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S:\Applic\UOE\Ind2021\UOE 2020\Final version\"/>
    </mc:Choice>
  </mc:AlternateContent>
  <bookViews>
    <workbookView xWindow="0" yWindow="0" windowWidth="23040" windowHeight="8955" tabRatio="918"/>
  </bookViews>
  <sheets>
    <sheet name="VAL_FIN-Help" sheetId="22" r:id="rId1"/>
    <sheet name="VAL_Metadata" sheetId="3" r:id="rId2"/>
    <sheet name="VAL_Codes" sheetId="14" r:id="rId3"/>
    <sheet name="VAL_Fill in area" sheetId="15" r:id="rId4"/>
    <sheet name="FIN-STUDENTS" sheetId="16" r:id="rId5"/>
    <sheet name="FIN1-SOURCE" sheetId="17" r:id="rId6"/>
    <sheet name="FIN2-NATURE" sheetId="18" r:id="rId7"/>
    <sheet name="VAL_Data Check" sheetId="19" r:id="rId8"/>
    <sheet name="VAL_Changes_and_Feedback" sheetId="23" r:id="rId9"/>
    <sheet name="VAL_Changes_to_Template" sheetId="24" state="hidden" r:id="rId10"/>
    <sheet name="Parameters" sheetId="8" state="hidden" r:id="rId11"/>
    <sheet name="VAL_Drop_Down_Lists" sheetId="11" state="hidden" r:id="rId12"/>
  </sheets>
  <definedNames>
    <definedName name="_xlnm._FilterDatabase" localSheetId="5" hidden="1">'FIN1-SOURCE'!$H$30:$L$135</definedName>
    <definedName name="_xlnm._FilterDatabase" localSheetId="6" hidden="1">'FIN2-NATURE'!$H$30:$L$86</definedName>
    <definedName name="_xlnm._FilterDatabase" localSheetId="7" hidden="1">'VAL_Data Check'!$A$16:$N$3212</definedName>
    <definedName name="OBS_COMMENT">'FIN1-SOURCE'!$AC$31:$AC$135,'FIN1-SOURCE'!$AF$31:$AF$135,'FIN1-SOURCE'!$AI$31:$AI$135,'FIN1-SOURCE'!$AL$31:$AL$135,'FIN1-SOURCE'!$AO$31:$AO$135,'FIN1-SOURCE'!$AR$31:$AR$135,'FIN1-SOURCE'!$AU$31:$AU$135,'FIN1-SOURCE'!$AX$31:$AX$135,'FIN1-SOURCE'!$BA$31:$BA$135,'FIN1-SOURCE'!$BD$31:$BD$135,'FIN1-SOURCE'!$BG$31:$BG$135,'FIN1-SOURCE'!$BJ$31:$BJ$135,'FIN1-SOURCE'!$BM$31:$BM$135,'FIN1-SOURCE'!$BP$31:$BP$135,'FIN1-SOURCE'!$BS$31:$BS$135,'FIN1-SOURCE'!$BV$31:$BV$135,'FIN1-SOURCE'!$BY$31:$BY$135,'FIN1-SOURCE'!$CB$31:$CB$135,'FIN1-SOURCE'!$CE$31:$CE$135,'FIN1-SOURCE'!$CH$31:$CH$135,'FIN1-SOURCE'!$CK$31:$CK$135,'FIN1-SOURCE'!$CN$31:$CN$135,'FIN1-SOURCE'!$CQ$31:$CQ$135</definedName>
    <definedName name="OBS_FIGURE">'FIN1-SOURCE'!$AA$31:$AA$135,'FIN1-SOURCE'!$AD$31:$AD$135,'FIN1-SOURCE'!$AG$31:$AG$135,'FIN1-SOURCE'!$AJ$31:$AJ$135,'FIN1-SOURCE'!$AM$31:$AM$135,'FIN1-SOURCE'!$AP$31:$AP$135,'FIN1-SOURCE'!$AS$31:$AS$135,'FIN1-SOURCE'!$AV$31:$AV$135,'FIN1-SOURCE'!$AY$31:$AY$135,'FIN1-SOURCE'!$BB$31:$BB$135,'FIN1-SOURCE'!$BE$31:$BE$135,'FIN1-SOURCE'!$BH$31:$BH$135,'FIN1-SOURCE'!$BK$31:$BK$135,'FIN1-SOURCE'!$BN$31:$BN$135,'FIN1-SOURCE'!$BQ$31:$BQ$135,'FIN1-SOURCE'!$BT$31:$BT$135,'FIN1-SOURCE'!$BW$31:$BW$135,'FIN1-SOURCE'!$BZ$31:$BZ$135,'FIN1-SOURCE'!$CC$31:$CC$135,'FIN1-SOURCE'!$CF$31:$CF$135,'FIN1-SOURCE'!$CI$31:$CI$135,'FIN1-SOURCE'!$CL$31:$CL$135,'FIN1-SOURCE'!$CO$31:$CO$135</definedName>
    <definedName name="OBS_STATUS">'FIN1-SOURCE'!$AB$31:$AB$135,'FIN1-SOURCE'!$AE$31:$AE$135,'FIN1-SOURCE'!$AH$31:$AH$135,'FIN1-SOURCE'!$AK$31:$AK$135,'FIN1-SOURCE'!$AN$31:$AN$135,'FIN1-SOURCE'!$AQ$31:$AQ$135,'FIN1-SOURCE'!$AT$31:$AT$135,'FIN1-SOURCE'!$AW$31:$AW$135,'FIN1-SOURCE'!$AZ$31:$AZ$135,'FIN1-SOURCE'!$BC$31:$BC$135,'FIN1-SOURCE'!$BF$31:$BF$135,'FIN1-SOURCE'!$BI$31:$BI$135,'FIN1-SOURCE'!$BL$31:$BL$135,'FIN1-SOURCE'!$BO$31:$BO$135,'FIN1-SOURCE'!$BR$31:$BR$135,'FIN1-SOURCE'!$BU$31:$BU$135,'FIN1-SOURCE'!$BX$31:$BX$135,'FIN1-SOURCE'!$CA$31:$CA$135,'FIN1-SOURCE'!$CD$31:$CD$135,'FIN1-SOURCE'!$CG$31:$CG$135,'FIN1-SOURCE'!$CJ$31:$CJ$135,'FIN1-SOURCE'!$CM$31:$CM$135,'FIN1-SOURCE'!$CP$31:$CP$135</definedName>
  </definedNames>
  <calcPr calcId="162913"/>
</workbook>
</file>

<file path=xl/calcChain.xml><?xml version="1.0" encoding="utf-8"?>
<calcChain xmlns="http://schemas.openxmlformats.org/spreadsheetml/2006/main">
  <c r="AB39" i="16" l="1"/>
  <c r="B2" i="18" l="1"/>
  <c r="B2" i="17"/>
  <c r="AA31" i="16" l="1"/>
  <c r="AA31" i="17" l="1"/>
  <c r="AD31" i="17"/>
  <c r="AJ31" i="17"/>
  <c r="AM31" i="17"/>
  <c r="AP31" i="17"/>
  <c r="AV31" i="17"/>
  <c r="BE31" i="17"/>
  <c r="AY31" i="17"/>
  <c r="BH31" i="17"/>
  <c r="BW31" i="17"/>
  <c r="BZ31" i="17"/>
  <c r="CL31" i="17"/>
  <c r="AA32" i="17"/>
  <c r="AD32" i="17"/>
  <c r="AJ32" i="17"/>
  <c r="AM32" i="17"/>
  <c r="AP32" i="17"/>
  <c r="AV32" i="17"/>
  <c r="BE32" i="17"/>
  <c r="AY32" i="17"/>
  <c r="BH32" i="17"/>
  <c r="BW32" i="17"/>
  <c r="BZ32" i="17"/>
  <c r="CL32" i="17"/>
  <c r="AA33" i="17"/>
  <c r="AD33" i="17"/>
  <c r="AJ33" i="17"/>
  <c r="AM33" i="17"/>
  <c r="AP33" i="17"/>
  <c r="AV33" i="17"/>
  <c r="BE33" i="17"/>
  <c r="AY33" i="17"/>
  <c r="BH33" i="17"/>
  <c r="BW33" i="17"/>
  <c r="BZ33" i="17"/>
  <c r="CL33" i="17"/>
  <c r="AA46" i="17"/>
  <c r="AD46" i="17"/>
  <c r="AJ46" i="17"/>
  <c r="AM46" i="17"/>
  <c r="AP46" i="17"/>
  <c r="AV46" i="17"/>
  <c r="BE46" i="17"/>
  <c r="AY46" i="17"/>
  <c r="BH46" i="17"/>
  <c r="BW46" i="17"/>
  <c r="BZ46" i="17"/>
  <c r="CL46" i="17"/>
  <c r="AA47" i="17"/>
  <c r="AD47" i="17"/>
  <c r="AJ47" i="17"/>
  <c r="AM47" i="17"/>
  <c r="AP47" i="17"/>
  <c r="AV47" i="17"/>
  <c r="BE47" i="17"/>
  <c r="AY47" i="17"/>
  <c r="BH47" i="17"/>
  <c r="BW47" i="17"/>
  <c r="BZ47" i="17"/>
  <c r="CL47" i="17"/>
  <c r="AA48" i="17"/>
  <c r="AD48" i="17"/>
  <c r="AJ48" i="17"/>
  <c r="AM48" i="17"/>
  <c r="AP48" i="17"/>
  <c r="AV48" i="17"/>
  <c r="BE48" i="17"/>
  <c r="AY48" i="17"/>
  <c r="BH48" i="17"/>
  <c r="BW48" i="17"/>
  <c r="BZ48" i="17"/>
  <c r="CL48" i="17"/>
  <c r="AA59" i="17"/>
  <c r="AD59" i="17"/>
  <c r="AJ59" i="17"/>
  <c r="AM59" i="17"/>
  <c r="AP59" i="17"/>
  <c r="AV59" i="17"/>
  <c r="BE59" i="17"/>
  <c r="AY59" i="17"/>
  <c r="BH59" i="17"/>
  <c r="BW59" i="17"/>
  <c r="BZ59" i="17"/>
  <c r="CL59" i="17"/>
  <c r="AA60" i="17"/>
  <c r="AD60" i="17"/>
  <c r="AJ60" i="17"/>
  <c r="AM60" i="17"/>
  <c r="AP60" i="17"/>
  <c r="AV60" i="17"/>
  <c r="BE60" i="17"/>
  <c r="AY60" i="17"/>
  <c r="BH60" i="17"/>
  <c r="BW60" i="17"/>
  <c r="BZ60" i="17"/>
  <c r="CL60" i="17"/>
  <c r="AA61" i="17"/>
  <c r="AG367" i="17" s="1"/>
  <c r="AD61" i="17"/>
  <c r="AJ61" i="17"/>
  <c r="AM61" i="17"/>
  <c r="AP61" i="17"/>
  <c r="AV61" i="17"/>
  <c r="BE61" i="17"/>
  <c r="AY61" i="17"/>
  <c r="BH61" i="17"/>
  <c r="BW61" i="17"/>
  <c r="BZ61" i="17"/>
  <c r="CL61" i="17"/>
  <c r="AA87" i="17"/>
  <c r="AD87" i="17"/>
  <c r="AJ87" i="17"/>
  <c r="AM87" i="17"/>
  <c r="AP87" i="17"/>
  <c r="AV87" i="17"/>
  <c r="BE87" i="17"/>
  <c r="AY87" i="17"/>
  <c r="BH87" i="17"/>
  <c r="BW87" i="17"/>
  <c r="BZ87" i="17"/>
  <c r="CL87" i="17"/>
  <c r="AA88" i="17"/>
  <c r="AD88" i="17"/>
  <c r="AJ88" i="17"/>
  <c r="AM88" i="17"/>
  <c r="AP88" i="17"/>
  <c r="AV88" i="17"/>
  <c r="BE88" i="17"/>
  <c r="AY88" i="17"/>
  <c r="BH88" i="17"/>
  <c r="BW88" i="17"/>
  <c r="BZ88" i="17"/>
  <c r="CL88" i="17"/>
  <c r="AA89" i="17"/>
  <c r="AD89" i="17"/>
  <c r="AD171" i="17" s="1"/>
  <c r="AJ89" i="17"/>
  <c r="AJ171" i="17" s="1"/>
  <c r="AM89" i="17"/>
  <c r="AP89" i="17"/>
  <c r="AP171" i="17" s="1"/>
  <c r="AV89" i="17"/>
  <c r="BE89" i="17"/>
  <c r="AY89" i="17"/>
  <c r="AY171" i="17" s="1"/>
  <c r="BH89" i="17"/>
  <c r="BH171" i="17" s="1"/>
  <c r="BW89" i="17"/>
  <c r="BZ89" i="17"/>
  <c r="BZ171" i="17" s="1"/>
  <c r="CL89" i="17"/>
  <c r="CL171" i="17" s="1"/>
  <c r="AA98" i="17"/>
  <c r="AD98" i="17"/>
  <c r="AJ98" i="17"/>
  <c r="AM98" i="17"/>
  <c r="AP98" i="17"/>
  <c r="AV98" i="17"/>
  <c r="BE98" i="17"/>
  <c r="AY98" i="17"/>
  <c r="BH98" i="17"/>
  <c r="BW98" i="17"/>
  <c r="BZ98" i="17"/>
  <c r="CL98" i="17"/>
  <c r="AA99" i="17"/>
  <c r="AD99" i="17"/>
  <c r="AJ99" i="17"/>
  <c r="AM99" i="17"/>
  <c r="AP99" i="17"/>
  <c r="AV99" i="17"/>
  <c r="BE99" i="17"/>
  <c r="AY99" i="17"/>
  <c r="BH99" i="17"/>
  <c r="BW99" i="17"/>
  <c r="BZ99" i="17"/>
  <c r="CL99" i="17"/>
  <c r="AA100" i="17"/>
  <c r="AD100" i="17"/>
  <c r="AD174" i="17" s="1"/>
  <c r="AJ100" i="17"/>
  <c r="AJ174" i="17" s="1"/>
  <c r="AM100" i="17"/>
  <c r="AP100" i="17"/>
  <c r="AP174" i="17" s="1"/>
  <c r="AV100" i="17"/>
  <c r="BE100" i="17"/>
  <c r="AY100" i="17"/>
  <c r="AY174" i="17" s="1"/>
  <c r="BH100" i="17"/>
  <c r="BH174" i="17" s="1"/>
  <c r="BW100" i="17"/>
  <c r="BZ100" i="17"/>
  <c r="BZ174" i="17" s="1"/>
  <c r="CL100" i="17"/>
  <c r="CL174" i="17" s="1"/>
  <c r="AA109" i="17"/>
  <c r="AD109" i="17"/>
  <c r="AJ109" i="17"/>
  <c r="AM109" i="17"/>
  <c r="AP109" i="17"/>
  <c r="AV109" i="17"/>
  <c r="BE109" i="17"/>
  <c r="AY109" i="17"/>
  <c r="BH109" i="17"/>
  <c r="BW109" i="17"/>
  <c r="BZ109" i="17"/>
  <c r="CL109" i="17"/>
  <c r="AA110" i="17"/>
  <c r="AD110" i="17"/>
  <c r="AJ110" i="17"/>
  <c r="AM110" i="17"/>
  <c r="AP110" i="17"/>
  <c r="AV110" i="17"/>
  <c r="BE110" i="17"/>
  <c r="AY110" i="17"/>
  <c r="BH110" i="17"/>
  <c r="BW110" i="17"/>
  <c r="BZ110" i="17"/>
  <c r="CL110" i="17"/>
  <c r="AA111" i="17"/>
  <c r="AD111" i="17"/>
  <c r="AD177" i="17" s="1"/>
  <c r="AJ111" i="17"/>
  <c r="AJ177" i="17" s="1"/>
  <c r="AM111" i="17"/>
  <c r="AP111" i="17"/>
  <c r="AP177" i="17" s="1"/>
  <c r="AV111" i="17"/>
  <c r="BE111" i="17"/>
  <c r="AY111" i="17"/>
  <c r="AY177" i="17" s="1"/>
  <c r="BH111" i="17"/>
  <c r="BH177" i="17" s="1"/>
  <c r="BW111" i="17"/>
  <c r="BZ111" i="17"/>
  <c r="BZ177" i="17" s="1"/>
  <c r="CL111" i="17"/>
  <c r="CL177" i="17" s="1"/>
  <c r="AA104" i="17"/>
  <c r="AD104" i="17"/>
  <c r="AJ104" i="17"/>
  <c r="AM104" i="17"/>
  <c r="AP104" i="17"/>
  <c r="AV104" i="17"/>
  <c r="BE104" i="17"/>
  <c r="AY104" i="17"/>
  <c r="BH104" i="17"/>
  <c r="BW104" i="17"/>
  <c r="BZ104" i="17"/>
  <c r="CL104" i="17"/>
  <c r="AA105" i="17"/>
  <c r="AD105" i="17"/>
  <c r="AJ105" i="17"/>
  <c r="AM105" i="17"/>
  <c r="AP105" i="17"/>
  <c r="AV105" i="17"/>
  <c r="BE105" i="17"/>
  <c r="AY105" i="17"/>
  <c r="BH105" i="17"/>
  <c r="BW105" i="17"/>
  <c r="BZ105" i="17"/>
  <c r="CL105" i="17"/>
  <c r="AA106" i="17"/>
  <c r="AD106" i="17"/>
  <c r="AJ106" i="17"/>
  <c r="AM106" i="17"/>
  <c r="AP106" i="17"/>
  <c r="AV106" i="17"/>
  <c r="BE106" i="17"/>
  <c r="AY106" i="17"/>
  <c r="BH106" i="17"/>
  <c r="BW106" i="17"/>
  <c r="BZ106" i="17"/>
  <c r="CL106" i="17"/>
  <c r="AA78" i="17"/>
  <c r="AD78" i="17"/>
  <c r="AJ78" i="17"/>
  <c r="AM78" i="17"/>
  <c r="AP78" i="17"/>
  <c r="AV78" i="17"/>
  <c r="BE78" i="17"/>
  <c r="AY78" i="17"/>
  <c r="BH78" i="17"/>
  <c r="BW78" i="17"/>
  <c r="BZ78" i="17"/>
  <c r="CL78" i="17"/>
  <c r="AA92" i="17"/>
  <c r="AD92" i="17"/>
  <c r="AJ92" i="17"/>
  <c r="AM92" i="17"/>
  <c r="AP92" i="17"/>
  <c r="AV92" i="17"/>
  <c r="BE92" i="17"/>
  <c r="AY92" i="17"/>
  <c r="BH92" i="17"/>
  <c r="BW92" i="17"/>
  <c r="BZ92" i="17"/>
  <c r="CL92" i="17"/>
  <c r="AA116" i="17"/>
  <c r="AD116" i="17"/>
  <c r="AJ116" i="17"/>
  <c r="AM116" i="17"/>
  <c r="AP116" i="17"/>
  <c r="AP561" i="17" s="1"/>
  <c r="AV116" i="17"/>
  <c r="BE116" i="17"/>
  <c r="AY116" i="17"/>
  <c r="BH116" i="17"/>
  <c r="BH561" i="17" s="1"/>
  <c r="BW116" i="17"/>
  <c r="BZ116" i="17"/>
  <c r="CL116" i="17"/>
  <c r="CL561" i="17" s="1"/>
  <c r="AA77" i="17"/>
  <c r="AD77" i="17"/>
  <c r="AJ77" i="17"/>
  <c r="AM77" i="17"/>
  <c r="AP77" i="17"/>
  <c r="AV77" i="17"/>
  <c r="BE77" i="17"/>
  <c r="AY77" i="17"/>
  <c r="BH77" i="17"/>
  <c r="BW77" i="17"/>
  <c r="BZ77" i="17"/>
  <c r="CL77" i="17"/>
  <c r="AA103" i="17"/>
  <c r="AD103" i="17"/>
  <c r="AJ103" i="17"/>
  <c r="AM103" i="17"/>
  <c r="AP103" i="17"/>
  <c r="AV103" i="17"/>
  <c r="BE103" i="17"/>
  <c r="AY103" i="17"/>
  <c r="BH103" i="17"/>
  <c r="BW103" i="17"/>
  <c r="BZ103" i="17"/>
  <c r="CL103" i="17"/>
  <c r="AA115" i="17"/>
  <c r="AD115" i="17"/>
  <c r="AD560" i="17" s="1"/>
  <c r="AJ115" i="17"/>
  <c r="AJ560" i="17" s="1"/>
  <c r="AM115" i="17"/>
  <c r="AP115" i="17"/>
  <c r="AP560" i="17" s="1"/>
  <c r="AV115" i="17"/>
  <c r="BE115" i="17"/>
  <c r="AY115" i="17"/>
  <c r="BH115" i="17"/>
  <c r="BH560" i="17" s="1"/>
  <c r="BW115" i="17"/>
  <c r="BZ115" i="17"/>
  <c r="BZ560" i="17" s="1"/>
  <c r="CL115" i="17"/>
  <c r="CL560" i="17" s="1"/>
  <c r="AA117" i="17"/>
  <c r="AD117" i="17"/>
  <c r="AJ117" i="17"/>
  <c r="AM117" i="17"/>
  <c r="AP117" i="17"/>
  <c r="AV117" i="17"/>
  <c r="BE117" i="17"/>
  <c r="AY117" i="17"/>
  <c r="BH117" i="17"/>
  <c r="BW117" i="17"/>
  <c r="BZ117" i="17"/>
  <c r="CL117" i="17"/>
  <c r="AA118" i="17"/>
  <c r="AD118" i="17"/>
  <c r="AD302" i="17" s="1"/>
  <c r="AJ118" i="17"/>
  <c r="AJ302" i="17" s="1"/>
  <c r="AM118" i="17"/>
  <c r="AP118" i="17"/>
  <c r="AV118" i="17"/>
  <c r="BE118" i="17"/>
  <c r="AY118" i="17"/>
  <c r="BH118" i="17"/>
  <c r="BW118" i="17"/>
  <c r="BZ118" i="17"/>
  <c r="BZ302" i="17" s="1"/>
  <c r="CL118" i="17"/>
  <c r="AA114" i="17"/>
  <c r="AD114" i="17"/>
  <c r="AD559" i="17" s="1"/>
  <c r="AJ114" i="17"/>
  <c r="AJ559" i="17" s="1"/>
  <c r="AM114" i="17"/>
  <c r="AP114" i="17"/>
  <c r="AP559" i="17" s="1"/>
  <c r="AV114" i="17"/>
  <c r="BE114" i="17"/>
  <c r="AY114" i="17"/>
  <c r="BH114" i="17"/>
  <c r="BH559" i="17" s="1"/>
  <c r="BW114" i="17"/>
  <c r="BZ114" i="17"/>
  <c r="BZ559" i="17" s="1"/>
  <c r="CL114" i="17"/>
  <c r="CL559" i="17" s="1"/>
  <c r="AA93" i="17"/>
  <c r="AD93" i="17"/>
  <c r="AJ93" i="17"/>
  <c r="AM93" i="17"/>
  <c r="AP93" i="17"/>
  <c r="AV93" i="17"/>
  <c r="BE93" i="17"/>
  <c r="AY93" i="17"/>
  <c r="BH93" i="17"/>
  <c r="BW93" i="17"/>
  <c r="BZ93" i="17"/>
  <c r="CL93" i="17"/>
  <c r="AA94" i="17"/>
  <c r="AD94" i="17"/>
  <c r="AD183" i="17" s="1"/>
  <c r="AJ94" i="17"/>
  <c r="AJ183" i="17" s="1"/>
  <c r="AM94" i="17"/>
  <c r="AP94" i="17"/>
  <c r="AP183" i="17" s="1"/>
  <c r="AV94" i="17"/>
  <c r="BE94" i="17"/>
  <c r="AY94" i="17"/>
  <c r="AY183" i="17" s="1"/>
  <c r="BH94" i="17"/>
  <c r="BH183" i="17" s="1"/>
  <c r="BW94" i="17"/>
  <c r="BZ94" i="17"/>
  <c r="BZ183" i="17" s="1"/>
  <c r="CL94" i="17"/>
  <c r="CL183" i="17" s="1"/>
  <c r="AA95" i="17"/>
  <c r="AD95" i="17"/>
  <c r="AD184" i="17" s="1"/>
  <c r="AJ95" i="17"/>
  <c r="AJ184" i="17" s="1"/>
  <c r="AM95" i="17"/>
  <c r="AP95" i="17"/>
  <c r="AP184" i="17" s="1"/>
  <c r="AV95" i="17"/>
  <c r="BE95" i="17"/>
  <c r="AY95" i="17"/>
  <c r="BH95" i="17"/>
  <c r="BH184" i="17" s="1"/>
  <c r="BW95" i="17"/>
  <c r="BZ95" i="17"/>
  <c r="BZ184" i="17" s="1"/>
  <c r="CL95" i="17"/>
  <c r="CL184" i="17" s="1"/>
  <c r="AA40" i="17"/>
  <c r="AD40" i="17"/>
  <c r="AJ40" i="17"/>
  <c r="AM40" i="17"/>
  <c r="AP40" i="17"/>
  <c r="AV40" i="17"/>
  <c r="BE40" i="17"/>
  <c r="AY40" i="17"/>
  <c r="BH40" i="17"/>
  <c r="BW40" i="17"/>
  <c r="BZ40" i="17"/>
  <c r="CL40" i="17"/>
  <c r="AA41" i="17"/>
  <c r="AD41" i="17"/>
  <c r="AJ41" i="17"/>
  <c r="AM41" i="17"/>
  <c r="AP41" i="17"/>
  <c r="AV41" i="17"/>
  <c r="BE41" i="17"/>
  <c r="AY41" i="17"/>
  <c r="BH41" i="17"/>
  <c r="BW41" i="17"/>
  <c r="BZ41" i="17"/>
  <c r="CL41" i="17"/>
  <c r="AA43" i="17"/>
  <c r="AD43" i="17"/>
  <c r="AJ43" i="17"/>
  <c r="AM43" i="17"/>
  <c r="AP43" i="17"/>
  <c r="AV43" i="17"/>
  <c r="BE43" i="17"/>
  <c r="AY43" i="17"/>
  <c r="BH43" i="17"/>
  <c r="BW43" i="17"/>
  <c r="BZ43" i="17"/>
  <c r="CL43" i="17"/>
  <c r="AA53" i="17"/>
  <c r="AD53" i="17"/>
  <c r="AJ53" i="17"/>
  <c r="AM53" i="17"/>
  <c r="AP53" i="17"/>
  <c r="AV53" i="17"/>
  <c r="BE53" i="17"/>
  <c r="AY53" i="17"/>
  <c r="BH53" i="17"/>
  <c r="BW53" i="17"/>
  <c r="BZ53" i="17"/>
  <c r="CL53" i="17"/>
  <c r="AA54" i="17"/>
  <c r="AD54" i="17"/>
  <c r="AD282" i="17" s="1"/>
  <c r="AJ54" i="17"/>
  <c r="AJ282" i="17" s="1"/>
  <c r="AM54" i="17"/>
  <c r="AP54" i="17"/>
  <c r="AV54" i="17"/>
  <c r="BE54" i="17"/>
  <c r="AY54" i="17"/>
  <c r="BH54" i="17"/>
  <c r="BW54" i="17"/>
  <c r="BZ54" i="17"/>
  <c r="BZ282" i="17" s="1"/>
  <c r="CL54" i="17"/>
  <c r="AA56" i="17"/>
  <c r="AD56" i="17"/>
  <c r="AD283" i="17" s="1"/>
  <c r="AJ56" i="17"/>
  <c r="AJ283" i="17" s="1"/>
  <c r="AM56" i="17"/>
  <c r="AP56" i="17"/>
  <c r="AV56" i="17"/>
  <c r="BE56" i="17"/>
  <c r="AY56" i="17"/>
  <c r="BH56" i="17"/>
  <c r="BW56" i="17"/>
  <c r="BZ56" i="17"/>
  <c r="BZ283" i="17" s="1"/>
  <c r="CL56" i="17"/>
  <c r="AA65" i="17"/>
  <c r="AD65" i="17"/>
  <c r="AJ65" i="17"/>
  <c r="AM65" i="17"/>
  <c r="AP65" i="17"/>
  <c r="AV65" i="17"/>
  <c r="BE65" i="17"/>
  <c r="AY65" i="17"/>
  <c r="BH65" i="17"/>
  <c r="BW65" i="17"/>
  <c r="BZ65" i="17"/>
  <c r="CL65" i="17"/>
  <c r="AA66" i="17"/>
  <c r="AD66" i="17"/>
  <c r="AD288" i="17" s="1"/>
  <c r="AJ66" i="17"/>
  <c r="AJ288" i="17" s="1"/>
  <c r="AM66" i="17"/>
  <c r="AP66" i="17"/>
  <c r="AV66" i="17"/>
  <c r="BE66" i="17"/>
  <c r="AY66" i="17"/>
  <c r="BH66" i="17"/>
  <c r="BW66" i="17"/>
  <c r="BZ66" i="17"/>
  <c r="BZ288" i="17" s="1"/>
  <c r="CL66" i="17"/>
  <c r="AA68" i="17"/>
  <c r="AD68" i="17"/>
  <c r="AD289" i="17" s="1"/>
  <c r="AJ68" i="17"/>
  <c r="AJ289" i="17" s="1"/>
  <c r="AM68" i="17"/>
  <c r="AP68" i="17"/>
  <c r="AV68" i="17"/>
  <c r="BE68" i="17"/>
  <c r="AY68" i="17"/>
  <c r="BH68" i="17"/>
  <c r="BW68" i="17"/>
  <c r="BZ68" i="17"/>
  <c r="BZ289" i="17" s="1"/>
  <c r="CL68" i="17"/>
  <c r="AA82" i="17"/>
  <c r="AD82" i="17"/>
  <c r="AJ82" i="17"/>
  <c r="AM82" i="17"/>
  <c r="AP82" i="17"/>
  <c r="AV82" i="17"/>
  <c r="BE82" i="17"/>
  <c r="AY82" i="17"/>
  <c r="BH82" i="17"/>
  <c r="BW82" i="17"/>
  <c r="BZ82" i="17"/>
  <c r="CL82" i="17"/>
  <c r="AA80" i="17"/>
  <c r="AD80" i="17"/>
  <c r="AJ80" i="17"/>
  <c r="AM80" i="17"/>
  <c r="AP80" i="17"/>
  <c r="AV80" i="17"/>
  <c r="BE80" i="17"/>
  <c r="AY80" i="17"/>
  <c r="BH80" i="17"/>
  <c r="BW80" i="17"/>
  <c r="BZ80" i="17"/>
  <c r="CL80" i="17"/>
  <c r="AA36" i="17"/>
  <c r="AD36" i="17"/>
  <c r="AJ36" i="17"/>
  <c r="AM36" i="17"/>
  <c r="AP36" i="17"/>
  <c r="AV36" i="17"/>
  <c r="BE36" i="17"/>
  <c r="AY36" i="17"/>
  <c r="BH36" i="17"/>
  <c r="BW36" i="17"/>
  <c r="BZ36" i="17"/>
  <c r="CL36" i="17"/>
  <c r="AA51" i="17"/>
  <c r="AD51" i="17"/>
  <c r="AJ51" i="17"/>
  <c r="AM51" i="17"/>
  <c r="AP51" i="17"/>
  <c r="AP190" i="17" s="1"/>
  <c r="AV51" i="17"/>
  <c r="BE51" i="17"/>
  <c r="AY51" i="17"/>
  <c r="AY190" i="17" s="1"/>
  <c r="BH51" i="17"/>
  <c r="BH190" i="17" s="1"/>
  <c r="BW51" i="17"/>
  <c r="BZ51" i="17"/>
  <c r="CL51" i="17"/>
  <c r="CL190" i="17" s="1"/>
  <c r="AA64" i="17"/>
  <c r="AD64" i="17"/>
  <c r="AD286" i="17" s="1"/>
  <c r="AJ64" i="17"/>
  <c r="AJ286" i="17" s="1"/>
  <c r="AM64" i="17"/>
  <c r="AP64" i="17"/>
  <c r="AV64" i="17"/>
  <c r="BE64" i="17"/>
  <c r="AY64" i="17"/>
  <c r="BH64" i="17"/>
  <c r="BW64" i="17"/>
  <c r="BZ64" i="17"/>
  <c r="BZ286" i="17" s="1"/>
  <c r="CL64" i="17"/>
  <c r="AA52" i="17"/>
  <c r="AD52" i="17"/>
  <c r="AJ52" i="17"/>
  <c r="AM52" i="17"/>
  <c r="AP52" i="17"/>
  <c r="AV52" i="17"/>
  <c r="BE52" i="17"/>
  <c r="AY52" i="17"/>
  <c r="BH52" i="17"/>
  <c r="BW52" i="17"/>
  <c r="BZ52" i="17"/>
  <c r="CL52" i="17"/>
  <c r="AA37" i="17"/>
  <c r="AD37" i="17"/>
  <c r="AJ37" i="17"/>
  <c r="AM37" i="17"/>
  <c r="AP37" i="17"/>
  <c r="AV37" i="17"/>
  <c r="BE37" i="17"/>
  <c r="AY37" i="17"/>
  <c r="BH37" i="17"/>
  <c r="BW37" i="17"/>
  <c r="BZ37" i="17"/>
  <c r="CL37" i="17"/>
  <c r="AA38" i="17"/>
  <c r="AD38" i="17"/>
  <c r="AJ38" i="17"/>
  <c r="AM38" i="17"/>
  <c r="AP38" i="17"/>
  <c r="AV38" i="17"/>
  <c r="BE38" i="17"/>
  <c r="AY38" i="17"/>
  <c r="BH38" i="17"/>
  <c r="BW38" i="17"/>
  <c r="BZ38" i="17"/>
  <c r="CL38" i="17"/>
  <c r="CI104" i="17"/>
  <c r="CI105" i="17"/>
  <c r="CI106" i="17"/>
  <c r="CI31" i="17"/>
  <c r="CI32" i="17"/>
  <c r="CI33" i="17"/>
  <c r="CI46" i="17"/>
  <c r="CI47" i="17"/>
  <c r="CI48" i="17"/>
  <c r="CI59" i="17"/>
  <c r="CI60" i="17"/>
  <c r="CI61" i="17"/>
  <c r="CI87" i="17"/>
  <c r="CI88" i="17"/>
  <c r="CI89" i="17"/>
  <c r="CI171" i="17" s="1"/>
  <c r="CI98" i="17"/>
  <c r="CI99" i="17"/>
  <c r="CI100" i="17"/>
  <c r="CI174" i="17" s="1"/>
  <c r="CI109" i="17"/>
  <c r="CI110" i="17"/>
  <c r="CI111" i="17"/>
  <c r="CI177" i="17" s="1"/>
  <c r="CI78" i="17"/>
  <c r="CI92" i="17"/>
  <c r="CI116" i="17"/>
  <c r="CI77" i="17"/>
  <c r="CI103" i="17"/>
  <c r="CI115" i="17"/>
  <c r="CI117" i="17"/>
  <c r="CI118" i="17"/>
  <c r="CI93" i="17"/>
  <c r="CI94" i="17"/>
  <c r="CI183" i="17" s="1"/>
  <c r="CI95" i="17"/>
  <c r="CI40" i="17"/>
  <c r="CI41" i="17"/>
  <c r="CI43" i="17"/>
  <c r="CI53" i="17"/>
  <c r="CI54" i="17"/>
  <c r="CI56" i="17"/>
  <c r="CI65" i="17"/>
  <c r="CI66" i="17"/>
  <c r="CI68" i="17"/>
  <c r="CI36" i="17"/>
  <c r="CI51" i="17"/>
  <c r="CI190" i="17" s="1"/>
  <c r="CI64" i="17"/>
  <c r="CI52" i="17"/>
  <c r="CI37" i="17"/>
  <c r="CI38" i="17"/>
  <c r="CF104" i="17"/>
  <c r="CF105" i="17"/>
  <c r="CF106" i="17"/>
  <c r="CF31" i="17"/>
  <c r="CF32" i="17"/>
  <c r="CF33" i="17"/>
  <c r="CF46" i="17"/>
  <c r="CF47" i="17"/>
  <c r="CF48" i="17"/>
  <c r="CF59" i="17"/>
  <c r="CF60" i="17"/>
  <c r="CF61" i="17"/>
  <c r="CF87" i="17"/>
  <c r="CF88" i="17"/>
  <c r="CF89" i="17"/>
  <c r="CF98" i="17"/>
  <c r="CF99" i="17"/>
  <c r="CF100" i="17"/>
  <c r="CF109" i="17"/>
  <c r="CF110" i="17"/>
  <c r="CF111" i="17"/>
  <c r="CF78" i="17"/>
  <c r="CF92" i="17"/>
  <c r="CF116" i="17"/>
  <c r="CF77" i="17"/>
  <c r="CF103" i="17"/>
  <c r="CF115" i="17"/>
  <c r="CF117" i="17"/>
  <c r="CF118" i="17"/>
  <c r="CF93" i="17"/>
  <c r="CF94" i="17"/>
  <c r="CF95" i="17"/>
  <c r="CF40" i="17"/>
  <c r="CF41" i="17"/>
  <c r="CF43" i="17"/>
  <c r="CF53" i="17"/>
  <c r="CF54" i="17"/>
  <c r="CF56" i="17"/>
  <c r="CC362" i="17" s="1"/>
  <c r="CF65" i="17"/>
  <c r="CF66" i="17"/>
  <c r="CF68" i="17"/>
  <c r="CF36" i="17"/>
  <c r="CF51" i="17"/>
  <c r="CF64" i="17"/>
  <c r="CF52" i="17"/>
  <c r="CF37" i="17"/>
  <c r="CF38" i="17"/>
  <c r="BE31" i="18"/>
  <c r="BH31" i="18"/>
  <c r="BE32" i="18"/>
  <c r="BH32" i="18"/>
  <c r="BE37" i="18"/>
  <c r="BH37" i="18"/>
  <c r="BE39" i="18"/>
  <c r="BH39" i="18"/>
  <c r="BE44" i="18"/>
  <c r="BH44" i="18"/>
  <c r="BE45" i="18"/>
  <c r="BH45" i="18"/>
  <c r="BE50" i="18"/>
  <c r="BH50" i="18"/>
  <c r="BE52" i="18"/>
  <c r="BH52" i="18"/>
  <c r="BE57" i="18"/>
  <c r="BH57" i="18"/>
  <c r="BE58" i="18"/>
  <c r="BH58" i="18"/>
  <c r="BE60" i="18"/>
  <c r="BH60" i="18"/>
  <c r="BE62" i="18"/>
  <c r="BH62" i="18"/>
  <c r="BE43" i="18"/>
  <c r="BH43" i="18"/>
  <c r="BE56" i="18"/>
  <c r="BH56" i="18"/>
  <c r="BE66" i="18"/>
  <c r="BH66" i="18"/>
  <c r="AV31" i="18"/>
  <c r="AY31" i="18"/>
  <c r="AV32" i="18"/>
  <c r="AY32" i="18"/>
  <c r="AV37" i="18"/>
  <c r="AY37" i="18"/>
  <c r="AV39" i="18"/>
  <c r="AY39" i="18"/>
  <c r="AV44" i="18"/>
  <c r="AY44" i="18"/>
  <c r="AV45" i="18"/>
  <c r="AY45" i="18"/>
  <c r="AV50" i="18"/>
  <c r="AY50" i="18"/>
  <c r="AV52" i="18"/>
  <c r="AY52" i="18"/>
  <c r="AV57" i="18"/>
  <c r="AY57" i="18"/>
  <c r="AV58" i="18"/>
  <c r="AY58" i="18"/>
  <c r="AV60" i="18"/>
  <c r="AY60" i="18"/>
  <c r="AV62" i="18"/>
  <c r="AY62" i="18"/>
  <c r="AV43" i="18"/>
  <c r="AY43" i="18"/>
  <c r="AV56" i="18"/>
  <c r="AY56" i="18"/>
  <c r="AY147" i="18" s="1"/>
  <c r="AV66" i="18"/>
  <c r="AY66" i="18"/>
  <c r="AM31" i="18"/>
  <c r="AP31" i="18"/>
  <c r="AM32" i="18"/>
  <c r="AP32" i="18"/>
  <c r="AM37" i="18"/>
  <c r="AP37" i="18"/>
  <c r="AM39" i="18"/>
  <c r="AP39" i="18"/>
  <c r="AM44" i="18"/>
  <c r="AP44" i="18"/>
  <c r="AM45" i="18"/>
  <c r="AP45" i="18"/>
  <c r="AM50" i="18"/>
  <c r="AP50" i="18"/>
  <c r="AM52" i="18"/>
  <c r="AP52" i="18"/>
  <c r="AM57" i="18"/>
  <c r="AP57" i="18"/>
  <c r="AM58" i="18"/>
  <c r="AP58" i="18"/>
  <c r="AM60" i="18"/>
  <c r="AP60" i="18"/>
  <c r="AM62" i="18"/>
  <c r="AP62" i="18"/>
  <c r="AM43" i="18"/>
  <c r="AP43" i="18"/>
  <c r="AM56" i="18"/>
  <c r="AP56" i="18"/>
  <c r="AM66" i="18"/>
  <c r="AP66" i="18"/>
  <c r="AJ31" i="18"/>
  <c r="AJ32" i="18"/>
  <c r="AJ37" i="18"/>
  <c r="AJ39" i="18"/>
  <c r="AJ44" i="18"/>
  <c r="AJ45" i="18"/>
  <c r="AJ50" i="18"/>
  <c r="AJ52" i="18"/>
  <c r="AJ57" i="18"/>
  <c r="AJ58" i="18"/>
  <c r="AJ60" i="18"/>
  <c r="AJ62" i="18"/>
  <c r="AJ43" i="18"/>
  <c r="AJ56" i="18"/>
  <c r="AJ147" i="18" s="1"/>
  <c r="AJ66" i="18"/>
  <c r="AA31" i="18"/>
  <c r="AD31" i="18"/>
  <c r="AA32" i="18"/>
  <c r="AD32" i="18"/>
  <c r="AA37" i="18"/>
  <c r="AD37" i="18"/>
  <c r="AA39" i="18"/>
  <c r="AD39" i="18"/>
  <c r="AA44" i="18"/>
  <c r="AD44" i="18"/>
  <c r="AA45" i="18"/>
  <c r="AD45" i="18"/>
  <c r="AA50" i="18"/>
  <c r="AD50" i="18"/>
  <c r="AA52" i="18"/>
  <c r="AD52" i="18"/>
  <c r="AA57" i="18"/>
  <c r="AD57" i="18"/>
  <c r="AA58" i="18"/>
  <c r="AG203" i="18" s="1"/>
  <c r="AD58" i="18"/>
  <c r="AA60" i="18"/>
  <c r="AD60" i="18"/>
  <c r="AA62" i="18"/>
  <c r="AG207" i="18" s="1"/>
  <c r="AD62" i="18"/>
  <c r="AA43" i="18"/>
  <c r="AD43" i="18"/>
  <c r="AA56" i="18"/>
  <c r="AD56" i="18"/>
  <c r="AA66" i="18"/>
  <c r="AD66" i="18"/>
  <c r="BW44" i="18"/>
  <c r="BZ44" i="18"/>
  <c r="BW45" i="18"/>
  <c r="BZ45" i="18"/>
  <c r="BW50" i="18"/>
  <c r="BZ50" i="18"/>
  <c r="BW52" i="18"/>
  <c r="BZ52" i="18"/>
  <c r="BW57" i="18"/>
  <c r="BZ57" i="18"/>
  <c r="BW58" i="18"/>
  <c r="BZ58" i="18"/>
  <c r="BW60" i="18"/>
  <c r="CC205" i="18" s="1"/>
  <c r="BZ60" i="18"/>
  <c r="BW62" i="18"/>
  <c r="BZ62" i="18"/>
  <c r="BW56" i="18"/>
  <c r="BZ56" i="18"/>
  <c r="BW66" i="18"/>
  <c r="BZ66" i="18"/>
  <c r="BW31" i="18"/>
  <c r="BZ31" i="18"/>
  <c r="BW32" i="18"/>
  <c r="BZ32" i="18"/>
  <c r="BW37" i="18"/>
  <c r="BZ37" i="18"/>
  <c r="BW39" i="18"/>
  <c r="BZ39" i="18"/>
  <c r="BW43" i="18"/>
  <c r="BZ43" i="18"/>
  <c r="CI82" i="17"/>
  <c r="CF82" i="17"/>
  <c r="CL43" i="18"/>
  <c r="CL56" i="18"/>
  <c r="CL66" i="18"/>
  <c r="AA42" i="18"/>
  <c r="AD42" i="18"/>
  <c r="AJ42" i="18"/>
  <c r="AM42" i="18"/>
  <c r="AP42" i="18"/>
  <c r="AV42" i="18"/>
  <c r="BE42" i="18"/>
  <c r="AY42" i="18"/>
  <c r="BH42" i="18"/>
  <c r="BW42" i="18"/>
  <c r="BZ42" i="18"/>
  <c r="CL42" i="18"/>
  <c r="AA55" i="18"/>
  <c r="AD55" i="18"/>
  <c r="AJ55" i="18"/>
  <c r="AM55" i="18"/>
  <c r="AP55" i="18"/>
  <c r="AV55" i="18"/>
  <c r="BE55" i="18"/>
  <c r="AY55" i="18"/>
  <c r="BH55" i="18"/>
  <c r="BW55" i="18"/>
  <c r="BZ55" i="18"/>
  <c r="CL55" i="18"/>
  <c r="AA65" i="18"/>
  <c r="AD65" i="18"/>
  <c r="AJ65" i="18"/>
  <c r="AM65" i="18"/>
  <c r="AP65" i="18"/>
  <c r="AV65" i="18"/>
  <c r="BE65" i="18"/>
  <c r="AY65" i="18"/>
  <c r="BH65" i="18"/>
  <c r="BW65" i="18"/>
  <c r="CC210" i="18" s="1"/>
  <c r="BZ65" i="18"/>
  <c r="CL65" i="18"/>
  <c r="AA41" i="18"/>
  <c r="AD41" i="18"/>
  <c r="AJ41" i="18"/>
  <c r="AM41" i="18"/>
  <c r="AP41" i="18"/>
  <c r="AV41" i="18"/>
  <c r="BE41" i="18"/>
  <c r="AY41" i="18"/>
  <c r="BH41" i="18"/>
  <c r="BW41" i="18"/>
  <c r="BZ41" i="18"/>
  <c r="CL41" i="18"/>
  <c r="AA54" i="18"/>
  <c r="AD54" i="18"/>
  <c r="AJ54" i="18"/>
  <c r="AM54" i="18"/>
  <c r="AP54" i="18"/>
  <c r="AV54" i="18"/>
  <c r="BE54" i="18"/>
  <c r="AY54" i="18"/>
  <c r="BH54" i="18"/>
  <c r="BW54" i="18"/>
  <c r="BZ54" i="18"/>
  <c r="CL54" i="18"/>
  <c r="AA64" i="18"/>
  <c r="AD64" i="18"/>
  <c r="AJ64" i="18"/>
  <c r="AM64" i="18"/>
  <c r="AP64" i="18"/>
  <c r="AV64" i="18"/>
  <c r="BE64" i="18"/>
  <c r="AY64" i="18"/>
  <c r="BH64" i="18"/>
  <c r="BW64" i="18"/>
  <c r="CC209" i="18" s="1"/>
  <c r="BZ64" i="18"/>
  <c r="CL64" i="18"/>
  <c r="CL31" i="18"/>
  <c r="CL32" i="18"/>
  <c r="CL37" i="18"/>
  <c r="CL39" i="18"/>
  <c r="CL44" i="18"/>
  <c r="CL45" i="18"/>
  <c r="CL50" i="18"/>
  <c r="CL52" i="18"/>
  <c r="CL57" i="18"/>
  <c r="CL58" i="18"/>
  <c r="CL60" i="18"/>
  <c r="CL62" i="18"/>
  <c r="AA49" i="18"/>
  <c r="AD49" i="18"/>
  <c r="AJ49" i="18"/>
  <c r="AM49" i="18"/>
  <c r="AP49" i="18"/>
  <c r="AV49" i="18"/>
  <c r="BE49" i="18"/>
  <c r="AY49" i="18"/>
  <c r="BH49" i="18"/>
  <c r="BW49" i="18"/>
  <c r="CC194" i="18" s="1"/>
  <c r="BZ49" i="18"/>
  <c r="CL49" i="18"/>
  <c r="AA48" i="18"/>
  <c r="AD48" i="18"/>
  <c r="AJ48" i="18"/>
  <c r="AM48" i="18"/>
  <c r="AP48" i="18"/>
  <c r="AV48" i="18"/>
  <c r="BE48" i="18"/>
  <c r="AY48" i="18"/>
  <c r="BH48" i="18"/>
  <c r="BW48" i="18"/>
  <c r="CC193" i="18" s="1"/>
  <c r="BZ48" i="18"/>
  <c r="CL48" i="18"/>
  <c r="AA47" i="18"/>
  <c r="AD47" i="18"/>
  <c r="AD235" i="18" s="1"/>
  <c r="AJ47" i="18"/>
  <c r="AJ235" i="18" s="1"/>
  <c r="AM47" i="18"/>
  <c r="AP47" i="18"/>
  <c r="AP235" i="18" s="1"/>
  <c r="AV47" i="18"/>
  <c r="BE47" i="18"/>
  <c r="AY47" i="18"/>
  <c r="AY235" i="18" s="1"/>
  <c r="BH47" i="18"/>
  <c r="BH235" i="18" s="1"/>
  <c r="BW47" i="18"/>
  <c r="BZ47" i="18"/>
  <c r="BZ235" i="18" s="1"/>
  <c r="CL47" i="18"/>
  <c r="CL235" i="18" s="1"/>
  <c r="AA36" i="18"/>
  <c r="AD36" i="18"/>
  <c r="AJ36" i="18"/>
  <c r="AM36" i="18"/>
  <c r="AP36" i="18"/>
  <c r="AV36" i="18"/>
  <c r="BE36" i="18"/>
  <c r="AY36" i="18"/>
  <c r="BH36" i="18"/>
  <c r="BW36" i="18"/>
  <c r="BZ36" i="18"/>
  <c r="CL36" i="18"/>
  <c r="AA35" i="18"/>
  <c r="AD35" i="18"/>
  <c r="AJ35" i="18"/>
  <c r="AM35" i="18"/>
  <c r="AP35" i="18"/>
  <c r="AV35" i="18"/>
  <c r="BE35" i="18"/>
  <c r="AY35" i="18"/>
  <c r="BH35" i="18"/>
  <c r="BW35" i="18"/>
  <c r="BZ35" i="18"/>
  <c r="CL35" i="18"/>
  <c r="AA34" i="18"/>
  <c r="AD34" i="18"/>
  <c r="AD234" i="18" s="1"/>
  <c r="AJ34" i="18"/>
  <c r="AJ234" i="18" s="1"/>
  <c r="AM34" i="18"/>
  <c r="AP34" i="18"/>
  <c r="AP234" i="18" s="1"/>
  <c r="AV34" i="18"/>
  <c r="BE34" i="18"/>
  <c r="AY34" i="18"/>
  <c r="BH34" i="18"/>
  <c r="BH234" i="18" s="1"/>
  <c r="BW34" i="18"/>
  <c r="BZ34" i="18"/>
  <c r="BZ234" i="18" s="1"/>
  <c r="CL34" i="18"/>
  <c r="CL234" i="18" s="1"/>
  <c r="CI56" i="18"/>
  <c r="CI66" i="18"/>
  <c r="CI211" i="18" s="1"/>
  <c r="CI43" i="18"/>
  <c r="CI55" i="18"/>
  <c r="CI65" i="18"/>
  <c r="CI210" i="18" s="1"/>
  <c r="CI42" i="18"/>
  <c r="CI54" i="18"/>
  <c r="CI64" i="18"/>
  <c r="CI209" i="18" s="1"/>
  <c r="CI41" i="18"/>
  <c r="CI31" i="18"/>
  <c r="CI32" i="18"/>
  <c r="CI37" i="18"/>
  <c r="CI39" i="18"/>
  <c r="CI44" i="18"/>
  <c r="CI45" i="18"/>
  <c r="CI50" i="18"/>
  <c r="CI52" i="18"/>
  <c r="CI57" i="18"/>
  <c r="CI58" i="18"/>
  <c r="CI203" i="18" s="1"/>
  <c r="CI60" i="18"/>
  <c r="CI205" i="18" s="1"/>
  <c r="CI62" i="18"/>
  <c r="CI207" i="18" s="1"/>
  <c r="CF56" i="18"/>
  <c r="CF66" i="18"/>
  <c r="CF43" i="18"/>
  <c r="CF55" i="18"/>
  <c r="CF65" i="18"/>
  <c r="CF42" i="18"/>
  <c r="CF54" i="18"/>
  <c r="CF64" i="18"/>
  <c r="CF41" i="18"/>
  <c r="CF31" i="18"/>
  <c r="CF32" i="18"/>
  <c r="CF37" i="18"/>
  <c r="CF39" i="18"/>
  <c r="CF44" i="18"/>
  <c r="CF45" i="18"/>
  <c r="CF50" i="18"/>
  <c r="CF52" i="18"/>
  <c r="CF57" i="18"/>
  <c r="CF58" i="18"/>
  <c r="CF60" i="18"/>
  <c r="CF62" i="18"/>
  <c r="AA33" i="16"/>
  <c r="AD33" i="16"/>
  <c r="AM33" i="16"/>
  <c r="AP33" i="16"/>
  <c r="AV33" i="16"/>
  <c r="BE33" i="16"/>
  <c r="AY33" i="16"/>
  <c r="BH33" i="16"/>
  <c r="BW33" i="16"/>
  <c r="BZ33" i="16"/>
  <c r="AJ33" i="16"/>
  <c r="CL33" i="16"/>
  <c r="AA36" i="16"/>
  <c r="AD36" i="16"/>
  <c r="AM36" i="16"/>
  <c r="AP36" i="16"/>
  <c r="AV36" i="16"/>
  <c r="BE36" i="16"/>
  <c r="AY36" i="16"/>
  <c r="BH36" i="16"/>
  <c r="BW36" i="16"/>
  <c r="BZ36" i="16"/>
  <c r="AJ36" i="16"/>
  <c r="CL36" i="16"/>
  <c r="AA39" i="16"/>
  <c r="AD39" i="16"/>
  <c r="AM39" i="16"/>
  <c r="AP39" i="16"/>
  <c r="AV39" i="16"/>
  <c r="BE39" i="16"/>
  <c r="BK85" i="16" s="1"/>
  <c r="AY39" i="16"/>
  <c r="BH39" i="16"/>
  <c r="BW39" i="16"/>
  <c r="BZ39" i="16"/>
  <c r="AJ39" i="16"/>
  <c r="CL39" i="16"/>
  <c r="AA32" i="16"/>
  <c r="AD32" i="16"/>
  <c r="AJ32" i="16"/>
  <c r="AM32" i="16"/>
  <c r="AP32" i="16"/>
  <c r="AV32" i="16"/>
  <c r="BE32" i="16"/>
  <c r="AY32" i="16"/>
  <c r="BH32" i="16"/>
  <c r="BW32" i="16"/>
  <c r="BZ32" i="16"/>
  <c r="CL32" i="16"/>
  <c r="AA35" i="16"/>
  <c r="AD35" i="16"/>
  <c r="AJ35" i="16"/>
  <c r="AM35" i="16"/>
  <c r="AP35" i="16"/>
  <c r="AV35" i="16"/>
  <c r="BE35" i="16"/>
  <c r="AY35" i="16"/>
  <c r="BH35" i="16"/>
  <c r="BW35" i="16"/>
  <c r="BZ35" i="16"/>
  <c r="CL35" i="16"/>
  <c r="AA38" i="16"/>
  <c r="AD38" i="16"/>
  <c r="AJ38" i="16"/>
  <c r="AM38" i="16"/>
  <c r="AP38" i="16"/>
  <c r="AV38" i="16"/>
  <c r="BB84" i="16" s="1"/>
  <c r="BE38" i="16"/>
  <c r="BK84" i="16" s="1"/>
  <c r="AY38" i="16"/>
  <c r="BH38" i="16"/>
  <c r="BW38" i="16"/>
  <c r="BZ38" i="16"/>
  <c r="CL38" i="16"/>
  <c r="AD31" i="16"/>
  <c r="AJ31" i="16"/>
  <c r="AM31" i="16"/>
  <c r="AP31" i="16"/>
  <c r="AV31" i="16"/>
  <c r="BE31" i="16"/>
  <c r="AY31" i="16"/>
  <c r="BH31" i="16"/>
  <c r="BW31" i="16"/>
  <c r="BZ31" i="16"/>
  <c r="CL31" i="16"/>
  <c r="AA34" i="16"/>
  <c r="AD34" i="16"/>
  <c r="AJ34" i="16"/>
  <c r="AM34" i="16"/>
  <c r="AP34" i="16"/>
  <c r="AV34" i="16"/>
  <c r="BE34" i="16"/>
  <c r="AY34" i="16"/>
  <c r="BH34" i="16"/>
  <c r="BW34" i="16"/>
  <c r="BZ34" i="16"/>
  <c r="CL34" i="16"/>
  <c r="AA37" i="16"/>
  <c r="AD37" i="16"/>
  <c r="AJ37" i="16"/>
  <c r="AM37" i="16"/>
  <c r="AP37" i="16"/>
  <c r="AP95" i="16" s="1"/>
  <c r="AV37" i="16"/>
  <c r="BE37" i="16"/>
  <c r="AY37" i="16"/>
  <c r="BH37" i="16"/>
  <c r="BH95" i="16" s="1"/>
  <c r="BW37" i="16"/>
  <c r="BZ37" i="16"/>
  <c r="CL37" i="16"/>
  <c r="CI36" i="16"/>
  <c r="CI39" i="16"/>
  <c r="CI85" i="16" s="1"/>
  <c r="CI33" i="16"/>
  <c r="CI32" i="16"/>
  <c r="CI35" i="16"/>
  <c r="CI38" i="16"/>
  <c r="CI84" i="16" s="1"/>
  <c r="CI31" i="16"/>
  <c r="CI34" i="16"/>
  <c r="CI37" i="16"/>
  <c r="CF36" i="16"/>
  <c r="CF39" i="16"/>
  <c r="CF33" i="16"/>
  <c r="CF32" i="16"/>
  <c r="CF35" i="16"/>
  <c r="CF38" i="16"/>
  <c r="CF31" i="16"/>
  <c r="CF34" i="16"/>
  <c r="CF37" i="16"/>
  <c r="CI49" i="18"/>
  <c r="CI194" i="18" s="1"/>
  <c r="CI48" i="18"/>
  <c r="CI193" i="18" s="1"/>
  <c r="CI47" i="18"/>
  <c r="CI36" i="18"/>
  <c r="CI35" i="18"/>
  <c r="CI34" i="18"/>
  <c r="CF49" i="18"/>
  <c r="CF48" i="18"/>
  <c r="CF47" i="18"/>
  <c r="CF36" i="18"/>
  <c r="CF35" i="18"/>
  <c r="CF34" i="18"/>
  <c r="CI114" i="17"/>
  <c r="CI80" i="17"/>
  <c r="CF114" i="17"/>
  <c r="CF80" i="17"/>
  <c r="B8" i="3"/>
  <c r="J82" i="17" s="1"/>
  <c r="CQ82" i="17"/>
  <c r="CQ258" i="17" s="1"/>
  <c r="CN82" i="17"/>
  <c r="CN258" i="17" s="1"/>
  <c r="CM82" i="17"/>
  <c r="CM258" i="17" s="1"/>
  <c r="CK82" i="17"/>
  <c r="CK258" i="17" s="1"/>
  <c r="CJ82" i="17"/>
  <c r="CH82" i="17"/>
  <c r="CH258" i="17" s="1"/>
  <c r="CG82" i="17"/>
  <c r="CE82" i="17"/>
  <c r="CE258" i="17" s="1"/>
  <c r="CB82" i="17"/>
  <c r="CB258" i="17" s="1"/>
  <c r="CA82" i="17"/>
  <c r="CA258" i="17" s="1"/>
  <c r="BY82" i="17"/>
  <c r="BY258" i="17" s="1"/>
  <c r="BX82" i="17"/>
  <c r="BV82" i="17"/>
  <c r="BV258" i="17" s="1"/>
  <c r="BS82" i="17"/>
  <c r="BS258" i="17" s="1"/>
  <c r="BP82" i="17"/>
  <c r="BP258" i="17" s="1"/>
  <c r="BM82" i="17"/>
  <c r="BM258" i="17" s="1"/>
  <c r="BJ82" i="17"/>
  <c r="BJ258" i="17" s="1"/>
  <c r="BI82" i="17"/>
  <c r="BI258" i="17" s="1"/>
  <c r="BG82" i="17"/>
  <c r="BG258" i="17" s="1"/>
  <c r="BF82" i="17"/>
  <c r="BD82" i="17"/>
  <c r="BD258" i="17" s="1"/>
  <c r="BA82" i="17"/>
  <c r="BA258" i="17" s="1"/>
  <c r="AZ82" i="17"/>
  <c r="AX82" i="17"/>
  <c r="AX258" i="17" s="1"/>
  <c r="AW82" i="17"/>
  <c r="AU82" i="17"/>
  <c r="AU258" i="17" s="1"/>
  <c r="AR82" i="17"/>
  <c r="AR258" i="17" s="1"/>
  <c r="AQ82" i="17"/>
  <c r="AQ258" i="17" s="1"/>
  <c r="AO82" i="17"/>
  <c r="AO258" i="17" s="1"/>
  <c r="AN82" i="17"/>
  <c r="AL82" i="17"/>
  <c r="AL258" i="17" s="1"/>
  <c r="AK82" i="17"/>
  <c r="AK258" i="17" s="1"/>
  <c r="AI82" i="17"/>
  <c r="AI258" i="17" s="1"/>
  <c r="AF82" i="17"/>
  <c r="AF258" i="17" s="1"/>
  <c r="AE82" i="17"/>
  <c r="AE258" i="17" s="1"/>
  <c r="AC82" i="17"/>
  <c r="AC258" i="17" s="1"/>
  <c r="AB82" i="17"/>
  <c r="CM48" i="17"/>
  <c r="CM47" i="17"/>
  <c r="CJ48" i="17"/>
  <c r="I169" i="19" s="1"/>
  <c r="CJ47" i="17"/>
  <c r="CG48" i="17"/>
  <c r="I64" i="19" s="1"/>
  <c r="H64" i="19" s="1"/>
  <c r="CG47" i="17"/>
  <c r="CA48" i="17"/>
  <c r="CA47" i="17"/>
  <c r="BX48" i="17"/>
  <c r="BX47" i="17"/>
  <c r="BI48" i="17"/>
  <c r="BI47" i="17"/>
  <c r="BF48" i="17"/>
  <c r="BF47" i="17"/>
  <c r="AZ48" i="17"/>
  <c r="AZ47" i="17"/>
  <c r="AW48" i="17"/>
  <c r="AW47" i="17"/>
  <c r="AQ48" i="17"/>
  <c r="AQ47" i="17"/>
  <c r="AN48" i="17"/>
  <c r="AN47" i="17"/>
  <c r="AK48" i="17"/>
  <c r="AK47" i="17"/>
  <c r="AE48" i="17"/>
  <c r="AE47" i="17"/>
  <c r="AB48" i="17"/>
  <c r="AB47" i="17"/>
  <c r="D4" i="14"/>
  <c r="B5" i="15"/>
  <c r="CQ86" i="18"/>
  <c r="CQ31" i="16"/>
  <c r="CQ45" i="16"/>
  <c r="AF40" i="16"/>
  <c r="AF62" i="16" s="1"/>
  <c r="F5" i="18"/>
  <c r="E5" i="18"/>
  <c r="CQ94" i="17"/>
  <c r="CE94" i="17"/>
  <c r="BV94" i="17"/>
  <c r="BS94" i="17"/>
  <c r="BP94" i="17"/>
  <c r="BM94" i="17"/>
  <c r="BD94" i="17"/>
  <c r="AU94" i="17"/>
  <c r="AI94" i="17"/>
  <c r="CN94" i="17"/>
  <c r="CM94" i="17"/>
  <c r="CK94" i="17"/>
  <c r="CJ94" i="17"/>
  <c r="CH94" i="17"/>
  <c r="CG94" i="17"/>
  <c r="CB94" i="17"/>
  <c r="CA94" i="17"/>
  <c r="BY94" i="17"/>
  <c r="BX94" i="17"/>
  <c r="BJ94" i="17"/>
  <c r="BI94" i="17"/>
  <c r="BG94" i="17"/>
  <c r="BF94" i="17"/>
  <c r="BA94" i="17"/>
  <c r="AZ94" i="17"/>
  <c r="AX94" i="17"/>
  <c r="AW94" i="17"/>
  <c r="AR94" i="17"/>
  <c r="AQ94" i="17"/>
  <c r="AO94" i="17"/>
  <c r="AN94" i="17"/>
  <c r="AL94" i="17"/>
  <c r="AK94" i="17"/>
  <c r="AF94" i="17"/>
  <c r="AE94" i="17"/>
  <c r="AC94" i="17"/>
  <c r="AB94" i="17"/>
  <c r="CQ37" i="17"/>
  <c r="CQ251" i="17" s="1"/>
  <c r="CE37" i="17"/>
  <c r="CE251" i="17" s="1"/>
  <c r="BV37" i="17"/>
  <c r="BS37" i="17"/>
  <c r="BP37" i="17"/>
  <c r="BM37" i="17"/>
  <c r="BM251" i="17" s="1"/>
  <c r="BD37" i="17"/>
  <c r="BD251" i="17" s="1"/>
  <c r="AU37" i="17"/>
  <c r="AI37" i="17"/>
  <c r="CN37" i="17"/>
  <c r="CN251" i="17" s="1"/>
  <c r="CM37" i="17"/>
  <c r="CM251" i="17" s="1"/>
  <c r="CK37" i="17"/>
  <c r="CK251" i="17" s="1"/>
  <c r="CJ37" i="17"/>
  <c r="CJ251" i="17" s="1"/>
  <c r="CH37" i="17"/>
  <c r="CH251" i="17" s="1"/>
  <c r="CG37" i="17"/>
  <c r="CG251" i="17" s="1"/>
  <c r="CB37" i="17"/>
  <c r="CA37" i="17"/>
  <c r="BY37" i="17"/>
  <c r="BX37" i="17"/>
  <c r="BJ37" i="17"/>
  <c r="BJ251" i="17" s="1"/>
  <c r="BI37" i="17"/>
  <c r="BI251" i="17" s="1"/>
  <c r="BG37" i="17"/>
  <c r="BG251" i="17" s="1"/>
  <c r="BF37" i="17"/>
  <c r="BF251" i="17" s="1"/>
  <c r="BA37" i="17"/>
  <c r="BA251" i="17" s="1"/>
  <c r="AZ37" i="17"/>
  <c r="AZ251" i="17" s="1"/>
  <c r="AX37" i="17"/>
  <c r="AX251" i="17" s="1"/>
  <c r="AW37" i="17"/>
  <c r="AW251" i="17" s="1"/>
  <c r="AR37" i="17"/>
  <c r="AR251" i="17" s="1"/>
  <c r="AQ37" i="17"/>
  <c r="AQ251" i="17" s="1"/>
  <c r="AO37" i="17"/>
  <c r="AO251" i="17" s="1"/>
  <c r="AN37" i="17"/>
  <c r="AN251" i="17" s="1"/>
  <c r="AL37" i="17"/>
  <c r="AK37" i="17"/>
  <c r="AF37" i="17"/>
  <c r="AE37" i="17"/>
  <c r="AC37" i="17"/>
  <c r="AC251" i="17" s="1"/>
  <c r="AB37" i="17"/>
  <c r="AB251" i="17" s="1"/>
  <c r="CQ66" i="18"/>
  <c r="CQ65" i="18"/>
  <c r="CQ64" i="18"/>
  <c r="CE66" i="18"/>
  <c r="CE65" i="18"/>
  <c r="CE64" i="18"/>
  <c r="BV66" i="18"/>
  <c r="BV65" i="18"/>
  <c r="BV64" i="18"/>
  <c r="BS66" i="18"/>
  <c r="BS65" i="18"/>
  <c r="BS64" i="18"/>
  <c r="BP66" i="18"/>
  <c r="BP65" i="18"/>
  <c r="BP64" i="18"/>
  <c r="BM66" i="18"/>
  <c r="BM65" i="18"/>
  <c r="BM64" i="18"/>
  <c r="BD66" i="18"/>
  <c r="BD65" i="18"/>
  <c r="BD64" i="18"/>
  <c r="AU66" i="18"/>
  <c r="AU65" i="18"/>
  <c r="AU64" i="18"/>
  <c r="AI66" i="18"/>
  <c r="AI65" i="18"/>
  <c r="AI64" i="18"/>
  <c r="CQ58" i="18"/>
  <c r="CQ57" i="18"/>
  <c r="CE58" i="18"/>
  <c r="CE57" i="18"/>
  <c r="BV58" i="18"/>
  <c r="BV57" i="18"/>
  <c r="BS58" i="18"/>
  <c r="BS57" i="18"/>
  <c r="BP58" i="18"/>
  <c r="BP57" i="18"/>
  <c r="BM58" i="18"/>
  <c r="BM57" i="18"/>
  <c r="BD58" i="18"/>
  <c r="BD57" i="18"/>
  <c r="AU58" i="18"/>
  <c r="AU57" i="18"/>
  <c r="AI58" i="18"/>
  <c r="AI57" i="18"/>
  <c r="CQ51" i="18"/>
  <c r="CN51" i="18"/>
  <c r="CK51" i="18"/>
  <c r="CH51" i="18"/>
  <c r="CE51" i="18"/>
  <c r="CB51" i="18"/>
  <c r="BY51" i="18"/>
  <c r="BV51" i="18"/>
  <c r="BS51" i="18"/>
  <c r="BP51" i="18"/>
  <c r="BM51" i="18"/>
  <c r="BJ51" i="18"/>
  <c r="BG51" i="18"/>
  <c r="BD51" i="18"/>
  <c r="BA51" i="18"/>
  <c r="AX51" i="18"/>
  <c r="AU51" i="18"/>
  <c r="AR51" i="18"/>
  <c r="AO51" i="18"/>
  <c r="AL51" i="18"/>
  <c r="AI51" i="18"/>
  <c r="AF51" i="18"/>
  <c r="CQ39" i="16"/>
  <c r="CN39" i="16"/>
  <c r="CK39" i="16"/>
  <c r="CH39" i="16"/>
  <c r="CE39" i="16"/>
  <c r="CB39" i="16"/>
  <c r="BY39" i="16"/>
  <c r="BV39" i="16"/>
  <c r="BS39" i="16"/>
  <c r="BP39" i="16"/>
  <c r="BM39" i="16"/>
  <c r="BJ39" i="16"/>
  <c r="BG39" i="16"/>
  <c r="BD39" i="16"/>
  <c r="BA39" i="16"/>
  <c r="AX39" i="16"/>
  <c r="AU39" i="16"/>
  <c r="AR39" i="16"/>
  <c r="AO39" i="16"/>
  <c r="AL39" i="16"/>
  <c r="AI39" i="16"/>
  <c r="AF39" i="16"/>
  <c r="AC39" i="16"/>
  <c r="CQ38" i="16"/>
  <c r="CN38" i="16"/>
  <c r="CK38" i="16"/>
  <c r="CH38" i="16"/>
  <c r="CE38" i="16"/>
  <c r="CB38" i="16"/>
  <c r="BY38" i="16"/>
  <c r="BV38" i="16"/>
  <c r="BS38" i="16"/>
  <c r="BP38" i="16"/>
  <c r="BM38" i="16"/>
  <c r="BJ38" i="16"/>
  <c r="BG38" i="16"/>
  <c r="BD38" i="16"/>
  <c r="BA38" i="16"/>
  <c r="AX38" i="16"/>
  <c r="AU38" i="16"/>
  <c r="AR38" i="16"/>
  <c r="AO38" i="16"/>
  <c r="AL38" i="16"/>
  <c r="AI38" i="16"/>
  <c r="AF38" i="16"/>
  <c r="AC38" i="16"/>
  <c r="CQ37" i="16"/>
  <c r="CN37" i="16"/>
  <c r="CK37" i="16"/>
  <c r="CH37" i="16"/>
  <c r="CE37" i="16"/>
  <c r="CB37" i="16"/>
  <c r="BY37" i="16"/>
  <c r="BV37" i="16"/>
  <c r="BS37" i="16"/>
  <c r="BP37" i="16"/>
  <c r="BM37" i="16"/>
  <c r="BJ37" i="16"/>
  <c r="BG37" i="16"/>
  <c r="BD37" i="16"/>
  <c r="BA37" i="16"/>
  <c r="AX37" i="16"/>
  <c r="AU37" i="16"/>
  <c r="AR37" i="16"/>
  <c r="AO37" i="16"/>
  <c r="AL37" i="16"/>
  <c r="AI37" i="16"/>
  <c r="AF37" i="16"/>
  <c r="AC37" i="16"/>
  <c r="CQ36" i="16"/>
  <c r="CN36" i="16"/>
  <c r="CK36" i="16"/>
  <c r="CH36" i="16"/>
  <c r="CE36" i="16"/>
  <c r="CB36" i="16"/>
  <c r="BY36" i="16"/>
  <c r="BV36" i="16"/>
  <c r="BS36" i="16"/>
  <c r="BP36" i="16"/>
  <c r="BM36" i="16"/>
  <c r="BJ36" i="16"/>
  <c r="BG36" i="16"/>
  <c r="BD36" i="16"/>
  <c r="BA36" i="16"/>
  <c r="AX36" i="16"/>
  <c r="AU36" i="16"/>
  <c r="AR36" i="16"/>
  <c r="AO36" i="16"/>
  <c r="AL36" i="16"/>
  <c r="AI36" i="16"/>
  <c r="AF36" i="16"/>
  <c r="AC36" i="16"/>
  <c r="CQ35" i="16"/>
  <c r="CN35" i="16"/>
  <c r="CK35" i="16"/>
  <c r="CH35" i="16"/>
  <c r="CE35" i="16"/>
  <c r="CB35" i="16"/>
  <c r="BY35" i="16"/>
  <c r="BV35" i="16"/>
  <c r="BS35" i="16"/>
  <c r="BP35" i="16"/>
  <c r="BM35" i="16"/>
  <c r="BJ35" i="16"/>
  <c r="BG35" i="16"/>
  <c r="BD35" i="16"/>
  <c r="BA35" i="16"/>
  <c r="AX35" i="16"/>
  <c r="AU35" i="16"/>
  <c r="AR35" i="16"/>
  <c r="AO35" i="16"/>
  <c r="AL35" i="16"/>
  <c r="AI35" i="16"/>
  <c r="AF35" i="16"/>
  <c r="AC35" i="16"/>
  <c r="CQ34" i="16"/>
  <c r="CN34" i="16"/>
  <c r="CK34" i="16"/>
  <c r="CH34" i="16"/>
  <c r="CE34" i="16"/>
  <c r="CB34" i="16"/>
  <c r="BY34" i="16"/>
  <c r="BV34" i="16"/>
  <c r="BS34" i="16"/>
  <c r="BP34" i="16"/>
  <c r="BM34" i="16"/>
  <c r="BJ34" i="16"/>
  <c r="BG34" i="16"/>
  <c r="BD34" i="16"/>
  <c r="BA34" i="16"/>
  <c r="AX34" i="16"/>
  <c r="AU34" i="16"/>
  <c r="AR34" i="16"/>
  <c r="AO34" i="16"/>
  <c r="AL34" i="16"/>
  <c r="AI34" i="16"/>
  <c r="AF34" i="16"/>
  <c r="AC34" i="16"/>
  <c r="CQ80" i="17"/>
  <c r="CQ257" i="17" s="1"/>
  <c r="CN80" i="17"/>
  <c r="CN257" i="17" s="1"/>
  <c r="CM80" i="17"/>
  <c r="CM257" i="17" s="1"/>
  <c r="CK80" i="17"/>
  <c r="CK257" i="17" s="1"/>
  <c r="CJ80" i="17"/>
  <c r="CH80" i="17"/>
  <c r="CH257" i="17" s="1"/>
  <c r="CG80" i="17"/>
  <c r="CE80" i="17"/>
  <c r="CE257" i="17" s="1"/>
  <c r="CB80" i="17"/>
  <c r="CB257" i="17" s="1"/>
  <c r="CA80" i="17"/>
  <c r="CA257" i="17" s="1"/>
  <c r="BY80" i="17"/>
  <c r="BY257" i="17" s="1"/>
  <c r="BX80" i="17"/>
  <c r="BV80" i="17"/>
  <c r="BV257" i="17" s="1"/>
  <c r="BS80" i="17"/>
  <c r="BS257" i="17" s="1"/>
  <c r="BP80" i="17"/>
  <c r="BP257" i="17" s="1"/>
  <c r="BM80" i="17"/>
  <c r="BM257" i="17" s="1"/>
  <c r="BJ80" i="17"/>
  <c r="BJ257" i="17" s="1"/>
  <c r="BI80" i="17"/>
  <c r="BI257" i="17" s="1"/>
  <c r="BG80" i="17"/>
  <c r="BG257" i="17" s="1"/>
  <c r="BF80" i="17"/>
  <c r="BD80" i="17"/>
  <c r="BD257" i="17" s="1"/>
  <c r="BA80" i="17"/>
  <c r="BA257" i="17" s="1"/>
  <c r="AZ80" i="17"/>
  <c r="AX80" i="17"/>
  <c r="AX257" i="17" s="1"/>
  <c r="AW80" i="17"/>
  <c r="AU80" i="17"/>
  <c r="AU257" i="17" s="1"/>
  <c r="AR80" i="17"/>
  <c r="AR257" i="17" s="1"/>
  <c r="AQ80" i="17"/>
  <c r="AQ257" i="17" s="1"/>
  <c r="AO80" i="17"/>
  <c r="AO257" i="17" s="1"/>
  <c r="AN80" i="17"/>
  <c r="AL80" i="17"/>
  <c r="AL257" i="17" s="1"/>
  <c r="AK80" i="17"/>
  <c r="AK257" i="17" s="1"/>
  <c r="AI80" i="17"/>
  <c r="AI257" i="17" s="1"/>
  <c r="AF80" i="17"/>
  <c r="AF257" i="17" s="1"/>
  <c r="AE80" i="17"/>
  <c r="AE257" i="17" s="1"/>
  <c r="AC80" i="17"/>
  <c r="AC257" i="17" s="1"/>
  <c r="AB80" i="17"/>
  <c r="CQ63" i="18"/>
  <c r="CQ62" i="18"/>
  <c r="CQ61" i="18"/>
  <c r="CQ60" i="18"/>
  <c r="CQ59" i="18"/>
  <c r="CN63" i="18"/>
  <c r="CN62" i="18"/>
  <c r="CN61" i="18"/>
  <c r="CN60" i="18"/>
  <c r="CN59" i="18"/>
  <c r="CK63" i="18"/>
  <c r="CK62" i="18"/>
  <c r="CK61" i="18"/>
  <c r="CK60" i="18"/>
  <c r="CK59" i="18"/>
  <c r="CH63" i="18"/>
  <c r="CH62" i="18"/>
  <c r="CH61" i="18"/>
  <c r="CH60" i="18"/>
  <c r="CH59" i="18"/>
  <c r="CE63" i="18"/>
  <c r="CE62" i="18"/>
  <c r="CE61" i="18"/>
  <c r="CE60" i="18"/>
  <c r="CE59" i="18"/>
  <c r="CB63" i="18"/>
  <c r="CB62" i="18"/>
  <c r="CB61" i="18"/>
  <c r="CB60" i="18"/>
  <c r="CB59" i="18"/>
  <c r="BY63" i="18"/>
  <c r="BY62" i="18"/>
  <c r="BY61" i="18"/>
  <c r="BY60" i="18"/>
  <c r="BY59" i="18"/>
  <c r="BV63" i="18"/>
  <c r="BV62" i="18"/>
  <c r="BV61" i="18"/>
  <c r="BV60" i="18"/>
  <c r="BV59" i="18"/>
  <c r="BS63" i="18"/>
  <c r="BS62" i="18"/>
  <c r="BS61" i="18"/>
  <c r="BS60" i="18"/>
  <c r="BS59" i="18"/>
  <c r="BP63" i="18"/>
  <c r="BP62" i="18"/>
  <c r="BP61" i="18"/>
  <c r="BP60" i="18"/>
  <c r="BP59" i="18"/>
  <c r="BM63" i="18"/>
  <c r="BM62" i="18"/>
  <c r="BM61" i="18"/>
  <c r="BM60" i="18"/>
  <c r="BM59" i="18"/>
  <c r="BJ63" i="18"/>
  <c r="BJ62" i="18"/>
  <c r="BJ61" i="18"/>
  <c r="BJ60" i="18"/>
  <c r="BJ59" i="18"/>
  <c r="BG63" i="18"/>
  <c r="BG62" i="18"/>
  <c r="BG61" i="18"/>
  <c r="BG60" i="18"/>
  <c r="BG59" i="18"/>
  <c r="BD63" i="18"/>
  <c r="BD62" i="18"/>
  <c r="BD61" i="18"/>
  <c r="BD60" i="18"/>
  <c r="BD59" i="18"/>
  <c r="BA63" i="18"/>
  <c r="BA62" i="18"/>
  <c r="BA61" i="18"/>
  <c r="BA60" i="18"/>
  <c r="BA59" i="18"/>
  <c r="AX63" i="18"/>
  <c r="AX62" i="18"/>
  <c r="AX61" i="18"/>
  <c r="AX60" i="18"/>
  <c r="AX59" i="18"/>
  <c r="AU63" i="18"/>
  <c r="AU62" i="18"/>
  <c r="AU61" i="18"/>
  <c r="AU60" i="18"/>
  <c r="AU59" i="18"/>
  <c r="AR63" i="18"/>
  <c r="AR62" i="18"/>
  <c r="AR61" i="18"/>
  <c r="AR60" i="18"/>
  <c r="AR59" i="18"/>
  <c r="AO63" i="18"/>
  <c r="AO62" i="18"/>
  <c r="AO61" i="18"/>
  <c r="AO60" i="18"/>
  <c r="AO59" i="18"/>
  <c r="AL63" i="18"/>
  <c r="AL62" i="18"/>
  <c r="AL61" i="18"/>
  <c r="AL60" i="18"/>
  <c r="AL59" i="18"/>
  <c r="AI63" i="18"/>
  <c r="AI62" i="18"/>
  <c r="AI61" i="18"/>
  <c r="AI60" i="18"/>
  <c r="AI59" i="18"/>
  <c r="AF63" i="18"/>
  <c r="AF62" i="18"/>
  <c r="AF61" i="18"/>
  <c r="AF60" i="18"/>
  <c r="AF59" i="18"/>
  <c r="AC63" i="18"/>
  <c r="AC62" i="18"/>
  <c r="AC61" i="18"/>
  <c r="AC60" i="18"/>
  <c r="AC59" i="18"/>
  <c r="CN66" i="18"/>
  <c r="CM66" i="18"/>
  <c r="CN65" i="18"/>
  <c r="CM65" i="18"/>
  <c r="CN64" i="18"/>
  <c r="CM64" i="18"/>
  <c r="CK66" i="18"/>
  <c r="CJ66" i="18"/>
  <c r="I348" i="19" s="1"/>
  <c r="H348" i="19" s="1"/>
  <c r="CK65" i="18"/>
  <c r="CJ65" i="18"/>
  <c r="I347" i="19" s="1"/>
  <c r="CK64" i="18"/>
  <c r="CJ64" i="18"/>
  <c r="I346" i="19" s="1"/>
  <c r="H346" i="19" s="1"/>
  <c r="CH66" i="18"/>
  <c r="CG66" i="18"/>
  <c r="I292" i="19" s="1"/>
  <c r="H292" i="19" s="1"/>
  <c r="CH65" i="18"/>
  <c r="CG65" i="18"/>
  <c r="I291" i="19" s="1"/>
  <c r="H291" i="19" s="1"/>
  <c r="CH64" i="18"/>
  <c r="CG64" i="18"/>
  <c r="I290" i="19" s="1"/>
  <c r="CM62" i="18"/>
  <c r="CJ62" i="18"/>
  <c r="I344" i="19" s="1"/>
  <c r="CG62" i="18"/>
  <c r="I288" i="19" s="1"/>
  <c r="H288" i="19" s="1"/>
  <c r="CM60" i="18"/>
  <c r="CJ60" i="18"/>
  <c r="I342" i="19" s="1"/>
  <c r="H342" i="19" s="1"/>
  <c r="CG60" i="18"/>
  <c r="I286" i="19" s="1"/>
  <c r="CN58" i="18"/>
  <c r="CM58" i="18"/>
  <c r="CN57" i="18"/>
  <c r="CM57" i="18"/>
  <c r="CK58" i="18"/>
  <c r="CJ58" i="18"/>
  <c r="I340" i="19" s="1"/>
  <c r="H340" i="19" s="1"/>
  <c r="CK57" i="18"/>
  <c r="CJ57" i="18"/>
  <c r="CH58" i="18"/>
  <c r="CG58" i="18"/>
  <c r="I284" i="19" s="1"/>
  <c r="H284" i="19" s="1"/>
  <c r="CH57" i="18"/>
  <c r="CG57" i="18"/>
  <c r="CB66" i="18"/>
  <c r="CA66" i="18"/>
  <c r="CB65" i="18"/>
  <c r="CA65" i="18"/>
  <c r="CB64" i="18"/>
  <c r="CA64" i="18"/>
  <c r="BY66" i="18"/>
  <c r="BX66" i="18"/>
  <c r="BY65" i="18"/>
  <c r="BX65" i="18"/>
  <c r="BY64" i="18"/>
  <c r="BX64" i="18"/>
  <c r="CA62" i="18"/>
  <c r="BX62" i="18"/>
  <c r="CA60" i="18"/>
  <c r="BX60" i="18"/>
  <c r="CB58" i="18"/>
  <c r="CA58" i="18"/>
  <c r="CB57" i="18"/>
  <c r="CA57" i="18"/>
  <c r="BY58" i="18"/>
  <c r="BX58" i="18"/>
  <c r="BY57" i="18"/>
  <c r="BX57" i="18"/>
  <c r="BJ66" i="18"/>
  <c r="BI66" i="18"/>
  <c r="BJ65" i="18"/>
  <c r="BI65" i="18"/>
  <c r="BJ64" i="18"/>
  <c r="BI64" i="18"/>
  <c r="BI62" i="18"/>
  <c r="BI60" i="18"/>
  <c r="BJ58" i="18"/>
  <c r="BI58" i="18"/>
  <c r="BJ57" i="18"/>
  <c r="BI57" i="18"/>
  <c r="BG66" i="18"/>
  <c r="BF66" i="18"/>
  <c r="BG65" i="18"/>
  <c r="BF65" i="18"/>
  <c r="BG64" i="18"/>
  <c r="BF64" i="18"/>
  <c r="BF62" i="18"/>
  <c r="BF60" i="18"/>
  <c r="BG58" i="18"/>
  <c r="BF58" i="18"/>
  <c r="BG57" i="18"/>
  <c r="BF57" i="18"/>
  <c r="BA66" i="18"/>
  <c r="AZ66" i="18"/>
  <c r="BA65" i="18"/>
  <c r="AZ65" i="18"/>
  <c r="BA64" i="18"/>
  <c r="AZ64" i="18"/>
  <c r="AX66" i="18"/>
  <c r="AW66" i="18"/>
  <c r="AX65" i="18"/>
  <c r="AW65" i="18"/>
  <c r="AX64" i="18"/>
  <c r="AW64" i="18"/>
  <c r="AZ62" i="18"/>
  <c r="AW62" i="18"/>
  <c r="AZ60" i="18"/>
  <c r="AW60" i="18"/>
  <c r="BA58" i="18"/>
  <c r="AZ58" i="18"/>
  <c r="BA57" i="18"/>
  <c r="AZ57" i="18"/>
  <c r="AX58" i="18"/>
  <c r="AW58" i="18"/>
  <c r="AX57" i="18"/>
  <c r="AW57" i="18"/>
  <c r="AR66" i="18"/>
  <c r="AQ66" i="18"/>
  <c r="AR65" i="18"/>
  <c r="AQ65" i="18"/>
  <c r="AR64" i="18"/>
  <c r="AQ64" i="18"/>
  <c r="AQ62" i="18"/>
  <c r="AQ60" i="18"/>
  <c r="AR58" i="18"/>
  <c r="AQ58" i="18"/>
  <c r="AR57" i="18"/>
  <c r="AQ57" i="18"/>
  <c r="AO66" i="18"/>
  <c r="AN66" i="18"/>
  <c r="AO65" i="18"/>
  <c r="AN65" i="18"/>
  <c r="AO64" i="18"/>
  <c r="AN64" i="18"/>
  <c r="AN62" i="18"/>
  <c r="AN60" i="18"/>
  <c r="AO58" i="18"/>
  <c r="AN58" i="18"/>
  <c r="AO57" i="18"/>
  <c r="AN57" i="18"/>
  <c r="AL66" i="18"/>
  <c r="AK66" i="18"/>
  <c r="AL65" i="18"/>
  <c r="AK65" i="18"/>
  <c r="AL64" i="18"/>
  <c r="AK64" i="18"/>
  <c r="AK62" i="18"/>
  <c r="AK60" i="18"/>
  <c r="AL58" i="18"/>
  <c r="AK58" i="18"/>
  <c r="AL57" i="18"/>
  <c r="AK57" i="18"/>
  <c r="AF66" i="18"/>
  <c r="AE66" i="18"/>
  <c r="AF65" i="18"/>
  <c r="AE65" i="18"/>
  <c r="AF64" i="18"/>
  <c r="AE64" i="18"/>
  <c r="AE62" i="18"/>
  <c r="AE60" i="18"/>
  <c r="AF58" i="18"/>
  <c r="AE58" i="18"/>
  <c r="AF57" i="18"/>
  <c r="AE57" i="18"/>
  <c r="CQ56" i="18"/>
  <c r="CQ55" i="18"/>
  <c r="CQ54" i="18"/>
  <c r="CE56" i="18"/>
  <c r="CE55" i="18"/>
  <c r="CE54" i="18"/>
  <c r="BV56" i="18"/>
  <c r="BV55" i="18"/>
  <c r="BV54" i="18"/>
  <c r="BS56" i="18"/>
  <c r="BS55" i="18"/>
  <c r="BS54" i="18"/>
  <c r="BP56" i="18"/>
  <c r="BP55" i="18"/>
  <c r="BP54" i="18"/>
  <c r="BM56" i="18"/>
  <c r="BM55" i="18"/>
  <c r="BM54" i="18"/>
  <c r="BD56" i="18"/>
  <c r="BD55" i="18"/>
  <c r="BD54" i="18"/>
  <c r="AU56" i="18"/>
  <c r="AU55" i="18"/>
  <c r="AU54" i="18"/>
  <c r="AI56" i="18"/>
  <c r="AI55" i="18"/>
  <c r="AI54" i="18"/>
  <c r="CN56" i="18"/>
  <c r="CM56" i="18"/>
  <c r="CN55" i="18"/>
  <c r="CM55" i="18"/>
  <c r="CN54" i="18"/>
  <c r="CM54" i="18"/>
  <c r="CK56" i="18"/>
  <c r="CJ56" i="18"/>
  <c r="CK55" i="18"/>
  <c r="CJ55" i="18"/>
  <c r="CK54" i="18"/>
  <c r="CJ54" i="18"/>
  <c r="CH56" i="18"/>
  <c r="CG56" i="18"/>
  <c r="CH55" i="18"/>
  <c r="CG55" i="18"/>
  <c r="CH54" i="18"/>
  <c r="CG54" i="18"/>
  <c r="CB56" i="18"/>
  <c r="CA56" i="18"/>
  <c r="CB55" i="18"/>
  <c r="CA55" i="18"/>
  <c r="CB54" i="18"/>
  <c r="CA54" i="18"/>
  <c r="BY56" i="18"/>
  <c r="BX56" i="18"/>
  <c r="BY55" i="18"/>
  <c r="BX55" i="18"/>
  <c r="BY54" i="18"/>
  <c r="BX54" i="18"/>
  <c r="BJ56" i="18"/>
  <c r="BI56" i="18"/>
  <c r="BJ55" i="18"/>
  <c r="BI55" i="18"/>
  <c r="BJ54" i="18"/>
  <c r="BI54" i="18"/>
  <c r="BG56" i="18"/>
  <c r="BF56" i="18"/>
  <c r="BG55" i="18"/>
  <c r="BF55" i="18"/>
  <c r="BG54" i="18"/>
  <c r="BF54" i="18"/>
  <c r="BA56" i="18"/>
  <c r="AZ56" i="18"/>
  <c r="BA55" i="18"/>
  <c r="AZ55" i="18"/>
  <c r="BA54" i="18"/>
  <c r="AZ54" i="18"/>
  <c r="AX56" i="18"/>
  <c r="AW56" i="18"/>
  <c r="AX55" i="18"/>
  <c r="AW55" i="18"/>
  <c r="AX54" i="18"/>
  <c r="AW54" i="18"/>
  <c r="AR56" i="18"/>
  <c r="AQ56" i="18"/>
  <c r="AR55" i="18"/>
  <c r="AQ55" i="18"/>
  <c r="AR54" i="18"/>
  <c r="AQ54" i="18"/>
  <c r="AO56" i="18"/>
  <c r="AN56" i="18"/>
  <c r="AO55" i="18"/>
  <c r="AN55" i="18"/>
  <c r="AO54" i="18"/>
  <c r="AN54" i="18"/>
  <c r="AL56" i="18"/>
  <c r="AK56" i="18"/>
  <c r="AL55" i="18"/>
  <c r="AK55" i="18"/>
  <c r="AL54" i="18"/>
  <c r="AK54" i="18"/>
  <c r="AF56" i="18"/>
  <c r="AE56" i="18"/>
  <c r="AF55" i="18"/>
  <c r="AE55" i="18"/>
  <c r="AF54" i="18"/>
  <c r="AE54" i="18"/>
  <c r="AC56" i="18"/>
  <c r="AB56" i="18"/>
  <c r="AC55" i="18"/>
  <c r="AB55" i="18"/>
  <c r="AC54" i="18"/>
  <c r="AB54" i="18"/>
  <c r="CQ53" i="18"/>
  <c r="CN53" i="18"/>
  <c r="CK53" i="18"/>
  <c r="CH53" i="18"/>
  <c r="CE53" i="18"/>
  <c r="CB53" i="18"/>
  <c r="BY53" i="18"/>
  <c r="BV53" i="18"/>
  <c r="BS53" i="18"/>
  <c r="BP53" i="18"/>
  <c r="BM53" i="18"/>
  <c r="BJ53" i="18"/>
  <c r="BG53" i="18"/>
  <c r="BD53" i="18"/>
  <c r="BA53" i="18"/>
  <c r="AX53" i="18"/>
  <c r="AU53" i="18"/>
  <c r="AR53" i="18"/>
  <c r="AO53" i="18"/>
  <c r="AL53" i="18"/>
  <c r="AI53" i="18"/>
  <c r="AF53" i="18"/>
  <c r="AC53" i="18"/>
  <c r="CQ52" i="18"/>
  <c r="CE52" i="18"/>
  <c r="BV52" i="18"/>
  <c r="BS52" i="18"/>
  <c r="BP52" i="18"/>
  <c r="BM52" i="18"/>
  <c r="BD52" i="18"/>
  <c r="AU52" i="18"/>
  <c r="AI52" i="18"/>
  <c r="CN52" i="18"/>
  <c r="CM52" i="18"/>
  <c r="CK52" i="18"/>
  <c r="CJ52" i="18"/>
  <c r="CH52" i="18"/>
  <c r="CG52" i="18"/>
  <c r="CB52" i="18"/>
  <c r="CA52" i="18"/>
  <c r="BY52" i="18"/>
  <c r="BX52" i="18"/>
  <c r="BJ52" i="18"/>
  <c r="BI52" i="18"/>
  <c r="BG52" i="18"/>
  <c r="BF52" i="18"/>
  <c r="BA52" i="18"/>
  <c r="AZ52" i="18"/>
  <c r="AX52" i="18"/>
  <c r="AW52" i="18"/>
  <c r="AR52" i="18"/>
  <c r="AQ52" i="18"/>
  <c r="AO52" i="18"/>
  <c r="AN52" i="18"/>
  <c r="AL52" i="18"/>
  <c r="AK52" i="18"/>
  <c r="AF52" i="18"/>
  <c r="AE52" i="18"/>
  <c r="AC52" i="18"/>
  <c r="AB52" i="18"/>
  <c r="CQ50" i="18"/>
  <c r="CQ49" i="18"/>
  <c r="CQ48" i="18"/>
  <c r="CQ47" i="18"/>
  <c r="CE50" i="18"/>
  <c r="CE49" i="18"/>
  <c r="CE48" i="18"/>
  <c r="CE47" i="18"/>
  <c r="BV50" i="18"/>
  <c r="BV49" i="18"/>
  <c r="BV48" i="18"/>
  <c r="BV47" i="18"/>
  <c r="BS50" i="18"/>
  <c r="BS49" i="18"/>
  <c r="BS48" i="18"/>
  <c r="BS47" i="18"/>
  <c r="BP50" i="18"/>
  <c r="BP49" i="18"/>
  <c r="BP48" i="18"/>
  <c r="BP47" i="18"/>
  <c r="BM50" i="18"/>
  <c r="BM49" i="18"/>
  <c r="BM48" i="18"/>
  <c r="BM47" i="18"/>
  <c r="BD50" i="18"/>
  <c r="BD49" i="18"/>
  <c r="BD48" i="18"/>
  <c r="BD47" i="18"/>
  <c r="AU50" i="18"/>
  <c r="AU49" i="18"/>
  <c r="AU48" i="18"/>
  <c r="AU47" i="18"/>
  <c r="AI50" i="18"/>
  <c r="AI49" i="18"/>
  <c r="AI48" i="18"/>
  <c r="AI47" i="18"/>
  <c r="CN50" i="18"/>
  <c r="CM50" i="18"/>
  <c r="CN49" i="18"/>
  <c r="CM49" i="18"/>
  <c r="CN48" i="18"/>
  <c r="CM48" i="18"/>
  <c r="CN47" i="18"/>
  <c r="CM47" i="18"/>
  <c r="CK50" i="18"/>
  <c r="CJ50" i="18"/>
  <c r="CK49" i="18"/>
  <c r="CJ49" i="18"/>
  <c r="I331" i="19" s="1"/>
  <c r="H331" i="19" s="1"/>
  <c r="CK48" i="18"/>
  <c r="CJ48" i="18"/>
  <c r="I330" i="19" s="1"/>
  <c r="H330" i="19" s="1"/>
  <c r="CK47" i="18"/>
  <c r="CJ47" i="18"/>
  <c r="I329" i="19" s="1"/>
  <c r="H329" i="19" s="1"/>
  <c r="CH50" i="18"/>
  <c r="CG50" i="18"/>
  <c r="CH49" i="18"/>
  <c r="CG49" i="18"/>
  <c r="I275" i="19" s="1"/>
  <c r="H275" i="19" s="1"/>
  <c r="CH48" i="18"/>
  <c r="CG48" i="18"/>
  <c r="I274" i="19" s="1"/>
  <c r="H274" i="19" s="1"/>
  <c r="CH47" i="18"/>
  <c r="CG47" i="18"/>
  <c r="I273" i="19" s="1"/>
  <c r="H273" i="19" s="1"/>
  <c r="CB50" i="18"/>
  <c r="CA50" i="18"/>
  <c r="CB49" i="18"/>
  <c r="CA49" i="18"/>
  <c r="CB48" i="18"/>
  <c r="CA48" i="18"/>
  <c r="CB47" i="18"/>
  <c r="CA47" i="18"/>
  <c r="BY50" i="18"/>
  <c r="BX50" i="18"/>
  <c r="BY49" i="18"/>
  <c r="BX49" i="18"/>
  <c r="BY48" i="18"/>
  <c r="BX48" i="18"/>
  <c r="BY47" i="18"/>
  <c r="BX47" i="18"/>
  <c r="BJ50" i="18"/>
  <c r="BI50" i="18"/>
  <c r="BJ49" i="18"/>
  <c r="BI49" i="18"/>
  <c r="BJ48" i="18"/>
  <c r="BI48" i="18"/>
  <c r="BJ47" i="18"/>
  <c r="BI47" i="18"/>
  <c r="BG50" i="18"/>
  <c r="BF50" i="18"/>
  <c r="BG49" i="18"/>
  <c r="BF49" i="18"/>
  <c r="BG48" i="18"/>
  <c r="BF48" i="18"/>
  <c r="BG47" i="18"/>
  <c r="BF47" i="18"/>
  <c r="BA50" i="18"/>
  <c r="AZ50" i="18"/>
  <c r="BA49" i="18"/>
  <c r="AZ49" i="18"/>
  <c r="BA48" i="18"/>
  <c r="AZ48" i="18"/>
  <c r="BA47" i="18"/>
  <c r="AZ47" i="18"/>
  <c r="AX50" i="18"/>
  <c r="AW50" i="18"/>
  <c r="AX49" i="18"/>
  <c r="AW49" i="18"/>
  <c r="AX48" i="18"/>
  <c r="AW48" i="18"/>
  <c r="AX47" i="18"/>
  <c r="AW47" i="18"/>
  <c r="AR50" i="18"/>
  <c r="AQ50" i="18"/>
  <c r="AR49" i="18"/>
  <c r="AQ49" i="18"/>
  <c r="AR48" i="18"/>
  <c r="AQ48" i="18"/>
  <c r="AR47" i="18"/>
  <c r="AQ47" i="18"/>
  <c r="AO50" i="18"/>
  <c r="AN50" i="18"/>
  <c r="AO49" i="18"/>
  <c r="AN49" i="18"/>
  <c r="AO48" i="18"/>
  <c r="AN48" i="18"/>
  <c r="AO47" i="18"/>
  <c r="AN47" i="18"/>
  <c r="AL50" i="18"/>
  <c r="AK50" i="18"/>
  <c r="AL49" i="18"/>
  <c r="AK49" i="18"/>
  <c r="AL48" i="18"/>
  <c r="AK48" i="18"/>
  <c r="AL47" i="18"/>
  <c r="AK47" i="18"/>
  <c r="AF50" i="18"/>
  <c r="AE50" i="18"/>
  <c r="AF49" i="18"/>
  <c r="AE49" i="18"/>
  <c r="AF48" i="18"/>
  <c r="AE48" i="18"/>
  <c r="AF47" i="18"/>
  <c r="AE47" i="18"/>
  <c r="AC50" i="18"/>
  <c r="AB50" i="18"/>
  <c r="AC49" i="18"/>
  <c r="AB49" i="18"/>
  <c r="AC48" i="18"/>
  <c r="AB48" i="18"/>
  <c r="AC47" i="18"/>
  <c r="AB47" i="18"/>
  <c r="CQ46" i="18"/>
  <c r="CN46" i="18"/>
  <c r="CK46" i="18"/>
  <c r="CH46" i="18"/>
  <c r="CE46" i="18"/>
  <c r="CB46" i="18"/>
  <c r="BY46" i="18"/>
  <c r="BV46" i="18"/>
  <c r="BS46" i="18"/>
  <c r="BP46" i="18"/>
  <c r="BM46" i="18"/>
  <c r="BJ46" i="18"/>
  <c r="BG46" i="18"/>
  <c r="BD46" i="18"/>
  <c r="BA46" i="18"/>
  <c r="AX46" i="18"/>
  <c r="AU46" i="18"/>
  <c r="AR46" i="18"/>
  <c r="AO46" i="18"/>
  <c r="AL46" i="18"/>
  <c r="AI46" i="18"/>
  <c r="AF46" i="18"/>
  <c r="CQ45" i="18"/>
  <c r="CQ44" i="18"/>
  <c r="CE45" i="18"/>
  <c r="CE44" i="18"/>
  <c r="BV45" i="18"/>
  <c r="BV44" i="18"/>
  <c r="BS45" i="18"/>
  <c r="BS44" i="18"/>
  <c r="BP45" i="18"/>
  <c r="BP44" i="18"/>
  <c r="BM45" i="18"/>
  <c r="BM44" i="18"/>
  <c r="BD45" i="18"/>
  <c r="BD44" i="18"/>
  <c r="AU45" i="18"/>
  <c r="AU44" i="18"/>
  <c r="AI45" i="18"/>
  <c r="AI44" i="18"/>
  <c r="CN45" i="18"/>
  <c r="CM45" i="18"/>
  <c r="CN44" i="18"/>
  <c r="CM44" i="18"/>
  <c r="CK45" i="18"/>
  <c r="CJ45" i="18"/>
  <c r="CK44" i="18"/>
  <c r="CJ44" i="18"/>
  <c r="CH45" i="18"/>
  <c r="CG45" i="18"/>
  <c r="CH44" i="18"/>
  <c r="CG44" i="18"/>
  <c r="CB45" i="18"/>
  <c r="CA45" i="18"/>
  <c r="CB44" i="18"/>
  <c r="CA44" i="18"/>
  <c r="BY45" i="18"/>
  <c r="BX45" i="18"/>
  <c r="BY44" i="18"/>
  <c r="BX44" i="18"/>
  <c r="BJ45" i="18"/>
  <c r="BI45" i="18"/>
  <c r="BJ44" i="18"/>
  <c r="BI44" i="18"/>
  <c r="BG45" i="18"/>
  <c r="BF45" i="18"/>
  <c r="BG44" i="18"/>
  <c r="BF44" i="18"/>
  <c r="BA45" i="18"/>
  <c r="AZ45" i="18"/>
  <c r="BA44" i="18"/>
  <c r="AZ44" i="18"/>
  <c r="AX45" i="18"/>
  <c r="AW45" i="18"/>
  <c r="AX44" i="18"/>
  <c r="AW44" i="18"/>
  <c r="AR45" i="18"/>
  <c r="AQ45" i="18"/>
  <c r="AR44" i="18"/>
  <c r="AQ44" i="18"/>
  <c r="AO45" i="18"/>
  <c r="AN45" i="18"/>
  <c r="AO44" i="18"/>
  <c r="AN44" i="18"/>
  <c r="AL45" i="18"/>
  <c r="AK45" i="18"/>
  <c r="AL44" i="18"/>
  <c r="AK44" i="18"/>
  <c r="AF45" i="18"/>
  <c r="AE45" i="18"/>
  <c r="AF44" i="18"/>
  <c r="AE44" i="18"/>
  <c r="AC66" i="18"/>
  <c r="AB66" i="18"/>
  <c r="AC65" i="18"/>
  <c r="AB65" i="18"/>
  <c r="AC64" i="18"/>
  <c r="AB64" i="18"/>
  <c r="AB62" i="18"/>
  <c r="AB60" i="18"/>
  <c r="AC58" i="18"/>
  <c r="AB58" i="18"/>
  <c r="AC57" i="18"/>
  <c r="AB57" i="18"/>
  <c r="AC51" i="18"/>
  <c r="AC46" i="18"/>
  <c r="AC45" i="18"/>
  <c r="AB45" i="18"/>
  <c r="AC44" i="18"/>
  <c r="AB44" i="18"/>
  <c r="CQ58" i="17"/>
  <c r="CQ249" i="17" s="1"/>
  <c r="CQ57" i="17"/>
  <c r="CQ56" i="17"/>
  <c r="CQ55" i="17"/>
  <c r="CQ54" i="17"/>
  <c r="CQ53" i="17"/>
  <c r="CQ52" i="17"/>
  <c r="CQ254" i="17" s="1"/>
  <c r="CQ51" i="17"/>
  <c r="CQ50" i="17"/>
  <c r="CQ49" i="17"/>
  <c r="CQ46" i="17"/>
  <c r="CN58" i="17"/>
  <c r="CN249" i="17" s="1"/>
  <c r="CN57" i="17"/>
  <c r="CN56" i="17"/>
  <c r="CM56" i="17"/>
  <c r="CN55" i="17"/>
  <c r="CN54" i="17"/>
  <c r="CM54" i="17"/>
  <c r="CN53" i="17"/>
  <c r="CM53" i="17"/>
  <c r="CN52" i="17"/>
  <c r="CN254" i="17" s="1"/>
  <c r="CM52" i="17"/>
  <c r="CM254" i="17" s="1"/>
  <c r="CN51" i="17"/>
  <c r="CM51" i="17"/>
  <c r="CN50" i="17"/>
  <c r="CN49" i="17"/>
  <c r="CN46" i="17"/>
  <c r="CM46" i="17"/>
  <c r="CK58" i="17"/>
  <c r="CK249" i="17" s="1"/>
  <c r="CK57" i="17"/>
  <c r="CK56" i="17"/>
  <c r="CJ56" i="17"/>
  <c r="CK55" i="17"/>
  <c r="CK54" i="17"/>
  <c r="CJ54" i="17"/>
  <c r="CK53" i="17"/>
  <c r="CJ53" i="17"/>
  <c r="CK52" i="17"/>
  <c r="CK254" i="17" s="1"/>
  <c r="CJ52" i="17"/>
  <c r="CK51" i="17"/>
  <c r="CJ51" i="17"/>
  <c r="CK50" i="17"/>
  <c r="CK49" i="17"/>
  <c r="CK46" i="17"/>
  <c r="CJ46" i="17"/>
  <c r="CH58" i="17"/>
  <c r="CH249" i="17" s="1"/>
  <c r="CH57" i="17"/>
  <c r="CH56" i="17"/>
  <c r="CG56" i="17"/>
  <c r="CH55" i="17"/>
  <c r="CH54" i="17"/>
  <c r="CG54" i="17"/>
  <c r="CH53" i="17"/>
  <c r="CG53" i="17"/>
  <c r="CH52" i="17"/>
  <c r="CH254" i="17" s="1"/>
  <c r="CG52" i="17"/>
  <c r="CH51" i="17"/>
  <c r="CG51" i="17"/>
  <c r="CH50" i="17"/>
  <c r="CH49" i="17"/>
  <c r="CH46" i="17"/>
  <c r="CG46" i="17"/>
  <c r="CE58" i="17"/>
  <c r="CE249" i="17" s="1"/>
  <c r="CE57" i="17"/>
  <c r="CE56" i="17"/>
  <c r="CE55" i="17"/>
  <c r="CE54" i="17"/>
  <c r="CE53" i="17"/>
  <c r="CE52" i="17"/>
  <c r="CE254" i="17" s="1"/>
  <c r="CE51" i="17"/>
  <c r="CE50" i="17"/>
  <c r="CE49" i="17"/>
  <c r="CE46" i="17"/>
  <c r="CB58" i="17"/>
  <c r="CB249" i="17" s="1"/>
  <c r="CB57" i="17"/>
  <c r="CB56" i="17"/>
  <c r="CB283" i="17" s="1"/>
  <c r="CA56" i="17"/>
  <c r="CA283" i="17" s="1"/>
  <c r="CB55" i="17"/>
  <c r="CB54" i="17"/>
  <c r="CB282" i="17" s="1"/>
  <c r="CA54" i="17"/>
  <c r="CA282" i="17" s="1"/>
  <c r="CB53" i="17"/>
  <c r="CB281" i="17" s="1"/>
  <c r="CA53" i="17"/>
  <c r="CA281" i="17" s="1"/>
  <c r="CB52" i="17"/>
  <c r="CA52" i="17"/>
  <c r="CB51" i="17"/>
  <c r="CB279" i="17" s="1"/>
  <c r="CA51" i="17"/>
  <c r="CA279" i="17" s="1"/>
  <c r="CB50" i="17"/>
  <c r="CB49" i="17"/>
  <c r="CB278" i="17" s="1"/>
  <c r="CB46" i="17"/>
  <c r="CB277" i="17" s="1"/>
  <c r="CA46" i="17"/>
  <c r="CA277" i="17" s="1"/>
  <c r="BY58" i="17"/>
  <c r="BY249" i="17" s="1"/>
  <c r="BY57" i="17"/>
  <c r="BY56" i="17"/>
  <c r="BY283" i="17" s="1"/>
  <c r="BX56" i="17"/>
  <c r="BX283" i="17" s="1"/>
  <c r="BY55" i="17"/>
  <c r="BY54" i="17"/>
  <c r="BY282" i="17" s="1"/>
  <c r="BX54" i="17"/>
  <c r="BX282" i="17" s="1"/>
  <c r="BY53" i="17"/>
  <c r="BY281" i="17" s="1"/>
  <c r="BX53" i="17"/>
  <c r="BX281" i="17" s="1"/>
  <c r="BY52" i="17"/>
  <c r="BX52" i="17"/>
  <c r="BY51" i="17"/>
  <c r="BY279" i="17" s="1"/>
  <c r="BX51" i="17"/>
  <c r="BX279" i="17" s="1"/>
  <c r="BY50" i="17"/>
  <c r="BY49" i="17"/>
  <c r="BY278" i="17" s="1"/>
  <c r="BY46" i="17"/>
  <c r="BY277" i="17" s="1"/>
  <c r="BX46" i="17"/>
  <c r="BX277" i="17" s="1"/>
  <c r="BV58" i="17"/>
  <c r="BV249" i="17" s="1"/>
  <c r="BV57" i="17"/>
  <c r="BV56" i="17"/>
  <c r="BV283" i="17" s="1"/>
  <c r="BV55" i="17"/>
  <c r="BV54" i="17"/>
  <c r="BV282" i="17" s="1"/>
  <c r="BV53" i="17"/>
  <c r="BV281" i="17" s="1"/>
  <c r="BV52" i="17"/>
  <c r="BV51" i="17"/>
  <c r="BV279" i="17" s="1"/>
  <c r="BV50" i="17"/>
  <c r="BV49" i="17"/>
  <c r="BV278" i="17" s="1"/>
  <c r="BV46" i="17"/>
  <c r="BV277" i="17" s="1"/>
  <c r="BS58" i="17"/>
  <c r="BS249" i="17" s="1"/>
  <c r="BS57" i="17"/>
  <c r="BS56" i="17"/>
  <c r="BS283" i="17" s="1"/>
  <c r="BS55" i="17"/>
  <c r="BS54" i="17"/>
  <c r="BS282" i="17" s="1"/>
  <c r="BS53" i="17"/>
  <c r="BS281" i="17" s="1"/>
  <c r="BS52" i="17"/>
  <c r="BS51" i="17"/>
  <c r="BS279" i="17" s="1"/>
  <c r="BS50" i="17"/>
  <c r="BS49" i="17"/>
  <c r="BS278" i="17" s="1"/>
  <c r="BS46" i="17"/>
  <c r="BS277" i="17" s="1"/>
  <c r="BP58" i="17"/>
  <c r="BP249" i="17" s="1"/>
  <c r="BP57" i="17"/>
  <c r="BP56" i="17"/>
  <c r="BP283" i="17" s="1"/>
  <c r="BP55" i="17"/>
  <c r="BP54" i="17"/>
  <c r="BP282" i="17" s="1"/>
  <c r="BP53" i="17"/>
  <c r="BP281" i="17" s="1"/>
  <c r="BP52" i="17"/>
  <c r="BP51" i="17"/>
  <c r="BP279" i="17" s="1"/>
  <c r="BP50" i="17"/>
  <c r="BP49" i="17"/>
  <c r="BP278" i="17" s="1"/>
  <c r="BP46" i="17"/>
  <c r="BP277" i="17" s="1"/>
  <c r="BM58" i="17"/>
  <c r="BM249" i="17" s="1"/>
  <c r="BM57" i="17"/>
  <c r="BM56" i="17"/>
  <c r="BM55" i="17"/>
  <c r="BM54" i="17"/>
  <c r="BM53" i="17"/>
  <c r="BM52" i="17"/>
  <c r="BM254" i="17" s="1"/>
  <c r="BM51" i="17"/>
  <c r="BM50" i="17"/>
  <c r="BM49" i="17"/>
  <c r="BM46" i="17"/>
  <c r="BJ58" i="17"/>
  <c r="BJ249" i="17" s="1"/>
  <c r="BJ57" i="17"/>
  <c r="BJ56" i="17"/>
  <c r="BI56" i="17"/>
  <c r="BJ55" i="17"/>
  <c r="BJ54" i="17"/>
  <c r="BI54" i="17"/>
  <c r="BJ53" i="17"/>
  <c r="BI53" i="17"/>
  <c r="BJ52" i="17"/>
  <c r="BJ254" i="17" s="1"/>
  <c r="BI52" i="17"/>
  <c r="BI254" i="17" s="1"/>
  <c r="BJ51" i="17"/>
  <c r="BI51" i="17"/>
  <c r="BJ50" i="17"/>
  <c r="BJ49" i="17"/>
  <c r="BJ46" i="17"/>
  <c r="BI46" i="17"/>
  <c r="BG58" i="17"/>
  <c r="BG249" i="17" s="1"/>
  <c r="BG57" i="17"/>
  <c r="BG56" i="17"/>
  <c r="BF56" i="17"/>
  <c r="BG55" i="17"/>
  <c r="BG54" i="17"/>
  <c r="BF54" i="17"/>
  <c r="BG53" i="17"/>
  <c r="BF53" i="17"/>
  <c r="BG52" i="17"/>
  <c r="BG254" i="17" s="1"/>
  <c r="BF52" i="17"/>
  <c r="BF254" i="17" s="1"/>
  <c r="BG51" i="17"/>
  <c r="BF51" i="17"/>
  <c r="BG50" i="17"/>
  <c r="BG49" i="17"/>
  <c r="BG46" i="17"/>
  <c r="BF46" i="17"/>
  <c r="BD58" i="17"/>
  <c r="BD249" i="17" s="1"/>
  <c r="BD57" i="17"/>
  <c r="BD56" i="17"/>
  <c r="BD55" i="17"/>
  <c r="BD54" i="17"/>
  <c r="BD53" i="17"/>
  <c r="BD52" i="17"/>
  <c r="BD254" i="17" s="1"/>
  <c r="BD51" i="17"/>
  <c r="BD50" i="17"/>
  <c r="BD49" i="17"/>
  <c r="BD46" i="17"/>
  <c r="BA58" i="17"/>
  <c r="BA249" i="17" s="1"/>
  <c r="BA57" i="17"/>
  <c r="BA56" i="17"/>
  <c r="AZ56" i="17"/>
  <c r="BA55" i="17"/>
  <c r="BA54" i="17"/>
  <c r="AZ54" i="17"/>
  <c r="BA53" i="17"/>
  <c r="AZ53" i="17"/>
  <c r="BA52" i="17"/>
  <c r="BA254" i="17" s="1"/>
  <c r="AZ52" i="17"/>
  <c r="AZ254" i="17" s="1"/>
  <c r="BA51" i="17"/>
  <c r="AZ51" i="17"/>
  <c r="BA50" i="17"/>
  <c r="BA49" i="17"/>
  <c r="BA46" i="17"/>
  <c r="AZ46" i="17"/>
  <c r="AX58" i="17"/>
  <c r="AX249" i="17" s="1"/>
  <c r="AX57" i="17"/>
  <c r="AX56" i="17"/>
  <c r="AW56" i="17"/>
  <c r="AX55" i="17"/>
  <c r="AX54" i="17"/>
  <c r="AW54" i="17"/>
  <c r="AX53" i="17"/>
  <c r="AW53" i="17"/>
  <c r="AX52" i="17"/>
  <c r="AX254" i="17" s="1"/>
  <c r="AW52" i="17"/>
  <c r="AW254" i="17" s="1"/>
  <c r="AX51" i="17"/>
  <c r="AW51" i="17"/>
  <c r="AX50" i="17"/>
  <c r="AX49" i="17"/>
  <c r="AX46" i="17"/>
  <c r="AW46" i="17"/>
  <c r="AU58" i="17"/>
  <c r="AU249" i="17" s="1"/>
  <c r="AU57" i="17"/>
  <c r="AU56" i="17"/>
  <c r="AU283" i="17" s="1"/>
  <c r="AU55" i="17"/>
  <c r="AU54" i="17"/>
  <c r="AU282" i="17" s="1"/>
  <c r="AU53" i="17"/>
  <c r="AU281" i="17" s="1"/>
  <c r="AU52" i="17"/>
  <c r="AU51" i="17"/>
  <c r="AU279" i="17" s="1"/>
  <c r="AU50" i="17"/>
  <c r="AU49" i="17"/>
  <c r="AU278" i="17" s="1"/>
  <c r="AU46" i="17"/>
  <c r="AU277" i="17" s="1"/>
  <c r="AR58" i="17"/>
  <c r="AR249" i="17" s="1"/>
  <c r="AR57" i="17"/>
  <c r="AR56" i="17"/>
  <c r="AQ56" i="17"/>
  <c r="AR55" i="17"/>
  <c r="AR54" i="17"/>
  <c r="AQ54" i="17"/>
  <c r="AR53" i="17"/>
  <c r="AQ53" i="17"/>
  <c r="AR52" i="17"/>
  <c r="AR254" i="17" s="1"/>
  <c r="AQ52" i="17"/>
  <c r="AQ254" i="17" s="1"/>
  <c r="AR51" i="17"/>
  <c r="AQ51" i="17"/>
  <c r="AR50" i="17"/>
  <c r="AR49" i="17"/>
  <c r="AR46" i="17"/>
  <c r="AQ46" i="17"/>
  <c r="AO58" i="17"/>
  <c r="AO249" i="17" s="1"/>
  <c r="AO57" i="17"/>
  <c r="AO56" i="17"/>
  <c r="AN56" i="17"/>
  <c r="AO55" i="17"/>
  <c r="AO54" i="17"/>
  <c r="AN54" i="17"/>
  <c r="AO53" i="17"/>
  <c r="AN53" i="17"/>
  <c r="AO52" i="17"/>
  <c r="AO254" i="17" s="1"/>
  <c r="AN52" i="17"/>
  <c r="AN254" i="17" s="1"/>
  <c r="AO51" i="17"/>
  <c r="AN51" i="17"/>
  <c r="AO50" i="17"/>
  <c r="AO49" i="17"/>
  <c r="AO46" i="17"/>
  <c r="AN46" i="17"/>
  <c r="AL58" i="17"/>
  <c r="AL249" i="17" s="1"/>
  <c r="AL57" i="17"/>
  <c r="AL56" i="17"/>
  <c r="AL283" i="17" s="1"/>
  <c r="AK56" i="17"/>
  <c r="AK283" i="17" s="1"/>
  <c r="AL55" i="17"/>
  <c r="AL54" i="17"/>
  <c r="AL282" i="17" s="1"/>
  <c r="AK54" i="17"/>
  <c r="AK282" i="17" s="1"/>
  <c r="AL53" i="17"/>
  <c r="AL281" i="17" s="1"/>
  <c r="AK53" i="17"/>
  <c r="AK281" i="17" s="1"/>
  <c r="AL52" i="17"/>
  <c r="AK52" i="17"/>
  <c r="AL51" i="17"/>
  <c r="AL279" i="17" s="1"/>
  <c r="AK51" i="17"/>
  <c r="AK279" i="17" s="1"/>
  <c r="AL50" i="17"/>
  <c r="AL49" i="17"/>
  <c r="AL278" i="17" s="1"/>
  <c r="AL46" i="17"/>
  <c r="AL277" i="17" s="1"/>
  <c r="AK46" i="17"/>
  <c r="AK277" i="17" s="1"/>
  <c r="AI58" i="17"/>
  <c r="AI249" i="17" s="1"/>
  <c r="AI57" i="17"/>
  <c r="AI56" i="17"/>
  <c r="AI283" i="17" s="1"/>
  <c r="AI55" i="17"/>
  <c r="AI54" i="17"/>
  <c r="AI282" i="17" s="1"/>
  <c r="AI53" i="17"/>
  <c r="AI281" i="17" s="1"/>
  <c r="AI52" i="17"/>
  <c r="AI51" i="17"/>
  <c r="AI279" i="17" s="1"/>
  <c r="AI50" i="17"/>
  <c r="AI49" i="17"/>
  <c r="AI278" i="17" s="1"/>
  <c r="AF58" i="17"/>
  <c r="AF249" i="17" s="1"/>
  <c r="AF57" i="17"/>
  <c r="AF56" i="17"/>
  <c r="AF283" i="17" s="1"/>
  <c r="AE56" i="17"/>
  <c r="AE283" i="17" s="1"/>
  <c r="AF55" i="17"/>
  <c r="AF54" i="17"/>
  <c r="AF282" i="17" s="1"/>
  <c r="AE54" i="17"/>
  <c r="AE282" i="17" s="1"/>
  <c r="AF53" i="17"/>
  <c r="AF281" i="17" s="1"/>
  <c r="AE53" i="17"/>
  <c r="AE281" i="17" s="1"/>
  <c r="AF52" i="17"/>
  <c r="AE52" i="17"/>
  <c r="AF51" i="17"/>
  <c r="AF279" i="17" s="1"/>
  <c r="AE51" i="17"/>
  <c r="AE279" i="17" s="1"/>
  <c r="AF50" i="17"/>
  <c r="AF49" i="17"/>
  <c r="AF278" i="17" s="1"/>
  <c r="AI46" i="17"/>
  <c r="AI277" i="17" s="1"/>
  <c r="AF46" i="17"/>
  <c r="AF277" i="17" s="1"/>
  <c r="AE46" i="17"/>
  <c r="AE277" i="17" s="1"/>
  <c r="AC58" i="17"/>
  <c r="AC249" i="17" s="1"/>
  <c r="AC57" i="17"/>
  <c r="AC56" i="17"/>
  <c r="AB56" i="17"/>
  <c r="AC55" i="17"/>
  <c r="AC54" i="17"/>
  <c r="AB54" i="17"/>
  <c r="AC53" i="17"/>
  <c r="AB53" i="17"/>
  <c r="AC52" i="17"/>
  <c r="AC254" i="17" s="1"/>
  <c r="AB52" i="17"/>
  <c r="AB254" i="17" s="1"/>
  <c r="AC51" i="17"/>
  <c r="AB51" i="17"/>
  <c r="AC50" i="17"/>
  <c r="AC49" i="17"/>
  <c r="AC46" i="17"/>
  <c r="AB46" i="17"/>
  <c r="CQ130" i="17"/>
  <c r="CN130" i="17"/>
  <c r="CK130" i="17"/>
  <c r="CH130" i="17"/>
  <c r="CE130" i="17"/>
  <c r="CB130" i="17"/>
  <c r="BY130" i="17"/>
  <c r="BV130" i="17"/>
  <c r="BS130" i="17"/>
  <c r="BP130" i="17"/>
  <c r="BM130" i="17"/>
  <c r="BJ130" i="17"/>
  <c r="BG130" i="17"/>
  <c r="BD130" i="17"/>
  <c r="BA130" i="17"/>
  <c r="AX130" i="17"/>
  <c r="AU130" i="17"/>
  <c r="AR130" i="17"/>
  <c r="AO130" i="17"/>
  <c r="AL130" i="17"/>
  <c r="AI130" i="17"/>
  <c r="AF130" i="17"/>
  <c r="AC130" i="17"/>
  <c r="CQ129" i="17"/>
  <c r="CN129" i="17"/>
  <c r="CK129" i="17"/>
  <c r="CH129" i="17"/>
  <c r="CE129" i="17"/>
  <c r="CB129" i="17"/>
  <c r="BY129" i="17"/>
  <c r="BV129" i="17"/>
  <c r="BS129" i="17"/>
  <c r="BP129" i="17"/>
  <c r="BM129" i="17"/>
  <c r="BJ129" i="17"/>
  <c r="BG129" i="17"/>
  <c r="BD129" i="17"/>
  <c r="BA129" i="17"/>
  <c r="AX129" i="17"/>
  <c r="AU129" i="17"/>
  <c r="AR129" i="17"/>
  <c r="AO129" i="17"/>
  <c r="AL129" i="17"/>
  <c r="AI129" i="17"/>
  <c r="AF129" i="17"/>
  <c r="AC129" i="17"/>
  <c r="CQ123" i="17"/>
  <c r="CN123" i="17"/>
  <c r="CK123" i="17"/>
  <c r="CH123" i="17"/>
  <c r="CE123" i="17"/>
  <c r="CB123" i="17"/>
  <c r="BY123" i="17"/>
  <c r="BV123" i="17"/>
  <c r="BS123" i="17"/>
  <c r="BP123" i="17"/>
  <c r="BM123" i="17"/>
  <c r="BJ123" i="17"/>
  <c r="BG123" i="17"/>
  <c r="BD123" i="17"/>
  <c r="BA123" i="17"/>
  <c r="AX123" i="17"/>
  <c r="AU123" i="17"/>
  <c r="AR123" i="17"/>
  <c r="AO123" i="17"/>
  <c r="AL123" i="17"/>
  <c r="AI123" i="17"/>
  <c r="AF123" i="17"/>
  <c r="AC123" i="17"/>
  <c r="CQ122" i="17"/>
  <c r="CN122" i="17"/>
  <c r="CK122" i="17"/>
  <c r="CH122" i="17"/>
  <c r="CE122" i="17"/>
  <c r="CB122" i="17"/>
  <c r="BY122" i="17"/>
  <c r="BV122" i="17"/>
  <c r="BS122" i="17"/>
  <c r="BP122" i="17"/>
  <c r="BM122" i="17"/>
  <c r="BJ122" i="17"/>
  <c r="BG122" i="17"/>
  <c r="BD122" i="17"/>
  <c r="BA122" i="17"/>
  <c r="AX122" i="17"/>
  <c r="AU122" i="17"/>
  <c r="AR122" i="17"/>
  <c r="AO122" i="17"/>
  <c r="AL122" i="17"/>
  <c r="AI122" i="17"/>
  <c r="AF122" i="17"/>
  <c r="AC122" i="17"/>
  <c r="CQ111" i="17"/>
  <c r="CQ177" i="17" s="1"/>
  <c r="CN111" i="17"/>
  <c r="CN177" i="17" s="1"/>
  <c r="CK111" i="17"/>
  <c r="CK177" i="17" s="1"/>
  <c r="CH111" i="17"/>
  <c r="CH177" i="17" s="1"/>
  <c r="CE111" i="17"/>
  <c r="CE177" i="17" s="1"/>
  <c r="CB111" i="17"/>
  <c r="CB177" i="17" s="1"/>
  <c r="BY111" i="17"/>
  <c r="BY177" i="17" s="1"/>
  <c r="BV111" i="17"/>
  <c r="BV177" i="17" s="1"/>
  <c r="BS111" i="17"/>
  <c r="BS177" i="17" s="1"/>
  <c r="BP111" i="17"/>
  <c r="BP177" i="17" s="1"/>
  <c r="BM111" i="17"/>
  <c r="BM177" i="17" s="1"/>
  <c r="BJ111" i="17"/>
  <c r="BJ177" i="17" s="1"/>
  <c r="BG111" i="17"/>
  <c r="BG177" i="17" s="1"/>
  <c r="BD111" i="17"/>
  <c r="BD177" i="17" s="1"/>
  <c r="BA111" i="17"/>
  <c r="BA177" i="17" s="1"/>
  <c r="AX111" i="17"/>
  <c r="AX177" i="17" s="1"/>
  <c r="AU111" i="17"/>
  <c r="AU177" i="17" s="1"/>
  <c r="AR111" i="17"/>
  <c r="AR177" i="17" s="1"/>
  <c r="AO111" i="17"/>
  <c r="AO177" i="17" s="1"/>
  <c r="AL111" i="17"/>
  <c r="AL177" i="17" s="1"/>
  <c r="AI111" i="17"/>
  <c r="AI177" i="17" s="1"/>
  <c r="AF111" i="17"/>
  <c r="AF177" i="17" s="1"/>
  <c r="AC111" i="17"/>
  <c r="AC177" i="17" s="1"/>
  <c r="CQ110" i="17"/>
  <c r="CQ176" i="17" s="1"/>
  <c r="CN110" i="17"/>
  <c r="CN176" i="17" s="1"/>
  <c r="CK110" i="17"/>
  <c r="CK176" i="17" s="1"/>
  <c r="CH110" i="17"/>
  <c r="CH176" i="17" s="1"/>
  <c r="CE110" i="17"/>
  <c r="CE176" i="17" s="1"/>
  <c r="CB110" i="17"/>
  <c r="CB176" i="17" s="1"/>
  <c r="BY110" i="17"/>
  <c r="BY176" i="17" s="1"/>
  <c r="BV110" i="17"/>
  <c r="BV176" i="17" s="1"/>
  <c r="BS110" i="17"/>
  <c r="BS176" i="17" s="1"/>
  <c r="BP110" i="17"/>
  <c r="BP176" i="17" s="1"/>
  <c r="BM110" i="17"/>
  <c r="BM176" i="17" s="1"/>
  <c r="BJ110" i="17"/>
  <c r="BJ176" i="17" s="1"/>
  <c r="BG110" i="17"/>
  <c r="BG176" i="17" s="1"/>
  <c r="BD110" i="17"/>
  <c r="BD176" i="17" s="1"/>
  <c r="BA110" i="17"/>
  <c r="BA176" i="17" s="1"/>
  <c r="AX110" i="17"/>
  <c r="AX176" i="17" s="1"/>
  <c r="AU110" i="17"/>
  <c r="AU176" i="17" s="1"/>
  <c r="AR110" i="17"/>
  <c r="AR176" i="17" s="1"/>
  <c r="AO110" i="17"/>
  <c r="AO176" i="17" s="1"/>
  <c r="AL110" i="17"/>
  <c r="AL176" i="17" s="1"/>
  <c r="AI110" i="17"/>
  <c r="AI176" i="17" s="1"/>
  <c r="AF110" i="17"/>
  <c r="AF176" i="17" s="1"/>
  <c r="AC110" i="17"/>
  <c r="AC176" i="17" s="1"/>
  <c r="CQ100" i="17"/>
  <c r="CQ174" i="17" s="1"/>
  <c r="CN100" i="17"/>
  <c r="CN174" i="17" s="1"/>
  <c r="CK100" i="17"/>
  <c r="CK174" i="17" s="1"/>
  <c r="CH100" i="17"/>
  <c r="CH174" i="17" s="1"/>
  <c r="CE100" i="17"/>
  <c r="CE174" i="17" s="1"/>
  <c r="CB100" i="17"/>
  <c r="CB174" i="17" s="1"/>
  <c r="BY100" i="17"/>
  <c r="BY174" i="17" s="1"/>
  <c r="BV100" i="17"/>
  <c r="BV174" i="17" s="1"/>
  <c r="BS100" i="17"/>
  <c r="BS174" i="17" s="1"/>
  <c r="BP100" i="17"/>
  <c r="BP174" i="17" s="1"/>
  <c r="BM100" i="17"/>
  <c r="BM174" i="17" s="1"/>
  <c r="BJ100" i="17"/>
  <c r="BJ174" i="17" s="1"/>
  <c r="BG100" i="17"/>
  <c r="BG174" i="17" s="1"/>
  <c r="BD100" i="17"/>
  <c r="BD174" i="17" s="1"/>
  <c r="BA100" i="17"/>
  <c r="BA174" i="17" s="1"/>
  <c r="AX100" i="17"/>
  <c r="AX174" i="17" s="1"/>
  <c r="AU100" i="17"/>
  <c r="AU174" i="17" s="1"/>
  <c r="AR100" i="17"/>
  <c r="AR174" i="17" s="1"/>
  <c r="AO100" i="17"/>
  <c r="AO174" i="17" s="1"/>
  <c r="AL100" i="17"/>
  <c r="AL174" i="17" s="1"/>
  <c r="AI100" i="17"/>
  <c r="AI174" i="17" s="1"/>
  <c r="AF100" i="17"/>
  <c r="AF174" i="17" s="1"/>
  <c r="AC100" i="17"/>
  <c r="AC174" i="17" s="1"/>
  <c r="CQ99" i="17"/>
  <c r="CQ173" i="17" s="1"/>
  <c r="CN99" i="17"/>
  <c r="CN173" i="17" s="1"/>
  <c r="CK99" i="17"/>
  <c r="CK173" i="17" s="1"/>
  <c r="CH99" i="17"/>
  <c r="CH173" i="17" s="1"/>
  <c r="CE99" i="17"/>
  <c r="CE173" i="17" s="1"/>
  <c r="CB99" i="17"/>
  <c r="CB173" i="17" s="1"/>
  <c r="BY99" i="17"/>
  <c r="BY173" i="17" s="1"/>
  <c r="BV99" i="17"/>
  <c r="BV173" i="17" s="1"/>
  <c r="BS99" i="17"/>
  <c r="BS173" i="17" s="1"/>
  <c r="BP99" i="17"/>
  <c r="BP173" i="17" s="1"/>
  <c r="BM99" i="17"/>
  <c r="BM173" i="17" s="1"/>
  <c r="BJ99" i="17"/>
  <c r="BJ173" i="17" s="1"/>
  <c r="BG99" i="17"/>
  <c r="BG173" i="17" s="1"/>
  <c r="BD99" i="17"/>
  <c r="BD173" i="17" s="1"/>
  <c r="BA99" i="17"/>
  <c r="BA173" i="17" s="1"/>
  <c r="AX99" i="17"/>
  <c r="AX173" i="17" s="1"/>
  <c r="AU99" i="17"/>
  <c r="AU173" i="17" s="1"/>
  <c r="AR99" i="17"/>
  <c r="AR173" i="17" s="1"/>
  <c r="AO99" i="17"/>
  <c r="AO173" i="17" s="1"/>
  <c r="AL99" i="17"/>
  <c r="AL173" i="17" s="1"/>
  <c r="AI99" i="17"/>
  <c r="AI173" i="17" s="1"/>
  <c r="AF99" i="17"/>
  <c r="AF173" i="17" s="1"/>
  <c r="AC99" i="17"/>
  <c r="AC173" i="17" s="1"/>
  <c r="CQ89" i="17"/>
  <c r="CQ171" i="17" s="1"/>
  <c r="CN89" i="17"/>
  <c r="CN171" i="17" s="1"/>
  <c r="CK89" i="17"/>
  <c r="CK171" i="17" s="1"/>
  <c r="CH89" i="17"/>
  <c r="CH171" i="17" s="1"/>
  <c r="CE89" i="17"/>
  <c r="CE171" i="17" s="1"/>
  <c r="CB89" i="17"/>
  <c r="CB171" i="17" s="1"/>
  <c r="BY89" i="17"/>
  <c r="BY171" i="17" s="1"/>
  <c r="BV89" i="17"/>
  <c r="BV171" i="17" s="1"/>
  <c r="BS89" i="17"/>
  <c r="BS171" i="17" s="1"/>
  <c r="BP89" i="17"/>
  <c r="BP171" i="17" s="1"/>
  <c r="BM89" i="17"/>
  <c r="BM171" i="17" s="1"/>
  <c r="BJ89" i="17"/>
  <c r="BJ171" i="17" s="1"/>
  <c r="BG89" i="17"/>
  <c r="BG171" i="17" s="1"/>
  <c r="BD89" i="17"/>
  <c r="BD171" i="17" s="1"/>
  <c r="BA89" i="17"/>
  <c r="BA171" i="17" s="1"/>
  <c r="AX89" i="17"/>
  <c r="AX171" i="17" s="1"/>
  <c r="AU89" i="17"/>
  <c r="AU171" i="17" s="1"/>
  <c r="AR89" i="17"/>
  <c r="AR171" i="17" s="1"/>
  <c r="AO89" i="17"/>
  <c r="AO171" i="17" s="1"/>
  <c r="AL89" i="17"/>
  <c r="AL171" i="17" s="1"/>
  <c r="AI89" i="17"/>
  <c r="AI171" i="17" s="1"/>
  <c r="AF89" i="17"/>
  <c r="AF171" i="17" s="1"/>
  <c r="AC89" i="17"/>
  <c r="AC171" i="17" s="1"/>
  <c r="CQ88" i="17"/>
  <c r="CQ170" i="17" s="1"/>
  <c r="CN88" i="17"/>
  <c r="CN170" i="17" s="1"/>
  <c r="CK88" i="17"/>
  <c r="CK170" i="17" s="1"/>
  <c r="CH88" i="17"/>
  <c r="CH170" i="17" s="1"/>
  <c r="CE88" i="17"/>
  <c r="CE170" i="17" s="1"/>
  <c r="CB88" i="17"/>
  <c r="CB170" i="17" s="1"/>
  <c r="BY88" i="17"/>
  <c r="BY170" i="17" s="1"/>
  <c r="BV88" i="17"/>
  <c r="BV170" i="17" s="1"/>
  <c r="BS88" i="17"/>
  <c r="BS170" i="17" s="1"/>
  <c r="BP88" i="17"/>
  <c r="BP170" i="17" s="1"/>
  <c r="BM88" i="17"/>
  <c r="BM170" i="17" s="1"/>
  <c r="BJ88" i="17"/>
  <c r="BJ170" i="17" s="1"/>
  <c r="BG88" i="17"/>
  <c r="BG170" i="17" s="1"/>
  <c r="BD88" i="17"/>
  <c r="BD170" i="17" s="1"/>
  <c r="BA88" i="17"/>
  <c r="BA170" i="17" s="1"/>
  <c r="AX88" i="17"/>
  <c r="AX170" i="17" s="1"/>
  <c r="AU88" i="17"/>
  <c r="AU170" i="17" s="1"/>
  <c r="AR88" i="17"/>
  <c r="AR170" i="17" s="1"/>
  <c r="AO88" i="17"/>
  <c r="AO170" i="17" s="1"/>
  <c r="AL88" i="17"/>
  <c r="AL170" i="17" s="1"/>
  <c r="AI88" i="17"/>
  <c r="AI170" i="17" s="1"/>
  <c r="AF88" i="17"/>
  <c r="AF170" i="17" s="1"/>
  <c r="AC88" i="17"/>
  <c r="AC170" i="17" s="1"/>
  <c r="CQ73" i="17"/>
  <c r="CQ168" i="17" s="1"/>
  <c r="CN73" i="17"/>
  <c r="CN168" i="17" s="1"/>
  <c r="CK73" i="17"/>
  <c r="CK168" i="17" s="1"/>
  <c r="CH73" i="17"/>
  <c r="CH168" i="17" s="1"/>
  <c r="CE73" i="17"/>
  <c r="CE168" i="17" s="1"/>
  <c r="CB73" i="17"/>
  <c r="CB168" i="17" s="1"/>
  <c r="BY73" i="17"/>
  <c r="BY168" i="17" s="1"/>
  <c r="BV73" i="17"/>
  <c r="BV168" i="17" s="1"/>
  <c r="BS73" i="17"/>
  <c r="BS168" i="17" s="1"/>
  <c r="BP73" i="17"/>
  <c r="BP168" i="17" s="1"/>
  <c r="BM73" i="17"/>
  <c r="BM168" i="17" s="1"/>
  <c r="BJ73" i="17"/>
  <c r="BJ168" i="17" s="1"/>
  <c r="BG73" i="17"/>
  <c r="BG168" i="17" s="1"/>
  <c r="BD73" i="17"/>
  <c r="BD168" i="17" s="1"/>
  <c r="BA73" i="17"/>
  <c r="BA168" i="17" s="1"/>
  <c r="AX73" i="17"/>
  <c r="AX168" i="17" s="1"/>
  <c r="AU73" i="17"/>
  <c r="AU168" i="17" s="1"/>
  <c r="AR73" i="17"/>
  <c r="AR168" i="17" s="1"/>
  <c r="AO73" i="17"/>
  <c r="AO168" i="17" s="1"/>
  <c r="AL73" i="17"/>
  <c r="AL168" i="17" s="1"/>
  <c r="AI73" i="17"/>
  <c r="AI168" i="17" s="1"/>
  <c r="AF73" i="17"/>
  <c r="AF168" i="17" s="1"/>
  <c r="AC73" i="17"/>
  <c r="AC168" i="17" s="1"/>
  <c r="CQ72" i="17"/>
  <c r="CQ167" i="17" s="1"/>
  <c r="CN72" i="17"/>
  <c r="CN167" i="17" s="1"/>
  <c r="CK72" i="17"/>
  <c r="CK167" i="17" s="1"/>
  <c r="CH72" i="17"/>
  <c r="CH167" i="17" s="1"/>
  <c r="CE72" i="17"/>
  <c r="CE167" i="17" s="1"/>
  <c r="CB72" i="17"/>
  <c r="CB167" i="17" s="1"/>
  <c r="BY72" i="17"/>
  <c r="BY167" i="17" s="1"/>
  <c r="BV72" i="17"/>
  <c r="BV167" i="17" s="1"/>
  <c r="BS72" i="17"/>
  <c r="BS167" i="17" s="1"/>
  <c r="BP72" i="17"/>
  <c r="BP167" i="17" s="1"/>
  <c r="BM72" i="17"/>
  <c r="BM167" i="17" s="1"/>
  <c r="BJ72" i="17"/>
  <c r="BJ167" i="17" s="1"/>
  <c r="BG72" i="17"/>
  <c r="BG167" i="17" s="1"/>
  <c r="BD72" i="17"/>
  <c r="BD167" i="17" s="1"/>
  <c r="BA72" i="17"/>
  <c r="BA167" i="17" s="1"/>
  <c r="AX72" i="17"/>
  <c r="AX167" i="17" s="1"/>
  <c r="AU72" i="17"/>
  <c r="AU167" i="17" s="1"/>
  <c r="AR72" i="17"/>
  <c r="AR167" i="17" s="1"/>
  <c r="AO72" i="17"/>
  <c r="AO167" i="17" s="1"/>
  <c r="AL72" i="17"/>
  <c r="AL167" i="17" s="1"/>
  <c r="AI72" i="17"/>
  <c r="AI167" i="17" s="1"/>
  <c r="AF72" i="17"/>
  <c r="AF167" i="17" s="1"/>
  <c r="AC72" i="17"/>
  <c r="AC167" i="17" s="1"/>
  <c r="CQ61" i="17"/>
  <c r="CN61" i="17"/>
  <c r="CK61" i="17"/>
  <c r="CH61" i="17"/>
  <c r="CE61" i="17"/>
  <c r="CB61" i="17"/>
  <c r="BY61" i="17"/>
  <c r="BV61" i="17"/>
  <c r="BS61" i="17"/>
  <c r="BP61" i="17"/>
  <c r="BM61" i="17"/>
  <c r="BJ61" i="17"/>
  <c r="BG61" i="17"/>
  <c r="BD61" i="17"/>
  <c r="BA61" i="17"/>
  <c r="AX61" i="17"/>
  <c r="AU61" i="17"/>
  <c r="AR61" i="17"/>
  <c r="AO61" i="17"/>
  <c r="AL61" i="17"/>
  <c r="AI61" i="17"/>
  <c r="AF61" i="17"/>
  <c r="AC61" i="17"/>
  <c r="CQ60" i="17"/>
  <c r="CN60" i="17"/>
  <c r="CK60" i="17"/>
  <c r="CH60" i="17"/>
  <c r="CE60" i="17"/>
  <c r="CB60" i="17"/>
  <c r="BY60" i="17"/>
  <c r="BV60" i="17"/>
  <c r="BS60" i="17"/>
  <c r="BP60" i="17"/>
  <c r="BM60" i="17"/>
  <c r="BJ60" i="17"/>
  <c r="BG60" i="17"/>
  <c r="BD60" i="17"/>
  <c r="BA60" i="17"/>
  <c r="AX60" i="17"/>
  <c r="AU60" i="17"/>
  <c r="AR60" i="17"/>
  <c r="AO60" i="17"/>
  <c r="AL60" i="17"/>
  <c r="AI60" i="17"/>
  <c r="AF60" i="17"/>
  <c r="AC60" i="17"/>
  <c r="CQ48" i="17"/>
  <c r="CN48" i="17"/>
  <c r="CK48" i="17"/>
  <c r="CH48" i="17"/>
  <c r="CE48" i="17"/>
  <c r="CB48" i="17"/>
  <c r="BY48" i="17"/>
  <c r="BV48" i="17"/>
  <c r="BS48" i="17"/>
  <c r="BP48" i="17"/>
  <c r="BM48" i="17"/>
  <c r="BJ48" i="17"/>
  <c r="BG48" i="17"/>
  <c r="BD48" i="17"/>
  <c r="BA48" i="17"/>
  <c r="AX48" i="17"/>
  <c r="AU48" i="17"/>
  <c r="AR48" i="17"/>
  <c r="AO48" i="17"/>
  <c r="AL48" i="17"/>
  <c r="AI48" i="17"/>
  <c r="AF48" i="17"/>
  <c r="AC48" i="17"/>
  <c r="CQ47" i="17"/>
  <c r="CN47" i="17"/>
  <c r="CK47" i="17"/>
  <c r="CH47" i="17"/>
  <c r="CE47" i="17"/>
  <c r="CB47" i="17"/>
  <c r="BY47" i="17"/>
  <c r="BV47" i="17"/>
  <c r="BS47" i="17"/>
  <c r="BP47" i="17"/>
  <c r="BM47" i="17"/>
  <c r="BJ47" i="17"/>
  <c r="BG47" i="17"/>
  <c r="BD47" i="17"/>
  <c r="BA47" i="17"/>
  <c r="AX47" i="17"/>
  <c r="AU47" i="17"/>
  <c r="AR47" i="17"/>
  <c r="AO47" i="17"/>
  <c r="AL47" i="17"/>
  <c r="AI47" i="17"/>
  <c r="AF47" i="17"/>
  <c r="AC47" i="17"/>
  <c r="CQ33" i="17"/>
  <c r="CN33" i="17"/>
  <c r="CK33" i="17"/>
  <c r="CH33" i="17"/>
  <c r="CE33" i="17"/>
  <c r="CB33" i="17"/>
  <c r="BY33" i="17"/>
  <c r="BV33" i="17"/>
  <c r="BS33" i="17"/>
  <c r="BP33" i="17"/>
  <c r="BM33" i="17"/>
  <c r="BJ33" i="17"/>
  <c r="BG33" i="17"/>
  <c r="BD33" i="17"/>
  <c r="BA33" i="17"/>
  <c r="AX33" i="17"/>
  <c r="AU33" i="17"/>
  <c r="AR33" i="17"/>
  <c r="AO33" i="17"/>
  <c r="AL33" i="17"/>
  <c r="AI33" i="17"/>
  <c r="AF33" i="17"/>
  <c r="AC33" i="17"/>
  <c r="CQ32" i="17"/>
  <c r="CN32" i="17"/>
  <c r="CK32" i="17"/>
  <c r="CH32" i="17"/>
  <c r="CE32" i="17"/>
  <c r="CB32" i="17"/>
  <c r="BY32" i="17"/>
  <c r="BV32" i="17"/>
  <c r="BS32" i="17"/>
  <c r="BP32" i="17"/>
  <c r="BM32" i="17"/>
  <c r="BJ32" i="17"/>
  <c r="BG32" i="17"/>
  <c r="BD32" i="17"/>
  <c r="BA32" i="17"/>
  <c r="AX32" i="17"/>
  <c r="AU32" i="17"/>
  <c r="AR32" i="17"/>
  <c r="AO32" i="17"/>
  <c r="AL32" i="17"/>
  <c r="AI32" i="17"/>
  <c r="AF32" i="17"/>
  <c r="AC32" i="17"/>
  <c r="CM111" i="17"/>
  <c r="CM177" i="17" s="1"/>
  <c r="CM110" i="17"/>
  <c r="CM176" i="17" s="1"/>
  <c r="CJ111" i="17"/>
  <c r="CJ110" i="17"/>
  <c r="CJ176" i="17" s="1"/>
  <c r="CG111" i="17"/>
  <c r="CG110" i="17"/>
  <c r="CG176" i="17" s="1"/>
  <c r="CA111" i="17"/>
  <c r="CA177" i="17" s="1"/>
  <c r="CA110" i="17"/>
  <c r="CA176" i="17" s="1"/>
  <c r="BX111" i="17"/>
  <c r="BX177" i="17" s="1"/>
  <c r="BX110" i="17"/>
  <c r="BX176" i="17" s="1"/>
  <c r="BI111" i="17"/>
  <c r="BI177" i="17" s="1"/>
  <c r="BI110" i="17"/>
  <c r="BI176" i="17" s="1"/>
  <c r="BF111" i="17"/>
  <c r="BF177" i="17" s="1"/>
  <c r="BF110" i="17"/>
  <c r="BF176" i="17" s="1"/>
  <c r="AZ111" i="17"/>
  <c r="AZ177" i="17" s="1"/>
  <c r="AZ110" i="17"/>
  <c r="AZ176" i="17" s="1"/>
  <c r="AW111" i="17"/>
  <c r="AW177" i="17" s="1"/>
  <c r="AW110" i="17"/>
  <c r="AW176" i="17" s="1"/>
  <c r="AQ111" i="17"/>
  <c r="AQ177" i="17" s="1"/>
  <c r="AQ110" i="17"/>
  <c r="AQ176" i="17" s="1"/>
  <c r="AN111" i="17"/>
  <c r="AN177" i="17" s="1"/>
  <c r="AN110" i="17"/>
  <c r="AN176" i="17" s="1"/>
  <c r="AK111" i="17"/>
  <c r="AK177" i="17" s="1"/>
  <c r="AK110" i="17"/>
  <c r="AK176" i="17" s="1"/>
  <c r="AE111" i="17"/>
  <c r="AE177" i="17" s="1"/>
  <c r="AE110" i="17"/>
  <c r="AE176" i="17" s="1"/>
  <c r="AB111" i="17"/>
  <c r="AB177" i="17" s="1"/>
  <c r="AB110" i="17"/>
  <c r="AB176" i="17" s="1"/>
  <c r="CM100" i="17"/>
  <c r="CM174" i="17" s="1"/>
  <c r="CM99" i="17"/>
  <c r="CM173" i="17" s="1"/>
  <c r="CJ100" i="17"/>
  <c r="CJ174" i="17" s="1"/>
  <c r="CJ99" i="17"/>
  <c r="CJ173" i="17" s="1"/>
  <c r="CG100" i="17"/>
  <c r="CG174" i="17" s="1"/>
  <c r="CG99" i="17"/>
  <c r="CG173" i="17" s="1"/>
  <c r="CA100" i="17"/>
  <c r="CA174" i="17" s="1"/>
  <c r="CA99" i="17"/>
  <c r="CA173" i="17" s="1"/>
  <c r="BX100" i="17"/>
  <c r="BX174" i="17" s="1"/>
  <c r="BX99" i="17"/>
  <c r="BX173" i="17" s="1"/>
  <c r="BI100" i="17"/>
  <c r="BI174" i="17" s="1"/>
  <c r="BI99" i="17"/>
  <c r="BI173" i="17" s="1"/>
  <c r="BF100" i="17"/>
  <c r="BF174" i="17" s="1"/>
  <c r="BF99" i="17"/>
  <c r="BF173" i="17" s="1"/>
  <c r="AZ100" i="17"/>
  <c r="AZ174" i="17" s="1"/>
  <c r="AZ99" i="17"/>
  <c r="AZ173" i="17" s="1"/>
  <c r="AW100" i="17"/>
  <c r="AW174" i="17" s="1"/>
  <c r="AW99" i="17"/>
  <c r="AW173" i="17" s="1"/>
  <c r="AQ100" i="17"/>
  <c r="AQ174" i="17" s="1"/>
  <c r="AQ99" i="17"/>
  <c r="AQ173" i="17" s="1"/>
  <c r="AN100" i="17"/>
  <c r="AN174" i="17" s="1"/>
  <c r="AN99" i="17"/>
  <c r="AN173" i="17" s="1"/>
  <c r="AK100" i="17"/>
  <c r="AK174" i="17" s="1"/>
  <c r="AK99" i="17"/>
  <c r="AK173" i="17" s="1"/>
  <c r="AE100" i="17"/>
  <c r="AE174" i="17" s="1"/>
  <c r="AE99" i="17"/>
  <c r="AE173" i="17" s="1"/>
  <c r="AB100" i="17"/>
  <c r="AB174" i="17" s="1"/>
  <c r="AB99" i="17"/>
  <c r="AB173" i="17" s="1"/>
  <c r="CM89" i="17"/>
  <c r="CM171" i="17" s="1"/>
  <c r="CM88" i="17"/>
  <c r="CM170" i="17" s="1"/>
  <c r="CJ89" i="17"/>
  <c r="CJ88" i="17"/>
  <c r="CJ170" i="17" s="1"/>
  <c r="CG89" i="17"/>
  <c r="CG88" i="17"/>
  <c r="CG170" i="17" s="1"/>
  <c r="CA89" i="17"/>
  <c r="CA171" i="17" s="1"/>
  <c r="CA88" i="17"/>
  <c r="CA170" i="17" s="1"/>
  <c r="BX89" i="17"/>
  <c r="BX171" i="17" s="1"/>
  <c r="BX88" i="17"/>
  <c r="BX170" i="17" s="1"/>
  <c r="BI89" i="17"/>
  <c r="BI171" i="17" s="1"/>
  <c r="BI88" i="17"/>
  <c r="BI170" i="17" s="1"/>
  <c r="BF89" i="17"/>
  <c r="BF171" i="17" s="1"/>
  <c r="BF88" i="17"/>
  <c r="BF170" i="17" s="1"/>
  <c r="AZ89" i="17"/>
  <c r="AZ171" i="17" s="1"/>
  <c r="AZ88" i="17"/>
  <c r="AZ170" i="17" s="1"/>
  <c r="AW89" i="17"/>
  <c r="AW171" i="17" s="1"/>
  <c r="AW88" i="17"/>
  <c r="AW170" i="17" s="1"/>
  <c r="AQ89" i="17"/>
  <c r="AQ171" i="17" s="1"/>
  <c r="AQ88" i="17"/>
  <c r="AQ170" i="17" s="1"/>
  <c r="AN89" i="17"/>
  <c r="AN171" i="17" s="1"/>
  <c r="AN88" i="17"/>
  <c r="AN170" i="17" s="1"/>
  <c r="AK89" i="17"/>
  <c r="AK171" i="17" s="1"/>
  <c r="AK88" i="17"/>
  <c r="AK170" i="17" s="1"/>
  <c r="AE89" i="17"/>
  <c r="AE171" i="17" s="1"/>
  <c r="AE88" i="17"/>
  <c r="AE170" i="17" s="1"/>
  <c r="AB89" i="17"/>
  <c r="AB171" i="17" s="1"/>
  <c r="AB88" i="17"/>
  <c r="AB170" i="17" s="1"/>
  <c r="CM61" i="17"/>
  <c r="CM60" i="17"/>
  <c r="CJ61" i="17"/>
  <c r="I182" i="19" s="1"/>
  <c r="H182" i="19" s="1"/>
  <c r="CJ60" i="17"/>
  <c r="CG61" i="17"/>
  <c r="I77" i="19" s="1"/>
  <c r="H77" i="19" s="1"/>
  <c r="CG60" i="17"/>
  <c r="CA61" i="17"/>
  <c r="CA60" i="17"/>
  <c r="BX61" i="17"/>
  <c r="BX60" i="17"/>
  <c r="BI61" i="17"/>
  <c r="BI60" i="17"/>
  <c r="BF61" i="17"/>
  <c r="BF60" i="17"/>
  <c r="AZ61" i="17"/>
  <c r="AZ60" i="17"/>
  <c r="AW61" i="17"/>
  <c r="AW60" i="17"/>
  <c r="AQ61" i="17"/>
  <c r="AQ60" i="17"/>
  <c r="AN61" i="17"/>
  <c r="AN60" i="17"/>
  <c r="AK61" i="17"/>
  <c r="AK60" i="17"/>
  <c r="AE61" i="17"/>
  <c r="AE60" i="17"/>
  <c r="AB61" i="17"/>
  <c r="AB60" i="17"/>
  <c r="CM33" i="17"/>
  <c r="CM32" i="17"/>
  <c r="CJ33" i="17"/>
  <c r="CJ32" i="17"/>
  <c r="CG33" i="17"/>
  <c r="CG32" i="17"/>
  <c r="CA33" i="17"/>
  <c r="CA32" i="17"/>
  <c r="BX33" i="17"/>
  <c r="BX32" i="17"/>
  <c r="BI33" i="17"/>
  <c r="BI32" i="17"/>
  <c r="BF33" i="17"/>
  <c r="BF32" i="17"/>
  <c r="AZ33" i="17"/>
  <c r="AZ32" i="17"/>
  <c r="AW33" i="17"/>
  <c r="AW32" i="17"/>
  <c r="AQ33" i="17"/>
  <c r="AQ32" i="17"/>
  <c r="AN33" i="17"/>
  <c r="AN32" i="17"/>
  <c r="AK33" i="17"/>
  <c r="AK32" i="17"/>
  <c r="AE33" i="17"/>
  <c r="AE32" i="17"/>
  <c r="AB33" i="17"/>
  <c r="AB32" i="17"/>
  <c r="AB31" i="17"/>
  <c r="AC31" i="17"/>
  <c r="AB38" i="16"/>
  <c r="AB37" i="16"/>
  <c r="AB36" i="16"/>
  <c r="AB35" i="16"/>
  <c r="AB34" i="16"/>
  <c r="CM39" i="16"/>
  <c r="CM38" i="16"/>
  <c r="CM37" i="16"/>
  <c r="CM36" i="16"/>
  <c r="CM35" i="16"/>
  <c r="CM34" i="16"/>
  <c r="CJ39" i="16"/>
  <c r="CJ38" i="16"/>
  <c r="CJ37" i="16"/>
  <c r="CJ36" i="16"/>
  <c r="CJ35" i="16"/>
  <c r="CJ34" i="16"/>
  <c r="CG39" i="16"/>
  <c r="CG38" i="16"/>
  <c r="CG37" i="16"/>
  <c r="CG36" i="16"/>
  <c r="CG35" i="16"/>
  <c r="CG34" i="16"/>
  <c r="CA39" i="16"/>
  <c r="CA38" i="16"/>
  <c r="CA37" i="16"/>
  <c r="CA36" i="16"/>
  <c r="CA35" i="16"/>
  <c r="CA34" i="16"/>
  <c r="BX39" i="16"/>
  <c r="BX38" i="16"/>
  <c r="BX37" i="16"/>
  <c r="BX36" i="16"/>
  <c r="BX35" i="16"/>
  <c r="BX34" i="16"/>
  <c r="BI39" i="16"/>
  <c r="BI38" i="16"/>
  <c r="BI37" i="16"/>
  <c r="BI36" i="16"/>
  <c r="BI35" i="16"/>
  <c r="BI34" i="16"/>
  <c r="BF39" i="16"/>
  <c r="BF38" i="16"/>
  <c r="BF37" i="16"/>
  <c r="BF36" i="16"/>
  <c r="BF35" i="16"/>
  <c r="BF34" i="16"/>
  <c r="AZ39" i="16"/>
  <c r="AZ38" i="16"/>
  <c r="AZ37" i="16"/>
  <c r="AZ36" i="16"/>
  <c r="AZ35" i="16"/>
  <c r="AZ34" i="16"/>
  <c r="AW39" i="16"/>
  <c r="AW38" i="16"/>
  <c r="AW37" i="16"/>
  <c r="AW36" i="16"/>
  <c r="AW35" i="16"/>
  <c r="AW34" i="16"/>
  <c r="AQ39" i="16"/>
  <c r="AQ38" i="16"/>
  <c r="AQ37" i="16"/>
  <c r="AQ36" i="16"/>
  <c r="AQ35" i="16"/>
  <c r="AQ34" i="16"/>
  <c r="AN39" i="16"/>
  <c r="AN38" i="16"/>
  <c r="AN37" i="16"/>
  <c r="AN36" i="16"/>
  <c r="AN35" i="16"/>
  <c r="AN34" i="16"/>
  <c r="AK39" i="16"/>
  <c r="AK38" i="16"/>
  <c r="AK37" i="16"/>
  <c r="AK36" i="16"/>
  <c r="AK35" i="16"/>
  <c r="AK34" i="16"/>
  <c r="AE39" i="16"/>
  <c r="AE38" i="16"/>
  <c r="AE37" i="16"/>
  <c r="AE36" i="16"/>
  <c r="AE35" i="16"/>
  <c r="AE34" i="16"/>
  <c r="AB33" i="16"/>
  <c r="AB31" i="18"/>
  <c r="AB31" i="16"/>
  <c r="AB32" i="18"/>
  <c r="CM33" i="16"/>
  <c r="CM32" i="16"/>
  <c r="CM31" i="16"/>
  <c r="CJ33" i="16"/>
  <c r="CJ32" i="16"/>
  <c r="CJ31" i="16"/>
  <c r="CG33" i="16"/>
  <c r="CG32" i="16"/>
  <c r="CG31" i="16"/>
  <c r="CM43" i="18"/>
  <c r="CM42" i="18"/>
  <c r="CM41" i="18"/>
  <c r="CM39" i="18"/>
  <c r="CM37" i="18"/>
  <c r="CM115" i="18" s="1"/>
  <c r="CM36" i="18"/>
  <c r="CM35" i="18"/>
  <c r="CM34" i="18"/>
  <c r="CM32" i="18"/>
  <c r="CM113" i="18" s="1"/>
  <c r="CM31" i="18"/>
  <c r="CJ43" i="18"/>
  <c r="I325" i="19" s="1"/>
  <c r="CJ42" i="18"/>
  <c r="CJ41" i="18"/>
  <c r="CJ39" i="18"/>
  <c r="I321" i="19" s="1"/>
  <c r="CJ37" i="18"/>
  <c r="CJ36" i="18"/>
  <c r="I318" i="19" s="1"/>
  <c r="CJ35" i="18"/>
  <c r="I317" i="19" s="1"/>
  <c r="CJ34" i="18"/>
  <c r="I316" i="19" s="1"/>
  <c r="CJ32" i="18"/>
  <c r="CJ31" i="18"/>
  <c r="CG43" i="18"/>
  <c r="CG42" i="18"/>
  <c r="I268" i="19" s="1"/>
  <c r="CG41" i="18"/>
  <c r="I267" i="19" s="1"/>
  <c r="CG39" i="18"/>
  <c r="CG37" i="18"/>
  <c r="CG115" i="18" s="1"/>
  <c r="CG36" i="18"/>
  <c r="I262" i="19" s="1"/>
  <c r="CG35" i="18"/>
  <c r="I261" i="19" s="1"/>
  <c r="CG34" i="18"/>
  <c r="I260" i="19" s="1"/>
  <c r="CG32" i="18"/>
  <c r="CG31" i="18"/>
  <c r="CQ85" i="18"/>
  <c r="CQ84" i="18"/>
  <c r="CQ83" i="18"/>
  <c r="CQ82" i="18"/>
  <c r="CQ111" i="18" s="1"/>
  <c r="CQ81" i="18"/>
  <c r="CQ110" i="18" s="1"/>
  <c r="CQ80" i="18"/>
  <c r="CQ109" i="18" s="1"/>
  <c r="CQ79" i="18"/>
  <c r="CQ108" i="18" s="1"/>
  <c r="CQ78" i="18"/>
  <c r="CQ107" i="18" s="1"/>
  <c r="CQ77" i="18"/>
  <c r="CQ106" i="18" s="1"/>
  <c r="CQ76" i="18"/>
  <c r="CQ75" i="18"/>
  <c r="CQ74" i="18"/>
  <c r="CQ73" i="18"/>
  <c r="CQ123" i="18" s="1"/>
  <c r="CQ72" i="18"/>
  <c r="CQ71" i="18"/>
  <c r="CQ122" i="18" s="1"/>
  <c r="CQ70" i="18"/>
  <c r="CQ121" i="18" s="1"/>
  <c r="CQ69" i="18"/>
  <c r="CQ120" i="18" s="1"/>
  <c r="CQ68" i="18"/>
  <c r="CQ119" i="18" s="1"/>
  <c r="CQ67" i="18"/>
  <c r="CQ118" i="18" s="1"/>
  <c r="CQ43" i="18"/>
  <c r="CQ42" i="18"/>
  <c r="CQ41" i="18"/>
  <c r="CQ40" i="18"/>
  <c r="CQ117" i="18" s="1"/>
  <c r="CQ39" i="18"/>
  <c r="CQ38" i="18"/>
  <c r="CQ116" i="18" s="1"/>
  <c r="CQ37" i="18"/>
  <c r="CQ115" i="18" s="1"/>
  <c r="CQ36" i="18"/>
  <c r="CQ35" i="18"/>
  <c r="CQ34" i="18"/>
  <c r="CQ33" i="18"/>
  <c r="CQ114" i="18" s="1"/>
  <c r="CQ32" i="18"/>
  <c r="CQ113" i="18" s="1"/>
  <c r="CQ31" i="18"/>
  <c r="CQ112" i="18" s="1"/>
  <c r="CN86" i="18"/>
  <c r="CN85" i="18"/>
  <c r="CN84" i="18"/>
  <c r="CN83" i="18"/>
  <c r="CN82" i="18"/>
  <c r="CN111" i="18" s="1"/>
  <c r="CN81" i="18"/>
  <c r="CN110" i="18" s="1"/>
  <c r="CN80" i="18"/>
  <c r="CN109" i="18" s="1"/>
  <c r="CN79" i="18"/>
  <c r="CN108" i="18" s="1"/>
  <c r="CN78" i="18"/>
  <c r="CN107" i="18" s="1"/>
  <c r="CN77" i="18"/>
  <c r="CN106" i="18" s="1"/>
  <c r="CN76" i="18"/>
  <c r="CN75" i="18"/>
  <c r="CN74" i="18"/>
  <c r="CN73" i="18"/>
  <c r="CN123" i="18" s="1"/>
  <c r="CN72" i="18"/>
  <c r="CN71" i="18"/>
  <c r="CN122" i="18" s="1"/>
  <c r="CN70" i="18"/>
  <c r="CN121" i="18" s="1"/>
  <c r="CN69" i="18"/>
  <c r="CN120" i="18" s="1"/>
  <c r="CN68" i="18"/>
  <c r="CN119" i="18" s="1"/>
  <c r="CN67" i="18"/>
  <c r="CN118" i="18" s="1"/>
  <c r="CN43" i="18"/>
  <c r="CN42" i="18"/>
  <c r="CN41" i="18"/>
  <c r="CN40" i="18"/>
  <c r="CN117" i="18" s="1"/>
  <c r="CN39" i="18"/>
  <c r="CN38" i="18"/>
  <c r="CN116" i="18" s="1"/>
  <c r="CN37" i="18"/>
  <c r="CN115" i="18" s="1"/>
  <c r="CN36" i="18"/>
  <c r="CN35" i="18"/>
  <c r="CN34" i="18"/>
  <c r="CN33" i="18"/>
  <c r="CN114" i="18" s="1"/>
  <c r="CN32" i="18"/>
  <c r="CN113" i="18" s="1"/>
  <c r="CN31" i="18"/>
  <c r="CN112" i="18" s="1"/>
  <c r="CK86" i="18"/>
  <c r="CK85" i="18"/>
  <c r="CK84" i="18"/>
  <c r="CK83" i="18"/>
  <c r="CK82" i="18"/>
  <c r="CK111" i="18" s="1"/>
  <c r="CK81" i="18"/>
  <c r="CK110" i="18" s="1"/>
  <c r="CK80" i="18"/>
  <c r="CK109" i="18" s="1"/>
  <c r="CK79" i="18"/>
  <c r="CK108" i="18" s="1"/>
  <c r="CK78" i="18"/>
  <c r="CK107" i="18" s="1"/>
  <c r="CK77" i="18"/>
  <c r="CK106" i="18" s="1"/>
  <c r="CK76" i="18"/>
  <c r="CK75" i="18"/>
  <c r="CK74" i="18"/>
  <c r="CK73" i="18"/>
  <c r="CK123" i="18" s="1"/>
  <c r="CK72" i="18"/>
  <c r="CK71" i="18"/>
  <c r="CK122" i="18" s="1"/>
  <c r="CK70" i="18"/>
  <c r="CK121" i="18" s="1"/>
  <c r="CK69" i="18"/>
  <c r="CK120" i="18" s="1"/>
  <c r="CK68" i="18"/>
  <c r="CK119" i="18" s="1"/>
  <c r="CK67" i="18"/>
  <c r="CK118" i="18" s="1"/>
  <c r="CK43" i="18"/>
  <c r="CK42" i="18"/>
  <c r="CK41" i="18"/>
  <c r="CK40" i="18"/>
  <c r="CK117" i="18" s="1"/>
  <c r="CK39" i="18"/>
  <c r="CK38" i="18"/>
  <c r="CK116" i="18" s="1"/>
  <c r="CK37" i="18"/>
  <c r="CK115" i="18" s="1"/>
  <c r="CK36" i="18"/>
  <c r="CK35" i="18"/>
  <c r="CK34" i="18"/>
  <c r="CK33" i="18"/>
  <c r="CK114" i="18" s="1"/>
  <c r="CK32" i="18"/>
  <c r="CK113" i="18" s="1"/>
  <c r="CK31" i="18"/>
  <c r="CK112" i="18" s="1"/>
  <c r="CH86" i="18"/>
  <c r="CH85" i="18"/>
  <c r="CH84" i="18"/>
  <c r="CH83" i="18"/>
  <c r="CH82" i="18"/>
  <c r="CH111" i="18" s="1"/>
  <c r="CH81" i="18"/>
  <c r="CH110" i="18" s="1"/>
  <c r="CH80" i="18"/>
  <c r="CH109" i="18" s="1"/>
  <c r="CH79" i="18"/>
  <c r="CH108" i="18" s="1"/>
  <c r="CH78" i="18"/>
  <c r="CH107" i="18" s="1"/>
  <c r="CH77" i="18"/>
  <c r="CH106" i="18" s="1"/>
  <c r="CH76" i="18"/>
  <c r="CH75" i="18"/>
  <c r="CH74" i="18"/>
  <c r="CH73" i="18"/>
  <c r="CH123" i="18" s="1"/>
  <c r="CH72" i="18"/>
  <c r="CH71" i="18"/>
  <c r="CH122" i="18" s="1"/>
  <c r="CH70" i="18"/>
  <c r="CH121" i="18" s="1"/>
  <c r="CH69" i="18"/>
  <c r="CH120" i="18" s="1"/>
  <c r="CH68" i="18"/>
  <c r="CH119" i="18" s="1"/>
  <c r="CH67" i="18"/>
  <c r="CH118" i="18" s="1"/>
  <c r="CH43" i="18"/>
  <c r="CH42" i="18"/>
  <c r="CH41" i="18"/>
  <c r="CH40" i="18"/>
  <c r="CH117" i="18" s="1"/>
  <c r="CH39" i="18"/>
  <c r="CH38" i="18"/>
  <c r="CH116" i="18" s="1"/>
  <c r="CH37" i="18"/>
  <c r="CH115" i="18" s="1"/>
  <c r="CH36" i="18"/>
  <c r="CH35" i="18"/>
  <c r="CH34" i="18"/>
  <c r="CH33" i="18"/>
  <c r="CH114" i="18" s="1"/>
  <c r="CH32" i="18"/>
  <c r="CH113" i="18" s="1"/>
  <c r="CH31" i="18"/>
  <c r="CH112" i="18" s="1"/>
  <c r="CE86" i="18"/>
  <c r="CE85" i="18"/>
  <c r="CE84" i="18"/>
  <c r="CE83" i="18"/>
  <c r="CE82" i="18"/>
  <c r="CE111" i="18" s="1"/>
  <c r="CE81" i="18"/>
  <c r="CE110" i="18" s="1"/>
  <c r="CE80" i="18"/>
  <c r="CE109" i="18" s="1"/>
  <c r="CE79" i="18"/>
  <c r="CE108" i="18" s="1"/>
  <c r="CE78" i="18"/>
  <c r="CE107" i="18" s="1"/>
  <c r="CE77" i="18"/>
  <c r="CE106" i="18" s="1"/>
  <c r="CE76" i="18"/>
  <c r="CE75" i="18"/>
  <c r="CE74" i="18"/>
  <c r="CE73" i="18"/>
  <c r="CE123" i="18" s="1"/>
  <c r="CE72" i="18"/>
  <c r="CE71" i="18"/>
  <c r="CE122" i="18" s="1"/>
  <c r="CE70" i="18"/>
  <c r="CE121" i="18" s="1"/>
  <c r="CE69" i="18"/>
  <c r="CE120" i="18" s="1"/>
  <c r="CE68" i="18"/>
  <c r="CE119" i="18" s="1"/>
  <c r="CE67" i="18"/>
  <c r="CE118" i="18" s="1"/>
  <c r="CE43" i="18"/>
  <c r="CE42" i="18"/>
  <c r="CE41" i="18"/>
  <c r="CE40" i="18"/>
  <c r="CE117" i="18" s="1"/>
  <c r="CE39" i="18"/>
  <c r="CE38" i="18"/>
  <c r="CE116" i="18" s="1"/>
  <c r="CE37" i="18"/>
  <c r="CE115" i="18" s="1"/>
  <c r="CE36" i="18"/>
  <c r="CE35" i="18"/>
  <c r="CE34" i="18"/>
  <c r="CE33" i="18"/>
  <c r="CE114" i="18" s="1"/>
  <c r="CE32" i="18"/>
  <c r="CE113" i="18" s="1"/>
  <c r="CE31" i="18"/>
  <c r="CE112" i="18" s="1"/>
  <c r="CB86" i="18"/>
  <c r="CB85" i="18"/>
  <c r="CB84" i="18"/>
  <c r="CB83" i="18"/>
  <c r="CB82" i="18"/>
  <c r="CB111" i="18" s="1"/>
  <c r="CB81" i="18"/>
  <c r="CB110" i="18" s="1"/>
  <c r="CB80" i="18"/>
  <c r="CB109" i="18" s="1"/>
  <c r="CB79" i="18"/>
  <c r="CB108" i="18" s="1"/>
  <c r="CB78" i="18"/>
  <c r="CB107" i="18" s="1"/>
  <c r="CB77" i="18"/>
  <c r="CB106" i="18" s="1"/>
  <c r="CB76" i="18"/>
  <c r="CB136" i="18" s="1"/>
  <c r="CB75" i="18"/>
  <c r="CB135" i="18" s="1"/>
  <c r="CB74" i="18"/>
  <c r="CB134" i="18" s="1"/>
  <c r="CB73" i="18"/>
  <c r="CB123" i="18" s="1"/>
  <c r="CB72" i="18"/>
  <c r="CB133" i="18" s="1"/>
  <c r="CB71" i="18"/>
  <c r="CB122" i="18" s="1"/>
  <c r="CB70" i="18"/>
  <c r="CB69" i="18"/>
  <c r="CB68" i="18"/>
  <c r="CB119" i="18" s="1"/>
  <c r="CB67" i="18"/>
  <c r="CB118" i="18" s="1"/>
  <c r="CB43" i="18"/>
  <c r="CB130" i="18" s="1"/>
  <c r="CB42" i="18"/>
  <c r="CB129" i="18" s="1"/>
  <c r="CB41" i="18"/>
  <c r="CB128" i="18" s="1"/>
  <c r="CB40" i="18"/>
  <c r="CB117" i="18" s="1"/>
  <c r="CB39" i="18"/>
  <c r="CB127" i="18" s="1"/>
  <c r="CB38" i="18"/>
  <c r="CB116" i="18" s="1"/>
  <c r="CB37" i="18"/>
  <c r="CB36" i="18"/>
  <c r="CB35" i="18"/>
  <c r="CB34" i="18"/>
  <c r="CB33" i="18"/>
  <c r="CB32" i="18"/>
  <c r="CB113" i="18" s="1"/>
  <c r="CB31" i="18"/>
  <c r="CB112" i="18" s="1"/>
  <c r="BY86" i="18"/>
  <c r="BY85" i="18"/>
  <c r="BY84" i="18"/>
  <c r="BY83" i="18"/>
  <c r="BY82" i="18"/>
  <c r="BY111" i="18" s="1"/>
  <c r="BY81" i="18"/>
  <c r="BY110" i="18" s="1"/>
  <c r="BY80" i="18"/>
  <c r="BY109" i="18" s="1"/>
  <c r="BY79" i="18"/>
  <c r="BY108" i="18" s="1"/>
  <c r="BY78" i="18"/>
  <c r="BY107" i="18" s="1"/>
  <c r="BY77" i="18"/>
  <c r="BY106" i="18" s="1"/>
  <c r="BY76" i="18"/>
  <c r="BY136" i="18" s="1"/>
  <c r="BY75" i="18"/>
  <c r="BY135" i="18" s="1"/>
  <c r="BY74" i="18"/>
  <c r="BY134" i="18" s="1"/>
  <c r="BY73" i="18"/>
  <c r="BY123" i="18" s="1"/>
  <c r="BY72" i="18"/>
  <c r="BY133" i="18" s="1"/>
  <c r="BY71" i="18"/>
  <c r="BY122" i="18" s="1"/>
  <c r="BY70" i="18"/>
  <c r="BY69" i="18"/>
  <c r="BY68" i="18"/>
  <c r="BY119" i="18" s="1"/>
  <c r="BY67" i="18"/>
  <c r="BY118" i="18" s="1"/>
  <c r="BY43" i="18"/>
  <c r="BY130" i="18" s="1"/>
  <c r="BY42" i="18"/>
  <c r="BY129" i="18" s="1"/>
  <c r="BY41" i="18"/>
  <c r="BY128" i="18" s="1"/>
  <c r="BY40" i="18"/>
  <c r="BY117" i="18" s="1"/>
  <c r="BY39" i="18"/>
  <c r="BY127" i="18" s="1"/>
  <c r="BY38" i="18"/>
  <c r="BY116" i="18" s="1"/>
  <c r="BY37" i="18"/>
  <c r="BY36" i="18"/>
  <c r="BY35" i="18"/>
  <c r="BY34" i="18"/>
  <c r="BY33" i="18"/>
  <c r="BY32" i="18"/>
  <c r="BY113" i="18" s="1"/>
  <c r="BY31" i="18"/>
  <c r="BY112" i="18" s="1"/>
  <c r="BV86" i="18"/>
  <c r="BV85" i="18"/>
  <c r="BV84" i="18"/>
  <c r="BV83" i="18"/>
  <c r="BV82" i="18"/>
  <c r="BV111" i="18" s="1"/>
  <c r="BV81" i="18"/>
  <c r="BV110" i="18" s="1"/>
  <c r="BV80" i="18"/>
  <c r="BV109" i="18" s="1"/>
  <c r="BV79" i="18"/>
  <c r="BV108" i="18" s="1"/>
  <c r="BV78" i="18"/>
  <c r="BV107" i="18" s="1"/>
  <c r="BV77" i="18"/>
  <c r="BV106" i="18" s="1"/>
  <c r="BV76" i="18"/>
  <c r="BV136" i="18" s="1"/>
  <c r="BV75" i="18"/>
  <c r="BV135" i="18" s="1"/>
  <c r="BV74" i="18"/>
  <c r="BV134" i="18" s="1"/>
  <c r="BV73" i="18"/>
  <c r="BV123" i="18" s="1"/>
  <c r="BV72" i="18"/>
  <c r="BV133" i="18" s="1"/>
  <c r="BV71" i="18"/>
  <c r="BV122" i="18" s="1"/>
  <c r="BV70" i="18"/>
  <c r="BV69" i="18"/>
  <c r="BV68" i="18"/>
  <c r="BV119" i="18" s="1"/>
  <c r="BV67" i="18"/>
  <c r="BV118" i="18" s="1"/>
  <c r="BV43" i="18"/>
  <c r="BV130" i="18" s="1"/>
  <c r="BV42" i="18"/>
  <c r="BV129" i="18" s="1"/>
  <c r="BV41" i="18"/>
  <c r="BV128" i="18" s="1"/>
  <c r="BV40" i="18"/>
  <c r="BV117" i="18" s="1"/>
  <c r="BV39" i="18"/>
  <c r="BV127" i="18" s="1"/>
  <c r="BV38" i="18"/>
  <c r="BV116" i="18" s="1"/>
  <c r="BV37" i="18"/>
  <c r="BV36" i="18"/>
  <c r="BV35" i="18"/>
  <c r="BV34" i="18"/>
  <c r="BV33" i="18"/>
  <c r="BV32" i="18"/>
  <c r="BV113" i="18" s="1"/>
  <c r="BV31" i="18"/>
  <c r="BV112" i="18" s="1"/>
  <c r="BS86" i="18"/>
  <c r="BS85" i="18"/>
  <c r="BS84" i="18"/>
  <c r="BS83" i="18"/>
  <c r="BS82" i="18"/>
  <c r="BS111" i="18" s="1"/>
  <c r="BS81" i="18"/>
  <c r="BS110" i="18" s="1"/>
  <c r="BS80" i="18"/>
  <c r="BS109" i="18" s="1"/>
  <c r="BS79" i="18"/>
  <c r="BS108" i="18" s="1"/>
  <c r="BS78" i="18"/>
  <c r="BS107" i="18" s="1"/>
  <c r="BS77" i="18"/>
  <c r="BS106" i="18" s="1"/>
  <c r="BS76" i="18"/>
  <c r="BS136" i="18" s="1"/>
  <c r="BS75" i="18"/>
  <c r="BS135" i="18" s="1"/>
  <c r="BS74" i="18"/>
  <c r="BS134" i="18" s="1"/>
  <c r="BS73" i="18"/>
  <c r="BS123" i="18" s="1"/>
  <c r="BS72" i="18"/>
  <c r="BS133" i="18" s="1"/>
  <c r="BS71" i="18"/>
  <c r="BS122" i="18" s="1"/>
  <c r="BS70" i="18"/>
  <c r="BS69" i="18"/>
  <c r="BS68" i="18"/>
  <c r="BS119" i="18" s="1"/>
  <c r="BS67" i="18"/>
  <c r="BS118" i="18" s="1"/>
  <c r="BS43" i="18"/>
  <c r="BS130" i="18" s="1"/>
  <c r="BS42" i="18"/>
  <c r="BS129" i="18" s="1"/>
  <c r="BS41" i="18"/>
  <c r="BS128" i="18" s="1"/>
  <c r="BS40" i="18"/>
  <c r="BS117" i="18" s="1"/>
  <c r="BS39" i="18"/>
  <c r="BS127" i="18" s="1"/>
  <c r="BS38" i="18"/>
  <c r="BS116" i="18" s="1"/>
  <c r="BS37" i="18"/>
  <c r="BS36" i="18"/>
  <c r="BS35" i="18"/>
  <c r="BS34" i="18"/>
  <c r="BS33" i="18"/>
  <c r="BS32" i="18"/>
  <c r="BS113" i="18" s="1"/>
  <c r="BS31" i="18"/>
  <c r="BS112" i="18" s="1"/>
  <c r="BP86" i="18"/>
  <c r="BP85" i="18"/>
  <c r="BP84" i="18"/>
  <c r="BP83" i="18"/>
  <c r="BP82" i="18"/>
  <c r="BP111" i="18" s="1"/>
  <c r="BP81" i="18"/>
  <c r="BP110" i="18" s="1"/>
  <c r="BP80" i="18"/>
  <c r="BP109" i="18" s="1"/>
  <c r="BP79" i="18"/>
  <c r="BP108" i="18" s="1"/>
  <c r="BP78" i="18"/>
  <c r="BP107" i="18" s="1"/>
  <c r="BP77" i="18"/>
  <c r="BP106" i="18" s="1"/>
  <c r="BP76" i="18"/>
  <c r="BP136" i="18" s="1"/>
  <c r="BP75" i="18"/>
  <c r="BP135" i="18" s="1"/>
  <c r="BP74" i="18"/>
  <c r="BP134" i="18" s="1"/>
  <c r="BP73" i="18"/>
  <c r="BP123" i="18" s="1"/>
  <c r="BP72" i="18"/>
  <c r="BP133" i="18" s="1"/>
  <c r="BP71" i="18"/>
  <c r="BP122" i="18" s="1"/>
  <c r="BP70" i="18"/>
  <c r="BP69" i="18"/>
  <c r="BP68" i="18"/>
  <c r="BP119" i="18" s="1"/>
  <c r="BP67" i="18"/>
  <c r="BP118" i="18" s="1"/>
  <c r="BP43" i="18"/>
  <c r="BP130" i="18" s="1"/>
  <c r="BP42" i="18"/>
  <c r="BP129" i="18" s="1"/>
  <c r="BP41" i="18"/>
  <c r="BP128" i="18" s="1"/>
  <c r="BP40" i="18"/>
  <c r="BP117" i="18" s="1"/>
  <c r="BP39" i="18"/>
  <c r="BP127" i="18" s="1"/>
  <c r="BP38" i="18"/>
  <c r="BP116" i="18" s="1"/>
  <c r="BP37" i="18"/>
  <c r="BP36" i="18"/>
  <c r="BP35" i="18"/>
  <c r="BP34" i="18"/>
  <c r="BP33" i="18"/>
  <c r="BP32" i="18"/>
  <c r="BP113" i="18" s="1"/>
  <c r="BP31" i="18"/>
  <c r="BP112" i="18" s="1"/>
  <c r="BM86" i="18"/>
  <c r="BM85" i="18"/>
  <c r="BM84" i="18"/>
  <c r="BM83" i="18"/>
  <c r="BM82" i="18"/>
  <c r="BM111" i="18" s="1"/>
  <c r="BM81" i="18"/>
  <c r="BM110" i="18" s="1"/>
  <c r="BM80" i="18"/>
  <c r="BM109" i="18" s="1"/>
  <c r="BM79" i="18"/>
  <c r="BM108" i="18" s="1"/>
  <c r="BM78" i="18"/>
  <c r="BM107" i="18" s="1"/>
  <c r="BM77" i="18"/>
  <c r="BM106" i="18" s="1"/>
  <c r="BM76" i="18"/>
  <c r="BM75" i="18"/>
  <c r="BM74" i="18"/>
  <c r="BM73" i="18"/>
  <c r="BM123" i="18" s="1"/>
  <c r="BM72" i="18"/>
  <c r="BM71" i="18"/>
  <c r="BM122" i="18" s="1"/>
  <c r="BM70" i="18"/>
  <c r="BM121" i="18" s="1"/>
  <c r="BM69" i="18"/>
  <c r="BM120" i="18" s="1"/>
  <c r="BM68" i="18"/>
  <c r="BM119" i="18" s="1"/>
  <c r="BM67" i="18"/>
  <c r="BM118" i="18" s="1"/>
  <c r="BM43" i="18"/>
  <c r="BM42" i="18"/>
  <c r="BM41" i="18"/>
  <c r="BM40" i="18"/>
  <c r="BM117" i="18" s="1"/>
  <c r="BM39" i="18"/>
  <c r="BM38" i="18"/>
  <c r="BM116" i="18" s="1"/>
  <c r="BM37" i="18"/>
  <c r="BM115" i="18" s="1"/>
  <c r="BM36" i="18"/>
  <c r="BM35" i="18"/>
  <c r="BM34" i="18"/>
  <c r="BM33" i="18"/>
  <c r="BM114" i="18" s="1"/>
  <c r="BM32" i="18"/>
  <c r="BM113" i="18" s="1"/>
  <c r="BM31" i="18"/>
  <c r="BM112" i="18" s="1"/>
  <c r="BJ86" i="18"/>
  <c r="BJ85" i="18"/>
  <c r="BJ84" i="18"/>
  <c r="BJ83" i="18"/>
  <c r="BJ82" i="18"/>
  <c r="BJ111" i="18" s="1"/>
  <c r="BJ81" i="18"/>
  <c r="BJ110" i="18" s="1"/>
  <c r="BJ80" i="18"/>
  <c r="BJ109" i="18" s="1"/>
  <c r="BJ79" i="18"/>
  <c r="BJ108" i="18" s="1"/>
  <c r="BJ78" i="18"/>
  <c r="BJ107" i="18" s="1"/>
  <c r="BJ77" i="18"/>
  <c r="BJ106" i="18" s="1"/>
  <c r="BJ76" i="18"/>
  <c r="BJ75" i="18"/>
  <c r="BJ74" i="18"/>
  <c r="BJ73" i="18"/>
  <c r="BJ123" i="18" s="1"/>
  <c r="BJ72" i="18"/>
  <c r="BJ71" i="18"/>
  <c r="BJ122" i="18" s="1"/>
  <c r="BJ70" i="18"/>
  <c r="BJ121" i="18" s="1"/>
  <c r="BJ69" i="18"/>
  <c r="BJ120" i="18" s="1"/>
  <c r="BJ68" i="18"/>
  <c r="BJ119" i="18" s="1"/>
  <c r="BJ67" i="18"/>
  <c r="BJ118" i="18" s="1"/>
  <c r="BJ43" i="18"/>
  <c r="BJ42" i="18"/>
  <c r="BJ41" i="18"/>
  <c r="BJ40" i="18"/>
  <c r="BJ117" i="18" s="1"/>
  <c r="BJ39" i="18"/>
  <c r="BJ38" i="18"/>
  <c r="BJ116" i="18" s="1"/>
  <c r="BJ37" i="18"/>
  <c r="BJ115" i="18" s="1"/>
  <c r="BJ36" i="18"/>
  <c r="BJ35" i="18"/>
  <c r="BJ34" i="18"/>
  <c r="BJ33" i="18"/>
  <c r="BJ114" i="18" s="1"/>
  <c r="BJ32" i="18"/>
  <c r="BJ113" i="18" s="1"/>
  <c r="BJ31" i="18"/>
  <c r="BJ112" i="18" s="1"/>
  <c r="BG86" i="18"/>
  <c r="BG85" i="18"/>
  <c r="BG84" i="18"/>
  <c r="BG83" i="18"/>
  <c r="BG82" i="18"/>
  <c r="BG111" i="18" s="1"/>
  <c r="BG81" i="18"/>
  <c r="BG110" i="18" s="1"/>
  <c r="BG80" i="18"/>
  <c r="BG109" i="18" s="1"/>
  <c r="BG79" i="18"/>
  <c r="BG108" i="18" s="1"/>
  <c r="BG78" i="18"/>
  <c r="BG107" i="18" s="1"/>
  <c r="BG77" i="18"/>
  <c r="BG106" i="18" s="1"/>
  <c r="BG76" i="18"/>
  <c r="BG75" i="18"/>
  <c r="BG74" i="18"/>
  <c r="BG73" i="18"/>
  <c r="BG123" i="18" s="1"/>
  <c r="BG72" i="18"/>
  <c r="BG71" i="18"/>
  <c r="BG122" i="18" s="1"/>
  <c r="BG70" i="18"/>
  <c r="BG121" i="18" s="1"/>
  <c r="BG69" i="18"/>
  <c r="BG120" i="18" s="1"/>
  <c r="BG68" i="18"/>
  <c r="BG119" i="18" s="1"/>
  <c r="BG67" i="18"/>
  <c r="BG118" i="18" s="1"/>
  <c r="BG43" i="18"/>
  <c r="BG42" i="18"/>
  <c r="BG41" i="18"/>
  <c r="BG40" i="18"/>
  <c r="BG117" i="18" s="1"/>
  <c r="BG39" i="18"/>
  <c r="BG38" i="18"/>
  <c r="BG116" i="18" s="1"/>
  <c r="BG37" i="18"/>
  <c r="BG115" i="18" s="1"/>
  <c r="BG36" i="18"/>
  <c r="BG35" i="18"/>
  <c r="BG34" i="18"/>
  <c r="BG33" i="18"/>
  <c r="BG114" i="18" s="1"/>
  <c r="BG32" i="18"/>
  <c r="BG113" i="18" s="1"/>
  <c r="BG31" i="18"/>
  <c r="BG112" i="18" s="1"/>
  <c r="BD86" i="18"/>
  <c r="BD85" i="18"/>
  <c r="BD84" i="18"/>
  <c r="BD83" i="18"/>
  <c r="BD82" i="18"/>
  <c r="BD111" i="18" s="1"/>
  <c r="BD81" i="18"/>
  <c r="BD110" i="18" s="1"/>
  <c r="BD80" i="18"/>
  <c r="BD109" i="18" s="1"/>
  <c r="BD79" i="18"/>
  <c r="BD108" i="18" s="1"/>
  <c r="BD78" i="18"/>
  <c r="BD107" i="18" s="1"/>
  <c r="BD77" i="18"/>
  <c r="BD106" i="18" s="1"/>
  <c r="BD76" i="18"/>
  <c r="BD75" i="18"/>
  <c r="BD74" i="18"/>
  <c r="BD73" i="18"/>
  <c r="BD123" i="18" s="1"/>
  <c r="BD72" i="18"/>
  <c r="BD71" i="18"/>
  <c r="BD122" i="18" s="1"/>
  <c r="BD70" i="18"/>
  <c r="BD121" i="18" s="1"/>
  <c r="BD69" i="18"/>
  <c r="BD120" i="18" s="1"/>
  <c r="BD68" i="18"/>
  <c r="BD119" i="18" s="1"/>
  <c r="BD67" i="18"/>
  <c r="BD118" i="18" s="1"/>
  <c r="BD43" i="18"/>
  <c r="BD42" i="18"/>
  <c r="BD41" i="18"/>
  <c r="BD40" i="18"/>
  <c r="BD117" i="18" s="1"/>
  <c r="BD39" i="18"/>
  <c r="BD38" i="18"/>
  <c r="BD116" i="18" s="1"/>
  <c r="BD37" i="18"/>
  <c r="BD115" i="18" s="1"/>
  <c r="BD36" i="18"/>
  <c r="BD35" i="18"/>
  <c r="BD34" i="18"/>
  <c r="BD33" i="18"/>
  <c r="BD114" i="18" s="1"/>
  <c r="BD32" i="18"/>
  <c r="BD113" i="18" s="1"/>
  <c r="BD31" i="18"/>
  <c r="BD112" i="18" s="1"/>
  <c r="BA86" i="18"/>
  <c r="BA85" i="18"/>
  <c r="BA84" i="18"/>
  <c r="BA83" i="18"/>
  <c r="BA82" i="18"/>
  <c r="BA111" i="18" s="1"/>
  <c r="BA81" i="18"/>
  <c r="BA110" i="18" s="1"/>
  <c r="BA80" i="18"/>
  <c r="BA109" i="18" s="1"/>
  <c r="BA79" i="18"/>
  <c r="BA108" i="18" s="1"/>
  <c r="BA78" i="18"/>
  <c r="BA107" i="18" s="1"/>
  <c r="BA77" i="18"/>
  <c r="BA106" i="18" s="1"/>
  <c r="BA76" i="18"/>
  <c r="BA75" i="18"/>
  <c r="BA74" i="18"/>
  <c r="BA73" i="18"/>
  <c r="BA123" i="18" s="1"/>
  <c r="BA72" i="18"/>
  <c r="BA71" i="18"/>
  <c r="BA122" i="18" s="1"/>
  <c r="BA70" i="18"/>
  <c r="BA121" i="18" s="1"/>
  <c r="BA69" i="18"/>
  <c r="BA120" i="18" s="1"/>
  <c r="BA68" i="18"/>
  <c r="BA119" i="18" s="1"/>
  <c r="BA67" i="18"/>
  <c r="BA118" i="18" s="1"/>
  <c r="BA43" i="18"/>
  <c r="BA42" i="18"/>
  <c r="BA41" i="18"/>
  <c r="BA40" i="18"/>
  <c r="BA117" i="18" s="1"/>
  <c r="BA39" i="18"/>
  <c r="BA38" i="18"/>
  <c r="BA116" i="18" s="1"/>
  <c r="BA37" i="18"/>
  <c r="BA115" i="18" s="1"/>
  <c r="BA36" i="18"/>
  <c r="BA35" i="18"/>
  <c r="BA34" i="18"/>
  <c r="BA33" i="18"/>
  <c r="BA114" i="18" s="1"/>
  <c r="BA32" i="18"/>
  <c r="BA113" i="18" s="1"/>
  <c r="BA31" i="18"/>
  <c r="BA112" i="18" s="1"/>
  <c r="AX86" i="18"/>
  <c r="AX85" i="18"/>
  <c r="AX84" i="18"/>
  <c r="AX83" i="18"/>
  <c r="AX82" i="18"/>
  <c r="AX111" i="18" s="1"/>
  <c r="AX81" i="18"/>
  <c r="AX110" i="18" s="1"/>
  <c r="AX80" i="18"/>
  <c r="AX109" i="18" s="1"/>
  <c r="AX79" i="18"/>
  <c r="AX108" i="18" s="1"/>
  <c r="AX78" i="18"/>
  <c r="AX107" i="18" s="1"/>
  <c r="AX77" i="18"/>
  <c r="AX106" i="18" s="1"/>
  <c r="AX76" i="18"/>
  <c r="AX75" i="18"/>
  <c r="AX74" i="18"/>
  <c r="AX73" i="18"/>
  <c r="AX123" i="18" s="1"/>
  <c r="AX72" i="18"/>
  <c r="AX71" i="18"/>
  <c r="AX122" i="18" s="1"/>
  <c r="AX70" i="18"/>
  <c r="AX121" i="18" s="1"/>
  <c r="AX69" i="18"/>
  <c r="AX120" i="18" s="1"/>
  <c r="AX68" i="18"/>
  <c r="AX119" i="18" s="1"/>
  <c r="AX67" i="18"/>
  <c r="AX118" i="18" s="1"/>
  <c r="AX43" i="18"/>
  <c r="AX42" i="18"/>
  <c r="AX41" i="18"/>
  <c r="AX40" i="18"/>
  <c r="AX117" i="18" s="1"/>
  <c r="AX39" i="18"/>
  <c r="AX38" i="18"/>
  <c r="AX116" i="18" s="1"/>
  <c r="AX37" i="18"/>
  <c r="AX115" i="18" s="1"/>
  <c r="AX36" i="18"/>
  <c r="AX35" i="18"/>
  <c r="AX34" i="18"/>
  <c r="AX33" i="18"/>
  <c r="AX114" i="18" s="1"/>
  <c r="AX32" i="18"/>
  <c r="AX113" i="18" s="1"/>
  <c r="AX31" i="18"/>
  <c r="AX112" i="18" s="1"/>
  <c r="AU86" i="18"/>
  <c r="AU85" i="18"/>
  <c r="AU84" i="18"/>
  <c r="AU83" i="18"/>
  <c r="AU82" i="18"/>
  <c r="AU111" i="18" s="1"/>
  <c r="AU81" i="18"/>
  <c r="AU110" i="18" s="1"/>
  <c r="AU80" i="18"/>
  <c r="AU109" i="18" s="1"/>
  <c r="AU79" i="18"/>
  <c r="AU108" i="18" s="1"/>
  <c r="AU78" i="18"/>
  <c r="AU107" i="18" s="1"/>
  <c r="AU77" i="18"/>
  <c r="AU106" i="18" s="1"/>
  <c r="AU76" i="18"/>
  <c r="AU136" i="18" s="1"/>
  <c r="AU75" i="18"/>
  <c r="AU135" i="18" s="1"/>
  <c r="AU74" i="18"/>
  <c r="AU134" i="18" s="1"/>
  <c r="AU73" i="18"/>
  <c r="AU123" i="18" s="1"/>
  <c r="AU72" i="18"/>
  <c r="AU133" i="18" s="1"/>
  <c r="AU71" i="18"/>
  <c r="AU122" i="18" s="1"/>
  <c r="AU70" i="18"/>
  <c r="AU69" i="18"/>
  <c r="AU68" i="18"/>
  <c r="AU119" i="18" s="1"/>
  <c r="AU67" i="18"/>
  <c r="AU118" i="18" s="1"/>
  <c r="AU43" i="18"/>
  <c r="AU130" i="18" s="1"/>
  <c r="AU42" i="18"/>
  <c r="AU129" i="18" s="1"/>
  <c r="AU41" i="18"/>
  <c r="AU128" i="18" s="1"/>
  <c r="AU40" i="18"/>
  <c r="AU117" i="18" s="1"/>
  <c r="AU39" i="18"/>
  <c r="AU127" i="18" s="1"/>
  <c r="AU38" i="18"/>
  <c r="AU116" i="18" s="1"/>
  <c r="AU37" i="18"/>
  <c r="AU36" i="18"/>
  <c r="AU35" i="18"/>
  <c r="AU34" i="18"/>
  <c r="AU33" i="18"/>
  <c r="AU32" i="18"/>
  <c r="AU113" i="18" s="1"/>
  <c r="AU31" i="18"/>
  <c r="AU112" i="18" s="1"/>
  <c r="AR86" i="18"/>
  <c r="AR85" i="18"/>
  <c r="AR84" i="18"/>
  <c r="AR83" i="18"/>
  <c r="AR82" i="18"/>
  <c r="AR111" i="18" s="1"/>
  <c r="AR81" i="18"/>
  <c r="AR110" i="18" s="1"/>
  <c r="AR80" i="18"/>
  <c r="AR109" i="18" s="1"/>
  <c r="AR79" i="18"/>
  <c r="AR108" i="18" s="1"/>
  <c r="AR78" i="18"/>
  <c r="AR107" i="18" s="1"/>
  <c r="AR77" i="18"/>
  <c r="AR106" i="18" s="1"/>
  <c r="AR76" i="18"/>
  <c r="AR75" i="18"/>
  <c r="AR74" i="18"/>
  <c r="AR73" i="18"/>
  <c r="AR123" i="18" s="1"/>
  <c r="AR72" i="18"/>
  <c r="AR71" i="18"/>
  <c r="AR122" i="18" s="1"/>
  <c r="AR70" i="18"/>
  <c r="AR121" i="18" s="1"/>
  <c r="AR69" i="18"/>
  <c r="AR120" i="18" s="1"/>
  <c r="AR68" i="18"/>
  <c r="AR119" i="18" s="1"/>
  <c r="AR67" i="18"/>
  <c r="AR118" i="18" s="1"/>
  <c r="AR43" i="18"/>
  <c r="AR42" i="18"/>
  <c r="AR41" i="18"/>
  <c r="AR40" i="18"/>
  <c r="AR117" i="18" s="1"/>
  <c r="AR39" i="18"/>
  <c r="AR38" i="18"/>
  <c r="AR116" i="18" s="1"/>
  <c r="AR37" i="18"/>
  <c r="AR115" i="18" s="1"/>
  <c r="AR36" i="18"/>
  <c r="AR35" i="18"/>
  <c r="AR34" i="18"/>
  <c r="AR33" i="18"/>
  <c r="AR114" i="18" s="1"/>
  <c r="AR32" i="18"/>
  <c r="AR113" i="18" s="1"/>
  <c r="AR31" i="18"/>
  <c r="AR112" i="18" s="1"/>
  <c r="AO86" i="18"/>
  <c r="AO85" i="18"/>
  <c r="AO84" i="18"/>
  <c r="AO83" i="18"/>
  <c r="AO82" i="18"/>
  <c r="AO111" i="18" s="1"/>
  <c r="AO81" i="18"/>
  <c r="AO110" i="18" s="1"/>
  <c r="AO80" i="18"/>
  <c r="AO109" i="18" s="1"/>
  <c r="AO79" i="18"/>
  <c r="AO108" i="18" s="1"/>
  <c r="AO78" i="18"/>
  <c r="AO107" i="18" s="1"/>
  <c r="AO77" i="18"/>
  <c r="AO106" i="18" s="1"/>
  <c r="AO76" i="18"/>
  <c r="AO75" i="18"/>
  <c r="AO74" i="18"/>
  <c r="AO73" i="18"/>
  <c r="AO123" i="18" s="1"/>
  <c r="AO72" i="18"/>
  <c r="AO71" i="18"/>
  <c r="AO122" i="18" s="1"/>
  <c r="AO70" i="18"/>
  <c r="AO121" i="18" s="1"/>
  <c r="AO69" i="18"/>
  <c r="AO120" i="18" s="1"/>
  <c r="AO68" i="18"/>
  <c r="AO119" i="18" s="1"/>
  <c r="AO67" i="18"/>
  <c r="AO118" i="18" s="1"/>
  <c r="AO43" i="18"/>
  <c r="AO42" i="18"/>
  <c r="AO41" i="18"/>
  <c r="AO40" i="18"/>
  <c r="AO117" i="18" s="1"/>
  <c r="AO39" i="18"/>
  <c r="AO38" i="18"/>
  <c r="AO116" i="18" s="1"/>
  <c r="AO37" i="18"/>
  <c r="AO115" i="18" s="1"/>
  <c r="AO36" i="18"/>
  <c r="AO35" i="18"/>
  <c r="AO34" i="18"/>
  <c r="AO33" i="18"/>
  <c r="AO114" i="18" s="1"/>
  <c r="AO32" i="18"/>
  <c r="AO113" i="18" s="1"/>
  <c r="AO31" i="18"/>
  <c r="AO112" i="18" s="1"/>
  <c r="AL86" i="18"/>
  <c r="AL85" i="18"/>
  <c r="AL84" i="18"/>
  <c r="AL83" i="18"/>
  <c r="AL82" i="18"/>
  <c r="AL111" i="18" s="1"/>
  <c r="AL81" i="18"/>
  <c r="AL110" i="18" s="1"/>
  <c r="AL80" i="18"/>
  <c r="AL109" i="18" s="1"/>
  <c r="AL79" i="18"/>
  <c r="AL108" i="18" s="1"/>
  <c r="AL78" i="18"/>
  <c r="AL107" i="18" s="1"/>
  <c r="AL77" i="18"/>
  <c r="AL106" i="18" s="1"/>
  <c r="AL76" i="18"/>
  <c r="AL136" i="18" s="1"/>
  <c r="AL75" i="18"/>
  <c r="AL135" i="18" s="1"/>
  <c r="AL74" i="18"/>
  <c r="AL134" i="18" s="1"/>
  <c r="AL73" i="18"/>
  <c r="AL123" i="18" s="1"/>
  <c r="AL72" i="18"/>
  <c r="AL133" i="18" s="1"/>
  <c r="AL71" i="18"/>
  <c r="AL122" i="18" s="1"/>
  <c r="AL70" i="18"/>
  <c r="AL69" i="18"/>
  <c r="AL68" i="18"/>
  <c r="AL119" i="18" s="1"/>
  <c r="AL67" i="18"/>
  <c r="AL118" i="18" s="1"/>
  <c r="AL43" i="18"/>
  <c r="AL130" i="18" s="1"/>
  <c r="AL42" i="18"/>
  <c r="AL129" i="18" s="1"/>
  <c r="AL41" i="18"/>
  <c r="AL128" i="18" s="1"/>
  <c r="AL40" i="18"/>
  <c r="AL117" i="18" s="1"/>
  <c r="AL39" i="18"/>
  <c r="AL127" i="18" s="1"/>
  <c r="AL38" i="18"/>
  <c r="AL116" i="18" s="1"/>
  <c r="AL37" i="18"/>
  <c r="AL36" i="18"/>
  <c r="AL35" i="18"/>
  <c r="AL34" i="18"/>
  <c r="AL33" i="18"/>
  <c r="AL32" i="18"/>
  <c r="AL113" i="18" s="1"/>
  <c r="AL31" i="18"/>
  <c r="AL112" i="18" s="1"/>
  <c r="AI86" i="18"/>
  <c r="AI85" i="18"/>
  <c r="AI84" i="18"/>
  <c r="AI83" i="18"/>
  <c r="AI82" i="18"/>
  <c r="AI111" i="18" s="1"/>
  <c r="AI81" i="18"/>
  <c r="AI110" i="18" s="1"/>
  <c r="AI80" i="18"/>
  <c r="AI109" i="18" s="1"/>
  <c r="AI79" i="18"/>
  <c r="AI108" i="18" s="1"/>
  <c r="AI78" i="18"/>
  <c r="AI107" i="18" s="1"/>
  <c r="AI77" i="18"/>
  <c r="AI106" i="18" s="1"/>
  <c r="AI76" i="18"/>
  <c r="AI136" i="18" s="1"/>
  <c r="AI75" i="18"/>
  <c r="AI135" i="18" s="1"/>
  <c r="AI74" i="18"/>
  <c r="AI134" i="18" s="1"/>
  <c r="AI73" i="18"/>
  <c r="AI123" i="18" s="1"/>
  <c r="AI72" i="18"/>
  <c r="AI133" i="18" s="1"/>
  <c r="AI71" i="18"/>
  <c r="AI122" i="18" s="1"/>
  <c r="AI70" i="18"/>
  <c r="AI69" i="18"/>
  <c r="AI68" i="18"/>
  <c r="AI119" i="18" s="1"/>
  <c r="AI67" i="18"/>
  <c r="AI118" i="18" s="1"/>
  <c r="AI43" i="18"/>
  <c r="AI130" i="18" s="1"/>
  <c r="AI42" i="18"/>
  <c r="AI129" i="18" s="1"/>
  <c r="AI41" i="18"/>
  <c r="AI128" i="18" s="1"/>
  <c r="AI40" i="18"/>
  <c r="AI117" i="18" s="1"/>
  <c r="AI39" i="18"/>
  <c r="AI127" i="18" s="1"/>
  <c r="AI38" i="18"/>
  <c r="AI116" i="18" s="1"/>
  <c r="AI37" i="18"/>
  <c r="AI36" i="18"/>
  <c r="AI35" i="18"/>
  <c r="AI34" i="18"/>
  <c r="AI33" i="18"/>
  <c r="AI32" i="18"/>
  <c r="AI113" i="18" s="1"/>
  <c r="AI31" i="18"/>
  <c r="AI112" i="18" s="1"/>
  <c r="AF86" i="18"/>
  <c r="AF85" i="18"/>
  <c r="AF84" i="18"/>
  <c r="AF83" i="18"/>
  <c r="AF82" i="18"/>
  <c r="AF111" i="18" s="1"/>
  <c r="AF81" i="18"/>
  <c r="AF110" i="18" s="1"/>
  <c r="AF80" i="18"/>
  <c r="AF109" i="18" s="1"/>
  <c r="AF79" i="18"/>
  <c r="AF108" i="18" s="1"/>
  <c r="AF78" i="18"/>
  <c r="AF107" i="18" s="1"/>
  <c r="AF77" i="18"/>
  <c r="AF106" i="18" s="1"/>
  <c r="AF76" i="18"/>
  <c r="AF136" i="18" s="1"/>
  <c r="AF75" i="18"/>
  <c r="AF135" i="18" s="1"/>
  <c r="AF74" i="18"/>
  <c r="AF134" i="18" s="1"/>
  <c r="AF73" i="18"/>
  <c r="AF123" i="18" s="1"/>
  <c r="AF72" i="18"/>
  <c r="AF133" i="18" s="1"/>
  <c r="AF71" i="18"/>
  <c r="AF122" i="18" s="1"/>
  <c r="AF70" i="18"/>
  <c r="AF69" i="18"/>
  <c r="AF68" i="18"/>
  <c r="AF119" i="18" s="1"/>
  <c r="AF67" i="18"/>
  <c r="AF118" i="18" s="1"/>
  <c r="AF43" i="18"/>
  <c r="AF130" i="18" s="1"/>
  <c r="AF42" i="18"/>
  <c r="AF129" i="18" s="1"/>
  <c r="AF41" i="18"/>
  <c r="AF128" i="18" s="1"/>
  <c r="AF40" i="18"/>
  <c r="AF117" i="18" s="1"/>
  <c r="AF39" i="18"/>
  <c r="AF127" i="18" s="1"/>
  <c r="AF38" i="18"/>
  <c r="AF116" i="18" s="1"/>
  <c r="AF37" i="18"/>
  <c r="AF36" i="18"/>
  <c r="AF35" i="18"/>
  <c r="AF34" i="18"/>
  <c r="AF33" i="18"/>
  <c r="AF32" i="18"/>
  <c r="AF113" i="18" s="1"/>
  <c r="AF31" i="18"/>
  <c r="AF112" i="18" s="1"/>
  <c r="AC86" i="18"/>
  <c r="AC85" i="18"/>
  <c r="AC84" i="18"/>
  <c r="AC83" i="18"/>
  <c r="AC82" i="18"/>
  <c r="AC111" i="18" s="1"/>
  <c r="AC81" i="18"/>
  <c r="AC110" i="18" s="1"/>
  <c r="AC80" i="18"/>
  <c r="AC109" i="18" s="1"/>
  <c r="AC79" i="18"/>
  <c r="AC108" i="18" s="1"/>
  <c r="AC78" i="18"/>
  <c r="AC107" i="18" s="1"/>
  <c r="AC77" i="18"/>
  <c r="AC106" i="18" s="1"/>
  <c r="AC76" i="18"/>
  <c r="AC75" i="18"/>
  <c r="AC74" i="18"/>
  <c r="AC73" i="18"/>
  <c r="AC123" i="18" s="1"/>
  <c r="AC72" i="18"/>
  <c r="AC71" i="18"/>
  <c r="AC122" i="18" s="1"/>
  <c r="AC70" i="18"/>
  <c r="AC121" i="18" s="1"/>
  <c r="AC69" i="18"/>
  <c r="AC120" i="18" s="1"/>
  <c r="AC68" i="18"/>
  <c r="AC119" i="18" s="1"/>
  <c r="AC67" i="18"/>
  <c r="AC118" i="18" s="1"/>
  <c r="AC43" i="18"/>
  <c r="AC42" i="18"/>
  <c r="AC41" i="18"/>
  <c r="AC40" i="18"/>
  <c r="AC117" i="18" s="1"/>
  <c r="AC39" i="18"/>
  <c r="AC38" i="18"/>
  <c r="AC116" i="18" s="1"/>
  <c r="AC37" i="18"/>
  <c r="AC115" i="18" s="1"/>
  <c r="AC36" i="18"/>
  <c r="AC35" i="18"/>
  <c r="AC34" i="18"/>
  <c r="AC33" i="18"/>
  <c r="AC114" i="18" s="1"/>
  <c r="AC32" i="18"/>
  <c r="AC113" i="18" s="1"/>
  <c r="CQ135" i="17"/>
  <c r="CQ134" i="17"/>
  <c r="CQ238" i="17" s="1"/>
  <c r="CQ133" i="17"/>
  <c r="CQ237" i="17" s="1"/>
  <c r="CQ132" i="17"/>
  <c r="CQ236" i="17" s="1"/>
  <c r="CQ131" i="17"/>
  <c r="CQ240" i="17" s="1"/>
  <c r="CQ128" i="17"/>
  <c r="CQ239" i="17" s="1"/>
  <c r="CQ127" i="17"/>
  <c r="CQ126" i="17"/>
  <c r="CQ125" i="17"/>
  <c r="CQ124" i="17"/>
  <c r="CQ121" i="17"/>
  <c r="CQ120" i="17"/>
  <c r="CQ119" i="17"/>
  <c r="CQ118" i="17"/>
  <c r="CQ117" i="17"/>
  <c r="CQ116" i="17"/>
  <c r="CQ115" i="17"/>
  <c r="CQ114" i="17"/>
  <c r="CQ113" i="17"/>
  <c r="CQ243" i="17" s="1"/>
  <c r="CQ112" i="17"/>
  <c r="CQ109" i="17"/>
  <c r="CQ175" i="17" s="1"/>
  <c r="CQ108" i="17"/>
  <c r="CQ107" i="17"/>
  <c r="CQ106" i="17"/>
  <c r="CQ105" i="17"/>
  <c r="CQ104" i="17"/>
  <c r="CQ103" i="17"/>
  <c r="CQ102" i="17"/>
  <c r="CQ242" i="17" s="1"/>
  <c r="CQ101" i="17"/>
  <c r="CQ98" i="17"/>
  <c r="CQ172" i="17" s="1"/>
  <c r="CQ97" i="17"/>
  <c r="CQ263" i="17" s="1"/>
  <c r="CQ96" i="17"/>
  <c r="CQ262" i="17" s="1"/>
  <c r="CQ95" i="17"/>
  <c r="CQ93" i="17"/>
  <c r="CQ92" i="17"/>
  <c r="CQ91" i="17"/>
  <c r="CQ90" i="17"/>
  <c r="CQ87" i="17"/>
  <c r="CQ169" i="17" s="1"/>
  <c r="CQ86" i="17"/>
  <c r="CQ246" i="17" s="1"/>
  <c r="CQ85" i="17"/>
  <c r="CQ84" i="17"/>
  <c r="CQ259" i="17" s="1"/>
  <c r="CQ83" i="17"/>
  <c r="CQ81" i="17"/>
  <c r="CQ79" i="17"/>
  <c r="CQ78" i="17"/>
  <c r="CQ247" i="17" s="1"/>
  <c r="CQ77" i="17"/>
  <c r="CQ76" i="17"/>
  <c r="CQ75" i="17"/>
  <c r="CQ74" i="17"/>
  <c r="CQ71" i="17"/>
  <c r="CQ166" i="17" s="1"/>
  <c r="CQ70" i="17"/>
  <c r="CQ250" i="17" s="1"/>
  <c r="CQ69" i="17"/>
  <c r="CQ68" i="17"/>
  <c r="CQ67" i="17"/>
  <c r="CQ66" i="17"/>
  <c r="CQ65" i="17"/>
  <c r="CQ64" i="17"/>
  <c r="CQ63" i="17"/>
  <c r="CQ62" i="17"/>
  <c r="CQ59" i="17"/>
  <c r="CQ45" i="17"/>
  <c r="CQ248" i="17" s="1"/>
  <c r="CQ44" i="17"/>
  <c r="CQ43" i="17"/>
  <c r="CQ42" i="17"/>
  <c r="CQ41" i="17"/>
  <c r="CQ40" i="17"/>
  <c r="CQ39" i="17"/>
  <c r="CQ253" i="17" s="1"/>
  <c r="CQ38" i="17"/>
  <c r="CQ252" i="17" s="1"/>
  <c r="CQ36" i="17"/>
  <c r="CQ35" i="17"/>
  <c r="CQ34" i="17"/>
  <c r="CQ31" i="17"/>
  <c r="CN135" i="17"/>
  <c r="CN134" i="17"/>
  <c r="CN238" i="17" s="1"/>
  <c r="CN133" i="17"/>
  <c r="CN237" i="17" s="1"/>
  <c r="CN132" i="17"/>
  <c r="CN236" i="17" s="1"/>
  <c r="CN131" i="17"/>
  <c r="CN240" i="17" s="1"/>
  <c r="CN128" i="17"/>
  <c r="CN239" i="17" s="1"/>
  <c r="CN127" i="17"/>
  <c r="CN126" i="17"/>
  <c r="CN125" i="17"/>
  <c r="CN124" i="17"/>
  <c r="CN121" i="17"/>
  <c r="CN120" i="17"/>
  <c r="CN119" i="17"/>
  <c r="CN118" i="17"/>
  <c r="CN117" i="17"/>
  <c r="CN116" i="17"/>
  <c r="CN115" i="17"/>
  <c r="CN114" i="17"/>
  <c r="CN113" i="17"/>
  <c r="CN243" i="17" s="1"/>
  <c r="CN112" i="17"/>
  <c r="CN109" i="17"/>
  <c r="CN175" i="17" s="1"/>
  <c r="CN108" i="17"/>
  <c r="CN107" i="17"/>
  <c r="CN106" i="17"/>
  <c r="CN105" i="17"/>
  <c r="CN104" i="17"/>
  <c r="CN103" i="17"/>
  <c r="CN102" i="17"/>
  <c r="CN242" i="17" s="1"/>
  <c r="CN101" i="17"/>
  <c r="CN98" i="17"/>
  <c r="CN172" i="17" s="1"/>
  <c r="CN97" i="17"/>
  <c r="CN263" i="17" s="1"/>
  <c r="CN96" i="17"/>
  <c r="CN262" i="17" s="1"/>
  <c r="CN95" i="17"/>
  <c r="CN93" i="17"/>
  <c r="CN92" i="17"/>
  <c r="CN91" i="17"/>
  <c r="CN90" i="17"/>
  <c r="CN87" i="17"/>
  <c r="CN169" i="17" s="1"/>
  <c r="CN86" i="17"/>
  <c r="CN246" i="17" s="1"/>
  <c r="CN85" i="17"/>
  <c r="CN84" i="17"/>
  <c r="CN259" i="17" s="1"/>
  <c r="CN83" i="17"/>
  <c r="CN81" i="17"/>
  <c r="CN79" i="17"/>
  <c r="CN78" i="17"/>
  <c r="CN247" i="17" s="1"/>
  <c r="CN77" i="17"/>
  <c r="CN76" i="17"/>
  <c r="CN75" i="17"/>
  <c r="CN74" i="17"/>
  <c r="CN71" i="17"/>
  <c r="CN166" i="17" s="1"/>
  <c r="CN70" i="17"/>
  <c r="CN250" i="17" s="1"/>
  <c r="CN69" i="17"/>
  <c r="CN68" i="17"/>
  <c r="CN67" i="17"/>
  <c r="CN66" i="17"/>
  <c r="CN65" i="17"/>
  <c r="CN64" i="17"/>
  <c r="CN63" i="17"/>
  <c r="CN62" i="17"/>
  <c r="CN59" i="17"/>
  <c r="CN45" i="17"/>
  <c r="CN248" i="17" s="1"/>
  <c r="CN44" i="17"/>
  <c r="CN43" i="17"/>
  <c r="CN42" i="17"/>
  <c r="CN41" i="17"/>
  <c r="CN40" i="17"/>
  <c r="CN39" i="17"/>
  <c r="CN253" i="17" s="1"/>
  <c r="CN38" i="17"/>
  <c r="CN252" i="17" s="1"/>
  <c r="CN36" i="17"/>
  <c r="CN35" i="17"/>
  <c r="CN34" i="17"/>
  <c r="CN31" i="17"/>
  <c r="CK135" i="17"/>
  <c r="CK134" i="17"/>
  <c r="CK238" i="17" s="1"/>
  <c r="CK133" i="17"/>
  <c r="CK237" i="17" s="1"/>
  <c r="CK132" i="17"/>
  <c r="CK236" i="17" s="1"/>
  <c r="CK131" i="17"/>
  <c r="CK240" i="17" s="1"/>
  <c r="CK128" i="17"/>
  <c r="CK239" i="17" s="1"/>
  <c r="CK127" i="17"/>
  <c r="CK126" i="17"/>
  <c r="CK125" i="17"/>
  <c r="CK124" i="17"/>
  <c r="CK121" i="17"/>
  <c r="CK120" i="17"/>
  <c r="CK119" i="17"/>
  <c r="CK118" i="17"/>
  <c r="CK117" i="17"/>
  <c r="CK116" i="17"/>
  <c r="CK115" i="17"/>
  <c r="CK114" i="17"/>
  <c r="CK113" i="17"/>
  <c r="CK243" i="17" s="1"/>
  <c r="CK112" i="17"/>
  <c r="CK109" i="17"/>
  <c r="CK175" i="17" s="1"/>
  <c r="CK108" i="17"/>
  <c r="CK107" i="17"/>
  <c r="CK106" i="17"/>
  <c r="CK105" i="17"/>
  <c r="CK104" i="17"/>
  <c r="CK103" i="17"/>
  <c r="CK102" i="17"/>
  <c r="CK242" i="17" s="1"/>
  <c r="CK101" i="17"/>
  <c r="CK98" i="17"/>
  <c r="CK172" i="17" s="1"/>
  <c r="CK97" i="17"/>
  <c r="CK263" i="17" s="1"/>
  <c r="CK96" i="17"/>
  <c r="CK262" i="17" s="1"/>
  <c r="CK95" i="17"/>
  <c r="CK93" i="17"/>
  <c r="CK92" i="17"/>
  <c r="CK91" i="17"/>
  <c r="CK90" i="17"/>
  <c r="CK87" i="17"/>
  <c r="CK169" i="17" s="1"/>
  <c r="CK86" i="17"/>
  <c r="CK246" i="17" s="1"/>
  <c r="CK85" i="17"/>
  <c r="CK84" i="17"/>
  <c r="CK259" i="17" s="1"/>
  <c r="CK83" i="17"/>
  <c r="CK81" i="17"/>
  <c r="CK79" i="17"/>
  <c r="CK78" i="17"/>
  <c r="CK247" i="17" s="1"/>
  <c r="CK77" i="17"/>
  <c r="CK76" i="17"/>
  <c r="CK75" i="17"/>
  <c r="CK74" i="17"/>
  <c r="CK71" i="17"/>
  <c r="CK166" i="17" s="1"/>
  <c r="CK70" i="17"/>
  <c r="CK250" i="17" s="1"/>
  <c r="CK69" i="17"/>
  <c r="CK68" i="17"/>
  <c r="CK67" i="17"/>
  <c r="CK66" i="17"/>
  <c r="CK65" i="17"/>
  <c r="CK64" i="17"/>
  <c r="CK63" i="17"/>
  <c r="CK62" i="17"/>
  <c r="CK59" i="17"/>
  <c r="CK45" i="17"/>
  <c r="CK248" i="17" s="1"/>
  <c r="CK44" i="17"/>
  <c r="CK43" i="17"/>
  <c r="CK42" i="17"/>
  <c r="CK41" i="17"/>
  <c r="CK40" i="17"/>
  <c r="CK39" i="17"/>
  <c r="CK253" i="17" s="1"/>
  <c r="CK38" i="17"/>
  <c r="CK252" i="17" s="1"/>
  <c r="CK36" i="17"/>
  <c r="CK35" i="17"/>
  <c r="CK34" i="17"/>
  <c r="CK31" i="17"/>
  <c r="CH135" i="17"/>
  <c r="CH134" i="17"/>
  <c r="CH238" i="17" s="1"/>
  <c r="CH133" i="17"/>
  <c r="CH237" i="17" s="1"/>
  <c r="CH132" i="17"/>
  <c r="CH236" i="17" s="1"/>
  <c r="CH131" i="17"/>
  <c r="CH240" i="17" s="1"/>
  <c r="CH128" i="17"/>
  <c r="CH239" i="17" s="1"/>
  <c r="CH127" i="17"/>
  <c r="CH126" i="17"/>
  <c r="CH125" i="17"/>
  <c r="CH124" i="17"/>
  <c r="CH121" i="17"/>
  <c r="CH120" i="17"/>
  <c r="CH119" i="17"/>
  <c r="CH118" i="17"/>
  <c r="CH117" i="17"/>
  <c r="CH116" i="17"/>
  <c r="CH115" i="17"/>
  <c r="CH114" i="17"/>
  <c r="CH113" i="17"/>
  <c r="CH243" i="17" s="1"/>
  <c r="CH112" i="17"/>
  <c r="CH109" i="17"/>
  <c r="CH175" i="17" s="1"/>
  <c r="CH108" i="17"/>
  <c r="CH107" i="17"/>
  <c r="CH106" i="17"/>
  <c r="CH105" i="17"/>
  <c r="CH104" i="17"/>
  <c r="CH103" i="17"/>
  <c r="CH102" i="17"/>
  <c r="CH242" i="17" s="1"/>
  <c r="CH101" i="17"/>
  <c r="CH98" i="17"/>
  <c r="CH172" i="17" s="1"/>
  <c r="CH97" i="17"/>
  <c r="CH263" i="17" s="1"/>
  <c r="CH96" i="17"/>
  <c r="CH262" i="17" s="1"/>
  <c r="CH95" i="17"/>
  <c r="CH93" i="17"/>
  <c r="CH92" i="17"/>
  <c r="CH91" i="17"/>
  <c r="CH90" i="17"/>
  <c r="CH87" i="17"/>
  <c r="CH169" i="17" s="1"/>
  <c r="CH86" i="17"/>
  <c r="CH246" i="17" s="1"/>
  <c r="CH85" i="17"/>
  <c r="CH84" i="17"/>
  <c r="CH259" i="17" s="1"/>
  <c r="CH83" i="17"/>
  <c r="CH81" i="17"/>
  <c r="CH79" i="17"/>
  <c r="CH78" i="17"/>
  <c r="CH247" i="17" s="1"/>
  <c r="CH77" i="17"/>
  <c r="CH76" i="17"/>
  <c r="CH75" i="17"/>
  <c r="CH74" i="17"/>
  <c r="CH71" i="17"/>
  <c r="CH166" i="17" s="1"/>
  <c r="CH70" i="17"/>
  <c r="CH250" i="17" s="1"/>
  <c r="CH69" i="17"/>
  <c r="CH68" i="17"/>
  <c r="CH67" i="17"/>
  <c r="CH66" i="17"/>
  <c r="CH65" i="17"/>
  <c r="CH64" i="17"/>
  <c r="CH63" i="17"/>
  <c r="CH62" i="17"/>
  <c r="CH59" i="17"/>
  <c r="CH45" i="17"/>
  <c r="CH248" i="17" s="1"/>
  <c r="CH44" i="17"/>
  <c r="CH43" i="17"/>
  <c r="CH42" i="17"/>
  <c r="CH41" i="17"/>
  <c r="CH40" i="17"/>
  <c r="CH39" i="17"/>
  <c r="CH253" i="17" s="1"/>
  <c r="CH38" i="17"/>
  <c r="CH252" i="17" s="1"/>
  <c r="CH36" i="17"/>
  <c r="CH35" i="17"/>
  <c r="CH34" i="17"/>
  <c r="CH31" i="17"/>
  <c r="CE135" i="17"/>
  <c r="CE134" i="17"/>
  <c r="CE238" i="17" s="1"/>
  <c r="CE133" i="17"/>
  <c r="CE237" i="17" s="1"/>
  <c r="CE132" i="17"/>
  <c r="CE236" i="17" s="1"/>
  <c r="CE131" i="17"/>
  <c r="CE240" i="17" s="1"/>
  <c r="CE128" i="17"/>
  <c r="CE239" i="17" s="1"/>
  <c r="CE127" i="17"/>
  <c r="CE126" i="17"/>
  <c r="CE125" i="17"/>
  <c r="CE124" i="17"/>
  <c r="CE121" i="17"/>
  <c r="CE120" i="17"/>
  <c r="CE119" i="17"/>
  <c r="CE118" i="17"/>
  <c r="CE117" i="17"/>
  <c r="CE116" i="17"/>
  <c r="CE115" i="17"/>
  <c r="CE114" i="17"/>
  <c r="CE113" i="17"/>
  <c r="CE243" i="17" s="1"/>
  <c r="CE112" i="17"/>
  <c r="CE109" i="17"/>
  <c r="CE175" i="17" s="1"/>
  <c r="CE108" i="17"/>
  <c r="CE107" i="17"/>
  <c r="CE106" i="17"/>
  <c r="CE105" i="17"/>
  <c r="CE104" i="17"/>
  <c r="CE103" i="17"/>
  <c r="CE102" i="17"/>
  <c r="CE242" i="17" s="1"/>
  <c r="CE101" i="17"/>
  <c r="CE98" i="17"/>
  <c r="CE172" i="17" s="1"/>
  <c r="CE97" i="17"/>
  <c r="CE263" i="17" s="1"/>
  <c r="CE96" i="17"/>
  <c r="CE262" i="17" s="1"/>
  <c r="CE95" i="17"/>
  <c r="CE93" i="17"/>
  <c r="CE92" i="17"/>
  <c r="CE91" i="17"/>
  <c r="CE90" i="17"/>
  <c r="CE87" i="17"/>
  <c r="CE169" i="17" s="1"/>
  <c r="CE86" i="17"/>
  <c r="CE246" i="17" s="1"/>
  <c r="CE85" i="17"/>
  <c r="CE84" i="17"/>
  <c r="CE259" i="17" s="1"/>
  <c r="CE83" i="17"/>
  <c r="CE81" i="17"/>
  <c r="CE79" i="17"/>
  <c r="CE78" i="17"/>
  <c r="CE247" i="17" s="1"/>
  <c r="CE77" i="17"/>
  <c r="CE76" i="17"/>
  <c r="CE75" i="17"/>
  <c r="CE74" i="17"/>
  <c r="CE71" i="17"/>
  <c r="CE166" i="17" s="1"/>
  <c r="CE70" i="17"/>
  <c r="CE250" i="17" s="1"/>
  <c r="CE69" i="17"/>
  <c r="CE68" i="17"/>
  <c r="CE67" i="17"/>
  <c r="CE66" i="17"/>
  <c r="CE65" i="17"/>
  <c r="CE64" i="17"/>
  <c r="CE63" i="17"/>
  <c r="CE62" i="17"/>
  <c r="CE59" i="17"/>
  <c r="CE45" i="17"/>
  <c r="CE248" i="17" s="1"/>
  <c r="CE44" i="17"/>
  <c r="CE43" i="17"/>
  <c r="CE42" i="17"/>
  <c r="CE41" i="17"/>
  <c r="CE40" i="17"/>
  <c r="CE39" i="17"/>
  <c r="CE253" i="17" s="1"/>
  <c r="CE38" i="17"/>
  <c r="CE252" i="17" s="1"/>
  <c r="CE36" i="17"/>
  <c r="CE35" i="17"/>
  <c r="CE34" i="17"/>
  <c r="CE31" i="17"/>
  <c r="CB135" i="17"/>
  <c r="CB134" i="17"/>
  <c r="CB238" i="17" s="1"/>
  <c r="CB133" i="17"/>
  <c r="CB237" i="17" s="1"/>
  <c r="CB132" i="17"/>
  <c r="CB236" i="17" s="1"/>
  <c r="CB131" i="17"/>
  <c r="CB240" i="17" s="1"/>
  <c r="CB128" i="17"/>
  <c r="CB239" i="17" s="1"/>
  <c r="CB127" i="17"/>
  <c r="CB126" i="17"/>
  <c r="CB125" i="17"/>
  <c r="CB124" i="17"/>
  <c r="CB121" i="17"/>
  <c r="CB120" i="17"/>
  <c r="CB119" i="17"/>
  <c r="CB118" i="17"/>
  <c r="CB302" i="17" s="1"/>
  <c r="CB117" i="17"/>
  <c r="CB301" i="17" s="1"/>
  <c r="CB116" i="17"/>
  <c r="CB300" i="17" s="1"/>
  <c r="CB115" i="17"/>
  <c r="CB114" i="17"/>
  <c r="CB113" i="17"/>
  <c r="CB243" i="17" s="1"/>
  <c r="CB112" i="17"/>
  <c r="CB299" i="17" s="1"/>
  <c r="CB109" i="17"/>
  <c r="CB108" i="17"/>
  <c r="CB107" i="17"/>
  <c r="CB297" i="17" s="1"/>
  <c r="CB106" i="17"/>
  <c r="CB105" i="17"/>
  <c r="CB104" i="17"/>
  <c r="CB103" i="17"/>
  <c r="CB102" i="17"/>
  <c r="CB242" i="17" s="1"/>
  <c r="CB101" i="17"/>
  <c r="CB296" i="17" s="1"/>
  <c r="CB98" i="17"/>
  <c r="CB97" i="17"/>
  <c r="CB263" i="17" s="1"/>
  <c r="CB96" i="17"/>
  <c r="CB95" i="17"/>
  <c r="CB93" i="17"/>
  <c r="CB92" i="17"/>
  <c r="CB293" i="17" s="1"/>
  <c r="CB91" i="17"/>
  <c r="CB90" i="17"/>
  <c r="CB87" i="17"/>
  <c r="CB169" i="17" s="1"/>
  <c r="CB86" i="17"/>
  <c r="CB246" i="17" s="1"/>
  <c r="CB85" i="17"/>
  <c r="CB84" i="17"/>
  <c r="CB259" i="17" s="1"/>
  <c r="CB83" i="17"/>
  <c r="CB81" i="17"/>
  <c r="CB79" i="17"/>
  <c r="CB78" i="17"/>
  <c r="CB77" i="17"/>
  <c r="CB290" i="17" s="1"/>
  <c r="CB76" i="17"/>
  <c r="CB75" i="17"/>
  <c r="CB74" i="17"/>
  <c r="CB71" i="17"/>
  <c r="CB166" i="17" s="1"/>
  <c r="CB70" i="17"/>
  <c r="CB250" i="17" s="1"/>
  <c r="CB69" i="17"/>
  <c r="CB68" i="17"/>
  <c r="CB289" i="17" s="1"/>
  <c r="CB67" i="17"/>
  <c r="CB66" i="17"/>
  <c r="CB288" i="17" s="1"/>
  <c r="CB65" i="17"/>
  <c r="CB287" i="17" s="1"/>
  <c r="CB64" i="17"/>
  <c r="CB286" i="17" s="1"/>
  <c r="CB63" i="17"/>
  <c r="CB62" i="17"/>
  <c r="CB285" i="17" s="1"/>
  <c r="CB59" i="17"/>
  <c r="CB284" i="17" s="1"/>
  <c r="CB45" i="17"/>
  <c r="CB248" i="17" s="1"/>
  <c r="CB44" i="17"/>
  <c r="CB43" i="17"/>
  <c r="CB276" i="17" s="1"/>
  <c r="CB42" i="17"/>
  <c r="CB41" i="17"/>
  <c r="CB275" i="17" s="1"/>
  <c r="CB40" i="17"/>
  <c r="CB274" i="17" s="1"/>
  <c r="CB39" i="17"/>
  <c r="CB253" i="17" s="1"/>
  <c r="CB38" i="17"/>
  <c r="CB36" i="17"/>
  <c r="CB271" i="17" s="1"/>
  <c r="CB35" i="17"/>
  <c r="CB34" i="17"/>
  <c r="CB270" i="17" s="1"/>
  <c r="CB31" i="17"/>
  <c r="CB269" i="17" s="1"/>
  <c r="BY135" i="17"/>
  <c r="BY134" i="17"/>
  <c r="BY238" i="17" s="1"/>
  <c r="BY133" i="17"/>
  <c r="BY237" i="17" s="1"/>
  <c r="BY132" i="17"/>
  <c r="BY236" i="17" s="1"/>
  <c r="BY131" i="17"/>
  <c r="BY240" i="17" s="1"/>
  <c r="BY128" i="17"/>
  <c r="BY239" i="17" s="1"/>
  <c r="BY127" i="17"/>
  <c r="BY126" i="17"/>
  <c r="BY125" i="17"/>
  <c r="BY124" i="17"/>
  <c r="BY121" i="17"/>
  <c r="BY120" i="17"/>
  <c r="BY119" i="17"/>
  <c r="BY118" i="17"/>
  <c r="BY302" i="17" s="1"/>
  <c r="BY117" i="17"/>
  <c r="BY301" i="17" s="1"/>
  <c r="BY116" i="17"/>
  <c r="BY300" i="17" s="1"/>
  <c r="BY115" i="17"/>
  <c r="BY114" i="17"/>
  <c r="BY113" i="17"/>
  <c r="BY243" i="17" s="1"/>
  <c r="BY112" i="17"/>
  <c r="BY299" i="17" s="1"/>
  <c r="BY109" i="17"/>
  <c r="BY108" i="17"/>
  <c r="BY107" i="17"/>
  <c r="BY297" i="17" s="1"/>
  <c r="BY106" i="17"/>
  <c r="BY105" i="17"/>
  <c r="BY104" i="17"/>
  <c r="BY103" i="17"/>
  <c r="BY102" i="17"/>
  <c r="BY242" i="17" s="1"/>
  <c r="BY101" i="17"/>
  <c r="BY296" i="17" s="1"/>
  <c r="BY98" i="17"/>
  <c r="BY97" i="17"/>
  <c r="BY263" i="17" s="1"/>
  <c r="BY96" i="17"/>
  <c r="BY95" i="17"/>
  <c r="BY93" i="17"/>
  <c r="BY92" i="17"/>
  <c r="BY293" i="17" s="1"/>
  <c r="BY91" i="17"/>
  <c r="BY90" i="17"/>
  <c r="BY87" i="17"/>
  <c r="BY169" i="17" s="1"/>
  <c r="BY86" i="17"/>
  <c r="BY246" i="17" s="1"/>
  <c r="BY85" i="17"/>
  <c r="BY84" i="17"/>
  <c r="BY259" i="17" s="1"/>
  <c r="BY83" i="17"/>
  <c r="BY81" i="17"/>
  <c r="BY79" i="17"/>
  <c r="BY78" i="17"/>
  <c r="BY77" i="17"/>
  <c r="BY290" i="17" s="1"/>
  <c r="BY76" i="17"/>
  <c r="BY75" i="17"/>
  <c r="BY74" i="17"/>
  <c r="BY71" i="17"/>
  <c r="BY166" i="17" s="1"/>
  <c r="BY70" i="17"/>
  <c r="BY250" i="17" s="1"/>
  <c r="BY69" i="17"/>
  <c r="BY68" i="17"/>
  <c r="BY289" i="17" s="1"/>
  <c r="BY67" i="17"/>
  <c r="BY66" i="17"/>
  <c r="BY288" i="17" s="1"/>
  <c r="BY65" i="17"/>
  <c r="BY287" i="17" s="1"/>
  <c r="BY64" i="17"/>
  <c r="BY286" i="17" s="1"/>
  <c r="BY63" i="17"/>
  <c r="BY62" i="17"/>
  <c r="BY285" i="17" s="1"/>
  <c r="BY59" i="17"/>
  <c r="BY284" i="17" s="1"/>
  <c r="BY45" i="17"/>
  <c r="BY248" i="17" s="1"/>
  <c r="BY44" i="17"/>
  <c r="BY43" i="17"/>
  <c r="BY276" i="17" s="1"/>
  <c r="BY42" i="17"/>
  <c r="BY41" i="17"/>
  <c r="BY275" i="17" s="1"/>
  <c r="BY40" i="17"/>
  <c r="BY274" i="17" s="1"/>
  <c r="BY39" i="17"/>
  <c r="BY253" i="17" s="1"/>
  <c r="BY38" i="17"/>
  <c r="BY36" i="17"/>
  <c r="BY271" i="17" s="1"/>
  <c r="BY35" i="17"/>
  <c r="BY34" i="17"/>
  <c r="BY270" i="17" s="1"/>
  <c r="BY31" i="17"/>
  <c r="BY269" i="17" s="1"/>
  <c r="BV135" i="17"/>
  <c r="BV134" i="17"/>
  <c r="BV238" i="17" s="1"/>
  <c r="BV133" i="17"/>
  <c r="BV237" i="17" s="1"/>
  <c r="BV132" i="17"/>
  <c r="BV236" i="17" s="1"/>
  <c r="BV131" i="17"/>
  <c r="BV240" i="17" s="1"/>
  <c r="BV128" i="17"/>
  <c r="BV239" i="17" s="1"/>
  <c r="BV127" i="17"/>
  <c r="BV126" i="17"/>
  <c r="BV125" i="17"/>
  <c r="BV124" i="17"/>
  <c r="BV121" i="17"/>
  <c r="BV120" i="17"/>
  <c r="BV119" i="17"/>
  <c r="BV118" i="17"/>
  <c r="BV302" i="17" s="1"/>
  <c r="BV117" i="17"/>
  <c r="BV301" i="17" s="1"/>
  <c r="BV116" i="17"/>
  <c r="BV300" i="17" s="1"/>
  <c r="BV115" i="17"/>
  <c r="BV114" i="17"/>
  <c r="BV113" i="17"/>
  <c r="BV243" i="17" s="1"/>
  <c r="BV112" i="17"/>
  <c r="BV299" i="17" s="1"/>
  <c r="BV109" i="17"/>
  <c r="BV108" i="17"/>
  <c r="BV107" i="17"/>
  <c r="BV297" i="17" s="1"/>
  <c r="BV106" i="17"/>
  <c r="BV105" i="17"/>
  <c r="BV104" i="17"/>
  <c r="BV103" i="17"/>
  <c r="BV102" i="17"/>
  <c r="BV242" i="17" s="1"/>
  <c r="BV101" i="17"/>
  <c r="BV296" i="17" s="1"/>
  <c r="BV98" i="17"/>
  <c r="BV97" i="17"/>
  <c r="BV263" i="17" s="1"/>
  <c r="BV96" i="17"/>
  <c r="BV95" i="17"/>
  <c r="BV93" i="17"/>
  <c r="BV92" i="17"/>
  <c r="BV293" i="17" s="1"/>
  <c r="BV91" i="17"/>
  <c r="BV90" i="17"/>
  <c r="BV87" i="17"/>
  <c r="BV169" i="17" s="1"/>
  <c r="BV86" i="17"/>
  <c r="BV246" i="17" s="1"/>
  <c r="BV85" i="17"/>
  <c r="BV84" i="17"/>
  <c r="BV259" i="17" s="1"/>
  <c r="BV83" i="17"/>
  <c r="BV81" i="17"/>
  <c r="BV79" i="17"/>
  <c r="BV78" i="17"/>
  <c r="BV77" i="17"/>
  <c r="BV290" i="17" s="1"/>
  <c r="BV76" i="17"/>
  <c r="BV75" i="17"/>
  <c r="BV74" i="17"/>
  <c r="BV71" i="17"/>
  <c r="BV166" i="17" s="1"/>
  <c r="BV70" i="17"/>
  <c r="BV250" i="17" s="1"/>
  <c r="BV69" i="17"/>
  <c r="BV68" i="17"/>
  <c r="BV289" i="17" s="1"/>
  <c r="BV67" i="17"/>
  <c r="BV66" i="17"/>
  <c r="BV288" i="17" s="1"/>
  <c r="BV65" i="17"/>
  <c r="BV287" i="17" s="1"/>
  <c r="BV64" i="17"/>
  <c r="BV286" i="17" s="1"/>
  <c r="BV63" i="17"/>
  <c r="BV62" i="17"/>
  <c r="BV285" i="17" s="1"/>
  <c r="BV59" i="17"/>
  <c r="BV284" i="17" s="1"/>
  <c r="BV45" i="17"/>
  <c r="BV248" i="17" s="1"/>
  <c r="BV44" i="17"/>
  <c r="BV43" i="17"/>
  <c r="BV276" i="17" s="1"/>
  <c r="BV42" i="17"/>
  <c r="BV41" i="17"/>
  <c r="BV275" i="17" s="1"/>
  <c r="BV40" i="17"/>
  <c r="BV274" i="17" s="1"/>
  <c r="BV39" i="17"/>
  <c r="BV253" i="17" s="1"/>
  <c r="BV38" i="17"/>
  <c r="BV36" i="17"/>
  <c r="BV271" i="17" s="1"/>
  <c r="BV35" i="17"/>
  <c r="BV34" i="17"/>
  <c r="BV270" i="17" s="1"/>
  <c r="BV31" i="17"/>
  <c r="BV269" i="17" s="1"/>
  <c r="BS135" i="17"/>
  <c r="BS134" i="17"/>
  <c r="BS238" i="17" s="1"/>
  <c r="BS133" i="17"/>
  <c r="BS237" i="17" s="1"/>
  <c r="BS132" i="17"/>
  <c r="BS236" i="17" s="1"/>
  <c r="BS131" i="17"/>
  <c r="BS240" i="17" s="1"/>
  <c r="BS128" i="17"/>
  <c r="BS239" i="17" s="1"/>
  <c r="BS127" i="17"/>
  <c r="BS126" i="17"/>
  <c r="BS125" i="17"/>
  <c r="BS124" i="17"/>
  <c r="BS121" i="17"/>
  <c r="BS120" i="17"/>
  <c r="BS119" i="17"/>
  <c r="BS118" i="17"/>
  <c r="BS302" i="17" s="1"/>
  <c r="BS117" i="17"/>
  <c r="BS301" i="17" s="1"/>
  <c r="BS116" i="17"/>
  <c r="BS300" i="17" s="1"/>
  <c r="BS115" i="17"/>
  <c r="BS114" i="17"/>
  <c r="BS113" i="17"/>
  <c r="BS243" i="17" s="1"/>
  <c r="BS112" i="17"/>
  <c r="BS299" i="17" s="1"/>
  <c r="BS109" i="17"/>
  <c r="BS108" i="17"/>
  <c r="BS107" i="17"/>
  <c r="BS297" i="17" s="1"/>
  <c r="BS106" i="17"/>
  <c r="BS105" i="17"/>
  <c r="BS104" i="17"/>
  <c r="BS103" i="17"/>
  <c r="BS102" i="17"/>
  <c r="BS242" i="17" s="1"/>
  <c r="BS101" i="17"/>
  <c r="BS296" i="17" s="1"/>
  <c r="BS98" i="17"/>
  <c r="BS97" i="17"/>
  <c r="BS263" i="17" s="1"/>
  <c r="BS96" i="17"/>
  <c r="BS95" i="17"/>
  <c r="BS93" i="17"/>
  <c r="BS92" i="17"/>
  <c r="BS293" i="17" s="1"/>
  <c r="BS91" i="17"/>
  <c r="BS90" i="17"/>
  <c r="BS87" i="17"/>
  <c r="BS169" i="17" s="1"/>
  <c r="BS86" i="17"/>
  <c r="BS246" i="17" s="1"/>
  <c r="BS85" i="17"/>
  <c r="BS84" i="17"/>
  <c r="BS259" i="17" s="1"/>
  <c r="BS83" i="17"/>
  <c r="BS81" i="17"/>
  <c r="BS79" i="17"/>
  <c r="BS78" i="17"/>
  <c r="BS77" i="17"/>
  <c r="BS290" i="17" s="1"/>
  <c r="BS76" i="17"/>
  <c r="BS75" i="17"/>
  <c r="BS74" i="17"/>
  <c r="BS71" i="17"/>
  <c r="BS166" i="17" s="1"/>
  <c r="BS70" i="17"/>
  <c r="BS250" i="17" s="1"/>
  <c r="BS69" i="17"/>
  <c r="BS68" i="17"/>
  <c r="BS289" i="17" s="1"/>
  <c r="BS67" i="17"/>
  <c r="BS66" i="17"/>
  <c r="BS288" i="17" s="1"/>
  <c r="BS65" i="17"/>
  <c r="BS287" i="17" s="1"/>
  <c r="BS64" i="17"/>
  <c r="BS286" i="17" s="1"/>
  <c r="BS63" i="17"/>
  <c r="BS62" i="17"/>
  <c r="BS285" i="17" s="1"/>
  <c r="BS59" i="17"/>
  <c r="BS284" i="17" s="1"/>
  <c r="BS45" i="17"/>
  <c r="BS248" i="17" s="1"/>
  <c r="BS44" i="17"/>
  <c r="BS43" i="17"/>
  <c r="BS276" i="17" s="1"/>
  <c r="BS42" i="17"/>
  <c r="BS41" i="17"/>
  <c r="BS275" i="17" s="1"/>
  <c r="BS40" i="17"/>
  <c r="BS274" i="17" s="1"/>
  <c r="BS39" i="17"/>
  <c r="BS253" i="17" s="1"/>
  <c r="BS38" i="17"/>
  <c r="BS36" i="17"/>
  <c r="BS271" i="17" s="1"/>
  <c r="BS35" i="17"/>
  <c r="BS34" i="17"/>
  <c r="BS270" i="17" s="1"/>
  <c r="BS31" i="17"/>
  <c r="BS269" i="17" s="1"/>
  <c r="BP135" i="17"/>
  <c r="BP134" i="17"/>
  <c r="BP238" i="17" s="1"/>
  <c r="BP133" i="17"/>
  <c r="BP237" i="17" s="1"/>
  <c r="BP132" i="17"/>
  <c r="BP236" i="17" s="1"/>
  <c r="BP131" i="17"/>
  <c r="BP240" i="17" s="1"/>
  <c r="BP128" i="17"/>
  <c r="BP239" i="17" s="1"/>
  <c r="BP127" i="17"/>
  <c r="BP126" i="17"/>
  <c r="BP125" i="17"/>
  <c r="BP124" i="17"/>
  <c r="BP121" i="17"/>
  <c r="BP120" i="17"/>
  <c r="BP119" i="17"/>
  <c r="BP118" i="17"/>
  <c r="BP302" i="17" s="1"/>
  <c r="BP117" i="17"/>
  <c r="BP301" i="17" s="1"/>
  <c r="BP116" i="17"/>
  <c r="BP300" i="17" s="1"/>
  <c r="BP115" i="17"/>
  <c r="BP114" i="17"/>
  <c r="BP113" i="17"/>
  <c r="BP243" i="17" s="1"/>
  <c r="BP112" i="17"/>
  <c r="BP299" i="17" s="1"/>
  <c r="BP109" i="17"/>
  <c r="BP108" i="17"/>
  <c r="BP107" i="17"/>
  <c r="BP297" i="17" s="1"/>
  <c r="BP106" i="17"/>
  <c r="BP105" i="17"/>
  <c r="BP104" i="17"/>
  <c r="BP103" i="17"/>
  <c r="BP102" i="17"/>
  <c r="BP242" i="17" s="1"/>
  <c r="BP101" i="17"/>
  <c r="BP296" i="17" s="1"/>
  <c r="BP98" i="17"/>
  <c r="BP97" i="17"/>
  <c r="BP263" i="17" s="1"/>
  <c r="BP96" i="17"/>
  <c r="BP95" i="17"/>
  <c r="BP93" i="17"/>
  <c r="BP92" i="17"/>
  <c r="BP293" i="17" s="1"/>
  <c r="BP91" i="17"/>
  <c r="BP90" i="17"/>
  <c r="BP87" i="17"/>
  <c r="BP169" i="17" s="1"/>
  <c r="BP86" i="17"/>
  <c r="BP246" i="17" s="1"/>
  <c r="BP85" i="17"/>
  <c r="BP84" i="17"/>
  <c r="BP259" i="17" s="1"/>
  <c r="BP83" i="17"/>
  <c r="BP81" i="17"/>
  <c r="BP79" i="17"/>
  <c r="BP78" i="17"/>
  <c r="BP77" i="17"/>
  <c r="BP290" i="17" s="1"/>
  <c r="BP76" i="17"/>
  <c r="BP75" i="17"/>
  <c r="BP74" i="17"/>
  <c r="BP71" i="17"/>
  <c r="BP166" i="17" s="1"/>
  <c r="BP70" i="17"/>
  <c r="BP250" i="17" s="1"/>
  <c r="BP69" i="17"/>
  <c r="BP68" i="17"/>
  <c r="BP289" i="17" s="1"/>
  <c r="BP67" i="17"/>
  <c r="BP66" i="17"/>
  <c r="BP288" i="17" s="1"/>
  <c r="BP65" i="17"/>
  <c r="BP287" i="17" s="1"/>
  <c r="BP64" i="17"/>
  <c r="BP286" i="17" s="1"/>
  <c r="BP63" i="17"/>
  <c r="BP62" i="17"/>
  <c r="BP285" i="17" s="1"/>
  <c r="BP59" i="17"/>
  <c r="BP284" i="17" s="1"/>
  <c r="BP45" i="17"/>
  <c r="BP248" i="17" s="1"/>
  <c r="BP44" i="17"/>
  <c r="BP43" i="17"/>
  <c r="BP276" i="17" s="1"/>
  <c r="BP42" i="17"/>
  <c r="BP41" i="17"/>
  <c r="BP275" i="17" s="1"/>
  <c r="BP40" i="17"/>
  <c r="BP274" i="17" s="1"/>
  <c r="BP39" i="17"/>
  <c r="BP253" i="17" s="1"/>
  <c r="BP38" i="17"/>
  <c r="BP36" i="17"/>
  <c r="BP271" i="17" s="1"/>
  <c r="BP35" i="17"/>
  <c r="BP34" i="17"/>
  <c r="BP270" i="17" s="1"/>
  <c r="BP31" i="17"/>
  <c r="BP269" i="17" s="1"/>
  <c r="BM135" i="17"/>
  <c r="BM134" i="17"/>
  <c r="BM238" i="17" s="1"/>
  <c r="BM133" i="17"/>
  <c r="BM237" i="17" s="1"/>
  <c r="BM132" i="17"/>
  <c r="BM236" i="17" s="1"/>
  <c r="BM131" i="17"/>
  <c r="BM240" i="17" s="1"/>
  <c r="BM128" i="17"/>
  <c r="BM239" i="17" s="1"/>
  <c r="BM127" i="17"/>
  <c r="BM126" i="17"/>
  <c r="BM125" i="17"/>
  <c r="BM124" i="17"/>
  <c r="BM121" i="17"/>
  <c r="BM120" i="17"/>
  <c r="BM119" i="17"/>
  <c r="BM118" i="17"/>
  <c r="BM117" i="17"/>
  <c r="BM116" i="17"/>
  <c r="BM115" i="17"/>
  <c r="BM114" i="17"/>
  <c r="BM113" i="17"/>
  <c r="BM243" i="17" s="1"/>
  <c r="BM112" i="17"/>
  <c r="BM109" i="17"/>
  <c r="BM175" i="17" s="1"/>
  <c r="BM108" i="17"/>
  <c r="BM107" i="17"/>
  <c r="BM106" i="17"/>
  <c r="BM105" i="17"/>
  <c r="BM104" i="17"/>
  <c r="BM103" i="17"/>
  <c r="BM102" i="17"/>
  <c r="BM242" i="17" s="1"/>
  <c r="BM101" i="17"/>
  <c r="BM98" i="17"/>
  <c r="BM172" i="17" s="1"/>
  <c r="BM97" i="17"/>
  <c r="BM263" i="17" s="1"/>
  <c r="BM96" i="17"/>
  <c r="BM262" i="17" s="1"/>
  <c r="BM95" i="17"/>
  <c r="BM93" i="17"/>
  <c r="BM92" i="17"/>
  <c r="BM91" i="17"/>
  <c r="BM90" i="17"/>
  <c r="BM87" i="17"/>
  <c r="BM169" i="17" s="1"/>
  <c r="BM86" i="17"/>
  <c r="BM246" i="17" s="1"/>
  <c r="BM85" i="17"/>
  <c r="BM84" i="17"/>
  <c r="BM259" i="17" s="1"/>
  <c r="BM83" i="17"/>
  <c r="BM81" i="17"/>
  <c r="BM79" i="17"/>
  <c r="BM78" i="17"/>
  <c r="BM247" i="17" s="1"/>
  <c r="BM77" i="17"/>
  <c r="BM76" i="17"/>
  <c r="BM75" i="17"/>
  <c r="BM74" i="17"/>
  <c r="BM71" i="17"/>
  <c r="BM166" i="17" s="1"/>
  <c r="BM70" i="17"/>
  <c r="BM250" i="17" s="1"/>
  <c r="BM69" i="17"/>
  <c r="BM68" i="17"/>
  <c r="BM67" i="17"/>
  <c r="BM66" i="17"/>
  <c r="BM65" i="17"/>
  <c r="BM64" i="17"/>
  <c r="BM63" i="17"/>
  <c r="BM62" i="17"/>
  <c r="BM59" i="17"/>
  <c r="BM45" i="17"/>
  <c r="BM248" i="17" s="1"/>
  <c r="BM44" i="17"/>
  <c r="BM43" i="17"/>
  <c r="BM42" i="17"/>
  <c r="BM41" i="17"/>
  <c r="BM40" i="17"/>
  <c r="BM39" i="17"/>
  <c r="BM253" i="17" s="1"/>
  <c r="BM38" i="17"/>
  <c r="BM252" i="17" s="1"/>
  <c r="BM36" i="17"/>
  <c r="BM35" i="17"/>
  <c r="BM34" i="17"/>
  <c r="BM31" i="17"/>
  <c r="BJ135" i="17"/>
  <c r="BJ134" i="17"/>
  <c r="BJ238" i="17" s="1"/>
  <c r="BJ133" i="17"/>
  <c r="BJ237" i="17" s="1"/>
  <c r="BJ132" i="17"/>
  <c r="BJ236" i="17" s="1"/>
  <c r="BJ131" i="17"/>
  <c r="BJ240" i="17" s="1"/>
  <c r="BJ128" i="17"/>
  <c r="BJ239" i="17" s="1"/>
  <c r="BJ127" i="17"/>
  <c r="BJ126" i="17"/>
  <c r="BJ125" i="17"/>
  <c r="BJ124" i="17"/>
  <c r="BJ121" i="17"/>
  <c r="BJ120" i="17"/>
  <c r="BJ119" i="17"/>
  <c r="BJ118" i="17"/>
  <c r="BJ117" i="17"/>
  <c r="BJ116" i="17"/>
  <c r="BJ115" i="17"/>
  <c r="BJ114" i="17"/>
  <c r="BJ113" i="17"/>
  <c r="BJ243" i="17" s="1"/>
  <c r="BJ112" i="17"/>
  <c r="BJ109" i="17"/>
  <c r="BJ175" i="17" s="1"/>
  <c r="BJ108" i="17"/>
  <c r="BJ107" i="17"/>
  <c r="BJ106" i="17"/>
  <c r="BJ105" i="17"/>
  <c r="BJ104" i="17"/>
  <c r="BJ103" i="17"/>
  <c r="BJ102" i="17"/>
  <c r="BJ242" i="17" s="1"/>
  <c r="BJ101" i="17"/>
  <c r="BJ98" i="17"/>
  <c r="BJ172" i="17" s="1"/>
  <c r="BJ97" i="17"/>
  <c r="BJ263" i="17" s="1"/>
  <c r="BJ96" i="17"/>
  <c r="BJ262" i="17" s="1"/>
  <c r="BJ95" i="17"/>
  <c r="BJ93" i="17"/>
  <c r="BJ92" i="17"/>
  <c r="BJ91" i="17"/>
  <c r="BJ90" i="17"/>
  <c r="BJ87" i="17"/>
  <c r="BJ169" i="17" s="1"/>
  <c r="BJ86" i="17"/>
  <c r="BJ246" i="17" s="1"/>
  <c r="BJ85" i="17"/>
  <c r="BJ84" i="17"/>
  <c r="BJ259" i="17" s="1"/>
  <c r="BJ83" i="17"/>
  <c r="BJ81" i="17"/>
  <c r="BJ79" i="17"/>
  <c r="BJ78" i="17"/>
  <c r="BJ247" i="17" s="1"/>
  <c r="BJ77" i="17"/>
  <c r="BJ76" i="17"/>
  <c r="BJ75" i="17"/>
  <c r="BJ74" i="17"/>
  <c r="BJ71" i="17"/>
  <c r="BJ166" i="17" s="1"/>
  <c r="BJ70" i="17"/>
  <c r="BJ250" i="17" s="1"/>
  <c r="BJ69" i="17"/>
  <c r="BJ68" i="17"/>
  <c r="BJ67" i="17"/>
  <c r="BJ66" i="17"/>
  <c r="BJ65" i="17"/>
  <c r="BJ64" i="17"/>
  <c r="BJ63" i="17"/>
  <c r="BJ62" i="17"/>
  <c r="BJ59" i="17"/>
  <c r="BJ45" i="17"/>
  <c r="BJ248" i="17" s="1"/>
  <c r="BJ44" i="17"/>
  <c r="BJ43" i="17"/>
  <c r="BJ42" i="17"/>
  <c r="BJ41" i="17"/>
  <c r="BJ40" i="17"/>
  <c r="BJ39" i="17"/>
  <c r="BJ253" i="17" s="1"/>
  <c r="BJ38" i="17"/>
  <c r="BJ252" i="17" s="1"/>
  <c r="BJ36" i="17"/>
  <c r="BJ35" i="17"/>
  <c r="BJ34" i="17"/>
  <c r="BJ31" i="17"/>
  <c r="BG135" i="17"/>
  <c r="BG134" i="17"/>
  <c r="BG238" i="17" s="1"/>
  <c r="BG133" i="17"/>
  <c r="BG237" i="17" s="1"/>
  <c r="BG132" i="17"/>
  <c r="BG236" i="17" s="1"/>
  <c r="BG131" i="17"/>
  <c r="BG240" i="17" s="1"/>
  <c r="BG128" i="17"/>
  <c r="BG239" i="17" s="1"/>
  <c r="BG127" i="17"/>
  <c r="BG126" i="17"/>
  <c r="BG125" i="17"/>
  <c r="BG124" i="17"/>
  <c r="BG121" i="17"/>
  <c r="BG120" i="17"/>
  <c r="BG119" i="17"/>
  <c r="BG118" i="17"/>
  <c r="BG117" i="17"/>
  <c r="BG116" i="17"/>
  <c r="BG115" i="17"/>
  <c r="BG114" i="17"/>
  <c r="BG113" i="17"/>
  <c r="BG243" i="17" s="1"/>
  <c r="BG112" i="17"/>
  <c r="BG109" i="17"/>
  <c r="BG175" i="17" s="1"/>
  <c r="BG108" i="17"/>
  <c r="BG107" i="17"/>
  <c r="BG106" i="17"/>
  <c r="BG105" i="17"/>
  <c r="BG104" i="17"/>
  <c r="BG103" i="17"/>
  <c r="BG102" i="17"/>
  <c r="BG242" i="17" s="1"/>
  <c r="BG101" i="17"/>
  <c r="BG98" i="17"/>
  <c r="BG172" i="17" s="1"/>
  <c r="BG97" i="17"/>
  <c r="BG263" i="17" s="1"/>
  <c r="BG96" i="17"/>
  <c r="BG262" i="17" s="1"/>
  <c r="BG95" i="17"/>
  <c r="BG93" i="17"/>
  <c r="BG92" i="17"/>
  <c r="BG91" i="17"/>
  <c r="BG90" i="17"/>
  <c r="BG87" i="17"/>
  <c r="BG169" i="17" s="1"/>
  <c r="BG86" i="17"/>
  <c r="BG246" i="17" s="1"/>
  <c r="BG85" i="17"/>
  <c r="BG84" i="17"/>
  <c r="BG259" i="17" s="1"/>
  <c r="BG83" i="17"/>
  <c r="BG81" i="17"/>
  <c r="BG79" i="17"/>
  <c r="BG78" i="17"/>
  <c r="BG247" i="17" s="1"/>
  <c r="BG77" i="17"/>
  <c r="BG76" i="17"/>
  <c r="BG75" i="17"/>
  <c r="BG74" i="17"/>
  <c r="BG71" i="17"/>
  <c r="BG166" i="17" s="1"/>
  <c r="BG70" i="17"/>
  <c r="BG250" i="17" s="1"/>
  <c r="BG69" i="17"/>
  <c r="BG68" i="17"/>
  <c r="BG67" i="17"/>
  <c r="BG66" i="17"/>
  <c r="BG65" i="17"/>
  <c r="BG64" i="17"/>
  <c r="BG63" i="17"/>
  <c r="BG62" i="17"/>
  <c r="BG59" i="17"/>
  <c r="BG45" i="17"/>
  <c r="BG248" i="17" s="1"/>
  <c r="BG44" i="17"/>
  <c r="BG43" i="17"/>
  <c r="BG42" i="17"/>
  <c r="BG41" i="17"/>
  <c r="BG40" i="17"/>
  <c r="BG39" i="17"/>
  <c r="BG253" i="17" s="1"/>
  <c r="BG38" i="17"/>
  <c r="BG252" i="17" s="1"/>
  <c r="BG36" i="17"/>
  <c r="BG35" i="17"/>
  <c r="BG34" i="17"/>
  <c r="BG31" i="17"/>
  <c r="BD135" i="17"/>
  <c r="BD134" i="17"/>
  <c r="BD238" i="17" s="1"/>
  <c r="BD133" i="17"/>
  <c r="BD237" i="17" s="1"/>
  <c r="BD132" i="17"/>
  <c r="BD236" i="17" s="1"/>
  <c r="BD131" i="17"/>
  <c r="BD240" i="17" s="1"/>
  <c r="BD128" i="17"/>
  <c r="BD239" i="17" s="1"/>
  <c r="BD127" i="17"/>
  <c r="BD126" i="17"/>
  <c r="BD125" i="17"/>
  <c r="BD124" i="17"/>
  <c r="BD121" i="17"/>
  <c r="BD120" i="17"/>
  <c r="BD119" i="17"/>
  <c r="BD118" i="17"/>
  <c r="BD117" i="17"/>
  <c r="BD116" i="17"/>
  <c r="BD115" i="17"/>
  <c r="BD114" i="17"/>
  <c r="BD113" i="17"/>
  <c r="BD243" i="17" s="1"/>
  <c r="BD112" i="17"/>
  <c r="BD109" i="17"/>
  <c r="BD175" i="17" s="1"/>
  <c r="BD108" i="17"/>
  <c r="BD107" i="17"/>
  <c r="BD106" i="17"/>
  <c r="BD105" i="17"/>
  <c r="BD104" i="17"/>
  <c r="BD103" i="17"/>
  <c r="BD102" i="17"/>
  <c r="BD242" i="17" s="1"/>
  <c r="BD101" i="17"/>
  <c r="BD98" i="17"/>
  <c r="BD172" i="17" s="1"/>
  <c r="BD97" i="17"/>
  <c r="BD263" i="17" s="1"/>
  <c r="BD96" i="17"/>
  <c r="BD262" i="17" s="1"/>
  <c r="BD95" i="17"/>
  <c r="BD93" i="17"/>
  <c r="BD92" i="17"/>
  <c r="BD91" i="17"/>
  <c r="BD90" i="17"/>
  <c r="BD87" i="17"/>
  <c r="BD169" i="17" s="1"/>
  <c r="BD86" i="17"/>
  <c r="BD246" i="17" s="1"/>
  <c r="BD85" i="17"/>
  <c r="BD84" i="17"/>
  <c r="BD259" i="17" s="1"/>
  <c r="BD83" i="17"/>
  <c r="BD81" i="17"/>
  <c r="BD79" i="17"/>
  <c r="BD78" i="17"/>
  <c r="BD247" i="17" s="1"/>
  <c r="BD77" i="17"/>
  <c r="BD76" i="17"/>
  <c r="BD75" i="17"/>
  <c r="BD74" i="17"/>
  <c r="BD71" i="17"/>
  <c r="BD166" i="17" s="1"/>
  <c r="BD70" i="17"/>
  <c r="BD250" i="17" s="1"/>
  <c r="BD69" i="17"/>
  <c r="BD68" i="17"/>
  <c r="BD67" i="17"/>
  <c r="BD66" i="17"/>
  <c r="BD65" i="17"/>
  <c r="BD64" i="17"/>
  <c r="BD63" i="17"/>
  <c r="BD62" i="17"/>
  <c r="BD59" i="17"/>
  <c r="BD45" i="17"/>
  <c r="BD248" i="17" s="1"/>
  <c r="BD44" i="17"/>
  <c r="BD43" i="17"/>
  <c r="BD42" i="17"/>
  <c r="BD41" i="17"/>
  <c r="BD40" i="17"/>
  <c r="BD39" i="17"/>
  <c r="BD253" i="17" s="1"/>
  <c r="BD38" i="17"/>
  <c r="BD252" i="17" s="1"/>
  <c r="BD36" i="17"/>
  <c r="BD35" i="17"/>
  <c r="BD34" i="17"/>
  <c r="BD31" i="17"/>
  <c r="BA135" i="17"/>
  <c r="BA134" i="17"/>
  <c r="BA238" i="17" s="1"/>
  <c r="BA133" i="17"/>
  <c r="BA237" i="17" s="1"/>
  <c r="BA132" i="17"/>
  <c r="BA236" i="17" s="1"/>
  <c r="BA131" i="17"/>
  <c r="BA240" i="17" s="1"/>
  <c r="BA128" i="17"/>
  <c r="BA239" i="17" s="1"/>
  <c r="BA127" i="17"/>
  <c r="BA126" i="17"/>
  <c r="BA125" i="17"/>
  <c r="BA124" i="17"/>
  <c r="BA121" i="17"/>
  <c r="BA120" i="17"/>
  <c r="BA119" i="17"/>
  <c r="BA118" i="17"/>
  <c r="BA117" i="17"/>
  <c r="BA116" i="17"/>
  <c r="BA115" i="17"/>
  <c r="BA114" i="17"/>
  <c r="BA113" i="17"/>
  <c r="BA243" i="17" s="1"/>
  <c r="BA112" i="17"/>
  <c r="BA109" i="17"/>
  <c r="BA175" i="17" s="1"/>
  <c r="BA108" i="17"/>
  <c r="BA107" i="17"/>
  <c r="BA106" i="17"/>
  <c r="BA105" i="17"/>
  <c r="BA104" i="17"/>
  <c r="BA103" i="17"/>
  <c r="BA102" i="17"/>
  <c r="BA242" i="17" s="1"/>
  <c r="BA101" i="17"/>
  <c r="BA98" i="17"/>
  <c r="BA172" i="17" s="1"/>
  <c r="BA97" i="17"/>
  <c r="BA263" i="17" s="1"/>
  <c r="BA96" i="17"/>
  <c r="BA262" i="17" s="1"/>
  <c r="BA95" i="17"/>
  <c r="BA93" i="17"/>
  <c r="BA92" i="17"/>
  <c r="BA91" i="17"/>
  <c r="BA90" i="17"/>
  <c r="BA87" i="17"/>
  <c r="BA169" i="17" s="1"/>
  <c r="BA86" i="17"/>
  <c r="BA246" i="17" s="1"/>
  <c r="BA85" i="17"/>
  <c r="BA84" i="17"/>
  <c r="BA259" i="17" s="1"/>
  <c r="BA83" i="17"/>
  <c r="BA81" i="17"/>
  <c r="BA79" i="17"/>
  <c r="BA78" i="17"/>
  <c r="BA247" i="17" s="1"/>
  <c r="BA77" i="17"/>
  <c r="BA76" i="17"/>
  <c r="BA75" i="17"/>
  <c r="BA74" i="17"/>
  <c r="BA71" i="17"/>
  <c r="BA166" i="17" s="1"/>
  <c r="BA70" i="17"/>
  <c r="BA250" i="17" s="1"/>
  <c r="BA69" i="17"/>
  <c r="BA68" i="17"/>
  <c r="BA67" i="17"/>
  <c r="BA66" i="17"/>
  <c r="BA65" i="17"/>
  <c r="BA64" i="17"/>
  <c r="BA63" i="17"/>
  <c r="BA62" i="17"/>
  <c r="BA59" i="17"/>
  <c r="BA45" i="17"/>
  <c r="BA248" i="17" s="1"/>
  <c r="BA44" i="17"/>
  <c r="BA43" i="17"/>
  <c r="BA42" i="17"/>
  <c r="BA41" i="17"/>
  <c r="BA40" i="17"/>
  <c r="BA39" i="17"/>
  <c r="BA253" i="17" s="1"/>
  <c r="BA38" i="17"/>
  <c r="BA252" i="17" s="1"/>
  <c r="BA36" i="17"/>
  <c r="BA35" i="17"/>
  <c r="BA34" i="17"/>
  <c r="BA31" i="17"/>
  <c r="AX135" i="17"/>
  <c r="AX134" i="17"/>
  <c r="AX238" i="17" s="1"/>
  <c r="AX133" i="17"/>
  <c r="AX237" i="17" s="1"/>
  <c r="AX132" i="17"/>
  <c r="AX236" i="17" s="1"/>
  <c r="AX131" i="17"/>
  <c r="AX240" i="17" s="1"/>
  <c r="AX128" i="17"/>
  <c r="AX239" i="17" s="1"/>
  <c r="AX127" i="17"/>
  <c r="AX126" i="17"/>
  <c r="AX125" i="17"/>
  <c r="AX124" i="17"/>
  <c r="AX121" i="17"/>
  <c r="AX120" i="17"/>
  <c r="AX119" i="17"/>
  <c r="AX118" i="17"/>
  <c r="AX117" i="17"/>
  <c r="AX116" i="17"/>
  <c r="AX115" i="17"/>
  <c r="AX114" i="17"/>
  <c r="AX113" i="17"/>
  <c r="AX243" i="17" s="1"/>
  <c r="AX112" i="17"/>
  <c r="AX109" i="17"/>
  <c r="AX175" i="17" s="1"/>
  <c r="AX108" i="17"/>
  <c r="AX107" i="17"/>
  <c r="AX106" i="17"/>
  <c r="AX105" i="17"/>
  <c r="AX104" i="17"/>
  <c r="AX103" i="17"/>
  <c r="AX102" i="17"/>
  <c r="AX242" i="17" s="1"/>
  <c r="AX101" i="17"/>
  <c r="AX98" i="17"/>
  <c r="AX172" i="17" s="1"/>
  <c r="AX97" i="17"/>
  <c r="AX263" i="17" s="1"/>
  <c r="AX96" i="17"/>
  <c r="AX262" i="17" s="1"/>
  <c r="AX95" i="17"/>
  <c r="AX93" i="17"/>
  <c r="AX92" i="17"/>
  <c r="AX91" i="17"/>
  <c r="AX90" i="17"/>
  <c r="AX87" i="17"/>
  <c r="AX169" i="17" s="1"/>
  <c r="AX86" i="17"/>
  <c r="AX246" i="17" s="1"/>
  <c r="AX85" i="17"/>
  <c r="AX84" i="17"/>
  <c r="AX259" i="17" s="1"/>
  <c r="AX83" i="17"/>
  <c r="AX81" i="17"/>
  <c r="AX79" i="17"/>
  <c r="AX78" i="17"/>
  <c r="AX247" i="17" s="1"/>
  <c r="AX77" i="17"/>
  <c r="AX76" i="17"/>
  <c r="AX75" i="17"/>
  <c r="AX74" i="17"/>
  <c r="AX71" i="17"/>
  <c r="AX166" i="17" s="1"/>
  <c r="AX70" i="17"/>
  <c r="AX250" i="17" s="1"/>
  <c r="AX69" i="17"/>
  <c r="AX68" i="17"/>
  <c r="AX67" i="17"/>
  <c r="AX66" i="17"/>
  <c r="AX65" i="17"/>
  <c r="AX64" i="17"/>
  <c r="AX63" i="17"/>
  <c r="AX62" i="17"/>
  <c r="AX59" i="17"/>
  <c r="AX45" i="17"/>
  <c r="AX248" i="17" s="1"/>
  <c r="AX44" i="17"/>
  <c r="AX43" i="17"/>
  <c r="AX42" i="17"/>
  <c r="AX41" i="17"/>
  <c r="AX40" i="17"/>
  <c r="AX39" i="17"/>
  <c r="AX253" i="17" s="1"/>
  <c r="AX38" i="17"/>
  <c r="AX252" i="17" s="1"/>
  <c r="AX36" i="17"/>
  <c r="AX35" i="17"/>
  <c r="AX34" i="17"/>
  <c r="AX31" i="17"/>
  <c r="AU135" i="17"/>
  <c r="AU134" i="17"/>
  <c r="AU238" i="17" s="1"/>
  <c r="AU133" i="17"/>
  <c r="AU237" i="17" s="1"/>
  <c r="AU132" i="17"/>
  <c r="AU236" i="17" s="1"/>
  <c r="AU131" i="17"/>
  <c r="AU240" i="17" s="1"/>
  <c r="AU128" i="17"/>
  <c r="AU239" i="17" s="1"/>
  <c r="AU127" i="17"/>
  <c r="AU126" i="17"/>
  <c r="AU125" i="17"/>
  <c r="AU124" i="17"/>
  <c r="AU121" i="17"/>
  <c r="AU120" i="17"/>
  <c r="AU119" i="17"/>
  <c r="AU118" i="17"/>
  <c r="AU302" i="17" s="1"/>
  <c r="AU117" i="17"/>
  <c r="AU301" i="17" s="1"/>
  <c r="AU116" i="17"/>
  <c r="AU300" i="17" s="1"/>
  <c r="AU115" i="17"/>
  <c r="AU114" i="17"/>
  <c r="AU113" i="17"/>
  <c r="AU243" i="17" s="1"/>
  <c r="AU112" i="17"/>
  <c r="AU299" i="17" s="1"/>
  <c r="AU109" i="17"/>
  <c r="AU108" i="17"/>
  <c r="AU107" i="17"/>
  <c r="AU297" i="17" s="1"/>
  <c r="AU106" i="17"/>
  <c r="AU105" i="17"/>
  <c r="AU104" i="17"/>
  <c r="AU103" i="17"/>
  <c r="AU102" i="17"/>
  <c r="AU242" i="17" s="1"/>
  <c r="AU101" i="17"/>
  <c r="AU296" i="17" s="1"/>
  <c r="AU98" i="17"/>
  <c r="AU97" i="17"/>
  <c r="AU263" i="17" s="1"/>
  <c r="AU96" i="17"/>
  <c r="AU95" i="17"/>
  <c r="AU93" i="17"/>
  <c r="AU92" i="17"/>
  <c r="AU293" i="17" s="1"/>
  <c r="AU91" i="17"/>
  <c r="AU90" i="17"/>
  <c r="AU87" i="17"/>
  <c r="AU169" i="17" s="1"/>
  <c r="AU86" i="17"/>
  <c r="AU246" i="17" s="1"/>
  <c r="AU85" i="17"/>
  <c r="AU84" i="17"/>
  <c r="AU259" i="17" s="1"/>
  <c r="AU83" i="17"/>
  <c r="AU81" i="17"/>
  <c r="AU79" i="17"/>
  <c r="AU78" i="17"/>
  <c r="AU77" i="17"/>
  <c r="AU290" i="17" s="1"/>
  <c r="AU76" i="17"/>
  <c r="AU75" i="17"/>
  <c r="AU74" i="17"/>
  <c r="AU71" i="17"/>
  <c r="AU166" i="17" s="1"/>
  <c r="AU70" i="17"/>
  <c r="AU250" i="17" s="1"/>
  <c r="AU69" i="17"/>
  <c r="AU68" i="17"/>
  <c r="AU289" i="17" s="1"/>
  <c r="AU67" i="17"/>
  <c r="AU66" i="17"/>
  <c r="AU288" i="17" s="1"/>
  <c r="AU65" i="17"/>
  <c r="AU287" i="17" s="1"/>
  <c r="AU64" i="17"/>
  <c r="AU286" i="17" s="1"/>
  <c r="AU63" i="17"/>
  <c r="AU62" i="17"/>
  <c r="AU285" i="17" s="1"/>
  <c r="AU59" i="17"/>
  <c r="AU284" i="17" s="1"/>
  <c r="AU45" i="17"/>
  <c r="AU248" i="17" s="1"/>
  <c r="AU44" i="17"/>
  <c r="AU43" i="17"/>
  <c r="AU276" i="17" s="1"/>
  <c r="AU42" i="17"/>
  <c r="AU41" i="17"/>
  <c r="AU275" i="17" s="1"/>
  <c r="AU40" i="17"/>
  <c r="AU274" i="17" s="1"/>
  <c r="AU39" i="17"/>
  <c r="AU253" i="17" s="1"/>
  <c r="AU38" i="17"/>
  <c r="AU36" i="17"/>
  <c r="AU271" i="17" s="1"/>
  <c r="AU35" i="17"/>
  <c r="AU34" i="17"/>
  <c r="AU270" i="17" s="1"/>
  <c r="AU31" i="17"/>
  <c r="AU269" i="17" s="1"/>
  <c r="AR135" i="17"/>
  <c r="AR134" i="17"/>
  <c r="AR238" i="17" s="1"/>
  <c r="AR133" i="17"/>
  <c r="AR237" i="17" s="1"/>
  <c r="AR132" i="17"/>
  <c r="AR236" i="17" s="1"/>
  <c r="AR131" i="17"/>
  <c r="AR240" i="17" s="1"/>
  <c r="AR128" i="17"/>
  <c r="AR239" i="17" s="1"/>
  <c r="AR127" i="17"/>
  <c r="AR126" i="17"/>
  <c r="AR125" i="17"/>
  <c r="AR124" i="17"/>
  <c r="AR121" i="17"/>
  <c r="AR120" i="17"/>
  <c r="AR119" i="17"/>
  <c r="AR118" i="17"/>
  <c r="AR117" i="17"/>
  <c r="AR116" i="17"/>
  <c r="AR115" i="17"/>
  <c r="AR114" i="17"/>
  <c r="AR113" i="17"/>
  <c r="AR243" i="17" s="1"/>
  <c r="AR112" i="17"/>
  <c r="AR109" i="17"/>
  <c r="AR175" i="17" s="1"/>
  <c r="AR108" i="17"/>
  <c r="AR107" i="17"/>
  <c r="AR106" i="17"/>
  <c r="AR105" i="17"/>
  <c r="AR104" i="17"/>
  <c r="AR103" i="17"/>
  <c r="AR102" i="17"/>
  <c r="AR242" i="17" s="1"/>
  <c r="AR101" i="17"/>
  <c r="AR98" i="17"/>
  <c r="AR172" i="17" s="1"/>
  <c r="AR97" i="17"/>
  <c r="AR263" i="17" s="1"/>
  <c r="AR96" i="17"/>
  <c r="AR262" i="17" s="1"/>
  <c r="AR95" i="17"/>
  <c r="AR93" i="17"/>
  <c r="AR92" i="17"/>
  <c r="AR91" i="17"/>
  <c r="AR90" i="17"/>
  <c r="AR87" i="17"/>
  <c r="AR169" i="17" s="1"/>
  <c r="AR86" i="17"/>
  <c r="AR246" i="17" s="1"/>
  <c r="AR85" i="17"/>
  <c r="AR84" i="17"/>
  <c r="AR259" i="17" s="1"/>
  <c r="AR83" i="17"/>
  <c r="AR81" i="17"/>
  <c r="AR79" i="17"/>
  <c r="AR78" i="17"/>
  <c r="AR247" i="17" s="1"/>
  <c r="AR77" i="17"/>
  <c r="AR76" i="17"/>
  <c r="AR75" i="17"/>
  <c r="AR74" i="17"/>
  <c r="AR71" i="17"/>
  <c r="AR166" i="17" s="1"/>
  <c r="AR70" i="17"/>
  <c r="AR250" i="17" s="1"/>
  <c r="AR69" i="17"/>
  <c r="AR68" i="17"/>
  <c r="AR67" i="17"/>
  <c r="AR66" i="17"/>
  <c r="AR65" i="17"/>
  <c r="AR64" i="17"/>
  <c r="AR63" i="17"/>
  <c r="AR62" i="17"/>
  <c r="AR59" i="17"/>
  <c r="AR45" i="17"/>
  <c r="AR248" i="17" s="1"/>
  <c r="AR44" i="17"/>
  <c r="AR43" i="17"/>
  <c r="AR42" i="17"/>
  <c r="AR41" i="17"/>
  <c r="AR40" i="17"/>
  <c r="AR39" i="17"/>
  <c r="AR253" i="17" s="1"/>
  <c r="AR38" i="17"/>
  <c r="AR252" i="17" s="1"/>
  <c r="AR36" i="17"/>
  <c r="AR35" i="17"/>
  <c r="AR34" i="17"/>
  <c r="AR31" i="17"/>
  <c r="AO135" i="17"/>
  <c r="AO134" i="17"/>
  <c r="AO238" i="17" s="1"/>
  <c r="AO133" i="17"/>
  <c r="AO237" i="17" s="1"/>
  <c r="AO132" i="17"/>
  <c r="AO236" i="17" s="1"/>
  <c r="AO131" i="17"/>
  <c r="AO240" i="17" s="1"/>
  <c r="AO128" i="17"/>
  <c r="AO239" i="17" s="1"/>
  <c r="AO127" i="17"/>
  <c r="AO126" i="17"/>
  <c r="AO125" i="17"/>
  <c r="AO124" i="17"/>
  <c r="AO121" i="17"/>
  <c r="AO120" i="17"/>
  <c r="AO119" i="17"/>
  <c r="AO118" i="17"/>
  <c r="AO117" i="17"/>
  <c r="AO116" i="17"/>
  <c r="AO115" i="17"/>
  <c r="AO114" i="17"/>
  <c r="AO113" i="17"/>
  <c r="AO243" i="17" s="1"/>
  <c r="AO112" i="17"/>
  <c r="AO109" i="17"/>
  <c r="AO175" i="17" s="1"/>
  <c r="AO108" i="17"/>
  <c r="AO107" i="17"/>
  <c r="AO106" i="17"/>
  <c r="AO105" i="17"/>
  <c r="AO104" i="17"/>
  <c r="AO103" i="17"/>
  <c r="AO102" i="17"/>
  <c r="AO242" i="17" s="1"/>
  <c r="AO101" i="17"/>
  <c r="AO98" i="17"/>
  <c r="AO172" i="17" s="1"/>
  <c r="AO97" i="17"/>
  <c r="AO263" i="17" s="1"/>
  <c r="AO96" i="17"/>
  <c r="AO262" i="17" s="1"/>
  <c r="AO95" i="17"/>
  <c r="AO93" i="17"/>
  <c r="AO92" i="17"/>
  <c r="AO91" i="17"/>
  <c r="AO90" i="17"/>
  <c r="AO87" i="17"/>
  <c r="AO169" i="17" s="1"/>
  <c r="AO86" i="17"/>
  <c r="AO246" i="17" s="1"/>
  <c r="AO85" i="17"/>
  <c r="AO84" i="17"/>
  <c r="AO259" i="17" s="1"/>
  <c r="AO83" i="17"/>
  <c r="AO81" i="17"/>
  <c r="AO79" i="17"/>
  <c r="AO78" i="17"/>
  <c r="AO247" i="17" s="1"/>
  <c r="AO77" i="17"/>
  <c r="AO76" i="17"/>
  <c r="AO75" i="17"/>
  <c r="AO74" i="17"/>
  <c r="AO71" i="17"/>
  <c r="AO166" i="17" s="1"/>
  <c r="AO70" i="17"/>
  <c r="AO250" i="17" s="1"/>
  <c r="AO69" i="17"/>
  <c r="AO68" i="17"/>
  <c r="AO67" i="17"/>
  <c r="AO66" i="17"/>
  <c r="AO65" i="17"/>
  <c r="AO64" i="17"/>
  <c r="AO63" i="17"/>
  <c r="AO62" i="17"/>
  <c r="AO59" i="17"/>
  <c r="AO45" i="17"/>
  <c r="AO248" i="17" s="1"/>
  <c r="AO44" i="17"/>
  <c r="AO43" i="17"/>
  <c r="AO42" i="17"/>
  <c r="AO41" i="17"/>
  <c r="AO40" i="17"/>
  <c r="AO39" i="17"/>
  <c r="AO253" i="17" s="1"/>
  <c r="AO38" i="17"/>
  <c r="AO252" i="17" s="1"/>
  <c r="AO36" i="17"/>
  <c r="AO35" i="17"/>
  <c r="AO34" i="17"/>
  <c r="AO31" i="17"/>
  <c r="AL135" i="17"/>
  <c r="AL134" i="17"/>
  <c r="AL238" i="17" s="1"/>
  <c r="AL133" i="17"/>
  <c r="AL237" i="17" s="1"/>
  <c r="AL132" i="17"/>
  <c r="AL236" i="17" s="1"/>
  <c r="AL131" i="17"/>
  <c r="AL240" i="17" s="1"/>
  <c r="AL128" i="17"/>
  <c r="AL239" i="17" s="1"/>
  <c r="AL127" i="17"/>
  <c r="AL126" i="17"/>
  <c r="AL125" i="17"/>
  <c r="AL124" i="17"/>
  <c r="AL121" i="17"/>
  <c r="AL120" i="17"/>
  <c r="AL119" i="17"/>
  <c r="AL118" i="17"/>
  <c r="AL302" i="17" s="1"/>
  <c r="AL117" i="17"/>
  <c r="AL301" i="17" s="1"/>
  <c r="AL116" i="17"/>
  <c r="AL300" i="17" s="1"/>
  <c r="AL115" i="17"/>
  <c r="AL114" i="17"/>
  <c r="AL113" i="17"/>
  <c r="AL243" i="17" s="1"/>
  <c r="AL112" i="17"/>
  <c r="AL299" i="17" s="1"/>
  <c r="AL109" i="17"/>
  <c r="AL108" i="17"/>
  <c r="AL107" i="17"/>
  <c r="AL297" i="17" s="1"/>
  <c r="AL106" i="17"/>
  <c r="AL105" i="17"/>
  <c r="AL104" i="17"/>
  <c r="AL103" i="17"/>
  <c r="AL102" i="17"/>
  <c r="AL242" i="17" s="1"/>
  <c r="AL101" i="17"/>
  <c r="AL296" i="17" s="1"/>
  <c r="AL98" i="17"/>
  <c r="AL97" i="17"/>
  <c r="AL263" i="17" s="1"/>
  <c r="AL96" i="17"/>
  <c r="AL95" i="17"/>
  <c r="AL93" i="17"/>
  <c r="AL92" i="17"/>
  <c r="AL293" i="17" s="1"/>
  <c r="AL91" i="17"/>
  <c r="AL90" i="17"/>
  <c r="AL87" i="17"/>
  <c r="AL169" i="17" s="1"/>
  <c r="AL86" i="17"/>
  <c r="AL246" i="17" s="1"/>
  <c r="AL85" i="17"/>
  <c r="AL84" i="17"/>
  <c r="AL259" i="17" s="1"/>
  <c r="AL83" i="17"/>
  <c r="AL81" i="17"/>
  <c r="AL79" i="17"/>
  <c r="AL78" i="17"/>
  <c r="AL77" i="17"/>
  <c r="AL290" i="17" s="1"/>
  <c r="AL76" i="17"/>
  <c r="AL75" i="17"/>
  <c r="AL74" i="17"/>
  <c r="AL71" i="17"/>
  <c r="AL166" i="17" s="1"/>
  <c r="AL70" i="17"/>
  <c r="AL250" i="17" s="1"/>
  <c r="AL69" i="17"/>
  <c r="AL68" i="17"/>
  <c r="AL289" i="17" s="1"/>
  <c r="AL67" i="17"/>
  <c r="AL66" i="17"/>
  <c r="AL288" i="17" s="1"/>
  <c r="AL65" i="17"/>
  <c r="AL287" i="17" s="1"/>
  <c r="AL64" i="17"/>
  <c r="AL286" i="17" s="1"/>
  <c r="AL63" i="17"/>
  <c r="AL62" i="17"/>
  <c r="AL285" i="17" s="1"/>
  <c r="AL59" i="17"/>
  <c r="AL284" i="17" s="1"/>
  <c r="AL45" i="17"/>
  <c r="AL248" i="17" s="1"/>
  <c r="AL44" i="17"/>
  <c r="AL43" i="17"/>
  <c r="AL276" i="17" s="1"/>
  <c r="AL42" i="17"/>
  <c r="AL41" i="17"/>
  <c r="AL275" i="17" s="1"/>
  <c r="AL40" i="17"/>
  <c r="AL274" i="17" s="1"/>
  <c r="AL39" i="17"/>
  <c r="AL253" i="17" s="1"/>
  <c r="AL38" i="17"/>
  <c r="AL36" i="17"/>
  <c r="AL271" i="17" s="1"/>
  <c r="AL35" i="17"/>
  <c r="AL34" i="17"/>
  <c r="AL270" i="17" s="1"/>
  <c r="AL31" i="17"/>
  <c r="AL269" i="17" s="1"/>
  <c r="AI135" i="17"/>
  <c r="AI134" i="17"/>
  <c r="AI238" i="17" s="1"/>
  <c r="AI133" i="17"/>
  <c r="AI237" i="17" s="1"/>
  <c r="AI132" i="17"/>
  <c r="AI236" i="17" s="1"/>
  <c r="AI131" i="17"/>
  <c r="AI240" i="17" s="1"/>
  <c r="AI128" i="17"/>
  <c r="AI239" i="17" s="1"/>
  <c r="AI127" i="17"/>
  <c r="AI126" i="17"/>
  <c r="AI125" i="17"/>
  <c r="AI124" i="17"/>
  <c r="AI121" i="17"/>
  <c r="AI120" i="17"/>
  <c r="AI119" i="17"/>
  <c r="AI118" i="17"/>
  <c r="AI302" i="17" s="1"/>
  <c r="AI117" i="17"/>
  <c r="AI301" i="17" s="1"/>
  <c r="AI116" i="17"/>
  <c r="AI300" i="17" s="1"/>
  <c r="AI115" i="17"/>
  <c r="AI114" i="17"/>
  <c r="AI113" i="17"/>
  <c r="AI243" i="17" s="1"/>
  <c r="AI112" i="17"/>
  <c r="AI299" i="17" s="1"/>
  <c r="AI109" i="17"/>
  <c r="AI108" i="17"/>
  <c r="AI107" i="17"/>
  <c r="AI297" i="17" s="1"/>
  <c r="AI106" i="17"/>
  <c r="AI105" i="17"/>
  <c r="AI104" i="17"/>
  <c r="AI103" i="17"/>
  <c r="AI102" i="17"/>
  <c r="AI242" i="17" s="1"/>
  <c r="AI101" i="17"/>
  <c r="AI296" i="17" s="1"/>
  <c r="AI98" i="17"/>
  <c r="AI97" i="17"/>
  <c r="AI263" i="17" s="1"/>
  <c r="AI96" i="17"/>
  <c r="AI95" i="17"/>
  <c r="AI93" i="17"/>
  <c r="AI92" i="17"/>
  <c r="AI293" i="17" s="1"/>
  <c r="AI91" i="17"/>
  <c r="AI90" i="17"/>
  <c r="AI87" i="17"/>
  <c r="AI169" i="17" s="1"/>
  <c r="AI86" i="17"/>
  <c r="AI246" i="17" s="1"/>
  <c r="AI85" i="17"/>
  <c r="AI84" i="17"/>
  <c r="AI259" i="17" s="1"/>
  <c r="AI83" i="17"/>
  <c r="AI81" i="17"/>
  <c r="AI79" i="17"/>
  <c r="AI78" i="17"/>
  <c r="AI77" i="17"/>
  <c r="AI290" i="17" s="1"/>
  <c r="AI76" i="17"/>
  <c r="AI75" i="17"/>
  <c r="AI74" i="17"/>
  <c r="AI71" i="17"/>
  <c r="AI166" i="17" s="1"/>
  <c r="AI70" i="17"/>
  <c r="AI250" i="17" s="1"/>
  <c r="AI69" i="17"/>
  <c r="AI68" i="17"/>
  <c r="AI289" i="17" s="1"/>
  <c r="AI67" i="17"/>
  <c r="AI66" i="17"/>
  <c r="AI288" i="17" s="1"/>
  <c r="AI65" i="17"/>
  <c r="AI287" i="17" s="1"/>
  <c r="AI64" i="17"/>
  <c r="AI286" i="17" s="1"/>
  <c r="AI63" i="17"/>
  <c r="AI62" i="17"/>
  <c r="AI285" i="17" s="1"/>
  <c r="AI59" i="17"/>
  <c r="AI284" i="17" s="1"/>
  <c r="AI45" i="17"/>
  <c r="AI248" i="17" s="1"/>
  <c r="AI44" i="17"/>
  <c r="AI43" i="17"/>
  <c r="AI276" i="17" s="1"/>
  <c r="AI42" i="17"/>
  <c r="AI41" i="17"/>
  <c r="AI275" i="17" s="1"/>
  <c r="AI40" i="17"/>
  <c r="AI274" i="17" s="1"/>
  <c r="AI39" i="17"/>
  <c r="AI253" i="17" s="1"/>
  <c r="AI38" i="17"/>
  <c r="AI36" i="17"/>
  <c r="AI271" i="17" s="1"/>
  <c r="AI35" i="17"/>
  <c r="AI34" i="17"/>
  <c r="AI270" i="17" s="1"/>
  <c r="AI31" i="17"/>
  <c r="AI269" i="17" s="1"/>
  <c r="AF135" i="17"/>
  <c r="AF134" i="17"/>
  <c r="AF238" i="17" s="1"/>
  <c r="AF133" i="17"/>
  <c r="AF237" i="17" s="1"/>
  <c r="AF132" i="17"/>
  <c r="AF236" i="17" s="1"/>
  <c r="AF131" i="17"/>
  <c r="AF240" i="17" s="1"/>
  <c r="AF128" i="17"/>
  <c r="AF239" i="17" s="1"/>
  <c r="AF127" i="17"/>
  <c r="AF126" i="17"/>
  <c r="AF125" i="17"/>
  <c r="AF124" i="17"/>
  <c r="AF121" i="17"/>
  <c r="AF120" i="17"/>
  <c r="AF119" i="17"/>
  <c r="AF118" i="17"/>
  <c r="AF302" i="17" s="1"/>
  <c r="AF117" i="17"/>
  <c r="AF301" i="17" s="1"/>
  <c r="AF116" i="17"/>
  <c r="AF300" i="17" s="1"/>
  <c r="AF115" i="17"/>
  <c r="AF114" i="17"/>
  <c r="AF113" i="17"/>
  <c r="AF243" i="17" s="1"/>
  <c r="AF112" i="17"/>
  <c r="AF299" i="17" s="1"/>
  <c r="AF109" i="17"/>
  <c r="AF108" i="17"/>
  <c r="AF107" i="17"/>
  <c r="AF297" i="17" s="1"/>
  <c r="AF106" i="17"/>
  <c r="AF105" i="17"/>
  <c r="AF104" i="17"/>
  <c r="AF103" i="17"/>
  <c r="AF102" i="17"/>
  <c r="AF242" i="17" s="1"/>
  <c r="AF101" i="17"/>
  <c r="AF296" i="17" s="1"/>
  <c r="AF98" i="17"/>
  <c r="AF97" i="17"/>
  <c r="AF263" i="17" s="1"/>
  <c r="AF96" i="17"/>
  <c r="AF95" i="17"/>
  <c r="AF93" i="17"/>
  <c r="AF92" i="17"/>
  <c r="AF293" i="17" s="1"/>
  <c r="AF91" i="17"/>
  <c r="AF90" i="17"/>
  <c r="AF87" i="17"/>
  <c r="AF169" i="17" s="1"/>
  <c r="AF86" i="17"/>
  <c r="AF246" i="17" s="1"/>
  <c r="AF85" i="17"/>
  <c r="AF84" i="17"/>
  <c r="AF259" i="17" s="1"/>
  <c r="AF83" i="17"/>
  <c r="AF81" i="17"/>
  <c r="AF79" i="17"/>
  <c r="AF78" i="17"/>
  <c r="AF77" i="17"/>
  <c r="AF290" i="17" s="1"/>
  <c r="AF76" i="17"/>
  <c r="AF75" i="17"/>
  <c r="AF74" i="17"/>
  <c r="AF71" i="17"/>
  <c r="AF166" i="17" s="1"/>
  <c r="AF70" i="17"/>
  <c r="AF250" i="17" s="1"/>
  <c r="AF69" i="17"/>
  <c r="AF68" i="17"/>
  <c r="AF289" i="17" s="1"/>
  <c r="AF67" i="17"/>
  <c r="AF66" i="17"/>
  <c r="AF288" i="17" s="1"/>
  <c r="AF65" i="17"/>
  <c r="AF287" i="17" s="1"/>
  <c r="AF64" i="17"/>
  <c r="AF286" i="17" s="1"/>
  <c r="AF63" i="17"/>
  <c r="AF62" i="17"/>
  <c r="AF285" i="17" s="1"/>
  <c r="AF59" i="17"/>
  <c r="AF284" i="17" s="1"/>
  <c r="AF45" i="17"/>
  <c r="AF248" i="17" s="1"/>
  <c r="AF44" i="17"/>
  <c r="AF43" i="17"/>
  <c r="AF276" i="17" s="1"/>
  <c r="AF42" i="17"/>
  <c r="AF41" i="17"/>
  <c r="AF275" i="17" s="1"/>
  <c r="AF40" i="17"/>
  <c r="AF274" i="17" s="1"/>
  <c r="AF39" i="17"/>
  <c r="AF253" i="17" s="1"/>
  <c r="AF38" i="17"/>
  <c r="AF36" i="17"/>
  <c r="AF271" i="17" s="1"/>
  <c r="AF35" i="17"/>
  <c r="AF34" i="17"/>
  <c r="AF270" i="17" s="1"/>
  <c r="AF31" i="17"/>
  <c r="AF269" i="17" s="1"/>
  <c r="AC135" i="17"/>
  <c r="AC134" i="17"/>
  <c r="AC238" i="17" s="1"/>
  <c r="AC133" i="17"/>
  <c r="AC237" i="17" s="1"/>
  <c r="AC132" i="17"/>
  <c r="AC236" i="17" s="1"/>
  <c r="AC131" i="17"/>
  <c r="AC240" i="17" s="1"/>
  <c r="AC128" i="17"/>
  <c r="AC239" i="17" s="1"/>
  <c r="AC127" i="17"/>
  <c r="AC126" i="17"/>
  <c r="AC125" i="17"/>
  <c r="AC124" i="17"/>
  <c r="AC121" i="17"/>
  <c r="AC120" i="17"/>
  <c r="AC119" i="17"/>
  <c r="AC118" i="17"/>
  <c r="AC117" i="17"/>
  <c r="AC116" i="17"/>
  <c r="AC115" i="17"/>
  <c r="AC114" i="17"/>
  <c r="AC113" i="17"/>
  <c r="AC243" i="17" s="1"/>
  <c r="AC112" i="17"/>
  <c r="AC109" i="17"/>
  <c r="AC175" i="17" s="1"/>
  <c r="AC108" i="17"/>
  <c r="AC107" i="17"/>
  <c r="AC106" i="17"/>
  <c r="AC105" i="17"/>
  <c r="AC104" i="17"/>
  <c r="AC103" i="17"/>
  <c r="AC102" i="17"/>
  <c r="AC242" i="17" s="1"/>
  <c r="AC101" i="17"/>
  <c r="AC98" i="17"/>
  <c r="AC172" i="17" s="1"/>
  <c r="AC97" i="17"/>
  <c r="AC263" i="17" s="1"/>
  <c r="AC96" i="17"/>
  <c r="AC262" i="17" s="1"/>
  <c r="AC95" i="17"/>
  <c r="AC93" i="17"/>
  <c r="AC92" i="17"/>
  <c r="AC91" i="17"/>
  <c r="AC90" i="17"/>
  <c r="AC87" i="17"/>
  <c r="AC169" i="17" s="1"/>
  <c r="AC86" i="17"/>
  <c r="AC246" i="17" s="1"/>
  <c r="AC85" i="17"/>
  <c r="AC84" i="17"/>
  <c r="AC259" i="17" s="1"/>
  <c r="AC83" i="17"/>
  <c r="AC81" i="17"/>
  <c r="AC79" i="17"/>
  <c r="AC78" i="17"/>
  <c r="AC247" i="17" s="1"/>
  <c r="AC77" i="17"/>
  <c r="AC76" i="17"/>
  <c r="AC75" i="17"/>
  <c r="AC74" i="17"/>
  <c r="AC71" i="17"/>
  <c r="AC166" i="17" s="1"/>
  <c r="AC70" i="17"/>
  <c r="AC250" i="17" s="1"/>
  <c r="AC69" i="17"/>
  <c r="AC68" i="17"/>
  <c r="AC67" i="17"/>
  <c r="AC66" i="17"/>
  <c r="AC65" i="17"/>
  <c r="AC64" i="17"/>
  <c r="AC63" i="17"/>
  <c r="AC62" i="17"/>
  <c r="AC59" i="17"/>
  <c r="AC45" i="17"/>
  <c r="AC248" i="17" s="1"/>
  <c r="AC44" i="17"/>
  <c r="AC43" i="17"/>
  <c r="AC42" i="17"/>
  <c r="AC41" i="17"/>
  <c r="AC40" i="17"/>
  <c r="AC39" i="17"/>
  <c r="AC253" i="17" s="1"/>
  <c r="AC38" i="17"/>
  <c r="AC252" i="17" s="1"/>
  <c r="AC36" i="17"/>
  <c r="AC35" i="17"/>
  <c r="AC34" i="17"/>
  <c r="CM118" i="17"/>
  <c r="CM117" i="17"/>
  <c r="CM116" i="17"/>
  <c r="CM115" i="17"/>
  <c r="CM114" i="17"/>
  <c r="CM109" i="17"/>
  <c r="CM175" i="17" s="1"/>
  <c r="CM106" i="17"/>
  <c r="CM105" i="17"/>
  <c r="CM104" i="17"/>
  <c r="CM103" i="17"/>
  <c r="CM98" i="17"/>
  <c r="CM95" i="17"/>
  <c r="CM93" i="17"/>
  <c r="CM92" i="17"/>
  <c r="CM87" i="17"/>
  <c r="CM169" i="17" s="1"/>
  <c r="CM78" i="17"/>
  <c r="CM77" i="17"/>
  <c r="CM68" i="17"/>
  <c r="CM66" i="17"/>
  <c r="CM65" i="17"/>
  <c r="CM64" i="17"/>
  <c r="CM59" i="17"/>
  <c r="CM43" i="17"/>
  <c r="CM41" i="17"/>
  <c r="CM40" i="17"/>
  <c r="CM38" i="17"/>
  <c r="CM252" i="17" s="1"/>
  <c r="CM36" i="17"/>
  <c r="CM31" i="17"/>
  <c r="CJ118" i="17"/>
  <c r="I239" i="19" s="1"/>
  <c r="CJ117" i="17"/>
  <c r="CJ116" i="17"/>
  <c r="I237" i="19" s="1"/>
  <c r="CJ115" i="17"/>
  <c r="I236" i="19" s="1"/>
  <c r="CJ114" i="17"/>
  <c r="I235" i="19" s="1"/>
  <c r="CJ109" i="17"/>
  <c r="CJ175" i="17" s="1"/>
  <c r="CJ106" i="17"/>
  <c r="I227" i="19" s="1"/>
  <c r="CJ105" i="17"/>
  <c r="I226" i="19" s="1"/>
  <c r="CJ104" i="17"/>
  <c r="CJ103" i="17"/>
  <c r="CJ98" i="17"/>
  <c r="CJ95" i="17"/>
  <c r="I216" i="19" s="1"/>
  <c r="CJ93" i="17"/>
  <c r="CJ92" i="17"/>
  <c r="I213" i="19" s="1"/>
  <c r="CJ87" i="17"/>
  <c r="CJ169" i="17" s="1"/>
  <c r="CJ78" i="17"/>
  <c r="CJ77" i="17"/>
  <c r="CJ68" i="17"/>
  <c r="I189" i="19" s="1"/>
  <c r="CJ66" i="17"/>
  <c r="I187" i="19" s="1"/>
  <c r="CJ65" i="17"/>
  <c r="CJ64" i="17"/>
  <c r="I185" i="19" s="1"/>
  <c r="CJ59" i="17"/>
  <c r="CJ43" i="17"/>
  <c r="CJ41" i="17"/>
  <c r="CJ40" i="17"/>
  <c r="CJ38" i="17"/>
  <c r="CJ36" i="17"/>
  <c r="CJ31" i="17"/>
  <c r="CG118" i="17"/>
  <c r="I134" i="19" s="1"/>
  <c r="CG117" i="17"/>
  <c r="CG116" i="17"/>
  <c r="I132" i="19" s="1"/>
  <c r="CG115" i="17"/>
  <c r="I131" i="19" s="1"/>
  <c r="CG114" i="17"/>
  <c r="I130" i="19" s="1"/>
  <c r="CG109" i="17"/>
  <c r="CG175" i="17" s="1"/>
  <c r="CG106" i="17"/>
  <c r="I122" i="19" s="1"/>
  <c r="CG105" i="17"/>
  <c r="I121" i="19" s="1"/>
  <c r="CG104" i="17"/>
  <c r="CG103" i="17"/>
  <c r="CG98" i="17"/>
  <c r="CG95" i="17"/>
  <c r="I111" i="19" s="1"/>
  <c r="CG93" i="17"/>
  <c r="CG92" i="17"/>
  <c r="I108" i="19" s="1"/>
  <c r="CG87" i="17"/>
  <c r="CG169" i="17" s="1"/>
  <c r="CG78" i="17"/>
  <c r="CG77" i="17"/>
  <c r="CG68" i="17"/>
  <c r="I84" i="19" s="1"/>
  <c r="CG66" i="17"/>
  <c r="I82" i="19" s="1"/>
  <c r="CG65" i="17"/>
  <c r="CG64" i="17"/>
  <c r="I80" i="19" s="1"/>
  <c r="CG59" i="17"/>
  <c r="CG43" i="17"/>
  <c r="CG41" i="17"/>
  <c r="CG40" i="17"/>
  <c r="CG38" i="17"/>
  <c r="CG36" i="17"/>
  <c r="CG31" i="17"/>
  <c r="CQ44" i="16"/>
  <c r="CQ43" i="16"/>
  <c r="CQ42" i="16"/>
  <c r="CQ41" i="16"/>
  <c r="CQ40" i="16"/>
  <c r="CQ33" i="16"/>
  <c r="CQ32" i="16"/>
  <c r="CN45" i="16"/>
  <c r="CN44" i="16"/>
  <c r="CN43" i="16"/>
  <c r="CN42" i="16"/>
  <c r="CN41" i="16"/>
  <c r="CN40" i="16"/>
  <c r="CN33" i="16"/>
  <c r="CN32" i="16"/>
  <c r="CN31" i="16"/>
  <c r="CK45" i="16"/>
  <c r="CK44" i="16"/>
  <c r="CK43" i="16"/>
  <c r="CK42" i="16"/>
  <c r="CK41" i="16"/>
  <c r="CK40" i="16"/>
  <c r="CK33" i="16"/>
  <c r="CK32" i="16"/>
  <c r="CK31" i="16"/>
  <c r="CH45" i="16"/>
  <c r="CH44" i="16"/>
  <c r="CH43" i="16"/>
  <c r="CH42" i="16"/>
  <c r="CH41" i="16"/>
  <c r="CH40" i="16"/>
  <c r="CH33" i="16"/>
  <c r="CH32" i="16"/>
  <c r="CH31" i="16"/>
  <c r="CE45" i="16"/>
  <c r="CE44" i="16"/>
  <c r="CE43" i="16"/>
  <c r="CE42" i="16"/>
  <c r="CE41" i="16"/>
  <c r="CE40" i="16"/>
  <c r="CE33" i="16"/>
  <c r="CE32" i="16"/>
  <c r="CE31" i="16"/>
  <c r="CB45" i="16"/>
  <c r="CB67" i="16" s="1"/>
  <c r="CB44" i="16"/>
  <c r="CB66" i="16" s="1"/>
  <c r="CB43" i="16"/>
  <c r="CB65" i="16" s="1"/>
  <c r="CB42" i="16"/>
  <c r="CB64" i="16" s="1"/>
  <c r="CB41" i="16"/>
  <c r="CB63" i="16" s="1"/>
  <c r="CB40" i="16"/>
  <c r="CB62" i="16" s="1"/>
  <c r="CB33" i="16"/>
  <c r="CB61" i="16" s="1"/>
  <c r="CB32" i="16"/>
  <c r="CB60" i="16" s="1"/>
  <c r="CB31" i="16"/>
  <c r="CB59" i="16" s="1"/>
  <c r="BY45" i="16"/>
  <c r="BY67" i="16" s="1"/>
  <c r="BY44" i="16"/>
  <c r="BY66" i="16" s="1"/>
  <c r="BY43" i="16"/>
  <c r="BY65" i="16" s="1"/>
  <c r="BY42" i="16"/>
  <c r="BY64" i="16" s="1"/>
  <c r="BY41" i="16"/>
  <c r="BY63" i="16" s="1"/>
  <c r="BY40" i="16"/>
  <c r="BY62" i="16" s="1"/>
  <c r="BY33" i="16"/>
  <c r="BY61" i="16" s="1"/>
  <c r="BY32" i="16"/>
  <c r="BY60" i="16" s="1"/>
  <c r="BY31" i="16"/>
  <c r="BY59" i="16" s="1"/>
  <c r="BV45" i="16"/>
  <c r="BV67" i="16" s="1"/>
  <c r="BV44" i="16"/>
  <c r="BV66" i="16" s="1"/>
  <c r="BV43" i="16"/>
  <c r="BV65" i="16" s="1"/>
  <c r="BV42" i="16"/>
  <c r="BV64" i="16" s="1"/>
  <c r="BV41" i="16"/>
  <c r="BV63" i="16" s="1"/>
  <c r="BV40" i="16"/>
  <c r="BV62" i="16" s="1"/>
  <c r="BV33" i="16"/>
  <c r="BV61" i="16" s="1"/>
  <c r="BV32" i="16"/>
  <c r="BV60" i="16" s="1"/>
  <c r="BV31" i="16"/>
  <c r="BV59" i="16" s="1"/>
  <c r="BS45" i="16"/>
  <c r="BS67" i="16" s="1"/>
  <c r="BS44" i="16"/>
  <c r="BS66" i="16" s="1"/>
  <c r="BS43" i="16"/>
  <c r="BS65" i="16" s="1"/>
  <c r="BS42" i="16"/>
  <c r="BS64" i="16" s="1"/>
  <c r="BS41" i="16"/>
  <c r="BS63" i="16" s="1"/>
  <c r="BS40" i="16"/>
  <c r="BS62" i="16" s="1"/>
  <c r="BS33" i="16"/>
  <c r="BS61" i="16" s="1"/>
  <c r="BS32" i="16"/>
  <c r="BS60" i="16" s="1"/>
  <c r="BS31" i="16"/>
  <c r="BS59" i="16" s="1"/>
  <c r="BP45" i="16"/>
  <c r="BP67" i="16" s="1"/>
  <c r="BP44" i="16"/>
  <c r="BP66" i="16" s="1"/>
  <c r="BP43" i="16"/>
  <c r="BP65" i="16" s="1"/>
  <c r="BP42" i="16"/>
  <c r="BP64" i="16" s="1"/>
  <c r="BP41" i="16"/>
  <c r="BP63" i="16" s="1"/>
  <c r="BP40" i="16"/>
  <c r="BP62" i="16" s="1"/>
  <c r="BP33" i="16"/>
  <c r="BP61" i="16" s="1"/>
  <c r="BP32" i="16"/>
  <c r="BP60" i="16" s="1"/>
  <c r="BP31" i="16"/>
  <c r="BP59" i="16" s="1"/>
  <c r="BM45" i="16"/>
  <c r="BM44" i="16"/>
  <c r="BM43" i="16"/>
  <c r="BM42" i="16"/>
  <c r="BM41" i="16"/>
  <c r="BM40" i="16"/>
  <c r="BM33" i="16"/>
  <c r="BM32" i="16"/>
  <c r="BM31" i="16"/>
  <c r="BJ45" i="16"/>
  <c r="BJ44" i="16"/>
  <c r="BJ43" i="16"/>
  <c r="BJ42" i="16"/>
  <c r="BJ41" i="16"/>
  <c r="BJ40" i="16"/>
  <c r="BG45" i="16"/>
  <c r="BG44" i="16"/>
  <c r="BG43" i="16"/>
  <c r="BG42" i="16"/>
  <c r="BG41" i="16"/>
  <c r="BG40" i="16"/>
  <c r="BD45" i="16"/>
  <c r="BD44" i="16"/>
  <c r="BD43" i="16"/>
  <c r="BD42" i="16"/>
  <c r="BD41" i="16"/>
  <c r="BD40" i="16"/>
  <c r="BD33" i="16"/>
  <c r="BD32" i="16"/>
  <c r="BD31" i="16"/>
  <c r="BA45" i="16"/>
  <c r="BA44" i="16"/>
  <c r="BA43" i="16"/>
  <c r="BA42" i="16"/>
  <c r="BA41" i="16"/>
  <c r="BA40" i="16"/>
  <c r="AX45" i="16"/>
  <c r="AX44" i="16"/>
  <c r="AX43" i="16"/>
  <c r="AX42" i="16"/>
  <c r="AX41" i="16"/>
  <c r="AX40" i="16"/>
  <c r="AU45" i="16"/>
  <c r="AU67" i="16" s="1"/>
  <c r="AU44" i="16"/>
  <c r="AU66" i="16" s="1"/>
  <c r="AU43" i="16"/>
  <c r="AU65" i="16" s="1"/>
  <c r="AU42" i="16"/>
  <c r="AU64" i="16" s="1"/>
  <c r="AU41" i="16"/>
  <c r="AU63" i="16" s="1"/>
  <c r="AU40" i="16"/>
  <c r="AU62" i="16" s="1"/>
  <c r="AU33" i="16"/>
  <c r="AU61" i="16" s="1"/>
  <c r="AU32" i="16"/>
  <c r="AU60" i="16" s="1"/>
  <c r="AU31" i="16"/>
  <c r="AU59" i="16" s="1"/>
  <c r="AR45" i="16"/>
  <c r="AR44" i="16"/>
  <c r="AR43" i="16"/>
  <c r="AR42" i="16"/>
  <c r="AR41" i="16"/>
  <c r="AR40" i="16"/>
  <c r="AO45" i="16"/>
  <c r="AO44" i="16"/>
  <c r="AO43" i="16"/>
  <c r="AO42" i="16"/>
  <c r="AO41" i="16"/>
  <c r="AO40" i="16"/>
  <c r="AL45" i="16"/>
  <c r="AL67" i="16" s="1"/>
  <c r="AL44" i="16"/>
  <c r="AL66" i="16" s="1"/>
  <c r="AL43" i="16"/>
  <c r="AL65" i="16" s="1"/>
  <c r="AL42" i="16"/>
  <c r="AL64" i="16" s="1"/>
  <c r="AL41" i="16"/>
  <c r="AL63" i="16" s="1"/>
  <c r="AL40" i="16"/>
  <c r="AL62" i="16" s="1"/>
  <c r="AI45" i="16"/>
  <c r="AI67" i="16" s="1"/>
  <c r="AI44" i="16"/>
  <c r="AI66" i="16" s="1"/>
  <c r="AI43" i="16"/>
  <c r="AI65" i="16" s="1"/>
  <c r="AI42" i="16"/>
  <c r="AI64" i="16" s="1"/>
  <c r="AI41" i="16"/>
  <c r="AI63" i="16" s="1"/>
  <c r="AI40" i="16"/>
  <c r="AI62" i="16" s="1"/>
  <c r="AI33" i="16"/>
  <c r="AI61" i="16" s="1"/>
  <c r="AI32" i="16"/>
  <c r="AI60" i="16" s="1"/>
  <c r="AI31" i="16"/>
  <c r="AI59" i="16" s="1"/>
  <c r="AF45" i="16"/>
  <c r="AF67" i="16" s="1"/>
  <c r="AF44" i="16"/>
  <c r="AF66" i="16" s="1"/>
  <c r="AF43" i="16"/>
  <c r="AF65" i="16" s="1"/>
  <c r="AF42" i="16"/>
  <c r="AF64" i="16" s="1"/>
  <c r="AF41" i="16"/>
  <c r="AF63" i="16" s="1"/>
  <c r="AC45" i="16"/>
  <c r="AC44" i="16"/>
  <c r="AC43" i="16"/>
  <c r="AC42" i="16"/>
  <c r="AC41" i="16"/>
  <c r="AC40" i="16"/>
  <c r="AZ32" i="16"/>
  <c r="AZ33" i="16"/>
  <c r="AZ31" i="16"/>
  <c r="AA4" i="16"/>
  <c r="AB32" i="16"/>
  <c r="BI31" i="17"/>
  <c r="BF31" i="17"/>
  <c r="CA43" i="18"/>
  <c r="CA130" i="18" s="1"/>
  <c r="BX43" i="18"/>
  <c r="CA42" i="18"/>
  <c r="CA129" i="18" s="1"/>
  <c r="BX42" i="18"/>
  <c r="CA41" i="18"/>
  <c r="CA128" i="18" s="1"/>
  <c r="BX41" i="18"/>
  <c r="CA39" i="18"/>
  <c r="CA127" i="18" s="1"/>
  <c r="BX39" i="18"/>
  <c r="CA37" i="18"/>
  <c r="BX37" i="18"/>
  <c r="CA36" i="18"/>
  <c r="BX36" i="18"/>
  <c r="CA35" i="18"/>
  <c r="BX35" i="18"/>
  <c r="CA34" i="18"/>
  <c r="BX34" i="18"/>
  <c r="CA32" i="18"/>
  <c r="CA113" i="18" s="1"/>
  <c r="BX32" i="18"/>
  <c r="CA31" i="18"/>
  <c r="BX31" i="18"/>
  <c r="BI43" i="18"/>
  <c r="BF43" i="18"/>
  <c r="BI42" i="18"/>
  <c r="BF42" i="18"/>
  <c r="BI41" i="18"/>
  <c r="BF41" i="18"/>
  <c r="BI39" i="18"/>
  <c r="BF39" i="18"/>
  <c r="BI37" i="18"/>
  <c r="BI115" i="18" s="1"/>
  <c r="BF37" i="18"/>
  <c r="BI36" i="18"/>
  <c r="BF36" i="18"/>
  <c r="BI35" i="18"/>
  <c r="BF35" i="18"/>
  <c r="BI34" i="18"/>
  <c r="BF34" i="18"/>
  <c r="BI32" i="18"/>
  <c r="BI113" i="18" s="1"/>
  <c r="BF32" i="18"/>
  <c r="BI31" i="18"/>
  <c r="BF31" i="18"/>
  <c r="AZ43" i="18"/>
  <c r="AW43" i="18"/>
  <c r="AZ42" i="18"/>
  <c r="AW42" i="18"/>
  <c r="AZ41" i="18"/>
  <c r="AW41" i="18"/>
  <c r="AZ39" i="18"/>
  <c r="AW39" i="18"/>
  <c r="AZ37" i="18"/>
  <c r="AW37" i="18"/>
  <c r="AZ36" i="18"/>
  <c r="AW36" i="18"/>
  <c r="AZ35" i="18"/>
  <c r="AW35" i="18"/>
  <c r="AZ34" i="18"/>
  <c r="AW34" i="18"/>
  <c r="AZ32" i="18"/>
  <c r="AW32" i="18"/>
  <c r="AZ31" i="18"/>
  <c r="AW31" i="18"/>
  <c r="AQ43" i="18"/>
  <c r="AN43" i="18"/>
  <c r="AK43" i="18"/>
  <c r="AK130" i="18" s="1"/>
  <c r="AQ42" i="18"/>
  <c r="AN42" i="18"/>
  <c r="AK42" i="18"/>
  <c r="AK129" i="18" s="1"/>
  <c r="AQ41" i="18"/>
  <c r="AN41" i="18"/>
  <c r="AK41" i="18"/>
  <c r="AK128" i="18" s="1"/>
  <c r="AQ39" i="18"/>
  <c r="AN39" i="18"/>
  <c r="AK39" i="18"/>
  <c r="AK127" i="18" s="1"/>
  <c r="AQ37" i="18"/>
  <c r="AQ115" i="18" s="1"/>
  <c r="AN37" i="18"/>
  <c r="AK37" i="18"/>
  <c r="AQ36" i="18"/>
  <c r="AN36" i="18"/>
  <c r="AK36" i="18"/>
  <c r="AQ35" i="18"/>
  <c r="AN35" i="18"/>
  <c r="AK35" i="18"/>
  <c r="AQ34" i="18"/>
  <c r="AN34" i="18"/>
  <c r="AK34" i="18"/>
  <c r="AQ32" i="18"/>
  <c r="AQ113" i="18" s="1"/>
  <c r="AN32" i="18"/>
  <c r="AK32" i="18"/>
  <c r="AK113" i="18" s="1"/>
  <c r="AQ31" i="18"/>
  <c r="AN31" i="18"/>
  <c r="AK31" i="18"/>
  <c r="AE43" i="18"/>
  <c r="AE130" i="18" s="1"/>
  <c r="AB43" i="18"/>
  <c r="AE42" i="18"/>
  <c r="AE129" i="18" s="1"/>
  <c r="AB42" i="18"/>
  <c r="AE41" i="18"/>
  <c r="AE128" i="18" s="1"/>
  <c r="AB41" i="18"/>
  <c r="AE39" i="18"/>
  <c r="AE127" i="18" s="1"/>
  <c r="AB39" i="18"/>
  <c r="AE37" i="18"/>
  <c r="AB37" i="18"/>
  <c r="AE36" i="18"/>
  <c r="AB36" i="18"/>
  <c r="AE35" i="18"/>
  <c r="AB35" i="18"/>
  <c r="AE34" i="18"/>
  <c r="AB34" i="18"/>
  <c r="AE32" i="18"/>
  <c r="AE113" i="18" s="1"/>
  <c r="AE31" i="18"/>
  <c r="AC31" i="18"/>
  <c r="AC112" i="18" s="1"/>
  <c r="CA118" i="17"/>
  <c r="CA302" i="17" s="1"/>
  <c r="BX118" i="17"/>
  <c r="CA117" i="17"/>
  <c r="BX117" i="17"/>
  <c r="CA116" i="17"/>
  <c r="CA300" i="17" s="1"/>
  <c r="BX116" i="17"/>
  <c r="CA115" i="17"/>
  <c r="BX115" i="17"/>
  <c r="CA114" i="17"/>
  <c r="BX114" i="17"/>
  <c r="CA109" i="17"/>
  <c r="BX109" i="17"/>
  <c r="CA106" i="17"/>
  <c r="BX106" i="17"/>
  <c r="CA105" i="17"/>
  <c r="BX105" i="17"/>
  <c r="CA104" i="17"/>
  <c r="BX104" i="17"/>
  <c r="CA103" i="17"/>
  <c r="BX103" i="17"/>
  <c r="CA98" i="17"/>
  <c r="BX98" i="17"/>
  <c r="CA95" i="17"/>
  <c r="BX95" i="17"/>
  <c r="CA93" i="17"/>
  <c r="BX93" i="17"/>
  <c r="CA92" i="17"/>
  <c r="CA293" i="17" s="1"/>
  <c r="BX92" i="17"/>
  <c r="CA87" i="17"/>
  <c r="CA169" i="17" s="1"/>
  <c r="BX87" i="17"/>
  <c r="BI118" i="17"/>
  <c r="BF118" i="17"/>
  <c r="BI117" i="17"/>
  <c r="BF117" i="17"/>
  <c r="BI116" i="17"/>
  <c r="BF116" i="17"/>
  <c r="BI115" i="17"/>
  <c r="BF115" i="17"/>
  <c r="BI114" i="17"/>
  <c r="BF114" i="17"/>
  <c r="BI109" i="17"/>
  <c r="BI175" i="17" s="1"/>
  <c r="BF109" i="17"/>
  <c r="BI106" i="17"/>
  <c r="BF106" i="17"/>
  <c r="BI105" i="17"/>
  <c r="BF105" i="17"/>
  <c r="BI104" i="17"/>
  <c r="BF104" i="17"/>
  <c r="BI103" i="17"/>
  <c r="BF103" i="17"/>
  <c r="BI98" i="17"/>
  <c r="BF98" i="17"/>
  <c r="BI95" i="17"/>
  <c r="BF95" i="17"/>
  <c r="BI93" i="17"/>
  <c r="BF93" i="17"/>
  <c r="BI92" i="17"/>
  <c r="BF92" i="17"/>
  <c r="BI87" i="17"/>
  <c r="BI169" i="17" s="1"/>
  <c r="BF87" i="17"/>
  <c r="AZ118" i="17"/>
  <c r="AW118" i="17"/>
  <c r="AZ117" i="17"/>
  <c r="AW117" i="17"/>
  <c r="AZ116" i="17"/>
  <c r="AW116" i="17"/>
  <c r="AZ115" i="17"/>
  <c r="AW115" i="17"/>
  <c r="AZ114" i="17"/>
  <c r="AW114" i="17"/>
  <c r="AZ109" i="17"/>
  <c r="AW109" i="17"/>
  <c r="AZ106" i="17"/>
  <c r="AW106" i="17"/>
  <c r="AZ105" i="17"/>
  <c r="AW105" i="17"/>
  <c r="AZ104" i="17"/>
  <c r="AW104" i="17"/>
  <c r="AZ103" i="17"/>
  <c r="AW103" i="17"/>
  <c r="AZ98" i="17"/>
  <c r="AW98" i="17"/>
  <c r="AZ95" i="17"/>
  <c r="AW95" i="17"/>
  <c r="AZ93" i="17"/>
  <c r="AW93" i="17"/>
  <c r="AZ92" i="17"/>
  <c r="AW92" i="17"/>
  <c r="AZ87" i="17"/>
  <c r="AW87" i="17"/>
  <c r="AQ118" i="17"/>
  <c r="AN118" i="17"/>
  <c r="AK118" i="17"/>
  <c r="AK302" i="17" s="1"/>
  <c r="AQ117" i="17"/>
  <c r="AN117" i="17"/>
  <c r="AK117" i="17"/>
  <c r="AQ116" i="17"/>
  <c r="AN116" i="17"/>
  <c r="AK116" i="17"/>
  <c r="AK300" i="17" s="1"/>
  <c r="AQ115" i="17"/>
  <c r="AN115" i="17"/>
  <c r="AK115" i="17"/>
  <c r="AQ114" i="17"/>
  <c r="AN114" i="17"/>
  <c r="AK114" i="17"/>
  <c r="AQ109" i="17"/>
  <c r="AQ175" i="17" s="1"/>
  <c r="AN109" i="17"/>
  <c r="AK109" i="17"/>
  <c r="AQ106" i="17"/>
  <c r="AN106" i="17"/>
  <c r="AK106" i="17"/>
  <c r="AQ105" i="17"/>
  <c r="AN105" i="17"/>
  <c r="AK105" i="17"/>
  <c r="AQ104" i="17"/>
  <c r="AN104" i="17"/>
  <c r="AK104" i="17"/>
  <c r="AQ103" i="17"/>
  <c r="AN103" i="17"/>
  <c r="AK103" i="17"/>
  <c r="AQ98" i="17"/>
  <c r="AN98" i="17"/>
  <c r="AK98" i="17"/>
  <c r="AQ95" i="17"/>
  <c r="AN95" i="17"/>
  <c r="AK95" i="17"/>
  <c r="AQ93" i="17"/>
  <c r="AN93" i="17"/>
  <c r="AK93" i="17"/>
  <c r="AQ92" i="17"/>
  <c r="AN92" i="17"/>
  <c r="AK92" i="17"/>
  <c r="AK293" i="17" s="1"/>
  <c r="AQ87" i="17"/>
  <c r="AQ169" i="17" s="1"/>
  <c r="AN87" i="17"/>
  <c r="AK87" i="17"/>
  <c r="AK169" i="17" s="1"/>
  <c r="AE118" i="17"/>
  <c r="AE302" i="17" s="1"/>
  <c r="AB118" i="17"/>
  <c r="AE117" i="17"/>
  <c r="AB117" i="17"/>
  <c r="AE116" i="17"/>
  <c r="AE300" i="17" s="1"/>
  <c r="AB116" i="17"/>
  <c r="AE115" i="17"/>
  <c r="AB115" i="17"/>
  <c r="AE114" i="17"/>
  <c r="AB114" i="17"/>
  <c r="AE109" i="17"/>
  <c r="AB109" i="17"/>
  <c r="AE106" i="17"/>
  <c r="AB106" i="17"/>
  <c r="AE105" i="17"/>
  <c r="AB105" i="17"/>
  <c r="AE104" i="17"/>
  <c r="AB104" i="17"/>
  <c r="AE103" i="17"/>
  <c r="AB103" i="17"/>
  <c r="AE98" i="17"/>
  <c r="AB98" i="17"/>
  <c r="AE95" i="17"/>
  <c r="AB95" i="17"/>
  <c r="AE93" i="17"/>
  <c r="AB93" i="17"/>
  <c r="AE92" i="17"/>
  <c r="AE293" i="17" s="1"/>
  <c r="AB92" i="17"/>
  <c r="AE87" i="17"/>
  <c r="AE169" i="17" s="1"/>
  <c r="AB87" i="17"/>
  <c r="CA78" i="17"/>
  <c r="BX78" i="17"/>
  <c r="CA77" i="17"/>
  <c r="CA290" i="17" s="1"/>
  <c r="BX77" i="17"/>
  <c r="BI78" i="17"/>
  <c r="BF78" i="17"/>
  <c r="BI77" i="17"/>
  <c r="BF77" i="17"/>
  <c r="AZ78" i="17"/>
  <c r="AW78" i="17"/>
  <c r="AZ77" i="17"/>
  <c r="AW77" i="17"/>
  <c r="AQ78" i="17"/>
  <c r="AN78" i="17"/>
  <c r="AK78" i="17"/>
  <c r="AQ77" i="17"/>
  <c r="AN77" i="17"/>
  <c r="AK77" i="17"/>
  <c r="AE78" i="17"/>
  <c r="AB78" i="17"/>
  <c r="AE77" i="17"/>
  <c r="AB77" i="17"/>
  <c r="CA68" i="17"/>
  <c r="CA289" i="17" s="1"/>
  <c r="BX68" i="17"/>
  <c r="CA66" i="17"/>
  <c r="CA288" i="17" s="1"/>
  <c r="BX66" i="17"/>
  <c r="CA65" i="17"/>
  <c r="BX65" i="17"/>
  <c r="CA64" i="17"/>
  <c r="CA286" i="17" s="1"/>
  <c r="BX64" i="17"/>
  <c r="CA59" i="17"/>
  <c r="CA284" i="17" s="1"/>
  <c r="BX59" i="17"/>
  <c r="CA43" i="17"/>
  <c r="CA276" i="17" s="1"/>
  <c r="BX43" i="17"/>
  <c r="CA41" i="17"/>
  <c r="CA275" i="17" s="1"/>
  <c r="BX41" i="17"/>
  <c r="CA40" i="17"/>
  <c r="BX40" i="17"/>
  <c r="CA38" i="17"/>
  <c r="BX38" i="17"/>
  <c r="CA36" i="17"/>
  <c r="CA271" i="17" s="1"/>
  <c r="BX36" i="17"/>
  <c r="CA31" i="17"/>
  <c r="CA269" i="17" s="1"/>
  <c r="BX31" i="17"/>
  <c r="BI68" i="17"/>
  <c r="BF68" i="17"/>
  <c r="BI66" i="17"/>
  <c r="BF66" i="17"/>
  <c r="BI65" i="17"/>
  <c r="BF65" i="17"/>
  <c r="BI64" i="17"/>
  <c r="BF64" i="17"/>
  <c r="BI59" i="17"/>
  <c r="BF59" i="17"/>
  <c r="BI43" i="17"/>
  <c r="BF43" i="17"/>
  <c r="BI41" i="17"/>
  <c r="BF41" i="17"/>
  <c r="BI40" i="17"/>
  <c r="BF40" i="17"/>
  <c r="BI38" i="17"/>
  <c r="BI252" i="17" s="1"/>
  <c r="BF38" i="17"/>
  <c r="BI36" i="17"/>
  <c r="BF36" i="17"/>
  <c r="AZ68" i="17"/>
  <c r="AW68" i="17"/>
  <c r="AZ66" i="17"/>
  <c r="AW66" i="17"/>
  <c r="AZ65" i="17"/>
  <c r="AW65" i="17"/>
  <c r="AZ64" i="17"/>
  <c r="AW64" i="17"/>
  <c r="AZ59" i="17"/>
  <c r="AW59" i="17"/>
  <c r="AZ43" i="17"/>
  <c r="AW43" i="17"/>
  <c r="AZ41" i="17"/>
  <c r="AW41" i="17"/>
  <c r="AZ40" i="17"/>
  <c r="AW40" i="17"/>
  <c r="AZ38" i="17"/>
  <c r="AW38" i="17"/>
  <c r="AZ36" i="17"/>
  <c r="AW36" i="17"/>
  <c r="AZ31" i="17"/>
  <c r="AW31" i="17"/>
  <c r="AQ68" i="17"/>
  <c r="AN68" i="17"/>
  <c r="AK68" i="17"/>
  <c r="AK289" i="17" s="1"/>
  <c r="AQ66" i="17"/>
  <c r="AN66" i="17"/>
  <c r="AK66" i="17"/>
  <c r="AK288" i="17" s="1"/>
  <c r="AQ65" i="17"/>
  <c r="AN65" i="17"/>
  <c r="AK65" i="17"/>
  <c r="AQ64" i="17"/>
  <c r="AN64" i="17"/>
  <c r="AK64" i="17"/>
  <c r="AK286" i="17" s="1"/>
  <c r="AQ59" i="17"/>
  <c r="AN59" i="17"/>
  <c r="AK59" i="17"/>
  <c r="AK284" i="17" s="1"/>
  <c r="AQ43" i="17"/>
  <c r="AN43" i="17"/>
  <c r="AK43" i="17"/>
  <c r="AK276" i="17" s="1"/>
  <c r="AQ41" i="17"/>
  <c r="AN41" i="17"/>
  <c r="AK41" i="17"/>
  <c r="AK275" i="17" s="1"/>
  <c r="AQ40" i="17"/>
  <c r="AN40" i="17"/>
  <c r="AK40" i="17"/>
  <c r="AQ38" i="17"/>
  <c r="AQ252" i="17" s="1"/>
  <c r="AN38" i="17"/>
  <c r="AK38" i="17"/>
  <c r="AQ36" i="17"/>
  <c r="AN36" i="17"/>
  <c r="AK36" i="17"/>
  <c r="AK271" i="17" s="1"/>
  <c r="AQ31" i="17"/>
  <c r="AN31" i="17"/>
  <c r="AK31" i="17"/>
  <c r="AK269" i="17" s="1"/>
  <c r="AE68" i="17"/>
  <c r="AE289" i="17" s="1"/>
  <c r="AB68" i="17"/>
  <c r="AE66" i="17"/>
  <c r="AE288" i="17" s="1"/>
  <c r="AB66" i="17"/>
  <c r="AE65" i="17"/>
  <c r="AB65" i="17"/>
  <c r="AE64" i="17"/>
  <c r="AE286" i="17" s="1"/>
  <c r="AB64" i="17"/>
  <c r="AE59" i="17"/>
  <c r="AE284" i="17" s="1"/>
  <c r="AB59" i="17"/>
  <c r="AE43" i="17"/>
  <c r="AE276" i="17" s="1"/>
  <c r="AB43" i="17"/>
  <c r="AE41" i="17"/>
  <c r="AE275" i="17" s="1"/>
  <c r="AB41" i="17"/>
  <c r="AE40" i="17"/>
  <c r="AB40" i="17"/>
  <c r="AE38" i="17"/>
  <c r="AB38" i="17"/>
  <c r="AE36" i="17"/>
  <c r="AE271" i="17" s="1"/>
  <c r="AB36" i="17"/>
  <c r="AE31" i="17"/>
  <c r="AE269" i="17" s="1"/>
  <c r="CA33" i="16"/>
  <c r="CA61" i="16" s="1"/>
  <c r="BX33" i="16"/>
  <c r="CA32" i="16"/>
  <c r="CA60" i="16" s="1"/>
  <c r="BX32" i="16"/>
  <c r="CA31" i="16"/>
  <c r="CA59" i="16" s="1"/>
  <c r="BX31" i="16"/>
  <c r="BJ33" i="16"/>
  <c r="BI33" i="16"/>
  <c r="BG33" i="16"/>
  <c r="BF33" i="16"/>
  <c r="BJ32" i="16"/>
  <c r="BI32" i="16"/>
  <c r="BG32" i="16"/>
  <c r="BF32" i="16"/>
  <c r="BJ31" i="16"/>
  <c r="BI31" i="16"/>
  <c r="BG31" i="16"/>
  <c r="BF31" i="16"/>
  <c r="BA33" i="16"/>
  <c r="AX33" i="16"/>
  <c r="AW33" i="16"/>
  <c r="BA32" i="16"/>
  <c r="AX32" i="16"/>
  <c r="AW32" i="16"/>
  <c r="BA31" i="16"/>
  <c r="AX31" i="16"/>
  <c r="AW31" i="16"/>
  <c r="AR33" i="16"/>
  <c r="AQ33" i="16"/>
  <c r="AO33" i="16"/>
  <c r="AN33" i="16"/>
  <c r="AL33" i="16"/>
  <c r="AL61" i="16" s="1"/>
  <c r="AK33" i="16"/>
  <c r="AK61" i="16" s="1"/>
  <c r="AR32" i="16"/>
  <c r="AQ32" i="16"/>
  <c r="AO32" i="16"/>
  <c r="AN32" i="16"/>
  <c r="AL32" i="16"/>
  <c r="AL60" i="16" s="1"/>
  <c r="AK32" i="16"/>
  <c r="AK60" i="16" s="1"/>
  <c r="AR31" i="16"/>
  <c r="AQ31" i="16"/>
  <c r="AO31" i="16"/>
  <c r="AN31" i="16"/>
  <c r="AL31" i="16"/>
  <c r="AL59" i="16" s="1"/>
  <c r="AK31" i="16"/>
  <c r="AK59" i="16" s="1"/>
  <c r="AF33" i="16"/>
  <c r="AF61" i="16" s="1"/>
  <c r="AE33" i="16"/>
  <c r="AE61" i="16" s="1"/>
  <c r="AC33" i="16"/>
  <c r="AF32" i="16"/>
  <c r="AF60" i="16" s="1"/>
  <c r="AE32" i="16"/>
  <c r="AE60" i="16" s="1"/>
  <c r="AC32" i="16"/>
  <c r="AF31" i="16"/>
  <c r="AF59" i="16" s="1"/>
  <c r="AE31" i="16"/>
  <c r="AE59" i="16" s="1"/>
  <c r="AC31" i="16"/>
  <c r="G4" i="17"/>
  <c r="F4" i="17"/>
  <c r="E4" i="18"/>
  <c r="F3" i="17"/>
  <c r="B2" i="16"/>
  <c r="D4" i="16"/>
  <c r="D3" i="16"/>
  <c r="B10" i="3"/>
  <c r="B13" i="18" s="1"/>
  <c r="B9" i="3"/>
  <c r="B7" i="3"/>
  <c r="B1" i="3"/>
  <c r="J37" i="18"/>
  <c r="J39" i="18"/>
  <c r="J45" i="18"/>
  <c r="J53" i="18"/>
  <c r="J55" i="18"/>
  <c r="J61" i="18"/>
  <c r="J69" i="18"/>
  <c r="J71" i="18"/>
  <c r="J77" i="18"/>
  <c r="J85" i="18"/>
  <c r="J31" i="18"/>
  <c r="J37" i="17"/>
  <c r="J45" i="17"/>
  <c r="J47" i="17"/>
  <c r="J53" i="17"/>
  <c r="J61" i="17"/>
  <c r="J63" i="17"/>
  <c r="J69" i="17"/>
  <c r="J71" i="17"/>
  <c r="J77" i="17"/>
  <c r="J79" i="17"/>
  <c r="J87" i="17"/>
  <c r="J89" i="17"/>
  <c r="J95" i="17"/>
  <c r="J97" i="17"/>
  <c r="J103" i="17"/>
  <c r="J105" i="17"/>
  <c r="J111" i="17"/>
  <c r="J113" i="17"/>
  <c r="J119" i="17"/>
  <c r="J121" i="17"/>
  <c r="J127" i="17"/>
  <c r="J129" i="17"/>
  <c r="J135" i="17"/>
  <c r="J134" i="17"/>
  <c r="J36" i="18"/>
  <c r="J38" i="18"/>
  <c r="J44" i="18"/>
  <c r="J46" i="18"/>
  <c r="J52" i="18"/>
  <c r="J54" i="18"/>
  <c r="J60" i="18"/>
  <c r="J62" i="18"/>
  <c r="J68" i="18"/>
  <c r="J70" i="18"/>
  <c r="J76" i="18"/>
  <c r="J78" i="18"/>
  <c r="J84" i="18"/>
  <c r="J86" i="18"/>
  <c r="J36" i="17"/>
  <c r="J38" i="17"/>
  <c r="J44" i="17"/>
  <c r="J46" i="17"/>
  <c r="J52" i="17"/>
  <c r="J54" i="17"/>
  <c r="J60" i="17"/>
  <c r="J62" i="17"/>
  <c r="J68" i="17"/>
  <c r="J70" i="17"/>
  <c r="J76" i="17"/>
  <c r="J78" i="17"/>
  <c r="J86" i="17"/>
  <c r="J88" i="17"/>
  <c r="J94" i="17"/>
  <c r="J96" i="17"/>
  <c r="J102" i="17"/>
  <c r="J104" i="17"/>
  <c r="J110" i="17"/>
  <c r="J112" i="17"/>
  <c r="J118" i="17"/>
  <c r="J120" i="17"/>
  <c r="J126" i="17"/>
  <c r="J128" i="17"/>
  <c r="J31" i="17"/>
  <c r="B4" i="3"/>
  <c r="B5" i="3"/>
  <c r="B6" i="3"/>
  <c r="B3" i="3"/>
  <c r="B2" i="3"/>
  <c r="J132" i="17" l="1"/>
  <c r="J116" i="17"/>
  <c r="J100" i="17"/>
  <c r="J84" i="17"/>
  <c r="J66" i="17"/>
  <c r="J50" i="17"/>
  <c r="J34" i="17"/>
  <c r="J74" i="18"/>
  <c r="J58" i="18"/>
  <c r="J42" i="18"/>
  <c r="J133" i="17"/>
  <c r="J117" i="17"/>
  <c r="J101" i="17"/>
  <c r="J85" i="17"/>
  <c r="J67" i="17"/>
  <c r="J51" i="17"/>
  <c r="J35" i="17"/>
  <c r="J75" i="18"/>
  <c r="J59" i="18"/>
  <c r="J43" i="18"/>
  <c r="J80" i="17"/>
  <c r="J130" i="17"/>
  <c r="J114" i="17"/>
  <c r="J98" i="17"/>
  <c r="J81" i="17"/>
  <c r="J64" i="17"/>
  <c r="J48" i="17"/>
  <c r="J32" i="17"/>
  <c r="J72" i="18"/>
  <c r="J56" i="18"/>
  <c r="J40" i="18"/>
  <c r="J131" i="17"/>
  <c r="J115" i="17"/>
  <c r="J99" i="17"/>
  <c r="J83" i="17"/>
  <c r="J65" i="17"/>
  <c r="J49" i="17"/>
  <c r="J33" i="17"/>
  <c r="J73" i="18"/>
  <c r="J57" i="18"/>
  <c r="J41" i="18"/>
  <c r="J124" i="17"/>
  <c r="J108" i="17"/>
  <c r="J92" i="17"/>
  <c r="J74" i="17"/>
  <c r="J58" i="17"/>
  <c r="J42" i="17"/>
  <c r="J82" i="18"/>
  <c r="J66" i="18"/>
  <c r="J50" i="18"/>
  <c r="J34" i="18"/>
  <c r="J125" i="17"/>
  <c r="J109" i="17"/>
  <c r="J93" i="17"/>
  <c r="J75" i="17"/>
  <c r="J59" i="17"/>
  <c r="J43" i="17"/>
  <c r="J83" i="18"/>
  <c r="J67" i="18"/>
  <c r="J51" i="18"/>
  <c r="J35" i="18"/>
  <c r="J122" i="17"/>
  <c r="J106" i="17"/>
  <c r="J90" i="17"/>
  <c r="J72" i="17"/>
  <c r="J56" i="17"/>
  <c r="J40" i="17"/>
  <c r="J80" i="18"/>
  <c r="J64" i="18"/>
  <c r="J48" i="18"/>
  <c r="J32" i="18"/>
  <c r="J123" i="17"/>
  <c r="J107" i="17"/>
  <c r="J91" i="17"/>
  <c r="J73" i="17"/>
  <c r="J57" i="17"/>
  <c r="J41" i="17"/>
  <c r="J81" i="18"/>
  <c r="J65" i="18"/>
  <c r="J49" i="18"/>
  <c r="J33" i="18"/>
  <c r="J55" i="17"/>
  <c r="J39" i="17"/>
  <c r="J79" i="18"/>
  <c r="J63" i="18"/>
  <c r="J47" i="18"/>
  <c r="AD95" i="16"/>
  <c r="CL95" i="16"/>
  <c r="AY95" i="16"/>
  <c r="AS85" i="16"/>
  <c r="AG193" i="18"/>
  <c r="AG194" i="18"/>
  <c r="AG209" i="18"/>
  <c r="AG210" i="18"/>
  <c r="AS207" i="18"/>
  <c r="AS203" i="18"/>
  <c r="BB211" i="18"/>
  <c r="BB205" i="18"/>
  <c r="BK207" i="18"/>
  <c r="BK203" i="18"/>
  <c r="B11" i="16"/>
  <c r="B11" i="18"/>
  <c r="B11" i="17"/>
  <c r="BX112" i="18"/>
  <c r="BX129" i="18"/>
  <c r="CM112" i="18"/>
  <c r="CF181" i="18"/>
  <c r="BZ181" i="18"/>
  <c r="H262" i="19"/>
  <c r="CI234" i="18"/>
  <c r="CI179" i="18"/>
  <c r="H316" i="19"/>
  <c r="BZ77" i="16"/>
  <c r="CF93" i="16"/>
  <c r="CF77" i="16"/>
  <c r="BZ79" i="16"/>
  <c r="CF79" i="16"/>
  <c r="CI69" i="16"/>
  <c r="CI94" i="16"/>
  <c r="CI80" i="16"/>
  <c r="CI78" i="16"/>
  <c r="AM95" i="16"/>
  <c r="AS83" i="16"/>
  <c r="CL94" i="16"/>
  <c r="CL69" i="16"/>
  <c r="AY69" i="16"/>
  <c r="AY94" i="16"/>
  <c r="AM94" i="16"/>
  <c r="AS80" i="16"/>
  <c r="AM69" i="16"/>
  <c r="CL93" i="16"/>
  <c r="AY93" i="16"/>
  <c r="BQ31" i="16"/>
  <c r="H498" i="19"/>
  <c r="AM93" i="16"/>
  <c r="AS77" i="16"/>
  <c r="AS31" i="16"/>
  <c r="H414" i="19"/>
  <c r="BZ70" i="16"/>
  <c r="BK81" i="16"/>
  <c r="BE70" i="16"/>
  <c r="AJ70" i="16"/>
  <c r="BZ60" i="16"/>
  <c r="BK78" i="16"/>
  <c r="H469" i="19"/>
  <c r="BK32" i="16"/>
  <c r="I469" i="19" s="1"/>
  <c r="AJ60" i="16"/>
  <c r="AJ71" i="16"/>
  <c r="AY71" i="16"/>
  <c r="AS82" i="16"/>
  <c r="AM71" i="16"/>
  <c r="AJ61" i="16"/>
  <c r="H500" i="19"/>
  <c r="BQ33" i="16"/>
  <c r="I500" i="19" s="1"/>
  <c r="AS79" i="16"/>
  <c r="H416" i="19"/>
  <c r="AS33" i="16"/>
  <c r="CF205" i="18"/>
  <c r="BZ205" i="18"/>
  <c r="BZ195" i="18"/>
  <c r="CF195" i="18"/>
  <c r="CF141" i="18"/>
  <c r="CF182" i="18"/>
  <c r="BZ182" i="18"/>
  <c r="CF115" i="18"/>
  <c r="CF209" i="18"/>
  <c r="BZ209" i="18"/>
  <c r="CF200" i="18"/>
  <c r="BZ200" i="18"/>
  <c r="CF146" i="18"/>
  <c r="CI197" i="18"/>
  <c r="CI143" i="18"/>
  <c r="CI184" i="18"/>
  <c r="H321" i="19"/>
  <c r="CI186" i="18"/>
  <c r="CI201" i="18"/>
  <c r="CI147" i="18"/>
  <c r="AA234" i="18"/>
  <c r="AG179" i="18"/>
  <c r="AG34" i="18"/>
  <c r="H2364" i="19"/>
  <c r="AG180" i="18"/>
  <c r="H2365" i="19"/>
  <c r="AG35" i="18"/>
  <c r="AH35" i="18" s="1"/>
  <c r="AG181" i="18"/>
  <c r="AG36" i="18"/>
  <c r="AH36" i="18" s="1"/>
  <c r="H2366" i="19"/>
  <c r="AG192" i="18"/>
  <c r="AA235" i="18"/>
  <c r="CL239" i="18"/>
  <c r="CL155" i="18"/>
  <c r="CL238" i="18"/>
  <c r="CL138" i="18"/>
  <c r="CL152" i="18"/>
  <c r="CL237" i="18"/>
  <c r="CL149" i="18"/>
  <c r="CL112" i="18"/>
  <c r="H3128" i="19"/>
  <c r="CL33" i="18"/>
  <c r="CM33" i="18" s="1"/>
  <c r="BH145" i="18"/>
  <c r="AP145" i="18"/>
  <c r="AA145" i="18"/>
  <c r="AG199" i="18"/>
  <c r="AG186" i="18"/>
  <c r="H2371" i="19"/>
  <c r="AG41" i="18"/>
  <c r="I2371" i="19" s="1"/>
  <c r="BH146" i="18"/>
  <c r="AP146" i="18"/>
  <c r="AG200" i="18"/>
  <c r="AA146" i="18"/>
  <c r="AG187" i="18"/>
  <c r="AG42" i="18"/>
  <c r="H2372" i="19"/>
  <c r="BZ127" i="18"/>
  <c r="BZ113" i="18"/>
  <c r="BZ143" i="18"/>
  <c r="BZ139" i="18"/>
  <c r="AD130" i="18"/>
  <c r="AD239" i="18"/>
  <c r="AD155" i="18"/>
  <c r="AD141" i="18"/>
  <c r="AD238" i="18"/>
  <c r="AD138" i="18"/>
  <c r="AD152" i="18"/>
  <c r="AD115" i="18"/>
  <c r="AD126" i="18"/>
  <c r="AD237" i="18"/>
  <c r="AD149" i="18"/>
  <c r="AD112" i="18"/>
  <c r="AD33" i="18"/>
  <c r="I2332" i="19" s="1"/>
  <c r="H2332" i="19"/>
  <c r="AJ130" i="18"/>
  <c r="AJ239" i="18"/>
  <c r="AJ155" i="18"/>
  <c r="AJ238" i="18"/>
  <c r="AJ152" i="18"/>
  <c r="AJ138" i="18"/>
  <c r="AJ237" i="18"/>
  <c r="AJ149" i="18"/>
  <c r="AJ112" i="18"/>
  <c r="AJ33" i="18"/>
  <c r="H2417" i="19"/>
  <c r="AS201" i="18"/>
  <c r="AM147" i="18"/>
  <c r="AS197" i="18"/>
  <c r="AM143" i="18"/>
  <c r="AS190" i="18"/>
  <c r="AM139" i="18"/>
  <c r="AS184" i="18"/>
  <c r="H2512" i="19"/>
  <c r="AS39" i="18"/>
  <c r="AS177" i="18"/>
  <c r="AM113" i="18"/>
  <c r="AS32" i="18"/>
  <c r="AT32" i="18" s="1"/>
  <c r="AT113" i="18" s="1"/>
  <c r="H2505" i="19"/>
  <c r="H2800" i="19"/>
  <c r="H2630" i="19"/>
  <c r="BN43" i="18"/>
  <c r="I2800" i="19" s="1"/>
  <c r="BB43" i="18"/>
  <c r="AV239" i="18"/>
  <c r="BB202" i="18"/>
  <c r="AV155" i="18"/>
  <c r="BB195" i="18"/>
  <c r="AV141" i="18"/>
  <c r="AV238" i="18"/>
  <c r="BB189" i="18"/>
  <c r="AV138" i="18"/>
  <c r="AV152" i="18"/>
  <c r="BB182" i="18"/>
  <c r="AV115" i="18"/>
  <c r="H2794" i="19"/>
  <c r="BN37" i="18"/>
  <c r="BB37" i="18"/>
  <c r="H2624" i="19"/>
  <c r="AV237" i="18"/>
  <c r="BB176" i="18"/>
  <c r="AV149" i="18"/>
  <c r="AV112" i="18"/>
  <c r="H2618" i="19"/>
  <c r="H2560" i="19"/>
  <c r="BN31" i="18"/>
  <c r="BO31" i="18" s="1"/>
  <c r="H2788" i="19"/>
  <c r="BB31" i="18"/>
  <c r="AV33" i="18"/>
  <c r="BK201" i="18"/>
  <c r="BE147" i="18"/>
  <c r="BK197" i="18"/>
  <c r="BE143" i="18"/>
  <c r="BE139" i="18"/>
  <c r="BK190" i="18"/>
  <c r="BK184" i="18"/>
  <c r="BK39" i="18"/>
  <c r="H2740" i="19"/>
  <c r="BK177" i="18"/>
  <c r="BE113" i="18"/>
  <c r="H2733" i="19"/>
  <c r="BK32" i="18"/>
  <c r="H381" i="19"/>
  <c r="BX59" i="16"/>
  <c r="AL131" i="18"/>
  <c r="AL120" i="18"/>
  <c r="AU121" i="18"/>
  <c r="AU132" i="18"/>
  <c r="BS132" i="18"/>
  <c r="BS121" i="18"/>
  <c r="BY114" i="18"/>
  <c r="BY125" i="18"/>
  <c r="B8" i="18"/>
  <c r="B8" i="17"/>
  <c r="AE126" i="18"/>
  <c r="AE115" i="18"/>
  <c r="AK126" i="18"/>
  <c r="AK115" i="18"/>
  <c r="AT39" i="18"/>
  <c r="AT127" i="18" s="1"/>
  <c r="I2512" i="19"/>
  <c r="AZ112" i="18"/>
  <c r="BI112" i="18"/>
  <c r="CA112" i="18"/>
  <c r="AF125" i="18"/>
  <c r="AF114" i="18"/>
  <c r="AF126" i="18"/>
  <c r="AF115" i="18"/>
  <c r="AL132" i="18"/>
  <c r="AL121" i="18"/>
  <c r="BP125" i="18"/>
  <c r="BP114" i="18"/>
  <c r="BP126" i="18"/>
  <c r="BP115" i="18"/>
  <c r="BV132" i="18"/>
  <c r="BV121" i="18"/>
  <c r="BY120" i="18"/>
  <c r="BY131" i="18"/>
  <c r="CB125" i="18"/>
  <c r="CB114" i="18"/>
  <c r="CB126" i="18"/>
  <c r="CB115" i="18"/>
  <c r="I258" i="19"/>
  <c r="H258" i="19" s="1"/>
  <c r="CG113" i="18"/>
  <c r="AB112" i="18"/>
  <c r="H286" i="19"/>
  <c r="H344" i="19"/>
  <c r="H169" i="19"/>
  <c r="CF235" i="18"/>
  <c r="CF192" i="18"/>
  <c r="BZ192" i="18"/>
  <c r="CI180" i="18"/>
  <c r="H317" i="19"/>
  <c r="CF84" i="16"/>
  <c r="BZ84" i="16"/>
  <c r="BZ85" i="16"/>
  <c r="CF85" i="16"/>
  <c r="CI93" i="16"/>
  <c r="CI77" i="16"/>
  <c r="CI79" i="16"/>
  <c r="BZ95" i="16"/>
  <c r="BK83" i="16"/>
  <c r="BE95" i="16"/>
  <c r="AJ95" i="16"/>
  <c r="BZ94" i="16"/>
  <c r="BZ69" i="16"/>
  <c r="BK80" i="16"/>
  <c r="BE69" i="16"/>
  <c r="BE94" i="16"/>
  <c r="AJ69" i="16"/>
  <c r="AJ94" i="16"/>
  <c r="BZ59" i="16"/>
  <c r="BZ93" i="16"/>
  <c r="BE93" i="16"/>
  <c r="BK77" i="16"/>
  <c r="BK31" i="16"/>
  <c r="I468" i="19" s="1"/>
  <c r="H468" i="19"/>
  <c r="AJ59" i="16"/>
  <c r="AJ93" i="16"/>
  <c r="CC84" i="16"/>
  <c r="BW70" i="16"/>
  <c r="CC81" i="16"/>
  <c r="BB81" i="16"/>
  <c r="AV70" i="16"/>
  <c r="AD70" i="16"/>
  <c r="BW60" i="16"/>
  <c r="CC78" i="16"/>
  <c r="CC32" i="16"/>
  <c r="CD32" i="16" s="1"/>
  <c r="H541" i="19"/>
  <c r="BB78" i="16"/>
  <c r="BB32" i="16"/>
  <c r="BN32" i="16"/>
  <c r="I484" i="19" s="1"/>
  <c r="H442" i="19"/>
  <c r="H484" i="19"/>
  <c r="AD60" i="16"/>
  <c r="BZ71" i="16"/>
  <c r="BK82" i="16"/>
  <c r="BE71" i="16"/>
  <c r="AD71" i="16"/>
  <c r="BZ61" i="16"/>
  <c r="BK79" i="16"/>
  <c r="BK33" i="16"/>
  <c r="I470" i="19" s="1"/>
  <c r="H470" i="19"/>
  <c r="AD61" i="16"/>
  <c r="BZ203" i="18"/>
  <c r="CF203" i="18"/>
  <c r="CF190" i="18"/>
  <c r="BZ190" i="18"/>
  <c r="CF139" i="18"/>
  <c r="CF177" i="18"/>
  <c r="BZ177" i="18"/>
  <c r="CF113" i="18"/>
  <c r="BZ199" i="18"/>
  <c r="CF199" i="18"/>
  <c r="CF145" i="18"/>
  <c r="BZ188" i="18"/>
  <c r="CF188" i="18"/>
  <c r="CI195" i="18"/>
  <c r="CI141" i="18"/>
  <c r="CI182" i="18"/>
  <c r="CI115" i="18"/>
  <c r="CI200" i="18"/>
  <c r="CI146" i="18"/>
  <c r="AY234" i="18"/>
  <c r="H2847" i="19"/>
  <c r="BQ34" i="18"/>
  <c r="AM234" i="18"/>
  <c r="AS179" i="18"/>
  <c r="H2507" i="19"/>
  <c r="AS34" i="18"/>
  <c r="BQ35" i="18"/>
  <c r="H2848" i="19"/>
  <c r="AS180" i="18"/>
  <c r="AS35" i="18"/>
  <c r="AT35" i="18" s="1"/>
  <c r="H2508" i="19"/>
  <c r="BQ36" i="18"/>
  <c r="I2849" i="19" s="1"/>
  <c r="H2849" i="19"/>
  <c r="AS181" i="18"/>
  <c r="H2509" i="19"/>
  <c r="AS36" i="18"/>
  <c r="AM235" i="18"/>
  <c r="AS192" i="18"/>
  <c r="AS193" i="18"/>
  <c r="AS194" i="18"/>
  <c r="CL143" i="18"/>
  <c r="AS209" i="18"/>
  <c r="CL145" i="18"/>
  <c r="AY145" i="18"/>
  <c r="AM145" i="18"/>
  <c r="AS199" i="18"/>
  <c r="BQ41" i="18"/>
  <c r="BR41" i="18" s="1"/>
  <c r="BR128" i="18" s="1"/>
  <c r="H2854" i="19"/>
  <c r="AS186" i="18"/>
  <c r="AS41" i="18"/>
  <c r="H2514" i="19"/>
  <c r="AS210" i="18"/>
  <c r="CL146" i="18"/>
  <c r="AY146" i="18"/>
  <c r="AS200" i="18"/>
  <c r="AM146" i="18"/>
  <c r="H2855" i="19"/>
  <c r="BQ42" i="18"/>
  <c r="BR42" i="18" s="1"/>
  <c r="BR129" i="18" s="1"/>
  <c r="AS187" i="18"/>
  <c r="AS42" i="18"/>
  <c r="H2515" i="19"/>
  <c r="CC184" i="18"/>
  <c r="BW127" i="18"/>
  <c r="CC39" i="18"/>
  <c r="I3022" i="19" s="1"/>
  <c r="H3022" i="19"/>
  <c r="CC177" i="18"/>
  <c r="BW113" i="18"/>
  <c r="H3015" i="19"/>
  <c r="CC32" i="18"/>
  <c r="I3015" i="19" s="1"/>
  <c r="CC211" i="18"/>
  <c r="CC207" i="18"/>
  <c r="CC203" i="18"/>
  <c r="CC197" i="18"/>
  <c r="BW143" i="18"/>
  <c r="CC190" i="18"/>
  <c r="BW139" i="18"/>
  <c r="AG211" i="18"/>
  <c r="AG188" i="18"/>
  <c r="H2373" i="19"/>
  <c r="AG43" i="18"/>
  <c r="AG205" i="18"/>
  <c r="AA239" i="18"/>
  <c r="AA155" i="18"/>
  <c r="AG202" i="18"/>
  <c r="AG195" i="18"/>
  <c r="AA141" i="18"/>
  <c r="AA238" i="18"/>
  <c r="AG189" i="18"/>
  <c r="AA138" i="18"/>
  <c r="AA152" i="18"/>
  <c r="AG182" i="18"/>
  <c r="AA115" i="18"/>
  <c r="H2367" i="19"/>
  <c r="AG37" i="18"/>
  <c r="I2367" i="19" s="1"/>
  <c r="AA237" i="18"/>
  <c r="AG176" i="18"/>
  <c r="AA149" i="18"/>
  <c r="AA112" i="18"/>
  <c r="H2361" i="19"/>
  <c r="H2303" i="19"/>
  <c r="AG31" i="18"/>
  <c r="AA33" i="18"/>
  <c r="AJ143" i="18"/>
  <c r="AJ127" i="18"/>
  <c r="AP239" i="18"/>
  <c r="AP155" i="18"/>
  <c r="AP141" i="18"/>
  <c r="AP238" i="18"/>
  <c r="AP138" i="18"/>
  <c r="AP152" i="18"/>
  <c r="AP115" i="18"/>
  <c r="AP237" i="18"/>
  <c r="AP149" i="18"/>
  <c r="AP112" i="18"/>
  <c r="AP33" i="18"/>
  <c r="I2475" i="19" s="1"/>
  <c r="H2475" i="19"/>
  <c r="AY143" i="18"/>
  <c r="AY139" i="18"/>
  <c r="H2852" i="19"/>
  <c r="BQ39" i="18"/>
  <c r="AY113" i="18"/>
  <c r="BQ32" i="18"/>
  <c r="BR32" i="18" s="1"/>
  <c r="BR113" i="18" s="1"/>
  <c r="H2845" i="19"/>
  <c r="BH239" i="18"/>
  <c r="BH155" i="18"/>
  <c r="BH141" i="18"/>
  <c r="BH238" i="18"/>
  <c r="BH152" i="18"/>
  <c r="BH138" i="18"/>
  <c r="BH115" i="18"/>
  <c r="BH237" i="18"/>
  <c r="BH149" i="18"/>
  <c r="BH112" i="18"/>
  <c r="BH33" i="18"/>
  <c r="I2703" i="19" s="1"/>
  <c r="H2703" i="19"/>
  <c r="CC360" i="17"/>
  <c r="CC354" i="17"/>
  <c r="CI305" i="17"/>
  <c r="AS362" i="17"/>
  <c r="AS360" i="17"/>
  <c r="BL33" i="16"/>
  <c r="AB115" i="18"/>
  <c r="AH37" i="18"/>
  <c r="AQ112" i="18"/>
  <c r="AQ33" i="18"/>
  <c r="AW112" i="18"/>
  <c r="AW33" i="18"/>
  <c r="I2618" i="19"/>
  <c r="BC31" i="18"/>
  <c r="I2788" i="19"/>
  <c r="I2560" i="19"/>
  <c r="BF112" i="18"/>
  <c r="I2740" i="19"/>
  <c r="BL39" i="18"/>
  <c r="I498" i="19"/>
  <c r="BR31" i="16"/>
  <c r="BR59" i="16" s="1"/>
  <c r="AI132" i="18"/>
  <c r="AI121" i="18"/>
  <c r="BY126" i="18"/>
  <c r="BY115" i="18"/>
  <c r="B10" i="17"/>
  <c r="B10" i="16"/>
  <c r="B10" i="18"/>
  <c r="B7" i="17"/>
  <c r="B7" i="18"/>
  <c r="B7" i="16"/>
  <c r="I442" i="19"/>
  <c r="BC32" i="16"/>
  <c r="BX60" i="16"/>
  <c r="AH34" i="18"/>
  <c r="I2364" i="19"/>
  <c r="I2366" i="19"/>
  <c r="I2372" i="19"/>
  <c r="AH42" i="18"/>
  <c r="AH129" i="18" s="1"/>
  <c r="AK112" i="18"/>
  <c r="AK33" i="18"/>
  <c r="I2417" i="19"/>
  <c r="AN113" i="18"/>
  <c r="AN115" i="18"/>
  <c r="AW113" i="18"/>
  <c r="AW115" i="18"/>
  <c r="I2624" i="19"/>
  <c r="BC37" i="18"/>
  <c r="BC115" i="18" s="1"/>
  <c r="BO37" i="18"/>
  <c r="I2794" i="19"/>
  <c r="I2630" i="19"/>
  <c r="BC43" i="18"/>
  <c r="BF113" i="18"/>
  <c r="I2733" i="19"/>
  <c r="BL32" i="18"/>
  <c r="BL113" i="18" s="1"/>
  <c r="BF115" i="18"/>
  <c r="BX113" i="18"/>
  <c r="BX126" i="18"/>
  <c r="BX115" i="18"/>
  <c r="BX128" i="18"/>
  <c r="BX130" i="18"/>
  <c r="AF120" i="18"/>
  <c r="AF131" i="18"/>
  <c r="AI114" i="18"/>
  <c r="AI125" i="18"/>
  <c r="AI115" i="18"/>
  <c r="AI126" i="18"/>
  <c r="AU114" i="18"/>
  <c r="AU125" i="18"/>
  <c r="AU126" i="18"/>
  <c r="AU115" i="18"/>
  <c r="BP120" i="18"/>
  <c r="BP131" i="18"/>
  <c r="BS114" i="18"/>
  <c r="BS125" i="18"/>
  <c r="BS126" i="18"/>
  <c r="BS115" i="18"/>
  <c r="BY132" i="18"/>
  <c r="BY121" i="18"/>
  <c r="CB120" i="18"/>
  <c r="CB131" i="18"/>
  <c r="CJ112" i="18"/>
  <c r="CF234" i="18"/>
  <c r="BZ179" i="18"/>
  <c r="CF179" i="18"/>
  <c r="H260" i="19"/>
  <c r="CF193" i="18"/>
  <c r="BZ193" i="18"/>
  <c r="CI181" i="18"/>
  <c r="H318" i="19"/>
  <c r="CF95" i="16"/>
  <c r="BZ83" i="16"/>
  <c r="CF83" i="16"/>
  <c r="CF81" i="16"/>
  <c r="CF70" i="16"/>
  <c r="BZ81" i="16"/>
  <c r="BZ82" i="16"/>
  <c r="CF82" i="16"/>
  <c r="CF71" i="16"/>
  <c r="CC83" i="16"/>
  <c r="BW95" i="16"/>
  <c r="AV95" i="16"/>
  <c r="BB83" i="16"/>
  <c r="BW94" i="16"/>
  <c r="CC80" i="16"/>
  <c r="BW69" i="16"/>
  <c r="AV69" i="16"/>
  <c r="AV94" i="16"/>
  <c r="BB80" i="16"/>
  <c r="AD94" i="16"/>
  <c r="AD69" i="16"/>
  <c r="BW93" i="16"/>
  <c r="BW59" i="16"/>
  <c r="CC77" i="16"/>
  <c r="CC31" i="16"/>
  <c r="I540" i="19" s="1"/>
  <c r="H540" i="19"/>
  <c r="AV93" i="16"/>
  <c r="BB77" i="16"/>
  <c r="H483" i="19"/>
  <c r="BN31" i="16"/>
  <c r="BO31" i="16" s="1"/>
  <c r="H441" i="19"/>
  <c r="BB31" i="16"/>
  <c r="I441" i="19" s="1"/>
  <c r="AD59" i="16"/>
  <c r="AD93" i="16"/>
  <c r="AG84" i="16"/>
  <c r="BH70" i="16"/>
  <c r="AP70" i="16"/>
  <c r="AA70" i="16"/>
  <c r="AG81" i="16"/>
  <c r="AG78" i="16"/>
  <c r="AG32" i="16"/>
  <c r="I382" i="19" s="1"/>
  <c r="H382" i="19"/>
  <c r="CC85" i="16"/>
  <c r="BB85" i="16"/>
  <c r="AG85" i="16"/>
  <c r="BW71" i="16"/>
  <c r="CC82" i="16"/>
  <c r="BB82" i="16"/>
  <c r="AV71" i="16"/>
  <c r="AA71" i="16"/>
  <c r="AG82" i="16"/>
  <c r="CC79" i="16"/>
  <c r="BW61" i="16"/>
  <c r="H542" i="19"/>
  <c r="CC33" i="16"/>
  <c r="BB79" i="16"/>
  <c r="H443" i="19"/>
  <c r="BB33" i="16"/>
  <c r="I443" i="19" s="1"/>
  <c r="H485" i="19"/>
  <c r="BN33" i="16"/>
  <c r="I485" i="19" s="1"/>
  <c r="AG79" i="16"/>
  <c r="H383" i="19"/>
  <c r="AG33" i="16"/>
  <c r="BZ202" i="18"/>
  <c r="CF239" i="18"/>
  <c r="CF202" i="18"/>
  <c r="CF155" i="18"/>
  <c r="CF189" i="18"/>
  <c r="CF238" i="18"/>
  <c r="BZ189" i="18"/>
  <c r="CF152" i="18"/>
  <c r="CF138" i="18"/>
  <c r="BZ176" i="18"/>
  <c r="CF149" i="18"/>
  <c r="CF237" i="18"/>
  <c r="CF176" i="18"/>
  <c r="CF112" i="18"/>
  <c r="CF33" i="18"/>
  <c r="CG33" i="18" s="1"/>
  <c r="H3070" i="19"/>
  <c r="BZ187" i="18"/>
  <c r="CF187" i="18"/>
  <c r="H268" i="19"/>
  <c r="BZ211" i="18"/>
  <c r="CF211" i="18"/>
  <c r="CI190" i="18"/>
  <c r="CI139" i="18"/>
  <c r="CI177" i="18"/>
  <c r="CI113" i="18"/>
  <c r="CI199" i="18"/>
  <c r="CI145" i="18"/>
  <c r="CI188" i="18"/>
  <c r="H325" i="19"/>
  <c r="BE234" i="18"/>
  <c r="BK179" i="18"/>
  <c r="H2735" i="19"/>
  <c r="BK34" i="18"/>
  <c r="BL34" i="18" s="1"/>
  <c r="L2735" i="19" s="1"/>
  <c r="K2735" i="19" s="1"/>
  <c r="BK180" i="18"/>
  <c r="BK35" i="18"/>
  <c r="I2736" i="19" s="1"/>
  <c r="H2736" i="19"/>
  <c r="BK181" i="18"/>
  <c r="H2737" i="19"/>
  <c r="BK36" i="18"/>
  <c r="BL36" i="18" s="1"/>
  <c r="BK192" i="18"/>
  <c r="BE235" i="18"/>
  <c r="BK193" i="18"/>
  <c r="BK194" i="18"/>
  <c r="CL141" i="18"/>
  <c r="CL115" i="18"/>
  <c r="BK209" i="18"/>
  <c r="BZ145" i="18"/>
  <c r="BK199" i="18"/>
  <c r="BE145" i="18"/>
  <c r="AJ145" i="18"/>
  <c r="BZ128" i="18"/>
  <c r="BK186" i="18"/>
  <c r="BK41" i="18"/>
  <c r="I2742" i="19" s="1"/>
  <c r="H2742" i="19"/>
  <c r="AJ128" i="18"/>
  <c r="BK210" i="18"/>
  <c r="BZ146" i="18"/>
  <c r="BK200" i="18"/>
  <c r="BE146" i="18"/>
  <c r="AJ146" i="18"/>
  <c r="BZ129" i="18"/>
  <c r="BK187" i="18"/>
  <c r="H2743" i="19"/>
  <c r="BK42" i="18"/>
  <c r="I2743" i="19" s="1"/>
  <c r="AJ129" i="18"/>
  <c r="CL147" i="18"/>
  <c r="BZ130" i="18"/>
  <c r="BZ115" i="18"/>
  <c r="BZ126" i="18"/>
  <c r="BZ237" i="18"/>
  <c r="BZ149" i="18"/>
  <c r="BZ112" i="18"/>
  <c r="H2985" i="19"/>
  <c r="BZ33" i="18"/>
  <c r="CA33" i="18" s="1"/>
  <c r="BZ147" i="18"/>
  <c r="BZ239" i="18"/>
  <c r="BZ155" i="18"/>
  <c r="BZ141" i="18"/>
  <c r="BZ238" i="18"/>
  <c r="BZ138" i="18"/>
  <c r="BZ152" i="18"/>
  <c r="AD147" i="18"/>
  <c r="AD143" i="18"/>
  <c r="AD139" i="18"/>
  <c r="AD127" i="18"/>
  <c r="AD113" i="18"/>
  <c r="AJ141" i="18"/>
  <c r="AJ126" i="18"/>
  <c r="AJ115" i="18"/>
  <c r="AS211" i="18"/>
  <c r="AS188" i="18"/>
  <c r="H2516" i="19"/>
  <c r="AS43" i="18"/>
  <c r="AS205" i="18"/>
  <c r="AM239" i="18"/>
  <c r="AS202" i="18"/>
  <c r="AM155" i="18"/>
  <c r="AS195" i="18"/>
  <c r="AM141" i="18"/>
  <c r="AM238" i="18"/>
  <c r="AS189" i="18"/>
  <c r="AM138" i="18"/>
  <c r="AM152" i="18"/>
  <c r="AS182" i="18"/>
  <c r="AM115" i="18"/>
  <c r="H2510" i="19"/>
  <c r="AS37" i="18"/>
  <c r="AM237" i="18"/>
  <c r="AS176" i="18"/>
  <c r="AM149" i="18"/>
  <c r="AM112" i="18"/>
  <c r="H2446" i="19"/>
  <c r="AM33" i="18"/>
  <c r="AN33" i="18" s="1"/>
  <c r="AS31" i="18"/>
  <c r="AT31" i="18" s="1"/>
  <c r="H2504" i="19"/>
  <c r="BB201" i="18"/>
  <c r="AV147" i="18"/>
  <c r="BB207" i="18"/>
  <c r="BB203" i="18"/>
  <c r="BB197" i="18"/>
  <c r="AV143" i="18"/>
  <c r="AV139" i="18"/>
  <c r="BB190" i="18"/>
  <c r="BB184" i="18"/>
  <c r="BN39" i="18"/>
  <c r="BB39" i="18"/>
  <c r="H2626" i="19"/>
  <c r="H2796" i="19"/>
  <c r="BB177" i="18"/>
  <c r="AV113" i="18"/>
  <c r="BB32" i="18"/>
  <c r="I2619" i="19" s="1"/>
  <c r="H2789" i="19"/>
  <c r="BN32" i="18"/>
  <c r="H2619" i="19"/>
  <c r="BK211" i="18"/>
  <c r="BK188" i="18"/>
  <c r="BK43" i="18"/>
  <c r="BL43" i="18" s="1"/>
  <c r="H2744" i="19"/>
  <c r="BK205" i="18"/>
  <c r="BE239" i="18"/>
  <c r="BK202" i="18"/>
  <c r="BE155" i="18"/>
  <c r="BK195" i="18"/>
  <c r="BE141" i="18"/>
  <c r="BE238" i="18"/>
  <c r="BK189" i="18"/>
  <c r="BE152" i="18"/>
  <c r="BE138" i="18"/>
  <c r="BK182" i="18"/>
  <c r="BE115" i="18"/>
  <c r="BK37" i="18"/>
  <c r="H2738" i="19"/>
  <c r="BK176" i="18"/>
  <c r="BE237" i="18"/>
  <c r="BE149" i="18"/>
  <c r="BE112" i="18"/>
  <c r="H2732" i="19"/>
  <c r="H2674" i="19"/>
  <c r="BK31" i="18"/>
  <c r="BL31" i="18" s="1"/>
  <c r="BE33" i="18"/>
  <c r="I2674" i="19" s="1"/>
  <c r="CC367" i="17"/>
  <c r="AG77" i="16"/>
  <c r="B9" i="17"/>
  <c r="B9" i="16"/>
  <c r="B9" i="18"/>
  <c r="BX61" i="16"/>
  <c r="CD33" i="16"/>
  <c r="I542" i="19"/>
  <c r="AE112" i="18"/>
  <c r="BX127" i="18"/>
  <c r="BV131" i="18"/>
  <c r="BV120" i="18"/>
  <c r="I257" i="19"/>
  <c r="H257" i="19" s="1"/>
  <c r="CG112" i="18"/>
  <c r="I3070" i="19"/>
  <c r="B12" i="18"/>
  <c r="B12" i="17"/>
  <c r="B12" i="16"/>
  <c r="B13" i="17"/>
  <c r="B13" i="16"/>
  <c r="I414" i="19"/>
  <c r="AT31" i="16"/>
  <c r="AT59" i="16" s="1"/>
  <c r="I416" i="19"/>
  <c r="AT33" i="16"/>
  <c r="AT61" i="16" s="1"/>
  <c r="AN112" i="18"/>
  <c r="I2504" i="19"/>
  <c r="AT36" i="18"/>
  <c r="I2509" i="19"/>
  <c r="AT42" i="18"/>
  <c r="AT129" i="18" s="1"/>
  <c r="I2515" i="19"/>
  <c r="AZ113" i="18"/>
  <c r="I2845" i="19"/>
  <c r="BR35" i="18"/>
  <c r="I2848" i="19"/>
  <c r="AZ115" i="18"/>
  <c r="CA126" i="18"/>
  <c r="CA115" i="18"/>
  <c r="AF121" i="18"/>
  <c r="AF132" i="18"/>
  <c r="AI120" i="18"/>
  <c r="AI131" i="18"/>
  <c r="AL125" i="18"/>
  <c r="AL114" i="18"/>
  <c r="AL115" i="18"/>
  <c r="AL126" i="18"/>
  <c r="AU131" i="18"/>
  <c r="AU120" i="18"/>
  <c r="BP121" i="18"/>
  <c r="BP132" i="18"/>
  <c r="BS131" i="18"/>
  <c r="BS120" i="18"/>
  <c r="BV114" i="18"/>
  <c r="BV125" i="18"/>
  <c r="BV115" i="18"/>
  <c r="BV126" i="18"/>
  <c r="CB121" i="18"/>
  <c r="CB132" i="18"/>
  <c r="I314" i="19"/>
  <c r="H314" i="19" s="1"/>
  <c r="CJ113" i="18"/>
  <c r="I319" i="19"/>
  <c r="H319" i="19" s="1"/>
  <c r="CJ115" i="18"/>
  <c r="AB113" i="18"/>
  <c r="H290" i="19"/>
  <c r="H347" i="19"/>
  <c r="BZ180" i="18"/>
  <c r="CF180" i="18"/>
  <c r="H261" i="19"/>
  <c r="BZ194" i="18"/>
  <c r="CF194" i="18"/>
  <c r="CI235" i="18"/>
  <c r="CI192" i="18"/>
  <c r="CF80" i="16"/>
  <c r="CF69" i="16"/>
  <c r="CF94" i="16"/>
  <c r="BZ80" i="16"/>
  <c r="BZ78" i="16"/>
  <c r="CF78" i="16"/>
  <c r="CI95" i="16"/>
  <c r="CI83" i="16"/>
  <c r="CI81" i="16"/>
  <c r="CI70" i="16"/>
  <c r="CI82" i="16"/>
  <c r="CI71" i="16"/>
  <c r="AG83" i="16"/>
  <c r="AA95" i="16"/>
  <c r="BH69" i="16"/>
  <c r="BH94" i="16"/>
  <c r="AP94" i="16"/>
  <c r="AP69" i="16"/>
  <c r="AG80" i="16"/>
  <c r="AA94" i="16"/>
  <c r="AA69" i="16"/>
  <c r="BH93" i="16"/>
  <c r="AP93" i="16"/>
  <c r="AS84" i="16"/>
  <c r="CL70" i="16"/>
  <c r="AY70" i="16"/>
  <c r="AS81" i="16"/>
  <c r="AM70" i="16"/>
  <c r="H499" i="19"/>
  <c r="BQ32" i="16"/>
  <c r="I499" i="19" s="1"/>
  <c r="AS78" i="16"/>
  <c r="H415" i="19"/>
  <c r="AS32" i="16"/>
  <c r="I415" i="19" s="1"/>
  <c r="CL71" i="16"/>
  <c r="BH71" i="16"/>
  <c r="AP71" i="16"/>
  <c r="BZ207" i="18"/>
  <c r="CF207" i="18"/>
  <c r="CF197" i="18"/>
  <c r="CF143" i="18"/>
  <c r="BZ197" i="18"/>
  <c r="BZ184" i="18"/>
  <c r="CF184" i="18"/>
  <c r="CF186" i="18"/>
  <c r="BZ186" i="18"/>
  <c r="H267" i="19"/>
  <c r="BZ210" i="18"/>
  <c r="CF210" i="18"/>
  <c r="CF201" i="18"/>
  <c r="BZ201" i="18"/>
  <c r="CF147" i="18"/>
  <c r="CI239" i="18"/>
  <c r="CI202" i="18"/>
  <c r="CI155" i="18"/>
  <c r="CI238" i="18"/>
  <c r="CI189" i="18"/>
  <c r="CI138" i="18"/>
  <c r="CI152" i="18"/>
  <c r="CI237" i="18"/>
  <c r="CI176" i="18"/>
  <c r="CI149" i="18"/>
  <c r="CI112" i="18"/>
  <c r="CI33" i="18"/>
  <c r="I3099" i="19" s="1"/>
  <c r="H3099" i="19"/>
  <c r="CI187" i="18"/>
  <c r="BW234" i="18"/>
  <c r="CC179" i="18"/>
  <c r="H3017" i="19"/>
  <c r="CC34" i="18"/>
  <c r="BB179" i="18"/>
  <c r="AV234" i="18"/>
  <c r="BN34" i="18"/>
  <c r="I2791" i="19" s="1"/>
  <c r="H2791" i="19"/>
  <c r="H2621" i="19"/>
  <c r="BB34" i="18"/>
  <c r="I2621" i="19" s="1"/>
  <c r="CC180" i="18"/>
  <c r="H3018" i="19"/>
  <c r="CC35" i="18"/>
  <c r="I3018" i="19" s="1"/>
  <c r="BB180" i="18"/>
  <c r="H2622" i="19"/>
  <c r="BB35" i="18"/>
  <c r="BQ180" i="18" s="1"/>
  <c r="BN35" i="18"/>
  <c r="H2792" i="19"/>
  <c r="CC181" i="18"/>
  <c r="CC36" i="18"/>
  <c r="CD36" i="18" s="1"/>
  <c r="H3019" i="19"/>
  <c r="BB181" i="18"/>
  <c r="BB36" i="18"/>
  <c r="BN36" i="18"/>
  <c r="H2623" i="19"/>
  <c r="H2793" i="19"/>
  <c r="CC192" i="18"/>
  <c r="BW235" i="18"/>
  <c r="AV235" i="18"/>
  <c r="BB192" i="18"/>
  <c r="BB193" i="18"/>
  <c r="BB194" i="18"/>
  <c r="CL139" i="18"/>
  <c r="CL113" i="18"/>
  <c r="BB209" i="18"/>
  <c r="CC199" i="18"/>
  <c r="BW145" i="18"/>
  <c r="BB199" i="18"/>
  <c r="AV145" i="18"/>
  <c r="AD145" i="18"/>
  <c r="CC186" i="18"/>
  <c r="BW128" i="18"/>
  <c r="H3024" i="19"/>
  <c r="CC41" i="18"/>
  <c r="CD41" i="18" s="1"/>
  <c r="BB186" i="18"/>
  <c r="H2628" i="19"/>
  <c r="BB41" i="18"/>
  <c r="I2628" i="19" s="1"/>
  <c r="BN41" i="18"/>
  <c r="I2798" i="19" s="1"/>
  <c r="H2798" i="19"/>
  <c r="AD128" i="18"/>
  <c r="BB210" i="18"/>
  <c r="CC200" i="18"/>
  <c r="BW146" i="18"/>
  <c r="BB200" i="18"/>
  <c r="AV146" i="18"/>
  <c r="AD146" i="18"/>
  <c r="CC187" i="18"/>
  <c r="BW129" i="18"/>
  <c r="CC42" i="18"/>
  <c r="CD42" i="18" s="1"/>
  <c r="H3025" i="19"/>
  <c r="BB187" i="18"/>
  <c r="BB42" i="18"/>
  <c r="I2629" i="19" s="1"/>
  <c r="BN42" i="18"/>
  <c r="H2799" i="19"/>
  <c r="H2629" i="19"/>
  <c r="AD129" i="18"/>
  <c r="CC188" i="18"/>
  <c r="BW130" i="18"/>
  <c r="H3026" i="19"/>
  <c r="CC43" i="18"/>
  <c r="CC182" i="18"/>
  <c r="BW115" i="18"/>
  <c r="BW126" i="18"/>
  <c r="H3020" i="19"/>
  <c r="CC37" i="18"/>
  <c r="BW237" i="18"/>
  <c r="CC176" i="18"/>
  <c r="BW149" i="18"/>
  <c r="BW112" i="18"/>
  <c r="H3014" i="19"/>
  <c r="CC31" i="18"/>
  <c r="BW33" i="18"/>
  <c r="H2956" i="19"/>
  <c r="CC201" i="18"/>
  <c r="BW147" i="18"/>
  <c r="BW155" i="18"/>
  <c r="BW239" i="18"/>
  <c r="CC202" i="18"/>
  <c r="CC195" i="18"/>
  <c r="BW141" i="18"/>
  <c r="BW238" i="18"/>
  <c r="CC189" i="18"/>
  <c r="BW138" i="18"/>
  <c r="BW152" i="18"/>
  <c r="AG201" i="18"/>
  <c r="AA147" i="18"/>
  <c r="AG197" i="18"/>
  <c r="AA143" i="18"/>
  <c r="AG190" i="18"/>
  <c r="AA139" i="18"/>
  <c r="AG184" i="18"/>
  <c r="AG39" i="18"/>
  <c r="AH39" i="18" s="1"/>
  <c r="H2369" i="19"/>
  <c r="AG177" i="18"/>
  <c r="AA113" i="18"/>
  <c r="H2362" i="19"/>
  <c r="AG32" i="18"/>
  <c r="AH32" i="18" s="1"/>
  <c r="AH113" i="18" s="1"/>
  <c r="AJ139" i="18"/>
  <c r="AJ113" i="18"/>
  <c r="AP147" i="18"/>
  <c r="AP143" i="18"/>
  <c r="AP139" i="18"/>
  <c r="AP113" i="18"/>
  <c r="H2856" i="19"/>
  <c r="BQ43" i="18"/>
  <c r="BR43" i="18" s="1"/>
  <c r="BR130" i="18" s="1"/>
  <c r="AY155" i="18"/>
  <c r="AY239" i="18"/>
  <c r="AY141" i="18"/>
  <c r="AY238" i="18"/>
  <c r="AY138" i="18"/>
  <c r="AY152" i="18"/>
  <c r="AY115" i="18"/>
  <c r="H2850" i="19"/>
  <c r="BQ37" i="18"/>
  <c r="I2850" i="19" s="1"/>
  <c r="AY237" i="18"/>
  <c r="AY149" i="18"/>
  <c r="AY112" i="18"/>
  <c r="AY33" i="18"/>
  <c r="H2589" i="19"/>
  <c r="H2844" i="19"/>
  <c r="BQ31" i="18"/>
  <c r="BR31" i="18" s="1"/>
  <c r="BH147" i="18"/>
  <c r="BH143" i="18"/>
  <c r="BH139" i="18"/>
  <c r="BH113" i="18"/>
  <c r="AG31" i="16"/>
  <c r="AA93" i="16"/>
  <c r="CI574" i="17"/>
  <c r="AG354" i="17"/>
  <c r="AB252" i="17"/>
  <c r="AK273" i="17"/>
  <c r="AK252" i="17"/>
  <c r="AK287" i="17"/>
  <c r="AZ252" i="17"/>
  <c r="CA273" i="17"/>
  <c r="CA252" i="17"/>
  <c r="CA274" i="17"/>
  <c r="CA287" i="17"/>
  <c r="AE290" i="17"/>
  <c r="AE291" i="17"/>
  <c r="AE247" i="17"/>
  <c r="AK291" i="17"/>
  <c r="AK247" i="17"/>
  <c r="AQ247" i="17"/>
  <c r="AZ247" i="17"/>
  <c r="BI247" i="17"/>
  <c r="CA291" i="17"/>
  <c r="CA247" i="17"/>
  <c r="AE172" i="17"/>
  <c r="AE295" i="17"/>
  <c r="AE175" i="17"/>
  <c r="AE298" i="17"/>
  <c r="AE301" i="17"/>
  <c r="AN169" i="17"/>
  <c r="AN172" i="17"/>
  <c r="AK175" i="17"/>
  <c r="AK298" i="17"/>
  <c r="AK301" i="17"/>
  <c r="AW169" i="17"/>
  <c r="AW172" i="17"/>
  <c r="AW175" i="17"/>
  <c r="BF169" i="17"/>
  <c r="BF172" i="17"/>
  <c r="BF175" i="17"/>
  <c r="BX169" i="17"/>
  <c r="BX293" i="17"/>
  <c r="BX172" i="17"/>
  <c r="BX295" i="17"/>
  <c r="BX175" i="17"/>
  <c r="BX298" i="17"/>
  <c r="BX300" i="17"/>
  <c r="BX301" i="17"/>
  <c r="BX302" i="17"/>
  <c r="CG172" i="17"/>
  <c r="CJ172" i="17"/>
  <c r="CM172" i="17"/>
  <c r="AC256" i="17"/>
  <c r="AC241" i="17"/>
  <c r="AC261" i="17"/>
  <c r="AC245" i="17"/>
  <c r="AF273" i="17"/>
  <c r="AF252" i="17"/>
  <c r="AF256" i="17"/>
  <c r="AF241" i="17"/>
  <c r="AF292" i="17"/>
  <c r="AF245" i="17"/>
  <c r="AF261" i="17"/>
  <c r="AF294" i="17"/>
  <c r="AF262" i="17"/>
  <c r="AF172" i="17"/>
  <c r="AF295" i="17"/>
  <c r="AI273" i="17"/>
  <c r="AI252" i="17"/>
  <c r="AI241" i="17"/>
  <c r="AI256" i="17"/>
  <c r="AI292" i="17"/>
  <c r="AI261" i="17"/>
  <c r="AI245" i="17"/>
  <c r="AI294" i="17"/>
  <c r="AI262" i="17"/>
  <c r="AI172" i="17"/>
  <c r="AI295" i="17"/>
  <c r="AL273" i="17"/>
  <c r="AL252" i="17"/>
  <c r="AL256" i="17"/>
  <c r="AL241" i="17"/>
  <c r="AL292" i="17"/>
  <c r="AL245" i="17"/>
  <c r="AL261" i="17"/>
  <c r="AL294" i="17"/>
  <c r="AL262" i="17"/>
  <c r="AL172" i="17"/>
  <c r="AL295" i="17"/>
  <c r="AO256" i="17"/>
  <c r="AO241" i="17"/>
  <c r="AO261" i="17"/>
  <c r="AO245" i="17"/>
  <c r="AR256" i="17"/>
  <c r="AR241" i="17"/>
  <c r="AR245" i="17"/>
  <c r="AR261" i="17"/>
  <c r="AU273" i="17"/>
  <c r="AU252" i="17"/>
  <c r="AU241" i="17"/>
  <c r="AU256" i="17"/>
  <c r="AU292" i="17"/>
  <c r="AU261" i="17"/>
  <c r="AU245" i="17"/>
  <c r="AU294" i="17"/>
  <c r="AU262" i="17"/>
  <c r="AU172" i="17"/>
  <c r="AU295" i="17"/>
  <c r="AX256" i="17"/>
  <c r="AX241" i="17"/>
  <c r="AX245" i="17"/>
  <c r="AX261" i="17"/>
  <c r="BA256" i="17"/>
  <c r="BA241" i="17"/>
  <c r="BA261" i="17"/>
  <c r="BA245" i="17"/>
  <c r="BD256" i="17"/>
  <c r="BD241" i="17"/>
  <c r="BD245" i="17"/>
  <c r="BD261" i="17"/>
  <c r="BG241" i="17"/>
  <c r="BG256" i="17"/>
  <c r="BG261" i="17"/>
  <c r="BG245" i="17"/>
  <c r="BJ256" i="17"/>
  <c r="BJ241" i="17"/>
  <c r="BJ245" i="17"/>
  <c r="BJ261" i="17"/>
  <c r="BM256" i="17"/>
  <c r="BM241" i="17"/>
  <c r="BM261" i="17"/>
  <c r="BM245" i="17"/>
  <c r="BP273" i="17"/>
  <c r="BP252" i="17"/>
  <c r="BP256" i="17"/>
  <c r="BP241" i="17"/>
  <c r="BP292" i="17"/>
  <c r="BP245" i="17"/>
  <c r="BP261" i="17"/>
  <c r="BP294" i="17"/>
  <c r="BP262" i="17"/>
  <c r="BP172" i="17"/>
  <c r="BP295" i="17"/>
  <c r="BS273" i="17"/>
  <c r="BS252" i="17"/>
  <c r="BS241" i="17"/>
  <c r="BS256" i="17"/>
  <c r="BS292" i="17"/>
  <c r="BS261" i="17"/>
  <c r="BS245" i="17"/>
  <c r="BS262" i="17"/>
  <c r="BS294" i="17"/>
  <c r="BS172" i="17"/>
  <c r="BS295" i="17"/>
  <c r="BV273" i="17"/>
  <c r="BV252" i="17"/>
  <c r="BV256" i="17"/>
  <c r="BV241" i="17"/>
  <c r="BV292" i="17"/>
  <c r="BV245" i="17"/>
  <c r="BV261" i="17"/>
  <c r="BV294" i="17"/>
  <c r="BV262" i="17"/>
  <c r="BV172" i="17"/>
  <c r="BV295" i="17"/>
  <c r="BY273" i="17"/>
  <c r="BY252" i="17"/>
  <c r="BY256" i="17"/>
  <c r="BY241" i="17"/>
  <c r="BY292" i="17"/>
  <c r="BY261" i="17"/>
  <c r="BY245" i="17"/>
  <c r="BY294" i="17"/>
  <c r="BY262" i="17"/>
  <c r="BY172" i="17"/>
  <c r="BY295" i="17"/>
  <c r="CB273" i="17"/>
  <c r="CB252" i="17"/>
  <c r="CB256" i="17"/>
  <c r="CB241" i="17"/>
  <c r="CB292" i="17"/>
  <c r="CB245" i="17"/>
  <c r="CB261" i="17"/>
  <c r="CB294" i="17"/>
  <c r="CB262" i="17"/>
  <c r="CB172" i="17"/>
  <c r="CB295" i="17"/>
  <c r="CE241" i="17"/>
  <c r="CE256" i="17"/>
  <c r="CE261" i="17"/>
  <c r="CE245" i="17"/>
  <c r="CH256" i="17"/>
  <c r="CH241" i="17"/>
  <c r="CH245" i="17"/>
  <c r="CH261" i="17"/>
  <c r="CK256" i="17"/>
  <c r="CK241" i="17"/>
  <c r="CK261" i="17"/>
  <c r="CK245" i="17"/>
  <c r="CN256" i="17"/>
  <c r="CN241" i="17"/>
  <c r="CN245" i="17"/>
  <c r="CN261" i="17"/>
  <c r="CQ241" i="17"/>
  <c r="CQ256" i="17"/>
  <c r="CQ261" i="17"/>
  <c r="CQ245" i="17"/>
  <c r="AE280" i="17"/>
  <c r="AE254" i="17"/>
  <c r="AI280" i="17"/>
  <c r="AI254" i="17"/>
  <c r="AL280" i="17"/>
  <c r="AL254" i="17"/>
  <c r="AU280" i="17"/>
  <c r="AU254" i="17"/>
  <c r="BS280" i="17"/>
  <c r="BS254" i="17"/>
  <c r="BX280" i="17"/>
  <c r="BX254" i="17"/>
  <c r="CB280" i="17"/>
  <c r="CB254" i="17"/>
  <c r="I173" i="19"/>
  <c r="H173" i="19" s="1"/>
  <c r="CJ254" i="17"/>
  <c r="AN257" i="17"/>
  <c r="BF257" i="17"/>
  <c r="BX257" i="17"/>
  <c r="AF272" i="17"/>
  <c r="AF251" i="17"/>
  <c r="AL272" i="17"/>
  <c r="AL251" i="17"/>
  <c r="BY272" i="17"/>
  <c r="BY251" i="17"/>
  <c r="CB272" i="17"/>
  <c r="CB251" i="17"/>
  <c r="AU272" i="17"/>
  <c r="AU251" i="17"/>
  <c r="BS272" i="17"/>
  <c r="BS251" i="17"/>
  <c r="AN258" i="17"/>
  <c r="BF258" i="17"/>
  <c r="BX258" i="17"/>
  <c r="CF559" i="17"/>
  <c r="CC420" i="17"/>
  <c r="H130" i="19"/>
  <c r="CI559" i="17"/>
  <c r="H235" i="19"/>
  <c r="CI549" i="17"/>
  <c r="CI258" i="17"/>
  <c r="CI212" i="17"/>
  <c r="CC344" i="17"/>
  <c r="CF252" i="17"/>
  <c r="CF187" i="17"/>
  <c r="CF186" i="17"/>
  <c r="CF180" i="17"/>
  <c r="CC358" i="17"/>
  <c r="CF181" i="17"/>
  <c r="CF254" i="17"/>
  <c r="CC357" i="17"/>
  <c r="CF190" i="17"/>
  <c r="CC374" i="17"/>
  <c r="H84" i="19"/>
  <c r="CF575" i="17"/>
  <c r="CC371" i="17"/>
  <c r="H2046" i="19"/>
  <c r="CF67" i="17"/>
  <c r="CC349" i="17"/>
  <c r="CF333" i="17"/>
  <c r="CF573" i="17"/>
  <c r="CC346" i="17"/>
  <c r="CF330" i="17"/>
  <c r="H2036" i="19"/>
  <c r="CF42" i="17"/>
  <c r="CC400" i="17"/>
  <c r="CF183" i="17"/>
  <c r="CC424" i="17"/>
  <c r="H134" i="19"/>
  <c r="CF560" i="17"/>
  <c r="CC421" i="17"/>
  <c r="H131" i="19"/>
  <c r="CC383" i="17"/>
  <c r="CF545" i="17"/>
  <c r="CF201" i="17"/>
  <c r="CC398" i="17"/>
  <c r="CF551" i="17"/>
  <c r="H108" i="19"/>
  <c r="CF177" i="17"/>
  <c r="CC417" i="17"/>
  <c r="CF175" i="17"/>
  <c r="CC415" i="17"/>
  <c r="CF173" i="17"/>
  <c r="CC405" i="17"/>
  <c r="CF309" i="17"/>
  <c r="CF171" i="17"/>
  <c r="CC395" i="17"/>
  <c r="CF169" i="17"/>
  <c r="CC393" i="17"/>
  <c r="CC366" i="17"/>
  <c r="CF306" i="17"/>
  <c r="CC352" i="17"/>
  <c r="CF163" i="17"/>
  <c r="CC338" i="17"/>
  <c r="CF304" i="17"/>
  <c r="CF325" i="17"/>
  <c r="CC412" i="17"/>
  <c r="H122" i="19"/>
  <c r="CF556" i="17"/>
  <c r="CC410" i="17"/>
  <c r="H2067" i="19"/>
  <c r="CF107" i="17"/>
  <c r="CI538" i="17"/>
  <c r="CI251" i="17"/>
  <c r="CI185" i="17"/>
  <c r="CI179" i="17"/>
  <c r="H185" i="19"/>
  <c r="CI329" i="17"/>
  <c r="CI189" i="17"/>
  <c r="H187" i="19"/>
  <c r="CI331" i="17"/>
  <c r="CI184" i="17"/>
  <c r="H216" i="19"/>
  <c r="CI552" i="17"/>
  <c r="CI182" i="17"/>
  <c r="CI577" i="17"/>
  <c r="H2126" i="19"/>
  <c r="CI119" i="17"/>
  <c r="CI565" i="17"/>
  <c r="CI555" i="17"/>
  <c r="H2133" i="19"/>
  <c r="CI126" i="17"/>
  <c r="CI561" i="17"/>
  <c r="H237" i="19"/>
  <c r="CI570" i="17"/>
  <c r="CI546" i="17"/>
  <c r="CI202" i="17"/>
  <c r="CI247" i="17"/>
  <c r="H2141" i="19"/>
  <c r="CI134" i="17"/>
  <c r="CI176" i="17"/>
  <c r="CI310" i="17"/>
  <c r="CI172" i="17"/>
  <c r="H2128" i="19"/>
  <c r="CI121" i="17"/>
  <c r="I2128" i="19" s="1"/>
  <c r="CI170" i="17"/>
  <c r="CI308" i="17"/>
  <c r="CI164" i="17"/>
  <c r="CI326" i="17"/>
  <c r="CI324" i="17"/>
  <c r="CI162" i="17"/>
  <c r="H226" i="19"/>
  <c r="CL187" i="17"/>
  <c r="CL252" i="17"/>
  <c r="CL186" i="17"/>
  <c r="CL180" i="17"/>
  <c r="CC442" i="17"/>
  <c r="BW273" i="17"/>
  <c r="BW252" i="17"/>
  <c r="BW186" i="17"/>
  <c r="BW180" i="17"/>
  <c r="BW187" i="17"/>
  <c r="H1935" i="19"/>
  <c r="CC38" i="17"/>
  <c r="AY252" i="17"/>
  <c r="AY186" i="17"/>
  <c r="AY180" i="17"/>
  <c r="AY187" i="17"/>
  <c r="H1615" i="19"/>
  <c r="BQ38" i="17"/>
  <c r="BB344" i="17"/>
  <c r="AV252" i="17"/>
  <c r="AV187" i="17"/>
  <c r="AV186" i="17"/>
  <c r="AV180" i="17"/>
  <c r="H1510" i="19"/>
  <c r="H1190" i="19"/>
  <c r="BN38" i="17"/>
  <c r="BB38" i="17"/>
  <c r="AS344" i="17"/>
  <c r="AM252" i="17"/>
  <c r="AM186" i="17"/>
  <c r="AM180" i="17"/>
  <c r="AM187" i="17"/>
  <c r="H975" i="19"/>
  <c r="AS38" i="17"/>
  <c r="AD273" i="17"/>
  <c r="AD187" i="17"/>
  <c r="AD252" i="17"/>
  <c r="AD186" i="17"/>
  <c r="AD180" i="17"/>
  <c r="CL538" i="17"/>
  <c r="CL251" i="17"/>
  <c r="CL185" i="17"/>
  <c r="CL179" i="17"/>
  <c r="BW538" i="17"/>
  <c r="CC441" i="17"/>
  <c r="BW272" i="17"/>
  <c r="BW251" i="17"/>
  <c r="BW185" i="17"/>
  <c r="BW179" i="17"/>
  <c r="AY538" i="17"/>
  <c r="AY251" i="17"/>
  <c r="AY185" i="17"/>
  <c r="AY179" i="17"/>
  <c r="AV538" i="17"/>
  <c r="BB343" i="17"/>
  <c r="AV251" i="17"/>
  <c r="AV185" i="17"/>
  <c r="AV179" i="17"/>
  <c r="AM538" i="17"/>
  <c r="AS343" i="17"/>
  <c r="AM251" i="17"/>
  <c r="AM185" i="17"/>
  <c r="AM179" i="17"/>
  <c r="AD538" i="17"/>
  <c r="AD272" i="17"/>
  <c r="AD251" i="17"/>
  <c r="AD185" i="17"/>
  <c r="AD179" i="17"/>
  <c r="CL254" i="17"/>
  <c r="CL181" i="17"/>
  <c r="CC456" i="17"/>
  <c r="BW280" i="17"/>
  <c r="BW254" i="17"/>
  <c r="BW181" i="17"/>
  <c r="AY254" i="17"/>
  <c r="AY181" i="17"/>
  <c r="BB358" i="17"/>
  <c r="AV181" i="17"/>
  <c r="AV254" i="17"/>
  <c r="AS358" i="17"/>
  <c r="AM254" i="17"/>
  <c r="AM181" i="17"/>
  <c r="AD280" i="17"/>
  <c r="AD254" i="17"/>
  <c r="AD181" i="17"/>
  <c r="CC468" i="17"/>
  <c r="BW286" i="17"/>
  <c r="H1961" i="19"/>
  <c r="CC64" i="17"/>
  <c r="I1961" i="19" s="1"/>
  <c r="H1641" i="19"/>
  <c r="BQ64" i="17"/>
  <c r="BQ286" i="17" s="1"/>
  <c r="BB370" i="17"/>
  <c r="H1536" i="19"/>
  <c r="H1216" i="19"/>
  <c r="BN64" i="17"/>
  <c r="BO64" i="17" s="1"/>
  <c r="BB64" i="17"/>
  <c r="AS370" i="17"/>
  <c r="H1001" i="19"/>
  <c r="AS64" i="17"/>
  <c r="AS286" i="17" s="1"/>
  <c r="CC455" i="17"/>
  <c r="BW279" i="17"/>
  <c r="BW190" i="17"/>
  <c r="BB357" i="17"/>
  <c r="AV190" i="17"/>
  <c r="AS357" i="17"/>
  <c r="AM190" i="17"/>
  <c r="AD279" i="17"/>
  <c r="AD190" i="17"/>
  <c r="CL329" i="17"/>
  <c r="CL189" i="17"/>
  <c r="CC440" i="17"/>
  <c r="BW329" i="17"/>
  <c r="BW271" i="17"/>
  <c r="BW189" i="17"/>
  <c r="H1933" i="19"/>
  <c r="CC36" i="17"/>
  <c r="AY329" i="17"/>
  <c r="AY189" i="17"/>
  <c r="H1613" i="19"/>
  <c r="BQ36" i="17"/>
  <c r="BB342" i="17"/>
  <c r="AV329" i="17"/>
  <c r="AV189" i="17"/>
  <c r="H1508" i="19"/>
  <c r="H1188" i="19"/>
  <c r="BN36" i="17"/>
  <c r="BB36" i="17"/>
  <c r="I1188" i="19" s="1"/>
  <c r="AM329" i="17"/>
  <c r="AS342" i="17"/>
  <c r="AM189" i="17"/>
  <c r="H973" i="19"/>
  <c r="AS36" i="17"/>
  <c r="AD271" i="17"/>
  <c r="AD329" i="17"/>
  <c r="AD189" i="17"/>
  <c r="CL548" i="17"/>
  <c r="CL213" i="17"/>
  <c r="CL211" i="17"/>
  <c r="CL257" i="17"/>
  <c r="BW548" i="17"/>
  <c r="CC484" i="17"/>
  <c r="BW257" i="17"/>
  <c r="BW213" i="17"/>
  <c r="BW211" i="17"/>
  <c r="H1977" i="19"/>
  <c r="CC80" i="17"/>
  <c r="AY548" i="17"/>
  <c r="AY257" i="17"/>
  <c r="AY213" i="17"/>
  <c r="AY211" i="17"/>
  <c r="H1657" i="19"/>
  <c r="BQ80" i="17"/>
  <c r="BB386" i="17"/>
  <c r="AV548" i="17"/>
  <c r="AV257" i="17"/>
  <c r="AV213" i="17"/>
  <c r="AV211" i="17"/>
  <c r="H1552" i="19"/>
  <c r="H1232" i="19"/>
  <c r="BN80" i="17"/>
  <c r="BB80" i="17"/>
  <c r="I1232" i="19" s="1"/>
  <c r="AM548" i="17"/>
  <c r="AS386" i="17"/>
  <c r="AM257" i="17"/>
  <c r="AM213" i="17"/>
  <c r="AM211" i="17"/>
  <c r="H1017" i="19"/>
  <c r="AS80" i="17"/>
  <c r="AD548" i="17"/>
  <c r="AD213" i="17"/>
  <c r="AD211" i="17"/>
  <c r="AD257" i="17"/>
  <c r="CL549" i="17"/>
  <c r="CL258" i="17"/>
  <c r="CL212" i="17"/>
  <c r="CC486" i="17"/>
  <c r="BW549" i="17"/>
  <c r="BW258" i="17"/>
  <c r="BW212" i="17"/>
  <c r="H1979" i="19"/>
  <c r="CC82" i="17"/>
  <c r="I1979" i="19" s="1"/>
  <c r="AY549" i="17"/>
  <c r="AY258" i="17"/>
  <c r="AY212" i="17"/>
  <c r="H1659" i="19"/>
  <c r="BQ82" i="17"/>
  <c r="AV549" i="17"/>
  <c r="BB388" i="17"/>
  <c r="AV258" i="17"/>
  <c r="AV212" i="17"/>
  <c r="BN82" i="17"/>
  <c r="I1554" i="19" s="1"/>
  <c r="BB82" i="17"/>
  <c r="H1554" i="19"/>
  <c r="H1234" i="19"/>
  <c r="AM549" i="17"/>
  <c r="AS388" i="17"/>
  <c r="AM258" i="17"/>
  <c r="AM212" i="17"/>
  <c r="H1019" i="19"/>
  <c r="AS82" i="17"/>
  <c r="AD549" i="17"/>
  <c r="AD258" i="17"/>
  <c r="AD212" i="17"/>
  <c r="CC472" i="17"/>
  <c r="BW289" i="17"/>
  <c r="H1965" i="19"/>
  <c r="CC68" i="17"/>
  <c r="CD68" i="17" s="1"/>
  <c r="H1645" i="19"/>
  <c r="BQ68" i="17"/>
  <c r="BQ289" i="17" s="1"/>
  <c r="BB374" i="17"/>
  <c r="H1540" i="19"/>
  <c r="H1220" i="19"/>
  <c r="BN68" i="17"/>
  <c r="BO68" i="17" s="1"/>
  <c r="BB68" i="17"/>
  <c r="AS374" i="17"/>
  <c r="H1005" i="19"/>
  <c r="AS68" i="17"/>
  <c r="AS289" i="17" s="1"/>
  <c r="CC470" i="17"/>
  <c r="BW288" i="17"/>
  <c r="CC66" i="17"/>
  <c r="H1963" i="19"/>
  <c r="H1643" i="19"/>
  <c r="BQ66" i="17"/>
  <c r="BQ288" i="17" s="1"/>
  <c r="BB372" i="17"/>
  <c r="BN66" i="17"/>
  <c r="I1538" i="19" s="1"/>
  <c r="BB66" i="17"/>
  <c r="H1538" i="19"/>
  <c r="H1218" i="19"/>
  <c r="AS372" i="17"/>
  <c r="H1003" i="19"/>
  <c r="AS66" i="17"/>
  <c r="AS288" i="17" s="1"/>
  <c r="CL575" i="17"/>
  <c r="H2156" i="19"/>
  <c r="CL67" i="17"/>
  <c r="BW575" i="17"/>
  <c r="CC469" i="17"/>
  <c r="BW287" i="17"/>
  <c r="H1962" i="19"/>
  <c r="BW67" i="17"/>
  <c r="I1831" i="19" s="1"/>
  <c r="CC65" i="17"/>
  <c r="H1831" i="19"/>
  <c r="AY575" i="17"/>
  <c r="H1642" i="19"/>
  <c r="H1141" i="19"/>
  <c r="AY67" i="17"/>
  <c r="I1141" i="19" s="1"/>
  <c r="BQ65" i="17"/>
  <c r="AV575" i="17"/>
  <c r="BB371" i="17"/>
  <c r="H1537" i="19"/>
  <c r="H1217" i="19"/>
  <c r="AV67" i="17"/>
  <c r="BN65" i="17"/>
  <c r="BB65" i="17"/>
  <c r="BC65" i="17" s="1"/>
  <c r="H1086" i="19"/>
  <c r="AM575" i="17"/>
  <c r="AS371" i="17"/>
  <c r="H871" i="19"/>
  <c r="AM67" i="17"/>
  <c r="H1002" i="19"/>
  <c r="AS65" i="17"/>
  <c r="AD575" i="17"/>
  <c r="AD287" i="17"/>
  <c r="AD67" i="17"/>
  <c r="I656" i="19" s="1"/>
  <c r="H656" i="19"/>
  <c r="CC460" i="17"/>
  <c r="BW283" i="17"/>
  <c r="BB362" i="17"/>
  <c r="CC458" i="17"/>
  <c r="BW282" i="17"/>
  <c r="BB360" i="17"/>
  <c r="CL574" i="17"/>
  <c r="BW574" i="17"/>
  <c r="CC457" i="17"/>
  <c r="BW281" i="17"/>
  <c r="AY574" i="17"/>
  <c r="AV574" i="17"/>
  <c r="BB359" i="17"/>
  <c r="AM574" i="17"/>
  <c r="AS359" i="17"/>
  <c r="AD574" i="17"/>
  <c r="AD281" i="17"/>
  <c r="CL333" i="17"/>
  <c r="CC447" i="17"/>
  <c r="BW276" i="17"/>
  <c r="BW333" i="17"/>
  <c r="H1940" i="19"/>
  <c r="CC43" i="17"/>
  <c r="I1940" i="19" s="1"/>
  <c r="AY333" i="17"/>
  <c r="H1620" i="19"/>
  <c r="BQ43" i="17"/>
  <c r="BB349" i="17"/>
  <c r="AV333" i="17"/>
  <c r="H1515" i="19"/>
  <c r="H1195" i="19"/>
  <c r="BN43" i="17"/>
  <c r="I1515" i="19" s="1"/>
  <c r="BB43" i="17"/>
  <c r="AS349" i="17"/>
  <c r="AM333" i="17"/>
  <c r="H980" i="19"/>
  <c r="AS43" i="17"/>
  <c r="AD333" i="17"/>
  <c r="AD276" i="17"/>
  <c r="CL331" i="17"/>
  <c r="CC445" i="17"/>
  <c r="BW331" i="17"/>
  <c r="BW275" i="17"/>
  <c r="CC41" i="17"/>
  <c r="H1938" i="19"/>
  <c r="AY331" i="17"/>
  <c r="AY210" i="17"/>
  <c r="H1618" i="19"/>
  <c r="BQ41" i="17"/>
  <c r="BB347" i="17"/>
  <c r="AV331" i="17"/>
  <c r="AV210" i="17"/>
  <c r="H1513" i="19"/>
  <c r="H1193" i="19"/>
  <c r="BN41" i="17"/>
  <c r="BB41" i="17"/>
  <c r="I1193" i="19" s="1"/>
  <c r="AS347" i="17"/>
  <c r="AM331" i="17"/>
  <c r="AM210" i="17"/>
  <c r="H978" i="19"/>
  <c r="AS41" i="17"/>
  <c r="AD331" i="17"/>
  <c r="AD275" i="17"/>
  <c r="AD210" i="17"/>
  <c r="CL573" i="17"/>
  <c r="CL330" i="17"/>
  <c r="H2146" i="19"/>
  <c r="CL42" i="17"/>
  <c r="I2146" i="19" s="1"/>
  <c r="BW573" i="17"/>
  <c r="CC444" i="17"/>
  <c r="BW330" i="17"/>
  <c r="BW274" i="17"/>
  <c r="H1937" i="19"/>
  <c r="BW42" i="17"/>
  <c r="BX42" i="17" s="1"/>
  <c r="CC40" i="17"/>
  <c r="H1821" i="19"/>
  <c r="AY573" i="17"/>
  <c r="AY330" i="17"/>
  <c r="AY209" i="17"/>
  <c r="H1617" i="19"/>
  <c r="H1131" i="19"/>
  <c r="AY42" i="17"/>
  <c r="AZ42" i="17" s="1"/>
  <c r="BQ40" i="17"/>
  <c r="AV573" i="17"/>
  <c r="BB346" i="17"/>
  <c r="AV330" i="17"/>
  <c r="AV209" i="17"/>
  <c r="H1512" i="19"/>
  <c r="H1192" i="19"/>
  <c r="AV42" i="17"/>
  <c r="I1076" i="19" s="1"/>
  <c r="BN40" i="17"/>
  <c r="BB40" i="17"/>
  <c r="H1076" i="19"/>
  <c r="AM573" i="17"/>
  <c r="AM330" i="17"/>
  <c r="AS346" i="17"/>
  <c r="AM209" i="17"/>
  <c r="H861" i="19"/>
  <c r="AM42" i="17"/>
  <c r="H977" i="19"/>
  <c r="AS40" i="17"/>
  <c r="AD573" i="17"/>
  <c r="AD330" i="17"/>
  <c r="AD274" i="17"/>
  <c r="AD209" i="17"/>
  <c r="AD42" i="17"/>
  <c r="AE42" i="17" s="1"/>
  <c r="H646" i="19"/>
  <c r="CC499" i="17"/>
  <c r="BW184" i="17"/>
  <c r="H1992" i="19"/>
  <c r="CC95" i="17"/>
  <c r="CC184" i="17" s="1"/>
  <c r="AY184" i="17"/>
  <c r="H1672" i="19"/>
  <c r="BQ95" i="17"/>
  <c r="BQ184" i="17" s="1"/>
  <c r="BB401" i="17"/>
  <c r="AV184" i="17"/>
  <c r="H1567" i="19"/>
  <c r="H1247" i="19"/>
  <c r="BN95" i="17"/>
  <c r="BB95" i="17"/>
  <c r="BC95" i="17" s="1"/>
  <c r="L1247" i="19" s="1"/>
  <c r="K1247" i="19" s="1"/>
  <c r="AS401" i="17"/>
  <c r="AM184" i="17"/>
  <c r="H1032" i="19"/>
  <c r="AS95" i="17"/>
  <c r="AS184" i="17" s="1"/>
  <c r="CC498" i="17"/>
  <c r="BW183" i="17"/>
  <c r="BB400" i="17"/>
  <c r="AV183" i="17"/>
  <c r="AS400" i="17"/>
  <c r="AM183" i="17"/>
  <c r="CL552" i="17"/>
  <c r="CL182" i="17"/>
  <c r="CC497" i="17"/>
  <c r="BW552" i="17"/>
  <c r="BW182" i="17"/>
  <c r="H1990" i="19"/>
  <c r="CC93" i="17"/>
  <c r="AY552" i="17"/>
  <c r="AY182" i="17"/>
  <c r="H1670" i="19"/>
  <c r="BQ93" i="17"/>
  <c r="AV552" i="17"/>
  <c r="BB399" i="17"/>
  <c r="AV182" i="17"/>
  <c r="H1565" i="19"/>
  <c r="H1245" i="19"/>
  <c r="BN93" i="17"/>
  <c r="BB93" i="17"/>
  <c r="I1245" i="19" s="1"/>
  <c r="AS399" i="17"/>
  <c r="AM552" i="17"/>
  <c r="AM182" i="17"/>
  <c r="H1030" i="19"/>
  <c r="AS93" i="17"/>
  <c r="AD552" i="17"/>
  <c r="AD182" i="17"/>
  <c r="BW559" i="17"/>
  <c r="CC518" i="17"/>
  <c r="CC114" i="17"/>
  <c r="CC559" i="17" s="1"/>
  <c r="H2011" i="19"/>
  <c r="AY559" i="17"/>
  <c r="H1691" i="19"/>
  <c r="BQ114" i="17"/>
  <c r="BR114" i="17" s="1"/>
  <c r="AV559" i="17"/>
  <c r="BB420" i="17"/>
  <c r="BN114" i="17"/>
  <c r="BB114" i="17"/>
  <c r="I1266" i="19" s="1"/>
  <c r="H1586" i="19"/>
  <c r="H1266" i="19"/>
  <c r="AM559" i="17"/>
  <c r="AS420" i="17"/>
  <c r="H1051" i="19"/>
  <c r="AS114" i="17"/>
  <c r="AS559" i="17" s="1"/>
  <c r="CC522" i="17"/>
  <c r="BW302" i="17"/>
  <c r="CC118" i="17"/>
  <c r="I2015" i="19" s="1"/>
  <c r="H2015" i="19"/>
  <c r="H1695" i="19"/>
  <c r="BQ118" i="17"/>
  <c r="BQ302" i="17" s="1"/>
  <c r="BB424" i="17"/>
  <c r="BN118" i="17"/>
  <c r="BB118" i="17"/>
  <c r="H1590" i="19"/>
  <c r="H1270" i="19"/>
  <c r="AS424" i="17"/>
  <c r="H1055" i="19"/>
  <c r="AS118" i="17"/>
  <c r="AS302" i="17" s="1"/>
  <c r="CL577" i="17"/>
  <c r="CL119" i="17"/>
  <c r="H2181" i="19"/>
  <c r="BW577" i="17"/>
  <c r="CC521" i="17"/>
  <c r="BW301" i="17"/>
  <c r="H2014" i="19"/>
  <c r="H1856" i="19"/>
  <c r="BW119" i="17"/>
  <c r="CC117" i="17"/>
  <c r="CD117" i="17" s="1"/>
  <c r="AY577" i="17"/>
  <c r="H1166" i="19"/>
  <c r="H1694" i="19"/>
  <c r="AY119" i="17"/>
  <c r="AZ119" i="17" s="1"/>
  <c r="L1166" i="19" s="1"/>
  <c r="K1166" i="19" s="1"/>
  <c r="BQ117" i="17"/>
  <c r="AV577" i="17"/>
  <c r="BB423" i="17"/>
  <c r="H1589" i="19"/>
  <c r="H1269" i="19"/>
  <c r="H1111" i="19"/>
  <c r="AV119" i="17"/>
  <c r="BN117" i="17"/>
  <c r="BB117" i="17"/>
  <c r="AM577" i="17"/>
  <c r="AS423" i="17"/>
  <c r="AM119" i="17"/>
  <c r="H1054" i="19"/>
  <c r="H896" i="19"/>
  <c r="AS117" i="17"/>
  <c r="AD577" i="17"/>
  <c r="AD301" i="17"/>
  <c r="H681" i="19"/>
  <c r="AD119" i="17"/>
  <c r="I681" i="19" s="1"/>
  <c r="BW560" i="17"/>
  <c r="CC519" i="17"/>
  <c r="H2012" i="19"/>
  <c r="CC115" i="17"/>
  <c r="CC560" i="17" s="1"/>
  <c r="AY560" i="17"/>
  <c r="BQ115" i="17"/>
  <c r="BQ560" i="17" s="1"/>
  <c r="H1692" i="19"/>
  <c r="AV560" i="17"/>
  <c r="BB421" i="17"/>
  <c r="H1587" i="19"/>
  <c r="H1267" i="19"/>
  <c r="BN115" i="17"/>
  <c r="BB115" i="17"/>
  <c r="BC115" i="17" s="1"/>
  <c r="AM560" i="17"/>
  <c r="AS421" i="17"/>
  <c r="AS115" i="17"/>
  <c r="AS560" i="17" s="1"/>
  <c r="H1052" i="19"/>
  <c r="CL565" i="17"/>
  <c r="CL555" i="17"/>
  <c r="CL126" i="17"/>
  <c r="CL569" i="17" s="1"/>
  <c r="H2188" i="19"/>
  <c r="BW565" i="17"/>
  <c r="BW555" i="17"/>
  <c r="CC507" i="17"/>
  <c r="H1863" i="19"/>
  <c r="BW126" i="17"/>
  <c r="BW569" i="17" s="1"/>
  <c r="H2000" i="19"/>
  <c r="CC103" i="17"/>
  <c r="AY565" i="17"/>
  <c r="AY555" i="17"/>
  <c r="H1680" i="19"/>
  <c r="H1173" i="19"/>
  <c r="BQ103" i="17"/>
  <c r="AY126" i="17"/>
  <c r="AY569" i="17" s="1"/>
  <c r="AV565" i="17"/>
  <c r="AV555" i="17"/>
  <c r="BB409" i="17"/>
  <c r="H1118" i="19"/>
  <c r="AV126" i="17"/>
  <c r="AV569" i="17" s="1"/>
  <c r="H1575" i="19"/>
  <c r="H1255" i="19"/>
  <c r="BN103" i="17"/>
  <c r="BB103" i="17"/>
  <c r="AM565" i="17"/>
  <c r="AM555" i="17"/>
  <c r="AS409" i="17"/>
  <c r="H1040" i="19"/>
  <c r="AM126" i="17"/>
  <c r="AM569" i="17" s="1"/>
  <c r="AS103" i="17"/>
  <c r="H903" i="19"/>
  <c r="AD565" i="17"/>
  <c r="AD555" i="17"/>
  <c r="H688" i="19"/>
  <c r="AD126" i="17"/>
  <c r="AE126" i="17" s="1"/>
  <c r="CL545" i="17"/>
  <c r="CL201" i="17"/>
  <c r="BW545" i="17"/>
  <c r="CC481" i="17"/>
  <c r="BW290" i="17"/>
  <c r="BW201" i="17"/>
  <c r="H1974" i="19"/>
  <c r="CC77" i="17"/>
  <c r="AY545" i="17"/>
  <c r="AY201" i="17"/>
  <c r="H1654" i="19"/>
  <c r="BQ77" i="17"/>
  <c r="BR77" i="17" s="1"/>
  <c r="BB383" i="17"/>
  <c r="AV545" i="17"/>
  <c r="AV201" i="17"/>
  <c r="H1549" i="19"/>
  <c r="H1229" i="19"/>
  <c r="BN77" i="17"/>
  <c r="BB77" i="17"/>
  <c r="AM545" i="17"/>
  <c r="AS383" i="17"/>
  <c r="AM201" i="17"/>
  <c r="H1014" i="19"/>
  <c r="AS77" i="17"/>
  <c r="I1014" i="19" s="1"/>
  <c r="AD545" i="17"/>
  <c r="AD290" i="17"/>
  <c r="AD201" i="17"/>
  <c r="BW561" i="17"/>
  <c r="CC520" i="17"/>
  <c r="BW300" i="17"/>
  <c r="H2013" i="19"/>
  <c r="CC116" i="17"/>
  <c r="CC561" i="17" s="1"/>
  <c r="AY561" i="17"/>
  <c r="H1693" i="19"/>
  <c r="BQ116" i="17"/>
  <c r="AV561" i="17"/>
  <c r="BB422" i="17"/>
  <c r="BN116" i="17"/>
  <c r="BB116" i="17"/>
  <c r="I1268" i="19" s="1"/>
  <c r="H1588" i="19"/>
  <c r="H1268" i="19"/>
  <c r="AM561" i="17"/>
  <c r="AS422" i="17"/>
  <c r="H1053" i="19"/>
  <c r="AS116" i="17"/>
  <c r="I1053" i="19" s="1"/>
  <c r="AD561" i="17"/>
  <c r="AD300" i="17"/>
  <c r="CL551" i="17"/>
  <c r="CL206" i="17"/>
  <c r="BW551" i="17"/>
  <c r="CC496" i="17"/>
  <c r="BW293" i="17"/>
  <c r="H1989" i="19"/>
  <c r="CC92" i="17"/>
  <c r="CC551" i="17" s="1"/>
  <c r="AY551" i="17"/>
  <c r="AY206" i="17"/>
  <c r="H1669" i="19"/>
  <c r="BQ92" i="17"/>
  <c r="BR92" i="17" s="1"/>
  <c r="BR293" i="17" s="1"/>
  <c r="BB398" i="17"/>
  <c r="AV551" i="17"/>
  <c r="AV206" i="17"/>
  <c r="H1564" i="19"/>
  <c r="H1244" i="19"/>
  <c r="BN92" i="17"/>
  <c r="BB92" i="17"/>
  <c r="BC92" i="17" s="1"/>
  <c r="AM551" i="17"/>
  <c r="AS398" i="17"/>
  <c r="AM206" i="17"/>
  <c r="H1029" i="19"/>
  <c r="AS92" i="17"/>
  <c r="AT92" i="17" s="1"/>
  <c r="AT293" i="17" s="1"/>
  <c r="AD551" i="17"/>
  <c r="AD293" i="17"/>
  <c r="AD206" i="17"/>
  <c r="CL570" i="17"/>
  <c r="CL546" i="17"/>
  <c r="CL247" i="17"/>
  <c r="CL205" i="17"/>
  <c r="CL202" i="17"/>
  <c r="CL134" i="17"/>
  <c r="H2196" i="19"/>
  <c r="BW570" i="17"/>
  <c r="CC482" i="17"/>
  <c r="BW291" i="17"/>
  <c r="BW546" i="17"/>
  <c r="BW202" i="17"/>
  <c r="BW247" i="17"/>
  <c r="H1871" i="19"/>
  <c r="BW134" i="17"/>
  <c r="BX134" i="17" s="1"/>
  <c r="H1975" i="19"/>
  <c r="CC78" i="17"/>
  <c r="I1975" i="19" s="1"/>
  <c r="AY570" i="17"/>
  <c r="AY546" i="17"/>
  <c r="AY205" i="17"/>
  <c r="AY202" i="17"/>
  <c r="AY247" i="17"/>
  <c r="H1655" i="19"/>
  <c r="H1181" i="19"/>
  <c r="BQ78" i="17"/>
  <c r="I1655" i="19" s="1"/>
  <c r="AY134" i="17"/>
  <c r="AV570" i="17"/>
  <c r="AV546" i="17"/>
  <c r="BB384" i="17"/>
  <c r="AV247" i="17"/>
  <c r="AV205" i="17"/>
  <c r="AV202" i="17"/>
  <c r="H1126" i="19"/>
  <c r="AV134" i="17"/>
  <c r="H1550" i="19"/>
  <c r="H1230" i="19"/>
  <c r="BN78" i="17"/>
  <c r="I1550" i="19" s="1"/>
  <c r="BB78" i="17"/>
  <c r="AM570" i="17"/>
  <c r="AM546" i="17"/>
  <c r="AS384" i="17"/>
  <c r="AM205" i="17"/>
  <c r="AM202" i="17"/>
  <c r="AM247" i="17"/>
  <c r="H1015" i="19"/>
  <c r="AM134" i="17"/>
  <c r="AS78" i="17"/>
  <c r="AT78" i="17" s="1"/>
  <c r="H911" i="19"/>
  <c r="AD570" i="17"/>
  <c r="AD546" i="17"/>
  <c r="AD291" i="17"/>
  <c r="AD247" i="17"/>
  <c r="AD205" i="17"/>
  <c r="AD202" i="17"/>
  <c r="H696" i="19"/>
  <c r="AD134" i="17"/>
  <c r="I696" i="19" s="1"/>
  <c r="CC510" i="17"/>
  <c r="H2003" i="19"/>
  <c r="CC106" i="17"/>
  <c r="CD106" i="17" s="1"/>
  <c r="H1683" i="19"/>
  <c r="BQ106" i="17"/>
  <c r="I1683" i="19" s="1"/>
  <c r="BB412" i="17"/>
  <c r="H1578" i="19"/>
  <c r="H1258" i="19"/>
  <c r="BN106" i="17"/>
  <c r="BB106" i="17"/>
  <c r="AS412" i="17"/>
  <c r="H1043" i="19"/>
  <c r="AS106" i="17"/>
  <c r="AT106" i="17" s="1"/>
  <c r="L1043" i="19" s="1"/>
  <c r="K1043" i="19" s="1"/>
  <c r="CC509" i="17"/>
  <c r="H2002" i="19"/>
  <c r="CC105" i="17"/>
  <c r="I2002" i="19" s="1"/>
  <c r="H1682" i="19"/>
  <c r="BQ105" i="17"/>
  <c r="BB411" i="17"/>
  <c r="H1577" i="19"/>
  <c r="H1257" i="19"/>
  <c r="BN105" i="17"/>
  <c r="BO105" i="17" s="1"/>
  <c r="BB105" i="17"/>
  <c r="AS411" i="17"/>
  <c r="H1042" i="19"/>
  <c r="AS105" i="17"/>
  <c r="CL556" i="17"/>
  <c r="H2177" i="19"/>
  <c r="CL107" i="17"/>
  <c r="BW556" i="17"/>
  <c r="CC508" i="17"/>
  <c r="H2001" i="19"/>
  <c r="BW107" i="17"/>
  <c r="CC104" i="17"/>
  <c r="I2001" i="19" s="1"/>
  <c r="H1852" i="19"/>
  <c r="AY556" i="17"/>
  <c r="H1681" i="19"/>
  <c r="H1162" i="19"/>
  <c r="AY107" i="17"/>
  <c r="I1162" i="19" s="1"/>
  <c r="BQ104" i="17"/>
  <c r="BB410" i="17"/>
  <c r="AV556" i="17"/>
  <c r="H1576" i="19"/>
  <c r="H1256" i="19"/>
  <c r="AV107" i="17"/>
  <c r="BN104" i="17"/>
  <c r="I1576" i="19" s="1"/>
  <c r="BB104" i="17"/>
  <c r="H1107" i="19"/>
  <c r="AM556" i="17"/>
  <c r="AS410" i="17"/>
  <c r="H892" i="19"/>
  <c r="AM107" i="17"/>
  <c r="I892" i="19" s="1"/>
  <c r="H1041" i="19"/>
  <c r="AS104" i="17"/>
  <c r="I1041" i="19" s="1"/>
  <c r="AD556" i="17"/>
  <c r="AD107" i="17"/>
  <c r="AE107" i="17" s="1"/>
  <c r="AE297" i="17" s="1"/>
  <c r="H677" i="19"/>
  <c r="BW177" i="17"/>
  <c r="CC515" i="17"/>
  <c r="AV177" i="17"/>
  <c r="BB417" i="17"/>
  <c r="AM177" i="17"/>
  <c r="AS417" i="17"/>
  <c r="CL176" i="17"/>
  <c r="CL310" i="17"/>
  <c r="BW176" i="17"/>
  <c r="CC514" i="17"/>
  <c r="BW310" i="17"/>
  <c r="AY176" i="17"/>
  <c r="AY310" i="17"/>
  <c r="AV176" i="17"/>
  <c r="BB416" i="17"/>
  <c r="AV310" i="17"/>
  <c r="AM176" i="17"/>
  <c r="AS416" i="17"/>
  <c r="AM310" i="17"/>
  <c r="AD176" i="17"/>
  <c r="AD310" i="17"/>
  <c r="CL175" i="17"/>
  <c r="BW175" i="17"/>
  <c r="CC513" i="17"/>
  <c r="BW298" i="17"/>
  <c r="H2006" i="19"/>
  <c r="CC109" i="17"/>
  <c r="CD109" i="17" s="1"/>
  <c r="CD175" i="17" s="1"/>
  <c r="AY175" i="17"/>
  <c r="BQ109" i="17"/>
  <c r="H1686" i="19"/>
  <c r="AV175" i="17"/>
  <c r="BB415" i="17"/>
  <c r="H1581" i="19"/>
  <c r="H1261" i="19"/>
  <c r="BN109" i="17"/>
  <c r="BB109" i="17"/>
  <c r="AM175" i="17"/>
  <c r="AS415" i="17"/>
  <c r="AS109" i="17"/>
  <c r="H1046" i="19"/>
  <c r="AD175" i="17"/>
  <c r="AD298" i="17"/>
  <c r="BW174" i="17"/>
  <c r="CC504" i="17"/>
  <c r="AV174" i="17"/>
  <c r="BB406" i="17"/>
  <c r="AM174" i="17"/>
  <c r="AS406" i="17"/>
  <c r="CL173" i="17"/>
  <c r="CL309" i="17"/>
  <c r="BW173" i="17"/>
  <c r="CC503" i="17"/>
  <c r="BW309" i="17"/>
  <c r="AY173" i="17"/>
  <c r="AY309" i="17"/>
  <c r="AV173" i="17"/>
  <c r="BB405" i="17"/>
  <c r="AV309" i="17"/>
  <c r="AM173" i="17"/>
  <c r="AS405" i="17"/>
  <c r="AM309" i="17"/>
  <c r="AD173" i="17"/>
  <c r="AD309" i="17"/>
  <c r="CL172" i="17"/>
  <c r="H2183" i="19"/>
  <c r="CL121" i="17"/>
  <c r="CM121" i="17" s="1"/>
  <c r="BW172" i="17"/>
  <c r="CC502" i="17"/>
  <c r="BW295" i="17"/>
  <c r="H1995" i="19"/>
  <c r="BW121" i="17"/>
  <c r="CC98" i="17"/>
  <c r="H1858" i="19"/>
  <c r="AY172" i="17"/>
  <c r="H1675" i="19"/>
  <c r="H1168" i="19"/>
  <c r="AY121" i="17"/>
  <c r="BQ98" i="17"/>
  <c r="BR98" i="17" s="1"/>
  <c r="AV172" i="17"/>
  <c r="BB404" i="17"/>
  <c r="H1570" i="19"/>
  <c r="H1250" i="19"/>
  <c r="AV121" i="17"/>
  <c r="AW121" i="17" s="1"/>
  <c r="BN98" i="17"/>
  <c r="BB98" i="17"/>
  <c r="BC98" i="17" s="1"/>
  <c r="H1113" i="19"/>
  <c r="AM172" i="17"/>
  <c r="AS404" i="17"/>
  <c r="H898" i="19"/>
  <c r="AM121" i="17"/>
  <c r="I898" i="19" s="1"/>
  <c r="H1035" i="19"/>
  <c r="AS98" i="17"/>
  <c r="I1035" i="19" s="1"/>
  <c r="AD172" i="17"/>
  <c r="AD295" i="17"/>
  <c r="AD121" i="17"/>
  <c r="AE121" i="17" s="1"/>
  <c r="H683" i="19"/>
  <c r="BW171" i="17"/>
  <c r="CC493" i="17"/>
  <c r="AV171" i="17"/>
  <c r="BB395" i="17"/>
  <c r="AM171" i="17"/>
  <c r="AS395" i="17"/>
  <c r="CL170" i="17"/>
  <c r="CL308" i="17"/>
  <c r="BW170" i="17"/>
  <c r="CC492" i="17"/>
  <c r="BW308" i="17"/>
  <c r="AY170" i="17"/>
  <c r="AY308" i="17"/>
  <c r="AV170" i="17"/>
  <c r="BB394" i="17"/>
  <c r="AV308" i="17"/>
  <c r="AM170" i="17"/>
  <c r="AM308" i="17"/>
  <c r="AS394" i="17"/>
  <c r="AD170" i="17"/>
  <c r="AD308" i="17"/>
  <c r="CL169" i="17"/>
  <c r="BW169" i="17"/>
  <c r="CC491" i="17"/>
  <c r="H1984" i="19"/>
  <c r="CC87" i="17"/>
  <c r="AY169" i="17"/>
  <c r="H1664" i="19"/>
  <c r="BQ87" i="17"/>
  <c r="AV169" i="17"/>
  <c r="BB393" i="17"/>
  <c r="H1559" i="19"/>
  <c r="H1239" i="19"/>
  <c r="BN87" i="17"/>
  <c r="BB87" i="17"/>
  <c r="I1239" i="19" s="1"/>
  <c r="AM169" i="17"/>
  <c r="AS393" i="17"/>
  <c r="H1024" i="19"/>
  <c r="AS87" i="17"/>
  <c r="AD169" i="17"/>
  <c r="CC465" i="17"/>
  <c r="BB367" i="17"/>
  <c r="AS367" i="17"/>
  <c r="CL306" i="17"/>
  <c r="CC464" i="17"/>
  <c r="BW306" i="17"/>
  <c r="AY306" i="17"/>
  <c r="BB366" i="17"/>
  <c r="AV306" i="17"/>
  <c r="AS366" i="17"/>
  <c r="AM306" i="17"/>
  <c r="AD306" i="17"/>
  <c r="CL164" i="17"/>
  <c r="CC463" i="17"/>
  <c r="BW284" i="17"/>
  <c r="BW164" i="17"/>
  <c r="H1956" i="19"/>
  <c r="CC59" i="17"/>
  <c r="I1956" i="19" s="1"/>
  <c r="AY164" i="17"/>
  <c r="H1636" i="19"/>
  <c r="BQ59" i="17"/>
  <c r="BB365" i="17"/>
  <c r="AV164" i="17"/>
  <c r="H1531" i="19"/>
  <c r="H1211" i="19"/>
  <c r="BN59" i="17"/>
  <c r="BO59" i="17" s="1"/>
  <c r="BB59" i="17"/>
  <c r="BC59" i="17" s="1"/>
  <c r="AS365" i="17"/>
  <c r="AM164" i="17"/>
  <c r="H996" i="19"/>
  <c r="AS59" i="17"/>
  <c r="AT59" i="17" s="1"/>
  <c r="AT284" i="17" s="1"/>
  <c r="AD284" i="17"/>
  <c r="AD164" i="17"/>
  <c r="CC452" i="17"/>
  <c r="BB354" i="17"/>
  <c r="AS354" i="17"/>
  <c r="CL305" i="17"/>
  <c r="BW305" i="17"/>
  <c r="CC451" i="17"/>
  <c r="AY305" i="17"/>
  <c r="BB353" i="17"/>
  <c r="AV305" i="17"/>
  <c r="AS353" i="17"/>
  <c r="AM305" i="17"/>
  <c r="AD305" i="17"/>
  <c r="CL163" i="17"/>
  <c r="CC450" i="17"/>
  <c r="BW277" i="17"/>
  <c r="BW163" i="17"/>
  <c r="AY163" i="17"/>
  <c r="BB352" i="17"/>
  <c r="AV163" i="17"/>
  <c r="AS352" i="17"/>
  <c r="AM163" i="17"/>
  <c r="AD277" i="17"/>
  <c r="AD163" i="17"/>
  <c r="CL326" i="17"/>
  <c r="CC437" i="17"/>
  <c r="BW326" i="17"/>
  <c r="AY326" i="17"/>
  <c r="BB339" i="17"/>
  <c r="AV326" i="17"/>
  <c r="AS339" i="17"/>
  <c r="AM326" i="17"/>
  <c r="AD326" i="17"/>
  <c r="CL304" i="17"/>
  <c r="CL325" i="17"/>
  <c r="CC436" i="17"/>
  <c r="BW325" i="17"/>
  <c r="BW304" i="17"/>
  <c r="AY325" i="17"/>
  <c r="AY304" i="17"/>
  <c r="BB338" i="17"/>
  <c r="AV304" i="17"/>
  <c r="AV325" i="17"/>
  <c r="AM325" i="17"/>
  <c r="AM304" i="17"/>
  <c r="AS338" i="17"/>
  <c r="AD304" i="17"/>
  <c r="AD325" i="17"/>
  <c r="CL324" i="17"/>
  <c r="CL162" i="17"/>
  <c r="CC435" i="17"/>
  <c r="BW324" i="17"/>
  <c r="BW269" i="17"/>
  <c r="BW162" i="17"/>
  <c r="H1928" i="19"/>
  <c r="CC31" i="17"/>
  <c r="CD31" i="17" s="1"/>
  <c r="AY324" i="17"/>
  <c r="AY162" i="17"/>
  <c r="H1608" i="19"/>
  <c r="BQ31" i="17"/>
  <c r="BR31" i="17" s="1"/>
  <c r="BR269" i="17" s="1"/>
  <c r="BB337" i="17"/>
  <c r="AV324" i="17"/>
  <c r="AV162" i="17"/>
  <c r="H1503" i="19"/>
  <c r="H1183" i="19"/>
  <c r="BN31" i="17"/>
  <c r="I1503" i="19" s="1"/>
  <c r="BB31" i="17"/>
  <c r="BC31" i="17" s="1"/>
  <c r="AS337" i="17"/>
  <c r="AM324" i="17"/>
  <c r="AM162" i="17"/>
  <c r="H968" i="19"/>
  <c r="AS31" i="17"/>
  <c r="I968" i="19" s="1"/>
  <c r="AD324" i="17"/>
  <c r="AD269" i="17"/>
  <c r="AD162" i="17"/>
  <c r="AE273" i="17"/>
  <c r="AE252" i="17"/>
  <c r="AE274" i="17"/>
  <c r="AE287" i="17"/>
  <c r="AN252" i="17"/>
  <c r="AT38" i="17"/>
  <c r="L975" i="19" s="1"/>
  <c r="K975" i="19" s="1"/>
  <c r="I975" i="19"/>
  <c r="AK274" i="17"/>
  <c r="AT41" i="17"/>
  <c r="AT275" i="17" s="1"/>
  <c r="I978" i="19"/>
  <c r="I871" i="19"/>
  <c r="AN67" i="17"/>
  <c r="AT65" i="17"/>
  <c r="I1002" i="19"/>
  <c r="I1508" i="19"/>
  <c r="BO36" i="17"/>
  <c r="AW252" i="17"/>
  <c r="BO38" i="17"/>
  <c r="BC38" i="17"/>
  <c r="BC252" i="17" s="1"/>
  <c r="I1510" i="19"/>
  <c r="I1190" i="19"/>
  <c r="I1512" i="19"/>
  <c r="I1192" i="19"/>
  <c r="BO40" i="17"/>
  <c r="BC40" i="17"/>
  <c r="BO41" i="17"/>
  <c r="BC41" i="17"/>
  <c r="I1513" i="19"/>
  <c r="I1195" i="19"/>
  <c r="BC43" i="17"/>
  <c r="I1211" i="19"/>
  <c r="I1536" i="19"/>
  <c r="I1216" i="19"/>
  <c r="BC64" i="17"/>
  <c r="BO65" i="17"/>
  <c r="I1086" i="19"/>
  <c r="AW67" i="17"/>
  <c r="I1537" i="19"/>
  <c r="I1218" i="19"/>
  <c r="BO66" i="17"/>
  <c r="BC66" i="17"/>
  <c r="BC68" i="17"/>
  <c r="I1540" i="19"/>
  <c r="I1220" i="19"/>
  <c r="BF252" i="17"/>
  <c r="BX269" i="17"/>
  <c r="BX271" i="17"/>
  <c r="I1933" i="19"/>
  <c r="CD36" i="17"/>
  <c r="BX273" i="17"/>
  <c r="BX252" i="17"/>
  <c r="CD38" i="17"/>
  <c r="CD252" i="17" s="1"/>
  <c r="I1935" i="19"/>
  <c r="BX274" i="17"/>
  <c r="I1937" i="19"/>
  <c r="CD40" i="17"/>
  <c r="BX275" i="17"/>
  <c r="CD41" i="17"/>
  <c r="I1938" i="19"/>
  <c r="BX276" i="17"/>
  <c r="BX284" i="17"/>
  <c r="CD59" i="17"/>
  <c r="BX286" i="17"/>
  <c r="BX287" i="17"/>
  <c r="CD65" i="17"/>
  <c r="I1962" i="19"/>
  <c r="BX288" i="17"/>
  <c r="I1963" i="19"/>
  <c r="CD66" i="17"/>
  <c r="BX289" i="17"/>
  <c r="AB247" i="17"/>
  <c r="AK290" i="17"/>
  <c r="AN247" i="17"/>
  <c r="AN134" i="17"/>
  <c r="AN238" i="17" s="1"/>
  <c r="I911" i="19"/>
  <c r="I1549" i="19"/>
  <c r="I1229" i="19"/>
  <c r="BO77" i="17"/>
  <c r="BC77" i="17"/>
  <c r="AW247" i="17"/>
  <c r="BC78" i="17"/>
  <c r="AW134" i="17"/>
  <c r="AW238" i="17" s="1"/>
  <c r="I1230" i="19"/>
  <c r="I1126" i="19"/>
  <c r="BF247" i="17"/>
  <c r="BX290" i="17"/>
  <c r="I1974" i="19"/>
  <c r="CD77" i="17"/>
  <c r="BX291" i="17"/>
  <c r="BX247" i="17"/>
  <c r="I1871" i="19"/>
  <c r="AB169" i="17"/>
  <c r="AB172" i="17"/>
  <c r="AB175" i="17"/>
  <c r="AT95" i="17"/>
  <c r="I1032" i="19"/>
  <c r="AK172" i="17"/>
  <c r="AK295" i="17"/>
  <c r="AQ172" i="17"/>
  <c r="I903" i="19"/>
  <c r="AN126" i="17"/>
  <c r="AT103" i="17"/>
  <c r="I1040" i="19"/>
  <c r="AT105" i="17"/>
  <c r="I1042" i="19"/>
  <c r="AN175" i="17"/>
  <c r="AT109" i="17"/>
  <c r="I1046" i="19"/>
  <c r="AT115" i="17"/>
  <c r="I1052" i="19"/>
  <c r="I896" i="19"/>
  <c r="AN119" i="17"/>
  <c r="AT117" i="17"/>
  <c r="I1054" i="19"/>
  <c r="AZ169" i="17"/>
  <c r="BR87" i="17"/>
  <c r="BR169" i="17" s="1"/>
  <c r="I1664" i="19"/>
  <c r="I1669" i="19"/>
  <c r="BR93" i="17"/>
  <c r="I1670" i="19"/>
  <c r="AZ172" i="17"/>
  <c r="AZ121" i="17"/>
  <c r="L1168" i="19" s="1"/>
  <c r="K1168" i="19" s="1"/>
  <c r="I1168" i="19"/>
  <c r="AZ126" i="17"/>
  <c r="BR103" i="17"/>
  <c r="I1680" i="19"/>
  <c r="I1173" i="19"/>
  <c r="AZ107" i="17"/>
  <c r="BR104" i="17"/>
  <c r="I1681" i="19"/>
  <c r="BR105" i="17"/>
  <c r="I1682" i="19"/>
  <c r="AZ175" i="17"/>
  <c r="BR109" i="17"/>
  <c r="I1686" i="19"/>
  <c r="BR115" i="17"/>
  <c r="L1692" i="19" s="1"/>
  <c r="K1692" i="19" s="1"/>
  <c r="M1692" i="19" s="1"/>
  <c r="I1692" i="19"/>
  <c r="BR116" i="17"/>
  <c r="BR300" i="17" s="1"/>
  <c r="I1693" i="19"/>
  <c r="BR117" i="17"/>
  <c r="I1694" i="19"/>
  <c r="BI172" i="17"/>
  <c r="CA172" i="17"/>
  <c r="CA295" i="17"/>
  <c r="CA175" i="17"/>
  <c r="CA298" i="17"/>
  <c r="CA301" i="17"/>
  <c r="I54" i="19"/>
  <c r="H54" i="19" s="1"/>
  <c r="CG252" i="17"/>
  <c r="I2046" i="19"/>
  <c r="CG67" i="17"/>
  <c r="CG247" i="17"/>
  <c r="I159" i="19"/>
  <c r="H159" i="19" s="1"/>
  <c r="CJ252" i="17"/>
  <c r="CJ247" i="17"/>
  <c r="CJ134" i="17"/>
  <c r="CJ238" i="17" s="1"/>
  <c r="I2141" i="19"/>
  <c r="CJ126" i="17"/>
  <c r="H2140" i="19" s="1"/>
  <c r="I2133" i="19"/>
  <c r="CJ119" i="17"/>
  <c r="I2126" i="19"/>
  <c r="I2156" i="19"/>
  <c r="CM67" i="17"/>
  <c r="CM247" i="17"/>
  <c r="CM134" i="17"/>
  <c r="CM238" i="17" s="1"/>
  <c r="I2196" i="19"/>
  <c r="I2188" i="19"/>
  <c r="CM126" i="17"/>
  <c r="I2181" i="19"/>
  <c r="CM119" i="17"/>
  <c r="AC244" i="17"/>
  <c r="AC260" i="17"/>
  <c r="AF291" i="17"/>
  <c r="AF247" i="17"/>
  <c r="AF175" i="17"/>
  <c r="AF298" i="17"/>
  <c r="AF260" i="17"/>
  <c r="AF244" i="17"/>
  <c r="AI291" i="17"/>
  <c r="AI247" i="17"/>
  <c r="AI175" i="17"/>
  <c r="AI298" i="17"/>
  <c r="AI244" i="17"/>
  <c r="AI260" i="17"/>
  <c r="AL291" i="17"/>
  <c r="AL247" i="17"/>
  <c r="AL175" i="17"/>
  <c r="AL298" i="17"/>
  <c r="AL260" i="17"/>
  <c r="AL244" i="17"/>
  <c r="AO244" i="17"/>
  <c r="AO260" i="17"/>
  <c r="AR260" i="17"/>
  <c r="AR244" i="17"/>
  <c r="AU291" i="17"/>
  <c r="AU247" i="17"/>
  <c r="AU175" i="17"/>
  <c r="AU298" i="17"/>
  <c r="AU244" i="17"/>
  <c r="AU260" i="17"/>
  <c r="AX260" i="17"/>
  <c r="AX244" i="17"/>
  <c r="BA244" i="17"/>
  <c r="BA260" i="17"/>
  <c r="BD260" i="17"/>
  <c r="BD244" i="17"/>
  <c r="BG244" i="17"/>
  <c r="BG260" i="17"/>
  <c r="BJ260" i="17"/>
  <c r="BJ244" i="17"/>
  <c r="BM244" i="17"/>
  <c r="BM260" i="17"/>
  <c r="BP291" i="17"/>
  <c r="BP247" i="17"/>
  <c r="BP175" i="17"/>
  <c r="BP298" i="17"/>
  <c r="BP260" i="17"/>
  <c r="BP244" i="17"/>
  <c r="BS291" i="17"/>
  <c r="BS247" i="17"/>
  <c r="BS175" i="17"/>
  <c r="BS298" i="17"/>
  <c r="BS244" i="17"/>
  <c r="BS260" i="17"/>
  <c r="BV291" i="17"/>
  <c r="BV247" i="17"/>
  <c r="BV175" i="17"/>
  <c r="BV298" i="17"/>
  <c r="BV260" i="17"/>
  <c r="BV244" i="17"/>
  <c r="BY291" i="17"/>
  <c r="BY247" i="17"/>
  <c r="BY175" i="17"/>
  <c r="BY298" i="17"/>
  <c r="BY244" i="17"/>
  <c r="BY260" i="17"/>
  <c r="CB291" i="17"/>
  <c r="CB247" i="17"/>
  <c r="CB175" i="17"/>
  <c r="CB298" i="17"/>
  <c r="CB260" i="17"/>
  <c r="CB244" i="17"/>
  <c r="CE244" i="17"/>
  <c r="CE260" i="17"/>
  <c r="CH260" i="17"/>
  <c r="CH244" i="17"/>
  <c r="CK244" i="17"/>
  <c r="CK260" i="17"/>
  <c r="CN260" i="17"/>
  <c r="CN244" i="17"/>
  <c r="CQ244" i="17"/>
  <c r="CQ260" i="17"/>
  <c r="I105" i="19"/>
  <c r="H105" i="19" s="1"/>
  <c r="CG171" i="17"/>
  <c r="I210" i="19"/>
  <c r="H210" i="19" s="1"/>
  <c r="CJ171" i="17"/>
  <c r="I127" i="19"/>
  <c r="H127" i="19" s="1"/>
  <c r="CG177" i="17"/>
  <c r="I232" i="19"/>
  <c r="H232" i="19" s="1"/>
  <c r="CJ177" i="17"/>
  <c r="AF280" i="17"/>
  <c r="AF254" i="17"/>
  <c r="AK280" i="17"/>
  <c r="AK254" i="17"/>
  <c r="BP280" i="17"/>
  <c r="BP254" i="17"/>
  <c r="BV280" i="17"/>
  <c r="BV254" i="17"/>
  <c r="BY280" i="17"/>
  <c r="BY254" i="17"/>
  <c r="CA280" i="17"/>
  <c r="CA254" i="17"/>
  <c r="I68" i="19"/>
  <c r="H68" i="19" s="1"/>
  <c r="CG254" i="17"/>
  <c r="AB257" i="17"/>
  <c r="AW257" i="17"/>
  <c r="I1552" i="19"/>
  <c r="BO80" i="17"/>
  <c r="AZ257" i="17"/>
  <c r="BR80" i="17"/>
  <c r="BR257" i="17" s="1"/>
  <c r="I1657" i="19"/>
  <c r="I96" i="19"/>
  <c r="CG257" i="17"/>
  <c r="I201" i="19"/>
  <c r="H201" i="19" s="1"/>
  <c r="CJ257" i="17"/>
  <c r="AE272" i="17"/>
  <c r="AE251" i="17"/>
  <c r="AK272" i="17"/>
  <c r="AK251" i="17"/>
  <c r="BX272" i="17"/>
  <c r="BX251" i="17"/>
  <c r="CA272" i="17"/>
  <c r="CA251" i="17"/>
  <c r="AI272" i="17"/>
  <c r="AI251" i="17"/>
  <c r="BP272" i="17"/>
  <c r="BP251" i="17"/>
  <c r="BV272" i="17"/>
  <c r="BV251" i="17"/>
  <c r="AB258" i="17"/>
  <c r="AW258" i="17"/>
  <c r="BO82" i="17"/>
  <c r="BC82" i="17"/>
  <c r="BC258" i="17" s="1"/>
  <c r="I1234" i="19"/>
  <c r="AZ258" i="17"/>
  <c r="BR82" i="17"/>
  <c r="BR258" i="17" s="1"/>
  <c r="I1659" i="19"/>
  <c r="I98" i="19"/>
  <c r="H98" i="19" s="1"/>
  <c r="CG258" i="17"/>
  <c r="I203" i="19"/>
  <c r="H203" i="19" s="1"/>
  <c r="CJ258" i="17"/>
  <c r="CF548" i="17"/>
  <c r="CC386" i="17"/>
  <c r="CF257" i="17"/>
  <c r="CF213" i="17"/>
  <c r="CF211" i="17"/>
  <c r="H96" i="19"/>
  <c r="CI548" i="17"/>
  <c r="CI257" i="17"/>
  <c r="CI213" i="17"/>
  <c r="CI211" i="17"/>
  <c r="CF549" i="17"/>
  <c r="CC388" i="17"/>
  <c r="CF258" i="17"/>
  <c r="CF212" i="17"/>
  <c r="CF538" i="17"/>
  <c r="CC343" i="17"/>
  <c r="CF251" i="17"/>
  <c r="CF185" i="17"/>
  <c r="CF179" i="17"/>
  <c r="CC370" i="17"/>
  <c r="H80" i="19"/>
  <c r="CC342" i="17"/>
  <c r="CF329" i="17"/>
  <c r="CF189" i="17"/>
  <c r="CC372" i="17"/>
  <c r="H82" i="19"/>
  <c r="CF574" i="17"/>
  <c r="CC359" i="17"/>
  <c r="CC347" i="17"/>
  <c r="CF331" i="17"/>
  <c r="CC401" i="17"/>
  <c r="CF184" i="17"/>
  <c r="H111" i="19"/>
  <c r="CF552" i="17"/>
  <c r="CC399" i="17"/>
  <c r="CF182" i="17"/>
  <c r="CF577" i="17"/>
  <c r="CC423" i="17"/>
  <c r="CF119" i="17"/>
  <c r="CC425" i="17" s="1"/>
  <c r="H2071" i="19"/>
  <c r="CF565" i="17"/>
  <c r="CF555" i="17"/>
  <c r="CC409" i="17"/>
  <c r="CF126" i="17"/>
  <c r="CC432" i="17" s="1"/>
  <c r="H2078" i="19"/>
  <c r="CF561" i="17"/>
  <c r="CC422" i="17"/>
  <c r="H132" i="19"/>
  <c r="CF570" i="17"/>
  <c r="CF546" i="17"/>
  <c r="CC384" i="17"/>
  <c r="CF247" i="17"/>
  <c r="CF202" i="17"/>
  <c r="CF134" i="17"/>
  <c r="H2086" i="19"/>
  <c r="CF176" i="17"/>
  <c r="CF310" i="17"/>
  <c r="CC416" i="17"/>
  <c r="CF174" i="17"/>
  <c r="CC406" i="17"/>
  <c r="CF172" i="17"/>
  <c r="CC404" i="17"/>
  <c r="H2073" i="19"/>
  <c r="CF121" i="17"/>
  <c r="CG121" i="17" s="1"/>
  <c r="CF170" i="17"/>
  <c r="CC394" i="17"/>
  <c r="CF308" i="17"/>
  <c r="CC365" i="17"/>
  <c r="CF164" i="17"/>
  <c r="CC353" i="17"/>
  <c r="CF305" i="17"/>
  <c r="CC339" i="17"/>
  <c r="CF326" i="17"/>
  <c r="CC337" i="17"/>
  <c r="CF324" i="17"/>
  <c r="CF162" i="17"/>
  <c r="CC411" i="17"/>
  <c r="H121" i="19"/>
  <c r="CI252" i="17"/>
  <c r="CI186" i="17"/>
  <c r="CI180" i="17"/>
  <c r="CI187" i="17"/>
  <c r="CI254" i="17"/>
  <c r="CI181" i="17"/>
  <c r="H189" i="19"/>
  <c r="CI575" i="17"/>
  <c r="H2101" i="19"/>
  <c r="CI67" i="17"/>
  <c r="CJ67" i="17" s="1"/>
  <c r="CI333" i="17"/>
  <c r="CI573" i="17"/>
  <c r="CI330" i="17"/>
  <c r="H2091" i="19"/>
  <c r="CI42" i="17"/>
  <c r="H239" i="19"/>
  <c r="CI560" i="17"/>
  <c r="H236" i="19"/>
  <c r="CI569" i="17"/>
  <c r="CI545" i="17"/>
  <c r="CI201" i="17"/>
  <c r="CI551" i="17"/>
  <c r="H213" i="19"/>
  <c r="CI175" i="17"/>
  <c r="CI173" i="17"/>
  <c r="CI309" i="17"/>
  <c r="CI169" i="17"/>
  <c r="CI306" i="17"/>
  <c r="CI163" i="17"/>
  <c r="CI325" i="17"/>
  <c r="CI304" i="17"/>
  <c r="H227" i="19"/>
  <c r="CI556" i="17"/>
  <c r="H2122" i="19"/>
  <c r="CI107" i="17"/>
  <c r="BZ273" i="17"/>
  <c r="BZ187" i="17"/>
  <c r="BZ252" i="17"/>
  <c r="BZ186" i="17"/>
  <c r="BZ180" i="17"/>
  <c r="BH252" i="17"/>
  <c r="BH187" i="17"/>
  <c r="BH186" i="17"/>
  <c r="BH180" i="17"/>
  <c r="BK344" i="17"/>
  <c r="BE252" i="17"/>
  <c r="BE186" i="17"/>
  <c r="BE180" i="17"/>
  <c r="BE187" i="17"/>
  <c r="H1405" i="19"/>
  <c r="BK38" i="17"/>
  <c r="AP187" i="17"/>
  <c r="AP252" i="17"/>
  <c r="AP186" i="17"/>
  <c r="AP180" i="17"/>
  <c r="AJ273" i="17"/>
  <c r="AJ252" i="17"/>
  <c r="AJ187" i="17"/>
  <c r="AJ186" i="17"/>
  <c r="AJ180" i="17"/>
  <c r="AG344" i="17"/>
  <c r="AA252" i="17"/>
  <c r="AA186" i="17"/>
  <c r="AA180" i="17"/>
  <c r="AA187" i="17"/>
  <c r="H705" i="19"/>
  <c r="AG38" i="17"/>
  <c r="BZ538" i="17"/>
  <c r="BZ272" i="17"/>
  <c r="BZ251" i="17"/>
  <c r="BZ185" i="17"/>
  <c r="BZ179" i="17"/>
  <c r="BH538" i="17"/>
  <c r="BH251" i="17"/>
  <c r="BH185" i="17"/>
  <c r="BH179" i="17"/>
  <c r="BE538" i="17"/>
  <c r="BK343" i="17"/>
  <c r="BE251" i="17"/>
  <c r="BE185" i="17"/>
  <c r="BE179" i="17"/>
  <c r="AP538" i="17"/>
  <c r="AP251" i="17"/>
  <c r="AP185" i="17"/>
  <c r="AP179" i="17"/>
  <c r="AJ538" i="17"/>
  <c r="AJ272" i="17"/>
  <c r="AJ251" i="17"/>
  <c r="AJ185" i="17"/>
  <c r="AJ179" i="17"/>
  <c r="AG343" i="17"/>
  <c r="AA538" i="17"/>
  <c r="AA251" i="17"/>
  <c r="AA185" i="17"/>
  <c r="AA179" i="17"/>
  <c r="BZ280" i="17"/>
  <c r="BZ254" i="17"/>
  <c r="BZ181" i="17"/>
  <c r="BH181" i="17"/>
  <c r="BH254" i="17"/>
  <c r="BK358" i="17"/>
  <c r="BE254" i="17"/>
  <c r="BE181" i="17"/>
  <c r="AP254" i="17"/>
  <c r="AP181" i="17"/>
  <c r="AJ280" i="17"/>
  <c r="AJ181" i="17"/>
  <c r="AJ254" i="17"/>
  <c r="AG358" i="17"/>
  <c r="AA254" i="17"/>
  <c r="AA181" i="17"/>
  <c r="BK370" i="17"/>
  <c r="H1431" i="19"/>
  <c r="BK64" i="17"/>
  <c r="I1431" i="19" s="1"/>
  <c r="AG370" i="17"/>
  <c r="H731" i="19"/>
  <c r="AG64" i="17"/>
  <c r="BZ279" i="17"/>
  <c r="BZ190" i="17"/>
  <c r="BK357" i="17"/>
  <c r="BE190" i="17"/>
  <c r="AJ279" i="17"/>
  <c r="AJ190" i="17"/>
  <c r="AG357" i="17"/>
  <c r="AA190" i="17"/>
  <c r="BZ271" i="17"/>
  <c r="BZ329" i="17"/>
  <c r="BZ189" i="17"/>
  <c r="BH329" i="17"/>
  <c r="BH189" i="17"/>
  <c r="BK342" i="17"/>
  <c r="BE329" i="17"/>
  <c r="BE189" i="17"/>
  <c r="H1403" i="19"/>
  <c r="BK36" i="17"/>
  <c r="AP329" i="17"/>
  <c r="AP189" i="17"/>
  <c r="AJ329" i="17"/>
  <c r="AJ271" i="17"/>
  <c r="AJ189" i="17"/>
  <c r="AG342" i="17"/>
  <c r="AA329" i="17"/>
  <c r="AA189" i="17"/>
  <c r="H703" i="19"/>
  <c r="AG36" i="17"/>
  <c r="BZ548" i="17"/>
  <c r="BZ213" i="17"/>
  <c r="BZ211" i="17"/>
  <c r="BZ257" i="17"/>
  <c r="BH548" i="17"/>
  <c r="BH257" i="17"/>
  <c r="BH213" i="17"/>
  <c r="BH211" i="17"/>
  <c r="BE548" i="17"/>
  <c r="BK386" i="17"/>
  <c r="BE257" i="17"/>
  <c r="BE213" i="17"/>
  <c r="BE211" i="17"/>
  <c r="H1447" i="19"/>
  <c r="BK80" i="17"/>
  <c r="I1447" i="19" s="1"/>
  <c r="AP548" i="17"/>
  <c r="AP213" i="17"/>
  <c r="AP211" i="17"/>
  <c r="AP257" i="17"/>
  <c r="AJ548" i="17"/>
  <c r="AJ257" i="17"/>
  <c r="AJ213" i="17"/>
  <c r="AJ211" i="17"/>
  <c r="AA548" i="17"/>
  <c r="AG386" i="17"/>
  <c r="AA257" i="17"/>
  <c r="AA213" i="17"/>
  <c r="AA211" i="17"/>
  <c r="H747" i="19"/>
  <c r="AG80" i="17"/>
  <c r="BZ549" i="17"/>
  <c r="BZ258" i="17"/>
  <c r="BZ212" i="17"/>
  <c r="BH549" i="17"/>
  <c r="BH258" i="17"/>
  <c r="BH212" i="17"/>
  <c r="BK388" i="17"/>
  <c r="BE549" i="17"/>
  <c r="BE212" i="17"/>
  <c r="BE258" i="17"/>
  <c r="H1449" i="19"/>
  <c r="BK82" i="17"/>
  <c r="AP549" i="17"/>
  <c r="AP258" i="17"/>
  <c r="AP212" i="17"/>
  <c r="AJ549" i="17"/>
  <c r="AJ258" i="17"/>
  <c r="AJ212" i="17"/>
  <c r="AG388" i="17"/>
  <c r="AA549" i="17"/>
  <c r="AA258" i="17"/>
  <c r="AA212" i="17"/>
  <c r="AG82" i="17"/>
  <c r="AH82" i="17" s="1"/>
  <c r="H749" i="19"/>
  <c r="BK374" i="17"/>
  <c r="H1435" i="19"/>
  <c r="BK68" i="17"/>
  <c r="I1435" i="19" s="1"/>
  <c r="AG374" i="17"/>
  <c r="H735" i="19"/>
  <c r="AG68" i="17"/>
  <c r="BK372" i="17"/>
  <c r="H1433" i="19"/>
  <c r="BK66" i="17"/>
  <c r="I1433" i="19" s="1"/>
  <c r="AG372" i="17"/>
  <c r="AG66" i="17"/>
  <c r="I733" i="19" s="1"/>
  <c r="H733" i="19"/>
  <c r="BZ575" i="17"/>
  <c r="BZ287" i="17"/>
  <c r="H1886" i="19"/>
  <c r="BZ67" i="17"/>
  <c r="BH575" i="17"/>
  <c r="H1356" i="19"/>
  <c r="BH67" i="17"/>
  <c r="I1356" i="19" s="1"/>
  <c r="BE575" i="17"/>
  <c r="BK371" i="17"/>
  <c r="H1301" i="19"/>
  <c r="BE67" i="17"/>
  <c r="I1301" i="19" s="1"/>
  <c r="H1432" i="19"/>
  <c r="BK65" i="17"/>
  <c r="BL65" i="17" s="1"/>
  <c r="AP575" i="17"/>
  <c r="H926" i="19"/>
  <c r="AP67" i="17"/>
  <c r="AJ575" i="17"/>
  <c r="AJ287" i="17"/>
  <c r="H816" i="19"/>
  <c r="AJ67" i="17"/>
  <c r="AA575" i="17"/>
  <c r="AG371" i="17"/>
  <c r="H732" i="19"/>
  <c r="AG65" i="17"/>
  <c r="H601" i="19"/>
  <c r="AA67" i="17"/>
  <c r="BK362" i="17"/>
  <c r="AG362" i="17"/>
  <c r="BK360" i="17"/>
  <c r="AG360" i="17"/>
  <c r="BZ574" i="17"/>
  <c r="BZ281" i="17"/>
  <c r="BH574" i="17"/>
  <c r="BE574" i="17"/>
  <c r="BK359" i="17"/>
  <c r="AP574" i="17"/>
  <c r="AJ574" i="17"/>
  <c r="AJ281" i="17"/>
  <c r="AA574" i="17"/>
  <c r="AG359" i="17"/>
  <c r="BZ333" i="17"/>
  <c r="BZ276" i="17"/>
  <c r="BH333" i="17"/>
  <c r="BK349" i="17"/>
  <c r="BE333" i="17"/>
  <c r="H1410" i="19"/>
  <c r="BK43" i="17"/>
  <c r="BL43" i="17" s="1"/>
  <c r="AP333" i="17"/>
  <c r="AJ333" i="17"/>
  <c r="AJ276" i="17"/>
  <c r="AG349" i="17"/>
  <c r="AA333" i="17"/>
  <c r="H710" i="19"/>
  <c r="AG43" i="17"/>
  <c r="BZ331" i="17"/>
  <c r="BZ275" i="17"/>
  <c r="BH331" i="17"/>
  <c r="BH210" i="17"/>
  <c r="BE331" i="17"/>
  <c r="BK347" i="17"/>
  <c r="BE210" i="17"/>
  <c r="H1408" i="19"/>
  <c r="BK41" i="17"/>
  <c r="BL41" i="17" s="1"/>
  <c r="AP331" i="17"/>
  <c r="AP210" i="17"/>
  <c r="AJ275" i="17"/>
  <c r="AJ331" i="17"/>
  <c r="AJ210" i="17"/>
  <c r="AG347" i="17"/>
  <c r="AA331" i="17"/>
  <c r="AA210" i="17"/>
  <c r="H708" i="19"/>
  <c r="AG41" i="17"/>
  <c r="I708" i="19" s="1"/>
  <c r="BZ573" i="17"/>
  <c r="BZ330" i="17"/>
  <c r="BZ274" i="17"/>
  <c r="H1876" i="19"/>
  <c r="BZ42" i="17"/>
  <c r="BH573" i="17"/>
  <c r="BH330" i="17"/>
  <c r="BH209" i="17"/>
  <c r="H1346" i="19"/>
  <c r="BH42" i="17"/>
  <c r="BI42" i="17" s="1"/>
  <c r="BE573" i="17"/>
  <c r="BK346" i="17"/>
  <c r="BE330" i="17"/>
  <c r="BE209" i="17"/>
  <c r="H1291" i="19"/>
  <c r="BE42" i="17"/>
  <c r="BF42" i="17" s="1"/>
  <c r="H1407" i="19"/>
  <c r="BK40" i="17"/>
  <c r="I1407" i="19" s="1"/>
  <c r="AP573" i="17"/>
  <c r="AP330" i="17"/>
  <c r="AP209" i="17"/>
  <c r="H916" i="19"/>
  <c r="AP42" i="17"/>
  <c r="AJ573" i="17"/>
  <c r="AJ330" i="17"/>
  <c r="AJ274" i="17"/>
  <c r="AJ209" i="17"/>
  <c r="H806" i="19"/>
  <c r="AJ42" i="17"/>
  <c r="AA573" i="17"/>
  <c r="AG346" i="17"/>
  <c r="AA330" i="17"/>
  <c r="AA209" i="17"/>
  <c r="H707" i="19"/>
  <c r="AG40" i="17"/>
  <c r="H591" i="19"/>
  <c r="AA42" i="17"/>
  <c r="BK401" i="17"/>
  <c r="BE184" i="17"/>
  <c r="H1462" i="19"/>
  <c r="BK95" i="17"/>
  <c r="BK184" i="17" s="1"/>
  <c r="AG401" i="17"/>
  <c r="AA184" i="17"/>
  <c r="H762" i="19"/>
  <c r="AG95" i="17"/>
  <c r="BK400" i="17"/>
  <c r="BE183" i="17"/>
  <c r="AG400" i="17"/>
  <c r="AA183" i="17"/>
  <c r="BZ552" i="17"/>
  <c r="BZ182" i="17"/>
  <c r="BH552" i="17"/>
  <c r="BH182" i="17"/>
  <c r="BE552" i="17"/>
  <c r="BK399" i="17"/>
  <c r="BE182" i="17"/>
  <c r="H1460" i="19"/>
  <c r="BK93" i="17"/>
  <c r="BL93" i="17" s="1"/>
  <c r="AP552" i="17"/>
  <c r="AP182" i="17"/>
  <c r="AJ552" i="17"/>
  <c r="AJ182" i="17"/>
  <c r="AG399" i="17"/>
  <c r="AA552" i="17"/>
  <c r="AA182" i="17"/>
  <c r="H760" i="19"/>
  <c r="AG93" i="17"/>
  <c r="BE559" i="17"/>
  <c r="BK420" i="17"/>
  <c r="H1481" i="19"/>
  <c r="BK114" i="17"/>
  <c r="BK559" i="17" s="1"/>
  <c r="AA559" i="17"/>
  <c r="AG420" i="17"/>
  <c r="AG114" i="17"/>
  <c r="AH114" i="17" s="1"/>
  <c r="H781" i="19"/>
  <c r="BK424" i="17"/>
  <c r="H1485" i="19"/>
  <c r="BK118" i="17"/>
  <c r="I1485" i="19" s="1"/>
  <c r="AG424" i="17"/>
  <c r="H785" i="19"/>
  <c r="AG118" i="17"/>
  <c r="BZ577" i="17"/>
  <c r="BZ301" i="17"/>
  <c r="H1911" i="19"/>
  <c r="BZ119" i="17"/>
  <c r="CA119" i="17" s="1"/>
  <c r="L1911" i="19" s="1"/>
  <c r="K1911" i="19" s="1"/>
  <c r="BH577" i="17"/>
  <c r="H1381" i="19"/>
  <c r="BH119" i="17"/>
  <c r="I1381" i="19" s="1"/>
  <c r="BE577" i="17"/>
  <c r="BK423" i="17"/>
  <c r="BE119" i="17"/>
  <c r="H1484" i="19"/>
  <c r="H1326" i="19"/>
  <c r="BK117" i="17"/>
  <c r="BL117" i="17" s="1"/>
  <c r="AP577" i="17"/>
  <c r="H951" i="19"/>
  <c r="AP119" i="17"/>
  <c r="I951" i="19" s="1"/>
  <c r="AJ577" i="17"/>
  <c r="AJ301" i="17"/>
  <c r="H841" i="19"/>
  <c r="AJ119" i="17"/>
  <c r="I841" i="19" s="1"/>
  <c r="AA577" i="17"/>
  <c r="AG423" i="17"/>
  <c r="H784" i="19"/>
  <c r="H626" i="19"/>
  <c r="AG117" i="17"/>
  <c r="I784" i="19" s="1"/>
  <c r="AA119" i="17"/>
  <c r="AG425" i="17" s="1"/>
  <c r="BE560" i="17"/>
  <c r="BK421" i="17"/>
  <c r="BK115" i="17"/>
  <c r="BK560" i="17" s="1"/>
  <c r="H1482" i="19"/>
  <c r="AA560" i="17"/>
  <c r="AG421" i="17"/>
  <c r="H782" i="19"/>
  <c r="AG115" i="17"/>
  <c r="BZ565" i="17"/>
  <c r="BZ555" i="17"/>
  <c r="H1918" i="19"/>
  <c r="BZ126" i="17"/>
  <c r="I1918" i="19" s="1"/>
  <c r="BH565" i="17"/>
  <c r="BH555" i="17"/>
  <c r="H1388" i="19"/>
  <c r="BH126" i="17"/>
  <c r="I1388" i="19" s="1"/>
  <c r="BE565" i="17"/>
  <c r="BE555" i="17"/>
  <c r="BK409" i="17"/>
  <c r="H1470" i="19"/>
  <c r="BE126" i="17"/>
  <c r="BK103" i="17"/>
  <c r="I1470" i="19" s="1"/>
  <c r="H1333" i="19"/>
  <c r="AP565" i="17"/>
  <c r="AP555" i="17"/>
  <c r="H958" i="19"/>
  <c r="AP126" i="17"/>
  <c r="AQ126" i="17" s="1"/>
  <c r="AJ565" i="17"/>
  <c r="AJ555" i="17"/>
  <c r="H848" i="19"/>
  <c r="AJ126" i="17"/>
  <c r="AJ569" i="17" s="1"/>
  <c r="AA565" i="17"/>
  <c r="AG409" i="17"/>
  <c r="AA555" i="17"/>
  <c r="H633" i="19"/>
  <c r="H770" i="19"/>
  <c r="AA126" i="17"/>
  <c r="AG432" i="17" s="1"/>
  <c r="AG103" i="17"/>
  <c r="BZ545" i="17"/>
  <c r="BZ290" i="17"/>
  <c r="BZ201" i="17"/>
  <c r="BH545" i="17"/>
  <c r="BH201" i="17"/>
  <c r="BE545" i="17"/>
  <c r="BK383" i="17"/>
  <c r="BE201" i="17"/>
  <c r="H1444" i="19"/>
  <c r="BK77" i="17"/>
  <c r="AP545" i="17"/>
  <c r="AP201" i="17"/>
  <c r="AJ545" i="17"/>
  <c r="AJ290" i="17"/>
  <c r="AJ201" i="17"/>
  <c r="AA545" i="17"/>
  <c r="AG383" i="17"/>
  <c r="AA201" i="17"/>
  <c r="H744" i="19"/>
  <c r="AG77" i="17"/>
  <c r="AH77" i="17" s="1"/>
  <c r="BZ561" i="17"/>
  <c r="BZ300" i="17"/>
  <c r="BE561" i="17"/>
  <c r="BK422" i="17"/>
  <c r="H1483" i="19"/>
  <c r="BK116" i="17"/>
  <c r="BK561" i="17" s="1"/>
  <c r="AJ561" i="17"/>
  <c r="AJ300" i="17"/>
  <c r="AA561" i="17"/>
  <c r="AG422" i="17"/>
  <c r="AG116" i="17"/>
  <c r="H783" i="19"/>
  <c r="BZ551" i="17"/>
  <c r="BZ293" i="17"/>
  <c r="BH551" i="17"/>
  <c r="BH206" i="17"/>
  <c r="BE551" i="17"/>
  <c r="BK398" i="17"/>
  <c r="BE206" i="17"/>
  <c r="H1459" i="19"/>
  <c r="BK92" i="17"/>
  <c r="AP551" i="17"/>
  <c r="AP206" i="17"/>
  <c r="AJ293" i="17"/>
  <c r="AJ551" i="17"/>
  <c r="AJ206" i="17"/>
  <c r="AA551" i="17"/>
  <c r="AG398" i="17"/>
  <c r="AA206" i="17"/>
  <c r="H759" i="19"/>
  <c r="AG92" i="17"/>
  <c r="BZ570" i="17"/>
  <c r="BZ546" i="17"/>
  <c r="BZ291" i="17"/>
  <c r="BZ247" i="17"/>
  <c r="BZ202" i="17"/>
  <c r="H1926" i="19"/>
  <c r="BZ134" i="17"/>
  <c r="BH570" i="17"/>
  <c r="BH546" i="17"/>
  <c r="BH247" i="17"/>
  <c r="BH205" i="17"/>
  <c r="BH202" i="17"/>
  <c r="H1396" i="19"/>
  <c r="BH134" i="17"/>
  <c r="BE570" i="17"/>
  <c r="BE546" i="17"/>
  <c r="BK384" i="17"/>
  <c r="BE247" i="17"/>
  <c r="BE205" i="17"/>
  <c r="BE202" i="17"/>
  <c r="H1445" i="19"/>
  <c r="BE134" i="17"/>
  <c r="BF134" i="17" s="1"/>
  <c r="BF238" i="17" s="1"/>
  <c r="BK78" i="17"/>
  <c r="H1341" i="19"/>
  <c r="AP570" i="17"/>
  <c r="AP546" i="17"/>
  <c r="AP247" i="17"/>
  <c r="AP205" i="17"/>
  <c r="AP202" i="17"/>
  <c r="H966" i="19"/>
  <c r="AP134" i="17"/>
  <c r="AQ134" i="17" s="1"/>
  <c r="AQ238" i="17" s="1"/>
  <c r="AJ570" i="17"/>
  <c r="AJ546" i="17"/>
  <c r="AJ291" i="17"/>
  <c r="AJ247" i="17"/>
  <c r="AJ205" i="17"/>
  <c r="AJ202" i="17"/>
  <c r="H856" i="19"/>
  <c r="AJ134" i="17"/>
  <c r="AA570" i="17"/>
  <c r="AG384" i="17"/>
  <c r="AA546" i="17"/>
  <c r="AA205" i="17"/>
  <c r="AA202" i="17"/>
  <c r="AA247" i="17"/>
  <c r="H641" i="19"/>
  <c r="H745" i="19"/>
  <c r="AA134" i="17"/>
  <c r="AG78" i="17"/>
  <c r="AH78" i="17" s="1"/>
  <c r="BK412" i="17"/>
  <c r="H1473" i="19"/>
  <c r="BK106" i="17"/>
  <c r="BL106" i="17" s="1"/>
  <c r="AG412" i="17"/>
  <c r="H773" i="19"/>
  <c r="AG106" i="17"/>
  <c r="I773" i="19" s="1"/>
  <c r="BK411" i="17"/>
  <c r="H1472" i="19"/>
  <c r="BK105" i="17"/>
  <c r="BL105" i="17" s="1"/>
  <c r="L1472" i="19" s="1"/>
  <c r="K1472" i="19" s="1"/>
  <c r="AG411" i="17"/>
  <c r="H772" i="19"/>
  <c r="AG105" i="17"/>
  <c r="I772" i="19" s="1"/>
  <c r="BZ556" i="17"/>
  <c r="H1907" i="19"/>
  <c r="BZ107" i="17"/>
  <c r="BH556" i="17"/>
  <c r="H1377" i="19"/>
  <c r="BH107" i="17"/>
  <c r="BI107" i="17" s="1"/>
  <c r="BE556" i="17"/>
  <c r="BK410" i="17"/>
  <c r="H1322" i="19"/>
  <c r="BE107" i="17"/>
  <c r="I1322" i="19" s="1"/>
  <c r="H1471" i="19"/>
  <c r="BK104" i="17"/>
  <c r="I1471" i="19" s="1"/>
  <c r="AP556" i="17"/>
  <c r="H947" i="19"/>
  <c r="AP107" i="17"/>
  <c r="AJ556" i="17"/>
  <c r="H837" i="19"/>
  <c r="AJ107" i="17"/>
  <c r="I837" i="19" s="1"/>
  <c r="AA556" i="17"/>
  <c r="AG410" i="17"/>
  <c r="H771" i="19"/>
  <c r="AG104" i="17"/>
  <c r="I771" i="19" s="1"/>
  <c r="H622" i="19"/>
  <c r="AA107" i="17"/>
  <c r="I622" i="19" s="1"/>
  <c r="BE177" i="17"/>
  <c r="BK417" i="17"/>
  <c r="AA177" i="17"/>
  <c r="AG417" i="17"/>
  <c r="BZ176" i="17"/>
  <c r="BZ310" i="17"/>
  <c r="BH176" i="17"/>
  <c r="BH310" i="17"/>
  <c r="BE176" i="17"/>
  <c r="BK416" i="17"/>
  <c r="BE310" i="17"/>
  <c r="AP176" i="17"/>
  <c r="AP310" i="17"/>
  <c r="AJ176" i="17"/>
  <c r="AJ310" i="17"/>
  <c r="AA176" i="17"/>
  <c r="AG416" i="17"/>
  <c r="AA310" i="17"/>
  <c r="BZ175" i="17"/>
  <c r="BZ298" i="17"/>
  <c r="BH175" i="17"/>
  <c r="BE175" i="17"/>
  <c r="BK415" i="17"/>
  <c r="BK109" i="17"/>
  <c r="H1476" i="19"/>
  <c r="AP175" i="17"/>
  <c r="AJ175" i="17"/>
  <c r="AJ298" i="17"/>
  <c r="AA175" i="17"/>
  <c r="AG415" i="17"/>
  <c r="H776" i="19"/>
  <c r="AG109" i="17"/>
  <c r="AH109" i="17" s="1"/>
  <c r="BE174" i="17"/>
  <c r="BK406" i="17"/>
  <c r="AA174" i="17"/>
  <c r="AG406" i="17"/>
  <c r="BZ173" i="17"/>
  <c r="BZ309" i="17"/>
  <c r="BH173" i="17"/>
  <c r="BH309" i="17"/>
  <c r="BE173" i="17"/>
  <c r="BK405" i="17"/>
  <c r="BE309" i="17"/>
  <c r="AP173" i="17"/>
  <c r="AP309" i="17"/>
  <c r="AJ173" i="17"/>
  <c r="AJ309" i="17"/>
  <c r="AA173" i="17"/>
  <c r="AG405" i="17"/>
  <c r="AA309" i="17"/>
  <c r="BZ172" i="17"/>
  <c r="BZ295" i="17"/>
  <c r="H1913" i="19"/>
  <c r="BZ121" i="17"/>
  <c r="BH172" i="17"/>
  <c r="H1383" i="19"/>
  <c r="BH121" i="17"/>
  <c r="BE172" i="17"/>
  <c r="BK404" i="17"/>
  <c r="H1328" i="19"/>
  <c r="BE121" i="17"/>
  <c r="I1328" i="19" s="1"/>
  <c r="H1465" i="19"/>
  <c r="BK98" i="17"/>
  <c r="I1465" i="19" s="1"/>
  <c r="AP172" i="17"/>
  <c r="H953" i="19"/>
  <c r="AP121" i="17"/>
  <c r="I953" i="19" s="1"/>
  <c r="AJ172" i="17"/>
  <c r="AJ295" i="17"/>
  <c r="H843" i="19"/>
  <c r="AJ121" i="17"/>
  <c r="AA172" i="17"/>
  <c r="AG404" i="17"/>
  <c r="H765" i="19"/>
  <c r="AG98" i="17"/>
  <c r="I765" i="19" s="1"/>
  <c r="H628" i="19"/>
  <c r="AA121" i="17"/>
  <c r="I628" i="19" s="1"/>
  <c r="BE171" i="17"/>
  <c r="BK395" i="17"/>
  <c r="AA171" i="17"/>
  <c r="AG395" i="17"/>
  <c r="BZ170" i="17"/>
  <c r="BZ308" i="17"/>
  <c r="BH170" i="17"/>
  <c r="BH308" i="17"/>
  <c r="BE170" i="17"/>
  <c r="BK394" i="17"/>
  <c r="BE308" i="17"/>
  <c r="AP170" i="17"/>
  <c r="AP308" i="17"/>
  <c r="AJ170" i="17"/>
  <c r="AJ308" i="17"/>
  <c r="AA170" i="17"/>
  <c r="AG394" i="17"/>
  <c r="AA308" i="17"/>
  <c r="BZ169" i="17"/>
  <c r="BH169" i="17"/>
  <c r="BE169" i="17"/>
  <c r="BK393" i="17"/>
  <c r="H1454" i="19"/>
  <c r="BK87" i="17"/>
  <c r="AP169" i="17"/>
  <c r="AJ169" i="17"/>
  <c r="AA169" i="17"/>
  <c r="AG393" i="17"/>
  <c r="H754" i="19"/>
  <c r="AG87" i="17"/>
  <c r="AH87" i="17" s="1"/>
  <c r="BK367" i="17"/>
  <c r="BZ306" i="17"/>
  <c r="BH306" i="17"/>
  <c r="BK366" i="17"/>
  <c r="BE306" i="17"/>
  <c r="AP306" i="17"/>
  <c r="AJ306" i="17"/>
  <c r="AG366" i="17"/>
  <c r="AA306" i="17"/>
  <c r="BZ284" i="17"/>
  <c r="BZ164" i="17"/>
  <c r="BH164" i="17"/>
  <c r="BK365" i="17"/>
  <c r="BE164" i="17"/>
  <c r="H1426" i="19"/>
  <c r="BK59" i="17"/>
  <c r="AP164" i="17"/>
  <c r="AJ284" i="17"/>
  <c r="AJ164" i="17"/>
  <c r="AG365" i="17"/>
  <c r="AA164" i="17"/>
  <c r="H726" i="19"/>
  <c r="AG59" i="17"/>
  <c r="BK354" i="17"/>
  <c r="BZ305" i="17"/>
  <c r="BH305" i="17"/>
  <c r="BK353" i="17"/>
  <c r="BE305" i="17"/>
  <c r="AP305" i="17"/>
  <c r="AJ305" i="17"/>
  <c r="AG353" i="17"/>
  <c r="AA305" i="17"/>
  <c r="BZ277" i="17"/>
  <c r="BZ163" i="17"/>
  <c r="BH163" i="17"/>
  <c r="BK352" i="17"/>
  <c r="BE163" i="17"/>
  <c r="AP163" i="17"/>
  <c r="AJ277" i="17"/>
  <c r="AJ163" i="17"/>
  <c r="AG352" i="17"/>
  <c r="AA163" i="17"/>
  <c r="BZ326" i="17"/>
  <c r="BH326" i="17"/>
  <c r="BK339" i="17"/>
  <c r="BE326" i="17"/>
  <c r="AP326" i="17"/>
  <c r="AJ326" i="17"/>
  <c r="AG339" i="17"/>
  <c r="AA326" i="17"/>
  <c r="BZ304" i="17"/>
  <c r="BZ325" i="17"/>
  <c r="BH304" i="17"/>
  <c r="BH325" i="17"/>
  <c r="BK338" i="17"/>
  <c r="BE325" i="17"/>
  <c r="BE304" i="17"/>
  <c r="AP304" i="17"/>
  <c r="AP325" i="17"/>
  <c r="AJ304" i="17"/>
  <c r="AJ325" i="17"/>
  <c r="AG338" i="17"/>
  <c r="AA325" i="17"/>
  <c r="AA304" i="17"/>
  <c r="BZ324" i="17"/>
  <c r="BZ269" i="17"/>
  <c r="BZ162" i="17"/>
  <c r="BH324" i="17"/>
  <c r="BH162" i="17"/>
  <c r="BK337" i="17"/>
  <c r="BE324" i="17"/>
  <c r="BE162" i="17"/>
  <c r="H1398" i="19"/>
  <c r="BK31" i="17"/>
  <c r="AP324" i="17"/>
  <c r="AP162" i="17"/>
  <c r="AJ324" i="17"/>
  <c r="AJ269" i="17"/>
  <c r="AJ162" i="17"/>
  <c r="AG337" i="17"/>
  <c r="AA324" i="17"/>
  <c r="AA162" i="17"/>
  <c r="H698" i="19"/>
  <c r="AG31" i="17"/>
  <c r="AH31" i="17" s="1"/>
  <c r="H404" i="19"/>
  <c r="H419" i="19"/>
  <c r="AM42" i="16"/>
  <c r="AS36" i="16"/>
  <c r="H488" i="19"/>
  <c r="H431" i="19"/>
  <c r="H446" i="19"/>
  <c r="BB36" i="16"/>
  <c r="BC36" i="16" s="1"/>
  <c r="AV42" i="16"/>
  <c r="BN36" i="16"/>
  <c r="H557" i="19"/>
  <c r="CF42" i="16"/>
  <c r="CL42" i="16"/>
  <c r="CL75" i="16" s="1"/>
  <c r="H569" i="19"/>
  <c r="H820" i="19"/>
  <c r="AJ72" i="17"/>
  <c r="H803" i="19"/>
  <c r="AJ34" i="17"/>
  <c r="AJ314" i="17" s="1"/>
  <c r="H1890" i="19"/>
  <c r="BZ72" i="17"/>
  <c r="H1873" i="19"/>
  <c r="BZ34" i="17"/>
  <c r="AP62" i="17"/>
  <c r="AP316" i="17" s="1"/>
  <c r="H924" i="19"/>
  <c r="H1665" i="19"/>
  <c r="H1156" i="19"/>
  <c r="BQ88" i="17"/>
  <c r="AY90" i="17"/>
  <c r="AY318" i="17" s="1"/>
  <c r="H396" i="19"/>
  <c r="AJ40" i="16"/>
  <c r="I396" i="19" s="1"/>
  <c r="H408" i="19"/>
  <c r="AP40" i="16"/>
  <c r="I408" i="19" s="1"/>
  <c r="H435" i="19"/>
  <c r="BQ34" i="16"/>
  <c r="I501" i="19" s="1"/>
  <c r="H501" i="19"/>
  <c r="AY40" i="16"/>
  <c r="AZ40" i="16" s="1"/>
  <c r="H458" i="19"/>
  <c r="H473" i="19"/>
  <c r="BE42" i="16"/>
  <c r="BK36" i="16"/>
  <c r="BL36" i="16" s="1"/>
  <c r="H530" i="19"/>
  <c r="H545" i="19"/>
  <c r="BW42" i="16"/>
  <c r="CC36" i="16"/>
  <c r="H388" i="19"/>
  <c r="AG38" i="16"/>
  <c r="AH38" i="16" s="1"/>
  <c r="H913" i="19"/>
  <c r="H930" i="19"/>
  <c r="AP72" i="17"/>
  <c r="AP34" i="17"/>
  <c r="H1360" i="19"/>
  <c r="H1343" i="19"/>
  <c r="BH34" i="17"/>
  <c r="BH72" i="17"/>
  <c r="H727" i="19"/>
  <c r="H599" i="19"/>
  <c r="AG60" i="17"/>
  <c r="AA62" i="17"/>
  <c r="H1637" i="19"/>
  <c r="AY62" i="17"/>
  <c r="AY316" i="17" s="1"/>
  <c r="BQ60" i="17"/>
  <c r="H1139" i="19"/>
  <c r="H1884" i="19"/>
  <c r="BZ62" i="17"/>
  <c r="BZ285" i="17" s="1"/>
  <c r="AA90" i="17"/>
  <c r="H616" i="19"/>
  <c r="H755" i="19"/>
  <c r="AG88" i="17"/>
  <c r="AP90" i="17"/>
  <c r="AP318" i="17" s="1"/>
  <c r="H941" i="19"/>
  <c r="H1901" i="19"/>
  <c r="BZ90" i="17"/>
  <c r="BZ318" i="17" s="1"/>
  <c r="H766" i="19"/>
  <c r="AG99" i="17"/>
  <c r="H620" i="19"/>
  <c r="AA122" i="17"/>
  <c r="H629" i="19"/>
  <c r="AA101" i="17"/>
  <c r="H954" i="19"/>
  <c r="AP122" i="17"/>
  <c r="AP101" i="17"/>
  <c r="AQ101" i="17" s="1"/>
  <c r="H945" i="19"/>
  <c r="H1375" i="19"/>
  <c r="H1384" i="19"/>
  <c r="BH122" i="17"/>
  <c r="BH101" i="17"/>
  <c r="BH319" i="17" s="1"/>
  <c r="H2120" i="19"/>
  <c r="H2129" i="19"/>
  <c r="CI122" i="17"/>
  <c r="CI101" i="17"/>
  <c r="CJ101" i="17" s="1"/>
  <c r="AJ112" i="17"/>
  <c r="H839" i="19"/>
  <c r="H1687" i="19"/>
  <c r="AY112" i="17"/>
  <c r="AY320" i="17" s="1"/>
  <c r="BQ110" i="17"/>
  <c r="H1164" i="19"/>
  <c r="H1909" i="19"/>
  <c r="BZ112" i="17"/>
  <c r="BZ299" i="17" s="1"/>
  <c r="H611" i="19"/>
  <c r="AA81" i="17"/>
  <c r="H721" i="19"/>
  <c r="AG54" i="17"/>
  <c r="AH54" i="17" s="1"/>
  <c r="AH282" i="17" s="1"/>
  <c r="H665" i="19"/>
  <c r="AD79" i="17"/>
  <c r="AD55" i="17"/>
  <c r="AD534" i="17" s="1"/>
  <c r="H651" i="19"/>
  <c r="H828" i="19"/>
  <c r="AJ84" i="17"/>
  <c r="AK84" i="17" s="1"/>
  <c r="AK259" i="17" s="1"/>
  <c r="H879" i="19"/>
  <c r="AM76" i="17"/>
  <c r="AS51" i="17"/>
  <c r="H988" i="19"/>
  <c r="H1629" i="19"/>
  <c r="BQ52" i="17"/>
  <c r="BR52" i="17" s="1"/>
  <c r="L1629" i="19" s="1"/>
  <c r="K1629" i="19" s="1"/>
  <c r="H1311" i="19"/>
  <c r="H1421" i="19"/>
  <c r="BE81" i="17"/>
  <c r="BK54" i="17"/>
  <c r="I1421" i="19" s="1"/>
  <c r="H1368" i="19"/>
  <c r="BH84" i="17"/>
  <c r="BI84" i="17" s="1"/>
  <c r="BI259" i="17" s="1"/>
  <c r="H1943" i="19"/>
  <c r="H1834" i="19"/>
  <c r="BW71" i="17"/>
  <c r="BX71" i="17" s="1"/>
  <c r="BX166" i="17" s="1"/>
  <c r="CC46" i="17"/>
  <c r="H1950" i="19"/>
  <c r="H1826" i="19"/>
  <c r="H1840" i="19"/>
  <c r="BW79" i="17"/>
  <c r="BW55" i="17"/>
  <c r="CC53" i="17"/>
  <c r="H2168" i="19"/>
  <c r="CL84" i="17"/>
  <c r="CM84" i="17" s="1"/>
  <c r="CM259" i="17" s="1"/>
  <c r="H2338" i="19"/>
  <c r="AD59" i="18"/>
  <c r="AD156" i="18" s="1"/>
  <c r="H2423" i="19"/>
  <c r="AJ59" i="18"/>
  <c r="AJ156" i="18" s="1"/>
  <c r="H2530" i="19"/>
  <c r="H2452" i="19"/>
  <c r="AM59" i="18"/>
  <c r="AS57" i="18"/>
  <c r="H2533" i="19"/>
  <c r="AS60" i="18"/>
  <c r="I2533" i="19" s="1"/>
  <c r="H2538" i="19"/>
  <c r="AS65" i="18"/>
  <c r="AT65" i="18" s="1"/>
  <c r="L2538" i="19" s="1"/>
  <c r="K2538" i="19" s="1"/>
  <c r="H2481" i="19"/>
  <c r="AP59" i="18"/>
  <c r="AP156" i="18" s="1"/>
  <c r="H2814" i="19"/>
  <c r="H2644" i="19"/>
  <c r="H2566" i="19"/>
  <c r="BB57" i="18"/>
  <c r="AV59" i="18"/>
  <c r="BN57" i="18"/>
  <c r="H2870" i="19"/>
  <c r="H2595" i="19"/>
  <c r="AY59" i="18"/>
  <c r="AY156" i="18" s="1"/>
  <c r="BQ57" i="18"/>
  <c r="I2870" i="19" s="1"/>
  <c r="H2647" i="19"/>
  <c r="H2817" i="19"/>
  <c r="BB60" i="18"/>
  <c r="BN60" i="18"/>
  <c r="H2821" i="19"/>
  <c r="H2651" i="19"/>
  <c r="BB64" i="18"/>
  <c r="BN64" i="18"/>
  <c r="BO64" i="18" s="1"/>
  <c r="L2821" i="19" s="1"/>
  <c r="K2821" i="19" s="1"/>
  <c r="H2823" i="19"/>
  <c r="H2653" i="19"/>
  <c r="BN66" i="18"/>
  <c r="BB66" i="18"/>
  <c r="H2878" i="19"/>
  <c r="BQ65" i="18"/>
  <c r="I2878" i="19" s="1"/>
  <c r="H2680" i="19"/>
  <c r="BK57" i="18"/>
  <c r="BE59" i="18"/>
  <c r="H2758" i="19"/>
  <c r="H2761" i="19"/>
  <c r="BK60" i="18"/>
  <c r="I2761" i="19" s="1"/>
  <c r="H2766" i="19"/>
  <c r="BK65" i="18"/>
  <c r="BL65" i="18" s="1"/>
  <c r="H2709" i="19"/>
  <c r="BH59" i="18"/>
  <c r="BH156" i="18" s="1"/>
  <c r="H377" i="19"/>
  <c r="AD42" i="16"/>
  <c r="AE42" i="16" s="1"/>
  <c r="AE64" i="16" s="1"/>
  <c r="H505" i="19"/>
  <c r="BQ38" i="16"/>
  <c r="BR38" i="16" s="1"/>
  <c r="L505" i="19" s="1"/>
  <c r="K505" i="19" s="1"/>
  <c r="H462" i="19"/>
  <c r="BH40" i="16"/>
  <c r="BI40" i="16" s="1"/>
  <c r="H534" i="19"/>
  <c r="BZ40" i="16"/>
  <c r="CA40" i="16" s="1"/>
  <c r="CA62" i="16" s="1"/>
  <c r="H561" i="19"/>
  <c r="CI40" i="16"/>
  <c r="CJ40" i="16" s="1"/>
  <c r="H384" i="19"/>
  <c r="H369" i="19"/>
  <c r="AA40" i="16"/>
  <c r="AG34" i="16"/>
  <c r="H699" i="19"/>
  <c r="H605" i="19"/>
  <c r="AG32" i="17"/>
  <c r="AA34" i="17"/>
  <c r="AA72" i="17"/>
  <c r="H588" i="19"/>
  <c r="H1609" i="19"/>
  <c r="H1145" i="19"/>
  <c r="AY72" i="17"/>
  <c r="AY34" i="17"/>
  <c r="H1128" i="19"/>
  <c r="BQ32" i="17"/>
  <c r="BR32" i="17" s="1"/>
  <c r="H2105" i="19"/>
  <c r="H2088" i="19"/>
  <c r="CI72" i="17"/>
  <c r="CI34" i="17"/>
  <c r="H814" i="19"/>
  <c r="AJ62" i="17"/>
  <c r="AJ285" i="17" s="1"/>
  <c r="H1354" i="19"/>
  <c r="BH62" i="17"/>
  <c r="BI62" i="17" s="1"/>
  <c r="H2099" i="19"/>
  <c r="CI62" i="17"/>
  <c r="CJ62" i="17" s="1"/>
  <c r="H831" i="19"/>
  <c r="AJ90" i="17"/>
  <c r="AK90" i="17" s="1"/>
  <c r="H1371" i="19"/>
  <c r="BH90" i="17"/>
  <c r="BH318" i="17" s="1"/>
  <c r="H2116" i="19"/>
  <c r="CI90" i="17"/>
  <c r="CI318" i="17" s="1"/>
  <c r="AJ122" i="17"/>
  <c r="I844" i="19" s="1"/>
  <c r="H835" i="19"/>
  <c r="AJ101" i="17"/>
  <c r="H844" i="19"/>
  <c r="H1676" i="19"/>
  <c r="AY122" i="17"/>
  <c r="BQ99" i="17"/>
  <c r="AY101" i="17"/>
  <c r="AY319" i="17" s="1"/>
  <c r="H1160" i="19"/>
  <c r="H1169" i="19"/>
  <c r="H1905" i="19"/>
  <c r="H1914" i="19"/>
  <c r="BZ101" i="17"/>
  <c r="BZ296" i="17" s="1"/>
  <c r="BZ122" i="17"/>
  <c r="CA122" i="17" s="1"/>
  <c r="H777" i="19"/>
  <c r="AG110" i="17"/>
  <c r="AA112" i="17"/>
  <c r="H624" i="19"/>
  <c r="H949" i="19"/>
  <c r="AP112" i="17"/>
  <c r="AP320" i="17" s="1"/>
  <c r="BH112" i="17"/>
  <c r="BI112" i="17" s="1"/>
  <c r="H1379" i="19"/>
  <c r="H2124" i="19"/>
  <c r="CI112" i="17"/>
  <c r="CJ112" i="17" s="1"/>
  <c r="H719" i="19"/>
  <c r="AG52" i="17"/>
  <c r="H664" i="19"/>
  <c r="AD76" i="17"/>
  <c r="H874" i="19"/>
  <c r="AM71" i="17"/>
  <c r="AS46" i="17"/>
  <c r="H983" i="19"/>
  <c r="AM79" i="17"/>
  <c r="H990" i="19"/>
  <c r="AM55" i="17"/>
  <c r="H866" i="19"/>
  <c r="H880" i="19"/>
  <c r="AS53" i="17"/>
  <c r="H1631" i="19"/>
  <c r="H1151" i="19"/>
  <c r="BQ54" i="17"/>
  <c r="AY81" i="17"/>
  <c r="I1151" i="19" s="1"/>
  <c r="H1419" i="19"/>
  <c r="BK52" i="17"/>
  <c r="H1948" i="19"/>
  <c r="H1839" i="19"/>
  <c r="BW76" i="17"/>
  <c r="CC51" i="17"/>
  <c r="CC190" i="17" s="1"/>
  <c r="I175" i="19"/>
  <c r="H175" i="19" s="1"/>
  <c r="H2111" i="19"/>
  <c r="CI81" i="17"/>
  <c r="I2111" i="19" s="1"/>
  <c r="H2991" i="19"/>
  <c r="BZ59" i="18"/>
  <c r="BZ156" i="18" s="1"/>
  <c r="H3049" i="19"/>
  <c r="CC66" i="18"/>
  <c r="I3049" i="19" s="1"/>
  <c r="I283" i="19"/>
  <c r="H283" i="19" s="1"/>
  <c r="H3076" i="19"/>
  <c r="CF59" i="18"/>
  <c r="H3134" i="19"/>
  <c r="CL59" i="18"/>
  <c r="CL156" i="18" s="1"/>
  <c r="H888" i="19"/>
  <c r="AM96" i="17"/>
  <c r="H1031" i="19"/>
  <c r="AS94" i="17"/>
  <c r="AS183" i="17" s="1"/>
  <c r="H1566" i="19"/>
  <c r="H1103" i="19"/>
  <c r="BN94" i="17"/>
  <c r="AV96" i="17"/>
  <c r="H1246" i="19"/>
  <c r="BB94" i="17"/>
  <c r="H1848" i="19"/>
  <c r="H1991" i="19"/>
  <c r="BW96" i="17"/>
  <c r="CC94" i="17"/>
  <c r="CC183" i="17" s="1"/>
  <c r="H2173" i="19"/>
  <c r="CL96" i="17"/>
  <c r="AG48" i="17"/>
  <c r="H715" i="19"/>
  <c r="H397" i="19"/>
  <c r="AJ41" i="16"/>
  <c r="H420" i="19"/>
  <c r="AS37" i="16"/>
  <c r="AT37" i="16" s="1"/>
  <c r="L420" i="19" s="1"/>
  <c r="K420" i="19" s="1"/>
  <c r="H409" i="19"/>
  <c r="AP41" i="16"/>
  <c r="AP74" i="16" s="1"/>
  <c r="H447" i="19"/>
  <c r="BN37" i="16"/>
  <c r="I489" i="19" s="1"/>
  <c r="BB37" i="16"/>
  <c r="H489" i="19"/>
  <c r="H502" i="19"/>
  <c r="H436" i="19"/>
  <c r="AY41" i="16"/>
  <c r="AY74" i="16" s="1"/>
  <c r="BQ35" i="16"/>
  <c r="BQ70" i="16" s="1"/>
  <c r="H506" i="19"/>
  <c r="BQ39" i="16"/>
  <c r="I506" i="19" s="1"/>
  <c r="H474" i="19"/>
  <c r="BK37" i="16"/>
  <c r="BL37" i="16" s="1"/>
  <c r="L474" i="19" s="1"/>
  <c r="K474" i="19" s="1"/>
  <c r="H463" i="19"/>
  <c r="BH41" i="16"/>
  <c r="BH74" i="16" s="1"/>
  <c r="H546" i="19"/>
  <c r="CC37" i="16"/>
  <c r="H535" i="19"/>
  <c r="BZ41" i="16"/>
  <c r="H562" i="19"/>
  <c r="CI41" i="16"/>
  <c r="CJ41" i="16" s="1"/>
  <c r="H370" i="19"/>
  <c r="AG35" i="16"/>
  <c r="I385" i="19" s="1"/>
  <c r="AA41" i="16"/>
  <c r="H385" i="19"/>
  <c r="H389" i="19"/>
  <c r="AG39" i="16"/>
  <c r="H606" i="19"/>
  <c r="AA73" i="17"/>
  <c r="AB73" i="17" s="1"/>
  <c r="AB168" i="17" s="1"/>
  <c r="H700" i="19"/>
  <c r="AG33" i="17"/>
  <c r="H821" i="19"/>
  <c r="AJ73" i="17"/>
  <c r="H931" i="19"/>
  <c r="AP73" i="17"/>
  <c r="H1146" i="19"/>
  <c r="BQ33" i="17"/>
  <c r="AY73" i="17"/>
  <c r="AZ73" i="17" s="1"/>
  <c r="AZ168" i="17" s="1"/>
  <c r="H1610" i="19"/>
  <c r="BH73" i="17"/>
  <c r="H1361" i="19"/>
  <c r="H1891" i="19"/>
  <c r="BZ73" i="17"/>
  <c r="CI73" i="17"/>
  <c r="H2106" i="19"/>
  <c r="H728" i="19"/>
  <c r="AG61" i="17"/>
  <c r="H1638" i="19"/>
  <c r="BQ61" i="17"/>
  <c r="I1638" i="19" s="1"/>
  <c r="H756" i="19"/>
  <c r="AG89" i="17"/>
  <c r="H1666" i="19"/>
  <c r="BQ89" i="17"/>
  <c r="H767" i="19"/>
  <c r="H630" i="19"/>
  <c r="AG100" i="17"/>
  <c r="AH100" i="17" s="1"/>
  <c r="AH174" i="17" s="1"/>
  <c r="AA123" i="17"/>
  <c r="H845" i="19"/>
  <c r="AJ123" i="17"/>
  <c r="I845" i="19" s="1"/>
  <c r="AP123" i="17"/>
  <c r="I955" i="19" s="1"/>
  <c r="H955" i="19"/>
  <c r="H1677" i="19"/>
  <c r="AY123" i="17"/>
  <c r="AZ123" i="17" s="1"/>
  <c r="BQ100" i="17"/>
  <c r="BQ174" i="17" s="1"/>
  <c r="H1170" i="19"/>
  <c r="H1385" i="19"/>
  <c r="BH123" i="17"/>
  <c r="I1385" i="19" s="1"/>
  <c r="H1915" i="19"/>
  <c r="BZ123" i="17"/>
  <c r="I1915" i="19" s="1"/>
  <c r="H2130" i="19"/>
  <c r="CI123" i="17"/>
  <c r="I2130" i="19" s="1"/>
  <c r="AG111" i="17"/>
  <c r="AH111" i="17" s="1"/>
  <c r="AH177" i="17" s="1"/>
  <c r="H778" i="19"/>
  <c r="BQ111" i="17"/>
  <c r="H1688" i="19"/>
  <c r="H668" i="19"/>
  <c r="AD84" i="17"/>
  <c r="H826" i="19"/>
  <c r="AJ81" i="17"/>
  <c r="I826" i="19" s="1"/>
  <c r="H883" i="19"/>
  <c r="AM84" i="17"/>
  <c r="AN84" i="17" s="1"/>
  <c r="AN259" i="17" s="1"/>
  <c r="H993" i="19"/>
  <c r="AS56" i="17"/>
  <c r="AS283" i="17" s="1"/>
  <c r="AP71" i="17"/>
  <c r="AQ71" i="17" s="1"/>
  <c r="AQ166" i="17" s="1"/>
  <c r="H929" i="19"/>
  <c r="H934" i="19"/>
  <c r="AP76" i="17"/>
  <c r="H921" i="19"/>
  <c r="H935" i="19"/>
  <c r="AP79" i="17"/>
  <c r="AP55" i="17"/>
  <c r="AP534" i="17" s="1"/>
  <c r="H1518" i="19"/>
  <c r="H1198" i="19"/>
  <c r="H1089" i="19"/>
  <c r="BN46" i="17"/>
  <c r="AV71" i="17"/>
  <c r="BB46" i="17"/>
  <c r="H1523" i="19"/>
  <c r="H1203" i="19"/>
  <c r="AV76" i="17"/>
  <c r="BN51" i="17"/>
  <c r="H1094" i="19"/>
  <c r="BB51" i="17"/>
  <c r="BC51" i="17" s="1"/>
  <c r="H1525" i="19"/>
  <c r="H1205" i="19"/>
  <c r="H1081" i="19"/>
  <c r="H1095" i="19"/>
  <c r="AV79" i="17"/>
  <c r="AV55" i="17"/>
  <c r="BN53" i="17"/>
  <c r="BB53" i="17"/>
  <c r="I1205" i="19" s="1"/>
  <c r="BH81" i="17"/>
  <c r="BI81" i="17" s="1"/>
  <c r="L1366" i="19" s="1"/>
  <c r="K1366" i="19" s="1"/>
  <c r="H1366" i="19"/>
  <c r="H1953" i="19"/>
  <c r="H1843" i="19"/>
  <c r="BW84" i="17"/>
  <c r="CC56" i="17"/>
  <c r="I1953" i="19" s="1"/>
  <c r="H1889" i="19"/>
  <c r="BZ71" i="17"/>
  <c r="H1894" i="19"/>
  <c r="BZ76" i="17"/>
  <c r="H1881" i="19"/>
  <c r="H1895" i="19"/>
  <c r="BZ79" i="17"/>
  <c r="BZ55" i="17"/>
  <c r="BZ534" i="17" s="1"/>
  <c r="H2049" i="19"/>
  <c r="CF71" i="17"/>
  <c r="I67" i="19"/>
  <c r="H67" i="19" s="1"/>
  <c r="H2054" i="19"/>
  <c r="CF76" i="17"/>
  <c r="H2041" i="19"/>
  <c r="H2055" i="19"/>
  <c r="CF79" i="17"/>
  <c r="CF55" i="17"/>
  <c r="CG55" i="17" s="1"/>
  <c r="H2166" i="19"/>
  <c r="CL81" i="17"/>
  <c r="I2166" i="19" s="1"/>
  <c r="H2313" i="19"/>
  <c r="H2375" i="19"/>
  <c r="AG45" i="18"/>
  <c r="AA68" i="18"/>
  <c r="H2387" i="19"/>
  <c r="H2309" i="19"/>
  <c r="AA59" i="18"/>
  <c r="AG57" i="18"/>
  <c r="H2390" i="19"/>
  <c r="AG60" i="18"/>
  <c r="I2390" i="19" s="1"/>
  <c r="H2395" i="19"/>
  <c r="AG65" i="18"/>
  <c r="AH65" i="18" s="1"/>
  <c r="H2341" i="19"/>
  <c r="H2335" i="19"/>
  <c r="AD67" i="18"/>
  <c r="I2341" i="19" s="1"/>
  <c r="AD46" i="18"/>
  <c r="AE46" i="18" s="1"/>
  <c r="H2426" i="19"/>
  <c r="H2420" i="19"/>
  <c r="AJ67" i="18"/>
  <c r="I2426" i="19" s="1"/>
  <c r="AJ46" i="18"/>
  <c r="H2455" i="19"/>
  <c r="H2449" i="19"/>
  <c r="H2517" i="19"/>
  <c r="AM67" i="18"/>
  <c r="AM46" i="18"/>
  <c r="AS44" i="18"/>
  <c r="AQ67" i="18"/>
  <c r="AQ118" i="18" s="1"/>
  <c r="H2484" i="19"/>
  <c r="H2478" i="19"/>
  <c r="AP67" i="18"/>
  <c r="AP46" i="18"/>
  <c r="H2801" i="19"/>
  <c r="H2631" i="19"/>
  <c r="H2563" i="19"/>
  <c r="H2569" i="19"/>
  <c r="AV67" i="18"/>
  <c r="AW67" i="18" s="1"/>
  <c r="AW118" i="18" s="1"/>
  <c r="AV46" i="18"/>
  <c r="BB44" i="18"/>
  <c r="BN44" i="18"/>
  <c r="I2801" i="19" s="1"/>
  <c r="H2592" i="19"/>
  <c r="H2857" i="19"/>
  <c r="H2598" i="19"/>
  <c r="BQ44" i="18"/>
  <c r="I2857" i="19" s="1"/>
  <c r="AY46" i="18"/>
  <c r="AY67" i="18"/>
  <c r="AZ67" i="18" s="1"/>
  <c r="AZ118" i="18" s="1"/>
  <c r="H2683" i="19"/>
  <c r="H2677" i="19"/>
  <c r="H2745" i="19"/>
  <c r="BK44" i="18"/>
  <c r="BE67" i="18"/>
  <c r="BF67" i="18" s="1"/>
  <c r="BF118" i="18" s="1"/>
  <c r="BE46" i="18"/>
  <c r="H2706" i="19"/>
  <c r="H2712" i="19"/>
  <c r="BH67" i="18"/>
  <c r="I2712" i="19" s="1"/>
  <c r="BH46" i="18"/>
  <c r="BI46" i="18" s="1"/>
  <c r="H2965" i="19"/>
  <c r="H2959" i="19"/>
  <c r="H3027" i="19"/>
  <c r="BW67" i="18"/>
  <c r="BW46" i="18"/>
  <c r="I2959" i="19" s="1"/>
  <c r="CC44" i="18"/>
  <c r="I3027" i="19" s="1"/>
  <c r="H2994" i="19"/>
  <c r="H2988" i="19"/>
  <c r="BZ46" i="18"/>
  <c r="CA46" i="18" s="1"/>
  <c r="BZ67" i="18"/>
  <c r="I2994" i="19" s="1"/>
  <c r="I270" i="19"/>
  <c r="H270" i="19" s="1"/>
  <c r="H3079" i="19"/>
  <c r="H3073" i="19"/>
  <c r="CF67" i="18"/>
  <c r="CG67" i="18" s="1"/>
  <c r="CG118" i="18" s="1"/>
  <c r="CF46" i="18"/>
  <c r="I326" i="19"/>
  <c r="H326" i="19" s="1"/>
  <c r="H3108" i="19"/>
  <c r="H3102" i="19"/>
  <c r="CI67" i="18"/>
  <c r="CI46" i="18"/>
  <c r="H3131" i="19"/>
  <c r="H3137" i="19"/>
  <c r="CL67" i="18"/>
  <c r="I3137" i="19" s="1"/>
  <c r="CL46" i="18"/>
  <c r="H2377" i="19"/>
  <c r="AG47" i="18"/>
  <c r="H2379" i="19"/>
  <c r="AG49" i="18"/>
  <c r="H2520" i="19"/>
  <c r="AS47" i="18"/>
  <c r="H2522" i="19"/>
  <c r="AS49" i="18"/>
  <c r="H2804" i="19"/>
  <c r="H2634" i="19"/>
  <c r="BB47" i="18"/>
  <c r="BN47" i="18"/>
  <c r="H2636" i="19"/>
  <c r="BN49" i="18"/>
  <c r="H2806" i="19"/>
  <c r="BB49" i="18"/>
  <c r="H2860" i="19"/>
  <c r="BQ47" i="18"/>
  <c r="H2862" i="19"/>
  <c r="BQ49" i="18"/>
  <c r="H2748" i="19"/>
  <c r="BK47" i="18"/>
  <c r="H2750" i="19"/>
  <c r="BK49" i="18"/>
  <c r="H3030" i="19"/>
  <c r="CC47" i="18"/>
  <c r="H3032" i="19"/>
  <c r="CC49" i="18"/>
  <c r="H2382" i="19"/>
  <c r="H2317" i="19"/>
  <c r="AG52" i="18"/>
  <c r="I2382" i="19" s="1"/>
  <c r="AA72" i="18"/>
  <c r="AJ72" i="18"/>
  <c r="H2431" i="19"/>
  <c r="H2489" i="19"/>
  <c r="AP72" i="18"/>
  <c r="AP170" i="18" s="1"/>
  <c r="H2865" i="19"/>
  <c r="H2603" i="19"/>
  <c r="AY72" i="18"/>
  <c r="AY170" i="18" s="1"/>
  <c r="BQ52" i="18"/>
  <c r="H2717" i="19"/>
  <c r="BH72" i="18"/>
  <c r="BH170" i="18" s="1"/>
  <c r="H2999" i="19"/>
  <c r="BZ72" i="18"/>
  <c r="I334" i="19"/>
  <c r="H334" i="19" s="1"/>
  <c r="H3113" i="19"/>
  <c r="CI72" i="18"/>
  <c r="H2319" i="19"/>
  <c r="H2384" i="19"/>
  <c r="AG54" i="18"/>
  <c r="AA74" i="18"/>
  <c r="AB74" i="18" s="1"/>
  <c r="H2386" i="19"/>
  <c r="AA76" i="18"/>
  <c r="I2321" i="19" s="1"/>
  <c r="H2321" i="19"/>
  <c r="AG56" i="18"/>
  <c r="I2386" i="19" s="1"/>
  <c r="H2349" i="19"/>
  <c r="AD75" i="18"/>
  <c r="H2433" i="19"/>
  <c r="AJ74" i="18"/>
  <c r="H2435" i="19"/>
  <c r="AJ76" i="18"/>
  <c r="H2463" i="19"/>
  <c r="H2528" i="19"/>
  <c r="AM75" i="18"/>
  <c r="AS55" i="18"/>
  <c r="AS146" i="18" s="1"/>
  <c r="H2491" i="19"/>
  <c r="AP74" i="18"/>
  <c r="AP172" i="18" s="1"/>
  <c r="H2493" i="19"/>
  <c r="AP76" i="18"/>
  <c r="AP174" i="18" s="1"/>
  <c r="H2577" i="19"/>
  <c r="H2642" i="19"/>
  <c r="H2812" i="19"/>
  <c r="BN55" i="18"/>
  <c r="BO55" i="18" s="1"/>
  <c r="AV75" i="18"/>
  <c r="BB55" i="18"/>
  <c r="BC55" i="18" s="1"/>
  <c r="H2605" i="19"/>
  <c r="H2867" i="19"/>
  <c r="AY74" i="18"/>
  <c r="AY172" i="18" s="1"/>
  <c r="BQ54" i="18"/>
  <c r="BR54" i="18" s="1"/>
  <c r="H2869" i="19"/>
  <c r="BQ56" i="18"/>
  <c r="H2607" i="19"/>
  <c r="AY76" i="18"/>
  <c r="AY174" i="18" s="1"/>
  <c r="H2756" i="19"/>
  <c r="H2691" i="19"/>
  <c r="BE75" i="18"/>
  <c r="BK55" i="18"/>
  <c r="H2719" i="19"/>
  <c r="BH74" i="18"/>
  <c r="BH172" i="18" s="1"/>
  <c r="H2721" i="19"/>
  <c r="BH76" i="18"/>
  <c r="BH174" i="18" s="1"/>
  <c r="H3038" i="19"/>
  <c r="H2973" i="19"/>
  <c r="BW75" i="18"/>
  <c r="CC55" i="18"/>
  <c r="CD55" i="18" s="1"/>
  <c r="H3001" i="19"/>
  <c r="BZ74" i="18"/>
  <c r="I3001" i="19" s="1"/>
  <c r="H3003" i="19"/>
  <c r="BZ76" i="18"/>
  <c r="I281" i="19"/>
  <c r="H281" i="19" s="1"/>
  <c r="H3087" i="19"/>
  <c r="CF75" i="18"/>
  <c r="CG75" i="18" s="1"/>
  <c r="I336" i="19"/>
  <c r="H336" i="19" s="1"/>
  <c r="H3115" i="19"/>
  <c r="CI74" i="18"/>
  <c r="CJ74" i="18" s="1"/>
  <c r="I338" i="19"/>
  <c r="H338" i="19" s="1"/>
  <c r="H3117" i="19"/>
  <c r="CI76" i="18"/>
  <c r="H3145" i="19"/>
  <c r="CL75" i="18"/>
  <c r="CL173" i="18" s="1"/>
  <c r="H2535" i="19"/>
  <c r="AS62" i="18"/>
  <c r="AT62" i="18" s="1"/>
  <c r="L2535" i="19" s="1"/>
  <c r="K2535" i="19" s="1"/>
  <c r="H2873" i="19"/>
  <c r="BQ60" i="18"/>
  <c r="H2763" i="19"/>
  <c r="BK62" i="18"/>
  <c r="H704" i="19"/>
  <c r="H590" i="19"/>
  <c r="AG37" i="17"/>
  <c r="AA39" i="17"/>
  <c r="H805" i="19"/>
  <c r="AJ39" i="17"/>
  <c r="AJ253" i="17" s="1"/>
  <c r="H915" i="19"/>
  <c r="AP39" i="17"/>
  <c r="AP253" i="17" s="1"/>
  <c r="H1614" i="19"/>
  <c r="H1130" i="19"/>
  <c r="BQ37" i="17"/>
  <c r="AY39" i="17"/>
  <c r="H1345" i="19"/>
  <c r="BH39" i="17"/>
  <c r="BH253" i="17" s="1"/>
  <c r="H1875" i="19"/>
  <c r="BZ39" i="17"/>
  <c r="BZ253" i="17" s="1"/>
  <c r="H2090" i="19"/>
  <c r="CI39" i="17"/>
  <c r="CI253" i="17" s="1"/>
  <c r="H649" i="19"/>
  <c r="AD49" i="17"/>
  <c r="AD278" i="17" s="1"/>
  <c r="H864" i="19"/>
  <c r="H984" i="19"/>
  <c r="AM49" i="17"/>
  <c r="AM315" i="17" s="1"/>
  <c r="AS47" i="17"/>
  <c r="H1519" i="19"/>
  <c r="H1199" i="19"/>
  <c r="H1079" i="19"/>
  <c r="BB47" i="17"/>
  <c r="BN47" i="17"/>
  <c r="AV49" i="17"/>
  <c r="H1414" i="19"/>
  <c r="H1294" i="19"/>
  <c r="BK47" i="17"/>
  <c r="BL47" i="17" s="1"/>
  <c r="BE49" i="17"/>
  <c r="H1944" i="19"/>
  <c r="CC47" i="17"/>
  <c r="H1824" i="19"/>
  <c r="BW49" i="17"/>
  <c r="H2039" i="19"/>
  <c r="CF49" i="17"/>
  <c r="CF315" i="17" s="1"/>
  <c r="H2149" i="19"/>
  <c r="CL49" i="17"/>
  <c r="CL315" i="17" s="1"/>
  <c r="CC60" i="18"/>
  <c r="I3043" i="19" s="1"/>
  <c r="H3043" i="19"/>
  <c r="I339" i="19"/>
  <c r="H339" i="19" s="1"/>
  <c r="H3105" i="19"/>
  <c r="CI59" i="18"/>
  <c r="AD96" i="17"/>
  <c r="AE96" i="17" s="1"/>
  <c r="L673" i="19" s="1"/>
  <c r="K673" i="19" s="1"/>
  <c r="H673" i="19"/>
  <c r="H1461" i="19"/>
  <c r="BK94" i="17"/>
  <c r="BK183" i="17" s="1"/>
  <c r="BE96" i="17"/>
  <c r="H1318" i="19"/>
  <c r="I110" i="19"/>
  <c r="H110" i="19" s="1"/>
  <c r="H2063" i="19"/>
  <c r="CF96" i="17"/>
  <c r="H1625" i="19"/>
  <c r="BQ48" i="17"/>
  <c r="H375" i="19"/>
  <c r="AD40" i="16"/>
  <c r="H398" i="19"/>
  <c r="AJ42" i="16"/>
  <c r="H402" i="19"/>
  <c r="H417" i="19"/>
  <c r="AM40" i="16"/>
  <c r="I402" i="19" s="1"/>
  <c r="AS34" i="16"/>
  <c r="AS38" i="16"/>
  <c r="AT38" i="16" s="1"/>
  <c r="H421" i="19"/>
  <c r="H410" i="19"/>
  <c r="AP42" i="16"/>
  <c r="AP75" i="16" s="1"/>
  <c r="H486" i="19"/>
  <c r="H429" i="19"/>
  <c r="AV40" i="16"/>
  <c r="BB34" i="16"/>
  <c r="BN34" i="16"/>
  <c r="I486" i="19" s="1"/>
  <c r="H444" i="19"/>
  <c r="H490" i="19"/>
  <c r="H448" i="19"/>
  <c r="BB38" i="16"/>
  <c r="I448" i="19" s="1"/>
  <c r="BN38" i="16"/>
  <c r="BT84" i="16" s="1"/>
  <c r="H503" i="19"/>
  <c r="H437" i="19"/>
  <c r="AY42" i="16"/>
  <c r="AY75" i="16" s="1"/>
  <c r="BQ36" i="16"/>
  <c r="H471" i="19"/>
  <c r="H456" i="19"/>
  <c r="BE40" i="16"/>
  <c r="BK34" i="16"/>
  <c r="H475" i="19"/>
  <c r="BK38" i="16"/>
  <c r="H464" i="19"/>
  <c r="BH42" i="16"/>
  <c r="BH75" i="16" s="1"/>
  <c r="H543" i="19"/>
  <c r="H528" i="19"/>
  <c r="BW40" i="16"/>
  <c r="I528" i="19" s="1"/>
  <c r="CC34" i="16"/>
  <c r="H547" i="19"/>
  <c r="CC38" i="16"/>
  <c r="H536" i="19"/>
  <c r="BZ42" i="16"/>
  <c r="H555" i="19"/>
  <c r="CF40" i="16"/>
  <c r="H563" i="19"/>
  <c r="CI42" i="16"/>
  <c r="H567" i="19"/>
  <c r="CL40" i="16"/>
  <c r="H371" i="19"/>
  <c r="H386" i="19"/>
  <c r="AA42" i="16"/>
  <c r="AG36" i="16"/>
  <c r="H660" i="19"/>
  <c r="H643" i="19"/>
  <c r="AD72" i="17"/>
  <c r="AD34" i="17"/>
  <c r="H858" i="19"/>
  <c r="H969" i="19"/>
  <c r="AM72" i="17"/>
  <c r="I875" i="19" s="1"/>
  <c r="H875" i="19"/>
  <c r="AM34" i="17"/>
  <c r="AS32" i="17"/>
  <c r="H1504" i="19"/>
  <c r="H1073" i="19"/>
  <c r="H1184" i="19"/>
  <c r="H1090" i="19"/>
  <c r="AV72" i="17"/>
  <c r="BN32" i="17"/>
  <c r="BO32" i="17" s="1"/>
  <c r="AV34" i="17"/>
  <c r="BB32" i="17"/>
  <c r="H1399" i="19"/>
  <c r="H1305" i="19"/>
  <c r="BK32" i="17"/>
  <c r="BL32" i="17" s="1"/>
  <c r="BE72" i="17"/>
  <c r="H1288" i="19"/>
  <c r="BE34" i="17"/>
  <c r="H1818" i="19"/>
  <c r="H1929" i="19"/>
  <c r="H1835" i="19"/>
  <c r="BW72" i="17"/>
  <c r="CC32" i="17"/>
  <c r="BW34" i="17"/>
  <c r="BW314" i="17" s="1"/>
  <c r="H2050" i="19"/>
  <c r="CF72" i="17"/>
  <c r="H2033" i="19"/>
  <c r="CF34" i="17"/>
  <c r="H2143" i="19"/>
  <c r="H2160" i="19"/>
  <c r="CL72" i="17"/>
  <c r="CL34" i="17"/>
  <c r="H654" i="19"/>
  <c r="AD62" i="17"/>
  <c r="AD285" i="17" s="1"/>
  <c r="H997" i="19"/>
  <c r="H869" i="19"/>
  <c r="AS60" i="17"/>
  <c r="AM62" i="17"/>
  <c r="AS368" i="17" s="1"/>
  <c r="H1532" i="19"/>
  <c r="AV62" i="17"/>
  <c r="BB368" i="17" s="1"/>
  <c r="BN60" i="17"/>
  <c r="I1532" i="19" s="1"/>
  <c r="H1212" i="19"/>
  <c r="BB60" i="17"/>
  <c r="H1084" i="19"/>
  <c r="H1427" i="19"/>
  <c r="H1299" i="19"/>
  <c r="BK60" i="17"/>
  <c r="BE62" i="17"/>
  <c r="BK368" i="17" s="1"/>
  <c r="H1957" i="19"/>
  <c r="H1829" i="19"/>
  <c r="BW62" i="17"/>
  <c r="CC60" i="17"/>
  <c r="H2044" i="19"/>
  <c r="CF62" i="17"/>
  <c r="H2154" i="19"/>
  <c r="CL62" i="17"/>
  <c r="CL316" i="17" s="1"/>
  <c r="H671" i="19"/>
  <c r="AD90" i="17"/>
  <c r="AD318" i="17" s="1"/>
  <c r="H1025" i="19"/>
  <c r="AM90" i="17"/>
  <c r="AS396" i="17" s="1"/>
  <c r="AS88" i="17"/>
  <c r="H886" i="19"/>
  <c r="H1560" i="19"/>
  <c r="BB88" i="17"/>
  <c r="H1101" i="19"/>
  <c r="BN88" i="17"/>
  <c r="H1240" i="19"/>
  <c r="AV90" i="17"/>
  <c r="BB396" i="17" s="1"/>
  <c r="H1316" i="19"/>
  <c r="BE90" i="17"/>
  <c r="H1455" i="19"/>
  <c r="BK88" i="17"/>
  <c r="H1846" i="19"/>
  <c r="CC88" i="17"/>
  <c r="BW90" i="17"/>
  <c r="CC494" i="17" s="1"/>
  <c r="H1985" i="19"/>
  <c r="H2061" i="19"/>
  <c r="CF90" i="17"/>
  <c r="CC396" i="17" s="1"/>
  <c r="H2171" i="19"/>
  <c r="CL90" i="17"/>
  <c r="CL318" i="17" s="1"/>
  <c r="H675" i="19"/>
  <c r="AD122" i="17"/>
  <c r="H684" i="19"/>
  <c r="AD101" i="17"/>
  <c r="AD296" i="17" s="1"/>
  <c r="H890" i="19"/>
  <c r="AM101" i="17"/>
  <c r="AS407" i="17" s="1"/>
  <c r="AS99" i="17"/>
  <c r="I1036" i="19" s="1"/>
  <c r="H899" i="19"/>
  <c r="H1036" i="19"/>
  <c r="AM122" i="17"/>
  <c r="H1571" i="19"/>
  <c r="H1114" i="19"/>
  <c r="AV122" i="17"/>
  <c r="BN99" i="17"/>
  <c r="H1251" i="19"/>
  <c r="AV101" i="17"/>
  <c r="BB407" i="17" s="1"/>
  <c r="BB99" i="17"/>
  <c r="H1105" i="19"/>
  <c r="BE101" i="17"/>
  <c r="H1466" i="19"/>
  <c r="H1320" i="19"/>
  <c r="BK99" i="17"/>
  <c r="BE122" i="17"/>
  <c r="H1329" i="19"/>
  <c r="H1859" i="19"/>
  <c r="H1996" i="19"/>
  <c r="H1850" i="19"/>
  <c r="BW122" i="17"/>
  <c r="BX122" i="17" s="1"/>
  <c r="L1859" i="19" s="1"/>
  <c r="K1859" i="19" s="1"/>
  <c r="BW101" i="17"/>
  <c r="CC99" i="17"/>
  <c r="H2065" i="19"/>
  <c r="H2074" i="19"/>
  <c r="CF101" i="17"/>
  <c r="CC407" i="17" s="1"/>
  <c r="CF122" i="17"/>
  <c r="H2175" i="19"/>
  <c r="H2184" i="19"/>
  <c r="CL122" i="17"/>
  <c r="CL101" i="17"/>
  <c r="CL319" i="17" s="1"/>
  <c r="AD112" i="17"/>
  <c r="AD299" i="17" s="1"/>
  <c r="H679" i="19"/>
  <c r="H894" i="19"/>
  <c r="H1047" i="19"/>
  <c r="AM112" i="17"/>
  <c r="AS110" i="17"/>
  <c r="H1109" i="19"/>
  <c r="BN110" i="17"/>
  <c r="H1262" i="19"/>
  <c r="H1582" i="19"/>
  <c r="BB110" i="17"/>
  <c r="AV112" i="17"/>
  <c r="H1477" i="19"/>
  <c r="BE112" i="17"/>
  <c r="BK110" i="17"/>
  <c r="I1477" i="19" s="1"/>
  <c r="H1324" i="19"/>
  <c r="H1854" i="19"/>
  <c r="H2007" i="19"/>
  <c r="BW112" i="17"/>
  <c r="BW320" i="17" s="1"/>
  <c r="CC110" i="17"/>
  <c r="CF112" i="17"/>
  <c r="CC418" i="17" s="1"/>
  <c r="H2069" i="19"/>
  <c r="H2179" i="19"/>
  <c r="CL112" i="17"/>
  <c r="CL320" i="17" s="1"/>
  <c r="H713" i="19"/>
  <c r="AA71" i="17"/>
  <c r="H604" i="19"/>
  <c r="AG46" i="17"/>
  <c r="I713" i="19" s="1"/>
  <c r="H718" i="19"/>
  <c r="H609" i="19"/>
  <c r="AA76" i="17"/>
  <c r="I609" i="19" s="1"/>
  <c r="AG51" i="17"/>
  <c r="H596" i="19"/>
  <c r="H610" i="19"/>
  <c r="AA55" i="17"/>
  <c r="AA79" i="17"/>
  <c r="H720" i="19"/>
  <c r="AG53" i="17"/>
  <c r="AD81" i="17"/>
  <c r="AE81" i="17" s="1"/>
  <c r="H666" i="19"/>
  <c r="H989" i="19"/>
  <c r="AS52" i="17"/>
  <c r="H991" i="19"/>
  <c r="H881" i="19"/>
  <c r="AM81" i="17"/>
  <c r="AS54" i="17"/>
  <c r="AS282" i="17" s="1"/>
  <c r="H938" i="19"/>
  <c r="AP84" i="17"/>
  <c r="H1208" i="19"/>
  <c r="BN56" i="17"/>
  <c r="H1528" i="19"/>
  <c r="AV84" i="17"/>
  <c r="BB56" i="17"/>
  <c r="I1208" i="19" s="1"/>
  <c r="H1098" i="19"/>
  <c r="H1623" i="19"/>
  <c r="H1144" i="19"/>
  <c r="BQ46" i="17"/>
  <c r="AY71" i="17"/>
  <c r="H1628" i="19"/>
  <c r="AY76" i="17"/>
  <c r="H1149" i="19"/>
  <c r="BQ51" i="17"/>
  <c r="H1136" i="19"/>
  <c r="H1150" i="19"/>
  <c r="AY79" i="17"/>
  <c r="AY55" i="17"/>
  <c r="AY534" i="17" s="1"/>
  <c r="H1630" i="19"/>
  <c r="BQ53" i="17"/>
  <c r="H1413" i="19"/>
  <c r="H1304" i="19"/>
  <c r="BE71" i="17"/>
  <c r="BK46" i="17"/>
  <c r="BL46" i="17" s="1"/>
  <c r="BE76" i="17"/>
  <c r="I1309" i="19" s="1"/>
  <c r="H1418" i="19"/>
  <c r="H1309" i="19"/>
  <c r="BK51" i="17"/>
  <c r="BK190" i="17" s="1"/>
  <c r="H1296" i="19"/>
  <c r="BE79" i="17"/>
  <c r="H1310" i="19"/>
  <c r="BE55" i="17"/>
  <c r="H1420" i="19"/>
  <c r="BK53" i="17"/>
  <c r="H1949" i="19"/>
  <c r="CC52" i="17"/>
  <c r="H1841" i="19"/>
  <c r="BW81" i="17"/>
  <c r="CC54" i="17"/>
  <c r="H1951" i="19"/>
  <c r="H1898" i="19"/>
  <c r="BZ84" i="17"/>
  <c r="I72" i="19"/>
  <c r="H72" i="19" s="1"/>
  <c r="H2058" i="19"/>
  <c r="CF84" i="17"/>
  <c r="CG84" i="17" s="1"/>
  <c r="CG259" i="17" s="1"/>
  <c r="H2104" i="19"/>
  <c r="CI71" i="17"/>
  <c r="I2104" i="19" s="1"/>
  <c r="I172" i="19"/>
  <c r="H172" i="19" s="1"/>
  <c r="H2109" i="19"/>
  <c r="CI76" i="17"/>
  <c r="H2110" i="19"/>
  <c r="H2096" i="19"/>
  <c r="CI79" i="17"/>
  <c r="CI55" i="17"/>
  <c r="CI534" i="17" s="1"/>
  <c r="H2392" i="19"/>
  <c r="AG62" i="18"/>
  <c r="I2392" i="19" s="1"/>
  <c r="H2531" i="19"/>
  <c r="AS58" i="18"/>
  <c r="I2531" i="19" s="1"/>
  <c r="H2537" i="19"/>
  <c r="AS64" i="18"/>
  <c r="I2537" i="19" s="1"/>
  <c r="H2539" i="19"/>
  <c r="AS66" i="18"/>
  <c r="AT66" i="18" s="1"/>
  <c r="H2815" i="19"/>
  <c r="H2645" i="19"/>
  <c r="BN58" i="18"/>
  <c r="I2815" i="19" s="1"/>
  <c r="BB58" i="18"/>
  <c r="BQ58" i="18"/>
  <c r="BR58" i="18" s="1"/>
  <c r="H2871" i="19"/>
  <c r="H2819" i="19"/>
  <c r="H2649" i="19"/>
  <c r="BB62" i="18"/>
  <c r="BC62" i="18" s="1"/>
  <c r="L2649" i="19" s="1"/>
  <c r="K2649" i="19" s="1"/>
  <c r="BN62" i="18"/>
  <c r="H2652" i="19"/>
  <c r="H2822" i="19"/>
  <c r="BB65" i="18"/>
  <c r="BQ210" i="18" s="1"/>
  <c r="BN65" i="18"/>
  <c r="BT210" i="18" s="1"/>
  <c r="H2877" i="19"/>
  <c r="BQ64" i="18"/>
  <c r="I2877" i="19" s="1"/>
  <c r="H2879" i="19"/>
  <c r="BQ66" i="18"/>
  <c r="I2879" i="19" s="1"/>
  <c r="H2759" i="19"/>
  <c r="BK58" i="18"/>
  <c r="BL58" i="18" s="1"/>
  <c r="L2759" i="19" s="1"/>
  <c r="K2759" i="19" s="1"/>
  <c r="H2765" i="19"/>
  <c r="BK64" i="18"/>
  <c r="BL64" i="18" s="1"/>
  <c r="L2765" i="19" s="1"/>
  <c r="K2765" i="19" s="1"/>
  <c r="H2767" i="19"/>
  <c r="BK66" i="18"/>
  <c r="I2767" i="19" s="1"/>
  <c r="H3041" i="19"/>
  <c r="CC58" i="18"/>
  <c r="I3041" i="19" s="1"/>
  <c r="H3045" i="19"/>
  <c r="CC62" i="18"/>
  <c r="CD62" i="18" s="1"/>
  <c r="H3048" i="19"/>
  <c r="CC65" i="18"/>
  <c r="I3048" i="19" s="1"/>
  <c r="AG94" i="17"/>
  <c r="H761" i="19"/>
  <c r="AA96" i="17"/>
  <c r="AB96" i="17" s="1"/>
  <c r="H618" i="19"/>
  <c r="AJ96" i="17"/>
  <c r="I833" i="19" s="1"/>
  <c r="H833" i="19"/>
  <c r="H943" i="19"/>
  <c r="AP96" i="17"/>
  <c r="AP262" i="17" s="1"/>
  <c r="H1671" i="19"/>
  <c r="AY96" i="17"/>
  <c r="AZ96" i="17" s="1"/>
  <c r="AZ262" i="17" s="1"/>
  <c r="BQ94" i="17"/>
  <c r="BQ183" i="17" s="1"/>
  <c r="H1158" i="19"/>
  <c r="H1373" i="19"/>
  <c r="BH96" i="17"/>
  <c r="BH262" i="17" s="1"/>
  <c r="BZ96" i="17"/>
  <c r="H1903" i="19"/>
  <c r="I215" i="19"/>
  <c r="H215" i="19" s="1"/>
  <c r="H2118" i="19"/>
  <c r="CI96" i="17"/>
  <c r="H985" i="19"/>
  <c r="AS48" i="17"/>
  <c r="I985" i="19" s="1"/>
  <c r="H1520" i="19"/>
  <c r="H1200" i="19"/>
  <c r="BN48" i="17"/>
  <c r="BT354" i="17" s="1"/>
  <c r="BB48" i="17"/>
  <c r="BK48" i="17"/>
  <c r="I1415" i="19" s="1"/>
  <c r="H1415" i="19"/>
  <c r="H1945" i="19"/>
  <c r="CC48" i="17"/>
  <c r="I1945" i="19" s="1"/>
  <c r="H3040" i="19"/>
  <c r="H2962" i="19"/>
  <c r="CC57" i="18"/>
  <c r="BW59" i="18"/>
  <c r="BX59" i="18" s="1"/>
  <c r="H3047" i="19"/>
  <c r="CC64" i="18"/>
  <c r="CD64" i="18" s="1"/>
  <c r="H376" i="19"/>
  <c r="AD41" i="16"/>
  <c r="AE41" i="16" s="1"/>
  <c r="AE63" i="16" s="1"/>
  <c r="H403" i="19"/>
  <c r="H418" i="19"/>
  <c r="AM41" i="16"/>
  <c r="AS35" i="16"/>
  <c r="H422" i="19"/>
  <c r="AS39" i="16"/>
  <c r="I422" i="19" s="1"/>
  <c r="H487" i="19"/>
  <c r="H430" i="19"/>
  <c r="H445" i="19"/>
  <c r="AV41" i="16"/>
  <c r="BB35" i="16"/>
  <c r="BN35" i="16"/>
  <c r="BO35" i="16" s="1"/>
  <c r="H491" i="19"/>
  <c r="H449" i="19"/>
  <c r="BB39" i="16"/>
  <c r="BN39" i="16"/>
  <c r="BT85" i="16" s="1"/>
  <c r="H504" i="19"/>
  <c r="BQ37" i="16"/>
  <c r="H457" i="19"/>
  <c r="BK35" i="16"/>
  <c r="BE41" i="16"/>
  <c r="H472" i="19"/>
  <c r="H476" i="19"/>
  <c r="BK39" i="16"/>
  <c r="BL39" i="16" s="1"/>
  <c r="H544" i="19"/>
  <c r="H529" i="19"/>
  <c r="BW41" i="16"/>
  <c r="CC35" i="16"/>
  <c r="H548" i="19"/>
  <c r="CC39" i="16"/>
  <c r="I548" i="19" s="1"/>
  <c r="H556" i="19"/>
  <c r="CF41" i="16"/>
  <c r="CG41" i="16" s="1"/>
  <c r="H568" i="19"/>
  <c r="CL41" i="16"/>
  <c r="CL74" i="16" s="1"/>
  <c r="H387" i="19"/>
  <c r="AG37" i="16"/>
  <c r="AH37" i="16" s="1"/>
  <c r="AD73" i="17"/>
  <c r="H661" i="19"/>
  <c r="H970" i="19"/>
  <c r="H876" i="19"/>
  <c r="AM73" i="17"/>
  <c r="AS33" i="17"/>
  <c r="H1505" i="19"/>
  <c r="H1185" i="19"/>
  <c r="AV73" i="17"/>
  <c r="H1091" i="19"/>
  <c r="BN33" i="17"/>
  <c r="BB33" i="17"/>
  <c r="I1185" i="19" s="1"/>
  <c r="H1306" i="19"/>
  <c r="BE73" i="17"/>
  <c r="H1400" i="19"/>
  <c r="BK33" i="17"/>
  <c r="BL33" i="17" s="1"/>
  <c r="H1930" i="19"/>
  <c r="H1836" i="19"/>
  <c r="BW73" i="17"/>
  <c r="CC33" i="17"/>
  <c r="CD33" i="17" s="1"/>
  <c r="H2051" i="19"/>
  <c r="CF73" i="17"/>
  <c r="CG73" i="17" s="1"/>
  <c r="CG168" i="17" s="1"/>
  <c r="H2161" i="19"/>
  <c r="CL73" i="17"/>
  <c r="CM73" i="17" s="1"/>
  <c r="CM168" i="17" s="1"/>
  <c r="AS61" i="17"/>
  <c r="H998" i="19"/>
  <c r="H1533" i="19"/>
  <c r="BB61" i="17"/>
  <c r="H1213" i="19"/>
  <c r="BN61" i="17"/>
  <c r="H1428" i="19"/>
  <c r="BK61" i="17"/>
  <c r="I1428" i="19" s="1"/>
  <c r="H1958" i="19"/>
  <c r="CC61" i="17"/>
  <c r="I1958" i="19" s="1"/>
  <c r="AS89" i="17"/>
  <c r="AS171" i="17" s="1"/>
  <c r="H1026" i="19"/>
  <c r="H1561" i="19"/>
  <c r="BB89" i="17"/>
  <c r="H1241" i="19"/>
  <c r="BN89" i="17"/>
  <c r="BO89" i="17" s="1"/>
  <c r="BO171" i="17" s="1"/>
  <c r="BK89" i="17"/>
  <c r="BK171" i="17" s="1"/>
  <c r="H1456" i="19"/>
  <c r="H1986" i="19"/>
  <c r="CC89" i="17"/>
  <c r="CC171" i="17" s="1"/>
  <c r="H685" i="19"/>
  <c r="AD123" i="17"/>
  <c r="I685" i="19" s="1"/>
  <c r="H900" i="19"/>
  <c r="AM123" i="17"/>
  <c r="AS100" i="17"/>
  <c r="AS174" i="17" s="1"/>
  <c r="H1037" i="19"/>
  <c r="BB100" i="17"/>
  <c r="H1572" i="19"/>
  <c r="H1252" i="19"/>
  <c r="AV123" i="17"/>
  <c r="BN100" i="17"/>
  <c r="H1115" i="19"/>
  <c r="H1467" i="19"/>
  <c r="BE123" i="17"/>
  <c r="H1330" i="19"/>
  <c r="BK100" i="17"/>
  <c r="BK174" i="17" s="1"/>
  <c r="H1997" i="19"/>
  <c r="CC100" i="17"/>
  <c r="CC174" i="17" s="1"/>
  <c r="BW123" i="17"/>
  <c r="H1860" i="19"/>
  <c r="H2075" i="19"/>
  <c r="CF123" i="17"/>
  <c r="H2185" i="19"/>
  <c r="CL123" i="17"/>
  <c r="I2185" i="19" s="1"/>
  <c r="AS111" i="17"/>
  <c r="AS177" i="17" s="1"/>
  <c r="H1048" i="19"/>
  <c r="H1583" i="19"/>
  <c r="H1263" i="19"/>
  <c r="BN111" i="17"/>
  <c r="BB111" i="17"/>
  <c r="BC111" i="17" s="1"/>
  <c r="BC177" i="17" s="1"/>
  <c r="H1478" i="19"/>
  <c r="BK111" i="17"/>
  <c r="BK177" i="17" s="1"/>
  <c r="H2008" i="19"/>
  <c r="CC111" i="17"/>
  <c r="CC177" i="17" s="1"/>
  <c r="H723" i="19"/>
  <c r="AG56" i="17"/>
  <c r="H613" i="19"/>
  <c r="AA84" i="17"/>
  <c r="AB84" i="17" s="1"/>
  <c r="AB259" i="17" s="1"/>
  <c r="H659" i="19"/>
  <c r="AD71" i="17"/>
  <c r="H819" i="19"/>
  <c r="AJ71" i="17"/>
  <c r="H824" i="19"/>
  <c r="AJ76" i="17"/>
  <c r="H825" i="19"/>
  <c r="AJ79" i="17"/>
  <c r="AJ55" i="17"/>
  <c r="AJ534" i="17" s="1"/>
  <c r="H811" i="19"/>
  <c r="H936" i="19"/>
  <c r="AP81" i="17"/>
  <c r="I936" i="19" s="1"/>
  <c r="H1204" i="19"/>
  <c r="H1524" i="19"/>
  <c r="BN52" i="17"/>
  <c r="BB52" i="17"/>
  <c r="H1526" i="19"/>
  <c r="AV81" i="17"/>
  <c r="BB387" i="17" s="1"/>
  <c r="H1096" i="19"/>
  <c r="BB54" i="17"/>
  <c r="H1206" i="19"/>
  <c r="BN54" i="17"/>
  <c r="H1633" i="19"/>
  <c r="AY84" i="17"/>
  <c r="H1153" i="19"/>
  <c r="BQ56" i="17"/>
  <c r="BQ283" i="17" s="1"/>
  <c r="H1423" i="19"/>
  <c r="BE84" i="17"/>
  <c r="I1313" i="19" s="1"/>
  <c r="H1313" i="19"/>
  <c r="BK56" i="17"/>
  <c r="BL56" i="17" s="1"/>
  <c r="H1359" i="19"/>
  <c r="BH71" i="17"/>
  <c r="H1364" i="19"/>
  <c r="BH76" i="17"/>
  <c r="BI76" i="17" s="1"/>
  <c r="H1365" i="19"/>
  <c r="BH79" i="17"/>
  <c r="BH55" i="17"/>
  <c r="BH534" i="17" s="1"/>
  <c r="H1351" i="19"/>
  <c r="H1896" i="19"/>
  <c r="BZ81" i="17"/>
  <c r="CA81" i="17" s="1"/>
  <c r="H2056" i="19"/>
  <c r="CF81" i="17"/>
  <c r="CC387" i="17" s="1"/>
  <c r="I177" i="19"/>
  <c r="H177" i="19" s="1"/>
  <c r="H2113" i="19"/>
  <c r="CI84" i="17"/>
  <c r="CJ84" i="17" s="1"/>
  <c r="CJ259" i="17" s="1"/>
  <c r="H2159" i="19"/>
  <c r="CL71" i="17"/>
  <c r="H2164" i="19"/>
  <c r="CL76" i="17"/>
  <c r="H2151" i="19"/>
  <c r="H2165" i="19"/>
  <c r="CL79" i="17"/>
  <c r="CL55" i="17"/>
  <c r="CL534" i="17" s="1"/>
  <c r="H2312" i="19"/>
  <c r="H2306" i="19"/>
  <c r="AA67" i="18"/>
  <c r="AA46" i="18"/>
  <c r="AB46" i="18" s="1"/>
  <c r="H2374" i="19"/>
  <c r="AG44" i="18"/>
  <c r="AH44" i="18" s="1"/>
  <c r="AG58" i="18"/>
  <c r="I2388" i="19" s="1"/>
  <c r="H2388" i="19"/>
  <c r="H2394" i="19"/>
  <c r="AG64" i="18"/>
  <c r="AH64" i="18" s="1"/>
  <c r="H2396" i="19"/>
  <c r="AG66" i="18"/>
  <c r="AH66" i="18" s="1"/>
  <c r="H2342" i="19"/>
  <c r="AD68" i="18"/>
  <c r="AE68" i="18" s="1"/>
  <c r="AE119" i="18" s="1"/>
  <c r="H2427" i="19"/>
  <c r="AJ68" i="18"/>
  <c r="AK68" i="18" s="1"/>
  <c r="AK119" i="18" s="1"/>
  <c r="H2456" i="19"/>
  <c r="H2518" i="19"/>
  <c r="AM68" i="18"/>
  <c r="AN68" i="18" s="1"/>
  <c r="AN119" i="18" s="1"/>
  <c r="AS45" i="18"/>
  <c r="AS139" i="18" s="1"/>
  <c r="H2485" i="19"/>
  <c r="AP68" i="18"/>
  <c r="H2632" i="19"/>
  <c r="H2802" i="19"/>
  <c r="H2570" i="19"/>
  <c r="BN45" i="18"/>
  <c r="AV68" i="18"/>
  <c r="BB45" i="18"/>
  <c r="H2599" i="19"/>
  <c r="H2858" i="19"/>
  <c r="AY68" i="18"/>
  <c r="AZ68" i="18" s="1"/>
  <c r="AZ119" i="18" s="1"/>
  <c r="BQ45" i="18"/>
  <c r="H2746" i="19"/>
  <c r="BE68" i="18"/>
  <c r="H2684" i="19"/>
  <c r="BK45" i="18"/>
  <c r="H2713" i="19"/>
  <c r="BH68" i="18"/>
  <c r="BH119" i="18" s="1"/>
  <c r="H3028" i="19"/>
  <c r="H2966" i="19"/>
  <c r="BW68" i="18"/>
  <c r="CC45" i="18"/>
  <c r="CC139" i="18" s="1"/>
  <c r="BZ68" i="18"/>
  <c r="H2995" i="19"/>
  <c r="H3080" i="19"/>
  <c r="CF68" i="18"/>
  <c r="CG68" i="18" s="1"/>
  <c r="CG119" i="18" s="1"/>
  <c r="H3109" i="19"/>
  <c r="CI68" i="18"/>
  <c r="CJ68" i="18" s="1"/>
  <c r="CJ119" i="18" s="1"/>
  <c r="H3138" i="19"/>
  <c r="CL68" i="18"/>
  <c r="CM68" i="18" s="1"/>
  <c r="CM119" i="18" s="1"/>
  <c r="AG48" i="18"/>
  <c r="H2378" i="19"/>
  <c r="H2380" i="19"/>
  <c r="AA70" i="18"/>
  <c r="AG50" i="18"/>
  <c r="I2380" i="19" s="1"/>
  <c r="H2315" i="19"/>
  <c r="H2344" i="19"/>
  <c r="AD70" i="18"/>
  <c r="AE70" i="18" s="1"/>
  <c r="H2429" i="19"/>
  <c r="AJ70" i="18"/>
  <c r="I2429" i="19" s="1"/>
  <c r="H2521" i="19"/>
  <c r="AS48" i="18"/>
  <c r="I2521" i="19" s="1"/>
  <c r="H2523" i="19"/>
  <c r="H2458" i="19"/>
  <c r="AS50" i="18"/>
  <c r="AM70" i="18"/>
  <c r="AN70" i="18" s="1"/>
  <c r="AN121" i="18" s="1"/>
  <c r="H2487" i="19"/>
  <c r="AP70" i="18"/>
  <c r="AQ70" i="18" s="1"/>
  <c r="AQ121" i="18" s="1"/>
  <c r="H2805" i="19"/>
  <c r="H2635" i="19"/>
  <c r="BN48" i="18"/>
  <c r="I2805" i="19" s="1"/>
  <c r="BB48" i="18"/>
  <c r="H2572" i="19"/>
  <c r="H2637" i="19"/>
  <c r="H2807" i="19"/>
  <c r="AV70" i="18"/>
  <c r="BB50" i="18"/>
  <c r="I2637" i="19" s="1"/>
  <c r="BN50" i="18"/>
  <c r="H2861" i="19"/>
  <c r="BQ48" i="18"/>
  <c r="BR48" i="18" s="1"/>
  <c r="L2861" i="19" s="1"/>
  <c r="K2861" i="19" s="1"/>
  <c r="H2863" i="19"/>
  <c r="H2601" i="19"/>
  <c r="BQ50" i="18"/>
  <c r="BQ141" i="18" s="1"/>
  <c r="AY70" i="18"/>
  <c r="H2749" i="19"/>
  <c r="BK48" i="18"/>
  <c r="BL48" i="18" s="1"/>
  <c r="L2749" i="19" s="1"/>
  <c r="K2749" i="19" s="1"/>
  <c r="H2686" i="19"/>
  <c r="H2751" i="19"/>
  <c r="BE70" i="18"/>
  <c r="BK50" i="18"/>
  <c r="BK141" i="18" s="1"/>
  <c r="H2715" i="19"/>
  <c r="BH70" i="18"/>
  <c r="BI70" i="18" s="1"/>
  <c r="BI121" i="18" s="1"/>
  <c r="H3031" i="19"/>
  <c r="CC48" i="18"/>
  <c r="CD48" i="18" s="1"/>
  <c r="H2968" i="19"/>
  <c r="BW70" i="18"/>
  <c r="CC50" i="18"/>
  <c r="CC141" i="18" s="1"/>
  <c r="H3033" i="19"/>
  <c r="H2997" i="19"/>
  <c r="BZ70" i="18"/>
  <c r="CA70" i="18" s="1"/>
  <c r="H3082" i="19"/>
  <c r="CF70" i="18"/>
  <c r="CG70" i="18" s="1"/>
  <c r="CG121" i="18" s="1"/>
  <c r="H3111" i="19"/>
  <c r="CI70" i="18"/>
  <c r="CJ70" i="18" s="1"/>
  <c r="CJ121" i="18" s="1"/>
  <c r="H3140" i="19"/>
  <c r="CL70" i="18"/>
  <c r="CM70" i="18" s="1"/>
  <c r="CM121" i="18" s="1"/>
  <c r="H2346" i="19"/>
  <c r="AD72" i="18"/>
  <c r="AE72" i="18" s="1"/>
  <c r="AE133" i="18" s="1"/>
  <c r="H2525" i="19"/>
  <c r="H2460" i="19"/>
  <c r="AM72" i="18"/>
  <c r="AS52" i="18"/>
  <c r="AS143" i="18" s="1"/>
  <c r="H2809" i="19"/>
  <c r="H2639" i="19"/>
  <c r="H2574" i="19"/>
  <c r="BB52" i="18"/>
  <c r="AV72" i="18"/>
  <c r="AW72" i="18" s="1"/>
  <c r="BN52" i="18"/>
  <c r="I2809" i="19" s="1"/>
  <c r="H2688" i="19"/>
  <c r="H2753" i="19"/>
  <c r="BE72" i="18"/>
  <c r="BF72" i="18" s="1"/>
  <c r="BK52" i="18"/>
  <c r="H2970" i="19"/>
  <c r="H3035" i="19"/>
  <c r="CC52" i="18"/>
  <c r="BW72" i="18"/>
  <c r="BX72" i="18" s="1"/>
  <c r="BX133" i="18" s="1"/>
  <c r="H3084" i="19"/>
  <c r="CF72" i="18"/>
  <c r="I3084" i="19" s="1"/>
  <c r="H3142" i="19"/>
  <c r="CL72" i="18"/>
  <c r="CL170" i="18" s="1"/>
  <c r="H2320" i="19"/>
  <c r="H2385" i="19"/>
  <c r="AG55" i="18"/>
  <c r="AH55" i="18" s="1"/>
  <c r="AA75" i="18"/>
  <c r="H2348" i="19"/>
  <c r="AD74" i="18"/>
  <c r="H2350" i="19"/>
  <c r="AD76" i="18"/>
  <c r="H2434" i="19"/>
  <c r="AJ75" i="18"/>
  <c r="I2434" i="19" s="1"/>
  <c r="H2462" i="19"/>
  <c r="H2527" i="19"/>
  <c r="AM74" i="18"/>
  <c r="AN74" i="18" s="1"/>
  <c r="L2462" i="19" s="1"/>
  <c r="K2462" i="19" s="1"/>
  <c r="AS54" i="18"/>
  <c r="H2529" i="19"/>
  <c r="H2464" i="19"/>
  <c r="AS56" i="18"/>
  <c r="AM76" i="18"/>
  <c r="AN76" i="18" s="1"/>
  <c r="L2464" i="19" s="1"/>
  <c r="K2464" i="19" s="1"/>
  <c r="H2492" i="19"/>
  <c r="AP75" i="18"/>
  <c r="AP173" i="18" s="1"/>
  <c r="H2811" i="19"/>
  <c r="H2641" i="19"/>
  <c r="AV74" i="18"/>
  <c r="BN54" i="18"/>
  <c r="I2811" i="19" s="1"/>
  <c r="BB54" i="18"/>
  <c r="BC54" i="18" s="1"/>
  <c r="H2576" i="19"/>
  <c r="H2578" i="19"/>
  <c r="H2813" i="19"/>
  <c r="AV76" i="18"/>
  <c r="I2578" i="19" s="1"/>
  <c r="BB56" i="18"/>
  <c r="BC56" i="18" s="1"/>
  <c r="H2643" i="19"/>
  <c r="BN56" i="18"/>
  <c r="H2606" i="19"/>
  <c r="H2868" i="19"/>
  <c r="BQ55" i="18"/>
  <c r="BQ146" i="18" s="1"/>
  <c r="AY75" i="18"/>
  <c r="AY173" i="18" s="1"/>
  <c r="H2755" i="19"/>
  <c r="H2690" i="19"/>
  <c r="BK54" i="18"/>
  <c r="BE74" i="18"/>
  <c r="H2692" i="19"/>
  <c r="H2757" i="19"/>
  <c r="BE76" i="18"/>
  <c r="BF76" i="18" s="1"/>
  <c r="BK56" i="18"/>
  <c r="H2720" i="19"/>
  <c r="BH75" i="18"/>
  <c r="BH173" i="18" s="1"/>
  <c r="H3037" i="19"/>
  <c r="H2972" i="19"/>
  <c r="BW74" i="18"/>
  <c r="BX74" i="18" s="1"/>
  <c r="BX134" i="18" s="1"/>
  <c r="CC54" i="18"/>
  <c r="CC145" i="18" s="1"/>
  <c r="H2974" i="19"/>
  <c r="H3039" i="19"/>
  <c r="BW76" i="18"/>
  <c r="CC56" i="18"/>
  <c r="H3002" i="19"/>
  <c r="BZ75" i="18"/>
  <c r="CA75" i="18" s="1"/>
  <c r="CA135" i="18" s="1"/>
  <c r="H3086" i="19"/>
  <c r="CF74" i="18"/>
  <c r="CG74" i="18" s="1"/>
  <c r="H3088" i="19"/>
  <c r="CF76" i="18"/>
  <c r="CG76" i="18" s="1"/>
  <c r="H3116" i="19"/>
  <c r="CI75" i="18"/>
  <c r="CJ75" i="18" s="1"/>
  <c r="CL74" i="18"/>
  <c r="CL172" i="18" s="1"/>
  <c r="H3144" i="19"/>
  <c r="H3146" i="19"/>
  <c r="CL76" i="18"/>
  <c r="CL174" i="18" s="1"/>
  <c r="H2875" i="19"/>
  <c r="BQ62" i="18"/>
  <c r="I2875" i="19" s="1"/>
  <c r="H645" i="19"/>
  <c r="AD39" i="17"/>
  <c r="AD253" i="17" s="1"/>
  <c r="H974" i="19"/>
  <c r="H860" i="19"/>
  <c r="AM39" i="17"/>
  <c r="AS37" i="17"/>
  <c r="I974" i="19" s="1"/>
  <c r="H1189" i="19"/>
  <c r="H1509" i="19"/>
  <c r="H1075" i="19"/>
  <c r="BN37" i="17"/>
  <c r="BB37" i="17"/>
  <c r="AV39" i="17"/>
  <c r="AW39" i="17" s="1"/>
  <c r="AW253" i="17" s="1"/>
  <c r="H1404" i="19"/>
  <c r="H1290" i="19"/>
  <c r="BE39" i="17"/>
  <c r="BF39" i="17" s="1"/>
  <c r="BF253" i="17" s="1"/>
  <c r="BK37" i="17"/>
  <c r="H1934" i="19"/>
  <c r="H1820" i="19"/>
  <c r="BW39" i="17"/>
  <c r="I1820" i="19" s="1"/>
  <c r="CC37" i="17"/>
  <c r="H2035" i="19"/>
  <c r="CF39" i="17"/>
  <c r="H2145" i="19"/>
  <c r="CL39" i="17"/>
  <c r="CL253" i="17" s="1"/>
  <c r="H714" i="19"/>
  <c r="H594" i="19"/>
  <c r="AA49" i="17"/>
  <c r="AG47" i="17"/>
  <c r="AH47" i="17" s="1"/>
  <c r="H809" i="19"/>
  <c r="AJ49" i="17"/>
  <c r="AJ315" i="17" s="1"/>
  <c r="AP49" i="17"/>
  <c r="AP315" i="17" s="1"/>
  <c r="H919" i="19"/>
  <c r="H1624" i="19"/>
  <c r="H1134" i="19"/>
  <c r="AY49" i="17"/>
  <c r="AY315" i="17" s="1"/>
  <c r="BQ47" i="17"/>
  <c r="BQ305" i="17" s="1"/>
  <c r="H1349" i="19"/>
  <c r="BH49" i="17"/>
  <c r="H1879" i="19"/>
  <c r="BZ49" i="17"/>
  <c r="BZ315" i="17" s="1"/>
  <c r="H2094" i="19"/>
  <c r="CI49" i="17"/>
  <c r="B4" i="18"/>
  <c r="B4" i="17"/>
  <c r="L2848" i="19"/>
  <c r="K2848" i="19" s="1"/>
  <c r="M2848" i="19" s="1"/>
  <c r="B11" i="3"/>
  <c r="L1126" i="19"/>
  <c r="K1126" i="19" s="1"/>
  <c r="L903" i="19"/>
  <c r="K903" i="19" s="1"/>
  <c r="M903" i="19" s="1"/>
  <c r="L2508" i="19"/>
  <c r="K2508" i="19" s="1"/>
  <c r="I75" i="19"/>
  <c r="H75" i="19" s="1"/>
  <c r="I119" i="19"/>
  <c r="H119" i="19" s="1"/>
  <c r="I125" i="19"/>
  <c r="H125" i="19" s="1"/>
  <c r="I133" i="19"/>
  <c r="H133" i="19" s="1"/>
  <c r="I180" i="19"/>
  <c r="H180" i="19" s="1"/>
  <c r="I224" i="19"/>
  <c r="H224" i="19" s="1"/>
  <c r="I230" i="19"/>
  <c r="H230" i="19" s="1"/>
  <c r="I238" i="19"/>
  <c r="H238" i="19" s="1"/>
  <c r="L2181" i="19"/>
  <c r="K2181" i="19" s="1"/>
  <c r="M2181" i="19" s="1"/>
  <c r="I265" i="19"/>
  <c r="H265" i="19" s="1"/>
  <c r="I313" i="19"/>
  <c r="H313" i="19" s="1"/>
  <c r="I324" i="19"/>
  <c r="H324" i="19" s="1"/>
  <c r="I56" i="19"/>
  <c r="H56" i="19" s="1"/>
  <c r="I93" i="19"/>
  <c r="H93" i="19" s="1"/>
  <c r="I109" i="19"/>
  <c r="H109" i="19" s="1"/>
  <c r="I120" i="19"/>
  <c r="H120" i="19" s="1"/>
  <c r="I161" i="19"/>
  <c r="H161" i="19" s="1"/>
  <c r="I198" i="19"/>
  <c r="H198" i="19" s="1"/>
  <c r="I214" i="19"/>
  <c r="H214" i="19" s="1"/>
  <c r="I225" i="19"/>
  <c r="H225" i="19" s="1"/>
  <c r="L2509" i="19"/>
  <c r="K2509" i="19" s="1"/>
  <c r="M2509" i="19" s="1"/>
  <c r="I47" i="19"/>
  <c r="H47" i="19" s="1"/>
  <c r="I57" i="19"/>
  <c r="H57" i="19" s="1"/>
  <c r="I81" i="19"/>
  <c r="H81" i="19" s="1"/>
  <c r="I94" i="19"/>
  <c r="H94" i="19" s="1"/>
  <c r="I152" i="19"/>
  <c r="H152" i="19" s="1"/>
  <c r="I162" i="19"/>
  <c r="H162" i="19" s="1"/>
  <c r="I186" i="19"/>
  <c r="H186" i="19" s="1"/>
  <c r="I199" i="19"/>
  <c r="H199" i="19" s="1"/>
  <c r="I49" i="19"/>
  <c r="H49" i="19" s="1"/>
  <c r="I116" i="19"/>
  <c r="H116" i="19" s="1"/>
  <c r="I70" i="19"/>
  <c r="H70" i="19" s="1"/>
  <c r="I271" i="19"/>
  <c r="H271" i="19" s="1"/>
  <c r="I327" i="19"/>
  <c r="H327" i="19" s="1"/>
  <c r="I276" i="19"/>
  <c r="H276" i="19" s="1"/>
  <c r="I332" i="19"/>
  <c r="H332" i="19" s="1"/>
  <c r="I278" i="19"/>
  <c r="H278" i="19" s="1"/>
  <c r="I280" i="19"/>
  <c r="H280" i="19" s="1"/>
  <c r="I282" i="19"/>
  <c r="H282" i="19" s="1"/>
  <c r="I337" i="19"/>
  <c r="H337" i="19" s="1"/>
  <c r="I53" i="19"/>
  <c r="H53" i="19" s="1"/>
  <c r="I168" i="19"/>
  <c r="H168" i="19" s="1"/>
  <c r="I52" i="19"/>
  <c r="H52" i="19" s="1"/>
  <c r="I59" i="19"/>
  <c r="H59" i="19" s="1"/>
  <c r="I103" i="19"/>
  <c r="H103" i="19" s="1"/>
  <c r="I114" i="19"/>
  <c r="H114" i="19" s="1"/>
  <c r="I157" i="19"/>
  <c r="H157" i="19" s="1"/>
  <c r="I164" i="19"/>
  <c r="H164" i="19" s="1"/>
  <c r="I208" i="19"/>
  <c r="H208" i="19" s="1"/>
  <c r="I219" i="19"/>
  <c r="H219" i="19" s="1"/>
  <c r="I263" i="19"/>
  <c r="H263" i="19" s="1"/>
  <c r="I269" i="19"/>
  <c r="H269" i="19" s="1"/>
  <c r="I323" i="19"/>
  <c r="H323" i="19" s="1"/>
  <c r="I153" i="19"/>
  <c r="H153" i="19" s="1"/>
  <c r="I181" i="19"/>
  <c r="H181" i="19" s="1"/>
  <c r="I209" i="19"/>
  <c r="H209" i="19" s="1"/>
  <c r="I220" i="19"/>
  <c r="H220" i="19" s="1"/>
  <c r="I231" i="19"/>
  <c r="H231" i="19" s="1"/>
  <c r="I154" i="19"/>
  <c r="H154" i="19" s="1"/>
  <c r="I221" i="19"/>
  <c r="H221" i="19" s="1"/>
  <c r="I62" i="19"/>
  <c r="H62" i="19" s="1"/>
  <c r="I69" i="19"/>
  <c r="H69" i="19" s="1"/>
  <c r="I158" i="19"/>
  <c r="H158" i="19" s="1"/>
  <c r="I63" i="19"/>
  <c r="H63" i="19" s="1"/>
  <c r="I48" i="19"/>
  <c r="H48" i="19" s="1"/>
  <c r="I76" i="19"/>
  <c r="H76" i="19" s="1"/>
  <c r="I104" i="19"/>
  <c r="H104" i="19" s="1"/>
  <c r="I115" i="19"/>
  <c r="H115" i="19" s="1"/>
  <c r="I126" i="19"/>
  <c r="H126" i="19" s="1"/>
  <c r="I167" i="19"/>
  <c r="H167" i="19" s="1"/>
  <c r="I174" i="19"/>
  <c r="H174" i="19" s="1"/>
  <c r="L1657" i="19"/>
  <c r="K1657" i="19" s="1"/>
  <c r="M1657" i="19" s="1"/>
  <c r="I3" i="3"/>
  <c r="B4" i="16"/>
  <c r="I2721" i="19" l="1"/>
  <c r="AT58" i="18"/>
  <c r="L2531" i="19" s="1"/>
  <c r="K2531" i="19" s="1"/>
  <c r="BX46" i="18"/>
  <c r="I3116" i="19"/>
  <c r="BL60" i="18"/>
  <c r="L2761" i="19" s="1"/>
  <c r="K2761" i="19" s="1"/>
  <c r="AH58" i="18"/>
  <c r="I2749" i="19"/>
  <c r="AS147" i="18"/>
  <c r="CI133" i="17"/>
  <c r="CJ133" i="17" s="1"/>
  <c r="CJ237" i="17" s="1"/>
  <c r="I1166" i="19"/>
  <c r="M1166" i="19" s="1"/>
  <c r="CD43" i="17"/>
  <c r="BX67" i="17"/>
  <c r="AT31" i="17"/>
  <c r="AT269" i="17" s="1"/>
  <c r="I1965" i="19"/>
  <c r="BO43" i="17"/>
  <c r="BO276" i="17" s="1"/>
  <c r="BC36" i="17"/>
  <c r="I996" i="19"/>
  <c r="AE67" i="17"/>
  <c r="AS418" i="17"/>
  <c r="BR106" i="17"/>
  <c r="BT367" i="17"/>
  <c r="M1168" i="19"/>
  <c r="AQ40" i="16"/>
  <c r="I2423" i="19"/>
  <c r="BQ181" i="18"/>
  <c r="BL42" i="18"/>
  <c r="I2492" i="19"/>
  <c r="CC143" i="18"/>
  <c r="I3138" i="19"/>
  <c r="I3045" i="19"/>
  <c r="I2765" i="19"/>
  <c r="BR64" i="18"/>
  <c r="BK145" i="18"/>
  <c r="I2539" i="19"/>
  <c r="AH62" i="18"/>
  <c r="AE33" i="18"/>
  <c r="I2505" i="19"/>
  <c r="BR62" i="18"/>
  <c r="L2875" i="19" s="1"/>
  <c r="K2875" i="19" s="1"/>
  <c r="BI75" i="18"/>
  <c r="AT48" i="18"/>
  <c r="I2427" i="19"/>
  <c r="CD58" i="18"/>
  <c r="I2759" i="19"/>
  <c r="M2759" i="19" s="1"/>
  <c r="I3146" i="19"/>
  <c r="I3088" i="19"/>
  <c r="I2641" i="19"/>
  <c r="BR65" i="18"/>
  <c r="L2878" i="19" s="1"/>
  <c r="K2878" i="19" s="1"/>
  <c r="CC147" i="18"/>
  <c r="I2574" i="19"/>
  <c r="CD65" i="18"/>
  <c r="I2493" i="19"/>
  <c r="BX238" i="17"/>
  <c r="L1871" i="19"/>
  <c r="K1871" i="19" s="1"/>
  <c r="M1871" i="19" s="1"/>
  <c r="I1821" i="19"/>
  <c r="AW42" i="17"/>
  <c r="H1077" i="19" s="1"/>
  <c r="M975" i="19"/>
  <c r="I1695" i="19"/>
  <c r="I1675" i="19"/>
  <c r="L1659" i="19"/>
  <c r="K1659" i="19" s="1"/>
  <c r="M1659" i="19" s="1"/>
  <c r="I1928" i="19"/>
  <c r="I1183" i="19"/>
  <c r="I646" i="19"/>
  <c r="M1126" i="19"/>
  <c r="I1672" i="19"/>
  <c r="I1015" i="19"/>
  <c r="CC70" i="16"/>
  <c r="BK70" i="16"/>
  <c r="AS70" i="16"/>
  <c r="I541" i="19"/>
  <c r="I483" i="19"/>
  <c r="I2692" i="19"/>
  <c r="AK70" i="18"/>
  <c r="I2394" i="19"/>
  <c r="BL66" i="18"/>
  <c r="L2767" i="19" s="1"/>
  <c r="K2767" i="19" s="1"/>
  <c r="I2719" i="19"/>
  <c r="I2709" i="19"/>
  <c r="AS145" i="18"/>
  <c r="BK139" i="18"/>
  <c r="M2765" i="19"/>
  <c r="BR66" i="18"/>
  <c r="AT64" i="18"/>
  <c r="BI74" i="18"/>
  <c r="I2854" i="19"/>
  <c r="CD39" i="18"/>
  <c r="I3035" i="19"/>
  <c r="M2749" i="19"/>
  <c r="I2342" i="19"/>
  <c r="I2491" i="19"/>
  <c r="I2338" i="19"/>
  <c r="AQ75" i="18"/>
  <c r="CM72" i="18"/>
  <c r="I2344" i="19"/>
  <c r="I3047" i="19"/>
  <c r="BK147" i="18"/>
  <c r="I2462" i="19"/>
  <c r="M2462" i="19" s="1"/>
  <c r="BQ139" i="18"/>
  <c r="I2396" i="19"/>
  <c r="BI76" i="18"/>
  <c r="AD569" i="17"/>
  <c r="I561" i="19"/>
  <c r="BO32" i="16"/>
  <c r="I377" i="19"/>
  <c r="AK40" i="16"/>
  <c r="AK62" i="16" s="1"/>
  <c r="AQ41" i="16"/>
  <c r="I534" i="19"/>
  <c r="BQ71" i="16"/>
  <c r="CM41" i="16"/>
  <c r="BQ95" i="16"/>
  <c r="BC65" i="18"/>
  <c r="I3002" i="19"/>
  <c r="I3142" i="19"/>
  <c r="I2715" i="19"/>
  <c r="I2487" i="19"/>
  <c r="I3080" i="19"/>
  <c r="I2599" i="19"/>
  <c r="I376" i="19"/>
  <c r="BK418" i="17"/>
  <c r="CD60" i="18"/>
  <c r="I3087" i="19"/>
  <c r="BK146" i="18"/>
  <c r="AQ76" i="18"/>
  <c r="AQ74" i="18"/>
  <c r="BI67" i="18"/>
  <c r="BI118" i="18" s="1"/>
  <c r="I505" i="19"/>
  <c r="AK59" i="18"/>
  <c r="AE59" i="18"/>
  <c r="BZ569" i="17"/>
  <c r="BC80" i="17"/>
  <c r="BC257" i="17" s="1"/>
  <c r="BR118" i="17"/>
  <c r="BR302" i="17" s="1"/>
  <c r="BR95" i="17"/>
  <c r="L1672" i="19" s="1"/>
  <c r="K1672" i="19" s="1"/>
  <c r="I1029" i="19"/>
  <c r="CD78" i="17"/>
  <c r="BO78" i="17"/>
  <c r="CD64" i="17"/>
  <c r="BO31" i="17"/>
  <c r="L1503" i="19" s="1"/>
  <c r="K1503" i="19" s="1"/>
  <c r="M1503" i="19" s="1"/>
  <c r="I2446" i="19"/>
  <c r="AH32" i="16"/>
  <c r="AH60" i="16" s="1"/>
  <c r="BR33" i="16"/>
  <c r="BR61" i="16" s="1"/>
  <c r="BR36" i="18"/>
  <c r="L2849" i="19" s="1"/>
  <c r="K2849" i="19" s="1"/>
  <c r="M2849" i="19" s="1"/>
  <c r="AZ75" i="18"/>
  <c r="H2616" i="19" s="1"/>
  <c r="BL45" i="18"/>
  <c r="I3086" i="19"/>
  <c r="I3039" i="19"/>
  <c r="I3031" i="19"/>
  <c r="BL50" i="18"/>
  <c r="I3109" i="19"/>
  <c r="I2713" i="19"/>
  <c r="BT458" i="17"/>
  <c r="CC429" i="17"/>
  <c r="I476" i="19"/>
  <c r="BQ85" i="16"/>
  <c r="AT39" i="16"/>
  <c r="BK407" i="17"/>
  <c r="AT55" i="18"/>
  <c r="BT194" i="18"/>
  <c r="AE67" i="18"/>
  <c r="AD77" i="18" s="1"/>
  <c r="CM59" i="18"/>
  <c r="I462" i="19"/>
  <c r="I1691" i="19"/>
  <c r="I1005" i="19"/>
  <c r="BC31" i="16"/>
  <c r="AH41" i="18"/>
  <c r="AH128" i="18" s="1"/>
  <c r="BL32" i="16"/>
  <c r="CD32" i="18"/>
  <c r="CD113" i="18" s="1"/>
  <c r="BO43" i="18"/>
  <c r="CD56" i="18"/>
  <c r="CD54" i="18"/>
  <c r="I2755" i="19"/>
  <c r="BK143" i="18"/>
  <c r="BL52" i="18"/>
  <c r="I3033" i="19"/>
  <c r="AS141" i="18"/>
  <c r="BI68" i="18"/>
  <c r="BI119" i="18" s="1"/>
  <c r="CD39" i="16"/>
  <c r="L548" i="19" s="1"/>
  <c r="K548" i="19" s="1"/>
  <c r="BO65" i="18"/>
  <c r="BB418" i="17"/>
  <c r="BK396" i="17"/>
  <c r="CC368" i="17"/>
  <c r="I2988" i="19"/>
  <c r="BI41" i="16"/>
  <c r="I1217" i="19"/>
  <c r="AT68" i="17"/>
  <c r="AT289" i="17" s="1"/>
  <c r="BQ234" i="18"/>
  <c r="L290" i="19"/>
  <c r="L346" i="19"/>
  <c r="L3047" i="19"/>
  <c r="K3047" i="19" s="1"/>
  <c r="AG71" i="16"/>
  <c r="CL96" i="16"/>
  <c r="CL73" i="16"/>
  <c r="BZ86" i="16"/>
  <c r="CF96" i="16"/>
  <c r="CF86" i="16"/>
  <c r="CF73" i="16"/>
  <c r="BE96" i="16"/>
  <c r="BK86" i="16"/>
  <c r="BE73" i="16"/>
  <c r="BB86" i="16"/>
  <c r="AV96" i="16"/>
  <c r="AV73" i="16"/>
  <c r="AD62" i="16"/>
  <c r="AD96" i="16"/>
  <c r="AD73" i="16"/>
  <c r="CI221" i="18"/>
  <c r="CI174" i="18"/>
  <c r="BZ136" i="18"/>
  <c r="BZ174" i="18"/>
  <c r="BZ134" i="18"/>
  <c r="BZ172" i="18"/>
  <c r="CC146" i="18"/>
  <c r="BQ145" i="18"/>
  <c r="I2867" i="19"/>
  <c r="BN146" i="18"/>
  <c r="BT200" i="18"/>
  <c r="AJ136" i="18"/>
  <c r="AJ174" i="18"/>
  <c r="AJ134" i="18"/>
  <c r="AJ172" i="18"/>
  <c r="AD135" i="18"/>
  <c r="AD173" i="18"/>
  <c r="AG147" i="18"/>
  <c r="CI217" i="18"/>
  <c r="CI170" i="18"/>
  <c r="AJ133" i="18"/>
  <c r="AJ170" i="18"/>
  <c r="CC235" i="18"/>
  <c r="BK235" i="18"/>
  <c r="BQ235" i="18"/>
  <c r="AS235" i="18"/>
  <c r="AG235" i="18"/>
  <c r="CI240" i="18"/>
  <c r="CI212" i="18"/>
  <c r="CI118" i="18"/>
  <c r="CI158" i="18"/>
  <c r="CI165" i="18"/>
  <c r="CF247" i="18"/>
  <c r="CF246" i="18"/>
  <c r="CF248" i="18"/>
  <c r="BZ191" i="18"/>
  <c r="CF153" i="18"/>
  <c r="CF140" i="18"/>
  <c r="CF191" i="18"/>
  <c r="AY240" i="18"/>
  <c r="AY118" i="18"/>
  <c r="AY158" i="18"/>
  <c r="AY165" i="18"/>
  <c r="AV248" i="18"/>
  <c r="AV246" i="18"/>
  <c r="AV247" i="18"/>
  <c r="BB191" i="18"/>
  <c r="AV153" i="18"/>
  <c r="AV140" i="18"/>
  <c r="AS238" i="18"/>
  <c r="AS152" i="18"/>
  <c r="AS138" i="18"/>
  <c r="AJ246" i="18"/>
  <c r="AJ248" i="18"/>
  <c r="AJ247" i="18"/>
  <c r="AJ153" i="18"/>
  <c r="AJ140" i="18"/>
  <c r="AG139" i="18"/>
  <c r="AH45" i="18"/>
  <c r="I389" i="19"/>
  <c r="AG87" i="16"/>
  <c r="AA74" i="16"/>
  <c r="I546" i="19"/>
  <c r="CC95" i="16"/>
  <c r="AZ41" i="16"/>
  <c r="CD66" i="18"/>
  <c r="I2991" i="19"/>
  <c r="BT205" i="18"/>
  <c r="BO60" i="18"/>
  <c r="BN239" i="18"/>
  <c r="BT202" i="18"/>
  <c r="BN155" i="18"/>
  <c r="AS239" i="18"/>
  <c r="AS155" i="18"/>
  <c r="AT57" i="18"/>
  <c r="AY96" i="16"/>
  <c r="AY73" i="16"/>
  <c r="BN71" i="16"/>
  <c r="BT82" i="16"/>
  <c r="AS71" i="16"/>
  <c r="AH127" i="18"/>
  <c r="BL112" i="18"/>
  <c r="CC221" i="18"/>
  <c r="BW136" i="18"/>
  <c r="BW174" i="18"/>
  <c r="AD134" i="18"/>
  <c r="AD172" i="18"/>
  <c r="BK215" i="18"/>
  <c r="BE121" i="18"/>
  <c r="BE168" i="18"/>
  <c r="BK213" i="18"/>
  <c r="BE119" i="18"/>
  <c r="BE166" i="18"/>
  <c r="BB213" i="18"/>
  <c r="AV119" i="18"/>
  <c r="AV166" i="18"/>
  <c r="AP119" i="18"/>
  <c r="AP166" i="18"/>
  <c r="BB87" i="16"/>
  <c r="AV74" i="16"/>
  <c r="CM74" i="18"/>
  <c r="CI215" i="18"/>
  <c r="CI121" i="18"/>
  <c r="CI168" i="18"/>
  <c r="BF70" i="18"/>
  <c r="BF121" i="18" s="1"/>
  <c r="AK132" i="18"/>
  <c r="AK121" i="18"/>
  <c r="BT190" i="18"/>
  <c r="BN139" i="18"/>
  <c r="I2570" i="19"/>
  <c r="AA240" i="18"/>
  <c r="AG212" i="18"/>
  <c r="AA158" i="18"/>
  <c r="AA118" i="18"/>
  <c r="AA165" i="18"/>
  <c r="AG95" i="16"/>
  <c r="CF87" i="16"/>
  <c r="BZ87" i="16"/>
  <c r="CF74" i="16"/>
  <c r="I544" i="19"/>
  <c r="BO39" i="16"/>
  <c r="I418" i="19"/>
  <c r="BT207" i="18"/>
  <c r="BT203" i="18"/>
  <c r="BO58" i="18"/>
  <c r="AG88" i="16"/>
  <c r="AA75" i="16"/>
  <c r="BC38" i="16"/>
  <c r="L448" i="19" s="1"/>
  <c r="K448" i="19" s="1"/>
  <c r="BQ84" i="16"/>
  <c r="AS94" i="16"/>
  <c r="AS69" i="16"/>
  <c r="CI156" i="18"/>
  <c r="CI204" i="18"/>
  <c r="CC220" i="18"/>
  <c r="BW135" i="18"/>
  <c r="BW173" i="18"/>
  <c r="BQ147" i="18"/>
  <c r="BZ133" i="18"/>
  <c r="BZ170" i="18"/>
  <c r="BQ143" i="18"/>
  <c r="AG217" i="18"/>
  <c r="AA170" i="18"/>
  <c r="CF240" i="18"/>
  <c r="CF212" i="18"/>
  <c r="BZ212" i="18"/>
  <c r="CF158" i="18"/>
  <c r="CF118" i="18"/>
  <c r="CF165" i="18"/>
  <c r="CC152" i="18"/>
  <c r="CC238" i="18"/>
  <c r="CC138" i="18"/>
  <c r="BE247" i="18"/>
  <c r="BE248" i="18"/>
  <c r="BE246" i="18"/>
  <c r="BK191" i="18"/>
  <c r="BE153" i="18"/>
  <c r="BE140" i="18"/>
  <c r="AY247" i="18"/>
  <c r="AY248" i="18"/>
  <c r="AY246" i="18"/>
  <c r="AY140" i="18"/>
  <c r="AY153" i="18"/>
  <c r="AV240" i="18"/>
  <c r="AV158" i="18"/>
  <c r="BB212" i="18"/>
  <c r="AV118" i="18"/>
  <c r="AV165" i="18"/>
  <c r="AP248" i="18"/>
  <c r="AP247" i="18"/>
  <c r="AP246" i="18"/>
  <c r="AP140" i="18"/>
  <c r="AP153" i="18"/>
  <c r="AM248" i="18"/>
  <c r="AM246" i="18"/>
  <c r="AM247" i="18"/>
  <c r="AS191" i="18"/>
  <c r="AM153" i="18"/>
  <c r="AM140" i="18"/>
  <c r="AJ240" i="18"/>
  <c r="AJ158" i="18"/>
  <c r="AJ118" i="18"/>
  <c r="AJ165" i="18"/>
  <c r="AK67" i="18"/>
  <c r="AK118" i="18" s="1"/>
  <c r="AG239" i="18"/>
  <c r="AG155" i="18"/>
  <c r="AH57" i="18"/>
  <c r="L2387" i="19" s="1"/>
  <c r="K2387" i="19" s="1"/>
  <c r="AG70" i="16"/>
  <c r="AH35" i="16"/>
  <c r="BZ63" i="16"/>
  <c r="BZ74" i="16"/>
  <c r="AJ63" i="16"/>
  <c r="AJ74" i="16"/>
  <c r="CF204" i="18"/>
  <c r="BZ204" i="18"/>
  <c r="CF156" i="18"/>
  <c r="AG69" i="16"/>
  <c r="AG94" i="16"/>
  <c r="I384" i="19"/>
  <c r="I2653" i="19"/>
  <c r="BQ211" i="18"/>
  <c r="BC66" i="18"/>
  <c r="H2663" i="19" s="1"/>
  <c r="I2647" i="19"/>
  <c r="BQ205" i="18"/>
  <c r="I2817" i="19"/>
  <c r="BB204" i="18"/>
  <c r="AV156" i="18"/>
  <c r="AM156" i="18"/>
  <c r="AS204" i="18"/>
  <c r="I2530" i="19"/>
  <c r="CC71" i="16"/>
  <c r="CD36" i="16"/>
  <c r="BB88" i="16"/>
  <c r="AV75" i="16"/>
  <c r="AS88" i="16"/>
  <c r="AM75" i="16"/>
  <c r="AA569" i="17"/>
  <c r="AG93" i="16"/>
  <c r="AG59" i="16"/>
  <c r="AH31" i="16"/>
  <c r="I381" i="19"/>
  <c r="CA114" i="18"/>
  <c r="CA125" i="18"/>
  <c r="CM114" i="18"/>
  <c r="AW74" i="18"/>
  <c r="BB219" i="18"/>
  <c r="AV172" i="18"/>
  <c r="AD136" i="18"/>
  <c r="AD174" i="18"/>
  <c r="BK217" i="18"/>
  <c r="BE170" i="18"/>
  <c r="BQ197" i="18"/>
  <c r="BB143" i="18"/>
  <c r="AS217" i="18"/>
  <c r="AM170" i="18"/>
  <c r="I2460" i="19"/>
  <c r="CA132" i="18"/>
  <c r="CA121" i="18"/>
  <c r="I2635" i="19"/>
  <c r="BQ193" i="18"/>
  <c r="AT50" i="18"/>
  <c r="AE132" i="18"/>
  <c r="AE121" i="18"/>
  <c r="BZ119" i="18"/>
  <c r="BZ166" i="18"/>
  <c r="BK87" i="16"/>
  <c r="BE74" i="16"/>
  <c r="I491" i="19"/>
  <c r="I2645" i="19"/>
  <c r="BQ203" i="18"/>
  <c r="AD133" i="18"/>
  <c r="AD170" i="18"/>
  <c r="BZ215" i="18"/>
  <c r="CF215" i="18"/>
  <c r="CF121" i="18"/>
  <c r="CF168" i="18"/>
  <c r="BT193" i="18"/>
  <c r="I2858" i="19"/>
  <c r="AS213" i="18"/>
  <c r="AM119" i="18"/>
  <c r="AM166" i="18"/>
  <c r="CM76" i="18"/>
  <c r="I3144" i="19"/>
  <c r="BK221" i="18"/>
  <c r="BE174" i="18"/>
  <c r="I2757" i="19"/>
  <c r="BR55" i="18"/>
  <c r="H2888" i="19" s="1"/>
  <c r="BQ201" i="18"/>
  <c r="BB147" i="18"/>
  <c r="BQ199" i="18"/>
  <c r="BB145" i="18"/>
  <c r="AS221" i="18"/>
  <c r="AM174" i="18"/>
  <c r="I2529" i="19"/>
  <c r="AS219" i="18"/>
  <c r="AM172" i="18"/>
  <c r="I2527" i="19"/>
  <c r="AE76" i="18"/>
  <c r="AE136" i="18" s="1"/>
  <c r="I2348" i="19"/>
  <c r="CF217" i="18"/>
  <c r="BZ217" i="18"/>
  <c r="CF170" i="18"/>
  <c r="BT197" i="18"/>
  <c r="BN143" i="18"/>
  <c r="CD50" i="18"/>
  <c r="CC70" i="18" s="1"/>
  <c r="AY121" i="18"/>
  <c r="AY168" i="18"/>
  <c r="BR50" i="18"/>
  <c r="I2861" i="19"/>
  <c r="M2861" i="19" s="1"/>
  <c r="BB215" i="18"/>
  <c r="AV121" i="18"/>
  <c r="AV168" i="18"/>
  <c r="BC48" i="18"/>
  <c r="L2635" i="19" s="1"/>
  <c r="K2635" i="19" s="1"/>
  <c r="BO48" i="18"/>
  <c r="AJ121" i="18"/>
  <c r="AJ132" i="18"/>
  <c r="AJ168" i="18"/>
  <c r="AD132" i="18"/>
  <c r="AD121" i="18"/>
  <c r="AD168" i="18"/>
  <c r="AH48" i="18"/>
  <c r="CA68" i="18"/>
  <c r="CA119" i="18" s="1"/>
  <c r="CD45" i="18"/>
  <c r="I2684" i="19"/>
  <c r="BO45" i="18"/>
  <c r="I2485" i="19"/>
  <c r="AJ119" i="18"/>
  <c r="AJ166" i="18"/>
  <c r="AD119" i="18"/>
  <c r="AD166" i="18"/>
  <c r="AG238" i="18"/>
  <c r="AG152" i="18"/>
  <c r="AG138" i="18"/>
  <c r="CC87" i="16"/>
  <c r="BW63" i="16"/>
  <c r="BW74" i="16"/>
  <c r="CD35" i="16"/>
  <c r="I504" i="19"/>
  <c r="BT81" i="16"/>
  <c r="BN70" i="16"/>
  <c r="AS87" i="16"/>
  <c r="AM74" i="16"/>
  <c r="AT35" i="16"/>
  <c r="I2652" i="19"/>
  <c r="I2649" i="19"/>
  <c r="BQ207" i="18"/>
  <c r="I2819" i="19"/>
  <c r="I2871" i="19"/>
  <c r="CI88" i="16"/>
  <c r="CI75" i="16"/>
  <c r="BZ64" i="16"/>
  <c r="BZ75" i="16"/>
  <c r="CC94" i="16"/>
  <c r="CC69" i="16"/>
  <c r="BN94" i="16"/>
  <c r="BT80" i="16"/>
  <c r="BN69" i="16"/>
  <c r="AM96" i="16"/>
  <c r="AS86" i="16"/>
  <c r="AM73" i="16"/>
  <c r="AJ64" i="16"/>
  <c r="AJ75" i="16"/>
  <c r="I3003" i="19"/>
  <c r="I3038" i="19"/>
  <c r="BL55" i="18"/>
  <c r="BK75" i="18" s="1"/>
  <c r="BQ200" i="18"/>
  <c r="BB146" i="18"/>
  <c r="I2528" i="19"/>
  <c r="I2435" i="19"/>
  <c r="AK74" i="18"/>
  <c r="AK134" i="18" s="1"/>
  <c r="I2349" i="19"/>
  <c r="AG221" i="18"/>
  <c r="AA174" i="18"/>
  <c r="AG219" i="18"/>
  <c r="AA172" i="18"/>
  <c r="I2319" i="19"/>
  <c r="I3113" i="19"/>
  <c r="AG143" i="18"/>
  <c r="BC49" i="18"/>
  <c r="BQ194" i="18"/>
  <c r="BN235" i="18"/>
  <c r="BT192" i="18"/>
  <c r="CL248" i="18"/>
  <c r="CL247" i="18"/>
  <c r="CL246" i="18"/>
  <c r="CL140" i="18"/>
  <c r="CL153" i="18"/>
  <c r="BZ240" i="18"/>
  <c r="BZ158" i="18"/>
  <c r="BZ118" i="18"/>
  <c r="BZ165" i="18"/>
  <c r="BW247" i="18"/>
  <c r="BW248" i="18"/>
  <c r="BW246" i="18"/>
  <c r="CC191" i="18"/>
  <c r="BW140" i="18"/>
  <c r="BW153" i="18"/>
  <c r="BH246" i="18"/>
  <c r="BH247" i="18"/>
  <c r="BH248" i="18"/>
  <c r="BH153" i="18"/>
  <c r="BH140" i="18"/>
  <c r="BE240" i="18"/>
  <c r="BK212" i="18"/>
  <c r="BE158" i="18"/>
  <c r="BE118" i="18"/>
  <c r="BE165" i="18"/>
  <c r="BQ238" i="18"/>
  <c r="BQ152" i="18"/>
  <c r="BQ138" i="18"/>
  <c r="I2598" i="19"/>
  <c r="BN238" i="18"/>
  <c r="BN138" i="18"/>
  <c r="BN152" i="18"/>
  <c r="BT189" i="18"/>
  <c r="AP240" i="18"/>
  <c r="AP158" i="18"/>
  <c r="AP118" i="18"/>
  <c r="AP165" i="18"/>
  <c r="AQ46" i="18"/>
  <c r="AM240" i="18"/>
  <c r="AS212" i="18"/>
  <c r="AM118" i="18"/>
  <c r="AM158" i="18"/>
  <c r="AM165" i="18"/>
  <c r="I2449" i="19"/>
  <c r="AD248" i="18"/>
  <c r="AD247" i="18"/>
  <c r="AD246" i="18"/>
  <c r="AD153" i="18"/>
  <c r="AD140" i="18"/>
  <c r="AG204" i="18"/>
  <c r="AA156" i="18"/>
  <c r="AB59" i="18"/>
  <c r="AQ123" i="17"/>
  <c r="L955" i="19" s="1"/>
  <c r="K955" i="19" s="1"/>
  <c r="M955" i="19" s="1"/>
  <c r="AH39" i="16"/>
  <c r="L389" i="19" s="1"/>
  <c r="K389" i="19" s="1"/>
  <c r="CI87" i="16"/>
  <c r="CI74" i="16"/>
  <c r="CD37" i="16"/>
  <c r="L546" i="19" s="1"/>
  <c r="K546" i="19" s="1"/>
  <c r="I474" i="19"/>
  <c r="BK95" i="16"/>
  <c r="I447" i="19"/>
  <c r="BQ83" i="16"/>
  <c r="BB95" i="16"/>
  <c r="BC37" i="16"/>
  <c r="I420" i="19"/>
  <c r="AS95" i="16"/>
  <c r="AA96" i="16"/>
  <c r="AG86" i="16"/>
  <c r="AA73" i="16"/>
  <c r="AH34" i="16"/>
  <c r="H390" i="19" s="1"/>
  <c r="BI59" i="18"/>
  <c r="BK204" i="18"/>
  <c r="BE156" i="18"/>
  <c r="I2823" i="19"/>
  <c r="BT211" i="18"/>
  <c r="BT209" i="18"/>
  <c r="I2821" i="19"/>
  <c r="M2821" i="19" s="1"/>
  <c r="BQ239" i="18"/>
  <c r="BQ155" i="18"/>
  <c r="BR57" i="18"/>
  <c r="BB239" i="18"/>
  <c r="BQ202" i="18"/>
  <c r="BB155" i="18"/>
  <c r="BO57" i="18"/>
  <c r="I2481" i="19"/>
  <c r="I2538" i="19"/>
  <c r="M2538" i="19" s="1"/>
  <c r="AT60" i="18"/>
  <c r="I1834" i="19"/>
  <c r="CC88" i="16"/>
  <c r="BW64" i="16"/>
  <c r="BW75" i="16"/>
  <c r="BK71" i="16"/>
  <c r="I473" i="19"/>
  <c r="BQ69" i="16"/>
  <c r="BQ94" i="16"/>
  <c r="AP96" i="16"/>
  <c r="AP73" i="16"/>
  <c r="AJ96" i="16"/>
  <c r="AJ62" i="16"/>
  <c r="AJ73" i="16"/>
  <c r="CF88" i="16"/>
  <c r="BZ88" i="16"/>
  <c r="CF75" i="16"/>
  <c r="BB71" i="16"/>
  <c r="BQ82" i="16"/>
  <c r="I488" i="19"/>
  <c r="AP569" i="17"/>
  <c r="BK432" i="17"/>
  <c r="BK425" i="17"/>
  <c r="BB432" i="17"/>
  <c r="BH166" i="18"/>
  <c r="BK219" i="18"/>
  <c r="BE172" i="18"/>
  <c r="BT201" i="18"/>
  <c r="BN147" i="18"/>
  <c r="AJ135" i="18"/>
  <c r="AJ173" i="18"/>
  <c r="AG220" i="18"/>
  <c r="AA173" i="18"/>
  <c r="BT195" i="18"/>
  <c r="BN141" i="18"/>
  <c r="AG215" i="18"/>
  <c r="AA121" i="18"/>
  <c r="AA168" i="18"/>
  <c r="CC213" i="18"/>
  <c r="BW119" i="18"/>
  <c r="BW166" i="18"/>
  <c r="I2966" i="19"/>
  <c r="AT45" i="18"/>
  <c r="AA248" i="18"/>
  <c r="AA246" i="18"/>
  <c r="AA247" i="18"/>
  <c r="AG191" i="18"/>
  <c r="AA140" i="18"/>
  <c r="AA153" i="18"/>
  <c r="CC239" i="18"/>
  <c r="CC155" i="18"/>
  <c r="M2875" i="19"/>
  <c r="BF74" i="18"/>
  <c r="AG146" i="18"/>
  <c r="AB75" i="18"/>
  <c r="CC217" i="18"/>
  <c r="BW133" i="18"/>
  <c r="BW170" i="18"/>
  <c r="CL121" i="18"/>
  <c r="CL168" i="18"/>
  <c r="BZ132" i="18"/>
  <c r="BZ121" i="18"/>
  <c r="BZ168" i="18"/>
  <c r="BQ195" i="18"/>
  <c r="BB141" i="18"/>
  <c r="I2378" i="19"/>
  <c r="I2995" i="19"/>
  <c r="BX68" i="18"/>
  <c r="BX119" i="18" s="1"/>
  <c r="AY119" i="18"/>
  <c r="AY166" i="18"/>
  <c r="CI220" i="18"/>
  <c r="CI173" i="18"/>
  <c r="CF221" i="18"/>
  <c r="BZ221" i="18"/>
  <c r="CF174" i="18"/>
  <c r="BZ219" i="18"/>
  <c r="CF219" i="18"/>
  <c r="CF172" i="18"/>
  <c r="BZ135" i="18"/>
  <c r="BZ173" i="18"/>
  <c r="I2974" i="19"/>
  <c r="CC219" i="18"/>
  <c r="BW134" i="18"/>
  <c r="BW172" i="18"/>
  <c r="I2972" i="19"/>
  <c r="I2720" i="19"/>
  <c r="BB221" i="18"/>
  <c r="AV174" i="18"/>
  <c r="I2813" i="19"/>
  <c r="BT199" i="18"/>
  <c r="BN145" i="18"/>
  <c r="AT56" i="18"/>
  <c r="H2549" i="19" s="1"/>
  <c r="AK75" i="18"/>
  <c r="AK135" i="18" s="1"/>
  <c r="I2350" i="19"/>
  <c r="AE74" i="18"/>
  <c r="AE134" i="18" s="1"/>
  <c r="I2688" i="19"/>
  <c r="BB217" i="18"/>
  <c r="AV170" i="18"/>
  <c r="AN72" i="18"/>
  <c r="I2346" i="19"/>
  <c r="I3140" i="19"/>
  <c r="I3111" i="19"/>
  <c r="I3082" i="19"/>
  <c r="I2997" i="19"/>
  <c r="CC215" i="18"/>
  <c r="BW132" i="18"/>
  <c r="BW121" i="18"/>
  <c r="BW168" i="18"/>
  <c r="BH121" i="18"/>
  <c r="BH168" i="18"/>
  <c r="I2686" i="19"/>
  <c r="I2863" i="19"/>
  <c r="BC50" i="18"/>
  <c r="AP121" i="18"/>
  <c r="AP168" i="18"/>
  <c r="AS215" i="18"/>
  <c r="AM121" i="18"/>
  <c r="AM168" i="18"/>
  <c r="I2523" i="19"/>
  <c r="AG141" i="18"/>
  <c r="CL119" i="18"/>
  <c r="CL166" i="18"/>
  <c r="CI213" i="18"/>
  <c r="CI119" i="18"/>
  <c r="CI166" i="18"/>
  <c r="CF213" i="18"/>
  <c r="BZ213" i="18"/>
  <c r="CF119" i="18"/>
  <c r="CF166" i="18"/>
  <c r="BQ190" i="18"/>
  <c r="BB139" i="18"/>
  <c r="AW68" i="18"/>
  <c r="AW119" i="18" s="1"/>
  <c r="AQ68" i="18"/>
  <c r="AQ119" i="18" s="1"/>
  <c r="I387" i="19"/>
  <c r="I568" i="19"/>
  <c r="I556" i="19"/>
  <c r="I472" i="19"/>
  <c r="BR37" i="16"/>
  <c r="BC35" i="16"/>
  <c r="H451" i="19" s="1"/>
  <c r="BB70" i="16"/>
  <c r="BQ81" i="16"/>
  <c r="AD63" i="16"/>
  <c r="AD74" i="16"/>
  <c r="CC204" i="18"/>
  <c r="BW156" i="18"/>
  <c r="CD57" i="18"/>
  <c r="CC59" i="18" s="1"/>
  <c r="CC156" i="18" s="1"/>
  <c r="BO62" i="18"/>
  <c r="H2931" i="19" s="1"/>
  <c r="BW96" i="16"/>
  <c r="BW62" i="16"/>
  <c r="CC86" i="16"/>
  <c r="BW73" i="16"/>
  <c r="BK94" i="16"/>
  <c r="BK69" i="16"/>
  <c r="I437" i="19"/>
  <c r="BB94" i="16"/>
  <c r="BQ80" i="16"/>
  <c r="BB69" i="16"/>
  <c r="I429" i="19"/>
  <c r="CJ59" i="18"/>
  <c r="H3106" i="19" s="1"/>
  <c r="I2535" i="19"/>
  <c r="CI219" i="18"/>
  <c r="CI172" i="18"/>
  <c r="CF220" i="18"/>
  <c r="BZ220" i="18"/>
  <c r="CF173" i="18"/>
  <c r="CA76" i="18"/>
  <c r="CA136" i="18" s="1"/>
  <c r="CA74" i="18"/>
  <c r="CA134" i="18" s="1"/>
  <c r="BK220" i="18"/>
  <c r="BE173" i="18"/>
  <c r="I2607" i="19"/>
  <c r="BB220" i="18"/>
  <c r="AV173" i="18"/>
  <c r="AS220" i="18"/>
  <c r="AM173" i="18"/>
  <c r="AK76" i="18"/>
  <c r="AK136" i="18" s="1"/>
  <c r="I2433" i="19"/>
  <c r="AE75" i="18"/>
  <c r="AE135" i="18" s="1"/>
  <c r="AG145" i="18"/>
  <c r="CJ72" i="18"/>
  <c r="BC47" i="18"/>
  <c r="L2634" i="19" s="1"/>
  <c r="K2634" i="19" s="1"/>
  <c r="BB235" i="18"/>
  <c r="BQ192" i="18"/>
  <c r="CL240" i="18"/>
  <c r="CL158" i="18"/>
  <c r="CL118" i="18"/>
  <c r="CL165" i="18"/>
  <c r="CI247" i="18"/>
  <c r="CI248" i="18"/>
  <c r="CI246" i="18"/>
  <c r="CI191" i="18"/>
  <c r="CI153" i="18"/>
  <c r="CI140" i="18"/>
  <c r="BZ248" i="18"/>
  <c r="BZ247" i="18"/>
  <c r="BZ246" i="18"/>
  <c r="BZ153" i="18"/>
  <c r="BZ140" i="18"/>
  <c r="BW240" i="18"/>
  <c r="CC212" i="18"/>
  <c r="BW158" i="18"/>
  <c r="BW118" i="18"/>
  <c r="BW165" i="18"/>
  <c r="BH240" i="18"/>
  <c r="BH158" i="18"/>
  <c r="BH118" i="18"/>
  <c r="BH165" i="18"/>
  <c r="BK238" i="18"/>
  <c r="BK138" i="18"/>
  <c r="BK152" i="18"/>
  <c r="I2592" i="19"/>
  <c r="BB238" i="18"/>
  <c r="BQ189" i="18"/>
  <c r="BB138" i="18"/>
  <c r="BB152" i="18"/>
  <c r="I2631" i="19"/>
  <c r="I2478" i="19"/>
  <c r="I2517" i="19"/>
  <c r="AD158" i="18"/>
  <c r="AD240" i="18"/>
  <c r="AD118" i="18"/>
  <c r="AD165" i="18"/>
  <c r="I2395" i="19"/>
  <c r="AH60" i="18"/>
  <c r="AG213" i="18"/>
  <c r="AA119" i="18"/>
  <c r="AA166" i="18"/>
  <c r="AB68" i="18"/>
  <c r="AB119" i="18" s="1"/>
  <c r="I370" i="19"/>
  <c r="CA41" i="16"/>
  <c r="CA63" i="16" s="1"/>
  <c r="BR39" i="16"/>
  <c r="BT83" i="16"/>
  <c r="BN95" i="16"/>
  <c r="AK41" i="16"/>
  <c r="AK63" i="16" s="1"/>
  <c r="I3076" i="19"/>
  <c r="CA59" i="18"/>
  <c r="CI96" i="16"/>
  <c r="CI86" i="16"/>
  <c r="CI73" i="16"/>
  <c r="BZ62" i="16"/>
  <c r="BZ96" i="16"/>
  <c r="BZ73" i="16"/>
  <c r="BH96" i="16"/>
  <c r="BH73" i="16"/>
  <c r="AD64" i="16"/>
  <c r="AD75" i="16"/>
  <c r="BK239" i="18"/>
  <c r="BK155" i="18"/>
  <c r="BC64" i="18"/>
  <c r="BQ209" i="18"/>
  <c r="I2814" i="19"/>
  <c r="AQ59" i="18"/>
  <c r="I388" i="19"/>
  <c r="BK88" i="16"/>
  <c r="BE75" i="16"/>
  <c r="BR112" i="18"/>
  <c r="BW243" i="18"/>
  <c r="BW244" i="18"/>
  <c r="BW245" i="18"/>
  <c r="BW150" i="18"/>
  <c r="CC178" i="18"/>
  <c r="BW114" i="18"/>
  <c r="BW125" i="18"/>
  <c r="CC115" i="18"/>
  <c r="BT187" i="18"/>
  <c r="BN129" i="18"/>
  <c r="BT180" i="18"/>
  <c r="BR37" i="18"/>
  <c r="L2850" i="19" s="1"/>
  <c r="K2850" i="19" s="1"/>
  <c r="M2850" i="19" s="1"/>
  <c r="BO59" i="16"/>
  <c r="BK115" i="18"/>
  <c r="BT177" i="18"/>
  <c r="BN113" i="18"/>
  <c r="BQ184" i="18"/>
  <c r="AS130" i="18"/>
  <c r="CD37" i="18"/>
  <c r="CD115" i="18" s="1"/>
  <c r="CD35" i="18"/>
  <c r="L261" i="19" s="1"/>
  <c r="K261" i="19" s="1"/>
  <c r="M261" i="19" s="1"/>
  <c r="BL35" i="18"/>
  <c r="L2736" i="19" s="1"/>
  <c r="K2736" i="19" s="1"/>
  <c r="M2736" i="19" s="1"/>
  <c r="BC35" i="18"/>
  <c r="BO32" i="18"/>
  <c r="BN33" i="18" s="1"/>
  <c r="I2790" i="19" s="1"/>
  <c r="I2516" i="19"/>
  <c r="AK114" i="18"/>
  <c r="AK125" i="18"/>
  <c r="I2369" i="19"/>
  <c r="BC112" i="18"/>
  <c r="AH115" i="18"/>
  <c r="AH126" i="18"/>
  <c r="AA243" i="18"/>
  <c r="AA244" i="18"/>
  <c r="AA245" i="18"/>
  <c r="AG178" i="18"/>
  <c r="AA150" i="18"/>
  <c r="AA114" i="18"/>
  <c r="AG130" i="18"/>
  <c r="CC113" i="18"/>
  <c r="AS128" i="18"/>
  <c r="BQ128" i="18"/>
  <c r="AS234" i="18"/>
  <c r="BT78" i="16"/>
  <c r="BN60" i="16"/>
  <c r="I2303" i="19"/>
  <c r="BI33" i="18"/>
  <c r="I2844" i="19"/>
  <c r="I2507" i="19"/>
  <c r="I2737" i="19"/>
  <c r="I2626" i="19"/>
  <c r="CD31" i="16"/>
  <c r="BK113" i="18"/>
  <c r="BB237" i="18"/>
  <c r="BQ176" i="18"/>
  <c r="BB112" i="18"/>
  <c r="BB149" i="18"/>
  <c r="BT182" i="18"/>
  <c r="BN115" i="18"/>
  <c r="BN126" i="18"/>
  <c r="AJ245" i="18"/>
  <c r="AJ244" i="18"/>
  <c r="AJ243" i="18"/>
  <c r="AJ150" i="18"/>
  <c r="AJ125" i="18"/>
  <c r="AJ114" i="18"/>
  <c r="H2418" i="19"/>
  <c r="AJ38" i="18"/>
  <c r="AK38" i="18" s="1"/>
  <c r="AK116" i="18" s="1"/>
  <c r="AG129" i="18"/>
  <c r="I3128" i="19"/>
  <c r="BX33" i="18"/>
  <c r="BC36" i="18"/>
  <c r="I2373" i="19"/>
  <c r="BQ130" i="18"/>
  <c r="AG113" i="18"/>
  <c r="CC237" i="18"/>
  <c r="CC149" i="18"/>
  <c r="CC112" i="18"/>
  <c r="BQ187" i="18"/>
  <c r="BT181" i="18"/>
  <c r="CC234" i="18"/>
  <c r="I2856" i="19"/>
  <c r="AT112" i="18"/>
  <c r="CG114" i="18"/>
  <c r="I2799" i="19"/>
  <c r="AE114" i="18"/>
  <c r="AE125" i="18"/>
  <c r="BT184" i="18"/>
  <c r="BN127" i="18"/>
  <c r="AS237" i="18"/>
  <c r="AS149" i="18"/>
  <c r="AS112" i="18"/>
  <c r="H2506" i="19"/>
  <c r="AS33" i="18"/>
  <c r="AT33" i="18" s="1"/>
  <c r="AS115" i="18"/>
  <c r="AS126" i="18"/>
  <c r="CF245" i="18"/>
  <c r="CF244" i="18"/>
  <c r="CF178" i="18"/>
  <c r="CF243" i="18"/>
  <c r="CF150" i="18"/>
  <c r="BZ178" i="18"/>
  <c r="CF114" i="18"/>
  <c r="H3071" i="19"/>
  <c r="CF38" i="18"/>
  <c r="I3071" i="19" s="1"/>
  <c r="AG61" i="16"/>
  <c r="BN61" i="16"/>
  <c r="BT79" i="16"/>
  <c r="BT77" i="16"/>
  <c r="BN59" i="16"/>
  <c r="BN93" i="16"/>
  <c r="H513" i="19"/>
  <c r="BT31" i="16"/>
  <c r="BU31" i="16" s="1"/>
  <c r="BU59" i="16" s="1"/>
  <c r="I383" i="19"/>
  <c r="I3024" i="19"/>
  <c r="I3020" i="19"/>
  <c r="I2744" i="19"/>
  <c r="I2738" i="19"/>
  <c r="BC41" i="18"/>
  <c r="I2792" i="19"/>
  <c r="AT37" i="18"/>
  <c r="BO33" i="16"/>
  <c r="H515" i="19" s="1"/>
  <c r="I3019" i="19"/>
  <c r="AQ114" i="18"/>
  <c r="BQ127" i="18"/>
  <c r="AG237" i="18"/>
  <c r="AG149" i="18"/>
  <c r="AG112" i="18"/>
  <c r="AG126" i="18"/>
  <c r="AG115" i="18"/>
  <c r="BQ78" i="16"/>
  <c r="AH31" i="18"/>
  <c r="H2363" i="19" s="1"/>
  <c r="I2985" i="19"/>
  <c r="BR39" i="18"/>
  <c r="BR127" i="18" s="1"/>
  <c r="I2847" i="19"/>
  <c r="AT34" i="18"/>
  <c r="L2507" i="19" s="1"/>
  <c r="K2507" i="19" s="1"/>
  <c r="BO39" i="18"/>
  <c r="AS113" i="18"/>
  <c r="AS127" i="18"/>
  <c r="AD243" i="18"/>
  <c r="AD244" i="18"/>
  <c r="AD245" i="18"/>
  <c r="AD150" i="18"/>
  <c r="AD114" i="18"/>
  <c r="AD125" i="18"/>
  <c r="H2333" i="19"/>
  <c r="AD38" i="18"/>
  <c r="AE38" i="18" s="1"/>
  <c r="AE116" i="18" s="1"/>
  <c r="AG128" i="18"/>
  <c r="AS59" i="16"/>
  <c r="AS93" i="16"/>
  <c r="I2956" i="19"/>
  <c r="BO36" i="18"/>
  <c r="I2508" i="19"/>
  <c r="M2508" i="19" s="1"/>
  <c r="I2365" i="19"/>
  <c r="AY243" i="18"/>
  <c r="AY244" i="18"/>
  <c r="AY245" i="18"/>
  <c r="AY150" i="18"/>
  <c r="AY114" i="18"/>
  <c r="BT186" i="18"/>
  <c r="BN128" i="18"/>
  <c r="BT179" i="18"/>
  <c r="BN234" i="18"/>
  <c r="CI243" i="18"/>
  <c r="CI245" i="18"/>
  <c r="CI178" i="18"/>
  <c r="CI150" i="18"/>
  <c r="CI244" i="18"/>
  <c r="CI114" i="18"/>
  <c r="AN114" i="18"/>
  <c r="BC42" i="18"/>
  <c r="BO34" i="18"/>
  <c r="BT34" i="18" s="1"/>
  <c r="CO179" i="18" s="1"/>
  <c r="BE244" i="18"/>
  <c r="BE245" i="18"/>
  <c r="BE243" i="18"/>
  <c r="BK178" i="18"/>
  <c r="BE114" i="18"/>
  <c r="BE150" i="18"/>
  <c r="BQ177" i="18"/>
  <c r="BB113" i="18"/>
  <c r="AM243" i="18"/>
  <c r="AM245" i="18"/>
  <c r="AS178" i="18"/>
  <c r="AM244" i="18"/>
  <c r="AM150" i="18"/>
  <c r="AM114" i="18"/>
  <c r="H2447" i="19"/>
  <c r="AM38" i="18"/>
  <c r="I2447" i="19" s="1"/>
  <c r="BK234" i="18"/>
  <c r="AG60" i="16"/>
  <c r="AH33" i="16"/>
  <c r="CD43" i="18"/>
  <c r="BL37" i="18"/>
  <c r="BL115" i="18" s="1"/>
  <c r="BO130" i="18"/>
  <c r="BO115" i="18"/>
  <c r="BO126" i="18"/>
  <c r="I2622" i="19"/>
  <c r="BC32" i="18"/>
  <c r="BC113" i="18" s="1"/>
  <c r="I2510" i="19"/>
  <c r="BO60" i="16"/>
  <c r="BF33" i="18"/>
  <c r="AW114" i="18"/>
  <c r="BQ113" i="18"/>
  <c r="BQ129" i="18"/>
  <c r="AB33" i="18"/>
  <c r="AA38" i="18" s="1"/>
  <c r="I2852" i="19"/>
  <c r="BR34" i="18"/>
  <c r="AZ33" i="18"/>
  <c r="H2590" i="19" s="1"/>
  <c r="I3017" i="19"/>
  <c r="BC39" i="18"/>
  <c r="I2514" i="19"/>
  <c r="BN237" i="18"/>
  <c r="BT176" i="18"/>
  <c r="BN149" i="18"/>
  <c r="BN112" i="18"/>
  <c r="H2900" i="19"/>
  <c r="BT31" i="18"/>
  <c r="I2900" i="19" s="1"/>
  <c r="BQ93" i="16"/>
  <c r="BQ59" i="16"/>
  <c r="CD31" i="18"/>
  <c r="I2793" i="19"/>
  <c r="BQ237" i="18"/>
  <c r="BQ149" i="18"/>
  <c r="BQ112" i="18"/>
  <c r="H2846" i="19"/>
  <c r="BQ33" i="18"/>
  <c r="BR33" i="18" s="1"/>
  <c r="BQ126" i="18"/>
  <c r="BQ115" i="18"/>
  <c r="AG127" i="18"/>
  <c r="BQ186" i="18"/>
  <c r="BB234" i="18"/>
  <c r="BQ179" i="18"/>
  <c r="AS60" i="16"/>
  <c r="BQ60" i="16"/>
  <c r="I2362" i="19"/>
  <c r="AT32" i="16"/>
  <c r="BO42" i="18"/>
  <c r="H2911" i="19" s="1"/>
  <c r="BC34" i="18"/>
  <c r="L2621" i="19" s="1"/>
  <c r="K2621" i="19" s="1"/>
  <c r="M2621" i="19" s="1"/>
  <c r="BK237" i="18"/>
  <c r="BK112" i="18"/>
  <c r="BK149" i="18"/>
  <c r="H2734" i="19"/>
  <c r="BK33" i="18"/>
  <c r="I2734" i="19" s="1"/>
  <c r="BZ243" i="18"/>
  <c r="BZ244" i="18"/>
  <c r="BZ245" i="18"/>
  <c r="BZ150" i="18"/>
  <c r="BZ114" i="18"/>
  <c r="BZ125" i="18"/>
  <c r="H2986" i="19"/>
  <c r="BZ38" i="18"/>
  <c r="BQ79" i="16"/>
  <c r="BQ77" i="16"/>
  <c r="BB93" i="16"/>
  <c r="CC93" i="16"/>
  <c r="CJ33" i="18"/>
  <c r="CI38" i="18" s="1"/>
  <c r="BR32" i="16"/>
  <c r="BR60" i="16" s="1"/>
  <c r="I3026" i="19"/>
  <c r="BL41" i="18"/>
  <c r="L2742" i="19" s="1"/>
  <c r="K2742" i="19" s="1"/>
  <c r="M2742" i="19" s="1"/>
  <c r="BO41" i="18"/>
  <c r="H2910" i="19" s="1"/>
  <c r="BO35" i="18"/>
  <c r="BT35" i="18" s="1"/>
  <c r="CO180" i="18" s="1"/>
  <c r="I2789" i="19"/>
  <c r="AT43" i="18"/>
  <c r="AT130" i="18" s="1"/>
  <c r="BC33" i="16"/>
  <c r="I2732" i="19"/>
  <c r="BO112" i="18"/>
  <c r="BH245" i="18"/>
  <c r="BH244" i="18"/>
  <c r="BH150" i="18"/>
  <c r="BH243" i="18"/>
  <c r="BH114" i="18"/>
  <c r="H2704" i="19"/>
  <c r="AP243" i="18"/>
  <c r="AP244" i="18"/>
  <c r="AP245" i="18"/>
  <c r="AP114" i="18"/>
  <c r="AP150" i="18"/>
  <c r="H2476" i="19"/>
  <c r="AP38" i="18"/>
  <c r="I2476" i="19" s="1"/>
  <c r="AS129" i="18"/>
  <c r="BK93" i="16"/>
  <c r="I2361" i="19"/>
  <c r="I2855" i="19"/>
  <c r="I2589" i="19"/>
  <c r="CD34" i="18"/>
  <c r="I2796" i="19"/>
  <c r="AT41" i="18"/>
  <c r="AV245" i="18"/>
  <c r="AV243" i="18"/>
  <c r="AV244" i="18"/>
  <c r="BB178" i="18"/>
  <c r="AV150" i="18"/>
  <c r="AV114" i="18"/>
  <c r="H2561" i="19"/>
  <c r="AV38" i="18"/>
  <c r="I2561" i="19" s="1"/>
  <c r="BQ182" i="18"/>
  <c r="BB115" i="18"/>
  <c r="BN130" i="18"/>
  <c r="H2912" i="19"/>
  <c r="BT43" i="18"/>
  <c r="BQ188" i="18" s="1"/>
  <c r="BB188" i="18"/>
  <c r="CL243" i="18"/>
  <c r="CL244" i="18"/>
  <c r="CL245" i="18"/>
  <c r="CL114" i="18"/>
  <c r="CL150" i="18"/>
  <c r="H3129" i="19"/>
  <c r="CL38" i="18"/>
  <c r="CM38" i="18" s="1"/>
  <c r="CM116" i="18" s="1"/>
  <c r="AG234" i="18"/>
  <c r="AS61" i="16"/>
  <c r="BQ61" i="16"/>
  <c r="I3025" i="19"/>
  <c r="I3014" i="19"/>
  <c r="I2735" i="19"/>
  <c r="M2735" i="19" s="1"/>
  <c r="I2623" i="19"/>
  <c r="AH43" i="18"/>
  <c r="BL31" i="16"/>
  <c r="AB262" i="17"/>
  <c r="L618" i="19"/>
  <c r="K618" i="19" s="1"/>
  <c r="I1134" i="19"/>
  <c r="BX39" i="17"/>
  <c r="BX253" i="17" s="1"/>
  <c r="BL111" i="17"/>
  <c r="BL177" i="17" s="1"/>
  <c r="CM123" i="17"/>
  <c r="H2192" i="19" s="1"/>
  <c r="AE123" i="17"/>
  <c r="BL61" i="17"/>
  <c r="I618" i="19"/>
  <c r="CJ55" i="17"/>
  <c r="I886" i="19"/>
  <c r="CL327" i="17"/>
  <c r="I1399" i="19"/>
  <c r="CM81" i="17"/>
  <c r="L2166" i="19" s="1"/>
  <c r="K2166" i="19" s="1"/>
  <c r="M2166" i="19" s="1"/>
  <c r="CJ81" i="17"/>
  <c r="BL54" i="17"/>
  <c r="I1629" i="19"/>
  <c r="M1629" i="19" s="1"/>
  <c r="CA90" i="17"/>
  <c r="I1531" i="19"/>
  <c r="AK49" i="17"/>
  <c r="I1351" i="19"/>
  <c r="I811" i="19"/>
  <c r="CD111" i="17"/>
  <c r="CD177" i="17" s="1"/>
  <c r="CG123" i="17"/>
  <c r="CD89" i="17"/>
  <c r="CD171" i="17" s="1"/>
  <c r="CD61" i="17"/>
  <c r="BO61" i="17"/>
  <c r="I1520" i="19"/>
  <c r="BI96" i="17"/>
  <c r="BI262" i="17" s="1"/>
  <c r="I2065" i="19"/>
  <c r="I864" i="19"/>
  <c r="CD56" i="17"/>
  <c r="CA112" i="17"/>
  <c r="CA299" i="17" s="1"/>
  <c r="BB425" i="17"/>
  <c r="AH269" i="17"/>
  <c r="H965" i="19"/>
  <c r="AP133" i="17"/>
  <c r="AQ133" i="17" s="1"/>
  <c r="AQ237" i="17" s="1"/>
  <c r="AH258" i="17"/>
  <c r="BC172" i="17"/>
  <c r="AH169" i="17"/>
  <c r="AH175" i="17"/>
  <c r="AH298" i="17"/>
  <c r="AH291" i="17"/>
  <c r="AH247" i="17"/>
  <c r="AH290" i="17"/>
  <c r="BR290" i="17"/>
  <c r="AD133" i="17"/>
  <c r="I695" i="19" s="1"/>
  <c r="L688" i="19"/>
  <c r="K688" i="19" s="1"/>
  <c r="H695" i="19"/>
  <c r="I2094" i="19"/>
  <c r="I1349" i="19"/>
  <c r="BR47" i="17"/>
  <c r="AG355" i="17"/>
  <c r="CC345" i="17"/>
  <c r="CF253" i="17"/>
  <c r="BN538" i="17"/>
  <c r="BT343" i="17"/>
  <c r="BN272" i="17"/>
  <c r="BN251" i="17"/>
  <c r="BN185" i="17"/>
  <c r="BN179" i="17"/>
  <c r="I1075" i="19"/>
  <c r="CL576" i="17"/>
  <c r="CL208" i="17"/>
  <c r="CL200" i="17"/>
  <c r="I2164" i="19"/>
  <c r="I2056" i="19"/>
  <c r="I1896" i="19"/>
  <c r="I1365" i="19"/>
  <c r="BH576" i="17"/>
  <c r="BH208" i="17"/>
  <c r="AY259" i="17"/>
  <c r="AY197" i="17"/>
  <c r="AY198" i="17"/>
  <c r="I1153" i="19"/>
  <c r="I1096" i="19"/>
  <c r="I1204" i="19"/>
  <c r="BT456" i="17"/>
  <c r="BB254" i="17"/>
  <c r="BB181" i="17"/>
  <c r="AJ576" i="17"/>
  <c r="AJ208" i="17"/>
  <c r="AD166" i="17"/>
  <c r="AD161" i="17"/>
  <c r="BN177" i="17"/>
  <c r="BT417" i="17"/>
  <c r="BX123" i="17"/>
  <c r="L1860" i="19" s="1"/>
  <c r="K1860" i="19" s="1"/>
  <c r="CC527" i="17"/>
  <c r="BF123" i="17"/>
  <c r="L1330" i="19" s="1"/>
  <c r="K1330" i="19" s="1"/>
  <c r="BK429" i="17"/>
  <c r="I1330" i="19"/>
  <c r="I1115" i="19"/>
  <c r="BB429" i="17"/>
  <c r="AN123" i="17"/>
  <c r="L900" i="19" s="1"/>
  <c r="K900" i="19" s="1"/>
  <c r="AS429" i="17"/>
  <c r="I900" i="19"/>
  <c r="BW168" i="17"/>
  <c r="CC477" i="17"/>
  <c r="BT339" i="17"/>
  <c r="BN326" i="17"/>
  <c r="AV168" i="17"/>
  <c r="BB379" i="17"/>
  <c r="AS326" i="17"/>
  <c r="I970" i="19"/>
  <c r="CD48" i="17"/>
  <c r="I1200" i="19"/>
  <c r="BT452" i="17"/>
  <c r="AT48" i="17"/>
  <c r="L985" i="19" s="1"/>
  <c r="K985" i="19" s="1"/>
  <c r="M985" i="19" s="1"/>
  <c r="BZ294" i="17"/>
  <c r="BZ262" i="17"/>
  <c r="CA96" i="17"/>
  <c r="I943" i="19"/>
  <c r="AG183" i="17"/>
  <c r="CI576" i="17"/>
  <c r="CI208" i="17"/>
  <c r="CI200" i="17"/>
  <c r="I2109" i="19"/>
  <c r="BZ259" i="17"/>
  <c r="BZ198" i="17"/>
  <c r="BZ197" i="17"/>
  <c r="BX81" i="17"/>
  <c r="CC485" i="17"/>
  <c r="I1841" i="19"/>
  <c r="BE166" i="17"/>
  <c r="BK377" i="17"/>
  <c r="BE161" i="17"/>
  <c r="AZ79" i="17"/>
  <c r="L1150" i="19" s="1"/>
  <c r="K1150" i="19" s="1"/>
  <c r="AY576" i="17"/>
  <c r="AY208" i="17"/>
  <c r="BQ279" i="17"/>
  <c r="BQ190" i="17"/>
  <c r="AZ76" i="17"/>
  <c r="AY200" i="17"/>
  <c r="I1149" i="19"/>
  <c r="I1623" i="19"/>
  <c r="BQ277" i="17"/>
  <c r="BQ163" i="17"/>
  <c r="AW84" i="17"/>
  <c r="BB390" i="17"/>
  <c r="AV198" i="17"/>
  <c r="AV259" i="17"/>
  <c r="AV197" i="17"/>
  <c r="BT362" i="17"/>
  <c r="BN283" i="17"/>
  <c r="AN81" i="17"/>
  <c r="AS387" i="17"/>
  <c r="AS280" i="17"/>
  <c r="AS254" i="17"/>
  <c r="AS181" i="17"/>
  <c r="AG574" i="17"/>
  <c r="AG281" i="17"/>
  <c r="AB79" i="17"/>
  <c r="L610" i="19" s="1"/>
  <c r="K610" i="19" s="1"/>
  <c r="AA576" i="17"/>
  <c r="AG385" i="17"/>
  <c r="AA208" i="17"/>
  <c r="I720" i="19"/>
  <c r="AG279" i="17"/>
  <c r="AG190" i="17"/>
  <c r="CC176" i="17"/>
  <c r="CC310" i="17"/>
  <c r="BN176" i="17"/>
  <c r="BT416" i="17"/>
  <c r="BN310" i="17"/>
  <c r="I1109" i="19"/>
  <c r="CM122" i="17"/>
  <c r="L2184" i="19" s="1"/>
  <c r="K2184" i="19" s="1"/>
  <c r="CL311" i="17"/>
  <c r="CF311" i="17"/>
  <c r="CC428" i="17"/>
  <c r="CC505" i="17"/>
  <c r="BW296" i="17"/>
  <c r="BF122" i="17"/>
  <c r="L1329" i="19" s="1"/>
  <c r="K1329" i="19" s="1"/>
  <c r="BK428" i="17"/>
  <c r="BE311" i="17"/>
  <c r="BN173" i="17"/>
  <c r="BT405" i="17"/>
  <c r="BN309" i="17"/>
  <c r="I1105" i="19"/>
  <c r="AS428" i="17"/>
  <c r="AM311" i="17"/>
  <c r="AE122" i="17"/>
  <c r="AD311" i="17"/>
  <c r="I684" i="19"/>
  <c r="BK170" i="17"/>
  <c r="BK308" i="17"/>
  <c r="I1316" i="19"/>
  <c r="AS170" i="17"/>
  <c r="AS308" i="17"/>
  <c r="CC466" i="17"/>
  <c r="BW285" i="17"/>
  <c r="BK306" i="17"/>
  <c r="AS306" i="17"/>
  <c r="I2033" i="19"/>
  <c r="CC340" i="17"/>
  <c r="CF327" i="17"/>
  <c r="CF167" i="17"/>
  <c r="CC378" i="17"/>
  <c r="CF307" i="17"/>
  <c r="I2050" i="19"/>
  <c r="CC325" i="17"/>
  <c r="CC304" i="17"/>
  <c r="BK340" i="17"/>
  <c r="BE327" i="17"/>
  <c r="BE167" i="17"/>
  <c r="BK378" i="17"/>
  <c r="BE307" i="17"/>
  <c r="BB340" i="17"/>
  <c r="AV327" i="17"/>
  <c r="AV167" i="17"/>
  <c r="BB378" i="17"/>
  <c r="AV307" i="17"/>
  <c r="AS325" i="17"/>
  <c r="AS304" i="17"/>
  <c r="AD167" i="17"/>
  <c r="AD307" i="17"/>
  <c r="I1461" i="19"/>
  <c r="AE294" i="17"/>
  <c r="AE262" i="17"/>
  <c r="BK355" i="17"/>
  <c r="BT353" i="17"/>
  <c r="BN305" i="17"/>
  <c r="AS305" i="17"/>
  <c r="BQ538" i="17"/>
  <c r="BQ272" i="17"/>
  <c r="BQ251" i="17"/>
  <c r="BQ185" i="17"/>
  <c r="BQ179" i="17"/>
  <c r="AG272" i="17"/>
  <c r="AG538" i="17"/>
  <c r="AG251" i="17"/>
  <c r="AG185" i="17"/>
  <c r="AG179" i="17"/>
  <c r="CF576" i="17"/>
  <c r="CC385" i="17"/>
  <c r="CF208" i="17"/>
  <c r="CC382" i="17"/>
  <c r="CF200" i="17"/>
  <c r="I2054" i="19"/>
  <c r="I1881" i="19"/>
  <c r="BZ200" i="17"/>
  <c r="I1894" i="19"/>
  <c r="BZ166" i="17"/>
  <c r="BZ161" i="17"/>
  <c r="I1843" i="19"/>
  <c r="CC488" i="17"/>
  <c r="BW259" i="17"/>
  <c r="BW197" i="17"/>
  <c r="BW198" i="17"/>
  <c r="BN574" i="17"/>
  <c r="BT359" i="17"/>
  <c r="BN281" i="17"/>
  <c r="I1095" i="19"/>
  <c r="AV576" i="17"/>
  <c r="BB385" i="17"/>
  <c r="AV208" i="17"/>
  <c r="AW79" i="17"/>
  <c r="I1094" i="19"/>
  <c r="BB382" i="17"/>
  <c r="AV200" i="17"/>
  <c r="AV166" i="17"/>
  <c r="BB377" i="17"/>
  <c r="AV161" i="17"/>
  <c r="AW71" i="17"/>
  <c r="AW166" i="17" s="1"/>
  <c r="AP576" i="17"/>
  <c r="AP208" i="17"/>
  <c r="AQ79" i="17"/>
  <c r="L935" i="19" s="1"/>
  <c r="K935" i="19" s="1"/>
  <c r="I668" i="19"/>
  <c r="AD259" i="17"/>
  <c r="AD198" i="17"/>
  <c r="AD197" i="17"/>
  <c r="AE84" i="17"/>
  <c r="AE259" i="17" s="1"/>
  <c r="BR111" i="17"/>
  <c r="BR177" i="17" s="1"/>
  <c r="BQ177" i="17"/>
  <c r="CA123" i="17"/>
  <c r="I1170" i="19"/>
  <c r="AB123" i="17"/>
  <c r="AG429" i="17"/>
  <c r="AG171" i="17"/>
  <c r="AH89" i="17"/>
  <c r="AH171" i="17" s="1"/>
  <c r="AH61" i="17"/>
  <c r="CI168" i="17"/>
  <c r="BZ168" i="17"/>
  <c r="CA73" i="17"/>
  <c r="CA168" i="17" s="1"/>
  <c r="BH168" i="17"/>
  <c r="BQ326" i="17"/>
  <c r="I1610" i="19"/>
  <c r="AJ168" i="17"/>
  <c r="AK73" i="17"/>
  <c r="AK168" i="17" s="1"/>
  <c r="I2173" i="19"/>
  <c r="CL262" i="17"/>
  <c r="CM96" i="17"/>
  <c r="CM262" i="17" s="1"/>
  <c r="I1848" i="19"/>
  <c r="CC500" i="17"/>
  <c r="BW262" i="17"/>
  <c r="BW294" i="17"/>
  <c r="BT498" i="17"/>
  <c r="BB183" i="17"/>
  <c r="BB402" i="17"/>
  <c r="AV262" i="17"/>
  <c r="I1103" i="19"/>
  <c r="AS402" i="17"/>
  <c r="AM262" i="17"/>
  <c r="I888" i="19"/>
  <c r="I1948" i="19"/>
  <c r="BK254" i="17"/>
  <c r="BK181" i="17"/>
  <c r="I1419" i="19"/>
  <c r="AZ81" i="17"/>
  <c r="L1151" i="19" s="1"/>
  <c r="K1151" i="19" s="1"/>
  <c r="M1151" i="19" s="1"/>
  <c r="AM534" i="17"/>
  <c r="AS361" i="17"/>
  <c r="AN79" i="17"/>
  <c r="AM576" i="17"/>
  <c r="AS385" i="17"/>
  <c r="AM208" i="17"/>
  <c r="AN55" i="17"/>
  <c r="AM57" i="17" s="1"/>
  <c r="I867" i="19" s="1"/>
  <c r="AS277" i="17"/>
  <c r="AS163" i="17"/>
  <c r="AD200" i="17"/>
  <c r="AG280" i="17"/>
  <c r="AG254" i="17"/>
  <c r="AG181" i="17"/>
  <c r="I719" i="19"/>
  <c r="I2124" i="19"/>
  <c r="I949" i="19"/>
  <c r="AG176" i="17"/>
  <c r="AG310" i="17"/>
  <c r="I777" i="19"/>
  <c r="BQ173" i="17"/>
  <c r="BQ309" i="17"/>
  <c r="BR99" i="17"/>
  <c r="BR173" i="17" s="1"/>
  <c r="I1371" i="19"/>
  <c r="I831" i="19"/>
  <c r="I2099" i="19"/>
  <c r="I1354" i="19"/>
  <c r="I814" i="19"/>
  <c r="CI327" i="17"/>
  <c r="CJ34" i="17"/>
  <c r="AY167" i="17"/>
  <c r="AY307" i="17"/>
  <c r="AB72" i="17"/>
  <c r="AB167" i="17" s="1"/>
  <c r="AA167" i="17"/>
  <c r="AG378" i="17"/>
  <c r="AA307" i="17"/>
  <c r="AG325" i="17"/>
  <c r="AG304" i="17"/>
  <c r="BW534" i="17"/>
  <c r="CC459" i="17"/>
  <c r="CC163" i="17"/>
  <c r="I1311" i="19"/>
  <c r="BK387" i="17"/>
  <c r="BR280" i="17"/>
  <c r="BR254" i="17"/>
  <c r="AT51" i="17"/>
  <c r="AT279" i="17" s="1"/>
  <c r="AS279" i="17"/>
  <c r="AS190" i="17"/>
  <c r="BQ176" i="17"/>
  <c r="BQ310" i="17"/>
  <c r="I839" i="19"/>
  <c r="AJ299" i="17"/>
  <c r="CJ122" i="17"/>
  <c r="I243" i="19" s="1"/>
  <c r="H243" i="19" s="1"/>
  <c r="CI311" i="17"/>
  <c r="BI101" i="17"/>
  <c r="AG407" i="17"/>
  <c r="AB122" i="17"/>
  <c r="L629" i="19" s="1"/>
  <c r="K629" i="19" s="1"/>
  <c r="AG428" i="17"/>
  <c r="AA311" i="17"/>
  <c r="AG173" i="17"/>
  <c r="AG309" i="17"/>
  <c r="I620" i="19"/>
  <c r="AH99" i="17"/>
  <c r="AH173" i="17" s="1"/>
  <c r="AG396" i="17"/>
  <c r="AB90" i="17"/>
  <c r="H617" i="19" s="1"/>
  <c r="I1884" i="19"/>
  <c r="I1139" i="19"/>
  <c r="AH60" i="17"/>
  <c r="AG306" i="17"/>
  <c r="BH167" i="17"/>
  <c r="BH307" i="17"/>
  <c r="I1360" i="19"/>
  <c r="AP327" i="17"/>
  <c r="AQ34" i="17"/>
  <c r="BZ327" i="17"/>
  <c r="BZ270" i="17"/>
  <c r="BZ167" i="17"/>
  <c r="BZ307" i="17"/>
  <c r="I1890" i="19"/>
  <c r="AP314" i="17"/>
  <c r="BK324" i="17"/>
  <c r="BK162" i="17"/>
  <c r="BE314" i="17"/>
  <c r="AA315" i="17"/>
  <c r="BE315" i="17"/>
  <c r="AG284" i="17"/>
  <c r="AG164" i="17"/>
  <c r="BK164" i="17"/>
  <c r="BH316" i="17"/>
  <c r="AJ318" i="17"/>
  <c r="BK169" i="17"/>
  <c r="BE318" i="17"/>
  <c r="AJ320" i="17"/>
  <c r="BK175" i="17"/>
  <c r="BE320" i="17"/>
  <c r="BH320" i="17"/>
  <c r="BZ320" i="17"/>
  <c r="BZ297" i="17"/>
  <c r="AA234" i="17"/>
  <c r="AA238" i="17"/>
  <c r="AJ234" i="17"/>
  <c r="AJ238" i="17"/>
  <c r="BK570" i="17"/>
  <c r="BK546" i="17"/>
  <c r="BK205" i="17"/>
  <c r="BK202" i="17"/>
  <c r="BK247" i="17"/>
  <c r="BH234" i="17"/>
  <c r="BH238" i="17"/>
  <c r="BZ234" i="17"/>
  <c r="BZ238" i="17"/>
  <c r="AG551" i="17"/>
  <c r="AG293" i="17"/>
  <c r="AG206" i="17"/>
  <c r="BK551" i="17"/>
  <c r="BK206" i="17"/>
  <c r="AG561" i="17"/>
  <c r="AG300" i="17"/>
  <c r="BK545" i="17"/>
  <c r="BK201" i="17"/>
  <c r="AG565" i="17"/>
  <c r="AG555" i="17"/>
  <c r="AG560" i="17"/>
  <c r="AG302" i="17"/>
  <c r="AG552" i="17"/>
  <c r="AG182" i="17"/>
  <c r="AG184" i="17"/>
  <c r="AG348" i="17"/>
  <c r="AA533" i="17"/>
  <c r="AA332" i="17"/>
  <c r="AG573" i="17"/>
  <c r="AG274" i="17"/>
  <c r="AG330" i="17"/>
  <c r="AG209" i="17"/>
  <c r="AJ533" i="17"/>
  <c r="AJ332" i="17"/>
  <c r="AP533" i="17"/>
  <c r="AP332" i="17"/>
  <c r="BZ533" i="17"/>
  <c r="BZ332" i="17"/>
  <c r="AG333" i="17"/>
  <c r="AG276" i="17"/>
  <c r="AG373" i="17"/>
  <c r="AA535" i="17"/>
  <c r="AG575" i="17"/>
  <c r="AG287" i="17"/>
  <c r="AJ535" i="17"/>
  <c r="AP535" i="17"/>
  <c r="BZ535" i="17"/>
  <c r="AG289" i="17"/>
  <c r="BK549" i="17"/>
  <c r="BK258" i="17"/>
  <c r="BK212" i="17"/>
  <c r="AG548" i="17"/>
  <c r="AG257" i="17"/>
  <c r="AG213" i="17"/>
  <c r="AG211" i="17"/>
  <c r="AG329" i="17"/>
  <c r="AG271" i="17"/>
  <c r="AG189" i="17"/>
  <c r="BK329" i="17"/>
  <c r="BK189" i="17"/>
  <c r="AG286" i="17"/>
  <c r="AG273" i="17"/>
  <c r="AG252" i="17"/>
  <c r="AG186" i="17"/>
  <c r="AG180" i="17"/>
  <c r="AG187" i="17"/>
  <c r="BK252" i="17"/>
  <c r="BK186" i="17"/>
  <c r="BK180" i="17"/>
  <c r="BK187" i="17"/>
  <c r="CI315" i="17"/>
  <c r="CI320" i="17"/>
  <c r="CI233" i="17"/>
  <c r="CI237" i="17"/>
  <c r="CI533" i="17"/>
  <c r="CI332" i="17"/>
  <c r="CF316" i="17"/>
  <c r="CF234" i="17"/>
  <c r="CF238" i="17"/>
  <c r="BO257" i="17"/>
  <c r="I747" i="19"/>
  <c r="I2071" i="19"/>
  <c r="I2078" i="19"/>
  <c r="CG134" i="17"/>
  <c r="CG238" i="17" s="1"/>
  <c r="I1398" i="19"/>
  <c r="I1911" i="19"/>
  <c r="M1911" i="19" s="1"/>
  <c r="CA107" i="17"/>
  <c r="CA297" i="17" s="1"/>
  <c r="CA126" i="17"/>
  <c r="CA121" i="17"/>
  <c r="BI119" i="17"/>
  <c r="L1381" i="19" s="1"/>
  <c r="K1381" i="19" s="1"/>
  <c r="M1381" i="19" s="1"/>
  <c r="BI126" i="17"/>
  <c r="BI121" i="17"/>
  <c r="L1383" i="19" s="1"/>
  <c r="K1383" i="19" s="1"/>
  <c r="BR301" i="17"/>
  <c r="AT301" i="17"/>
  <c r="AT175" i="17"/>
  <c r="AT298" i="17"/>
  <c r="I947" i="19"/>
  <c r="AK121" i="17"/>
  <c r="L843" i="19" s="1"/>
  <c r="K843" i="19" s="1"/>
  <c r="AH118" i="17"/>
  <c r="AB119" i="17"/>
  <c r="L626" i="19" s="1"/>
  <c r="K626" i="19" s="1"/>
  <c r="AH116" i="17"/>
  <c r="AH115" i="17"/>
  <c r="I633" i="19"/>
  <c r="AH103" i="17"/>
  <c r="AH95" i="17"/>
  <c r="AH93" i="17"/>
  <c r="AH92" i="17"/>
  <c r="I1445" i="19"/>
  <c r="I1444" i="19"/>
  <c r="BC247" i="17"/>
  <c r="BO290" i="17"/>
  <c r="I641" i="19"/>
  <c r="BL68" i="17"/>
  <c r="L1435" i="19" s="1"/>
  <c r="K1435" i="19" s="1"/>
  <c r="M1435" i="19" s="1"/>
  <c r="BL66" i="17"/>
  <c r="L1433" i="19" s="1"/>
  <c r="K1433" i="19" s="1"/>
  <c r="M1433" i="19" s="1"/>
  <c r="BL64" i="17"/>
  <c r="BL59" i="17"/>
  <c r="BL38" i="17"/>
  <c r="BL252" i="17" s="1"/>
  <c r="I1403" i="19"/>
  <c r="BO274" i="17"/>
  <c r="BO271" i="17"/>
  <c r="AT287" i="17"/>
  <c r="I916" i="19"/>
  <c r="I806" i="19"/>
  <c r="BT337" i="17"/>
  <c r="BN324" i="17"/>
  <c r="BN269" i="17"/>
  <c r="BN162" i="17"/>
  <c r="BT31" i="17"/>
  <c r="CO435" i="17" s="1"/>
  <c r="AV314" i="17"/>
  <c r="CC324" i="17"/>
  <c r="CC162" i="17"/>
  <c r="CL314" i="17"/>
  <c r="AD315" i="17"/>
  <c r="AS284" i="17"/>
  <c r="AS164" i="17"/>
  <c r="BT365" i="17"/>
  <c r="BN284" i="17"/>
  <c r="BN164" i="17"/>
  <c r="AV316" i="17"/>
  <c r="BQ284" i="17"/>
  <c r="BQ164" i="17"/>
  <c r="CC164" i="17"/>
  <c r="BW316" i="17"/>
  <c r="AS169" i="17"/>
  <c r="AM318" i="17"/>
  <c r="BN169" i="17"/>
  <c r="BT393" i="17"/>
  <c r="BQ169" i="17"/>
  <c r="CC169" i="17"/>
  <c r="BN172" i="17"/>
  <c r="BT404" i="17"/>
  <c r="BN295" i="17"/>
  <c r="AV319" i="17"/>
  <c r="CC172" i="17"/>
  <c r="AD320" i="17"/>
  <c r="AS175" i="17"/>
  <c r="AS298" i="17"/>
  <c r="BB175" i="17"/>
  <c r="BT513" i="17"/>
  <c r="AV320" i="17"/>
  <c r="BQ175" i="17"/>
  <c r="BQ298" i="17"/>
  <c r="BB556" i="17"/>
  <c r="BT508" i="17"/>
  <c r="BB413" i="17"/>
  <c r="CC511" i="17"/>
  <c r="BW297" i="17"/>
  <c r="BT509" i="17"/>
  <c r="BT412" i="17"/>
  <c r="AM234" i="17"/>
  <c r="AM238" i="17"/>
  <c r="BN570" i="17"/>
  <c r="BN546" i="17"/>
  <c r="BT384" i="17"/>
  <c r="BN291" i="17"/>
  <c r="BN247" i="17"/>
  <c r="BN205" i="17"/>
  <c r="BN202" i="17"/>
  <c r="AY234" i="17"/>
  <c r="AY238" i="17"/>
  <c r="CC570" i="17"/>
  <c r="CC546" i="17"/>
  <c r="CC247" i="17"/>
  <c r="CC202" i="17"/>
  <c r="BW234" i="17"/>
  <c r="BW238" i="17"/>
  <c r="CL234" i="17"/>
  <c r="CL238" i="17"/>
  <c r="AS551" i="17"/>
  <c r="AS293" i="17"/>
  <c r="AS206" i="17"/>
  <c r="BT398" i="17"/>
  <c r="BN551" i="17"/>
  <c r="BN293" i="17"/>
  <c r="BN206" i="17"/>
  <c r="BQ551" i="17"/>
  <c r="BQ293" i="17"/>
  <c r="BQ206" i="17"/>
  <c r="BN561" i="17"/>
  <c r="BT422" i="17"/>
  <c r="BN300" i="17"/>
  <c r="AM133" i="17"/>
  <c r="I910" i="19" s="1"/>
  <c r="BT383" i="17"/>
  <c r="BN545" i="17"/>
  <c r="BN290" i="17"/>
  <c r="BN201" i="17"/>
  <c r="H1759" i="19"/>
  <c r="BT77" i="17"/>
  <c r="I1759" i="19" s="1"/>
  <c r="AY133" i="17"/>
  <c r="I1180" i="19" s="1"/>
  <c r="H1180" i="19"/>
  <c r="CC545" i="17"/>
  <c r="CC201" i="17"/>
  <c r="CL133" i="17"/>
  <c r="I2195" i="19" s="1"/>
  <c r="AS565" i="17"/>
  <c r="AS555" i="17"/>
  <c r="H1063" i="19"/>
  <c r="AS126" i="17"/>
  <c r="BN565" i="17"/>
  <c r="BN555" i="17"/>
  <c r="BT409" i="17"/>
  <c r="BQ565" i="17"/>
  <c r="BQ555" i="17"/>
  <c r="H1703" i="19"/>
  <c r="BQ126" i="17"/>
  <c r="I1703" i="19" s="1"/>
  <c r="CC565" i="17"/>
  <c r="CC555" i="17"/>
  <c r="CC530" i="17"/>
  <c r="BN560" i="17"/>
  <c r="BT421" i="17"/>
  <c r="AS577" i="17"/>
  <c r="AS301" i="17"/>
  <c r="BB577" i="17"/>
  <c r="BT521" i="17"/>
  <c r="BQ577" i="17"/>
  <c r="BQ301" i="17"/>
  <c r="CC523" i="17"/>
  <c r="BT522" i="17"/>
  <c r="BN559" i="17"/>
  <c r="BT420" i="17"/>
  <c r="AS552" i="17"/>
  <c r="AS182" i="17"/>
  <c r="BN552" i="17"/>
  <c r="BT399" i="17"/>
  <c r="BN182" i="17"/>
  <c r="BQ552" i="17"/>
  <c r="BQ182" i="17"/>
  <c r="CC552" i="17"/>
  <c r="CC182" i="17"/>
  <c r="BT401" i="17"/>
  <c r="BN184" i="17"/>
  <c r="AS573" i="17"/>
  <c r="AS274" i="17"/>
  <c r="AS330" i="17"/>
  <c r="AS209" i="17"/>
  <c r="AM533" i="17"/>
  <c r="AM332" i="17"/>
  <c r="AS348" i="17"/>
  <c r="BN573" i="17"/>
  <c r="BT346" i="17"/>
  <c r="BN330" i="17"/>
  <c r="BN274" i="17"/>
  <c r="BN209" i="17"/>
  <c r="H1514" i="19"/>
  <c r="BN42" i="17"/>
  <c r="BO42" i="17" s="1"/>
  <c r="BQ573" i="17"/>
  <c r="BQ274" i="17"/>
  <c r="BQ330" i="17"/>
  <c r="BQ209" i="17"/>
  <c r="CC573" i="17"/>
  <c r="CC330" i="17"/>
  <c r="H1939" i="19"/>
  <c r="CC42" i="17"/>
  <c r="CD42" i="17" s="1"/>
  <c r="AS331" i="17"/>
  <c r="AS275" i="17"/>
  <c r="AS210" i="17"/>
  <c r="BT347" i="17"/>
  <c r="BN331" i="17"/>
  <c r="BN275" i="17"/>
  <c r="BN210" i="17"/>
  <c r="BQ331" i="17"/>
  <c r="BQ275" i="17"/>
  <c r="BQ210" i="17"/>
  <c r="AS333" i="17"/>
  <c r="AS276" i="17"/>
  <c r="BT447" i="17"/>
  <c r="BB333" i="17"/>
  <c r="BQ333" i="17"/>
  <c r="BQ276" i="17"/>
  <c r="AS575" i="17"/>
  <c r="AS287" i="17"/>
  <c r="AS373" i="17"/>
  <c r="AM535" i="17"/>
  <c r="H872" i="19"/>
  <c r="AM69" i="17"/>
  <c r="I872" i="19" s="1"/>
  <c r="BN575" i="17"/>
  <c r="BT371" i="17"/>
  <c r="BN287" i="17"/>
  <c r="H1539" i="19"/>
  <c r="BN67" i="17"/>
  <c r="BQ575" i="17"/>
  <c r="BQ287" i="17"/>
  <c r="CC575" i="17"/>
  <c r="H1964" i="19"/>
  <c r="CC67" i="17"/>
  <c r="CL535" i="17"/>
  <c r="H2157" i="19"/>
  <c r="CL69" i="17"/>
  <c r="I2157" i="19" s="1"/>
  <c r="BT470" i="17"/>
  <c r="BT472" i="17"/>
  <c r="AS549" i="17"/>
  <c r="AS212" i="17"/>
  <c r="AS258" i="17"/>
  <c r="BB549" i="17"/>
  <c r="BT486" i="17"/>
  <c r="BB258" i="17"/>
  <c r="BB212" i="17"/>
  <c r="BQ549" i="17"/>
  <c r="BQ212" i="17"/>
  <c r="BQ258" i="17"/>
  <c r="AS548" i="17"/>
  <c r="AS257" i="17"/>
  <c r="AS213" i="17"/>
  <c r="AS211" i="17"/>
  <c r="BT386" i="17"/>
  <c r="BN548" i="17"/>
  <c r="BN213" i="17"/>
  <c r="BN211" i="17"/>
  <c r="BN257" i="17"/>
  <c r="H1762" i="19"/>
  <c r="BT80" i="17"/>
  <c r="I1762" i="19" s="1"/>
  <c r="BQ548" i="17"/>
  <c r="BQ257" i="17"/>
  <c r="BQ213" i="17"/>
  <c r="BQ211" i="17"/>
  <c r="CC548" i="17"/>
  <c r="CC257" i="17"/>
  <c r="CC213" i="17"/>
  <c r="CC211" i="17"/>
  <c r="AS329" i="17"/>
  <c r="AS271" i="17"/>
  <c r="AS189" i="17"/>
  <c r="BT342" i="17"/>
  <c r="BN271" i="17"/>
  <c r="BN329" i="17"/>
  <c r="BN189" i="17"/>
  <c r="BQ329" i="17"/>
  <c r="BQ271" i="17"/>
  <c r="BQ189" i="17"/>
  <c r="CC329" i="17"/>
  <c r="CC189" i="17"/>
  <c r="BT468" i="17"/>
  <c r="AS273" i="17"/>
  <c r="AS252" i="17"/>
  <c r="AS186" i="17"/>
  <c r="AS180" i="17"/>
  <c r="AS187" i="17"/>
  <c r="BT344" i="17"/>
  <c r="BN273" i="17"/>
  <c r="BN187" i="17"/>
  <c r="BN252" i="17"/>
  <c r="BN186" i="17"/>
  <c r="BN180" i="17"/>
  <c r="BQ273" i="17"/>
  <c r="BQ252" i="17"/>
  <c r="BQ186" i="17"/>
  <c r="BQ180" i="17"/>
  <c r="BQ187" i="17"/>
  <c r="CC252" i="17"/>
  <c r="CC186" i="17"/>
  <c r="CC180" i="17"/>
  <c r="CC187" i="17"/>
  <c r="CI314" i="17"/>
  <c r="CI316" i="17"/>
  <c r="CI319" i="17"/>
  <c r="CI234" i="17"/>
  <c r="CI238" i="17"/>
  <c r="CC413" i="17"/>
  <c r="CF318" i="17"/>
  <c r="CF533" i="17"/>
  <c r="CF332" i="17"/>
  <c r="CC348" i="17"/>
  <c r="CF69" i="17"/>
  <c r="CF535" i="17"/>
  <c r="CC373" i="17"/>
  <c r="H2047" i="19"/>
  <c r="BL82" i="17"/>
  <c r="BL258" i="17" s="1"/>
  <c r="I1019" i="19"/>
  <c r="I1977" i="19"/>
  <c r="AT80" i="17"/>
  <c r="CM107" i="17"/>
  <c r="I2122" i="19"/>
  <c r="I2140" i="19"/>
  <c r="I2091" i="19"/>
  <c r="CG107" i="17"/>
  <c r="I2036" i="19"/>
  <c r="CD118" i="17"/>
  <c r="CC119" i="17" s="1"/>
  <c r="CD119" i="17" s="1"/>
  <c r="BX119" i="17"/>
  <c r="L1856" i="19" s="1"/>
  <c r="K1856" i="19" s="1"/>
  <c r="CD116" i="17"/>
  <c r="CD115" i="17"/>
  <c r="I2011" i="19"/>
  <c r="I2003" i="19"/>
  <c r="CD105" i="17"/>
  <c r="CD104" i="17"/>
  <c r="BX126" i="17"/>
  <c r="CD103" i="17"/>
  <c r="L2000" i="19" s="1"/>
  <c r="K2000" i="19" s="1"/>
  <c r="CD98" i="17"/>
  <c r="CC121" i="17" s="1"/>
  <c r="I1995" i="19"/>
  <c r="CD95" i="17"/>
  <c r="I1990" i="19"/>
  <c r="CD92" i="17"/>
  <c r="CD87" i="17"/>
  <c r="CD169" i="17" s="1"/>
  <c r="BL118" i="17"/>
  <c r="L1485" i="19" s="1"/>
  <c r="K1485" i="19" s="1"/>
  <c r="M1485" i="19" s="1"/>
  <c r="I1326" i="19"/>
  <c r="BL116" i="17"/>
  <c r="L1483" i="19" s="1"/>
  <c r="K1483" i="19" s="1"/>
  <c r="BL115" i="17"/>
  <c r="BL114" i="17"/>
  <c r="L1481" i="19" s="1"/>
  <c r="K1481" i="19" s="1"/>
  <c r="BL109" i="17"/>
  <c r="BL175" i="17" s="1"/>
  <c r="I1473" i="19"/>
  <c r="I1472" i="19"/>
  <c r="M1472" i="19" s="1"/>
  <c r="BF126" i="17"/>
  <c r="H1340" i="19" s="1"/>
  <c r="BL95" i="17"/>
  <c r="L1462" i="19" s="1"/>
  <c r="K1462" i="19" s="1"/>
  <c r="BL92" i="17"/>
  <c r="L1459" i="19" s="1"/>
  <c r="K1459" i="19" s="1"/>
  <c r="BL87" i="17"/>
  <c r="BL169" i="17" s="1"/>
  <c r="BC118" i="17"/>
  <c r="L1270" i="19" s="1"/>
  <c r="K1270" i="19" s="1"/>
  <c r="I1270" i="19"/>
  <c r="I1269" i="19"/>
  <c r="AW119" i="17"/>
  <c r="BC117" i="17"/>
  <c r="BC116" i="17"/>
  <c r="L1268" i="19" s="1"/>
  <c r="K1268" i="19" s="1"/>
  <c r="M1268" i="19" s="1"/>
  <c r="I1267" i="19"/>
  <c r="BC114" i="17"/>
  <c r="I1261" i="19"/>
  <c r="BC109" i="17"/>
  <c r="BC175" i="17" s="1"/>
  <c r="BO106" i="17"/>
  <c r="BT106" i="17" s="1"/>
  <c r="CO510" i="17" s="1"/>
  <c r="I1578" i="19"/>
  <c r="I1577" i="19"/>
  <c r="BC104" i="17"/>
  <c r="L1256" i="19" s="1"/>
  <c r="K1256" i="19" s="1"/>
  <c r="AW107" i="17"/>
  <c r="L1107" i="19" s="1"/>
  <c r="K1107" i="19" s="1"/>
  <c r="I1575" i="19"/>
  <c r="I1118" i="19"/>
  <c r="BO103" i="17"/>
  <c r="I1570" i="19"/>
  <c r="I1247" i="19"/>
  <c r="M1247" i="19" s="1"/>
  <c r="BC93" i="17"/>
  <c r="I1244" i="19"/>
  <c r="BC87" i="17"/>
  <c r="BC169" i="17" s="1"/>
  <c r="AT118" i="17"/>
  <c r="AT302" i="17" s="1"/>
  <c r="AQ119" i="17"/>
  <c r="L951" i="19" s="1"/>
  <c r="K951" i="19" s="1"/>
  <c r="M951" i="19" s="1"/>
  <c r="AK119" i="17"/>
  <c r="L841" i="19" s="1"/>
  <c r="K841" i="19" s="1"/>
  <c r="M841" i="19" s="1"/>
  <c r="I1051" i="19"/>
  <c r="I1043" i="19"/>
  <c r="M1043" i="19" s="1"/>
  <c r="I958" i="19"/>
  <c r="I848" i="19"/>
  <c r="AT93" i="17"/>
  <c r="AT87" i="17"/>
  <c r="AT169" i="17" s="1"/>
  <c r="AE119" i="17"/>
  <c r="L681" i="19" s="1"/>
  <c r="K681" i="19" s="1"/>
  <c r="M681" i="19" s="1"/>
  <c r="I688" i="19"/>
  <c r="CA134" i="17"/>
  <c r="CA238" i="17" s="1"/>
  <c r="BI134" i="17"/>
  <c r="BI238" i="17" s="1"/>
  <c r="I1181" i="19"/>
  <c r="AZ133" i="17"/>
  <c r="AZ237" i="17" s="1"/>
  <c r="I856" i="19"/>
  <c r="I1886" i="19"/>
  <c r="I1876" i="19"/>
  <c r="I1645" i="19"/>
  <c r="I1643" i="19"/>
  <c r="BR65" i="17"/>
  <c r="H1747" i="19" s="1"/>
  <c r="I1641" i="19"/>
  <c r="I1636" i="19"/>
  <c r="I1620" i="19"/>
  <c r="I1618" i="19"/>
  <c r="I1617" i="19"/>
  <c r="I1615" i="19"/>
  <c r="BR36" i="17"/>
  <c r="BR271" i="17" s="1"/>
  <c r="AT66" i="17"/>
  <c r="AT288" i="17" s="1"/>
  <c r="AQ67" i="17"/>
  <c r="AK67" i="17"/>
  <c r="H817" i="19" s="1"/>
  <c r="I1001" i="19"/>
  <c r="I980" i="19"/>
  <c r="I861" i="19"/>
  <c r="AT40" i="17"/>
  <c r="H979" i="19" s="1"/>
  <c r="I973" i="19"/>
  <c r="I735" i="19"/>
  <c r="I601" i="19"/>
  <c r="AH65" i="17"/>
  <c r="L732" i="19" s="1"/>
  <c r="K732" i="19" s="1"/>
  <c r="M732" i="19" s="1"/>
  <c r="I731" i="19"/>
  <c r="I726" i="19"/>
  <c r="I710" i="19"/>
  <c r="I707" i="19"/>
  <c r="AB42" i="17"/>
  <c r="I705" i="19"/>
  <c r="AH36" i="17"/>
  <c r="BZ278" i="17"/>
  <c r="I1879" i="19"/>
  <c r="AQ49" i="17"/>
  <c r="AP50" i="17" s="1"/>
  <c r="AK278" i="17"/>
  <c r="I2145" i="19"/>
  <c r="I2035" i="19"/>
  <c r="CC538" i="17"/>
  <c r="CC251" i="17"/>
  <c r="CC185" i="17"/>
  <c r="CC179" i="17"/>
  <c r="BK345" i="17"/>
  <c r="BE253" i="17"/>
  <c r="BB345" i="17"/>
  <c r="AV253" i="17"/>
  <c r="AS345" i="17"/>
  <c r="AM253" i="17"/>
  <c r="I645" i="19"/>
  <c r="CM79" i="17"/>
  <c r="L2165" i="19" s="1"/>
  <c r="K2165" i="19" s="1"/>
  <c r="CL166" i="17"/>
  <c r="CL161" i="17"/>
  <c r="I2159" i="19"/>
  <c r="BF84" i="17"/>
  <c r="BF259" i="17" s="1"/>
  <c r="BK390" i="17"/>
  <c r="BE259" i="17"/>
  <c r="BE197" i="17"/>
  <c r="BE198" i="17"/>
  <c r="BT360" i="17"/>
  <c r="BN282" i="17"/>
  <c r="BC54" i="17"/>
  <c r="L1206" i="19" s="1"/>
  <c r="K1206" i="19" s="1"/>
  <c r="BC52" i="17"/>
  <c r="AK79" i="17"/>
  <c r="L825" i="19" s="1"/>
  <c r="K825" i="19" s="1"/>
  <c r="AJ166" i="17"/>
  <c r="AJ161" i="17"/>
  <c r="H810" i="19"/>
  <c r="I659" i="19"/>
  <c r="CJ49" i="17"/>
  <c r="H2095" i="19" s="1"/>
  <c r="CA49" i="17"/>
  <c r="H1880" i="19" s="1"/>
  <c r="BI49" i="17"/>
  <c r="AZ49" i="17"/>
  <c r="H1135" i="19" s="1"/>
  <c r="I919" i="19"/>
  <c r="AJ50" i="17"/>
  <c r="AK50" i="17" s="1"/>
  <c r="AJ278" i="17"/>
  <c r="I809" i="19"/>
  <c r="AG305" i="17"/>
  <c r="I594" i="19"/>
  <c r="AB49" i="17"/>
  <c r="H595" i="19" s="1"/>
  <c r="CM39" i="17"/>
  <c r="CG39" i="17"/>
  <c r="CG253" i="17" s="1"/>
  <c r="CC443" i="17"/>
  <c r="BW253" i="17"/>
  <c r="CD37" i="17"/>
  <c r="CD251" i="17" s="1"/>
  <c r="BK538" i="17"/>
  <c r="BK251" i="17"/>
  <c r="BK185" i="17"/>
  <c r="BK179" i="17"/>
  <c r="I1290" i="19"/>
  <c r="BL37" i="17"/>
  <c r="BL251" i="17" s="1"/>
  <c r="BB538" i="17"/>
  <c r="BT441" i="17"/>
  <c r="BB251" i="17"/>
  <c r="BB185" i="17"/>
  <c r="BB179" i="17"/>
  <c r="I1189" i="19"/>
  <c r="AS538" i="17"/>
  <c r="AS272" i="17"/>
  <c r="AS251" i="17"/>
  <c r="AS185" i="17"/>
  <c r="AS179" i="17"/>
  <c r="I860" i="19"/>
  <c r="AN39" i="17"/>
  <c r="AE39" i="17"/>
  <c r="AE253" i="17" s="1"/>
  <c r="I2165" i="19"/>
  <c r="CM55" i="17"/>
  <c r="CL57" i="17" s="1"/>
  <c r="CM76" i="17"/>
  <c r="L2164" i="19" s="1"/>
  <c r="K2164" i="19" s="1"/>
  <c r="CI259" i="17"/>
  <c r="CI197" i="17"/>
  <c r="CI198" i="17"/>
  <c r="I2113" i="19"/>
  <c r="CG81" i="17"/>
  <c r="BH200" i="17"/>
  <c r="I1364" i="19"/>
  <c r="BH166" i="17"/>
  <c r="BH161" i="17"/>
  <c r="BI71" i="17"/>
  <c r="BI166" i="17" s="1"/>
  <c r="AZ84" i="17"/>
  <c r="AZ259" i="17" s="1"/>
  <c r="I1206" i="19"/>
  <c r="AW81" i="17"/>
  <c r="BT358" i="17"/>
  <c r="BN280" i="17"/>
  <c r="BN254" i="17"/>
  <c r="BN181" i="17"/>
  <c r="AQ81" i="17"/>
  <c r="L936" i="19" s="1"/>
  <c r="K936" i="19" s="1"/>
  <c r="M936" i="19" s="1"/>
  <c r="I825" i="19"/>
  <c r="I824" i="19"/>
  <c r="AJ200" i="17"/>
  <c r="AK76" i="17"/>
  <c r="I819" i="19"/>
  <c r="I613" i="19"/>
  <c r="AG390" i="17"/>
  <c r="AA259" i="17"/>
  <c r="AA197" i="17"/>
  <c r="AA198" i="17"/>
  <c r="AG283" i="17"/>
  <c r="I723" i="19"/>
  <c r="I2008" i="19"/>
  <c r="I1478" i="19"/>
  <c r="BB177" i="17"/>
  <c r="BT515" i="17"/>
  <c r="I1263" i="19"/>
  <c r="I2075" i="19"/>
  <c r="I1860" i="19"/>
  <c r="BL100" i="17"/>
  <c r="BL174" i="17" s="1"/>
  <c r="BN174" i="17"/>
  <c r="BT406" i="17"/>
  <c r="BB174" i="17"/>
  <c r="BT504" i="17"/>
  <c r="I1986" i="19"/>
  <c r="BN171" i="17"/>
  <c r="BT395" i="17"/>
  <c r="I1241" i="19"/>
  <c r="BB171" i="17"/>
  <c r="BT493" i="17"/>
  <c r="I1561" i="19"/>
  <c r="BC61" i="17"/>
  <c r="BT465" i="17"/>
  <c r="I1213" i="19"/>
  <c r="CL168" i="17"/>
  <c r="I2161" i="19"/>
  <c r="CF168" i="17"/>
  <c r="CC379" i="17"/>
  <c r="I2051" i="19"/>
  <c r="CC326" i="17"/>
  <c r="I1836" i="19"/>
  <c r="BK326" i="17"/>
  <c r="BE168" i="17"/>
  <c r="BK379" i="17"/>
  <c r="I1306" i="19"/>
  <c r="BT437" i="17"/>
  <c r="BB326" i="17"/>
  <c r="BC33" i="17"/>
  <c r="I1505" i="19"/>
  <c r="AM168" i="17"/>
  <c r="AS379" i="17"/>
  <c r="AT33" i="17"/>
  <c r="AD168" i="17"/>
  <c r="BL48" i="17"/>
  <c r="L1415" i="19" s="1"/>
  <c r="K1415" i="19" s="1"/>
  <c r="M1415" i="19" s="1"/>
  <c r="BC48" i="17"/>
  <c r="L1200" i="19" s="1"/>
  <c r="K1200" i="19" s="1"/>
  <c r="I2118" i="19"/>
  <c r="CI262" i="17"/>
  <c r="CJ96" i="17"/>
  <c r="CJ262" i="17" s="1"/>
  <c r="I1903" i="19"/>
  <c r="I1373" i="19"/>
  <c r="I1158" i="19"/>
  <c r="AY262" i="17"/>
  <c r="I1671" i="19"/>
  <c r="BR94" i="17"/>
  <c r="AQ96" i="17"/>
  <c r="AJ294" i="17"/>
  <c r="AJ262" i="17"/>
  <c r="AK96" i="17"/>
  <c r="AG402" i="17"/>
  <c r="AA262" i="17"/>
  <c r="AH94" i="17"/>
  <c r="I2110" i="19"/>
  <c r="CJ79" i="17"/>
  <c r="CJ76" i="17"/>
  <c r="CI166" i="17"/>
  <c r="CI161" i="17"/>
  <c r="CC390" i="17"/>
  <c r="CF198" i="17"/>
  <c r="CF259" i="17"/>
  <c r="CF197" i="17"/>
  <c r="I2058" i="19"/>
  <c r="CC254" i="17"/>
  <c r="CC181" i="17"/>
  <c r="I1420" i="19"/>
  <c r="BK574" i="17"/>
  <c r="BE534" i="17"/>
  <c r="BK361" i="17"/>
  <c r="BE576" i="17"/>
  <c r="BK385" i="17"/>
  <c r="BE208" i="17"/>
  <c r="BF55" i="17"/>
  <c r="BF76" i="17"/>
  <c r="BK382" i="17"/>
  <c r="BE200" i="17"/>
  <c r="BK163" i="17"/>
  <c r="I1413" i="19"/>
  <c r="BQ574" i="17"/>
  <c r="BQ281" i="17"/>
  <c r="I1136" i="19"/>
  <c r="AY166" i="17"/>
  <c r="AY161" i="17"/>
  <c r="I1144" i="19"/>
  <c r="BT460" i="17"/>
  <c r="AP259" i="17"/>
  <c r="AP198" i="17"/>
  <c r="AP197" i="17"/>
  <c r="I881" i="19"/>
  <c r="AA534" i="17"/>
  <c r="AG361" i="17"/>
  <c r="AB55" i="17"/>
  <c r="AB76" i="17"/>
  <c r="L609" i="19" s="1"/>
  <c r="K609" i="19" s="1"/>
  <c r="M609" i="19" s="1"/>
  <c r="AG382" i="17"/>
  <c r="AA200" i="17"/>
  <c r="AG277" i="17"/>
  <c r="AG163" i="17"/>
  <c r="AA166" i="17"/>
  <c r="AG377" i="17"/>
  <c r="AA161" i="17"/>
  <c r="I604" i="19"/>
  <c r="AH46" i="17"/>
  <c r="AH277" i="17" s="1"/>
  <c r="CC516" i="17"/>
  <c r="BW299" i="17"/>
  <c r="BK176" i="17"/>
  <c r="BK310" i="17"/>
  <c r="I1324" i="19"/>
  <c r="BB176" i="17"/>
  <c r="BT514" i="17"/>
  <c r="BB310" i="17"/>
  <c r="AS176" i="17"/>
  <c r="AS310" i="17"/>
  <c r="I2184" i="19"/>
  <c r="CC173" i="17"/>
  <c r="CC309" i="17"/>
  <c r="I1859" i="19"/>
  <c r="CC526" i="17"/>
  <c r="BW311" i="17"/>
  <c r="I1996" i="19"/>
  <c r="BK173" i="17"/>
  <c r="BK309" i="17"/>
  <c r="I1466" i="19"/>
  <c r="BB173" i="17"/>
  <c r="BT503" i="17"/>
  <c r="BB309" i="17"/>
  <c r="I1114" i="19"/>
  <c r="BB428" i="17"/>
  <c r="AV311" i="17"/>
  <c r="I1251" i="19"/>
  <c r="AS173" i="17"/>
  <c r="AS309" i="17"/>
  <c r="AT99" i="17"/>
  <c r="AT173" i="17" s="1"/>
  <c r="CC170" i="17"/>
  <c r="CC308" i="17"/>
  <c r="I1985" i="19"/>
  <c r="BN170" i="17"/>
  <c r="BT394" i="17"/>
  <c r="BN308" i="17"/>
  <c r="BB170" i="17"/>
  <c r="BT492" i="17"/>
  <c r="BB308" i="17"/>
  <c r="I1025" i="19"/>
  <c r="CC306" i="17"/>
  <c r="I1427" i="19"/>
  <c r="BT464" i="17"/>
  <c r="BB306" i="17"/>
  <c r="BT366" i="17"/>
  <c r="BN306" i="17"/>
  <c r="I997" i="19"/>
  <c r="CL167" i="17"/>
  <c r="CL307" i="17"/>
  <c r="CC438" i="17"/>
  <c r="BW327" i="17"/>
  <c r="BW270" i="17"/>
  <c r="BW167" i="17"/>
  <c r="CC476" i="17"/>
  <c r="BW307" i="17"/>
  <c r="I1835" i="19"/>
  <c r="BK325" i="17"/>
  <c r="BK304" i="17"/>
  <c r="I1305" i="19"/>
  <c r="BT436" i="17"/>
  <c r="BB304" i="17"/>
  <c r="BB325" i="17"/>
  <c r="BT338" i="17"/>
  <c r="BN304" i="17"/>
  <c r="BN325" i="17"/>
  <c r="I1090" i="19"/>
  <c r="AW72" i="17"/>
  <c r="AW167" i="17" s="1"/>
  <c r="AS340" i="17"/>
  <c r="AM327" i="17"/>
  <c r="AM167" i="17"/>
  <c r="AM307" i="17"/>
  <c r="AS378" i="17"/>
  <c r="AD327" i="17"/>
  <c r="AD270" i="17"/>
  <c r="CC402" i="17"/>
  <c r="CF262" i="17"/>
  <c r="BF96" i="17"/>
  <c r="BF262" i="17" s="1"/>
  <c r="BK402" i="17"/>
  <c r="BE262" i="17"/>
  <c r="BL94" i="17"/>
  <c r="L1461" i="19" s="1"/>
  <c r="K1461" i="19" s="1"/>
  <c r="M1461" i="19" s="1"/>
  <c r="I673" i="19"/>
  <c r="M673" i="19" s="1"/>
  <c r="AD294" i="17"/>
  <c r="AD262" i="17"/>
  <c r="CC355" i="17"/>
  <c r="CC453" i="17"/>
  <c r="BW278" i="17"/>
  <c r="CC305" i="17"/>
  <c r="I1944" i="19"/>
  <c r="BK305" i="17"/>
  <c r="BB355" i="17"/>
  <c r="BT451" i="17"/>
  <c r="BB305" i="17"/>
  <c r="AW49" i="17"/>
  <c r="H1080" i="19" s="1"/>
  <c r="AS355" i="17"/>
  <c r="AZ39" i="17"/>
  <c r="AZ253" i="17" s="1"/>
  <c r="AY253" i="17"/>
  <c r="AB39" i="17"/>
  <c r="AB253" i="17" s="1"/>
  <c r="AG345" i="17"/>
  <c r="AA253" i="17"/>
  <c r="CC361" i="17"/>
  <c r="CF534" i="17"/>
  <c r="I2055" i="19"/>
  <c r="CG79" i="17"/>
  <c r="CG76" i="17"/>
  <c r="CF166" i="17"/>
  <c r="CC377" i="17"/>
  <c r="CF161" i="17"/>
  <c r="I2049" i="19"/>
  <c r="I1895" i="19"/>
  <c r="BZ576" i="17"/>
  <c r="BZ208" i="17"/>
  <c r="CA55" i="17"/>
  <c r="CA76" i="17"/>
  <c r="BB574" i="17"/>
  <c r="BT457" i="17"/>
  <c r="BB361" i="17"/>
  <c r="AV534" i="17"/>
  <c r="I1081" i="19"/>
  <c r="AW55" i="17"/>
  <c r="H1097" i="19" s="1"/>
  <c r="BT455" i="17"/>
  <c r="BB190" i="17"/>
  <c r="BT357" i="17"/>
  <c r="BN279" i="17"/>
  <c r="BN190" i="17"/>
  <c r="AW76" i="17"/>
  <c r="L1094" i="19" s="1"/>
  <c r="K1094" i="19" s="1"/>
  <c r="M1094" i="19" s="1"/>
  <c r="BT450" i="17"/>
  <c r="BB163" i="17"/>
  <c r="BT352" i="17"/>
  <c r="BN277" i="17"/>
  <c r="BN163" i="17"/>
  <c r="I1518" i="19"/>
  <c r="I935" i="19"/>
  <c r="I934" i="19"/>
  <c r="AP200" i="17"/>
  <c r="AQ76" i="17"/>
  <c r="AP166" i="17"/>
  <c r="AP161" i="17"/>
  <c r="AS390" i="17"/>
  <c r="AM259" i="17"/>
  <c r="AM197" i="17"/>
  <c r="AM198" i="17"/>
  <c r="I883" i="19"/>
  <c r="AK81" i="17"/>
  <c r="L826" i="19" s="1"/>
  <c r="K826" i="19" s="1"/>
  <c r="M826" i="19" s="1"/>
  <c r="I1688" i="19"/>
  <c r="AG177" i="17"/>
  <c r="CJ123" i="17"/>
  <c r="BI123" i="17"/>
  <c r="AK123" i="17"/>
  <c r="L845" i="19" s="1"/>
  <c r="K845" i="19" s="1"/>
  <c r="M845" i="19" s="1"/>
  <c r="AG174" i="17"/>
  <c r="I1666" i="19"/>
  <c r="BQ171" i="17"/>
  <c r="BR89" i="17"/>
  <c r="BR171" i="17" s="1"/>
  <c r="BR61" i="17"/>
  <c r="CJ73" i="17"/>
  <c r="CJ168" i="17" s="1"/>
  <c r="BI73" i="17"/>
  <c r="BI168" i="17" s="1"/>
  <c r="AY168" i="17"/>
  <c r="BR33" i="17"/>
  <c r="BQ34" i="17" s="1"/>
  <c r="I1611" i="19" s="1"/>
  <c r="AP168" i="17"/>
  <c r="AQ73" i="17"/>
  <c r="AQ168" i="17" s="1"/>
  <c r="AG326" i="17"/>
  <c r="AA168" i="17"/>
  <c r="AG379" i="17"/>
  <c r="I606" i="19"/>
  <c r="AH48" i="17"/>
  <c r="AG49" i="17" s="1"/>
  <c r="BX96" i="17"/>
  <c r="BO94" i="17"/>
  <c r="BT400" i="17"/>
  <c r="BN183" i="17"/>
  <c r="AW96" i="17"/>
  <c r="AN96" i="17"/>
  <c r="I1839" i="19"/>
  <c r="CC480" i="17"/>
  <c r="BW200" i="17"/>
  <c r="CD51" i="17"/>
  <c r="BL52" i="17"/>
  <c r="BR54" i="17"/>
  <c r="BR282" i="17" s="1"/>
  <c r="BQ282" i="17"/>
  <c r="AS574" i="17"/>
  <c r="AS281" i="17"/>
  <c r="AT53" i="17"/>
  <c r="AT281" i="17" s="1"/>
  <c r="AM166" i="17"/>
  <c r="AS377" i="17"/>
  <c r="AM161" i="17"/>
  <c r="I874" i="19"/>
  <c r="I664" i="19"/>
  <c r="AE76" i="17"/>
  <c r="L664" i="19" s="1"/>
  <c r="K664" i="19" s="1"/>
  <c r="AH52" i="17"/>
  <c r="AQ112" i="17"/>
  <c r="H956" i="19" s="1"/>
  <c r="AG418" i="17"/>
  <c r="BZ311" i="17"/>
  <c r="I1914" i="19"/>
  <c r="AY311" i="17"/>
  <c r="I1169" i="19"/>
  <c r="AZ122" i="17"/>
  <c r="AK101" i="17"/>
  <c r="AK296" i="17" s="1"/>
  <c r="AJ296" i="17"/>
  <c r="AJ311" i="17"/>
  <c r="AK122" i="17"/>
  <c r="L844" i="19" s="1"/>
  <c r="K844" i="19" s="1"/>
  <c r="M844" i="19" s="1"/>
  <c r="I2116" i="19"/>
  <c r="CJ90" i="17"/>
  <c r="BI90" i="17"/>
  <c r="L1371" i="19" s="1"/>
  <c r="K1371" i="19" s="1"/>
  <c r="AK62" i="17"/>
  <c r="AK285" i="17" s="1"/>
  <c r="CI167" i="17"/>
  <c r="CI307" i="17"/>
  <c r="BQ325" i="17"/>
  <c r="BQ304" i="17"/>
  <c r="AY327" i="17"/>
  <c r="I1609" i="19"/>
  <c r="AG340" i="17"/>
  <c r="AA327" i="17"/>
  <c r="AH32" i="17"/>
  <c r="CL259" i="17"/>
  <c r="CL198" i="17"/>
  <c r="CL197" i="17"/>
  <c r="I2168" i="19"/>
  <c r="CC574" i="17"/>
  <c r="BX79" i="17"/>
  <c r="L1840" i="19" s="1"/>
  <c r="K1840" i="19" s="1"/>
  <c r="BW576" i="17"/>
  <c r="CC483" i="17"/>
  <c r="BW208" i="17"/>
  <c r="CD53" i="17"/>
  <c r="BW166" i="17"/>
  <c r="CC475" i="17"/>
  <c r="BW161" i="17"/>
  <c r="CD46" i="17"/>
  <c r="L1943" i="19" s="1"/>
  <c r="K1943" i="19" s="1"/>
  <c r="BH198" i="17"/>
  <c r="BH259" i="17"/>
  <c r="BH197" i="17"/>
  <c r="I1368" i="19"/>
  <c r="BQ280" i="17"/>
  <c r="BQ254" i="17"/>
  <c r="BQ181" i="17"/>
  <c r="I879" i="19"/>
  <c r="AS382" i="17"/>
  <c r="AM200" i="17"/>
  <c r="AJ198" i="17"/>
  <c r="AJ259" i="17"/>
  <c r="AJ197" i="17"/>
  <c r="I828" i="19"/>
  <c r="I665" i="19"/>
  <c r="AD576" i="17"/>
  <c r="AD208" i="17"/>
  <c r="AG282" i="17"/>
  <c r="I611" i="19"/>
  <c r="AG387" i="17"/>
  <c r="I721" i="19"/>
  <c r="I1909" i="19"/>
  <c r="BI122" i="17"/>
  <c r="L1384" i="19" s="1"/>
  <c r="K1384" i="19" s="1"/>
  <c r="BH311" i="17"/>
  <c r="AQ122" i="17"/>
  <c r="L954" i="19" s="1"/>
  <c r="K954" i="19" s="1"/>
  <c r="AP311" i="17"/>
  <c r="I954" i="19"/>
  <c r="AB101" i="17"/>
  <c r="AA102" i="17" s="1"/>
  <c r="I1901" i="19"/>
  <c r="AG170" i="17"/>
  <c r="AG308" i="17"/>
  <c r="I755" i="19"/>
  <c r="AH88" i="17"/>
  <c r="AH170" i="17" s="1"/>
  <c r="CA62" i="17"/>
  <c r="CA285" i="17" s="1"/>
  <c r="BR60" i="17"/>
  <c r="BQ306" i="17"/>
  <c r="AG368" i="17"/>
  <c r="AB62" i="17"/>
  <c r="H600" i="19" s="1"/>
  <c r="BI34" i="17"/>
  <c r="BH74" i="17" s="1"/>
  <c r="BH327" i="17"/>
  <c r="BI72" i="17"/>
  <c r="BI167" i="17" s="1"/>
  <c r="AP167" i="17"/>
  <c r="AP307" i="17"/>
  <c r="BQ170" i="17"/>
  <c r="BQ308" i="17"/>
  <c r="I803" i="19"/>
  <c r="AJ327" i="17"/>
  <c r="AJ270" i="17"/>
  <c r="AJ167" i="17"/>
  <c r="AJ307" i="17"/>
  <c r="I820" i="19"/>
  <c r="AG324" i="17"/>
  <c r="AG269" i="17"/>
  <c r="AG162" i="17"/>
  <c r="AA314" i="17"/>
  <c r="BH314" i="17"/>
  <c r="BZ314" i="17"/>
  <c r="BH315" i="17"/>
  <c r="AA316" i="17"/>
  <c r="AJ316" i="17"/>
  <c r="BE316" i="17"/>
  <c r="BZ316" i="17"/>
  <c r="AG169" i="17"/>
  <c r="AA318" i="17"/>
  <c r="AG427" i="17"/>
  <c r="AG172" i="17"/>
  <c r="AG295" i="17"/>
  <c r="AA319" i="17"/>
  <c r="AJ319" i="17"/>
  <c r="AP319" i="17"/>
  <c r="BK172" i="17"/>
  <c r="BK427" i="17"/>
  <c r="BE319" i="17"/>
  <c r="BZ319" i="17"/>
  <c r="AG175" i="17"/>
  <c r="AG298" i="17"/>
  <c r="AA320" i="17"/>
  <c r="AG413" i="17"/>
  <c r="AG556" i="17"/>
  <c r="AJ297" i="17"/>
  <c r="BK556" i="17"/>
  <c r="BK413" i="17"/>
  <c r="AG570" i="17"/>
  <c r="AG546" i="17"/>
  <c r="AG291" i="17"/>
  <c r="AG247" i="17"/>
  <c r="AG205" i="17"/>
  <c r="AG202" i="17"/>
  <c r="AP234" i="17"/>
  <c r="AP238" i="17"/>
  <c r="BE234" i="17"/>
  <c r="BE238" i="17"/>
  <c r="AG545" i="17"/>
  <c r="AG290" i="17"/>
  <c r="AG201" i="17"/>
  <c r="BE569" i="17"/>
  <c r="BH133" i="17"/>
  <c r="BH569" i="17"/>
  <c r="BK565" i="17"/>
  <c r="BK555" i="17"/>
  <c r="AG577" i="17"/>
  <c r="AG301" i="17"/>
  <c r="BK577" i="17"/>
  <c r="H1486" i="19"/>
  <c r="BK119" i="17"/>
  <c r="BL119" i="17" s="1"/>
  <c r="AG559" i="17"/>
  <c r="BK552" i="17"/>
  <c r="BK182" i="17"/>
  <c r="BK573" i="17"/>
  <c r="BK330" i="17"/>
  <c r="BK209" i="17"/>
  <c r="BK348" i="17"/>
  <c r="BE332" i="17"/>
  <c r="BE533" i="17"/>
  <c r="H1292" i="19"/>
  <c r="BE44" i="17"/>
  <c r="BH533" i="17"/>
  <c r="BH332" i="17"/>
  <c r="H1347" i="19"/>
  <c r="BH44" i="17"/>
  <c r="AG331" i="17"/>
  <c r="AG275" i="17"/>
  <c r="AG210" i="17"/>
  <c r="BK331" i="17"/>
  <c r="BK210" i="17"/>
  <c r="BK333" i="17"/>
  <c r="BK575" i="17"/>
  <c r="BE535" i="17"/>
  <c r="BK373" i="17"/>
  <c r="BH535" i="17"/>
  <c r="AG288" i="17"/>
  <c r="AG549" i="17"/>
  <c r="AG212" i="17"/>
  <c r="AG258" i="17"/>
  <c r="BK548" i="17"/>
  <c r="BK257" i="17"/>
  <c r="BK213" i="17"/>
  <c r="BK211" i="17"/>
  <c r="CI535" i="17"/>
  <c r="H2102" i="19"/>
  <c r="CI69" i="17"/>
  <c r="I2102" i="19" s="1"/>
  <c r="CF314" i="17"/>
  <c r="CC427" i="17"/>
  <c r="CF319" i="17"/>
  <c r="BO258" i="17"/>
  <c r="I749" i="19"/>
  <c r="AH80" i="17"/>
  <c r="I698" i="19"/>
  <c r="I2101" i="19"/>
  <c r="CG119" i="17"/>
  <c r="I135" i="19" s="1"/>
  <c r="H135" i="19" s="1"/>
  <c r="CG126" i="17"/>
  <c r="H2085" i="19" s="1"/>
  <c r="I2086" i="19"/>
  <c r="BL31" i="17"/>
  <c r="H1438" i="19" s="1"/>
  <c r="I1907" i="19"/>
  <c r="I1913" i="19"/>
  <c r="I1377" i="19"/>
  <c r="I1383" i="19"/>
  <c r="BR175" i="17"/>
  <c r="BR298" i="17"/>
  <c r="BR172" i="17"/>
  <c r="BR295" i="17"/>
  <c r="AQ107" i="17"/>
  <c r="AK107" i="17"/>
  <c r="AK297" i="17" s="1"/>
  <c r="I1063" i="19"/>
  <c r="AT126" i="17"/>
  <c r="AQ121" i="17"/>
  <c r="L953" i="19" s="1"/>
  <c r="K953" i="19" s="1"/>
  <c r="M953" i="19" s="1"/>
  <c r="I843" i="19"/>
  <c r="I785" i="19"/>
  <c r="I626" i="19"/>
  <c r="AH117" i="17"/>
  <c r="I783" i="19"/>
  <c r="I782" i="19"/>
  <c r="I781" i="19"/>
  <c r="I776" i="19"/>
  <c r="AH106" i="17"/>
  <c r="AH105" i="17"/>
  <c r="AH104" i="17"/>
  <c r="AB107" i="17"/>
  <c r="I770" i="19"/>
  <c r="AB126" i="17"/>
  <c r="AH98" i="17"/>
  <c r="AG121" i="17" s="1"/>
  <c r="AB121" i="17"/>
  <c r="L628" i="19" s="1"/>
  <c r="K628" i="19" s="1"/>
  <c r="M628" i="19" s="1"/>
  <c r="I762" i="19"/>
  <c r="I760" i="19"/>
  <c r="I759" i="19"/>
  <c r="I754" i="19"/>
  <c r="CD247" i="17"/>
  <c r="I1341" i="19"/>
  <c r="BL78" i="17"/>
  <c r="BL77" i="17"/>
  <c r="L1444" i="19" s="1"/>
  <c r="K1444" i="19" s="1"/>
  <c r="BO291" i="17"/>
  <c r="BO247" i="17"/>
  <c r="AT291" i="17"/>
  <c r="AT247" i="17"/>
  <c r="I745" i="19"/>
  <c r="AB134" i="17"/>
  <c r="I744" i="19"/>
  <c r="I1939" i="19"/>
  <c r="I1432" i="19"/>
  <c r="BF67" i="17"/>
  <c r="H1302" i="19" s="1"/>
  <c r="I1426" i="19"/>
  <c r="I1410" i="19"/>
  <c r="I1408" i="19"/>
  <c r="I1291" i="19"/>
  <c r="BL40" i="17"/>
  <c r="I1405" i="19"/>
  <c r="BL36" i="17"/>
  <c r="BO289" i="17"/>
  <c r="BO288" i="17"/>
  <c r="BO287" i="17"/>
  <c r="I1539" i="19"/>
  <c r="BO67" i="17"/>
  <c r="BO286" i="17"/>
  <c r="BO284" i="17"/>
  <c r="BO275" i="17"/>
  <c r="BO273" i="17"/>
  <c r="BO252" i="17"/>
  <c r="AQ42" i="17"/>
  <c r="H917" i="19" s="1"/>
  <c r="AK42" i="17"/>
  <c r="AT273" i="17"/>
  <c r="AT252" i="17"/>
  <c r="AD314" i="17"/>
  <c r="AS324" i="17"/>
  <c r="AS269" i="17"/>
  <c r="AS162" i="17"/>
  <c r="AM314" i="17"/>
  <c r="BT435" i="17"/>
  <c r="BB324" i="17"/>
  <c r="BB162" i="17"/>
  <c r="BQ324" i="17"/>
  <c r="BQ269" i="17"/>
  <c r="BQ162" i="17"/>
  <c r="AY314" i="17"/>
  <c r="AV315" i="17"/>
  <c r="BW315" i="17"/>
  <c r="AD316" i="17"/>
  <c r="AM316" i="17"/>
  <c r="BT463" i="17"/>
  <c r="BB164" i="17"/>
  <c r="BB169" i="17"/>
  <c r="BT491" i="17"/>
  <c r="AV318" i="17"/>
  <c r="BW318" i="17"/>
  <c r="AD319" i="17"/>
  <c r="AS172" i="17"/>
  <c r="AS295" i="17"/>
  <c r="AS427" i="17"/>
  <c r="AM319" i="17"/>
  <c r="BB172" i="17"/>
  <c r="BT502" i="17"/>
  <c r="BB427" i="17"/>
  <c r="BQ172" i="17"/>
  <c r="BQ295" i="17"/>
  <c r="H1698" i="19"/>
  <c r="BQ121" i="17"/>
  <c r="BR121" i="17" s="1"/>
  <c r="CC525" i="17"/>
  <c r="BW319" i="17"/>
  <c r="AM320" i="17"/>
  <c r="BN175" i="17"/>
  <c r="BT415" i="17"/>
  <c r="BN298" i="17"/>
  <c r="CC175" i="17"/>
  <c r="AD297" i="17"/>
  <c r="AS556" i="17"/>
  <c r="AS413" i="17"/>
  <c r="BT410" i="17"/>
  <c r="BN556" i="17"/>
  <c r="BQ556" i="17"/>
  <c r="H1684" i="19"/>
  <c r="BQ107" i="17"/>
  <c r="CC556" i="17"/>
  <c r="CC107" i="17"/>
  <c r="BT411" i="17"/>
  <c r="H1787" i="19"/>
  <c r="BT105" i="17"/>
  <c r="I1787" i="19" s="1"/>
  <c r="BT510" i="17"/>
  <c r="AD234" i="17"/>
  <c r="AD238" i="17"/>
  <c r="AS570" i="17"/>
  <c r="AS546" i="17"/>
  <c r="AS291" i="17"/>
  <c r="AS247" i="17"/>
  <c r="AS205" i="17"/>
  <c r="AS202" i="17"/>
  <c r="BB570" i="17"/>
  <c r="BB546" i="17"/>
  <c r="BT482" i="17"/>
  <c r="BB247" i="17"/>
  <c r="BB205" i="17"/>
  <c r="BB202" i="17"/>
  <c r="AV234" i="17"/>
  <c r="AV238" i="17"/>
  <c r="BQ570" i="17"/>
  <c r="BQ546" i="17"/>
  <c r="BQ291" i="17"/>
  <c r="BQ247" i="17"/>
  <c r="BQ205" i="17"/>
  <c r="BQ202" i="17"/>
  <c r="BB551" i="17"/>
  <c r="BT496" i="17"/>
  <c r="BB206" i="17"/>
  <c r="AS561" i="17"/>
  <c r="AS300" i="17"/>
  <c r="BB561" i="17"/>
  <c r="BT520" i="17"/>
  <c r="BQ561" i="17"/>
  <c r="BQ300" i="17"/>
  <c r="AS569" i="17"/>
  <c r="AS545" i="17"/>
  <c r="AS290" i="17"/>
  <c r="AS201" i="17"/>
  <c r="H910" i="19"/>
  <c r="BT481" i="17"/>
  <c r="BB545" i="17"/>
  <c r="BB201" i="17"/>
  <c r="BQ545" i="17"/>
  <c r="BQ290" i="17"/>
  <c r="BQ201" i="17"/>
  <c r="H2195" i="19"/>
  <c r="AS432" i="17"/>
  <c r="BB565" i="17"/>
  <c r="BB555" i="17"/>
  <c r="BT507" i="17"/>
  <c r="BB560" i="17"/>
  <c r="BT519" i="17"/>
  <c r="AS425" i="17"/>
  <c r="BN577" i="17"/>
  <c r="BT423" i="17"/>
  <c r="BN301" i="17"/>
  <c r="CC577" i="17"/>
  <c r="H2016" i="19"/>
  <c r="BT424" i="17"/>
  <c r="BN302" i="17"/>
  <c r="BB559" i="17"/>
  <c r="BT518" i="17"/>
  <c r="BQ559" i="17"/>
  <c r="BB552" i="17"/>
  <c r="BT497" i="17"/>
  <c r="BB182" i="17"/>
  <c r="BT499" i="17"/>
  <c r="BB184" i="17"/>
  <c r="AD533" i="17"/>
  <c r="AD332" i="17"/>
  <c r="H647" i="19"/>
  <c r="AD44" i="17"/>
  <c r="I647" i="19" s="1"/>
  <c r="BB573" i="17"/>
  <c r="BT444" i="17"/>
  <c r="BB330" i="17"/>
  <c r="BB209" i="17"/>
  <c r="H1194" i="19"/>
  <c r="BB42" i="17"/>
  <c r="I1194" i="19" s="1"/>
  <c r="AV533" i="17"/>
  <c r="BB348" i="17"/>
  <c r="AV332" i="17"/>
  <c r="AV44" i="17"/>
  <c r="AY533" i="17"/>
  <c r="AY332" i="17"/>
  <c r="H1132" i="19"/>
  <c r="AY44" i="17"/>
  <c r="CC446" i="17"/>
  <c r="BW533" i="17"/>
  <c r="BW332" i="17"/>
  <c r="H1822" i="19"/>
  <c r="BW44" i="17"/>
  <c r="BX44" i="17" s="1"/>
  <c r="CL533" i="17"/>
  <c r="CL332" i="17"/>
  <c r="BT445" i="17"/>
  <c r="BB331" i="17"/>
  <c r="BB210" i="17"/>
  <c r="CC331" i="17"/>
  <c r="BT349" i="17"/>
  <c r="BN333" i="17"/>
  <c r="BN276" i="17"/>
  <c r="CC333" i="17"/>
  <c r="AD69" i="17"/>
  <c r="AE69" i="17" s="1"/>
  <c r="AD535" i="17"/>
  <c r="H657" i="19"/>
  <c r="BB575" i="17"/>
  <c r="BT469" i="17"/>
  <c r="H1219" i="19"/>
  <c r="BB67" i="17"/>
  <c r="AV535" i="17"/>
  <c r="BB373" i="17"/>
  <c r="H1087" i="19"/>
  <c r="AV69" i="17"/>
  <c r="AY535" i="17"/>
  <c r="CC471" i="17"/>
  <c r="BW535" i="17"/>
  <c r="H1832" i="19"/>
  <c r="BW69" i="17"/>
  <c r="BX69" i="17" s="1"/>
  <c r="L1832" i="19" s="1"/>
  <c r="K1832" i="19" s="1"/>
  <c r="BT372" i="17"/>
  <c r="BN288" i="17"/>
  <c r="BT374" i="17"/>
  <c r="BN289" i="17"/>
  <c r="BN549" i="17"/>
  <c r="BT388" i="17"/>
  <c r="BN258" i="17"/>
  <c r="BN212" i="17"/>
  <c r="BT82" i="17"/>
  <c r="H1764" i="19"/>
  <c r="CC549" i="17"/>
  <c r="CC212" i="17"/>
  <c r="CC258" i="17"/>
  <c r="BT484" i="17"/>
  <c r="BB548" i="17"/>
  <c r="BB213" i="17"/>
  <c r="BB211" i="17"/>
  <c r="BB257" i="17"/>
  <c r="BT440" i="17"/>
  <c r="BB329" i="17"/>
  <c r="BB189" i="17"/>
  <c r="BT370" i="17"/>
  <c r="BN286" i="17"/>
  <c r="BT442" i="17"/>
  <c r="BB187" i="17"/>
  <c r="BB252" i="17"/>
  <c r="BB186" i="17"/>
  <c r="BB180" i="17"/>
  <c r="CF320" i="17"/>
  <c r="CF569" i="17"/>
  <c r="CD82" i="17"/>
  <c r="CD258" i="17" s="1"/>
  <c r="I1449" i="19"/>
  <c r="AT82" i="17"/>
  <c r="CD80" i="17"/>
  <c r="CD257" i="17" s="1"/>
  <c r="BL80" i="17"/>
  <c r="BL257" i="17" s="1"/>
  <c r="I1017" i="19"/>
  <c r="I2177" i="19"/>
  <c r="I2183" i="19"/>
  <c r="CM42" i="17"/>
  <c r="CJ107" i="17"/>
  <c r="CJ121" i="17"/>
  <c r="CJ42" i="17"/>
  <c r="H2092" i="19" s="1"/>
  <c r="I2067" i="19"/>
  <c r="I2073" i="19"/>
  <c r="CG42" i="17"/>
  <c r="CF83" i="17" s="1"/>
  <c r="I2014" i="19"/>
  <c r="I1856" i="19"/>
  <c r="I2013" i="19"/>
  <c r="I2012" i="19"/>
  <c r="CD114" i="17"/>
  <c r="I2006" i="19"/>
  <c r="I1852" i="19"/>
  <c r="BX107" i="17"/>
  <c r="BX297" i="17" s="1"/>
  <c r="I2000" i="19"/>
  <c r="I1863" i="19"/>
  <c r="I1858" i="19"/>
  <c r="BX121" i="17"/>
  <c r="I1992" i="19"/>
  <c r="CD93" i="17"/>
  <c r="I1989" i="19"/>
  <c r="I1984" i="19"/>
  <c r="I1484" i="19"/>
  <c r="BF119" i="17"/>
  <c r="L1326" i="19" s="1"/>
  <c r="K1326" i="19" s="1"/>
  <c r="I1483" i="19"/>
  <c r="I1482" i="19"/>
  <c r="I1481" i="19"/>
  <c r="I1476" i="19"/>
  <c r="BF107" i="17"/>
  <c r="BL104" i="17"/>
  <c r="L1471" i="19" s="1"/>
  <c r="K1471" i="19" s="1"/>
  <c r="M1471" i="19" s="1"/>
  <c r="BL103" i="17"/>
  <c r="H1493" i="19" s="1"/>
  <c r="I1333" i="19"/>
  <c r="BF121" i="17"/>
  <c r="BL98" i="17"/>
  <c r="I1462" i="19"/>
  <c r="I1460" i="19"/>
  <c r="I1459" i="19"/>
  <c r="I1454" i="19"/>
  <c r="BO118" i="17"/>
  <c r="I1590" i="19"/>
  <c r="I1589" i="19"/>
  <c r="I1111" i="19"/>
  <c r="BO117" i="17"/>
  <c r="BO116" i="17"/>
  <c r="I1588" i="19"/>
  <c r="I1587" i="19"/>
  <c r="BO115" i="17"/>
  <c r="H1797" i="19" s="1"/>
  <c r="BO114" i="17"/>
  <c r="I1586" i="19"/>
  <c r="I1581" i="19"/>
  <c r="BO109" i="17"/>
  <c r="BT109" i="17" s="1"/>
  <c r="BC106" i="17"/>
  <c r="I1258" i="19"/>
  <c r="I1257" i="19"/>
  <c r="BC105" i="17"/>
  <c r="L1257" i="19" s="1"/>
  <c r="K1257" i="19" s="1"/>
  <c r="I1107" i="19"/>
  <c r="BO104" i="17"/>
  <c r="H1786" i="19" s="1"/>
  <c r="I1256" i="19"/>
  <c r="I1255" i="19"/>
  <c r="AW126" i="17"/>
  <c r="L1118" i="19" s="1"/>
  <c r="K1118" i="19" s="1"/>
  <c r="BC103" i="17"/>
  <c r="H1278" i="19" s="1"/>
  <c r="I1113" i="19"/>
  <c r="BO98" i="17"/>
  <c r="I1250" i="19"/>
  <c r="I1567" i="19"/>
  <c r="BO95" i="17"/>
  <c r="BO93" i="17"/>
  <c r="H1775" i="19" s="1"/>
  <c r="I1565" i="19"/>
  <c r="I1564" i="19"/>
  <c r="BO92" i="17"/>
  <c r="L1564" i="19" s="1"/>
  <c r="K1564" i="19" s="1"/>
  <c r="BO87" i="17"/>
  <c r="BT87" i="17" s="1"/>
  <c r="I1559" i="19"/>
  <c r="I1055" i="19"/>
  <c r="AT116" i="17"/>
  <c r="AT114" i="17"/>
  <c r="AN107" i="17"/>
  <c r="AT104" i="17"/>
  <c r="AS107" i="17" s="1"/>
  <c r="AK126" i="17"/>
  <c r="AN121" i="17"/>
  <c r="L898" i="19" s="1"/>
  <c r="K898" i="19" s="1"/>
  <c r="M898" i="19" s="1"/>
  <c r="AT98" i="17"/>
  <c r="I1030" i="19"/>
  <c r="I1024" i="19"/>
  <c r="I677" i="19"/>
  <c r="I683" i="19"/>
  <c r="I1926" i="19"/>
  <c r="I1396" i="19"/>
  <c r="BR78" i="17"/>
  <c r="AZ134" i="17"/>
  <c r="I1654" i="19"/>
  <c r="I966" i="19"/>
  <c r="AK134" i="17"/>
  <c r="AK238" i="17" s="1"/>
  <c r="AT77" i="17"/>
  <c r="AE134" i="17"/>
  <c r="AE238" i="17" s="1"/>
  <c r="CA67" i="17"/>
  <c r="CA42" i="17"/>
  <c r="H1877" i="19" s="1"/>
  <c r="BI67" i="17"/>
  <c r="L1356" i="19" s="1"/>
  <c r="K1356" i="19" s="1"/>
  <c r="M1356" i="19" s="1"/>
  <c r="I1346" i="19"/>
  <c r="BR68" i="17"/>
  <c r="BR289" i="17" s="1"/>
  <c r="BR66" i="17"/>
  <c r="I1642" i="19"/>
  <c r="AZ67" i="17"/>
  <c r="H1142" i="19" s="1"/>
  <c r="BR64" i="17"/>
  <c r="BR286" i="17" s="1"/>
  <c r="BR59" i="17"/>
  <c r="BR284" i="17" s="1"/>
  <c r="BR43" i="17"/>
  <c r="BR276" i="17" s="1"/>
  <c r="BR41" i="17"/>
  <c r="BR275" i="17" s="1"/>
  <c r="I1131" i="19"/>
  <c r="BR40" i="17"/>
  <c r="BR38" i="17"/>
  <c r="L1615" i="19" s="1"/>
  <c r="K1615" i="19" s="1"/>
  <c r="M1615" i="19" s="1"/>
  <c r="I1613" i="19"/>
  <c r="I1608" i="19"/>
  <c r="I1003" i="19"/>
  <c r="I926" i="19"/>
  <c r="I816" i="19"/>
  <c r="AT64" i="17"/>
  <c r="AT43" i="17"/>
  <c r="AT276" i="17" s="1"/>
  <c r="I977" i="19"/>
  <c r="AN42" i="17"/>
  <c r="AM44" i="17" s="1"/>
  <c r="AT36" i="17"/>
  <c r="AT271" i="17" s="1"/>
  <c r="AH68" i="17"/>
  <c r="AH66" i="17"/>
  <c r="I732" i="19"/>
  <c r="AB67" i="17"/>
  <c r="AA83" i="17" s="1"/>
  <c r="AH64" i="17"/>
  <c r="AH59" i="17"/>
  <c r="H738" i="19" s="1"/>
  <c r="AH43" i="17"/>
  <c r="AH41" i="17"/>
  <c r="L708" i="19" s="1"/>
  <c r="K708" i="19" s="1"/>
  <c r="M708" i="19" s="1"/>
  <c r="AH40" i="17"/>
  <c r="I591" i="19"/>
  <c r="AH38" i="17"/>
  <c r="I703" i="19"/>
  <c r="I1252" i="19"/>
  <c r="AT61" i="17"/>
  <c r="L998" i="19" s="1"/>
  <c r="K998" i="19" s="1"/>
  <c r="I998" i="19"/>
  <c r="I403" i="19"/>
  <c r="AN41" i="16"/>
  <c r="BL51" i="17"/>
  <c r="L1418" i="19" s="1"/>
  <c r="K1418" i="19" s="1"/>
  <c r="I1418" i="19"/>
  <c r="BR53" i="17"/>
  <c r="BR281" i="17" s="1"/>
  <c r="BR51" i="17"/>
  <c r="I1628" i="19"/>
  <c r="BO56" i="17"/>
  <c r="BO283" i="17" s="1"/>
  <c r="I1528" i="19"/>
  <c r="I1240" i="19"/>
  <c r="BC88" i="17"/>
  <c r="BC170" i="17" s="1"/>
  <c r="BO38" i="16"/>
  <c r="BT38" i="16" s="1"/>
  <c r="I490" i="19"/>
  <c r="I590" i="19"/>
  <c r="I2750" i="19"/>
  <c r="BL49" i="18"/>
  <c r="M448" i="19"/>
  <c r="I2968" i="19"/>
  <c r="BX70" i="18"/>
  <c r="BW80" i="18" s="1"/>
  <c r="I1583" i="19"/>
  <c r="BO111" i="17"/>
  <c r="BO177" i="17" s="1"/>
  <c r="M1860" i="19"/>
  <c r="BC100" i="17"/>
  <c r="BC174" i="17" s="1"/>
  <c r="AE73" i="17"/>
  <c r="I661" i="19"/>
  <c r="I457" i="19"/>
  <c r="BF41" i="16"/>
  <c r="BE44" i="16" s="1"/>
  <c r="AT54" i="17"/>
  <c r="AT282" i="17" s="1"/>
  <c r="I991" i="19"/>
  <c r="AT110" i="17"/>
  <c r="AT176" i="17" s="1"/>
  <c r="I1047" i="19"/>
  <c r="CG122" i="17"/>
  <c r="L2074" i="19" s="1"/>
  <c r="K2074" i="19" s="1"/>
  <c r="I2074" i="19"/>
  <c r="BO99" i="17"/>
  <c r="BO173" i="17" s="1"/>
  <c r="I1571" i="19"/>
  <c r="CM90" i="17"/>
  <c r="CL91" i="17" s="1"/>
  <c r="I2171" i="19"/>
  <c r="AE90" i="17"/>
  <c r="AD91" i="17" s="1"/>
  <c r="I671" i="19"/>
  <c r="CG62" i="17"/>
  <c r="CF63" i="17" s="1"/>
  <c r="I2044" i="19"/>
  <c r="I1084" i="19"/>
  <c r="AW62" i="17"/>
  <c r="AV63" i="17" s="1"/>
  <c r="AE62" i="17"/>
  <c r="AE285" i="17" s="1"/>
  <c r="I654" i="19"/>
  <c r="I1288" i="19"/>
  <c r="BF34" i="17"/>
  <c r="AE34" i="17"/>
  <c r="AE270" i="17" s="1"/>
  <c r="I643" i="19"/>
  <c r="CJ42" i="16"/>
  <c r="H566" i="19" s="1"/>
  <c r="I563" i="19"/>
  <c r="CA42" i="16"/>
  <c r="CA64" i="16" s="1"/>
  <c r="I536" i="19"/>
  <c r="CD34" i="16"/>
  <c r="H549" i="19" s="1"/>
  <c r="I543" i="19"/>
  <c r="AQ42" i="16"/>
  <c r="H413" i="19" s="1"/>
  <c r="I410" i="19"/>
  <c r="AT34" i="16"/>
  <c r="AS40" i="16" s="1"/>
  <c r="I417" i="19"/>
  <c r="CJ39" i="17"/>
  <c r="CJ253" i="17" s="1"/>
  <c r="I2090" i="19"/>
  <c r="BI39" i="17"/>
  <c r="BI253" i="17" s="1"/>
  <c r="I1345" i="19"/>
  <c r="BL62" i="18"/>
  <c r="L2763" i="19" s="1"/>
  <c r="K2763" i="19" s="1"/>
  <c r="I2763" i="19"/>
  <c r="I2691" i="19"/>
  <c r="BF75" i="18"/>
  <c r="H2701" i="19" s="1"/>
  <c r="AW75" i="18"/>
  <c r="H2587" i="19" s="1"/>
  <c r="I2577" i="19"/>
  <c r="I2463" i="19"/>
  <c r="AN75" i="18"/>
  <c r="L2463" i="19" s="1"/>
  <c r="K2463" i="19" s="1"/>
  <c r="I2384" i="19"/>
  <c r="AH54" i="18"/>
  <c r="BI72" i="18"/>
  <c r="L2717" i="19" s="1"/>
  <c r="K2717" i="19" s="1"/>
  <c r="I2717" i="19"/>
  <c r="I2804" i="19"/>
  <c r="BO47" i="18"/>
  <c r="AT49" i="18"/>
  <c r="L2522" i="19" s="1"/>
  <c r="K2522" i="19" s="1"/>
  <c r="I2522" i="19"/>
  <c r="AH49" i="18"/>
  <c r="I2379" i="19"/>
  <c r="CM46" i="18"/>
  <c r="H3132" i="19" s="1"/>
  <c r="I3131" i="19"/>
  <c r="I2563" i="19"/>
  <c r="AW46" i="18"/>
  <c r="AV51" i="18" s="1"/>
  <c r="L1379" i="19"/>
  <c r="K1379" i="19" s="1"/>
  <c r="I2639" i="19"/>
  <c r="AW70" i="18"/>
  <c r="AW121" i="18" s="1"/>
  <c r="I2572" i="19"/>
  <c r="I1572" i="19"/>
  <c r="BO100" i="17"/>
  <c r="BL89" i="17"/>
  <c r="I1456" i="19"/>
  <c r="I445" i="19"/>
  <c r="BF79" i="17"/>
  <c r="L1310" i="19" s="1"/>
  <c r="K1310" i="19" s="1"/>
  <c r="I1310" i="19"/>
  <c r="CM101" i="17"/>
  <c r="H2176" i="19" s="1"/>
  <c r="I2175" i="19"/>
  <c r="AW90" i="17"/>
  <c r="H1102" i="19" s="1"/>
  <c r="BF62" i="17"/>
  <c r="H1300" i="19" s="1"/>
  <c r="I1299" i="19"/>
  <c r="I869" i="19"/>
  <c r="AN62" i="17"/>
  <c r="H870" i="19" s="1"/>
  <c r="CG96" i="17"/>
  <c r="I2063" i="19"/>
  <c r="CM49" i="17"/>
  <c r="I2149" i="19"/>
  <c r="AQ39" i="17"/>
  <c r="AQ253" i="17" s="1"/>
  <c r="I915" i="19"/>
  <c r="I3032" i="19"/>
  <c r="CD49" i="18"/>
  <c r="BR49" i="18"/>
  <c r="I2862" i="19"/>
  <c r="BB76" i="18"/>
  <c r="I2643" i="19"/>
  <c r="I2315" i="19"/>
  <c r="AB70" i="18"/>
  <c r="AB121" i="18" s="1"/>
  <c r="BF68" i="18"/>
  <c r="BF119" i="18" s="1"/>
  <c r="H2314" i="19"/>
  <c r="H2307" i="19"/>
  <c r="AA51" i="18"/>
  <c r="AB51" i="18" s="1"/>
  <c r="AA69" i="18"/>
  <c r="AA167" i="18" s="1"/>
  <c r="I2306" i="19"/>
  <c r="BI55" i="17"/>
  <c r="H1352" i="19" s="1"/>
  <c r="I1359" i="19"/>
  <c r="BX73" i="17"/>
  <c r="BX168" i="17" s="1"/>
  <c r="BO33" i="17"/>
  <c r="I449" i="19"/>
  <c r="BC39" i="16"/>
  <c r="L449" i="19" s="1"/>
  <c r="K449" i="19" s="1"/>
  <c r="H3042" i="19"/>
  <c r="I3040" i="19"/>
  <c r="CD52" i="17"/>
  <c r="CD254" i="17" s="1"/>
  <c r="I1949" i="19"/>
  <c r="I1630" i="19"/>
  <c r="AT52" i="17"/>
  <c r="I989" i="19"/>
  <c r="AH53" i="17"/>
  <c r="L720" i="19" s="1"/>
  <c r="K720" i="19" s="1"/>
  <c r="M720" i="19" s="1"/>
  <c r="AH51" i="17"/>
  <c r="AH279" i="17" s="1"/>
  <c r="I718" i="19"/>
  <c r="AW112" i="17"/>
  <c r="AV113" i="17" s="1"/>
  <c r="I1582" i="19"/>
  <c r="BO110" i="17"/>
  <c r="BO176" i="17" s="1"/>
  <c r="CD99" i="17"/>
  <c r="CD173" i="17" s="1"/>
  <c r="BL88" i="17"/>
  <c r="BL170" i="17" s="1"/>
  <c r="I1455" i="19"/>
  <c r="I1101" i="19"/>
  <c r="BX34" i="17"/>
  <c r="BX270" i="17" s="1"/>
  <c r="I1818" i="19"/>
  <c r="BC32" i="17"/>
  <c r="I1184" i="19"/>
  <c r="I969" i="19"/>
  <c r="AT32" i="17"/>
  <c r="L969" i="19" s="1"/>
  <c r="K969" i="19" s="1"/>
  <c r="AH36" i="16"/>
  <c r="I386" i="19"/>
  <c r="BI42" i="16"/>
  <c r="BH45" i="16" s="1"/>
  <c r="BI45" i="16" s="1"/>
  <c r="I464" i="19"/>
  <c r="BL34" i="16"/>
  <c r="I471" i="19"/>
  <c r="AK42" i="16"/>
  <c r="I398" i="19"/>
  <c r="BR48" i="17"/>
  <c r="H1626" i="19" s="1"/>
  <c r="I1625" i="19"/>
  <c r="CG49" i="17"/>
  <c r="H2040" i="19" s="1"/>
  <c r="I2039" i="19"/>
  <c r="BF49" i="17"/>
  <c r="H1295" i="19" s="1"/>
  <c r="I1294" i="19"/>
  <c r="AT47" i="17"/>
  <c r="I984" i="19"/>
  <c r="AK39" i="17"/>
  <c r="I805" i="19"/>
  <c r="M2535" i="19"/>
  <c r="CJ76" i="18"/>
  <c r="CI86" i="18" s="1"/>
  <c r="CI231" i="18" s="1"/>
  <c r="I3117" i="19"/>
  <c r="I3030" i="19"/>
  <c r="CD47" i="18"/>
  <c r="BL47" i="18"/>
  <c r="L2748" i="19" s="1"/>
  <c r="K2748" i="19" s="1"/>
  <c r="I2748" i="19"/>
  <c r="I2860" i="19"/>
  <c r="BR47" i="18"/>
  <c r="CJ46" i="18"/>
  <c r="H3110" i="19" s="1"/>
  <c r="I3102" i="19"/>
  <c r="BO37" i="17"/>
  <c r="I1509" i="19"/>
  <c r="AT89" i="17"/>
  <c r="AT171" i="17" s="1"/>
  <c r="I1026" i="19"/>
  <c r="BL53" i="17"/>
  <c r="H1422" i="19" s="1"/>
  <c r="CG34" i="17"/>
  <c r="BL38" i="16"/>
  <c r="L475" i="19" s="1"/>
  <c r="K475" i="19" s="1"/>
  <c r="I475" i="19"/>
  <c r="AE40" i="16"/>
  <c r="AE62" i="16" s="1"/>
  <c r="I375" i="19"/>
  <c r="BX49" i="17"/>
  <c r="BX278" i="17" s="1"/>
  <c r="I1824" i="19"/>
  <c r="CM75" i="18"/>
  <c r="I3145" i="19"/>
  <c r="I2636" i="19"/>
  <c r="L2492" i="19"/>
  <c r="K2492" i="19" s="1"/>
  <c r="M2492" i="19" s="1"/>
  <c r="BO54" i="18"/>
  <c r="BC52" i="18"/>
  <c r="I2802" i="19"/>
  <c r="AT111" i="17"/>
  <c r="AT177" i="17" s="1"/>
  <c r="I1048" i="19"/>
  <c r="M1330" i="19"/>
  <c r="I1037" i="19"/>
  <c r="AT100" i="17"/>
  <c r="AT174" i="17" s="1"/>
  <c r="AN73" i="17"/>
  <c r="AN168" i="17" s="1"/>
  <c r="I876" i="19"/>
  <c r="I529" i="19"/>
  <c r="BX41" i="16"/>
  <c r="CA84" i="17"/>
  <c r="I1898" i="19"/>
  <c r="BF71" i="17"/>
  <c r="I1304" i="19"/>
  <c r="BR46" i="17"/>
  <c r="BR277" i="17" s="1"/>
  <c r="AQ84" i="17"/>
  <c r="AQ259" i="17" s="1"/>
  <c r="I938" i="19"/>
  <c r="CM112" i="17"/>
  <c r="H2180" i="19" s="1"/>
  <c r="I2179" i="19"/>
  <c r="CD110" i="17"/>
  <c r="CD176" i="17" s="1"/>
  <c r="I2007" i="19"/>
  <c r="AN122" i="17"/>
  <c r="L899" i="19" s="1"/>
  <c r="K899" i="19" s="1"/>
  <c r="I899" i="19"/>
  <c r="AN101" i="17"/>
  <c r="AM102" i="17" s="1"/>
  <c r="I890" i="19"/>
  <c r="AE101" i="17"/>
  <c r="I675" i="19"/>
  <c r="CG90" i="17"/>
  <c r="CF91" i="17" s="1"/>
  <c r="I2061" i="19"/>
  <c r="CM62" i="17"/>
  <c r="H2155" i="19" s="1"/>
  <c r="I2154" i="19"/>
  <c r="CD60" i="17"/>
  <c r="CC62" i="17" s="1"/>
  <c r="CC316" i="17" s="1"/>
  <c r="I1957" i="19"/>
  <c r="CM34" i="17"/>
  <c r="L2143" i="19" s="1"/>
  <c r="K2143" i="19" s="1"/>
  <c r="I2143" i="19"/>
  <c r="CM40" i="16"/>
  <c r="H570" i="19" s="1"/>
  <c r="I567" i="19"/>
  <c r="CG40" i="16"/>
  <c r="L555" i="19" s="1"/>
  <c r="K555" i="19" s="1"/>
  <c r="I555" i="19"/>
  <c r="CD38" i="16"/>
  <c r="L547" i="19" s="1"/>
  <c r="K547" i="19" s="1"/>
  <c r="I547" i="19"/>
  <c r="BR36" i="16"/>
  <c r="BQ42" i="16" s="1"/>
  <c r="BQ64" i="16" s="1"/>
  <c r="I503" i="19"/>
  <c r="I1079" i="19"/>
  <c r="AE49" i="17"/>
  <c r="AE278" i="17" s="1"/>
  <c r="I649" i="19"/>
  <c r="CA39" i="17"/>
  <c r="CA253" i="17" s="1"/>
  <c r="I1875" i="19"/>
  <c r="I1130" i="19"/>
  <c r="I2873" i="19"/>
  <c r="BR60" i="18"/>
  <c r="H2929" i="19" s="1"/>
  <c r="BX75" i="18"/>
  <c r="BX135" i="18" s="1"/>
  <c r="I2973" i="19"/>
  <c r="I2605" i="19"/>
  <c r="AZ74" i="18"/>
  <c r="H2615" i="19" s="1"/>
  <c r="CA72" i="18"/>
  <c r="CA133" i="18" s="1"/>
  <c r="I2999" i="19"/>
  <c r="I2865" i="19"/>
  <c r="BR52" i="18"/>
  <c r="H2885" i="19" s="1"/>
  <c r="AQ72" i="18"/>
  <c r="H2499" i="19" s="1"/>
  <c r="I2489" i="19"/>
  <c r="I2317" i="19"/>
  <c r="AB72" i="18"/>
  <c r="H2327" i="19" s="1"/>
  <c r="I2520" i="19"/>
  <c r="AT47" i="18"/>
  <c r="L2520" i="19" s="1"/>
  <c r="K2520" i="19" s="1"/>
  <c r="AH47" i="18"/>
  <c r="I2377" i="19"/>
  <c r="I2965" i="19"/>
  <c r="BX67" i="18"/>
  <c r="I2745" i="19"/>
  <c r="BL44" i="18"/>
  <c r="BK46" i="18" s="1"/>
  <c r="BR44" i="18"/>
  <c r="AN67" i="18"/>
  <c r="AN118" i="18" s="1"/>
  <c r="I2455" i="19"/>
  <c r="M474" i="19"/>
  <c r="M420" i="19"/>
  <c r="BF59" i="18"/>
  <c r="L2680" i="19" s="1"/>
  <c r="K2680" i="19" s="1"/>
  <c r="I1687" i="19"/>
  <c r="I1384" i="19"/>
  <c r="I530" i="19"/>
  <c r="AB67" i="18"/>
  <c r="AB118" i="18" s="1"/>
  <c r="CM71" i="17"/>
  <c r="H1451" i="19"/>
  <c r="BK84" i="17"/>
  <c r="AH56" i="17"/>
  <c r="AH283" i="17" s="1"/>
  <c r="CD100" i="17"/>
  <c r="BF73" i="17"/>
  <c r="BF168" i="17" s="1"/>
  <c r="BL35" i="16"/>
  <c r="I430" i="19"/>
  <c r="AW41" i="16"/>
  <c r="H433" i="19" s="1"/>
  <c r="I1951" i="19"/>
  <c r="BC56" i="17"/>
  <c r="BB84" i="17" s="1"/>
  <c r="I1854" i="19"/>
  <c r="I894" i="19"/>
  <c r="BF101" i="17"/>
  <c r="BE102" i="17" s="1"/>
  <c r="BC99" i="17"/>
  <c r="BC173" i="17" s="1"/>
  <c r="I1846" i="19"/>
  <c r="I1829" i="19"/>
  <c r="BC60" i="17"/>
  <c r="L1212" i="19" s="1"/>
  <c r="K1212" i="19" s="1"/>
  <c r="I2160" i="19"/>
  <c r="CD32" i="17"/>
  <c r="CC34" i="17" s="1"/>
  <c r="I1073" i="19"/>
  <c r="I660" i="19"/>
  <c r="I371" i="19"/>
  <c r="I456" i="19"/>
  <c r="BO34" i="16"/>
  <c r="I1519" i="19"/>
  <c r="I1614" i="19"/>
  <c r="I704" i="19"/>
  <c r="H3125" i="19"/>
  <c r="CI84" i="18"/>
  <c r="I3125" i="19" s="1"/>
  <c r="BR56" i="18"/>
  <c r="L2869" i="19" s="1"/>
  <c r="K2869" i="19" s="1"/>
  <c r="H2832" i="19"/>
  <c r="BN75" i="18"/>
  <c r="I2832" i="19" s="1"/>
  <c r="I2812" i="19"/>
  <c r="AH52" i="18"/>
  <c r="H2402" i="19" s="1"/>
  <c r="CM67" i="18"/>
  <c r="CM118" i="18" s="1"/>
  <c r="CG46" i="18"/>
  <c r="CF51" i="18" s="1"/>
  <c r="H2579" i="19"/>
  <c r="AV77" i="18"/>
  <c r="I2569" i="19"/>
  <c r="I1889" i="19"/>
  <c r="I1366" i="19"/>
  <c r="M1366" i="19" s="1"/>
  <c r="I1523" i="19"/>
  <c r="BO51" i="17"/>
  <c r="BO279" i="17" s="1"/>
  <c r="H1120" i="19"/>
  <c r="AV128" i="17"/>
  <c r="H920" i="19"/>
  <c r="I630" i="19"/>
  <c r="AJ130" i="17"/>
  <c r="I852" i="19" s="1"/>
  <c r="H565" i="19"/>
  <c r="CI44" i="16"/>
  <c r="CJ44" i="16" s="1"/>
  <c r="L565" i="19" s="1"/>
  <c r="K565" i="19" s="1"/>
  <c r="H538" i="19"/>
  <c r="BZ44" i="16"/>
  <c r="BZ66" i="16" s="1"/>
  <c r="H466" i="19"/>
  <c r="BH44" i="16"/>
  <c r="I466" i="19" s="1"/>
  <c r="I502" i="19"/>
  <c r="H412" i="19"/>
  <c r="AP44" i="16"/>
  <c r="I412" i="19" s="1"/>
  <c r="I1991" i="19"/>
  <c r="I1566" i="19"/>
  <c r="I1031" i="19"/>
  <c r="H3135" i="19"/>
  <c r="CL61" i="18"/>
  <c r="CL157" i="18" s="1"/>
  <c r="BX76" i="17"/>
  <c r="L1839" i="19" s="1"/>
  <c r="K1839" i="19" s="1"/>
  <c r="I880" i="19"/>
  <c r="AN71" i="17"/>
  <c r="AN166" i="17" s="1"/>
  <c r="I1379" i="19"/>
  <c r="AH110" i="17"/>
  <c r="AH176" i="17" s="1"/>
  <c r="I1160" i="19"/>
  <c r="AZ34" i="17"/>
  <c r="AY35" i="17" s="1"/>
  <c r="I588" i="19"/>
  <c r="AB34" i="17"/>
  <c r="H589" i="19" s="1"/>
  <c r="I2758" i="19"/>
  <c r="I2651" i="19"/>
  <c r="BC60" i="18"/>
  <c r="I2595" i="19"/>
  <c r="I2644" i="19"/>
  <c r="BC57" i="18"/>
  <c r="I1840" i="19"/>
  <c r="BX55" i="17"/>
  <c r="AE79" i="17"/>
  <c r="L665" i="19" s="1"/>
  <c r="K665" i="19" s="1"/>
  <c r="M665" i="19" s="1"/>
  <c r="AB81" i="17"/>
  <c r="L611" i="19" s="1"/>
  <c r="K611" i="19" s="1"/>
  <c r="AZ112" i="17"/>
  <c r="I941" i="19"/>
  <c r="I1665" i="19"/>
  <c r="I404" i="19"/>
  <c r="I1198" i="19"/>
  <c r="CM61" i="18"/>
  <c r="I1631" i="19"/>
  <c r="AZ59" i="18"/>
  <c r="AY61" i="18" s="1"/>
  <c r="AY157" i="18" s="1"/>
  <c r="I651" i="19"/>
  <c r="I2129" i="19"/>
  <c r="AG62" i="17"/>
  <c r="AG316" i="17" s="1"/>
  <c r="H729" i="19"/>
  <c r="I727" i="19"/>
  <c r="I930" i="19"/>
  <c r="I1156" i="19"/>
  <c r="I1873" i="19"/>
  <c r="I419" i="19"/>
  <c r="AW76" i="18"/>
  <c r="H2588" i="19" s="1"/>
  <c r="M505" i="19"/>
  <c r="L1349" i="19"/>
  <c r="K1349" i="19" s="1"/>
  <c r="H716" i="19"/>
  <c r="CC39" i="17"/>
  <c r="H1936" i="19"/>
  <c r="H3156" i="19"/>
  <c r="CL86" i="18"/>
  <c r="CM86" i="18" s="1"/>
  <c r="H3126" i="19"/>
  <c r="CI85" i="18"/>
  <c r="H3098" i="19"/>
  <c r="CF86" i="18"/>
  <c r="H3096" i="19"/>
  <c r="CF84" i="18"/>
  <c r="H3012" i="19"/>
  <c r="BZ85" i="18"/>
  <c r="I3012" i="19" s="1"/>
  <c r="H3059" i="19"/>
  <c r="H3057" i="19"/>
  <c r="CC74" i="18"/>
  <c r="CD74" i="18" s="1"/>
  <c r="H2730" i="19"/>
  <c r="BH85" i="18"/>
  <c r="H2700" i="19"/>
  <c r="BE84" i="18"/>
  <c r="I2690" i="19"/>
  <c r="I2606" i="19"/>
  <c r="BO56" i="18"/>
  <c r="H2502" i="19"/>
  <c r="AP85" i="18"/>
  <c r="H2474" i="19"/>
  <c r="AM86" i="18"/>
  <c r="H2444" i="19"/>
  <c r="H2360" i="19"/>
  <c r="AD86" i="18"/>
  <c r="AE86" i="18" s="1"/>
  <c r="H2358" i="19"/>
  <c r="AD84" i="18"/>
  <c r="I2320" i="19"/>
  <c r="H3152" i="19"/>
  <c r="CL82" i="18"/>
  <c r="H2980" i="19"/>
  <c r="BW82" i="18"/>
  <c r="I2970" i="19"/>
  <c r="BK72" i="18"/>
  <c r="I2773" i="19" s="1"/>
  <c r="I2525" i="19"/>
  <c r="H2356" i="19"/>
  <c r="AD82" i="18"/>
  <c r="H3150" i="19"/>
  <c r="CL80" i="18"/>
  <c r="H3121" i="19"/>
  <c r="CI80" i="18"/>
  <c r="H3092" i="19"/>
  <c r="CF80" i="18"/>
  <c r="H3007" i="19"/>
  <c r="BZ80" i="18"/>
  <c r="CA80" i="18" s="1"/>
  <c r="H2725" i="19"/>
  <c r="BH80" i="18"/>
  <c r="H2771" i="19"/>
  <c r="BK70" i="18"/>
  <c r="BK168" i="18" s="1"/>
  <c r="I2601" i="19"/>
  <c r="H2497" i="19"/>
  <c r="AP80" i="18"/>
  <c r="H2468" i="19"/>
  <c r="AM80" i="18"/>
  <c r="H2439" i="19"/>
  <c r="AJ80" i="18"/>
  <c r="H2354" i="19"/>
  <c r="AD80" i="18"/>
  <c r="H3148" i="19"/>
  <c r="CL78" i="18"/>
  <c r="H3119" i="19"/>
  <c r="CI78" i="18"/>
  <c r="CF78" i="18"/>
  <c r="H3090" i="19"/>
  <c r="H3051" i="19"/>
  <c r="CC68" i="18"/>
  <c r="CC166" i="18" s="1"/>
  <c r="BH78" i="18"/>
  <c r="H2723" i="19"/>
  <c r="H2769" i="19"/>
  <c r="BK68" i="18"/>
  <c r="BK166" i="18" s="1"/>
  <c r="BC45" i="18"/>
  <c r="H2495" i="19"/>
  <c r="AP78" i="18"/>
  <c r="H2541" i="19"/>
  <c r="AS68" i="18"/>
  <c r="AS166" i="18" s="1"/>
  <c r="I2518" i="19"/>
  <c r="H2437" i="19"/>
  <c r="AJ78" i="18"/>
  <c r="H2352" i="19"/>
  <c r="AD78" i="18"/>
  <c r="H2376" i="19"/>
  <c r="AG46" i="18"/>
  <c r="I2374" i="19"/>
  <c r="BI79" i="17"/>
  <c r="L1365" i="19" s="1"/>
  <c r="K1365" i="19" s="1"/>
  <c r="H1350" i="19"/>
  <c r="I1423" i="19"/>
  <c r="I1633" i="19"/>
  <c r="I1524" i="19"/>
  <c r="AK71" i="17"/>
  <c r="AK166" i="17" s="1"/>
  <c r="AE71" i="17"/>
  <c r="AW123" i="17"/>
  <c r="BC89" i="17"/>
  <c r="AW73" i="17"/>
  <c r="AW168" i="17" s="1"/>
  <c r="H2934" i="19"/>
  <c r="BT65" i="18"/>
  <c r="I2934" i="19" s="1"/>
  <c r="BC58" i="18"/>
  <c r="L2645" i="19" s="1"/>
  <c r="K2645" i="19" s="1"/>
  <c r="M2645" i="19" s="1"/>
  <c r="H2097" i="19"/>
  <c r="CI57" i="17"/>
  <c r="CJ71" i="17"/>
  <c r="CJ166" i="17" s="1"/>
  <c r="CD54" i="17"/>
  <c r="H1978" i="19" s="1"/>
  <c r="H1297" i="19"/>
  <c r="BE57" i="17"/>
  <c r="AZ55" i="17"/>
  <c r="H1137" i="19" s="1"/>
  <c r="AY50" i="17"/>
  <c r="I666" i="19"/>
  <c r="I610" i="19"/>
  <c r="M610" i="19" s="1"/>
  <c r="AA50" i="17"/>
  <c r="I2069" i="19"/>
  <c r="BF112" i="17"/>
  <c r="BC110" i="17"/>
  <c r="I679" i="19"/>
  <c r="CG101" i="17"/>
  <c r="I1850" i="19"/>
  <c r="I1320" i="19"/>
  <c r="BL99" i="17"/>
  <c r="L1466" i="19" s="1"/>
  <c r="K1466" i="19" s="1"/>
  <c r="M1466" i="19" s="1"/>
  <c r="AW122" i="17"/>
  <c r="L1114" i="19" s="1"/>
  <c r="K1114" i="19" s="1"/>
  <c r="M1114" i="19" s="1"/>
  <c r="AW101" i="17"/>
  <c r="AV102" i="17" s="1"/>
  <c r="CD88" i="17"/>
  <c r="CD170" i="17" s="1"/>
  <c r="AT88" i="17"/>
  <c r="AT170" i="17" s="1"/>
  <c r="BL60" i="17"/>
  <c r="H1429" i="19" s="1"/>
  <c r="I1212" i="19"/>
  <c r="I1929" i="19"/>
  <c r="BX72" i="17"/>
  <c r="BX167" i="17" s="1"/>
  <c r="H1714" i="19"/>
  <c r="H1506" i="19"/>
  <c r="BN34" i="17"/>
  <c r="BT32" i="17"/>
  <c r="AN34" i="17"/>
  <c r="AM35" i="17" s="1"/>
  <c r="AE72" i="17"/>
  <c r="BF40" i="16"/>
  <c r="AZ42" i="16"/>
  <c r="L437" i="19" s="1"/>
  <c r="K437" i="19" s="1"/>
  <c r="M437" i="19" s="1"/>
  <c r="BC34" i="16"/>
  <c r="H450" i="19" s="1"/>
  <c r="I421" i="19"/>
  <c r="I1318" i="19"/>
  <c r="I1414" i="19"/>
  <c r="BO47" i="17"/>
  <c r="BR37" i="17"/>
  <c r="H3097" i="19"/>
  <c r="CF85" i="18"/>
  <c r="I2869" i="19"/>
  <c r="AB76" i="18"/>
  <c r="I2431" i="19"/>
  <c r="BO49" i="18"/>
  <c r="I2634" i="19"/>
  <c r="I3108" i="19"/>
  <c r="H3089" i="19"/>
  <c r="CF77" i="18"/>
  <c r="I3079" i="19"/>
  <c r="H2714" i="19"/>
  <c r="H2707" i="19"/>
  <c r="BH51" i="18"/>
  <c r="BH69" i="18"/>
  <c r="BH167" i="18" s="1"/>
  <c r="I2677" i="19"/>
  <c r="H2608" i="19"/>
  <c r="AY77" i="18"/>
  <c r="BO44" i="18"/>
  <c r="H2479" i="19"/>
  <c r="H2486" i="19"/>
  <c r="AP69" i="18"/>
  <c r="AQ69" i="18" s="1"/>
  <c r="AQ120" i="18" s="1"/>
  <c r="AP51" i="18"/>
  <c r="AT44" i="18"/>
  <c r="H2519" i="19" s="1"/>
  <c r="I2420" i="19"/>
  <c r="H2336" i="19"/>
  <c r="H2343" i="19"/>
  <c r="AD51" i="18"/>
  <c r="AD69" i="18"/>
  <c r="AD167" i="18" s="1"/>
  <c r="I2387" i="19"/>
  <c r="H2323" i="19"/>
  <c r="AA78" i="18"/>
  <c r="I2313" i="19"/>
  <c r="H2042" i="19"/>
  <c r="CF57" i="17"/>
  <c r="CG71" i="17"/>
  <c r="CA79" i="17"/>
  <c r="L1895" i="19" s="1"/>
  <c r="K1895" i="19" s="1"/>
  <c r="CA71" i="17"/>
  <c r="CA166" i="17" s="1"/>
  <c r="BX84" i="17"/>
  <c r="BX259" i="17" s="1"/>
  <c r="I1525" i="19"/>
  <c r="BO53" i="17"/>
  <c r="H1551" i="19" s="1"/>
  <c r="BC46" i="17"/>
  <c r="BB71" i="17" s="1"/>
  <c r="I921" i="19"/>
  <c r="I993" i="19"/>
  <c r="I1677" i="19"/>
  <c r="H790" i="19"/>
  <c r="AG123" i="17"/>
  <c r="I767" i="19"/>
  <c r="H1392" i="19"/>
  <c r="BH130" i="17"/>
  <c r="BI130" i="17" s="1"/>
  <c r="H1177" i="19"/>
  <c r="AY130" i="17"/>
  <c r="I700" i="19"/>
  <c r="H439" i="19"/>
  <c r="AY44" i="16"/>
  <c r="AZ44" i="16" s="1"/>
  <c r="I436" i="19"/>
  <c r="H2992" i="19"/>
  <c r="BZ61" i="18"/>
  <c r="I866" i="19"/>
  <c r="AT46" i="17"/>
  <c r="AB112" i="17"/>
  <c r="AA113" i="17" s="1"/>
  <c r="CA101" i="17"/>
  <c r="CA296" i="17" s="1"/>
  <c r="AZ101" i="17"/>
  <c r="CJ72" i="17"/>
  <c r="I1128" i="19"/>
  <c r="AZ72" i="17"/>
  <c r="H739" i="19"/>
  <c r="AG72" i="17"/>
  <c r="I605" i="19"/>
  <c r="AB40" i="16"/>
  <c r="I2766" i="19"/>
  <c r="BL57" i="18"/>
  <c r="H2760" i="19" s="1"/>
  <c r="AW59" i="18"/>
  <c r="I2452" i="19"/>
  <c r="I1826" i="19"/>
  <c r="H1968" i="19"/>
  <c r="BF81" i="17"/>
  <c r="L1311" i="19" s="1"/>
  <c r="K1311" i="19" s="1"/>
  <c r="M1311" i="19" s="1"/>
  <c r="AN76" i="17"/>
  <c r="L879" i="19" s="1"/>
  <c r="K879" i="19" s="1"/>
  <c r="AE55" i="17"/>
  <c r="H652" i="19" s="1"/>
  <c r="BR110" i="17"/>
  <c r="L1687" i="19" s="1"/>
  <c r="K1687" i="19" s="1"/>
  <c r="AK112" i="17"/>
  <c r="AK299" i="17" s="1"/>
  <c r="I629" i="19"/>
  <c r="AQ90" i="17"/>
  <c r="L941" i="19" s="1"/>
  <c r="K941" i="19" s="1"/>
  <c r="AA91" i="17"/>
  <c r="AZ62" i="17"/>
  <c r="AY63" i="17" s="1"/>
  <c r="AQ72" i="17"/>
  <c r="AQ167" i="17" s="1"/>
  <c r="BX42" i="16"/>
  <c r="BX64" i="16" s="1"/>
  <c r="BF42" i="16"/>
  <c r="H461" i="19" s="1"/>
  <c r="BR34" i="16"/>
  <c r="AZ90" i="17"/>
  <c r="I924" i="19"/>
  <c r="CA34" i="17"/>
  <c r="CA270" i="17" s="1"/>
  <c r="AK34" i="17"/>
  <c r="AJ35" i="17" s="1"/>
  <c r="I569" i="19"/>
  <c r="I557" i="19"/>
  <c r="H452" i="19"/>
  <c r="I431" i="19"/>
  <c r="BO36" i="16"/>
  <c r="AN42" i="16"/>
  <c r="H407" i="19" s="1"/>
  <c r="I2336" i="19"/>
  <c r="BT94" i="17"/>
  <c r="BH113" i="17"/>
  <c r="BH144" i="17" s="1"/>
  <c r="H1380" i="19"/>
  <c r="H836" i="19"/>
  <c r="AJ102" i="17"/>
  <c r="I2105" i="19"/>
  <c r="H636" i="19"/>
  <c r="BO66" i="18"/>
  <c r="I988" i="19"/>
  <c r="H946" i="19"/>
  <c r="AP124" i="17"/>
  <c r="AQ124" i="17" s="1"/>
  <c r="AP102" i="17"/>
  <c r="BH35" i="17"/>
  <c r="M2531" i="19"/>
  <c r="L385" i="19"/>
  <c r="K385" i="19" s="1"/>
  <c r="M385" i="19" s="1"/>
  <c r="CG86" i="18"/>
  <c r="I3098" i="19"/>
  <c r="H2586" i="19"/>
  <c r="AV84" i="18"/>
  <c r="M2767" i="19"/>
  <c r="M1859" i="19"/>
  <c r="M2761" i="19"/>
  <c r="M2878" i="19"/>
  <c r="M2649" i="19"/>
  <c r="L809" i="19"/>
  <c r="K809" i="19" s="1"/>
  <c r="M809" i="19" s="1"/>
  <c r="M618" i="19"/>
  <c r="M548" i="19"/>
  <c r="I1624" i="19"/>
  <c r="I714" i="19"/>
  <c r="I1934" i="19"/>
  <c r="I1404" i="19"/>
  <c r="BC37" i="17"/>
  <c r="BC251" i="17" s="1"/>
  <c r="AT37" i="17"/>
  <c r="L974" i="19" s="1"/>
  <c r="K974" i="19" s="1"/>
  <c r="M974" i="19" s="1"/>
  <c r="H3154" i="19"/>
  <c r="CL84" i="18"/>
  <c r="BX76" i="18"/>
  <c r="H2982" i="19"/>
  <c r="BW84" i="18"/>
  <c r="I3037" i="19"/>
  <c r="H2702" i="19"/>
  <c r="BE86" i="18"/>
  <c r="BL56" i="18"/>
  <c r="H2777" i="19" s="1"/>
  <c r="BL54" i="18"/>
  <c r="H2775" i="19" s="1"/>
  <c r="I2868" i="19"/>
  <c r="H2661" i="19"/>
  <c r="BB74" i="18"/>
  <c r="I2661" i="19" s="1"/>
  <c r="I2576" i="19"/>
  <c r="AS76" i="18"/>
  <c r="I2464" i="19"/>
  <c r="M2464" i="19" s="1"/>
  <c r="H2472" i="19"/>
  <c r="AM84" i="18"/>
  <c r="AT54" i="18"/>
  <c r="AS74" i="18" s="1"/>
  <c r="AS134" i="18" s="1"/>
  <c r="H2405" i="19"/>
  <c r="AG75" i="18"/>
  <c r="AG173" i="18" s="1"/>
  <c r="I2385" i="19"/>
  <c r="CG72" i="18"/>
  <c r="CF82" i="18" s="1"/>
  <c r="CD52" i="18"/>
  <c r="H3055" i="19" s="1"/>
  <c r="H2698" i="19"/>
  <c r="BE82" i="18"/>
  <c r="I2753" i="19"/>
  <c r="H2584" i="19"/>
  <c r="AV82" i="18"/>
  <c r="BO52" i="18"/>
  <c r="L2809" i="19" s="1"/>
  <c r="K2809" i="19" s="1"/>
  <c r="M2809" i="19" s="1"/>
  <c r="H2470" i="19"/>
  <c r="AM82" i="18"/>
  <c r="AN82" i="18" s="1"/>
  <c r="AN111" i="18" s="1"/>
  <c r="AT52" i="18"/>
  <c r="H3053" i="19"/>
  <c r="H2696" i="19"/>
  <c r="BE80" i="18"/>
  <c r="I2751" i="19"/>
  <c r="AZ70" i="18"/>
  <c r="H2657" i="19"/>
  <c r="BO50" i="18"/>
  <c r="H2827" i="19" s="1"/>
  <c r="I2807" i="19"/>
  <c r="H2917" i="19"/>
  <c r="BT48" i="18"/>
  <c r="CO193" i="18" s="1"/>
  <c r="H2543" i="19"/>
  <c r="AS70" i="18"/>
  <c r="AT70" i="18" s="1"/>
  <c r="I2458" i="19"/>
  <c r="AH50" i="18"/>
  <c r="H2400" i="19" s="1"/>
  <c r="H3005" i="19"/>
  <c r="BZ78" i="18"/>
  <c r="I3028" i="19"/>
  <c r="I2746" i="19"/>
  <c r="H2609" i="19"/>
  <c r="AY78" i="18"/>
  <c r="BR45" i="18"/>
  <c r="I2632" i="19"/>
  <c r="H2466" i="19"/>
  <c r="AM78" i="18"/>
  <c r="I2456" i="19"/>
  <c r="I2312" i="19"/>
  <c r="I2151" i="19"/>
  <c r="BR56" i="17"/>
  <c r="L1633" i="19" s="1"/>
  <c r="K1633" i="19" s="1"/>
  <c r="H1233" i="19"/>
  <c r="BB81" i="17"/>
  <c r="I1526" i="19"/>
  <c r="BO54" i="17"/>
  <c r="BO52" i="17"/>
  <c r="AK55" i="17"/>
  <c r="H812" i="19" s="1"/>
  <c r="I1997" i="19"/>
  <c r="H1490" i="19"/>
  <c r="I1467" i="19"/>
  <c r="H1771" i="19"/>
  <c r="BT89" i="17"/>
  <c r="I1533" i="19"/>
  <c r="H2082" i="19"/>
  <c r="CF130" i="17"/>
  <c r="H1970" i="19"/>
  <c r="CC73" i="17"/>
  <c r="I1930" i="19"/>
  <c r="I1400" i="19"/>
  <c r="I1091" i="19"/>
  <c r="H571" i="19"/>
  <c r="CL44" i="16"/>
  <c r="CM44" i="16" s="1"/>
  <c r="H559" i="19"/>
  <c r="CF44" i="16"/>
  <c r="BN41" i="16"/>
  <c r="BN74" i="16" s="1"/>
  <c r="I487" i="19"/>
  <c r="H424" i="19"/>
  <c r="AS41" i="16"/>
  <c r="AS63" i="16" s="1"/>
  <c r="H379" i="19"/>
  <c r="AD44" i="16"/>
  <c r="AE44" i="16" s="1"/>
  <c r="AE66" i="16" s="1"/>
  <c r="H2963" i="19"/>
  <c r="BW61" i="18"/>
  <c r="I2962" i="19"/>
  <c r="BO48" i="17"/>
  <c r="I761" i="19"/>
  <c r="I2822" i="19"/>
  <c r="H2927" i="19"/>
  <c r="BT58" i="18"/>
  <c r="I2927" i="19" s="1"/>
  <c r="I2096" i="19"/>
  <c r="I1296" i="19"/>
  <c r="I1150" i="19"/>
  <c r="AZ71" i="17"/>
  <c r="AZ166" i="17" s="1"/>
  <c r="I1098" i="19"/>
  <c r="H597" i="19"/>
  <c r="AA57" i="17"/>
  <c r="I596" i="19"/>
  <c r="AB71" i="17"/>
  <c r="AB166" i="17" s="1"/>
  <c r="CG112" i="17"/>
  <c r="CF113" i="17" s="1"/>
  <c r="BX112" i="17"/>
  <c r="BX299" i="17" s="1"/>
  <c r="BL110" i="17"/>
  <c r="I1262" i="19"/>
  <c r="AN112" i="17"/>
  <c r="H895" i="19" s="1"/>
  <c r="AE112" i="17"/>
  <c r="BX101" i="17"/>
  <c r="L1850" i="19" s="1"/>
  <c r="K1850" i="19" s="1"/>
  <c r="M1850" i="19" s="1"/>
  <c r="I1329" i="19"/>
  <c r="H1038" i="19"/>
  <c r="BX90" i="17"/>
  <c r="BW91" i="17" s="1"/>
  <c r="BF90" i="17"/>
  <c r="I1560" i="19"/>
  <c r="BO88" i="17"/>
  <c r="AN90" i="17"/>
  <c r="BX62" i="17"/>
  <c r="BX285" i="17" s="1"/>
  <c r="BO60" i="17"/>
  <c r="L1532" i="19" s="1"/>
  <c r="K1532" i="19" s="1"/>
  <c r="M1532" i="19" s="1"/>
  <c r="AT60" i="17"/>
  <c r="CM72" i="17"/>
  <c r="CM167" i="17" s="1"/>
  <c r="CG72" i="17"/>
  <c r="H1401" i="19"/>
  <c r="BK34" i="17"/>
  <c r="BF72" i="17"/>
  <c r="BF167" i="17" s="1"/>
  <c r="I1504" i="19"/>
  <c r="AW34" i="17"/>
  <c r="I858" i="19"/>
  <c r="AN72" i="17"/>
  <c r="AN167" i="17" s="1"/>
  <c r="AB42" i="16"/>
  <c r="H374" i="19" s="1"/>
  <c r="BX40" i="16"/>
  <c r="BX62" i="16" s="1"/>
  <c r="I444" i="19"/>
  <c r="AW40" i="16"/>
  <c r="H432" i="19" s="1"/>
  <c r="AN40" i="16"/>
  <c r="H405" i="19" s="1"/>
  <c r="I3105" i="19"/>
  <c r="CD47" i="17"/>
  <c r="I1199" i="19"/>
  <c r="BC47" i="17"/>
  <c r="AN49" i="17"/>
  <c r="AH37" i="17"/>
  <c r="I3115" i="19"/>
  <c r="H3013" i="19"/>
  <c r="BZ86" i="18"/>
  <c r="CA86" i="18" s="1"/>
  <c r="L3013" i="19" s="1"/>
  <c r="K3013" i="19" s="1"/>
  <c r="H3011" i="19"/>
  <c r="H3058" i="19"/>
  <c r="CC75" i="18"/>
  <c r="CC173" i="18" s="1"/>
  <c r="H2731" i="19"/>
  <c r="BH86" i="18"/>
  <c r="I2731" i="19" s="1"/>
  <c r="H2729" i="19"/>
  <c r="BH84" i="18"/>
  <c r="BI84" i="18" s="1"/>
  <c r="H2776" i="19"/>
  <c r="I2756" i="19"/>
  <c r="AZ76" i="18"/>
  <c r="H2617" i="19" s="1"/>
  <c r="H2887" i="19"/>
  <c r="BQ74" i="18"/>
  <c r="BQ134" i="18" s="1"/>
  <c r="H2662" i="19"/>
  <c r="BB75" i="18"/>
  <c r="BB173" i="18" s="1"/>
  <c r="I2642" i="19"/>
  <c r="H2503" i="19"/>
  <c r="AP86" i="18"/>
  <c r="AQ86" i="18" s="1"/>
  <c r="L2503" i="19" s="1"/>
  <c r="K2503" i="19" s="1"/>
  <c r="H2501" i="19"/>
  <c r="AP84" i="18"/>
  <c r="H2548" i="19"/>
  <c r="AS75" i="18"/>
  <c r="H2443" i="19"/>
  <c r="AJ84" i="18"/>
  <c r="H2359" i="19"/>
  <c r="AD85" i="18"/>
  <c r="AH56" i="18"/>
  <c r="AG76" i="18" s="1"/>
  <c r="H2329" i="19"/>
  <c r="AA84" i="18"/>
  <c r="H3123" i="19"/>
  <c r="CI82" i="18"/>
  <c r="I2603" i="19"/>
  <c r="AZ72" i="18"/>
  <c r="H2613" i="19" s="1"/>
  <c r="AK72" i="18"/>
  <c r="I2806" i="19"/>
  <c r="CJ67" i="18"/>
  <c r="CJ118" i="18" s="1"/>
  <c r="I3073" i="19"/>
  <c r="H2996" i="19"/>
  <c r="H2989" i="19"/>
  <c r="BZ69" i="18"/>
  <c r="BZ167" i="18" s="1"/>
  <c r="BZ51" i="18"/>
  <c r="CA67" i="18"/>
  <c r="CA118" i="18" s="1"/>
  <c r="H2960" i="19"/>
  <c r="H2967" i="19"/>
  <c r="BW69" i="18"/>
  <c r="BW167" i="18" s="1"/>
  <c r="BW51" i="18"/>
  <c r="BX51" i="18" s="1"/>
  <c r="CD44" i="18"/>
  <c r="L326" i="19" s="1"/>
  <c r="H2722" i="19"/>
  <c r="BH77" i="18"/>
  <c r="I2706" i="19"/>
  <c r="H2693" i="19"/>
  <c r="BE77" i="18"/>
  <c r="BF46" i="18"/>
  <c r="BE51" i="18" s="1"/>
  <c r="I2683" i="19"/>
  <c r="AZ46" i="18"/>
  <c r="H2593" i="19" s="1"/>
  <c r="BC44" i="18"/>
  <c r="H2494" i="19"/>
  <c r="AP77" i="18"/>
  <c r="I2484" i="19"/>
  <c r="AN46" i="18"/>
  <c r="H2436" i="19"/>
  <c r="AJ77" i="18"/>
  <c r="AK46" i="18"/>
  <c r="AJ51" i="18" s="1"/>
  <c r="H2351" i="19"/>
  <c r="I2335" i="19"/>
  <c r="H2310" i="19"/>
  <c r="AA61" i="18"/>
  <c r="I2309" i="19"/>
  <c r="H2398" i="19"/>
  <c r="AG68" i="18"/>
  <c r="I2375" i="19"/>
  <c r="I2041" i="19"/>
  <c r="H1882" i="19"/>
  <c r="BZ57" i="17"/>
  <c r="CA57" i="17" s="1"/>
  <c r="H1981" i="19"/>
  <c r="CC84" i="17"/>
  <c r="BC53" i="17"/>
  <c r="H1207" i="19" s="1"/>
  <c r="H1228" i="19"/>
  <c r="BB76" i="17"/>
  <c r="I1203" i="19"/>
  <c r="I1089" i="19"/>
  <c r="BO46" i="17"/>
  <c r="BO277" i="17" s="1"/>
  <c r="AQ55" i="17"/>
  <c r="I929" i="19"/>
  <c r="AT56" i="17"/>
  <c r="AT283" i="17" s="1"/>
  <c r="I778" i="19"/>
  <c r="BR100" i="17"/>
  <c r="BR174" i="17" s="1"/>
  <c r="I756" i="19"/>
  <c r="I728" i="19"/>
  <c r="I2106" i="19"/>
  <c r="I1891" i="19"/>
  <c r="I1361" i="19"/>
  <c r="I1146" i="19"/>
  <c r="I931" i="19"/>
  <c r="I821" i="19"/>
  <c r="H637" i="19"/>
  <c r="AA130" i="17"/>
  <c r="AH33" i="17"/>
  <c r="L700" i="19" s="1"/>
  <c r="K700" i="19" s="1"/>
  <c r="H391" i="19"/>
  <c r="AG41" i="16"/>
  <c r="AB41" i="16"/>
  <c r="I562" i="19"/>
  <c r="I535" i="19"/>
  <c r="I463" i="19"/>
  <c r="BR35" i="16"/>
  <c r="H517" i="19" s="1"/>
  <c r="BO37" i="16"/>
  <c r="H519" i="19" s="1"/>
  <c r="I409" i="19"/>
  <c r="I397" i="19"/>
  <c r="I715" i="19"/>
  <c r="CD94" i="17"/>
  <c r="I1246" i="19"/>
  <c r="BC94" i="17"/>
  <c r="BB96" i="17" s="1"/>
  <c r="AT94" i="17"/>
  <c r="L1031" i="19" s="1"/>
  <c r="K1031" i="19" s="1"/>
  <c r="M1031" i="19" s="1"/>
  <c r="I3134" i="19"/>
  <c r="CG59" i="18"/>
  <c r="H3077" i="19" s="1"/>
  <c r="H1973" i="19"/>
  <c r="CC76" i="17"/>
  <c r="H1016" i="19"/>
  <c r="I990" i="19"/>
  <c r="I983" i="19"/>
  <c r="CI113" i="17"/>
  <c r="H2125" i="19"/>
  <c r="I624" i="19"/>
  <c r="I1905" i="19"/>
  <c r="I1676" i="19"/>
  <c r="I835" i="19"/>
  <c r="H2117" i="19"/>
  <c r="CI91" i="17"/>
  <c r="H832" i="19"/>
  <c r="AJ91" i="17"/>
  <c r="H2100" i="19"/>
  <c r="CI63" i="17"/>
  <c r="I2100" i="19" s="1"/>
  <c r="H1355" i="19"/>
  <c r="BH63" i="17"/>
  <c r="H815" i="19"/>
  <c r="H2089" i="19"/>
  <c r="CI35" i="17"/>
  <c r="I2088" i="19"/>
  <c r="H1611" i="19"/>
  <c r="I1145" i="19"/>
  <c r="I699" i="19"/>
  <c r="I369" i="19"/>
  <c r="H564" i="19"/>
  <c r="CI43" i="16"/>
  <c r="H537" i="19"/>
  <c r="BZ43" i="16"/>
  <c r="I537" i="19" s="1"/>
  <c r="H465" i="19"/>
  <c r="BH43" i="16"/>
  <c r="AD45" i="16"/>
  <c r="H380" i="19"/>
  <c r="H2710" i="19"/>
  <c r="BH61" i="18"/>
  <c r="BH157" i="18" s="1"/>
  <c r="I2680" i="19"/>
  <c r="H2933" i="19"/>
  <c r="BT64" i="18"/>
  <c r="CO209" i="18" s="1"/>
  <c r="H2872" i="19"/>
  <c r="BQ59" i="18"/>
  <c r="BQ156" i="18" s="1"/>
  <c r="H2926" i="19"/>
  <c r="H2816" i="19"/>
  <c r="BN59" i="18"/>
  <c r="BT57" i="18"/>
  <c r="I2566" i="19"/>
  <c r="H2482" i="19"/>
  <c r="AP61" i="18"/>
  <c r="AQ61" i="18" s="1"/>
  <c r="H2532" i="19"/>
  <c r="AS59" i="18"/>
  <c r="AS156" i="18" s="1"/>
  <c r="AN59" i="18"/>
  <c r="H2424" i="19"/>
  <c r="AJ61" i="18"/>
  <c r="H2339" i="19"/>
  <c r="AD61" i="18"/>
  <c r="AD157" i="18" s="1"/>
  <c r="I1950" i="19"/>
  <c r="H1865" i="19"/>
  <c r="BW128" i="17"/>
  <c r="I1865" i="19" s="1"/>
  <c r="I1943" i="19"/>
  <c r="H748" i="19"/>
  <c r="BZ113" i="17"/>
  <c r="I1164" i="19"/>
  <c r="H2131" i="19"/>
  <c r="H2121" i="19"/>
  <c r="CI124" i="17"/>
  <c r="I2131" i="19" s="1"/>
  <c r="CI102" i="17"/>
  <c r="I2120" i="19"/>
  <c r="H1386" i="19"/>
  <c r="H1376" i="19"/>
  <c r="BH124" i="17"/>
  <c r="BI124" i="17" s="1"/>
  <c r="BH102" i="17"/>
  <c r="I1375" i="19"/>
  <c r="I945" i="19"/>
  <c r="H768" i="19"/>
  <c r="AG101" i="17"/>
  <c r="I766" i="19"/>
  <c r="H1902" i="19"/>
  <c r="BZ91" i="17"/>
  <c r="H757" i="19"/>
  <c r="AG90" i="17"/>
  <c r="I616" i="19"/>
  <c r="H1885" i="19"/>
  <c r="BZ63" i="17"/>
  <c r="I1637" i="19"/>
  <c r="I599" i="19"/>
  <c r="H1391" i="19"/>
  <c r="I1343" i="19"/>
  <c r="H914" i="19"/>
  <c r="AP35" i="17"/>
  <c r="I913" i="19"/>
  <c r="CC42" i="16"/>
  <c r="CC75" i="16" s="1"/>
  <c r="H551" i="19"/>
  <c r="I545" i="19"/>
  <c r="BK42" i="16"/>
  <c r="BL42" i="16" s="1"/>
  <c r="H479" i="19"/>
  <c r="I458" i="19"/>
  <c r="H438" i="19"/>
  <c r="AY43" i="16"/>
  <c r="I435" i="19"/>
  <c r="AP43" i="16"/>
  <c r="H411" i="19"/>
  <c r="H399" i="19"/>
  <c r="AJ43" i="16"/>
  <c r="BR88" i="17"/>
  <c r="L1665" i="19" s="1"/>
  <c r="K1665" i="19" s="1"/>
  <c r="M1665" i="19" s="1"/>
  <c r="AQ62" i="17"/>
  <c r="H925" i="19" s="1"/>
  <c r="CA72" i="17"/>
  <c r="CA167" i="17" s="1"/>
  <c r="AK72" i="17"/>
  <c r="AK167" i="17" s="1"/>
  <c r="CM42" i="16"/>
  <c r="H572" i="19" s="1"/>
  <c r="CG42" i="16"/>
  <c r="I446" i="19"/>
  <c r="AW42" i="16"/>
  <c r="AT36" i="16"/>
  <c r="H425" i="19" s="1"/>
  <c r="K290" i="19"/>
  <c r="M290" i="19" s="1"/>
  <c r="K346" i="19"/>
  <c r="M346" i="19" s="1"/>
  <c r="L2766" i="19"/>
  <c r="K2766" i="19" s="1"/>
  <c r="L649" i="19"/>
  <c r="K649" i="19" s="1"/>
  <c r="L2319" i="19"/>
  <c r="K2319" i="19" s="1"/>
  <c r="M2319" i="19" s="1"/>
  <c r="L2521" i="19"/>
  <c r="K2521" i="19" s="1"/>
  <c r="M2521" i="19" s="1"/>
  <c r="L2871" i="19"/>
  <c r="K2871" i="19" s="1"/>
  <c r="M2871" i="19" s="1"/>
  <c r="L2720" i="19"/>
  <c r="K2720" i="19" s="1"/>
  <c r="M2720" i="19" s="1"/>
  <c r="L1473" i="19"/>
  <c r="K1473" i="19" s="1"/>
  <c r="M1473" i="19" s="1"/>
  <c r="I233" i="19"/>
  <c r="H233" i="19" s="1"/>
  <c r="L1360" i="19"/>
  <c r="K1360" i="19" s="1"/>
  <c r="L915" i="19"/>
  <c r="K915" i="19" s="1"/>
  <c r="L2812" i="19"/>
  <c r="K2812" i="19" s="1"/>
  <c r="L2350" i="19"/>
  <c r="K2350" i="19" s="1"/>
  <c r="M2350" i="19" s="1"/>
  <c r="L3048" i="19"/>
  <c r="K3048" i="19" s="1"/>
  <c r="M3048" i="19" s="1"/>
  <c r="L347" i="19"/>
  <c r="K347" i="19" s="1"/>
  <c r="M347" i="19" s="1"/>
  <c r="L291" i="19"/>
  <c r="K291" i="19" s="1"/>
  <c r="M291" i="19" s="1"/>
  <c r="L2622" i="19"/>
  <c r="K2622" i="19" s="1"/>
  <c r="M2622" i="19" s="1"/>
  <c r="L2750" i="19"/>
  <c r="K2750" i="19" s="1"/>
  <c r="L2537" i="19"/>
  <c r="K2537" i="19" s="1"/>
  <c r="M2537" i="19" s="1"/>
  <c r="L2737" i="19"/>
  <c r="K2737" i="19" s="1"/>
  <c r="M2737" i="19" s="1"/>
  <c r="L3142" i="19"/>
  <c r="K3142" i="19" s="1"/>
  <c r="M3142" i="19" s="1"/>
  <c r="L3140" i="19"/>
  <c r="K3140" i="19" s="1"/>
  <c r="M3140" i="19" s="1"/>
  <c r="L2684" i="19"/>
  <c r="K2684" i="19" s="1"/>
  <c r="M2684" i="19" s="1"/>
  <c r="L1669" i="19"/>
  <c r="K1669" i="19" s="1"/>
  <c r="M1669" i="19" s="1"/>
  <c r="L2862" i="19"/>
  <c r="K2862" i="19" s="1"/>
  <c r="L396" i="19"/>
  <c r="K396" i="19" s="1"/>
  <c r="M396" i="19" s="1"/>
  <c r="L1368" i="19"/>
  <c r="K1368" i="19" s="1"/>
  <c r="L1158" i="19"/>
  <c r="K1158" i="19" s="1"/>
  <c r="L1203" i="19"/>
  <c r="K1203" i="19" s="1"/>
  <c r="M1203" i="19" s="1"/>
  <c r="L929" i="19"/>
  <c r="K929" i="19" s="1"/>
  <c r="L911" i="19"/>
  <c r="K911" i="19" s="1"/>
  <c r="M911" i="19" s="1"/>
  <c r="I112" i="19"/>
  <c r="H112" i="19" s="1"/>
  <c r="L1631" i="19"/>
  <c r="K1631" i="19" s="1"/>
  <c r="M1631" i="19" s="1"/>
  <c r="L2183" i="19"/>
  <c r="K2183" i="19" s="1"/>
  <c r="L1313" i="19"/>
  <c r="K1313" i="19" s="1"/>
  <c r="M1313" i="19" s="1"/>
  <c r="L1642" i="19"/>
  <c r="K1642" i="19" s="1"/>
  <c r="L1216" i="19"/>
  <c r="K1216" i="19" s="1"/>
  <c r="M1216" i="19" s="1"/>
  <c r="L776" i="19"/>
  <c r="K776" i="19" s="1"/>
  <c r="L1229" i="19"/>
  <c r="K1229" i="19" s="1"/>
  <c r="M1229" i="19" s="1"/>
  <c r="L1509" i="19"/>
  <c r="K1509" i="19" s="1"/>
  <c r="L1032" i="19"/>
  <c r="K1032" i="19" s="1"/>
  <c r="M1032" i="19" s="1"/>
  <c r="L1230" i="19"/>
  <c r="K1230" i="19" s="1"/>
  <c r="M1230" i="19" s="1"/>
  <c r="I240" i="19"/>
  <c r="H240" i="19" s="1"/>
  <c r="L1974" i="19"/>
  <c r="K1974" i="19" s="1"/>
  <c r="M1974" i="19" s="1"/>
  <c r="L1005" i="19"/>
  <c r="K1005" i="19" s="1"/>
  <c r="M1005" i="19" s="1"/>
  <c r="L1343" i="19"/>
  <c r="K1343" i="19" s="1"/>
  <c r="L1423" i="19"/>
  <c r="K1423" i="19" s="1"/>
  <c r="L698" i="19"/>
  <c r="K698" i="19" s="1"/>
  <c r="L1388" i="19"/>
  <c r="K1388" i="19" s="1"/>
  <c r="M1388" i="19" s="1"/>
  <c r="L1420" i="19"/>
  <c r="K1420" i="19" s="1"/>
  <c r="M1420" i="19" s="1"/>
  <c r="L1169" i="19"/>
  <c r="K1169" i="19" s="1"/>
  <c r="L47" i="19"/>
  <c r="K47" i="19" s="1"/>
  <c r="M47" i="19" s="1"/>
  <c r="L2168" i="19"/>
  <c r="K2168" i="19" s="1"/>
  <c r="L1055" i="19"/>
  <c r="K1055" i="19" s="1"/>
  <c r="M1055" i="19" s="1"/>
  <c r="L919" i="19"/>
  <c r="K919" i="19" s="1"/>
  <c r="M919" i="19" s="1"/>
  <c r="L1377" i="19"/>
  <c r="K1377" i="19" s="1"/>
  <c r="L1364" i="19"/>
  <c r="K1364" i="19" s="1"/>
  <c r="L645" i="19"/>
  <c r="K645" i="19" s="1"/>
  <c r="L754" i="19"/>
  <c r="K754" i="19" s="1"/>
  <c r="M754" i="19" s="1"/>
  <c r="L1218" i="19"/>
  <c r="K1218" i="19" s="1"/>
  <c r="M1218" i="19" s="1"/>
  <c r="L1858" i="19"/>
  <c r="K1858" i="19" s="1"/>
  <c r="M1858" i="19" s="1"/>
  <c r="L966" i="19"/>
  <c r="K966" i="19" s="1"/>
  <c r="L1400" i="19"/>
  <c r="K1400" i="19" s="1"/>
  <c r="L2196" i="19"/>
  <c r="K2196" i="19" s="1"/>
  <c r="M2196" i="19" s="1"/>
  <c r="L1052" i="19"/>
  <c r="K1052" i="19" s="1"/>
  <c r="M1052" i="19" s="1"/>
  <c r="L1190" i="19"/>
  <c r="K1190" i="19" s="1"/>
  <c r="M1190" i="19" s="1"/>
  <c r="L1682" i="19"/>
  <c r="K1682" i="19" s="1"/>
  <c r="M1682" i="19" s="1"/>
  <c r="L2361" i="19"/>
  <c r="K2361" i="19" s="1"/>
  <c r="M2361" i="19" s="1"/>
  <c r="L606" i="19"/>
  <c r="K606" i="19" s="1"/>
  <c r="M606" i="19" s="1"/>
  <c r="L499" i="19"/>
  <c r="K499" i="19" s="1"/>
  <c r="M499" i="19" s="1"/>
  <c r="L1831" i="19"/>
  <c r="K1831" i="19" s="1"/>
  <c r="M1831" i="19" s="1"/>
  <c r="L3019" i="19"/>
  <c r="K3019" i="19" s="1"/>
  <c r="L318" i="19"/>
  <c r="L262" i="19"/>
  <c r="L744" i="19"/>
  <c r="K744" i="19" s="1"/>
  <c r="L1933" i="19"/>
  <c r="K1933" i="19" s="1"/>
  <c r="M1933" i="19" s="1"/>
  <c r="L52" i="19"/>
  <c r="L157" i="19"/>
  <c r="K157" i="19" s="1"/>
  <c r="M157" i="19" s="1"/>
  <c r="L968" i="19"/>
  <c r="K968" i="19" s="1"/>
  <c r="M968" i="19" s="1"/>
  <c r="I176" i="19"/>
  <c r="H176" i="19" s="1"/>
  <c r="L2096" i="19"/>
  <c r="K2096" i="19" s="1"/>
  <c r="L1618" i="19"/>
  <c r="K1618" i="19" s="1"/>
  <c r="M1618" i="19" s="1"/>
  <c r="L784" i="19"/>
  <c r="K784" i="19" s="1"/>
  <c r="M784" i="19" s="1"/>
  <c r="I328" i="19"/>
  <c r="H328" i="19" s="1"/>
  <c r="L1299" i="19"/>
  <c r="K1299" i="19" s="1"/>
  <c r="L660" i="19"/>
  <c r="K660" i="19" s="1"/>
  <c r="M660" i="19" s="1"/>
  <c r="L2991" i="19"/>
  <c r="K2991" i="19" s="1"/>
  <c r="M2991" i="19" s="1"/>
  <c r="L1824" i="19"/>
  <c r="K1824" i="19" s="1"/>
  <c r="L1915" i="19"/>
  <c r="K1915" i="19" s="1"/>
  <c r="M1915" i="19" s="1"/>
  <c r="L630" i="19"/>
  <c r="K630" i="19" s="1"/>
  <c r="L756" i="19"/>
  <c r="K756" i="19" s="1"/>
  <c r="L1146" i="19"/>
  <c r="K1146" i="19" s="1"/>
  <c r="L3045" i="19"/>
  <c r="K3045" i="19" s="1"/>
  <c r="M3045" i="19" s="1"/>
  <c r="L344" i="19"/>
  <c r="L288" i="19"/>
  <c r="L2423" i="19"/>
  <c r="K2423" i="19" s="1"/>
  <c r="M2423" i="19" s="1"/>
  <c r="L1884" i="19"/>
  <c r="K1884" i="19" s="1"/>
  <c r="M1884" i="19" s="1"/>
  <c r="L1354" i="19"/>
  <c r="K1354" i="19" s="1"/>
  <c r="L1609" i="19"/>
  <c r="K1609" i="19" s="1"/>
  <c r="M1609" i="19" s="1"/>
  <c r="L2800" i="19"/>
  <c r="K2800" i="19" s="1"/>
  <c r="M2800" i="19" s="1"/>
  <c r="L2793" i="19"/>
  <c r="K2793" i="19" s="1"/>
  <c r="L375" i="19"/>
  <c r="K375" i="19" s="1"/>
  <c r="L677" i="19"/>
  <c r="K677" i="19" s="1"/>
  <c r="L2799" i="19"/>
  <c r="K2799" i="19" s="1"/>
  <c r="M2799" i="19" s="1"/>
  <c r="L2641" i="19"/>
  <c r="K2641" i="19" s="1"/>
  <c r="M2641" i="19" s="1"/>
  <c r="L3138" i="19"/>
  <c r="K3138" i="19" s="1"/>
  <c r="M3138" i="19" s="1"/>
  <c r="L2688" i="19"/>
  <c r="K2688" i="19" s="1"/>
  <c r="M2688" i="19" s="1"/>
  <c r="L3146" i="19"/>
  <c r="K3146" i="19" s="1"/>
  <c r="M3146" i="19" s="1"/>
  <c r="L1245" i="19"/>
  <c r="K1245" i="19" s="1"/>
  <c r="M1245" i="19" s="1"/>
  <c r="I194" i="19"/>
  <c r="L613" i="19"/>
  <c r="K613" i="19" s="1"/>
  <c r="L2321" i="19"/>
  <c r="K2321" i="19" s="1"/>
  <c r="M2321" i="19" s="1"/>
  <c r="L2574" i="19"/>
  <c r="K2574" i="19" s="1"/>
  <c r="M2574" i="19" s="1"/>
  <c r="L2058" i="19"/>
  <c r="K2058" i="19" s="1"/>
  <c r="I100" i="19"/>
  <c r="H100" i="19" s="1"/>
  <c r="L2845" i="19"/>
  <c r="K2845" i="19" s="1"/>
  <c r="M2845" i="19" s="1"/>
  <c r="L1896" i="19"/>
  <c r="K1896" i="19" s="1"/>
  <c r="M1896" i="19" s="1"/>
  <c r="L1149" i="19"/>
  <c r="K1149" i="19" s="1"/>
  <c r="M1149" i="19" s="1"/>
  <c r="L819" i="19"/>
  <c r="K819" i="19" s="1"/>
  <c r="L126" i="19"/>
  <c r="L3128" i="19"/>
  <c r="K3128" i="19" s="1"/>
  <c r="M3128" i="19" s="1"/>
  <c r="L2566" i="19"/>
  <c r="K2566" i="19" s="1"/>
  <c r="L446" i="19"/>
  <c r="K446" i="19" s="1"/>
  <c r="L62" i="19"/>
  <c r="L605" i="19"/>
  <c r="K605" i="19" s="1"/>
  <c r="M605" i="19" s="1"/>
  <c r="L2623" i="19"/>
  <c r="K2623" i="19" s="1"/>
  <c r="M2623" i="19" s="1"/>
  <c r="L2589" i="19"/>
  <c r="K2589" i="19" s="1"/>
  <c r="M2589" i="19" s="1"/>
  <c r="L2504" i="19"/>
  <c r="K2504" i="19" s="1"/>
  <c r="M2504" i="19" s="1"/>
  <c r="L469" i="19"/>
  <c r="K469" i="19" s="1"/>
  <c r="M469" i="19" s="1"/>
  <c r="L714" i="19"/>
  <c r="K714" i="19" s="1"/>
  <c r="L2344" i="19"/>
  <c r="K2344" i="19" s="1"/>
  <c r="M2344" i="19" s="1"/>
  <c r="L2628" i="19"/>
  <c r="K2628" i="19" s="1"/>
  <c r="M2628" i="19" s="1"/>
  <c r="L2367" i="19"/>
  <c r="K2367" i="19" s="1"/>
  <c r="M2367" i="19" s="1"/>
  <c r="L1694" i="19"/>
  <c r="K1694" i="19" s="1"/>
  <c r="M1694" i="19" s="1"/>
  <c r="L2460" i="19"/>
  <c r="K2460" i="19" s="1"/>
  <c r="M2460" i="19" s="1"/>
  <c r="L2970" i="19"/>
  <c r="K2970" i="19" s="1"/>
  <c r="M2970" i="19" s="1"/>
  <c r="L1620" i="19"/>
  <c r="K1620" i="19" s="1"/>
  <c r="L1536" i="19"/>
  <c r="K1536" i="19" s="1"/>
  <c r="M1536" i="19" s="1"/>
  <c r="I170" i="19"/>
  <c r="L1962" i="19"/>
  <c r="K1962" i="19" s="1"/>
  <c r="M1962" i="19" s="1"/>
  <c r="L186" i="19"/>
  <c r="L81" i="19"/>
  <c r="K81" i="19" s="1"/>
  <c r="M81" i="19" s="1"/>
  <c r="L978" i="19"/>
  <c r="K978" i="19" s="1"/>
  <c r="M978" i="19" s="1"/>
  <c r="L2141" i="19"/>
  <c r="K2141" i="19" s="1"/>
  <c r="M2141" i="19" s="1"/>
  <c r="I255" i="19"/>
  <c r="H255" i="19" s="1"/>
  <c r="L770" i="19"/>
  <c r="K770" i="19" s="1"/>
  <c r="M770" i="19" s="1"/>
  <c r="L767" i="19"/>
  <c r="K767" i="19" s="1"/>
  <c r="L2111" i="19"/>
  <c r="K2111" i="19" s="1"/>
  <c r="M2111" i="19" s="1"/>
  <c r="I202" i="19"/>
  <c r="L2751" i="19"/>
  <c r="K2751" i="19" s="1"/>
  <c r="L1105" i="19"/>
  <c r="K1105" i="19" s="1"/>
  <c r="M1105" i="19" s="1"/>
  <c r="L684" i="19"/>
  <c r="K684" i="19" s="1"/>
  <c r="M684" i="19" s="1"/>
  <c r="L1957" i="19"/>
  <c r="K1957" i="19" s="1"/>
  <c r="M1957" i="19" s="1"/>
  <c r="L462" i="19"/>
  <c r="K462" i="19" s="1"/>
  <c r="M462" i="19" s="1"/>
  <c r="L1414" i="19"/>
  <c r="K1414" i="19" s="1"/>
  <c r="L1385" i="19"/>
  <c r="K1385" i="19" s="1"/>
  <c r="M1385" i="19" s="1"/>
  <c r="L1638" i="19"/>
  <c r="K1638" i="19" s="1"/>
  <c r="M1638" i="19" s="1"/>
  <c r="L1914" i="19"/>
  <c r="K1914" i="19" s="1"/>
  <c r="L590" i="19"/>
  <c r="K590" i="19" s="1"/>
  <c r="M590" i="19" s="1"/>
  <c r="L2624" i="19"/>
  <c r="K2624" i="19" s="1"/>
  <c r="M2624" i="19" s="1"/>
  <c r="L2854" i="19"/>
  <c r="K2854" i="19" s="1"/>
  <c r="M2854" i="19" s="1"/>
  <c r="L3031" i="19"/>
  <c r="K3031" i="19" s="1"/>
  <c r="M3031" i="19" s="1"/>
  <c r="L274" i="19"/>
  <c r="L330" i="19"/>
  <c r="L2719" i="19"/>
  <c r="K2719" i="19" s="1"/>
  <c r="M2719" i="19" s="1"/>
  <c r="L476" i="19"/>
  <c r="K476" i="19" s="1"/>
  <c r="M476" i="19" s="1"/>
  <c r="L421" i="19"/>
  <c r="K421" i="19" s="1"/>
  <c r="L470" i="19"/>
  <c r="K470" i="19" s="1"/>
  <c r="M470" i="19" s="1"/>
  <c r="L2715" i="19"/>
  <c r="K2715" i="19" s="1"/>
  <c r="M2715" i="19" s="1"/>
  <c r="L3017" i="19"/>
  <c r="K3017" i="19" s="1"/>
  <c r="M3017" i="19" s="1"/>
  <c r="L316" i="19"/>
  <c r="L260" i="19"/>
  <c r="L3144" i="19"/>
  <c r="K3144" i="19" s="1"/>
  <c r="M3144" i="19" s="1"/>
  <c r="L2813" i="19"/>
  <c r="K2813" i="19" s="1"/>
  <c r="M2813" i="19" s="1"/>
  <c r="L2599" i="19"/>
  <c r="K2599" i="19" s="1"/>
  <c r="M2599" i="19" s="1"/>
  <c r="L2798" i="19"/>
  <c r="K2798" i="19" s="1"/>
  <c r="M2798" i="19" s="1"/>
  <c r="L2510" i="19"/>
  <c r="K2510" i="19" s="1"/>
  <c r="M2510" i="19" s="1"/>
  <c r="L2997" i="19"/>
  <c r="K2997" i="19" s="1"/>
  <c r="M2997" i="19" s="1"/>
  <c r="L490" i="19"/>
  <c r="K490" i="19" s="1"/>
  <c r="M490" i="19" s="1"/>
  <c r="L2362" i="19"/>
  <c r="K2362" i="19" s="1"/>
  <c r="M2362" i="19" s="1"/>
  <c r="L2852" i="19"/>
  <c r="K2852" i="19" s="1"/>
  <c r="M2852" i="19" s="1"/>
  <c r="L1984" i="19"/>
  <c r="K1984" i="19" s="1"/>
  <c r="L208" i="19"/>
  <c r="L103" i="19"/>
  <c r="K103" i="19" s="1"/>
  <c r="M103" i="19" s="1"/>
  <c r="L1250" i="19"/>
  <c r="K1250" i="19" s="1"/>
  <c r="M1250" i="19" s="1"/>
  <c r="L977" i="19"/>
  <c r="K977" i="19" s="1"/>
  <c r="L2385" i="19"/>
  <c r="K2385" i="19" s="1"/>
  <c r="L2313" i="19"/>
  <c r="K2313" i="19" s="1"/>
  <c r="M2313" i="19" s="1"/>
  <c r="L447" i="19"/>
  <c r="K447" i="19" s="1"/>
  <c r="M447" i="19" s="1"/>
  <c r="L3025" i="19"/>
  <c r="K3025" i="19" s="1"/>
  <c r="M3025" i="19" s="1"/>
  <c r="L324" i="19"/>
  <c r="L268" i="19"/>
  <c r="L2560" i="19"/>
  <c r="K2560" i="19" s="1"/>
  <c r="M2560" i="19" s="1"/>
  <c r="L2373" i="19"/>
  <c r="K2373" i="19" s="1"/>
  <c r="M2373" i="19" s="1"/>
  <c r="L1686" i="19"/>
  <c r="K1686" i="19" s="1"/>
  <c r="M1686" i="19" s="1"/>
  <c r="L772" i="19"/>
  <c r="K772" i="19" s="1"/>
  <c r="M772" i="19" s="1"/>
  <c r="L759" i="19"/>
  <c r="K759" i="19" s="1"/>
  <c r="L1540" i="19"/>
  <c r="K1540" i="19" s="1"/>
  <c r="M1540" i="19" s="1"/>
  <c r="L1086" i="19"/>
  <c r="K1086" i="19" s="1"/>
  <c r="M1086" i="19" s="1"/>
  <c r="L1193" i="19"/>
  <c r="K1193" i="19" s="1"/>
  <c r="M1193" i="19" s="1"/>
  <c r="L3088" i="19"/>
  <c r="K3088" i="19" s="1"/>
  <c r="M3088" i="19" s="1"/>
  <c r="I302" i="19"/>
  <c r="L2690" i="19"/>
  <c r="K2690" i="19" s="1"/>
  <c r="L3082" i="19"/>
  <c r="K3082" i="19" s="1"/>
  <c r="M3082" i="19" s="1"/>
  <c r="I296" i="19"/>
  <c r="H296" i="19" s="1"/>
  <c r="L2713" i="19"/>
  <c r="K2713" i="19" s="1"/>
  <c r="M2713" i="19" s="1"/>
  <c r="L381" i="19"/>
  <c r="K381" i="19" s="1"/>
  <c r="M381" i="19" s="1"/>
  <c r="L1907" i="19"/>
  <c r="K1907" i="19" s="1"/>
  <c r="M1907" i="19" s="1"/>
  <c r="L1681" i="19"/>
  <c r="K1681" i="19" s="1"/>
  <c r="M1681" i="19" s="1"/>
  <c r="L1195" i="19"/>
  <c r="K1195" i="19" s="1"/>
  <c r="M1195" i="19" s="1"/>
  <c r="L483" i="19"/>
  <c r="K483" i="19" s="1"/>
  <c r="M483" i="19" s="1"/>
  <c r="L2815" i="19"/>
  <c r="K2815" i="19" s="1"/>
  <c r="M2815" i="19" s="1"/>
  <c r="L2061" i="19"/>
  <c r="K2061" i="19" s="1"/>
  <c r="L3134" i="19"/>
  <c r="K3134" i="19" s="1"/>
  <c r="L2706" i="19"/>
  <c r="K2706" i="19" s="1"/>
  <c r="L778" i="19"/>
  <c r="K778" i="19" s="1"/>
  <c r="L2644" i="19"/>
  <c r="K2644" i="19" s="1"/>
  <c r="L755" i="19"/>
  <c r="K755" i="19" s="1"/>
  <c r="M755" i="19" s="1"/>
  <c r="L562" i="19"/>
  <c r="K562" i="19" s="1"/>
  <c r="L545" i="19"/>
  <c r="K545" i="19" s="1"/>
  <c r="L2446" i="19"/>
  <c r="K2446" i="19" s="1"/>
  <c r="M2446" i="19" s="1"/>
  <c r="L236" i="19"/>
  <c r="L131" i="19"/>
  <c r="K131" i="19" s="1"/>
  <c r="M131" i="19" s="1"/>
  <c r="L2012" i="19"/>
  <c r="K2012" i="19" s="1"/>
  <c r="M2012" i="19" s="1"/>
  <c r="L1454" i="19"/>
  <c r="K1454" i="19" s="1"/>
  <c r="L1267" i="19"/>
  <c r="K1267" i="19" s="1"/>
  <c r="L1153" i="19"/>
  <c r="K1153" i="19" s="1"/>
  <c r="L2652" i="19"/>
  <c r="K2652" i="19" s="1"/>
  <c r="M2652" i="19" s="1"/>
  <c r="L2703" i="19"/>
  <c r="K2703" i="19" s="1"/>
  <c r="M2703" i="19" s="1"/>
  <c r="L2639" i="19"/>
  <c r="K2639" i="19" s="1"/>
  <c r="M2639" i="19" s="1"/>
  <c r="L2805" i="19"/>
  <c r="K2805" i="19" s="1"/>
  <c r="M2805" i="19" s="1"/>
  <c r="L3080" i="19"/>
  <c r="K3080" i="19" s="1"/>
  <c r="M3080" i="19" s="1"/>
  <c r="I294" i="19"/>
  <c r="L2485" i="19"/>
  <c r="K2485" i="19" s="1"/>
  <c r="M2485" i="19" s="1"/>
  <c r="L457" i="19"/>
  <c r="K457" i="19" s="1"/>
  <c r="L491" i="19"/>
  <c r="K491" i="19" s="1"/>
  <c r="L500" i="19"/>
  <c r="K500" i="19" s="1"/>
  <c r="M500" i="19" s="1"/>
  <c r="L2738" i="19"/>
  <c r="K2738" i="19" s="1"/>
  <c r="M2738" i="19" s="1"/>
  <c r="L2372" i="19"/>
  <c r="K2372" i="19" s="1"/>
  <c r="M2372" i="19" s="1"/>
  <c r="L2366" i="19"/>
  <c r="K2366" i="19" s="1"/>
  <c r="M2366" i="19" s="1"/>
  <c r="L1841" i="19"/>
  <c r="K1841" i="19" s="1"/>
  <c r="M1841" i="19" s="1"/>
  <c r="L1291" i="19"/>
  <c r="K1291" i="19" s="1"/>
  <c r="L1192" i="19"/>
  <c r="K1192" i="19" s="1"/>
  <c r="M1192" i="19" s="1"/>
  <c r="L2721" i="19"/>
  <c r="K2721" i="19" s="1"/>
  <c r="M2721" i="19" s="1"/>
  <c r="L2822" i="19"/>
  <c r="K2822" i="19" s="1"/>
  <c r="L2067" i="19"/>
  <c r="K2067" i="19" s="1"/>
  <c r="I123" i="19"/>
  <c r="H123" i="19" s="1"/>
  <c r="L2844" i="19"/>
  <c r="K2844" i="19" s="1"/>
  <c r="M2844" i="19" s="1"/>
  <c r="L1113" i="19"/>
  <c r="K1113" i="19" s="1"/>
  <c r="L880" i="19"/>
  <c r="K880" i="19" s="1"/>
  <c r="M880" i="19" s="1"/>
  <c r="L705" i="19"/>
  <c r="K705" i="19" s="1"/>
  <c r="M705" i="19" s="1"/>
  <c r="L3003" i="19"/>
  <c r="K3003" i="19" s="1"/>
  <c r="M3003" i="19" s="1"/>
  <c r="L2078" i="19"/>
  <c r="K2078" i="19" s="1"/>
  <c r="M2078" i="19" s="1"/>
  <c r="L2999" i="19"/>
  <c r="K2999" i="19" s="1"/>
  <c r="L388" i="19"/>
  <c r="K388" i="19" s="1"/>
  <c r="M388" i="19" s="1"/>
  <c r="L415" i="19"/>
  <c r="K415" i="19" s="1"/>
  <c r="M415" i="19" s="1"/>
  <c r="L2377" i="19"/>
  <c r="K2377" i="19" s="1"/>
  <c r="L409" i="19"/>
  <c r="K409" i="19" s="1"/>
  <c r="L2796" i="19"/>
  <c r="K2796" i="19" s="1"/>
  <c r="M2796" i="19" s="1"/>
  <c r="L2791" i="19"/>
  <c r="K2791" i="19" s="1"/>
  <c r="M2791" i="19" s="1"/>
  <c r="L2788" i="19"/>
  <c r="K2788" i="19" s="1"/>
  <c r="M2788" i="19" s="1"/>
  <c r="L2365" i="19"/>
  <c r="K2365" i="19" s="1"/>
  <c r="L2332" i="19"/>
  <c r="K2332" i="19" s="1"/>
  <c r="M2332" i="19" s="1"/>
  <c r="L881" i="19"/>
  <c r="K881" i="19" s="1"/>
  <c r="M881" i="19" s="1"/>
  <c r="L540" i="19"/>
  <c r="K540" i="19" s="1"/>
  <c r="M540" i="19" s="1"/>
  <c r="L2692" i="19"/>
  <c r="K2692" i="19" s="1"/>
  <c r="M2692" i="19" s="1"/>
  <c r="L2576" i="19"/>
  <c r="K2576" i="19" s="1"/>
  <c r="M2576" i="19" s="1"/>
  <c r="L2041" i="19"/>
  <c r="K2041" i="19" s="1"/>
  <c r="I71" i="19"/>
  <c r="H71" i="19" s="1"/>
  <c r="L811" i="19"/>
  <c r="K811" i="19" s="1"/>
  <c r="L556" i="19"/>
  <c r="K556" i="19" s="1"/>
  <c r="M556" i="19" s="1"/>
  <c r="L445" i="19"/>
  <c r="K445" i="19" s="1"/>
  <c r="M445" i="19" s="1"/>
  <c r="L2101" i="19"/>
  <c r="K2101" i="19" s="1"/>
  <c r="M2101" i="19" s="1"/>
  <c r="I188" i="19"/>
  <c r="H188" i="19" s="1"/>
  <c r="L2505" i="19"/>
  <c r="K2505" i="19" s="1"/>
  <c r="M2505" i="19" s="1"/>
  <c r="I138" i="19"/>
  <c r="L2603" i="19"/>
  <c r="K2603" i="19" s="1"/>
  <c r="L383" i="19"/>
  <c r="K383" i="19" s="1"/>
  <c r="M383" i="19" s="1"/>
  <c r="L2517" i="19"/>
  <c r="K2517" i="19" s="1"/>
  <c r="M2517" i="19" s="1"/>
  <c r="L2709" i="19"/>
  <c r="K2709" i="19" s="1"/>
  <c r="M2709" i="19" s="1"/>
  <c r="L501" i="19"/>
  <c r="K501" i="19" s="1"/>
  <c r="M501" i="19" s="1"/>
  <c r="L1465" i="19"/>
  <c r="K1465" i="19" s="1"/>
  <c r="M1465" i="19" s="1"/>
  <c r="L1244" i="19"/>
  <c r="K1244" i="19" s="1"/>
  <c r="L1346" i="19"/>
  <c r="K1346" i="19" s="1"/>
  <c r="M1346" i="19" s="1"/>
  <c r="L1131" i="19"/>
  <c r="K1131" i="19" s="1"/>
  <c r="L2369" i="19"/>
  <c r="K2369" i="19" s="1"/>
  <c r="M2369" i="19" s="1"/>
  <c r="L1075" i="19"/>
  <c r="K1075" i="19" s="1"/>
  <c r="M1075" i="19" s="1"/>
  <c r="L2807" i="19"/>
  <c r="K2807" i="19" s="1"/>
  <c r="L2342" i="19"/>
  <c r="K2342" i="19" s="1"/>
  <c r="M2342" i="19" s="1"/>
  <c r="L2374" i="19"/>
  <c r="K2374" i="19" s="1"/>
  <c r="L568" i="19"/>
  <c r="K568" i="19" s="1"/>
  <c r="L2539" i="19"/>
  <c r="K2539" i="19" s="1"/>
  <c r="M2539" i="19" s="1"/>
  <c r="L1251" i="19"/>
  <c r="K1251" i="19" s="1"/>
  <c r="L2870" i="19"/>
  <c r="K2870" i="19" s="1"/>
  <c r="M2870" i="19" s="1"/>
  <c r="L2489" i="19"/>
  <c r="K2489" i="19" s="1"/>
  <c r="M2489" i="19" s="1"/>
  <c r="L2335" i="19"/>
  <c r="K2335" i="19" s="1"/>
  <c r="L473" i="19"/>
  <c r="K473" i="19" s="1"/>
  <c r="M473" i="19" s="1"/>
  <c r="L1170" i="19"/>
  <c r="K1170" i="19" s="1"/>
  <c r="L2533" i="19"/>
  <c r="K2533" i="19" s="1"/>
  <c r="M2533" i="19" s="1"/>
  <c r="L2995" i="19"/>
  <c r="K2995" i="19" s="1"/>
  <c r="L2491" i="19"/>
  <c r="K2491" i="19" s="1"/>
  <c r="M2491" i="19" s="1"/>
  <c r="L3040" i="19"/>
  <c r="K3040" i="19" s="1"/>
  <c r="L339" i="19"/>
  <c r="K339" i="19" s="1"/>
  <c r="M339" i="19" s="1"/>
  <c r="L283" i="19"/>
  <c r="K283" i="19" s="1"/>
  <c r="M283" i="19" s="1"/>
  <c r="L1051" i="19"/>
  <c r="K1051" i="19" s="1"/>
  <c r="M1051" i="19" s="1"/>
  <c r="L683" i="19"/>
  <c r="K683" i="19" s="1"/>
  <c r="M683" i="19" s="1"/>
  <c r="L883" i="19"/>
  <c r="K883" i="19" s="1"/>
  <c r="L2879" i="19"/>
  <c r="K2879" i="19" s="1"/>
  <c r="M2879" i="19" s="1"/>
  <c r="L2394" i="19"/>
  <c r="K2394" i="19" s="1"/>
  <c r="M2394" i="19" s="1"/>
  <c r="L2427" i="19"/>
  <c r="K2427" i="19" s="1"/>
  <c r="M2427" i="19" s="1"/>
  <c r="L1232" i="19"/>
  <c r="K1232" i="19" s="1"/>
  <c r="M1232" i="19" s="1"/>
  <c r="L1026" i="19"/>
  <c r="K1026" i="19" s="1"/>
  <c r="L418" i="19"/>
  <c r="K418" i="19" s="1"/>
  <c r="L3018" i="19"/>
  <c r="K3018" i="19" s="1"/>
  <c r="M3018" i="19" s="1"/>
  <c r="L1042" i="19"/>
  <c r="K1042" i="19" s="1"/>
  <c r="M1042" i="19" s="1"/>
  <c r="L1309" i="19"/>
  <c r="K1309" i="19" s="1"/>
  <c r="M1309" i="19" s="1"/>
  <c r="L828" i="19"/>
  <c r="K828" i="19" s="1"/>
  <c r="L2855" i="19"/>
  <c r="K2855" i="19" s="1"/>
  <c r="L2847" i="19"/>
  <c r="K2847" i="19" s="1"/>
  <c r="L1266" i="19"/>
  <c r="K1266" i="19" s="1"/>
  <c r="M1266" i="19" s="1"/>
  <c r="L1396" i="19"/>
  <c r="K1396" i="19" s="1"/>
  <c r="L2433" i="19"/>
  <c r="K2433" i="19" s="1"/>
  <c r="M2433" i="19" s="1"/>
  <c r="L2349" i="19"/>
  <c r="K2349" i="19" s="1"/>
  <c r="M2349" i="19" s="1"/>
  <c r="L896" i="19"/>
  <c r="K896" i="19" s="1"/>
  <c r="M896" i="19" s="1"/>
  <c r="L1096" i="19"/>
  <c r="K1096" i="19" s="1"/>
  <c r="M1096" i="19" s="1"/>
  <c r="L934" i="19"/>
  <c r="K934" i="19" s="1"/>
  <c r="L668" i="19"/>
  <c r="K668" i="19" s="1"/>
  <c r="L1552" i="19"/>
  <c r="K1552" i="19" s="1"/>
  <c r="M1552" i="19" s="1"/>
  <c r="L3002" i="19"/>
  <c r="K3002" i="19" s="1"/>
  <c r="M3002" i="19" s="1"/>
  <c r="L2346" i="19"/>
  <c r="K2346" i="19" s="1"/>
  <c r="L2075" i="19"/>
  <c r="K2075" i="19" s="1"/>
  <c r="M2075" i="19" s="1"/>
  <c r="I139" i="19"/>
  <c r="H139" i="19" s="1"/>
  <c r="L1091" i="19"/>
  <c r="K1091" i="19" s="1"/>
  <c r="L3020" i="19"/>
  <c r="K3020" i="19" s="1"/>
  <c r="L319" i="19"/>
  <c r="K319" i="19" s="1"/>
  <c r="M319" i="19" s="1"/>
  <c r="L263" i="19"/>
  <c r="K263" i="19" s="1"/>
  <c r="M263" i="19" s="1"/>
  <c r="L2789" i="19"/>
  <c r="K2789" i="19" s="1"/>
  <c r="M2789" i="19" s="1"/>
  <c r="L416" i="19"/>
  <c r="K416" i="19" s="1"/>
  <c r="M416" i="19" s="1"/>
  <c r="L2877" i="19"/>
  <c r="K2877" i="19" s="1"/>
  <c r="M2877" i="19" s="1"/>
  <c r="L1320" i="19"/>
  <c r="K1320" i="19" s="1"/>
  <c r="L1090" i="19"/>
  <c r="K1090" i="19" s="1"/>
  <c r="M1090" i="19" s="1"/>
  <c r="L2959" i="19"/>
  <c r="K2959" i="19" s="1"/>
  <c r="M2959" i="19" s="1"/>
  <c r="L2478" i="19"/>
  <c r="K2478" i="19" s="1"/>
  <c r="M2478" i="19" s="1"/>
  <c r="L1199" i="19"/>
  <c r="K1199" i="19" s="1"/>
  <c r="L2375" i="19"/>
  <c r="K2375" i="19" s="1"/>
  <c r="L2124" i="19"/>
  <c r="K2124" i="19" s="1"/>
  <c r="L1375" i="19"/>
  <c r="K1375" i="19" s="1"/>
  <c r="L596" i="19"/>
  <c r="K596" i="19" s="1"/>
  <c r="L3001" i="19"/>
  <c r="K3001" i="19" s="1"/>
  <c r="M3001" i="19" s="1"/>
  <c r="L2651" i="19"/>
  <c r="K2651" i="19" s="1"/>
  <c r="L2309" i="19"/>
  <c r="K2309" i="19" s="1"/>
  <c r="M2309" i="19" s="1"/>
  <c r="L463" i="19"/>
  <c r="K463" i="19" s="1"/>
  <c r="L984" i="19"/>
  <c r="K984" i="19" s="1"/>
  <c r="L2636" i="19"/>
  <c r="K2636" i="19" s="1"/>
  <c r="L1449" i="19"/>
  <c r="K1449" i="19" s="1"/>
  <c r="M1449" i="19" s="1"/>
  <c r="L1905" i="19"/>
  <c r="K1905" i="19" s="1"/>
  <c r="L835" i="19"/>
  <c r="K835" i="19" s="1"/>
  <c r="M835" i="19" s="1"/>
  <c r="L2563" i="19"/>
  <c r="K2563" i="19" s="1"/>
  <c r="L2481" i="19"/>
  <c r="K2481" i="19" s="1"/>
  <c r="M2481" i="19" s="1"/>
  <c r="L2856" i="19"/>
  <c r="K2856" i="19" s="1"/>
  <c r="M2856" i="19" s="1"/>
  <c r="L2014" i="19"/>
  <c r="K2014" i="19" s="1"/>
  <c r="L238" i="19"/>
  <c r="L133" i="19"/>
  <c r="K133" i="19" s="1"/>
  <c r="M133" i="19" s="1"/>
  <c r="L1111" i="19"/>
  <c r="K1111" i="19" s="1"/>
  <c r="M1111" i="19" s="1"/>
  <c r="L1567" i="19"/>
  <c r="K1567" i="19" s="1"/>
  <c r="M1567" i="19" s="1"/>
  <c r="L1889" i="19"/>
  <c r="K1889" i="19" s="1"/>
  <c r="L382" i="19"/>
  <c r="K382" i="19" s="1"/>
  <c r="M382" i="19" s="1"/>
  <c r="L1234" i="19"/>
  <c r="K1234" i="19" s="1"/>
  <c r="M1234" i="19" s="1"/>
  <c r="L1624" i="19"/>
  <c r="K1624" i="19" s="1"/>
  <c r="L1290" i="19"/>
  <c r="K1290" i="19" s="1"/>
  <c r="M1290" i="19" s="1"/>
  <c r="L2523" i="19"/>
  <c r="K2523" i="19" s="1"/>
  <c r="M2523" i="19" s="1"/>
  <c r="L2746" i="19"/>
  <c r="K2746" i="19" s="1"/>
  <c r="M2746" i="19" s="1"/>
  <c r="L2396" i="19"/>
  <c r="K2396" i="19" s="1"/>
  <c r="M2396" i="19" s="1"/>
  <c r="L1467" i="19"/>
  <c r="K1467" i="19" s="1"/>
  <c r="L1306" i="19"/>
  <c r="K1306" i="19" s="1"/>
  <c r="L544" i="19"/>
  <c r="K544" i="19" s="1"/>
  <c r="M544" i="19" s="1"/>
  <c r="L1162" i="19"/>
  <c r="K1162" i="19" s="1"/>
  <c r="M1162" i="19" s="1"/>
  <c r="L833" i="19"/>
  <c r="K833" i="19" s="1"/>
  <c r="M833" i="19" s="1"/>
  <c r="L1095" i="19"/>
  <c r="K1095" i="19" s="1"/>
  <c r="M1095" i="19" s="1"/>
  <c r="L824" i="19"/>
  <c r="K824" i="19" s="1"/>
  <c r="M824" i="19" s="1"/>
  <c r="L666" i="19"/>
  <c r="K666" i="19" s="1"/>
  <c r="M666" i="19" s="1"/>
  <c r="L2493" i="19"/>
  <c r="K2493" i="19" s="1"/>
  <c r="M2493" i="19" s="1"/>
  <c r="L486" i="19"/>
  <c r="K486" i="19" s="1"/>
  <c r="M486" i="19" s="1"/>
  <c r="L1024" i="19"/>
  <c r="K1024" i="19" s="1"/>
  <c r="M1024" i="19" s="1"/>
  <c r="L1926" i="19"/>
  <c r="K1926" i="19" s="1"/>
  <c r="L1894" i="19"/>
  <c r="K1894" i="19" s="1"/>
  <c r="M1894" i="19" s="1"/>
  <c r="L1875" i="19"/>
  <c r="K1875" i="19" s="1"/>
  <c r="M1875" i="19" s="1"/>
  <c r="L2317" i="19"/>
  <c r="K2317" i="19" s="1"/>
  <c r="M2317" i="19" s="1"/>
  <c r="L535" i="19"/>
  <c r="K535" i="19" s="1"/>
  <c r="L1046" i="19"/>
  <c r="K1046" i="19" s="1"/>
  <c r="M1046" i="19" s="1"/>
  <c r="L1341" i="19"/>
  <c r="K1341" i="19" s="1"/>
  <c r="L1408" i="19"/>
  <c r="K1408" i="19" s="1"/>
  <c r="L938" i="19"/>
  <c r="K938" i="19" s="1"/>
  <c r="M938" i="19" s="1"/>
  <c r="L542" i="19"/>
  <c r="K542" i="19" s="1"/>
  <c r="M542" i="19" s="1"/>
  <c r="M389" i="19" l="1"/>
  <c r="BT60" i="18"/>
  <c r="CO205" i="18" s="1"/>
  <c r="M2812" i="19"/>
  <c r="BQ70" i="18"/>
  <c r="BQ168" i="18" s="1"/>
  <c r="L2677" i="19"/>
  <c r="K2677" i="19" s="1"/>
  <c r="M2677" i="19" s="1"/>
  <c r="L2380" i="19"/>
  <c r="K2380" i="19" s="1"/>
  <c r="M2380" i="19" s="1"/>
  <c r="L2873" i="19"/>
  <c r="K2873" i="19" s="1"/>
  <c r="M2873" i="19" s="1"/>
  <c r="M2651" i="19"/>
  <c r="L278" i="19"/>
  <c r="H2773" i="19"/>
  <c r="L334" i="19"/>
  <c r="L3035" i="19"/>
  <c r="K3035" i="19" s="1"/>
  <c r="M3035" i="19" s="1"/>
  <c r="L874" i="19"/>
  <c r="K874" i="19" s="1"/>
  <c r="M874" i="19" s="1"/>
  <c r="L1559" i="19"/>
  <c r="K1559" i="19" s="1"/>
  <c r="M2143" i="19"/>
  <c r="H1897" i="19"/>
  <c r="BQ62" i="17"/>
  <c r="BQ285" i="17" s="1"/>
  <c r="M1365" i="19"/>
  <c r="H763" i="19"/>
  <c r="BT61" i="17"/>
  <c r="CO465" i="17" s="1"/>
  <c r="M1341" i="19"/>
  <c r="CL130" i="17"/>
  <c r="M1199" i="19"/>
  <c r="L2185" i="19"/>
  <c r="K2185" i="19" s="1"/>
  <c r="M2185" i="19" s="1"/>
  <c r="L209" i="19"/>
  <c r="K209" i="19" s="1"/>
  <c r="M209" i="19" s="1"/>
  <c r="H1776" i="19"/>
  <c r="M698" i="19"/>
  <c r="M1444" i="19"/>
  <c r="L1405" i="19"/>
  <c r="K1405" i="19" s="1"/>
  <c r="M1405" i="19" s="1"/>
  <c r="L875" i="19"/>
  <c r="K875" i="19" s="1"/>
  <c r="M875" i="19" s="1"/>
  <c r="M811" i="19"/>
  <c r="M819" i="19"/>
  <c r="L816" i="19"/>
  <c r="K816" i="19" s="1"/>
  <c r="M816" i="19" s="1"/>
  <c r="M2096" i="19"/>
  <c r="M645" i="19"/>
  <c r="AG42" i="16"/>
  <c r="AG75" i="16" s="1"/>
  <c r="M546" i="19"/>
  <c r="M491" i="19"/>
  <c r="AJ44" i="16"/>
  <c r="AJ66" i="16" s="1"/>
  <c r="L397" i="19"/>
  <c r="K397" i="19" s="1"/>
  <c r="H400" i="19"/>
  <c r="L3076" i="19"/>
  <c r="K3076" i="19" s="1"/>
  <c r="AY86" i="18"/>
  <c r="BT37" i="18"/>
  <c r="CO182" i="18" s="1"/>
  <c r="M966" i="19"/>
  <c r="M828" i="19"/>
  <c r="M1984" i="19"/>
  <c r="L2094" i="19"/>
  <c r="K2094" i="19" s="1"/>
  <c r="L2071" i="19"/>
  <c r="K2071" i="19" s="1"/>
  <c r="M2071" i="19" s="1"/>
  <c r="M2168" i="19"/>
  <c r="M1343" i="19"/>
  <c r="L1025" i="19"/>
  <c r="K1025" i="19" s="1"/>
  <c r="M1025" i="19" s="1"/>
  <c r="BK81" i="17"/>
  <c r="I1448" i="19" s="1"/>
  <c r="CI74" i="17"/>
  <c r="CJ74" i="17" s="1"/>
  <c r="H612" i="19"/>
  <c r="M1633" i="19"/>
  <c r="H1713" i="19"/>
  <c r="BO269" i="17"/>
  <c r="M1467" i="19"/>
  <c r="M1131" i="19"/>
  <c r="M1454" i="19"/>
  <c r="M1914" i="19"/>
  <c r="L1671" i="19"/>
  <c r="K1671" i="19" s="1"/>
  <c r="AS76" i="17"/>
  <c r="M1118" i="19"/>
  <c r="AA124" i="17"/>
  <c r="H1952" i="19"/>
  <c r="M2164" i="19"/>
  <c r="M2165" i="19"/>
  <c r="M1483" i="19"/>
  <c r="L1081" i="19"/>
  <c r="K1081" i="19" s="1"/>
  <c r="M1081" i="19" s="1"/>
  <c r="L931" i="19"/>
  <c r="K931" i="19" s="1"/>
  <c r="L1852" i="19"/>
  <c r="K1852" i="19" s="1"/>
  <c r="H2107" i="19"/>
  <c r="H1013" i="19"/>
  <c r="H1591" i="19"/>
  <c r="L1189" i="19"/>
  <c r="K1189" i="19" s="1"/>
  <c r="M1189" i="19" s="1"/>
  <c r="BQ96" i="17"/>
  <c r="H2057" i="19"/>
  <c r="L1130" i="19"/>
  <c r="K1130" i="19" s="1"/>
  <c r="M1396" i="19"/>
  <c r="M756" i="19"/>
  <c r="L2179" i="19"/>
  <c r="K2179" i="19" s="1"/>
  <c r="M2179" i="19" s="1"/>
  <c r="AA63" i="17"/>
  <c r="AA191" i="17" s="1"/>
  <c r="H1673" i="19"/>
  <c r="M1672" i="19"/>
  <c r="H1730" i="19"/>
  <c r="AV57" i="17"/>
  <c r="M1889" i="19"/>
  <c r="L973" i="19"/>
  <c r="K973" i="19" s="1"/>
  <c r="M973" i="19" s="1"/>
  <c r="M1113" i="19"/>
  <c r="L489" i="19"/>
  <c r="K489" i="19" s="1"/>
  <c r="M489" i="19" s="1"/>
  <c r="M421" i="19"/>
  <c r="H2883" i="19"/>
  <c r="AE69" i="18"/>
  <c r="H2655" i="19"/>
  <c r="AP82" i="18"/>
  <c r="AP111" i="18" s="1"/>
  <c r="H3127" i="19"/>
  <c r="M2634" i="19"/>
  <c r="CC76" i="18"/>
  <c r="I3059" i="19" s="1"/>
  <c r="M3047" i="19"/>
  <c r="M2807" i="19"/>
  <c r="BT41" i="18"/>
  <c r="CO186" i="18" s="1"/>
  <c r="M2999" i="19"/>
  <c r="I285" i="19"/>
  <c r="H285" i="19" s="1"/>
  <c r="H2859" i="19"/>
  <c r="M2507" i="19"/>
  <c r="M1170" i="19"/>
  <c r="M1368" i="19"/>
  <c r="H621" i="19"/>
  <c r="BQ73" i="17"/>
  <c r="BQ168" i="17" s="1"/>
  <c r="AG71" i="17"/>
  <c r="AH71" i="17" s="1"/>
  <c r="AH166" i="17" s="1"/>
  <c r="AV50" i="17"/>
  <c r="AW50" i="17" s="1"/>
  <c r="BK73" i="17"/>
  <c r="H774" i="19"/>
  <c r="BQ119" i="17"/>
  <c r="BR119" i="17" s="1"/>
  <c r="M613" i="19"/>
  <c r="L1239" i="19"/>
  <c r="K1239" i="19" s="1"/>
  <c r="M1239" i="19" s="1"/>
  <c r="L1447" i="19"/>
  <c r="K1447" i="19" s="1"/>
  <c r="M1447" i="19" s="1"/>
  <c r="M934" i="19"/>
  <c r="L1079" i="19"/>
  <c r="K1079" i="19" s="1"/>
  <c r="M1079" i="19" s="1"/>
  <c r="M929" i="19"/>
  <c r="M2124" i="19"/>
  <c r="M778" i="19"/>
  <c r="M977" i="19"/>
  <c r="L70" i="19"/>
  <c r="H1440" i="19"/>
  <c r="AG81" i="17"/>
  <c r="AH81" i="17" s="1"/>
  <c r="M1371" i="19"/>
  <c r="CC134" i="17"/>
  <c r="H2004" i="19"/>
  <c r="H1696" i="19"/>
  <c r="M668" i="19"/>
  <c r="L2173" i="19"/>
  <c r="K2173" i="19" s="1"/>
  <c r="M2173" i="19" s="1"/>
  <c r="H1743" i="19"/>
  <c r="M1895" i="19"/>
  <c r="BT118" i="17"/>
  <c r="BU118" i="17" s="1"/>
  <c r="BU302" i="17" s="1"/>
  <c r="AG134" i="17"/>
  <c r="M2067" i="19"/>
  <c r="L1995" i="19"/>
  <c r="K1995" i="19" s="1"/>
  <c r="M1995" i="19" s="1"/>
  <c r="M1377" i="19"/>
  <c r="H999" i="19"/>
  <c r="AS122" i="17"/>
  <c r="AM83" i="17"/>
  <c r="I882" i="19" s="1"/>
  <c r="BK49" i="17"/>
  <c r="BL49" i="17" s="1"/>
  <c r="M1267" i="19"/>
  <c r="L1318" i="19"/>
  <c r="K1318" i="19" s="1"/>
  <c r="M1620" i="19"/>
  <c r="L866" i="19"/>
  <c r="K866" i="19" s="1"/>
  <c r="M1408" i="19"/>
  <c r="H1993" i="19"/>
  <c r="H1092" i="19"/>
  <c r="H867" i="19"/>
  <c r="H1416" i="19"/>
  <c r="BK134" i="17"/>
  <c r="H516" i="19"/>
  <c r="M463" i="19"/>
  <c r="L569" i="19"/>
  <c r="K569" i="19" s="1"/>
  <c r="M569" i="19" s="1"/>
  <c r="M409" i="19"/>
  <c r="H493" i="19"/>
  <c r="CA44" i="16"/>
  <c r="AV44" i="16"/>
  <c r="BB90" i="16" s="1"/>
  <c r="BW78" i="18"/>
  <c r="H3016" i="19"/>
  <c r="L2529" i="19"/>
  <c r="K2529" i="19" s="1"/>
  <c r="M2529" i="19" s="1"/>
  <c r="L2757" i="19"/>
  <c r="K2757" i="19" s="1"/>
  <c r="M2757" i="19" s="1"/>
  <c r="M2706" i="19"/>
  <c r="H2976" i="19"/>
  <c r="CD76" i="18"/>
  <c r="CC86" i="18" s="1"/>
  <c r="AG67" i="18"/>
  <c r="AA77" i="18"/>
  <c r="M2520" i="19"/>
  <c r="I2418" i="19"/>
  <c r="H2580" i="19"/>
  <c r="AG59" i="18"/>
  <c r="AH59" i="18" s="1"/>
  <c r="BT55" i="18"/>
  <c r="CO200" i="18" s="1"/>
  <c r="L292" i="19"/>
  <c r="M2374" i="19"/>
  <c r="M2365" i="19"/>
  <c r="M2751" i="19"/>
  <c r="H2389" i="19"/>
  <c r="H2397" i="19"/>
  <c r="M2375" i="19"/>
  <c r="L348" i="19"/>
  <c r="K348" i="19" s="1"/>
  <c r="M348" i="19" s="1"/>
  <c r="M2346" i="19"/>
  <c r="L2606" i="19"/>
  <c r="K2606" i="19" s="1"/>
  <c r="M2606" i="19" s="1"/>
  <c r="I3156" i="19"/>
  <c r="H2924" i="19"/>
  <c r="BZ82" i="18"/>
  <c r="I2912" i="19"/>
  <c r="L2966" i="19"/>
  <c r="K2966" i="19" s="1"/>
  <c r="M2966" i="19" s="1"/>
  <c r="BQ75" i="18"/>
  <c r="BQ135" i="18" s="1"/>
  <c r="AY85" i="18"/>
  <c r="AY232" i="17" s="1"/>
  <c r="H2325" i="19"/>
  <c r="AQ38" i="18"/>
  <c r="M2635" i="19"/>
  <c r="L3049" i="19"/>
  <c r="K3049" i="19" s="1"/>
  <c r="M3049" i="19" s="1"/>
  <c r="L3131" i="19"/>
  <c r="K3131" i="19" s="1"/>
  <c r="M3131" i="19" s="1"/>
  <c r="L2792" i="19"/>
  <c r="K2792" i="19" s="1"/>
  <c r="M2792" i="19" s="1"/>
  <c r="M2822" i="19"/>
  <c r="M2385" i="19"/>
  <c r="M3019" i="19"/>
  <c r="CC72" i="18"/>
  <c r="CC170" i="18" s="1"/>
  <c r="H2903" i="19"/>
  <c r="H3100" i="19"/>
  <c r="CG38" i="18"/>
  <c r="CG116" i="18" s="1"/>
  <c r="L715" i="19"/>
  <c r="K715" i="19" s="1"/>
  <c r="L1985" i="19"/>
  <c r="K1985" i="19" s="1"/>
  <c r="M1985" i="19" s="1"/>
  <c r="BK71" i="17"/>
  <c r="H1639" i="19"/>
  <c r="H960" i="19"/>
  <c r="H2112" i="19"/>
  <c r="M1200" i="19"/>
  <c r="L104" i="19"/>
  <c r="K104" i="19" s="1"/>
  <c r="M104" i="19" s="1"/>
  <c r="M879" i="19"/>
  <c r="L1843" i="19"/>
  <c r="K1843" i="19" s="1"/>
  <c r="M1843" i="19" s="1"/>
  <c r="H882" i="19"/>
  <c r="AP128" i="17"/>
  <c r="I960" i="19" s="1"/>
  <c r="M1926" i="19"/>
  <c r="M1824" i="19"/>
  <c r="L671" i="19"/>
  <c r="K671" i="19" s="1"/>
  <c r="M671" i="19" s="1"/>
  <c r="L1048" i="19"/>
  <c r="K1048" i="19" s="1"/>
  <c r="M1048" i="19" s="1"/>
  <c r="M776" i="19"/>
  <c r="L203" i="19"/>
  <c r="K203" i="19" s="1"/>
  <c r="M203" i="19" s="1"/>
  <c r="M984" i="19"/>
  <c r="L1073" i="19"/>
  <c r="K1073" i="19" s="1"/>
  <c r="M1073" i="19" s="1"/>
  <c r="M1130" i="19"/>
  <c r="M1559" i="19"/>
  <c r="M767" i="19"/>
  <c r="L231" i="19"/>
  <c r="K231" i="19" s="1"/>
  <c r="M231" i="19" s="1"/>
  <c r="M1852" i="19"/>
  <c r="M1158" i="19"/>
  <c r="AG122" i="17"/>
  <c r="AS79" i="17"/>
  <c r="AT79" i="17" s="1"/>
  <c r="L1016" i="19" s="1"/>
  <c r="K1016" i="19" s="1"/>
  <c r="CC71" i="17"/>
  <c r="H1595" i="19"/>
  <c r="CM133" i="17"/>
  <c r="CM237" i="17" s="1"/>
  <c r="M1107" i="19"/>
  <c r="L723" i="19"/>
  <c r="K723" i="19" s="1"/>
  <c r="M931" i="19"/>
  <c r="L990" i="19"/>
  <c r="K990" i="19" s="1"/>
  <c r="BH91" i="17"/>
  <c r="BH553" i="17" s="1"/>
  <c r="H950" i="19"/>
  <c r="H1534" i="19"/>
  <c r="H852" i="19"/>
  <c r="H1593" i="19"/>
  <c r="H1271" i="19"/>
  <c r="M1459" i="19"/>
  <c r="L696" i="19"/>
  <c r="K696" i="19" s="1"/>
  <c r="M696" i="19" s="1"/>
  <c r="M2094" i="19"/>
  <c r="L2007" i="19"/>
  <c r="K2007" i="19" s="1"/>
  <c r="M1212" i="19"/>
  <c r="L1404" i="19"/>
  <c r="K1404" i="19" s="1"/>
  <c r="M1404" i="19" s="1"/>
  <c r="L1528" i="19"/>
  <c r="K1528" i="19" s="1"/>
  <c r="M1528" i="19" s="1"/>
  <c r="M2041" i="19"/>
  <c r="L167" i="19"/>
  <c r="K167" i="19" s="1"/>
  <c r="M167" i="19" s="1"/>
  <c r="L1240" i="19"/>
  <c r="K1240" i="19" s="1"/>
  <c r="M1240" i="19" s="1"/>
  <c r="L1623" i="19"/>
  <c r="K1623" i="19" s="1"/>
  <c r="M1623" i="19" s="1"/>
  <c r="L949" i="19"/>
  <c r="K949" i="19" s="1"/>
  <c r="M949" i="19" s="1"/>
  <c r="M1299" i="19"/>
  <c r="L1891" i="19"/>
  <c r="K1891" i="19" s="1"/>
  <c r="L1255" i="19"/>
  <c r="K1255" i="19" s="1"/>
  <c r="M1255" i="19" s="1"/>
  <c r="M1169" i="19"/>
  <c r="M1642" i="19"/>
  <c r="L861" i="19"/>
  <c r="K861" i="19" s="1"/>
  <c r="M861" i="19" s="1"/>
  <c r="H1372" i="19"/>
  <c r="AP113" i="17"/>
  <c r="H1059" i="19"/>
  <c r="H962" i="19"/>
  <c r="BK67" i="17"/>
  <c r="BK535" i="17" s="1"/>
  <c r="M664" i="19"/>
  <c r="I192" i="19"/>
  <c r="H192" i="19" s="1"/>
  <c r="H2152" i="19"/>
  <c r="M630" i="19"/>
  <c r="M1400" i="19"/>
  <c r="M1564" i="19"/>
  <c r="H740" i="19"/>
  <c r="BK90" i="16"/>
  <c r="AK44" i="16"/>
  <c r="M555" i="19"/>
  <c r="I400" i="19"/>
  <c r="H460" i="19"/>
  <c r="I439" i="19"/>
  <c r="M397" i="19"/>
  <c r="CC41" i="16"/>
  <c r="CC74" i="16" s="1"/>
  <c r="H550" i="19"/>
  <c r="I1392" i="19"/>
  <c r="AS46" i="18"/>
  <c r="BQ49" i="17"/>
  <c r="BQ327" i="17" s="1"/>
  <c r="H2646" i="19"/>
  <c r="H2465" i="19"/>
  <c r="I2314" i="19"/>
  <c r="BE78" i="18"/>
  <c r="CL51" i="18"/>
  <c r="CL154" i="18" s="1"/>
  <c r="M2463" i="19"/>
  <c r="M2074" i="19"/>
  <c r="AH75" i="18"/>
  <c r="AH135" i="18" s="1"/>
  <c r="H709" i="19"/>
  <c r="H1658" i="19"/>
  <c r="M1257" i="19"/>
  <c r="H1010" i="19"/>
  <c r="AG76" i="17"/>
  <c r="H801" i="19"/>
  <c r="H1922" i="19"/>
  <c r="M935" i="19"/>
  <c r="BT188" i="18"/>
  <c r="CO188" i="18"/>
  <c r="I513" i="19"/>
  <c r="H509" i="19"/>
  <c r="AE118" i="18"/>
  <c r="L2341" i="19"/>
  <c r="K2341" i="19" s="1"/>
  <c r="M2341" i="19" s="1"/>
  <c r="L993" i="19"/>
  <c r="K993" i="19" s="1"/>
  <c r="M993" i="19" s="1"/>
  <c r="AZ85" i="18"/>
  <c r="L2616" i="19" s="1"/>
  <c r="K2616" i="19" s="1"/>
  <c r="AS67" i="18"/>
  <c r="AS165" i="18" s="1"/>
  <c r="I479" i="19"/>
  <c r="M2869" i="19"/>
  <c r="H478" i="19"/>
  <c r="AA82" i="18"/>
  <c r="AG227" i="18" s="1"/>
  <c r="BQ72" i="18"/>
  <c r="BQ133" i="18" s="1"/>
  <c r="AY84" i="18"/>
  <c r="AY231" i="17" s="1"/>
  <c r="H2694" i="19"/>
  <c r="H2571" i="19"/>
  <c r="M825" i="19"/>
  <c r="H2908" i="19"/>
  <c r="BT42" i="18"/>
  <c r="BB70" i="18"/>
  <c r="BB121" i="18" s="1"/>
  <c r="I2616" i="19"/>
  <c r="M2616" i="19" s="1"/>
  <c r="AY124" i="17"/>
  <c r="AY321" i="17" s="1"/>
  <c r="H2678" i="19"/>
  <c r="H1122" i="19"/>
  <c r="H3009" i="19"/>
  <c r="M899" i="19"/>
  <c r="BE50" i="17"/>
  <c r="I1295" i="19" s="1"/>
  <c r="CL74" i="17"/>
  <c r="CC55" i="17"/>
  <c r="CC534" i="17" s="1"/>
  <c r="M1840" i="19"/>
  <c r="M1150" i="19"/>
  <c r="BK75" i="16"/>
  <c r="BU43" i="18"/>
  <c r="BU130" i="18" s="1"/>
  <c r="CF61" i="18"/>
  <c r="CF206" i="18" s="1"/>
  <c r="AS42" i="16"/>
  <c r="AS64" i="16" s="1"/>
  <c r="M1256" i="19"/>
  <c r="M1462" i="19"/>
  <c r="M2000" i="19"/>
  <c r="M843" i="19"/>
  <c r="AS168" i="18"/>
  <c r="AG136" i="18"/>
  <c r="AG174" i="18"/>
  <c r="CC225" i="18"/>
  <c r="BW109" i="18"/>
  <c r="BL75" i="18"/>
  <c r="BK173" i="18"/>
  <c r="CC121" i="18"/>
  <c r="CC168" i="18"/>
  <c r="AT121" i="18"/>
  <c r="AT132" i="18"/>
  <c r="AB38" i="18"/>
  <c r="H2305" i="19" s="1"/>
  <c r="AA151" i="18"/>
  <c r="AG183" i="18"/>
  <c r="AA116" i="18"/>
  <c r="AS62" i="16"/>
  <c r="AS73" i="16"/>
  <c r="BK247" i="18"/>
  <c r="BK248" i="18"/>
  <c r="BK246" i="18"/>
  <c r="BK153" i="18"/>
  <c r="AV154" i="18"/>
  <c r="AT75" i="18"/>
  <c r="AT135" i="18" s="1"/>
  <c r="AS135" i="18"/>
  <c r="AN78" i="18"/>
  <c r="AN107" i="18" s="1"/>
  <c r="AS223" i="18"/>
  <c r="AM107" i="18"/>
  <c r="I3005" i="19"/>
  <c r="BZ107" i="18"/>
  <c r="BF82" i="18"/>
  <c r="BF111" i="18" s="1"/>
  <c r="BE111" i="18"/>
  <c r="I3089" i="19"/>
  <c r="CF241" i="18"/>
  <c r="CF222" i="18"/>
  <c r="CF161" i="18"/>
  <c r="CF106" i="18"/>
  <c r="L3007" i="19"/>
  <c r="K3007" i="19" s="1"/>
  <c r="CA109" i="18"/>
  <c r="BW77" i="18"/>
  <c r="BX118" i="18"/>
  <c r="BC76" i="18"/>
  <c r="H2673" i="19" s="1"/>
  <c r="CO176" i="18"/>
  <c r="BI114" i="18"/>
  <c r="L2151" i="19"/>
  <c r="K2151" i="19" s="1"/>
  <c r="M2151" i="19" s="1"/>
  <c r="L707" i="19"/>
  <c r="K707" i="19" s="1"/>
  <c r="M707" i="19" s="1"/>
  <c r="L119" i="19"/>
  <c r="K119" i="19" s="1"/>
  <c r="M119" i="19" s="1"/>
  <c r="L2104" i="19"/>
  <c r="K2104" i="19" s="1"/>
  <c r="M2104" i="19" s="1"/>
  <c r="M1326" i="19"/>
  <c r="M418" i="19"/>
  <c r="L2632" i="19"/>
  <c r="K2632" i="19" s="1"/>
  <c r="M2632" i="19" s="1"/>
  <c r="M759" i="19"/>
  <c r="M1414" i="19"/>
  <c r="L2572" i="19"/>
  <c r="K2572" i="19" s="1"/>
  <c r="M2572" i="19" s="1"/>
  <c r="M969" i="19"/>
  <c r="L2106" i="19"/>
  <c r="K2106" i="19" s="1"/>
  <c r="H1976" i="19"/>
  <c r="I2816" i="19"/>
  <c r="BN156" i="18"/>
  <c r="BT204" i="18"/>
  <c r="BZ83" i="17"/>
  <c r="CA83" i="17" s="1"/>
  <c r="AE77" i="18"/>
  <c r="AE106" i="18" s="1"/>
  <c r="AD241" i="18"/>
  <c r="AD161" i="18"/>
  <c r="AD106" i="18"/>
  <c r="BK72" i="17"/>
  <c r="BL72" i="17" s="1"/>
  <c r="L1439" i="19" s="1"/>
  <c r="K1439" i="19" s="1"/>
  <c r="BB73" i="17"/>
  <c r="CI130" i="17"/>
  <c r="CJ130" i="17" s="1"/>
  <c r="L2137" i="19" s="1"/>
  <c r="K2137" i="19" s="1"/>
  <c r="AD142" i="18"/>
  <c r="AD154" i="18"/>
  <c r="AJ154" i="18"/>
  <c r="AJ142" i="18"/>
  <c r="AQ51" i="18"/>
  <c r="AP142" i="18"/>
  <c r="AP154" i="18"/>
  <c r="H2803" i="19"/>
  <c r="H1312" i="19"/>
  <c r="CI83" i="17"/>
  <c r="CI536" i="17" s="1"/>
  <c r="I493" i="19"/>
  <c r="H2167" i="19"/>
  <c r="I2437" i="19"/>
  <c r="AJ107" i="18"/>
  <c r="BB68" i="18"/>
  <c r="I3148" i="19"/>
  <c r="CL107" i="18"/>
  <c r="I2439" i="19"/>
  <c r="AJ109" i="18"/>
  <c r="I2497" i="19"/>
  <c r="AP109" i="18"/>
  <c r="BL70" i="18"/>
  <c r="BL121" i="18" s="1"/>
  <c r="BK121" i="18"/>
  <c r="I3007" i="19"/>
  <c r="BZ109" i="18"/>
  <c r="I3121" i="19"/>
  <c r="CI225" i="18"/>
  <c r="CI109" i="18"/>
  <c r="I2356" i="19"/>
  <c r="AD111" i="18"/>
  <c r="AA85" i="18"/>
  <c r="AN86" i="18"/>
  <c r="L2474" i="19" s="1"/>
  <c r="K2474" i="19" s="1"/>
  <c r="AS231" i="18"/>
  <c r="BI85" i="18"/>
  <c r="BH232" i="17"/>
  <c r="CG84" i="18"/>
  <c r="CF229" i="18"/>
  <c r="BZ229" i="18"/>
  <c r="CF231" i="17"/>
  <c r="I3126" i="19"/>
  <c r="CI230" i="18"/>
  <c r="CI232" i="17"/>
  <c r="BK39" i="17"/>
  <c r="BK253" i="17" s="1"/>
  <c r="BE45" i="16"/>
  <c r="BK91" i="16" s="1"/>
  <c r="BQ81" i="17"/>
  <c r="BR81" i="17" s="1"/>
  <c r="BB59" i="18"/>
  <c r="BC59" i="18" s="1"/>
  <c r="BB61" i="18" s="1"/>
  <c r="BZ130" i="17"/>
  <c r="AV83" i="17"/>
  <c r="I1097" i="19" s="1"/>
  <c r="AW77" i="18"/>
  <c r="AW106" i="18" s="1"/>
  <c r="AV241" i="18"/>
  <c r="BB222" i="18"/>
  <c r="AV106" i="18"/>
  <c r="CL77" i="18"/>
  <c r="H2889" i="19"/>
  <c r="CI61" i="18"/>
  <c r="I3106" i="19" s="1"/>
  <c r="H440" i="19"/>
  <c r="AB77" i="18"/>
  <c r="AB106" i="18" s="1"/>
  <c r="AA241" i="18"/>
  <c r="AG222" i="18"/>
  <c r="AA161" i="18"/>
  <c r="AA106" i="18"/>
  <c r="AK80" i="18"/>
  <c r="AK109" i="18" s="1"/>
  <c r="CJ80" i="18"/>
  <c r="CJ109" i="18" s="1"/>
  <c r="I2730" i="19"/>
  <c r="BE61" i="18"/>
  <c r="AZ84" i="18"/>
  <c r="H558" i="19"/>
  <c r="BN68" i="18"/>
  <c r="I2825" i="19" s="1"/>
  <c r="CI51" i="18"/>
  <c r="CJ51" i="18" s="1"/>
  <c r="CI53" i="18" s="1"/>
  <c r="BB41" i="16"/>
  <c r="H2582" i="19"/>
  <c r="H423" i="19"/>
  <c r="AP45" i="16"/>
  <c r="CC40" i="16"/>
  <c r="BZ45" i="16"/>
  <c r="BZ67" i="16" s="1"/>
  <c r="CI45" i="16"/>
  <c r="CI91" i="16" s="1"/>
  <c r="CF133" i="17"/>
  <c r="CG133" i="17" s="1"/>
  <c r="CG237" i="17" s="1"/>
  <c r="BB134" i="17"/>
  <c r="H1434" i="19"/>
  <c r="BZ151" i="18"/>
  <c r="BZ116" i="18"/>
  <c r="CD112" i="18"/>
  <c r="BN243" i="18"/>
  <c r="BN244" i="18"/>
  <c r="BT178" i="18"/>
  <c r="BN245" i="18"/>
  <c r="BN114" i="18"/>
  <c r="BN150" i="18"/>
  <c r="BN125" i="18"/>
  <c r="BK170" i="18"/>
  <c r="AZ114" i="18"/>
  <c r="BF114" i="18"/>
  <c r="I2906" i="19"/>
  <c r="AH61" i="16"/>
  <c r="BT128" i="18"/>
  <c r="AD151" i="18"/>
  <c r="AD116" i="18"/>
  <c r="H2334" i="19"/>
  <c r="AD40" i="18"/>
  <c r="AQ116" i="18"/>
  <c r="BT33" i="16"/>
  <c r="AS244" i="18"/>
  <c r="AS245" i="18"/>
  <c r="AS243" i="18"/>
  <c r="AS150" i="18"/>
  <c r="AS125" i="18"/>
  <c r="AS114" i="18"/>
  <c r="H2511" i="19"/>
  <c r="AS38" i="18"/>
  <c r="I2511" i="19" s="1"/>
  <c r="I2333" i="19"/>
  <c r="I2506" i="19"/>
  <c r="BT36" i="18"/>
  <c r="BT234" i="18" s="1"/>
  <c r="H2906" i="19"/>
  <c r="BQ172" i="18"/>
  <c r="BO113" i="18"/>
  <c r="BR114" i="18"/>
  <c r="BR125" i="18"/>
  <c r="AG63" i="16"/>
  <c r="AK77" i="18"/>
  <c r="AK106" i="18" s="1"/>
  <c r="AJ241" i="18"/>
  <c r="AJ161" i="18"/>
  <c r="AJ106" i="18"/>
  <c r="AG240" i="18"/>
  <c r="AG158" i="18"/>
  <c r="AG118" i="18"/>
  <c r="I2541" i="19"/>
  <c r="AS119" i="18"/>
  <c r="BX82" i="18"/>
  <c r="BX111" i="18" s="1"/>
  <c r="CC227" i="18"/>
  <c r="BW111" i="18"/>
  <c r="BN40" i="16"/>
  <c r="I492" i="19" s="1"/>
  <c r="CA78" i="18"/>
  <c r="AJ45" i="16"/>
  <c r="AJ67" i="16" s="1"/>
  <c r="AK64" i="16"/>
  <c r="BB172" i="18"/>
  <c r="BT237" i="18"/>
  <c r="BT112" i="18"/>
  <c r="AT125" i="18"/>
  <c r="AT114" i="18"/>
  <c r="BX125" i="18"/>
  <c r="BX114" i="18"/>
  <c r="BT126" i="18"/>
  <c r="BT115" i="18"/>
  <c r="BU42" i="18"/>
  <c r="BT129" i="18"/>
  <c r="M2717" i="19"/>
  <c r="M568" i="19"/>
  <c r="L2320" i="19"/>
  <c r="K2320" i="19" s="1"/>
  <c r="M2320" i="19" s="1"/>
  <c r="L1351" i="19"/>
  <c r="K1351" i="19" s="1"/>
  <c r="M1351" i="19" s="1"/>
  <c r="M723" i="19"/>
  <c r="M2058" i="19"/>
  <c r="M1364" i="19"/>
  <c r="AQ43" i="16"/>
  <c r="AP97" i="16"/>
  <c r="H1448" i="19"/>
  <c r="I2482" i="19"/>
  <c r="AP157" i="18"/>
  <c r="H1649" i="19"/>
  <c r="AJ82" i="18"/>
  <c r="AJ111" i="18" s="1"/>
  <c r="AK133" i="18"/>
  <c r="M1329" i="19"/>
  <c r="BN63" i="16"/>
  <c r="I2543" i="19"/>
  <c r="AS132" i="18"/>
  <c r="AS121" i="18"/>
  <c r="BF80" i="18"/>
  <c r="BF109" i="18" s="1"/>
  <c r="BK225" i="18"/>
  <c r="BE109" i="18"/>
  <c r="BZ227" i="18"/>
  <c r="CF227" i="18"/>
  <c r="CF111" i="18"/>
  <c r="H1362" i="19"/>
  <c r="AW57" i="17"/>
  <c r="L1082" i="19" s="1"/>
  <c r="K1082" i="19" s="1"/>
  <c r="L970" i="19"/>
  <c r="K970" i="19" s="1"/>
  <c r="M970" i="19" s="1"/>
  <c r="L224" i="19"/>
  <c r="M2014" i="19"/>
  <c r="L2819" i="19"/>
  <c r="K2819" i="19" s="1"/>
  <c r="M2819" i="19" s="1"/>
  <c r="L643" i="19"/>
  <c r="K643" i="19" s="1"/>
  <c r="M643" i="19" s="1"/>
  <c r="M1091" i="19"/>
  <c r="L2527" i="19"/>
  <c r="K2527" i="19" s="1"/>
  <c r="M2527" i="19" s="1"/>
  <c r="M2847" i="19"/>
  <c r="M998" i="19"/>
  <c r="M883" i="19"/>
  <c r="M2995" i="19"/>
  <c r="M1251" i="19"/>
  <c r="M1244" i="19"/>
  <c r="L419" i="19"/>
  <c r="K419" i="19" s="1"/>
  <c r="M419" i="19" s="1"/>
  <c r="L2637" i="19"/>
  <c r="K2637" i="19" s="1"/>
  <c r="M2637" i="19" s="1"/>
  <c r="L1470" i="19"/>
  <c r="K1470" i="19" s="1"/>
  <c r="M1470" i="19" s="1"/>
  <c r="L543" i="19"/>
  <c r="K543" i="19" s="1"/>
  <c r="M543" i="19" s="1"/>
  <c r="M1291" i="19"/>
  <c r="M1153" i="19"/>
  <c r="M2644" i="19"/>
  <c r="M3134" i="19"/>
  <c r="M714" i="19"/>
  <c r="L1518" i="19"/>
  <c r="K1518" i="19" s="1"/>
  <c r="M1518" i="19" s="1"/>
  <c r="L1305" i="19"/>
  <c r="K1305" i="19" s="1"/>
  <c r="M1305" i="19" s="1"/>
  <c r="M2007" i="19"/>
  <c r="L1637" i="19"/>
  <c r="K1637" i="19" s="1"/>
  <c r="M1637" i="19" s="1"/>
  <c r="M677" i="19"/>
  <c r="M375" i="19"/>
  <c r="M1354" i="19"/>
  <c r="L2129" i="19"/>
  <c r="K2129" i="19" s="1"/>
  <c r="M2129" i="19" s="1"/>
  <c r="M3076" i="19"/>
  <c r="L760" i="19"/>
  <c r="K760" i="19" s="1"/>
  <c r="M760" i="19" s="1"/>
  <c r="M990" i="19"/>
  <c r="M1671" i="19"/>
  <c r="M1481" i="19"/>
  <c r="L506" i="19"/>
  <c r="K506" i="19" s="1"/>
  <c r="M506" i="19" s="1"/>
  <c r="I142" i="19"/>
  <c r="M2750" i="19"/>
  <c r="M915" i="19"/>
  <c r="L2434" i="19"/>
  <c r="K2434" i="19" s="1"/>
  <c r="M2434" i="19" s="1"/>
  <c r="I399" i="19"/>
  <c r="AJ97" i="16"/>
  <c r="AJ65" i="16"/>
  <c r="CC79" i="17"/>
  <c r="I1976" i="19" s="1"/>
  <c r="AE45" i="16"/>
  <c r="AE67" i="16" s="1"/>
  <c r="AD67" i="16"/>
  <c r="AG40" i="16"/>
  <c r="BQ72" i="17"/>
  <c r="AS55" i="17"/>
  <c r="AS534" i="17" s="1"/>
  <c r="BT37" i="16"/>
  <c r="BU37" i="16" s="1"/>
  <c r="H579" i="19" s="1"/>
  <c r="BB55" i="17"/>
  <c r="BB534" i="17" s="1"/>
  <c r="AG206" i="18"/>
  <c r="AA157" i="18"/>
  <c r="BB46" i="18"/>
  <c r="I2633" i="19" s="1"/>
  <c r="BK196" i="18"/>
  <c r="BE142" i="18"/>
  <c r="BE154" i="18"/>
  <c r="I2722" i="19"/>
  <c r="BH241" i="18"/>
  <c r="BH161" i="18"/>
  <c r="BH106" i="18"/>
  <c r="BX69" i="18"/>
  <c r="BW79" i="18" s="1"/>
  <c r="BX79" i="18" s="1"/>
  <c r="BX108" i="18" s="1"/>
  <c r="BW159" i="18"/>
  <c r="CC214" i="18"/>
  <c r="BW120" i="18"/>
  <c r="BW131" i="18"/>
  <c r="I2989" i="19"/>
  <c r="BZ142" i="18"/>
  <c r="BZ154" i="18"/>
  <c r="AB84" i="18"/>
  <c r="AG229" i="18"/>
  <c r="AA231" i="17"/>
  <c r="AE85" i="18"/>
  <c r="L2359" i="19" s="1"/>
  <c r="K2359" i="19" s="1"/>
  <c r="AD232" i="17"/>
  <c r="AJ86" i="18"/>
  <c r="AQ84" i="18"/>
  <c r="L2501" i="19" s="1"/>
  <c r="K2501" i="19" s="1"/>
  <c r="AP231" i="17"/>
  <c r="H1201" i="19"/>
  <c r="BK96" i="17"/>
  <c r="I1463" i="19" s="1"/>
  <c r="AV129" i="17"/>
  <c r="I379" i="19"/>
  <c r="AD66" i="16"/>
  <c r="BT39" i="16"/>
  <c r="I559" i="19"/>
  <c r="BZ90" i="16"/>
  <c r="CF90" i="16"/>
  <c r="AS73" i="17"/>
  <c r="I1010" i="19" s="1"/>
  <c r="H1225" i="19"/>
  <c r="AZ78" i="18"/>
  <c r="AZ107" i="18" s="1"/>
  <c r="AY107" i="18"/>
  <c r="BX78" i="18"/>
  <c r="BX107" i="18" s="1"/>
  <c r="CC223" i="18"/>
  <c r="BW107" i="18"/>
  <c r="BQ132" i="18"/>
  <c r="BQ121" i="18"/>
  <c r="I2470" i="19"/>
  <c r="AM111" i="18"/>
  <c r="AN84" i="18"/>
  <c r="L2472" i="19" s="1"/>
  <c r="K2472" i="19" s="1"/>
  <c r="AS229" i="18"/>
  <c r="AM231" i="17"/>
  <c r="BK74" i="18"/>
  <c r="BK172" i="18" s="1"/>
  <c r="H2984" i="19"/>
  <c r="BX136" i="18"/>
  <c r="I1406" i="19"/>
  <c r="H1344" i="19"/>
  <c r="BN96" i="17"/>
  <c r="I1568" i="19" s="1"/>
  <c r="I538" i="19"/>
  <c r="I1082" i="19"/>
  <c r="I2343" i="19"/>
  <c r="AV69" i="18"/>
  <c r="I2571" i="19" s="1"/>
  <c r="H2137" i="19"/>
  <c r="AP159" i="18"/>
  <c r="AP120" i="18"/>
  <c r="I2608" i="19"/>
  <c r="AY241" i="18"/>
  <c r="AY161" i="18"/>
  <c r="AY106" i="18"/>
  <c r="BH159" i="18"/>
  <c r="BH120" i="18"/>
  <c r="H3029" i="19"/>
  <c r="I2329" i="19"/>
  <c r="H1719" i="19"/>
  <c r="BT62" i="18"/>
  <c r="AG96" i="17"/>
  <c r="CG44" i="16"/>
  <c r="CL83" i="17"/>
  <c r="I2167" i="19" s="1"/>
  <c r="AQ78" i="18"/>
  <c r="AQ107" i="18" s="1"/>
  <c r="AP107" i="18"/>
  <c r="I2723" i="19"/>
  <c r="BH107" i="18"/>
  <c r="I3090" i="19"/>
  <c r="BZ223" i="18"/>
  <c r="CF223" i="18"/>
  <c r="CF107" i="18"/>
  <c r="CM82" i="18"/>
  <c r="CL111" i="18"/>
  <c r="H2330" i="19"/>
  <c r="I2700" i="19"/>
  <c r="BK229" i="18"/>
  <c r="BE231" i="17"/>
  <c r="H1406" i="19"/>
  <c r="BF84" i="18"/>
  <c r="L2700" i="19" s="1"/>
  <c r="K2700" i="19" s="1"/>
  <c r="M2700" i="19" s="1"/>
  <c r="AT59" i="18"/>
  <c r="AS61" i="18" s="1"/>
  <c r="AS157" i="18" s="1"/>
  <c r="CA130" i="17"/>
  <c r="H1082" i="19"/>
  <c r="H3147" i="19"/>
  <c r="CI229" i="18"/>
  <c r="CI231" i="17"/>
  <c r="I2495" i="19"/>
  <c r="AQ80" i="18"/>
  <c r="AQ109" i="18" s="1"/>
  <c r="AE82" i="18"/>
  <c r="AE111" i="18" s="1"/>
  <c r="M1384" i="19"/>
  <c r="H2681" i="19"/>
  <c r="CJ84" i="18"/>
  <c r="H2825" i="19"/>
  <c r="AD43" i="16"/>
  <c r="I378" i="19" s="1"/>
  <c r="CI69" i="18"/>
  <c r="I3110" i="19" s="1"/>
  <c r="H986" i="19"/>
  <c r="AG64" i="16"/>
  <c r="BH128" i="17"/>
  <c r="I1390" i="19" s="1"/>
  <c r="AG214" i="18"/>
  <c r="AA159" i="18"/>
  <c r="AA120" i="18"/>
  <c r="I2360" i="19"/>
  <c r="BR75" i="18"/>
  <c r="BR135" i="18" s="1"/>
  <c r="H2150" i="19"/>
  <c r="BT47" i="18"/>
  <c r="I2916" i="19" s="1"/>
  <c r="H2473" i="19"/>
  <c r="H539" i="19"/>
  <c r="CG77" i="18"/>
  <c r="CG106" i="18" s="1"/>
  <c r="H1286" i="19"/>
  <c r="BB121" i="17"/>
  <c r="BR126" i="17"/>
  <c r="H1710" i="19" s="1"/>
  <c r="CO481" i="17"/>
  <c r="L1820" i="19"/>
  <c r="K1820" i="19" s="1"/>
  <c r="M1820" i="19" s="1"/>
  <c r="AH130" i="18"/>
  <c r="CO43" i="18"/>
  <c r="AS75" i="16"/>
  <c r="CL151" i="18"/>
  <c r="CL116" i="18"/>
  <c r="CL40" i="18"/>
  <c r="CM40" i="18" s="1"/>
  <c r="CM117" i="18" s="1"/>
  <c r="H3130" i="19"/>
  <c r="AS173" i="18"/>
  <c r="BO33" i="18"/>
  <c r="BU35" i="18"/>
  <c r="I2904" i="19"/>
  <c r="BO129" i="18"/>
  <c r="I2911" i="19"/>
  <c r="BQ244" i="18"/>
  <c r="BQ245" i="18"/>
  <c r="BQ243" i="18"/>
  <c r="BQ150" i="18"/>
  <c r="BQ114" i="18"/>
  <c r="BQ125" i="18"/>
  <c r="BQ38" i="18"/>
  <c r="H2851" i="19"/>
  <c r="H2790" i="19"/>
  <c r="AG74" i="16"/>
  <c r="AS183" i="18"/>
  <c r="AM151" i="18"/>
  <c r="AM116" i="18"/>
  <c r="BE38" i="18"/>
  <c r="AN38" i="18"/>
  <c r="CC174" i="18"/>
  <c r="BO127" i="18"/>
  <c r="H2905" i="19"/>
  <c r="CO42" i="18"/>
  <c r="CO187" i="18"/>
  <c r="BB33" i="18"/>
  <c r="BT32" i="16"/>
  <c r="I514" i="19" s="1"/>
  <c r="H3169" i="19"/>
  <c r="BT32" i="18"/>
  <c r="I2901" i="19" s="1"/>
  <c r="H2904" i="19"/>
  <c r="I2846" i="19"/>
  <c r="CO203" i="18"/>
  <c r="CA38" i="18"/>
  <c r="BZ40" i="18" s="1"/>
  <c r="CO210" i="18"/>
  <c r="AK61" i="18"/>
  <c r="AJ157" i="18"/>
  <c r="BT239" i="18"/>
  <c r="BT155" i="18"/>
  <c r="I2494" i="19"/>
  <c r="AP241" i="18"/>
  <c r="AP161" i="18"/>
  <c r="AP106" i="18"/>
  <c r="I3123" i="19"/>
  <c r="CI227" i="18"/>
  <c r="CI111" i="18"/>
  <c r="I2443" i="19"/>
  <c r="AJ231" i="17"/>
  <c r="CC206" i="18"/>
  <c r="BW157" i="18"/>
  <c r="BX84" i="18"/>
  <c r="BW231" i="17"/>
  <c r="AE131" i="18"/>
  <c r="AE120" i="18"/>
  <c r="AD159" i="18"/>
  <c r="AD131" i="18"/>
  <c r="AD120" i="18"/>
  <c r="AS240" i="18"/>
  <c r="AS158" i="18"/>
  <c r="AS118" i="18"/>
  <c r="CG85" i="18"/>
  <c r="CF230" i="18"/>
  <c r="BZ230" i="18"/>
  <c r="CF232" i="17"/>
  <c r="BN72" i="18"/>
  <c r="BN135" i="18"/>
  <c r="AH67" i="18"/>
  <c r="AH118" i="18" s="1"/>
  <c r="CA82" i="18"/>
  <c r="BZ111" i="18"/>
  <c r="BX121" i="18"/>
  <c r="BX132" i="18"/>
  <c r="AT128" i="18"/>
  <c r="AB114" i="18"/>
  <c r="I2304" i="19"/>
  <c r="CI183" i="18"/>
  <c r="CI151" i="18"/>
  <c r="CI116" i="18"/>
  <c r="BO61" i="16"/>
  <c r="BU33" i="16"/>
  <c r="BU61" i="16" s="1"/>
  <c r="I515" i="19"/>
  <c r="BR115" i="18"/>
  <c r="BR126" i="18"/>
  <c r="BN173" i="18"/>
  <c r="H2957" i="19"/>
  <c r="L856" i="19"/>
  <c r="K856" i="19" s="1"/>
  <c r="M856" i="19" s="1"/>
  <c r="L2514" i="19"/>
  <c r="K2514" i="19" s="1"/>
  <c r="M2514" i="19" s="1"/>
  <c r="M611" i="19"/>
  <c r="L2647" i="19"/>
  <c r="K2647" i="19" s="1"/>
  <c r="M2647" i="19" s="1"/>
  <c r="L3102" i="19"/>
  <c r="K3102" i="19" s="1"/>
  <c r="M3102" i="19" s="1"/>
  <c r="M744" i="19"/>
  <c r="L1818" i="19"/>
  <c r="K1818" i="19" s="1"/>
  <c r="M1818" i="19" s="1"/>
  <c r="L654" i="19"/>
  <c r="K654" i="19" s="1"/>
  <c r="M654" i="19" s="1"/>
  <c r="L1879" i="19"/>
  <c r="K1879" i="19" s="1"/>
  <c r="M1879" i="19" s="1"/>
  <c r="L317" i="19"/>
  <c r="K317" i="19" s="1"/>
  <c r="M317" i="19" s="1"/>
  <c r="H1910" i="19"/>
  <c r="CA43" i="16"/>
  <c r="CA65" i="16" s="1"/>
  <c r="BZ65" i="16"/>
  <c r="H1650" i="19"/>
  <c r="I2960" i="19"/>
  <c r="CC196" i="18"/>
  <c r="BW154" i="18"/>
  <c r="BW142" i="18"/>
  <c r="I2729" i="19"/>
  <c r="BH231" i="17"/>
  <c r="AY80" i="18"/>
  <c r="AY109" i="18" s="1"/>
  <c r="AZ121" i="18"/>
  <c r="AW82" i="18"/>
  <c r="AV111" i="18"/>
  <c r="I2549" i="19"/>
  <c r="AS136" i="18"/>
  <c r="I2702" i="19"/>
  <c r="BK231" i="18"/>
  <c r="L1373" i="19"/>
  <c r="K1373" i="19" s="1"/>
  <c r="M1373" i="19" s="1"/>
  <c r="M1306" i="19"/>
  <c r="L2802" i="19"/>
  <c r="K2802" i="19" s="1"/>
  <c r="M1905" i="19"/>
  <c r="L2756" i="19"/>
  <c r="K2756" i="19" s="1"/>
  <c r="M2756" i="19" s="1"/>
  <c r="M596" i="19"/>
  <c r="M3020" i="19"/>
  <c r="M2855" i="19"/>
  <c r="M1026" i="19"/>
  <c r="M2335" i="19"/>
  <c r="L991" i="19"/>
  <c r="K991" i="19" s="1"/>
  <c r="M991" i="19" s="1"/>
  <c r="L2601" i="19"/>
  <c r="K2601" i="19" s="1"/>
  <c r="L2570" i="19"/>
  <c r="K2570" i="19" s="1"/>
  <c r="M2570" i="19" s="1"/>
  <c r="L1610" i="19"/>
  <c r="K1610" i="19" s="1"/>
  <c r="M1610" i="19" s="1"/>
  <c r="M2061" i="19"/>
  <c r="M1270" i="19"/>
  <c r="M2387" i="19"/>
  <c r="M2184" i="19"/>
  <c r="L1836" i="19"/>
  <c r="K1836" i="19" s="1"/>
  <c r="M1836" i="19" s="1"/>
  <c r="M2793" i="19"/>
  <c r="M941" i="19"/>
  <c r="L1835" i="19"/>
  <c r="K1835" i="19" s="1"/>
  <c r="M1835" i="19" s="1"/>
  <c r="L1345" i="19"/>
  <c r="K1345" i="19" s="1"/>
  <c r="M1345" i="19" s="1"/>
  <c r="M2183" i="19"/>
  <c r="M2862" i="19"/>
  <c r="M1360" i="19"/>
  <c r="M2766" i="19"/>
  <c r="AE40" i="18"/>
  <c r="AE117" i="18" s="1"/>
  <c r="AZ43" i="16"/>
  <c r="BH129" i="17"/>
  <c r="BH312" i="17" s="1"/>
  <c r="H631" i="19"/>
  <c r="BI43" i="16"/>
  <c r="BH97" i="16"/>
  <c r="CJ43" i="16"/>
  <c r="CI97" i="16"/>
  <c r="CI89" i="16"/>
  <c r="AJ63" i="17"/>
  <c r="AJ328" i="17" s="1"/>
  <c r="H992" i="19"/>
  <c r="AG119" i="18"/>
  <c r="I2693" i="19"/>
  <c r="BE161" i="18"/>
  <c r="BE241" i="18"/>
  <c r="BK222" i="18"/>
  <c r="BE106" i="18"/>
  <c r="CA69" i="18"/>
  <c r="BZ79" i="18" s="1"/>
  <c r="BZ131" i="18"/>
  <c r="BZ159" i="18"/>
  <c r="BZ120" i="18"/>
  <c r="H2445" i="19"/>
  <c r="BC75" i="18"/>
  <c r="BQ220" i="18"/>
  <c r="BZ84" i="18"/>
  <c r="CC229" i="18" s="1"/>
  <c r="H1463" i="19"/>
  <c r="H1121" i="19"/>
  <c r="H521" i="19"/>
  <c r="BK123" i="17"/>
  <c r="I1490" i="19" s="1"/>
  <c r="AV78" i="18"/>
  <c r="AV161" i="18" s="1"/>
  <c r="AG135" i="18"/>
  <c r="CM84" i="18"/>
  <c r="CL231" i="17"/>
  <c r="I2586" i="19"/>
  <c r="BB229" i="18"/>
  <c r="AV231" i="17"/>
  <c r="AA129" i="17"/>
  <c r="AA312" i="17" s="1"/>
  <c r="H1568" i="19"/>
  <c r="AE51" i="18"/>
  <c r="BB42" i="16"/>
  <c r="M629" i="19"/>
  <c r="I2926" i="19"/>
  <c r="I2992" i="19"/>
  <c r="BZ157" i="18"/>
  <c r="I2323" i="19"/>
  <c r="AA107" i="18"/>
  <c r="AG223" i="18"/>
  <c r="AS248" i="18"/>
  <c r="AS247" i="18"/>
  <c r="AS246" i="18"/>
  <c r="AS153" i="18"/>
  <c r="AS140" i="18"/>
  <c r="BI51" i="18"/>
  <c r="BH154" i="18"/>
  <c r="BH142" i="18"/>
  <c r="I3011" i="19"/>
  <c r="BE83" i="17"/>
  <c r="I1312" i="19" s="1"/>
  <c r="AH46" i="18"/>
  <c r="H2381" i="19" s="1"/>
  <c r="AG246" i="18"/>
  <c r="AG248" i="18"/>
  <c r="AG247" i="18"/>
  <c r="AG153" i="18"/>
  <c r="AE78" i="18"/>
  <c r="AE107" i="18" s="1"/>
  <c r="AD107" i="18"/>
  <c r="I2769" i="19"/>
  <c r="BK119" i="18"/>
  <c r="I3051" i="19"/>
  <c r="CC119" i="18"/>
  <c r="CJ78" i="18"/>
  <c r="CJ107" i="18" s="1"/>
  <c r="CI223" i="18"/>
  <c r="CI107" i="18"/>
  <c r="I2354" i="19"/>
  <c r="AD109" i="18"/>
  <c r="AN80" i="18"/>
  <c r="AN109" i="18" s="1"/>
  <c r="AS225" i="18"/>
  <c r="AM109" i="18"/>
  <c r="BN70" i="18"/>
  <c r="I2725" i="19"/>
  <c r="BH109" i="18"/>
  <c r="CG80" i="18"/>
  <c r="CG109" i="18" s="1"/>
  <c r="CF225" i="18"/>
  <c r="BZ225" i="18"/>
  <c r="CF109" i="18"/>
  <c r="I3150" i="19"/>
  <c r="CL109" i="18"/>
  <c r="AE84" i="18"/>
  <c r="AD231" i="17"/>
  <c r="AJ85" i="18"/>
  <c r="I2444" i="19" s="1"/>
  <c r="AQ85" i="18"/>
  <c r="L2502" i="19" s="1"/>
  <c r="K2502" i="19" s="1"/>
  <c r="AP232" i="17"/>
  <c r="CA85" i="18"/>
  <c r="L3012" i="19" s="1"/>
  <c r="K3012" i="19" s="1"/>
  <c r="M3012" i="19" s="1"/>
  <c r="BZ232" i="17"/>
  <c r="BZ231" i="18"/>
  <c r="CF231" i="18"/>
  <c r="M1349" i="19"/>
  <c r="I2982" i="19"/>
  <c r="I3135" i="19"/>
  <c r="I438" i="19"/>
  <c r="M1839" i="19"/>
  <c r="I565" i="19"/>
  <c r="M565" i="19" s="1"/>
  <c r="CI90" i="16"/>
  <c r="AP130" i="17"/>
  <c r="I962" i="19" s="1"/>
  <c r="I2436" i="19"/>
  <c r="CF196" i="18"/>
  <c r="CF154" i="18"/>
  <c r="CF142" i="18"/>
  <c r="BR74" i="18"/>
  <c r="BR134" i="18" s="1"/>
  <c r="BW43" i="16"/>
  <c r="I2976" i="19"/>
  <c r="I2696" i="19"/>
  <c r="I2698" i="19"/>
  <c r="AQ44" i="16"/>
  <c r="BI69" i="18"/>
  <c r="BI120" i="18" s="1"/>
  <c r="I2883" i="19"/>
  <c r="BW44" i="16"/>
  <c r="BX63" i="16"/>
  <c r="H378" i="19"/>
  <c r="AS34" i="17"/>
  <c r="AS314" i="17" s="1"/>
  <c r="H1390" i="19"/>
  <c r="AG196" i="18"/>
  <c r="AA154" i="18"/>
  <c r="AA142" i="18"/>
  <c r="BK223" i="18"/>
  <c r="BE107" i="18"/>
  <c r="AA80" i="18"/>
  <c r="AB80" i="18" s="1"/>
  <c r="I2502" i="19"/>
  <c r="H2978" i="19"/>
  <c r="BQ569" i="17"/>
  <c r="H1273" i="19"/>
  <c r="BQ75" i="16"/>
  <c r="BT130" i="18"/>
  <c r="AV151" i="18"/>
  <c r="AV116" i="18"/>
  <c r="AP151" i="18"/>
  <c r="AP116" i="18"/>
  <c r="H2477" i="19"/>
  <c r="AP40" i="18"/>
  <c r="AP167" i="18"/>
  <c r="BH38" i="18"/>
  <c r="BI38" i="18" s="1"/>
  <c r="BU31" i="18"/>
  <c r="L2900" i="19" s="1"/>
  <c r="K2900" i="19" s="1"/>
  <c r="M2900" i="19" s="1"/>
  <c r="BO128" i="18"/>
  <c r="I2910" i="19"/>
  <c r="BU41" i="18"/>
  <c r="H3167" i="19" s="1"/>
  <c r="CJ114" i="18"/>
  <c r="CJ38" i="18"/>
  <c r="CI40" i="18" s="1"/>
  <c r="I3100" i="19"/>
  <c r="BK243" i="18"/>
  <c r="BK245" i="18"/>
  <c r="BK244" i="18"/>
  <c r="BK150" i="18"/>
  <c r="BK114" i="18"/>
  <c r="AT60" i="16"/>
  <c r="AS74" i="16"/>
  <c r="CC172" i="18"/>
  <c r="BB174" i="18"/>
  <c r="AW38" i="18"/>
  <c r="H2562" i="19" s="1"/>
  <c r="H2675" i="19"/>
  <c r="BU34" i="18"/>
  <c r="I2903" i="19"/>
  <c r="AY38" i="18"/>
  <c r="AZ38" i="18" s="1"/>
  <c r="AH112" i="18"/>
  <c r="AG33" i="18"/>
  <c r="I2363" i="19" s="1"/>
  <c r="AG165" i="18"/>
  <c r="AT115" i="18"/>
  <c r="AT126" i="18"/>
  <c r="BT59" i="16"/>
  <c r="BZ183" i="18"/>
  <c r="CF183" i="18"/>
  <c r="CF116" i="18"/>
  <c r="CF151" i="18"/>
  <c r="BT39" i="18"/>
  <c r="I2908" i="19" s="1"/>
  <c r="CC33" i="18"/>
  <c r="CD33" i="18" s="1"/>
  <c r="AG166" i="18"/>
  <c r="H3168" i="19"/>
  <c r="AJ116" i="18"/>
  <c r="AJ151" i="18"/>
  <c r="H2419" i="19"/>
  <c r="AJ40" i="18"/>
  <c r="H2620" i="19"/>
  <c r="H514" i="19"/>
  <c r="AS172" i="18"/>
  <c r="H2304" i="19"/>
  <c r="AS174" i="18"/>
  <c r="H2901" i="19"/>
  <c r="BW38" i="18"/>
  <c r="I2957" i="19" s="1"/>
  <c r="I3129" i="19"/>
  <c r="I2986" i="19"/>
  <c r="AH59" i="16"/>
  <c r="CO31" i="16"/>
  <c r="H573" i="19"/>
  <c r="CO202" i="18"/>
  <c r="BL33" i="18"/>
  <c r="BN49" i="17"/>
  <c r="I1521" i="19" s="1"/>
  <c r="I1922" i="19"/>
  <c r="AG84" i="17"/>
  <c r="I751" i="19" s="1"/>
  <c r="H1825" i="19"/>
  <c r="H1110" i="19"/>
  <c r="H1545" i="19"/>
  <c r="H734" i="19"/>
  <c r="I2016" i="19"/>
  <c r="BC96" i="17"/>
  <c r="BC262" i="17" s="1"/>
  <c r="BB262" i="17"/>
  <c r="CF562" i="17"/>
  <c r="CC419" i="17"/>
  <c r="CF243" i="17"/>
  <c r="AY540" i="17"/>
  <c r="AY328" i="17"/>
  <c r="AY193" i="17"/>
  <c r="BC84" i="17"/>
  <c r="BC259" i="17" s="1"/>
  <c r="BT488" i="17"/>
  <c r="BB259" i="17"/>
  <c r="BB198" i="17"/>
  <c r="BB197" i="17"/>
  <c r="AM557" i="17"/>
  <c r="AS408" i="17"/>
  <c r="AM242" i="17"/>
  <c r="AM217" i="17"/>
  <c r="AV562" i="17"/>
  <c r="AV243" i="17"/>
  <c r="CF542" i="17"/>
  <c r="CC369" i="17"/>
  <c r="CF195" i="17"/>
  <c r="CF191" i="17"/>
  <c r="AD553" i="17"/>
  <c r="AD292" i="17"/>
  <c r="AD245" i="17"/>
  <c r="AD261" i="17"/>
  <c r="CL553" i="17"/>
  <c r="CL245" i="17"/>
  <c r="CL261" i="17"/>
  <c r="AM334" i="17"/>
  <c r="AS297" i="17"/>
  <c r="BT169" i="17"/>
  <c r="CO491" i="17"/>
  <c r="BT175" i="17"/>
  <c r="BT298" i="17"/>
  <c r="CO513" i="17"/>
  <c r="BK234" i="17"/>
  <c r="BK238" i="17"/>
  <c r="BW553" i="17"/>
  <c r="CC495" i="17"/>
  <c r="BW292" i="17"/>
  <c r="BW261" i="17"/>
  <c r="BW245" i="17"/>
  <c r="AJ193" i="17"/>
  <c r="AV564" i="17"/>
  <c r="AV557" i="17"/>
  <c r="AV242" i="17"/>
  <c r="AV217" i="17"/>
  <c r="CC314" i="17"/>
  <c r="BE143" i="17"/>
  <c r="BE557" i="17"/>
  <c r="BK408" i="17"/>
  <c r="BE242" i="17"/>
  <c r="BE217" i="17"/>
  <c r="BB369" i="17"/>
  <c r="AV542" i="17"/>
  <c r="AV195" i="17"/>
  <c r="AV191" i="17"/>
  <c r="AP194" i="17"/>
  <c r="AQ50" i="17"/>
  <c r="CC234" i="17"/>
  <c r="CC238" i="17"/>
  <c r="CD134" i="17"/>
  <c r="CD238" i="17" s="1"/>
  <c r="I2031" i="19"/>
  <c r="BQ90" i="17"/>
  <c r="BQ318" i="17" s="1"/>
  <c r="BR170" i="17"/>
  <c r="I757" i="19"/>
  <c r="BZ553" i="17"/>
  <c r="BZ292" i="17"/>
  <c r="BZ245" i="17"/>
  <c r="BZ261" i="17"/>
  <c r="AG296" i="17"/>
  <c r="AB124" i="17"/>
  <c r="BH564" i="17"/>
  <c r="BH557" i="17"/>
  <c r="BH242" i="17"/>
  <c r="BH217" i="17"/>
  <c r="BZ562" i="17"/>
  <c r="BZ243" i="17"/>
  <c r="BQ167" i="17"/>
  <c r="BQ307" i="17"/>
  <c r="I2089" i="19"/>
  <c r="CI193" i="17"/>
  <c r="AP562" i="17"/>
  <c r="AP243" i="17"/>
  <c r="CI562" i="17"/>
  <c r="CI243" i="17"/>
  <c r="CD84" i="17"/>
  <c r="CD259" i="17" s="1"/>
  <c r="CC259" i="17"/>
  <c r="CC197" i="17"/>
  <c r="CC198" i="17"/>
  <c r="BZ536" i="17"/>
  <c r="BN62" i="17"/>
  <c r="BO62" i="17" s="1"/>
  <c r="L1534" i="19" s="1"/>
  <c r="K1534" i="19" s="1"/>
  <c r="BN90" i="17"/>
  <c r="BO90" i="17" s="1"/>
  <c r="BO170" i="17"/>
  <c r="AT122" i="17"/>
  <c r="H1851" i="19"/>
  <c r="BX296" i="17"/>
  <c r="BK122" i="17"/>
  <c r="I1489" i="19" s="1"/>
  <c r="BL176" i="17"/>
  <c r="AB57" i="17"/>
  <c r="H1175" i="19"/>
  <c r="BK166" i="17"/>
  <c r="BK161" i="17"/>
  <c r="BR96" i="17"/>
  <c r="BQ294" i="17"/>
  <c r="BQ262" i="17"/>
  <c r="BL73" i="17"/>
  <c r="BK168" i="17"/>
  <c r="I1771" i="19"/>
  <c r="BT171" i="17"/>
  <c r="H1736" i="19"/>
  <c r="BO282" i="17"/>
  <c r="I1233" i="19"/>
  <c r="BT485" i="17"/>
  <c r="H1661" i="19"/>
  <c r="BR283" i="17"/>
  <c r="H1191" i="19"/>
  <c r="AP564" i="17"/>
  <c r="AP557" i="17"/>
  <c r="AP242" i="17"/>
  <c r="AP217" i="17"/>
  <c r="AK102" i="17"/>
  <c r="AK242" i="17" s="1"/>
  <c r="AJ557" i="17"/>
  <c r="AJ242" i="17"/>
  <c r="AJ217" i="17"/>
  <c r="AY191" i="17"/>
  <c r="AY195" i="17"/>
  <c r="BQ112" i="17"/>
  <c r="BR176" i="17"/>
  <c r="CI129" i="17"/>
  <c r="CJ167" i="17"/>
  <c r="AQ113" i="17"/>
  <c r="AQ243" i="17" s="1"/>
  <c r="AM536" i="17"/>
  <c r="AH123" i="17"/>
  <c r="L790" i="19" s="1"/>
  <c r="K790" i="19" s="1"/>
  <c r="H1728" i="19"/>
  <c r="CF128" i="17"/>
  <c r="I2080" i="19" s="1"/>
  <c r="CG166" i="17"/>
  <c r="I2042" i="19"/>
  <c r="CC363" i="17"/>
  <c r="AM540" i="17"/>
  <c r="AS341" i="17"/>
  <c r="AM193" i="17"/>
  <c r="BT340" i="17"/>
  <c r="BN270" i="17"/>
  <c r="H1336" i="19"/>
  <c r="AY194" i="17"/>
  <c r="BF57" i="17"/>
  <c r="H2135" i="19"/>
  <c r="I763" i="19"/>
  <c r="AG294" i="17"/>
  <c r="AG262" i="17"/>
  <c r="BT48" i="17"/>
  <c r="CO452" i="17" s="1"/>
  <c r="H850" i="19"/>
  <c r="CL536" i="17"/>
  <c r="I1936" i="19"/>
  <c r="CC253" i="17"/>
  <c r="H1874" i="19"/>
  <c r="H961" i="19"/>
  <c r="AT76" i="17"/>
  <c r="AS200" i="17"/>
  <c r="I1386" i="19"/>
  <c r="H1021" i="19"/>
  <c r="BQ39" i="17"/>
  <c r="I1616" i="19" s="1"/>
  <c r="H1931" i="19"/>
  <c r="H1321" i="19"/>
  <c r="H1479" i="19"/>
  <c r="H1236" i="19"/>
  <c r="CC123" i="17"/>
  <c r="I2020" i="19" s="1"/>
  <c r="CD174" i="17"/>
  <c r="BQ84" i="17"/>
  <c r="I1661" i="19" s="1"/>
  <c r="CF553" i="17"/>
  <c r="CC397" i="17"/>
  <c r="CF245" i="17"/>
  <c r="CF261" i="17"/>
  <c r="AD102" i="17"/>
  <c r="I676" i="19" s="1"/>
  <c r="AE296" i="17"/>
  <c r="H891" i="19"/>
  <c r="H1648" i="19"/>
  <c r="H1335" i="19"/>
  <c r="BF166" i="17"/>
  <c r="L1898" i="19"/>
  <c r="K1898" i="19" s="1"/>
  <c r="M1898" i="19" s="1"/>
  <c r="CA259" i="17"/>
  <c r="CD39" i="17"/>
  <c r="CD253" i="17" s="1"/>
  <c r="L805" i="19"/>
  <c r="K805" i="19" s="1"/>
  <c r="M805" i="19" s="1"/>
  <c r="AK253" i="17"/>
  <c r="BB72" i="17"/>
  <c r="BN112" i="17"/>
  <c r="I1584" i="19" s="1"/>
  <c r="AG200" i="17"/>
  <c r="BH57" i="17"/>
  <c r="L2063" i="19"/>
  <c r="K2063" i="19" s="1"/>
  <c r="M2063" i="19" s="1"/>
  <c r="CG262" i="17"/>
  <c r="AM63" i="17"/>
  <c r="I870" i="19" s="1"/>
  <c r="BE63" i="17"/>
  <c r="BF63" i="17" s="1"/>
  <c r="CL102" i="17"/>
  <c r="L1456" i="19"/>
  <c r="K1456" i="19" s="1"/>
  <c r="M1456" i="19" s="1"/>
  <c r="BL171" i="17"/>
  <c r="BI74" i="17"/>
  <c r="AD35" i="17"/>
  <c r="H655" i="19"/>
  <c r="H1085" i="19"/>
  <c r="H2045" i="19"/>
  <c r="H672" i="19"/>
  <c r="H2172" i="19"/>
  <c r="H1781" i="19"/>
  <c r="H1793" i="19"/>
  <c r="BT56" i="17"/>
  <c r="BQ55" i="17"/>
  <c r="AH275" i="17"/>
  <c r="AH284" i="17"/>
  <c r="AH288" i="17"/>
  <c r="AT286" i="17"/>
  <c r="L1001" i="19"/>
  <c r="K1001" i="19" s="1"/>
  <c r="M1001" i="19" s="1"/>
  <c r="BR273" i="17"/>
  <c r="BR252" i="17"/>
  <c r="AT290" i="17"/>
  <c r="AZ238" i="17"/>
  <c r="L1181" i="19"/>
  <c r="K1181" i="19" s="1"/>
  <c r="M1181" i="19" s="1"/>
  <c r="AT172" i="17"/>
  <c r="AT295" i="17"/>
  <c r="H855" i="19"/>
  <c r="AT300" i="17"/>
  <c r="L1053" i="19"/>
  <c r="K1053" i="19" s="1"/>
  <c r="M1053" i="19" s="1"/>
  <c r="BO293" i="17"/>
  <c r="AV133" i="17"/>
  <c r="H1125" i="19"/>
  <c r="BO300" i="17"/>
  <c r="BL172" i="17"/>
  <c r="AT258" i="17"/>
  <c r="L1019" i="19"/>
  <c r="K1019" i="19" s="1"/>
  <c r="M1019" i="19" s="1"/>
  <c r="CI321" i="17"/>
  <c r="BT64" i="17"/>
  <c r="I1746" i="19" s="1"/>
  <c r="BT549" i="17"/>
  <c r="BT258" i="17"/>
  <c r="BT212" i="17"/>
  <c r="H1750" i="19"/>
  <c r="H1748" i="19"/>
  <c r="BB535" i="17"/>
  <c r="BT43" i="17"/>
  <c r="I1725" i="19" s="1"/>
  <c r="H2147" i="19"/>
  <c r="BB350" i="17"/>
  <c r="AV334" i="17"/>
  <c r="BT117" i="17"/>
  <c r="BU117" i="17" s="1"/>
  <c r="H1070" i="19"/>
  <c r="BQ134" i="17"/>
  <c r="I1711" i="19" s="1"/>
  <c r="AS134" i="17"/>
  <c r="BQ297" i="17"/>
  <c r="BN107" i="17"/>
  <c r="I1579" i="19" s="1"/>
  <c r="AS121" i="17"/>
  <c r="I1058" i="19" s="1"/>
  <c r="I657" i="19"/>
  <c r="AW44" i="17"/>
  <c r="AB238" i="17"/>
  <c r="L641" i="19"/>
  <c r="K641" i="19" s="1"/>
  <c r="M641" i="19" s="1"/>
  <c r="I1071" i="19"/>
  <c r="AA133" i="17"/>
  <c r="I640" i="19" s="1"/>
  <c r="H640" i="19"/>
  <c r="AH301" i="17"/>
  <c r="BR107" i="17"/>
  <c r="BR297" i="17" s="1"/>
  <c r="I1764" i="19"/>
  <c r="CO486" i="17"/>
  <c r="BK350" i="17"/>
  <c r="H1409" i="19"/>
  <c r="AG119" i="17"/>
  <c r="I786" i="19" s="1"/>
  <c r="AG234" i="17"/>
  <c r="AG238" i="17"/>
  <c r="H1474" i="19"/>
  <c r="H1488" i="19"/>
  <c r="AP321" i="17"/>
  <c r="AG319" i="17"/>
  <c r="AA321" i="17"/>
  <c r="M954" i="19"/>
  <c r="AH280" i="17"/>
  <c r="AH254" i="17"/>
  <c r="BL254" i="17"/>
  <c r="L1419" i="19"/>
  <c r="K1419" i="19" s="1"/>
  <c r="M1419" i="19" s="1"/>
  <c r="L888" i="19"/>
  <c r="K888" i="19" s="1"/>
  <c r="M888" i="19" s="1"/>
  <c r="AN262" i="17"/>
  <c r="AK294" i="17"/>
  <c r="AK262" i="17"/>
  <c r="L860" i="19"/>
  <c r="K860" i="19" s="1"/>
  <c r="M860" i="19" s="1"/>
  <c r="AN253" i="17"/>
  <c r="AJ194" i="17"/>
  <c r="M1206" i="19"/>
  <c r="CL317" i="17"/>
  <c r="I810" i="19"/>
  <c r="AH271" i="17"/>
  <c r="CD107" i="17"/>
  <c r="I2004" i="19"/>
  <c r="M1856" i="19"/>
  <c r="CC375" i="17"/>
  <c r="H2037" i="19"/>
  <c r="H1720" i="19"/>
  <c r="BT36" i="17"/>
  <c r="BQ67" i="17"/>
  <c r="BT373" i="17" s="1"/>
  <c r="BT65" i="17"/>
  <c r="H1004" i="19"/>
  <c r="BT41" i="17"/>
  <c r="H1619" i="19"/>
  <c r="BT40" i="17"/>
  <c r="BU40" i="17" s="1"/>
  <c r="H1722" i="19"/>
  <c r="H1777" i="19"/>
  <c r="H1796" i="19"/>
  <c r="H1056" i="19"/>
  <c r="CC126" i="17"/>
  <c r="BT103" i="17"/>
  <c r="H1598" i="19"/>
  <c r="BT116" i="17"/>
  <c r="BU116" i="17" s="1"/>
  <c r="H1774" i="19"/>
  <c r="H2031" i="19"/>
  <c r="BN134" i="17"/>
  <c r="BO134" i="17" s="1"/>
  <c r="H1606" i="19"/>
  <c r="H1259" i="19"/>
  <c r="BT98" i="17"/>
  <c r="I1780" i="19" s="1"/>
  <c r="H1741" i="19"/>
  <c r="BT269" i="17"/>
  <c r="BT162" i="17"/>
  <c r="BN314" i="17"/>
  <c r="I1713" i="19"/>
  <c r="I1718" i="19"/>
  <c r="BC67" i="17"/>
  <c r="H1221" i="19" s="1"/>
  <c r="I1087" i="19"/>
  <c r="I1286" i="19"/>
  <c r="AH293" i="17"/>
  <c r="AH300" i="17"/>
  <c r="AH302" i="17"/>
  <c r="BI133" i="17"/>
  <c r="BI237" i="17" s="1"/>
  <c r="I1395" i="19"/>
  <c r="H1395" i="19"/>
  <c r="CG69" i="17"/>
  <c r="CM69" i="17"/>
  <c r="H1887" i="19"/>
  <c r="AP69" i="17"/>
  <c r="AA69" i="17"/>
  <c r="AG375" i="17" s="1"/>
  <c r="H807" i="19"/>
  <c r="AA44" i="17"/>
  <c r="BH321" i="17"/>
  <c r="L1098" i="19"/>
  <c r="K1098" i="19" s="1"/>
  <c r="M1098" i="19" s="1"/>
  <c r="AW259" i="17"/>
  <c r="M900" i="19"/>
  <c r="BH50" i="17"/>
  <c r="CI50" i="17"/>
  <c r="CI328" i="17" s="1"/>
  <c r="M688" i="19"/>
  <c r="CJ69" i="17"/>
  <c r="AH134" i="17"/>
  <c r="AH238" i="17" s="1"/>
  <c r="AZ44" i="17"/>
  <c r="BU105" i="17"/>
  <c r="H2272" i="19" s="1"/>
  <c r="BC121" i="17"/>
  <c r="I1347" i="19"/>
  <c r="I1292" i="19"/>
  <c r="I1486" i="19"/>
  <c r="I914" i="19"/>
  <c r="AP193" i="17"/>
  <c r="H932" i="19"/>
  <c r="BZ195" i="17"/>
  <c r="BZ191" i="17"/>
  <c r="AG311" i="17"/>
  <c r="AA564" i="17"/>
  <c r="AA557" i="17"/>
  <c r="AA242" i="17"/>
  <c r="AA217" i="17"/>
  <c r="CJ102" i="17"/>
  <c r="CI564" i="17"/>
  <c r="CI557" i="17"/>
  <c r="CI242" i="17"/>
  <c r="CI217" i="17"/>
  <c r="BX128" i="17"/>
  <c r="BX239" i="17" s="1"/>
  <c r="BW239" i="17"/>
  <c r="BQ270" i="17"/>
  <c r="AJ191" i="17"/>
  <c r="BH195" i="17"/>
  <c r="BH191" i="17"/>
  <c r="CJ63" i="17"/>
  <c r="CI542" i="17"/>
  <c r="CI191" i="17"/>
  <c r="CI195" i="17"/>
  <c r="AJ553" i="17"/>
  <c r="AJ292" i="17"/>
  <c r="AJ245" i="17"/>
  <c r="AJ261" i="17"/>
  <c r="BI91" i="17"/>
  <c r="BH97" i="17" s="1"/>
  <c r="CI553" i="17"/>
  <c r="CI261" i="17"/>
  <c r="CI245" i="17"/>
  <c r="I1973" i="19"/>
  <c r="CC200" i="17"/>
  <c r="AB130" i="17"/>
  <c r="L637" i="19" s="1"/>
  <c r="K637" i="19" s="1"/>
  <c r="BC76" i="17"/>
  <c r="BB200" i="17"/>
  <c r="AG39" i="17"/>
  <c r="AH39" i="17" s="1"/>
  <c r="AH272" i="17"/>
  <c r="AH251" i="17"/>
  <c r="CF129" i="17"/>
  <c r="I2081" i="19" s="1"/>
  <c r="CG167" i="17"/>
  <c r="BT60" i="17"/>
  <c r="I1742" i="19" s="1"/>
  <c r="H680" i="19"/>
  <c r="AE299" i="17"/>
  <c r="AB83" i="17"/>
  <c r="AA536" i="17"/>
  <c r="AY128" i="17"/>
  <c r="I1175" i="19" s="1"/>
  <c r="BB168" i="17"/>
  <c r="BT477" i="17"/>
  <c r="I1970" i="19"/>
  <c r="CC168" i="17"/>
  <c r="I2082" i="19"/>
  <c r="CM130" i="17"/>
  <c r="BO280" i="17"/>
  <c r="BO254" i="17"/>
  <c r="AT272" i="17"/>
  <c r="AT251" i="17"/>
  <c r="BB39" i="17"/>
  <c r="I1191" i="19" s="1"/>
  <c r="BI35" i="17"/>
  <c r="BH328" i="17"/>
  <c r="BH540" i="17"/>
  <c r="BH193" i="17"/>
  <c r="CD55" i="17"/>
  <c r="BH562" i="17"/>
  <c r="BH243" i="17"/>
  <c r="I1776" i="19"/>
  <c r="BT183" i="17"/>
  <c r="AJ74" i="17"/>
  <c r="AK74" i="17" s="1"/>
  <c r="AK270" i="17"/>
  <c r="AB91" i="17"/>
  <c r="H619" i="19" s="1"/>
  <c r="AA553" i="17"/>
  <c r="AG397" i="17"/>
  <c r="AA261" i="17"/>
  <c r="AA245" i="17"/>
  <c r="I1968" i="19"/>
  <c r="CC166" i="17"/>
  <c r="CC161" i="17"/>
  <c r="I739" i="19"/>
  <c r="AG167" i="17"/>
  <c r="H1176" i="19"/>
  <c r="AZ167" i="17"/>
  <c r="AY129" i="17"/>
  <c r="AY312" i="17" s="1"/>
  <c r="H1699" i="19"/>
  <c r="AA562" i="17"/>
  <c r="AA243" i="17"/>
  <c r="AS71" i="17"/>
  <c r="AT71" i="17" s="1"/>
  <c r="AT277" i="17"/>
  <c r="AZ130" i="17"/>
  <c r="BB166" i="17"/>
  <c r="BT475" i="17"/>
  <c r="BB161" i="17"/>
  <c r="H1735" i="19"/>
  <c r="BO281" i="17"/>
  <c r="I2057" i="19"/>
  <c r="CF536" i="17"/>
  <c r="CC389" i="17"/>
  <c r="BR272" i="17"/>
  <c r="BR251" i="17"/>
  <c r="AD129" i="17"/>
  <c r="AE167" i="17"/>
  <c r="I1401" i="19"/>
  <c r="H1866" i="19"/>
  <c r="BT88" i="17"/>
  <c r="BU88" i="17" s="1"/>
  <c r="BU170" i="17" s="1"/>
  <c r="H1987" i="19"/>
  <c r="BK101" i="17"/>
  <c r="BL173" i="17"/>
  <c r="H1489" i="19"/>
  <c r="CF124" i="17"/>
  <c r="CG124" i="17" s="1"/>
  <c r="BB112" i="17"/>
  <c r="BC176" i="17"/>
  <c r="AA541" i="17"/>
  <c r="AA194" i="17"/>
  <c r="CI128" i="17"/>
  <c r="CJ128" i="17" s="1"/>
  <c r="CJ239" i="17" s="1"/>
  <c r="CJ83" i="17"/>
  <c r="BB90" i="17"/>
  <c r="BC90" i="17" s="1"/>
  <c r="BC171" i="17"/>
  <c r="H690" i="19"/>
  <c r="AE166" i="17"/>
  <c r="AJ128" i="17"/>
  <c r="H1734" i="19"/>
  <c r="AG278" i="17"/>
  <c r="AG285" i="17"/>
  <c r="AJ113" i="17"/>
  <c r="AK113" i="17" s="1"/>
  <c r="H1223" i="19"/>
  <c r="AQ35" i="17"/>
  <c r="I768" i="19"/>
  <c r="H905" i="19"/>
  <c r="AK130" i="17"/>
  <c r="AQ130" i="17"/>
  <c r="L962" i="19" s="1"/>
  <c r="K962" i="19" s="1"/>
  <c r="AW128" i="17"/>
  <c r="AW239" i="17" s="1"/>
  <c r="AV239" i="17"/>
  <c r="BT51" i="17"/>
  <c r="I1733" i="19" s="1"/>
  <c r="I1981" i="19"/>
  <c r="H1920" i="19"/>
  <c r="AW129" i="17"/>
  <c r="AV35" i="17"/>
  <c r="I1059" i="19"/>
  <c r="BB101" i="17"/>
  <c r="CF102" i="17"/>
  <c r="CG102" i="17" s="1"/>
  <c r="CG242" i="17" s="1"/>
  <c r="I597" i="19"/>
  <c r="I1297" i="19"/>
  <c r="CD73" i="17"/>
  <c r="CD168" i="17" s="1"/>
  <c r="BT54" i="17"/>
  <c r="I1451" i="19"/>
  <c r="BK259" i="17"/>
  <c r="BK197" i="17"/>
  <c r="BK198" i="17"/>
  <c r="CL128" i="17"/>
  <c r="CM166" i="17"/>
  <c r="H1916" i="19"/>
  <c r="AV194" i="17"/>
  <c r="CC112" i="17"/>
  <c r="CD112" i="17" s="1"/>
  <c r="L128" i="19" s="1"/>
  <c r="K128" i="19" s="1"/>
  <c r="BQ71" i="17"/>
  <c r="BW50" i="17"/>
  <c r="I1825" i="19" s="1"/>
  <c r="BO272" i="17"/>
  <c r="BO251" i="17"/>
  <c r="I1013" i="19"/>
  <c r="BE541" i="17"/>
  <c r="H1819" i="19"/>
  <c r="AG79" i="17"/>
  <c r="AH79" i="17" s="1"/>
  <c r="L746" i="19" s="1"/>
  <c r="K746" i="19" s="1"/>
  <c r="AH281" i="17"/>
  <c r="AT280" i="17"/>
  <c r="AT254" i="17"/>
  <c r="H1867" i="19"/>
  <c r="I729" i="19"/>
  <c r="BU32" i="17"/>
  <c r="BN101" i="17"/>
  <c r="BO174" i="17"/>
  <c r="BN123" i="17"/>
  <c r="AD74" i="17"/>
  <c r="AE74" i="17" s="1"/>
  <c r="L662" i="19" s="1"/>
  <c r="K662" i="19" s="1"/>
  <c r="AD63" i="17"/>
  <c r="AE63" i="17" s="1"/>
  <c r="H658" i="19" s="1"/>
  <c r="BT99" i="17"/>
  <c r="BU99" i="17" s="1"/>
  <c r="BU173" i="17" s="1"/>
  <c r="H692" i="19"/>
  <c r="AE168" i="17"/>
  <c r="H1556" i="19"/>
  <c r="H1653" i="19"/>
  <c r="BR279" i="17"/>
  <c r="BQ79" i="17"/>
  <c r="I1656" i="19" s="1"/>
  <c r="H1632" i="19"/>
  <c r="H1275" i="19"/>
  <c r="AH273" i="17"/>
  <c r="AH252" i="17"/>
  <c r="AH274" i="17"/>
  <c r="AH276" i="17"/>
  <c r="AH286" i="17"/>
  <c r="AH289" i="17"/>
  <c r="AN44" i="17"/>
  <c r="L862" i="19" s="1"/>
  <c r="K862" i="19" s="1"/>
  <c r="I862" i="19"/>
  <c r="BR274" i="17"/>
  <c r="BR288" i="17"/>
  <c r="L1643" i="19"/>
  <c r="K1643" i="19" s="1"/>
  <c r="M1643" i="19" s="1"/>
  <c r="BR291" i="17"/>
  <c r="BR247" i="17"/>
  <c r="AT107" i="17"/>
  <c r="AT297" i="17" s="1"/>
  <c r="I1044" i="19"/>
  <c r="BO169" i="17"/>
  <c r="I1769" i="19"/>
  <c r="BU87" i="17"/>
  <c r="BU169" i="17" s="1"/>
  <c r="BO172" i="17"/>
  <c r="BO295" i="17"/>
  <c r="BO107" i="17"/>
  <c r="BO297" i="17" s="1"/>
  <c r="BO175" i="17"/>
  <c r="BO298" i="17"/>
  <c r="BU109" i="17"/>
  <c r="I1791" i="19"/>
  <c r="BO301" i="17"/>
  <c r="BO302" i="17"/>
  <c r="I1800" i="19"/>
  <c r="H1746" i="19"/>
  <c r="BT68" i="17"/>
  <c r="I1750" i="19" s="1"/>
  <c r="BT66" i="17"/>
  <c r="BU66" i="17" s="1"/>
  <c r="AY69" i="17"/>
  <c r="AY542" i="17" s="1"/>
  <c r="H1725" i="19"/>
  <c r="CL44" i="17"/>
  <c r="CL334" i="17" s="1"/>
  <c r="BB533" i="17"/>
  <c r="BB332" i="17"/>
  <c r="BT114" i="17"/>
  <c r="I1796" i="19" s="1"/>
  <c r="H1800" i="19"/>
  <c r="BN119" i="17"/>
  <c r="H1799" i="19"/>
  <c r="BB126" i="17"/>
  <c r="BC126" i="17" s="1"/>
  <c r="AS133" i="17"/>
  <c r="H1711" i="19"/>
  <c r="BB234" i="17"/>
  <c r="BB238" i="17"/>
  <c r="H1071" i="19"/>
  <c r="BT104" i="17"/>
  <c r="BU104" i="17" s="1"/>
  <c r="H1579" i="19"/>
  <c r="H1044" i="19"/>
  <c r="H1791" i="19"/>
  <c r="H1058" i="19"/>
  <c r="BQ314" i="17"/>
  <c r="AE44" i="17"/>
  <c r="I1077" i="19"/>
  <c r="BC42" i="17"/>
  <c r="I1822" i="19"/>
  <c r="AT134" i="17"/>
  <c r="AT238" i="17" s="1"/>
  <c r="BL247" i="17"/>
  <c r="I1501" i="19"/>
  <c r="BL134" i="17"/>
  <c r="BL238" i="17" s="1"/>
  <c r="AH172" i="17"/>
  <c r="AH295" i="17"/>
  <c r="AH121" i="17"/>
  <c r="I788" i="19"/>
  <c r="I1698" i="19"/>
  <c r="I1684" i="19"/>
  <c r="AH257" i="17"/>
  <c r="BU82" i="17"/>
  <c r="H1357" i="19"/>
  <c r="BH69" i="17"/>
  <c r="I1357" i="19" s="1"/>
  <c r="BE69" i="17"/>
  <c r="BK42" i="17"/>
  <c r="H786" i="19"/>
  <c r="BK126" i="17"/>
  <c r="BK569" i="17" s="1"/>
  <c r="BH233" i="17"/>
  <c r="BH237" i="17"/>
  <c r="CO105" i="17"/>
  <c r="I2272" i="19" s="1"/>
  <c r="CO509" i="17"/>
  <c r="BK107" i="17"/>
  <c r="AG107" i="17"/>
  <c r="BK121" i="17"/>
  <c r="H788" i="19"/>
  <c r="AG318" i="17"/>
  <c r="L1103" i="19"/>
  <c r="K1103" i="19" s="1"/>
  <c r="M1103" i="19" s="1"/>
  <c r="AW262" i="17"/>
  <c r="BX294" i="17"/>
  <c r="BX262" i="17"/>
  <c r="L1848" i="19"/>
  <c r="K1848" i="19" s="1"/>
  <c r="M1848" i="19" s="1"/>
  <c r="AG315" i="17"/>
  <c r="CI317" i="17"/>
  <c r="AQ262" i="17"/>
  <c r="L943" i="19"/>
  <c r="K943" i="19" s="1"/>
  <c r="M943" i="19" s="1"/>
  <c r="BH317" i="17"/>
  <c r="CM253" i="17"/>
  <c r="L2145" i="19"/>
  <c r="K2145" i="19" s="1"/>
  <c r="M2145" i="19" s="1"/>
  <c r="CA278" i="17"/>
  <c r="L1204" i="19"/>
  <c r="K1204" i="19" s="1"/>
  <c r="M1204" i="19" s="1"/>
  <c r="BC254" i="17"/>
  <c r="I920" i="19"/>
  <c r="BZ50" i="17"/>
  <c r="I1880" i="19" s="1"/>
  <c r="AH287" i="17"/>
  <c r="AT274" i="17"/>
  <c r="BR287" i="17"/>
  <c r="I1644" i="19"/>
  <c r="BU106" i="17"/>
  <c r="CO106" i="17" s="1"/>
  <c r="I1788" i="19"/>
  <c r="BE133" i="17"/>
  <c r="CD172" i="17"/>
  <c r="CD121" i="17"/>
  <c r="L242" i="19" s="1"/>
  <c r="K242" i="19" s="1"/>
  <c r="I2018" i="19"/>
  <c r="H1870" i="19"/>
  <c r="BW133" i="17"/>
  <c r="AT257" i="17"/>
  <c r="L1017" i="19"/>
  <c r="K1017" i="19" s="1"/>
  <c r="M1017" i="19" s="1"/>
  <c r="CF44" i="17"/>
  <c r="BT38" i="17"/>
  <c r="H1718" i="19"/>
  <c r="BT548" i="17"/>
  <c r="BT257" i="17"/>
  <c r="BT213" i="17"/>
  <c r="BT211" i="17"/>
  <c r="I1964" i="19"/>
  <c r="CC535" i="17"/>
  <c r="H1644" i="19"/>
  <c r="BN535" i="17"/>
  <c r="H1541" i="19"/>
  <c r="BN69" i="17"/>
  <c r="AN69" i="17"/>
  <c r="AS67" i="17"/>
  <c r="H1723" i="19"/>
  <c r="CC533" i="17"/>
  <c r="H1941" i="19"/>
  <c r="CC44" i="17"/>
  <c r="BQ42" i="17"/>
  <c r="BT348" i="17" s="1"/>
  <c r="BN533" i="17"/>
  <c r="BN44" i="17"/>
  <c r="H1516" i="19"/>
  <c r="H862" i="19"/>
  <c r="AS42" i="17"/>
  <c r="AT42" i="17" s="1"/>
  <c r="BT95" i="17"/>
  <c r="BT93" i="17"/>
  <c r="BB119" i="17"/>
  <c r="BT523" i="17" s="1"/>
  <c r="AS119" i="17"/>
  <c r="BT115" i="17"/>
  <c r="H2023" i="19"/>
  <c r="H1785" i="19"/>
  <c r="BN126" i="17"/>
  <c r="BO126" i="17" s="1"/>
  <c r="CL233" i="17"/>
  <c r="CL237" i="17"/>
  <c r="AY233" i="17"/>
  <c r="AY237" i="17"/>
  <c r="BT290" i="17"/>
  <c r="BT545" i="17"/>
  <c r="BT201" i="17"/>
  <c r="AM233" i="17"/>
  <c r="AM237" i="17"/>
  <c r="H1798" i="19"/>
  <c r="BT92" i="17"/>
  <c r="BT78" i="17"/>
  <c r="H1760" i="19"/>
  <c r="H1788" i="19"/>
  <c r="BB107" i="17"/>
  <c r="H2018" i="19"/>
  <c r="BN121" i="17"/>
  <c r="H1780" i="19"/>
  <c r="H1769" i="19"/>
  <c r="BQ316" i="17"/>
  <c r="BT59" i="17"/>
  <c r="BU31" i="17"/>
  <c r="BU36" i="17"/>
  <c r="BU271" i="17" s="1"/>
  <c r="I1514" i="19"/>
  <c r="I1219" i="19"/>
  <c r="AW69" i="17"/>
  <c r="CD67" i="17"/>
  <c r="I1832" i="19"/>
  <c r="M1832" i="19" s="1"/>
  <c r="BU77" i="17"/>
  <c r="BC134" i="17"/>
  <c r="BC238" i="17" s="1"/>
  <c r="M626" i="19"/>
  <c r="M1383" i="19"/>
  <c r="BZ133" i="17"/>
  <c r="CA133" i="17" s="1"/>
  <c r="CA237" i="17" s="1"/>
  <c r="H1925" i="19"/>
  <c r="I2047" i="19"/>
  <c r="BU80" i="17"/>
  <c r="CI44" i="17"/>
  <c r="CI334" i="17" s="1"/>
  <c r="CO484" i="17"/>
  <c r="BZ69" i="17"/>
  <c r="CA69" i="17" s="1"/>
  <c r="L1887" i="19" s="1"/>
  <c r="K1887" i="19" s="1"/>
  <c r="H927" i="19"/>
  <c r="AJ69" i="17"/>
  <c r="AK69" i="17" s="1"/>
  <c r="AG67" i="17"/>
  <c r="H602" i="19"/>
  <c r="BZ44" i="17"/>
  <c r="AP44" i="17"/>
  <c r="AS350" i="17" s="1"/>
  <c r="AJ44" i="17"/>
  <c r="AG42" i="17"/>
  <c r="H592" i="19"/>
  <c r="AJ133" i="17"/>
  <c r="AG126" i="17"/>
  <c r="AH126" i="17" s="1"/>
  <c r="H793" i="19"/>
  <c r="H1501" i="19"/>
  <c r="BK314" i="17"/>
  <c r="CO436" i="17"/>
  <c r="CO493" i="17"/>
  <c r="CO498" i="17"/>
  <c r="CA262" i="17"/>
  <c r="CA294" i="17"/>
  <c r="L1903" i="19"/>
  <c r="K1903" i="19" s="1"/>
  <c r="M1903" i="19" s="1"/>
  <c r="AE133" i="17"/>
  <c r="AD233" i="17"/>
  <c r="AD237" i="17"/>
  <c r="I801" i="19"/>
  <c r="I1132" i="19"/>
  <c r="I1273" i="19"/>
  <c r="AN133" i="17"/>
  <c r="AN237" i="17" s="1"/>
  <c r="I1434" i="19"/>
  <c r="BI44" i="17"/>
  <c r="H1348" i="19" s="1"/>
  <c r="BF44" i="17"/>
  <c r="I965" i="19"/>
  <c r="AP233" i="17"/>
  <c r="AP237" i="17"/>
  <c r="AZ61" i="18"/>
  <c r="AY63" i="18" s="1"/>
  <c r="L571" i="19"/>
  <c r="K571" i="19" s="1"/>
  <c r="I1242" i="19"/>
  <c r="H1417" i="19"/>
  <c r="AB61" i="18"/>
  <c r="H2311" i="19" s="1"/>
  <c r="H2457" i="19"/>
  <c r="L1316" i="19"/>
  <c r="K1316" i="19" s="1"/>
  <c r="M1316" i="19" s="1"/>
  <c r="I2503" i="19"/>
  <c r="M2503" i="19" s="1"/>
  <c r="AY102" i="17"/>
  <c r="I3077" i="19"/>
  <c r="AM43" i="16"/>
  <c r="AN43" i="16" s="1"/>
  <c r="AD113" i="17"/>
  <c r="AG419" i="17" s="1"/>
  <c r="AK78" i="18"/>
  <c r="AK107" i="18" s="1"/>
  <c r="H494" i="19"/>
  <c r="H533" i="19"/>
  <c r="I637" i="19"/>
  <c r="H2923" i="19"/>
  <c r="H2034" i="19"/>
  <c r="L3030" i="19"/>
  <c r="K3030" i="19" s="1"/>
  <c r="M3030" i="19" s="1"/>
  <c r="L273" i="19"/>
  <c r="K273" i="19" s="1"/>
  <c r="M273" i="19" s="1"/>
  <c r="L329" i="19"/>
  <c r="K329" i="19" s="1"/>
  <c r="M329" i="19" s="1"/>
  <c r="H1998" i="19"/>
  <c r="H2404" i="19"/>
  <c r="M2802" i="19"/>
  <c r="L2631" i="19"/>
  <c r="K2631" i="19" s="1"/>
  <c r="M2631" i="19" s="1"/>
  <c r="H1954" i="19"/>
  <c r="I1248" i="19"/>
  <c r="AH41" i="16"/>
  <c r="AH63" i="16" s="1"/>
  <c r="AK51" i="18"/>
  <c r="H2430" i="19" s="1"/>
  <c r="I2421" i="19"/>
  <c r="AM69" i="18"/>
  <c r="H2600" i="19"/>
  <c r="AH76" i="18"/>
  <c r="AH136" i="18" s="1"/>
  <c r="I2406" i="19"/>
  <c r="H2406" i="19"/>
  <c r="BX43" i="16"/>
  <c r="BX65" i="16" s="1"/>
  <c r="I531" i="19"/>
  <c r="AM129" i="17"/>
  <c r="I1847" i="19"/>
  <c r="L1846" i="19"/>
  <c r="K1846" i="19" s="1"/>
  <c r="M1846" i="19" s="1"/>
  <c r="I2070" i="19"/>
  <c r="CG113" i="17"/>
  <c r="CG243" i="17" s="1"/>
  <c r="AG85" i="18"/>
  <c r="H2415" i="19"/>
  <c r="BW86" i="18"/>
  <c r="CC231" i="18" s="1"/>
  <c r="I631" i="19"/>
  <c r="CD79" i="17"/>
  <c r="I411" i="19"/>
  <c r="CA63" i="17"/>
  <c r="I380" i="19"/>
  <c r="H701" i="19"/>
  <c r="BQ101" i="17"/>
  <c r="I2125" i="19"/>
  <c r="CD76" i="17"/>
  <c r="BR73" i="17"/>
  <c r="BR168" i="17" s="1"/>
  <c r="BN71" i="17"/>
  <c r="I1228" i="19"/>
  <c r="H2421" i="19"/>
  <c r="AP79" i="18"/>
  <c r="H2496" i="19"/>
  <c r="BN46" i="18"/>
  <c r="BE69" i="18"/>
  <c r="H3050" i="19"/>
  <c r="CJ82" i="18"/>
  <c r="CJ111" i="18" s="1"/>
  <c r="I2501" i="19"/>
  <c r="M2501" i="19" s="1"/>
  <c r="I2662" i="19"/>
  <c r="BL34" i="17"/>
  <c r="H1317" i="19"/>
  <c r="AW102" i="17"/>
  <c r="AV108" i="17" s="1"/>
  <c r="I1106" i="19"/>
  <c r="H1106" i="19"/>
  <c r="I595" i="19"/>
  <c r="H1152" i="19"/>
  <c r="BU39" i="16"/>
  <c r="I571" i="19"/>
  <c r="I1440" i="19"/>
  <c r="I2192" i="19"/>
  <c r="AD128" i="17"/>
  <c r="AE128" i="17" s="1"/>
  <c r="H827" i="19"/>
  <c r="BC81" i="17"/>
  <c r="BT50" i="18"/>
  <c r="BT52" i="18"/>
  <c r="BN76" i="18"/>
  <c r="I2833" i="19" s="1"/>
  <c r="AS39" i="17"/>
  <c r="BZ35" i="17"/>
  <c r="H667" i="19"/>
  <c r="I2532" i="19"/>
  <c r="I2929" i="19"/>
  <c r="H372" i="19"/>
  <c r="H3136" i="19"/>
  <c r="BN79" i="17"/>
  <c r="BO79" i="17" s="1"/>
  <c r="H1527" i="19"/>
  <c r="CG83" i="17"/>
  <c r="CL45" i="16"/>
  <c r="CM45" i="16" s="1"/>
  <c r="L572" i="19" s="1"/>
  <c r="K572" i="19" s="1"/>
  <c r="H1140" i="19"/>
  <c r="AH122" i="17"/>
  <c r="L789" i="19" s="1"/>
  <c r="K789" i="19" s="1"/>
  <c r="I2121" i="19"/>
  <c r="H1147" i="19"/>
  <c r="CJ35" i="17"/>
  <c r="AM50" i="17"/>
  <c r="AN57" i="17"/>
  <c r="AS96" i="17"/>
  <c r="H1248" i="19"/>
  <c r="H922" i="19"/>
  <c r="H1548" i="19"/>
  <c r="I2398" i="19"/>
  <c r="I2351" i="19"/>
  <c r="AQ77" i="18"/>
  <c r="AQ106" i="18" s="1"/>
  <c r="BF77" i="18"/>
  <c r="BF106" i="18" s="1"/>
  <c r="CI77" i="18"/>
  <c r="BZ222" i="18" s="1"/>
  <c r="AA86" i="18"/>
  <c r="AB86" i="18" s="1"/>
  <c r="L2331" i="19" s="1"/>
  <c r="K2331" i="19" s="1"/>
  <c r="I2887" i="19"/>
  <c r="I3097" i="19"/>
  <c r="H1616" i="19"/>
  <c r="H1521" i="19"/>
  <c r="H531" i="19"/>
  <c r="I1121" i="19"/>
  <c r="H1074" i="19"/>
  <c r="CC72" i="17"/>
  <c r="I1969" i="19" s="1"/>
  <c r="CL129" i="17"/>
  <c r="AS90" i="17"/>
  <c r="H1847" i="19"/>
  <c r="H1274" i="19"/>
  <c r="BE124" i="17"/>
  <c r="I1331" i="19" s="1"/>
  <c r="BW102" i="17"/>
  <c r="I1851" i="19" s="1"/>
  <c r="H2070" i="19"/>
  <c r="I2931" i="19"/>
  <c r="I424" i="19"/>
  <c r="I550" i="19"/>
  <c r="BN81" i="17"/>
  <c r="I1553" i="19" s="1"/>
  <c r="CM83" i="17"/>
  <c r="I2376" i="19"/>
  <c r="I2580" i="19"/>
  <c r="CD68" i="18"/>
  <c r="CD119" i="18" s="1"/>
  <c r="CG78" i="18"/>
  <c r="CG107" i="18" s="1"/>
  <c r="CM78" i="18"/>
  <c r="I2468" i="19"/>
  <c r="BU48" i="18"/>
  <c r="CO48" i="18" s="1"/>
  <c r="CP48" i="18" s="1"/>
  <c r="BI80" i="18"/>
  <c r="CM80" i="18"/>
  <c r="I2584" i="19"/>
  <c r="I2980" i="19"/>
  <c r="AV86" i="18"/>
  <c r="BB231" i="18" s="1"/>
  <c r="I3057" i="19"/>
  <c r="CJ85" i="18"/>
  <c r="H518" i="19"/>
  <c r="AP91" i="17"/>
  <c r="H1827" i="19"/>
  <c r="BZ124" i="17"/>
  <c r="AB78" i="18"/>
  <c r="I836" i="19"/>
  <c r="I2479" i="19"/>
  <c r="H2880" i="19"/>
  <c r="BL46" i="18"/>
  <c r="BK51" i="18" s="1"/>
  <c r="I2707" i="19"/>
  <c r="BO75" i="18"/>
  <c r="BO135" i="18" s="1"/>
  <c r="H650" i="19"/>
  <c r="AV58" i="17"/>
  <c r="AW58" i="17" s="1"/>
  <c r="AW249" i="17" s="1"/>
  <c r="H2162" i="19"/>
  <c r="CL63" i="17"/>
  <c r="CM63" i="17" s="1"/>
  <c r="AD124" i="17"/>
  <c r="AD321" i="17" s="1"/>
  <c r="BE128" i="17"/>
  <c r="I1335" i="19" s="1"/>
  <c r="BT54" i="18"/>
  <c r="I2923" i="19" s="1"/>
  <c r="AB50" i="17"/>
  <c r="I956" i="19"/>
  <c r="I2776" i="19"/>
  <c r="CL85" i="18"/>
  <c r="CF35" i="17"/>
  <c r="H1446" i="19"/>
  <c r="H1511" i="19"/>
  <c r="H401" i="19"/>
  <c r="BK40" i="16"/>
  <c r="AT34" i="17"/>
  <c r="AT270" i="17" s="1"/>
  <c r="I971" i="19"/>
  <c r="H1009" i="19"/>
  <c r="BB34" i="17"/>
  <c r="I1186" i="19" s="1"/>
  <c r="CC101" i="17"/>
  <c r="CC319" i="17" s="1"/>
  <c r="H1792" i="19"/>
  <c r="H746" i="19"/>
  <c r="BU65" i="18"/>
  <c r="H1715" i="19"/>
  <c r="BL84" i="17"/>
  <c r="BL259" i="17" s="1"/>
  <c r="H2308" i="19"/>
  <c r="AA53" i="18"/>
  <c r="AT68" i="18"/>
  <c r="AT119" i="18" s="1"/>
  <c r="AH49" i="17"/>
  <c r="AH278" i="17" s="1"/>
  <c r="BO34" i="17"/>
  <c r="BO270" i="17" s="1"/>
  <c r="M1310" i="19"/>
  <c r="BT100" i="17"/>
  <c r="I1782" i="19" s="1"/>
  <c r="BI113" i="17"/>
  <c r="I2579" i="19"/>
  <c r="H1289" i="19"/>
  <c r="H1594" i="19"/>
  <c r="CD59" i="18"/>
  <c r="CC61" i="18" s="1"/>
  <c r="CC157" i="18" s="1"/>
  <c r="AD130" i="17"/>
  <c r="AE130" i="17" s="1"/>
  <c r="I3154" i="19"/>
  <c r="BQ76" i="17"/>
  <c r="I1653" i="19" s="1"/>
  <c r="H2654" i="19"/>
  <c r="H3006" i="19"/>
  <c r="AS85" i="18"/>
  <c r="H851" i="19"/>
  <c r="I1910" i="19"/>
  <c r="I2339" i="19"/>
  <c r="AZ124" i="17"/>
  <c r="L1171" i="19" s="1"/>
  <c r="K1171" i="19" s="1"/>
  <c r="I1171" i="19"/>
  <c r="BO46" i="18"/>
  <c r="I2803" i="19"/>
  <c r="I2996" i="19"/>
  <c r="AN35" i="17"/>
  <c r="I859" i="19"/>
  <c r="BL71" i="17"/>
  <c r="CG130" i="17"/>
  <c r="I2596" i="19"/>
  <c r="AA43" i="16"/>
  <c r="H434" i="19"/>
  <c r="CJ124" i="17"/>
  <c r="H2138" i="19" s="1"/>
  <c r="CD71" i="17"/>
  <c r="H607" i="19"/>
  <c r="AP57" i="17"/>
  <c r="AQ57" i="17" s="1"/>
  <c r="CG51" i="18"/>
  <c r="H3075" i="19" s="1"/>
  <c r="I3074" i="19"/>
  <c r="H3074" i="19"/>
  <c r="AK84" i="18"/>
  <c r="L2443" i="19" s="1"/>
  <c r="K2443" i="19" s="1"/>
  <c r="M2443" i="19" s="1"/>
  <c r="AM74" i="17"/>
  <c r="BX91" i="17"/>
  <c r="H1849" i="19" s="1"/>
  <c r="AT41" i="16"/>
  <c r="CD123" i="17"/>
  <c r="I2190" i="19"/>
  <c r="BL68" i="18"/>
  <c r="BK67" i="18"/>
  <c r="BL67" i="18" s="1"/>
  <c r="BL118" i="18" s="1"/>
  <c r="CD62" i="17"/>
  <c r="L183" i="19" s="1"/>
  <c r="K183" i="19" s="1"/>
  <c r="I1959" i="19"/>
  <c r="I2062" i="19"/>
  <c r="CG91" i="17"/>
  <c r="H2064" i="19" s="1"/>
  <c r="I946" i="19"/>
  <c r="I467" i="19"/>
  <c r="H392" i="19"/>
  <c r="I1380" i="19"/>
  <c r="BU56" i="17"/>
  <c r="BU283" i="17" s="1"/>
  <c r="AH85" i="18"/>
  <c r="M1624" i="19"/>
  <c r="L2449" i="19"/>
  <c r="K2449" i="19" s="1"/>
  <c r="M2449" i="19" s="1"/>
  <c r="L2379" i="19"/>
  <c r="K2379" i="19" s="1"/>
  <c r="M2379" i="19" s="1"/>
  <c r="M1943" i="19"/>
  <c r="M866" i="19"/>
  <c r="M2563" i="19"/>
  <c r="CF144" i="17"/>
  <c r="M1375" i="19"/>
  <c r="M1320" i="19"/>
  <c r="M1318" i="19"/>
  <c r="M457" i="19"/>
  <c r="M562" i="19"/>
  <c r="L181" i="19"/>
  <c r="K181" i="19" s="1"/>
  <c r="M181" i="19" s="1"/>
  <c r="M715" i="19"/>
  <c r="M2566" i="19"/>
  <c r="L989" i="19"/>
  <c r="K989" i="19" s="1"/>
  <c r="M989" i="19" s="1"/>
  <c r="L777" i="19"/>
  <c r="K777" i="19" s="1"/>
  <c r="M777" i="19" s="1"/>
  <c r="L820" i="19"/>
  <c r="K820" i="19" s="1"/>
  <c r="M820" i="19" s="1"/>
  <c r="M1891" i="19"/>
  <c r="L1996" i="19"/>
  <c r="K1996" i="19" s="1"/>
  <c r="M1996" i="19" s="1"/>
  <c r="L530" i="19"/>
  <c r="K530" i="19" s="1"/>
  <c r="M530" i="19" s="1"/>
  <c r="L3145" i="19"/>
  <c r="K3145" i="19" s="1"/>
  <c r="M3145" i="19" s="1"/>
  <c r="M649" i="19"/>
  <c r="AJ63" i="18"/>
  <c r="H2425" i="19"/>
  <c r="BR34" i="17"/>
  <c r="L1611" i="19" s="1"/>
  <c r="K1611" i="19" s="1"/>
  <c r="M1611" i="19" s="1"/>
  <c r="CG61" i="18"/>
  <c r="H1231" i="19"/>
  <c r="AM51" i="18"/>
  <c r="BB67" i="18"/>
  <c r="AY51" i="18"/>
  <c r="BB196" i="18" s="1"/>
  <c r="H2961" i="19"/>
  <c r="BW53" i="18"/>
  <c r="BX53" i="18" s="1"/>
  <c r="AK82" i="18"/>
  <c r="I2441" i="19"/>
  <c r="L2431" i="19"/>
  <c r="K2431" i="19" s="1"/>
  <c r="M2431" i="19" s="1"/>
  <c r="H906" i="19"/>
  <c r="AS101" i="17"/>
  <c r="AT101" i="17" s="1"/>
  <c r="AT296" i="17" s="1"/>
  <c r="BU48" i="17"/>
  <c r="H2215" i="19" s="1"/>
  <c r="H2553" i="19"/>
  <c r="AS80" i="18"/>
  <c r="I2611" i="19"/>
  <c r="AZ80" i="18"/>
  <c r="AZ109" i="18" s="1"/>
  <c r="CG82" i="18"/>
  <c r="CG111" i="18" s="1"/>
  <c r="I3094" i="19"/>
  <c r="BC74" i="18"/>
  <c r="H2671" i="19" s="1"/>
  <c r="H1393" i="19"/>
  <c r="AB102" i="17"/>
  <c r="BT66" i="18"/>
  <c r="CO211" i="18" s="1"/>
  <c r="H846" i="19"/>
  <c r="I790" i="19"/>
  <c r="M790" i="19" s="1"/>
  <c r="AK35" i="17"/>
  <c r="I804" i="19"/>
  <c r="BZ129" i="17"/>
  <c r="BZ312" i="17" s="1"/>
  <c r="AK43" i="16"/>
  <c r="I1885" i="19"/>
  <c r="AH90" i="17"/>
  <c r="AG91" i="17" s="1"/>
  <c r="CA91" i="17"/>
  <c r="I1689" i="19"/>
  <c r="BR112" i="17"/>
  <c r="I2424" i="19"/>
  <c r="BU64" i="18"/>
  <c r="BI61" i="18"/>
  <c r="L2710" i="19" s="1"/>
  <c r="K2710" i="19" s="1"/>
  <c r="I465" i="19"/>
  <c r="I564" i="19"/>
  <c r="I1355" i="19"/>
  <c r="I832" i="19"/>
  <c r="CJ91" i="17"/>
  <c r="H2119" i="19" s="1"/>
  <c r="BQ122" i="17"/>
  <c r="AB113" i="17"/>
  <c r="I625" i="19"/>
  <c r="CJ113" i="17"/>
  <c r="CJ243" i="17" s="1"/>
  <c r="AA44" i="16"/>
  <c r="I1650" i="19"/>
  <c r="BT46" i="17"/>
  <c r="H2080" i="19"/>
  <c r="AD79" i="18"/>
  <c r="H2428" i="19"/>
  <c r="BT44" i="18"/>
  <c r="H2824" i="19"/>
  <c r="H2724" i="19"/>
  <c r="BH79" i="18"/>
  <c r="CC67" i="18"/>
  <c r="BZ77" i="18"/>
  <c r="BT49" i="18"/>
  <c r="I2359" i="19"/>
  <c r="BI86" i="18"/>
  <c r="L2731" i="19" s="1"/>
  <c r="K2731" i="19" s="1"/>
  <c r="M2731" i="19" s="1"/>
  <c r="I3013" i="19"/>
  <c r="M3013" i="19" s="1"/>
  <c r="H1946" i="19"/>
  <c r="H1544" i="19"/>
  <c r="H2081" i="19"/>
  <c r="AM91" i="17"/>
  <c r="H1562" i="19"/>
  <c r="H1116" i="19"/>
  <c r="BE113" i="17"/>
  <c r="BE564" i="17" s="1"/>
  <c r="AY83" i="17"/>
  <c r="I2135" i="19"/>
  <c r="I2963" i="19"/>
  <c r="I521" i="19"/>
  <c r="I1743" i="19"/>
  <c r="AJ83" i="17"/>
  <c r="BQ68" i="18"/>
  <c r="I2881" i="19" s="1"/>
  <c r="H2611" i="19"/>
  <c r="AS72" i="18"/>
  <c r="H2829" i="19"/>
  <c r="H3094" i="19"/>
  <c r="BT56" i="18"/>
  <c r="H976" i="19"/>
  <c r="I3152" i="19"/>
  <c r="I2472" i="19"/>
  <c r="M2472" i="19" s="1"/>
  <c r="BF86" i="18"/>
  <c r="L2702" i="19" s="1"/>
  <c r="K2702" i="19" s="1"/>
  <c r="I3096" i="19"/>
  <c r="CF45" i="16"/>
  <c r="I560" i="19" s="1"/>
  <c r="H822" i="19"/>
  <c r="BZ74" i="17"/>
  <c r="AY91" i="17"/>
  <c r="AD83" i="17"/>
  <c r="I667" i="19" s="1"/>
  <c r="AV61" i="18"/>
  <c r="BU60" i="18"/>
  <c r="BI44" i="16"/>
  <c r="BH54" i="16" s="1"/>
  <c r="I1177" i="19"/>
  <c r="BT53" i="17"/>
  <c r="BU53" i="17" s="1"/>
  <c r="BU281" i="17" s="1"/>
  <c r="I452" i="19"/>
  <c r="H507" i="19"/>
  <c r="I551" i="19"/>
  <c r="I789" i="19"/>
  <c r="I1376" i="19"/>
  <c r="AY113" i="17"/>
  <c r="BB419" i="17" s="1"/>
  <c r="BL81" i="17"/>
  <c r="I2872" i="19"/>
  <c r="AH40" i="16"/>
  <c r="AH62" i="16" s="1"/>
  <c r="AA74" i="17"/>
  <c r="AZ35" i="17"/>
  <c r="I1129" i="19"/>
  <c r="H1129" i="19"/>
  <c r="H1161" i="19"/>
  <c r="AN83" i="17"/>
  <c r="CL63" i="18"/>
  <c r="CL224" i="17" s="1"/>
  <c r="H1033" i="19"/>
  <c r="BQ41" i="16"/>
  <c r="H937" i="19"/>
  <c r="H1733" i="19"/>
  <c r="I1882" i="19"/>
  <c r="AH68" i="18"/>
  <c r="AH119" i="18" s="1"/>
  <c r="AZ77" i="18"/>
  <c r="AZ106" i="18" s="1"/>
  <c r="BI77" i="18"/>
  <c r="BI106" i="18" s="1"/>
  <c r="CF69" i="18"/>
  <c r="H3118" i="19"/>
  <c r="H2441" i="19"/>
  <c r="H2331" i="19"/>
  <c r="I2548" i="19"/>
  <c r="H706" i="19"/>
  <c r="H1729" i="19"/>
  <c r="H492" i="19"/>
  <c r="BE43" i="16"/>
  <c r="H877" i="19"/>
  <c r="H2191" i="19"/>
  <c r="BB62" i="17"/>
  <c r="H1027" i="19"/>
  <c r="I1253" i="19"/>
  <c r="BC101" i="17"/>
  <c r="H1253" i="19"/>
  <c r="H2066" i="19"/>
  <c r="H1264" i="19"/>
  <c r="BW113" i="17"/>
  <c r="AA128" i="17"/>
  <c r="AB128" i="17" s="1"/>
  <c r="I612" i="19"/>
  <c r="BF83" i="17"/>
  <c r="L1312" i="19" s="1"/>
  <c r="K1312" i="19" s="1"/>
  <c r="I1673" i="19"/>
  <c r="CD41" i="16"/>
  <c r="CC44" i="16" s="1"/>
  <c r="BE130" i="17"/>
  <c r="BU89" i="17"/>
  <c r="BU171" i="17" s="1"/>
  <c r="H2020" i="19"/>
  <c r="H2190" i="19"/>
  <c r="I2322" i="19"/>
  <c r="I2397" i="19"/>
  <c r="H2322" i="19"/>
  <c r="I2466" i="19"/>
  <c r="I2609" i="19"/>
  <c r="BI78" i="18"/>
  <c r="BI107" i="18" s="1"/>
  <c r="I2917" i="19"/>
  <c r="I3092" i="19"/>
  <c r="I2358" i="19"/>
  <c r="I2474" i="19"/>
  <c r="BN42" i="16"/>
  <c r="H942" i="19"/>
  <c r="H1689" i="19"/>
  <c r="H1842" i="19"/>
  <c r="H2596" i="19"/>
  <c r="AH72" i="17"/>
  <c r="I1649" i="19"/>
  <c r="BZ102" i="17"/>
  <c r="H625" i="19"/>
  <c r="I1120" i="19"/>
  <c r="I1639" i="19"/>
  <c r="BQ67" i="18"/>
  <c r="I2747" i="19"/>
  <c r="H2768" i="19"/>
  <c r="I2615" i="19"/>
  <c r="CD75" i="18"/>
  <c r="BW85" i="18"/>
  <c r="H865" i="19"/>
  <c r="CM74" i="17"/>
  <c r="I2162" i="19"/>
  <c r="H2144" i="19"/>
  <c r="H1959" i="19"/>
  <c r="H2062" i="19"/>
  <c r="AN102" i="17"/>
  <c r="AN242" i="17" s="1"/>
  <c r="I891" i="19"/>
  <c r="H901" i="19"/>
  <c r="AH96" i="17"/>
  <c r="AM130" i="17"/>
  <c r="AS123" i="17"/>
  <c r="AT123" i="17" s="1"/>
  <c r="BT45" i="18"/>
  <c r="BU45" i="18" s="1"/>
  <c r="BN74" i="18"/>
  <c r="AZ50" i="17"/>
  <c r="AQ102" i="17"/>
  <c r="H3155" i="19"/>
  <c r="CF74" i="17"/>
  <c r="BK55" i="17"/>
  <c r="AB69" i="18"/>
  <c r="AB120" i="18" s="1"/>
  <c r="AW84" i="18"/>
  <c r="L2586" i="19" s="1"/>
  <c r="K2586" i="19" s="1"/>
  <c r="M2586" i="19" s="1"/>
  <c r="BT37" i="17"/>
  <c r="H477" i="19"/>
  <c r="H467" i="19"/>
  <c r="H971" i="19"/>
  <c r="H1837" i="19"/>
  <c r="BK90" i="17"/>
  <c r="BK318" i="17" s="1"/>
  <c r="CC122" i="17"/>
  <c r="H1584" i="19"/>
  <c r="CJ57" i="17"/>
  <c r="I178" i="19" s="1"/>
  <c r="BT33" i="17"/>
  <c r="BI57" i="17"/>
  <c r="H1367" i="19"/>
  <c r="L2315" i="19"/>
  <c r="K2315" i="19" s="1"/>
  <c r="M2315" i="19" s="1"/>
  <c r="AE80" i="18"/>
  <c r="AE109" i="18" s="1"/>
  <c r="CL50" i="17"/>
  <c r="I1714" i="19"/>
  <c r="AN63" i="17"/>
  <c r="AM70" i="17" s="1"/>
  <c r="L1101" i="19"/>
  <c r="K1101" i="19" s="1"/>
  <c r="M1101" i="19" s="1"/>
  <c r="CM102" i="17"/>
  <c r="CM242" i="17" s="1"/>
  <c r="I2176" i="19"/>
  <c r="H2186" i="19"/>
  <c r="BB72" i="18"/>
  <c r="I2659" i="19" s="1"/>
  <c r="I1362" i="19"/>
  <c r="BO96" i="17"/>
  <c r="I3132" i="19"/>
  <c r="H3139" i="19"/>
  <c r="BH82" i="18"/>
  <c r="BI82" i="18" s="1"/>
  <c r="M2763" i="19"/>
  <c r="I423" i="19"/>
  <c r="AT40" i="16"/>
  <c r="H662" i="19"/>
  <c r="BE35" i="17"/>
  <c r="AW63" i="17"/>
  <c r="H1088" i="19" s="1"/>
  <c r="I1085" i="19"/>
  <c r="BN122" i="17"/>
  <c r="I1594" i="19" s="1"/>
  <c r="AS112" i="17"/>
  <c r="AS81" i="17"/>
  <c r="AT81" i="17" s="1"/>
  <c r="I3042" i="19"/>
  <c r="BU38" i="16"/>
  <c r="CO38" i="16" s="1"/>
  <c r="CO84" i="16" s="1"/>
  <c r="I520" i="19"/>
  <c r="I1738" i="19"/>
  <c r="H1738" i="19"/>
  <c r="BK76" i="17"/>
  <c r="BT480" i="17" s="1"/>
  <c r="AM44" i="16"/>
  <c r="BO68" i="18"/>
  <c r="I2663" i="19"/>
  <c r="CD70" i="18"/>
  <c r="CD121" i="18" s="1"/>
  <c r="AJ143" i="17"/>
  <c r="AZ63" i="17"/>
  <c r="I1140" i="19"/>
  <c r="H2483" i="19"/>
  <c r="H1700" i="19"/>
  <c r="CG57" i="17"/>
  <c r="L2042" i="19" s="1"/>
  <c r="K2042" i="19" s="1"/>
  <c r="H2488" i="19"/>
  <c r="AP71" i="18"/>
  <c r="AP53" i="18"/>
  <c r="H2480" i="19"/>
  <c r="H2913" i="19"/>
  <c r="BE91" i="17"/>
  <c r="H2925" i="19"/>
  <c r="BK59" i="18"/>
  <c r="BK156" i="18" s="1"/>
  <c r="H779" i="19"/>
  <c r="AW35" i="17"/>
  <c r="L1074" i="19" s="1"/>
  <c r="K1074" i="19" s="1"/>
  <c r="BK62" i="17"/>
  <c r="H1830" i="19"/>
  <c r="BW124" i="17"/>
  <c r="I1861" i="19" s="1"/>
  <c r="BU58" i="18"/>
  <c r="CO58" i="18" s="1"/>
  <c r="BC73" i="17"/>
  <c r="BC168" i="17" s="1"/>
  <c r="I2152" i="19"/>
  <c r="I3119" i="19"/>
  <c r="BW57" i="17"/>
  <c r="CC461" i="17" s="1"/>
  <c r="H2453" i="19"/>
  <c r="BX77" i="18"/>
  <c r="I2975" i="19"/>
  <c r="I2155" i="19"/>
  <c r="AE102" i="17"/>
  <c r="H686" i="19"/>
  <c r="I532" i="19"/>
  <c r="BX44" i="16"/>
  <c r="BL72" i="18"/>
  <c r="BK82" i="18" s="1"/>
  <c r="BK111" i="18" s="1"/>
  <c r="I401" i="19"/>
  <c r="AK45" i="16"/>
  <c r="BC72" i="17"/>
  <c r="BC167" i="17" s="1"/>
  <c r="I1224" i="19"/>
  <c r="BC34" i="17"/>
  <c r="H1224" i="19"/>
  <c r="BW74" i="17"/>
  <c r="H722" i="19"/>
  <c r="I716" i="19"/>
  <c r="BU94" i="17"/>
  <c r="BU47" i="18"/>
  <c r="H3173" i="19" s="1"/>
  <c r="L2804" i="19"/>
  <c r="K2804" i="19" s="1"/>
  <c r="M2804" i="19" s="1"/>
  <c r="H1307" i="19"/>
  <c r="I692" i="19"/>
  <c r="BR76" i="17"/>
  <c r="L1628" i="19"/>
  <c r="K1628" i="19" s="1"/>
  <c r="M1628" i="19" s="1"/>
  <c r="M3040" i="19"/>
  <c r="L1160" i="19"/>
  <c r="K1160" i="19" s="1"/>
  <c r="M1160" i="19" s="1"/>
  <c r="M545" i="19"/>
  <c r="L1304" i="19"/>
  <c r="K1304" i="19" s="1"/>
  <c r="M1304" i="19" s="1"/>
  <c r="M2680" i="19"/>
  <c r="M1509" i="19"/>
  <c r="L488" i="19"/>
  <c r="K488" i="19" s="1"/>
  <c r="M488" i="19" s="1"/>
  <c r="M535" i="19"/>
  <c r="L529" i="19"/>
  <c r="K529" i="19" s="1"/>
  <c r="M529" i="19" s="1"/>
  <c r="L398" i="19"/>
  <c r="K398" i="19" s="1"/>
  <c r="M398" i="19" s="1"/>
  <c r="M2636" i="19"/>
  <c r="M1687" i="19"/>
  <c r="L1826" i="19"/>
  <c r="K1826" i="19" s="1"/>
  <c r="M1826" i="19" s="1"/>
  <c r="M2603" i="19"/>
  <c r="M2377" i="19"/>
  <c r="M2601" i="19"/>
  <c r="I106" i="19"/>
  <c r="H106" i="19" s="1"/>
  <c r="M2690" i="19"/>
  <c r="L76" i="19"/>
  <c r="K76" i="19" s="1"/>
  <c r="M446" i="19"/>
  <c r="L386" i="19"/>
  <c r="K386" i="19" s="1"/>
  <c r="M386" i="19" s="1"/>
  <c r="L2592" i="19"/>
  <c r="K2592" i="19" s="1"/>
  <c r="M2592" i="19" s="1"/>
  <c r="M2106" i="19"/>
  <c r="L1139" i="19"/>
  <c r="K1139" i="19" s="1"/>
  <c r="M1139" i="19" s="1"/>
  <c r="M1146" i="19"/>
  <c r="M700" i="19"/>
  <c r="M1423" i="19"/>
  <c r="CI144" i="17"/>
  <c r="L1246" i="19"/>
  <c r="K1246" i="19" s="1"/>
  <c r="M1246" i="19" s="1"/>
  <c r="L2974" i="19"/>
  <c r="K2974" i="19" s="1"/>
  <c r="M2974" i="19" s="1"/>
  <c r="L403" i="19"/>
  <c r="K403" i="19" s="1"/>
  <c r="M403" i="19" s="1"/>
  <c r="L886" i="19"/>
  <c r="K886" i="19" s="1"/>
  <c r="M886" i="19" s="1"/>
  <c r="M1418" i="19"/>
  <c r="I425" i="19"/>
  <c r="AT42" i="16"/>
  <c r="AT64" i="16" s="1"/>
  <c r="I572" i="19"/>
  <c r="BK45" i="16"/>
  <c r="BL45" i="16" s="1"/>
  <c r="H482" i="19"/>
  <c r="AP74" i="17"/>
  <c r="I932" i="19" s="1"/>
  <c r="H789" i="19"/>
  <c r="AP63" i="18"/>
  <c r="BO59" i="18"/>
  <c r="BN61" i="18" s="1"/>
  <c r="BB79" i="17"/>
  <c r="I1231" i="19" s="1"/>
  <c r="H2450" i="19"/>
  <c r="H2633" i="19"/>
  <c r="AY69" i="18"/>
  <c r="BF51" i="18"/>
  <c r="L2678" i="19" s="1"/>
  <c r="K2678" i="19" s="1"/>
  <c r="I2678" i="19"/>
  <c r="BB85" i="18"/>
  <c r="H2672" i="19"/>
  <c r="I2617" i="19"/>
  <c r="AZ86" i="18"/>
  <c r="L2617" i="19" s="1"/>
  <c r="K2617" i="19" s="1"/>
  <c r="H2786" i="19"/>
  <c r="BK85" i="18"/>
  <c r="I2786" i="19" s="1"/>
  <c r="AV43" i="16"/>
  <c r="I1074" i="19"/>
  <c r="H1439" i="19"/>
  <c r="H1742" i="19"/>
  <c r="BT35" i="16"/>
  <c r="BU54" i="17"/>
  <c r="BU282" i="17" s="1"/>
  <c r="I1736" i="19"/>
  <c r="AG70" i="18"/>
  <c r="AH70" i="18" s="1"/>
  <c r="BO70" i="18"/>
  <c r="I2827" i="19"/>
  <c r="BR70" i="18"/>
  <c r="H2893" i="19" s="1"/>
  <c r="CD72" i="18"/>
  <c r="CC82" i="18" s="1"/>
  <c r="I3055" i="19"/>
  <c r="I2547" i="19"/>
  <c r="AT74" i="18"/>
  <c r="I621" i="19"/>
  <c r="H2935" i="19"/>
  <c r="AJ124" i="17"/>
  <c r="I846" i="19" s="1"/>
  <c r="H2353" i="19"/>
  <c r="AJ129" i="17"/>
  <c r="AJ312" i="17" s="1"/>
  <c r="H1921" i="19"/>
  <c r="I461" i="19"/>
  <c r="BF45" i="16"/>
  <c r="AB63" i="17"/>
  <c r="I1902" i="19"/>
  <c r="CA113" i="17"/>
  <c r="CA243" i="17" s="1"/>
  <c r="AE61" i="18"/>
  <c r="AD63" i="18" s="1"/>
  <c r="BU57" i="18"/>
  <c r="I2933" i="19"/>
  <c r="I2710" i="19"/>
  <c r="AG34" i="17"/>
  <c r="I1176" i="19"/>
  <c r="AZ129" i="17"/>
  <c r="BI63" i="17"/>
  <c r="AK91" i="17"/>
  <c r="I2117" i="19"/>
  <c r="H1678" i="19"/>
  <c r="I950" i="19"/>
  <c r="H373" i="19"/>
  <c r="BQ123" i="17"/>
  <c r="BR123" i="17" s="1"/>
  <c r="I1223" i="19"/>
  <c r="BC71" i="17"/>
  <c r="BC166" i="17" s="1"/>
  <c r="H1543" i="19"/>
  <c r="H2337" i="19"/>
  <c r="AD53" i="18"/>
  <c r="AJ69" i="18"/>
  <c r="I2540" i="19"/>
  <c r="I2519" i="19"/>
  <c r="AT67" i="18"/>
  <c r="AT46" i="18"/>
  <c r="H2540" i="19"/>
  <c r="BN67" i="18"/>
  <c r="H2685" i="19"/>
  <c r="H2708" i="19"/>
  <c r="BH53" i="18"/>
  <c r="CC46" i="18"/>
  <c r="CA51" i="18"/>
  <c r="H3004" i="19"/>
  <c r="H2918" i="19"/>
  <c r="BB49" i="17"/>
  <c r="CC49" i="17"/>
  <c r="CC315" i="17" s="1"/>
  <c r="BB40" i="16"/>
  <c r="I450" i="19" s="1"/>
  <c r="I691" i="19"/>
  <c r="BN72" i="17"/>
  <c r="BE129" i="17"/>
  <c r="BE312" i="17" s="1"/>
  <c r="BW129" i="17"/>
  <c r="H887" i="19"/>
  <c r="H1770" i="19"/>
  <c r="CC90" i="17"/>
  <c r="AV124" i="17"/>
  <c r="BL122" i="17"/>
  <c r="L1489" i="19" s="1"/>
  <c r="K1489" i="19" s="1"/>
  <c r="I1468" i="19"/>
  <c r="H1468" i="19"/>
  <c r="H1325" i="19"/>
  <c r="AY57" i="17"/>
  <c r="AZ57" i="17" s="1"/>
  <c r="I1438" i="19"/>
  <c r="BX61" i="18"/>
  <c r="H2964" i="19" s="1"/>
  <c r="BO41" i="16"/>
  <c r="AV130" i="17"/>
  <c r="BU61" i="17"/>
  <c r="I850" i="19"/>
  <c r="AK128" i="17"/>
  <c r="AK239" i="17" s="1"/>
  <c r="AJ57" i="17"/>
  <c r="AK57" i="17" s="1"/>
  <c r="BT52" i="17"/>
  <c r="AS78" i="18"/>
  <c r="AS107" i="18" s="1"/>
  <c r="BC68" i="18"/>
  <c r="I2655" i="19"/>
  <c r="H2881" i="19"/>
  <c r="H2919" i="19"/>
  <c r="H2545" i="19"/>
  <c r="H2921" i="19"/>
  <c r="H2547" i="19"/>
  <c r="H2833" i="19"/>
  <c r="BK76" i="18"/>
  <c r="CC84" i="18"/>
  <c r="H3067" i="19"/>
  <c r="L2578" i="19"/>
  <c r="K2578" i="19" s="1"/>
  <c r="M2578" i="19" s="1"/>
  <c r="H560" i="19"/>
  <c r="H804" i="19"/>
  <c r="H1892" i="19"/>
  <c r="H1157" i="19"/>
  <c r="AP129" i="17"/>
  <c r="H840" i="19"/>
  <c r="AD57" i="17"/>
  <c r="AG363" i="17" s="1"/>
  <c r="H2567" i="19"/>
  <c r="H2136" i="19"/>
  <c r="H1008" i="19"/>
  <c r="CA61" i="18"/>
  <c r="H2993" i="19" s="1"/>
  <c r="BN55" i="17"/>
  <c r="BO55" i="17" s="1"/>
  <c r="AM45" i="16"/>
  <c r="AV45" i="16"/>
  <c r="AP63" i="17"/>
  <c r="H1667" i="19"/>
  <c r="BQ40" i="16"/>
  <c r="CD42" i="16"/>
  <c r="CC45" i="16" s="1"/>
  <c r="I617" i="19"/>
  <c r="AH101" i="17"/>
  <c r="AH296" i="17" s="1"/>
  <c r="BI102" i="17"/>
  <c r="H1165" i="19"/>
  <c r="BR59" i="18"/>
  <c r="I390" i="19"/>
  <c r="AA35" i="17"/>
  <c r="AY74" i="17"/>
  <c r="I2107" i="19"/>
  <c r="H1171" i="19"/>
  <c r="AG112" i="17"/>
  <c r="AM128" i="17"/>
  <c r="CC96" i="17"/>
  <c r="H508" i="19"/>
  <c r="AG73" i="17"/>
  <c r="AG307" i="17" s="1"/>
  <c r="AS84" i="17"/>
  <c r="AP83" i="17"/>
  <c r="AQ83" i="17" s="1"/>
  <c r="L937" i="19" s="1"/>
  <c r="K937" i="19" s="1"/>
  <c r="BN76" i="17"/>
  <c r="BZ128" i="17"/>
  <c r="I2310" i="19"/>
  <c r="H3081" i="19"/>
  <c r="I3147" i="19"/>
  <c r="CM77" i="18"/>
  <c r="CM106" i="18" s="1"/>
  <c r="AG72" i="18"/>
  <c r="AY82" i="18"/>
  <c r="BB227" i="18" s="1"/>
  <c r="BQ76" i="18"/>
  <c r="BT47" i="17"/>
  <c r="BT34" i="16"/>
  <c r="AY45" i="16"/>
  <c r="AZ45" i="16" s="1"/>
  <c r="L440" i="19" s="1"/>
  <c r="K440" i="19" s="1"/>
  <c r="H459" i="19"/>
  <c r="AA45" i="16"/>
  <c r="H691" i="19"/>
  <c r="H859" i="19"/>
  <c r="AV74" i="17"/>
  <c r="I1931" i="19"/>
  <c r="CD34" i="17"/>
  <c r="H1932" i="19" s="1"/>
  <c r="H1969" i="19"/>
  <c r="AS62" i="17"/>
  <c r="H1214" i="19"/>
  <c r="BW63" i="17"/>
  <c r="BB122" i="17"/>
  <c r="BF102" i="17"/>
  <c r="I1321" i="19"/>
  <c r="H1331" i="19"/>
  <c r="H1861" i="19"/>
  <c r="H2076" i="19"/>
  <c r="AM113" i="17"/>
  <c r="AM144" i="17" s="1"/>
  <c r="BK112" i="17"/>
  <c r="I1479" i="19" s="1"/>
  <c r="H1855" i="19"/>
  <c r="H635" i="19"/>
  <c r="I1236" i="19"/>
  <c r="L1208" i="19"/>
  <c r="K1208" i="19" s="1"/>
  <c r="M1208" i="19" s="1"/>
  <c r="CC81" i="17"/>
  <c r="I1978" i="19" s="1"/>
  <c r="BK41" i="16"/>
  <c r="BK74" i="16" s="1"/>
  <c r="I1225" i="19"/>
  <c r="H1337" i="19"/>
  <c r="H751" i="19"/>
  <c r="H1553" i="19"/>
  <c r="CM57" i="17"/>
  <c r="I2352" i="19"/>
  <c r="I3053" i="19"/>
  <c r="BT36" i="16"/>
  <c r="BW45" i="16"/>
  <c r="BX45" i="16" s="1"/>
  <c r="BX67" i="16" s="1"/>
  <c r="BW83" i="17"/>
  <c r="AM61" i="18"/>
  <c r="BF61" i="18"/>
  <c r="H2682" i="19" s="1"/>
  <c r="I2681" i="19"/>
  <c r="BR72" i="17"/>
  <c r="BR167" i="17" s="1"/>
  <c r="H1906" i="19"/>
  <c r="I391" i="19"/>
  <c r="BR62" i="17"/>
  <c r="BR285" i="17" s="1"/>
  <c r="AM77" i="18"/>
  <c r="I2465" i="19" s="1"/>
  <c r="I2486" i="19"/>
  <c r="BQ46" i="18"/>
  <c r="H2747" i="19"/>
  <c r="I2714" i="19"/>
  <c r="H2975" i="19"/>
  <c r="I3009" i="19"/>
  <c r="I3058" i="19"/>
  <c r="H2983" i="19"/>
  <c r="AD50" i="17"/>
  <c r="AG356" i="17" s="1"/>
  <c r="I509" i="19"/>
  <c r="BR42" i="16"/>
  <c r="M547" i="19"/>
  <c r="CF43" i="16"/>
  <c r="CG43" i="16" s="1"/>
  <c r="L558" i="19" s="1"/>
  <c r="K558" i="19" s="1"/>
  <c r="CL43" i="16"/>
  <c r="I570" i="19" s="1"/>
  <c r="CL35" i="17"/>
  <c r="H676" i="19"/>
  <c r="AM124" i="17"/>
  <c r="H2009" i="19"/>
  <c r="CL113" i="17"/>
  <c r="I1648" i="19"/>
  <c r="BR71" i="17"/>
  <c r="BR166" i="17" s="1"/>
  <c r="H532" i="19"/>
  <c r="H907" i="19"/>
  <c r="H1060" i="19"/>
  <c r="H2914" i="19"/>
  <c r="AT76" i="18"/>
  <c r="AT136" i="18" s="1"/>
  <c r="H2831" i="19"/>
  <c r="AE43" i="16"/>
  <c r="AD54" i="16" s="1"/>
  <c r="M475" i="19"/>
  <c r="H2052" i="19"/>
  <c r="BK79" i="17"/>
  <c r="I2307" i="19"/>
  <c r="BN39" i="17"/>
  <c r="CJ69" i="18"/>
  <c r="CJ120" i="18" s="1"/>
  <c r="H3103" i="19"/>
  <c r="M2748" i="19"/>
  <c r="CJ86" i="18"/>
  <c r="I3127" i="19"/>
  <c r="AS49" i="17"/>
  <c r="CF50" i="17"/>
  <c r="AS72" i="17"/>
  <c r="AT72" i="17" s="1"/>
  <c r="AT167" i="17" s="1"/>
  <c r="H1186" i="19"/>
  <c r="BW35" i="17"/>
  <c r="H1457" i="19"/>
  <c r="H2019" i="19"/>
  <c r="BT110" i="17"/>
  <c r="AW113" i="17"/>
  <c r="H1112" i="19" s="1"/>
  <c r="I1110" i="19"/>
  <c r="AH76" i="17"/>
  <c r="I743" i="19"/>
  <c r="H743" i="19"/>
  <c r="AG55" i="17"/>
  <c r="I2097" i="19"/>
  <c r="M449" i="19"/>
  <c r="BN73" i="17"/>
  <c r="BW130" i="17"/>
  <c r="BH83" i="17"/>
  <c r="I1367" i="19" s="1"/>
  <c r="I2694" i="19"/>
  <c r="BF78" i="18"/>
  <c r="BF107" i="18" s="1"/>
  <c r="I2771" i="19"/>
  <c r="AH62" i="17"/>
  <c r="I1506" i="19"/>
  <c r="AV91" i="17"/>
  <c r="CL124" i="17"/>
  <c r="BO123" i="17"/>
  <c r="I1595" i="19"/>
  <c r="H1782" i="19"/>
  <c r="AV80" i="18"/>
  <c r="I2582" i="19" s="1"/>
  <c r="H2659" i="19"/>
  <c r="I1344" i="19"/>
  <c r="M1379" i="19"/>
  <c r="AW51" i="18"/>
  <c r="L2564" i="19" s="1"/>
  <c r="K2564" i="19" s="1"/>
  <c r="I2564" i="19"/>
  <c r="H2564" i="19"/>
  <c r="I2967" i="19"/>
  <c r="CL69" i="18"/>
  <c r="M2522" i="19"/>
  <c r="H2916" i="19"/>
  <c r="H2727" i="19"/>
  <c r="AG74" i="18"/>
  <c r="I2404" i="19" s="1"/>
  <c r="AM85" i="18"/>
  <c r="AV85" i="18"/>
  <c r="BE85" i="18"/>
  <c r="I1080" i="19"/>
  <c r="AQ45" i="16"/>
  <c r="L413" i="19" s="1"/>
  <c r="K413" i="19" s="1"/>
  <c r="I413" i="19"/>
  <c r="L410" i="19"/>
  <c r="K410" i="19" s="1"/>
  <c r="M410" i="19" s="1"/>
  <c r="CD40" i="16"/>
  <c r="CC43" i="16" s="1"/>
  <c r="I549" i="19"/>
  <c r="CA45" i="16"/>
  <c r="I566" i="19"/>
  <c r="CJ45" i="16"/>
  <c r="I662" i="19"/>
  <c r="AE35" i="17"/>
  <c r="I644" i="19"/>
  <c r="H644" i="19"/>
  <c r="BE74" i="17"/>
  <c r="CG63" i="17"/>
  <c r="H2048" i="19" s="1"/>
  <c r="I2045" i="19"/>
  <c r="AE91" i="17"/>
  <c r="I672" i="19"/>
  <c r="CM91" i="17"/>
  <c r="I2172" i="19"/>
  <c r="L2171" i="19"/>
  <c r="K2171" i="19" s="1"/>
  <c r="M2171" i="19" s="1"/>
  <c r="BO101" i="17"/>
  <c r="BO296" i="17" s="1"/>
  <c r="I1573" i="19"/>
  <c r="H1573" i="19"/>
  <c r="H1049" i="19"/>
  <c r="H1018" i="19"/>
  <c r="I460" i="19"/>
  <c r="BF44" i="16"/>
  <c r="L460" i="19" s="1"/>
  <c r="K460" i="19" s="1"/>
  <c r="BT111" i="17"/>
  <c r="I1793" i="19" s="1"/>
  <c r="BX80" i="18"/>
  <c r="I2978" i="19"/>
  <c r="L2968" i="19"/>
  <c r="K2968" i="19" s="1"/>
  <c r="M2968" i="19" s="1"/>
  <c r="H520" i="19"/>
  <c r="H1242" i="19"/>
  <c r="BN84" i="17"/>
  <c r="H1656" i="19"/>
  <c r="H1443" i="19"/>
  <c r="H406" i="19"/>
  <c r="BB123" i="17"/>
  <c r="I1275" i="19" s="1"/>
  <c r="I2405" i="19"/>
  <c r="I1135" i="19"/>
  <c r="I451" i="19"/>
  <c r="K208" i="19"/>
  <c r="M208" i="19" s="1"/>
  <c r="K186" i="19"/>
  <c r="M186" i="19" s="1"/>
  <c r="H194" i="19"/>
  <c r="K238" i="19"/>
  <c r="M238" i="19" s="1"/>
  <c r="K236" i="19"/>
  <c r="M236" i="19" s="1"/>
  <c r="H202" i="19"/>
  <c r="K52" i="19"/>
  <c r="M52" i="19" s="1"/>
  <c r="K70" i="19"/>
  <c r="M70" i="19" s="1"/>
  <c r="K224" i="19"/>
  <c r="M224" i="19" s="1"/>
  <c r="H138" i="19"/>
  <c r="H170" i="19"/>
  <c r="K62" i="19"/>
  <c r="M62" i="19" s="1"/>
  <c r="K126" i="19"/>
  <c r="M126" i="19" s="1"/>
  <c r="H142" i="19"/>
  <c r="K324" i="19"/>
  <c r="M324" i="19" s="1"/>
  <c r="K326" i="19"/>
  <c r="M326" i="19" s="1"/>
  <c r="K334" i="19"/>
  <c r="M334" i="19" s="1"/>
  <c r="K260" i="19"/>
  <c r="M260" i="19" s="1"/>
  <c r="K262" i="19"/>
  <c r="M262" i="19" s="1"/>
  <c r="K292" i="19"/>
  <c r="M292" i="19" s="1"/>
  <c r="K316" i="19"/>
  <c r="M316" i="19" s="1"/>
  <c r="K330" i="19"/>
  <c r="M330" i="19" s="1"/>
  <c r="K288" i="19"/>
  <c r="M288" i="19" s="1"/>
  <c r="K318" i="19"/>
  <c r="M318" i="19" s="1"/>
  <c r="K278" i="19"/>
  <c r="M278" i="19" s="1"/>
  <c r="H294" i="19"/>
  <c r="H302" i="19"/>
  <c r="K268" i="19"/>
  <c r="M268" i="19" s="1"/>
  <c r="K274" i="19"/>
  <c r="M274" i="19" s="1"/>
  <c r="K344" i="19"/>
  <c r="M344" i="19" s="1"/>
  <c r="L1587" i="19"/>
  <c r="K1587" i="19" s="1"/>
  <c r="M1587" i="19" s="1"/>
  <c r="L2543" i="19"/>
  <c r="K2543" i="19" s="1"/>
  <c r="M2543" i="19" s="1"/>
  <c r="L391" i="19"/>
  <c r="K391" i="19" s="1"/>
  <c r="L2714" i="19"/>
  <c r="K2714" i="19" s="1"/>
  <c r="M2714" i="19" s="1"/>
  <c r="L2360" i="19"/>
  <c r="K2360" i="19" s="1"/>
  <c r="M2360" i="19" s="1"/>
  <c r="L591" i="19"/>
  <c r="K591" i="19" s="1"/>
  <c r="M591" i="19" s="1"/>
  <c r="L115" i="19"/>
  <c r="K115" i="19" s="1"/>
  <c r="M115" i="19" s="1"/>
  <c r="L1876" i="19"/>
  <c r="K1876" i="19" s="1"/>
  <c r="M1876" i="19" s="1"/>
  <c r="L926" i="19"/>
  <c r="K926" i="19" s="1"/>
  <c r="M926" i="19" s="1"/>
  <c r="L270" i="19"/>
  <c r="L2435" i="19"/>
  <c r="K2435" i="19" s="1"/>
  <c r="M2435" i="19" s="1"/>
  <c r="L2988" i="19"/>
  <c r="K2988" i="19" s="1"/>
  <c r="M2988" i="19" s="1"/>
  <c r="L3027" i="19"/>
  <c r="K3027" i="19" s="1"/>
  <c r="M3027" i="19" s="1"/>
  <c r="L1873" i="19"/>
  <c r="K1873" i="19" s="1"/>
  <c r="M1873" i="19" s="1"/>
  <c r="L2050" i="19"/>
  <c r="K2050" i="19" s="1"/>
  <c r="M2050" i="19" s="1"/>
  <c r="L48" i="19"/>
  <c r="L1929" i="19"/>
  <c r="K1929" i="19" s="1"/>
  <c r="M1929" i="19" s="1"/>
  <c r="L153" i="19"/>
  <c r="K153" i="19" s="1"/>
  <c r="M153" i="19" s="1"/>
  <c r="L1115" i="19"/>
  <c r="K1115" i="19" s="1"/>
  <c r="M1115" i="19" s="1"/>
  <c r="I88" i="19"/>
  <c r="H88" i="19" s="1"/>
  <c r="L59" i="19"/>
  <c r="K59" i="19" s="1"/>
  <c r="M59" i="19" s="1"/>
  <c r="L1940" i="19"/>
  <c r="K1940" i="19" s="1"/>
  <c r="M1940" i="19" s="1"/>
  <c r="CI143" i="17"/>
  <c r="L1035" i="19"/>
  <c r="K1035" i="19" s="1"/>
  <c r="M1035" i="19" s="1"/>
  <c r="L1549" i="19"/>
  <c r="K1549" i="19" s="1"/>
  <c r="M1549" i="19" s="1"/>
  <c r="L1617" i="19"/>
  <c r="K1617" i="19" s="1"/>
  <c r="M1617" i="19" s="1"/>
  <c r="L1504" i="19"/>
  <c r="K1504" i="19" s="1"/>
  <c r="M1504" i="19" s="1"/>
  <c r="L620" i="19"/>
  <c r="K620" i="19" s="1"/>
  <c r="M620" i="19" s="1"/>
  <c r="AA143" i="17"/>
  <c r="L1636" i="19"/>
  <c r="K1636" i="19" s="1"/>
  <c r="M1636" i="19" s="1"/>
  <c r="L1913" i="19"/>
  <c r="K1913" i="19" s="1"/>
  <c r="M1913" i="19" s="1"/>
  <c r="L679" i="19"/>
  <c r="K679" i="19" s="1"/>
  <c r="M679" i="19" s="1"/>
  <c r="L616" i="19"/>
  <c r="K616" i="19" s="1"/>
  <c r="M616" i="19" s="1"/>
  <c r="L894" i="19"/>
  <c r="K894" i="19" s="1"/>
  <c r="M894" i="19" s="1"/>
  <c r="L597" i="19"/>
  <c r="K597" i="19" s="1"/>
  <c r="M597" i="19" s="1"/>
  <c r="L1505" i="19"/>
  <c r="K1505" i="19" s="1"/>
  <c r="M1505" i="19" s="1"/>
  <c r="L1882" i="19"/>
  <c r="K1882" i="19" s="1"/>
  <c r="M1882" i="19" s="1"/>
  <c r="L1881" i="19"/>
  <c r="K1881" i="19" s="1"/>
  <c r="M1881" i="19" s="1"/>
  <c r="L1979" i="19"/>
  <c r="K1979" i="19" s="1"/>
  <c r="M1979" i="19" s="1"/>
  <c r="L98" i="19"/>
  <c r="L1262" i="19"/>
  <c r="K1262" i="19" s="1"/>
  <c r="M1262" i="19" s="1"/>
  <c r="L1188" i="19"/>
  <c r="K1188" i="19" s="1"/>
  <c r="M1188" i="19" s="1"/>
  <c r="L1537" i="19"/>
  <c r="K1537" i="19" s="1"/>
  <c r="M1537" i="19" s="1"/>
  <c r="L164" i="19"/>
  <c r="L1928" i="19"/>
  <c r="K1928" i="19" s="1"/>
  <c r="M1928" i="19" s="1"/>
  <c r="I222" i="19"/>
  <c r="I249" i="19"/>
  <c r="H249" i="19" s="1"/>
  <c r="L2120" i="19"/>
  <c r="K2120" i="19" s="1"/>
  <c r="M2120" i="19" s="1"/>
  <c r="L803" i="19"/>
  <c r="K803" i="19" s="1"/>
  <c r="M803" i="19" s="1"/>
  <c r="L557" i="19"/>
  <c r="K557" i="19" s="1"/>
  <c r="M557" i="19" s="1"/>
  <c r="L2338" i="19"/>
  <c r="K2338" i="19" s="1"/>
  <c r="M2338" i="19" s="1"/>
  <c r="L2429" i="19"/>
  <c r="K2429" i="19" s="1"/>
  <c r="M2429" i="19" s="1"/>
  <c r="L340" i="19"/>
  <c r="L284" i="19"/>
  <c r="L3041" i="19"/>
  <c r="K3041" i="19" s="1"/>
  <c r="M3041" i="19" s="1"/>
  <c r="L2860" i="19"/>
  <c r="K2860" i="19" s="1"/>
  <c r="M2860" i="19" s="1"/>
  <c r="L563" i="19"/>
  <c r="K563" i="19" s="1"/>
  <c r="M563" i="19" s="1"/>
  <c r="L2329" i="19"/>
  <c r="K2329" i="19" s="1"/>
  <c r="M2329" i="19" s="1"/>
  <c r="L2470" i="19"/>
  <c r="K2470" i="19" s="1"/>
  <c r="M2470" i="19" s="1"/>
  <c r="L331" i="19"/>
  <c r="K331" i="19" s="1"/>
  <c r="M331" i="19" s="1"/>
  <c r="L275" i="19"/>
  <c r="K275" i="19" s="1"/>
  <c r="M275" i="19" s="1"/>
  <c r="L3032" i="19"/>
  <c r="K3032" i="19" s="1"/>
  <c r="M3032" i="19" s="1"/>
  <c r="L465" i="19"/>
  <c r="K465" i="19" s="1"/>
  <c r="L2980" i="19"/>
  <c r="K2980" i="19" s="1"/>
  <c r="AP144" i="17"/>
  <c r="L2806" i="19"/>
  <c r="K2806" i="19" s="1"/>
  <c r="M2806" i="19" s="1"/>
  <c r="AV143" i="17"/>
  <c r="L567" i="19"/>
  <c r="K567" i="19" s="1"/>
  <c r="M567" i="19" s="1"/>
  <c r="L536" i="19"/>
  <c r="K536" i="19" s="1"/>
  <c r="M536" i="19" s="1"/>
  <c r="L152" i="19"/>
  <c r="L2333" i="19"/>
  <c r="K2333" i="19" s="1"/>
  <c r="L1217" i="19"/>
  <c r="K1217" i="19" s="1"/>
  <c r="M1217" i="19" s="1"/>
  <c r="L1219" i="19"/>
  <c r="K1219" i="19" s="1"/>
  <c r="M1219" i="19" s="1"/>
  <c r="L958" i="19"/>
  <c r="K958" i="19" s="1"/>
  <c r="M958" i="19" s="1"/>
  <c r="L1821" i="19"/>
  <c r="K1821" i="19" s="1"/>
  <c r="M1821" i="19" s="1"/>
  <c r="L988" i="19"/>
  <c r="K988" i="19" s="1"/>
  <c r="M988" i="19" s="1"/>
  <c r="L1688" i="19"/>
  <c r="K1688" i="19" s="1"/>
  <c r="M1688" i="19" s="1"/>
  <c r="L1695" i="19"/>
  <c r="K1695" i="19" s="1"/>
  <c r="M1695" i="19" s="1"/>
  <c r="L1184" i="19"/>
  <c r="K1184" i="19" s="1"/>
  <c r="M1184" i="19" s="1"/>
  <c r="L656" i="19"/>
  <c r="K656" i="19" s="1"/>
  <c r="M656" i="19" s="1"/>
  <c r="L657" i="19"/>
  <c r="K657" i="19" s="1"/>
  <c r="M657" i="19" s="1"/>
  <c r="L1399" i="19"/>
  <c r="K1399" i="19" s="1"/>
  <c r="M1399" i="19" s="1"/>
  <c r="L1554" i="19"/>
  <c r="K1554" i="19" s="1"/>
  <c r="M1554" i="19" s="1"/>
  <c r="L1764" i="19"/>
  <c r="K1764" i="19" s="1"/>
  <c r="L1220" i="19"/>
  <c r="K1220" i="19" s="1"/>
  <c r="M1220" i="19" s="1"/>
  <c r="L1224" i="19"/>
  <c r="K1224" i="19" s="1"/>
  <c r="L1328" i="19"/>
  <c r="K1328" i="19" s="1"/>
  <c r="M1328" i="19" s="1"/>
  <c r="L1645" i="19"/>
  <c r="K1645" i="19" s="1"/>
  <c r="M1645" i="19" s="1"/>
  <c r="L93" i="19"/>
  <c r="K93" i="19" s="1"/>
  <c r="M93" i="19" s="1"/>
  <c r="L198" i="19"/>
  <c r="L1533" i="19"/>
  <c r="K1533" i="19" s="1"/>
  <c r="M1533" i="19" s="1"/>
  <c r="I193" i="19"/>
  <c r="H193" i="19" s="1"/>
  <c r="L659" i="19"/>
  <c r="K659" i="19" s="1"/>
  <c r="M659" i="19" s="1"/>
  <c r="L1213" i="19"/>
  <c r="K1213" i="19" s="1"/>
  <c r="M1213" i="19" s="1"/>
  <c r="L733" i="19"/>
  <c r="K733" i="19" s="1"/>
  <c r="M733" i="19" s="1"/>
  <c r="L220" i="19"/>
  <c r="L2126" i="19"/>
  <c r="K2126" i="19" s="1"/>
  <c r="M2126" i="19" s="1"/>
  <c r="L1294" i="19"/>
  <c r="K1294" i="19" s="1"/>
  <c r="M1294" i="19" s="1"/>
  <c r="L624" i="19"/>
  <c r="K624" i="19" s="1"/>
  <c r="M624" i="19" s="1"/>
  <c r="L1109" i="19"/>
  <c r="K1109" i="19" s="1"/>
  <c r="M1109" i="19" s="1"/>
  <c r="L1002" i="19"/>
  <c r="K1002" i="19" s="1"/>
  <c r="M1002" i="19" s="1"/>
  <c r="L2105" i="19"/>
  <c r="K2105" i="19" s="1"/>
  <c r="M2105" i="19" s="1"/>
  <c r="BZ144" i="17"/>
  <c r="L1788" i="19"/>
  <c r="K1788" i="19" s="1"/>
  <c r="L1029" i="19"/>
  <c r="K1029" i="19" s="1"/>
  <c r="M1029" i="19" s="1"/>
  <c r="L1416" i="19"/>
  <c r="K1416" i="19" s="1"/>
  <c r="L1683" i="19"/>
  <c r="K1683" i="19" s="1"/>
  <c r="M1683" i="19" s="1"/>
  <c r="L1531" i="19"/>
  <c r="K1531" i="19" s="1"/>
  <c r="M1531" i="19" s="1"/>
  <c r="L1173" i="19"/>
  <c r="K1173" i="19" s="1"/>
  <c r="M1173" i="19" s="1"/>
  <c r="L1938" i="19"/>
  <c r="K1938" i="19" s="1"/>
  <c r="M1938" i="19" s="1"/>
  <c r="L57" i="19"/>
  <c r="K57" i="19" s="1"/>
  <c r="M57" i="19" s="1"/>
  <c r="L162" i="19"/>
  <c r="L1990" i="19"/>
  <c r="K1990" i="19" s="1"/>
  <c r="M1990" i="19" s="1"/>
  <c r="L109" i="19"/>
  <c r="K109" i="19" s="1"/>
  <c r="M109" i="19" s="1"/>
  <c r="L214" i="19"/>
  <c r="L2109" i="19"/>
  <c r="K2109" i="19" s="1"/>
  <c r="M2109" i="19" s="1"/>
  <c r="I197" i="19"/>
  <c r="H197" i="19" s="1"/>
  <c r="L1951" i="19"/>
  <c r="K1951" i="19" s="1"/>
  <c r="M1951" i="19" s="1"/>
  <c r="L175" i="19"/>
  <c r="K175" i="19" s="1"/>
  <c r="M175" i="19" s="1"/>
  <c r="L1625" i="19"/>
  <c r="K1625" i="19" s="1"/>
  <c r="M1625" i="19" s="1"/>
  <c r="L219" i="19"/>
  <c r="K219" i="19" s="1"/>
  <c r="M219" i="19" s="1"/>
  <c r="L114" i="19"/>
  <c r="L1890" i="19"/>
  <c r="K1890" i="19" s="1"/>
  <c r="M1890" i="19" s="1"/>
  <c r="L1519" i="19"/>
  <c r="K1519" i="19" s="1"/>
  <c r="M1519" i="19" s="1"/>
  <c r="L1263" i="19"/>
  <c r="K1263" i="19" s="1"/>
  <c r="M1263" i="19" s="1"/>
  <c r="L1003" i="19"/>
  <c r="K1003" i="19" s="1"/>
  <c r="M1003" i="19" s="1"/>
  <c r="L1918" i="19"/>
  <c r="K1918" i="19" s="1"/>
  <c r="M1918" i="19" s="1"/>
  <c r="AY144" i="17"/>
  <c r="L1925" i="19"/>
  <c r="K1925" i="19" s="1"/>
  <c r="AV144" i="17"/>
  <c r="L2707" i="19"/>
  <c r="K2707" i="19" s="1"/>
  <c r="L2776" i="19"/>
  <c r="K2776" i="19" s="1"/>
  <c r="L785" i="19"/>
  <c r="K785" i="19" s="1"/>
  <c r="M785" i="19" s="1"/>
  <c r="L2417" i="19"/>
  <c r="K2417" i="19" s="1"/>
  <c r="M2417" i="19" s="1"/>
  <c r="L2482" i="19"/>
  <c r="K2482" i="19" s="1"/>
  <c r="L2743" i="19"/>
  <c r="K2743" i="19" s="1"/>
  <c r="M2743" i="19" s="1"/>
  <c r="L1030" i="19"/>
  <c r="K1030" i="19" s="1"/>
  <c r="M1030" i="19" s="1"/>
  <c r="L945" i="19"/>
  <c r="K945" i="19" s="1"/>
  <c r="M945" i="19" s="1"/>
  <c r="L956" i="19"/>
  <c r="K956" i="19" s="1"/>
  <c r="L2512" i="19"/>
  <c r="K2512" i="19" s="1"/>
  <c r="M2512" i="19" s="1"/>
  <c r="L1575" i="19"/>
  <c r="K1575" i="19" s="1"/>
  <c r="M1575" i="19" s="1"/>
  <c r="L1675" i="19"/>
  <c r="K1675" i="19" s="1"/>
  <c r="M1675" i="19" s="1"/>
  <c r="L1698" i="19"/>
  <c r="K1698" i="19" s="1"/>
  <c r="L1421" i="19"/>
  <c r="K1421" i="19" s="1"/>
  <c r="M1421" i="19" s="1"/>
  <c r="L1448" i="19"/>
  <c r="K1448" i="19" s="1"/>
  <c r="L2175" i="19"/>
  <c r="K2175" i="19" s="1"/>
  <c r="M2175" i="19" s="1"/>
  <c r="L468" i="19"/>
  <c r="K468" i="19" s="1"/>
  <c r="M468" i="19" s="1"/>
  <c r="L1087" i="19"/>
  <c r="K1087" i="19" s="1"/>
  <c r="L2046" i="19"/>
  <c r="K2046" i="19" s="1"/>
  <c r="M2046" i="19" s="1"/>
  <c r="I83" i="19"/>
  <c r="H83" i="19" s="1"/>
  <c r="L728" i="19"/>
  <c r="K728" i="19" s="1"/>
  <c r="M728" i="19" s="1"/>
  <c r="L1428" i="19"/>
  <c r="K1428" i="19" s="1"/>
  <c r="M1428" i="19" s="1"/>
  <c r="L1252" i="19"/>
  <c r="K1252" i="19" s="1"/>
  <c r="M1252" i="19" s="1"/>
  <c r="L1478" i="19"/>
  <c r="K1478" i="19" s="1"/>
  <c r="M1478" i="19" s="1"/>
  <c r="L3111" i="19"/>
  <c r="K3111" i="19" s="1"/>
  <c r="M3111" i="19" s="1"/>
  <c r="I352" i="19"/>
  <c r="H352" i="19" s="1"/>
  <c r="L3084" i="19"/>
  <c r="K3084" i="19" s="1"/>
  <c r="M3084" i="19" s="1"/>
  <c r="I298" i="19"/>
  <c r="L3105" i="19"/>
  <c r="K3105" i="19" s="1"/>
  <c r="M3105" i="19" s="1"/>
  <c r="I341" i="19"/>
  <c r="H341" i="19" s="1"/>
  <c r="L2484" i="19"/>
  <c r="K2484" i="19" s="1"/>
  <c r="M2484" i="19" s="1"/>
  <c r="L633" i="19"/>
  <c r="K633" i="19" s="1"/>
  <c r="M633" i="19" s="1"/>
  <c r="L836" i="19"/>
  <c r="K836" i="19" s="1"/>
  <c r="M836" i="19" s="1"/>
  <c r="L601" i="19"/>
  <c r="K601" i="19" s="1"/>
  <c r="M601" i="19" s="1"/>
  <c r="L1258" i="19"/>
  <c r="K1258" i="19" s="1"/>
  <c r="M1258" i="19" s="1"/>
  <c r="L498" i="19"/>
  <c r="K498" i="19" s="1"/>
  <c r="M498" i="19" s="1"/>
  <c r="L1538" i="19"/>
  <c r="K1538" i="19" s="1"/>
  <c r="M1538" i="19" s="1"/>
  <c r="L1666" i="19"/>
  <c r="K1666" i="19" s="1"/>
  <c r="M1666" i="19" s="1"/>
  <c r="L1211" i="19"/>
  <c r="K1211" i="19" s="1"/>
  <c r="M1211" i="19" s="1"/>
  <c r="L528" i="19"/>
  <c r="K528" i="19" s="1"/>
  <c r="M528" i="19" s="1"/>
  <c r="L502" i="19"/>
  <c r="K502" i="19" s="1"/>
  <c r="M502" i="19" s="1"/>
  <c r="L2605" i="19"/>
  <c r="K2605" i="19" s="1"/>
  <c r="M2605" i="19" s="1"/>
  <c r="L2615" i="19"/>
  <c r="K2615" i="19" s="1"/>
  <c r="L484" i="19"/>
  <c r="K484" i="19" s="1"/>
  <c r="M484" i="19" s="1"/>
  <c r="L735" i="19"/>
  <c r="K735" i="19" s="1"/>
  <c r="M735" i="19" s="1"/>
  <c r="L1482" i="19"/>
  <c r="K1482" i="19" s="1"/>
  <c r="M1482" i="19" s="1"/>
  <c r="L2065" i="19"/>
  <c r="K2065" i="19" s="1"/>
  <c r="M2065" i="19" s="1"/>
  <c r="I117" i="19"/>
  <c r="H117" i="19" s="1"/>
  <c r="CF143" i="17"/>
  <c r="L1431" i="19"/>
  <c r="K1431" i="19" s="1"/>
  <c r="M1431" i="19" s="1"/>
  <c r="L1241" i="19"/>
  <c r="K1241" i="19" s="1"/>
  <c r="M1241" i="19" s="1"/>
  <c r="L685" i="19"/>
  <c r="K685" i="19" s="1"/>
  <c r="M685" i="19" s="1"/>
  <c r="L2312" i="19"/>
  <c r="K2312" i="19" s="1"/>
  <c r="M2312" i="19" s="1"/>
  <c r="L2322" i="19"/>
  <c r="K2322" i="19" s="1"/>
  <c r="L1132" i="19"/>
  <c r="K1132" i="19" s="1"/>
  <c r="M1132" i="19" s="1"/>
  <c r="L1641" i="19"/>
  <c r="K1641" i="19" s="1"/>
  <c r="M1641" i="19" s="1"/>
  <c r="L2073" i="19"/>
  <c r="K2073" i="19" s="1"/>
  <c r="M2073" i="19" s="1"/>
  <c r="I137" i="19"/>
  <c r="H137" i="19" s="1"/>
  <c r="L2426" i="19"/>
  <c r="K2426" i="19" s="1"/>
  <c r="M2426" i="19" s="1"/>
  <c r="L2099" i="19"/>
  <c r="K2099" i="19" s="1"/>
  <c r="M2099" i="19" s="1"/>
  <c r="I183" i="19"/>
  <c r="H183" i="19" s="1"/>
  <c r="L2653" i="19"/>
  <c r="K2653" i="19" s="1"/>
  <c r="M2653" i="19" s="1"/>
  <c r="L3117" i="19"/>
  <c r="K3117" i="19" s="1"/>
  <c r="M3117" i="19" s="1"/>
  <c r="I358" i="19"/>
  <c r="L2479" i="19"/>
  <c r="K2479" i="19" s="1"/>
  <c r="M2479" i="19" s="1"/>
  <c r="L1296" i="19"/>
  <c r="K1296" i="19" s="1"/>
  <c r="M1296" i="19" s="1"/>
  <c r="L782" i="19"/>
  <c r="K782" i="19" s="1"/>
  <c r="M782" i="19" s="1"/>
  <c r="L444" i="19"/>
  <c r="K444" i="19" s="1"/>
  <c r="M444" i="19" s="1"/>
  <c r="L2753" i="19"/>
  <c r="K2753" i="19" s="1"/>
  <c r="M2753" i="19" s="1"/>
  <c r="L2823" i="19"/>
  <c r="K2823" i="19" s="1"/>
  <c r="M2823" i="19" s="1"/>
  <c r="L1198" i="19"/>
  <c r="K1198" i="19" s="1"/>
  <c r="M1198" i="19" s="1"/>
  <c r="L3079" i="19"/>
  <c r="K3079" i="19" s="1"/>
  <c r="M3079" i="19" s="1"/>
  <c r="I293" i="19"/>
  <c r="H293" i="19" s="1"/>
  <c r="L2732" i="19"/>
  <c r="K2732" i="19" s="1"/>
  <c r="M2732" i="19" s="1"/>
  <c r="L2619" i="19"/>
  <c r="K2619" i="19" s="1"/>
  <c r="M2619" i="19" s="1"/>
  <c r="L762" i="19"/>
  <c r="K762" i="19" s="1"/>
  <c r="M762" i="19" s="1"/>
  <c r="L1273" i="19"/>
  <c r="K1273" i="19" s="1"/>
  <c r="M1273" i="19" s="1"/>
  <c r="L2352" i="19"/>
  <c r="K2352" i="19" s="1"/>
  <c r="M2352" i="19" s="1"/>
  <c r="L504" i="19"/>
  <c r="K504" i="19" s="1"/>
  <c r="M504" i="19" s="1"/>
  <c r="L2016" i="19"/>
  <c r="K2016" i="19" s="1"/>
  <c r="M2016" i="19" s="1"/>
  <c r="L240" i="19"/>
  <c r="K240" i="19" s="1"/>
  <c r="L135" i="19"/>
  <c r="K135" i="19" s="1"/>
  <c r="M135" i="19" s="1"/>
  <c r="L1561" i="19"/>
  <c r="K1561" i="19" s="1"/>
  <c r="M1561" i="19" s="1"/>
  <c r="L704" i="19"/>
  <c r="K704" i="19" s="1"/>
  <c r="M704" i="19" s="1"/>
  <c r="L2458" i="19"/>
  <c r="K2458" i="19" s="1"/>
  <c r="M2458" i="19" s="1"/>
  <c r="L2956" i="19"/>
  <c r="K2956" i="19" s="1"/>
  <c r="M2956" i="19" s="1"/>
  <c r="L1248" i="19"/>
  <c r="K1248" i="19" s="1"/>
  <c r="L1426" i="19"/>
  <c r="K1426" i="19" s="1"/>
  <c r="M1426" i="19" s="1"/>
  <c r="L1680" i="19"/>
  <c r="K1680" i="19" s="1"/>
  <c r="M1680" i="19" s="1"/>
  <c r="L1089" i="19"/>
  <c r="K1089" i="19" s="1"/>
  <c r="M1089" i="19" s="1"/>
  <c r="L1432" i="19"/>
  <c r="K1432" i="19" s="1"/>
  <c r="M1432" i="19" s="1"/>
  <c r="L2348" i="19"/>
  <c r="K2348" i="19" s="1"/>
  <c r="M2348" i="19" s="1"/>
  <c r="L1141" i="19"/>
  <c r="K1141" i="19" s="1"/>
  <c r="M1141" i="19" s="1"/>
  <c r="L2985" i="19"/>
  <c r="K2985" i="19" s="1"/>
  <c r="M2985" i="19" s="1"/>
  <c r="L2055" i="19"/>
  <c r="K2055" i="19" s="1"/>
  <c r="M2055" i="19" s="1"/>
  <c r="I95" i="19"/>
  <c r="H95" i="19" s="1"/>
  <c r="L417" i="19"/>
  <c r="K417" i="19" s="1"/>
  <c r="M417" i="19" s="1"/>
  <c r="L471" i="19"/>
  <c r="K471" i="19" s="1"/>
  <c r="M471" i="19" s="1"/>
  <c r="L1228" i="19"/>
  <c r="K1228" i="19" s="1"/>
  <c r="L783" i="19"/>
  <c r="K783" i="19" s="1"/>
  <c r="M783" i="19" s="1"/>
  <c r="L1693" i="19"/>
  <c r="K1693" i="19" s="1"/>
  <c r="M1693" i="19" s="1"/>
  <c r="L487" i="19"/>
  <c r="K487" i="19" s="1"/>
  <c r="M487" i="19" s="1"/>
  <c r="L3028" i="19"/>
  <c r="K3028" i="19" s="1"/>
  <c r="M3028" i="19" s="1"/>
  <c r="L327" i="19"/>
  <c r="K327" i="19" s="1"/>
  <c r="M327" i="19" s="1"/>
  <c r="L271" i="19"/>
  <c r="K271" i="19" s="1"/>
  <c r="M271" i="19" s="1"/>
  <c r="L2487" i="19"/>
  <c r="K2487" i="19" s="1"/>
  <c r="M2487" i="19" s="1"/>
  <c r="L2868" i="19"/>
  <c r="K2868" i="19" s="1"/>
  <c r="M2868" i="19" s="1"/>
  <c r="L443" i="19"/>
  <c r="K443" i="19" s="1"/>
  <c r="M443" i="19" s="1"/>
  <c r="L402" i="19"/>
  <c r="K402" i="19" s="1"/>
  <c r="M402" i="19" s="1"/>
  <c r="L456" i="19"/>
  <c r="K456" i="19" s="1"/>
  <c r="M456" i="19" s="1"/>
  <c r="L1670" i="19"/>
  <c r="K1670" i="19" s="1"/>
  <c r="M1670" i="19" s="1"/>
  <c r="L1691" i="19"/>
  <c r="K1691" i="19" s="1"/>
  <c r="M1691" i="19" s="1"/>
  <c r="L2049" i="19"/>
  <c r="K2049" i="19" s="1"/>
  <c r="M2049" i="19" s="1"/>
  <c r="I87" i="19"/>
  <c r="H87" i="19" s="1"/>
  <c r="L1572" i="19"/>
  <c r="K1572" i="19" s="1"/>
  <c r="M1572" i="19" s="1"/>
  <c r="L810" i="19"/>
  <c r="K810" i="19" s="1"/>
  <c r="M810" i="19" s="1"/>
  <c r="L1524" i="19"/>
  <c r="K1524" i="19" s="1"/>
  <c r="M1524" i="19" s="1"/>
  <c r="L1324" i="19"/>
  <c r="K1324" i="19" s="1"/>
  <c r="M1324" i="19" s="1"/>
  <c r="L422" i="19"/>
  <c r="K422" i="19" s="1"/>
  <c r="M422" i="19" s="1"/>
  <c r="L1134" i="19"/>
  <c r="K1134" i="19" s="1"/>
  <c r="M1134" i="19" s="1"/>
  <c r="L2447" i="19"/>
  <c r="K2447" i="19" s="1"/>
  <c r="M2447" i="19" s="1"/>
  <c r="L408" i="19"/>
  <c r="K408" i="19" s="1"/>
  <c r="M408" i="19" s="1"/>
  <c r="L2910" i="19"/>
  <c r="K2910" i="19" s="1"/>
  <c r="M2910" i="19" s="1"/>
  <c r="L3024" i="19"/>
  <c r="K3024" i="19" s="1"/>
  <c r="M3024" i="19" s="1"/>
  <c r="L323" i="19"/>
  <c r="K323" i="19" s="1"/>
  <c r="M323" i="19" s="1"/>
  <c r="L267" i="19"/>
  <c r="K267" i="19" s="1"/>
  <c r="M267" i="19" s="1"/>
  <c r="L1654" i="19"/>
  <c r="K1654" i="19" s="1"/>
  <c r="M1654" i="19" s="1"/>
  <c r="L369" i="19"/>
  <c r="K369" i="19" s="1"/>
  <c r="M369" i="19" s="1"/>
  <c r="L913" i="19"/>
  <c r="K913" i="19" s="1"/>
  <c r="M913" i="19" s="1"/>
  <c r="L2455" i="19"/>
  <c r="K2455" i="19" s="1"/>
  <c r="M2455" i="19" s="1"/>
  <c r="L2994" i="19"/>
  <c r="K2994" i="19" s="1"/>
  <c r="M2994" i="19" s="1"/>
  <c r="L2691" i="19"/>
  <c r="K2691" i="19" s="1"/>
  <c r="M2691" i="19" s="1"/>
  <c r="L3015" i="19"/>
  <c r="K3015" i="19" s="1"/>
  <c r="M3015" i="19" s="1"/>
  <c r="L258" i="19"/>
  <c r="L314" i="19"/>
  <c r="L2516" i="19"/>
  <c r="K2516" i="19" s="1"/>
  <c r="M2516" i="19" s="1"/>
  <c r="L2630" i="19"/>
  <c r="K2630" i="19" s="1"/>
  <c r="M2630" i="19" s="1"/>
  <c r="L2051" i="19"/>
  <c r="K2051" i="19" s="1"/>
  <c r="M2051" i="19" s="1"/>
  <c r="I89" i="19"/>
  <c r="H89" i="19" s="1"/>
  <c r="L2110" i="19"/>
  <c r="K2110" i="19" s="1"/>
  <c r="M2110" i="19" s="1"/>
  <c r="I200" i="19"/>
  <c r="H200" i="19" s="1"/>
  <c r="L749" i="19"/>
  <c r="K749" i="19" s="1"/>
  <c r="M749" i="19" s="1"/>
  <c r="L1525" i="19"/>
  <c r="K1525" i="19" s="1"/>
  <c r="M1525" i="19" s="1"/>
  <c r="L1084" i="19"/>
  <c r="K1084" i="19" s="1"/>
  <c r="M1084" i="19" s="1"/>
  <c r="L1986" i="19"/>
  <c r="K1986" i="19" s="1"/>
  <c r="M1986" i="19" s="1"/>
  <c r="L105" i="19"/>
  <c r="K105" i="19" s="1"/>
  <c r="M105" i="19" s="1"/>
  <c r="L210" i="19"/>
  <c r="L2674" i="19"/>
  <c r="K2674" i="19" s="1"/>
  <c r="M2674" i="19" s="1"/>
  <c r="L1145" i="19"/>
  <c r="K1145" i="19" s="1"/>
  <c r="M1145" i="19" s="1"/>
  <c r="L2745" i="19"/>
  <c r="K2745" i="19" s="1"/>
  <c r="M2745" i="19" s="1"/>
  <c r="L1991" i="19"/>
  <c r="K1991" i="19" s="1"/>
  <c r="M1991" i="19" s="1"/>
  <c r="L110" i="19"/>
  <c r="L215" i="19"/>
  <c r="K215" i="19" s="1"/>
  <c r="M215" i="19" s="1"/>
  <c r="L3137" i="19"/>
  <c r="K3137" i="19" s="1"/>
  <c r="M3137" i="19" s="1"/>
  <c r="L921" i="19"/>
  <c r="K921" i="19" s="1"/>
  <c r="M921" i="19" s="1"/>
  <c r="L2681" i="19"/>
  <c r="K2681" i="19" s="1"/>
  <c r="L1261" i="19"/>
  <c r="K1261" i="19" s="1"/>
  <c r="M1261" i="19" s="1"/>
  <c r="L3087" i="19"/>
  <c r="K3087" i="19" s="1"/>
  <c r="M3087" i="19" s="1"/>
  <c r="I301" i="19"/>
  <c r="H301" i="19" s="1"/>
  <c r="L869" i="19"/>
  <c r="K869" i="19" s="1"/>
  <c r="M869" i="19" s="1"/>
  <c r="L2384" i="19"/>
  <c r="K2384" i="19" s="1"/>
  <c r="M2384" i="19" s="1"/>
  <c r="L814" i="19"/>
  <c r="K814" i="19" s="1"/>
  <c r="M814" i="19" s="1"/>
  <c r="L839" i="19"/>
  <c r="K839" i="19" s="1"/>
  <c r="M839" i="19" s="1"/>
  <c r="L2577" i="19"/>
  <c r="K2577" i="19" s="1"/>
  <c r="M2577" i="19" s="1"/>
  <c r="L983" i="19"/>
  <c r="K983" i="19" s="1"/>
  <c r="M983" i="19" s="1"/>
  <c r="L2758" i="19"/>
  <c r="K2758" i="19" s="1"/>
  <c r="M2758" i="19" s="1"/>
  <c r="L871" i="19"/>
  <c r="K871" i="19" s="1"/>
  <c r="M871" i="19" s="1"/>
  <c r="L2626" i="19"/>
  <c r="K2626" i="19" s="1"/>
  <c r="M2626" i="19" s="1"/>
  <c r="L227" i="19"/>
  <c r="K227" i="19" s="1"/>
  <c r="M227" i="19" s="1"/>
  <c r="L2003" i="19"/>
  <c r="K2003" i="19" s="1"/>
  <c r="M2003" i="19" s="1"/>
  <c r="L122" i="19"/>
  <c r="L429" i="19"/>
  <c r="K429" i="19" s="1"/>
  <c r="M429" i="19" s="1"/>
  <c r="L837" i="19"/>
  <c r="K837" i="19" s="1"/>
  <c r="M837" i="19" s="1"/>
  <c r="L2744" i="19"/>
  <c r="K2744" i="19" s="1"/>
  <c r="M2744" i="19" s="1"/>
  <c r="L2161" i="19"/>
  <c r="K2161" i="19" s="1"/>
  <c r="M2161" i="19" s="1"/>
  <c r="L3037" i="19"/>
  <c r="K3037" i="19" s="1"/>
  <c r="M3037" i="19" s="1"/>
  <c r="L336" i="19"/>
  <c r="L280" i="19"/>
  <c r="L1581" i="19"/>
  <c r="K1581" i="19" s="1"/>
  <c r="M1581" i="19" s="1"/>
  <c r="L2113" i="19"/>
  <c r="K2113" i="19" s="1"/>
  <c r="M2113" i="19" s="1"/>
  <c r="I205" i="19"/>
  <c r="H205" i="19" s="1"/>
  <c r="L561" i="19"/>
  <c r="K561" i="19" s="1"/>
  <c r="M561" i="19" s="1"/>
  <c r="L2595" i="19"/>
  <c r="K2595" i="19" s="1"/>
  <c r="M2595" i="19" s="1"/>
  <c r="L2857" i="19"/>
  <c r="K2857" i="19" s="1"/>
  <c r="M2857" i="19" s="1"/>
  <c r="L1630" i="19"/>
  <c r="K1630" i="19" s="1"/>
  <c r="M1630" i="19" s="1"/>
  <c r="L876" i="19"/>
  <c r="K876" i="19" s="1"/>
  <c r="M876" i="19" s="1"/>
  <c r="L594" i="19"/>
  <c r="K594" i="19" s="1"/>
  <c r="M594" i="19" s="1"/>
  <c r="L3070" i="19"/>
  <c r="K3070" i="19" s="1"/>
  <c r="M3070" i="19" s="1"/>
  <c r="I259" i="19"/>
  <c r="H259" i="19" s="1"/>
  <c r="L2086" i="19"/>
  <c r="K2086" i="19" s="1"/>
  <c r="M2086" i="19" s="1"/>
  <c r="I150" i="19"/>
  <c r="L2863" i="19"/>
  <c r="K2863" i="19" s="1"/>
  <c r="M2863" i="19" s="1"/>
  <c r="L1550" i="19"/>
  <c r="K1550" i="19" s="1"/>
  <c r="M1550" i="19" s="1"/>
  <c r="L1398" i="19"/>
  <c r="K1398" i="19" s="1"/>
  <c r="M1398" i="19" s="1"/>
  <c r="L1333" i="19"/>
  <c r="K1333" i="19" s="1"/>
  <c r="M1333" i="19" s="1"/>
  <c r="L2146" i="19"/>
  <c r="K2146" i="19" s="1"/>
  <c r="M2146" i="19" s="1"/>
  <c r="L370" i="19"/>
  <c r="K370" i="19" s="1"/>
  <c r="M370" i="19" s="1"/>
  <c r="L435" i="19"/>
  <c r="K435" i="19" s="1"/>
  <c r="M435" i="19" s="1"/>
  <c r="L2130" i="19"/>
  <c r="K2130" i="19" s="1"/>
  <c r="M2130" i="19" s="1"/>
  <c r="I244" i="19"/>
  <c r="H244" i="19" s="1"/>
  <c r="L2733" i="19"/>
  <c r="K2733" i="19" s="1"/>
  <c r="M2733" i="19" s="1"/>
  <c r="L1164" i="19"/>
  <c r="K1164" i="19" s="1"/>
  <c r="M1164" i="19" s="1"/>
  <c r="L1566" i="19"/>
  <c r="K1566" i="19" s="1"/>
  <c r="M1566" i="19" s="1"/>
  <c r="L1520" i="19"/>
  <c r="K1520" i="19" s="1"/>
  <c r="M1520" i="19" s="1"/>
  <c r="L2118" i="19"/>
  <c r="K2118" i="19" s="1"/>
  <c r="M2118" i="19" s="1"/>
  <c r="I217" i="19"/>
  <c r="H217" i="19" s="1"/>
  <c r="L2159" i="19"/>
  <c r="K2159" i="19" s="1"/>
  <c r="M2159" i="19" s="1"/>
  <c r="L2033" i="19"/>
  <c r="K2033" i="19" s="1"/>
  <c r="M2033" i="19" s="1"/>
  <c r="I50" i="19"/>
  <c r="L1676" i="19"/>
  <c r="K1676" i="19" s="1"/>
  <c r="M1676" i="19" s="1"/>
  <c r="L719" i="19"/>
  <c r="K719" i="19" s="1"/>
  <c r="M719" i="19" s="1"/>
  <c r="L1992" i="19"/>
  <c r="K1992" i="19" s="1"/>
  <c r="M1992" i="19" s="1"/>
  <c r="L216" i="19"/>
  <c r="L111" i="19"/>
  <c r="K111" i="19" s="1"/>
  <c r="M111" i="19" s="1"/>
  <c r="L1477" i="19"/>
  <c r="K1477" i="19" s="1"/>
  <c r="M1477" i="19" s="1"/>
  <c r="L1614" i="19"/>
  <c r="K1614" i="19" s="1"/>
  <c r="M1614" i="19" s="1"/>
  <c r="L1586" i="19"/>
  <c r="K1586" i="19" s="1"/>
  <c r="M1586" i="19" s="1"/>
  <c r="L172" i="19"/>
  <c r="L67" i="19"/>
  <c r="K67" i="19" s="1"/>
  <c r="M67" i="19" s="1"/>
  <c r="L1948" i="19"/>
  <c r="K1948" i="19" s="1"/>
  <c r="M1948" i="19" s="1"/>
  <c r="L2378" i="19"/>
  <c r="K2378" i="19" s="1"/>
  <c r="M2378" i="19" s="1"/>
  <c r="L2643" i="19"/>
  <c r="K2643" i="19" s="1"/>
  <c r="M2643" i="19" s="1"/>
  <c r="L2801" i="19"/>
  <c r="K2801" i="19" s="1"/>
  <c r="M2801" i="19" s="1"/>
  <c r="L1571" i="19"/>
  <c r="K1571" i="19" s="1"/>
  <c r="M1571" i="19" s="1"/>
  <c r="L1269" i="19"/>
  <c r="K1269" i="19" s="1"/>
  <c r="M1269" i="19" s="1"/>
  <c r="L2006" i="19"/>
  <c r="K2006" i="19" s="1"/>
  <c r="M2006" i="19" s="1"/>
  <c r="L125" i="19"/>
  <c r="K125" i="19" s="1"/>
  <c r="M125" i="19" s="1"/>
  <c r="L230" i="19"/>
  <c r="L377" i="19"/>
  <c r="K377" i="19" s="1"/>
  <c r="M377" i="19" s="1"/>
  <c r="L1128" i="19"/>
  <c r="K1128" i="19" s="1"/>
  <c r="M1128" i="19" s="1"/>
  <c r="L1427" i="19"/>
  <c r="K1427" i="19" s="1"/>
  <c r="M1427" i="19" s="1"/>
  <c r="L1136" i="19"/>
  <c r="K1136" i="19" s="1"/>
  <c r="M1136" i="19" s="1"/>
  <c r="L713" i="19"/>
  <c r="K713" i="19" s="1"/>
  <c r="M713" i="19" s="1"/>
  <c r="L1901" i="19"/>
  <c r="K1901" i="19" s="1"/>
  <c r="M1901" i="19" s="1"/>
  <c r="L766" i="19"/>
  <c r="K766" i="19" s="1"/>
  <c r="M766" i="19" s="1"/>
  <c r="L831" i="19"/>
  <c r="K831" i="19" s="1"/>
  <c r="M831" i="19" s="1"/>
  <c r="L1413" i="19"/>
  <c r="K1413" i="19" s="1"/>
  <c r="M1413" i="19" s="1"/>
  <c r="L2973" i="19"/>
  <c r="K2973" i="19" s="1"/>
  <c r="M2973" i="19" s="1"/>
  <c r="L2002" i="19"/>
  <c r="K2002" i="19" s="1"/>
  <c r="M2002" i="19" s="1"/>
  <c r="L121" i="19"/>
  <c r="K121" i="19" s="1"/>
  <c r="M121" i="19" s="1"/>
  <c r="L226" i="19"/>
  <c r="L1950" i="19"/>
  <c r="K1950" i="19" s="1"/>
  <c r="M1950" i="19" s="1"/>
  <c r="L174" i="19"/>
  <c r="L69" i="19"/>
  <c r="K69" i="19" s="1"/>
  <c r="M69" i="19" s="1"/>
  <c r="L2865" i="19"/>
  <c r="K2865" i="19" s="1"/>
  <c r="M2865" i="19" s="1"/>
  <c r="L1301" i="19"/>
  <c r="K1301" i="19" s="1"/>
  <c r="M1301" i="19" s="1"/>
  <c r="L1937" i="19"/>
  <c r="K1937" i="19" s="1"/>
  <c r="M1937" i="19" s="1"/>
  <c r="L56" i="19"/>
  <c r="L161" i="19"/>
  <c r="K161" i="19" s="1"/>
  <c r="M161" i="19" s="1"/>
  <c r="L2091" i="19"/>
  <c r="K2091" i="19" s="1"/>
  <c r="M2091" i="19" s="1"/>
  <c r="I163" i="19"/>
  <c r="H163" i="19" s="1"/>
  <c r="L464" i="19"/>
  <c r="K464" i="19" s="1"/>
  <c r="M464" i="19" s="1"/>
  <c r="L414" i="19"/>
  <c r="K414" i="19" s="1"/>
  <c r="M414" i="19" s="1"/>
  <c r="L3026" i="19"/>
  <c r="K3026" i="19" s="1"/>
  <c r="M3026" i="19" s="1"/>
  <c r="L325" i="19"/>
  <c r="K325" i="19" s="1"/>
  <c r="M325" i="19" s="1"/>
  <c r="L269" i="19"/>
  <c r="K269" i="19" s="1"/>
  <c r="M269" i="19" s="1"/>
  <c r="L2156" i="19"/>
  <c r="K2156" i="19" s="1"/>
  <c r="M2156" i="19" s="1"/>
  <c r="L2388" i="19"/>
  <c r="K2388" i="19" s="1"/>
  <c r="M2388" i="19" s="1"/>
  <c r="L458" i="19"/>
  <c r="K458" i="19" s="1"/>
  <c r="M458" i="19" s="1"/>
  <c r="L1183" i="19"/>
  <c r="K1183" i="19" s="1"/>
  <c r="M1183" i="19" s="1"/>
  <c r="L3014" i="19"/>
  <c r="K3014" i="19" s="1"/>
  <c r="M3014" i="19" s="1"/>
  <c r="L313" i="19"/>
  <c r="K313" i="19" s="1"/>
  <c r="M313" i="19" s="1"/>
  <c r="L257" i="19"/>
  <c r="K257" i="19" s="1"/>
  <c r="M257" i="19" s="1"/>
  <c r="L2306" i="19"/>
  <c r="K2306" i="19" s="1"/>
  <c r="M2306" i="19" s="1"/>
  <c r="L1961" i="19"/>
  <c r="K1961" i="19" s="1"/>
  <c r="M1961" i="19" s="1"/>
  <c r="L80" i="19"/>
  <c r="L185" i="19"/>
  <c r="K185" i="19" s="1"/>
  <c r="M185" i="19" s="1"/>
  <c r="L1015" i="19"/>
  <c r="K1015" i="19" s="1"/>
  <c r="M1015" i="19" s="1"/>
  <c r="L1144" i="19"/>
  <c r="K1144" i="19" s="1"/>
  <c r="M1144" i="19" s="1"/>
  <c r="L1578" i="19"/>
  <c r="K1578" i="19" s="1"/>
  <c r="M1578" i="19" s="1"/>
  <c r="L1476" i="19"/>
  <c r="K1476" i="19" s="1"/>
  <c r="M1476" i="19" s="1"/>
  <c r="L1484" i="19"/>
  <c r="K1484" i="19" s="1"/>
  <c r="M1484" i="19" s="1"/>
  <c r="L1486" i="19"/>
  <c r="K1486" i="19" s="1"/>
  <c r="L2122" i="19"/>
  <c r="K2122" i="19" s="1"/>
  <c r="M2122" i="19" s="1"/>
  <c r="I228" i="19"/>
  <c r="H228" i="19" s="1"/>
  <c r="L1508" i="19"/>
  <c r="K1508" i="19" s="1"/>
  <c r="M1508" i="19" s="1"/>
  <c r="L1512" i="19"/>
  <c r="K1512" i="19" s="1"/>
  <c r="M1512" i="19" s="1"/>
  <c r="L1403" i="19"/>
  <c r="K1403" i="19" s="1"/>
  <c r="M1403" i="19" s="1"/>
  <c r="L387" i="19"/>
  <c r="K387" i="19" s="1"/>
  <c r="M387" i="19" s="1"/>
  <c r="L1583" i="19"/>
  <c r="K1583" i="19" s="1"/>
  <c r="M1583" i="19" s="1"/>
  <c r="L2525" i="19"/>
  <c r="K2525" i="19" s="1"/>
  <c r="M2525" i="19" s="1"/>
  <c r="L2035" i="19"/>
  <c r="K2035" i="19" s="1"/>
  <c r="M2035" i="19" s="1"/>
  <c r="I55" i="19"/>
  <c r="H55" i="19" s="1"/>
  <c r="L731" i="19"/>
  <c r="K731" i="19" s="1"/>
  <c r="M731" i="19" s="1"/>
  <c r="L2794" i="19"/>
  <c r="K2794" i="19" s="1"/>
  <c r="M2794" i="19" s="1"/>
  <c r="L2088" i="19"/>
  <c r="K2088" i="19" s="1"/>
  <c r="M2088" i="19" s="1"/>
  <c r="I155" i="19"/>
  <c r="H155" i="19" s="1"/>
  <c r="L924" i="19"/>
  <c r="K924" i="19" s="1"/>
  <c r="M924" i="19" s="1"/>
  <c r="L1156" i="19"/>
  <c r="K1156" i="19" s="1"/>
  <c r="M1156" i="19" s="1"/>
  <c r="L721" i="19"/>
  <c r="K721" i="19" s="1"/>
  <c r="M721" i="19" s="1"/>
  <c r="L2569" i="19"/>
  <c r="K2569" i="19" s="1"/>
  <c r="M2569" i="19" s="1"/>
  <c r="L2579" i="19"/>
  <c r="K2579" i="19" s="1"/>
  <c r="M2579" i="19" s="1"/>
  <c r="L1677" i="19"/>
  <c r="K1677" i="19" s="1"/>
  <c r="M1677" i="19" s="1"/>
  <c r="L2039" i="19"/>
  <c r="K2039" i="19" s="1"/>
  <c r="M2039" i="19" s="1"/>
  <c r="I65" i="19"/>
  <c r="H65" i="19" s="1"/>
  <c r="L2310" i="19"/>
  <c r="K2310" i="19" s="1"/>
  <c r="M2310" i="19" s="1"/>
  <c r="L2154" i="19"/>
  <c r="K2154" i="19" s="1"/>
  <c r="M2154" i="19" s="1"/>
  <c r="L1560" i="19"/>
  <c r="K1560" i="19" s="1"/>
  <c r="M1560" i="19" s="1"/>
  <c r="L675" i="19"/>
  <c r="K675" i="19" s="1"/>
  <c r="M675" i="19" s="1"/>
  <c r="L2607" i="19"/>
  <c r="K2607" i="19" s="1"/>
  <c r="M2607" i="19" s="1"/>
  <c r="L2452" i="19"/>
  <c r="K2452" i="19" s="1"/>
  <c r="M2452" i="19" s="1"/>
  <c r="L1121" i="19"/>
  <c r="K1121" i="19" s="1"/>
  <c r="L436" i="19"/>
  <c r="K436" i="19" s="1"/>
  <c r="M436" i="19" s="1"/>
  <c r="L439" i="19"/>
  <c r="K439" i="19" s="1"/>
  <c r="M439" i="19" s="1"/>
  <c r="L472" i="19"/>
  <c r="K472" i="19" s="1"/>
  <c r="M472" i="19" s="1"/>
  <c r="L646" i="19"/>
  <c r="K646" i="19" s="1"/>
  <c r="M646" i="19" s="1"/>
  <c r="L2371" i="19"/>
  <c r="K2371" i="19" s="1"/>
  <c r="M2371" i="19" s="1"/>
  <c r="L2740" i="19"/>
  <c r="K2740" i="19" s="1"/>
  <c r="M2740" i="19" s="1"/>
  <c r="L3022" i="19"/>
  <c r="K3022" i="19" s="1"/>
  <c r="M3022" i="19" s="1"/>
  <c r="L265" i="19"/>
  <c r="K265" i="19" s="1"/>
  <c r="M265" i="19" s="1"/>
  <c r="L321" i="19"/>
  <c r="K321" i="19" s="1"/>
  <c r="M321" i="19" s="1"/>
  <c r="L3099" i="19"/>
  <c r="K3099" i="19" s="1"/>
  <c r="M3099" i="19" s="1"/>
  <c r="I315" i="19"/>
  <c r="H315" i="19" s="1"/>
  <c r="L726" i="19"/>
  <c r="K726" i="19" s="1"/>
  <c r="M726" i="19" s="1"/>
  <c r="L1608" i="19"/>
  <c r="K1608" i="19" s="1"/>
  <c r="M1608" i="19" s="1"/>
  <c r="L1655" i="19"/>
  <c r="K1655" i="19" s="1"/>
  <c r="M1655" i="19" s="1"/>
  <c r="L130" i="19"/>
  <c r="L2011" i="19"/>
  <c r="K2011" i="19" s="1"/>
  <c r="M2011" i="19" s="1"/>
  <c r="L235" i="19"/>
  <c r="K235" i="19" s="1"/>
  <c r="M235" i="19" s="1"/>
  <c r="L503" i="19"/>
  <c r="K503" i="19" s="1"/>
  <c r="M503" i="19" s="1"/>
  <c r="L412" i="19"/>
  <c r="K412" i="19" s="1"/>
  <c r="M412" i="19" s="1"/>
  <c r="L1076" i="19"/>
  <c r="K1076" i="19" s="1"/>
  <c r="M1076" i="19" s="1"/>
  <c r="L1834" i="19"/>
  <c r="K1834" i="19" s="1"/>
  <c r="M1834" i="19" s="1"/>
  <c r="L1965" i="19"/>
  <c r="K1965" i="19" s="1"/>
  <c r="M1965" i="19" s="1"/>
  <c r="L84" i="19"/>
  <c r="L189" i="19"/>
  <c r="K189" i="19" s="1"/>
  <c r="M189" i="19" s="1"/>
  <c r="L1526" i="19"/>
  <c r="K1526" i="19" s="1"/>
  <c r="M1526" i="19" s="1"/>
  <c r="L404" i="19"/>
  <c r="K404" i="19" s="1"/>
  <c r="M404" i="19" s="1"/>
  <c r="L703" i="19"/>
  <c r="K703" i="19" s="1"/>
  <c r="M703" i="19" s="1"/>
  <c r="L892" i="19"/>
  <c r="K892" i="19" s="1"/>
  <c r="M892" i="19" s="1"/>
  <c r="L1322" i="19"/>
  <c r="K1322" i="19" s="1"/>
  <c r="M1322" i="19" s="1"/>
  <c r="L2515" i="19"/>
  <c r="K2515" i="19" s="1"/>
  <c r="M2515" i="19" s="1"/>
  <c r="L2683" i="19"/>
  <c r="K2683" i="19" s="1"/>
  <c r="M2683" i="19" s="1"/>
  <c r="L2336" i="19"/>
  <c r="K2336" i="19" s="1"/>
  <c r="M2336" i="19" s="1"/>
  <c r="L890" i="19"/>
  <c r="K890" i="19" s="1"/>
  <c r="M890" i="19" s="1"/>
  <c r="L1582" i="19"/>
  <c r="K1582" i="19" s="1"/>
  <c r="M1582" i="19" s="1"/>
  <c r="L2976" i="19"/>
  <c r="K2976" i="19" s="1"/>
  <c r="L2456" i="19"/>
  <c r="K2456" i="19" s="1"/>
  <c r="M2456" i="19" s="1"/>
  <c r="L2466" i="19"/>
  <c r="K2466" i="19" s="1"/>
  <c r="M2466" i="19" s="1"/>
  <c r="L442" i="19"/>
  <c r="K442" i="19" s="1"/>
  <c r="M442" i="19" s="1"/>
  <c r="L1944" i="19"/>
  <c r="K1944" i="19" s="1"/>
  <c r="M1944" i="19" s="1"/>
  <c r="L168" i="19"/>
  <c r="L63" i="19"/>
  <c r="K63" i="19" s="1"/>
  <c r="M63" i="19" s="1"/>
  <c r="L2044" i="19"/>
  <c r="K2044" i="19" s="1"/>
  <c r="M2044" i="19" s="1"/>
  <c r="I78" i="19"/>
  <c r="L1975" i="19"/>
  <c r="K1975" i="19" s="1"/>
  <c r="M1975" i="19" s="1"/>
  <c r="L94" i="19"/>
  <c r="L199" i="19"/>
  <c r="K199" i="19" s="1"/>
  <c r="M199" i="19" s="1"/>
  <c r="L2867" i="19"/>
  <c r="K2867" i="19" s="1"/>
  <c r="M2867" i="19" s="1"/>
  <c r="L1570" i="19"/>
  <c r="K1570" i="19" s="1"/>
  <c r="M1570" i="19" s="1"/>
  <c r="L1359" i="19"/>
  <c r="K1359" i="19" s="1"/>
  <c r="M1359" i="19" s="1"/>
  <c r="L2008" i="19"/>
  <c r="K2008" i="19" s="1"/>
  <c r="M2008" i="19" s="1"/>
  <c r="L232" i="19"/>
  <c r="L127" i="19"/>
  <c r="K127" i="19" s="1"/>
  <c r="M127" i="19" s="1"/>
  <c r="L2962" i="19"/>
  <c r="K2962" i="19" s="1"/>
  <c r="M2962" i="19" s="1"/>
  <c r="L2386" i="19"/>
  <c r="K2386" i="19" s="1"/>
  <c r="M2386" i="19" s="1"/>
  <c r="L3098" i="19"/>
  <c r="K3098" i="19" s="1"/>
  <c r="M3098" i="19" s="1"/>
  <c r="I312" i="19"/>
  <c r="H312" i="19" s="1"/>
  <c r="L2054" i="19"/>
  <c r="K2054" i="19" s="1"/>
  <c r="M2054" i="19" s="1"/>
  <c r="I92" i="19"/>
  <c r="H92" i="19" s="1"/>
  <c r="L485" i="19"/>
  <c r="K485" i="19" s="1"/>
  <c r="M485" i="19" s="1"/>
  <c r="L2729" i="19"/>
  <c r="K2729" i="19" s="1"/>
  <c r="L1523" i="19"/>
  <c r="K1523" i="19" s="1"/>
  <c r="M1523" i="19" s="1"/>
  <c r="L2149" i="19"/>
  <c r="K2149" i="19" s="1"/>
  <c r="M2149" i="19" s="1"/>
  <c r="L858" i="19"/>
  <c r="K858" i="19" s="1"/>
  <c r="M858" i="19" s="1"/>
  <c r="L1455" i="19"/>
  <c r="K1455" i="19" s="1"/>
  <c r="M1455" i="19" s="1"/>
  <c r="L2598" i="19"/>
  <c r="K2598" i="19" s="1"/>
  <c r="M2598" i="19" s="1"/>
  <c r="L1040" i="19"/>
  <c r="K1040" i="19" s="1"/>
  <c r="M1040" i="19" s="1"/>
  <c r="L771" i="19"/>
  <c r="K771" i="19" s="1"/>
  <c r="M771" i="19" s="1"/>
  <c r="L765" i="19"/>
  <c r="K765" i="19" s="1"/>
  <c r="M765" i="19" s="1"/>
  <c r="L788" i="19"/>
  <c r="K788" i="19" s="1"/>
  <c r="L180" i="19"/>
  <c r="L1956" i="19"/>
  <c r="K1956" i="19" s="1"/>
  <c r="M1956" i="19" s="1"/>
  <c r="L75" i="19"/>
  <c r="K75" i="19" s="1"/>
  <c r="M75" i="19" s="1"/>
  <c r="L1588" i="19"/>
  <c r="K1588" i="19" s="1"/>
  <c r="M1588" i="19" s="1"/>
  <c r="L980" i="19"/>
  <c r="K980" i="19" s="1"/>
  <c r="M980" i="19" s="1"/>
  <c r="L773" i="19"/>
  <c r="K773" i="19" s="1"/>
  <c r="M773" i="19" s="1"/>
  <c r="L1953" i="19"/>
  <c r="K1953" i="19" s="1"/>
  <c r="M1953" i="19" s="1"/>
  <c r="L72" i="19"/>
  <c r="L177" i="19"/>
  <c r="K177" i="19" s="1"/>
  <c r="M177" i="19" s="1"/>
  <c r="L1047" i="19"/>
  <c r="K1047" i="19" s="1"/>
  <c r="M1047" i="19" s="1"/>
  <c r="L2858" i="19"/>
  <c r="K2858" i="19" s="1"/>
  <c r="M2858" i="19" s="1"/>
  <c r="L2420" i="19"/>
  <c r="K2420" i="19" s="1"/>
  <c r="M2420" i="19" s="1"/>
  <c r="L651" i="19"/>
  <c r="K651" i="19" s="1"/>
  <c r="M651" i="19" s="1"/>
  <c r="L864" i="19"/>
  <c r="K864" i="19" s="1"/>
  <c r="M864" i="19" s="1"/>
  <c r="L1036" i="19"/>
  <c r="K1036" i="19" s="1"/>
  <c r="M1036" i="19" s="1"/>
  <c r="L930" i="19"/>
  <c r="K930" i="19" s="1"/>
  <c r="M930" i="19" s="1"/>
  <c r="L848" i="19"/>
  <c r="K848" i="19" s="1"/>
  <c r="M848" i="19" s="1"/>
  <c r="L1205" i="19"/>
  <c r="K1205" i="19" s="1"/>
  <c r="M1205" i="19" s="1"/>
  <c r="L747" i="19"/>
  <c r="K747" i="19" s="1"/>
  <c r="M747" i="19" s="1"/>
  <c r="L761" i="19"/>
  <c r="K761" i="19" s="1"/>
  <c r="M761" i="19" s="1"/>
  <c r="L1989" i="19"/>
  <c r="K1989" i="19" s="1"/>
  <c r="M1989" i="19" s="1"/>
  <c r="L108" i="19"/>
  <c r="L213" i="19"/>
  <c r="K213" i="19" s="1"/>
  <c r="M213" i="19" s="1"/>
  <c r="L1863" i="19"/>
  <c r="K1863" i="19" s="1"/>
  <c r="M1863" i="19" s="1"/>
  <c r="I300" i="19"/>
  <c r="H300" i="19" s="1"/>
  <c r="L3086" i="19"/>
  <c r="K3086" i="19" s="1"/>
  <c r="M3086" i="19" s="1"/>
  <c r="L1977" i="19"/>
  <c r="K1977" i="19" s="1"/>
  <c r="M1977" i="19" s="1"/>
  <c r="L96" i="19"/>
  <c r="L201" i="19"/>
  <c r="K201" i="19" s="1"/>
  <c r="M201" i="19" s="1"/>
  <c r="L599" i="19"/>
  <c r="K599" i="19" s="1"/>
  <c r="M599" i="19" s="1"/>
  <c r="AM143" i="17"/>
  <c r="L1958" i="19"/>
  <c r="K1958" i="19" s="1"/>
  <c r="M1958" i="19" s="1"/>
  <c r="L77" i="19"/>
  <c r="K77" i="19" s="1"/>
  <c r="M77" i="19" s="1"/>
  <c r="L182" i="19"/>
  <c r="L1460" i="19"/>
  <c r="K1460" i="19" s="1"/>
  <c r="M1460" i="19" s="1"/>
  <c r="L3073" i="19"/>
  <c r="K3073" i="19" s="1"/>
  <c r="M3073" i="19" s="1"/>
  <c r="I272" i="19"/>
  <c r="H272" i="19" s="1"/>
  <c r="L2814" i="19"/>
  <c r="K2814" i="19" s="1"/>
  <c r="M2814" i="19" s="1"/>
  <c r="L867" i="19"/>
  <c r="K867" i="19" s="1"/>
  <c r="M867" i="19" s="1"/>
  <c r="L710" i="19"/>
  <c r="K710" i="19" s="1"/>
  <c r="M710" i="19" s="1"/>
  <c r="L1886" i="19"/>
  <c r="K1886" i="19" s="1"/>
  <c r="M1886" i="19" s="1"/>
  <c r="L1041" i="19"/>
  <c r="K1041" i="19" s="1"/>
  <c r="M1041" i="19" s="1"/>
  <c r="L2116" i="19"/>
  <c r="K2116" i="19" s="1"/>
  <c r="M2116" i="19" s="1"/>
  <c r="I211" i="19"/>
  <c r="H211" i="19" s="1"/>
  <c r="L2069" i="19"/>
  <c r="K2069" i="19" s="1"/>
  <c r="M2069" i="19" s="1"/>
  <c r="I128" i="19"/>
  <c r="H128" i="19" s="1"/>
  <c r="L3113" i="19"/>
  <c r="K3113" i="19" s="1"/>
  <c r="M3113" i="19" s="1"/>
  <c r="I354" i="19"/>
  <c r="L1590" i="19"/>
  <c r="K1590" i="19" s="1"/>
  <c r="M1590" i="19" s="1"/>
  <c r="L2177" i="19"/>
  <c r="K2177" i="19" s="1"/>
  <c r="M2177" i="19" s="1"/>
  <c r="L1515" i="19"/>
  <c r="K1515" i="19" s="1"/>
  <c r="M1515" i="19" s="1"/>
  <c r="L2056" i="19"/>
  <c r="K2056" i="19" s="1"/>
  <c r="M2056" i="19" s="1"/>
  <c r="I97" i="19"/>
  <c r="H97" i="19" s="1"/>
  <c r="L3116" i="19"/>
  <c r="K3116" i="19" s="1"/>
  <c r="M3116" i="19" s="1"/>
  <c r="I357" i="19"/>
  <c r="H357" i="19" s="1"/>
  <c r="L3108" i="19"/>
  <c r="K3108" i="19" s="1"/>
  <c r="M3108" i="19" s="1"/>
  <c r="I349" i="19"/>
  <c r="H349" i="19" s="1"/>
  <c r="L1445" i="19"/>
  <c r="K1445" i="19" s="1"/>
  <c r="M1445" i="19" s="1"/>
  <c r="L1565" i="19"/>
  <c r="K1565" i="19" s="1"/>
  <c r="M1565" i="19" s="1"/>
  <c r="L1410" i="19"/>
  <c r="K1410" i="19" s="1"/>
  <c r="M1410" i="19" s="1"/>
  <c r="L1510" i="19"/>
  <c r="K1510" i="19" s="1"/>
  <c r="M1510" i="19" s="1"/>
  <c r="L1513" i="19"/>
  <c r="K1513" i="19" s="1"/>
  <c r="M1513" i="19" s="1"/>
  <c r="L82" i="19"/>
  <c r="L1963" i="19"/>
  <c r="K1963" i="19" s="1"/>
  <c r="M1963" i="19" s="1"/>
  <c r="L187" i="19"/>
  <c r="K187" i="19" s="1"/>
  <c r="M187" i="19" s="1"/>
  <c r="L947" i="19"/>
  <c r="K947" i="19" s="1"/>
  <c r="M947" i="19" s="1"/>
  <c r="L2618" i="19"/>
  <c r="K2618" i="19" s="1"/>
  <c r="M2618" i="19" s="1"/>
  <c r="L2395" i="19"/>
  <c r="K2395" i="19" s="1"/>
  <c r="M2395" i="19" s="1"/>
  <c r="L2188" i="19"/>
  <c r="K2188" i="19" s="1"/>
  <c r="M2188" i="19" s="1"/>
  <c r="L2195" i="19"/>
  <c r="K2195" i="19" s="1"/>
  <c r="M2195" i="19" s="1"/>
  <c r="L2528" i="19"/>
  <c r="K2528" i="19" s="1"/>
  <c r="M2528" i="19" s="1"/>
  <c r="L2392" i="19"/>
  <c r="K2392" i="19" s="1"/>
  <c r="M2392" i="19" s="1"/>
  <c r="L1407" i="19"/>
  <c r="K1407" i="19" s="1"/>
  <c r="M1407" i="19" s="1"/>
  <c r="L1935" i="19"/>
  <c r="K1935" i="19" s="1"/>
  <c r="M1935" i="19" s="1"/>
  <c r="L54" i="19"/>
  <c r="L159" i="19"/>
  <c r="K159" i="19" s="1"/>
  <c r="M159" i="19" s="1"/>
  <c r="L622" i="19"/>
  <c r="K622" i="19" s="1"/>
  <c r="M622" i="19" s="1"/>
  <c r="L1930" i="19"/>
  <c r="K1930" i="19" s="1"/>
  <c r="M1930" i="19" s="1"/>
  <c r="L154" i="19"/>
  <c r="L49" i="19"/>
  <c r="K49" i="19" s="1"/>
  <c r="M49" i="19" s="1"/>
  <c r="L1997" i="19"/>
  <c r="K1997" i="19" s="1"/>
  <c r="M1997" i="19" s="1"/>
  <c r="L116" i="19"/>
  <c r="L221" i="19"/>
  <c r="K221" i="19" s="1"/>
  <c r="M221" i="19" s="1"/>
  <c r="L2518" i="19"/>
  <c r="K2518" i="19" s="1"/>
  <c r="M2518" i="19" s="1"/>
  <c r="L3033" i="19"/>
  <c r="K3033" i="19" s="1"/>
  <c r="M3033" i="19" s="1"/>
  <c r="L332" i="19"/>
  <c r="L276" i="19"/>
  <c r="L2755" i="19"/>
  <c r="K2755" i="19" s="1"/>
  <c r="M2755" i="19" s="1"/>
  <c r="L3039" i="19"/>
  <c r="K3039" i="19" s="1"/>
  <c r="M3039" i="19" s="1"/>
  <c r="L282" i="19"/>
  <c r="L338" i="19"/>
  <c r="L1934" i="19"/>
  <c r="K1934" i="19" s="1"/>
  <c r="M1934" i="19" s="1"/>
  <c r="L158" i="19"/>
  <c r="L53" i="19"/>
  <c r="K53" i="19" s="1"/>
  <c r="M53" i="19" s="1"/>
  <c r="I107" i="19"/>
  <c r="H107" i="19" s="1"/>
  <c r="L3043" i="19"/>
  <c r="K3043" i="19" s="1"/>
  <c r="M3043" i="19" s="1"/>
  <c r="L342" i="19"/>
  <c r="L286" i="19"/>
  <c r="L2972" i="19"/>
  <c r="K2972" i="19" s="1"/>
  <c r="M2972" i="19" s="1"/>
  <c r="L727" i="19"/>
  <c r="K727" i="19" s="1"/>
  <c r="M727" i="19" s="1"/>
  <c r="L2530" i="19"/>
  <c r="K2530" i="19" s="1"/>
  <c r="M2530" i="19" s="1"/>
  <c r="L371" i="19"/>
  <c r="K371" i="19" s="1"/>
  <c r="M371" i="19" s="1"/>
  <c r="L821" i="19"/>
  <c r="K821" i="19" s="1"/>
  <c r="M821" i="19" s="1"/>
  <c r="L2712" i="19"/>
  <c r="K2712" i="19" s="1"/>
  <c r="M2712" i="19" s="1"/>
  <c r="L2160" i="19"/>
  <c r="K2160" i="19" s="1"/>
  <c r="M2160" i="19" s="1"/>
  <c r="L2686" i="19"/>
  <c r="K2686" i="19" s="1"/>
  <c r="M2686" i="19" s="1"/>
  <c r="L2696" i="19"/>
  <c r="K2696" i="19" s="1"/>
  <c r="L806" i="19"/>
  <c r="K806" i="19" s="1"/>
  <c r="M806" i="19" s="1"/>
  <c r="L2351" i="19"/>
  <c r="K2351" i="19" s="1"/>
  <c r="M2351" i="19" s="1"/>
  <c r="L2475" i="19"/>
  <c r="K2475" i="19" s="1"/>
  <c r="M2475" i="19" s="1"/>
  <c r="L1014" i="19"/>
  <c r="K1014" i="19" s="1"/>
  <c r="M1014" i="19" s="1"/>
  <c r="L1576" i="19"/>
  <c r="K1576" i="19" s="1"/>
  <c r="M1576" i="19" s="1"/>
  <c r="L1847" i="19"/>
  <c r="K1847" i="19" s="1"/>
  <c r="L2001" i="19"/>
  <c r="K2001" i="19" s="1"/>
  <c r="M2001" i="19" s="1"/>
  <c r="L120" i="19"/>
  <c r="L225" i="19"/>
  <c r="K225" i="19" s="1"/>
  <c r="M225" i="19" s="1"/>
  <c r="L2013" i="19"/>
  <c r="K2013" i="19" s="1"/>
  <c r="M2013" i="19" s="1"/>
  <c r="L132" i="19"/>
  <c r="L237" i="19"/>
  <c r="K237" i="19" s="1"/>
  <c r="M237" i="19" s="1"/>
  <c r="L541" i="19"/>
  <c r="K541" i="19" s="1"/>
  <c r="M541" i="19" s="1"/>
  <c r="L996" i="19"/>
  <c r="K996" i="19" s="1"/>
  <c r="M996" i="19" s="1"/>
  <c r="L745" i="19"/>
  <c r="K745" i="19" s="1"/>
  <c r="M745" i="19" s="1"/>
  <c r="L781" i="19"/>
  <c r="K781" i="19" s="1"/>
  <c r="M781" i="19" s="1"/>
  <c r="L1664" i="19"/>
  <c r="K1664" i="19" s="1"/>
  <c r="M1664" i="19" s="1"/>
  <c r="L2364" i="19"/>
  <c r="K2364" i="19" s="1"/>
  <c r="M2364" i="19" s="1"/>
  <c r="L661" i="19"/>
  <c r="K661" i="19" s="1"/>
  <c r="M661" i="19" s="1"/>
  <c r="L1037" i="19"/>
  <c r="K1037" i="19" s="1"/>
  <c r="M1037" i="19" s="1"/>
  <c r="L3109" i="19"/>
  <c r="K3109" i="19" s="1"/>
  <c r="M3109" i="19" s="1"/>
  <c r="I350" i="19"/>
  <c r="L1613" i="19"/>
  <c r="K1613" i="19" s="1"/>
  <c r="M1613" i="19" s="1"/>
  <c r="L2128" i="19"/>
  <c r="K2128" i="19" s="1"/>
  <c r="M2128" i="19" s="1"/>
  <c r="I242" i="19"/>
  <c r="L431" i="19"/>
  <c r="K431" i="19" s="1"/>
  <c r="M431" i="19" s="1"/>
  <c r="L2817" i="19"/>
  <c r="K2817" i="19" s="1"/>
  <c r="M2817" i="19" s="1"/>
  <c r="L2303" i="19"/>
  <c r="K2303" i="19" s="1"/>
  <c r="M2303" i="19" s="1"/>
  <c r="L2642" i="19"/>
  <c r="K2642" i="19" s="1"/>
  <c r="M2642" i="19" s="1"/>
  <c r="L2965" i="19"/>
  <c r="K2965" i="19" s="1"/>
  <c r="M2965" i="19" s="1"/>
  <c r="L1288" i="19"/>
  <c r="K1288" i="19" s="1"/>
  <c r="M1288" i="19" s="1"/>
  <c r="L997" i="19"/>
  <c r="K997" i="19" s="1"/>
  <c r="M997" i="19" s="1"/>
  <c r="L1854" i="19"/>
  <c r="K1854" i="19" s="1"/>
  <c r="M1854" i="19" s="1"/>
  <c r="L1185" i="19"/>
  <c r="K1185" i="19" s="1"/>
  <c r="M1185" i="19" s="1"/>
  <c r="L430" i="19"/>
  <c r="K430" i="19" s="1"/>
  <c r="M430" i="19" s="1"/>
  <c r="L384" i="19"/>
  <c r="K384" i="19" s="1"/>
  <c r="M384" i="19" s="1"/>
  <c r="L2903" i="19"/>
  <c r="K2903" i="19" s="1"/>
  <c r="M2903" i="19" s="1"/>
  <c r="L2015" i="19"/>
  <c r="K2015" i="19" s="1"/>
  <c r="M2015" i="19" s="1"/>
  <c r="L239" i="19"/>
  <c r="K239" i="19" s="1"/>
  <c r="M239" i="19" s="1"/>
  <c r="L134" i="19"/>
  <c r="L916" i="19"/>
  <c r="K916" i="19" s="1"/>
  <c r="M916" i="19" s="1"/>
  <c r="L604" i="19"/>
  <c r="K604" i="19" s="1"/>
  <c r="M604" i="19" s="1"/>
  <c r="L2090" i="19"/>
  <c r="K2090" i="19" s="1"/>
  <c r="M2090" i="19" s="1"/>
  <c r="I160" i="19"/>
  <c r="H160" i="19" s="1"/>
  <c r="L2167" i="19"/>
  <c r="K2167" i="19" s="1"/>
  <c r="L3154" i="19"/>
  <c r="K3154" i="19" s="1"/>
  <c r="L3038" i="19"/>
  <c r="K3038" i="19" s="1"/>
  <c r="M3038" i="19" s="1"/>
  <c r="L281" i="19"/>
  <c r="K281" i="19" s="1"/>
  <c r="M281" i="19" s="1"/>
  <c r="L337" i="19"/>
  <c r="K337" i="19" s="1"/>
  <c r="M337" i="19" s="1"/>
  <c r="L376" i="19"/>
  <c r="K376" i="19" s="1"/>
  <c r="M376" i="19" s="1"/>
  <c r="L379" i="19"/>
  <c r="K379" i="19" s="1"/>
  <c r="L2133" i="19"/>
  <c r="K2133" i="19" s="1"/>
  <c r="M2133" i="19" s="1"/>
  <c r="I247" i="19"/>
  <c r="H247" i="19" s="1"/>
  <c r="L1949" i="19"/>
  <c r="K1949" i="19" s="1"/>
  <c r="M1949" i="19" s="1"/>
  <c r="L68" i="19"/>
  <c r="L173" i="19"/>
  <c r="K173" i="19" s="1"/>
  <c r="M173" i="19" s="1"/>
  <c r="L2629" i="19"/>
  <c r="K2629" i="19" s="1"/>
  <c r="M2629" i="19" s="1"/>
  <c r="L3115" i="19"/>
  <c r="K3115" i="19" s="1"/>
  <c r="M3115" i="19" s="1"/>
  <c r="I356" i="19"/>
  <c r="H356" i="19" s="1"/>
  <c r="L2382" i="19"/>
  <c r="K2382" i="19" s="1"/>
  <c r="M2382" i="19" s="1"/>
  <c r="L1589" i="19"/>
  <c r="K1589" i="19" s="1"/>
  <c r="M1589" i="19" s="1"/>
  <c r="L2811" i="19"/>
  <c r="K2811" i="19" s="1"/>
  <c r="M2811" i="19" s="1"/>
  <c r="L1577" i="19"/>
  <c r="K1577" i="19" s="1"/>
  <c r="M1577" i="19" s="1"/>
  <c r="L534" i="19"/>
  <c r="K534" i="19" s="1"/>
  <c r="M534" i="19" s="1"/>
  <c r="L1829" i="19"/>
  <c r="K1829" i="19" s="1"/>
  <c r="M1829" i="19" s="1"/>
  <c r="L1059" i="19"/>
  <c r="K1059" i="19" s="1"/>
  <c r="M1059" i="19" s="1"/>
  <c r="L718" i="19"/>
  <c r="K718" i="19" s="1"/>
  <c r="M718" i="19" s="1"/>
  <c r="L588" i="19"/>
  <c r="K588" i="19" s="1"/>
  <c r="M588" i="19" s="1"/>
  <c r="L2036" i="19"/>
  <c r="K2036" i="19" s="1"/>
  <c r="M2036" i="19" s="1"/>
  <c r="I58" i="19"/>
  <c r="L2390" i="19"/>
  <c r="K2390" i="19" s="1"/>
  <c r="M2390" i="19" s="1"/>
  <c r="L1361" i="19"/>
  <c r="K1361" i="19" s="1"/>
  <c r="M1361" i="19" s="1"/>
  <c r="L1945" i="19"/>
  <c r="K1945" i="19" s="1"/>
  <c r="M1945" i="19" s="1"/>
  <c r="L64" i="19"/>
  <c r="L169" i="19"/>
  <c r="K169" i="19" s="1"/>
  <c r="M169" i="19" s="1"/>
  <c r="L1054" i="19"/>
  <c r="K1054" i="19" s="1"/>
  <c r="M1054" i="19" s="1"/>
  <c r="L3156" i="19"/>
  <c r="K3156" i="19" s="1"/>
  <c r="M3156" i="19" s="1"/>
  <c r="L2698" i="19"/>
  <c r="K2698" i="19" s="1"/>
  <c r="M2698" i="19" s="1"/>
  <c r="L441" i="19"/>
  <c r="K441" i="19" s="1"/>
  <c r="M441" i="19" s="1"/>
  <c r="L804" i="19"/>
  <c r="K804" i="19" s="1"/>
  <c r="L1909" i="19"/>
  <c r="K1909" i="19" s="1"/>
  <c r="M1909" i="19" s="1"/>
  <c r="L699" i="19"/>
  <c r="K699" i="19" s="1"/>
  <c r="M699" i="19" s="1"/>
  <c r="L559" i="19"/>
  <c r="K559" i="19" s="1"/>
  <c r="M559" i="19" s="1"/>
  <c r="I392" i="19" l="1"/>
  <c r="AH42" i="16"/>
  <c r="L392" i="19" s="1"/>
  <c r="K392" i="19" s="1"/>
  <c r="L2356" i="19"/>
  <c r="K2356" i="19" s="1"/>
  <c r="M2356" i="19" s="1"/>
  <c r="H3072" i="19"/>
  <c r="BQ215" i="18"/>
  <c r="L2495" i="19"/>
  <c r="K2495" i="19" s="1"/>
  <c r="I2961" i="19"/>
  <c r="AA71" i="18"/>
  <c r="AA169" i="18" s="1"/>
  <c r="H2316" i="19"/>
  <c r="BO72" i="18"/>
  <c r="BO133" i="18" s="1"/>
  <c r="BU37" i="18"/>
  <c r="AS69" i="18"/>
  <c r="H2422" i="19"/>
  <c r="BB86" i="18"/>
  <c r="I2829" i="19"/>
  <c r="I2768" i="19"/>
  <c r="H2534" i="19"/>
  <c r="CF157" i="18"/>
  <c r="CF40" i="18"/>
  <c r="CL142" i="18"/>
  <c r="BQ133" i="17"/>
  <c r="BR133" i="17" s="1"/>
  <c r="BR237" i="17" s="1"/>
  <c r="AS270" i="17"/>
  <c r="BZ70" i="17"/>
  <c r="BZ250" i="17" s="1"/>
  <c r="I1925" i="19"/>
  <c r="M1925" i="19" s="1"/>
  <c r="CC83" i="17"/>
  <c r="I1980" i="19" s="1"/>
  <c r="M637" i="19"/>
  <c r="CI54" i="16"/>
  <c r="M379" i="19"/>
  <c r="M465" i="19"/>
  <c r="BT93" i="16"/>
  <c r="L466" i="19"/>
  <c r="K466" i="19" s="1"/>
  <c r="M466" i="19" s="1"/>
  <c r="AW44" i="16"/>
  <c r="L433" i="19" s="1"/>
  <c r="K433" i="19" s="1"/>
  <c r="AQ82" i="18"/>
  <c r="L2499" i="19" s="1"/>
  <c r="K2499" i="19" s="1"/>
  <c r="M2499" i="19" s="1"/>
  <c r="I3103" i="19"/>
  <c r="I2499" i="19"/>
  <c r="BZ196" i="18"/>
  <c r="BK80" i="18"/>
  <c r="L2771" i="19"/>
  <c r="K2771" i="19" s="1"/>
  <c r="BQ170" i="18"/>
  <c r="AJ71" i="18"/>
  <c r="AJ169" i="18" s="1"/>
  <c r="H2781" i="19"/>
  <c r="H2399" i="19"/>
  <c r="AJ53" i="18"/>
  <c r="I2646" i="19"/>
  <c r="AS227" i="18"/>
  <c r="M2474" i="19"/>
  <c r="M2617" i="19"/>
  <c r="M804" i="19"/>
  <c r="L2062" i="19"/>
  <c r="K2062" i="19" s="1"/>
  <c r="L910" i="19"/>
  <c r="K910" i="19" s="1"/>
  <c r="M910" i="19" s="1"/>
  <c r="M1248" i="19"/>
  <c r="CI125" i="17"/>
  <c r="BL123" i="17"/>
  <c r="BK130" i="17" s="1"/>
  <c r="I600" i="19"/>
  <c r="I1952" i="19"/>
  <c r="CI131" i="17"/>
  <c r="I1016" i="19"/>
  <c r="M1016" i="19" s="1"/>
  <c r="BZ334" i="17"/>
  <c r="BK315" i="17"/>
  <c r="I1710" i="19"/>
  <c r="AV536" i="17"/>
  <c r="AP220" i="17"/>
  <c r="H2132" i="19"/>
  <c r="I992" i="19"/>
  <c r="AS208" i="17"/>
  <c r="I1696" i="19"/>
  <c r="CI312" i="17"/>
  <c r="M1312" i="19"/>
  <c r="L1372" i="19"/>
  <c r="K1372" i="19" s="1"/>
  <c r="M1698" i="19"/>
  <c r="I2136" i="19"/>
  <c r="AZ128" i="17"/>
  <c r="AZ239" i="17" s="1"/>
  <c r="BC39" i="17"/>
  <c r="BC253" i="17" s="1"/>
  <c r="BW97" i="17"/>
  <c r="I1416" i="19"/>
  <c r="H1083" i="19"/>
  <c r="BH239" i="17"/>
  <c r="BB356" i="17"/>
  <c r="BI129" i="17"/>
  <c r="L1391" i="19" s="1"/>
  <c r="K1391" i="19" s="1"/>
  <c r="M1391" i="19" s="1"/>
  <c r="AJ195" i="17"/>
  <c r="AA195" i="17"/>
  <c r="CO522" i="17"/>
  <c r="AT55" i="17"/>
  <c r="BI128" i="17"/>
  <c r="AB129" i="17"/>
  <c r="L636" i="19" s="1"/>
  <c r="K636" i="19" s="1"/>
  <c r="AV541" i="17"/>
  <c r="BE536" i="17"/>
  <c r="AK63" i="17"/>
  <c r="H823" i="19" s="1"/>
  <c r="I1391" i="19"/>
  <c r="CF237" i="17"/>
  <c r="BT302" i="17"/>
  <c r="AA97" i="17"/>
  <c r="BU60" i="17"/>
  <c r="L1742" i="19" s="1"/>
  <c r="K1742" i="19" s="1"/>
  <c r="H838" i="19"/>
  <c r="BO49" i="17"/>
  <c r="BO278" i="17" s="1"/>
  <c r="H1980" i="19"/>
  <c r="I2137" i="19"/>
  <c r="M2137" i="19" s="1"/>
  <c r="I815" i="19"/>
  <c r="BQ237" i="17"/>
  <c r="AP239" i="17"/>
  <c r="AW83" i="17"/>
  <c r="CC57" i="17"/>
  <c r="I1954" i="19" s="1"/>
  <c r="BK50" i="17"/>
  <c r="CC332" i="17"/>
  <c r="BQ233" i="17"/>
  <c r="I539" i="19"/>
  <c r="M391" i="19"/>
  <c r="BO40" i="16"/>
  <c r="BO62" i="16" s="1"/>
  <c r="I433" i="19"/>
  <c r="M433" i="19" s="1"/>
  <c r="H575" i="19"/>
  <c r="BZ97" i="16"/>
  <c r="L550" i="19"/>
  <c r="K550" i="19" s="1"/>
  <c r="M550" i="19" s="1"/>
  <c r="AS96" i="16"/>
  <c r="L2609" i="19"/>
  <c r="K2609" i="19" s="1"/>
  <c r="M2609" i="19" s="1"/>
  <c r="I2588" i="19"/>
  <c r="AW86" i="18"/>
  <c r="L2588" i="19" s="1"/>
  <c r="K2588" i="19" s="1"/>
  <c r="BT59" i="18"/>
  <c r="BT156" i="18" s="1"/>
  <c r="M2729" i="19"/>
  <c r="M2359" i="19"/>
  <c r="M3007" i="19"/>
  <c r="BO238" i="17"/>
  <c r="L1606" i="19"/>
  <c r="K1606" i="19" s="1"/>
  <c r="L1738" i="19"/>
  <c r="K1738" i="19" s="1"/>
  <c r="M1738" i="19" s="1"/>
  <c r="BO122" i="17"/>
  <c r="L1594" i="19" s="1"/>
  <c r="K1594" i="19" s="1"/>
  <c r="M1594" i="19" s="1"/>
  <c r="AE124" i="17"/>
  <c r="I1770" i="19"/>
  <c r="BU51" i="17"/>
  <c r="L1733" i="19" s="1"/>
  <c r="K1733" i="19" s="1"/>
  <c r="AT73" i="17"/>
  <c r="AT168" i="17" s="1"/>
  <c r="BQ315" i="17"/>
  <c r="BR67" i="17"/>
  <c r="L1644" i="19" s="1"/>
  <c r="K1644" i="19" s="1"/>
  <c r="M1644" i="19" s="1"/>
  <c r="I1606" i="19"/>
  <c r="I2112" i="19"/>
  <c r="I636" i="19"/>
  <c r="M636" i="19" s="1"/>
  <c r="BH261" i="17"/>
  <c r="AG198" i="17"/>
  <c r="BN294" i="17"/>
  <c r="BK311" i="17"/>
  <c r="I1897" i="19"/>
  <c r="M1228" i="19"/>
  <c r="M956" i="19"/>
  <c r="I746" i="19"/>
  <c r="I686" i="19"/>
  <c r="BK262" i="17"/>
  <c r="BH245" i="17"/>
  <c r="H873" i="19"/>
  <c r="AG259" i="17"/>
  <c r="BN327" i="17"/>
  <c r="I1372" i="19"/>
  <c r="M1372" i="19" s="1"/>
  <c r="BL96" i="17"/>
  <c r="AY45" i="17"/>
  <c r="AZ45" i="17" s="1"/>
  <c r="AZ248" i="17" s="1"/>
  <c r="BT471" i="17"/>
  <c r="AV85" i="17"/>
  <c r="L1347" i="19"/>
  <c r="K1347" i="19" s="1"/>
  <c r="M1347" i="19" s="1"/>
  <c r="BH45" i="17"/>
  <c r="H1374" i="19"/>
  <c r="CI70" i="17"/>
  <c r="AS168" i="17"/>
  <c r="AG161" i="17"/>
  <c r="BT500" i="17"/>
  <c r="BX50" i="17"/>
  <c r="I748" i="19"/>
  <c r="AQ128" i="17"/>
  <c r="AQ239" i="17" s="1"/>
  <c r="AG166" i="17"/>
  <c r="BT355" i="17"/>
  <c r="I822" i="19"/>
  <c r="M862" i="19"/>
  <c r="BE194" i="17"/>
  <c r="BB102" i="17"/>
  <c r="AB133" i="17"/>
  <c r="AB237" i="17" s="1"/>
  <c r="I738" i="19"/>
  <c r="M1074" i="19"/>
  <c r="M662" i="19"/>
  <c r="CA66" i="16"/>
  <c r="L538" i="19"/>
  <c r="K538" i="19" s="1"/>
  <c r="M538" i="19" s="1"/>
  <c r="M392" i="19"/>
  <c r="AB109" i="18"/>
  <c r="L2325" i="19"/>
  <c r="K2325" i="19" s="1"/>
  <c r="M2495" i="19"/>
  <c r="M2333" i="19"/>
  <c r="BH71" i="18"/>
  <c r="I2716" i="19" s="1"/>
  <c r="I2775" i="19"/>
  <c r="I2325" i="19"/>
  <c r="I2885" i="19"/>
  <c r="BC70" i="18"/>
  <c r="BC121" i="18" s="1"/>
  <c r="H2898" i="19"/>
  <c r="AG51" i="18"/>
  <c r="M2976" i="19"/>
  <c r="BL74" i="18"/>
  <c r="H2785" i="19" s="1"/>
  <c r="AB82" i="18"/>
  <c r="L2327" i="19" s="1"/>
  <c r="K2327" i="19" s="1"/>
  <c r="M2702" i="19"/>
  <c r="AG61" i="18"/>
  <c r="AG157" i="18" s="1"/>
  <c r="BQ85" i="18"/>
  <c r="BQ232" i="17" s="1"/>
  <c r="AG140" i="18"/>
  <c r="BT220" i="18"/>
  <c r="M2980" i="19"/>
  <c r="H2716" i="19"/>
  <c r="I2327" i="19"/>
  <c r="BC46" i="18"/>
  <c r="H2391" i="19"/>
  <c r="AW69" i="18"/>
  <c r="H2581" i="19" s="1"/>
  <c r="BT146" i="18"/>
  <c r="I2657" i="19"/>
  <c r="AA111" i="18"/>
  <c r="AA40" i="18"/>
  <c r="AA250" i="18" s="1"/>
  <c r="H2977" i="19"/>
  <c r="CC78" i="18"/>
  <c r="CC107" i="18" s="1"/>
  <c r="AG77" i="18"/>
  <c r="AH77" i="18" s="1"/>
  <c r="AH106" i="18" s="1"/>
  <c r="I3069" i="19"/>
  <c r="I2888" i="19"/>
  <c r="I2924" i="19"/>
  <c r="M2696" i="19"/>
  <c r="L2354" i="19"/>
  <c r="K2354" i="19" s="1"/>
  <c r="M2354" i="19" s="1"/>
  <c r="M3154" i="19"/>
  <c r="L2723" i="19"/>
  <c r="K2723" i="19" s="1"/>
  <c r="M2723" i="19" s="1"/>
  <c r="M2482" i="19"/>
  <c r="M2771" i="19"/>
  <c r="BU55" i="18"/>
  <c r="BT75" i="18" s="1"/>
  <c r="BT135" i="18" s="1"/>
  <c r="AG69" i="18"/>
  <c r="H2407" i="19"/>
  <c r="I2389" i="19"/>
  <c r="CD86" i="18"/>
  <c r="H3069" i="19"/>
  <c r="AG156" i="18"/>
  <c r="BR72" i="18"/>
  <c r="BR133" i="18" s="1"/>
  <c r="L3092" i="19"/>
  <c r="K3092" i="19" s="1"/>
  <c r="M3092" i="19" s="1"/>
  <c r="CO57" i="18"/>
  <c r="CO239" i="18" s="1"/>
  <c r="CM51" i="18"/>
  <c r="L3132" i="19" s="1"/>
  <c r="K3132" i="19" s="1"/>
  <c r="M3132" i="19" s="1"/>
  <c r="H2558" i="19"/>
  <c r="BQ84" i="18"/>
  <c r="H2897" i="19"/>
  <c r="BQ173" i="18"/>
  <c r="AT38" i="18"/>
  <c r="AS40" i="18" s="1"/>
  <c r="AS250" i="18" s="1"/>
  <c r="BU288" i="17"/>
  <c r="L1748" i="19"/>
  <c r="K1748" i="19" s="1"/>
  <c r="H842" i="19"/>
  <c r="AJ120" i="17"/>
  <c r="AJ142" i="17" s="1"/>
  <c r="M962" i="19"/>
  <c r="AG408" i="17"/>
  <c r="AG197" i="17"/>
  <c r="BN262" i="17"/>
  <c r="BX102" i="17"/>
  <c r="BX242" i="17" s="1"/>
  <c r="AP120" i="17"/>
  <c r="BT459" i="17"/>
  <c r="I2066" i="19"/>
  <c r="I1439" i="19"/>
  <c r="I1730" i="19"/>
  <c r="I1207" i="19"/>
  <c r="I840" i="19"/>
  <c r="BC55" i="17"/>
  <c r="BB57" i="17" s="1"/>
  <c r="CF233" i="17"/>
  <c r="BT402" i="17"/>
  <c r="BK307" i="17"/>
  <c r="BR79" i="17"/>
  <c r="L1656" i="19" s="1"/>
  <c r="K1656" i="19" s="1"/>
  <c r="M1656" i="19" s="1"/>
  <c r="M1764" i="19"/>
  <c r="L1191" i="19"/>
  <c r="K1191" i="19" s="1"/>
  <c r="M1191" i="19" s="1"/>
  <c r="I655" i="19"/>
  <c r="I1300" i="19"/>
  <c r="AH84" i="17"/>
  <c r="AP312" i="17"/>
  <c r="I1008" i="19"/>
  <c r="H952" i="19"/>
  <c r="BF128" i="17"/>
  <c r="I2076" i="19"/>
  <c r="AG128" i="17"/>
  <c r="CG128" i="17"/>
  <c r="CG239" i="17" s="1"/>
  <c r="BK167" i="17"/>
  <c r="M1087" i="19"/>
  <c r="I1781" i="19"/>
  <c r="M2062" i="19"/>
  <c r="M1121" i="19"/>
  <c r="M1486" i="19"/>
  <c r="L1010" i="19"/>
  <c r="K1010" i="19" s="1"/>
  <c r="M1010" i="19" s="1"/>
  <c r="I1534" i="19"/>
  <c r="H2010" i="19"/>
  <c r="AJ75" i="17"/>
  <c r="AJ125" i="17"/>
  <c r="AJ566" i="17" s="1"/>
  <c r="BN35" i="17"/>
  <c r="I1507" i="19" s="1"/>
  <c r="I706" i="19"/>
  <c r="BL67" i="17"/>
  <c r="CC208" i="17"/>
  <c r="BN315" i="17"/>
  <c r="M1224" i="19"/>
  <c r="M2167" i="19"/>
  <c r="M788" i="19"/>
  <c r="M1733" i="19"/>
  <c r="M1448" i="19"/>
  <c r="M1788" i="19"/>
  <c r="BW143" i="17"/>
  <c r="BR90" i="17"/>
  <c r="AJ144" i="17"/>
  <c r="BT90" i="17"/>
  <c r="BT318" i="17" s="1"/>
  <c r="H847" i="19"/>
  <c r="BF50" i="17"/>
  <c r="H1507" i="19"/>
  <c r="I1562" i="19"/>
  <c r="I1658" i="19"/>
  <c r="I2085" i="19"/>
  <c r="BK356" i="17"/>
  <c r="BN278" i="17"/>
  <c r="AP224" i="17"/>
  <c r="I1667" i="19"/>
  <c r="M2042" i="19"/>
  <c r="AJ108" i="17"/>
  <c r="AK108" i="17" s="1"/>
  <c r="L838" i="19" s="1"/>
  <c r="K838" i="19" s="1"/>
  <c r="H1133" i="19"/>
  <c r="H2103" i="19"/>
  <c r="AK66" i="16"/>
  <c r="L400" i="19"/>
  <c r="K400" i="19" s="1"/>
  <c r="M400" i="19" s="1"/>
  <c r="BX129" i="17"/>
  <c r="BW312" i="17"/>
  <c r="I2613" i="19"/>
  <c r="BL41" i="16"/>
  <c r="M183" i="19"/>
  <c r="AV40" i="18"/>
  <c r="AV220" i="17" s="1"/>
  <c r="BQ80" i="18"/>
  <c r="BR80" i="18" s="1"/>
  <c r="BR109" i="18" s="1"/>
  <c r="I2191" i="19"/>
  <c r="CL312" i="17"/>
  <c r="AE129" i="17"/>
  <c r="L691" i="19" s="1"/>
  <c r="K691" i="19" s="1"/>
  <c r="M691" i="19" s="1"/>
  <c r="AD312" i="17"/>
  <c r="BB168" i="18"/>
  <c r="BQ278" i="17"/>
  <c r="BR49" i="17"/>
  <c r="I1626" i="19"/>
  <c r="BZ71" i="18"/>
  <c r="BZ169" i="18" s="1"/>
  <c r="M1742" i="19"/>
  <c r="H2928" i="19"/>
  <c r="BL59" i="18"/>
  <c r="H3065" i="19"/>
  <c r="AM312" i="17"/>
  <c r="BK375" i="17"/>
  <c r="CG129" i="17"/>
  <c r="L2081" i="19" s="1"/>
  <c r="K2081" i="19" s="1"/>
  <c r="M2081" i="19" s="1"/>
  <c r="CF312" i="17"/>
  <c r="BB183" i="18"/>
  <c r="AV312" i="17"/>
  <c r="AS120" i="18"/>
  <c r="AS159" i="18"/>
  <c r="AS131" i="18"/>
  <c r="AS167" i="18"/>
  <c r="L2727" i="19"/>
  <c r="K2727" i="19" s="1"/>
  <c r="BI111" i="18"/>
  <c r="AE239" i="17"/>
  <c r="L690" i="19"/>
  <c r="K690" i="19" s="1"/>
  <c r="AZ63" i="18"/>
  <c r="AY263" i="18"/>
  <c r="AY255" i="18"/>
  <c r="AY254" i="18"/>
  <c r="AY223" i="17"/>
  <c r="AY224" i="17"/>
  <c r="BI116" i="18"/>
  <c r="L2704" i="19"/>
  <c r="K2704" i="19" s="1"/>
  <c r="BB157" i="18"/>
  <c r="BK154" i="18"/>
  <c r="CD114" i="18"/>
  <c r="AZ116" i="18"/>
  <c r="CJ40" i="18"/>
  <c r="CJ117" i="18" s="1"/>
  <c r="CI261" i="18"/>
  <c r="CI251" i="18"/>
  <c r="CI250" i="18"/>
  <c r="CI117" i="18"/>
  <c r="CI185" i="18"/>
  <c r="CI219" i="17"/>
  <c r="BZ250" i="18"/>
  <c r="BZ251" i="18"/>
  <c r="BZ261" i="18"/>
  <c r="BZ117" i="18"/>
  <c r="BZ219" i="17"/>
  <c r="BL114" i="18"/>
  <c r="CO34" i="18"/>
  <c r="BU112" i="18"/>
  <c r="H3160" i="19"/>
  <c r="BW97" i="16"/>
  <c r="CC89" i="16"/>
  <c r="BW65" i="16"/>
  <c r="CO41" i="18"/>
  <c r="CP41" i="18" s="1"/>
  <c r="L3167" i="19" s="1"/>
  <c r="K3167" i="19" s="1"/>
  <c r="BU39" i="18"/>
  <c r="CO39" i="18" s="1"/>
  <c r="AN116" i="18"/>
  <c r="L2904" i="19"/>
  <c r="K2904" i="19" s="1"/>
  <c r="M2904" i="19" s="1"/>
  <c r="H3161" i="19"/>
  <c r="I3130" i="19"/>
  <c r="CL250" i="18"/>
  <c r="CL251" i="18"/>
  <c r="CL261" i="18"/>
  <c r="CL117" i="18"/>
  <c r="CL219" i="17"/>
  <c r="BT235" i="18"/>
  <c r="CO192" i="18"/>
  <c r="AD97" i="16"/>
  <c r="AD65" i="16"/>
  <c r="BB214" i="18"/>
  <c r="AV159" i="18"/>
  <c r="AV120" i="18"/>
  <c r="AV167" i="18"/>
  <c r="I2445" i="19"/>
  <c r="AK86" i="18"/>
  <c r="L2445" i="19" s="1"/>
  <c r="K2445" i="19" s="1"/>
  <c r="M2445" i="19" s="1"/>
  <c r="AG62" i="16"/>
  <c r="AG96" i="16"/>
  <c r="AG73" i="16"/>
  <c r="M1082" i="19"/>
  <c r="BT149" i="18"/>
  <c r="BN62" i="16"/>
  <c r="BT86" i="16"/>
  <c r="BN96" i="16"/>
  <c r="BN73" i="16"/>
  <c r="CC96" i="16"/>
  <c r="CC73" i="16"/>
  <c r="BC41" i="16"/>
  <c r="BQ87" i="16"/>
  <c r="BB74" i="16"/>
  <c r="CI206" i="18"/>
  <c r="CI157" i="18"/>
  <c r="CJ61" i="18"/>
  <c r="BW241" i="18"/>
  <c r="CC222" i="18"/>
  <c r="BW161" i="18"/>
  <c r="BW106" i="18"/>
  <c r="CL159" i="18"/>
  <c r="CL120" i="18"/>
  <c r="CL167" i="18"/>
  <c r="H512" i="19"/>
  <c r="BR64" i="16"/>
  <c r="BO132" i="18"/>
  <c r="BO121" i="18"/>
  <c r="I494" i="19"/>
  <c r="BT88" i="16"/>
  <c r="BN64" i="16"/>
  <c r="BN75" i="16"/>
  <c r="I2918" i="19"/>
  <c r="CO194" i="18"/>
  <c r="AD162" i="18"/>
  <c r="AD108" i="18"/>
  <c r="I373" i="19"/>
  <c r="AG90" i="16"/>
  <c r="L2441" i="19"/>
  <c r="K2441" i="19" s="1"/>
  <c r="M2441" i="19" s="1"/>
  <c r="AK111" i="18"/>
  <c r="AY154" i="18"/>
  <c r="AY142" i="18"/>
  <c r="I2558" i="19"/>
  <c r="AS232" i="17"/>
  <c r="CA79" i="18"/>
  <c r="CA108" i="18" s="1"/>
  <c r="BZ162" i="18"/>
  <c r="BZ108" i="18"/>
  <c r="AA252" i="18"/>
  <c r="AA262" i="18"/>
  <c r="AA253" i="18"/>
  <c r="AG198" i="18"/>
  <c r="AA221" i="17"/>
  <c r="BT143" i="18"/>
  <c r="CO197" i="18"/>
  <c r="BE159" i="18"/>
  <c r="BE120" i="18"/>
  <c r="BK214" i="18"/>
  <c r="BE167" i="18"/>
  <c r="AG232" i="17"/>
  <c r="AH132" i="18"/>
  <c r="AH121" i="18"/>
  <c r="AS214" i="18"/>
  <c r="AM159" i="18"/>
  <c r="AM120" i="18"/>
  <c r="AM167" i="18"/>
  <c r="AG78" i="18"/>
  <c r="M1847" i="19"/>
  <c r="M128" i="19"/>
  <c r="L2693" i="19"/>
  <c r="K2693" i="19" s="1"/>
  <c r="M2693" i="19" s="1"/>
  <c r="L2437" i="19"/>
  <c r="K2437" i="19" s="1"/>
  <c r="M2437" i="19" s="1"/>
  <c r="M2681" i="19"/>
  <c r="M2710" i="19"/>
  <c r="L531" i="19"/>
  <c r="K531" i="19" s="1"/>
  <c r="M531" i="19" s="1"/>
  <c r="L2611" i="19"/>
  <c r="K2611" i="19" s="1"/>
  <c r="M2611" i="19" s="1"/>
  <c r="M2776" i="19"/>
  <c r="M1416" i="19"/>
  <c r="L2978" i="19"/>
  <c r="K2978" i="19" s="1"/>
  <c r="BX109" i="18"/>
  <c r="I2701" i="19"/>
  <c r="BK230" i="18"/>
  <c r="BE232" i="17"/>
  <c r="AW80" i="18"/>
  <c r="BB225" i="18"/>
  <c r="AV109" i="18"/>
  <c r="CI252" i="18"/>
  <c r="CI262" i="18"/>
  <c r="CI253" i="18"/>
  <c r="CI198" i="18"/>
  <c r="CI221" i="17"/>
  <c r="CM43" i="16"/>
  <c r="L570" i="19" s="1"/>
  <c r="K570" i="19" s="1"/>
  <c r="M570" i="19" s="1"/>
  <c r="CL97" i="16"/>
  <c r="BQ248" i="18"/>
  <c r="BQ247" i="18"/>
  <c r="BQ246" i="18"/>
  <c r="BQ153" i="18"/>
  <c r="BQ140" i="18"/>
  <c r="BT71" i="16"/>
  <c r="BQ136" i="18"/>
  <c r="BQ174" i="18"/>
  <c r="BQ62" i="16"/>
  <c r="BQ96" i="16"/>
  <c r="BQ73" i="16"/>
  <c r="AN45" i="16"/>
  <c r="L407" i="19" s="1"/>
  <c r="K407" i="19" s="1"/>
  <c r="AS91" i="16"/>
  <c r="H2227" i="19"/>
  <c r="I2781" i="19"/>
  <c r="BK109" i="18"/>
  <c r="H2665" i="19"/>
  <c r="BC119" i="18"/>
  <c r="H496" i="19"/>
  <c r="BO63" i="16"/>
  <c r="M1489" i="19"/>
  <c r="CC246" i="18"/>
  <c r="CC248" i="18"/>
  <c r="CC247" i="18"/>
  <c r="CC153" i="18"/>
  <c r="CC140" i="18"/>
  <c r="AJ159" i="18"/>
  <c r="AJ120" i="18"/>
  <c r="AJ131" i="18"/>
  <c r="AJ167" i="18"/>
  <c r="I1551" i="19"/>
  <c r="I2353" i="19"/>
  <c r="I2400" i="19"/>
  <c r="AG132" i="18"/>
  <c r="AG121" i="18"/>
  <c r="AG168" i="18"/>
  <c r="I432" i="19"/>
  <c r="AV97" i="16"/>
  <c r="BB89" i="16"/>
  <c r="BF69" i="18"/>
  <c r="BF120" i="18" s="1"/>
  <c r="AH69" i="18"/>
  <c r="AG120" i="18"/>
  <c r="AG131" i="18"/>
  <c r="AG159" i="18"/>
  <c r="I690" i="19"/>
  <c r="AQ71" i="18"/>
  <c r="AQ122" i="18" s="1"/>
  <c r="AP160" i="18"/>
  <c r="AP122" i="18"/>
  <c r="I2984" i="19"/>
  <c r="H2835" i="19"/>
  <c r="BO119" i="18"/>
  <c r="BQ217" i="18"/>
  <c r="BB170" i="18"/>
  <c r="BC86" i="18"/>
  <c r="L2673" i="19" s="1"/>
  <c r="K2673" i="19" s="1"/>
  <c r="BT139" i="18"/>
  <c r="CO190" i="18"/>
  <c r="I459" i="19"/>
  <c r="BE97" i="16"/>
  <c r="BK89" i="16"/>
  <c r="BZ214" i="18"/>
  <c r="CF214" i="18"/>
  <c r="CF159" i="18"/>
  <c r="CF120" i="18"/>
  <c r="CF167" i="18"/>
  <c r="BQ63" i="16"/>
  <c r="BQ74" i="16"/>
  <c r="BB206" i="18"/>
  <c r="AV157" i="18"/>
  <c r="BQ119" i="18"/>
  <c r="BQ166" i="18"/>
  <c r="I3004" i="19"/>
  <c r="BZ241" i="18"/>
  <c r="BZ161" i="18"/>
  <c r="BZ106" i="18"/>
  <c r="CA77" i="18"/>
  <c r="CA106" i="18" s="1"/>
  <c r="BC67" i="18"/>
  <c r="BC118" i="18" s="1"/>
  <c r="BQ212" i="18"/>
  <c r="BB240" i="18"/>
  <c r="BB158" i="18"/>
  <c r="BB118" i="18"/>
  <c r="BB165" i="18"/>
  <c r="I508" i="19"/>
  <c r="I2415" i="19"/>
  <c r="BK240" i="18"/>
  <c r="BK158" i="18"/>
  <c r="BK118" i="18"/>
  <c r="BK165" i="18"/>
  <c r="H2648" i="19"/>
  <c r="H2416" i="19"/>
  <c r="AD224" i="17"/>
  <c r="BF85" i="18"/>
  <c r="L2701" i="19" s="1"/>
  <c r="K2701" i="19" s="1"/>
  <c r="L3150" i="19"/>
  <c r="K3150" i="19" s="1"/>
  <c r="M3150" i="19" s="1"/>
  <c r="CM109" i="18"/>
  <c r="L3148" i="19"/>
  <c r="K3148" i="19" s="1"/>
  <c r="M3148" i="19" s="1"/>
  <c r="CM107" i="18"/>
  <c r="BN85" i="18"/>
  <c r="M572" i="19"/>
  <c r="BT141" i="18"/>
  <c r="CO195" i="18"/>
  <c r="BN248" i="18"/>
  <c r="BN246" i="18"/>
  <c r="BN247" i="18"/>
  <c r="BT191" i="18"/>
  <c r="BN140" i="18"/>
  <c r="BN153" i="18"/>
  <c r="BR84" i="18"/>
  <c r="BQ231" i="17"/>
  <c r="CD46" i="18"/>
  <c r="H3034" i="19" s="1"/>
  <c r="I2428" i="19"/>
  <c r="H394" i="19"/>
  <c r="BU36" i="16"/>
  <c r="BT42" i="16" s="1"/>
  <c r="I2457" i="19"/>
  <c r="I3006" i="19"/>
  <c r="AA222" i="17"/>
  <c r="CC244" i="18"/>
  <c r="CC245" i="18"/>
  <c r="CC243" i="18"/>
  <c r="CC114" i="18"/>
  <c r="CC150" i="18"/>
  <c r="CC38" i="18"/>
  <c r="H3021" i="19"/>
  <c r="BU128" i="18"/>
  <c r="BH169" i="18"/>
  <c r="BH116" i="18"/>
  <c r="BH151" i="18"/>
  <c r="H2705" i="19"/>
  <c r="BH40" i="18"/>
  <c r="I2705" i="19" s="1"/>
  <c r="BW66" i="16"/>
  <c r="CC90" i="16"/>
  <c r="I3167" i="19"/>
  <c r="BT60" i="16"/>
  <c r="BK183" i="18"/>
  <c r="BE151" i="18"/>
  <c r="BE116" i="18"/>
  <c r="BU32" i="16"/>
  <c r="BQ116" i="18"/>
  <c r="BQ151" i="18"/>
  <c r="BO114" i="18"/>
  <c r="BO125" i="18"/>
  <c r="CP43" i="18"/>
  <c r="I3169" i="19"/>
  <c r="L3152" i="19"/>
  <c r="K3152" i="19" s="1"/>
  <c r="M3152" i="19" s="1"/>
  <c r="CM111" i="18"/>
  <c r="BU62" i="18"/>
  <c r="CO207" i="18"/>
  <c r="BX120" i="18"/>
  <c r="BX131" i="18"/>
  <c r="BB248" i="18"/>
  <c r="BB247" i="18"/>
  <c r="BB246" i="18"/>
  <c r="BQ191" i="18"/>
  <c r="BB153" i="18"/>
  <c r="BB140" i="18"/>
  <c r="I519" i="19"/>
  <c r="BT95" i="16"/>
  <c r="BR38" i="18"/>
  <c r="BU32" i="18"/>
  <c r="BT33" i="18" s="1"/>
  <c r="CO178" i="18" s="1"/>
  <c r="AS116" i="18"/>
  <c r="AS151" i="18"/>
  <c r="AD250" i="18"/>
  <c r="AD251" i="18"/>
  <c r="AD261" i="18"/>
  <c r="AD117" i="18"/>
  <c r="AD219" i="17"/>
  <c r="I2334" i="19"/>
  <c r="BN38" i="18"/>
  <c r="BO38" i="18" s="1"/>
  <c r="CI154" i="18"/>
  <c r="CI196" i="18"/>
  <c r="CI142" i="18"/>
  <c r="BZ206" i="18"/>
  <c r="BK227" i="18"/>
  <c r="I533" i="19"/>
  <c r="CC91" i="16"/>
  <c r="BW67" i="16"/>
  <c r="BL76" i="18"/>
  <c r="BK174" i="18"/>
  <c r="I2708" i="19"/>
  <c r="BH252" i="18"/>
  <c r="BH262" i="18"/>
  <c r="BH253" i="18"/>
  <c r="BH221" i="17"/>
  <c r="AQ63" i="18"/>
  <c r="AP263" i="18"/>
  <c r="AP254" i="18"/>
  <c r="AP255" i="18"/>
  <c r="AP223" i="17"/>
  <c r="AH51" i="18"/>
  <c r="AG154" i="18"/>
  <c r="AP262" i="18"/>
  <c r="AP253" i="18"/>
  <c r="AP252" i="18"/>
  <c r="AP144" i="18"/>
  <c r="AP221" i="17"/>
  <c r="BT219" i="18"/>
  <c r="BN134" i="18"/>
  <c r="BN172" i="18"/>
  <c r="BT147" i="18"/>
  <c r="CO201" i="18"/>
  <c r="L378" i="19"/>
  <c r="K378" i="19" s="1"/>
  <c r="AE65" i="16"/>
  <c r="I558" i="19"/>
  <c r="M558" i="19" s="1"/>
  <c r="CF97" i="16"/>
  <c r="CF89" i="16"/>
  <c r="BZ89" i="16"/>
  <c r="AS77" i="18"/>
  <c r="AT118" i="18"/>
  <c r="AE79" i="18"/>
  <c r="AE108" i="18" s="1"/>
  <c r="BR132" i="18"/>
  <c r="BR121" i="18"/>
  <c r="BL85" i="18"/>
  <c r="BK232" i="17"/>
  <c r="I2977" i="19"/>
  <c r="CC224" i="18"/>
  <c r="BW162" i="18"/>
  <c r="BW108" i="18"/>
  <c r="I2685" i="19"/>
  <c r="L2975" i="19"/>
  <c r="K2975" i="19" s="1"/>
  <c r="M2975" i="19" s="1"/>
  <c r="BX106" i="18"/>
  <c r="AT61" i="18"/>
  <c r="H2783" i="19"/>
  <c r="BX86" i="18"/>
  <c r="I406" i="19"/>
  <c r="AS90" i="16"/>
  <c r="AV53" i="18"/>
  <c r="AW53" i="18" s="1"/>
  <c r="L2565" i="19" s="1"/>
  <c r="K2565" i="19" s="1"/>
  <c r="BZ91" i="16"/>
  <c r="CF91" i="16"/>
  <c r="AG241" i="18"/>
  <c r="AG106" i="18"/>
  <c r="CC240" i="18"/>
  <c r="CC158" i="18"/>
  <c r="CC118" i="18"/>
  <c r="CC165" i="18"/>
  <c r="I2913" i="19"/>
  <c r="BT238" i="18"/>
  <c r="BT152" i="18"/>
  <c r="BT138" i="18"/>
  <c r="CO189" i="18"/>
  <c r="BI71" i="18"/>
  <c r="BI122" i="18" s="1"/>
  <c r="I2553" i="19"/>
  <c r="AS109" i="18"/>
  <c r="BW252" i="18"/>
  <c r="BW262" i="18"/>
  <c r="BW253" i="18"/>
  <c r="BW221" i="17"/>
  <c r="AN51" i="18"/>
  <c r="H2451" i="19" s="1"/>
  <c r="AM154" i="18"/>
  <c r="AM142" i="18"/>
  <c r="AS196" i="18"/>
  <c r="AJ255" i="18"/>
  <c r="AJ263" i="18"/>
  <c r="AJ254" i="18"/>
  <c r="AJ223" i="17"/>
  <c r="H2779" i="19"/>
  <c r="BL119" i="18"/>
  <c r="AS44" i="16"/>
  <c r="AT63" i="16"/>
  <c r="AG86" i="18"/>
  <c r="I2416" i="19" s="1"/>
  <c r="BL40" i="16"/>
  <c r="BK96" i="16"/>
  <c r="BK73" i="16"/>
  <c r="BR46" i="18"/>
  <c r="H2864" i="19" s="1"/>
  <c r="L2323" i="19"/>
  <c r="K2323" i="19" s="1"/>
  <c r="M2323" i="19" s="1"/>
  <c r="AB107" i="18"/>
  <c r="L2725" i="19"/>
  <c r="K2725" i="19" s="1"/>
  <c r="M2725" i="19" s="1"/>
  <c r="BI109" i="18"/>
  <c r="I2331" i="19"/>
  <c r="M2331" i="19" s="1"/>
  <c r="AG231" i="18"/>
  <c r="I2921" i="19"/>
  <c r="AG44" i="16"/>
  <c r="I394" i="19" s="1"/>
  <c r="H2711" i="19"/>
  <c r="AA79" i="18"/>
  <c r="AS89" i="16"/>
  <c r="AM97" i="16"/>
  <c r="I2673" i="19"/>
  <c r="BL80" i="18"/>
  <c r="AT85" i="18"/>
  <c r="AK63" i="18"/>
  <c r="I30" i="19" s="1"/>
  <c r="BE53" i="18"/>
  <c r="BE222" i="17" s="1"/>
  <c r="AJ224" i="17"/>
  <c r="AK40" i="18"/>
  <c r="H18" i="19" s="1"/>
  <c r="AJ251" i="18"/>
  <c r="AJ261" i="18"/>
  <c r="AJ250" i="18"/>
  <c r="AJ117" i="18"/>
  <c r="AJ219" i="17"/>
  <c r="I2419" i="19"/>
  <c r="BT127" i="18"/>
  <c r="CO184" i="18"/>
  <c r="AY151" i="18"/>
  <c r="AY116" i="18"/>
  <c r="H2591" i="19"/>
  <c r="AY40" i="18"/>
  <c r="AY92" i="18" s="1"/>
  <c r="BK38" i="18"/>
  <c r="I2739" i="19" s="1"/>
  <c r="M2502" i="19"/>
  <c r="BT215" i="18"/>
  <c r="BN132" i="18"/>
  <c r="BN121" i="18"/>
  <c r="BN168" i="18"/>
  <c r="BC42" i="16"/>
  <c r="BQ88" i="16"/>
  <c r="BB75" i="16"/>
  <c r="AW78" i="18"/>
  <c r="BB223" i="18"/>
  <c r="AV107" i="18"/>
  <c r="CA131" i="18"/>
  <c r="CA120" i="18"/>
  <c r="L2996" i="19"/>
  <c r="K2996" i="19" s="1"/>
  <c r="M2996" i="19" s="1"/>
  <c r="L2584" i="19"/>
  <c r="K2584" i="19" s="1"/>
  <c r="M2584" i="19" s="1"/>
  <c r="AW111" i="18"/>
  <c r="L3009" i="19"/>
  <c r="K3009" i="19" s="1"/>
  <c r="M3009" i="19" s="1"/>
  <c r="CA111" i="18"/>
  <c r="BC33" i="18"/>
  <c r="H2625" i="19" s="1"/>
  <c r="BB243" i="18"/>
  <c r="BB244" i="18"/>
  <c r="BB245" i="18"/>
  <c r="BQ178" i="18"/>
  <c r="BB150" i="18"/>
  <c r="BB114" i="18"/>
  <c r="I2620" i="19"/>
  <c r="CO33" i="16"/>
  <c r="CO79" i="16" s="1"/>
  <c r="AM40" i="18"/>
  <c r="AM220" i="17" s="1"/>
  <c r="BQ219" i="18"/>
  <c r="I2851" i="19"/>
  <c r="I2905" i="19"/>
  <c r="CO181" i="18"/>
  <c r="BT61" i="16"/>
  <c r="BU36" i="18"/>
  <c r="BF38" i="18"/>
  <c r="H2676" i="19" s="1"/>
  <c r="I2590" i="19"/>
  <c r="H2795" i="19"/>
  <c r="BT213" i="18"/>
  <c r="BN119" i="18"/>
  <c r="BN166" i="18"/>
  <c r="BE157" i="18"/>
  <c r="BK206" i="18"/>
  <c r="CL241" i="18"/>
  <c r="CL161" i="18"/>
  <c r="CL106" i="18"/>
  <c r="BQ204" i="18"/>
  <c r="BB156" i="18"/>
  <c r="AG230" i="18"/>
  <c r="AA232" i="17"/>
  <c r="I2330" i="19"/>
  <c r="BQ213" i="18"/>
  <c r="BB119" i="18"/>
  <c r="BB166" i="18"/>
  <c r="BL39" i="17"/>
  <c r="BL253" i="17" s="1"/>
  <c r="AB85" i="18"/>
  <c r="L2330" i="19" s="1"/>
  <c r="K2330" i="19" s="1"/>
  <c r="BK140" i="18"/>
  <c r="AB116" i="18"/>
  <c r="CO31" i="18"/>
  <c r="BZ54" i="16"/>
  <c r="CA67" i="16"/>
  <c r="AG134" i="18"/>
  <c r="AG172" i="18"/>
  <c r="AB45" i="16"/>
  <c r="L374" i="19" s="1"/>
  <c r="K374" i="19" s="1"/>
  <c r="AG91" i="16"/>
  <c r="I434" i="19"/>
  <c r="BB91" i="16"/>
  <c r="BZ160" i="18"/>
  <c r="BZ122" i="18"/>
  <c r="AS84" i="18"/>
  <c r="AS231" i="17" s="1"/>
  <c r="AT134" i="18"/>
  <c r="L401" i="19"/>
  <c r="K401" i="19" s="1"/>
  <c r="M401" i="19" s="1"/>
  <c r="AK67" i="16"/>
  <c r="AJ252" i="18"/>
  <c r="AJ262" i="18"/>
  <c r="AJ253" i="18"/>
  <c r="AJ144" i="18"/>
  <c r="AJ221" i="17"/>
  <c r="AS43" i="16"/>
  <c r="AT43" i="16" s="1"/>
  <c r="AT62" i="16"/>
  <c r="BX85" i="18"/>
  <c r="CC230" i="18"/>
  <c r="BW232" i="17"/>
  <c r="AP94" i="18"/>
  <c r="AW85" i="18"/>
  <c r="L2587" i="19" s="1"/>
  <c r="K2587" i="19" s="1"/>
  <c r="BB230" i="18"/>
  <c r="AV232" i="17"/>
  <c r="I2453" i="19"/>
  <c r="AS206" i="18"/>
  <c r="AM157" i="18"/>
  <c r="I1038" i="19"/>
  <c r="AZ82" i="18"/>
  <c r="AY111" i="18"/>
  <c r="AD262" i="18"/>
  <c r="AD253" i="18"/>
  <c r="AD252" i="18"/>
  <c r="AD144" i="18"/>
  <c r="AD221" i="17"/>
  <c r="BN157" i="18"/>
  <c r="M460" i="19"/>
  <c r="I552" i="19"/>
  <c r="CC97" i="16"/>
  <c r="AN85" i="18"/>
  <c r="L2473" i="19" s="1"/>
  <c r="K2473" i="19" s="1"/>
  <c r="AS230" i="18"/>
  <c r="AM232" i="17"/>
  <c r="AQ111" i="18"/>
  <c r="AN77" i="18"/>
  <c r="AM241" i="18"/>
  <c r="AS222" i="18"/>
  <c r="AM161" i="18"/>
  <c r="AM106" i="18"/>
  <c r="BT69" i="16"/>
  <c r="BT94" i="16"/>
  <c r="AG133" i="18"/>
  <c r="AG170" i="18"/>
  <c r="I3067" i="19"/>
  <c r="CC231" i="17"/>
  <c r="BC40" i="16"/>
  <c r="H453" i="19" s="1"/>
  <c r="BB96" i="16"/>
  <c r="BQ86" i="16"/>
  <c r="BB73" i="16"/>
  <c r="I2824" i="19"/>
  <c r="BN240" i="18"/>
  <c r="BT212" i="18"/>
  <c r="BN158" i="18"/>
  <c r="BN118" i="18"/>
  <c r="BN165" i="18"/>
  <c r="I1735" i="19"/>
  <c r="AD263" i="18"/>
  <c r="AD254" i="18"/>
  <c r="AD255" i="18"/>
  <c r="AD223" i="17"/>
  <c r="CD82" i="18"/>
  <c r="CD111" i="18" s="1"/>
  <c r="CC111" i="18"/>
  <c r="BT70" i="16"/>
  <c r="I2672" i="19"/>
  <c r="BQ230" i="18"/>
  <c r="BB232" i="17"/>
  <c r="AY159" i="18"/>
  <c r="AY120" i="18"/>
  <c r="AY167" i="18"/>
  <c r="H395" i="19"/>
  <c r="AH64" i="16"/>
  <c r="L532" i="19"/>
  <c r="K532" i="19" s="1"/>
  <c r="M532" i="19" s="1"/>
  <c r="BX66" i="16"/>
  <c r="I2534" i="19"/>
  <c r="AJ160" i="18"/>
  <c r="AJ122" i="18"/>
  <c r="I2727" i="19"/>
  <c r="M2727" i="19" s="1"/>
  <c r="BH111" i="18"/>
  <c r="I2880" i="19"/>
  <c r="BQ240" i="18"/>
  <c r="BQ118" i="18"/>
  <c r="BQ158" i="18"/>
  <c r="BQ165" i="18"/>
  <c r="BU34" i="16"/>
  <c r="H522" i="19" s="1"/>
  <c r="BR76" i="18"/>
  <c r="BR136" i="18" s="1"/>
  <c r="I2402" i="19"/>
  <c r="CL263" i="18"/>
  <c r="CL254" i="18"/>
  <c r="CL255" i="18"/>
  <c r="CL223" i="17"/>
  <c r="I2545" i="19"/>
  <c r="AS133" i="18"/>
  <c r="AS170" i="18"/>
  <c r="I2724" i="19"/>
  <c r="BH162" i="18"/>
  <c r="BH108" i="18"/>
  <c r="AJ54" i="16"/>
  <c r="AK65" i="16"/>
  <c r="CG45" i="16"/>
  <c r="L560" i="19" s="1"/>
  <c r="K560" i="19" s="1"/>
  <c r="M560" i="19" s="1"/>
  <c r="AG89" i="16"/>
  <c r="AA97" i="16"/>
  <c r="AA122" i="18"/>
  <c r="AA160" i="18"/>
  <c r="AB53" i="18"/>
  <c r="CM85" i="18"/>
  <c r="L3155" i="19" s="1"/>
  <c r="K3155" i="19" s="1"/>
  <c r="CL232" i="17"/>
  <c r="BU54" i="18"/>
  <c r="H2943" i="19" s="1"/>
  <c r="BT145" i="18"/>
  <c r="CO199" i="18"/>
  <c r="CJ77" i="18"/>
  <c r="CJ106" i="18" s="1"/>
  <c r="CI241" i="18"/>
  <c r="CI222" i="18"/>
  <c r="CI161" i="18"/>
  <c r="CI106" i="18"/>
  <c r="BT221" i="18"/>
  <c r="BN136" i="18"/>
  <c r="BN174" i="18"/>
  <c r="I2496" i="19"/>
  <c r="AP162" i="18"/>
  <c r="AP108" i="18"/>
  <c r="AZ51" i="18"/>
  <c r="H2602" i="19" s="1"/>
  <c r="CI71" i="18"/>
  <c r="I3112" i="19" s="1"/>
  <c r="AS45" i="16"/>
  <c r="AS67" i="16" s="1"/>
  <c r="H2837" i="19"/>
  <c r="BH222" i="17"/>
  <c r="CP31" i="16"/>
  <c r="CO77" i="16"/>
  <c r="I573" i="19"/>
  <c r="BW151" i="18"/>
  <c r="CC183" i="18"/>
  <c r="BW116" i="18"/>
  <c r="CF251" i="18"/>
  <c r="CF261" i="18"/>
  <c r="CF250" i="18"/>
  <c r="CF185" i="18"/>
  <c r="BZ185" i="18"/>
  <c r="CF117" i="18"/>
  <c r="CF219" i="17"/>
  <c r="I3072" i="19"/>
  <c r="CG40" i="18"/>
  <c r="CG117" i="18" s="1"/>
  <c r="AG244" i="18"/>
  <c r="AG245" i="18"/>
  <c r="AG243" i="18"/>
  <c r="AG167" i="18"/>
  <c r="AG125" i="18"/>
  <c r="AG114" i="18"/>
  <c r="AG150" i="18"/>
  <c r="AH33" i="18"/>
  <c r="AW116" i="18"/>
  <c r="H2739" i="19"/>
  <c r="CJ116" i="18"/>
  <c r="I3101" i="19"/>
  <c r="AP250" i="18"/>
  <c r="AP251" i="18"/>
  <c r="AP261" i="18"/>
  <c r="AP117" i="18"/>
  <c r="AP219" i="17"/>
  <c r="AQ40" i="18"/>
  <c r="AQ117" i="18" s="1"/>
  <c r="AP169" i="18"/>
  <c r="AG225" i="18"/>
  <c r="AA109" i="18"/>
  <c r="AK85" i="18"/>
  <c r="L2444" i="19" s="1"/>
  <c r="K2444" i="19" s="1"/>
  <c r="M2444" i="19" s="1"/>
  <c r="AJ232" i="17"/>
  <c r="CA84" i="18"/>
  <c r="L3011" i="19" s="1"/>
  <c r="K3011" i="19" s="1"/>
  <c r="M3011" i="19" s="1"/>
  <c r="BZ231" i="17"/>
  <c r="AY97" i="16"/>
  <c r="H3101" i="19"/>
  <c r="BT217" i="18"/>
  <c r="BN133" i="18"/>
  <c r="BN170" i="18"/>
  <c r="CA116" i="18"/>
  <c r="I2987" i="19"/>
  <c r="CA40" i="18"/>
  <c r="CA117" i="18" s="1"/>
  <c r="BT113" i="18"/>
  <c r="CO32" i="18"/>
  <c r="H3158" i="19"/>
  <c r="CO177" i="18"/>
  <c r="H3157" i="19"/>
  <c r="H2448" i="19"/>
  <c r="CI214" i="18"/>
  <c r="CI159" i="18"/>
  <c r="CI120" i="18"/>
  <c r="CI167" i="18"/>
  <c r="H2513" i="19"/>
  <c r="BT87" i="16"/>
  <c r="BU129" i="18"/>
  <c r="I3168" i="19"/>
  <c r="CP42" i="18"/>
  <c r="BX38" i="18"/>
  <c r="L3005" i="19"/>
  <c r="K3005" i="19" s="1"/>
  <c r="M3005" i="19" s="1"/>
  <c r="CA107" i="18"/>
  <c r="I2477" i="19"/>
  <c r="I2675" i="19"/>
  <c r="I3016" i="19"/>
  <c r="H2987" i="19"/>
  <c r="I2704" i="19"/>
  <c r="BQ221" i="18"/>
  <c r="AV142" i="18"/>
  <c r="CO35" i="18"/>
  <c r="CP35" i="18" s="1"/>
  <c r="L3161" i="19" s="1"/>
  <c r="K3161" i="19" s="1"/>
  <c r="BR270" i="17"/>
  <c r="H1612" i="19"/>
  <c r="H758" i="19"/>
  <c r="CC130" i="17"/>
  <c r="I2027" i="19" s="1"/>
  <c r="H2027" i="19"/>
  <c r="AT119" i="17"/>
  <c r="L1056" i="19" s="1"/>
  <c r="K1056" i="19" s="1"/>
  <c r="I1056" i="19"/>
  <c r="BU258" i="17"/>
  <c r="H2249" i="19"/>
  <c r="CC320" i="17"/>
  <c r="I2009" i="19"/>
  <c r="CC113" i="17"/>
  <c r="CC243" i="17" s="1"/>
  <c r="I1264" i="19"/>
  <c r="BK319" i="17"/>
  <c r="BL101" i="17"/>
  <c r="CJ242" i="17"/>
  <c r="H2123" i="19"/>
  <c r="CI108" i="17"/>
  <c r="CJ108" i="17" s="1"/>
  <c r="I927" i="19"/>
  <c r="AS375" i="17"/>
  <c r="BU103" i="17"/>
  <c r="CO103" i="17" s="1"/>
  <c r="I2270" i="19" s="1"/>
  <c r="CO40" i="17"/>
  <c r="BU41" i="17"/>
  <c r="BU275" i="17" s="1"/>
  <c r="CO36" i="17"/>
  <c r="CO189" i="17" s="1"/>
  <c r="H1099" i="19"/>
  <c r="BU43" i="17"/>
  <c r="BU276" i="17" s="1"/>
  <c r="BQ534" i="17"/>
  <c r="I1632" i="19"/>
  <c r="BR55" i="17"/>
  <c r="H1634" i="19" s="1"/>
  <c r="BH131" i="17"/>
  <c r="BK363" i="17"/>
  <c r="I1352" i="19"/>
  <c r="BO112" i="17"/>
  <c r="BQ253" i="17"/>
  <c r="BR39" i="17"/>
  <c r="BL168" i="17"/>
  <c r="H1497" i="19"/>
  <c r="BQ35" i="17"/>
  <c r="AW242" i="17"/>
  <c r="H1108" i="19"/>
  <c r="H1209" i="19"/>
  <c r="BC112" i="17"/>
  <c r="CO118" i="17"/>
  <c r="I2285" i="19" s="1"/>
  <c r="CO80" i="17"/>
  <c r="CP80" i="17" s="1"/>
  <c r="CP257" i="17" s="1"/>
  <c r="H2284" i="19"/>
  <c r="H1196" i="19"/>
  <c r="BB83" i="17"/>
  <c r="BC83" i="17" s="1"/>
  <c r="BT425" i="17"/>
  <c r="I1591" i="19"/>
  <c r="I1799" i="19"/>
  <c r="BU98" i="17"/>
  <c r="CO98" i="17" s="1"/>
  <c r="BR134" i="17"/>
  <c r="BR238" i="17" s="1"/>
  <c r="H2199" i="19"/>
  <c r="CO32" i="17"/>
  <c r="M746" i="19"/>
  <c r="BU64" i="17"/>
  <c r="H648" i="19"/>
  <c r="AY75" i="17"/>
  <c r="AY203" i="17" s="1"/>
  <c r="H1067" i="19"/>
  <c r="H795" i="19"/>
  <c r="AA58" i="17"/>
  <c r="AA249" i="17" s="1"/>
  <c r="L635" i="19"/>
  <c r="K635" i="19" s="1"/>
  <c r="AB239" i="17"/>
  <c r="AG553" i="17"/>
  <c r="AG292" i="17"/>
  <c r="AG261" i="17"/>
  <c r="AG245" i="17"/>
  <c r="AJ70" i="17"/>
  <c r="AJ145" i="17" s="1"/>
  <c r="L817" i="19"/>
  <c r="K817" i="19" s="1"/>
  <c r="H818" i="19"/>
  <c r="H1605" i="19"/>
  <c r="H2271" i="19"/>
  <c r="H2283" i="19"/>
  <c r="BU300" i="17"/>
  <c r="L1798" i="19"/>
  <c r="K1798" i="19" s="1"/>
  <c r="CO116" i="17"/>
  <c r="CO561" i="17" s="1"/>
  <c r="H2174" i="19"/>
  <c r="CM261" i="17"/>
  <c r="CM245" i="17"/>
  <c r="AE292" i="17"/>
  <c r="AE261" i="17"/>
  <c r="AE245" i="17"/>
  <c r="BB397" i="17"/>
  <c r="AV553" i="17"/>
  <c r="AV245" i="17"/>
  <c r="AV261" i="17"/>
  <c r="AG63" i="17"/>
  <c r="AH285" i="17"/>
  <c r="I1867" i="19"/>
  <c r="AG534" i="17"/>
  <c r="I1792" i="19"/>
  <c r="BT176" i="17"/>
  <c r="BT310" i="17"/>
  <c r="CO514" i="17"/>
  <c r="AS278" i="17"/>
  <c r="AS315" i="17"/>
  <c r="AM562" i="17"/>
  <c r="AS419" i="17"/>
  <c r="AM243" i="17"/>
  <c r="BE108" i="17"/>
  <c r="BF108" i="17" s="1"/>
  <c r="L1323" i="19" s="1"/>
  <c r="K1323" i="19" s="1"/>
  <c r="BF242" i="17"/>
  <c r="BB380" i="17"/>
  <c r="AV317" i="17"/>
  <c r="BO76" i="17"/>
  <c r="BT382" i="17"/>
  <c r="BN200" i="17"/>
  <c r="AT84" i="17"/>
  <c r="AS259" i="17"/>
  <c r="AS197" i="17"/>
  <c r="AS198" i="17"/>
  <c r="AN128" i="17"/>
  <c r="AM239" i="17"/>
  <c r="AY317" i="17"/>
  <c r="AQ63" i="17"/>
  <c r="AP542" i="17"/>
  <c r="AP195" i="17"/>
  <c r="AP191" i="17"/>
  <c r="BU52" i="17"/>
  <c r="BT280" i="17"/>
  <c r="BT181" i="17"/>
  <c r="BT254" i="17"/>
  <c r="CO456" i="17"/>
  <c r="CD90" i="17"/>
  <c r="CC91" i="17" s="1"/>
  <c r="CC318" i="17"/>
  <c r="BF129" i="17"/>
  <c r="L1336" i="19" s="1"/>
  <c r="K1336" i="19" s="1"/>
  <c r="I1544" i="19"/>
  <c r="BN167" i="17"/>
  <c r="BT378" i="17"/>
  <c r="BN307" i="17"/>
  <c r="AH34" i="17"/>
  <c r="AH270" i="17" s="1"/>
  <c r="AG327" i="17"/>
  <c r="AG270" i="17"/>
  <c r="AG314" i="17"/>
  <c r="BI45" i="17"/>
  <c r="BI248" i="17" s="1"/>
  <c r="BH248" i="17"/>
  <c r="BT62" i="17"/>
  <c r="BT285" i="17" s="1"/>
  <c r="I1092" i="19"/>
  <c r="AQ120" i="17"/>
  <c r="AP581" i="17"/>
  <c r="AN70" i="17"/>
  <c r="AN250" i="17" s="1"/>
  <c r="AM250" i="17"/>
  <c r="I1837" i="19"/>
  <c r="CC478" i="17"/>
  <c r="BW317" i="17"/>
  <c r="BB557" i="17"/>
  <c r="BB242" i="17"/>
  <c r="BB217" i="17"/>
  <c r="I1429" i="19"/>
  <c r="BK316" i="17"/>
  <c r="AJ256" i="17"/>
  <c r="AJ241" i="17"/>
  <c r="AJ203" i="17"/>
  <c r="AV580" i="17"/>
  <c r="BF91" i="17"/>
  <c r="BE553" i="17"/>
  <c r="BK397" i="17"/>
  <c r="BE261" i="17"/>
  <c r="BE245" i="17"/>
  <c r="AJ260" i="17"/>
  <c r="AJ244" i="17"/>
  <c r="BT428" i="17"/>
  <c r="BN311" i="17"/>
  <c r="BO262" i="17"/>
  <c r="BO294" i="17"/>
  <c r="I1102" i="19"/>
  <c r="CL541" i="17"/>
  <c r="CL194" i="17"/>
  <c r="BT326" i="17"/>
  <c r="CO437" i="17"/>
  <c r="BX74" i="17"/>
  <c r="L1837" i="19" s="1"/>
  <c r="K1837" i="19" s="1"/>
  <c r="BT538" i="17"/>
  <c r="BT272" i="17"/>
  <c r="BT251" i="17"/>
  <c r="BT185" i="17"/>
  <c r="BT179" i="17"/>
  <c r="CO441" i="17"/>
  <c r="CG74" i="17"/>
  <c r="CC380" i="17"/>
  <c r="CF317" i="17"/>
  <c r="H957" i="19"/>
  <c r="AQ242" i="17"/>
  <c r="AH294" i="17"/>
  <c r="AH262" i="17"/>
  <c r="BZ564" i="17"/>
  <c r="BZ557" i="17"/>
  <c r="BZ242" i="17"/>
  <c r="BZ217" i="17"/>
  <c r="H796" i="19"/>
  <c r="AH167" i="17"/>
  <c r="BX113" i="17"/>
  <c r="BX243" i="17" s="1"/>
  <c r="BW562" i="17"/>
  <c r="CC517" i="17"/>
  <c r="BW243" i="17"/>
  <c r="BC62" i="17"/>
  <c r="H1215" i="19" s="1"/>
  <c r="BT466" i="17"/>
  <c r="BB316" i="17"/>
  <c r="I905" i="19"/>
  <c r="AB74" i="17"/>
  <c r="AA131" i="17" s="1"/>
  <c r="AG380" i="17"/>
  <c r="AA317" i="17"/>
  <c r="I1157" i="19"/>
  <c r="AY553" i="17"/>
  <c r="AY261" i="17"/>
  <c r="AY245" i="17"/>
  <c r="AZ83" i="17"/>
  <c r="L1152" i="19" s="1"/>
  <c r="K1152" i="19" s="1"/>
  <c r="AY536" i="17"/>
  <c r="BT277" i="17"/>
  <c r="BT163" i="17"/>
  <c r="CO450" i="17"/>
  <c r="I1699" i="19"/>
  <c r="BQ311" i="17"/>
  <c r="I2199" i="19"/>
  <c r="BQ113" i="17"/>
  <c r="I1690" i="19" s="1"/>
  <c r="BR299" i="17"/>
  <c r="BZ97" i="17"/>
  <c r="CA292" i="17"/>
  <c r="CA261" i="17"/>
  <c r="CA245" i="17"/>
  <c r="BQ63" i="17"/>
  <c r="AH128" i="17"/>
  <c r="AH239" i="17" s="1"/>
  <c r="AG239" i="17"/>
  <c r="I1021" i="19"/>
  <c r="BI97" i="17"/>
  <c r="BI263" i="17" s="1"/>
  <c r="BH579" i="17"/>
  <c r="BH263" i="17"/>
  <c r="CI240" i="17"/>
  <c r="AN74" i="17"/>
  <c r="AS380" i="17"/>
  <c r="AM317" i="17"/>
  <c r="H2025" i="19"/>
  <c r="CD166" i="17"/>
  <c r="BL166" i="17"/>
  <c r="BL62" i="17"/>
  <c r="H1441" i="19" s="1"/>
  <c r="L706" i="19"/>
  <c r="K706" i="19" s="1"/>
  <c r="AH253" i="17"/>
  <c r="BQ200" i="17"/>
  <c r="BT174" i="17"/>
  <c r="CO504" i="17"/>
  <c r="I1715" i="19"/>
  <c r="BT438" i="17"/>
  <c r="BB327" i="17"/>
  <c r="BB314" i="17"/>
  <c r="CC341" i="17"/>
  <c r="CF328" i="17"/>
  <c r="CF540" i="17"/>
  <c r="CF193" i="17"/>
  <c r="BE239" i="17"/>
  <c r="I1083" i="19"/>
  <c r="AV249" i="17"/>
  <c r="CA124" i="17"/>
  <c r="BZ321" i="17"/>
  <c r="AP553" i="17"/>
  <c r="AP245" i="17"/>
  <c r="AP261" i="17"/>
  <c r="BO81" i="17"/>
  <c r="BT387" i="17"/>
  <c r="BF124" i="17"/>
  <c r="L1331" i="19" s="1"/>
  <c r="K1331" i="19" s="1"/>
  <c r="M1331" i="19" s="1"/>
  <c r="BK430" i="17"/>
  <c r="BE321" i="17"/>
  <c r="I1214" i="19"/>
  <c r="CC167" i="17"/>
  <c r="CC307" i="17"/>
  <c r="I1033" i="19"/>
  <c r="AS294" i="17"/>
  <c r="AS262" i="17"/>
  <c r="AN50" i="17"/>
  <c r="AS356" i="17"/>
  <c r="AM541" i="17"/>
  <c r="AM194" i="17"/>
  <c r="AT39" i="17"/>
  <c r="AS253" i="17"/>
  <c r="AD220" i="17"/>
  <c r="AD239" i="17"/>
  <c r="I1916" i="19"/>
  <c r="I942" i="19"/>
  <c r="I865" i="19"/>
  <c r="AS57" i="17"/>
  <c r="AG102" i="17"/>
  <c r="CD101" i="17"/>
  <c r="L1998" i="19" s="1"/>
  <c r="K1998" i="19" s="1"/>
  <c r="H2068" i="19"/>
  <c r="I1161" i="19"/>
  <c r="AY564" i="17"/>
  <c r="AY557" i="17"/>
  <c r="AY242" i="17"/>
  <c r="AY217" i="17"/>
  <c r="I1317" i="19"/>
  <c r="I1417" i="19"/>
  <c r="BK194" i="17"/>
  <c r="I1348" i="19"/>
  <c r="I2132" i="19"/>
  <c r="AJ233" i="17"/>
  <c r="AJ237" i="17"/>
  <c r="AG332" i="17"/>
  <c r="AG533" i="17"/>
  <c r="AJ334" i="17"/>
  <c r="H800" i="19"/>
  <c r="BU290" i="17"/>
  <c r="BU269" i="17"/>
  <c r="H2198" i="19"/>
  <c r="CO31" i="17"/>
  <c r="I2198" i="19" s="1"/>
  <c r="BT284" i="17"/>
  <c r="BT164" i="17"/>
  <c r="CO463" i="17"/>
  <c r="BT427" i="17"/>
  <c r="BT511" i="17"/>
  <c r="BT551" i="17"/>
  <c r="BT293" i="17"/>
  <c r="BT206" i="17"/>
  <c r="CO496" i="17"/>
  <c r="BT560" i="17"/>
  <c r="CO519" i="17"/>
  <c r="BT184" i="17"/>
  <c r="CO499" i="17"/>
  <c r="BR42" i="17"/>
  <c r="H1621" i="19" s="1"/>
  <c r="BQ332" i="17"/>
  <c r="BQ533" i="17"/>
  <c r="AS535" i="17"/>
  <c r="CC69" i="17"/>
  <c r="CD69" i="17" s="1"/>
  <c r="CF334" i="17"/>
  <c r="CC350" i="17"/>
  <c r="BW233" i="17"/>
  <c r="BW237" i="17"/>
  <c r="BE233" i="17"/>
  <c r="BE237" i="17"/>
  <c r="I1340" i="19"/>
  <c r="BC119" i="17"/>
  <c r="I817" i="19"/>
  <c r="AG297" i="17"/>
  <c r="H2244" i="19"/>
  <c r="BK533" i="17"/>
  <c r="BK332" i="17"/>
  <c r="CP106" i="17"/>
  <c r="I774" i="19"/>
  <c r="BF69" i="17"/>
  <c r="BU59" i="17"/>
  <c r="AQ44" i="17"/>
  <c r="AS233" i="17"/>
  <c r="AS237" i="17"/>
  <c r="AD334" i="17"/>
  <c r="BW334" i="17"/>
  <c r="BT288" i="17"/>
  <c r="CO470" i="17"/>
  <c r="CJ44" i="17"/>
  <c r="BL126" i="17"/>
  <c r="BK133" i="17" s="1"/>
  <c r="I1797" i="19"/>
  <c r="BU175" i="17"/>
  <c r="BU298" i="17"/>
  <c r="I1786" i="19"/>
  <c r="I1593" i="19"/>
  <c r="BU93" i="17"/>
  <c r="I1877" i="19"/>
  <c r="AZ69" i="17"/>
  <c r="I1619" i="19"/>
  <c r="AH42" i="17"/>
  <c r="AD542" i="17"/>
  <c r="AD195" i="17"/>
  <c r="AD191" i="17"/>
  <c r="BT429" i="17"/>
  <c r="BT407" i="17"/>
  <c r="BN296" i="17"/>
  <c r="BN319" i="17"/>
  <c r="BH322" i="17"/>
  <c r="BQ166" i="17"/>
  <c r="BQ161" i="17"/>
  <c r="CM128" i="17"/>
  <c r="CM239" i="17" s="1"/>
  <c r="CL220" i="17"/>
  <c r="CL239" i="17"/>
  <c r="BT505" i="17"/>
  <c r="BB319" i="17"/>
  <c r="BB341" i="17"/>
  <c r="AV540" i="17"/>
  <c r="AV328" i="17"/>
  <c r="AV193" i="17"/>
  <c r="BB363" i="17"/>
  <c r="CI214" i="17"/>
  <c r="BT516" i="17"/>
  <c r="BB320" i="17"/>
  <c r="BT170" i="17"/>
  <c r="BT308" i="17"/>
  <c r="CO492" i="17"/>
  <c r="BT304" i="17"/>
  <c r="AD222" i="17"/>
  <c r="AS363" i="17"/>
  <c r="AS166" i="17"/>
  <c r="AS161" i="17"/>
  <c r="AB245" i="17"/>
  <c r="AB261" i="17"/>
  <c r="AY220" i="17"/>
  <c r="AY239" i="17"/>
  <c r="BT306" i="17"/>
  <c r="CO464" i="17"/>
  <c r="AS576" i="17"/>
  <c r="BI261" i="17"/>
  <c r="BI245" i="17"/>
  <c r="AJ542" i="17"/>
  <c r="BZ542" i="17"/>
  <c r="AP540" i="17"/>
  <c r="BH541" i="17"/>
  <c r="BH194" i="17"/>
  <c r="BI50" i="17"/>
  <c r="BH58" i="17" s="1"/>
  <c r="AG350" i="17"/>
  <c r="AA334" i="17"/>
  <c r="I1004" i="19"/>
  <c r="BN234" i="17"/>
  <c r="BN238" i="17"/>
  <c r="CC569" i="17"/>
  <c r="BQ535" i="17"/>
  <c r="H1646" i="19"/>
  <c r="BQ69" i="17"/>
  <c r="I1646" i="19" s="1"/>
  <c r="CD126" i="17"/>
  <c r="BC107" i="17"/>
  <c r="AQ69" i="17"/>
  <c r="L927" i="19" s="1"/>
  <c r="K927" i="19" s="1"/>
  <c r="I592" i="19"/>
  <c r="I2095" i="19"/>
  <c r="CO77" i="17"/>
  <c r="CP77" i="17" s="1"/>
  <c r="CO117" i="17"/>
  <c r="BE334" i="17"/>
  <c r="CO66" i="17"/>
  <c r="I2233" i="19" s="1"/>
  <c r="CO82" i="17"/>
  <c r="CP105" i="17"/>
  <c r="BL42" i="17"/>
  <c r="AK44" i="17"/>
  <c r="AJ85" i="17" s="1"/>
  <c r="AJ543" i="17" s="1"/>
  <c r="BT413" i="17"/>
  <c r="BN297" i="17"/>
  <c r="AS234" i="17"/>
  <c r="AS238" i="17"/>
  <c r="AY334" i="17"/>
  <c r="BT333" i="17"/>
  <c r="BT276" i="17"/>
  <c r="CO447" i="17"/>
  <c r="I2147" i="19"/>
  <c r="I2037" i="19"/>
  <c r="I1474" i="19"/>
  <c r="I1488" i="19"/>
  <c r="AV233" i="17"/>
  <c r="AV237" i="17"/>
  <c r="I1777" i="19"/>
  <c r="BU92" i="17"/>
  <c r="H2259" i="19" s="1"/>
  <c r="AK133" i="17"/>
  <c r="AT133" i="17"/>
  <c r="AT237" i="17" s="1"/>
  <c r="I1887" i="19"/>
  <c r="M1887" i="19" s="1"/>
  <c r="BI69" i="17"/>
  <c r="L1357" i="19" s="1"/>
  <c r="K1357" i="19" s="1"/>
  <c r="M1357" i="19" s="1"/>
  <c r="I602" i="19"/>
  <c r="BE542" i="17"/>
  <c r="BK369" i="17"/>
  <c r="BE191" i="17"/>
  <c r="BE195" i="17"/>
  <c r="BT418" i="17"/>
  <c r="BN299" i="17"/>
  <c r="BN320" i="17"/>
  <c r="AV214" i="17"/>
  <c r="BB389" i="17"/>
  <c r="AY541" i="17"/>
  <c r="CJ129" i="17"/>
  <c r="I250" i="19" s="1"/>
  <c r="CI222" i="17"/>
  <c r="BQ299" i="17"/>
  <c r="BQ320" i="17"/>
  <c r="BR294" i="17"/>
  <c r="BR262" i="17"/>
  <c r="AS311" i="17"/>
  <c r="BT368" i="17"/>
  <c r="BN285" i="17"/>
  <c r="BN316" i="17"/>
  <c r="AA542" i="17"/>
  <c r="AP541" i="17"/>
  <c r="BB408" i="17"/>
  <c r="I1516" i="19"/>
  <c r="H2276" i="19"/>
  <c r="CO87" i="17"/>
  <c r="H2254" i="19"/>
  <c r="I1748" i="19"/>
  <c r="M1748" i="19" s="1"/>
  <c r="CO43" i="17"/>
  <c r="AS327" i="17"/>
  <c r="BC123" i="17"/>
  <c r="H1282" i="19" s="1"/>
  <c r="BT527" i="17"/>
  <c r="I1556" i="19"/>
  <c r="BT390" i="17"/>
  <c r="BN259" i="17"/>
  <c r="BN198" i="17"/>
  <c r="BN197" i="17"/>
  <c r="BT177" i="17"/>
  <c r="CO515" i="17"/>
  <c r="BK380" i="17"/>
  <c r="BE317" i="17"/>
  <c r="CM124" i="17"/>
  <c r="CL321" i="17"/>
  <c r="BI83" i="17"/>
  <c r="L1367" i="19" s="1"/>
  <c r="K1367" i="19" s="1"/>
  <c r="M1367" i="19" s="1"/>
  <c r="BH536" i="17"/>
  <c r="I1545" i="19"/>
  <c r="BN168" i="17"/>
  <c r="BT379" i="17"/>
  <c r="AV125" i="17"/>
  <c r="AW243" i="17"/>
  <c r="I1819" i="19"/>
  <c r="BW540" i="17"/>
  <c r="CC439" i="17"/>
  <c r="BW328" i="17"/>
  <c r="BW193" i="17"/>
  <c r="AS167" i="17"/>
  <c r="AS307" i="17"/>
  <c r="CF541" i="17"/>
  <c r="CC356" i="17"/>
  <c r="CF194" i="17"/>
  <c r="BO39" i="17"/>
  <c r="BT345" i="17"/>
  <c r="BN253" i="17"/>
  <c r="I1446" i="19"/>
  <c r="BK576" i="17"/>
  <c r="BK208" i="17"/>
  <c r="CL144" i="17"/>
  <c r="CL562" i="17"/>
  <c r="CL243" i="17"/>
  <c r="I901" i="19"/>
  <c r="AS430" i="17"/>
  <c r="AM321" i="17"/>
  <c r="CL540" i="17"/>
  <c r="CL328" i="17"/>
  <c r="CL193" i="17"/>
  <c r="AD541" i="17"/>
  <c r="AD194" i="17"/>
  <c r="I1842" i="19"/>
  <c r="BW536" i="17"/>
  <c r="CC487" i="17"/>
  <c r="L751" i="19"/>
  <c r="K751" i="19" s="1"/>
  <c r="M751" i="19" s="1"/>
  <c r="AH259" i="17"/>
  <c r="BL112" i="17"/>
  <c r="H1491" i="19" s="1"/>
  <c r="BK320" i="17"/>
  <c r="BC122" i="17"/>
  <c r="L1274" i="19" s="1"/>
  <c r="K1274" i="19" s="1"/>
  <c r="BT526" i="17"/>
  <c r="BB311" i="17"/>
  <c r="BW542" i="17"/>
  <c r="CC467" i="17"/>
  <c r="BW191" i="17"/>
  <c r="BW195" i="17"/>
  <c r="AT62" i="17"/>
  <c r="AT285" i="17" s="1"/>
  <c r="AS285" i="17"/>
  <c r="AS316" i="17"/>
  <c r="BT305" i="17"/>
  <c r="CO451" i="17"/>
  <c r="CA128" i="17"/>
  <c r="BZ220" i="17"/>
  <c r="BZ239" i="17"/>
  <c r="I937" i="19"/>
  <c r="AP536" i="17"/>
  <c r="I740" i="19"/>
  <c r="AG168" i="17"/>
  <c r="I1993" i="19"/>
  <c r="CC262" i="17"/>
  <c r="AH112" i="17"/>
  <c r="AH299" i="17" s="1"/>
  <c r="AG299" i="17"/>
  <c r="AG320" i="17"/>
  <c r="AA540" i="17"/>
  <c r="AG341" i="17"/>
  <c r="AA328" i="17"/>
  <c r="AA193" i="17"/>
  <c r="BH108" i="17"/>
  <c r="BH214" i="17" s="1"/>
  <c r="BI242" i="17"/>
  <c r="BT361" i="17"/>
  <c r="BN534" i="17"/>
  <c r="AQ129" i="17"/>
  <c r="L961" i="19" s="1"/>
  <c r="K961" i="19" s="1"/>
  <c r="AP222" i="17"/>
  <c r="I1122" i="19"/>
  <c r="I1116" i="19"/>
  <c r="BB430" i="17"/>
  <c r="AV321" i="17"/>
  <c r="I1866" i="19"/>
  <c r="BW222" i="17"/>
  <c r="BK129" i="17"/>
  <c r="BL167" i="17"/>
  <c r="BC49" i="17"/>
  <c r="BB50" i="17" s="1"/>
  <c r="BT453" i="17"/>
  <c r="BB315" i="17"/>
  <c r="I1527" i="19"/>
  <c r="AT166" i="17"/>
  <c r="AJ97" i="17"/>
  <c r="AK292" i="17"/>
  <c r="AK261" i="17"/>
  <c r="AK245" i="17"/>
  <c r="AB97" i="17"/>
  <c r="AB263" i="17" s="1"/>
  <c r="AA579" i="17"/>
  <c r="AA263" i="17"/>
  <c r="AK129" i="17"/>
  <c r="L851" i="19" s="1"/>
  <c r="K851" i="19" s="1"/>
  <c r="AJ222" i="17"/>
  <c r="AK124" i="17"/>
  <c r="AJ321" i="17"/>
  <c r="H1535" i="19"/>
  <c r="BO285" i="17"/>
  <c r="BC79" i="17"/>
  <c r="BB576" i="17"/>
  <c r="BT483" i="17"/>
  <c r="BB208" i="17"/>
  <c r="CD96" i="17"/>
  <c r="CD262" i="17" s="1"/>
  <c r="CI244" i="17"/>
  <c r="CI260" i="17"/>
  <c r="CI566" i="17"/>
  <c r="AP317" i="17"/>
  <c r="H678" i="19"/>
  <c r="AE242" i="17"/>
  <c r="BX124" i="17"/>
  <c r="CC528" i="17"/>
  <c r="BW321" i="17"/>
  <c r="H1093" i="19"/>
  <c r="H1117" i="19"/>
  <c r="BL76" i="17"/>
  <c r="BK200" i="17"/>
  <c r="BO84" i="17"/>
  <c r="I1049" i="19"/>
  <c r="AS299" i="17"/>
  <c r="AS320" i="17"/>
  <c r="I1289" i="19"/>
  <c r="BE540" i="17"/>
  <c r="BK341" i="17"/>
  <c r="BE328" i="17"/>
  <c r="BE193" i="17"/>
  <c r="I2186" i="19"/>
  <c r="BX130" i="17"/>
  <c r="L1867" i="19" s="1"/>
  <c r="K1867" i="19" s="1"/>
  <c r="CD122" i="17"/>
  <c r="L138" i="19" s="1"/>
  <c r="CC311" i="17"/>
  <c r="BL55" i="17"/>
  <c r="BK534" i="17"/>
  <c r="I907" i="19"/>
  <c r="I1337" i="19"/>
  <c r="I635" i="19"/>
  <c r="M635" i="19" s="1"/>
  <c r="AA239" i="17"/>
  <c r="AW85" i="17"/>
  <c r="I1147" i="19"/>
  <c r="I1165" i="19"/>
  <c r="AY562" i="17"/>
  <c r="AY243" i="17"/>
  <c r="CO53" i="17"/>
  <c r="BT574" i="17"/>
  <c r="BT281" i="17"/>
  <c r="CO457" i="17"/>
  <c r="AE83" i="17"/>
  <c r="L667" i="19" s="1"/>
  <c r="K667" i="19" s="1"/>
  <c r="M667" i="19" s="1"/>
  <c r="AD536" i="17"/>
  <c r="BZ317" i="17"/>
  <c r="AK83" i="17"/>
  <c r="L827" i="19" s="1"/>
  <c r="K827" i="19" s="1"/>
  <c r="AJ536" i="17"/>
  <c r="I1325" i="19"/>
  <c r="BE562" i="17"/>
  <c r="BK419" i="17"/>
  <c r="BE243" i="17"/>
  <c r="I1987" i="19"/>
  <c r="AM553" i="17"/>
  <c r="AS397" i="17"/>
  <c r="AM261" i="17"/>
  <c r="AM245" i="17"/>
  <c r="H627" i="19"/>
  <c r="AB243" i="17"/>
  <c r="CJ245" i="17"/>
  <c r="CJ261" i="17"/>
  <c r="CA129" i="17"/>
  <c r="L1921" i="19" s="1"/>
  <c r="K1921" i="19" s="1"/>
  <c r="H632" i="19"/>
  <c r="AB242" i="17"/>
  <c r="BH240" i="17"/>
  <c r="AS296" i="17"/>
  <c r="AS319" i="17"/>
  <c r="I2103" i="19"/>
  <c r="CI250" i="17"/>
  <c r="BQ193" i="17"/>
  <c r="CL108" i="17"/>
  <c r="CG261" i="17"/>
  <c r="CG245" i="17"/>
  <c r="BW579" i="17"/>
  <c r="CC501" i="17"/>
  <c r="BW263" i="17"/>
  <c r="BX292" i="17"/>
  <c r="BX245" i="17"/>
  <c r="BX261" i="17"/>
  <c r="I2138" i="19"/>
  <c r="AK120" i="17"/>
  <c r="L842" i="19" s="1"/>
  <c r="K842" i="19" s="1"/>
  <c r="AJ581" i="17"/>
  <c r="M1171" i="19"/>
  <c r="BX63" i="17"/>
  <c r="H1904" i="19"/>
  <c r="I1018" i="19"/>
  <c r="H1382" i="19"/>
  <c r="BI243" i="17"/>
  <c r="I1457" i="19"/>
  <c r="BL79" i="17"/>
  <c r="L1446" i="19" s="1"/>
  <c r="K1446" i="19" s="1"/>
  <c r="M1446" i="19" s="1"/>
  <c r="AN130" i="17"/>
  <c r="H1705" i="19"/>
  <c r="CL542" i="17"/>
  <c r="CL195" i="17"/>
  <c r="CL191" i="17"/>
  <c r="AE50" i="17"/>
  <c r="L650" i="19" s="1"/>
  <c r="K650" i="19" s="1"/>
  <c r="BF130" i="17"/>
  <c r="L1337" i="19" s="1"/>
  <c r="K1337" i="19" s="1"/>
  <c r="BW564" i="17"/>
  <c r="CC506" i="17"/>
  <c r="BW557" i="17"/>
  <c r="BW242" i="17"/>
  <c r="BW217" i="17"/>
  <c r="I1027" i="19"/>
  <c r="AS318" i="17"/>
  <c r="CM129" i="17"/>
  <c r="L2191" i="19" s="1"/>
  <c r="K2191" i="19" s="1"/>
  <c r="M2191" i="19" s="1"/>
  <c r="BN576" i="17"/>
  <c r="BT385" i="17"/>
  <c r="BN208" i="17"/>
  <c r="BZ540" i="17"/>
  <c r="BZ328" i="17"/>
  <c r="BZ193" i="17"/>
  <c r="CD81" i="17"/>
  <c r="L202" i="19" s="1"/>
  <c r="I1137" i="19"/>
  <c r="AW124" i="17"/>
  <c r="AT90" i="17"/>
  <c r="BN166" i="17"/>
  <c r="BT377" i="17"/>
  <c r="BN161" i="17"/>
  <c r="CO48" i="17"/>
  <c r="BQ296" i="17"/>
  <c r="BQ319" i="17"/>
  <c r="AK243" i="17"/>
  <c r="I976" i="19"/>
  <c r="I812" i="19"/>
  <c r="I887" i="19"/>
  <c r="I906" i="19"/>
  <c r="I1543" i="19"/>
  <c r="CD83" i="17"/>
  <c r="CC536" i="17"/>
  <c r="AA108" i="17"/>
  <c r="BF35" i="17"/>
  <c r="AS35" i="17"/>
  <c r="I1060" i="19"/>
  <c r="AD562" i="17"/>
  <c r="AD243" i="17"/>
  <c r="I1700" i="19"/>
  <c r="AD108" i="17"/>
  <c r="AD580" i="17" s="1"/>
  <c r="AE237" i="17"/>
  <c r="L695" i="19"/>
  <c r="K695" i="19" s="1"/>
  <c r="M695" i="19" s="1"/>
  <c r="AG569" i="17"/>
  <c r="AG133" i="17"/>
  <c r="I2207" i="19"/>
  <c r="AP334" i="17"/>
  <c r="AH67" i="17"/>
  <c r="H736" i="19" s="1"/>
  <c r="AG535" i="17"/>
  <c r="H2247" i="19"/>
  <c r="BU257" i="17"/>
  <c r="BZ233" i="17"/>
  <c r="BZ237" i="17"/>
  <c r="I793" i="19"/>
  <c r="BU274" i="17"/>
  <c r="AT67" i="17"/>
  <c r="BT570" i="17"/>
  <c r="BT546" i="17"/>
  <c r="BT291" i="17"/>
  <c r="BT247" i="17"/>
  <c r="BT205" i="17"/>
  <c r="BT202" i="17"/>
  <c r="CO482" i="17"/>
  <c r="BT432" i="17"/>
  <c r="BN569" i="17"/>
  <c r="BN133" i="17"/>
  <c r="BT552" i="17"/>
  <c r="BT182" i="17"/>
  <c r="CO497" i="17"/>
  <c r="AS332" i="17"/>
  <c r="AS533" i="17"/>
  <c r="H981" i="19"/>
  <c r="AS44" i="17"/>
  <c r="AT44" i="17" s="1"/>
  <c r="BN332" i="17"/>
  <c r="CC334" i="17"/>
  <c r="I1941" i="19"/>
  <c r="CD44" i="17"/>
  <c r="BO69" i="17"/>
  <c r="L1541" i="19" s="1"/>
  <c r="K1541" i="19" s="1"/>
  <c r="I1541" i="19"/>
  <c r="H1966" i="19"/>
  <c r="BT273" i="17"/>
  <c r="BT252" i="17"/>
  <c r="BT187" i="17"/>
  <c r="BT186" i="17"/>
  <c r="BT180" i="17"/>
  <c r="CO442" i="17"/>
  <c r="I1870" i="19"/>
  <c r="BX133" i="17"/>
  <c r="BF133" i="17"/>
  <c r="I1271" i="19"/>
  <c r="I979" i="19"/>
  <c r="I734" i="19"/>
  <c r="BZ541" i="17"/>
  <c r="BZ194" i="17"/>
  <c r="CA50" i="17"/>
  <c r="H2273" i="19"/>
  <c r="H2233" i="19"/>
  <c r="I2273" i="19"/>
  <c r="AH107" i="17"/>
  <c r="AH297" i="17" s="1"/>
  <c r="I1302" i="19"/>
  <c r="BU38" i="17"/>
  <c r="H2205" i="19" s="1"/>
  <c r="I917" i="19"/>
  <c r="BT556" i="17"/>
  <c r="H1789" i="19"/>
  <c r="BT107" i="17"/>
  <c r="CO508" i="17"/>
  <c r="BT530" i="17"/>
  <c r="BB569" i="17"/>
  <c r="H1285" i="19"/>
  <c r="BB133" i="17"/>
  <c r="BC133" i="17" s="1"/>
  <c r="BT559" i="17"/>
  <c r="CO518" i="17"/>
  <c r="BB44" i="17"/>
  <c r="I1196" i="19" s="1"/>
  <c r="BT446" i="17"/>
  <c r="CC448" i="17"/>
  <c r="CC473" i="17"/>
  <c r="BT289" i="17"/>
  <c r="CO472" i="17"/>
  <c r="I2092" i="19"/>
  <c r="I1493" i="19"/>
  <c r="BO119" i="17"/>
  <c r="BU301" i="17"/>
  <c r="BU115" i="17"/>
  <c r="I1278" i="19"/>
  <c r="BO121" i="17"/>
  <c r="I1775" i="19"/>
  <c r="CA44" i="17"/>
  <c r="I1142" i="19"/>
  <c r="CP40" i="17"/>
  <c r="I709" i="19"/>
  <c r="BQ576" i="17"/>
  <c r="BQ208" i="17"/>
  <c r="BT173" i="17"/>
  <c r="BT309" i="17"/>
  <c r="CO503" i="17"/>
  <c r="AD317" i="17"/>
  <c r="AG576" i="17"/>
  <c r="AG208" i="17"/>
  <c r="CC454" i="17"/>
  <c r="BW541" i="17"/>
  <c r="BW194" i="17"/>
  <c r="BT282" i="17"/>
  <c r="CO458" i="17"/>
  <c r="CF564" i="17"/>
  <c r="CF557" i="17"/>
  <c r="CC408" i="17"/>
  <c r="CF242" i="17"/>
  <c r="CF217" i="17"/>
  <c r="BT279" i="17"/>
  <c r="BT190" i="17"/>
  <c r="CO455" i="17"/>
  <c r="AJ562" i="17"/>
  <c r="AJ243" i="17"/>
  <c r="AJ220" i="17"/>
  <c r="AJ239" i="17"/>
  <c r="BT494" i="17"/>
  <c r="BB318" i="17"/>
  <c r="CI220" i="17"/>
  <c r="CI322" i="17"/>
  <c r="CI239" i="17"/>
  <c r="BK389" i="17"/>
  <c r="CC430" i="17"/>
  <c r="CF321" i="17"/>
  <c r="BT325" i="17"/>
  <c r="AJ317" i="17"/>
  <c r="BT443" i="17"/>
  <c r="BB253" i="17"/>
  <c r="AG389" i="17"/>
  <c r="BK327" i="17"/>
  <c r="AG253" i="17"/>
  <c r="BH542" i="17"/>
  <c r="AP328" i="17"/>
  <c r="I2249" i="19"/>
  <c r="CP87" i="17"/>
  <c r="CP169" i="17" s="1"/>
  <c r="CJ50" i="17"/>
  <c r="CI541" i="17"/>
  <c r="CI194" i="17"/>
  <c r="H2285" i="19"/>
  <c r="H2207" i="19"/>
  <c r="H2203" i="19"/>
  <c r="BT324" i="17"/>
  <c r="BT172" i="17"/>
  <c r="BT295" i="17"/>
  <c r="CO502" i="17"/>
  <c r="BT561" i="17"/>
  <c r="BT300" i="17"/>
  <c r="CO520" i="17"/>
  <c r="BT565" i="17"/>
  <c r="BT555" i="17"/>
  <c r="CO507" i="17"/>
  <c r="BT573" i="17"/>
  <c r="BT330" i="17"/>
  <c r="BT274" i="17"/>
  <c r="BT209" i="17"/>
  <c r="H1724" i="19"/>
  <c r="CO444" i="17"/>
  <c r="BT275" i="17"/>
  <c r="BT331" i="17"/>
  <c r="BT210" i="17"/>
  <c r="CO445" i="17"/>
  <c r="BT575" i="17"/>
  <c r="BT287" i="17"/>
  <c r="I1747" i="19"/>
  <c r="CO469" i="17"/>
  <c r="BU65" i="17"/>
  <c r="BT67" i="17" s="1"/>
  <c r="CO471" i="17" s="1"/>
  <c r="BT329" i="17"/>
  <c r="BT271" i="17"/>
  <c r="BT189" i="17"/>
  <c r="CO440" i="17"/>
  <c r="I2023" i="19"/>
  <c r="I1259" i="19"/>
  <c r="I1785" i="19"/>
  <c r="I1598" i="19"/>
  <c r="AB44" i="17"/>
  <c r="I2203" i="19"/>
  <c r="I1350" i="19"/>
  <c r="AJ541" i="17"/>
  <c r="CO104" i="17"/>
  <c r="CP104" i="17" s="1"/>
  <c r="BH334" i="17"/>
  <c r="CP117" i="17"/>
  <c r="AH119" i="17"/>
  <c r="AA233" i="17"/>
  <c r="AA237" i="17"/>
  <c r="I1760" i="19"/>
  <c r="I1409" i="19"/>
  <c r="BU68" i="17"/>
  <c r="L1750" i="19" s="1"/>
  <c r="K1750" i="19" s="1"/>
  <c r="M1750" i="19" s="1"/>
  <c r="I1741" i="19"/>
  <c r="I1723" i="19"/>
  <c r="I1720" i="19"/>
  <c r="I807" i="19"/>
  <c r="BT525" i="17"/>
  <c r="BQ234" i="17"/>
  <c r="BQ238" i="17"/>
  <c r="BT577" i="17"/>
  <c r="BT301" i="17"/>
  <c r="BT119" i="17"/>
  <c r="I1801" i="19" s="1"/>
  <c r="H1801" i="19"/>
  <c r="CO521" i="17"/>
  <c r="BB69" i="17"/>
  <c r="BB375" i="17"/>
  <c r="BT286" i="17"/>
  <c r="CO468" i="17"/>
  <c r="CM44" i="17"/>
  <c r="H2169" i="19" s="1"/>
  <c r="CG44" i="17"/>
  <c r="BL107" i="17"/>
  <c r="BL121" i="17"/>
  <c r="H1495" i="19" s="1"/>
  <c r="I1798" i="19"/>
  <c r="BU114" i="17"/>
  <c r="I1125" i="19"/>
  <c r="AW133" i="17"/>
  <c r="BU95" i="17"/>
  <c r="I1774" i="19"/>
  <c r="I855" i="19"/>
  <c r="AT121" i="17"/>
  <c r="H1065" i="19" s="1"/>
  <c r="I1070" i="19"/>
  <c r="AB69" i="17"/>
  <c r="L602" i="19" s="1"/>
  <c r="K602" i="19" s="1"/>
  <c r="M602" i="19" s="1"/>
  <c r="CO59" i="17"/>
  <c r="BT283" i="17"/>
  <c r="CO460" i="17"/>
  <c r="AD540" i="17"/>
  <c r="AD328" i="17"/>
  <c r="AD193" i="17"/>
  <c r="CL564" i="17"/>
  <c r="CL557" i="17"/>
  <c r="CL242" i="17"/>
  <c r="CL217" i="17"/>
  <c r="AM542" i="17"/>
  <c r="AS369" i="17"/>
  <c r="AM191" i="17"/>
  <c r="AM195" i="17"/>
  <c r="BB167" i="17"/>
  <c r="BT476" i="17"/>
  <c r="BB307" i="17"/>
  <c r="AD564" i="17"/>
  <c r="AD557" i="17"/>
  <c r="AD242" i="17"/>
  <c r="AD217" i="17"/>
  <c r="AD143" i="17"/>
  <c r="BR84" i="17"/>
  <c r="BQ259" i="17"/>
  <c r="BQ197" i="17"/>
  <c r="BQ198" i="17"/>
  <c r="AM328" i="17"/>
  <c r="CF220" i="17"/>
  <c r="CF239" i="17"/>
  <c r="AS389" i="17"/>
  <c r="AJ564" i="17"/>
  <c r="BT396" i="17"/>
  <c r="BN318" i="17"/>
  <c r="CI540" i="17"/>
  <c r="CC576" i="17"/>
  <c r="AG430" i="17"/>
  <c r="CO494" i="17"/>
  <c r="AG369" i="17"/>
  <c r="CC327" i="17"/>
  <c r="AJ540" i="17"/>
  <c r="BO44" i="17"/>
  <c r="CO109" i="17"/>
  <c r="BU78" i="17"/>
  <c r="I1722" i="19"/>
  <c r="CO64" i="17"/>
  <c r="AM564" i="17"/>
  <c r="BQ130" i="17"/>
  <c r="I1707" i="19" s="1"/>
  <c r="L1700" i="19"/>
  <c r="K1700" i="19" s="1"/>
  <c r="H2083" i="19"/>
  <c r="L2450" i="19"/>
  <c r="K2450" i="19" s="1"/>
  <c r="H878" i="19"/>
  <c r="M937" i="19"/>
  <c r="L812" i="19"/>
  <c r="K812" i="19" s="1"/>
  <c r="H813" i="19"/>
  <c r="BB129" i="17"/>
  <c r="I1281" i="19" s="1"/>
  <c r="AH63" i="17"/>
  <c r="H2383" i="19"/>
  <c r="CP53" i="17"/>
  <c r="AP58" i="17"/>
  <c r="H923" i="19"/>
  <c r="CO54" i="18"/>
  <c r="I3180" i="19" s="1"/>
  <c r="H674" i="19"/>
  <c r="I961" i="19"/>
  <c r="M961" i="19" s="1"/>
  <c r="BH75" i="17"/>
  <c r="H1187" i="19"/>
  <c r="H3186" i="19"/>
  <c r="I1920" i="19"/>
  <c r="L2933" i="19"/>
  <c r="K2933" i="19" s="1"/>
  <c r="M2933" i="19" s="1"/>
  <c r="AH91" i="17"/>
  <c r="H764" i="19" s="1"/>
  <c r="H1243" i="19"/>
  <c r="H581" i="19"/>
  <c r="I895" i="19"/>
  <c r="AW43" i="16"/>
  <c r="AH102" i="17"/>
  <c r="AG108" i="17" s="1"/>
  <c r="H552" i="19"/>
  <c r="AB43" i="16"/>
  <c r="I2488" i="19"/>
  <c r="CL54" i="16"/>
  <c r="BB69" i="18"/>
  <c r="BN91" i="17"/>
  <c r="L78" i="19"/>
  <c r="K78" i="19" s="1"/>
  <c r="L399" i="19"/>
  <c r="K399" i="19" s="1"/>
  <c r="M399" i="19" s="1"/>
  <c r="L2989" i="19"/>
  <c r="K2989" i="19" s="1"/>
  <c r="M2989" i="19" s="1"/>
  <c r="L672" i="19"/>
  <c r="K672" i="19" s="1"/>
  <c r="M672" i="19" s="1"/>
  <c r="M76" i="19"/>
  <c r="BU100" i="17"/>
  <c r="AS129" i="17"/>
  <c r="H1066" i="19"/>
  <c r="BU75" i="18"/>
  <c r="BU135" i="18" s="1"/>
  <c r="I2944" i="19"/>
  <c r="CO55" i="18"/>
  <c r="BQ51" i="18"/>
  <c r="I1640" i="19"/>
  <c r="BK44" i="16"/>
  <c r="I481" i="19" s="1"/>
  <c r="H481" i="19"/>
  <c r="BQ86" i="18"/>
  <c r="BR86" i="18" s="1"/>
  <c r="I769" i="19"/>
  <c r="H2969" i="19"/>
  <c r="AT69" i="18"/>
  <c r="AS79" i="18" s="1"/>
  <c r="I2542" i="19"/>
  <c r="AD71" i="18"/>
  <c r="AE71" i="18" s="1"/>
  <c r="AE122" i="18" s="1"/>
  <c r="I407" i="19"/>
  <c r="M407" i="19" s="1"/>
  <c r="I1336" i="19"/>
  <c r="M1336" i="19" s="1"/>
  <c r="H2998" i="19"/>
  <c r="BO61" i="18"/>
  <c r="H2820" i="19" s="1"/>
  <c r="CO99" i="17"/>
  <c r="AT80" i="18"/>
  <c r="AT109" i="18" s="1"/>
  <c r="H2193" i="19"/>
  <c r="AQ79" i="18"/>
  <c r="AQ108" i="18" s="1"/>
  <c r="I3184" i="19"/>
  <c r="CP58" i="18"/>
  <c r="H2944" i="19"/>
  <c r="I779" i="19"/>
  <c r="I2483" i="19"/>
  <c r="I2587" i="19"/>
  <c r="M2587" i="19" s="1"/>
  <c r="CM69" i="18"/>
  <c r="I2178" i="19"/>
  <c r="CM108" i="17"/>
  <c r="I2150" i="19"/>
  <c r="CM113" i="17"/>
  <c r="CM243" i="17" s="1"/>
  <c r="AN124" i="17"/>
  <c r="AM131" i="17" s="1"/>
  <c r="I2144" i="19"/>
  <c r="CO47" i="18"/>
  <c r="BZ143" i="17"/>
  <c r="CO89" i="17"/>
  <c r="CP89" i="17" s="1"/>
  <c r="CP171" i="17" s="1"/>
  <c r="I478" i="19"/>
  <c r="I1274" i="19"/>
  <c r="M1274" i="19" s="1"/>
  <c r="I2889" i="19"/>
  <c r="I2408" i="19"/>
  <c r="AH78" i="18"/>
  <c r="AH107" i="18" s="1"/>
  <c r="I3136" i="19"/>
  <c r="AW130" i="17"/>
  <c r="L1122" i="19" s="1"/>
  <c r="K1122" i="19" s="1"/>
  <c r="BN74" i="17"/>
  <c r="BO74" i="17" s="1"/>
  <c r="H1522" i="19"/>
  <c r="BN50" i="17"/>
  <c r="BO50" i="17" s="1"/>
  <c r="AW61" i="18"/>
  <c r="H2573" i="19" s="1"/>
  <c r="I823" i="19"/>
  <c r="AK75" i="17"/>
  <c r="H1640" i="19"/>
  <c r="H3184" i="19"/>
  <c r="H1039" i="19"/>
  <c r="AS102" i="17"/>
  <c r="I374" i="19"/>
  <c r="BW71" i="18"/>
  <c r="AB44" i="16"/>
  <c r="AY54" i="16"/>
  <c r="AN44" i="16"/>
  <c r="L406" i="19" s="1"/>
  <c r="K406" i="19" s="1"/>
  <c r="M406" i="19" s="1"/>
  <c r="H2223" i="19"/>
  <c r="AD70" i="17"/>
  <c r="AD250" i="17" s="1"/>
  <c r="H2219" i="19"/>
  <c r="H1323" i="19"/>
  <c r="I607" i="19"/>
  <c r="AY58" i="17"/>
  <c r="AY249" i="17" s="1"/>
  <c r="BW63" i="18"/>
  <c r="BW144" i="18" s="1"/>
  <c r="CI97" i="17"/>
  <c r="H2340" i="19"/>
  <c r="I2473" i="19"/>
  <c r="M2473" i="19" s="1"/>
  <c r="H717" i="19"/>
  <c r="L716" i="19"/>
  <c r="K716" i="19" s="1"/>
  <c r="M716" i="19" s="1"/>
  <c r="BB35" i="17"/>
  <c r="I1511" i="19"/>
  <c r="I2316" i="19"/>
  <c r="I1422" i="19"/>
  <c r="BN78" i="18"/>
  <c r="I2835" i="19" s="1"/>
  <c r="I2983" i="19"/>
  <c r="BL51" i="18"/>
  <c r="I2752" i="19"/>
  <c r="AQ91" i="17"/>
  <c r="AP97" i="17" s="1"/>
  <c r="H2093" i="19"/>
  <c r="CM63" i="18"/>
  <c r="I1678" i="19"/>
  <c r="CP32" i="17"/>
  <c r="H2261" i="19"/>
  <c r="I440" i="19"/>
  <c r="M440" i="19" s="1"/>
  <c r="H2695" i="19"/>
  <c r="BE79" i="18"/>
  <c r="BF79" i="18" s="1"/>
  <c r="I652" i="19"/>
  <c r="CA70" i="17"/>
  <c r="CA250" i="17" s="1"/>
  <c r="I1888" i="19"/>
  <c r="I1874" i="19"/>
  <c r="BK35" i="17"/>
  <c r="I2600" i="19"/>
  <c r="BU46" i="17"/>
  <c r="BU277" i="17" s="1"/>
  <c r="BH63" i="18"/>
  <c r="BH144" i="18" s="1"/>
  <c r="H623" i="19"/>
  <c r="H769" i="19"/>
  <c r="I1921" i="19"/>
  <c r="AH74" i="18"/>
  <c r="AH134" i="18" s="1"/>
  <c r="I2019" i="19"/>
  <c r="H3112" i="19"/>
  <c r="I3155" i="19"/>
  <c r="BI79" i="18"/>
  <c r="BI108" i="18" s="1"/>
  <c r="CF108" i="17"/>
  <c r="I2897" i="19"/>
  <c r="H3078" i="19"/>
  <c r="BX83" i="17"/>
  <c r="I2925" i="19"/>
  <c r="BN80" i="18"/>
  <c r="H2542" i="19"/>
  <c r="I372" i="19"/>
  <c r="BH120" i="17"/>
  <c r="I1855" i="19"/>
  <c r="I3118" i="19"/>
  <c r="I1209" i="19"/>
  <c r="AT96" i="17"/>
  <c r="H1574" i="19"/>
  <c r="I2407" i="19"/>
  <c r="BB128" i="17"/>
  <c r="H853" i="19"/>
  <c r="H863" i="19"/>
  <c r="AY70" i="17"/>
  <c r="AY250" i="17" s="1"/>
  <c r="H3083" i="19"/>
  <c r="I2597" i="19"/>
  <c r="I2381" i="19"/>
  <c r="BE71" i="18"/>
  <c r="H2656" i="19"/>
  <c r="I1374" i="19"/>
  <c r="I2123" i="19"/>
  <c r="H1281" i="19"/>
  <c r="CC63" i="17"/>
  <c r="I795" i="19"/>
  <c r="CD43" i="16"/>
  <c r="L552" i="19" s="1"/>
  <c r="K552" i="19" s="1"/>
  <c r="H1378" i="19"/>
  <c r="I1378" i="19"/>
  <c r="BO72" i="17"/>
  <c r="BN129" i="17" s="1"/>
  <c r="AG74" i="17"/>
  <c r="AG35" i="17"/>
  <c r="I701" i="19"/>
  <c r="BU35" i="16"/>
  <c r="BT41" i="16" s="1"/>
  <c r="H2990" i="19"/>
  <c r="I2180" i="19"/>
  <c r="CD67" i="18"/>
  <c r="CC77" i="18" s="1"/>
  <c r="H1690" i="19"/>
  <c r="AM108" i="17"/>
  <c r="I427" i="19"/>
  <c r="AB35" i="17"/>
  <c r="CL85" i="17"/>
  <c r="CM85" i="17" s="1"/>
  <c r="BH70" i="17"/>
  <c r="BH250" i="17" s="1"/>
  <c r="AD45" i="17"/>
  <c r="AE45" i="17" s="1"/>
  <c r="BK69" i="18"/>
  <c r="CG35" i="17"/>
  <c r="L2034" i="19" s="1"/>
  <c r="K2034" i="19" s="1"/>
  <c r="AE113" i="17"/>
  <c r="AE243" i="17" s="1"/>
  <c r="H2552" i="19"/>
  <c r="H1496" i="19"/>
  <c r="H1596" i="19"/>
  <c r="H1280" i="19"/>
  <c r="AJ131" i="17"/>
  <c r="BI53" i="18"/>
  <c r="AV93" i="18"/>
  <c r="M2325" i="19"/>
  <c r="L1355" i="19"/>
  <c r="K1355" i="19" s="1"/>
  <c r="M1355" i="19" s="1"/>
  <c r="L1959" i="19"/>
  <c r="K1959" i="19" s="1"/>
  <c r="M1959" i="19" s="1"/>
  <c r="M2322" i="19"/>
  <c r="L549" i="19"/>
  <c r="K549" i="19" s="1"/>
  <c r="M549" i="19" s="1"/>
  <c r="M2707" i="19"/>
  <c r="M1534" i="19"/>
  <c r="L2152" i="19"/>
  <c r="K2152" i="19" s="1"/>
  <c r="M2152" i="19" s="1"/>
  <c r="AD144" i="17"/>
  <c r="M2978" i="19"/>
  <c r="CP99" i="17"/>
  <c r="CP173" i="17" s="1"/>
  <c r="I2266" i="19"/>
  <c r="M378" i="19"/>
  <c r="BW70" i="17"/>
  <c r="H1833" i="19"/>
  <c r="H2874" i="19"/>
  <c r="BN57" i="17"/>
  <c r="H1529" i="19"/>
  <c r="BN83" i="17"/>
  <c r="BO83" i="17" s="1"/>
  <c r="H1555" i="19"/>
  <c r="BR122" i="17"/>
  <c r="BQ129" i="17" s="1"/>
  <c r="BK86" i="18"/>
  <c r="BQ231" i="18" s="1"/>
  <c r="H2787" i="19"/>
  <c r="H2228" i="19"/>
  <c r="H2550" i="19"/>
  <c r="I2550" i="19"/>
  <c r="AT77" i="18"/>
  <c r="AT106" i="18" s="1"/>
  <c r="I2337" i="19"/>
  <c r="AE53" i="18"/>
  <c r="L2337" i="19" s="1"/>
  <c r="K2337" i="19" s="1"/>
  <c r="H2220" i="19"/>
  <c r="BZ63" i="18"/>
  <c r="BZ224" i="17" s="1"/>
  <c r="I1099" i="19"/>
  <c r="AS86" i="18"/>
  <c r="BU50" i="18"/>
  <c r="BT70" i="18" s="1"/>
  <c r="CO215" i="18" s="1"/>
  <c r="AN129" i="17"/>
  <c r="L906" i="19" s="1"/>
  <c r="K906" i="19" s="1"/>
  <c r="M906" i="19" s="1"/>
  <c r="I2695" i="19"/>
  <c r="L2685" i="19"/>
  <c r="K2685" i="19" s="1"/>
  <c r="AH73" i="17"/>
  <c r="AH168" i="17" s="1"/>
  <c r="CL97" i="17"/>
  <c r="AD131" i="17"/>
  <c r="I693" i="19" s="1"/>
  <c r="AH55" i="17"/>
  <c r="CL131" i="17"/>
  <c r="CM131" i="17" s="1"/>
  <c r="CM240" i="17" s="1"/>
  <c r="H1078" i="19"/>
  <c r="H1319" i="19"/>
  <c r="BE97" i="17"/>
  <c r="H3063" i="19"/>
  <c r="H1293" i="19"/>
  <c r="BE45" i="17"/>
  <c r="I3139" i="19"/>
  <c r="BC72" i="18"/>
  <c r="H2669" i="19" s="1"/>
  <c r="I873" i="19"/>
  <c r="CM50" i="17"/>
  <c r="H2098" i="19"/>
  <c r="CG50" i="17"/>
  <c r="L2040" i="19" s="1"/>
  <c r="K2040" i="19" s="1"/>
  <c r="AT49" i="17"/>
  <c r="AT278" i="17" s="1"/>
  <c r="AB79" i="18"/>
  <c r="AB108" i="18" s="1"/>
  <c r="I2324" i="19"/>
  <c r="BO74" i="18"/>
  <c r="L2831" i="19" s="1"/>
  <c r="K2831" i="19" s="1"/>
  <c r="CM35" i="17"/>
  <c r="H1254" i="19"/>
  <c r="I1254" i="19"/>
  <c r="BC102" i="17"/>
  <c r="BC242" i="17" s="1"/>
  <c r="BB63" i="17"/>
  <c r="AZ75" i="17"/>
  <c r="I1148" i="19"/>
  <c r="AT57" i="17"/>
  <c r="L994" i="19" s="1"/>
  <c r="K994" i="19" s="1"/>
  <c r="I994" i="19"/>
  <c r="BF43" i="16"/>
  <c r="BE54" i="16" s="1"/>
  <c r="I2567" i="19"/>
  <c r="CA97" i="17"/>
  <c r="CA263" i="17" s="1"/>
  <c r="I1904" i="19"/>
  <c r="BR40" i="16"/>
  <c r="BR62" i="16" s="1"/>
  <c r="I2777" i="19"/>
  <c r="I1734" i="19"/>
  <c r="BN44" i="16"/>
  <c r="I1772" i="19"/>
  <c r="BU90" i="17"/>
  <c r="BT91" i="17" s="1"/>
  <c r="CO88" i="17"/>
  <c r="I2255" i="19" s="1"/>
  <c r="AY71" i="18"/>
  <c r="AY53" i="18"/>
  <c r="AY222" i="17" s="1"/>
  <c r="BQ74" i="17"/>
  <c r="I1651" i="19" s="1"/>
  <c r="I1612" i="19"/>
  <c r="H1387" i="19"/>
  <c r="AA70" i="17"/>
  <c r="H2266" i="19"/>
  <c r="H2178" i="19"/>
  <c r="BK77" i="18"/>
  <c r="H2778" i="19"/>
  <c r="CG69" i="18"/>
  <c r="CG120" i="18" s="1"/>
  <c r="I2648" i="19"/>
  <c r="H1138" i="19"/>
  <c r="AP125" i="17"/>
  <c r="I680" i="19"/>
  <c r="H1912" i="19"/>
  <c r="I851" i="19"/>
  <c r="I1443" i="19"/>
  <c r="CD61" i="18"/>
  <c r="I3044" i="19"/>
  <c r="AT112" i="17"/>
  <c r="H426" i="19"/>
  <c r="H1546" i="19"/>
  <c r="BU33" i="17"/>
  <c r="H3044" i="19"/>
  <c r="I972" i="19"/>
  <c r="AT35" i="17"/>
  <c r="AS45" i="17" s="1"/>
  <c r="I2308" i="19"/>
  <c r="H2158" i="19"/>
  <c r="I650" i="19"/>
  <c r="M650" i="19" s="1"/>
  <c r="BO85" i="18"/>
  <c r="H2770" i="19"/>
  <c r="BR67" i="18"/>
  <c r="H2842" i="19"/>
  <c r="I1548" i="19"/>
  <c r="AG129" i="17"/>
  <c r="I1152" i="19"/>
  <c r="M1152" i="19" s="1"/>
  <c r="BF113" i="17"/>
  <c r="BF243" i="17" s="1"/>
  <c r="BU49" i="18"/>
  <c r="CO49" i="18" s="1"/>
  <c r="H2808" i="19"/>
  <c r="H2826" i="19"/>
  <c r="BN69" i="18"/>
  <c r="BN51" i="18"/>
  <c r="H884" i="19"/>
  <c r="I1906" i="19"/>
  <c r="AE57" i="17"/>
  <c r="H653" i="19" s="1"/>
  <c r="I1892" i="19"/>
  <c r="BU66" i="18"/>
  <c r="H2839" i="19"/>
  <c r="I827" i="19"/>
  <c r="AS130" i="17"/>
  <c r="BN63" i="17"/>
  <c r="BO63" i="17" s="1"/>
  <c r="BW54" i="16"/>
  <c r="I3050" i="19"/>
  <c r="AZ69" i="18"/>
  <c r="AZ120" i="18" s="1"/>
  <c r="I2430" i="19"/>
  <c r="AK71" i="18"/>
  <c r="AK122" i="18" s="1"/>
  <c r="I2422" i="19"/>
  <c r="AK53" i="18"/>
  <c r="BO71" i="17"/>
  <c r="I1728" i="19"/>
  <c r="H1020" i="19"/>
  <c r="H2127" i="19"/>
  <c r="H393" i="19"/>
  <c r="CD57" i="17"/>
  <c r="CC85" i="17" s="1"/>
  <c r="AG124" i="17"/>
  <c r="H3181" i="19"/>
  <c r="BF74" i="17"/>
  <c r="H972" i="19"/>
  <c r="I2034" i="19"/>
  <c r="I2831" i="19"/>
  <c r="H1763" i="19"/>
  <c r="H2072" i="19"/>
  <c r="H2077" i="19"/>
  <c r="CF63" i="18"/>
  <c r="BO76" i="18"/>
  <c r="BO136" i="18" s="1"/>
  <c r="H2524" i="19"/>
  <c r="I952" i="19"/>
  <c r="BO42" i="16"/>
  <c r="BO64" i="16" s="1"/>
  <c r="H427" i="19"/>
  <c r="I1946" i="19"/>
  <c r="I2450" i="19"/>
  <c r="BC57" i="17"/>
  <c r="I1235" i="19"/>
  <c r="BN124" i="17"/>
  <c r="AG45" i="16"/>
  <c r="AG50" i="17"/>
  <c r="BB91" i="17"/>
  <c r="CO61" i="17"/>
  <c r="I2228" i="19" s="1"/>
  <c r="CO56" i="17"/>
  <c r="AM45" i="17"/>
  <c r="BC85" i="18"/>
  <c r="H3190" i="19"/>
  <c r="BQ91" i="17"/>
  <c r="H1143" i="19"/>
  <c r="CF53" i="18"/>
  <c r="CD84" i="18"/>
  <c r="I619" i="19"/>
  <c r="H2679" i="19"/>
  <c r="H2638" i="19"/>
  <c r="H1960" i="19"/>
  <c r="I482" i="19"/>
  <c r="AS63" i="17"/>
  <c r="H1000" i="19"/>
  <c r="H780" i="19"/>
  <c r="AG113" i="17"/>
  <c r="AG144" i="17" s="1"/>
  <c r="I554" i="19"/>
  <c r="CD45" i="16"/>
  <c r="CA71" i="18"/>
  <c r="CA122" i="18" s="1"/>
  <c r="I2998" i="19"/>
  <c r="AE63" i="18"/>
  <c r="I2340" i="19"/>
  <c r="H2557" i="19"/>
  <c r="L2547" i="19"/>
  <c r="K2547" i="19" s="1"/>
  <c r="M2547" i="19" s="1"/>
  <c r="I2818" i="19"/>
  <c r="AV75" i="17"/>
  <c r="I2399" i="19"/>
  <c r="CF131" i="17"/>
  <c r="BW144" i="17"/>
  <c r="I517" i="19"/>
  <c r="BU47" i="17"/>
  <c r="H1754" i="19" s="1"/>
  <c r="BU44" i="18"/>
  <c r="BR63" i="17"/>
  <c r="AT72" i="18"/>
  <c r="AT133" i="18" s="1"/>
  <c r="BR35" i="17"/>
  <c r="CO54" i="17"/>
  <c r="L2769" i="19"/>
  <c r="K2769" i="19" s="1"/>
  <c r="M2769" i="19" s="1"/>
  <c r="AP108" i="17"/>
  <c r="H480" i="19"/>
  <c r="BK43" i="16"/>
  <c r="H3120" i="19"/>
  <c r="I1719" i="19"/>
  <c r="CA35" i="17"/>
  <c r="I1827" i="19"/>
  <c r="AW45" i="16"/>
  <c r="L434" i="19" s="1"/>
  <c r="K434" i="19" s="1"/>
  <c r="M434" i="19" s="1"/>
  <c r="CJ70" i="17"/>
  <c r="CJ250" i="17" s="1"/>
  <c r="L1736" i="19"/>
  <c r="K1736" i="19" s="1"/>
  <c r="M1736" i="19" s="1"/>
  <c r="M2564" i="19"/>
  <c r="M789" i="19"/>
  <c r="AP93" i="18"/>
  <c r="L2549" i="19"/>
  <c r="K2549" i="19" s="1"/>
  <c r="M2549" i="19" s="1"/>
  <c r="M2615" i="19"/>
  <c r="M2678" i="19"/>
  <c r="M1439" i="19"/>
  <c r="AY143" i="17"/>
  <c r="M413" i="19"/>
  <c r="I730" i="19"/>
  <c r="CO52" i="17"/>
  <c r="I3104" i="19"/>
  <c r="CJ53" i="18"/>
  <c r="BT40" i="16"/>
  <c r="BU40" i="16" s="1"/>
  <c r="AH72" i="18"/>
  <c r="L2402" i="19" s="1"/>
  <c r="K2402" i="19" s="1"/>
  <c r="M2402" i="19" s="1"/>
  <c r="M2588" i="19"/>
  <c r="AY85" i="17"/>
  <c r="AY543" i="17" s="1"/>
  <c r="H1154" i="19"/>
  <c r="I1496" i="19"/>
  <c r="BL129" i="17"/>
  <c r="H2345" i="19"/>
  <c r="H2267" i="19"/>
  <c r="AK97" i="17"/>
  <c r="AK263" i="17" s="1"/>
  <c r="I834" i="19"/>
  <c r="H3183" i="19"/>
  <c r="H2559" i="19"/>
  <c r="I3065" i="19"/>
  <c r="I2919" i="19"/>
  <c r="AG80" i="18"/>
  <c r="I2410" i="19" s="1"/>
  <c r="H2410" i="19"/>
  <c r="AW74" i="17"/>
  <c r="BZ53" i="18"/>
  <c r="CO37" i="16"/>
  <c r="CO83" i="16" s="1"/>
  <c r="H2818" i="19"/>
  <c r="H2221" i="19"/>
  <c r="AV70" i="17"/>
  <c r="H693" i="19"/>
  <c r="I2220" i="19"/>
  <c r="I722" i="19"/>
  <c r="I2783" i="19"/>
  <c r="BL82" i="18"/>
  <c r="BL111" i="18" s="1"/>
  <c r="CL70" i="17"/>
  <c r="AV45" i="17"/>
  <c r="L492" i="19"/>
  <c r="K492" i="19" s="1"/>
  <c r="M492" i="19" s="1"/>
  <c r="H1148" i="19"/>
  <c r="BK61" i="18"/>
  <c r="BK157" i="18" s="1"/>
  <c r="H2762" i="19"/>
  <c r="AG53" i="18"/>
  <c r="H1772" i="19"/>
  <c r="AQ53" i="18"/>
  <c r="AP73" i="18" s="1"/>
  <c r="AP229" i="17" s="1"/>
  <c r="H24" i="19"/>
  <c r="CC80" i="18"/>
  <c r="H580" i="19"/>
  <c r="CP38" i="16"/>
  <c r="I580" i="19"/>
  <c r="H2565" i="19"/>
  <c r="AW91" i="17"/>
  <c r="BX35" i="17"/>
  <c r="BW75" i="17" s="1"/>
  <c r="I2040" i="19"/>
  <c r="I986" i="19"/>
  <c r="H1424" i="19"/>
  <c r="BK57" i="17"/>
  <c r="BT461" i="17" s="1"/>
  <c r="H2937" i="19"/>
  <c r="BT68" i="18"/>
  <c r="BT166" i="18" s="1"/>
  <c r="H3171" i="19"/>
  <c r="CO45" i="18"/>
  <c r="CO139" i="18" s="1"/>
  <c r="H3068" i="19"/>
  <c r="I796" i="19"/>
  <c r="AH129" i="17"/>
  <c r="I553" i="19"/>
  <c r="CD44" i="16"/>
  <c r="I516" i="19"/>
  <c r="AZ74" i="17"/>
  <c r="AY131" i="17" s="1"/>
  <c r="AQ74" i="17"/>
  <c r="AP131" i="17" s="1"/>
  <c r="BT55" i="17"/>
  <c r="H1737" i="19"/>
  <c r="BT79" i="17"/>
  <c r="H1761" i="19"/>
  <c r="CO60" i="17"/>
  <c r="CP60" i="17" s="1"/>
  <c r="CO64" i="18"/>
  <c r="CI85" i="17"/>
  <c r="I2114" i="19" s="1"/>
  <c r="I1729" i="19"/>
  <c r="I758" i="19"/>
  <c r="I507" i="19"/>
  <c r="AB108" i="17"/>
  <c r="I623" i="19"/>
  <c r="BB84" i="18"/>
  <c r="BR68" i="18"/>
  <c r="L2881" i="19" s="1"/>
  <c r="K2881" i="19" s="1"/>
  <c r="M2881" i="19" s="1"/>
  <c r="CP48" i="17"/>
  <c r="I2215" i="19"/>
  <c r="I999" i="19"/>
  <c r="I1201" i="19"/>
  <c r="BR41" i="16"/>
  <c r="H1651" i="19"/>
  <c r="BQ61" i="18"/>
  <c r="BQ157" i="18" s="1"/>
  <c r="BH125" i="17"/>
  <c r="H603" i="19"/>
  <c r="H554" i="19"/>
  <c r="I925" i="19"/>
  <c r="CJ131" i="17"/>
  <c r="CJ240" i="17" s="1"/>
  <c r="BT101" i="17"/>
  <c r="BT296" i="17" s="1"/>
  <c r="CF70" i="17"/>
  <c r="BE70" i="17"/>
  <c r="H893" i="19"/>
  <c r="AP54" i="16"/>
  <c r="BX97" i="17"/>
  <c r="BX263" i="17" s="1"/>
  <c r="I1849" i="19"/>
  <c r="I3081" i="19"/>
  <c r="AP85" i="17"/>
  <c r="H939" i="19"/>
  <c r="I589" i="19"/>
  <c r="BC61" i="18"/>
  <c r="BB63" i="18" s="1"/>
  <c r="BR101" i="17"/>
  <c r="BR296" i="17" s="1"/>
  <c r="BK78" i="18"/>
  <c r="BL78" i="18" s="1"/>
  <c r="CO94" i="17"/>
  <c r="I877" i="19"/>
  <c r="BO67" i="18"/>
  <c r="BO118" i="18" s="1"/>
  <c r="AZ102" i="17"/>
  <c r="I2760" i="19"/>
  <c r="CC128" i="17"/>
  <c r="H1778" i="19"/>
  <c r="H948" i="19"/>
  <c r="H2667" i="19"/>
  <c r="I1830" i="19"/>
  <c r="I405" i="19"/>
  <c r="I2654" i="19"/>
  <c r="H834" i="19"/>
  <c r="AN61" i="18"/>
  <c r="BZ120" i="17"/>
  <c r="BZ581" i="17" s="1"/>
  <c r="H1660" i="19"/>
  <c r="BU111" i="17"/>
  <c r="I1382" i="19"/>
  <c r="AJ58" i="17"/>
  <c r="AJ249" i="17" s="1"/>
  <c r="H2551" i="19"/>
  <c r="I2551" i="19"/>
  <c r="AT78" i="18"/>
  <c r="AT107" i="18" s="1"/>
  <c r="BO73" i="17"/>
  <c r="BO168" i="17" s="1"/>
  <c r="H3191" i="19"/>
  <c r="CO65" i="18"/>
  <c r="CP65" i="18" s="1"/>
  <c r="L3191" i="19" s="1"/>
  <c r="K3191" i="19" s="1"/>
  <c r="AV120" i="17"/>
  <c r="BU110" i="17"/>
  <c r="BU176" i="17" s="1"/>
  <c r="BL90" i="17"/>
  <c r="L1457" i="19" s="1"/>
  <c r="K1457" i="19" s="1"/>
  <c r="I1009" i="19"/>
  <c r="CI79" i="18"/>
  <c r="BU37" i="17"/>
  <c r="AB71" i="18"/>
  <c r="AB122" i="18" s="1"/>
  <c r="BT74" i="18"/>
  <c r="BQ128" i="17"/>
  <c r="BQ45" i="16"/>
  <c r="BR45" i="16" s="1"/>
  <c r="BR67" i="16" s="1"/>
  <c r="H2752" i="19"/>
  <c r="I2859" i="19"/>
  <c r="I3174" i="19"/>
  <c r="H3174" i="19"/>
  <c r="L2917" i="19"/>
  <c r="K2917" i="19" s="1"/>
  <c r="M2917" i="19" s="1"/>
  <c r="H3061" i="19"/>
  <c r="I3061" i="19"/>
  <c r="CD78" i="18"/>
  <c r="CD107" i="18" s="1"/>
  <c r="H1853" i="19"/>
  <c r="BW108" i="17"/>
  <c r="BW125" i="17"/>
  <c r="AS91" i="17"/>
  <c r="H1028" i="19"/>
  <c r="CD72" i="17"/>
  <c r="CD167" i="17" s="1"/>
  <c r="H2256" i="19"/>
  <c r="AM58" i="17"/>
  <c r="H868" i="19"/>
  <c r="AZ113" i="17"/>
  <c r="H730" i="19"/>
  <c r="H598" i="19"/>
  <c r="AW108" i="17"/>
  <c r="L1108" i="19" s="1"/>
  <c r="K1108" i="19" s="1"/>
  <c r="I1117" i="19"/>
  <c r="AW125" i="17"/>
  <c r="I1108" i="19"/>
  <c r="I2391" i="19"/>
  <c r="AH61" i="18"/>
  <c r="H2393" i="19" s="1"/>
  <c r="AM85" i="17"/>
  <c r="CA102" i="17"/>
  <c r="CA242" i="17" s="1"/>
  <c r="I842" i="19"/>
  <c r="AZ91" i="17"/>
  <c r="L1157" i="19" s="1"/>
  <c r="K1157" i="19" s="1"/>
  <c r="M1157" i="19" s="1"/>
  <c r="CA74" i="17"/>
  <c r="I2935" i="19"/>
  <c r="BU52" i="18"/>
  <c r="BT72" i="18" s="1"/>
  <c r="H553" i="19"/>
  <c r="AN113" i="17"/>
  <c r="AN91" i="17"/>
  <c r="AM97" i="17" s="1"/>
  <c r="H1402" i="19"/>
  <c r="CC85" i="18"/>
  <c r="I3029" i="19"/>
  <c r="I2593" i="19"/>
  <c r="AK69" i="18"/>
  <c r="H2408" i="19"/>
  <c r="H1707" i="19"/>
  <c r="AH44" i="16"/>
  <c r="H994" i="19"/>
  <c r="CI120" i="17"/>
  <c r="CI581" i="17" s="1"/>
  <c r="AG43" i="16"/>
  <c r="H2536" i="19"/>
  <c r="AS63" i="18"/>
  <c r="AA125" i="17"/>
  <c r="I632" i="19" s="1"/>
  <c r="H1888" i="19"/>
  <c r="AD97" i="17"/>
  <c r="I1307" i="19"/>
  <c r="H2324" i="19"/>
  <c r="I1998" i="19"/>
  <c r="I477" i="19"/>
  <c r="H3104" i="19"/>
  <c r="I2052" i="19"/>
  <c r="BE63" i="18"/>
  <c r="H428" i="19"/>
  <c r="BT81" i="17"/>
  <c r="CO485" i="17" s="1"/>
  <c r="CF120" i="17"/>
  <c r="CF125" i="17"/>
  <c r="CC35" i="17"/>
  <c r="BX57" i="17"/>
  <c r="BW58" i="17" s="1"/>
  <c r="BU56" i="18"/>
  <c r="L2925" i="19" s="1"/>
  <c r="K2925" i="19" s="1"/>
  <c r="BB78" i="18"/>
  <c r="AS51" i="18"/>
  <c r="I518" i="19"/>
  <c r="H1744" i="19"/>
  <c r="CD49" i="17"/>
  <c r="H1971" i="19" s="1"/>
  <c r="AN69" i="18"/>
  <c r="AA63" i="18"/>
  <c r="AA144" i="18" s="1"/>
  <c r="I922" i="19"/>
  <c r="BN102" i="17"/>
  <c r="BL50" i="17"/>
  <c r="H2255" i="19"/>
  <c r="AA120" i="17"/>
  <c r="CO60" i="18"/>
  <c r="CI58" i="17"/>
  <c r="AM75" i="17"/>
  <c r="I2480" i="19"/>
  <c r="CO39" i="16"/>
  <c r="CO85" i="16" s="1"/>
  <c r="I2425" i="19"/>
  <c r="H1668" i="19"/>
  <c r="M571" i="19"/>
  <c r="CF71" i="18"/>
  <c r="H2597" i="19"/>
  <c r="I2914" i="19"/>
  <c r="H2687" i="19"/>
  <c r="BB51" i="18"/>
  <c r="CJ125" i="17"/>
  <c r="CF97" i="17"/>
  <c r="H1563" i="19"/>
  <c r="K134" i="19"/>
  <c r="M134" i="19" s="1"/>
  <c r="K132" i="19"/>
  <c r="M132" i="19" s="1"/>
  <c r="K158" i="19"/>
  <c r="M158" i="19" s="1"/>
  <c r="K96" i="19"/>
  <c r="M96" i="19" s="1"/>
  <c r="K130" i="19"/>
  <c r="M130" i="19" s="1"/>
  <c r="K172" i="19"/>
  <c r="M172" i="19" s="1"/>
  <c r="K198" i="19"/>
  <c r="M198" i="19" s="1"/>
  <c r="K64" i="19"/>
  <c r="M64" i="19" s="1"/>
  <c r="H58" i="19"/>
  <c r="K68" i="19"/>
  <c r="M68" i="19" s="1"/>
  <c r="K180" i="19"/>
  <c r="M180" i="19" s="1"/>
  <c r="K168" i="19"/>
  <c r="M168" i="19" s="1"/>
  <c r="K216" i="19"/>
  <c r="M216" i="19" s="1"/>
  <c r="H50" i="19"/>
  <c r="K114" i="19"/>
  <c r="M114" i="19" s="1"/>
  <c r="H178" i="19"/>
  <c r="K220" i="19"/>
  <c r="M220" i="19" s="1"/>
  <c r="K164" i="19"/>
  <c r="M164" i="19" s="1"/>
  <c r="K48" i="19"/>
  <c r="M48" i="19" s="1"/>
  <c r="M240" i="19"/>
  <c r="K154" i="19"/>
  <c r="M154" i="19" s="1"/>
  <c r="K54" i="19"/>
  <c r="M54" i="19" s="1"/>
  <c r="K182" i="19"/>
  <c r="M182" i="19" s="1"/>
  <c r="K108" i="19"/>
  <c r="M108" i="19" s="1"/>
  <c r="K72" i="19"/>
  <c r="M72" i="19" s="1"/>
  <c r="K232" i="19"/>
  <c r="M232" i="19" s="1"/>
  <c r="K94" i="19"/>
  <c r="M94" i="19" s="1"/>
  <c r="H78" i="19"/>
  <c r="K56" i="19"/>
  <c r="M56" i="19" s="1"/>
  <c r="K226" i="19"/>
  <c r="M226" i="19" s="1"/>
  <c r="K230" i="19"/>
  <c r="M230" i="19" s="1"/>
  <c r="H150" i="19"/>
  <c r="K110" i="19"/>
  <c r="M110" i="19" s="1"/>
  <c r="K162" i="19"/>
  <c r="M162" i="19" s="1"/>
  <c r="H242" i="19"/>
  <c r="M242" i="19" s="1"/>
  <c r="K120" i="19"/>
  <c r="M120" i="19" s="1"/>
  <c r="K116" i="19"/>
  <c r="M116" i="19" s="1"/>
  <c r="K82" i="19"/>
  <c r="M82" i="19" s="1"/>
  <c r="K84" i="19"/>
  <c r="M84" i="19" s="1"/>
  <c r="K80" i="19"/>
  <c r="M80" i="19" s="1"/>
  <c r="K174" i="19"/>
  <c r="M174" i="19" s="1"/>
  <c r="K122" i="19"/>
  <c r="M122" i="19" s="1"/>
  <c r="K210" i="19"/>
  <c r="M210" i="19" s="1"/>
  <c r="K214" i="19"/>
  <c r="M214" i="19" s="1"/>
  <c r="K152" i="19"/>
  <c r="M152" i="19" s="1"/>
  <c r="H222" i="19"/>
  <c r="K98" i="19"/>
  <c r="M98" i="19" s="1"/>
  <c r="K284" i="19"/>
  <c r="M284" i="19" s="1"/>
  <c r="K342" i="19"/>
  <c r="M342" i="19" s="1"/>
  <c r="H354" i="19"/>
  <c r="K280" i="19"/>
  <c r="M280" i="19" s="1"/>
  <c r="K314" i="19"/>
  <c r="M314" i="19" s="1"/>
  <c r="K340" i="19"/>
  <c r="M340" i="19" s="1"/>
  <c r="K286" i="19"/>
  <c r="M286" i="19" s="1"/>
  <c r="K282" i="19"/>
  <c r="M282" i="19" s="1"/>
  <c r="K332" i="19"/>
  <c r="M332" i="19" s="1"/>
  <c r="H358" i="19"/>
  <c r="K336" i="19"/>
  <c r="M336" i="19" s="1"/>
  <c r="K258" i="19"/>
  <c r="M258" i="19" s="1"/>
  <c r="K270" i="19"/>
  <c r="M270" i="19" s="1"/>
  <c r="H350" i="19"/>
  <c r="K338" i="19"/>
  <c r="M338" i="19" s="1"/>
  <c r="K276" i="19"/>
  <c r="M276" i="19" s="1"/>
  <c r="H298" i="19"/>
  <c r="L2786" i="19"/>
  <c r="K2786" i="19" s="1"/>
  <c r="M2786" i="19" s="1"/>
  <c r="L1233" i="19"/>
  <c r="K1233" i="19" s="1"/>
  <c r="M1233" i="19" s="1"/>
  <c r="AD93" i="18"/>
  <c r="L1451" i="19"/>
  <c r="K1451" i="19" s="1"/>
  <c r="M1451" i="19" s="1"/>
  <c r="L520" i="19"/>
  <c r="K520" i="19" s="1"/>
  <c r="M520" i="19" s="1"/>
  <c r="L2827" i="19"/>
  <c r="K2827" i="19" s="1"/>
  <c r="M2827" i="19" s="1"/>
  <c r="L1584" i="19"/>
  <c r="K1584" i="19" s="1"/>
  <c r="M1584" i="19" s="1"/>
  <c r="L2135" i="19"/>
  <c r="K2135" i="19" s="1"/>
  <c r="M2135" i="19" s="1"/>
  <c r="I73" i="19"/>
  <c r="H73" i="19" s="1"/>
  <c r="I245" i="19"/>
  <c r="H245" i="19" s="1"/>
  <c r="L709" i="19"/>
  <c r="K709" i="19" s="1"/>
  <c r="M709" i="19" s="1"/>
  <c r="L1973" i="19"/>
  <c r="K1973" i="19" s="1"/>
  <c r="M1973" i="19" s="1"/>
  <c r="L901" i="19"/>
  <c r="K901" i="19" s="1"/>
  <c r="M901" i="19" s="1"/>
  <c r="L1236" i="19"/>
  <c r="K1236" i="19" s="1"/>
  <c r="M1236" i="19" s="1"/>
  <c r="L801" i="19"/>
  <c r="K801" i="19" s="1"/>
  <c r="M801" i="19" s="1"/>
  <c r="L1796" i="19"/>
  <c r="K1796" i="19" s="1"/>
  <c r="M1796" i="19" s="1"/>
  <c r="L1194" i="19"/>
  <c r="K1194" i="19" s="1"/>
  <c r="M1194" i="19" s="1"/>
  <c r="L1653" i="19"/>
  <c r="K1653" i="19" s="1"/>
  <c r="M1653" i="19" s="1"/>
  <c r="L1715" i="19"/>
  <c r="K1715" i="19" s="1"/>
  <c r="M1715" i="19" s="1"/>
  <c r="L2095" i="19"/>
  <c r="K2095" i="19" s="1"/>
  <c r="M2095" i="19" s="1"/>
  <c r="L1231" i="19"/>
  <c r="K1231" i="19" s="1"/>
  <c r="M1231" i="19" s="1"/>
  <c r="L1746" i="19"/>
  <c r="K1746" i="19" s="1"/>
  <c r="M1746" i="19" s="1"/>
  <c r="L1684" i="19"/>
  <c r="K1684" i="19" s="1"/>
  <c r="M1684" i="19" s="1"/>
  <c r="L1658" i="19"/>
  <c r="K1658" i="19" s="1"/>
  <c r="M1658" i="19" s="1"/>
  <c r="L1321" i="19"/>
  <c r="K1321" i="19" s="1"/>
  <c r="M1321" i="19" s="1"/>
  <c r="L917" i="19"/>
  <c r="K917" i="19" s="1"/>
  <c r="M917" i="19" s="1"/>
  <c r="L1344" i="19"/>
  <c r="K1344" i="19" s="1"/>
  <c r="M1344" i="19" s="1"/>
  <c r="L1865" i="19"/>
  <c r="K1865" i="19" s="1"/>
  <c r="M1865" i="19" s="1"/>
  <c r="L1186" i="19"/>
  <c r="K1186" i="19" s="1"/>
  <c r="M1186" i="19" s="1"/>
  <c r="L1013" i="19"/>
  <c r="K1013" i="19" s="1"/>
  <c r="M1013" i="19" s="1"/>
  <c r="L1842" i="19"/>
  <c r="K1842" i="19" s="1"/>
  <c r="L1851" i="19"/>
  <c r="K1851" i="19" s="1"/>
  <c r="M1851" i="19" s="1"/>
  <c r="L112" i="19"/>
  <c r="L1106" i="19"/>
  <c r="K1106" i="19" s="1"/>
  <c r="M1106" i="19" s="1"/>
  <c r="L2590" i="19"/>
  <c r="K2590" i="19" s="1"/>
  <c r="M2590" i="19" s="1"/>
  <c r="I306" i="19"/>
  <c r="L2929" i="19"/>
  <c r="K2929" i="19" s="1"/>
  <c r="M2929" i="19" s="1"/>
  <c r="L2730" i="19"/>
  <c r="K2730" i="19" s="1"/>
  <c r="M2730" i="19" s="1"/>
  <c r="L1116" i="19"/>
  <c r="K1116" i="19" s="1"/>
  <c r="M1116" i="19" s="1"/>
  <c r="L1696" i="19"/>
  <c r="K1696" i="19" s="1"/>
  <c r="M1696" i="19" s="1"/>
  <c r="L1591" i="19"/>
  <c r="K1591" i="19" s="1"/>
  <c r="M1591" i="19" s="1"/>
  <c r="L1922" i="19"/>
  <c r="K1922" i="19" s="1"/>
  <c r="M1922" i="19" s="1"/>
  <c r="L631" i="19"/>
  <c r="K631" i="19" s="1"/>
  <c r="M631" i="19" s="1"/>
  <c r="L1568" i="19"/>
  <c r="K1568" i="19" s="1"/>
  <c r="M1568" i="19" s="1"/>
  <c r="L2125" i="19"/>
  <c r="K2125" i="19" s="1"/>
  <c r="M2125" i="19" s="1"/>
  <c r="I234" i="19"/>
  <c r="L1501" i="19"/>
  <c r="K1501" i="19" s="1"/>
  <c r="M1501" i="19" s="1"/>
  <c r="L2497" i="19"/>
  <c r="K2497" i="19" s="1"/>
  <c r="M2497" i="19" s="1"/>
  <c r="BH93" i="18"/>
  <c r="CL92" i="18"/>
  <c r="I251" i="19"/>
  <c r="H251" i="19" s="1"/>
  <c r="BW93" i="18"/>
  <c r="L882" i="19"/>
  <c r="K882" i="19" s="1"/>
  <c r="M882" i="19" s="1"/>
  <c r="BZ93" i="18"/>
  <c r="L137" i="19"/>
  <c r="K137" i="19" s="1"/>
  <c r="M137" i="19" s="1"/>
  <c r="L2439" i="19"/>
  <c r="K2439" i="19" s="1"/>
  <c r="M2439" i="19" s="1"/>
  <c r="L2018" i="19"/>
  <c r="K2018" i="19" s="1"/>
  <c r="M2018" i="19" s="1"/>
  <c r="L965" i="19"/>
  <c r="K965" i="19" s="1"/>
  <c r="M965" i="19" s="1"/>
  <c r="L950" i="19"/>
  <c r="K950" i="19" s="1"/>
  <c r="M950" i="19" s="1"/>
  <c r="L960" i="19"/>
  <c r="K960" i="19" s="1"/>
  <c r="M960" i="19" s="1"/>
  <c r="L2519" i="19"/>
  <c r="K2519" i="19" s="1"/>
  <c r="M2519" i="19" s="1"/>
  <c r="CI93" i="18"/>
  <c r="AA93" i="18"/>
  <c r="BH143" i="17"/>
  <c r="L539" i="19"/>
  <c r="K539" i="19" s="1"/>
  <c r="M539" i="19" s="1"/>
  <c r="L2694" i="19"/>
  <c r="K2694" i="19" s="1"/>
  <c r="M2694" i="19" s="1"/>
  <c r="L479" i="19"/>
  <c r="K479" i="19" s="1"/>
  <c r="M479" i="19" s="1"/>
  <c r="CL94" i="18"/>
  <c r="BE144" i="17"/>
  <c r="CL143" i="17"/>
  <c r="L533" i="19"/>
  <c r="K533" i="19" s="1"/>
  <c r="M533" i="19" s="1"/>
  <c r="AV141" i="17"/>
  <c r="CI146" i="17"/>
  <c r="L411" i="19"/>
  <c r="K411" i="19" s="1"/>
  <c r="M411" i="19" s="1"/>
  <c r="AP143" i="17"/>
  <c r="L438" i="19"/>
  <c r="K438" i="19" s="1"/>
  <c r="M438" i="19" s="1"/>
  <c r="L566" i="19"/>
  <c r="K566" i="19" s="1"/>
  <c r="M566" i="19" s="1"/>
  <c r="L2480" i="19"/>
  <c r="K2480" i="19" s="1"/>
  <c r="M2480" i="19" s="1"/>
  <c r="L2483" i="19"/>
  <c r="K2483" i="19" s="1"/>
  <c r="AA144" i="17"/>
  <c r="L2984" i="19"/>
  <c r="K2984" i="19" s="1"/>
  <c r="M2984" i="19" s="1"/>
  <c r="L692" i="19"/>
  <c r="K692" i="19" s="1"/>
  <c r="M692" i="19" s="1"/>
  <c r="L1392" i="19"/>
  <c r="K1392" i="19" s="1"/>
  <c r="M1392" i="19" s="1"/>
  <c r="L1866" i="19"/>
  <c r="K1866" i="19" s="1"/>
  <c r="L2436" i="19"/>
  <c r="K2436" i="19" s="1"/>
  <c r="M2436" i="19" s="1"/>
  <c r="L2722" i="19"/>
  <c r="K2722" i="19" s="1"/>
  <c r="M2722" i="19" s="1"/>
  <c r="AD92" i="18"/>
  <c r="L852" i="19"/>
  <c r="K852" i="19" s="1"/>
  <c r="M852" i="19" s="1"/>
  <c r="L1579" i="19"/>
  <c r="K1579" i="19" s="1"/>
  <c r="M1579" i="19" s="1"/>
  <c r="L2097" i="19"/>
  <c r="K2097" i="19" s="1"/>
  <c r="M2097" i="19" s="1"/>
  <c r="L2009" i="19"/>
  <c r="K2009" i="19" s="1"/>
  <c r="M2009" i="19" s="1"/>
  <c r="L1595" i="19"/>
  <c r="K1595" i="19" s="1"/>
  <c r="M1595" i="19" s="1"/>
  <c r="L233" i="19"/>
  <c r="K233" i="19" s="1"/>
  <c r="M233" i="19" s="1"/>
  <c r="L1374" i="19"/>
  <c r="K1374" i="19" s="1"/>
  <c r="M1374" i="19" s="1"/>
  <c r="L640" i="19"/>
  <c r="K640" i="19" s="1"/>
  <c r="M640" i="19" s="1"/>
  <c r="L1673" i="19"/>
  <c r="K1673" i="19" s="1"/>
  <c r="M1673" i="19" s="1"/>
  <c r="L2144" i="19"/>
  <c r="K2144" i="19" s="1"/>
  <c r="M2144" i="19" s="1"/>
  <c r="L1175" i="19"/>
  <c r="K1175" i="19" s="1"/>
  <c r="M1175" i="19" s="1"/>
  <c r="L1271" i="19"/>
  <c r="K1271" i="19" s="1"/>
  <c r="M1271" i="19" s="1"/>
  <c r="L2192" i="19"/>
  <c r="K2192" i="19" s="1"/>
  <c r="M2192" i="19" s="1"/>
  <c r="L163" i="19"/>
  <c r="K163" i="19" s="1"/>
  <c r="M163" i="19" s="1"/>
  <c r="L1120" i="19"/>
  <c r="K1120" i="19" s="1"/>
  <c r="M1120" i="19" s="1"/>
  <c r="L1395" i="19"/>
  <c r="K1395" i="19" s="1"/>
  <c r="M1395" i="19" s="1"/>
  <c r="L2162" i="19"/>
  <c r="K2162" i="19" s="1"/>
  <c r="M2162" i="19" s="1"/>
  <c r="L1225" i="19"/>
  <c r="K1225" i="19" s="1"/>
  <c r="M1225" i="19" s="1"/>
  <c r="L1223" i="19"/>
  <c r="K1223" i="19" s="1"/>
  <c r="M1223" i="19" s="1"/>
  <c r="L1386" i="19"/>
  <c r="K1386" i="19" s="1"/>
  <c r="M1386" i="19" s="1"/>
  <c r="L1180" i="19"/>
  <c r="K1180" i="19" s="1"/>
  <c r="M1180" i="19" s="1"/>
  <c r="L380" i="19"/>
  <c r="K380" i="19" s="1"/>
  <c r="M380" i="19" s="1"/>
  <c r="L589" i="19"/>
  <c r="K589" i="19" s="1"/>
  <c r="L2927" i="19"/>
  <c r="K2927" i="19" s="1"/>
  <c r="M2927" i="19" s="1"/>
  <c r="L3074" i="19"/>
  <c r="K3074" i="19" s="1"/>
  <c r="M3074" i="19" s="1"/>
  <c r="I277" i="19"/>
  <c r="H277" i="19" s="1"/>
  <c r="L774" i="19"/>
  <c r="K774" i="19" s="1"/>
  <c r="M774" i="19" s="1"/>
  <c r="L743" i="19"/>
  <c r="K743" i="19" s="1"/>
  <c r="M743" i="19" s="1"/>
  <c r="L2107" i="19"/>
  <c r="K2107" i="19" s="1"/>
  <c r="M2107" i="19" s="1"/>
  <c r="I195" i="19"/>
  <c r="H195" i="19" s="1"/>
  <c r="L1730" i="19"/>
  <c r="K1730" i="19" s="1"/>
  <c r="L1438" i="19"/>
  <c r="K1438" i="19" s="1"/>
  <c r="M1438" i="19" s="1"/>
  <c r="L3006" i="19"/>
  <c r="K3006" i="19" s="1"/>
  <c r="M3006" i="19" s="1"/>
  <c r="L2957" i="19"/>
  <c r="K2957" i="19" s="1"/>
  <c r="M2957" i="19" s="1"/>
  <c r="L701" i="19"/>
  <c r="K701" i="19" s="1"/>
  <c r="M701" i="19" s="1"/>
  <c r="L1885" i="19"/>
  <c r="K1885" i="19" s="1"/>
  <c r="M1885" i="19" s="1"/>
  <c r="BZ145" i="17"/>
  <c r="L907" i="19"/>
  <c r="K907" i="19" s="1"/>
  <c r="M907" i="19" s="1"/>
  <c r="L2157" i="19"/>
  <c r="K2157" i="19" s="1"/>
  <c r="M2157" i="19" s="1"/>
  <c r="L228" i="19"/>
  <c r="K228" i="19" s="1"/>
  <c r="L2004" i="19"/>
  <c r="K2004" i="19" s="1"/>
  <c r="M2004" i="19" s="1"/>
  <c r="L123" i="19"/>
  <c r="K123" i="19" s="1"/>
  <c r="M123" i="19" s="1"/>
  <c r="L3118" i="19"/>
  <c r="K3118" i="19" s="1"/>
  <c r="I359" i="19"/>
  <c r="H359" i="19" s="1"/>
  <c r="L1825" i="19"/>
  <c r="K1825" i="19" s="1"/>
  <c r="M1825" i="19" s="1"/>
  <c r="L822" i="19"/>
  <c r="K822" i="19" s="1"/>
  <c r="L2506" i="19"/>
  <c r="K2506" i="19" s="1"/>
  <c r="M2506" i="19" s="1"/>
  <c r="L2190" i="19"/>
  <c r="K2190" i="19" s="1"/>
  <c r="M2190" i="19" s="1"/>
  <c r="L1648" i="19"/>
  <c r="K1648" i="19" s="1"/>
  <c r="M1648" i="19" s="1"/>
  <c r="L2983" i="19"/>
  <c r="K2983" i="19" s="1"/>
  <c r="L1987" i="19"/>
  <c r="K1987" i="19" s="1"/>
  <c r="M1987" i="19" s="1"/>
  <c r="L2596" i="19"/>
  <c r="K2596" i="19" s="1"/>
  <c r="M2596" i="19" s="1"/>
  <c r="L872" i="19"/>
  <c r="K872" i="19" s="1"/>
  <c r="M872" i="19" s="1"/>
  <c r="L1142" i="19"/>
  <c r="K1142" i="19" s="1"/>
  <c r="M1142" i="19" s="1"/>
  <c r="L3089" i="19"/>
  <c r="K3089" i="19" s="1"/>
  <c r="M3089" i="19" s="1"/>
  <c r="I303" i="19"/>
  <c r="H303" i="19" s="1"/>
  <c r="L2076" i="19"/>
  <c r="K2076" i="19" s="1"/>
  <c r="I140" i="19"/>
  <c r="H140" i="19" s="1"/>
  <c r="L1762" i="19"/>
  <c r="K1762" i="19" s="1"/>
  <c r="M1762" i="19" s="1"/>
  <c r="L1176" i="19"/>
  <c r="K1176" i="19" s="1"/>
  <c r="M1176" i="19" s="1"/>
  <c r="CI92" i="18"/>
  <c r="L1722" i="19"/>
  <c r="K1722" i="19" s="1"/>
  <c r="L2092" i="19"/>
  <c r="K2092" i="19" s="1"/>
  <c r="M2092" i="19" s="1"/>
  <c r="I165" i="19"/>
  <c r="H165" i="19" s="1"/>
  <c r="L2593" i="19"/>
  <c r="K2593" i="19" s="1"/>
  <c r="L2663" i="19"/>
  <c r="K2663" i="19" s="1"/>
  <c r="M2663" i="19" s="1"/>
  <c r="L461" i="19"/>
  <c r="K461" i="19" s="1"/>
  <c r="M461" i="19" s="1"/>
  <c r="L2963" i="19"/>
  <c r="K2963" i="19" s="1"/>
  <c r="M2963" i="19" s="1"/>
  <c r="L2304" i="19"/>
  <c r="K2304" i="19" s="1"/>
  <c r="M2304" i="19" s="1"/>
  <c r="L2476" i="19"/>
  <c r="K2476" i="19" s="1"/>
  <c r="M2476" i="19" s="1"/>
  <c r="AP92" i="18"/>
  <c r="L3053" i="19"/>
  <c r="K3053" i="19" s="1"/>
  <c r="M3053" i="19" s="1"/>
  <c r="L352" i="19"/>
  <c r="K352" i="19" s="1"/>
  <c r="L296" i="19"/>
  <c r="L2548" i="19"/>
  <c r="K2548" i="19" s="1"/>
  <c r="M2548" i="19" s="1"/>
  <c r="L1775" i="19"/>
  <c r="K1775" i="19" s="1"/>
  <c r="M1775" i="19" s="1"/>
  <c r="I204" i="19"/>
  <c r="H204" i="19" s="1"/>
  <c r="L2112" i="19"/>
  <c r="K2112" i="19" s="1"/>
  <c r="M2112" i="19" s="1"/>
  <c r="L1207" i="19"/>
  <c r="K1207" i="19" s="1"/>
  <c r="M1207" i="19" s="1"/>
  <c r="L1906" i="19"/>
  <c r="K1906" i="19" s="1"/>
  <c r="M1906" i="19" s="1"/>
  <c r="L467" i="19"/>
  <c r="K467" i="19" s="1"/>
  <c r="M467" i="19" s="1"/>
  <c r="L2655" i="19"/>
  <c r="K2655" i="19" s="1"/>
  <c r="M2655" i="19" s="1"/>
  <c r="L1077" i="19"/>
  <c r="K1077" i="19" s="1"/>
  <c r="M1077" i="19" s="1"/>
  <c r="L1718" i="19"/>
  <c r="K1718" i="19" s="1"/>
  <c r="M1718" i="19" s="1"/>
  <c r="L1902" i="19"/>
  <c r="K1902" i="19" s="1"/>
  <c r="M1902" i="19" s="1"/>
  <c r="L1759" i="19"/>
  <c r="K1759" i="19" s="1"/>
  <c r="M1759" i="19" s="1"/>
  <c r="L1650" i="19"/>
  <c r="K1650" i="19" s="1"/>
  <c r="M1650" i="19" s="1"/>
  <c r="L2747" i="19"/>
  <c r="K2747" i="19" s="1"/>
  <c r="M2747" i="19" s="1"/>
  <c r="L3174" i="19"/>
  <c r="K3174" i="19" s="1"/>
  <c r="L992" i="19"/>
  <c r="K992" i="19" s="1"/>
  <c r="M992" i="19" s="1"/>
  <c r="L3081" i="19"/>
  <c r="K3081" i="19" s="1"/>
  <c r="M3081" i="19" s="1"/>
  <c r="I295" i="19"/>
  <c r="H295" i="19" s="1"/>
  <c r="L3096" i="19"/>
  <c r="K3096" i="19" s="1"/>
  <c r="M3096" i="19" s="1"/>
  <c r="I310" i="19"/>
  <c r="L1097" i="19"/>
  <c r="K1097" i="19" s="1"/>
  <c r="M1097" i="19" s="1"/>
  <c r="L1723" i="19"/>
  <c r="K1723" i="19" s="1"/>
  <c r="M1723" i="19" s="1"/>
  <c r="L1800" i="19"/>
  <c r="K1800" i="19" s="1"/>
  <c r="M1800" i="19" s="1"/>
  <c r="L2052" i="19"/>
  <c r="K2052" i="19" s="1"/>
  <c r="I90" i="19"/>
  <c r="L2803" i="19"/>
  <c r="K2803" i="19" s="1"/>
  <c r="M2803" i="19" s="1"/>
  <c r="L1317" i="19"/>
  <c r="K1317" i="19" s="1"/>
  <c r="M1317" i="19" s="1"/>
  <c r="L739" i="19"/>
  <c r="K739" i="19" s="1"/>
  <c r="M739" i="19" s="1"/>
  <c r="L2045" i="19"/>
  <c r="K2045" i="19" s="1"/>
  <c r="M2045" i="19" s="1"/>
  <c r="I79" i="19"/>
  <c r="H79" i="19" s="1"/>
  <c r="L647" i="19"/>
  <c r="K647" i="19" s="1"/>
  <c r="M647" i="19" s="1"/>
  <c r="L1307" i="19"/>
  <c r="K1307" i="19" s="1"/>
  <c r="L846" i="19"/>
  <c r="K846" i="19" s="1"/>
  <c r="M846" i="19" s="1"/>
  <c r="L2532" i="19"/>
  <c r="K2532" i="19" s="1"/>
  <c r="M2532" i="19" s="1"/>
  <c r="L2982" i="19"/>
  <c r="K2982" i="19" s="1"/>
  <c r="M2982" i="19" s="1"/>
  <c r="L2708" i="19"/>
  <c r="K2708" i="19" s="1"/>
  <c r="L748" i="19"/>
  <c r="K748" i="19" s="1"/>
  <c r="M748" i="19" s="1"/>
  <c r="L372" i="19"/>
  <c r="K372" i="19" s="1"/>
  <c r="L3055" i="19"/>
  <c r="K3055" i="19" s="1"/>
  <c r="M3055" i="19" s="1"/>
  <c r="L354" i="19"/>
  <c r="K354" i="19" s="1"/>
  <c r="L298" i="19"/>
  <c r="K298" i="19" s="1"/>
  <c r="L2934" i="19"/>
  <c r="K2934" i="19" s="1"/>
  <c r="M2934" i="19" s="1"/>
  <c r="L509" i="19"/>
  <c r="K509" i="19" s="1"/>
  <c r="M509" i="19" s="1"/>
  <c r="L478" i="19"/>
  <c r="K478" i="19" s="1"/>
  <c r="L686" i="19"/>
  <c r="K686" i="19" s="1"/>
  <c r="L1562" i="19"/>
  <c r="K1562" i="19" s="1"/>
  <c r="L2561" i="19"/>
  <c r="K2561" i="19" s="1"/>
  <c r="M2561" i="19" s="1"/>
  <c r="L432" i="19"/>
  <c r="K432" i="19" s="1"/>
  <c r="AV92" i="18"/>
  <c r="L1667" i="19"/>
  <c r="K1667" i="19" s="1"/>
  <c r="L2424" i="19"/>
  <c r="K2424" i="19" s="1"/>
  <c r="M2424" i="19" s="1"/>
  <c r="AJ94" i="18"/>
  <c r="L2888" i="19"/>
  <c r="K2888" i="19" s="1"/>
  <c r="M2888" i="19" s="1"/>
  <c r="L1140" i="19"/>
  <c r="K1140" i="19" s="1"/>
  <c r="M1140" i="19" s="1"/>
  <c r="L2418" i="19"/>
  <c r="K2418" i="19" s="1"/>
  <c r="M2418" i="19" s="1"/>
  <c r="L2901" i="19"/>
  <c r="K2901" i="19" s="1"/>
  <c r="M2901" i="19" s="1"/>
  <c r="L1292" i="19"/>
  <c r="K1292" i="19" s="1"/>
  <c r="M1292" i="19" s="1"/>
  <c r="L424" i="19"/>
  <c r="K424" i="19" s="1"/>
  <c r="M424" i="19" s="1"/>
  <c r="L1506" i="19"/>
  <c r="K1506" i="19" s="1"/>
  <c r="M1506" i="19" s="1"/>
  <c r="L3121" i="19"/>
  <c r="K3121" i="19" s="1"/>
  <c r="M3121" i="19" s="1"/>
  <c r="I362" i="19"/>
  <c r="L1598" i="19"/>
  <c r="K1598" i="19" s="1"/>
  <c r="M1598" i="19" s="1"/>
  <c r="L2790" i="19"/>
  <c r="K2790" i="19" s="1"/>
  <c r="M2790" i="19" s="1"/>
  <c r="L244" i="19"/>
  <c r="K244" i="19" s="1"/>
  <c r="L2020" i="19"/>
  <c r="K2020" i="19" s="1"/>
  <c r="M2020" i="19" s="1"/>
  <c r="L139" i="19"/>
  <c r="K139" i="19" s="1"/>
  <c r="M139" i="19" s="1"/>
  <c r="L1380" i="19"/>
  <c r="K1380" i="19" s="1"/>
  <c r="M1380" i="19" s="1"/>
  <c r="L1553" i="19"/>
  <c r="K1553" i="19" s="1"/>
  <c r="M1553" i="19" s="1"/>
  <c r="CF93" i="18"/>
  <c r="L2912" i="19"/>
  <c r="K2912" i="19" s="1"/>
  <c r="M2912" i="19" s="1"/>
  <c r="L2150" i="19"/>
  <c r="K2150" i="19" s="1"/>
  <c r="M2150" i="19" s="1"/>
  <c r="L617" i="19"/>
  <c r="K617" i="19" s="1"/>
  <c r="M617" i="19" s="1"/>
  <c r="L515" i="19"/>
  <c r="K515" i="19" s="1"/>
  <c r="M515" i="19" s="1"/>
  <c r="L1278" i="19"/>
  <c r="K1278" i="19" s="1"/>
  <c r="L1612" i="19"/>
  <c r="K1612" i="19" s="1"/>
  <c r="M1612" i="19" s="1"/>
  <c r="L1443" i="19"/>
  <c r="K1443" i="19" s="1"/>
  <c r="L3016" i="19"/>
  <c r="K3016" i="19" s="1"/>
  <c r="L259" i="19"/>
  <c r="K259" i="19" s="1"/>
  <c r="M259" i="19" s="1"/>
  <c r="L315" i="19"/>
  <c r="K315" i="19" s="1"/>
  <c r="M315" i="19" s="1"/>
  <c r="L1714" i="19"/>
  <c r="K1714" i="19" s="1"/>
  <c r="M1714" i="19" s="1"/>
  <c r="L1639" i="19"/>
  <c r="K1639" i="19" s="1"/>
  <c r="M1639" i="19" s="1"/>
  <c r="L1781" i="19"/>
  <c r="K1781" i="19" s="1"/>
  <c r="L1348" i="19"/>
  <c r="K1348" i="19" s="1"/>
  <c r="M1348" i="19" s="1"/>
  <c r="L1300" i="19"/>
  <c r="K1300" i="19" s="1"/>
  <c r="M1300" i="19" s="1"/>
  <c r="L1018" i="19"/>
  <c r="K1018" i="19" s="1"/>
  <c r="M1018" i="19" s="1"/>
  <c r="L2908" i="19"/>
  <c r="K2908" i="19" s="1"/>
  <c r="M2908" i="19" s="1"/>
  <c r="L2540" i="19"/>
  <c r="K2540" i="19" s="1"/>
  <c r="M2540" i="19" s="1"/>
  <c r="L1474" i="19"/>
  <c r="K1474" i="19" s="1"/>
  <c r="L3051" i="19"/>
  <c r="K3051" i="19" s="1"/>
  <c r="M3051" i="19" s="1"/>
  <c r="L350" i="19"/>
  <c r="K350" i="19" s="1"/>
  <c r="L294" i="19"/>
  <c r="L517" i="19"/>
  <c r="K517" i="19" s="1"/>
  <c r="M517" i="19" s="1"/>
  <c r="L1741" i="19"/>
  <c r="K1741" i="19" s="1"/>
  <c r="M1741" i="19" s="1"/>
  <c r="L2468" i="19"/>
  <c r="K2468" i="19" s="1"/>
  <c r="M2468" i="19" s="1"/>
  <c r="L680" i="19"/>
  <c r="K680" i="19" s="1"/>
  <c r="M680" i="19" s="1"/>
  <c r="L514" i="19"/>
  <c r="K514" i="19" s="1"/>
  <c r="M514" i="19" s="1"/>
  <c r="L2872" i="19"/>
  <c r="K2872" i="19" s="1"/>
  <c r="M2872" i="19" s="1"/>
  <c r="L513" i="19"/>
  <c r="K513" i="19" s="1"/>
  <c r="M513" i="19" s="1"/>
  <c r="L2400" i="19"/>
  <c r="K2400" i="19" s="1"/>
  <c r="M2400" i="19" s="1"/>
  <c r="L3106" i="19"/>
  <c r="K3106" i="19" s="1"/>
  <c r="M3106" i="19" s="1"/>
  <c r="I343" i="19"/>
  <c r="H343" i="19" s="1"/>
  <c r="L1490" i="19"/>
  <c r="K1490" i="19" s="1"/>
  <c r="M1490" i="19" s="1"/>
  <c r="L1797" i="19"/>
  <c r="K1797" i="19" s="1"/>
  <c r="L341" i="19"/>
  <c r="K341" i="19" s="1"/>
  <c r="M341" i="19" s="1"/>
  <c r="L285" i="19"/>
  <c r="K285" i="19" s="1"/>
  <c r="M285" i="19" s="1"/>
  <c r="L3042" i="19"/>
  <c r="K3042" i="19" s="1"/>
  <c r="M3042" i="19" s="1"/>
  <c r="AJ92" i="18"/>
  <c r="L197" i="19"/>
  <c r="K197" i="19" s="1"/>
  <c r="M197" i="19" s="1"/>
  <c r="L1910" i="19"/>
  <c r="K1910" i="19" s="1"/>
  <c r="M1910" i="19" s="1"/>
  <c r="L1830" i="19"/>
  <c r="K1830" i="19" s="1"/>
  <c r="M1830" i="19" s="1"/>
  <c r="L971" i="19"/>
  <c r="K971" i="19" s="1"/>
  <c r="M971" i="19" s="1"/>
  <c r="L537" i="19"/>
  <c r="K537" i="19" s="1"/>
  <c r="M537" i="19" s="1"/>
  <c r="L592" i="19"/>
  <c r="K592" i="19" s="1"/>
  <c r="M592" i="19" s="1"/>
  <c r="AY94" i="18"/>
  <c r="L1649" i="19"/>
  <c r="K1649" i="19" s="1"/>
  <c r="M1649" i="19" s="1"/>
  <c r="L2397" i="19"/>
  <c r="K2397" i="19" s="1"/>
  <c r="M2397" i="19" s="1"/>
  <c r="L1786" i="19"/>
  <c r="K1786" i="19" s="1"/>
  <c r="L1936" i="19"/>
  <c r="K1936" i="19" s="1"/>
  <c r="M1936" i="19" s="1"/>
  <c r="L160" i="19"/>
  <c r="K160" i="19" s="1"/>
  <c r="L55" i="19"/>
  <c r="K55" i="19" s="1"/>
  <c r="M55" i="19" s="1"/>
  <c r="L2070" i="19"/>
  <c r="K2070" i="19" s="1"/>
  <c r="M2070" i="19" s="1"/>
  <c r="I129" i="19"/>
  <c r="H129" i="19" s="1"/>
  <c r="L2926" i="19"/>
  <c r="K2926" i="19" s="1"/>
  <c r="M2926" i="19" s="1"/>
  <c r="L3129" i="19"/>
  <c r="K3129" i="19" s="1"/>
  <c r="M3129" i="19" s="1"/>
  <c r="L1968" i="19"/>
  <c r="K1968" i="19" s="1"/>
  <c r="M1968" i="19" s="1"/>
  <c r="L192" i="19"/>
  <c r="L87" i="19"/>
  <c r="K87" i="19" s="1"/>
  <c r="M87" i="19" s="1"/>
  <c r="L2608" i="19"/>
  <c r="K2608" i="19" s="1"/>
  <c r="M2608" i="19" s="1"/>
  <c r="L1099" i="19"/>
  <c r="K1099" i="19" s="1"/>
  <c r="M1099" i="19" s="1"/>
  <c r="L1770" i="19"/>
  <c r="K1770" i="19" s="1"/>
  <c r="L1551" i="19"/>
  <c r="K1551" i="19" s="1"/>
  <c r="M1551" i="19" s="1"/>
  <c r="L1548" i="19"/>
  <c r="K1548" i="19" s="1"/>
  <c r="L1976" i="19"/>
  <c r="K1976" i="19" s="1"/>
  <c r="M1976" i="19" s="1"/>
  <c r="L200" i="19"/>
  <c r="K200" i="19" s="1"/>
  <c r="L95" i="19"/>
  <c r="K95" i="19" s="1"/>
  <c r="M95" i="19" s="1"/>
  <c r="L243" i="19"/>
  <c r="K243" i="19" s="1"/>
  <c r="M243" i="19" s="1"/>
  <c r="L2019" i="19"/>
  <c r="K2019" i="19" s="1"/>
  <c r="M2019" i="19" s="1"/>
  <c r="L832" i="19"/>
  <c r="K832" i="19" s="1"/>
  <c r="M832" i="19" s="1"/>
  <c r="L1286" i="19"/>
  <c r="K1286" i="19" s="1"/>
  <c r="M1286" i="19" s="1"/>
  <c r="L217" i="19"/>
  <c r="K217" i="19" s="1"/>
  <c r="M217" i="19" s="1"/>
  <c r="L2172" i="19"/>
  <c r="K2172" i="19" s="1"/>
  <c r="M2172" i="19" s="1"/>
  <c r="L2102" i="19"/>
  <c r="K2102" i="19" s="1"/>
  <c r="M2102" i="19" s="1"/>
  <c r="I190" i="19"/>
  <c r="L1877" i="19"/>
  <c r="K1877" i="19" s="1"/>
  <c r="M1877" i="19" s="1"/>
  <c r="L2829" i="19"/>
  <c r="K2829" i="19" s="1"/>
  <c r="M2829" i="19" s="1"/>
  <c r="BZ92" i="18"/>
  <c r="L2358" i="19"/>
  <c r="K2358" i="19" s="1"/>
  <c r="M2358" i="19" s="1"/>
  <c r="L1362" i="19"/>
  <c r="K1362" i="19" s="1"/>
  <c r="M1362" i="19" s="1"/>
  <c r="L979" i="19"/>
  <c r="K979" i="19" s="1"/>
  <c r="M979" i="19" s="1"/>
  <c r="L551" i="19"/>
  <c r="K551" i="19" s="1"/>
  <c r="M551" i="19" s="1"/>
  <c r="L920" i="19"/>
  <c r="K920" i="19" s="1"/>
  <c r="M920" i="19" s="1"/>
  <c r="L1422" i="19"/>
  <c r="K1422" i="19" s="1"/>
  <c r="L1626" i="19"/>
  <c r="K1626" i="19" s="1"/>
  <c r="L3090" i="19"/>
  <c r="K3090" i="19" s="1"/>
  <c r="M3090" i="19" s="1"/>
  <c r="I304" i="19"/>
  <c r="H304" i="19" s="1"/>
  <c r="L1033" i="19"/>
  <c r="K1033" i="19" s="1"/>
  <c r="M1033" i="19" s="1"/>
  <c r="L763" i="19"/>
  <c r="K763" i="19" s="1"/>
  <c r="M763" i="19" s="1"/>
  <c r="L2047" i="19"/>
  <c r="K2047" i="19" s="1"/>
  <c r="M2047" i="19" s="1"/>
  <c r="I85" i="19"/>
  <c r="H85" i="19" s="1"/>
  <c r="L521" i="19"/>
  <c r="K521" i="19" s="1"/>
  <c r="M521" i="19" s="1"/>
  <c r="L3125" i="19"/>
  <c r="K3125" i="19" s="1"/>
  <c r="M3125" i="19" s="1"/>
  <c r="I366" i="19"/>
  <c r="L1352" i="19"/>
  <c r="K1352" i="19" s="1"/>
  <c r="M1352" i="19" s="1"/>
  <c r="L2376" i="19"/>
  <c r="K2376" i="19" s="1"/>
  <c r="M2376" i="19" s="1"/>
  <c r="L2633" i="19"/>
  <c r="K2633" i="19" s="1"/>
  <c r="M2633" i="19" s="1"/>
  <c r="L2140" i="19"/>
  <c r="K2140" i="19" s="1"/>
  <c r="M2140" i="19" s="1"/>
  <c r="I254" i="19"/>
  <c r="L2992" i="19"/>
  <c r="K2992" i="19" s="1"/>
  <c r="M2992" i="19" s="1"/>
  <c r="L2911" i="19"/>
  <c r="K2911" i="19" s="1"/>
  <c r="M2911" i="19" s="1"/>
  <c r="L18" i="19"/>
  <c r="K18" i="19" s="1"/>
  <c r="L850" i="19"/>
  <c r="K850" i="19" s="1"/>
  <c r="M850" i="19" s="1"/>
  <c r="L2567" i="19"/>
  <c r="K2567" i="19" s="1"/>
  <c r="L3058" i="19"/>
  <c r="K3058" i="19" s="1"/>
  <c r="M3058" i="19" s="1"/>
  <c r="L357" i="19"/>
  <c r="K357" i="19" s="1"/>
  <c r="M357" i="19" s="1"/>
  <c r="L301" i="19"/>
  <c r="K301" i="19" s="1"/>
  <c r="M301" i="19" s="1"/>
  <c r="L2272" i="19"/>
  <c r="K2272" i="19" s="1"/>
  <c r="M2272" i="19" s="1"/>
  <c r="L3119" i="19"/>
  <c r="K3119" i="19" s="1"/>
  <c r="M3119" i="19" s="1"/>
  <c r="I360" i="19"/>
  <c r="H360" i="19" s="1"/>
  <c r="L3059" i="19"/>
  <c r="K3059" i="19" s="1"/>
  <c r="M3059" i="19" s="1"/>
  <c r="L358" i="19"/>
  <c r="K358" i="19" s="1"/>
  <c r="L302" i="19"/>
  <c r="L1409" i="19"/>
  <c r="K1409" i="19" s="1"/>
  <c r="L2620" i="19"/>
  <c r="K2620" i="19" s="1"/>
  <c r="M2620" i="19" s="1"/>
  <c r="L1044" i="19"/>
  <c r="K1044" i="19" s="1"/>
  <c r="M1044" i="19" s="1"/>
  <c r="L3103" i="19"/>
  <c r="K3103" i="19" s="1"/>
  <c r="M3103" i="19" s="1"/>
  <c r="I333" i="19"/>
  <c r="H333" i="19" s="1"/>
  <c r="L1177" i="19"/>
  <c r="K1177" i="19" s="1"/>
  <c r="M1177" i="19" s="1"/>
  <c r="L877" i="19"/>
  <c r="K877" i="19" s="1"/>
  <c r="M877" i="19" s="1"/>
  <c r="L3135" i="19"/>
  <c r="K3135" i="19" s="1"/>
  <c r="M3135" i="19" s="1"/>
  <c r="L655" i="19"/>
  <c r="K655" i="19" s="1"/>
  <c r="M655" i="19" s="1"/>
  <c r="L1406" i="19"/>
  <c r="K1406" i="19" s="1"/>
  <c r="M1406" i="19" s="1"/>
  <c r="L2486" i="19"/>
  <c r="K2486" i="19" s="1"/>
  <c r="M2486" i="19" s="1"/>
  <c r="L676" i="19"/>
  <c r="K676" i="19" s="1"/>
  <c r="M676" i="19" s="1"/>
  <c r="I66" i="19"/>
  <c r="L1071" i="19"/>
  <c r="K1071" i="19" s="1"/>
  <c r="M1071" i="19" s="1"/>
  <c r="L2307" i="19"/>
  <c r="K2307" i="19" s="1"/>
  <c r="M2307" i="19" s="1"/>
  <c r="L3077" i="19"/>
  <c r="K3077" i="19" s="1"/>
  <c r="M3077" i="19" s="1"/>
  <c r="I287" i="19"/>
  <c r="H287" i="19" s="1"/>
  <c r="L373" i="19"/>
  <c r="K373" i="19" s="1"/>
  <c r="M373" i="19" s="1"/>
  <c r="L1897" i="19"/>
  <c r="K1897" i="19" s="1"/>
  <c r="M1897" i="19" s="1"/>
  <c r="L564" i="19"/>
  <c r="K564" i="19" s="1"/>
  <c r="M564" i="19" s="1"/>
  <c r="L840" i="19"/>
  <c r="K840" i="19" s="1"/>
  <c r="L815" i="19"/>
  <c r="K815" i="19" s="1"/>
  <c r="M815" i="19" s="1"/>
  <c r="L3147" i="19"/>
  <c r="K3147" i="19" s="1"/>
  <c r="M3147" i="19" s="1"/>
  <c r="L405" i="19"/>
  <c r="K405" i="19" s="1"/>
  <c r="L2846" i="19"/>
  <c r="K2846" i="19" s="1"/>
  <c r="M2846" i="19" s="1"/>
  <c r="L1713" i="19"/>
  <c r="K1713" i="19" s="1"/>
  <c r="M1713" i="19" s="1"/>
  <c r="L779" i="19"/>
  <c r="K779" i="19" s="1"/>
  <c r="L2646" i="19"/>
  <c r="K2646" i="19" s="1"/>
  <c r="M2646" i="19" s="1"/>
  <c r="L644" i="19"/>
  <c r="K644" i="19" s="1"/>
  <c r="M644" i="19" s="1"/>
  <c r="L2986" i="19"/>
  <c r="K2986" i="19" s="1"/>
  <c r="M2986" i="19" s="1"/>
  <c r="L2960" i="19"/>
  <c r="K2960" i="19" s="1"/>
  <c r="M2960" i="19" s="1"/>
  <c r="L1771" i="19"/>
  <c r="K1771" i="19" s="1"/>
  <c r="M1771" i="19" s="1"/>
  <c r="L1822" i="19"/>
  <c r="K1822" i="19" s="1"/>
  <c r="M1822" i="19" s="1"/>
  <c r="L2921" i="19"/>
  <c r="K2921" i="19" s="1"/>
  <c r="M2921" i="19" s="1"/>
  <c r="L1981" i="19"/>
  <c r="K1981" i="19" s="1"/>
  <c r="M1981" i="19" s="1"/>
  <c r="L100" i="19"/>
  <c r="L205" i="19"/>
  <c r="K205" i="19" s="1"/>
  <c r="M205" i="19" s="1"/>
  <c r="L1539" i="19"/>
  <c r="K1539" i="19" s="1"/>
  <c r="M1539" i="19" s="1"/>
  <c r="L612" i="19"/>
  <c r="K612" i="19" s="1"/>
  <c r="M612" i="19" s="1"/>
  <c r="L757" i="19"/>
  <c r="K757" i="19" s="1"/>
  <c r="M757" i="19" s="1"/>
  <c r="L2494" i="19"/>
  <c r="K2494" i="19" s="1"/>
  <c r="M2494" i="19" s="1"/>
  <c r="AP141" i="17"/>
  <c r="L2914" i="19"/>
  <c r="K2914" i="19" s="1"/>
  <c r="L786" i="19"/>
  <c r="K786" i="19" s="1"/>
  <c r="M786" i="19" s="1"/>
  <c r="L1102" i="19"/>
  <c r="K1102" i="19" s="1"/>
  <c r="M1102" i="19" s="1"/>
  <c r="BF108" i="18" l="1"/>
  <c r="L2695" i="19"/>
  <c r="K2695" i="19" s="1"/>
  <c r="H2939" i="19"/>
  <c r="H3180" i="19"/>
  <c r="CO220" i="18"/>
  <c r="M2701" i="19"/>
  <c r="L2919" i="19"/>
  <c r="K2919" i="19" s="1"/>
  <c r="AA94" i="18"/>
  <c r="M3118" i="19"/>
  <c r="AV117" i="18"/>
  <c r="M2983" i="19"/>
  <c r="I2345" i="19"/>
  <c r="M2593" i="19"/>
  <c r="AH86" i="18"/>
  <c r="CO37" i="18"/>
  <c r="CO115" i="18" s="1"/>
  <c r="BU126" i="18"/>
  <c r="BU115" i="18"/>
  <c r="H3163" i="19"/>
  <c r="AV71" i="18"/>
  <c r="BT173" i="18"/>
  <c r="BN82" i="18"/>
  <c r="H908" i="19"/>
  <c r="I1555" i="19"/>
  <c r="BT375" i="17"/>
  <c r="AM54" i="16"/>
  <c r="CO34" i="16"/>
  <c r="CO80" i="16" s="1"/>
  <c r="H495" i="19"/>
  <c r="BN43" i="16"/>
  <c r="H524" i="19"/>
  <c r="I426" i="19"/>
  <c r="L459" i="19"/>
  <c r="K459" i="19" s="1"/>
  <c r="M459" i="19" s="1"/>
  <c r="CO36" i="16"/>
  <c r="CO82" i="16" s="1"/>
  <c r="H578" i="19"/>
  <c r="M374" i="19"/>
  <c r="I2928" i="19"/>
  <c r="M2337" i="19"/>
  <c r="L2600" i="19"/>
  <c r="K2600" i="19" s="1"/>
  <c r="M2600" i="19" s="1"/>
  <c r="M3016" i="19"/>
  <c r="I2893" i="19"/>
  <c r="BH160" i="18"/>
  <c r="BQ109" i="18"/>
  <c r="AA261" i="18"/>
  <c r="AT84" i="18"/>
  <c r="L2557" i="19" s="1"/>
  <c r="K2557" i="19" s="1"/>
  <c r="BH122" i="18"/>
  <c r="I2557" i="19"/>
  <c r="AB40" i="18"/>
  <c r="AB117" i="18" s="1"/>
  <c r="CO204" i="18"/>
  <c r="BW94" i="18"/>
  <c r="L2775" i="19"/>
  <c r="K2775" i="19" s="1"/>
  <c r="M2775" i="19" s="1"/>
  <c r="M2831" i="19"/>
  <c r="I2305" i="19"/>
  <c r="M2673" i="19"/>
  <c r="L3004" i="19"/>
  <c r="K3004" i="19" s="1"/>
  <c r="M3004" i="19" s="1"/>
  <c r="AA92" i="18"/>
  <c r="BU59" i="18"/>
  <c r="I1497" i="19"/>
  <c r="BL130" i="17"/>
  <c r="M851" i="19"/>
  <c r="M1541" i="19"/>
  <c r="H1235" i="19"/>
  <c r="H1260" i="19"/>
  <c r="H1308" i="19"/>
  <c r="M1837" i="19"/>
  <c r="AP70" i="17"/>
  <c r="AP250" i="17" s="1"/>
  <c r="BK312" i="17"/>
  <c r="BI239" i="17"/>
  <c r="L1390" i="19"/>
  <c r="K1390" i="19" s="1"/>
  <c r="M1390" i="19" s="1"/>
  <c r="M994" i="19"/>
  <c r="M842" i="19"/>
  <c r="M372" i="19"/>
  <c r="BK97" i="16"/>
  <c r="CF54" i="16"/>
  <c r="I575" i="19"/>
  <c r="M478" i="19"/>
  <c r="I428" i="19"/>
  <c r="BB43" i="16"/>
  <c r="AT45" i="16"/>
  <c r="AT67" i="16" s="1"/>
  <c r="M432" i="19"/>
  <c r="L2488" i="19"/>
  <c r="K2488" i="19" s="1"/>
  <c r="M2488" i="19" s="1"/>
  <c r="M2925" i="19"/>
  <c r="BQ82" i="18"/>
  <c r="H2899" i="19"/>
  <c r="AT40" i="18"/>
  <c r="AT117" i="18" s="1"/>
  <c r="L2657" i="19"/>
  <c r="K2657" i="19" s="1"/>
  <c r="M2657" i="19" s="1"/>
  <c r="H2594" i="19"/>
  <c r="CC69" i="18"/>
  <c r="CJ71" i="18"/>
  <c r="CJ122" i="18" s="1"/>
  <c r="L2571" i="19"/>
  <c r="K2571" i="19" s="1"/>
  <c r="M2571" i="19" s="1"/>
  <c r="H3052" i="19"/>
  <c r="I2513" i="19"/>
  <c r="AG142" i="18"/>
  <c r="M2327" i="19"/>
  <c r="AV79" i="18"/>
  <c r="AW79" i="18" s="1"/>
  <c r="AW108" i="18" s="1"/>
  <c r="CC51" i="18"/>
  <c r="H2409" i="19"/>
  <c r="AW120" i="18"/>
  <c r="AS117" i="18"/>
  <c r="AS261" i="18"/>
  <c r="BB80" i="18"/>
  <c r="M2695" i="19"/>
  <c r="BC80" i="18"/>
  <c r="BC109" i="18" s="1"/>
  <c r="AS219" i="17"/>
  <c r="L2885" i="19"/>
  <c r="K2885" i="19" s="1"/>
  <c r="M2885" i="19" s="1"/>
  <c r="M2708" i="19"/>
  <c r="M2483" i="19"/>
  <c r="BN63" i="18"/>
  <c r="I2667" i="19"/>
  <c r="M3155" i="19"/>
  <c r="AS251" i="18"/>
  <c r="L2316" i="19"/>
  <c r="K2316" i="19" s="1"/>
  <c r="M2316" i="19" s="1"/>
  <c r="BO78" i="18"/>
  <c r="BO107" i="18" s="1"/>
  <c r="H2895" i="19"/>
  <c r="AT116" i="18"/>
  <c r="AG161" i="18"/>
  <c r="BN540" i="17"/>
  <c r="L2180" i="19"/>
  <c r="K2180" i="19" s="1"/>
  <c r="BB108" i="17"/>
  <c r="BE58" i="17"/>
  <c r="H1298" i="19"/>
  <c r="H741" i="19"/>
  <c r="AP75" i="17"/>
  <c r="I933" i="19" s="1"/>
  <c r="BT341" i="17"/>
  <c r="CC562" i="17"/>
  <c r="BL262" i="17"/>
  <c r="L1463" i="19"/>
  <c r="K1463" i="19" s="1"/>
  <c r="M1463" i="19" s="1"/>
  <c r="BN193" i="17"/>
  <c r="L1720" i="19"/>
  <c r="K1720" i="19" s="1"/>
  <c r="M1720" i="19" s="1"/>
  <c r="L1295" i="19"/>
  <c r="K1295" i="19" s="1"/>
  <c r="M1295" i="19" s="1"/>
  <c r="H1358" i="19"/>
  <c r="BE141" i="17"/>
  <c r="I1323" i="19"/>
  <c r="CL120" i="17"/>
  <c r="H663" i="19"/>
  <c r="I2010" i="19"/>
  <c r="BE75" i="17"/>
  <c r="BQ312" i="17"/>
  <c r="H944" i="19"/>
  <c r="BT121" i="17"/>
  <c r="BU121" i="17" s="1"/>
  <c r="AJ568" i="17"/>
  <c r="M1867" i="19"/>
  <c r="BT84" i="17"/>
  <c r="M1307" i="19"/>
  <c r="BH85" i="17"/>
  <c r="CD113" i="17"/>
  <c r="CD243" i="17" s="1"/>
  <c r="I818" i="19"/>
  <c r="H2218" i="19"/>
  <c r="M1122" i="19"/>
  <c r="I2247" i="19"/>
  <c r="AY248" i="17"/>
  <c r="L1711" i="19"/>
  <c r="K1711" i="19" s="1"/>
  <c r="M1711" i="19" s="1"/>
  <c r="M1842" i="19"/>
  <c r="H1758" i="19"/>
  <c r="M1457" i="19"/>
  <c r="AD145" i="17"/>
  <c r="M1626" i="19"/>
  <c r="L1699" i="19"/>
  <c r="K1699" i="19" s="1"/>
  <c r="M1699" i="19" s="1"/>
  <c r="M1786" i="19"/>
  <c r="M1781" i="19"/>
  <c r="M686" i="19"/>
  <c r="L97" i="19"/>
  <c r="K97" i="19" s="1"/>
  <c r="M97" i="19" s="1"/>
  <c r="I1522" i="19"/>
  <c r="M1108" i="19"/>
  <c r="H638" i="19"/>
  <c r="H928" i="19"/>
  <c r="BT76" i="17"/>
  <c r="BW120" i="17"/>
  <c r="I1133" i="19"/>
  <c r="M2034" i="19"/>
  <c r="BR113" i="17"/>
  <c r="BR243" i="17" s="1"/>
  <c r="H933" i="19"/>
  <c r="M827" i="19"/>
  <c r="CP36" i="17"/>
  <c r="M1998" i="19"/>
  <c r="L211" i="19"/>
  <c r="K211" i="19" s="1"/>
  <c r="M211" i="19" s="1"/>
  <c r="L925" i="19"/>
  <c r="K925" i="19" s="1"/>
  <c r="M925" i="19" s="1"/>
  <c r="H1202" i="19"/>
  <c r="AE70" i="17"/>
  <c r="AE250" i="17" s="1"/>
  <c r="L1275" i="19"/>
  <c r="K1275" i="19" s="1"/>
  <c r="M1275" i="19" s="1"/>
  <c r="M779" i="19"/>
  <c r="M1422" i="19"/>
  <c r="L1855" i="19"/>
  <c r="K1855" i="19" s="1"/>
  <c r="M1855" i="19" s="1"/>
  <c r="L1978" i="19"/>
  <c r="K1978" i="19" s="1"/>
  <c r="M1978" i="19" s="1"/>
  <c r="M2052" i="19"/>
  <c r="M822" i="19"/>
  <c r="M1730" i="19"/>
  <c r="M589" i="19"/>
  <c r="BQ144" i="17"/>
  <c r="M78" i="19"/>
  <c r="AS74" i="17"/>
  <c r="BR130" i="17"/>
  <c r="CL125" i="17"/>
  <c r="BC129" i="17"/>
  <c r="H1857" i="19"/>
  <c r="H1988" i="19"/>
  <c r="M1921" i="19"/>
  <c r="BU279" i="17"/>
  <c r="M1056" i="19"/>
  <c r="H1450" i="19"/>
  <c r="M1606" i="19"/>
  <c r="BO35" i="17"/>
  <c r="H1547" i="19" s="1"/>
  <c r="M1409" i="19"/>
  <c r="M1770" i="19"/>
  <c r="M1474" i="19"/>
  <c r="M1667" i="19"/>
  <c r="L106" i="19"/>
  <c r="I847" i="19"/>
  <c r="H1862" i="19"/>
  <c r="AD75" i="17"/>
  <c r="H1706" i="19"/>
  <c r="H702" i="19"/>
  <c r="CD130" i="17"/>
  <c r="BB130" i="17"/>
  <c r="BB312" i="17" s="1"/>
  <c r="H2265" i="19"/>
  <c r="AK125" i="17"/>
  <c r="H849" i="19" s="1"/>
  <c r="M927" i="19"/>
  <c r="CO51" i="17"/>
  <c r="CO190" i="17" s="1"/>
  <c r="M552" i="19"/>
  <c r="L2716" i="19"/>
  <c r="K2716" i="19" s="1"/>
  <c r="M2716" i="19" s="1"/>
  <c r="AV250" i="18"/>
  <c r="H2664" i="19"/>
  <c r="AG79" i="18"/>
  <c r="AG162" i="18" s="1"/>
  <c r="M2685" i="19"/>
  <c r="AM53" i="18"/>
  <c r="AM262" i="18" s="1"/>
  <c r="I2565" i="19"/>
  <c r="M2565" i="19" s="1"/>
  <c r="BQ69" i="18"/>
  <c r="BQ131" i="18" s="1"/>
  <c r="AV261" i="18"/>
  <c r="M3167" i="19"/>
  <c r="L2724" i="19"/>
  <c r="K2724" i="19" s="1"/>
  <c r="M2724" i="19" s="1"/>
  <c r="L2859" i="19"/>
  <c r="K2859" i="19" s="1"/>
  <c r="M2859" i="19" s="1"/>
  <c r="BK84" i="18"/>
  <c r="BK231" i="17" s="1"/>
  <c r="BB77" i="18"/>
  <c r="BB106" i="18" s="1"/>
  <c r="AJ73" i="18"/>
  <c r="AJ225" i="17" s="1"/>
  <c r="BE93" i="18"/>
  <c r="H2882" i="19"/>
  <c r="H2498" i="19"/>
  <c r="AV251" i="18"/>
  <c r="AA219" i="17"/>
  <c r="L304" i="19"/>
  <c r="K304" i="19" s="1"/>
  <c r="CP57" i="18"/>
  <c r="CO59" i="18" s="1"/>
  <c r="CO156" i="18" s="1"/>
  <c r="H2726" i="19"/>
  <c r="AD73" i="18"/>
  <c r="AD256" i="18" s="1"/>
  <c r="H3165" i="19"/>
  <c r="CO155" i="18"/>
  <c r="AA117" i="18"/>
  <c r="CL71" i="18"/>
  <c r="H3141" i="19"/>
  <c r="I3183" i="19"/>
  <c r="BH81" i="18"/>
  <c r="AP81" i="18"/>
  <c r="L2654" i="19"/>
  <c r="K2654" i="19" s="1"/>
  <c r="AB111" i="18"/>
  <c r="AG185" i="18"/>
  <c r="BR85" i="18"/>
  <c r="M2567" i="19"/>
  <c r="L360" i="19"/>
  <c r="K360" i="19" s="1"/>
  <c r="BH94" i="18"/>
  <c r="H30" i="19"/>
  <c r="I2711" i="19"/>
  <c r="CL53" i="18"/>
  <c r="CL93" i="18" s="1"/>
  <c r="I2679" i="19"/>
  <c r="AW40" i="18"/>
  <c r="AW117" i="18" s="1"/>
  <c r="AA251" i="18"/>
  <c r="H3133" i="19"/>
  <c r="I2898" i="19"/>
  <c r="L2667" i="19"/>
  <c r="K2667" i="19" s="1"/>
  <c r="M2667" i="19" s="1"/>
  <c r="L3061" i="19"/>
  <c r="K3061" i="19" s="1"/>
  <c r="L2553" i="19"/>
  <c r="K2553" i="19" s="1"/>
  <c r="M2553" i="19" s="1"/>
  <c r="BF53" i="18"/>
  <c r="L2679" i="19" s="1"/>
  <c r="K2679" i="19" s="1"/>
  <c r="AA220" i="17"/>
  <c r="I2562" i="19"/>
  <c r="AV219" i="17"/>
  <c r="L1772" i="19"/>
  <c r="K1772" i="19" s="1"/>
  <c r="M1772" i="19" s="1"/>
  <c r="AD141" i="17"/>
  <c r="AJ141" i="17"/>
  <c r="BI75" i="17"/>
  <c r="L1363" i="19" s="1"/>
  <c r="K1363" i="19" s="1"/>
  <c r="BK83" i="17"/>
  <c r="BQ57" i="17"/>
  <c r="BR57" i="17" s="1"/>
  <c r="BW131" i="17"/>
  <c r="BX131" i="17" s="1"/>
  <c r="H2021" i="19"/>
  <c r="CO466" i="17"/>
  <c r="M1337" i="19"/>
  <c r="BF239" i="17"/>
  <c r="L1335" i="19"/>
  <c r="K1335" i="19" s="1"/>
  <c r="M1335" i="19" s="1"/>
  <c r="M1562" i="19"/>
  <c r="L24" i="19"/>
  <c r="K24" i="19" s="1"/>
  <c r="M1323" i="19"/>
  <c r="M1722" i="19"/>
  <c r="M1866" i="19"/>
  <c r="BK113" i="17"/>
  <c r="BK144" i="17" s="1"/>
  <c r="CC102" i="17"/>
  <c r="H1868" i="19"/>
  <c r="M1700" i="19"/>
  <c r="BT126" i="17"/>
  <c r="BT569" i="17" s="1"/>
  <c r="AJ580" i="17"/>
  <c r="M840" i="19"/>
  <c r="M1278" i="19"/>
  <c r="BK124" i="17"/>
  <c r="BL124" i="17" s="1"/>
  <c r="BK128" i="17"/>
  <c r="BL128" i="17" s="1"/>
  <c r="BL239" i="17" s="1"/>
  <c r="H1480" i="19"/>
  <c r="H2182" i="19"/>
  <c r="BK74" i="17"/>
  <c r="CC124" i="17"/>
  <c r="CC321" i="17" s="1"/>
  <c r="I1353" i="19"/>
  <c r="H750" i="19"/>
  <c r="H1363" i="19"/>
  <c r="H1436" i="19"/>
  <c r="I838" i="19"/>
  <c r="M838" i="19" s="1"/>
  <c r="L117" i="19"/>
  <c r="K117" i="19" s="1"/>
  <c r="M117" i="19" s="1"/>
  <c r="BI58" i="17"/>
  <c r="L1353" i="19" s="1"/>
  <c r="K1353" i="19" s="1"/>
  <c r="H1430" i="19"/>
  <c r="H1999" i="19"/>
  <c r="CO211" i="17"/>
  <c r="L1058" i="19"/>
  <c r="K1058" i="19" s="1"/>
  <c r="M1058" i="19" s="1"/>
  <c r="L222" i="19"/>
  <c r="K222" i="19" s="1"/>
  <c r="L1488" i="19"/>
  <c r="K1488" i="19" s="1"/>
  <c r="M1488" i="19" s="1"/>
  <c r="L1849" i="19"/>
  <c r="K1849" i="19" s="1"/>
  <c r="M1849" i="19" s="1"/>
  <c r="BK63" i="17"/>
  <c r="BK191" i="17" s="1"/>
  <c r="I1363" i="19"/>
  <c r="H2270" i="19"/>
  <c r="BK69" i="17"/>
  <c r="BL69" i="17" s="1"/>
  <c r="BQ44" i="17"/>
  <c r="BQ540" i="17" s="1"/>
  <c r="CO213" i="17"/>
  <c r="AB58" i="17"/>
  <c r="AB249" i="17" s="1"/>
  <c r="M2040" i="19"/>
  <c r="M1797" i="19"/>
  <c r="I51" i="19"/>
  <c r="H51" i="19" s="1"/>
  <c r="L807" i="19"/>
  <c r="K807" i="19" s="1"/>
  <c r="M807" i="19" s="1"/>
  <c r="L1792" i="19"/>
  <c r="K1792" i="19" s="1"/>
  <c r="M1792" i="19" s="1"/>
  <c r="AJ127" i="17"/>
  <c r="BU62" i="17"/>
  <c r="BU285" i="17" s="1"/>
  <c r="H829" i="19"/>
  <c r="I658" i="19"/>
  <c r="I598" i="19"/>
  <c r="AE108" i="17"/>
  <c r="L678" i="19" s="1"/>
  <c r="K678" i="19" s="1"/>
  <c r="H791" i="19"/>
  <c r="AG69" i="17"/>
  <c r="AJ214" i="17"/>
  <c r="BT316" i="17"/>
  <c r="CO257" i="17"/>
  <c r="AY256" i="17"/>
  <c r="L734" i="19"/>
  <c r="K734" i="19" s="1"/>
  <c r="M734" i="19" s="1"/>
  <c r="M2076" i="19"/>
  <c r="I1744" i="19"/>
  <c r="I678" i="19"/>
  <c r="CO548" i="17"/>
  <c r="M706" i="19"/>
  <c r="AY241" i="17"/>
  <c r="AS312" i="17"/>
  <c r="L193" i="19"/>
  <c r="K193" i="19" s="1"/>
  <c r="M193" i="19" s="1"/>
  <c r="CP37" i="16"/>
  <c r="I1546" i="19"/>
  <c r="CP66" i="17"/>
  <c r="BR278" i="17"/>
  <c r="H1627" i="19"/>
  <c r="BQ50" i="17"/>
  <c r="BT356" i="17" s="1"/>
  <c r="H2941" i="19"/>
  <c r="BE125" i="17"/>
  <c r="BI63" i="18"/>
  <c r="H2718" i="19" s="1"/>
  <c r="I579" i="19"/>
  <c r="H577" i="19"/>
  <c r="BB74" i="17"/>
  <c r="M812" i="19"/>
  <c r="H1803" i="19"/>
  <c r="CP118" i="17"/>
  <c r="BU295" i="17"/>
  <c r="BB536" i="17"/>
  <c r="CI580" i="17"/>
  <c r="BR74" i="17"/>
  <c r="H1226" i="19"/>
  <c r="AA54" i="16"/>
  <c r="BT42" i="17"/>
  <c r="BU172" i="17"/>
  <c r="H2208" i="19"/>
  <c r="BU33" i="18"/>
  <c r="BU125" i="18" s="1"/>
  <c r="AD257" i="18"/>
  <c r="AD123" i="18"/>
  <c r="AD171" i="18"/>
  <c r="CC161" i="18"/>
  <c r="CC241" i="18"/>
  <c r="CC106" i="18"/>
  <c r="BT133" i="18"/>
  <c r="CO217" i="18"/>
  <c r="BT170" i="18"/>
  <c r="BU62" i="16"/>
  <c r="L522" i="19"/>
  <c r="K522" i="19" s="1"/>
  <c r="L2581" i="19"/>
  <c r="K2581" i="19" s="1"/>
  <c r="BB263" i="18"/>
  <c r="BB254" i="18"/>
  <c r="BB255" i="18"/>
  <c r="BB223" i="17"/>
  <c r="BT63" i="16"/>
  <c r="BT74" i="16"/>
  <c r="BU114" i="18"/>
  <c r="BT134" i="18"/>
  <c r="BT172" i="18"/>
  <c r="M405" i="19"/>
  <c r="M2919" i="19"/>
  <c r="AS142" i="18"/>
  <c r="AS154" i="18"/>
  <c r="H511" i="19"/>
  <c r="BR63" i="16"/>
  <c r="BB231" i="17"/>
  <c r="BZ262" i="18"/>
  <c r="BZ253" i="18"/>
  <c r="BZ252" i="18"/>
  <c r="BZ144" i="18"/>
  <c r="BZ221" i="17"/>
  <c r="H2412" i="19"/>
  <c r="AH133" i="18"/>
  <c r="BN263" i="18"/>
  <c r="BN254" i="18"/>
  <c r="BN255" i="18"/>
  <c r="BQ77" i="18"/>
  <c r="BR118" i="18"/>
  <c r="AY160" i="18"/>
  <c r="AY122" i="18"/>
  <c r="H3091" i="19"/>
  <c r="AT65" i="16"/>
  <c r="H2555" i="19"/>
  <c r="CO35" i="16"/>
  <c r="BN107" i="18"/>
  <c r="CC216" i="18"/>
  <c r="BW122" i="18"/>
  <c r="BW160" i="18"/>
  <c r="AD160" i="18"/>
  <c r="AD122" i="18"/>
  <c r="AD169" i="18"/>
  <c r="BQ159" i="18"/>
  <c r="BQ120" i="18"/>
  <c r="BQ167" i="18"/>
  <c r="CP55" i="18"/>
  <c r="H3201" i="19" s="1"/>
  <c r="CO146" i="18"/>
  <c r="BZ222" i="17"/>
  <c r="AG216" i="18"/>
  <c r="BT206" i="18"/>
  <c r="AS97" i="16"/>
  <c r="AS65" i="16"/>
  <c r="L2905" i="19"/>
  <c r="K2905" i="19" s="1"/>
  <c r="M2905" i="19" s="1"/>
  <c r="AM261" i="18"/>
  <c r="AM251" i="18"/>
  <c r="AM250" i="18"/>
  <c r="AS185" i="18"/>
  <c r="AM117" i="18"/>
  <c r="AM219" i="17"/>
  <c r="AM92" i="18"/>
  <c r="BC114" i="18"/>
  <c r="AY261" i="18"/>
  <c r="AY250" i="18"/>
  <c r="AY251" i="18"/>
  <c r="AY117" i="18"/>
  <c r="AY219" i="17"/>
  <c r="AY169" i="18"/>
  <c r="L2781" i="19"/>
  <c r="K2781" i="19" s="1"/>
  <c r="M2781" i="19" s="1"/>
  <c r="BL109" i="18"/>
  <c r="AG224" i="18"/>
  <c r="AA162" i="18"/>
  <c r="AA108" i="18"/>
  <c r="AT44" i="16"/>
  <c r="AT66" i="16" s="1"/>
  <c r="AS66" i="16"/>
  <c r="AS241" i="18"/>
  <c r="AS161" i="18"/>
  <c r="AS106" i="18"/>
  <c r="CO62" i="18"/>
  <c r="CP62" i="18" s="1"/>
  <c r="L3188" i="19" s="1"/>
  <c r="K3188" i="19" s="1"/>
  <c r="H3188" i="19"/>
  <c r="L2931" i="19"/>
  <c r="K2931" i="19" s="1"/>
  <c r="M2931" i="19" s="1"/>
  <c r="CC151" i="18"/>
  <c r="CC116" i="18"/>
  <c r="I3161" i="19"/>
  <c r="M3161" i="19" s="1"/>
  <c r="AZ40" i="18"/>
  <c r="AZ117" i="18" s="1"/>
  <c r="I3021" i="19"/>
  <c r="M690" i="19"/>
  <c r="BQ196" i="18"/>
  <c r="BB142" i="18"/>
  <c r="BB154" i="18"/>
  <c r="BB241" i="18"/>
  <c r="BQ222" i="18"/>
  <c r="BB161" i="18"/>
  <c r="L1729" i="19"/>
  <c r="K1729" i="19" s="1"/>
  <c r="M1729" i="19" s="1"/>
  <c r="I2581" i="19"/>
  <c r="AV162" i="18"/>
  <c r="AV108" i="18"/>
  <c r="AA255" i="18"/>
  <c r="AG208" i="18"/>
  <c r="AA254" i="18"/>
  <c r="AA263" i="18"/>
  <c r="AA223" i="17"/>
  <c r="AA224" i="17"/>
  <c r="I2665" i="19"/>
  <c r="BQ223" i="18"/>
  <c r="BB107" i="18"/>
  <c r="AS263" i="18"/>
  <c r="AS254" i="18"/>
  <c r="AS255" i="18"/>
  <c r="I3120" i="19"/>
  <c r="CI224" i="18"/>
  <c r="CI162" i="18"/>
  <c r="CI108" i="18"/>
  <c r="I2779" i="19"/>
  <c r="BK107" i="18"/>
  <c r="AG252" i="18"/>
  <c r="AG262" i="18"/>
  <c r="AG253" i="18"/>
  <c r="AG221" i="17"/>
  <c r="CO95" i="16"/>
  <c r="AH80" i="18"/>
  <c r="AG109" i="18"/>
  <c r="BQ89" i="16"/>
  <c r="CO69" i="16"/>
  <c r="BT64" i="16"/>
  <c r="BT121" i="18"/>
  <c r="BT132" i="18"/>
  <c r="BT168" i="18"/>
  <c r="CJ79" i="18"/>
  <c r="CJ108" i="18" s="1"/>
  <c r="BK241" i="18"/>
  <c r="BK161" i="18"/>
  <c r="BK106" i="18"/>
  <c r="I496" i="19"/>
  <c r="BN66" i="16"/>
  <c r="BB216" i="18"/>
  <c r="AV160" i="18"/>
  <c r="AV122" i="18"/>
  <c r="AV169" i="18"/>
  <c r="AM252" i="18"/>
  <c r="H523" i="19"/>
  <c r="BW263" i="18"/>
  <c r="BW255" i="18"/>
  <c r="BW254" i="18"/>
  <c r="CC208" i="18"/>
  <c r="BW223" i="17"/>
  <c r="BR82" i="18"/>
  <c r="BR111" i="18" s="1"/>
  <c r="BQ111" i="18"/>
  <c r="CD51" i="18"/>
  <c r="CC142" i="18"/>
  <c r="CC154" i="18"/>
  <c r="CO145" i="18"/>
  <c r="BW224" i="17"/>
  <c r="AH125" i="18"/>
  <c r="AH114" i="18"/>
  <c r="L2363" i="19"/>
  <c r="K2363" i="19" s="1"/>
  <c r="M2363" i="19" s="1"/>
  <c r="CO237" i="18"/>
  <c r="CO149" i="18"/>
  <c r="CO112" i="18"/>
  <c r="H3162" i="19"/>
  <c r="BB45" i="16"/>
  <c r="L452" i="19"/>
  <c r="K452" i="19" s="1"/>
  <c r="M452" i="19" s="1"/>
  <c r="H455" i="19"/>
  <c r="I3157" i="19"/>
  <c r="BE252" i="18"/>
  <c r="BE262" i="18"/>
  <c r="BE253" i="18"/>
  <c r="BK198" i="18"/>
  <c r="BE144" i="18"/>
  <c r="BE221" i="17"/>
  <c r="CC198" i="18"/>
  <c r="AV252" i="18"/>
  <c r="BB198" i="18"/>
  <c r="AV253" i="18"/>
  <c r="AV262" i="18"/>
  <c r="AV221" i="17"/>
  <c r="AV222" i="17"/>
  <c r="BU113" i="18"/>
  <c r="CP32" i="18"/>
  <c r="I3158" i="19"/>
  <c r="L2582" i="19"/>
  <c r="K2582" i="19" s="1"/>
  <c r="M2582" i="19" s="1"/>
  <c r="AW109" i="18"/>
  <c r="BU127" i="18"/>
  <c r="I3165" i="19"/>
  <c r="CP39" i="18"/>
  <c r="I2902" i="19"/>
  <c r="CP34" i="18"/>
  <c r="L3160" i="19" s="1"/>
  <c r="K3160" i="19" s="1"/>
  <c r="I2591" i="19"/>
  <c r="H2467" i="19"/>
  <c r="AN120" i="18"/>
  <c r="BE263" i="18"/>
  <c r="BE254" i="18"/>
  <c r="BE255" i="18"/>
  <c r="BK208" i="18"/>
  <c r="BE223" i="17"/>
  <c r="I3068" i="19"/>
  <c r="CC232" i="17"/>
  <c r="BT119" i="18"/>
  <c r="CO213" i="18"/>
  <c r="CD80" i="18"/>
  <c r="CD109" i="18" s="1"/>
  <c r="CC109" i="18"/>
  <c r="AJ256" i="18"/>
  <c r="AJ257" i="18"/>
  <c r="AJ123" i="18"/>
  <c r="BT96" i="16"/>
  <c r="BT62" i="16"/>
  <c r="BT73" i="16"/>
  <c r="L2779" i="19"/>
  <c r="K2779" i="19" s="1"/>
  <c r="BL107" i="18"/>
  <c r="CF252" i="18"/>
  <c r="CF262" i="18"/>
  <c r="CF253" i="18"/>
  <c r="BZ198" i="18"/>
  <c r="CF198" i="18"/>
  <c r="CF144" i="18"/>
  <c r="CF221" i="17"/>
  <c r="I3078" i="19"/>
  <c r="CF255" i="18"/>
  <c r="CF263" i="18"/>
  <c r="CF254" i="18"/>
  <c r="CF208" i="18"/>
  <c r="CF223" i="17"/>
  <c r="CF224" i="17"/>
  <c r="BT196" i="18"/>
  <c r="BN142" i="18"/>
  <c r="BN154" i="18"/>
  <c r="AV54" i="16"/>
  <c r="BN84" i="18"/>
  <c r="BO134" i="18"/>
  <c r="BB82" i="18"/>
  <c r="AS162" i="18"/>
  <c r="AS108" i="18"/>
  <c r="BL69" i="18"/>
  <c r="BL120" i="18" s="1"/>
  <c r="BK159" i="18"/>
  <c r="BK120" i="18"/>
  <c r="BK167" i="18"/>
  <c r="BK224" i="18"/>
  <c r="BE162" i="18"/>
  <c r="BE108" i="18"/>
  <c r="AT131" i="18"/>
  <c r="AT120" i="18"/>
  <c r="AS223" i="17"/>
  <c r="BE224" i="17"/>
  <c r="AJ229" i="17"/>
  <c r="CF222" i="17"/>
  <c r="H2210" i="19"/>
  <c r="BX116" i="18"/>
  <c r="CO113" i="18"/>
  <c r="AG38" i="18"/>
  <c r="I2368" i="19" s="1"/>
  <c r="H2958" i="19"/>
  <c r="H576" i="19"/>
  <c r="L516" i="19"/>
  <c r="K516" i="19" s="1"/>
  <c r="M516" i="19" s="1"/>
  <c r="CO219" i="18"/>
  <c r="M2330" i="19"/>
  <c r="BF116" i="18"/>
  <c r="BT75" i="16"/>
  <c r="CO36" i="18"/>
  <c r="I3162" i="19" s="1"/>
  <c r="L2580" i="19"/>
  <c r="K2580" i="19" s="1"/>
  <c r="M2580" i="19" s="1"/>
  <c r="AW107" i="18"/>
  <c r="AG66" i="16"/>
  <c r="BT183" i="18"/>
  <c r="BN151" i="18"/>
  <c r="BN116" i="18"/>
  <c r="BN40" i="18"/>
  <c r="I2797" i="19" s="1"/>
  <c r="H2797" i="19"/>
  <c r="H2853" i="19"/>
  <c r="BR116" i="18"/>
  <c r="I2795" i="19"/>
  <c r="BQ40" i="18"/>
  <c r="BU60" i="16"/>
  <c r="CO32" i="16"/>
  <c r="H574" i="19"/>
  <c r="BB185" i="18"/>
  <c r="CP31" i="18"/>
  <c r="CO33" i="18" s="1"/>
  <c r="AG107" i="18"/>
  <c r="H3107" i="19"/>
  <c r="CI63" i="18"/>
  <c r="I2448" i="19"/>
  <c r="I3160" i="19"/>
  <c r="BQ206" i="18"/>
  <c r="CF94" i="18"/>
  <c r="CF216" i="18"/>
  <c r="BZ216" i="18"/>
  <c r="CF160" i="18"/>
  <c r="CF122" i="18"/>
  <c r="CF169" i="18"/>
  <c r="I393" i="19"/>
  <c r="AG97" i="16"/>
  <c r="AG65" i="16"/>
  <c r="L394" i="19"/>
  <c r="K394" i="19" s="1"/>
  <c r="M394" i="19" s="1"/>
  <c r="AH66" i="16"/>
  <c r="AK120" i="18"/>
  <c r="AK131" i="18"/>
  <c r="I512" i="19"/>
  <c r="BQ67" i="16"/>
  <c r="H2891" i="19"/>
  <c r="BR119" i="18"/>
  <c r="BQ44" i="16"/>
  <c r="BT90" i="16" s="1"/>
  <c r="AP257" i="18"/>
  <c r="AP256" i="18"/>
  <c r="AP123" i="18"/>
  <c r="BH163" i="18"/>
  <c r="BH110" i="18"/>
  <c r="I395" i="19"/>
  <c r="AG67" i="16"/>
  <c r="BT214" i="18"/>
  <c r="BN131" i="18"/>
  <c r="BN120" i="18"/>
  <c r="BN159" i="18"/>
  <c r="BN167" i="18"/>
  <c r="CL262" i="18"/>
  <c r="CL253" i="18"/>
  <c r="CL252" i="18"/>
  <c r="CL144" i="18"/>
  <c r="CL221" i="17"/>
  <c r="AY252" i="18"/>
  <c r="AY262" i="18"/>
  <c r="AY253" i="18"/>
  <c r="AY144" i="18"/>
  <c r="AY221" i="17"/>
  <c r="CF79" i="18"/>
  <c r="CA63" i="18"/>
  <c r="BZ263" i="18"/>
  <c r="BZ254" i="18"/>
  <c r="BZ255" i="18"/>
  <c r="BZ223" i="17"/>
  <c r="AP163" i="18"/>
  <c r="AP110" i="18"/>
  <c r="H3060" i="19"/>
  <c r="CD118" i="18"/>
  <c r="BO44" i="16"/>
  <c r="BO66" i="16" s="1"/>
  <c r="I2937" i="19"/>
  <c r="BK216" i="18"/>
  <c r="BE160" i="18"/>
  <c r="BE122" i="18"/>
  <c r="BT225" i="18"/>
  <c r="BN109" i="18"/>
  <c r="BH255" i="18"/>
  <c r="BH263" i="18"/>
  <c r="BH254" i="18"/>
  <c r="BH223" i="17"/>
  <c r="BH224" i="17"/>
  <c r="I3173" i="19"/>
  <c r="CO235" i="18"/>
  <c r="H3149" i="19"/>
  <c r="CM120" i="18"/>
  <c r="CC120" i="18"/>
  <c r="CC159" i="18"/>
  <c r="BQ142" i="18"/>
  <c r="BQ154" i="18"/>
  <c r="I3181" i="19"/>
  <c r="BQ214" i="18"/>
  <c r="BB159" i="18"/>
  <c r="BB120" i="18"/>
  <c r="CL222" i="17"/>
  <c r="AP225" i="17"/>
  <c r="BN223" i="17"/>
  <c r="AP171" i="18"/>
  <c r="H2368" i="19"/>
  <c r="BW40" i="18"/>
  <c r="I2958" i="19" s="1"/>
  <c r="BW169" i="18"/>
  <c r="CI216" i="18"/>
  <c r="CI160" i="18"/>
  <c r="CI122" i="18"/>
  <c r="CI169" i="18"/>
  <c r="L2465" i="19"/>
  <c r="K2465" i="19" s="1"/>
  <c r="M2465" i="19" s="1"/>
  <c r="AN106" i="18"/>
  <c r="L2613" i="19"/>
  <c r="K2613" i="19" s="1"/>
  <c r="M2613" i="19" s="1"/>
  <c r="AZ111" i="18"/>
  <c r="CP33" i="16"/>
  <c r="L575" i="19" s="1"/>
  <c r="K575" i="19" s="1"/>
  <c r="M575" i="19" s="1"/>
  <c r="BB38" i="18"/>
  <c r="I2625" i="19" s="1"/>
  <c r="BB167" i="18"/>
  <c r="BK151" i="18"/>
  <c r="BK116" i="18"/>
  <c r="AJ171" i="18"/>
  <c r="AK117" i="18"/>
  <c r="I18" i="19"/>
  <c r="M18" i="19" s="1"/>
  <c r="BT245" i="18"/>
  <c r="BT243" i="18"/>
  <c r="BT244" i="18"/>
  <c r="BT150" i="18"/>
  <c r="BT125" i="18"/>
  <c r="BT114" i="18"/>
  <c r="BT38" i="18"/>
  <c r="BO116" i="18"/>
  <c r="BO40" i="18"/>
  <c r="BO117" i="18" s="1"/>
  <c r="BE40" i="18"/>
  <c r="BF40" i="18" s="1"/>
  <c r="BF117" i="18" s="1"/>
  <c r="BE169" i="18"/>
  <c r="BI40" i="18"/>
  <c r="BI117" i="18" s="1"/>
  <c r="BH251" i="18"/>
  <c r="BH261" i="18"/>
  <c r="BH250" i="18"/>
  <c r="BH117" i="18"/>
  <c r="BH219" i="17"/>
  <c r="BH92" i="18"/>
  <c r="BH220" i="17"/>
  <c r="CC167" i="18"/>
  <c r="I2842" i="19"/>
  <c r="BT230" i="18"/>
  <c r="BN232" i="17"/>
  <c r="BQ225" i="18"/>
  <c r="BB109" i="18"/>
  <c r="AH131" i="18"/>
  <c r="AH120" i="18"/>
  <c r="BT227" i="18"/>
  <c r="H454" i="19"/>
  <c r="BB44" i="16"/>
  <c r="L451" i="19"/>
  <c r="K451" i="19" s="1"/>
  <c r="M451" i="19" s="1"/>
  <c r="AN40" i="18"/>
  <c r="AN117" i="18" s="1"/>
  <c r="H2902" i="19"/>
  <c r="BL38" i="18"/>
  <c r="H2741" i="19" s="1"/>
  <c r="CD38" i="18"/>
  <c r="CC40" i="18" s="1"/>
  <c r="BK142" i="18"/>
  <c r="M2704" i="19"/>
  <c r="CO172" i="17"/>
  <c r="I2265" i="19"/>
  <c r="CP98" i="17"/>
  <c r="AY125" i="17"/>
  <c r="AY260" i="17" s="1"/>
  <c r="BW45" i="17"/>
  <c r="BW248" i="17" s="1"/>
  <c r="BC69" i="17"/>
  <c r="L1221" i="19" s="1"/>
  <c r="K1221" i="19" s="1"/>
  <c r="H1276" i="19"/>
  <c r="BB113" i="17"/>
  <c r="BO299" i="17"/>
  <c r="H1585" i="19"/>
  <c r="BI131" i="17"/>
  <c r="BI240" i="17" s="1"/>
  <c r="BK102" i="17"/>
  <c r="L1468" i="19"/>
  <c r="K1468" i="19" s="1"/>
  <c r="M1468" i="19" s="1"/>
  <c r="BB124" i="17"/>
  <c r="H1265" i="19"/>
  <c r="BN75" i="17"/>
  <c r="BN203" i="17" s="1"/>
  <c r="I1436" i="19"/>
  <c r="BU286" i="17"/>
  <c r="H2231" i="19"/>
  <c r="BR253" i="17"/>
  <c r="L1616" i="19"/>
  <c r="K1616" i="19" s="1"/>
  <c r="M1616" i="19" s="1"/>
  <c r="BN113" i="17"/>
  <c r="I1393" i="19"/>
  <c r="CO41" i="17"/>
  <c r="H1469" i="19"/>
  <c r="BW249" i="17"/>
  <c r="AY566" i="17"/>
  <c r="AY568" i="17"/>
  <c r="BT292" i="17"/>
  <c r="BT245" i="17"/>
  <c r="BT261" i="17"/>
  <c r="AG580" i="17"/>
  <c r="BC237" i="17"/>
  <c r="L1285" i="19"/>
  <c r="K1285" i="19" s="1"/>
  <c r="H982" i="19"/>
  <c r="BB541" i="17"/>
  <c r="BT454" i="17"/>
  <c r="BB194" i="17"/>
  <c r="BC50" i="17"/>
  <c r="L1202" i="19" s="1"/>
  <c r="K1202" i="19" s="1"/>
  <c r="AS248" i="17"/>
  <c r="AQ97" i="17"/>
  <c r="AQ263" i="17" s="1"/>
  <c r="AP579" i="17"/>
  <c r="AP263" i="17"/>
  <c r="CJ260" i="17"/>
  <c r="CJ244" i="17"/>
  <c r="I878" i="19"/>
  <c r="AM543" i="17"/>
  <c r="AS381" i="17"/>
  <c r="AM241" i="17"/>
  <c r="AM256" i="17"/>
  <c r="AM203" i="17"/>
  <c r="AB120" i="17"/>
  <c r="L627" i="19" s="1"/>
  <c r="K627" i="19" s="1"/>
  <c r="AA581" i="17"/>
  <c r="CC431" i="17"/>
  <c r="CF260" i="17"/>
  <c r="CF244" i="17"/>
  <c r="CF566" i="17"/>
  <c r="AD579" i="17"/>
  <c r="AD263" i="17"/>
  <c r="AB125" i="17"/>
  <c r="AA127" i="17" s="1"/>
  <c r="AA244" i="17"/>
  <c r="AA260" i="17"/>
  <c r="AA566" i="17"/>
  <c r="AN245" i="17"/>
  <c r="AN261" i="17"/>
  <c r="H1159" i="19"/>
  <c r="AZ245" i="17"/>
  <c r="AZ261" i="17"/>
  <c r="AY120" i="17"/>
  <c r="AY581" i="17" s="1"/>
  <c r="AZ243" i="17"/>
  <c r="AS364" i="17"/>
  <c r="AM249" i="17"/>
  <c r="I1028" i="19"/>
  <c r="AS553" i="17"/>
  <c r="AS292" i="17"/>
  <c r="AS261" i="17"/>
  <c r="AS245" i="17"/>
  <c r="BW244" i="17"/>
  <c r="BW260" i="17"/>
  <c r="BW566" i="17"/>
  <c r="BR128" i="17"/>
  <c r="BR239" i="17" s="1"/>
  <c r="BQ220" i="17"/>
  <c r="BQ239" i="17"/>
  <c r="BU272" i="17"/>
  <c r="BU251" i="17"/>
  <c r="I1112" i="19"/>
  <c r="AV581" i="17"/>
  <c r="BT123" i="17"/>
  <c r="CO527" i="17" s="1"/>
  <c r="BU177" i="17"/>
  <c r="I2261" i="19"/>
  <c r="CO183" i="17"/>
  <c r="BK431" i="17"/>
  <c r="BE244" i="17"/>
  <c r="BE260" i="17"/>
  <c r="BE566" i="17"/>
  <c r="BK376" i="17"/>
  <c r="BE250" i="17"/>
  <c r="I1387" i="19"/>
  <c r="BH260" i="17"/>
  <c r="BH244" i="17"/>
  <c r="BH566" i="17"/>
  <c r="H889" i="19"/>
  <c r="CO306" i="17"/>
  <c r="BU79" i="17"/>
  <c r="BT576" i="17"/>
  <c r="BT208" i="17"/>
  <c r="I1737" i="19"/>
  <c r="BT534" i="17"/>
  <c r="BK536" i="17"/>
  <c r="BW568" i="17"/>
  <c r="BW241" i="17"/>
  <c r="BW256" i="17"/>
  <c r="BW203" i="17"/>
  <c r="AW261" i="17"/>
  <c r="AW245" i="17"/>
  <c r="I1078" i="19"/>
  <c r="BB351" i="17"/>
  <c r="AV335" i="17"/>
  <c r="AV248" i="17"/>
  <c r="BK542" i="17"/>
  <c r="BK195" i="17"/>
  <c r="BB580" i="17"/>
  <c r="BK562" i="17"/>
  <c r="BK243" i="17"/>
  <c r="CO110" i="17"/>
  <c r="CP110" i="17" s="1"/>
  <c r="AM240" i="17"/>
  <c r="AS191" i="17"/>
  <c r="AS195" i="17"/>
  <c r="BQ553" i="17"/>
  <c r="BQ292" i="17"/>
  <c r="BQ261" i="17"/>
  <c r="BQ245" i="17"/>
  <c r="BB553" i="17"/>
  <c r="BB245" i="17"/>
  <c r="BB261" i="17"/>
  <c r="AG321" i="17"/>
  <c r="BT369" i="17"/>
  <c r="BN542" i="17"/>
  <c r="BN195" i="17"/>
  <c r="BN191" i="17"/>
  <c r="AG222" i="17"/>
  <c r="AZ256" i="17"/>
  <c r="AZ241" i="17"/>
  <c r="BE568" i="17"/>
  <c r="BK381" i="17"/>
  <c r="BE256" i="17"/>
  <c r="BE241" i="17"/>
  <c r="BE203" i="17"/>
  <c r="BF58" i="17"/>
  <c r="BF249" i="17" s="1"/>
  <c r="BK364" i="17"/>
  <c r="BE249" i="17"/>
  <c r="AE131" i="17"/>
  <c r="AE240" i="17" s="1"/>
  <c r="AD226" i="17"/>
  <c r="AD240" i="17"/>
  <c r="CC553" i="17"/>
  <c r="CC261" i="17"/>
  <c r="CC245" i="17"/>
  <c r="I1634" i="19"/>
  <c r="AJ226" i="17"/>
  <c r="AJ240" i="17"/>
  <c r="I648" i="19"/>
  <c r="AD248" i="17"/>
  <c r="BL63" i="17"/>
  <c r="I893" i="19"/>
  <c r="AM580" i="17"/>
  <c r="AS414" i="17"/>
  <c r="AM214" i="17"/>
  <c r="AW45" i="17"/>
  <c r="AG328" i="17"/>
  <c r="AG193" i="17"/>
  <c r="H1601" i="19"/>
  <c r="BO167" i="17"/>
  <c r="I2169" i="19"/>
  <c r="CC542" i="17"/>
  <c r="CC191" i="17"/>
  <c r="CC195" i="17"/>
  <c r="BB239" i="17"/>
  <c r="CF580" i="17"/>
  <c r="CC414" i="17"/>
  <c r="CF214" i="17"/>
  <c r="BT478" i="17"/>
  <c r="BB317" i="17"/>
  <c r="H2187" i="19"/>
  <c r="AT102" i="17"/>
  <c r="AT242" i="17" s="1"/>
  <c r="AS557" i="17"/>
  <c r="AS242" i="17"/>
  <c r="AS217" i="17"/>
  <c r="AJ132" i="17"/>
  <c r="AK256" i="17"/>
  <c r="AK241" i="17"/>
  <c r="BN541" i="17"/>
  <c r="BN194" i="17"/>
  <c r="BT380" i="17"/>
  <c r="I2256" i="19"/>
  <c r="CO171" i="17"/>
  <c r="BC130" i="17"/>
  <c r="BB224" i="17"/>
  <c r="H1783" i="19"/>
  <c r="BU174" i="17"/>
  <c r="I1563" i="19"/>
  <c r="BT397" i="17"/>
  <c r="BN553" i="17"/>
  <c r="BN292" i="17"/>
  <c r="BN245" i="17"/>
  <c r="BN261" i="17"/>
  <c r="AH292" i="17"/>
  <c r="AH245" i="17"/>
  <c r="AH261" i="17"/>
  <c r="BH568" i="17"/>
  <c r="BH543" i="17"/>
  <c r="BH256" i="17"/>
  <c r="BH241" i="17"/>
  <c r="BH203" i="17"/>
  <c r="I923" i="19"/>
  <c r="AP249" i="17"/>
  <c r="I2231" i="19"/>
  <c r="CP64" i="17"/>
  <c r="BU291" i="17"/>
  <c r="BU247" i="17"/>
  <c r="H2262" i="19"/>
  <c r="L1777" i="19"/>
  <c r="K1777" i="19" s="1"/>
  <c r="M1777" i="19" s="1"/>
  <c r="CO95" i="17"/>
  <c r="CO184" i="17" s="1"/>
  <c r="CO68" i="17"/>
  <c r="CP68" i="17" s="1"/>
  <c r="L2235" i="19" s="1"/>
  <c r="K2235" i="19" s="1"/>
  <c r="BU289" i="17"/>
  <c r="CO523" i="17"/>
  <c r="H2232" i="19"/>
  <c r="BU287" i="17"/>
  <c r="BU67" i="17"/>
  <c r="H1751" i="19" s="1"/>
  <c r="I1749" i="19"/>
  <c r="CO65" i="17"/>
  <c r="I2232" i="19" s="1"/>
  <c r="L1747" i="19"/>
  <c r="K1747" i="19" s="1"/>
  <c r="M1747" i="19" s="1"/>
  <c r="H1749" i="19"/>
  <c r="BT533" i="17"/>
  <c r="BT332" i="17"/>
  <c r="BT319" i="17"/>
  <c r="I1221" i="19"/>
  <c r="M1221" i="19" s="1"/>
  <c r="CO483" i="17"/>
  <c r="BZ85" i="17"/>
  <c r="H1899" i="19"/>
  <c r="H2282" i="19"/>
  <c r="BU119" i="17"/>
  <c r="BB334" i="17"/>
  <c r="BT297" i="17"/>
  <c r="BU273" i="17"/>
  <c r="BU252" i="17"/>
  <c r="CO38" i="17"/>
  <c r="I2205" i="19" s="1"/>
  <c r="BC44" i="17"/>
  <c r="L1196" i="19" s="1"/>
  <c r="K1196" i="19" s="1"/>
  <c r="M1196" i="19" s="1"/>
  <c r="CP172" i="17"/>
  <c r="H1883" i="19"/>
  <c r="BZ58" i="17"/>
  <c r="L1880" i="19"/>
  <c r="K1880" i="19" s="1"/>
  <c r="M1880" i="19" s="1"/>
  <c r="BF237" i="17"/>
  <c r="L1340" i="19"/>
  <c r="K1340" i="19" s="1"/>
  <c r="M1340" i="19" s="1"/>
  <c r="I1605" i="19"/>
  <c r="BN233" i="17"/>
  <c r="BN237" i="17"/>
  <c r="CO78" i="17"/>
  <c r="H1816" i="19"/>
  <c r="BU42" i="17"/>
  <c r="L1724" i="19" s="1"/>
  <c r="K1724" i="19" s="1"/>
  <c r="CO329" i="17"/>
  <c r="AG233" i="17"/>
  <c r="AG237" i="17"/>
  <c r="CO530" i="17"/>
  <c r="BT517" i="17"/>
  <c r="AS540" i="17"/>
  <c r="AS193" i="17"/>
  <c r="AA580" i="17"/>
  <c r="AG414" i="17"/>
  <c r="AA214" i="17"/>
  <c r="BN317" i="17"/>
  <c r="H1766" i="19"/>
  <c r="AD214" i="17"/>
  <c r="CO574" i="17"/>
  <c r="AA322" i="17"/>
  <c r="L1556" i="19"/>
  <c r="K1556" i="19" s="1"/>
  <c r="M1556" i="19" s="1"/>
  <c r="BO259" i="17"/>
  <c r="BI108" i="17"/>
  <c r="BH580" i="17"/>
  <c r="L1920" i="19"/>
  <c r="K1920" i="19" s="1"/>
  <c r="M1920" i="19" s="1"/>
  <c r="CA239" i="17"/>
  <c r="BB431" i="17"/>
  <c r="AV260" i="17"/>
  <c r="AV244" i="17"/>
  <c r="AV566" i="17"/>
  <c r="CO169" i="17"/>
  <c r="I2254" i="19"/>
  <c r="BU293" i="17"/>
  <c r="CO92" i="17"/>
  <c r="CO551" i="17" s="1"/>
  <c r="L1774" i="19"/>
  <c r="K1774" i="19" s="1"/>
  <c r="M1774" i="19" s="1"/>
  <c r="CO549" i="17"/>
  <c r="CO212" i="17"/>
  <c r="CO258" i="17"/>
  <c r="CP82" i="17"/>
  <c r="CO577" i="17"/>
  <c r="CO119" i="17"/>
  <c r="I2286" i="19" s="1"/>
  <c r="H2286" i="19"/>
  <c r="AY322" i="17"/>
  <c r="AS317" i="17"/>
  <c r="CL322" i="17"/>
  <c r="H2260" i="19"/>
  <c r="H2114" i="19"/>
  <c r="CI45" i="17"/>
  <c r="BU284" i="17"/>
  <c r="I2226" i="19"/>
  <c r="CP59" i="17"/>
  <c r="L2226" i="19" s="1"/>
  <c r="K2226" i="19" s="1"/>
  <c r="H2226" i="19"/>
  <c r="BK44" i="17"/>
  <c r="BK334" i="17" s="1"/>
  <c r="CO511" i="17"/>
  <c r="BR69" i="17"/>
  <c r="AS69" i="17"/>
  <c r="I1006" i="19" s="1"/>
  <c r="BQ334" i="17"/>
  <c r="I1621" i="19"/>
  <c r="BR44" i="17"/>
  <c r="BQ83" i="17"/>
  <c r="BT389" i="17" s="1"/>
  <c r="L1619" i="19"/>
  <c r="K1619" i="19" s="1"/>
  <c r="M1619" i="19" s="1"/>
  <c r="BT350" i="17"/>
  <c r="CP31" i="17"/>
  <c r="I1966" i="19"/>
  <c r="I800" i="19"/>
  <c r="AG44" i="17"/>
  <c r="CO446" i="17"/>
  <c r="BK541" i="17"/>
  <c r="AG564" i="17"/>
  <c r="AG557" i="17"/>
  <c r="AG242" i="17"/>
  <c r="AG217" i="17"/>
  <c r="AD322" i="17"/>
  <c r="L976" i="19"/>
  <c r="K976" i="19" s="1"/>
  <c r="M976" i="19" s="1"/>
  <c r="AT253" i="17"/>
  <c r="BT528" i="17"/>
  <c r="AS376" i="17"/>
  <c r="L905" i="19"/>
  <c r="K905" i="19" s="1"/>
  <c r="M905" i="19" s="1"/>
  <c r="AN239" i="17"/>
  <c r="L1021" i="19"/>
  <c r="K1021" i="19" s="1"/>
  <c r="M1021" i="19" s="1"/>
  <c r="AT259" i="17"/>
  <c r="CO459" i="17"/>
  <c r="I1808" i="19"/>
  <c r="H1808" i="19"/>
  <c r="I2283" i="19"/>
  <c r="CP116" i="17"/>
  <c r="L2283" i="19" s="1"/>
  <c r="K2283" i="19" s="1"/>
  <c r="I2271" i="19"/>
  <c r="I1789" i="19"/>
  <c r="BO133" i="17"/>
  <c r="M817" i="19"/>
  <c r="CO505" i="17"/>
  <c r="CO495" i="17"/>
  <c r="H1369" i="19"/>
  <c r="I2284" i="19"/>
  <c r="CF579" i="17"/>
  <c r="CC403" i="17"/>
  <c r="CF263" i="17"/>
  <c r="CJ58" i="17"/>
  <c r="CI249" i="17"/>
  <c r="BI256" i="17"/>
  <c r="BI241" i="17"/>
  <c r="BN564" i="17"/>
  <c r="BN557" i="17"/>
  <c r="BN242" i="17"/>
  <c r="BN217" i="17"/>
  <c r="I1495" i="19"/>
  <c r="BK239" i="17"/>
  <c r="CD35" i="17"/>
  <c r="CC540" i="17"/>
  <c r="CC193" i="17"/>
  <c r="CF142" i="17"/>
  <c r="CF581" i="17"/>
  <c r="CC426" i="17"/>
  <c r="H902" i="19"/>
  <c r="AN243" i="17"/>
  <c r="AN85" i="17"/>
  <c r="L884" i="19" s="1"/>
  <c r="K884" i="19" s="1"/>
  <c r="AS391" i="17"/>
  <c r="AW244" i="17"/>
  <c r="AW260" i="17"/>
  <c r="BW580" i="17"/>
  <c r="AD256" i="17"/>
  <c r="AD241" i="17"/>
  <c r="AD203" i="17"/>
  <c r="CD128" i="17"/>
  <c r="CD239" i="17" s="1"/>
  <c r="CC239" i="17"/>
  <c r="AY108" i="17"/>
  <c r="AZ242" i="17"/>
  <c r="CL260" i="17"/>
  <c r="CL244" i="17"/>
  <c r="CL566" i="17"/>
  <c r="I2048" i="19"/>
  <c r="CC376" i="17"/>
  <c r="CF250" i="17"/>
  <c r="BT198" i="17"/>
  <c r="BT259" i="17"/>
  <c r="BT197" i="17"/>
  <c r="AM579" i="17"/>
  <c r="AS403" i="17"/>
  <c r="AM263" i="17"/>
  <c r="AP226" i="17"/>
  <c r="AP240" i="17"/>
  <c r="AP322" i="17"/>
  <c r="AA240" i="17"/>
  <c r="CM70" i="17"/>
  <c r="CM250" i="17" s="1"/>
  <c r="CL250" i="17"/>
  <c r="BB376" i="17"/>
  <c r="AV250" i="17"/>
  <c r="AY240" i="17"/>
  <c r="BW335" i="17"/>
  <c r="CO254" i="17"/>
  <c r="CO181" i="17"/>
  <c r="BU76" i="17"/>
  <c r="L1758" i="19" s="1"/>
  <c r="K1758" i="19" s="1"/>
  <c r="BT200" i="17"/>
  <c r="CO480" i="17"/>
  <c r="AQ108" i="17"/>
  <c r="L948" i="19" s="1"/>
  <c r="K948" i="19" s="1"/>
  <c r="AP580" i="17"/>
  <c r="BW581" i="17"/>
  <c r="CC524" i="17"/>
  <c r="CF240" i="17"/>
  <c r="AW75" i="17"/>
  <c r="H1100" i="19" s="1"/>
  <c r="AV568" i="17"/>
  <c r="AV543" i="17"/>
  <c r="BB381" i="17"/>
  <c r="AV256" i="17"/>
  <c r="AV241" i="17"/>
  <c r="AV203" i="17"/>
  <c r="AG562" i="17"/>
  <c r="AG243" i="17"/>
  <c r="CL142" i="17"/>
  <c r="CL581" i="17"/>
  <c r="H1602" i="19"/>
  <c r="AM335" i="17"/>
  <c r="AM248" i="17"/>
  <c r="AH50" i="17"/>
  <c r="L717" i="19" s="1"/>
  <c r="K717" i="19" s="1"/>
  <c r="AG194" i="17"/>
  <c r="H1237" i="19"/>
  <c r="H1600" i="19"/>
  <c r="BO166" i="17"/>
  <c r="BL74" i="17"/>
  <c r="BK131" i="17" s="1"/>
  <c r="BK317" i="17"/>
  <c r="AT130" i="17"/>
  <c r="AS224" i="17"/>
  <c r="BN128" i="17"/>
  <c r="I1067" i="19"/>
  <c r="CC564" i="17"/>
  <c r="CC557" i="17"/>
  <c r="CC242" i="17"/>
  <c r="CC217" i="17"/>
  <c r="BN256" i="17"/>
  <c r="BN241" i="17"/>
  <c r="AS113" i="17"/>
  <c r="I1050" i="19" s="1"/>
  <c r="AT299" i="17"/>
  <c r="AP260" i="17"/>
  <c r="AP244" i="17"/>
  <c r="AP566" i="17"/>
  <c r="I603" i="19"/>
  <c r="AG376" i="17"/>
  <c r="AA250" i="17"/>
  <c r="CO170" i="17"/>
  <c r="CO308" i="17"/>
  <c r="BT467" i="17"/>
  <c r="BB542" i="17"/>
  <c r="BB195" i="17"/>
  <c r="BB191" i="17"/>
  <c r="I2098" i="19"/>
  <c r="BE335" i="17"/>
  <c r="BK351" i="17"/>
  <c r="BE248" i="17"/>
  <c r="BE579" i="17"/>
  <c r="BK403" i="17"/>
  <c r="BE263" i="17"/>
  <c r="I2193" i="19"/>
  <c r="CL240" i="17"/>
  <c r="I2174" i="19"/>
  <c r="CL579" i="17"/>
  <c r="CL263" i="17"/>
  <c r="CP61" i="17"/>
  <c r="BN536" i="17"/>
  <c r="BT363" i="17"/>
  <c r="BW145" i="17"/>
  <c r="CC474" i="17"/>
  <c r="BW250" i="17"/>
  <c r="I957" i="19"/>
  <c r="AG317" i="17"/>
  <c r="BI125" i="17"/>
  <c r="H797" i="19"/>
  <c r="AG57" i="17"/>
  <c r="AH57" i="17" s="1"/>
  <c r="L648" i="19"/>
  <c r="K648" i="19" s="1"/>
  <c r="AE248" i="17"/>
  <c r="BH146" i="17"/>
  <c r="BH249" i="17"/>
  <c r="AT294" i="17"/>
  <c r="AT262" i="17"/>
  <c r="BI120" i="17"/>
  <c r="BH581" i="17"/>
  <c r="BK328" i="17"/>
  <c r="BK193" i="17"/>
  <c r="AQ261" i="17"/>
  <c r="AQ245" i="17"/>
  <c r="BT439" i="17"/>
  <c r="BB540" i="17"/>
  <c r="BB328" i="17"/>
  <c r="BB193" i="17"/>
  <c r="CI579" i="17"/>
  <c r="CI263" i="17"/>
  <c r="CO173" i="17"/>
  <c r="AT129" i="17"/>
  <c r="H775" i="19"/>
  <c r="AH242" i="17"/>
  <c r="AP568" i="17"/>
  <c r="AP543" i="17"/>
  <c r="AP256" i="17"/>
  <c r="AP241" i="17"/>
  <c r="AP203" i="17"/>
  <c r="AQ75" i="17"/>
  <c r="CP109" i="17"/>
  <c r="CP175" i="17" s="1"/>
  <c r="CO175" i="17"/>
  <c r="CF322" i="17"/>
  <c r="CO488" i="17"/>
  <c r="BR259" i="17"/>
  <c r="L1661" i="19"/>
  <c r="K1661" i="19" s="1"/>
  <c r="M1661" i="19" s="1"/>
  <c r="CO164" i="17"/>
  <c r="AW237" i="17"/>
  <c r="L1125" i="19"/>
  <c r="K1125" i="19" s="1"/>
  <c r="M1125" i="19" s="1"/>
  <c r="H2281" i="19"/>
  <c r="CF85" i="17"/>
  <c r="H2059" i="19"/>
  <c r="CO114" i="17"/>
  <c r="CO559" i="17" s="1"/>
  <c r="CO556" i="17"/>
  <c r="H2274" i="19"/>
  <c r="CO107" i="17"/>
  <c r="I2274" i="19" s="1"/>
  <c r="H614" i="19"/>
  <c r="AA85" i="17"/>
  <c r="BT535" i="17"/>
  <c r="I1803" i="19"/>
  <c r="BK233" i="17"/>
  <c r="BK237" i="17"/>
  <c r="CI75" i="17"/>
  <c r="H2108" i="19"/>
  <c r="I171" i="19"/>
  <c r="H171" i="19" s="1"/>
  <c r="AJ322" i="17"/>
  <c r="BB233" i="17"/>
  <c r="BB237" i="17"/>
  <c r="BK321" i="17"/>
  <c r="BX237" i="17"/>
  <c r="L1870" i="19"/>
  <c r="K1870" i="19" s="1"/>
  <c r="M1870" i="19" s="1"/>
  <c r="AS334" i="17"/>
  <c r="H2245" i="19"/>
  <c r="BT134" i="17"/>
  <c r="I1724" i="19"/>
  <c r="AH69" i="17"/>
  <c r="L736" i="19" s="1"/>
  <c r="K736" i="19" s="1"/>
  <c r="I736" i="19"/>
  <c r="AK244" i="17"/>
  <c r="AK260" i="17"/>
  <c r="CL580" i="17"/>
  <c r="CL214" i="17"/>
  <c r="BN328" i="17"/>
  <c r="BB391" i="17"/>
  <c r="BT96" i="17"/>
  <c r="BT553" i="17" s="1"/>
  <c r="AG403" i="17"/>
  <c r="AJ579" i="17"/>
  <c r="AJ263" i="17"/>
  <c r="AS128" i="17"/>
  <c r="AS92" i="18" s="1"/>
  <c r="I1202" i="19"/>
  <c r="L1201" i="19"/>
  <c r="K1201" i="19" s="1"/>
  <c r="M1201" i="19" s="1"/>
  <c r="AP214" i="17"/>
  <c r="BW214" i="17"/>
  <c r="BO253" i="17"/>
  <c r="L1511" i="19"/>
  <c r="K1511" i="19" s="1"/>
  <c r="M1511" i="19" s="1"/>
  <c r="CO333" i="17"/>
  <c r="CP43" i="17"/>
  <c r="I2210" i="19"/>
  <c r="CO115" i="17"/>
  <c r="CO560" i="17" s="1"/>
  <c r="AK237" i="17"/>
  <c r="L855" i="19"/>
  <c r="K855" i="19" s="1"/>
  <c r="M855" i="19" s="1"/>
  <c r="AJ45" i="17"/>
  <c r="H808" i="19"/>
  <c r="CO545" i="17"/>
  <c r="CO201" i="17"/>
  <c r="I2244" i="19"/>
  <c r="L142" i="19"/>
  <c r="L2023" i="19"/>
  <c r="K2023" i="19" s="1"/>
  <c r="M2023" i="19" s="1"/>
  <c r="L247" i="19"/>
  <c r="K247" i="19" s="1"/>
  <c r="M247" i="19" s="1"/>
  <c r="H2030" i="19"/>
  <c r="CC133" i="17"/>
  <c r="H1353" i="19"/>
  <c r="L1350" i="19"/>
  <c r="K1350" i="19" s="1"/>
  <c r="M1350" i="19" s="1"/>
  <c r="BQ317" i="17"/>
  <c r="I1285" i="19"/>
  <c r="I2276" i="19"/>
  <c r="BL133" i="17"/>
  <c r="BL237" i="17" s="1"/>
  <c r="H1500" i="19"/>
  <c r="I1500" i="19"/>
  <c r="H918" i="19"/>
  <c r="AP45" i="17"/>
  <c r="H1314" i="19"/>
  <c r="BE85" i="17"/>
  <c r="I1314" i="19" s="1"/>
  <c r="L1302" i="19"/>
  <c r="K1302" i="19" s="1"/>
  <c r="M1302" i="19" s="1"/>
  <c r="H1411" i="19"/>
  <c r="I981" i="19"/>
  <c r="H1006" i="19"/>
  <c r="BN334" i="17"/>
  <c r="BN321" i="17"/>
  <c r="CO162" i="17"/>
  <c r="AH133" i="17"/>
  <c r="AH237" i="17" s="1"/>
  <c r="H711" i="19"/>
  <c r="BK564" i="17"/>
  <c r="BB214" i="17"/>
  <c r="BT487" i="17"/>
  <c r="BB364" i="17"/>
  <c r="BQ542" i="17"/>
  <c r="BQ191" i="17"/>
  <c r="BQ195" i="17"/>
  <c r="BZ579" i="17"/>
  <c r="BZ263" i="17"/>
  <c r="BQ562" i="17"/>
  <c r="BQ243" i="17"/>
  <c r="AS83" i="17"/>
  <c r="BF245" i="17"/>
  <c r="BF261" i="17"/>
  <c r="AY335" i="17"/>
  <c r="BT419" i="17"/>
  <c r="BH335" i="17"/>
  <c r="BU280" i="17"/>
  <c r="BU254" i="17"/>
  <c r="AM322" i="17"/>
  <c r="BE580" i="17"/>
  <c r="BK414" i="17"/>
  <c r="BE214" i="17"/>
  <c r="BQ541" i="17"/>
  <c r="AG542" i="17"/>
  <c r="AG191" i="17"/>
  <c r="AG195" i="17"/>
  <c r="CP103" i="17"/>
  <c r="CO555" i="17"/>
  <c r="BU126" i="17"/>
  <c r="BT133" i="17" s="1"/>
  <c r="M1798" i="19"/>
  <c r="H2235" i="19"/>
  <c r="BU107" i="17"/>
  <c r="BU297" i="17" s="1"/>
  <c r="CO93" i="17"/>
  <c r="I2260" i="19" s="1"/>
  <c r="AK70" i="17"/>
  <c r="AK250" i="17" s="1"/>
  <c r="AJ250" i="17"/>
  <c r="H1303" i="19"/>
  <c r="H2780" i="19"/>
  <c r="H1498" i="19"/>
  <c r="AZ70" i="17"/>
  <c r="AZ250" i="17" s="1"/>
  <c r="I1143" i="19"/>
  <c r="H2754" i="19"/>
  <c r="AN131" i="17"/>
  <c r="AN240" i="17" s="1"/>
  <c r="I2064" i="19"/>
  <c r="CG97" i="17"/>
  <c r="CG263" i="17" s="1"/>
  <c r="CP60" i="18"/>
  <c r="I3186" i="19"/>
  <c r="BL84" i="18"/>
  <c r="L2785" i="19" s="1"/>
  <c r="K2785" i="19" s="1"/>
  <c r="CG125" i="17"/>
  <c r="H2079" i="19" s="1"/>
  <c r="I2077" i="19"/>
  <c r="L1969" i="19"/>
  <c r="K1969" i="19" s="1"/>
  <c r="M1969" i="19" s="1"/>
  <c r="BX125" i="17"/>
  <c r="BW127" i="17" s="1"/>
  <c r="I1862" i="19"/>
  <c r="H1721" i="19"/>
  <c r="BT39" i="17"/>
  <c r="CO37" i="17"/>
  <c r="I2204" i="19" s="1"/>
  <c r="AQ85" i="17"/>
  <c r="H940" i="19" s="1"/>
  <c r="I939" i="19"/>
  <c r="BF70" i="17"/>
  <c r="BF250" i="17" s="1"/>
  <c r="I1303" i="19"/>
  <c r="I627" i="19"/>
  <c r="H2229" i="19"/>
  <c r="I2726" i="19"/>
  <c r="BI81" i="18"/>
  <c r="AK85" i="17"/>
  <c r="L829" i="19" s="1"/>
  <c r="K829" i="19" s="1"/>
  <c r="I829" i="19"/>
  <c r="I576" i="19"/>
  <c r="CP34" i="16"/>
  <c r="M2779" i="19"/>
  <c r="CO44" i="18"/>
  <c r="I863" i="19"/>
  <c r="AN45" i="17"/>
  <c r="AN248" i="17" s="1"/>
  <c r="BC91" i="17"/>
  <c r="I1243" i="19"/>
  <c r="H1332" i="19"/>
  <c r="BN86" i="18"/>
  <c r="I2843" i="19" s="1"/>
  <c r="CC63" i="18"/>
  <c r="CD63" i="18" s="1"/>
  <c r="I34" i="19" s="1"/>
  <c r="H3046" i="19"/>
  <c r="H1327" i="19"/>
  <c r="H2017" i="19"/>
  <c r="CC120" i="17"/>
  <c r="CC581" i="17" s="1"/>
  <c r="I578" i="19"/>
  <c r="BI70" i="17"/>
  <c r="BI250" i="17" s="1"/>
  <c r="I1358" i="19"/>
  <c r="M2914" i="19"/>
  <c r="L2824" i="19"/>
  <c r="K2824" i="19" s="1"/>
  <c r="M2824" i="19" s="1"/>
  <c r="M1548" i="19"/>
  <c r="M3061" i="19"/>
  <c r="M2180" i="19"/>
  <c r="M358" i="19"/>
  <c r="I2490" i="19"/>
  <c r="H2134" i="19"/>
  <c r="CI127" i="17"/>
  <c r="CJ127" i="17" s="1"/>
  <c r="I1491" i="19"/>
  <c r="BO102" i="17"/>
  <c r="I1574" i="19"/>
  <c r="H1947" i="19"/>
  <c r="CC50" i="17"/>
  <c r="L1827" i="19"/>
  <c r="K1827" i="19" s="1"/>
  <c r="M1827" i="19" s="1"/>
  <c r="I1828" i="19"/>
  <c r="BX58" i="17"/>
  <c r="BX249" i="17" s="1"/>
  <c r="L2428" i="19"/>
  <c r="K2428" i="19" s="1"/>
  <c r="M2428" i="19" s="1"/>
  <c r="H2438" i="19"/>
  <c r="AJ79" i="18"/>
  <c r="BU72" i="18"/>
  <c r="BU133" i="18" s="1"/>
  <c r="I2941" i="19"/>
  <c r="H3178" i="19"/>
  <c r="CO52" i="18"/>
  <c r="I1853" i="19"/>
  <c r="BX108" i="17"/>
  <c r="L1853" i="19" s="1"/>
  <c r="K1853" i="19" s="1"/>
  <c r="I3191" i="19"/>
  <c r="M3191" i="19" s="1"/>
  <c r="AE75" i="17"/>
  <c r="L663" i="19" s="1"/>
  <c r="K663" i="19" s="1"/>
  <c r="H2454" i="19"/>
  <c r="I2650" i="19"/>
  <c r="BC63" i="18"/>
  <c r="I32" i="19" s="1"/>
  <c r="CM125" i="17"/>
  <c r="L2187" i="19" s="1"/>
  <c r="K2187" i="19" s="1"/>
  <c r="BU84" i="17"/>
  <c r="BU259" i="17" s="1"/>
  <c r="I1766" i="19"/>
  <c r="CD85" i="18"/>
  <c r="AK127" i="17"/>
  <c r="I849" i="19"/>
  <c r="BK70" i="17"/>
  <c r="BK250" i="17" s="1"/>
  <c r="H1437" i="19"/>
  <c r="H2930" i="19"/>
  <c r="BT61" i="18"/>
  <c r="I2930" i="19" s="1"/>
  <c r="BN77" i="18"/>
  <c r="BC78" i="18"/>
  <c r="BC107" i="18" s="1"/>
  <c r="AG82" i="18"/>
  <c r="I2412" i="19" s="1"/>
  <c r="BT43" i="16"/>
  <c r="H525" i="19"/>
  <c r="BF125" i="17"/>
  <c r="BE127" i="17" s="1"/>
  <c r="H1823" i="19"/>
  <c r="AW120" i="17"/>
  <c r="CO111" i="17"/>
  <c r="I2278" i="19" s="1"/>
  <c r="H1172" i="19"/>
  <c r="L1874" i="19"/>
  <c r="K1874" i="19" s="1"/>
  <c r="M1874" i="19" s="1"/>
  <c r="BZ45" i="17"/>
  <c r="CA45" i="17" s="1"/>
  <c r="H1878" i="19"/>
  <c r="H1893" i="19"/>
  <c r="BZ75" i="17"/>
  <c r="CC479" i="17" s="1"/>
  <c r="I1758" i="19"/>
  <c r="BT122" i="17"/>
  <c r="BU122" i="17" s="1"/>
  <c r="L1804" i="19" s="1"/>
  <c r="K1804" i="19" s="1"/>
  <c r="BT67" i="18"/>
  <c r="AH79" i="18"/>
  <c r="AH108" i="18" s="1"/>
  <c r="I2990" i="19"/>
  <c r="AT63" i="17"/>
  <c r="I1000" i="19"/>
  <c r="H1794" i="19"/>
  <c r="BR91" i="17"/>
  <c r="I1668" i="19"/>
  <c r="AD125" i="17"/>
  <c r="I687" i="19" s="1"/>
  <c r="L494" i="19"/>
  <c r="K494" i="19" s="1"/>
  <c r="M494" i="19" s="1"/>
  <c r="H1338" i="19"/>
  <c r="BE131" i="17"/>
  <c r="BF131" i="17" s="1"/>
  <c r="CD85" i="17"/>
  <c r="H1982" i="19"/>
  <c r="I1982" i="19"/>
  <c r="AJ81" i="18"/>
  <c r="H2610" i="19"/>
  <c r="AY79" i="18"/>
  <c r="BN70" i="17"/>
  <c r="BO70" i="17" s="1"/>
  <c r="BO250" i="17" s="1"/>
  <c r="H1542" i="19"/>
  <c r="AD85" i="17"/>
  <c r="AD543" i="17" s="1"/>
  <c r="H669" i="19"/>
  <c r="H2843" i="19"/>
  <c r="I2602" i="19"/>
  <c r="AZ71" i="18"/>
  <c r="L2602" i="19" s="1"/>
  <c r="K2602" i="19" s="1"/>
  <c r="M2602" i="19" s="1"/>
  <c r="H1773" i="19"/>
  <c r="BU91" i="17"/>
  <c r="I1773" i="19"/>
  <c r="BC63" i="17"/>
  <c r="BB70" i="17" s="1"/>
  <c r="I1215" i="19"/>
  <c r="H2841" i="19"/>
  <c r="H2153" i="19"/>
  <c r="BC82" i="18"/>
  <c r="BC111" i="18" s="1"/>
  <c r="L2659" i="19"/>
  <c r="K2659" i="19" s="1"/>
  <c r="M2659" i="19" s="1"/>
  <c r="H3176" i="19"/>
  <c r="BU70" i="18"/>
  <c r="I2939" i="19"/>
  <c r="CO50" i="18"/>
  <c r="AB70" i="17"/>
  <c r="AB250" i="17" s="1"/>
  <c r="I1761" i="19"/>
  <c r="H3185" i="19"/>
  <c r="I2874" i="19"/>
  <c r="CG70" i="17"/>
  <c r="CG250" i="17" s="1"/>
  <c r="BU101" i="17"/>
  <c r="BU296" i="17" s="1"/>
  <c r="H2053" i="19"/>
  <c r="H2038" i="19"/>
  <c r="CF75" i="17"/>
  <c r="CG75" i="17" s="1"/>
  <c r="CF45" i="17"/>
  <c r="CG45" i="17" s="1"/>
  <c r="CG248" i="17" s="1"/>
  <c r="BX70" i="17"/>
  <c r="AM71" i="18"/>
  <c r="H1697" i="19"/>
  <c r="BQ120" i="17"/>
  <c r="I522" i="19"/>
  <c r="M522" i="19" s="1"/>
  <c r="I948" i="19"/>
  <c r="I1298" i="19"/>
  <c r="H1844" i="19"/>
  <c r="I523" i="19"/>
  <c r="BU41" i="16"/>
  <c r="BU63" i="16" s="1"/>
  <c r="I577" i="19"/>
  <c r="AH74" i="17"/>
  <c r="I741" i="19"/>
  <c r="I2993" i="19"/>
  <c r="H2214" i="19"/>
  <c r="CL58" i="17"/>
  <c r="I3171" i="19"/>
  <c r="CD63" i="17"/>
  <c r="CC70" i="17" s="1"/>
  <c r="I1960" i="19"/>
  <c r="BC128" i="17"/>
  <c r="BC239" i="17" s="1"/>
  <c r="I1280" i="19"/>
  <c r="I2837" i="19"/>
  <c r="BO80" i="18"/>
  <c r="CG120" i="17"/>
  <c r="L2072" i="19" s="1"/>
  <c r="K2072" i="19" s="1"/>
  <c r="I1441" i="19"/>
  <c r="I2119" i="19"/>
  <c r="CJ97" i="17"/>
  <c r="CJ263" i="17" s="1"/>
  <c r="I1138" i="19"/>
  <c r="AZ58" i="17"/>
  <c r="AZ249" i="17" s="1"/>
  <c r="CO56" i="18"/>
  <c r="CP56" i="18" s="1"/>
  <c r="H2945" i="19"/>
  <c r="BT76" i="18"/>
  <c r="H3182" i="19"/>
  <c r="BF63" i="18"/>
  <c r="L2682" i="19" s="1"/>
  <c r="K2682" i="19" s="1"/>
  <c r="BE94" i="18"/>
  <c r="AE97" i="17"/>
  <c r="I674" i="19"/>
  <c r="I868" i="19"/>
  <c r="AN58" i="17"/>
  <c r="AN249" i="17" s="1"/>
  <c r="BK91" i="17"/>
  <c r="I1458" i="19" s="1"/>
  <c r="H1458" i="19"/>
  <c r="I1912" i="19"/>
  <c r="CA120" i="17"/>
  <c r="H1701" i="19"/>
  <c r="BQ102" i="17"/>
  <c r="BQ124" i="17"/>
  <c r="H1679" i="19"/>
  <c r="H1334" i="19"/>
  <c r="I2664" i="19"/>
  <c r="BC77" i="18"/>
  <c r="AQ131" i="17"/>
  <c r="AQ240" i="17" s="1"/>
  <c r="I963" i="19"/>
  <c r="I1332" i="19"/>
  <c r="CP52" i="17"/>
  <c r="CP254" i="17" s="1"/>
  <c r="I2219" i="19"/>
  <c r="H2915" i="19"/>
  <c r="CG131" i="17"/>
  <c r="CG240" i="17" s="1"/>
  <c r="I2083" i="19"/>
  <c r="AT74" i="17"/>
  <c r="I1547" i="19"/>
  <c r="BO75" i="17"/>
  <c r="I2778" i="19"/>
  <c r="BL77" i="18"/>
  <c r="BL106" i="18" s="1"/>
  <c r="AY93" i="18"/>
  <c r="I2594" i="19"/>
  <c r="AZ53" i="18"/>
  <c r="AY73" i="18" s="1"/>
  <c r="AY226" i="17" s="1"/>
  <c r="I1319" i="19"/>
  <c r="BF97" i="17"/>
  <c r="I1783" i="19"/>
  <c r="BL70" i="17"/>
  <c r="BL250" i="17" s="1"/>
  <c r="I1437" i="19"/>
  <c r="BT44" i="16"/>
  <c r="I702" i="19"/>
  <c r="AH35" i="17"/>
  <c r="M360" i="19"/>
  <c r="L2457" i="19"/>
  <c r="K2457" i="19" s="1"/>
  <c r="M2457" i="19" s="1"/>
  <c r="AM141" i="17"/>
  <c r="M1443" i="19"/>
  <c r="L2227" i="19"/>
  <c r="K2227" i="19" s="1"/>
  <c r="L88" i="19"/>
  <c r="K88" i="19" s="1"/>
  <c r="I3046" i="19"/>
  <c r="AQ73" i="18"/>
  <c r="AQ123" i="18" s="1"/>
  <c r="I2638" i="19"/>
  <c r="BC51" i="18"/>
  <c r="BB53" i="18" s="1"/>
  <c r="CG71" i="18"/>
  <c r="I3083" i="19"/>
  <c r="CP39" i="16"/>
  <c r="L581" i="19" s="1"/>
  <c r="K581" i="19" s="1"/>
  <c r="I581" i="19"/>
  <c r="I2524" i="19"/>
  <c r="AT51" i="18"/>
  <c r="AS53" i="18" s="1"/>
  <c r="I1763" i="19"/>
  <c r="BU81" i="17"/>
  <c r="H634" i="19"/>
  <c r="CJ120" i="17"/>
  <c r="I2127" i="19"/>
  <c r="I889" i="19"/>
  <c r="AN97" i="17"/>
  <c r="L887" i="19"/>
  <c r="K887" i="19" s="1"/>
  <c r="M887" i="19" s="1"/>
  <c r="BZ108" i="17"/>
  <c r="I1908" i="19" s="1"/>
  <c r="BZ125" i="17"/>
  <c r="CC529" i="17" s="1"/>
  <c r="H1908" i="19"/>
  <c r="H1917" i="19"/>
  <c r="AG63" i="18"/>
  <c r="AG144" i="18" s="1"/>
  <c r="AG71" i="18"/>
  <c r="H1167" i="19"/>
  <c r="I1167" i="19"/>
  <c r="AZ120" i="17"/>
  <c r="H2026" i="19"/>
  <c r="I2943" i="19"/>
  <c r="BU74" i="18"/>
  <c r="CP94" i="17"/>
  <c r="H1389" i="19"/>
  <c r="BH127" i="17"/>
  <c r="I1389" i="19" s="1"/>
  <c r="BN45" i="17"/>
  <c r="I3190" i="19"/>
  <c r="CP64" i="18"/>
  <c r="L3190" i="19" s="1"/>
  <c r="K3190" i="19" s="1"/>
  <c r="I638" i="19"/>
  <c r="AB131" i="17"/>
  <c r="AB240" i="17" s="1"/>
  <c r="I1424" i="19"/>
  <c r="BL57" i="17"/>
  <c r="H1425" i="19" s="1"/>
  <c r="I2383" i="19"/>
  <c r="AH53" i="18"/>
  <c r="BL61" i="18"/>
  <c r="I2762" i="19"/>
  <c r="I2158" i="19"/>
  <c r="H1123" i="19"/>
  <c r="AV131" i="17"/>
  <c r="AW131" i="17" s="1"/>
  <c r="AW240" i="17" s="1"/>
  <c r="H2834" i="19"/>
  <c r="I453" i="19"/>
  <c r="BC43" i="16"/>
  <c r="L453" i="19" s="1"/>
  <c r="K453" i="19" s="1"/>
  <c r="M453" i="19" s="1"/>
  <c r="AZ85" i="17"/>
  <c r="I1154" i="19"/>
  <c r="AQ70" i="17"/>
  <c r="AQ250" i="17" s="1"/>
  <c r="I928" i="19"/>
  <c r="BU42" i="16"/>
  <c r="BT45" i="16" s="1"/>
  <c r="BT67" i="16" s="1"/>
  <c r="I524" i="19"/>
  <c r="H1104" i="19"/>
  <c r="H2278" i="19"/>
  <c r="H1805" i="19"/>
  <c r="I2025" i="19"/>
  <c r="CP54" i="17"/>
  <c r="CO55" i="17" s="1"/>
  <c r="I2221" i="19"/>
  <c r="BT46" i="18"/>
  <c r="I1857" i="19"/>
  <c r="BX120" i="17"/>
  <c r="AN108" i="17"/>
  <c r="H1124" i="19"/>
  <c r="I1529" i="19"/>
  <c r="CA53" i="18"/>
  <c r="L2990" i="19" s="1"/>
  <c r="K2990" i="19" s="1"/>
  <c r="AH113" i="17"/>
  <c r="AH243" i="17" s="1"/>
  <c r="I780" i="19"/>
  <c r="AM63" i="18"/>
  <c r="BT112" i="17"/>
  <c r="I3075" i="19"/>
  <c r="CP56" i="17"/>
  <c r="I2223" i="19"/>
  <c r="CC74" i="17"/>
  <c r="I1600" i="19"/>
  <c r="BO128" i="17"/>
  <c r="BO239" i="17" s="1"/>
  <c r="L1543" i="19"/>
  <c r="K1543" i="19" s="1"/>
  <c r="M1543" i="19" s="1"/>
  <c r="BO51" i="18"/>
  <c r="BN71" i="18" s="1"/>
  <c r="I2808" i="19"/>
  <c r="H3175" i="19"/>
  <c r="I3175" i="19"/>
  <c r="CP49" i="18"/>
  <c r="L3175" i="19" s="1"/>
  <c r="K3175" i="19" s="1"/>
  <c r="H2890" i="19"/>
  <c r="BR77" i="18"/>
  <c r="BR106" i="18" s="1"/>
  <c r="I2890" i="19"/>
  <c r="AT45" i="17"/>
  <c r="AT248" i="17" s="1"/>
  <c r="I982" i="19"/>
  <c r="CD102" i="17"/>
  <c r="H2005" i="19" s="1"/>
  <c r="I1999" i="19"/>
  <c r="H1716" i="19"/>
  <c r="CO33" i="17"/>
  <c r="BT34" i="17"/>
  <c r="H1755" i="19"/>
  <c r="BT73" i="17"/>
  <c r="BU73" i="17" s="1"/>
  <c r="BU168" i="17" s="1"/>
  <c r="H1050" i="19"/>
  <c r="AT113" i="17"/>
  <c r="H1062" i="19" s="1"/>
  <c r="H1061" i="19"/>
  <c r="AS124" i="17"/>
  <c r="CG79" i="18"/>
  <c r="CG108" i="18" s="1"/>
  <c r="I3091" i="19"/>
  <c r="I3133" i="19"/>
  <c r="H510" i="19"/>
  <c r="BQ43" i="16"/>
  <c r="BQ78" i="18"/>
  <c r="H2163" i="19"/>
  <c r="H2148" i="19"/>
  <c r="CL45" i="17"/>
  <c r="I2148" i="19" s="1"/>
  <c r="CL75" i="17"/>
  <c r="H987" i="19"/>
  <c r="L986" i="19"/>
  <c r="K986" i="19" s="1"/>
  <c r="M986" i="19" s="1"/>
  <c r="H1011" i="19"/>
  <c r="AS50" i="17"/>
  <c r="AS328" i="17" s="1"/>
  <c r="BF45" i="17"/>
  <c r="BF248" i="17" s="1"/>
  <c r="I1293" i="19"/>
  <c r="AH45" i="16"/>
  <c r="AH67" i="16" s="1"/>
  <c r="H724" i="19"/>
  <c r="CD91" i="17"/>
  <c r="CC97" i="17" s="1"/>
  <c r="I1988" i="19"/>
  <c r="BR61" i="18"/>
  <c r="H2876" i="19" s="1"/>
  <c r="I1705" i="19"/>
  <c r="CO47" i="17"/>
  <c r="I2498" i="19"/>
  <c r="AQ81" i="18"/>
  <c r="AQ110" i="18" s="1"/>
  <c r="AK131" i="17"/>
  <c r="AK240" i="17" s="1"/>
  <c r="I853" i="19"/>
  <c r="H682" i="19"/>
  <c r="H3122" i="19"/>
  <c r="BK79" i="18"/>
  <c r="I1833" i="19"/>
  <c r="H608" i="19"/>
  <c r="AA45" i="17"/>
  <c r="AA75" i="17"/>
  <c r="H593" i="19"/>
  <c r="H2459" i="19"/>
  <c r="I3060" i="19"/>
  <c r="CD77" i="18"/>
  <c r="CD106" i="18" s="1"/>
  <c r="L349" i="19"/>
  <c r="K349" i="19" s="1"/>
  <c r="M349" i="19" s="1"/>
  <c r="L293" i="19"/>
  <c r="K293" i="19" s="1"/>
  <c r="M293" i="19" s="1"/>
  <c r="L3050" i="19"/>
  <c r="K3050" i="19" s="1"/>
  <c r="M3050" i="19" s="1"/>
  <c r="AH43" i="16"/>
  <c r="H497" i="19"/>
  <c r="I1093" i="19"/>
  <c r="BW85" i="17"/>
  <c r="I1601" i="19"/>
  <c r="BO129" i="17"/>
  <c r="L1601" i="19" s="1"/>
  <c r="K1601" i="19" s="1"/>
  <c r="BT49" i="17"/>
  <c r="I1706" i="19"/>
  <c r="AG83" i="17"/>
  <c r="I663" i="19"/>
  <c r="H2277" i="19"/>
  <c r="I2311" i="19"/>
  <c r="H2414" i="19"/>
  <c r="AG84" i="18"/>
  <c r="I2414" i="19" s="1"/>
  <c r="I2072" i="19"/>
  <c r="I1402" i="19"/>
  <c r="I944" i="19"/>
  <c r="I2770" i="19"/>
  <c r="BK71" i="18"/>
  <c r="BK169" i="18" s="1"/>
  <c r="H1828" i="19"/>
  <c r="BC35" i="17"/>
  <c r="I1187" i="19"/>
  <c r="I2964" i="19"/>
  <c r="BX63" i="18"/>
  <c r="CM53" i="18"/>
  <c r="H3143" i="19" s="1"/>
  <c r="CG63" i="18"/>
  <c r="M3174" i="19"/>
  <c r="H687" i="19"/>
  <c r="H1942" i="19"/>
  <c r="CC45" i="17"/>
  <c r="AT63" i="18"/>
  <c r="I31" i="19" s="1"/>
  <c r="I2536" i="19"/>
  <c r="H897" i="19"/>
  <c r="AM120" i="17"/>
  <c r="AM125" i="17"/>
  <c r="L1892" i="19"/>
  <c r="K1892" i="19" s="1"/>
  <c r="M1892" i="19" s="1"/>
  <c r="BZ131" i="17"/>
  <c r="H1923" i="19"/>
  <c r="AV127" i="17"/>
  <c r="I1119" i="19" s="1"/>
  <c r="H1119" i="19"/>
  <c r="BT82" i="18"/>
  <c r="BT111" i="18" s="1"/>
  <c r="CC129" i="17"/>
  <c r="CC312" i="17" s="1"/>
  <c r="H2326" i="19"/>
  <c r="AA81" i="18"/>
  <c r="AK58" i="17"/>
  <c r="AK249" i="17" s="1"/>
  <c r="I813" i="19"/>
  <c r="H1163" i="19"/>
  <c r="I1163" i="19"/>
  <c r="AZ108" i="17"/>
  <c r="L1163" i="19" s="1"/>
  <c r="K1163" i="19" s="1"/>
  <c r="AZ125" i="17"/>
  <c r="L1172" i="19" s="1"/>
  <c r="K1172" i="19" s="1"/>
  <c r="I1172" i="19"/>
  <c r="L1161" i="19"/>
  <c r="K1161" i="19" s="1"/>
  <c r="M1161" i="19" s="1"/>
  <c r="I1369" i="19"/>
  <c r="BI85" i="17"/>
  <c r="H1370" i="19" s="1"/>
  <c r="I2671" i="19"/>
  <c r="BC84" i="18"/>
  <c r="H1517" i="19"/>
  <c r="CO62" i="17"/>
  <c r="CP62" i="17" s="1"/>
  <c r="I2227" i="19"/>
  <c r="AZ131" i="17"/>
  <c r="AZ240" i="17" s="1"/>
  <c r="I1178" i="19"/>
  <c r="CC54" i="16"/>
  <c r="L553" i="19"/>
  <c r="K553" i="19" s="1"/>
  <c r="M553" i="19" s="1"/>
  <c r="BU68" i="18"/>
  <c r="BT78" i="18" s="1"/>
  <c r="BL83" i="17"/>
  <c r="L1450" i="19" s="1"/>
  <c r="K1450" i="19" s="1"/>
  <c r="I1450" i="19"/>
  <c r="I1838" i="19"/>
  <c r="BX75" i="17"/>
  <c r="H2490" i="19"/>
  <c r="H2401" i="19"/>
  <c r="I1088" i="19"/>
  <c r="AW70" i="17"/>
  <c r="AW250" i="17" s="1"/>
  <c r="BT63" i="17"/>
  <c r="I1745" i="19" s="1"/>
  <c r="H1745" i="19"/>
  <c r="CP59" i="18"/>
  <c r="H3187" i="19" s="1"/>
  <c r="I3185" i="19"/>
  <c r="H1178" i="19"/>
  <c r="I1480" i="19"/>
  <c r="BL113" i="17"/>
  <c r="I2682" i="19"/>
  <c r="H1838" i="19"/>
  <c r="AV97" i="17"/>
  <c r="BT80" i="18"/>
  <c r="BT109" i="18" s="1"/>
  <c r="BL43" i="16"/>
  <c r="L480" i="19" s="1"/>
  <c r="K480" i="19" s="1"/>
  <c r="M480" i="19" s="1"/>
  <c r="I480" i="19"/>
  <c r="L2545" i="19"/>
  <c r="K2545" i="19" s="1"/>
  <c r="M2545" i="19" s="1"/>
  <c r="H3170" i="19"/>
  <c r="H2936" i="19"/>
  <c r="AY97" i="17"/>
  <c r="M2557" i="19"/>
  <c r="BO57" i="17"/>
  <c r="H1530" i="19" s="1"/>
  <c r="BZ81" i="18"/>
  <c r="H3008" i="19"/>
  <c r="BN130" i="17"/>
  <c r="BN312" i="17" s="1"/>
  <c r="I1596" i="19"/>
  <c r="BO124" i="17"/>
  <c r="BN131" i="17" s="1"/>
  <c r="AH124" i="17"/>
  <c r="I791" i="19"/>
  <c r="H2432" i="19"/>
  <c r="I2432" i="19"/>
  <c r="I24" i="19"/>
  <c r="M24" i="19" s="1"/>
  <c r="AK73" i="18"/>
  <c r="AM79" i="18"/>
  <c r="CO66" i="18"/>
  <c r="CP66" i="18" s="1"/>
  <c r="H3192" i="19"/>
  <c r="I2826" i="19"/>
  <c r="BO69" i="18"/>
  <c r="L2826" i="19" s="1"/>
  <c r="K2826" i="19" s="1"/>
  <c r="BT72" i="17"/>
  <c r="I884" i="19"/>
  <c r="M884" i="19" s="1"/>
  <c r="I1011" i="19"/>
  <c r="BQ85" i="17"/>
  <c r="I1662" i="19" s="1"/>
  <c r="H1662" i="19"/>
  <c r="H2204" i="19"/>
  <c r="H2650" i="19"/>
  <c r="H1804" i="19"/>
  <c r="CP88" i="17"/>
  <c r="CP170" i="17" s="1"/>
  <c r="BE120" i="17"/>
  <c r="BC108" i="17"/>
  <c r="I1260" i="19"/>
  <c r="BO84" i="18"/>
  <c r="L2841" i="19" s="1"/>
  <c r="K2841" i="19" s="1"/>
  <c r="I2841" i="19"/>
  <c r="H2043" i="19"/>
  <c r="CF58" i="17"/>
  <c r="CF146" i="17" s="1"/>
  <c r="CJ85" i="17"/>
  <c r="BF75" i="17"/>
  <c r="I1308" i="19"/>
  <c r="H2440" i="19"/>
  <c r="H963" i="19"/>
  <c r="I1535" i="19"/>
  <c r="AT86" i="18"/>
  <c r="L2559" i="19" s="1"/>
  <c r="K2559" i="19" s="1"/>
  <c r="I2559" i="19"/>
  <c r="BU55" i="17"/>
  <c r="AE73" i="18"/>
  <c r="AE123" i="18" s="1"/>
  <c r="H2347" i="19"/>
  <c r="I2347" i="19"/>
  <c r="I2787" i="19"/>
  <c r="BL86" i="18"/>
  <c r="L2787" i="19" s="1"/>
  <c r="K2787" i="19" s="1"/>
  <c r="I1932" i="19"/>
  <c r="AD58" i="17"/>
  <c r="AD146" i="17" s="1"/>
  <c r="CM97" i="17"/>
  <c r="AD120" i="17"/>
  <c r="CI81" i="18"/>
  <c r="I1430" i="19"/>
  <c r="AM93" i="18"/>
  <c r="I2451" i="19"/>
  <c r="AN53" i="18"/>
  <c r="L2451" i="19" s="1"/>
  <c r="K2451" i="19" s="1"/>
  <c r="AS82" i="18"/>
  <c r="I2555" i="19" s="1"/>
  <c r="BN45" i="16"/>
  <c r="AQ125" i="17"/>
  <c r="H964" i="19" s="1"/>
  <c r="I3063" i="19"/>
  <c r="AG130" i="17"/>
  <c r="AG312" i="17" s="1"/>
  <c r="H1731" i="19"/>
  <c r="BR129" i="17"/>
  <c r="L1706" i="19" s="1"/>
  <c r="K1706" i="19" s="1"/>
  <c r="CP45" i="18"/>
  <c r="H2200" i="19"/>
  <c r="I2687" i="19"/>
  <c r="BF71" i="18"/>
  <c r="BF122" i="18" s="1"/>
  <c r="AB63" i="18"/>
  <c r="AA73" i="18" s="1"/>
  <c r="AA226" i="17" s="1"/>
  <c r="CG108" i="17"/>
  <c r="I2068" i="19"/>
  <c r="L1728" i="19"/>
  <c r="K1728" i="19" s="1"/>
  <c r="M1728" i="19" s="1"/>
  <c r="H2213" i="19"/>
  <c r="CO46" i="17"/>
  <c r="CO324" i="17" s="1"/>
  <c r="H1753" i="19"/>
  <c r="BT71" i="17"/>
  <c r="BL35" i="17"/>
  <c r="AT91" i="17"/>
  <c r="BK53" i="18"/>
  <c r="BK93" i="18" s="1"/>
  <c r="I717" i="19"/>
  <c r="AN75" i="17"/>
  <c r="CG53" i="18"/>
  <c r="BX71" i="18"/>
  <c r="BX122" i="18" s="1"/>
  <c r="I2895" i="19"/>
  <c r="CM120" i="17"/>
  <c r="L2182" i="19" s="1"/>
  <c r="K2182" i="19" s="1"/>
  <c r="I2182" i="19"/>
  <c r="I3052" i="19"/>
  <c r="I2864" i="19"/>
  <c r="I1066" i="19"/>
  <c r="I2899" i="19"/>
  <c r="I1039" i="19"/>
  <c r="I1282" i="19"/>
  <c r="AQ58" i="17"/>
  <c r="AQ249" i="17" s="1"/>
  <c r="CO100" i="17"/>
  <c r="CO174" i="17" s="1"/>
  <c r="CP47" i="18"/>
  <c r="H2355" i="19"/>
  <c r="I2187" i="19"/>
  <c r="H854" i="19"/>
  <c r="H2689" i="19"/>
  <c r="AD81" i="18"/>
  <c r="I2552" i="19"/>
  <c r="AT79" i="18"/>
  <c r="AT108" i="18" s="1"/>
  <c r="I1805" i="19"/>
  <c r="BU123" i="17"/>
  <c r="I2882" i="19"/>
  <c r="BC69" i="18"/>
  <c r="H1394" i="19"/>
  <c r="BH132" i="17"/>
  <c r="CP54" i="18"/>
  <c r="CO74" i="18" s="1"/>
  <c r="CO172" i="18" s="1"/>
  <c r="M2654" i="19"/>
  <c r="H2568" i="19"/>
  <c r="L3139" i="19"/>
  <c r="K3139" i="19" s="1"/>
  <c r="M3139" i="19" s="1"/>
  <c r="BO63" i="18"/>
  <c r="I2820" i="19"/>
  <c r="CC53" i="18"/>
  <c r="CC93" i="18" s="1"/>
  <c r="H3054" i="19"/>
  <c r="H3036" i="19"/>
  <c r="CC71" i="18"/>
  <c r="I2573" i="19"/>
  <c r="CL79" i="18"/>
  <c r="AH108" i="17"/>
  <c r="I775" i="19"/>
  <c r="I3034" i="19"/>
  <c r="BR69" i="18"/>
  <c r="BL44" i="16"/>
  <c r="BT85" i="18"/>
  <c r="I1226" i="19"/>
  <c r="I908" i="19"/>
  <c r="M2450" i="19"/>
  <c r="AS108" i="17"/>
  <c r="H1045" i="19"/>
  <c r="AK132" i="17"/>
  <c r="I854" i="19"/>
  <c r="AV63" i="18"/>
  <c r="I2969" i="19"/>
  <c r="AW71" i="18"/>
  <c r="CD69" i="18"/>
  <c r="BR51" i="18"/>
  <c r="BQ53" i="18" s="1"/>
  <c r="I2656" i="19"/>
  <c r="AG97" i="17"/>
  <c r="BO91" i="17"/>
  <c r="H2954" i="19"/>
  <c r="BC74" i="17"/>
  <c r="H254" i="19"/>
  <c r="K192" i="19"/>
  <c r="M192" i="19" s="1"/>
  <c r="H250" i="19"/>
  <c r="K100" i="19"/>
  <c r="M100" i="19" s="1"/>
  <c r="H90" i="19"/>
  <c r="K106" i="19"/>
  <c r="M106" i="19" s="1"/>
  <c r="H234" i="19"/>
  <c r="K112" i="19"/>
  <c r="M112" i="19" s="1"/>
  <c r="M88" i="19"/>
  <c r="M222" i="19"/>
  <c r="M200" i="19"/>
  <c r="M228" i="19"/>
  <c r="H66" i="19"/>
  <c r="H190" i="19"/>
  <c r="K138" i="19"/>
  <c r="M138" i="19" s="1"/>
  <c r="K202" i="19"/>
  <c r="M202" i="19" s="1"/>
  <c r="M244" i="19"/>
  <c r="M160" i="19"/>
  <c r="K294" i="19"/>
  <c r="M294" i="19" s="1"/>
  <c r="M352" i="19"/>
  <c r="H362" i="19"/>
  <c r="K296" i="19"/>
  <c r="M296" i="19" s="1"/>
  <c r="I19" i="19"/>
  <c r="K302" i="19"/>
  <c r="M302" i="19" s="1"/>
  <c r="H366" i="19"/>
  <c r="H310" i="19"/>
  <c r="H306" i="19"/>
  <c r="M298" i="19"/>
  <c r="M350" i="19"/>
  <c r="H19" i="19"/>
  <c r="M354" i="19"/>
  <c r="I145" i="19"/>
  <c r="H145" i="19" s="1"/>
  <c r="L2825" i="19"/>
  <c r="K2825" i="19" s="1"/>
  <c r="M2825" i="19" s="1"/>
  <c r="L580" i="19"/>
  <c r="K580" i="19" s="1"/>
  <c r="M580" i="19" s="1"/>
  <c r="L519" i="19"/>
  <c r="K519" i="19" s="1"/>
  <c r="M519" i="19" s="1"/>
  <c r="L2889" i="19"/>
  <c r="K2889" i="19" s="1"/>
  <c r="M2889" i="19" s="1"/>
  <c r="L1993" i="19"/>
  <c r="K1993" i="19" s="1"/>
  <c r="M1993" i="19" s="1"/>
  <c r="L1521" i="19"/>
  <c r="K1521" i="19" s="1"/>
  <c r="M1521" i="19" s="1"/>
  <c r="L1760" i="19"/>
  <c r="K1760" i="19" s="1"/>
  <c r="M1760" i="19" s="1"/>
  <c r="L1689" i="19"/>
  <c r="K1689" i="19" s="1"/>
  <c r="M1689" i="19" s="1"/>
  <c r="L952" i="19"/>
  <c r="K952" i="19" s="1"/>
  <c r="M952" i="19" s="1"/>
  <c r="L2131" i="19"/>
  <c r="K2131" i="19" s="1"/>
  <c r="M2131" i="19" s="1"/>
  <c r="L92" i="19"/>
  <c r="L1080" i="19"/>
  <c r="K1080" i="19" s="1"/>
  <c r="M1080" i="19" s="1"/>
  <c r="L1743" i="19"/>
  <c r="K1743" i="19" s="1"/>
  <c r="M1743" i="19" s="1"/>
  <c r="L1787" i="19"/>
  <c r="K1787" i="19" s="1"/>
  <c r="M1787" i="19" s="1"/>
  <c r="L1083" i="19"/>
  <c r="K1083" i="19" s="1"/>
  <c r="M1083" i="19" s="1"/>
  <c r="AA141" i="17"/>
  <c r="L895" i="19"/>
  <c r="K895" i="19" s="1"/>
  <c r="M895" i="19" s="1"/>
  <c r="L2136" i="19"/>
  <c r="K2136" i="19" s="1"/>
  <c r="M2136" i="19" s="1"/>
  <c r="AP142" i="17"/>
  <c r="BW141" i="17"/>
  <c r="L621" i="19"/>
  <c r="K621" i="19" s="1"/>
  <c r="M621" i="19" s="1"/>
  <c r="L1514" i="19"/>
  <c r="K1514" i="19" s="1"/>
  <c r="M1514" i="19" s="1"/>
  <c r="L2661" i="19"/>
  <c r="K2661" i="19" s="1"/>
  <c r="M2661" i="19" s="1"/>
  <c r="L2305" i="19"/>
  <c r="K2305" i="19" s="1"/>
  <c r="M2305" i="19" s="1"/>
  <c r="L2405" i="19"/>
  <c r="K2405" i="19" s="1"/>
  <c r="M2405" i="19" s="1"/>
  <c r="L2777" i="19"/>
  <c r="K2777" i="19" s="1"/>
  <c r="M2777" i="19" s="1"/>
  <c r="AA142" i="17"/>
  <c r="L1707" i="19"/>
  <c r="K1707" i="19" s="1"/>
  <c r="M1707" i="19" s="1"/>
  <c r="I223" i="19"/>
  <c r="H223" i="19" s="1"/>
  <c r="L2121" i="19"/>
  <c r="K2121" i="19" s="1"/>
  <c r="M2121" i="19" s="1"/>
  <c r="L1916" i="19"/>
  <c r="K1916" i="19" s="1"/>
  <c r="M1916" i="19" s="1"/>
  <c r="L1819" i="19"/>
  <c r="K1819" i="19" s="1"/>
  <c r="M1819" i="19" s="1"/>
  <c r="I179" i="19"/>
  <c r="H179" i="19" s="1"/>
  <c r="L1744" i="19"/>
  <c r="K1744" i="19" s="1"/>
  <c r="M1744" i="19" s="1"/>
  <c r="L2176" i="19"/>
  <c r="K2176" i="19" s="1"/>
  <c r="M2176" i="19" s="1"/>
  <c r="L1325" i="19"/>
  <c r="K1325" i="19" s="1"/>
  <c r="M1325" i="19" s="1"/>
  <c r="L1165" i="19"/>
  <c r="K1165" i="19" s="1"/>
  <c r="M1165" i="19" s="1"/>
  <c r="L1417" i="19"/>
  <c r="K1417" i="19" s="1"/>
  <c r="M1417" i="19" s="1"/>
  <c r="CI142" i="17"/>
  <c r="L2832" i="19"/>
  <c r="K2832" i="19" s="1"/>
  <c r="M2832" i="19" s="1"/>
  <c r="L2993" i="19"/>
  <c r="K2993" i="19" s="1"/>
  <c r="M2993" i="19" s="1"/>
  <c r="BZ94" i="18"/>
  <c r="L1281" i="19"/>
  <c r="K1281" i="19" s="1"/>
  <c r="M1281" i="19" s="1"/>
  <c r="L1496" i="19"/>
  <c r="K1496" i="19" s="1"/>
  <c r="M1496" i="19" s="1"/>
  <c r="L1535" i="19"/>
  <c r="K1535" i="19" s="1"/>
  <c r="M1535" i="19" s="1"/>
  <c r="L1705" i="19"/>
  <c r="K1705" i="19" s="1"/>
  <c r="M1705" i="19" s="1"/>
  <c r="L518" i="19"/>
  <c r="K518" i="19" s="1"/>
  <c r="M518" i="19" s="1"/>
  <c r="L2542" i="19"/>
  <c r="K2542" i="19" s="1"/>
  <c r="M2542" i="19" s="1"/>
  <c r="AD94" i="18"/>
  <c r="L2345" i="19"/>
  <c r="K2345" i="19" s="1"/>
  <c r="M2345" i="19" s="1"/>
  <c r="L2339" i="19"/>
  <c r="K2339" i="19" s="1"/>
  <c r="M2339" i="19" s="1"/>
  <c r="L2340" i="19"/>
  <c r="K2340" i="19" s="1"/>
  <c r="M2340" i="19" s="1"/>
  <c r="L2343" i="19"/>
  <c r="K2343" i="19" s="1"/>
  <c r="M2343" i="19" s="1"/>
  <c r="L2353" i="19"/>
  <c r="K2353" i="19" s="1"/>
  <c r="M2353" i="19" s="1"/>
  <c r="L1214" i="19"/>
  <c r="K1214" i="19" s="1"/>
  <c r="M1214" i="19" s="1"/>
  <c r="L2085" i="19"/>
  <c r="K2085" i="19" s="1"/>
  <c r="M2085" i="19" s="1"/>
  <c r="I149" i="19"/>
  <c r="H149" i="19" s="1"/>
  <c r="L3184" i="19"/>
  <c r="K3184" i="19" s="1"/>
  <c r="M3184" i="19" s="1"/>
  <c r="L2597" i="19"/>
  <c r="K2597" i="19" s="1"/>
  <c r="M2597" i="19" s="1"/>
  <c r="L1857" i="19"/>
  <c r="K1857" i="19" s="1"/>
  <c r="M1857" i="19" s="1"/>
  <c r="BW142" i="17"/>
  <c r="L1803" i="19"/>
  <c r="K1803" i="19" s="1"/>
  <c r="CF145" i="17"/>
  <c r="BZ142" i="17"/>
  <c r="AD142" i="17"/>
  <c r="AJ146" i="17"/>
  <c r="CC144" i="17"/>
  <c r="L1703" i="19"/>
  <c r="K1703" i="19" s="1"/>
  <c r="M1703" i="19" s="1"/>
  <c r="L1382" i="19"/>
  <c r="K1382" i="19" s="1"/>
  <c r="M1382" i="19" s="1"/>
  <c r="BH142" i="17"/>
  <c r="AP95" i="18"/>
  <c r="L3136" i="19"/>
  <c r="K3136" i="19" s="1"/>
  <c r="M3136" i="19" s="1"/>
  <c r="L908" i="19"/>
  <c r="K908" i="19" s="1"/>
  <c r="L1303" i="19"/>
  <c r="K1303" i="19" s="1"/>
  <c r="M1303" i="19" s="1"/>
  <c r="BE145" i="17"/>
  <c r="CF92" i="18"/>
  <c r="L1264" i="19"/>
  <c r="K1264" i="19" s="1"/>
  <c r="M1264" i="19" s="1"/>
  <c r="BW146" i="17"/>
  <c r="BN144" i="17"/>
  <c r="BH145" i="17"/>
  <c r="L625" i="19"/>
  <c r="K625" i="19" s="1"/>
  <c r="M625" i="19" s="1"/>
  <c r="L2773" i="19"/>
  <c r="K2773" i="19" s="1"/>
  <c r="M2773" i="19" s="1"/>
  <c r="L2893" i="19"/>
  <c r="K2893" i="19" s="1"/>
  <c r="M2893" i="19" s="1"/>
  <c r="CC143" i="17"/>
  <c r="L1780" i="19"/>
  <c r="K1780" i="19" s="1"/>
  <c r="M1780" i="19" s="1"/>
  <c r="AP145" i="17"/>
  <c r="L2918" i="19"/>
  <c r="K2918" i="19" s="1"/>
  <c r="M2918" i="19" s="1"/>
  <c r="L2916" i="19"/>
  <c r="K2916" i="19" s="1"/>
  <c r="M2916" i="19" s="1"/>
  <c r="L482" i="19"/>
  <c r="K482" i="19" s="1"/>
  <c r="M482" i="19" s="1"/>
  <c r="L1289" i="19"/>
  <c r="K1289" i="19" s="1"/>
  <c r="M1289" i="19" s="1"/>
  <c r="L859" i="19"/>
  <c r="K859" i="19" s="1"/>
  <c r="M859" i="19" s="1"/>
  <c r="L30" i="19"/>
  <c r="K30" i="19" s="1"/>
  <c r="M30" i="19" s="1"/>
  <c r="L1544" i="19"/>
  <c r="K1544" i="19" s="1"/>
  <c r="M1544" i="19" s="1"/>
  <c r="L1522" i="19"/>
  <c r="K1522" i="19" s="1"/>
  <c r="M1522" i="19" s="1"/>
  <c r="L1912" i="19"/>
  <c r="K1912" i="19" s="1"/>
  <c r="L1401" i="19"/>
  <c r="K1401" i="19" s="1"/>
  <c r="M1401" i="19" s="1"/>
  <c r="L796" i="19"/>
  <c r="K796" i="19" s="1"/>
  <c r="M796" i="19" s="1"/>
  <c r="L79" i="19"/>
  <c r="K79" i="19" s="1"/>
  <c r="M79" i="19" s="1"/>
  <c r="L1376" i="19"/>
  <c r="K1376" i="19" s="1"/>
  <c r="M1376" i="19" s="1"/>
  <c r="BH141" i="17"/>
  <c r="L942" i="19"/>
  <c r="K942" i="19" s="1"/>
  <c r="M942" i="19" s="1"/>
  <c r="L1862" i="19"/>
  <c r="K1862" i="19" s="1"/>
  <c r="M1862" i="19" s="1"/>
  <c r="L1004" i="19"/>
  <c r="K1004" i="19" s="1"/>
  <c r="M1004" i="19" s="1"/>
  <c r="L800" i="19"/>
  <c r="K800" i="19" s="1"/>
  <c r="L928" i="19"/>
  <c r="K928" i="19" s="1"/>
  <c r="M928" i="19" s="1"/>
  <c r="AY146" i="17"/>
  <c r="L1763" i="19"/>
  <c r="K1763" i="19" s="1"/>
  <c r="M1763" i="19" s="1"/>
  <c r="L58" i="19"/>
  <c r="L1429" i="19"/>
  <c r="K1429" i="19" s="1"/>
  <c r="M1429" i="19" s="1"/>
  <c r="L204" i="19"/>
  <c r="K204" i="19" s="1"/>
  <c r="L1436" i="19"/>
  <c r="K1436" i="19" s="1"/>
  <c r="L1235" i="19"/>
  <c r="K1235" i="19" s="1"/>
  <c r="M1235" i="19" s="1"/>
  <c r="L1939" i="19"/>
  <c r="K1939" i="19" s="1"/>
  <c r="M1939" i="19" s="1"/>
  <c r="L2231" i="19"/>
  <c r="K2231" i="19" s="1"/>
  <c r="L1387" i="19"/>
  <c r="K1387" i="19" s="1"/>
  <c r="M1387" i="19" s="1"/>
  <c r="L1110" i="19"/>
  <c r="K1110" i="19" s="1"/>
  <c r="M1110" i="19" s="1"/>
  <c r="AV142" i="17"/>
  <c r="L3044" i="19"/>
  <c r="K3044" i="19" s="1"/>
  <c r="M3044" i="19" s="1"/>
  <c r="L343" i="19"/>
  <c r="K343" i="19" s="1"/>
  <c r="M343" i="19" s="1"/>
  <c r="L287" i="19"/>
  <c r="K287" i="19" s="1"/>
  <c r="M287" i="19" s="1"/>
  <c r="L1668" i="19"/>
  <c r="K1668" i="19" s="1"/>
  <c r="M1668" i="19" s="1"/>
  <c r="L3065" i="19"/>
  <c r="K3065" i="19" s="1"/>
  <c r="M3065" i="19" s="1"/>
  <c r="L364" i="19"/>
  <c r="K364" i="19" s="1"/>
  <c r="L308" i="19"/>
  <c r="K308" i="19" s="1"/>
  <c r="L2207" i="19"/>
  <c r="K2207" i="19" s="1"/>
  <c r="M2207" i="19" s="1"/>
  <c r="L523" i="19"/>
  <c r="K523" i="19" s="1"/>
  <c r="M523" i="19" s="1"/>
  <c r="L2928" i="19"/>
  <c r="K2928" i="19" s="1"/>
  <c r="M2928" i="19" s="1"/>
  <c r="L1651" i="19"/>
  <c r="K1651" i="19" s="1"/>
  <c r="M1651" i="19" s="1"/>
  <c r="L3165" i="19"/>
  <c r="K3165" i="19" s="1"/>
  <c r="M3165" i="19" s="1"/>
  <c r="L1527" i="19"/>
  <c r="K1527" i="19" s="1"/>
  <c r="M1527" i="19" s="1"/>
  <c r="L1555" i="19"/>
  <c r="K1555" i="19" s="1"/>
  <c r="M1555" i="19" s="1"/>
  <c r="L595" i="19"/>
  <c r="K595" i="19" s="1"/>
  <c r="M595" i="19" s="1"/>
  <c r="L1516" i="19"/>
  <c r="K1516" i="19" s="1"/>
  <c r="M1516" i="19" s="1"/>
  <c r="L2155" i="19"/>
  <c r="K2155" i="19" s="1"/>
  <c r="M2155" i="19" s="1"/>
  <c r="L3169" i="19"/>
  <c r="K3169" i="19" s="1"/>
  <c r="M3169" i="19" s="1"/>
  <c r="L390" i="19"/>
  <c r="K390" i="19" s="1"/>
  <c r="M390" i="19" s="1"/>
  <c r="L3168" i="19"/>
  <c r="K3168" i="19" s="1"/>
  <c r="M3168" i="19" s="1"/>
  <c r="L2381" i="19"/>
  <c r="K2381" i="19" s="1"/>
  <c r="M2381" i="19" s="1"/>
  <c r="L1799" i="19"/>
  <c r="K1799" i="19" s="1"/>
  <c r="M1799" i="19" s="1"/>
  <c r="L834" i="19"/>
  <c r="K834" i="19" s="1"/>
  <c r="M834" i="19" s="1"/>
  <c r="L946" i="19"/>
  <c r="K946" i="19" s="1"/>
  <c r="M946" i="19" s="1"/>
  <c r="L3094" i="19"/>
  <c r="K3094" i="19" s="1"/>
  <c r="M3094" i="19" s="1"/>
  <c r="I308" i="19"/>
  <c r="H308" i="19" s="1"/>
  <c r="L2389" i="19"/>
  <c r="K2389" i="19" s="1"/>
  <c r="M2389" i="19" s="1"/>
  <c r="L1242" i="19"/>
  <c r="K1242" i="19" s="1"/>
  <c r="M1242" i="19" s="1"/>
  <c r="L573" i="19"/>
  <c r="K573" i="19" s="1"/>
  <c r="M573" i="19" s="1"/>
  <c r="L2273" i="19"/>
  <c r="K2273" i="19" s="1"/>
  <c r="M2273" i="19" s="1"/>
  <c r="L2895" i="19"/>
  <c r="K2895" i="19" s="1"/>
  <c r="M2895" i="19" s="1"/>
  <c r="L2308" i="19"/>
  <c r="K2308" i="19" s="1"/>
  <c r="M2308" i="19" s="1"/>
  <c r="L1545" i="19"/>
  <c r="K1545" i="19" s="1"/>
  <c r="M1545" i="19" s="1"/>
  <c r="L2887" i="19"/>
  <c r="K2887" i="19" s="1"/>
  <c r="M2887" i="19" s="1"/>
  <c r="L2897" i="19"/>
  <c r="K2897" i="19" s="1"/>
  <c r="M2897" i="19" s="1"/>
  <c r="L600" i="19"/>
  <c r="K600" i="19" s="1"/>
  <c r="M600" i="19" s="1"/>
  <c r="L1060" i="19"/>
  <c r="K1060" i="19" s="1"/>
  <c r="M1060" i="19" s="1"/>
  <c r="L1092" i="19"/>
  <c r="K1092" i="19" s="1"/>
  <c r="M1092" i="19" s="1"/>
  <c r="L2662" i="19"/>
  <c r="K2662" i="19" s="1"/>
  <c r="M2662" i="19" s="1"/>
  <c r="L1297" i="19"/>
  <c r="K1297" i="19" s="1"/>
  <c r="M1297" i="19" s="1"/>
  <c r="L914" i="19"/>
  <c r="K914" i="19" s="1"/>
  <c r="M914" i="19" s="1"/>
  <c r="L1085" i="19"/>
  <c r="K1085" i="19" s="1"/>
  <c r="M1085" i="19" s="1"/>
  <c r="L3097" i="19"/>
  <c r="K3097" i="19" s="1"/>
  <c r="M3097" i="19" s="1"/>
  <c r="I311" i="19"/>
  <c r="H311" i="19" s="1"/>
  <c r="L50" i="19"/>
  <c r="L1931" i="19"/>
  <c r="K1931" i="19" s="1"/>
  <c r="M1931" i="19" s="1"/>
  <c r="L155" i="19"/>
  <c r="K155" i="19" s="1"/>
  <c r="M155" i="19" s="1"/>
  <c r="L3183" i="19"/>
  <c r="K3183" i="19" s="1"/>
  <c r="M3183" i="19" s="1"/>
  <c r="L2057" i="19"/>
  <c r="K2057" i="19" s="1"/>
  <c r="M2057" i="19" s="1"/>
  <c r="I99" i="19"/>
  <c r="H99" i="19" s="1"/>
  <c r="L1785" i="19"/>
  <c r="K1785" i="19" s="1"/>
  <c r="M1785" i="19" s="1"/>
  <c r="L508" i="19"/>
  <c r="K508" i="19" s="1"/>
  <c r="M508" i="19" s="1"/>
  <c r="L1735" i="19"/>
  <c r="K1735" i="19" s="1"/>
  <c r="M1735" i="19" s="1"/>
  <c r="L1678" i="19"/>
  <c r="K1678" i="19" s="1"/>
  <c r="M1678" i="19" s="1"/>
  <c r="L2906" i="19"/>
  <c r="K2906" i="19" s="1"/>
  <c r="M2906" i="19" s="1"/>
  <c r="L999" i="19"/>
  <c r="K999" i="19" s="1"/>
  <c r="M999" i="19" s="1"/>
  <c r="L2541" i="19"/>
  <c r="K2541" i="19" s="1"/>
  <c r="M2541" i="19" s="1"/>
  <c r="L2031" i="19"/>
  <c r="K2031" i="19" s="1"/>
  <c r="M2031" i="19" s="1"/>
  <c r="L150" i="19"/>
  <c r="L255" i="19"/>
  <c r="K255" i="19" s="1"/>
  <c r="M255" i="19" s="1"/>
  <c r="L652" i="19"/>
  <c r="K652" i="19" s="1"/>
  <c r="M652" i="19" s="1"/>
  <c r="L2100" i="19"/>
  <c r="K2100" i="19" s="1"/>
  <c r="M2100" i="19" s="1"/>
  <c r="I184" i="19"/>
  <c r="H184" i="19" s="1"/>
  <c r="L2448" i="19"/>
  <c r="K2448" i="19" s="1"/>
  <c r="L1725" i="19"/>
  <c r="K1725" i="19" s="1"/>
  <c r="M1725" i="19" s="1"/>
  <c r="L2511" i="19"/>
  <c r="K2511" i="19" s="1"/>
  <c r="M2511" i="19" s="1"/>
  <c r="L3057" i="19"/>
  <c r="K3057" i="19" s="1"/>
  <c r="M3057" i="19" s="1"/>
  <c r="L356" i="19"/>
  <c r="L300" i="19"/>
  <c r="AP146" i="17"/>
  <c r="L870" i="19"/>
  <c r="K870" i="19" s="1"/>
  <c r="M870" i="19" s="1"/>
  <c r="L607" i="19"/>
  <c r="K607" i="19" s="1"/>
  <c r="M607" i="19" s="1"/>
  <c r="L512" i="19"/>
  <c r="K512" i="19" s="1"/>
  <c r="L1038" i="19"/>
  <c r="K1038" i="19" s="1"/>
  <c r="M1038" i="19" s="1"/>
  <c r="L1135" i="19"/>
  <c r="K1135" i="19" s="1"/>
  <c r="M1135" i="19" s="1"/>
  <c r="L1719" i="19"/>
  <c r="K1719" i="19" s="1"/>
  <c r="M1719" i="19" s="1"/>
  <c r="L1009" i="19"/>
  <c r="K1009" i="19" s="1"/>
  <c r="M1009" i="19" s="1"/>
  <c r="L2924" i="19"/>
  <c r="K2924" i="19" s="1"/>
  <c r="M2924" i="19" s="1"/>
  <c r="L2880" i="19"/>
  <c r="K2880" i="19" s="1"/>
  <c r="M2880" i="19" s="1"/>
  <c r="L768" i="19"/>
  <c r="K768" i="19" s="1"/>
  <c r="M768" i="19" s="1"/>
  <c r="L3063" i="19"/>
  <c r="K3063" i="19" s="1"/>
  <c r="L306" i="19"/>
  <c r="K306" i="19" s="1"/>
  <c r="L362" i="19"/>
  <c r="K362" i="19" s="1"/>
  <c r="L2477" i="19"/>
  <c r="K2477" i="19" s="1"/>
  <c r="M2477" i="19" s="1"/>
  <c r="L1137" i="19"/>
  <c r="K1137" i="19" s="1"/>
  <c r="M1137" i="19" s="1"/>
  <c r="L2768" i="19"/>
  <c r="K2768" i="19" s="1"/>
  <c r="M2768" i="19" s="1"/>
  <c r="L823" i="19"/>
  <c r="K823" i="19" s="1"/>
  <c r="M823" i="19" s="1"/>
  <c r="L1049" i="19"/>
  <c r="K1049" i="19" s="1"/>
  <c r="M1049" i="19" s="1"/>
  <c r="L1888" i="19"/>
  <c r="K1888" i="19" s="1"/>
  <c r="M1888" i="19" s="1"/>
  <c r="L425" i="19"/>
  <c r="K425" i="19" s="1"/>
  <c r="M425" i="19" s="1"/>
  <c r="L507" i="19"/>
  <c r="K507" i="19" s="1"/>
  <c r="M507" i="19" s="1"/>
  <c r="L1793" i="19"/>
  <c r="K1793" i="19" s="1"/>
  <c r="M1793" i="19" s="1"/>
  <c r="L2421" i="19"/>
  <c r="K2421" i="19" s="1"/>
  <c r="M2421" i="19" s="1"/>
  <c r="L3186" i="19"/>
  <c r="K3186" i="19" s="1"/>
  <c r="M3186" i="19" s="1"/>
  <c r="L3104" i="19"/>
  <c r="K3104" i="19" s="1"/>
  <c r="M3104" i="19" s="1"/>
  <c r="I335" i="19"/>
  <c r="H335" i="19" s="1"/>
  <c r="L1861" i="19"/>
  <c r="K1861" i="19" s="1"/>
  <c r="M1861" i="19" s="1"/>
  <c r="L2760" i="19"/>
  <c r="K2760" i="19" s="1"/>
  <c r="M2760" i="19" s="1"/>
  <c r="L865" i="19"/>
  <c r="K865" i="19" s="1"/>
  <c r="M865" i="19" s="1"/>
  <c r="L722" i="19"/>
  <c r="K722" i="19" s="1"/>
  <c r="M722" i="19" s="1"/>
  <c r="AM146" i="17"/>
  <c r="L2734" i="19"/>
  <c r="K2734" i="19" s="1"/>
  <c r="M2734" i="19" s="1"/>
  <c r="L932" i="19"/>
  <c r="K932" i="19" s="1"/>
  <c r="M932" i="19" s="1"/>
  <c r="L963" i="19"/>
  <c r="K963" i="19" s="1"/>
  <c r="L1632" i="19"/>
  <c r="K1632" i="19" s="1"/>
  <c r="M1632" i="19" s="1"/>
  <c r="L3021" i="19"/>
  <c r="K3021" i="19" s="1"/>
  <c r="M3021" i="19" s="1"/>
  <c r="L320" i="19"/>
  <c r="K320" i="19" s="1"/>
  <c r="L264" i="19"/>
  <c r="K264" i="19" s="1"/>
  <c r="L2314" i="19"/>
  <c r="K2314" i="19" s="1"/>
  <c r="M2314" i="19" s="1"/>
  <c r="L2324" i="19"/>
  <c r="K2324" i="19" s="1"/>
  <c r="M2324" i="19" s="1"/>
  <c r="L2795" i="19"/>
  <c r="K2795" i="19" s="1"/>
  <c r="L2186" i="19"/>
  <c r="K2186" i="19" s="1"/>
  <c r="M2186" i="19" s="1"/>
  <c r="L1253" i="19"/>
  <c r="K1253" i="19" s="1"/>
  <c r="M1253" i="19" s="1"/>
  <c r="L3110" i="19"/>
  <c r="K3110" i="19" s="1"/>
  <c r="M3110" i="19" s="1"/>
  <c r="I351" i="19"/>
  <c r="H351" i="19" s="1"/>
  <c r="L2783" i="19"/>
  <c r="K2783" i="19" s="1"/>
  <c r="M2783" i="19" s="1"/>
  <c r="L2987" i="19"/>
  <c r="K2987" i="19" s="1"/>
  <c r="M2987" i="19" s="1"/>
  <c r="L780" i="19"/>
  <c r="K780" i="19" s="1"/>
  <c r="M780" i="19" s="1"/>
  <c r="I144" i="19"/>
  <c r="H144" i="19" s="1"/>
  <c r="L2080" i="19"/>
  <c r="K2080" i="19" s="1"/>
  <c r="M2080" i="19" s="1"/>
  <c r="L2037" i="19"/>
  <c r="K2037" i="19" s="1"/>
  <c r="M2037" i="19" s="1"/>
  <c r="I60" i="19"/>
  <c r="H60" i="19" s="1"/>
  <c r="AA145" i="17"/>
  <c r="L623" i="19"/>
  <c r="K623" i="19" s="1"/>
  <c r="M623" i="19" s="1"/>
  <c r="L3029" i="19"/>
  <c r="K3029" i="19" s="1"/>
  <c r="M3029" i="19" s="1"/>
  <c r="L328" i="19"/>
  <c r="L272" i="19"/>
  <c r="L2066" i="19"/>
  <c r="K2066" i="19" s="1"/>
  <c r="M2066" i="19" s="1"/>
  <c r="I118" i="19"/>
  <c r="I368" i="19"/>
  <c r="H368" i="19" s="1"/>
  <c r="L3127" i="19"/>
  <c r="K3127" i="19" s="1"/>
  <c r="M3127" i="19" s="1"/>
  <c r="L2935" i="19"/>
  <c r="K2935" i="19" s="1"/>
  <c r="M2935" i="19" s="1"/>
  <c r="L2147" i="19"/>
  <c r="K2147" i="19" s="1"/>
  <c r="M2147" i="19" s="1"/>
  <c r="L2913" i="19"/>
  <c r="K2913" i="19" s="1"/>
  <c r="M2913" i="19" s="1"/>
  <c r="L1129" i="19"/>
  <c r="K1129" i="19" s="1"/>
  <c r="M1129" i="19" s="1"/>
  <c r="L1952" i="19"/>
  <c r="K1952" i="19" s="1"/>
  <c r="M1952" i="19" s="1"/>
  <c r="L176" i="19"/>
  <c r="L71" i="19"/>
  <c r="K71" i="19" s="1"/>
  <c r="M71" i="19" s="1"/>
  <c r="L891" i="19"/>
  <c r="K891" i="19" s="1"/>
  <c r="M891" i="19" s="1"/>
  <c r="L893" i="19"/>
  <c r="K893" i="19" s="1"/>
  <c r="M893" i="19" s="1"/>
  <c r="L2169" i="19"/>
  <c r="K2169" i="19" s="1"/>
  <c r="AA146" i="17"/>
  <c r="L2271" i="19"/>
  <c r="K2271" i="19" s="1"/>
  <c r="M2271" i="19" s="1"/>
  <c r="AG93" i="18"/>
  <c r="L1440" i="19"/>
  <c r="K1440" i="19" s="1"/>
  <c r="M1440" i="19" s="1"/>
  <c r="L1259" i="19"/>
  <c r="K1259" i="19" s="1"/>
  <c r="M1259" i="19" s="1"/>
  <c r="L922" i="19"/>
  <c r="K922" i="19" s="1"/>
  <c r="M922" i="19" s="1"/>
  <c r="L2398" i="19"/>
  <c r="K2398" i="19" s="1"/>
  <c r="M2398" i="19" s="1"/>
  <c r="L2408" i="19"/>
  <c r="K2408" i="19" s="1"/>
  <c r="M2408" i="19" s="1"/>
  <c r="CL145" i="17"/>
  <c r="L1970" i="19"/>
  <c r="K1970" i="19" s="1"/>
  <c r="M1970" i="19" s="1"/>
  <c r="L89" i="19"/>
  <c r="K89" i="19" s="1"/>
  <c r="M89" i="19" s="1"/>
  <c r="L194" i="19"/>
  <c r="L2898" i="19"/>
  <c r="K2898" i="19" s="1"/>
  <c r="M2898" i="19" s="1"/>
  <c r="L2089" i="19"/>
  <c r="K2089" i="19" s="1"/>
  <c r="M2089" i="19" s="1"/>
  <c r="I156" i="19"/>
  <c r="H156" i="19" s="1"/>
  <c r="CI145" i="17"/>
  <c r="L1734" i="19"/>
  <c r="K1734" i="19" s="1"/>
  <c r="M1734" i="19" s="1"/>
  <c r="L2219" i="19"/>
  <c r="K2219" i="19" s="1"/>
  <c r="M2219" i="19" s="1"/>
  <c r="L1904" i="19"/>
  <c r="K1904" i="19" s="1"/>
  <c r="M1904" i="19" s="1"/>
  <c r="AM145" i="17"/>
  <c r="L2453" i="19"/>
  <c r="K2453" i="19" s="1"/>
  <c r="M2453" i="19" s="1"/>
  <c r="L2558" i="19"/>
  <c r="K2558" i="19" s="1"/>
  <c r="M2558" i="19" s="1"/>
  <c r="L2816" i="19"/>
  <c r="K2816" i="19" s="1"/>
  <c r="M2816" i="19" s="1"/>
  <c r="L2247" i="19"/>
  <c r="K2247" i="19" s="1"/>
  <c r="M2247" i="19" s="1"/>
  <c r="L2117" i="19"/>
  <c r="K2117" i="19" s="1"/>
  <c r="M2117" i="19" s="1"/>
  <c r="I212" i="19"/>
  <c r="H212" i="19" s="1"/>
  <c r="L3171" i="19"/>
  <c r="K3171" i="19" s="1"/>
  <c r="M3171" i="19" s="1"/>
  <c r="L2705" i="19"/>
  <c r="K2705" i="19" s="1"/>
  <c r="M2705" i="19" s="1"/>
  <c r="L423" i="19"/>
  <c r="K423" i="19" s="1"/>
  <c r="M423" i="19" s="1"/>
  <c r="L426" i="19"/>
  <c r="K426" i="19" s="1"/>
  <c r="M426" i="19" s="1"/>
  <c r="L1479" i="19"/>
  <c r="K1479" i="19" s="1"/>
  <c r="M1479" i="19" s="1"/>
  <c r="L2967" i="19"/>
  <c r="K2967" i="19" s="1"/>
  <c r="M2967" i="19" s="1"/>
  <c r="L2977" i="19"/>
  <c r="K2977" i="19" s="1"/>
  <c r="M2977" i="19" s="1"/>
  <c r="AJ93" i="18"/>
  <c r="L1332" i="19"/>
  <c r="K1332" i="19" s="1"/>
  <c r="M1332" i="19" s="1"/>
  <c r="L3130" i="19"/>
  <c r="K3130" i="19" s="1"/>
  <c r="M3130" i="19" s="1"/>
  <c r="L2334" i="19"/>
  <c r="K2334" i="19" s="1"/>
  <c r="M2334" i="19" s="1"/>
  <c r="L740" i="19"/>
  <c r="K740" i="19" s="1"/>
  <c r="M740" i="19" s="1"/>
  <c r="L1493" i="19"/>
  <c r="K1493" i="19" s="1"/>
  <c r="M1493" i="19" s="1"/>
  <c r="L793" i="19"/>
  <c r="K793" i="19" s="1"/>
  <c r="M793" i="19" s="1"/>
  <c r="L450" i="19"/>
  <c r="K450" i="19" s="1"/>
  <c r="M450" i="19" s="1"/>
  <c r="L2961" i="19"/>
  <c r="K2961" i="19" s="1"/>
  <c r="M2961" i="19" s="1"/>
  <c r="L493" i="19"/>
  <c r="K493" i="19" s="1"/>
  <c r="M493" i="19" s="1"/>
  <c r="L496" i="19"/>
  <c r="K496" i="19" s="1"/>
  <c r="L2648" i="19"/>
  <c r="K2648" i="19" s="1"/>
  <c r="M2648" i="19" s="1"/>
  <c r="L2198" i="19"/>
  <c r="K2198" i="19" s="1"/>
  <c r="M2198" i="19" s="1"/>
  <c r="L1782" i="19"/>
  <c r="K1782" i="19" s="1"/>
  <c r="M1782" i="19" s="1"/>
  <c r="L2082" i="19"/>
  <c r="K2082" i="19" s="1"/>
  <c r="M2082" i="19" s="1"/>
  <c r="I146" i="19"/>
  <c r="L2883" i="19"/>
  <c r="K2883" i="19" s="1"/>
  <c r="M2883" i="19" s="1"/>
  <c r="L1776" i="19"/>
  <c r="K1776" i="19" s="1"/>
  <c r="M1776" i="19" s="1"/>
  <c r="L2261" i="19"/>
  <c r="K2261" i="19" s="1"/>
  <c r="M2261" i="19" s="1"/>
  <c r="L1573" i="19"/>
  <c r="K1573" i="19" s="1"/>
  <c r="M1573" i="19" s="1"/>
  <c r="L1596" i="19"/>
  <c r="K1596" i="19" s="1"/>
  <c r="M1596" i="19" s="1"/>
  <c r="L3078" i="19"/>
  <c r="K3078" i="19" s="1"/>
  <c r="M3078" i="19" s="1"/>
  <c r="I289" i="19"/>
  <c r="H289" i="19" s="1"/>
  <c r="L2221" i="19"/>
  <c r="K2221" i="19" s="1"/>
  <c r="M2221" i="19" s="1"/>
  <c r="L2496" i="19"/>
  <c r="K2496" i="19" s="1"/>
  <c r="M2496" i="19" s="1"/>
  <c r="L1946" i="19"/>
  <c r="K1946" i="19" s="1"/>
  <c r="M1946" i="19" s="1"/>
  <c r="L65" i="19"/>
  <c r="K65" i="19" s="1"/>
  <c r="M65" i="19" s="1"/>
  <c r="L170" i="19"/>
  <c r="L658" i="19"/>
  <c r="K658" i="19" s="1"/>
  <c r="L2406" i="19"/>
  <c r="K2406" i="19" s="1"/>
  <c r="M2406" i="19" s="1"/>
  <c r="L2416" i="19"/>
  <c r="K2416" i="19" s="1"/>
  <c r="M2416" i="19" s="1"/>
  <c r="L2265" i="19"/>
  <c r="K2265" i="19" s="1"/>
  <c r="M2265" i="19" s="1"/>
  <c r="L3126" i="19"/>
  <c r="K3126" i="19" s="1"/>
  <c r="M3126" i="19" s="1"/>
  <c r="I367" i="19"/>
  <c r="H367" i="19" s="1"/>
  <c r="L729" i="19"/>
  <c r="K729" i="19" s="1"/>
  <c r="M729" i="19" s="1"/>
  <c r="L2923" i="19"/>
  <c r="K2923" i="19" s="1"/>
  <c r="M2923" i="19" s="1"/>
  <c r="L554" i="19"/>
  <c r="K554" i="19" s="1"/>
  <c r="M554" i="19" s="1"/>
  <c r="L981" i="19"/>
  <c r="K981" i="19" s="1"/>
  <c r="L2256" i="19"/>
  <c r="K2256" i="19" s="1"/>
  <c r="M2256" i="19" s="1"/>
  <c r="L1008" i="19"/>
  <c r="K1008" i="19" s="1"/>
  <c r="M1008" i="19" s="1"/>
  <c r="L2266" i="19"/>
  <c r="K2266" i="19" s="1"/>
  <c r="M2266" i="19" s="1"/>
  <c r="L1593" i="19"/>
  <c r="K1593" i="19" s="1"/>
  <c r="M1593" i="19" s="1"/>
  <c r="I136" i="19"/>
  <c r="H136" i="19" s="1"/>
  <c r="L3123" i="19"/>
  <c r="K3123" i="19" s="1"/>
  <c r="M3123" i="19" s="1"/>
  <c r="I364" i="19"/>
  <c r="H364" i="19" s="1"/>
  <c r="L738" i="19"/>
  <c r="K738" i="19" s="1"/>
  <c r="M738" i="19" s="1"/>
  <c r="L1027" i="19"/>
  <c r="K1027" i="19" s="1"/>
  <c r="M1027" i="19" s="1"/>
  <c r="L2407" i="19"/>
  <c r="K2407" i="19" s="1"/>
  <c r="M2407" i="19" s="1"/>
  <c r="L2550" i="19"/>
  <c r="K2550" i="19" s="1"/>
  <c r="M2550" i="19" s="1"/>
  <c r="L1147" i="19"/>
  <c r="K1147" i="19" s="1"/>
  <c r="M1147" i="19" s="1"/>
  <c r="L2939" i="19"/>
  <c r="K2939" i="19" s="1"/>
  <c r="L619" i="19"/>
  <c r="K619" i="19" s="1"/>
  <c r="M619" i="19" s="1"/>
  <c r="L1434" i="19"/>
  <c r="K1434" i="19" s="1"/>
  <c r="M1434" i="19" s="1"/>
  <c r="L2404" i="19"/>
  <c r="K2404" i="19" s="1"/>
  <c r="M2404" i="19" s="1"/>
  <c r="L1791" i="19"/>
  <c r="K1791" i="19" s="1"/>
  <c r="M1791" i="19" s="1"/>
  <c r="L693" i="19"/>
  <c r="K693" i="19" s="1"/>
  <c r="M693" i="19" s="1"/>
  <c r="L3071" i="19"/>
  <c r="K3071" i="19" s="1"/>
  <c r="M3071" i="19" s="1"/>
  <c r="I264" i="19"/>
  <c r="H264" i="19" s="1"/>
  <c r="L188" i="19"/>
  <c r="L83" i="19"/>
  <c r="K83" i="19" s="1"/>
  <c r="M83" i="19" s="1"/>
  <c r="L1964" i="19"/>
  <c r="K1964" i="19" s="1"/>
  <c r="M1964" i="19" s="1"/>
  <c r="L1117" i="19"/>
  <c r="K1117" i="19" s="1"/>
  <c r="M1117" i="19" s="1"/>
  <c r="L1063" i="19"/>
  <c r="K1063" i="19" s="1"/>
  <c r="M1063" i="19" s="1"/>
  <c r="L1070" i="19"/>
  <c r="K1070" i="19" s="1"/>
  <c r="M1070" i="19" s="1"/>
  <c r="L2285" i="19"/>
  <c r="K2285" i="19" s="1"/>
  <c r="M2285" i="19" s="1"/>
  <c r="L1769" i="19"/>
  <c r="K1769" i="19" s="1"/>
  <c r="M1769" i="19" s="1"/>
  <c r="L3100" i="19"/>
  <c r="K3100" i="19" s="1"/>
  <c r="M3100" i="19" s="1"/>
  <c r="I320" i="19"/>
  <c r="H320" i="19" s="1"/>
  <c r="L477" i="19"/>
  <c r="K477" i="19" s="1"/>
  <c r="M477" i="19" s="1"/>
  <c r="L2675" i="19"/>
  <c r="K2675" i="19" s="1"/>
  <c r="M2675" i="19" s="1"/>
  <c r="L2833" i="19"/>
  <c r="K2833" i="19" s="1"/>
  <c r="M2833" i="19" s="1"/>
  <c r="H2500" i="19" l="1"/>
  <c r="AP83" i="18"/>
  <c r="AP230" i="17" s="1"/>
  <c r="BO82" i="18"/>
  <c r="BN111" i="18"/>
  <c r="I2839" i="19"/>
  <c r="AD229" i="17"/>
  <c r="BE73" i="18"/>
  <c r="I2689" i="19" s="1"/>
  <c r="AD225" i="17"/>
  <c r="L2490" i="19"/>
  <c r="K2490" i="19" s="1"/>
  <c r="CP37" i="18"/>
  <c r="CP115" i="18" s="1"/>
  <c r="I3163" i="19"/>
  <c r="AP132" i="17"/>
  <c r="M1601" i="19"/>
  <c r="CO71" i="16"/>
  <c r="BO43" i="16"/>
  <c r="I495" i="19"/>
  <c r="BN65" i="16"/>
  <c r="CP36" i="16"/>
  <c r="M2787" i="19"/>
  <c r="AG125" i="17"/>
  <c r="M948" i="19"/>
  <c r="M908" i="19"/>
  <c r="BT473" i="17"/>
  <c r="L428" i="19"/>
  <c r="K428" i="19" s="1"/>
  <c r="M428" i="19" s="1"/>
  <c r="L427" i="19"/>
  <c r="K427" i="19" s="1"/>
  <c r="M427" i="19" s="1"/>
  <c r="BQ229" i="18"/>
  <c r="M2581" i="19"/>
  <c r="H32" i="19"/>
  <c r="M2451" i="19"/>
  <c r="CO534" i="17"/>
  <c r="I2222" i="19"/>
  <c r="I2218" i="19"/>
  <c r="M1172" i="19"/>
  <c r="I1542" i="19"/>
  <c r="M1202" i="19"/>
  <c r="H1603" i="19"/>
  <c r="CO525" i="17"/>
  <c r="CP51" i="17"/>
  <c r="H526" i="19"/>
  <c r="BN53" i="18"/>
  <c r="L2711" i="19"/>
  <c r="K2711" i="19" s="1"/>
  <c r="M2711" i="19" s="1"/>
  <c r="AH82" i="18"/>
  <c r="AH111" i="18" s="1"/>
  <c r="L2552" i="19"/>
  <c r="K2552" i="19" s="1"/>
  <c r="M2552" i="19" s="1"/>
  <c r="L2864" i="19"/>
  <c r="K2864" i="19" s="1"/>
  <c r="M2864" i="19" s="1"/>
  <c r="M2490" i="19"/>
  <c r="H2810" i="19"/>
  <c r="I2409" i="19"/>
  <c r="M2679" i="19"/>
  <c r="CL169" i="18"/>
  <c r="CL160" i="18"/>
  <c r="CL122" i="18"/>
  <c r="I2785" i="19"/>
  <c r="M2785" i="19" s="1"/>
  <c r="AG108" i="18"/>
  <c r="AM221" i="17"/>
  <c r="M2795" i="19"/>
  <c r="BH73" i="18"/>
  <c r="BH226" i="17" s="1"/>
  <c r="AS198" i="18"/>
  <c r="M304" i="19"/>
  <c r="CM71" i="18"/>
  <c r="L2890" i="19"/>
  <c r="K2890" i="19" s="1"/>
  <c r="M2890" i="19" s="1"/>
  <c r="L2638" i="19"/>
  <c r="K2638" i="19" s="1"/>
  <c r="M2638" i="19" s="1"/>
  <c r="M2826" i="19"/>
  <c r="CO75" i="18"/>
  <c r="CO173" i="18" s="1"/>
  <c r="H2828" i="19"/>
  <c r="M2990" i="19"/>
  <c r="I2393" i="19"/>
  <c r="AM253" i="18"/>
  <c r="I3141" i="19"/>
  <c r="L2591" i="19"/>
  <c r="K2591" i="19" s="1"/>
  <c r="M2591" i="19" s="1"/>
  <c r="H2697" i="19"/>
  <c r="AM222" i="17"/>
  <c r="BX240" i="17"/>
  <c r="L1868" i="19"/>
  <c r="K1868" i="19" s="1"/>
  <c r="M981" i="19"/>
  <c r="L1766" i="19"/>
  <c r="K1766" i="19" s="1"/>
  <c r="L1789" i="19"/>
  <c r="K1789" i="19" s="1"/>
  <c r="M1789" i="19" s="1"/>
  <c r="L813" i="19"/>
  <c r="K813" i="19" s="1"/>
  <c r="M813" i="19" s="1"/>
  <c r="M2187" i="19"/>
  <c r="CO121" i="17"/>
  <c r="M1724" i="19"/>
  <c r="M658" i="19"/>
  <c r="M2169" i="19"/>
  <c r="L2255" i="19"/>
  <c r="K2255" i="19" s="1"/>
  <c r="M2255" i="19" s="1"/>
  <c r="BN58" i="17"/>
  <c r="I2021" i="19"/>
  <c r="H1210" i="19"/>
  <c r="M2072" i="19"/>
  <c r="BB58" i="17"/>
  <c r="M963" i="19"/>
  <c r="M1912" i="19"/>
  <c r="CD124" i="17"/>
  <c r="H792" i="19"/>
  <c r="BW322" i="17"/>
  <c r="M627" i="19"/>
  <c r="M1363" i="19"/>
  <c r="BT69" i="17"/>
  <c r="CO473" i="17" s="1"/>
  <c r="BW240" i="17"/>
  <c r="BI249" i="17"/>
  <c r="L184" i="19"/>
  <c r="K184" i="19" s="1"/>
  <c r="I1868" i="19"/>
  <c r="M663" i="19"/>
  <c r="CO565" i="17"/>
  <c r="CP55" i="17"/>
  <c r="M1706" i="19"/>
  <c r="M678" i="19"/>
  <c r="L1828" i="19"/>
  <c r="K1828" i="19" s="1"/>
  <c r="M1828" i="19" s="1"/>
  <c r="M1853" i="19"/>
  <c r="BB426" i="17"/>
  <c r="CO41" i="16"/>
  <c r="CO87" i="16" s="1"/>
  <c r="I511" i="19"/>
  <c r="CO94" i="16"/>
  <c r="CP35" i="16"/>
  <c r="H583" i="19" s="1"/>
  <c r="M496" i="19"/>
  <c r="CP176" i="17"/>
  <c r="CO122" i="17"/>
  <c r="M2448" i="19"/>
  <c r="L939" i="19"/>
  <c r="K939" i="19" s="1"/>
  <c r="M939" i="19" s="1"/>
  <c r="L1358" i="19"/>
  <c r="K1358" i="19" s="1"/>
  <c r="M1358" i="19" s="1"/>
  <c r="L632" i="19"/>
  <c r="K632" i="19" s="1"/>
  <c r="M632" i="19" s="1"/>
  <c r="AS125" i="17"/>
  <c r="AS260" i="17" s="1"/>
  <c r="H830" i="19"/>
  <c r="H584" i="19"/>
  <c r="BX45" i="17"/>
  <c r="BX248" i="17" s="1"/>
  <c r="I724" i="19"/>
  <c r="AE125" i="17"/>
  <c r="H2907" i="19"/>
  <c r="BR50" i="17"/>
  <c r="H1652" i="19" s="1"/>
  <c r="BQ194" i="17"/>
  <c r="I1627" i="19"/>
  <c r="BQ328" i="17"/>
  <c r="L2594" i="19"/>
  <c r="K2594" i="19" s="1"/>
  <c r="M2594" i="19" s="1"/>
  <c r="M2283" i="19"/>
  <c r="L3157" i="19"/>
  <c r="K3157" i="19" s="1"/>
  <c r="M3157" i="19" s="1"/>
  <c r="M1450" i="19"/>
  <c r="M800" i="19"/>
  <c r="BE92" i="18"/>
  <c r="M3175" i="19"/>
  <c r="AP86" i="17"/>
  <c r="BH86" i="17"/>
  <c r="BH246" i="17" s="1"/>
  <c r="BB85" i="17"/>
  <c r="I1237" i="19" s="1"/>
  <c r="H1765" i="19"/>
  <c r="BB45" i="17"/>
  <c r="AV132" i="17"/>
  <c r="I1124" i="19" s="1"/>
  <c r="H2526" i="19"/>
  <c r="M1758" i="19"/>
  <c r="I2277" i="19"/>
  <c r="AY244" i="17"/>
  <c r="BK40" i="18"/>
  <c r="BK220" i="17" s="1"/>
  <c r="L818" i="19"/>
  <c r="K818" i="19" s="1"/>
  <c r="M818" i="19" s="1"/>
  <c r="M320" i="19"/>
  <c r="L2665" i="19"/>
  <c r="K2665" i="19" s="1"/>
  <c r="M2665" i="19" s="1"/>
  <c r="M2939" i="19"/>
  <c r="L1500" i="19"/>
  <c r="K1500" i="19" s="1"/>
  <c r="M1500" i="19" s="1"/>
  <c r="M1766" i="19"/>
  <c r="M3063" i="19"/>
  <c r="M512" i="19"/>
  <c r="L2669" i="19"/>
  <c r="K2669" i="19" s="1"/>
  <c r="M2231" i="19"/>
  <c r="M1436" i="19"/>
  <c r="M1803" i="19"/>
  <c r="L395" i="19"/>
  <c r="K395" i="19" s="1"/>
  <c r="M395" i="19" s="1"/>
  <c r="AJ86" i="17"/>
  <c r="AG70" i="17"/>
  <c r="AH70" i="17" s="1"/>
  <c r="AH250" i="17" s="1"/>
  <c r="H2289" i="19"/>
  <c r="I1823" i="19"/>
  <c r="H31" i="19"/>
  <c r="AV86" i="17"/>
  <c r="BK540" i="17"/>
  <c r="M648" i="19"/>
  <c r="I2235" i="19"/>
  <c r="M2235" i="19" s="1"/>
  <c r="CO244" i="18"/>
  <c r="CO245" i="18"/>
  <c r="CO243" i="18"/>
  <c r="CO150" i="18"/>
  <c r="CO114" i="18"/>
  <c r="BQ253" i="18"/>
  <c r="BQ252" i="18"/>
  <c r="BQ262" i="18"/>
  <c r="BQ221" i="17"/>
  <c r="BQ222" i="17"/>
  <c r="BT107" i="18"/>
  <c r="CO223" i="18"/>
  <c r="CD40" i="18"/>
  <c r="H22" i="19" s="1"/>
  <c r="CC250" i="18"/>
  <c r="CC251" i="18"/>
  <c r="CC261" i="18"/>
  <c r="CC117" i="18"/>
  <c r="CC219" i="17"/>
  <c r="CC92" i="18"/>
  <c r="CC220" i="17"/>
  <c r="BU85" i="18"/>
  <c r="L2954" i="19" s="1"/>
  <c r="K2954" i="19" s="1"/>
  <c r="CO230" i="18"/>
  <c r="BT232" i="17"/>
  <c r="H3200" i="19"/>
  <c r="H2884" i="19"/>
  <c r="BK252" i="18"/>
  <c r="BK262" i="18"/>
  <c r="BK253" i="18"/>
  <c r="BK221" i="17"/>
  <c r="BO45" i="16"/>
  <c r="BT91" i="16"/>
  <c r="BN67" i="16"/>
  <c r="AG231" i="17"/>
  <c r="I2891" i="19"/>
  <c r="BQ107" i="18"/>
  <c r="BN160" i="18"/>
  <c r="BN122" i="18"/>
  <c r="AN63" i="18"/>
  <c r="H2461" i="19" s="1"/>
  <c r="AM263" i="18"/>
  <c r="AM254" i="18"/>
  <c r="AM255" i="18"/>
  <c r="AS208" i="18"/>
  <c r="AM223" i="17"/>
  <c r="AM224" i="17"/>
  <c r="BT248" i="18"/>
  <c r="BT247" i="18"/>
  <c r="BT246" i="18"/>
  <c r="BT153" i="18"/>
  <c r="BT140" i="18"/>
  <c r="CO191" i="18"/>
  <c r="H527" i="19"/>
  <c r="BU64" i="16"/>
  <c r="I2772" i="19"/>
  <c r="H3093" i="19"/>
  <c r="CG122" i="18"/>
  <c r="L2664" i="19"/>
  <c r="K2664" i="19" s="1"/>
  <c r="BC106" i="18"/>
  <c r="I2459" i="19"/>
  <c r="AS216" i="18"/>
  <c r="AM122" i="18"/>
  <c r="AM160" i="18"/>
  <c r="AM169" i="18"/>
  <c r="I3176" i="19"/>
  <c r="CO141" i="18"/>
  <c r="I2440" i="19"/>
  <c r="AJ163" i="18"/>
  <c r="AJ110" i="18"/>
  <c r="BU43" i="16"/>
  <c r="BT65" i="16"/>
  <c r="BT97" i="16"/>
  <c r="BU61" i="18"/>
  <c r="L2930" i="19" s="1"/>
  <c r="K2930" i="19" s="1"/>
  <c r="M2930" i="19" s="1"/>
  <c r="BT157" i="18"/>
  <c r="CO206" i="18"/>
  <c r="I3178" i="19"/>
  <c r="CO143" i="18"/>
  <c r="AK79" i="18"/>
  <c r="AJ162" i="18"/>
  <c r="AJ108" i="18"/>
  <c r="L2726" i="19"/>
  <c r="K2726" i="19" s="1"/>
  <c r="M2726" i="19" s="1"/>
  <c r="BI110" i="18"/>
  <c r="AP227" i="17"/>
  <c r="BT229" i="18"/>
  <c r="BN231" i="17"/>
  <c r="H3159" i="19"/>
  <c r="CP36" i="18"/>
  <c r="L3162" i="19" s="1"/>
  <c r="K3162" i="19" s="1"/>
  <c r="M3162" i="19" s="1"/>
  <c r="AV81" i="18"/>
  <c r="AW122" i="18"/>
  <c r="AV255" i="18"/>
  <c r="AV254" i="18"/>
  <c r="AV263" i="18"/>
  <c r="BB208" i="18"/>
  <c r="AV223" i="17"/>
  <c r="AV224" i="17"/>
  <c r="CC252" i="18"/>
  <c r="CC262" i="18"/>
  <c r="CC253" i="18"/>
  <c r="CC144" i="18"/>
  <c r="CC221" i="17"/>
  <c r="H2666" i="19"/>
  <c r="BC120" i="18"/>
  <c r="AE81" i="18"/>
  <c r="AE110" i="18" s="1"/>
  <c r="AD163" i="18"/>
  <c r="AD110" i="18"/>
  <c r="BH229" i="17"/>
  <c r="AT82" i="18"/>
  <c r="AS111" i="18"/>
  <c r="H2836" i="19"/>
  <c r="BO120" i="18"/>
  <c r="BO131" i="18"/>
  <c r="I2467" i="19"/>
  <c r="AS224" i="18"/>
  <c r="AM162" i="18"/>
  <c r="AM108" i="18"/>
  <c r="I3008" i="19"/>
  <c r="BZ163" i="18"/>
  <c r="BZ110" i="18"/>
  <c r="H2947" i="19"/>
  <c r="BU119" i="18"/>
  <c r="I2326" i="19"/>
  <c r="AA163" i="18"/>
  <c r="AG226" i="18"/>
  <c r="AA110" i="18"/>
  <c r="AG54" i="16"/>
  <c r="AH65" i="16"/>
  <c r="I2780" i="19"/>
  <c r="BK162" i="18"/>
  <c r="BK108" i="18"/>
  <c r="I510" i="19"/>
  <c r="BQ97" i="16"/>
  <c r="BQ65" i="16"/>
  <c r="BT89" i="16"/>
  <c r="BN262" i="18"/>
  <c r="BN253" i="18"/>
  <c r="BT198" i="18"/>
  <c r="BN252" i="18"/>
  <c r="BN144" i="18"/>
  <c r="BN221" i="17"/>
  <c r="AG160" i="18"/>
  <c r="AG122" i="18"/>
  <c r="BB262" i="18"/>
  <c r="BB253" i="18"/>
  <c r="BB252" i="18"/>
  <c r="BQ198" i="18"/>
  <c r="BB144" i="18"/>
  <c r="BB221" i="17"/>
  <c r="AY256" i="18"/>
  <c r="AY257" i="18"/>
  <c r="AY123" i="18"/>
  <c r="AY229" i="17"/>
  <c r="AY225" i="17"/>
  <c r="CO147" i="18"/>
  <c r="I2610" i="19"/>
  <c r="AY162" i="18"/>
  <c r="AY108" i="18"/>
  <c r="BU67" i="18"/>
  <c r="BU118" i="18" s="1"/>
  <c r="BT240" i="18"/>
  <c r="BT158" i="18"/>
  <c r="BT118" i="18"/>
  <c r="BT165" i="18"/>
  <c r="CO212" i="18"/>
  <c r="CO227" i="18"/>
  <c r="AG111" i="18"/>
  <c r="CC263" i="18"/>
  <c r="CC254" i="18"/>
  <c r="CC255" i="18"/>
  <c r="CC223" i="17"/>
  <c r="BK222" i="17"/>
  <c r="I454" i="19"/>
  <c r="BQ90" i="16"/>
  <c r="BC44" i="16"/>
  <c r="L454" i="19" s="1"/>
  <c r="K454" i="19" s="1"/>
  <c r="BK261" i="18"/>
  <c r="BK251" i="18"/>
  <c r="BK250" i="18"/>
  <c r="BK117" i="18"/>
  <c r="BK219" i="17"/>
  <c r="BN97" i="16"/>
  <c r="CO93" i="16"/>
  <c r="CO78" i="16"/>
  <c r="I2853" i="19"/>
  <c r="BQ250" i="18"/>
  <c r="BQ251" i="18"/>
  <c r="BQ261" i="18"/>
  <c r="BQ117" i="18"/>
  <c r="BQ219" i="17"/>
  <c r="I455" i="19"/>
  <c r="BQ91" i="16"/>
  <c r="BC45" i="16"/>
  <c r="L455" i="19" s="1"/>
  <c r="K455" i="19" s="1"/>
  <c r="L2410" i="19"/>
  <c r="K2410" i="19" s="1"/>
  <c r="M2410" i="19" s="1"/>
  <c r="AH109" i="18"/>
  <c r="CO234" i="18"/>
  <c r="BT223" i="18"/>
  <c r="AS54" i="16"/>
  <c r="BR131" i="18"/>
  <c r="BR120" i="18"/>
  <c r="I3149" i="19"/>
  <c r="CL162" i="18"/>
  <c r="CL108" i="18"/>
  <c r="CC160" i="18"/>
  <c r="CC122" i="18"/>
  <c r="BQ79" i="18"/>
  <c r="BR79" i="18" s="1"/>
  <c r="H2979" i="19"/>
  <c r="AA256" i="18"/>
  <c r="AA257" i="18"/>
  <c r="AG218" i="18"/>
  <c r="AA123" i="18"/>
  <c r="AA229" i="17"/>
  <c r="AA225" i="17"/>
  <c r="AA171" i="18"/>
  <c r="BE81" i="18"/>
  <c r="AM73" i="18"/>
  <c r="I3122" i="19"/>
  <c r="CI226" i="18"/>
  <c r="CI163" i="18"/>
  <c r="CI110" i="18"/>
  <c r="M2559" i="19"/>
  <c r="H2257" i="19"/>
  <c r="AJ83" i="18"/>
  <c r="AK123" i="18"/>
  <c r="AH84" i="18"/>
  <c r="L2414" i="19" s="1"/>
  <c r="K2414" i="19" s="1"/>
  <c r="M2414" i="19" s="1"/>
  <c r="BK63" i="18"/>
  <c r="BL63" i="18" s="1"/>
  <c r="I33" i="19" s="1"/>
  <c r="AS262" i="18"/>
  <c r="AS253" i="18"/>
  <c r="AS252" i="18"/>
  <c r="AS144" i="18"/>
  <c r="AS221" i="17"/>
  <c r="M581" i="19"/>
  <c r="BU44" i="16"/>
  <c r="BT66" i="16"/>
  <c r="BT136" i="18"/>
  <c r="CO221" i="18"/>
  <c r="BT174" i="18"/>
  <c r="BU76" i="18"/>
  <c r="BU136" i="18" s="1"/>
  <c r="L2837" i="19"/>
  <c r="K2837" i="19" s="1"/>
  <c r="M2837" i="19" s="1"/>
  <c r="BO109" i="18"/>
  <c r="BU132" i="18"/>
  <c r="BU121" i="18"/>
  <c r="H1222" i="19"/>
  <c r="AY81" i="18"/>
  <c r="AZ122" i="18"/>
  <c r="AZ79" i="18"/>
  <c r="BO86" i="18"/>
  <c r="L2843" i="19" s="1"/>
  <c r="K2843" i="19" s="1"/>
  <c r="M2843" i="19" s="1"/>
  <c r="BT231" i="18"/>
  <c r="CO238" i="18"/>
  <c r="CO152" i="18"/>
  <c r="CO138" i="18"/>
  <c r="BB222" i="17"/>
  <c r="BN222" i="17"/>
  <c r="I2262" i="19"/>
  <c r="CD116" i="18"/>
  <c r="I3023" i="19"/>
  <c r="BE250" i="18"/>
  <c r="BE251" i="18"/>
  <c r="BE261" i="18"/>
  <c r="BK185" i="18"/>
  <c r="BE171" i="18"/>
  <c r="BE117" i="18"/>
  <c r="BE219" i="17"/>
  <c r="BE220" i="17"/>
  <c r="BT151" i="18"/>
  <c r="BT116" i="18"/>
  <c r="CC224" i="17"/>
  <c r="I3107" i="19"/>
  <c r="CI263" i="18"/>
  <c r="CI254" i="18"/>
  <c r="CI255" i="18"/>
  <c r="CI208" i="18"/>
  <c r="CI223" i="17"/>
  <c r="CI224" i="17"/>
  <c r="CJ63" i="18"/>
  <c r="CI144" i="18"/>
  <c r="CI94" i="18"/>
  <c r="CP112" i="18"/>
  <c r="I3159" i="19"/>
  <c r="I574" i="19"/>
  <c r="I2669" i="19"/>
  <c r="M2669" i="19" s="1"/>
  <c r="BQ227" i="18"/>
  <c r="BB111" i="18"/>
  <c r="M3160" i="19"/>
  <c r="CP33" i="18"/>
  <c r="CO38" i="18" s="1"/>
  <c r="CP113" i="18"/>
  <c r="AV144" i="18"/>
  <c r="AM144" i="18"/>
  <c r="BB97" i="16"/>
  <c r="BB224" i="18"/>
  <c r="AY171" i="18"/>
  <c r="CO70" i="16"/>
  <c r="CO81" i="16"/>
  <c r="BQ241" i="18"/>
  <c r="BQ161" i="18"/>
  <c r="BQ106" i="18"/>
  <c r="I2907" i="19"/>
  <c r="I2500" i="19"/>
  <c r="AP258" i="18"/>
  <c r="AP259" i="18"/>
  <c r="H3062" i="19"/>
  <c r="CD120" i="18"/>
  <c r="AW63" i="18"/>
  <c r="L2568" i="19" s="1"/>
  <c r="K2568" i="19" s="1"/>
  <c r="BE257" i="18"/>
  <c r="BE256" i="18"/>
  <c r="BE123" i="18"/>
  <c r="BE225" i="17"/>
  <c r="BE229" i="17"/>
  <c r="BF73" i="18"/>
  <c r="H2699" i="19" s="1"/>
  <c r="I2355" i="19"/>
  <c r="BB79" i="18"/>
  <c r="I3201" i="19"/>
  <c r="BK160" i="18"/>
  <c r="BK122" i="18"/>
  <c r="H2764" i="19"/>
  <c r="BT84" i="18"/>
  <c r="BT231" i="17" s="1"/>
  <c r="BU134" i="18"/>
  <c r="AG263" i="18"/>
  <c r="AG254" i="18"/>
  <c r="AG255" i="18"/>
  <c r="AG223" i="17"/>
  <c r="I2945" i="19"/>
  <c r="BO77" i="18"/>
  <c r="BT222" i="18"/>
  <c r="BN241" i="18"/>
  <c r="BN161" i="18"/>
  <c r="BN106" i="18"/>
  <c r="AS222" i="17"/>
  <c r="BL116" i="18"/>
  <c r="I2741" i="19"/>
  <c r="BL40" i="18"/>
  <c r="H21" i="19" s="1"/>
  <c r="BQ183" i="18"/>
  <c r="BB151" i="18"/>
  <c r="BB116" i="18"/>
  <c r="BW261" i="18"/>
  <c r="BW250" i="18"/>
  <c r="BW251" i="18"/>
  <c r="CC185" i="18"/>
  <c r="BW117" i="18"/>
  <c r="BW219" i="17"/>
  <c r="BW220" i="17"/>
  <c r="BW92" i="18"/>
  <c r="CF224" i="18"/>
  <c r="CF162" i="18"/>
  <c r="BZ224" i="18"/>
  <c r="CF108" i="18"/>
  <c r="BR44" i="16"/>
  <c r="BR66" i="16" s="1"/>
  <c r="BQ66" i="16"/>
  <c r="CP32" i="16"/>
  <c r="BR40" i="18"/>
  <c r="BR117" i="18" s="1"/>
  <c r="BN250" i="18"/>
  <c r="BN261" i="18"/>
  <c r="BT185" i="18"/>
  <c r="BN251" i="18"/>
  <c r="BN117" i="18"/>
  <c r="BN219" i="17"/>
  <c r="BN169" i="18"/>
  <c r="I2676" i="19"/>
  <c r="CO183" i="18"/>
  <c r="AG169" i="18"/>
  <c r="AG151" i="18"/>
  <c r="AG116" i="18"/>
  <c r="BX40" i="18"/>
  <c r="BX117" i="18" s="1"/>
  <c r="BZ208" i="18"/>
  <c r="AH38" i="18"/>
  <c r="AG40" i="18" s="1"/>
  <c r="CO225" i="18"/>
  <c r="H3023" i="19"/>
  <c r="CC169" i="18"/>
  <c r="I3188" i="19"/>
  <c r="M3188" i="19" s="1"/>
  <c r="BC38" i="18"/>
  <c r="BU38" i="18"/>
  <c r="I91" i="19"/>
  <c r="H91" i="19" s="1"/>
  <c r="L2053" i="19"/>
  <c r="K2053" i="19" s="1"/>
  <c r="BF240" i="17"/>
  <c r="L1338" i="19"/>
  <c r="K1338" i="19" s="1"/>
  <c r="CA248" i="17"/>
  <c r="L1878" i="19"/>
  <c r="K1878" i="19" s="1"/>
  <c r="CD120" i="17"/>
  <c r="M736" i="19"/>
  <c r="M2226" i="19"/>
  <c r="I2259" i="19"/>
  <c r="CO331" i="17"/>
  <c r="BB321" i="17"/>
  <c r="I1276" i="19"/>
  <c r="BC124" i="17"/>
  <c r="BK143" i="17"/>
  <c r="BK242" i="17"/>
  <c r="BL102" i="17"/>
  <c r="BT506" i="17"/>
  <c r="BK557" i="17"/>
  <c r="BK217" i="17"/>
  <c r="I1469" i="19"/>
  <c r="BB131" i="17"/>
  <c r="BB240" i="17" s="1"/>
  <c r="CO573" i="17"/>
  <c r="CP41" i="17"/>
  <c r="I2208" i="19"/>
  <c r="BN243" i="17"/>
  <c r="I1585" i="19"/>
  <c r="BN562" i="17"/>
  <c r="BO113" i="17"/>
  <c r="BN125" i="17" s="1"/>
  <c r="BB243" i="17"/>
  <c r="I1265" i="19"/>
  <c r="BB564" i="17"/>
  <c r="BB562" i="17"/>
  <c r="BC113" i="17"/>
  <c r="BB125" i="17" s="1"/>
  <c r="BT474" i="17"/>
  <c r="BB250" i="17"/>
  <c r="BB145" i="17"/>
  <c r="BT233" i="17"/>
  <c r="BT237" i="17"/>
  <c r="I940" i="19"/>
  <c r="AP246" i="17"/>
  <c r="AH97" i="17"/>
  <c r="AH263" i="17" s="1"/>
  <c r="AG579" i="17"/>
  <c r="AG263" i="17"/>
  <c r="AH125" i="17"/>
  <c r="H794" i="19" s="1"/>
  <c r="AG244" i="17"/>
  <c r="AG260" i="17"/>
  <c r="AG566" i="17"/>
  <c r="AS244" i="17"/>
  <c r="BN249" i="17"/>
  <c r="AQ86" i="17"/>
  <c r="AQ246" i="17" s="1"/>
  <c r="AG250" i="17"/>
  <c r="BH236" i="17"/>
  <c r="BH571" i="17"/>
  <c r="BN240" i="17"/>
  <c r="AN256" i="17"/>
  <c r="AN241" i="17"/>
  <c r="AQ132" i="17"/>
  <c r="AQ236" i="17" s="1"/>
  <c r="AQ244" i="17"/>
  <c r="AQ260" i="17"/>
  <c r="AE120" i="17"/>
  <c r="L682" i="19" s="1"/>
  <c r="K682" i="19" s="1"/>
  <c r="AD581" i="17"/>
  <c r="I2289" i="19"/>
  <c r="AD249" i="17"/>
  <c r="AG364" i="17"/>
  <c r="H1339" i="19"/>
  <c r="CG58" i="17"/>
  <c r="CC364" i="17"/>
  <c r="CF249" i="17"/>
  <c r="CO90" i="17"/>
  <c r="CO318" i="17" s="1"/>
  <c r="BU72" i="17"/>
  <c r="BU167" i="17" s="1"/>
  <c r="BT167" i="17"/>
  <c r="BT307" i="17"/>
  <c r="CO476" i="17"/>
  <c r="I1603" i="19"/>
  <c r="BO58" i="17"/>
  <c r="BO249" i="17" s="1"/>
  <c r="H1487" i="19"/>
  <c r="BL243" i="17"/>
  <c r="BT542" i="17"/>
  <c r="BT195" i="17"/>
  <c r="BT191" i="17"/>
  <c r="BU63" i="17"/>
  <c r="H1869" i="19"/>
  <c r="BX256" i="17"/>
  <c r="BX241" i="17"/>
  <c r="BT83" i="17"/>
  <c r="M1163" i="19"/>
  <c r="AW127" i="17"/>
  <c r="L1119" i="19" s="1"/>
  <c r="K1119" i="19" s="1"/>
  <c r="M1119" i="19" s="1"/>
  <c r="CA131" i="17"/>
  <c r="CA240" i="17" s="1"/>
  <c r="BZ240" i="17"/>
  <c r="BZ322" i="17"/>
  <c r="I1923" i="19"/>
  <c r="I897" i="19"/>
  <c r="AM581" i="17"/>
  <c r="AS426" i="17"/>
  <c r="H1227" i="19"/>
  <c r="BX85" i="17"/>
  <c r="H1845" i="19" s="1"/>
  <c r="CC489" i="17"/>
  <c r="I593" i="19"/>
  <c r="AG351" i="17"/>
  <c r="AA335" i="17"/>
  <c r="AA248" i="17"/>
  <c r="CO305" i="17"/>
  <c r="CO325" i="17"/>
  <c r="CD245" i="17"/>
  <c r="CD261" i="17"/>
  <c r="H1994" i="19"/>
  <c r="AE244" i="17"/>
  <c r="AE260" i="17"/>
  <c r="CL568" i="17"/>
  <c r="CL543" i="17"/>
  <c r="CL256" i="17"/>
  <c r="CL241" i="17"/>
  <c r="CL203" i="17"/>
  <c r="H1057" i="19"/>
  <c r="AT243" i="17"/>
  <c r="I2200" i="19"/>
  <c r="CO326" i="17"/>
  <c r="CO304" i="17"/>
  <c r="CC125" i="17"/>
  <c r="CD242" i="17"/>
  <c r="H787" i="19"/>
  <c r="AV571" i="17"/>
  <c r="I1517" i="19"/>
  <c r="BN335" i="17"/>
  <c r="BN248" i="17"/>
  <c r="BZ141" i="17"/>
  <c r="BZ580" i="17"/>
  <c r="BZ214" i="17"/>
  <c r="AB127" i="17"/>
  <c r="H742" i="19"/>
  <c r="BO241" i="17"/>
  <c r="BO256" i="17"/>
  <c r="BR124" i="17"/>
  <c r="BQ321" i="17"/>
  <c r="BK553" i="17"/>
  <c r="BK261" i="17"/>
  <c r="BK245" i="17"/>
  <c r="BL91" i="17"/>
  <c r="H1464" i="19" s="1"/>
  <c r="L674" i="19"/>
  <c r="K674" i="19" s="1"/>
  <c r="AE263" i="17"/>
  <c r="I1697" i="19"/>
  <c r="BQ581" i="17"/>
  <c r="I1210" i="19"/>
  <c r="BB249" i="17"/>
  <c r="CF568" i="17"/>
  <c r="CF543" i="17"/>
  <c r="CC381" i="17"/>
  <c r="CF256" i="17"/>
  <c r="CF241" i="17"/>
  <c r="CF203" i="17"/>
  <c r="BU292" i="17"/>
  <c r="BU261" i="17"/>
  <c r="BU245" i="17"/>
  <c r="BN250" i="17"/>
  <c r="I1338" i="19"/>
  <c r="BE226" i="17"/>
  <c r="BE240" i="17"/>
  <c r="BE322" i="17"/>
  <c r="AD260" i="17"/>
  <c r="AD244" i="17"/>
  <c r="AD566" i="17"/>
  <c r="BQ97" i="17"/>
  <c r="I1674" i="19" s="1"/>
  <c r="BR292" i="17"/>
  <c r="BR245" i="17"/>
  <c r="BR261" i="17"/>
  <c r="BZ335" i="17"/>
  <c r="BZ248" i="17"/>
  <c r="CA75" i="17"/>
  <c r="CD50" i="17"/>
  <c r="CC541" i="17"/>
  <c r="CC194" i="17"/>
  <c r="I2134" i="19"/>
  <c r="I2017" i="19"/>
  <c r="BB97" i="17"/>
  <c r="BC261" i="17"/>
  <c r="BC245" i="17"/>
  <c r="M829" i="19"/>
  <c r="I1721" i="19"/>
  <c r="BT253" i="17"/>
  <c r="CO443" i="17"/>
  <c r="BX260" i="17"/>
  <c r="BX244" i="17"/>
  <c r="CG244" i="17"/>
  <c r="CG260" i="17"/>
  <c r="CO467" i="17"/>
  <c r="H1815" i="19"/>
  <c r="AQ45" i="17"/>
  <c r="AP335" i="17"/>
  <c r="AP248" i="17"/>
  <c r="I918" i="19"/>
  <c r="CC233" i="17"/>
  <c r="CC237" i="17"/>
  <c r="K142" i="19"/>
  <c r="M142" i="19" s="1"/>
  <c r="I2030" i="19"/>
  <c r="BU134" i="17"/>
  <c r="BU238" i="17" s="1"/>
  <c r="BT234" i="17"/>
  <c r="BT238" i="17"/>
  <c r="CC391" i="17"/>
  <c r="I2059" i="19"/>
  <c r="CG85" i="17"/>
  <c r="CF86" i="17" s="1"/>
  <c r="CP114" i="17"/>
  <c r="L2281" i="19" s="1"/>
  <c r="K2281" i="19" s="1"/>
  <c r="AQ241" i="17"/>
  <c r="AQ256" i="17"/>
  <c r="H737" i="19"/>
  <c r="BI244" i="17"/>
  <c r="BI260" i="17"/>
  <c r="AS562" i="17"/>
  <c r="AS243" i="17"/>
  <c r="BN220" i="17"/>
  <c r="BN322" i="17"/>
  <c r="BN239" i="17"/>
  <c r="AG541" i="17"/>
  <c r="AS351" i="17"/>
  <c r="AW256" i="17"/>
  <c r="AW241" i="17"/>
  <c r="M1353" i="19"/>
  <c r="AG334" i="17"/>
  <c r="I1660" i="19"/>
  <c r="BQ536" i="17"/>
  <c r="BR83" i="17"/>
  <c r="L1660" i="19" s="1"/>
  <c r="K1660" i="19" s="1"/>
  <c r="CJ45" i="17"/>
  <c r="CJ248" i="17" s="1"/>
  <c r="CI335" i="17"/>
  <c r="CI248" i="17"/>
  <c r="I2093" i="19"/>
  <c r="CP93" i="17"/>
  <c r="AH44" i="17"/>
  <c r="L711" i="19" s="1"/>
  <c r="K711" i="19" s="1"/>
  <c r="I1411" i="19"/>
  <c r="CP92" i="17"/>
  <c r="L2259" i="19" s="1"/>
  <c r="K2259" i="19" s="1"/>
  <c r="M2259" i="19" s="1"/>
  <c r="AT69" i="17"/>
  <c r="H1022" i="19" s="1"/>
  <c r="CO570" i="17"/>
  <c r="CO546" i="17"/>
  <c r="CO247" i="17"/>
  <c r="CO202" i="17"/>
  <c r="I2288" i="19"/>
  <c r="H2288" i="19"/>
  <c r="CP38" i="17"/>
  <c r="H1726" i="19"/>
  <c r="CP65" i="17"/>
  <c r="I1751" i="19"/>
  <c r="BU69" i="17"/>
  <c r="CP119" i="17"/>
  <c r="CP95" i="17"/>
  <c r="L2262" i="19" s="1"/>
  <c r="K2262" i="19" s="1"/>
  <c r="M2262" i="19" s="1"/>
  <c r="I1816" i="19"/>
  <c r="AW248" i="17"/>
  <c r="L1078" i="19"/>
  <c r="K1078" i="19" s="1"/>
  <c r="M1078" i="19" s="1"/>
  <c r="AS542" i="17"/>
  <c r="AG431" i="17"/>
  <c r="I964" i="19"/>
  <c r="AP228" i="17"/>
  <c r="AP236" i="17"/>
  <c r="AP571" i="17"/>
  <c r="BN97" i="17"/>
  <c r="BO292" i="17"/>
  <c r="BO261" i="17"/>
  <c r="BO245" i="17"/>
  <c r="H1569" i="19"/>
  <c r="AK86" i="17"/>
  <c r="AJ246" i="17"/>
  <c r="I830" i="19"/>
  <c r="H857" i="19"/>
  <c r="AK236" i="17"/>
  <c r="I1045" i="19"/>
  <c r="AS580" i="17"/>
  <c r="I1370" i="19"/>
  <c r="AT292" i="17"/>
  <c r="AT245" i="17"/>
  <c r="AT261" i="17"/>
  <c r="I1753" i="19"/>
  <c r="BT166" i="17"/>
  <c r="BT161" i="17"/>
  <c r="CO475" i="17"/>
  <c r="CO163" i="17"/>
  <c r="CP46" i="17"/>
  <c r="L2213" i="19" s="1"/>
  <c r="K2213" i="19" s="1"/>
  <c r="AH130" i="17"/>
  <c r="AG224" i="17"/>
  <c r="CP122" i="17"/>
  <c r="L2174" i="19"/>
  <c r="K2174" i="19" s="1"/>
  <c r="M2174" i="19" s="1"/>
  <c r="CM263" i="17"/>
  <c r="BF256" i="17"/>
  <c r="BF241" i="17"/>
  <c r="BE132" i="17"/>
  <c r="BF120" i="17"/>
  <c r="BE581" i="17"/>
  <c r="BK426" i="17"/>
  <c r="BO130" i="17"/>
  <c r="L1602" i="19" s="1"/>
  <c r="K1602" i="19" s="1"/>
  <c r="BN224" i="17"/>
  <c r="AZ97" i="17"/>
  <c r="AY579" i="17"/>
  <c r="AY263" i="17"/>
  <c r="AW97" i="17"/>
  <c r="AV579" i="17"/>
  <c r="BB403" i="17"/>
  <c r="AV263" i="17"/>
  <c r="H1739" i="19"/>
  <c r="AY132" i="17"/>
  <c r="AZ132" i="17" s="1"/>
  <c r="AZ260" i="17"/>
  <c r="AZ244" i="17"/>
  <c r="I2026" i="19"/>
  <c r="CC222" i="17"/>
  <c r="AS431" i="17"/>
  <c r="AM244" i="17"/>
  <c r="AM260" i="17"/>
  <c r="AM566" i="17"/>
  <c r="I1942" i="19"/>
  <c r="CC248" i="17"/>
  <c r="BB335" i="17"/>
  <c r="BB248" i="17"/>
  <c r="BB75" i="17"/>
  <c r="AH83" i="17"/>
  <c r="AG536" i="17"/>
  <c r="CO487" i="17"/>
  <c r="AG214" i="17"/>
  <c r="BU49" i="17"/>
  <c r="BU278" i="17" s="1"/>
  <c r="BT278" i="17"/>
  <c r="BT315" i="17"/>
  <c r="CO453" i="17"/>
  <c r="AB75" i="17"/>
  <c r="AA568" i="17"/>
  <c r="AG381" i="17"/>
  <c r="AA543" i="17"/>
  <c r="AA241" i="17"/>
  <c r="AA256" i="17"/>
  <c r="AA203" i="17"/>
  <c r="CC579" i="17"/>
  <c r="CC263" i="17"/>
  <c r="I750" i="19"/>
  <c r="I987" i="19"/>
  <c r="AS541" i="17"/>
  <c r="AS194" i="17"/>
  <c r="AT50" i="17"/>
  <c r="L987" i="19" s="1"/>
  <c r="K987" i="19" s="1"/>
  <c r="M987" i="19" s="1"/>
  <c r="CL335" i="17"/>
  <c r="CL248" i="17"/>
  <c r="CM45" i="17"/>
  <c r="AT124" i="17"/>
  <c r="H1068" i="19" s="1"/>
  <c r="AS321" i="17"/>
  <c r="I1061" i="19"/>
  <c r="I1755" i="19"/>
  <c r="BT168" i="17"/>
  <c r="CO477" i="17"/>
  <c r="BU34" i="17"/>
  <c r="BU270" i="17" s="1"/>
  <c r="BT327" i="17"/>
  <c r="BT270" i="17"/>
  <c r="BT314" i="17"/>
  <c r="CO438" i="17"/>
  <c r="CC317" i="17"/>
  <c r="H2251" i="19"/>
  <c r="BT299" i="17"/>
  <c r="BT320" i="17"/>
  <c r="CO516" i="17"/>
  <c r="AG120" i="17"/>
  <c r="I787" i="19" s="1"/>
  <c r="AW86" i="17"/>
  <c r="AW246" i="17" s="1"/>
  <c r="AV246" i="17"/>
  <c r="AV240" i="17"/>
  <c r="AV322" i="17"/>
  <c r="I1123" i="19"/>
  <c r="CA125" i="17"/>
  <c r="BZ260" i="17"/>
  <c r="BZ244" i="17"/>
  <c r="BZ566" i="17"/>
  <c r="L889" i="19"/>
  <c r="K889" i="19" s="1"/>
  <c r="AN263" i="17"/>
  <c r="L1319" i="19"/>
  <c r="K1319" i="19" s="1"/>
  <c r="M1319" i="19" s="1"/>
  <c r="BF263" i="17"/>
  <c r="I1334" i="19"/>
  <c r="BK433" i="17"/>
  <c r="BQ564" i="17"/>
  <c r="BQ557" i="17"/>
  <c r="BQ242" i="17"/>
  <c r="BQ217" i="17"/>
  <c r="I1967" i="19"/>
  <c r="CC250" i="17"/>
  <c r="CL146" i="17"/>
  <c r="CL249" i="17"/>
  <c r="AG131" i="17"/>
  <c r="L1833" i="19"/>
  <c r="K1833" i="19" s="1"/>
  <c r="M1833" i="19" s="1"/>
  <c r="BX250" i="17"/>
  <c r="I2038" i="19"/>
  <c r="CF335" i="17"/>
  <c r="CC351" i="17"/>
  <c r="CF248" i="17"/>
  <c r="CG256" i="17"/>
  <c r="CG241" i="17"/>
  <c r="I1804" i="19"/>
  <c r="M1804" i="19" s="1"/>
  <c r="BT311" i="17"/>
  <c r="CO526" i="17"/>
  <c r="BZ568" i="17"/>
  <c r="BZ543" i="17"/>
  <c r="BZ256" i="17"/>
  <c r="BZ241" i="17"/>
  <c r="BZ203" i="17"/>
  <c r="CP111" i="17"/>
  <c r="CO177" i="17"/>
  <c r="BF260" i="17"/>
  <c r="BF244" i="17"/>
  <c r="H2189" i="19"/>
  <c r="CM244" i="17"/>
  <c r="CM260" i="17"/>
  <c r="H694" i="19"/>
  <c r="AE241" i="17"/>
  <c r="AE256" i="17"/>
  <c r="BN108" i="17"/>
  <c r="BO108" i="17" s="1"/>
  <c r="BO242" i="17"/>
  <c r="I1498" i="19"/>
  <c r="BK240" i="17"/>
  <c r="CO538" i="17"/>
  <c r="CO251" i="17"/>
  <c r="CO185" i="17"/>
  <c r="CO179" i="17"/>
  <c r="CO552" i="17"/>
  <c r="CO182" i="17"/>
  <c r="I1815" i="19"/>
  <c r="BU133" i="17"/>
  <c r="BU237" i="17" s="1"/>
  <c r="AS536" i="17"/>
  <c r="AS214" i="17"/>
  <c r="AT83" i="17"/>
  <c r="L1020" i="19" s="1"/>
  <c r="K1020" i="19" s="1"/>
  <c r="I1020" i="19"/>
  <c r="BF85" i="17"/>
  <c r="H1315" i="19" s="1"/>
  <c r="BK391" i="17"/>
  <c r="CD133" i="17"/>
  <c r="AJ335" i="17"/>
  <c r="AJ248" i="17"/>
  <c r="AK45" i="17"/>
  <c r="I808" i="19"/>
  <c r="AS220" i="17"/>
  <c r="AS239" i="17"/>
  <c r="AT128" i="17"/>
  <c r="AT239" i="17" s="1"/>
  <c r="I1065" i="19"/>
  <c r="BT294" i="17"/>
  <c r="BT262" i="17"/>
  <c r="CO500" i="17"/>
  <c r="I1778" i="19"/>
  <c r="BU96" i="17"/>
  <c r="H1779" i="19" s="1"/>
  <c r="CI568" i="17"/>
  <c r="CI543" i="17"/>
  <c r="CI241" i="17"/>
  <c r="CI256" i="17"/>
  <c r="CI203" i="17"/>
  <c r="I2108" i="19"/>
  <c r="CJ75" i="17"/>
  <c r="I614" i="19"/>
  <c r="AG391" i="17"/>
  <c r="AB85" i="17"/>
  <c r="L614" i="19" s="1"/>
  <c r="K614" i="19" s="1"/>
  <c r="I2281" i="19"/>
  <c r="CO316" i="17"/>
  <c r="CO309" i="17"/>
  <c r="BT430" i="17"/>
  <c r="CC449" i="17"/>
  <c r="AY141" i="17"/>
  <c r="AY580" i="17"/>
  <c r="AY214" i="17"/>
  <c r="BB414" i="17"/>
  <c r="AD568" i="17"/>
  <c r="CC512" i="17"/>
  <c r="CC328" i="17"/>
  <c r="BK322" i="17"/>
  <c r="BT408" i="17"/>
  <c r="L2098" i="19"/>
  <c r="K2098" i="19" s="1"/>
  <c r="M2098" i="19" s="1"/>
  <c r="CJ249" i="17"/>
  <c r="BO237" i="17"/>
  <c r="L1605" i="19"/>
  <c r="K1605" i="19" s="1"/>
  <c r="M1605" i="19" s="1"/>
  <c r="BQ45" i="17"/>
  <c r="L1621" i="19"/>
  <c r="K1621" i="19" s="1"/>
  <c r="M1621" i="19" s="1"/>
  <c r="H1622" i="19"/>
  <c r="L1646" i="19"/>
  <c r="K1646" i="19" s="1"/>
  <c r="M1646" i="19" s="1"/>
  <c r="BQ70" i="17"/>
  <c r="BT376" i="17" s="1"/>
  <c r="I711" i="19"/>
  <c r="CP258" i="17"/>
  <c r="L2249" i="19"/>
  <c r="K2249" i="19" s="1"/>
  <c r="M2249" i="19" s="1"/>
  <c r="BL44" i="17"/>
  <c r="H1412" i="19" s="1"/>
  <c r="CA58" i="17"/>
  <c r="BZ249" i="17"/>
  <c r="BZ146" i="17"/>
  <c r="I1883" i="19"/>
  <c r="CP121" i="17"/>
  <c r="CO252" i="17"/>
  <c r="CO186" i="17"/>
  <c r="CO180" i="17"/>
  <c r="CO187" i="17"/>
  <c r="BT448" i="17"/>
  <c r="CP115" i="17"/>
  <c r="I2282" i="19"/>
  <c r="I1899" i="19"/>
  <c r="CA85" i="17"/>
  <c r="L1899" i="19" s="1"/>
  <c r="K1899" i="19" s="1"/>
  <c r="BT44" i="17"/>
  <c r="CO575" i="17"/>
  <c r="CO67" i="17"/>
  <c r="H2234" i="19"/>
  <c r="CO330" i="17"/>
  <c r="H2246" i="19"/>
  <c r="CO79" i="17"/>
  <c r="I2245" i="19"/>
  <c r="CP78" i="17"/>
  <c r="AJ228" i="17"/>
  <c r="AJ236" i="17"/>
  <c r="AJ571" i="17"/>
  <c r="AS564" i="17"/>
  <c r="BB322" i="17"/>
  <c r="AG540" i="17"/>
  <c r="AD335" i="17"/>
  <c r="BE543" i="17"/>
  <c r="BT495" i="17"/>
  <c r="CO176" i="17"/>
  <c r="CO310" i="17"/>
  <c r="BW543" i="17"/>
  <c r="AB260" i="17"/>
  <c r="AB244" i="17"/>
  <c r="AG426" i="17"/>
  <c r="AM568" i="17"/>
  <c r="H1647" i="19"/>
  <c r="M1285" i="19"/>
  <c r="CP107" i="17"/>
  <c r="CC462" i="17"/>
  <c r="BB93" i="18"/>
  <c r="BQ131" i="17"/>
  <c r="H1708" i="19"/>
  <c r="L1701" i="19"/>
  <c r="K1701" i="19" s="1"/>
  <c r="H1972" i="19"/>
  <c r="CC75" i="17"/>
  <c r="BT50" i="17"/>
  <c r="CO454" i="17" s="1"/>
  <c r="L1716" i="19"/>
  <c r="K1716" i="19" s="1"/>
  <c r="AS93" i="18"/>
  <c r="M184" i="19"/>
  <c r="AQ83" i="18"/>
  <c r="BR53" i="18"/>
  <c r="I2866" i="19"/>
  <c r="BK54" i="16"/>
  <c r="L481" i="19"/>
  <c r="K481" i="19" s="1"/>
  <c r="M481" i="19" s="1"/>
  <c r="CP75" i="18"/>
  <c r="H3211" i="19" s="1"/>
  <c r="CM79" i="18"/>
  <c r="CP74" i="18"/>
  <c r="CO84" i="18" s="1"/>
  <c r="I3210" i="19" s="1"/>
  <c r="I3200" i="19"/>
  <c r="I764" i="19"/>
  <c r="BQ71" i="18"/>
  <c r="M2182" i="19"/>
  <c r="I2697" i="19"/>
  <c r="L2687" i="19"/>
  <c r="K2687" i="19" s="1"/>
  <c r="M2687" i="19" s="1"/>
  <c r="H2357" i="19"/>
  <c r="M2841" i="19"/>
  <c r="BN79" i="18"/>
  <c r="I3192" i="19"/>
  <c r="I1602" i="19"/>
  <c r="M1602" i="19" s="1"/>
  <c r="AB81" i="18"/>
  <c r="AB110" i="18" s="1"/>
  <c r="AN120" i="17"/>
  <c r="AT108" i="17"/>
  <c r="AB45" i="17"/>
  <c r="I797" i="19"/>
  <c r="CM75" i="17"/>
  <c r="BR43" i="16"/>
  <c r="BO131" i="17"/>
  <c r="BO240" i="17" s="1"/>
  <c r="I1716" i="19"/>
  <c r="CC108" i="17"/>
  <c r="I2005" i="19" s="1"/>
  <c r="CO84" i="17"/>
  <c r="I2251" i="19" s="1"/>
  <c r="CJ81" i="18"/>
  <c r="CJ110" i="18" s="1"/>
  <c r="H29" i="19"/>
  <c r="AH63" i="18"/>
  <c r="CA108" i="17"/>
  <c r="L1908" i="19" s="1"/>
  <c r="K1908" i="19" s="1"/>
  <c r="M1908" i="19" s="1"/>
  <c r="H2544" i="19"/>
  <c r="BK58" i="17"/>
  <c r="BK249" i="17" s="1"/>
  <c r="CF81" i="18"/>
  <c r="AG45" i="17"/>
  <c r="AH45" i="17" s="1"/>
  <c r="AH248" i="17" s="1"/>
  <c r="AZ73" i="18"/>
  <c r="AZ123" i="18" s="1"/>
  <c r="I2604" i="19"/>
  <c r="H2604" i="19"/>
  <c r="AY127" i="17"/>
  <c r="BB433" i="17" s="1"/>
  <c r="BR102" i="17"/>
  <c r="BR242" i="17" s="1"/>
  <c r="CO76" i="18"/>
  <c r="H3202" i="19"/>
  <c r="AN79" i="18"/>
  <c r="H1967" i="19"/>
  <c r="H798" i="19"/>
  <c r="I526" i="19"/>
  <c r="BR120" i="17"/>
  <c r="CP50" i="18"/>
  <c r="CO70" i="18" s="1"/>
  <c r="H959" i="19"/>
  <c r="I669" i="19"/>
  <c r="AK81" i="18"/>
  <c r="I497" i="19"/>
  <c r="H1674" i="19"/>
  <c r="I1731" i="19"/>
  <c r="I1878" i="19"/>
  <c r="I1104" i="19"/>
  <c r="CL127" i="17"/>
  <c r="CM127" i="17" s="1"/>
  <c r="L2189" i="19" s="1"/>
  <c r="K2189" i="19" s="1"/>
  <c r="AN71" i="18"/>
  <c r="AN122" i="18" s="1"/>
  <c r="I1844" i="19"/>
  <c r="I1947" i="19"/>
  <c r="H885" i="19"/>
  <c r="H752" i="19"/>
  <c r="AY86" i="17"/>
  <c r="H1179" i="19"/>
  <c r="H1249" i="19"/>
  <c r="I2229" i="19"/>
  <c r="BQ63" i="18"/>
  <c r="I2876" i="19" s="1"/>
  <c r="H1784" i="19"/>
  <c r="BU39" i="17"/>
  <c r="BU253" i="17" s="1"/>
  <c r="H1442" i="19"/>
  <c r="BL131" i="17"/>
  <c r="BL240" i="17" s="1"/>
  <c r="BR85" i="17"/>
  <c r="L1662" i="19" s="1"/>
  <c r="K1662" i="19" s="1"/>
  <c r="M1662" i="19" s="1"/>
  <c r="CD45" i="17"/>
  <c r="CD248" i="17" s="1"/>
  <c r="I1569" i="19"/>
  <c r="BO97" i="17"/>
  <c r="AW81" i="18"/>
  <c r="AW110" i="18" s="1"/>
  <c r="I2583" i="19"/>
  <c r="AV94" i="18"/>
  <c r="L2882" i="19"/>
  <c r="K2882" i="19" s="1"/>
  <c r="M2882" i="19" s="1"/>
  <c r="I3054" i="19"/>
  <c r="I2568" i="19"/>
  <c r="CP100" i="17"/>
  <c r="CO101" i="17" s="1"/>
  <c r="CO319" i="17" s="1"/>
  <c r="H2892" i="19"/>
  <c r="H2866" i="19"/>
  <c r="CC79" i="18"/>
  <c r="BW81" i="18"/>
  <c r="H1034" i="19"/>
  <c r="I2213" i="19"/>
  <c r="M2213" i="19" s="1"/>
  <c r="H2238" i="19"/>
  <c r="CO71" i="17"/>
  <c r="CP71" i="17" s="1"/>
  <c r="CP166" i="17" s="1"/>
  <c r="BT57" i="17"/>
  <c r="CO461" i="17" s="1"/>
  <c r="I1765" i="19"/>
  <c r="BU83" i="17"/>
  <c r="BF132" i="17"/>
  <c r="BF236" i="17" s="1"/>
  <c r="I2043" i="19"/>
  <c r="CP90" i="17"/>
  <c r="I2257" i="19"/>
  <c r="H1811" i="19"/>
  <c r="BT129" i="17"/>
  <c r="CA81" i="18"/>
  <c r="CA110" i="18" s="1"/>
  <c r="BK120" i="17"/>
  <c r="H1752" i="19"/>
  <c r="BU78" i="18"/>
  <c r="I2947" i="19"/>
  <c r="L2937" i="19"/>
  <c r="K2937" i="19" s="1"/>
  <c r="M2937" i="19" s="1"/>
  <c r="AN125" i="17"/>
  <c r="L3133" i="19"/>
  <c r="K3133" i="19" s="1"/>
  <c r="M3133" i="19" s="1"/>
  <c r="H1197" i="19"/>
  <c r="I1197" i="19"/>
  <c r="I1227" i="19"/>
  <c r="BC75" i="17"/>
  <c r="BC45" i="17"/>
  <c r="BC248" i="17" s="1"/>
  <c r="I1994" i="19"/>
  <c r="CD97" i="17"/>
  <c r="CD263" i="17" s="1"/>
  <c r="H2583" i="19"/>
  <c r="I2163" i="19"/>
  <c r="CP33" i="17"/>
  <c r="CO73" i="17" s="1"/>
  <c r="BO53" i="18"/>
  <c r="I2810" i="19"/>
  <c r="BO71" i="18"/>
  <c r="BO122" i="18" s="1"/>
  <c r="I1971" i="19"/>
  <c r="AH120" i="17"/>
  <c r="H2222" i="19"/>
  <c r="BN54" i="16"/>
  <c r="I2764" i="19"/>
  <c r="H36" i="19"/>
  <c r="BR78" i="18"/>
  <c r="AS97" i="17"/>
  <c r="I1917" i="19"/>
  <c r="BB71" i="18"/>
  <c r="BB169" i="18" s="1"/>
  <c r="M2227" i="19"/>
  <c r="BO45" i="17"/>
  <c r="BO248" i="17" s="1"/>
  <c r="I1679" i="19"/>
  <c r="M674" i="19"/>
  <c r="BT86" i="18"/>
  <c r="BU86" i="18" s="1"/>
  <c r="L2955" i="19" s="1"/>
  <c r="K2955" i="19" s="1"/>
  <c r="I3182" i="19"/>
  <c r="H1492" i="19"/>
  <c r="I2718" i="19"/>
  <c r="I2153" i="19"/>
  <c r="I1222" i="19"/>
  <c r="BC70" i="17"/>
  <c r="H2612" i="19"/>
  <c r="AE85" i="17"/>
  <c r="L669" i="19" s="1"/>
  <c r="K669" i="19" s="1"/>
  <c r="BC85" i="17"/>
  <c r="AD127" i="17"/>
  <c r="AE127" i="17" s="1"/>
  <c r="L689" i="19" s="1"/>
  <c r="K689" i="19" s="1"/>
  <c r="H689" i="19"/>
  <c r="I1754" i="19"/>
  <c r="I1893" i="19"/>
  <c r="H1900" i="19"/>
  <c r="AD132" i="17"/>
  <c r="I694" i="19" s="1"/>
  <c r="BU112" i="17"/>
  <c r="CP52" i="18"/>
  <c r="H3198" i="19" s="1"/>
  <c r="H1580" i="19"/>
  <c r="H725" i="19"/>
  <c r="I525" i="19"/>
  <c r="I682" i="19"/>
  <c r="AD83" i="18"/>
  <c r="BU46" i="18"/>
  <c r="H2938" i="19" s="1"/>
  <c r="H582" i="19"/>
  <c r="L576" i="19"/>
  <c r="K576" i="19" s="1"/>
  <c r="M576" i="19" s="1"/>
  <c r="BT102" i="17"/>
  <c r="CD129" i="17"/>
  <c r="L28" i="19" s="1"/>
  <c r="K28" i="19" s="1"/>
  <c r="I3036" i="19"/>
  <c r="AJ135" i="17"/>
  <c r="I857" i="19" s="1"/>
  <c r="BL71" i="18"/>
  <c r="BL122" i="18" s="1"/>
  <c r="AS120" i="17"/>
  <c r="CI86" i="17"/>
  <c r="M1338" i="19"/>
  <c r="I792" i="19"/>
  <c r="BI132" i="17"/>
  <c r="I2666" i="19"/>
  <c r="BC79" i="18"/>
  <c r="L2656" i="19"/>
  <c r="K2656" i="19" s="1"/>
  <c r="M2656" i="19" s="1"/>
  <c r="I2267" i="19"/>
  <c r="AB73" i="18"/>
  <c r="I2318" i="19"/>
  <c r="L2311" i="19"/>
  <c r="K2311" i="19" s="1"/>
  <c r="M2311" i="19" s="1"/>
  <c r="AN73" i="18"/>
  <c r="AN123" i="18" s="1"/>
  <c r="I2461" i="19"/>
  <c r="AE58" i="17"/>
  <c r="AE249" i="17" s="1"/>
  <c r="I653" i="19"/>
  <c r="I2836" i="19"/>
  <c r="BO79" i="18"/>
  <c r="BO108" i="18" s="1"/>
  <c r="H2230" i="19"/>
  <c r="CO63" i="17"/>
  <c r="I1179" i="19"/>
  <c r="CO57" i="17"/>
  <c r="I2224" i="19" s="1"/>
  <c r="H2224" i="19"/>
  <c r="H2971" i="19"/>
  <c r="BW73" i="18"/>
  <c r="L3060" i="19"/>
  <c r="K3060" i="19" s="1"/>
  <c r="M3060" i="19" s="1"/>
  <c r="L359" i="19"/>
  <c r="K359" i="19" s="1"/>
  <c r="M359" i="19" s="1"/>
  <c r="L303" i="19"/>
  <c r="AA132" i="17"/>
  <c r="H615" i="19"/>
  <c r="H639" i="19"/>
  <c r="AA86" i="17"/>
  <c r="I608" i="19"/>
  <c r="H2115" i="19"/>
  <c r="H995" i="19"/>
  <c r="AS58" i="17"/>
  <c r="I995" i="19" s="1"/>
  <c r="CL73" i="18"/>
  <c r="CL95" i="18" s="1"/>
  <c r="BT130" i="17"/>
  <c r="BU130" i="17" s="1"/>
  <c r="H1812" i="19"/>
  <c r="H1717" i="19"/>
  <c r="BT35" i="17"/>
  <c r="BT74" i="17"/>
  <c r="H1756" i="19"/>
  <c r="H2022" i="19"/>
  <c r="CD125" i="17"/>
  <c r="I2022" i="19"/>
  <c r="I2828" i="19"/>
  <c r="H3085" i="19"/>
  <c r="I527" i="19"/>
  <c r="BU45" i="16"/>
  <c r="L527" i="19" s="1"/>
  <c r="K527" i="19" s="1"/>
  <c r="I23" i="19"/>
  <c r="H23" i="19"/>
  <c r="M3190" i="19"/>
  <c r="H2953" i="19"/>
  <c r="I2953" i="19"/>
  <c r="BU84" i="18"/>
  <c r="I2401" i="19"/>
  <c r="AH71" i="18"/>
  <c r="AH122" i="18" s="1"/>
  <c r="M889" i="19"/>
  <c r="AT53" i="18"/>
  <c r="H25" i="19" s="1"/>
  <c r="I2526" i="19"/>
  <c r="AS71" i="18"/>
  <c r="CD71" i="18"/>
  <c r="AG75" i="17"/>
  <c r="BN85" i="17"/>
  <c r="M2664" i="19"/>
  <c r="I1701" i="19"/>
  <c r="I1159" i="19"/>
  <c r="CF132" i="17"/>
  <c r="CG132" i="17" s="1"/>
  <c r="CG236" i="17" s="1"/>
  <c r="I2053" i="19"/>
  <c r="BI73" i="18"/>
  <c r="BI123" i="18" s="1"/>
  <c r="CD74" i="17"/>
  <c r="CM58" i="17"/>
  <c r="CP47" i="17"/>
  <c r="CO72" i="17" s="1"/>
  <c r="BT77" i="18"/>
  <c r="H2946" i="19"/>
  <c r="H3000" i="19"/>
  <c r="CO68" i="18"/>
  <c r="I2454" i="19"/>
  <c r="I1794" i="19"/>
  <c r="H2951" i="19"/>
  <c r="BU82" i="18"/>
  <c r="I2951" i="19"/>
  <c r="L2941" i="19"/>
  <c r="K2941" i="19" s="1"/>
  <c r="M2941" i="19" s="1"/>
  <c r="I2438" i="19"/>
  <c r="H1955" i="19"/>
  <c r="CC58" i="17"/>
  <c r="AM86" i="17"/>
  <c r="BI127" i="17"/>
  <c r="L1389" i="19" s="1"/>
  <c r="K1389" i="19" s="1"/>
  <c r="M1389" i="19" s="1"/>
  <c r="BC58" i="17"/>
  <c r="BC249" i="17" s="1"/>
  <c r="H1155" i="19"/>
  <c r="I1327" i="19"/>
  <c r="CP44" i="18"/>
  <c r="H3172" i="19" s="1"/>
  <c r="I2915" i="19"/>
  <c r="I2834" i="19"/>
  <c r="CD53" i="18"/>
  <c r="H28" i="19" s="1"/>
  <c r="H2318" i="19"/>
  <c r="BL53" i="18"/>
  <c r="BK75" i="17"/>
  <c r="BW86" i="17"/>
  <c r="BL79" i="18"/>
  <c r="BL108" i="18" s="1"/>
  <c r="I634" i="19"/>
  <c r="AP135" i="17"/>
  <c r="I967" i="19" s="1"/>
  <c r="H967" i="19"/>
  <c r="CO123" i="17"/>
  <c r="I2290" i="19" s="1"/>
  <c r="I2954" i="19"/>
  <c r="BU71" i="17"/>
  <c r="BU166" i="17" s="1"/>
  <c r="I1339" i="19"/>
  <c r="H2258" i="19"/>
  <c r="CO91" i="17"/>
  <c r="I36" i="19"/>
  <c r="AK83" i="18"/>
  <c r="I42" i="19" s="1"/>
  <c r="I2442" i="19"/>
  <c r="BL120" i="17"/>
  <c r="L1487" i="19" s="1"/>
  <c r="K1487" i="19" s="1"/>
  <c r="CO61" i="18"/>
  <c r="I3187" i="19" s="1"/>
  <c r="I1394" i="19"/>
  <c r="H2240" i="19"/>
  <c r="H2830" i="19"/>
  <c r="BN73" i="18"/>
  <c r="BN171" i="18" s="1"/>
  <c r="CP84" i="17"/>
  <c r="CP259" i="17" s="1"/>
  <c r="L2223" i="19"/>
  <c r="K2223" i="19" s="1"/>
  <c r="M2223" i="19" s="1"/>
  <c r="CF73" i="18"/>
  <c r="I3085" i="19" s="1"/>
  <c r="H2442" i="19"/>
  <c r="BZ127" i="17"/>
  <c r="CA127" i="17" s="1"/>
  <c r="L1919" i="19" s="1"/>
  <c r="K1919" i="19" s="1"/>
  <c r="H1919" i="19"/>
  <c r="H2640" i="19"/>
  <c r="I2640" i="19"/>
  <c r="BC53" i="18"/>
  <c r="H2658" i="19"/>
  <c r="H1557" i="19"/>
  <c r="H1174" i="19"/>
  <c r="M2682" i="19"/>
  <c r="CP76" i="18"/>
  <c r="H2772" i="19"/>
  <c r="CD70" i="17"/>
  <c r="CD250" i="17" s="1"/>
  <c r="L1960" i="19"/>
  <c r="K1960" i="19" s="1"/>
  <c r="M1960" i="19" s="1"/>
  <c r="I798" i="19"/>
  <c r="AH131" i="17"/>
  <c r="AH240" i="17" s="1"/>
  <c r="CP41" i="16"/>
  <c r="H586" i="19" s="1"/>
  <c r="I583" i="19"/>
  <c r="H2084" i="19"/>
  <c r="H3196" i="19"/>
  <c r="H2949" i="19"/>
  <c r="BU80" i="18"/>
  <c r="BU109" i="18" s="1"/>
  <c r="I2949" i="19"/>
  <c r="AZ81" i="18"/>
  <c r="AZ110" i="18" s="1"/>
  <c r="I2612" i="19"/>
  <c r="AP127" i="17"/>
  <c r="AQ127" i="17" s="1"/>
  <c r="AG58" i="17"/>
  <c r="AH58" i="17" s="1"/>
  <c r="AH249" i="17" s="1"/>
  <c r="I902" i="19"/>
  <c r="I2214" i="19"/>
  <c r="BF127" i="17"/>
  <c r="L1334" i="19" s="1"/>
  <c r="K1334" i="19" s="1"/>
  <c r="M1334" i="19" s="1"/>
  <c r="BZ73" i="18"/>
  <c r="H3194" i="19"/>
  <c r="AM132" i="17"/>
  <c r="AG85" i="17"/>
  <c r="CO42" i="16"/>
  <c r="H34" i="19"/>
  <c r="BC97" i="17"/>
  <c r="BC263" i="17" s="1"/>
  <c r="I1249" i="19"/>
  <c r="I3170" i="19"/>
  <c r="I2936" i="19"/>
  <c r="CO40" i="16"/>
  <c r="BT124" i="17"/>
  <c r="CP37" i="17"/>
  <c r="CP251" i="17" s="1"/>
  <c r="H1864" i="19"/>
  <c r="BX127" i="17"/>
  <c r="L1864" i="19" s="1"/>
  <c r="K1864" i="19" s="1"/>
  <c r="I1864" i="19"/>
  <c r="CF127" i="17"/>
  <c r="CG127" i="17" s="1"/>
  <c r="BL58" i="17"/>
  <c r="BL249" i="17" s="1"/>
  <c r="I113" i="19"/>
  <c r="H113" i="19" s="1"/>
  <c r="L2064" i="19"/>
  <c r="K2064" i="19" s="1"/>
  <c r="M2064" i="19" s="1"/>
  <c r="I2754" i="19"/>
  <c r="I1530" i="19"/>
  <c r="M717" i="19"/>
  <c r="I1100" i="19"/>
  <c r="BW132" i="17"/>
  <c r="BK125" i="17"/>
  <c r="K50" i="19"/>
  <c r="M50" i="19" s="1"/>
  <c r="K170" i="19"/>
  <c r="M170" i="19" s="1"/>
  <c r="K150" i="19"/>
  <c r="M150" i="19" s="1"/>
  <c r="K58" i="19"/>
  <c r="M58" i="19" s="1"/>
  <c r="M204" i="19"/>
  <c r="H146" i="19"/>
  <c r="K92" i="19"/>
  <c r="M92" i="19" s="1"/>
  <c r="H118" i="19"/>
  <c r="K188" i="19"/>
  <c r="M188" i="19" s="1"/>
  <c r="K194" i="19"/>
  <c r="M194" i="19" s="1"/>
  <c r="K176" i="19"/>
  <c r="M176" i="19" s="1"/>
  <c r="K272" i="19"/>
  <c r="M272" i="19" s="1"/>
  <c r="K300" i="19"/>
  <c r="M300" i="19" s="1"/>
  <c r="M264" i="19"/>
  <c r="K328" i="19"/>
  <c r="M328" i="19" s="1"/>
  <c r="K356" i="19"/>
  <c r="M356" i="19" s="1"/>
  <c r="M364" i="19"/>
  <c r="M308" i="19"/>
  <c r="AP98" i="18"/>
  <c r="M306" i="19"/>
  <c r="M362" i="19"/>
  <c r="L2671" i="19"/>
  <c r="K2671" i="19" s="1"/>
  <c r="M2671" i="19" s="1"/>
  <c r="L2835" i="19"/>
  <c r="K2835" i="19" s="1"/>
  <c r="M2835" i="19" s="1"/>
  <c r="L2415" i="19"/>
  <c r="K2415" i="19" s="1"/>
  <c r="M2415" i="19" s="1"/>
  <c r="L2899" i="19"/>
  <c r="K2899" i="19" s="1"/>
  <c r="M2899" i="19" s="1"/>
  <c r="L1816" i="19"/>
  <c r="K1816" i="19" s="1"/>
  <c r="M1816" i="19" s="1"/>
  <c r="L653" i="19"/>
  <c r="K653" i="19" s="1"/>
  <c r="L687" i="19"/>
  <c r="K687" i="19" s="1"/>
  <c r="M687" i="19" s="1"/>
  <c r="L1838" i="19"/>
  <c r="K1838" i="19" s="1"/>
  <c r="M1838" i="19" s="1"/>
  <c r="L223" i="19"/>
  <c r="K223" i="19" s="1"/>
  <c r="M223" i="19" s="1"/>
  <c r="L118" i="19"/>
  <c r="K118" i="19" s="1"/>
  <c r="AV146" i="17"/>
  <c r="L897" i="19"/>
  <c r="K897" i="19" s="1"/>
  <c r="AM142" i="17"/>
  <c r="BE142" i="17"/>
  <c r="L1585" i="19"/>
  <c r="K1585" i="19" s="1"/>
  <c r="M1585" i="19" s="1"/>
  <c r="L1327" i="19"/>
  <c r="K1327" i="19" s="1"/>
  <c r="M1327" i="19" s="1"/>
  <c r="L1999" i="19"/>
  <c r="K1999" i="19" s="1"/>
  <c r="M1999" i="19" s="1"/>
  <c r="L972" i="19"/>
  <c r="K972" i="19" s="1"/>
  <c r="M972" i="19" s="1"/>
  <c r="L1154" i="19"/>
  <c r="K1154" i="19" s="1"/>
  <c r="M1154" i="19" s="1"/>
  <c r="L1745" i="19"/>
  <c r="K1745" i="19" s="1"/>
  <c r="M1745" i="19" s="1"/>
  <c r="CL141" i="17"/>
  <c r="L27" i="19"/>
  <c r="K27" i="19" s="1"/>
  <c r="L2178" i="19"/>
  <c r="K2178" i="19" s="1"/>
  <c r="M2178" i="19" s="1"/>
  <c r="AG145" i="17"/>
  <c r="I74" i="19"/>
  <c r="L3192" i="19"/>
  <c r="K3192" i="19" s="1"/>
  <c r="M3192" i="19" s="1"/>
  <c r="L3173" i="19"/>
  <c r="K3173" i="19" s="1"/>
  <c r="M3173" i="19" s="1"/>
  <c r="CI141" i="17"/>
  <c r="L2119" i="19"/>
  <c r="K2119" i="19" s="1"/>
  <c r="M2119" i="19" s="1"/>
  <c r="I246" i="19"/>
  <c r="L2132" i="19"/>
  <c r="K2132" i="19" s="1"/>
  <c r="M2132" i="19" s="1"/>
  <c r="L26" i="19"/>
  <c r="K26" i="19" s="1"/>
  <c r="L1749" i="19"/>
  <c r="K1749" i="19" s="1"/>
  <c r="M1749" i="19" s="1"/>
  <c r="L1923" i="19"/>
  <c r="K1923" i="19" s="1"/>
  <c r="M1923" i="19" s="1"/>
  <c r="L1178" i="19"/>
  <c r="K1178" i="19" s="1"/>
  <c r="M1178" i="19" s="1"/>
  <c r="L178" i="19"/>
  <c r="L787" i="19"/>
  <c r="K787" i="19" s="1"/>
  <c r="L1138" i="19"/>
  <c r="K1138" i="19" s="1"/>
  <c r="M1138" i="19" s="1"/>
  <c r="AY142" i="17"/>
  <c r="L1947" i="19"/>
  <c r="K1947" i="19" s="1"/>
  <c r="M1947" i="19" s="1"/>
  <c r="L1308" i="19"/>
  <c r="K1308" i="19" s="1"/>
  <c r="M1308" i="19" s="1"/>
  <c r="BN145" i="17"/>
  <c r="L863" i="19"/>
  <c r="K863" i="19" s="1"/>
  <c r="M863" i="19" s="1"/>
  <c r="L1167" i="19"/>
  <c r="K1167" i="19" s="1"/>
  <c r="M1167" i="19" s="1"/>
  <c r="BK146" i="17"/>
  <c r="I241" i="19"/>
  <c r="H241" i="19" s="1"/>
  <c r="L2127" i="19"/>
  <c r="K2127" i="19" s="1"/>
  <c r="M2127" i="19" s="1"/>
  <c r="AS94" i="18"/>
  <c r="AY95" i="18"/>
  <c r="L2454" i="19"/>
  <c r="K2454" i="19" s="1"/>
  <c r="M2454" i="19" s="1"/>
  <c r="AM94" i="18"/>
  <c r="L2842" i="19"/>
  <c r="K2842" i="19" s="1"/>
  <c r="M2842" i="19" s="1"/>
  <c r="L1497" i="19"/>
  <c r="K1497" i="19" s="1"/>
  <c r="M1497" i="19" s="1"/>
  <c r="L1761" i="19"/>
  <c r="K1761" i="19" s="1"/>
  <c r="M1761" i="19" s="1"/>
  <c r="AA95" i="18"/>
  <c r="L1282" i="19"/>
  <c r="K1282" i="19" s="1"/>
  <c r="M1282" i="19" s="1"/>
  <c r="BB94" i="18"/>
  <c r="CC94" i="18"/>
  <c r="BQ93" i="18"/>
  <c r="BN92" i="18"/>
  <c r="L2193" i="19"/>
  <c r="K2193" i="19" s="1"/>
  <c r="M2193" i="19" s="1"/>
  <c r="AD95" i="18"/>
  <c r="L1226" i="19"/>
  <c r="K1226" i="19" s="1"/>
  <c r="M1226" i="19" s="1"/>
  <c r="L1823" i="19"/>
  <c r="K1823" i="19" s="1"/>
  <c r="AS144" i="17"/>
  <c r="AY145" i="17"/>
  <c r="L1710" i="19"/>
  <c r="K1710" i="19" s="1"/>
  <c r="M1710" i="19" s="1"/>
  <c r="BN143" i="17"/>
  <c r="CF141" i="17"/>
  <c r="L2640" i="19"/>
  <c r="K2640" i="19" s="1"/>
  <c r="AV145" i="17"/>
  <c r="L129" i="19"/>
  <c r="K129" i="19" s="1"/>
  <c r="M129" i="19" s="1"/>
  <c r="L234" i="19"/>
  <c r="L2010" i="19"/>
  <c r="K2010" i="19" s="1"/>
  <c r="M2010" i="19" s="1"/>
  <c r="BB144" i="17"/>
  <c r="AS143" i="17"/>
  <c r="BB143" i="17"/>
  <c r="L1679" i="19"/>
  <c r="K1679" i="19" s="1"/>
  <c r="BQ143" i="17"/>
  <c r="L2770" i="19"/>
  <c r="K2770" i="19" s="1"/>
  <c r="M2770" i="19" s="1"/>
  <c r="AG143" i="17"/>
  <c r="L1210" i="19"/>
  <c r="K1210" i="19" s="1"/>
  <c r="M1210" i="19" s="1"/>
  <c r="BB146" i="17"/>
  <c r="BE146" i="17"/>
  <c r="L944" i="19"/>
  <c r="K944" i="19" s="1"/>
  <c r="M944" i="19" s="1"/>
  <c r="L1293" i="19"/>
  <c r="K1293" i="19" s="1"/>
  <c r="M1293" i="19" s="1"/>
  <c r="L2500" i="19"/>
  <c r="K2500" i="19" s="1"/>
  <c r="M2500" i="19" s="1"/>
  <c r="L2524" i="19"/>
  <c r="K2524" i="19" s="1"/>
  <c r="M2524" i="19" s="1"/>
  <c r="L23" i="19"/>
  <c r="K23" i="19" s="1"/>
  <c r="M23" i="19" s="1"/>
  <c r="BQ92" i="18"/>
  <c r="L251" i="19"/>
  <c r="K251" i="19" s="1"/>
  <c r="M251" i="19" s="1"/>
  <c r="L1402" i="19"/>
  <c r="K1402" i="19" s="1"/>
  <c r="M1402" i="19" s="1"/>
  <c r="L750" i="19"/>
  <c r="K750" i="19" s="1"/>
  <c r="M750" i="19" s="1"/>
  <c r="L1378" i="19"/>
  <c r="K1378" i="19" s="1"/>
  <c r="M1378" i="19" s="1"/>
  <c r="L1143" i="19"/>
  <c r="K1143" i="19" s="1"/>
  <c r="M1143" i="19" s="1"/>
  <c r="L1980" i="19"/>
  <c r="K1980" i="19" s="1"/>
  <c r="M1980" i="19" s="1"/>
  <c r="L99" i="19"/>
  <c r="K99" i="19" s="1"/>
  <c r="M99" i="19" s="1"/>
  <c r="L2257" i="19"/>
  <c r="K2257" i="19" s="1"/>
  <c r="M2257" i="19" s="1"/>
  <c r="L2233" i="19"/>
  <c r="K2233" i="19" s="1"/>
  <c r="M2233" i="19" s="1"/>
  <c r="L1941" i="19"/>
  <c r="K1941" i="19" s="1"/>
  <c r="M1941" i="19" s="1"/>
  <c r="L1112" i="19"/>
  <c r="K1112" i="19" s="1"/>
  <c r="M1112" i="19" s="1"/>
  <c r="L1393" i="19"/>
  <c r="K1393" i="19" s="1"/>
  <c r="M1393" i="19" s="1"/>
  <c r="L1441" i="19"/>
  <c r="K1441" i="19" s="1"/>
  <c r="M1441" i="19" s="1"/>
  <c r="L3180" i="19"/>
  <c r="K3180" i="19" s="1"/>
  <c r="M3180" i="19" s="1"/>
  <c r="L3181" i="19"/>
  <c r="K3181" i="19" s="1"/>
  <c r="M3181" i="19" s="1"/>
  <c r="L2383" i="19"/>
  <c r="K2383" i="19" s="1"/>
  <c r="M2383" i="19" s="1"/>
  <c r="L33" i="19"/>
  <c r="K33" i="19" s="1"/>
  <c r="L156" i="19"/>
  <c r="K156" i="19" s="1"/>
  <c r="L51" i="19"/>
  <c r="K51" i="19" s="1"/>
  <c r="M51" i="19" s="1"/>
  <c r="L1932" i="19"/>
  <c r="K1932" i="19" s="1"/>
  <c r="M1932" i="19" s="1"/>
  <c r="L2274" i="19"/>
  <c r="K2274" i="19" s="1"/>
  <c r="M2274" i="19" s="1"/>
  <c r="L1491" i="19"/>
  <c r="K1491" i="19" s="1"/>
  <c r="M1491" i="19" s="1"/>
  <c r="L933" i="19"/>
  <c r="K933" i="19" s="1"/>
  <c r="M933" i="19" s="1"/>
  <c r="L2676" i="19"/>
  <c r="K2676" i="19" s="1"/>
  <c r="L2964" i="19"/>
  <c r="K2964" i="19" s="1"/>
  <c r="M2964" i="19" s="1"/>
  <c r="L1917" i="19"/>
  <c r="K1917" i="19" s="1"/>
  <c r="M1917" i="19" s="1"/>
  <c r="L1966" i="19"/>
  <c r="K1966" i="19" s="1"/>
  <c r="M1966" i="19" s="1"/>
  <c r="L190" i="19"/>
  <c r="L85" i="19"/>
  <c r="K85" i="19" s="1"/>
  <c r="M85" i="19" s="1"/>
  <c r="L3072" i="19"/>
  <c r="K3072" i="19" s="1"/>
  <c r="M3072" i="19" s="1"/>
  <c r="I266" i="19"/>
  <c r="L2573" i="19"/>
  <c r="K2573" i="19" s="1"/>
  <c r="M2573" i="19" s="1"/>
  <c r="L1754" i="19"/>
  <c r="K1754" i="19" s="1"/>
  <c r="L1028" i="19"/>
  <c r="K1028" i="19" s="1"/>
  <c r="M1028" i="19" s="1"/>
  <c r="L795" i="19"/>
  <c r="K795" i="19" s="1"/>
  <c r="M795" i="19" s="1"/>
  <c r="L17" i="19"/>
  <c r="K17" i="19" s="1"/>
  <c r="L2025" i="19"/>
  <c r="K2025" i="19" s="1"/>
  <c r="M2025" i="19" s="1"/>
  <c r="L144" i="19"/>
  <c r="K144" i="19" s="1"/>
  <c r="L249" i="19"/>
  <c r="K249" i="19" s="1"/>
  <c r="M249" i="19" s="1"/>
  <c r="L22" i="19"/>
  <c r="K22" i="19" s="1"/>
  <c r="L1065" i="19"/>
  <c r="K1065" i="19" s="1"/>
  <c r="M1065" i="19" s="1"/>
  <c r="L19" i="19"/>
  <c r="K19" i="19" s="1"/>
  <c r="M19" i="19" s="1"/>
  <c r="L1430" i="19"/>
  <c r="K1430" i="19" s="1"/>
  <c r="M1430" i="19" s="1"/>
  <c r="L1627" i="19"/>
  <c r="K1627" i="19" s="1"/>
  <c r="M1627" i="19" s="1"/>
  <c r="L2902" i="19"/>
  <c r="K2902" i="19" s="1"/>
  <c r="M2902" i="19" s="1"/>
  <c r="L797" i="19"/>
  <c r="K797" i="19" s="1"/>
  <c r="M797" i="19" s="1"/>
  <c r="L29" i="19"/>
  <c r="K29" i="19" s="1"/>
  <c r="L2215" i="19"/>
  <c r="K2215" i="19" s="1"/>
  <c r="M2215" i="19" s="1"/>
  <c r="L2114" i="19"/>
  <c r="K2114" i="19" s="1"/>
  <c r="M2114" i="19" s="1"/>
  <c r="I206" i="19"/>
  <c r="L2818" i="19"/>
  <c r="K2818" i="19" s="1"/>
  <c r="M2818" i="19" s="1"/>
  <c r="L2203" i="19"/>
  <c r="K2203" i="19" s="1"/>
  <c r="M2203" i="19" s="1"/>
  <c r="AM95" i="18"/>
  <c r="L873" i="19"/>
  <c r="K873" i="19" s="1"/>
  <c r="M873" i="19" s="1"/>
  <c r="L1755" i="19"/>
  <c r="K1755" i="19" s="1"/>
  <c r="M1755" i="19" s="1"/>
  <c r="L1088" i="19"/>
  <c r="K1088" i="19" s="1"/>
  <c r="M1088" i="19" s="1"/>
  <c r="L1298" i="19"/>
  <c r="K1298" i="19" s="1"/>
  <c r="M1298" i="19" s="1"/>
  <c r="L1801" i="19"/>
  <c r="K1801" i="19" s="1"/>
  <c r="M1801" i="19" s="1"/>
  <c r="L3083" i="19"/>
  <c r="K3083" i="19" s="1"/>
  <c r="M3083" i="19" s="1"/>
  <c r="I297" i="19"/>
  <c r="H297" i="19" s="1"/>
  <c r="L212" i="19"/>
  <c r="K212" i="19" s="1"/>
  <c r="L1988" i="19"/>
  <c r="K1988" i="19" s="1"/>
  <c r="M1988" i="19" s="1"/>
  <c r="L107" i="19"/>
  <c r="K107" i="19" s="1"/>
  <c r="M107" i="19" s="1"/>
  <c r="L1773" i="19"/>
  <c r="K1773" i="19" s="1"/>
  <c r="M1773" i="19" s="1"/>
  <c r="L2260" i="19"/>
  <c r="K2260" i="19" s="1"/>
  <c r="M2260" i="19" s="1"/>
  <c r="L1546" i="19"/>
  <c r="K1546" i="19" s="1"/>
  <c r="M1546" i="19" s="1"/>
  <c r="L2945" i="19"/>
  <c r="K2945" i="19" s="1"/>
  <c r="L1411" i="19"/>
  <c r="K1411" i="19" s="1"/>
  <c r="M1411" i="19" s="1"/>
  <c r="L579" i="19"/>
  <c r="K579" i="19" s="1"/>
  <c r="M579" i="19" s="1"/>
  <c r="L578" i="19"/>
  <c r="K578" i="19" s="1"/>
  <c r="M578" i="19" s="1"/>
  <c r="L3091" i="19"/>
  <c r="K3091" i="19" s="1"/>
  <c r="M3091" i="19" s="1"/>
  <c r="I305" i="19"/>
  <c r="H305" i="19" s="1"/>
  <c r="L2108" i="19"/>
  <c r="K2108" i="19" s="1"/>
  <c r="M2108" i="19" s="1"/>
  <c r="I196" i="19"/>
  <c r="H196" i="19" s="1"/>
  <c r="L902" i="19"/>
  <c r="K902" i="19" s="1"/>
  <c r="L1133" i="19"/>
  <c r="K1133" i="19" s="1"/>
  <c r="M1133" i="19" s="1"/>
  <c r="L3034" i="19"/>
  <c r="K3034" i="19" s="1"/>
  <c r="M3034" i="19" s="1"/>
  <c r="L333" i="19"/>
  <c r="K333" i="19" s="1"/>
  <c r="M333" i="19" s="1"/>
  <c r="L277" i="19"/>
  <c r="K277" i="19" s="1"/>
  <c r="M277" i="19" s="1"/>
  <c r="L758" i="19"/>
  <c r="K758" i="19" s="1"/>
  <c r="M758" i="19" s="1"/>
  <c r="L2797" i="19"/>
  <c r="K2797" i="19" s="1"/>
  <c r="M2797" i="19" s="1"/>
  <c r="L266" i="19"/>
  <c r="K266" i="19" s="1"/>
  <c r="BQ94" i="18"/>
  <c r="L2138" i="19"/>
  <c r="K2138" i="19" s="1"/>
  <c r="M2138" i="19" s="1"/>
  <c r="I252" i="19"/>
  <c r="H252" i="19" s="1"/>
  <c r="L2778" i="19"/>
  <c r="K2778" i="19" s="1"/>
  <c r="M2778" i="19" s="1"/>
  <c r="L1778" i="19"/>
  <c r="K1778" i="19" s="1"/>
  <c r="M1778" i="19" s="1"/>
  <c r="L1066" i="19"/>
  <c r="K1066" i="19" s="1"/>
  <c r="M1066" i="19" s="1"/>
  <c r="L25" i="19"/>
  <c r="K25" i="19" s="1"/>
  <c r="AS141" i="17"/>
  <c r="L638" i="19"/>
  <c r="K638" i="19" s="1"/>
  <c r="M638" i="19" s="1"/>
  <c r="L2419" i="19"/>
  <c r="K2419" i="19" s="1"/>
  <c r="M2419" i="19" s="1"/>
  <c r="L1495" i="19"/>
  <c r="K1495" i="19" s="1"/>
  <c r="M1495" i="19" s="1"/>
  <c r="L21" i="19"/>
  <c r="K21" i="19" s="1"/>
  <c r="L3067" i="19"/>
  <c r="K3067" i="19" s="1"/>
  <c r="M3067" i="19" s="1"/>
  <c r="L366" i="19"/>
  <c r="L310" i="19"/>
  <c r="L2326" i="19"/>
  <c r="K2326" i="19" s="1"/>
  <c r="L2752" i="19"/>
  <c r="K2752" i="19" s="1"/>
  <c r="M2752" i="19" s="1"/>
  <c r="L2048" i="19"/>
  <c r="K2048" i="19" s="1"/>
  <c r="M2048" i="19" s="1"/>
  <c r="I86" i="19"/>
  <c r="L2949" i="19"/>
  <c r="K2949" i="19" s="1"/>
  <c r="L1507" i="19"/>
  <c r="K1507" i="19" s="1"/>
  <c r="M1507" i="19" s="1"/>
  <c r="L1215" i="19"/>
  <c r="K1215" i="19" s="1"/>
  <c r="M1215" i="19" s="1"/>
  <c r="L2228" i="19"/>
  <c r="K2228" i="19" s="1"/>
  <c r="M2228" i="19" s="1"/>
  <c r="L2399" i="19"/>
  <c r="K2399" i="19" s="1"/>
  <c r="M2399" i="19" s="1"/>
  <c r="L2244" i="19"/>
  <c r="K2244" i="19" s="1"/>
  <c r="M2244" i="19" s="1"/>
  <c r="L3112" i="19"/>
  <c r="K3112" i="19" s="1"/>
  <c r="M3112" i="19" s="1"/>
  <c r="I353" i="19"/>
  <c r="H353" i="19" s="1"/>
  <c r="AG94" i="18"/>
  <c r="L393" i="19"/>
  <c r="K393" i="19" s="1"/>
  <c r="M393" i="19" s="1"/>
  <c r="L2158" i="19"/>
  <c r="K2158" i="19" s="1"/>
  <c r="M2158" i="19" s="1"/>
  <c r="L878" i="19"/>
  <c r="K878" i="19" s="1"/>
  <c r="M878" i="19" s="1"/>
  <c r="L2254" i="19"/>
  <c r="K2254" i="19" s="1"/>
  <c r="M2254" i="19" s="1"/>
  <c r="L1563" i="19"/>
  <c r="K1563" i="19" s="1"/>
  <c r="M1563" i="19" s="1"/>
  <c r="L847" i="19"/>
  <c r="K847" i="19" s="1"/>
  <c r="M847" i="19" s="1"/>
  <c r="L3068" i="19"/>
  <c r="K3068" i="19" s="1"/>
  <c r="M3068" i="19" s="1"/>
  <c r="L367" i="19"/>
  <c r="K367" i="19" s="1"/>
  <c r="M367" i="19" s="1"/>
  <c r="L311" i="19"/>
  <c r="K311" i="19" s="1"/>
  <c r="M311" i="19" s="1"/>
  <c r="L36" i="19"/>
  <c r="K36" i="19" s="1"/>
  <c r="L853" i="19"/>
  <c r="K853" i="19" s="1"/>
  <c r="M853" i="19" s="1"/>
  <c r="L2808" i="19"/>
  <c r="K2808" i="19" s="1"/>
  <c r="M2808" i="19" s="1"/>
  <c r="L2562" i="19"/>
  <c r="K2562" i="19" s="1"/>
  <c r="M2562" i="19" s="1"/>
  <c r="L34" i="19"/>
  <c r="K34" i="19" s="1"/>
  <c r="L3182" i="19"/>
  <c r="K3182" i="19" s="1"/>
  <c r="L1954" i="19"/>
  <c r="K1954" i="19" s="1"/>
  <c r="M1954" i="19" s="1"/>
  <c r="L3052" i="19"/>
  <c r="K3052" i="19" s="1"/>
  <c r="M3052" i="19" s="1"/>
  <c r="L351" i="19"/>
  <c r="K351" i="19" s="1"/>
  <c r="M351" i="19" s="1"/>
  <c r="L295" i="19"/>
  <c r="K295" i="19" s="1"/>
  <c r="M295" i="19" s="1"/>
  <c r="L2969" i="19"/>
  <c r="K2969" i="19" s="1"/>
  <c r="M2969" i="19" s="1"/>
  <c r="L3120" i="19"/>
  <c r="K3120" i="19" s="1"/>
  <c r="M3120" i="19" s="1"/>
  <c r="I361" i="19"/>
  <c r="H361" i="19" s="1"/>
  <c r="L2163" i="19"/>
  <c r="K2163" i="19" s="1"/>
  <c r="L1783" i="19"/>
  <c r="K1783" i="19" s="1"/>
  <c r="M1783" i="19" s="1"/>
  <c r="L1209" i="19"/>
  <c r="K1209" i="19" s="1"/>
  <c r="M1209" i="19" s="1"/>
  <c r="L791" i="19"/>
  <c r="K791" i="19" s="1"/>
  <c r="M791" i="19" s="1"/>
  <c r="L3158" i="19"/>
  <c r="K3158" i="19" s="1"/>
  <c r="M3158" i="19" s="1"/>
  <c r="L3075" i="19"/>
  <c r="K3075" i="19" s="1"/>
  <c r="M3075" i="19" s="1"/>
  <c r="I279" i="19"/>
  <c r="H279" i="19" s="1"/>
  <c r="L2210" i="19"/>
  <c r="K2210" i="19" s="1"/>
  <c r="M2210" i="19" s="1"/>
  <c r="L2551" i="19"/>
  <c r="K2551" i="19" s="1"/>
  <c r="M2551" i="19" s="1"/>
  <c r="L2199" i="19"/>
  <c r="K2199" i="19" s="1"/>
  <c r="M2199" i="19" s="1"/>
  <c r="L1369" i="19"/>
  <c r="K1369" i="19" s="1"/>
  <c r="M1369" i="19" s="1"/>
  <c r="L2270" i="19"/>
  <c r="K2270" i="19" s="1"/>
  <c r="M2270" i="19" s="1"/>
  <c r="L1424" i="19"/>
  <c r="K1424" i="19" s="1"/>
  <c r="M1424" i="19" s="1"/>
  <c r="L634" i="19"/>
  <c r="K634" i="19" s="1"/>
  <c r="M634" i="19" s="1"/>
  <c r="L1123" i="19"/>
  <c r="K1123" i="19" s="1"/>
  <c r="L603" i="19"/>
  <c r="K603" i="19" s="1"/>
  <c r="M603" i="19" s="1"/>
  <c r="BW95" i="18"/>
  <c r="L3101" i="19"/>
  <c r="K3101" i="19" s="1"/>
  <c r="M3101" i="19" s="1"/>
  <c r="I322" i="19"/>
  <c r="L2083" i="19"/>
  <c r="K2083" i="19" s="1"/>
  <c r="M2083" i="19" s="1"/>
  <c r="I147" i="19"/>
  <c r="H147" i="19" s="1"/>
  <c r="L2534" i="19"/>
  <c r="K2534" i="19" s="1"/>
  <c r="M2534" i="19" s="1"/>
  <c r="L2276" i="19"/>
  <c r="K2276" i="19" s="1"/>
  <c r="M2276" i="19" s="1"/>
  <c r="L2425" i="19"/>
  <c r="K2425" i="19" s="1"/>
  <c r="M2425" i="19" s="1"/>
  <c r="L574" i="19"/>
  <c r="K574" i="19" s="1"/>
  <c r="M574" i="19" s="1"/>
  <c r="L1600" i="19"/>
  <c r="K1600" i="19" s="1"/>
  <c r="M1600" i="19" s="1"/>
  <c r="L2943" i="19"/>
  <c r="K2943" i="19" s="1"/>
  <c r="M2943" i="19" s="1"/>
  <c r="L2953" i="19"/>
  <c r="K2953" i="19" s="1"/>
  <c r="L66" i="19"/>
  <c r="L1690" i="19"/>
  <c r="K1690" i="19" s="1"/>
  <c r="M1690" i="19" s="1"/>
  <c r="L2267" i="19"/>
  <c r="K2267" i="19" s="1"/>
  <c r="M2267" i="19" s="1"/>
  <c r="L2650" i="19"/>
  <c r="K2650" i="19" s="1"/>
  <c r="M2650" i="19" s="1"/>
  <c r="L2998" i="19"/>
  <c r="K2998" i="19" s="1"/>
  <c r="M2998" i="19" s="1"/>
  <c r="L3008" i="19"/>
  <c r="K3008" i="19" s="1"/>
  <c r="M3008" i="19" s="1"/>
  <c r="L982" i="19"/>
  <c r="K982" i="19" s="1"/>
  <c r="M982" i="19" s="1"/>
  <c r="L1480" i="19"/>
  <c r="K1480" i="19" s="1"/>
  <c r="M1480" i="19" s="1"/>
  <c r="L702" i="19"/>
  <c r="K702" i="19" s="1"/>
  <c r="M702" i="19" s="1"/>
  <c r="L2208" i="19"/>
  <c r="K2208" i="19" s="1"/>
  <c r="BN93" i="18"/>
  <c r="L1458" i="19"/>
  <c r="K1458" i="19" s="1"/>
  <c r="M1458" i="19" s="1"/>
  <c r="L1640" i="19"/>
  <c r="K1640" i="19" s="1"/>
  <c r="M1640" i="19" s="1"/>
  <c r="L2874" i="19"/>
  <c r="K2874" i="19" s="1"/>
  <c r="M2874" i="19" s="1"/>
  <c r="L3069" i="19"/>
  <c r="K3069" i="19" s="1"/>
  <c r="M3069" i="19" s="1"/>
  <c r="L368" i="19"/>
  <c r="K368" i="19" s="1"/>
  <c r="L312" i="19"/>
  <c r="L1634" i="19"/>
  <c r="K1634" i="19" s="1"/>
  <c r="M1634" i="19" s="1"/>
  <c r="BK92" i="18"/>
  <c r="L868" i="19"/>
  <c r="K868" i="19" s="1"/>
  <c r="M868" i="19" s="1"/>
  <c r="L510" i="19"/>
  <c r="K510" i="19" s="1"/>
  <c r="M510" i="19" s="1"/>
  <c r="L1731" i="19"/>
  <c r="K1731" i="19" s="1"/>
  <c r="L2944" i="19"/>
  <c r="K2944" i="19" s="1"/>
  <c r="M2944" i="19" s="1"/>
  <c r="L1061" i="19"/>
  <c r="K1061" i="19" s="1"/>
  <c r="M1061" i="19" s="1"/>
  <c r="L923" i="19"/>
  <c r="K923" i="19" s="1"/>
  <c r="M923" i="19" s="1"/>
  <c r="L524" i="19"/>
  <c r="K524" i="19" s="1"/>
  <c r="M524" i="19" s="1"/>
  <c r="L2498" i="19"/>
  <c r="K2498" i="19" s="1"/>
  <c r="M2498" i="19" s="1"/>
  <c r="L577" i="19"/>
  <c r="K577" i="19" s="1"/>
  <c r="M577" i="19" s="1"/>
  <c r="L511" i="19"/>
  <c r="K511" i="19" s="1"/>
  <c r="M511" i="19" s="1"/>
  <c r="L3185" i="19"/>
  <c r="K3185" i="19" s="1"/>
  <c r="M3185" i="19" s="1"/>
  <c r="L2672" i="19"/>
  <c r="K2672" i="19" s="1"/>
  <c r="M2672" i="19" s="1"/>
  <c r="L2391" i="19"/>
  <c r="K2391" i="19" s="1"/>
  <c r="M2391" i="19" s="1"/>
  <c r="L598" i="19"/>
  <c r="K598" i="19" s="1"/>
  <c r="M598" i="19" s="1"/>
  <c r="L2851" i="19"/>
  <c r="K2851" i="19" s="1"/>
  <c r="M2851" i="19" s="1"/>
  <c r="BE95" i="18" l="1"/>
  <c r="BO111" i="18"/>
  <c r="L2839" i="19"/>
  <c r="K2839" i="19" s="1"/>
  <c r="M2839" i="19" s="1"/>
  <c r="AS85" i="17"/>
  <c r="AT85" i="17" s="1"/>
  <c r="H670" i="19"/>
  <c r="BO65" i="16"/>
  <c r="L495" i="19"/>
  <c r="K495" i="19" s="1"/>
  <c r="M495" i="19" s="1"/>
  <c r="M2326" i="19"/>
  <c r="H2932" i="19"/>
  <c r="L2412" i="19"/>
  <c r="K2412" i="19" s="1"/>
  <c r="M2412" i="19" s="1"/>
  <c r="BT63" i="18"/>
  <c r="BT223" i="17" s="1"/>
  <c r="L2836" i="19"/>
  <c r="K2836" i="19" s="1"/>
  <c r="M2836" i="19" s="1"/>
  <c r="M3182" i="19"/>
  <c r="H3210" i="19"/>
  <c r="L2958" i="19"/>
  <c r="K2958" i="19" s="1"/>
  <c r="M2958" i="19" s="1"/>
  <c r="CO72" i="18"/>
  <c r="CO170" i="18" s="1"/>
  <c r="L250" i="19"/>
  <c r="CD108" i="17"/>
  <c r="I1425" i="19"/>
  <c r="L145" i="19"/>
  <c r="K145" i="19" s="1"/>
  <c r="M145" i="19" s="1"/>
  <c r="H2290" i="19"/>
  <c r="M1660" i="19"/>
  <c r="L2026" i="19"/>
  <c r="K2026" i="19" s="1"/>
  <c r="M2026" i="19" s="1"/>
  <c r="BB86" i="17"/>
  <c r="BB246" i="17" s="1"/>
  <c r="H1732" i="19"/>
  <c r="CO74" i="16"/>
  <c r="BB54" i="16"/>
  <c r="L2612" i="19"/>
  <c r="K2612" i="19" s="1"/>
  <c r="M2612" i="19" s="1"/>
  <c r="BH225" i="17"/>
  <c r="BH123" i="18"/>
  <c r="BH257" i="18"/>
  <c r="BH256" i="18"/>
  <c r="I2658" i="19"/>
  <c r="BK218" i="18"/>
  <c r="M2954" i="19"/>
  <c r="I737" i="19"/>
  <c r="M1868" i="19"/>
  <c r="BE86" i="17"/>
  <c r="M1123" i="19"/>
  <c r="CC141" i="17"/>
  <c r="I2189" i="19"/>
  <c r="M2189" i="19" s="1"/>
  <c r="CO76" i="17"/>
  <c r="H2243" i="19"/>
  <c r="L2218" i="19"/>
  <c r="K2218" i="19" s="1"/>
  <c r="M2218" i="19" s="1"/>
  <c r="L583" i="19"/>
  <c r="K583" i="19" s="1"/>
  <c r="M583" i="19" s="1"/>
  <c r="AY83" i="18"/>
  <c r="BE83" i="18"/>
  <c r="BF83" i="18" s="1"/>
  <c r="L2699" i="19" s="1"/>
  <c r="K2699" i="19" s="1"/>
  <c r="CM122" i="18"/>
  <c r="L3141" i="19"/>
  <c r="K3141" i="19" s="1"/>
  <c r="M3141" i="19" s="1"/>
  <c r="CL81" i="18"/>
  <c r="I3151" i="19" s="1"/>
  <c r="H3151" i="19"/>
  <c r="M34" i="19"/>
  <c r="L2915" i="19"/>
  <c r="K2915" i="19" s="1"/>
  <c r="M2915" i="19" s="1"/>
  <c r="L3023" i="19"/>
  <c r="K3023" i="19" s="1"/>
  <c r="M3023" i="19" s="1"/>
  <c r="I2699" i="19"/>
  <c r="H2955" i="19"/>
  <c r="H2575" i="19"/>
  <c r="M2640" i="19"/>
  <c r="BN81" i="18"/>
  <c r="CO85" i="18"/>
  <c r="CO232" i="17" s="1"/>
  <c r="BH171" i="18"/>
  <c r="BH95" i="18"/>
  <c r="M2949" i="19"/>
  <c r="BT70" i="17"/>
  <c r="BT250" i="17" s="1"/>
  <c r="BZ132" i="17"/>
  <c r="I1924" i="19" s="1"/>
  <c r="AT58" i="17"/>
  <c r="AT249" i="17" s="1"/>
  <c r="L140" i="19"/>
  <c r="L245" i="19"/>
  <c r="K245" i="19" s="1"/>
  <c r="M245" i="19" s="1"/>
  <c r="L2021" i="19"/>
  <c r="K2021" i="19" s="1"/>
  <c r="M2021" i="19" s="1"/>
  <c r="BC131" i="17"/>
  <c r="BC240" i="17" s="1"/>
  <c r="M1878" i="19"/>
  <c r="M455" i="19"/>
  <c r="BR108" i="18"/>
  <c r="L2892" i="19"/>
  <c r="K2892" i="19" s="1"/>
  <c r="M1731" i="19"/>
  <c r="L1893" i="19"/>
  <c r="K1893" i="19" s="1"/>
  <c r="M1893" i="19" s="1"/>
  <c r="M2945" i="19"/>
  <c r="M897" i="19"/>
  <c r="M2053" i="19"/>
  <c r="H2469" i="19"/>
  <c r="I712" i="19"/>
  <c r="I1062" i="19"/>
  <c r="BI86" i="17"/>
  <c r="AG127" i="17"/>
  <c r="H1924" i="19"/>
  <c r="M669" i="19"/>
  <c r="H1597" i="19"/>
  <c r="AV236" i="17"/>
  <c r="H1635" i="19"/>
  <c r="BR75" i="17"/>
  <c r="BQ86" i="17" s="1"/>
  <c r="BQ75" i="17"/>
  <c r="I1652" i="19" s="1"/>
  <c r="BQ58" i="17"/>
  <c r="L2583" i="19"/>
  <c r="K2583" i="19" s="1"/>
  <c r="M2583" i="19" s="1"/>
  <c r="M1823" i="19"/>
  <c r="M787" i="19"/>
  <c r="I2060" i="19"/>
  <c r="AW132" i="17"/>
  <c r="AW236" i="17" s="1"/>
  <c r="M682" i="19"/>
  <c r="M2208" i="19"/>
  <c r="L3170" i="19"/>
  <c r="K3170" i="19" s="1"/>
  <c r="M3170" i="19" s="1"/>
  <c r="I101" i="19"/>
  <c r="H101" i="19" s="1"/>
  <c r="M1754" i="19"/>
  <c r="I1580" i="19"/>
  <c r="BR97" i="17"/>
  <c r="I2084" i="19"/>
  <c r="H1012" i="19"/>
  <c r="I1283" i="19"/>
  <c r="CA132" i="17"/>
  <c r="CA236" i="17" s="1"/>
  <c r="H2060" i="19"/>
  <c r="AS75" i="17"/>
  <c r="BK81" i="18"/>
  <c r="BL81" i="18" s="1"/>
  <c r="BL110" i="18" s="1"/>
  <c r="AZ127" i="17"/>
  <c r="L1174" i="19" s="1"/>
  <c r="K1174" i="19" s="1"/>
  <c r="BZ86" i="17"/>
  <c r="BZ246" i="17" s="1"/>
  <c r="BK97" i="17"/>
  <c r="I1464" i="19" s="1"/>
  <c r="AT125" i="17"/>
  <c r="AV73" i="18"/>
  <c r="I2575" i="19" s="1"/>
  <c r="H1283" i="19"/>
  <c r="AS566" i="17"/>
  <c r="L1721" i="19"/>
  <c r="K1721" i="19" s="1"/>
  <c r="M1721" i="19" s="1"/>
  <c r="M2163" i="19"/>
  <c r="L2059" i="19"/>
  <c r="K2059" i="19" s="1"/>
  <c r="M2059" i="19" s="1"/>
  <c r="M2676" i="19"/>
  <c r="L1751" i="19"/>
  <c r="K1751" i="19" s="1"/>
  <c r="M1751" i="19" s="1"/>
  <c r="H33" i="19"/>
  <c r="M33" i="19" s="1"/>
  <c r="H2838" i="19"/>
  <c r="I1174" i="19"/>
  <c r="BT312" i="17"/>
  <c r="M2568" i="19"/>
  <c r="AS131" i="17"/>
  <c r="I1068" i="19" s="1"/>
  <c r="M614" i="19"/>
  <c r="M454" i="19"/>
  <c r="CO116" i="18"/>
  <c r="CO151" i="18"/>
  <c r="CO75" i="16"/>
  <c r="CO88" i="16"/>
  <c r="BZ257" i="18"/>
  <c r="BZ256" i="18"/>
  <c r="BZ123" i="18"/>
  <c r="BZ225" i="17"/>
  <c r="BZ229" i="17"/>
  <c r="BZ171" i="18"/>
  <c r="CL257" i="18"/>
  <c r="CL256" i="18"/>
  <c r="CL123" i="18"/>
  <c r="CL225" i="17"/>
  <c r="CL171" i="18"/>
  <c r="CL229" i="17"/>
  <c r="CL226" i="17"/>
  <c r="CO46" i="18"/>
  <c r="CP46" i="18" s="1"/>
  <c r="CO51" i="18" s="1"/>
  <c r="I3062" i="19"/>
  <c r="CC162" i="18"/>
  <c r="CC108" i="18"/>
  <c r="BR63" i="18"/>
  <c r="BQ73" i="18" s="1"/>
  <c r="BQ263" i="18"/>
  <c r="BQ254" i="18"/>
  <c r="BQ255" i="18"/>
  <c r="BQ223" i="17"/>
  <c r="BT208" i="18"/>
  <c r="BQ224" i="17"/>
  <c r="I3202" i="19"/>
  <c r="CO174" i="18"/>
  <c r="I3093" i="19"/>
  <c r="BZ226" i="18"/>
  <c r="CF226" i="18"/>
  <c r="CF163" i="18"/>
  <c r="CF110" i="18"/>
  <c r="BQ54" i="16"/>
  <c r="BR65" i="16"/>
  <c r="BQ160" i="18"/>
  <c r="BQ122" i="18"/>
  <c r="BQ169" i="18"/>
  <c r="BR71" i="18"/>
  <c r="BR122" i="18" s="1"/>
  <c r="BN226" i="17"/>
  <c r="H2909" i="19"/>
  <c r="BU116" i="18"/>
  <c r="L2834" i="19"/>
  <c r="K2834" i="19" s="1"/>
  <c r="M2834" i="19" s="1"/>
  <c r="BO106" i="18"/>
  <c r="H3114" i="19"/>
  <c r="L3107" i="19"/>
  <c r="K3107" i="19" s="1"/>
  <c r="M3107" i="19" s="1"/>
  <c r="I345" i="19"/>
  <c r="H345" i="19" s="1"/>
  <c r="CI73" i="18"/>
  <c r="BZ218" i="18" s="1"/>
  <c r="AZ108" i="18"/>
  <c r="L2610" i="19"/>
  <c r="K2610" i="19" s="1"/>
  <c r="M2610" i="19" s="1"/>
  <c r="BK263" i="18"/>
  <c r="BK254" i="18"/>
  <c r="BK255" i="18"/>
  <c r="BK223" i="17"/>
  <c r="BK224" i="17"/>
  <c r="BQ208" i="18"/>
  <c r="AJ259" i="18"/>
  <c r="AJ258" i="18"/>
  <c r="AJ227" i="17"/>
  <c r="AJ230" i="17"/>
  <c r="BF81" i="18"/>
  <c r="BK226" i="18"/>
  <c r="BE163" i="18"/>
  <c r="BE110" i="18"/>
  <c r="BK144" i="18"/>
  <c r="CP61" i="18"/>
  <c r="H3189" i="19" s="1"/>
  <c r="CO157" i="18"/>
  <c r="CO119" i="18"/>
  <c r="CO166" i="18"/>
  <c r="BK110" i="18"/>
  <c r="I584" i="19"/>
  <c r="I2357" i="19"/>
  <c r="AD258" i="18"/>
  <c r="AD259" i="18"/>
  <c r="AD230" i="17"/>
  <c r="CM73" i="18"/>
  <c r="AJ98" i="18"/>
  <c r="AK110" i="18"/>
  <c r="I2884" i="19"/>
  <c r="BC116" i="18"/>
  <c r="L2625" i="19"/>
  <c r="K2625" i="19" s="1"/>
  <c r="M2625" i="19" s="1"/>
  <c r="AG250" i="18"/>
  <c r="AG251" i="18"/>
  <c r="AG261" i="18"/>
  <c r="AG117" i="18"/>
  <c r="AG219" i="17"/>
  <c r="AG220" i="17"/>
  <c r="AG92" i="18"/>
  <c r="BB40" i="18"/>
  <c r="BQ224" i="18"/>
  <c r="BB162" i="18"/>
  <c r="BB108" i="18"/>
  <c r="CP114" i="18"/>
  <c r="I3164" i="19"/>
  <c r="CP38" i="18"/>
  <c r="CO40" i="18" s="1"/>
  <c r="CO219" i="17" s="1"/>
  <c r="BU66" i="16"/>
  <c r="L526" i="19"/>
  <c r="K526" i="19" s="1"/>
  <c r="M526" i="19" s="1"/>
  <c r="I2892" i="19"/>
  <c r="BQ162" i="18"/>
  <c r="BQ108" i="18"/>
  <c r="H3164" i="19"/>
  <c r="CO96" i="16"/>
  <c r="CO73" i="16"/>
  <c r="CO86" i="16"/>
  <c r="CO121" i="18"/>
  <c r="CO168" i="18"/>
  <c r="CF256" i="18"/>
  <c r="CF257" i="18"/>
  <c r="CF218" i="18"/>
  <c r="CF123" i="18"/>
  <c r="CF229" i="17"/>
  <c r="CF171" i="18"/>
  <c r="CF225" i="17"/>
  <c r="CF226" i="17"/>
  <c r="BN257" i="18"/>
  <c r="BN256" i="18"/>
  <c r="BT218" i="18"/>
  <c r="BN123" i="18"/>
  <c r="BN225" i="17"/>
  <c r="L2951" i="19"/>
  <c r="K2951" i="19" s="1"/>
  <c r="M2951" i="19" s="1"/>
  <c r="BU111" i="18"/>
  <c r="CC81" i="18"/>
  <c r="CD122" i="18"/>
  <c r="I2971" i="19"/>
  <c r="BW256" i="18"/>
  <c r="BW257" i="18"/>
  <c r="CC218" i="18"/>
  <c r="BW123" i="18"/>
  <c r="BW225" i="17"/>
  <c r="BW229" i="17"/>
  <c r="BW226" i="17"/>
  <c r="H2328" i="19"/>
  <c r="AB123" i="18"/>
  <c r="L2891" i="19"/>
  <c r="K2891" i="19" s="1"/>
  <c r="M2891" i="19" s="1"/>
  <c r="BR107" i="18"/>
  <c r="L2947" i="19"/>
  <c r="K2947" i="19" s="1"/>
  <c r="M2947" i="19" s="1"/>
  <c r="BU107" i="18"/>
  <c r="I2979" i="19"/>
  <c r="BW163" i="18"/>
  <c r="CC226" i="18"/>
  <c r="BW110" i="18"/>
  <c r="CD79" i="18"/>
  <c r="CD108" i="18" s="1"/>
  <c r="L2467" i="19"/>
  <c r="K2467" i="19" s="1"/>
  <c r="M2467" i="19" s="1"/>
  <c r="AN108" i="18"/>
  <c r="BT224" i="18"/>
  <c r="BN162" i="18"/>
  <c r="BN108" i="18"/>
  <c r="BE227" i="17"/>
  <c r="AD227" i="17"/>
  <c r="BZ226" i="17"/>
  <c r="AH116" i="18"/>
  <c r="AH40" i="18"/>
  <c r="H17" i="19" s="1"/>
  <c r="I2370" i="19"/>
  <c r="L2368" i="19"/>
  <c r="K2368" i="19" s="1"/>
  <c r="M2368" i="19" s="1"/>
  <c r="H2370" i="19"/>
  <c r="H2627" i="19"/>
  <c r="BT40" i="18"/>
  <c r="AY163" i="18"/>
  <c r="AY110" i="18"/>
  <c r="L2438" i="19"/>
  <c r="K2438" i="19" s="1"/>
  <c r="M2438" i="19" s="1"/>
  <c r="AK108" i="18"/>
  <c r="L525" i="19"/>
  <c r="K525" i="19" s="1"/>
  <c r="M525" i="19" s="1"/>
  <c r="BU65" i="16"/>
  <c r="BT216" i="18"/>
  <c r="L497" i="19"/>
  <c r="K497" i="19" s="1"/>
  <c r="M497" i="19" s="1"/>
  <c r="BO67" i="16"/>
  <c r="CD117" i="18"/>
  <c r="I22" i="19"/>
  <c r="M22" i="19" s="1"/>
  <c r="AY258" i="18"/>
  <c r="AY259" i="18"/>
  <c r="AY230" i="17"/>
  <c r="AY227" i="17"/>
  <c r="I2932" i="19"/>
  <c r="BT255" i="18"/>
  <c r="BT263" i="18"/>
  <c r="BT254" i="18"/>
  <c r="BU77" i="18"/>
  <c r="BU106" i="18" s="1"/>
  <c r="BT241" i="18"/>
  <c r="BT161" i="18"/>
  <c r="BT106" i="18"/>
  <c r="CO222" i="18"/>
  <c r="AS160" i="18"/>
  <c r="AS122" i="18"/>
  <c r="AS169" i="18"/>
  <c r="BT54" i="16"/>
  <c r="BU67" i="16"/>
  <c r="BN163" i="18"/>
  <c r="BN110" i="18"/>
  <c r="BT224" i="17"/>
  <c r="L2666" i="19"/>
  <c r="K2666" i="19" s="1"/>
  <c r="M2666" i="19" s="1"/>
  <c r="BC108" i="18"/>
  <c r="I2955" i="19"/>
  <c r="M2955" i="19" s="1"/>
  <c r="CO231" i="18"/>
  <c r="BQ216" i="18"/>
  <c r="BB160" i="18"/>
  <c r="BB122" i="18"/>
  <c r="BB218" i="18"/>
  <c r="L3149" i="19"/>
  <c r="K3149" i="19" s="1"/>
  <c r="M3149" i="19" s="1"/>
  <c r="CM108" i="18"/>
  <c r="BN229" i="17"/>
  <c r="BW171" i="18"/>
  <c r="BL117" i="18"/>
  <c r="I21" i="19"/>
  <c r="M21" i="19" s="1"/>
  <c r="CO231" i="17"/>
  <c r="CO208" i="18"/>
  <c r="BF123" i="18"/>
  <c r="L2689" i="19"/>
  <c r="K2689" i="19" s="1"/>
  <c r="M2689" i="19" s="1"/>
  <c r="AM256" i="18"/>
  <c r="AM257" i="18"/>
  <c r="AS218" i="18"/>
  <c r="AM123" i="18"/>
  <c r="AM225" i="17"/>
  <c r="AM229" i="17"/>
  <c r="AM171" i="18"/>
  <c r="AM226" i="17"/>
  <c r="L2555" i="19"/>
  <c r="K2555" i="19" s="1"/>
  <c r="M2555" i="19" s="1"/>
  <c r="AT111" i="18"/>
  <c r="BB226" i="18"/>
  <c r="AV163" i="18"/>
  <c r="AV110" i="18"/>
  <c r="CO229" i="18"/>
  <c r="BQ144" i="18"/>
  <c r="BB260" i="17"/>
  <c r="BB244" i="17"/>
  <c r="BB566" i="17"/>
  <c r="H2209" i="19"/>
  <c r="CO81" i="17"/>
  <c r="I1812" i="19"/>
  <c r="H1810" i="19"/>
  <c r="BU57" i="17"/>
  <c r="M1020" i="19"/>
  <c r="H1272" i="19"/>
  <c r="H1277" i="19"/>
  <c r="BB120" i="17"/>
  <c r="BB581" i="17" s="1"/>
  <c r="BC243" i="17"/>
  <c r="I1277" i="19"/>
  <c r="BC125" i="17"/>
  <c r="BO243" i="17"/>
  <c r="H1592" i="19"/>
  <c r="BN120" i="17"/>
  <c r="H2248" i="19"/>
  <c r="BL242" i="17"/>
  <c r="BK108" i="17"/>
  <c r="BL108" i="17" s="1"/>
  <c r="L1475" i="19" s="1"/>
  <c r="K1475" i="19" s="1"/>
  <c r="H1475" i="19"/>
  <c r="L1469" i="19"/>
  <c r="K1469" i="19" s="1"/>
  <c r="M1469" i="19" s="1"/>
  <c r="CO42" i="17"/>
  <c r="I2209" i="19" s="1"/>
  <c r="BW236" i="17"/>
  <c r="BW571" i="17"/>
  <c r="I1806" i="19"/>
  <c r="BT321" i="17"/>
  <c r="AH85" i="17"/>
  <c r="BN260" i="17"/>
  <c r="BN244" i="17"/>
  <c r="BN566" i="17"/>
  <c r="BN568" i="17"/>
  <c r="I1597" i="19"/>
  <c r="CO261" i="17"/>
  <c r="CO245" i="17"/>
  <c r="BL75" i="17"/>
  <c r="BK568" i="17"/>
  <c r="BK241" i="17"/>
  <c r="BK256" i="17"/>
  <c r="BK203" i="17"/>
  <c r="AS392" i="17"/>
  <c r="AM246" i="17"/>
  <c r="L2153" i="19"/>
  <c r="K2153" i="19" s="1"/>
  <c r="M2153" i="19" s="1"/>
  <c r="CM249" i="17"/>
  <c r="CF236" i="17"/>
  <c r="CF571" i="17"/>
  <c r="BO85" i="17"/>
  <c r="BN86" i="17" s="1"/>
  <c r="I1558" i="19" s="1"/>
  <c r="BT391" i="17"/>
  <c r="BN543" i="17"/>
  <c r="CD260" i="17"/>
  <c r="CD244" i="17"/>
  <c r="CO478" i="17"/>
  <c r="AS568" i="17"/>
  <c r="AS543" i="17"/>
  <c r="AS256" i="17"/>
  <c r="AS241" i="17"/>
  <c r="AS203" i="17"/>
  <c r="AA236" i="17"/>
  <c r="AA571" i="17"/>
  <c r="CP63" i="17"/>
  <c r="CO191" i="17"/>
  <c r="CO195" i="17"/>
  <c r="BH135" i="17"/>
  <c r="BI236" i="17"/>
  <c r="I794" i="19"/>
  <c r="I1057" i="19"/>
  <c r="AS581" i="17"/>
  <c r="H1806" i="19"/>
  <c r="BU299" i="17"/>
  <c r="AD228" i="17"/>
  <c r="AD236" i="17"/>
  <c r="AD571" i="17"/>
  <c r="BZ236" i="17"/>
  <c r="BZ571" i="17"/>
  <c r="AT97" i="17"/>
  <c r="AT263" i="17" s="1"/>
  <c r="AS579" i="17"/>
  <c r="AS263" i="17"/>
  <c r="CO168" i="17"/>
  <c r="I689" i="19"/>
  <c r="M689" i="19" s="1"/>
  <c r="AN260" i="17"/>
  <c r="AN244" i="17"/>
  <c r="BK142" i="17"/>
  <c r="BK581" i="17"/>
  <c r="BU129" i="17"/>
  <c r="L1811" i="19" s="1"/>
  <c r="K1811" i="19" s="1"/>
  <c r="BK392" i="17"/>
  <c r="BE246" i="17"/>
  <c r="I1315" i="19"/>
  <c r="I1034" i="19"/>
  <c r="H2268" i="19"/>
  <c r="CP174" i="17"/>
  <c r="L1569" i="19"/>
  <c r="K1569" i="19" s="1"/>
  <c r="M1569" i="19" s="1"/>
  <c r="BO263" i="17"/>
  <c r="AZ86" i="17"/>
  <c r="AZ246" i="17" s="1"/>
  <c r="AY246" i="17"/>
  <c r="H1685" i="19"/>
  <c r="AY135" i="17"/>
  <c r="I1182" i="19" s="1"/>
  <c r="AZ236" i="17"/>
  <c r="CC580" i="17"/>
  <c r="CC214" i="17"/>
  <c r="CM241" i="17"/>
  <c r="CM256" i="17"/>
  <c r="H2194" i="19"/>
  <c r="L593" i="19"/>
  <c r="K593" i="19" s="1"/>
  <c r="M593" i="19" s="1"/>
  <c r="AB248" i="17"/>
  <c r="CC568" i="17"/>
  <c r="CC543" i="17"/>
  <c r="CC256" i="17"/>
  <c r="CC241" i="17"/>
  <c r="CC203" i="17"/>
  <c r="I1972" i="19"/>
  <c r="AD86" i="17"/>
  <c r="AE86" i="17" s="1"/>
  <c r="AT131" i="17"/>
  <c r="AT240" i="17" s="1"/>
  <c r="H909" i="19"/>
  <c r="CP247" i="17"/>
  <c r="L2245" i="19"/>
  <c r="K2245" i="19" s="1"/>
  <c r="M2245" i="19" s="1"/>
  <c r="I2246" i="19"/>
  <c r="CO576" i="17"/>
  <c r="CO208" i="17"/>
  <c r="CP67" i="17"/>
  <c r="CO69" i="17" s="1"/>
  <c r="CO535" i="17"/>
  <c r="BT334" i="17"/>
  <c r="L2282" i="19"/>
  <c r="K2282" i="19" s="1"/>
  <c r="M2282" i="19" s="1"/>
  <c r="CO126" i="17"/>
  <c r="CP126" i="17" s="1"/>
  <c r="CA249" i="17"/>
  <c r="L1883" i="19"/>
  <c r="K1883" i="19" s="1"/>
  <c r="M1883" i="19" s="1"/>
  <c r="CJ256" i="17"/>
  <c r="CJ241" i="17"/>
  <c r="CI132" i="17"/>
  <c r="CJ132" i="17" s="1"/>
  <c r="I253" i="19" s="1"/>
  <c r="H253" i="19" s="1"/>
  <c r="CD237" i="17"/>
  <c r="L2030" i="19"/>
  <c r="K2030" i="19" s="1"/>
  <c r="M2030" i="19" s="1"/>
  <c r="L149" i="19"/>
  <c r="L254" i="19"/>
  <c r="BN580" i="17"/>
  <c r="BN214" i="17"/>
  <c r="CP177" i="17"/>
  <c r="CO112" i="17"/>
  <c r="H2279" i="19"/>
  <c r="L2278" i="19"/>
  <c r="K2278" i="19" s="1"/>
  <c r="M2278" i="19" s="1"/>
  <c r="CA244" i="17"/>
  <c r="CA260" i="17"/>
  <c r="CM248" i="17"/>
  <c r="L2148" i="19"/>
  <c r="K2148" i="19" s="1"/>
  <c r="M2148" i="19" s="1"/>
  <c r="BB568" i="17"/>
  <c r="BB543" i="17"/>
  <c r="BT479" i="17"/>
  <c r="BB256" i="17"/>
  <c r="BB241" i="17"/>
  <c r="BB203" i="17"/>
  <c r="L1104" i="19"/>
  <c r="K1104" i="19" s="1"/>
  <c r="M1104" i="19" s="1"/>
  <c r="AW263" i="17"/>
  <c r="BT317" i="17"/>
  <c r="BN579" i="17"/>
  <c r="BT403" i="17"/>
  <c r="BN263" i="17"/>
  <c r="I2234" i="19"/>
  <c r="L2232" i="19"/>
  <c r="K2232" i="19" s="1"/>
  <c r="M2232" i="19" s="1"/>
  <c r="CP79" i="17"/>
  <c r="L2246" i="19" s="1"/>
  <c r="K2246" i="19" s="1"/>
  <c r="M2246" i="19" s="1"/>
  <c r="CP252" i="17"/>
  <c r="L2205" i="19"/>
  <c r="K2205" i="19" s="1"/>
  <c r="M2205" i="19" s="1"/>
  <c r="CO134" i="17"/>
  <c r="I1022" i="19"/>
  <c r="I1726" i="19"/>
  <c r="CO96" i="17"/>
  <c r="H2263" i="19"/>
  <c r="AS70" i="17"/>
  <c r="AS335" i="17" s="1"/>
  <c r="BQ579" i="17"/>
  <c r="BQ263" i="17"/>
  <c r="BT462" i="17"/>
  <c r="BL245" i="17"/>
  <c r="BL261" i="17"/>
  <c r="AG433" i="17"/>
  <c r="CO311" i="17"/>
  <c r="AH260" i="17"/>
  <c r="AH244" i="17"/>
  <c r="H2293" i="19"/>
  <c r="I1492" i="19"/>
  <c r="BK244" i="17"/>
  <c r="BK260" i="17"/>
  <c r="BK566" i="17"/>
  <c r="BT529" i="17"/>
  <c r="BN132" i="17"/>
  <c r="I1604" i="19" s="1"/>
  <c r="I2079" i="19"/>
  <c r="CC433" i="17"/>
  <c r="M1864" i="19"/>
  <c r="AM236" i="17"/>
  <c r="AM571" i="17"/>
  <c r="BO125" i="17"/>
  <c r="H1599" i="19" s="1"/>
  <c r="I725" i="19"/>
  <c r="AG249" i="17"/>
  <c r="BT128" i="17"/>
  <c r="I1845" i="19"/>
  <c r="CC490" i="17"/>
  <c r="BW246" i="17"/>
  <c r="I1955" i="19"/>
  <c r="CC249" i="17"/>
  <c r="CO167" i="17"/>
  <c r="CO307" i="17"/>
  <c r="CG86" i="17"/>
  <c r="CG246" i="17" s="1"/>
  <c r="CC392" i="17"/>
  <c r="CF246" i="17"/>
  <c r="AG568" i="17"/>
  <c r="AG543" i="17"/>
  <c r="AG256" i="17"/>
  <c r="AG241" i="17"/>
  <c r="AG203" i="17"/>
  <c r="I1717" i="19"/>
  <c r="BT540" i="17"/>
  <c r="BT328" i="17"/>
  <c r="BT193" i="17"/>
  <c r="CO439" i="17"/>
  <c r="AS146" i="17"/>
  <c r="AS249" i="17"/>
  <c r="I615" i="19"/>
  <c r="AA246" i="17"/>
  <c r="I2115" i="19"/>
  <c r="CI246" i="17"/>
  <c r="BU102" i="17"/>
  <c r="BU242" i="17" s="1"/>
  <c r="BT557" i="17"/>
  <c r="BT242" i="17"/>
  <c r="BT217" i="17"/>
  <c r="CO506" i="17"/>
  <c r="AE132" i="17"/>
  <c r="H697" i="19" s="1"/>
  <c r="L1222" i="19"/>
  <c r="K1222" i="19" s="1"/>
  <c r="M1222" i="19" s="1"/>
  <c r="BC250" i="17"/>
  <c r="AT120" i="17"/>
  <c r="CO49" i="17"/>
  <c r="CO315" i="17" s="1"/>
  <c r="BC241" i="17"/>
  <c r="BC256" i="17"/>
  <c r="AT260" i="17"/>
  <c r="AT244" i="17"/>
  <c r="BF86" i="17"/>
  <c r="BF246" i="17" s="1"/>
  <c r="I1739" i="19"/>
  <c r="CO166" i="17"/>
  <c r="CO161" i="17"/>
  <c r="H1604" i="19"/>
  <c r="BQ108" i="17"/>
  <c r="BR108" i="17" s="1"/>
  <c r="L1685" i="19" s="1"/>
  <c r="K1685" i="19" s="1"/>
  <c r="AG335" i="17"/>
  <c r="AG248" i="17"/>
  <c r="CO259" i="17"/>
  <c r="CO197" i="17"/>
  <c r="CO198" i="17"/>
  <c r="CL132" i="17"/>
  <c r="I2194" i="19" s="1"/>
  <c r="AS127" i="17"/>
  <c r="AT127" i="17" s="1"/>
  <c r="H1182" i="19"/>
  <c r="I1919" i="19"/>
  <c r="M1919" i="19" s="1"/>
  <c r="BU74" i="17"/>
  <c r="BU50" i="17"/>
  <c r="BT541" i="17"/>
  <c r="BT194" i="17"/>
  <c r="CD75" i="17"/>
  <c r="CC132" i="17" s="1"/>
  <c r="BR131" i="17"/>
  <c r="BQ226" i="17"/>
  <c r="BQ240" i="17"/>
  <c r="BQ322" i="17"/>
  <c r="CO528" i="17"/>
  <c r="M1899" i="19"/>
  <c r="H1452" i="19"/>
  <c r="BK85" i="17"/>
  <c r="BQ250" i="17"/>
  <c r="I1647" i="19"/>
  <c r="BR70" i="17"/>
  <c r="BQ145" i="17"/>
  <c r="BQ335" i="17"/>
  <c r="BQ248" i="17"/>
  <c r="BR45" i="17"/>
  <c r="I1622" i="19"/>
  <c r="H2139" i="19"/>
  <c r="BU294" i="17"/>
  <c r="BU262" i="17"/>
  <c r="BT97" i="17"/>
  <c r="CO501" i="17" s="1"/>
  <c r="AS322" i="17"/>
  <c r="AK248" i="17"/>
  <c r="L808" i="19"/>
  <c r="K808" i="19" s="1"/>
  <c r="M808" i="19" s="1"/>
  <c r="CC531" i="17"/>
  <c r="AG240" i="17"/>
  <c r="AG322" i="17"/>
  <c r="BB392" i="17"/>
  <c r="AG581" i="17"/>
  <c r="AG142" i="17"/>
  <c r="AB256" i="17"/>
  <c r="AB241" i="17"/>
  <c r="CC335" i="17"/>
  <c r="AY228" i="17"/>
  <c r="AY236" i="17"/>
  <c r="AY571" i="17"/>
  <c r="L1159" i="19"/>
  <c r="K1159" i="19" s="1"/>
  <c r="M1159" i="19" s="1"/>
  <c r="AZ263" i="17"/>
  <c r="BE236" i="17"/>
  <c r="BE571" i="17"/>
  <c r="L830" i="19"/>
  <c r="K830" i="19" s="1"/>
  <c r="M830" i="19" s="1"/>
  <c r="AK246" i="17"/>
  <c r="H2301" i="19"/>
  <c r="BU44" i="17"/>
  <c r="L1726" i="19" s="1"/>
  <c r="K1726" i="19" s="1"/>
  <c r="M1726" i="19" s="1"/>
  <c r="M711" i="19"/>
  <c r="CO448" i="17"/>
  <c r="M2281" i="19"/>
  <c r="AQ248" i="17"/>
  <c r="L918" i="19"/>
  <c r="K918" i="19" s="1"/>
  <c r="M918" i="19" s="1"/>
  <c r="BB579" i="17"/>
  <c r="BB263" i="17"/>
  <c r="CA241" i="17"/>
  <c r="CA256" i="17"/>
  <c r="H712" i="19"/>
  <c r="BT351" i="17"/>
  <c r="CC244" i="17"/>
  <c r="CC260" i="17"/>
  <c r="CC566" i="17"/>
  <c r="BT536" i="17"/>
  <c r="L2043" i="19"/>
  <c r="K2043" i="19" s="1"/>
  <c r="M2043" i="19" s="1"/>
  <c r="CG249" i="17"/>
  <c r="BK45" i="17"/>
  <c r="H1007" i="19"/>
  <c r="I2544" i="19"/>
  <c r="BT113" i="17"/>
  <c r="I1795" i="19" s="1"/>
  <c r="CC131" i="17"/>
  <c r="BX86" i="17"/>
  <c r="BX246" i="17" s="1"/>
  <c r="M36" i="19"/>
  <c r="M1679" i="19"/>
  <c r="M212" i="19"/>
  <c r="BX132" i="17"/>
  <c r="BX236" i="17" s="1"/>
  <c r="H26" i="19"/>
  <c r="I26" i="19"/>
  <c r="I959" i="19"/>
  <c r="CP68" i="18"/>
  <c r="CP119" i="18" s="1"/>
  <c r="I1900" i="19"/>
  <c r="L2718" i="19"/>
  <c r="K2718" i="19" s="1"/>
  <c r="M2718" i="19" s="1"/>
  <c r="CF135" i="17"/>
  <c r="CG135" i="17" s="1"/>
  <c r="CF147" i="17" s="1"/>
  <c r="H2087" i="19"/>
  <c r="AG81" i="18"/>
  <c r="H2411" i="19"/>
  <c r="H1127" i="19"/>
  <c r="I1557" i="19"/>
  <c r="I1442" i="19"/>
  <c r="I885" i="19"/>
  <c r="CO67" i="18"/>
  <c r="I3193" i="19" s="1"/>
  <c r="BZ135" i="17"/>
  <c r="H1927" i="19"/>
  <c r="CJ86" i="17"/>
  <c r="CJ246" i="17" s="1"/>
  <c r="H1795" i="19"/>
  <c r="BO81" i="18"/>
  <c r="BO110" i="18" s="1"/>
  <c r="I2838" i="19"/>
  <c r="H2728" i="19"/>
  <c r="I2238" i="19"/>
  <c r="H2295" i="19"/>
  <c r="CO128" i="17"/>
  <c r="CP70" i="18"/>
  <c r="CP121" i="18" s="1"/>
  <c r="L3176" i="19"/>
  <c r="K3176" i="19" s="1"/>
  <c r="M3176" i="19" s="1"/>
  <c r="H1702" i="19"/>
  <c r="H2614" i="19"/>
  <c r="AZ83" i="18"/>
  <c r="L2614" i="19" s="1"/>
  <c r="K2614" i="19" s="1"/>
  <c r="I2614" i="19"/>
  <c r="L2604" i="19"/>
  <c r="K2604" i="19" s="1"/>
  <c r="M2604" i="19" s="1"/>
  <c r="BT69" i="18"/>
  <c r="I3000" i="19"/>
  <c r="CL86" i="17"/>
  <c r="AE83" i="18"/>
  <c r="AD98" i="18" s="1"/>
  <c r="BX81" i="18"/>
  <c r="CP84" i="18"/>
  <c r="CP57" i="17"/>
  <c r="CC127" i="17"/>
  <c r="I2024" i="19" s="1"/>
  <c r="BU63" i="18"/>
  <c r="L2932" i="19" s="1"/>
  <c r="K2932" i="19" s="1"/>
  <c r="AB86" i="17"/>
  <c r="AB246" i="17" s="1"/>
  <c r="AA83" i="18"/>
  <c r="AA228" i="17" s="1"/>
  <c r="M1701" i="19"/>
  <c r="I1708" i="19"/>
  <c r="BB73" i="18"/>
  <c r="BU124" i="17"/>
  <c r="I2258" i="19"/>
  <c r="I27" i="19"/>
  <c r="AH75" i="17"/>
  <c r="H799" i="19" s="1"/>
  <c r="AN86" i="17"/>
  <c r="BT108" i="17"/>
  <c r="H1790" i="19"/>
  <c r="BT143" i="17"/>
  <c r="CP73" i="17"/>
  <c r="CP168" i="17" s="1"/>
  <c r="I2240" i="19"/>
  <c r="L2200" i="19"/>
  <c r="K2200" i="19" s="1"/>
  <c r="M2200" i="19" s="1"/>
  <c r="CO86" i="18"/>
  <c r="I3212" i="19" s="1"/>
  <c r="H3212" i="19"/>
  <c r="BR73" i="18"/>
  <c r="BR123" i="18" s="1"/>
  <c r="I2886" i="19"/>
  <c r="M527" i="19"/>
  <c r="L2866" i="19"/>
  <c r="K2866" i="19" s="1"/>
  <c r="M2866" i="19" s="1"/>
  <c r="L2238" i="19"/>
  <c r="K2238" i="19" s="1"/>
  <c r="H2206" i="19"/>
  <c r="BN127" i="17"/>
  <c r="I1784" i="19"/>
  <c r="BC71" i="18"/>
  <c r="BC122" i="18" s="1"/>
  <c r="CF95" i="18"/>
  <c r="BO73" i="18"/>
  <c r="H2201" i="19"/>
  <c r="BL125" i="17"/>
  <c r="H1499" i="19" s="1"/>
  <c r="CO63" i="18"/>
  <c r="H1342" i="19"/>
  <c r="I28" i="19"/>
  <c r="M28" i="19" s="1"/>
  <c r="H3056" i="19"/>
  <c r="I2239" i="19"/>
  <c r="CP72" i="17"/>
  <c r="CP167" i="17" s="1"/>
  <c r="L2214" i="19"/>
  <c r="K2214" i="19" s="1"/>
  <c r="M2214" i="19" s="1"/>
  <c r="CG81" i="18"/>
  <c r="CG110" i="18" s="1"/>
  <c r="I25" i="19"/>
  <c r="M25" i="19" s="1"/>
  <c r="AV135" i="17"/>
  <c r="AW135" i="17" s="1"/>
  <c r="H3153" i="19"/>
  <c r="CL83" i="18"/>
  <c r="K303" i="19"/>
  <c r="M303" i="19" s="1"/>
  <c r="CO44" i="16"/>
  <c r="I909" i="19"/>
  <c r="CP40" i="16"/>
  <c r="L582" i="19" s="1"/>
  <c r="K582" i="19" s="1"/>
  <c r="H2239" i="19"/>
  <c r="H1238" i="19"/>
  <c r="I1238" i="19"/>
  <c r="I3143" i="19"/>
  <c r="H904" i="19"/>
  <c r="I1752" i="19"/>
  <c r="BH83" i="18"/>
  <c r="H3064" i="19"/>
  <c r="AK135" i="17"/>
  <c r="AJ147" i="17" s="1"/>
  <c r="AM81" i="18"/>
  <c r="BT51" i="18"/>
  <c r="CA73" i="18"/>
  <c r="BZ83" i="18" s="1"/>
  <c r="H27" i="19"/>
  <c r="CP85" i="18"/>
  <c r="I2230" i="19"/>
  <c r="I2946" i="19"/>
  <c r="H2024" i="19"/>
  <c r="AQ135" i="17"/>
  <c r="AP147" i="17" s="1"/>
  <c r="AS73" i="18"/>
  <c r="I1155" i="19"/>
  <c r="I1756" i="19"/>
  <c r="I639" i="19"/>
  <c r="H2471" i="19"/>
  <c r="AH127" i="17"/>
  <c r="BI135" i="17"/>
  <c r="BH147" i="17" s="1"/>
  <c r="I1397" i="19"/>
  <c r="I29" i="19"/>
  <c r="M29" i="19" s="1"/>
  <c r="H2403" i="19"/>
  <c r="I1012" i="19"/>
  <c r="BK73" i="18"/>
  <c r="I2774" i="19" s="1"/>
  <c r="I1811" i="19"/>
  <c r="M1811" i="19" s="1"/>
  <c r="I1732" i="19"/>
  <c r="H1740" i="19"/>
  <c r="BT58" i="17"/>
  <c r="M902" i="19"/>
  <c r="M2953" i="19"/>
  <c r="BZ95" i="18"/>
  <c r="M653" i="19"/>
  <c r="CO39" i="17"/>
  <c r="CP42" i="16"/>
  <c r="H587" i="19" s="1"/>
  <c r="I3196" i="19"/>
  <c r="CO34" i="17"/>
  <c r="I1487" i="19"/>
  <c r="M1487" i="19" s="1"/>
  <c r="BE135" i="17"/>
  <c r="I1342" i="19" s="1"/>
  <c r="BU128" i="17"/>
  <c r="I1810" i="19"/>
  <c r="L1753" i="19"/>
  <c r="K1753" i="19" s="1"/>
  <c r="M1753" i="19" s="1"/>
  <c r="H2886" i="19"/>
  <c r="I742" i="19"/>
  <c r="AT71" i="18"/>
  <c r="AT122" i="18" s="1"/>
  <c r="AG73" i="18"/>
  <c r="AG226" i="17" s="1"/>
  <c r="I752" i="19"/>
  <c r="H2782" i="19"/>
  <c r="BX73" i="18"/>
  <c r="L2971" i="19" s="1"/>
  <c r="K2971" i="19" s="1"/>
  <c r="M2971" i="19" s="1"/>
  <c r="AN132" i="17"/>
  <c r="AN236" i="17" s="1"/>
  <c r="H1397" i="19"/>
  <c r="I582" i="19"/>
  <c r="H3193" i="19"/>
  <c r="I3198" i="19"/>
  <c r="CP72" i="18"/>
  <c r="CO82" i="18" s="1"/>
  <c r="CO111" i="18" s="1"/>
  <c r="L3178" i="19"/>
  <c r="K3178" i="19" s="1"/>
  <c r="M3178" i="19" s="1"/>
  <c r="H2028" i="19"/>
  <c r="I2830" i="19"/>
  <c r="H2216" i="19"/>
  <c r="AM127" i="17"/>
  <c r="I1869" i="19"/>
  <c r="CP91" i="17"/>
  <c r="BT85" i="17"/>
  <c r="I1767" i="19" s="1"/>
  <c r="I3194" i="19"/>
  <c r="CG73" i="18"/>
  <c r="CG123" i="18" s="1"/>
  <c r="CP123" i="17"/>
  <c r="L2290" i="19" s="1"/>
  <c r="K2290" i="19" s="1"/>
  <c r="M2290" i="19" s="1"/>
  <c r="CP101" i="17"/>
  <c r="L2268" i="19" s="1"/>
  <c r="K2268" i="19" s="1"/>
  <c r="I2268" i="19"/>
  <c r="H1663" i="19"/>
  <c r="BQ125" i="17"/>
  <c r="BT431" i="17" s="1"/>
  <c r="H2920" i="19"/>
  <c r="H2170" i="19"/>
  <c r="H2774" i="19"/>
  <c r="CC73" i="18"/>
  <c r="CC95" i="18" s="1"/>
  <c r="H1064" i="19"/>
  <c r="AT75" i="17"/>
  <c r="H2546" i="19"/>
  <c r="M1716" i="19"/>
  <c r="BU35" i="17"/>
  <c r="AB132" i="17"/>
  <c r="AM83" i="18"/>
  <c r="AM228" i="17" s="1"/>
  <c r="H1983" i="19"/>
  <c r="CD58" i="17"/>
  <c r="CD249" i="17" s="1"/>
  <c r="H2660" i="19"/>
  <c r="H42" i="19"/>
  <c r="H86" i="19"/>
  <c r="K190" i="19"/>
  <c r="M190" i="19" s="1"/>
  <c r="K234" i="19"/>
  <c r="M234" i="19" s="1"/>
  <c r="H246" i="19"/>
  <c r="M118" i="19"/>
  <c r="K66" i="19"/>
  <c r="M66" i="19" s="1"/>
  <c r="H206" i="19"/>
  <c r="K178" i="19"/>
  <c r="M178" i="19" s="1"/>
  <c r="H74" i="19"/>
  <c r="M156" i="19"/>
  <c r="K250" i="19"/>
  <c r="M250" i="19" s="1"/>
  <c r="M144" i="19"/>
  <c r="H322" i="19"/>
  <c r="K310" i="19"/>
  <c r="M310" i="19" s="1"/>
  <c r="K366" i="19"/>
  <c r="M366" i="19" s="1"/>
  <c r="K312" i="19"/>
  <c r="M312" i="19" s="1"/>
  <c r="H266" i="19"/>
  <c r="M266" i="19" s="1"/>
  <c r="M368" i="19"/>
  <c r="L73" i="19"/>
  <c r="K73" i="19" s="1"/>
  <c r="M73" i="19" s="1"/>
  <c r="L2005" i="19"/>
  <c r="K2005" i="19" s="1"/>
  <c r="M2005" i="19" s="1"/>
  <c r="L1187" i="19"/>
  <c r="K1187" i="19" s="1"/>
  <c r="M1187" i="19" s="1"/>
  <c r="L1197" i="19"/>
  <c r="K1197" i="19" s="1"/>
  <c r="M1197" i="19" s="1"/>
  <c r="L1982" i="19"/>
  <c r="K1982" i="19" s="1"/>
  <c r="M1982" i="19" s="1"/>
  <c r="L730" i="19"/>
  <c r="K730" i="19" s="1"/>
  <c r="M730" i="19" s="1"/>
  <c r="I218" i="19"/>
  <c r="L229" i="19"/>
  <c r="K229" i="19" s="1"/>
  <c r="L1542" i="19"/>
  <c r="K1542" i="19" s="1"/>
  <c r="M1542" i="19" s="1"/>
  <c r="I248" i="19"/>
  <c r="H248" i="19" s="1"/>
  <c r="L146" i="19"/>
  <c r="L32" i="19"/>
  <c r="K32" i="19" s="1"/>
  <c r="M32" i="19" s="1"/>
  <c r="L2277" i="19"/>
  <c r="K2277" i="19" s="1"/>
  <c r="M2277" i="19" s="1"/>
  <c r="L171" i="19"/>
  <c r="K171" i="19" s="1"/>
  <c r="M171" i="19" s="1"/>
  <c r="L2027" i="19"/>
  <c r="K2027" i="19" s="1"/>
  <c r="M2027" i="19" s="1"/>
  <c r="L737" i="19"/>
  <c r="K737" i="19" s="1"/>
  <c r="M737" i="19" s="1"/>
  <c r="L2289" i="19"/>
  <c r="K2289" i="19" s="1"/>
  <c r="M2289" i="19" s="1"/>
  <c r="L2022" i="19"/>
  <c r="K2022" i="19" s="1"/>
  <c r="M2022" i="19" s="1"/>
  <c r="L322" i="19"/>
  <c r="K322" i="19" s="1"/>
  <c r="L2123" i="19"/>
  <c r="K2123" i="19" s="1"/>
  <c r="M2123" i="19" s="1"/>
  <c r="I229" i="19"/>
  <c r="H229" i="19" s="1"/>
  <c r="AG141" i="17"/>
  <c r="L2134" i="19"/>
  <c r="K2134" i="19" s="1"/>
  <c r="M2134" i="19" s="1"/>
  <c r="AY96" i="18"/>
  <c r="L246" i="19"/>
  <c r="K246" i="19" s="1"/>
  <c r="L1425" i="19"/>
  <c r="K1425" i="19" s="1"/>
  <c r="M1425" i="19" s="1"/>
  <c r="L1148" i="19"/>
  <c r="K1148" i="19" s="1"/>
  <c r="M1148" i="19" s="1"/>
  <c r="L1254" i="19"/>
  <c r="K1254" i="19" s="1"/>
  <c r="M1254" i="19" s="1"/>
  <c r="L1844" i="19"/>
  <c r="K1844" i="19" s="1"/>
  <c r="M1844" i="19" s="1"/>
  <c r="L1845" i="19"/>
  <c r="K1845" i="19" s="1"/>
  <c r="L141" i="19"/>
  <c r="K141" i="19" s="1"/>
  <c r="L608" i="19"/>
  <c r="K608" i="19" s="1"/>
  <c r="M608" i="19" s="1"/>
  <c r="L1580" i="19"/>
  <c r="K1580" i="19" s="1"/>
  <c r="M1580" i="19" s="1"/>
  <c r="L124" i="19"/>
  <c r="K124" i="19" s="1"/>
  <c r="L1574" i="19"/>
  <c r="K1574" i="19" s="1"/>
  <c r="M1574" i="19" s="1"/>
  <c r="BN94" i="18"/>
  <c r="L1394" i="19"/>
  <c r="K1394" i="19" s="1"/>
  <c r="M1394" i="19" s="1"/>
  <c r="L20" i="19"/>
  <c r="K20" i="19" s="1"/>
  <c r="L1280" i="19"/>
  <c r="K1280" i="19" s="1"/>
  <c r="M1280" i="19" s="1"/>
  <c r="L1339" i="19"/>
  <c r="K1339" i="19" s="1"/>
  <c r="M1339" i="19" s="1"/>
  <c r="BE96" i="18"/>
  <c r="L2355" i="19"/>
  <c r="K2355" i="19" s="1"/>
  <c r="M2355" i="19" s="1"/>
  <c r="BQ141" i="17"/>
  <c r="BK145" i="17"/>
  <c r="CC145" i="17"/>
  <c r="L1265" i="19"/>
  <c r="K1265" i="19" s="1"/>
  <c r="M1265" i="19" s="1"/>
  <c r="L2820" i="19"/>
  <c r="K2820" i="19" s="1"/>
  <c r="M2820" i="19" s="1"/>
  <c r="CC142" i="17"/>
  <c r="L1697" i="19"/>
  <c r="K1697" i="19" s="1"/>
  <c r="M1697" i="19" s="1"/>
  <c r="BQ142" i="17"/>
  <c r="L2526" i="19"/>
  <c r="K2526" i="19" s="1"/>
  <c r="M2526" i="19" s="1"/>
  <c r="L1100" i="19"/>
  <c r="K1100" i="19" s="1"/>
  <c r="M1100" i="19" s="1"/>
  <c r="L1093" i="19"/>
  <c r="K1093" i="19" s="1"/>
  <c r="M1093" i="19" s="1"/>
  <c r="L1967" i="19"/>
  <c r="K1967" i="19" s="1"/>
  <c r="M1967" i="19" s="1"/>
  <c r="L165" i="19"/>
  <c r="K165" i="19" s="1"/>
  <c r="M165" i="19" s="1"/>
  <c r="L60" i="19"/>
  <c r="L2251" i="19"/>
  <c r="K2251" i="19" s="1"/>
  <c r="M2251" i="19" s="1"/>
  <c r="L1237" i="19"/>
  <c r="K1237" i="19" s="1"/>
  <c r="M1237" i="19" s="1"/>
  <c r="L2286" i="19"/>
  <c r="K2286" i="19" s="1"/>
  <c r="M2286" i="19" s="1"/>
  <c r="L1006" i="19"/>
  <c r="K1006" i="19" s="1"/>
  <c r="M1006" i="19" s="1"/>
  <c r="L1022" i="19"/>
  <c r="K1022" i="19" s="1"/>
  <c r="L3054" i="19"/>
  <c r="K3054" i="19" s="1"/>
  <c r="M3054" i="19" s="1"/>
  <c r="L297" i="19"/>
  <c r="K297" i="19" s="1"/>
  <c r="M297" i="19" s="1"/>
  <c r="L353" i="19"/>
  <c r="K353" i="19" s="1"/>
  <c r="M353" i="19" s="1"/>
  <c r="L101" i="19"/>
  <c r="K101" i="19" s="1"/>
  <c r="M101" i="19" s="1"/>
  <c r="L1000" i="19"/>
  <c r="K1000" i="19" s="1"/>
  <c r="M1000" i="19" s="1"/>
  <c r="L1784" i="19"/>
  <c r="K1784" i="19" s="1"/>
  <c r="L2318" i="19"/>
  <c r="K2318" i="19" s="1"/>
  <c r="M2318" i="19" s="1"/>
  <c r="L1050" i="19"/>
  <c r="K1050" i="19" s="1"/>
  <c r="M1050" i="19" s="1"/>
  <c r="L3187" i="19"/>
  <c r="K3187" i="19" s="1"/>
  <c r="M3187" i="19" s="1"/>
  <c r="L741" i="19"/>
  <c r="K741" i="19" s="1"/>
  <c r="M741" i="19" s="1"/>
  <c r="L1732" i="19"/>
  <c r="K1732" i="19" s="1"/>
  <c r="L2739" i="19"/>
  <c r="K2739" i="19" s="1"/>
  <c r="M2739" i="19" s="1"/>
  <c r="L2936" i="19"/>
  <c r="K2936" i="19" s="1"/>
  <c r="M2936" i="19" s="1"/>
  <c r="L2093" i="19"/>
  <c r="K2093" i="19" s="1"/>
  <c r="M2093" i="19" s="1"/>
  <c r="I166" i="19"/>
  <c r="L2459" i="19"/>
  <c r="K2459" i="19" s="1"/>
  <c r="M2459" i="19" s="1"/>
  <c r="L957" i="19"/>
  <c r="K957" i="19" s="1"/>
  <c r="M957" i="19" s="1"/>
  <c r="AP96" i="18"/>
  <c r="L2780" i="19"/>
  <c r="K2780" i="19" s="1"/>
  <c r="M2780" i="19" s="1"/>
  <c r="L2038" i="19"/>
  <c r="K2038" i="19" s="1"/>
  <c r="M2038" i="19" s="1"/>
  <c r="I61" i="19"/>
  <c r="H61" i="19" s="1"/>
  <c r="L2077" i="19"/>
  <c r="K2077" i="19" s="1"/>
  <c r="M2077" i="19" s="1"/>
  <c r="I141" i="19"/>
  <c r="H141" i="19" s="1"/>
  <c r="BN95" i="18"/>
  <c r="L1067" i="19"/>
  <c r="K1067" i="19" s="1"/>
  <c r="M1067" i="19" s="1"/>
  <c r="L31" i="19"/>
  <c r="K31" i="19" s="1"/>
  <c r="M31" i="19" s="1"/>
  <c r="L2409" i="19"/>
  <c r="K2409" i="19" s="1"/>
  <c r="M2409" i="19" s="1"/>
  <c r="L1039" i="19"/>
  <c r="K1039" i="19" s="1"/>
  <c r="M1039" i="19" s="1"/>
  <c r="L1045" i="19"/>
  <c r="K1045" i="19" s="1"/>
  <c r="M1045" i="19" s="1"/>
  <c r="L2370" i="19"/>
  <c r="K2370" i="19" s="1"/>
  <c r="L2762" i="19"/>
  <c r="K2762" i="19" s="1"/>
  <c r="M2762" i="19" s="1"/>
  <c r="I102" i="19"/>
  <c r="BK94" i="18"/>
  <c r="L2536" i="19"/>
  <c r="K2536" i="19" s="1"/>
  <c r="M2536" i="19" s="1"/>
  <c r="L1737" i="19"/>
  <c r="K1737" i="19" s="1"/>
  <c r="M1737" i="19" s="1"/>
  <c r="L3202" i="19"/>
  <c r="K3202" i="19" s="1"/>
  <c r="M3202" i="19" s="1"/>
  <c r="L2828" i="19"/>
  <c r="K2828" i="19" s="1"/>
  <c r="M2828" i="19" s="1"/>
  <c r="L1547" i="19"/>
  <c r="K1547" i="19" s="1"/>
  <c r="M1547" i="19" s="1"/>
  <c r="L3201" i="19"/>
  <c r="K3201" i="19" s="1"/>
  <c r="M3201" i="19" s="1"/>
  <c r="L1529" i="19"/>
  <c r="K1529" i="19" s="1"/>
  <c r="M1529" i="19" s="1"/>
  <c r="L1243" i="19"/>
  <c r="K1243" i="19" s="1"/>
  <c r="M1243" i="19" s="1"/>
  <c r="L1249" i="19"/>
  <c r="K1249" i="19" s="1"/>
  <c r="M1249" i="19" s="1"/>
  <c r="L3163" i="19"/>
  <c r="K3163" i="19" s="1"/>
  <c r="M3163" i="19" s="1"/>
  <c r="AS142" i="17"/>
  <c r="L712" i="19"/>
  <c r="K712" i="19" s="1"/>
  <c r="BQ95" i="18"/>
  <c r="L195" i="19"/>
  <c r="K195" i="19" s="1"/>
  <c r="M195" i="19" s="1"/>
  <c r="L1971" i="19"/>
  <c r="K1971" i="19" s="1"/>
  <c r="M1971" i="19" s="1"/>
  <c r="L90" i="19"/>
  <c r="L2513" i="19"/>
  <c r="K2513" i="19" s="1"/>
  <c r="M2513" i="19" s="1"/>
  <c r="L849" i="19"/>
  <c r="K849" i="19" s="1"/>
  <c r="M849" i="19" s="1"/>
  <c r="L1517" i="19"/>
  <c r="K1517" i="19" s="1"/>
  <c r="M1517" i="19" s="1"/>
  <c r="L2754" i="19"/>
  <c r="K2754" i="19" s="1"/>
  <c r="M2754" i="19" s="1"/>
  <c r="L2422" i="19"/>
  <c r="K2422" i="19" s="1"/>
  <c r="M2422" i="19" s="1"/>
  <c r="L3036" i="19"/>
  <c r="K3036" i="19" s="1"/>
  <c r="M3036" i="19" s="1"/>
  <c r="L335" i="19"/>
  <c r="K335" i="19" s="1"/>
  <c r="M335" i="19" s="1"/>
  <c r="L279" i="19"/>
  <c r="K279" i="19" s="1"/>
  <c r="M279" i="19" s="1"/>
  <c r="L1794" i="19"/>
  <c r="K1794" i="19" s="1"/>
  <c r="M1794" i="19" s="1"/>
  <c r="L1011" i="19"/>
  <c r="K1011" i="19" s="1"/>
  <c r="M1011" i="19" s="1"/>
  <c r="L769" i="19"/>
  <c r="K769" i="19" s="1"/>
  <c r="M769" i="19" s="1"/>
  <c r="AJ95" i="18"/>
  <c r="L959" i="19"/>
  <c r="K959" i="19" s="1"/>
  <c r="M959" i="19" s="1"/>
  <c r="L1437" i="19"/>
  <c r="K1437" i="19" s="1"/>
  <c r="M1437" i="19" s="1"/>
  <c r="L1034" i="19"/>
  <c r="K1034" i="19" s="1"/>
  <c r="L940" i="19"/>
  <c r="K940" i="19" s="1"/>
  <c r="M940" i="19" s="1"/>
  <c r="L2393" i="19"/>
  <c r="K2393" i="19" s="1"/>
  <c r="M2393" i="19" s="1"/>
  <c r="L2204" i="19"/>
  <c r="K2204" i="19" s="1"/>
  <c r="M2204" i="19" s="1"/>
  <c r="L724" i="19"/>
  <c r="K724" i="19" s="1"/>
  <c r="M724" i="19" s="1"/>
  <c r="L3046" i="19"/>
  <c r="K3046" i="19" s="1"/>
  <c r="M3046" i="19" s="1"/>
  <c r="L345" i="19"/>
  <c r="K345" i="19" s="1"/>
  <c r="L289" i="19"/>
  <c r="K289" i="19" s="1"/>
  <c r="M289" i="19" s="1"/>
  <c r="L2853" i="19"/>
  <c r="K2853" i="19" s="1"/>
  <c r="M2853" i="19" s="1"/>
  <c r="L3159" i="19"/>
  <c r="K3159" i="19" s="1"/>
  <c r="M3159" i="19" s="1"/>
  <c r="L2220" i="19"/>
  <c r="K2220" i="19" s="1"/>
  <c r="M2220" i="19" s="1"/>
  <c r="L2430" i="19"/>
  <c r="K2430" i="19" s="1"/>
  <c r="M2430" i="19" s="1"/>
  <c r="L2440" i="19"/>
  <c r="K2440" i="19" s="1"/>
  <c r="M2440" i="19" s="1"/>
  <c r="L2068" i="19"/>
  <c r="K2068" i="19" s="1"/>
  <c r="M2068" i="19" s="1"/>
  <c r="I124" i="19"/>
  <c r="H124" i="19" s="1"/>
  <c r="L2284" i="19"/>
  <c r="K2284" i="19" s="1"/>
  <c r="M2284" i="19" s="1"/>
  <c r="L2103" i="19"/>
  <c r="K2103" i="19" s="1"/>
  <c r="M2103" i="19" s="1"/>
  <c r="I191" i="19"/>
  <c r="H191" i="19" s="1"/>
  <c r="L854" i="19"/>
  <c r="K854" i="19" s="1"/>
  <c r="M854" i="19" s="1"/>
  <c r="L42" i="19"/>
  <c r="K42" i="19" s="1"/>
  <c r="L1276" i="19"/>
  <c r="K1276" i="19" s="1"/>
  <c r="M1276" i="19" s="1"/>
  <c r="L1805" i="19"/>
  <c r="K1805" i="19" s="1"/>
  <c r="M1805" i="19" s="1"/>
  <c r="L1314" i="19"/>
  <c r="K1314" i="19" s="1"/>
  <c r="M1314" i="19" s="1"/>
  <c r="L2229" i="19"/>
  <c r="K2229" i="19" s="1"/>
  <c r="M2229" i="19" s="1"/>
  <c r="L1808" i="19"/>
  <c r="K1808" i="19" s="1"/>
  <c r="M1808" i="19" s="1"/>
  <c r="L1815" i="19"/>
  <c r="K1815" i="19" s="1"/>
  <c r="M1815" i="19" s="1"/>
  <c r="L764" i="19"/>
  <c r="K764" i="19" s="1"/>
  <c r="M764" i="19" s="1"/>
  <c r="L2115" i="19"/>
  <c r="K2115" i="19" s="1"/>
  <c r="M2115" i="19" s="1"/>
  <c r="I207" i="19"/>
  <c r="H207" i="19" s="1"/>
  <c r="L615" i="19"/>
  <c r="K615" i="19" s="1"/>
  <c r="M615" i="19" s="1"/>
  <c r="L1603" i="19"/>
  <c r="K1603" i="19" s="1"/>
  <c r="M1603" i="19" s="1"/>
  <c r="L1994" i="19"/>
  <c r="K1994" i="19" s="1"/>
  <c r="M1994" i="19" s="1"/>
  <c r="L218" i="19"/>
  <c r="K218" i="19" s="1"/>
  <c r="L113" i="19"/>
  <c r="K113" i="19" s="1"/>
  <c r="M113" i="19" s="1"/>
  <c r="L2401" i="19"/>
  <c r="K2401" i="19" s="1"/>
  <c r="M2401" i="19" s="1"/>
  <c r="M2892" i="19" l="1"/>
  <c r="M1174" i="19"/>
  <c r="AB83" i="18"/>
  <c r="L2328" i="19" s="1"/>
  <c r="K2328" i="19" s="1"/>
  <c r="AV95" i="18"/>
  <c r="AV226" i="17"/>
  <c r="AV257" i="18"/>
  <c r="BE230" i="17"/>
  <c r="L2658" i="19"/>
  <c r="K2658" i="19" s="1"/>
  <c r="M2658" i="19" s="1"/>
  <c r="BE228" i="17"/>
  <c r="I3211" i="19"/>
  <c r="BK228" i="18"/>
  <c r="BE259" i="18"/>
  <c r="BK163" i="18"/>
  <c r="M345" i="19"/>
  <c r="AW73" i="18"/>
  <c r="AW123" i="18" s="1"/>
  <c r="AV229" i="17"/>
  <c r="BE258" i="18"/>
  <c r="I2782" i="19"/>
  <c r="AV225" i="17"/>
  <c r="L3093" i="19"/>
  <c r="K3093" i="19" s="1"/>
  <c r="M2370" i="19"/>
  <c r="L361" i="19"/>
  <c r="K361" i="19" s="1"/>
  <c r="M361" i="19" s="1"/>
  <c r="AV171" i="18"/>
  <c r="L2060" i="19"/>
  <c r="K2060" i="19" s="1"/>
  <c r="M2060" i="19" s="1"/>
  <c r="BT45" i="17"/>
  <c r="H1767" i="19"/>
  <c r="BC86" i="17"/>
  <c r="BC246" i="17" s="1"/>
  <c r="H1558" i="19"/>
  <c r="AS240" i="17"/>
  <c r="BT524" i="17"/>
  <c r="M124" i="19"/>
  <c r="L2239" i="19"/>
  <c r="K2239" i="19" s="1"/>
  <c r="M2268" i="19"/>
  <c r="BU70" i="17"/>
  <c r="BU250" i="17" s="1"/>
  <c r="AV123" i="18"/>
  <c r="H3206" i="19"/>
  <c r="AV256" i="18"/>
  <c r="M2699" i="19"/>
  <c r="I307" i="19"/>
  <c r="H307" i="19" s="1"/>
  <c r="L742" i="19"/>
  <c r="K742" i="19" s="1"/>
  <c r="M742" i="19" s="1"/>
  <c r="I2216" i="19"/>
  <c r="CM132" i="17"/>
  <c r="CM236" i="17" s="1"/>
  <c r="CP76" i="17"/>
  <c r="L2243" i="19" s="1"/>
  <c r="K2243" i="19" s="1"/>
  <c r="M2243" i="19" s="1"/>
  <c r="CO200" i="17"/>
  <c r="I2243" i="19"/>
  <c r="CP49" i="17"/>
  <c r="CO50" i="17" s="1"/>
  <c r="CL135" i="17"/>
  <c r="CM135" i="17" s="1"/>
  <c r="BT501" i="17"/>
  <c r="BK263" i="17"/>
  <c r="BK579" i="17"/>
  <c r="BL97" i="17"/>
  <c r="L3085" i="19"/>
  <c r="K3085" i="19" s="1"/>
  <c r="M3085" i="19" s="1"/>
  <c r="H2894" i="19"/>
  <c r="BQ81" i="18"/>
  <c r="BT226" i="18" s="1"/>
  <c r="CM81" i="18"/>
  <c r="I3172" i="19"/>
  <c r="H3195" i="19"/>
  <c r="CL163" i="18"/>
  <c r="CL110" i="18"/>
  <c r="H2896" i="19"/>
  <c r="M42" i="19"/>
  <c r="I299" i="19"/>
  <c r="H299" i="19" s="1"/>
  <c r="BQ246" i="17"/>
  <c r="BR86" i="17"/>
  <c r="BR246" i="17" s="1"/>
  <c r="I1663" i="19"/>
  <c r="I1272" i="19"/>
  <c r="L857" i="19"/>
  <c r="K857" i="19" s="1"/>
  <c r="M857" i="19" s="1"/>
  <c r="K140" i="19"/>
  <c r="M140" i="19" s="1"/>
  <c r="I2087" i="19"/>
  <c r="L995" i="19"/>
  <c r="K995" i="19" s="1"/>
  <c r="M995" i="19" s="1"/>
  <c r="I2328" i="19"/>
  <c r="M2328" i="19" s="1"/>
  <c r="M27" i="19"/>
  <c r="H2236" i="19"/>
  <c r="BR241" i="17"/>
  <c r="BR256" i="17"/>
  <c r="BI246" i="17"/>
  <c r="L1370" i="19"/>
  <c r="K1370" i="19" s="1"/>
  <c r="M1370" i="19" s="1"/>
  <c r="M1732" i="19"/>
  <c r="L584" i="19"/>
  <c r="K584" i="19" s="1"/>
  <c r="M584" i="19" s="1"/>
  <c r="BO132" i="17"/>
  <c r="BO236" i="17" s="1"/>
  <c r="BI83" i="18"/>
  <c r="L2728" i="19" s="1"/>
  <c r="K2728" i="19" s="1"/>
  <c r="M26" i="19"/>
  <c r="BR263" i="17"/>
  <c r="L1674" i="19"/>
  <c r="K1674" i="19" s="1"/>
  <c r="M1674" i="19" s="1"/>
  <c r="CA86" i="17"/>
  <c r="CP86" i="18"/>
  <c r="L3212" i="19" s="1"/>
  <c r="K3212" i="19" s="1"/>
  <c r="M3212" i="19" s="1"/>
  <c r="BQ249" i="17"/>
  <c r="BQ146" i="17"/>
  <c r="BT364" i="17"/>
  <c r="BR58" i="17"/>
  <c r="I1635" i="19"/>
  <c r="M582" i="19"/>
  <c r="BT381" i="17"/>
  <c r="BQ241" i="17"/>
  <c r="BQ203" i="17"/>
  <c r="BQ256" i="17"/>
  <c r="BQ543" i="17"/>
  <c r="CO142" i="18"/>
  <c r="CO154" i="18"/>
  <c r="CA83" i="18"/>
  <c r="L3010" i="19" s="1"/>
  <c r="K3010" i="19" s="1"/>
  <c r="BZ258" i="18"/>
  <c r="BZ259" i="18"/>
  <c r="BZ227" i="17"/>
  <c r="BZ230" i="17"/>
  <c r="BZ228" i="17"/>
  <c r="BZ96" i="18"/>
  <c r="CL258" i="18"/>
  <c r="CL259" i="18"/>
  <c r="CL230" i="17"/>
  <c r="CL227" i="17"/>
  <c r="CP63" i="18"/>
  <c r="CO263" i="18"/>
  <c r="CO254" i="18"/>
  <c r="CO255" i="18"/>
  <c r="BT159" i="18"/>
  <c r="BT120" i="18"/>
  <c r="BT131" i="18"/>
  <c r="CO214" i="18"/>
  <c r="BT167" i="18"/>
  <c r="CO240" i="18"/>
  <c r="CO158" i="18"/>
  <c r="CO118" i="18"/>
  <c r="CO165" i="18"/>
  <c r="H585" i="19"/>
  <c r="CC163" i="18"/>
  <c r="CC110" i="18"/>
  <c r="I3064" i="19"/>
  <c r="CD81" i="18"/>
  <c r="CD110" i="18" s="1"/>
  <c r="BB250" i="18"/>
  <c r="BB251" i="18"/>
  <c r="BB261" i="18"/>
  <c r="BQ185" i="18"/>
  <c r="BB171" i="18"/>
  <c r="BB117" i="18"/>
  <c r="BB219" i="17"/>
  <c r="BB220" i="17"/>
  <c r="BB92" i="18"/>
  <c r="I2627" i="19"/>
  <c r="BF110" i="18"/>
  <c r="L2697" i="19"/>
  <c r="K2697" i="19" s="1"/>
  <c r="M2697" i="19" s="1"/>
  <c r="CO250" i="18"/>
  <c r="CO251" i="18"/>
  <c r="CO261" i="18"/>
  <c r="CO117" i="18"/>
  <c r="M1034" i="19"/>
  <c r="M712" i="19"/>
  <c r="M3093" i="19"/>
  <c r="L3062" i="19"/>
  <c r="K3062" i="19" s="1"/>
  <c r="M3062" i="19" s="1"/>
  <c r="L3172" i="19"/>
  <c r="K3172" i="19" s="1"/>
  <c r="L1752" i="19"/>
  <c r="K1752" i="19" s="1"/>
  <c r="M1752" i="19" s="1"/>
  <c r="CC86" i="17"/>
  <c r="CD86" i="17" s="1"/>
  <c r="CD246" i="17" s="1"/>
  <c r="I2471" i="19"/>
  <c r="AM259" i="18"/>
  <c r="AM258" i="18"/>
  <c r="AS228" i="18"/>
  <c r="AM230" i="17"/>
  <c r="AM227" i="17"/>
  <c r="AH73" i="18"/>
  <c r="AH123" i="18" s="1"/>
  <c r="AG257" i="18"/>
  <c r="AG256" i="18"/>
  <c r="AG123" i="18"/>
  <c r="AG225" i="17"/>
  <c r="AG229" i="17"/>
  <c r="CP67" i="18"/>
  <c r="CO69" i="18"/>
  <c r="BQ83" i="18"/>
  <c r="BQ227" i="17" s="1"/>
  <c r="BT131" i="17"/>
  <c r="BT322" i="17" s="1"/>
  <c r="AA258" i="18"/>
  <c r="AA259" i="18"/>
  <c r="AG228" i="18"/>
  <c r="AA230" i="17"/>
  <c r="AA227" i="17"/>
  <c r="BU69" i="18"/>
  <c r="H3208" i="19"/>
  <c r="AG392" i="17"/>
  <c r="BE98" i="18"/>
  <c r="BT251" i="18"/>
  <c r="BT261" i="18"/>
  <c r="BT250" i="18"/>
  <c r="BT117" i="18"/>
  <c r="BT219" i="17"/>
  <c r="BC40" i="18"/>
  <c r="H20" i="19" s="1"/>
  <c r="CI256" i="18"/>
  <c r="CI257" i="18"/>
  <c r="CI218" i="18"/>
  <c r="CI123" i="18"/>
  <c r="CI225" i="17"/>
  <c r="CI171" i="18"/>
  <c r="CI229" i="17"/>
  <c r="CI226" i="17"/>
  <c r="CI95" i="18"/>
  <c r="CJ73" i="18"/>
  <c r="H3124" i="19" s="1"/>
  <c r="BU40" i="18"/>
  <c r="BU117" i="18" s="1"/>
  <c r="BQ256" i="18"/>
  <c r="BQ257" i="18"/>
  <c r="BQ123" i="18"/>
  <c r="BQ229" i="17"/>
  <c r="BQ225" i="17"/>
  <c r="BQ171" i="18"/>
  <c r="CO247" i="18"/>
  <c r="CO248" i="18"/>
  <c r="CO246" i="18"/>
  <c r="CO153" i="18"/>
  <c r="CO140" i="18"/>
  <c r="I3056" i="19"/>
  <c r="CC257" i="18"/>
  <c r="CC256" i="18"/>
  <c r="CC123" i="18"/>
  <c r="CC171" i="18"/>
  <c r="CC229" i="17"/>
  <c r="CC225" i="17"/>
  <c r="AS256" i="18"/>
  <c r="AS257" i="18"/>
  <c r="AS123" i="18"/>
  <c r="AS171" i="18"/>
  <c r="AS229" i="17"/>
  <c r="AS225" i="17"/>
  <c r="AN81" i="18"/>
  <c r="AS226" i="18"/>
  <c r="AM163" i="18"/>
  <c r="AM110" i="18"/>
  <c r="I2728" i="19"/>
  <c r="BH259" i="18"/>
  <c r="BH258" i="18"/>
  <c r="BH230" i="17"/>
  <c r="BH227" i="17"/>
  <c r="BH228" i="17"/>
  <c r="I586" i="19"/>
  <c r="CO90" i="16"/>
  <c r="CP44" i="16"/>
  <c r="L586" i="19" s="1"/>
  <c r="K586" i="19" s="1"/>
  <c r="H3177" i="19"/>
  <c r="BB257" i="18"/>
  <c r="BB256" i="18"/>
  <c r="BQ218" i="18"/>
  <c r="BB123" i="18"/>
  <c r="BB225" i="17"/>
  <c r="BB229" i="17"/>
  <c r="BB226" i="17"/>
  <c r="I1064" i="19"/>
  <c r="AD135" i="17"/>
  <c r="I697" i="19" s="1"/>
  <c r="AN83" i="18"/>
  <c r="I3189" i="19"/>
  <c r="I2293" i="19"/>
  <c r="CO332" i="17"/>
  <c r="AS226" i="17"/>
  <c r="CO223" i="17"/>
  <c r="AH117" i="18"/>
  <c r="I17" i="19"/>
  <c r="M17" i="19" s="1"/>
  <c r="H3166" i="19"/>
  <c r="CP116" i="18"/>
  <c r="CP40" i="18"/>
  <c r="CP117" i="18" s="1"/>
  <c r="I3166" i="19"/>
  <c r="CO185" i="18"/>
  <c r="L3143" i="19"/>
  <c r="K3143" i="19" s="1"/>
  <c r="CM123" i="18"/>
  <c r="I2909" i="19"/>
  <c r="L2946" i="19"/>
  <c r="K2946" i="19" s="1"/>
  <c r="M2946" i="19" s="1"/>
  <c r="CL96" i="18"/>
  <c r="M1845" i="19"/>
  <c r="L196" i="19"/>
  <c r="K196" i="19" s="1"/>
  <c r="H2029" i="19"/>
  <c r="BR81" i="18"/>
  <c r="BR110" i="18" s="1"/>
  <c r="BQ110" i="18"/>
  <c r="AZ135" i="17"/>
  <c r="AY147" i="17" s="1"/>
  <c r="BW83" i="18"/>
  <c r="I2981" i="19" s="1"/>
  <c r="BX123" i="18"/>
  <c r="CO45" i="16"/>
  <c r="CO91" i="16" s="1"/>
  <c r="H3010" i="19"/>
  <c r="CA123" i="18"/>
  <c r="L3000" i="19"/>
  <c r="K3000" i="19" s="1"/>
  <c r="M3000" i="19" s="1"/>
  <c r="L305" i="19"/>
  <c r="K305" i="19" s="1"/>
  <c r="M305" i="19" s="1"/>
  <c r="M1022" i="19"/>
  <c r="L2194" i="19"/>
  <c r="K2194" i="19" s="1"/>
  <c r="M2194" i="19" s="1"/>
  <c r="CO80" i="18"/>
  <c r="CO109" i="18" s="1"/>
  <c r="BL73" i="18"/>
  <c r="BL123" i="18" s="1"/>
  <c r="BK256" i="18"/>
  <c r="BK257" i="18"/>
  <c r="BK123" i="18"/>
  <c r="BK229" i="17"/>
  <c r="BK225" i="17"/>
  <c r="BK226" i="17"/>
  <c r="BK171" i="18"/>
  <c r="BT154" i="18"/>
  <c r="BT142" i="18"/>
  <c r="CO196" i="18"/>
  <c r="H2585" i="19"/>
  <c r="M3143" i="19"/>
  <c r="AT73" i="18"/>
  <c r="H2556" i="19" s="1"/>
  <c r="H2840" i="19"/>
  <c r="BO123" i="18"/>
  <c r="BB81" i="18"/>
  <c r="M2932" i="19"/>
  <c r="L2979" i="19"/>
  <c r="K2979" i="19" s="1"/>
  <c r="M2979" i="19" s="1"/>
  <c r="BX110" i="18"/>
  <c r="M2614" i="19"/>
  <c r="AG163" i="18"/>
  <c r="AG110" i="18"/>
  <c r="I1475" i="19"/>
  <c r="M1475" i="19" s="1"/>
  <c r="AG171" i="18"/>
  <c r="I3114" i="19"/>
  <c r="BC244" i="17"/>
  <c r="BC260" i="17"/>
  <c r="BC120" i="17"/>
  <c r="CP81" i="17"/>
  <c r="L2248" i="19" s="1"/>
  <c r="K2248" i="19" s="1"/>
  <c r="I2248" i="19"/>
  <c r="BB132" i="17"/>
  <c r="H1279" i="19"/>
  <c r="CO533" i="17"/>
  <c r="BK580" i="17"/>
  <c r="BK141" i="17"/>
  <c r="BK214" i="17"/>
  <c r="BT512" i="17"/>
  <c r="BO120" i="17"/>
  <c r="L1592" i="19" s="1"/>
  <c r="K1592" i="19" s="1"/>
  <c r="BT426" i="17"/>
  <c r="I1592" i="19"/>
  <c r="BN581" i="17"/>
  <c r="BN142" i="17"/>
  <c r="CP42" i="17"/>
  <c r="H2211" i="19" s="1"/>
  <c r="H1284" i="19"/>
  <c r="BB127" i="17"/>
  <c r="CO542" i="17"/>
  <c r="L2293" i="19"/>
  <c r="K2293" i="19" s="1"/>
  <c r="M2293" i="19" s="1"/>
  <c r="AA135" i="17"/>
  <c r="AB236" i="17"/>
  <c r="H1069" i="19"/>
  <c r="AT256" i="17"/>
  <c r="AT241" i="17"/>
  <c r="CC236" i="17"/>
  <c r="CC571" i="17"/>
  <c r="BT335" i="17"/>
  <c r="BT248" i="17"/>
  <c r="CP245" i="17"/>
  <c r="CP261" i="17"/>
  <c r="I904" i="19"/>
  <c r="AS433" i="17"/>
  <c r="L1810" i="19"/>
  <c r="K1810" i="19" s="1"/>
  <c r="M1810" i="19" s="1"/>
  <c r="BU239" i="17"/>
  <c r="CP39" i="17"/>
  <c r="CO253" i="17"/>
  <c r="BU58" i="17"/>
  <c r="BU249" i="17" s="1"/>
  <c r="BT249" i="17"/>
  <c r="CO541" i="17"/>
  <c r="CO194" i="17"/>
  <c r="AN127" i="17"/>
  <c r="L904" i="19" s="1"/>
  <c r="K904" i="19" s="1"/>
  <c r="I1599" i="19"/>
  <c r="M2238" i="19"/>
  <c r="BF135" i="17"/>
  <c r="BE147" i="17" s="1"/>
  <c r="BU108" i="17"/>
  <c r="BT580" i="17"/>
  <c r="CO512" i="17"/>
  <c r="AS86" i="17"/>
  <c r="AS246" i="17" s="1"/>
  <c r="CM86" i="17"/>
  <c r="CL246" i="17"/>
  <c r="AE135" i="17"/>
  <c r="L697" i="19" s="1"/>
  <c r="K697" i="19" s="1"/>
  <c r="BT562" i="17"/>
  <c r="BT243" i="17"/>
  <c r="CO517" i="17"/>
  <c r="I1790" i="19"/>
  <c r="BK335" i="17"/>
  <c r="BK248" i="17"/>
  <c r="BT449" i="17"/>
  <c r="BL45" i="17"/>
  <c r="BL248" i="17" s="1"/>
  <c r="I1412" i="19"/>
  <c r="BR248" i="17"/>
  <c r="L1622" i="19"/>
  <c r="K1622" i="19" s="1"/>
  <c r="M1622" i="19" s="1"/>
  <c r="BR250" i="17"/>
  <c r="L1647" i="19"/>
  <c r="K1647" i="19" s="1"/>
  <c r="M1647" i="19" s="1"/>
  <c r="CD256" i="17"/>
  <c r="CD241" i="17"/>
  <c r="I1685" i="19"/>
  <c r="M1685" i="19" s="1"/>
  <c r="BQ580" i="17"/>
  <c r="BQ214" i="17"/>
  <c r="AE246" i="17"/>
  <c r="L670" i="19"/>
  <c r="K670" i="19" s="1"/>
  <c r="BT564" i="17"/>
  <c r="BO86" i="17"/>
  <c r="BO246" i="17" s="1"/>
  <c r="BT392" i="17"/>
  <c r="BN246" i="17"/>
  <c r="BT220" i="17"/>
  <c r="BT239" i="17"/>
  <c r="CO462" i="17"/>
  <c r="BO244" i="17"/>
  <c r="BO260" i="17"/>
  <c r="AT70" i="17"/>
  <c r="AT250" i="17" s="1"/>
  <c r="AS250" i="17"/>
  <c r="CO474" i="17"/>
  <c r="I1007" i="19"/>
  <c r="CO234" i="17"/>
  <c r="CO238" i="17"/>
  <c r="BT414" i="17"/>
  <c r="K149" i="19"/>
  <c r="M149" i="19" s="1"/>
  <c r="CI236" i="17"/>
  <c r="CI571" i="17"/>
  <c r="H2142" i="19"/>
  <c r="I2139" i="19"/>
  <c r="CI135" i="17"/>
  <c r="I2142" i="19" s="1"/>
  <c r="CP134" i="17"/>
  <c r="BL263" i="17"/>
  <c r="L1464" i="19"/>
  <c r="K1464" i="19" s="1"/>
  <c r="M1464" i="19" s="1"/>
  <c r="BL256" i="17"/>
  <c r="BL241" i="17"/>
  <c r="BR125" i="17"/>
  <c r="BQ127" i="17" s="1"/>
  <c r="BQ244" i="17"/>
  <c r="BQ260" i="17"/>
  <c r="BQ566" i="17"/>
  <c r="BQ568" i="17"/>
  <c r="I2201" i="19"/>
  <c r="CO327" i="17"/>
  <c r="CO314" i="17"/>
  <c r="BT75" i="17"/>
  <c r="BK127" i="17"/>
  <c r="BL260" i="17"/>
  <c r="BL244" i="17"/>
  <c r="I2029" i="19"/>
  <c r="L885" i="19"/>
  <c r="K885" i="19" s="1"/>
  <c r="M885" i="19" s="1"/>
  <c r="AN246" i="17"/>
  <c r="H753" i="19"/>
  <c r="AH256" i="17"/>
  <c r="AH241" i="17"/>
  <c r="I2295" i="19"/>
  <c r="CO220" i="17"/>
  <c r="CO239" i="17"/>
  <c r="BU85" i="17"/>
  <c r="CD127" i="17"/>
  <c r="L143" i="19" s="1"/>
  <c r="K143" i="19" s="1"/>
  <c r="I2028" i="19"/>
  <c r="CC226" i="17"/>
  <c r="CC240" i="17"/>
  <c r="CC322" i="17"/>
  <c r="BT214" i="17"/>
  <c r="BT579" i="17"/>
  <c r="BT263" i="17"/>
  <c r="BU97" i="17"/>
  <c r="BU263" i="17" s="1"/>
  <c r="I1779" i="19"/>
  <c r="BT489" i="17"/>
  <c r="BL85" i="17"/>
  <c r="I1452" i="19"/>
  <c r="L1708" i="19"/>
  <c r="K1708" i="19" s="1"/>
  <c r="M1708" i="19" s="1"/>
  <c r="BR240" i="17"/>
  <c r="CL228" i="17"/>
  <c r="CL236" i="17"/>
  <c r="CL571" i="17"/>
  <c r="CO449" i="17"/>
  <c r="AE236" i="17"/>
  <c r="L694" i="19"/>
  <c r="K694" i="19" s="1"/>
  <c r="M694" i="19" s="1"/>
  <c r="BN236" i="17"/>
  <c r="BN571" i="17"/>
  <c r="CO262" i="17"/>
  <c r="I2263" i="19"/>
  <c r="CP96" i="17"/>
  <c r="H2264" i="19" s="1"/>
  <c r="CO320" i="17"/>
  <c r="I2279" i="19"/>
  <c r="CP112" i="17"/>
  <c r="H2280" i="19" s="1"/>
  <c r="K254" i="19"/>
  <c r="M254" i="19" s="1"/>
  <c r="CJ236" i="17"/>
  <c r="H2300" i="19"/>
  <c r="CO569" i="17"/>
  <c r="CO133" i="17"/>
  <c r="CP69" i="17"/>
  <c r="H2237" i="19" s="1"/>
  <c r="I2236" i="19"/>
  <c r="I2301" i="19"/>
  <c r="I670" i="19"/>
  <c r="AD246" i="17"/>
  <c r="BK543" i="17"/>
  <c r="CO553" i="17"/>
  <c r="CO489" i="17"/>
  <c r="CD73" i="18"/>
  <c r="CD123" i="18" s="1"/>
  <c r="H3204" i="19"/>
  <c r="L3194" i="19"/>
  <c r="K3194" i="19" s="1"/>
  <c r="M3194" i="19" s="1"/>
  <c r="BN135" i="17"/>
  <c r="BO135" i="17" s="1"/>
  <c r="I1740" i="19"/>
  <c r="I1702" i="19"/>
  <c r="I2920" i="19"/>
  <c r="M2239" i="19"/>
  <c r="M3172" i="19"/>
  <c r="I2546" i="19"/>
  <c r="CM83" i="18"/>
  <c r="L3153" i="19" s="1"/>
  <c r="K3153" i="19" s="1"/>
  <c r="I3153" i="19"/>
  <c r="CL98" i="18"/>
  <c r="H1727" i="19"/>
  <c r="CA135" i="17"/>
  <c r="L1927" i="19" s="1"/>
  <c r="K1927" i="19" s="1"/>
  <c r="BN83" i="18"/>
  <c r="BN228" i="17" s="1"/>
  <c r="CP51" i="18"/>
  <c r="I3177" i="19"/>
  <c r="AG132" i="17"/>
  <c r="I799" i="19" s="1"/>
  <c r="CP128" i="17"/>
  <c r="CP239" i="17" s="1"/>
  <c r="H1494" i="19"/>
  <c r="H2197" i="19"/>
  <c r="I2197" i="19"/>
  <c r="H3203" i="19"/>
  <c r="CO77" i="18"/>
  <c r="CP77" i="18" s="1"/>
  <c r="I1127" i="19"/>
  <c r="H912" i="19"/>
  <c r="CO43" i="16"/>
  <c r="BU113" i="17"/>
  <c r="BU243" i="17" s="1"/>
  <c r="CO129" i="17"/>
  <c r="H2981" i="19"/>
  <c r="BX83" i="18"/>
  <c r="BW98" i="18" s="1"/>
  <c r="H2269" i="19"/>
  <c r="M1784" i="19"/>
  <c r="L1869" i="19"/>
  <c r="K1869" i="19" s="1"/>
  <c r="M1869" i="19" s="1"/>
  <c r="H642" i="19"/>
  <c r="I642" i="19"/>
  <c r="AB135" i="17"/>
  <c r="AA147" i="17" s="1"/>
  <c r="H3095" i="19"/>
  <c r="BK132" i="17"/>
  <c r="BK83" i="18"/>
  <c r="H2784" i="19"/>
  <c r="H39" i="19"/>
  <c r="I2469" i="19"/>
  <c r="I1927" i="19"/>
  <c r="CF83" i="18"/>
  <c r="I2206" i="19"/>
  <c r="CP69" i="18"/>
  <c r="CP120" i="18" s="1"/>
  <c r="H1023" i="19"/>
  <c r="AA98" i="18"/>
  <c r="I2894" i="19"/>
  <c r="I2170" i="19"/>
  <c r="CP80" i="18"/>
  <c r="CP109" i="18" s="1"/>
  <c r="I3206" i="19"/>
  <c r="BU51" i="18"/>
  <c r="BT53" i="18" s="1"/>
  <c r="H1813" i="19"/>
  <c r="AY98" i="18"/>
  <c r="BO127" i="17"/>
  <c r="L1599" i="19" s="1"/>
  <c r="K1599" i="19" s="1"/>
  <c r="AM135" i="17"/>
  <c r="I912" i="19" s="1"/>
  <c r="BW135" i="17"/>
  <c r="I1872" i="19" s="1"/>
  <c r="H2554" i="19"/>
  <c r="CD131" i="17"/>
  <c r="CD240" i="17" s="1"/>
  <c r="CO130" i="17"/>
  <c r="H2296" i="19"/>
  <c r="M2728" i="19"/>
  <c r="M246" i="19"/>
  <c r="CD132" i="17"/>
  <c r="H2032" i="19" s="1"/>
  <c r="BU45" i="17"/>
  <c r="I1727" i="19"/>
  <c r="BU75" i="17"/>
  <c r="L1717" i="19"/>
  <c r="K1717" i="19" s="1"/>
  <c r="M1717" i="19" s="1"/>
  <c r="I1757" i="19"/>
  <c r="CP82" i="18"/>
  <c r="I3208" i="19"/>
  <c r="L3198" i="19"/>
  <c r="K3198" i="19" s="1"/>
  <c r="M3198" i="19" s="1"/>
  <c r="I2403" i="19"/>
  <c r="H35" i="19"/>
  <c r="I3010" i="19"/>
  <c r="M3010" i="19" s="1"/>
  <c r="CO102" i="17"/>
  <c r="BH96" i="18"/>
  <c r="BH98" i="18"/>
  <c r="H1757" i="19"/>
  <c r="AV147" i="17"/>
  <c r="I2217" i="19"/>
  <c r="CP50" i="17"/>
  <c r="L2217" i="19" s="1"/>
  <c r="K2217" i="19" s="1"/>
  <c r="I2668" i="19"/>
  <c r="BC81" i="18"/>
  <c r="BC110" i="18" s="1"/>
  <c r="CP34" i="17"/>
  <c r="H2241" i="19" s="1"/>
  <c r="H2668" i="19"/>
  <c r="AS132" i="17"/>
  <c r="I1069" i="19" s="1"/>
  <c r="AG86" i="17"/>
  <c r="AH86" i="17" s="1"/>
  <c r="AH246" i="17" s="1"/>
  <c r="BC73" i="18"/>
  <c r="BC123" i="18" s="1"/>
  <c r="I2660" i="19"/>
  <c r="L2575" i="19"/>
  <c r="K2575" i="19" s="1"/>
  <c r="M2575" i="19" s="1"/>
  <c r="M697" i="19"/>
  <c r="I2938" i="19"/>
  <c r="I2411" i="19"/>
  <c r="AH81" i="18"/>
  <c r="AH110" i="18" s="1"/>
  <c r="CO78" i="18"/>
  <c r="H1872" i="19"/>
  <c r="H2217" i="19"/>
  <c r="AS81" i="18"/>
  <c r="H1607" i="19"/>
  <c r="H2297" i="19"/>
  <c r="I1983" i="19"/>
  <c r="M141" i="19"/>
  <c r="H218" i="19"/>
  <c r="M218" i="19" s="1"/>
  <c r="K90" i="19"/>
  <c r="M90" i="19" s="1"/>
  <c r="K146" i="19"/>
  <c r="M146" i="19" s="1"/>
  <c r="H102" i="19"/>
  <c r="H166" i="19"/>
  <c r="K60" i="19"/>
  <c r="M60" i="19" s="1"/>
  <c r="M229" i="19"/>
  <c r="M322" i="19"/>
  <c r="L2884" i="19"/>
  <c r="K2884" i="19" s="1"/>
  <c r="M2884" i="19" s="1"/>
  <c r="L1260" i="19"/>
  <c r="K1260" i="19" s="1"/>
  <c r="M1260" i="19" s="1"/>
  <c r="L91" i="19"/>
  <c r="K91" i="19" s="1"/>
  <c r="M91" i="19" s="1"/>
  <c r="L639" i="19"/>
  <c r="K639" i="19" s="1"/>
  <c r="M639" i="19" s="1"/>
  <c r="L1942" i="19"/>
  <c r="K1942" i="19" s="1"/>
  <c r="M1942" i="19" s="1"/>
  <c r="AA96" i="18"/>
  <c r="L2279" i="19"/>
  <c r="K2279" i="19" s="1"/>
  <c r="L206" i="19"/>
  <c r="BT145" i="17"/>
  <c r="L1179" i="19"/>
  <c r="K1179" i="19" s="1"/>
  <c r="M1179" i="19" s="1"/>
  <c r="L2139" i="19"/>
  <c r="K2139" i="19" s="1"/>
  <c r="L1972" i="19"/>
  <c r="K1972" i="19" s="1"/>
  <c r="M1972" i="19" s="1"/>
  <c r="L1155" i="19"/>
  <c r="K1155" i="19" s="1"/>
  <c r="M1155" i="19" s="1"/>
  <c r="L775" i="19"/>
  <c r="K775" i="19" s="1"/>
  <c r="M775" i="19" s="1"/>
  <c r="L909" i="19"/>
  <c r="K909" i="19" s="1"/>
  <c r="M909" i="19" s="1"/>
  <c r="L1597" i="19"/>
  <c r="K1597" i="19" s="1"/>
  <c r="M1597" i="19" s="1"/>
  <c r="BB141" i="17"/>
  <c r="CC146" i="17"/>
  <c r="L1924" i="19"/>
  <c r="K1924" i="19" s="1"/>
  <c r="M1924" i="19" s="1"/>
  <c r="L86" i="19"/>
  <c r="BN141" i="17"/>
  <c r="BT141" i="17"/>
  <c r="L2258" i="19"/>
  <c r="K2258" i="19" s="1"/>
  <c r="M2258" i="19" s="1"/>
  <c r="L1806" i="19"/>
  <c r="K1806" i="19" s="1"/>
  <c r="M1806" i="19" s="1"/>
  <c r="L191" i="19"/>
  <c r="K191" i="19" s="1"/>
  <c r="M191" i="19" s="1"/>
  <c r="L1068" i="19"/>
  <c r="K1068" i="19" s="1"/>
  <c r="M1068" i="19" s="1"/>
  <c r="AS95" i="18"/>
  <c r="L1498" i="19"/>
  <c r="K1498" i="19" s="1"/>
  <c r="M1498" i="19" s="1"/>
  <c r="L1283" i="19"/>
  <c r="K1283" i="19" s="1"/>
  <c r="M1283" i="19" s="1"/>
  <c r="BB95" i="18"/>
  <c r="AG95" i="18"/>
  <c r="BT94" i="18"/>
  <c r="L1765" i="19"/>
  <c r="K1765" i="19" s="1"/>
  <c r="M1765" i="19" s="1"/>
  <c r="L2347" i="19"/>
  <c r="K2347" i="19" s="1"/>
  <c r="M2347" i="19" s="1"/>
  <c r="AS145" i="17"/>
  <c r="L725" i="19"/>
  <c r="K725" i="19" s="1"/>
  <c r="M725" i="19" s="1"/>
  <c r="AG146" i="17"/>
  <c r="BT144" i="17"/>
  <c r="L136" i="19"/>
  <c r="L241" i="19"/>
  <c r="K241" i="19" s="1"/>
  <c r="M241" i="19" s="1"/>
  <c r="L2017" i="19"/>
  <c r="K2017" i="19" s="1"/>
  <c r="M2017" i="19" s="1"/>
  <c r="BN146" i="17"/>
  <c r="L2764" i="19"/>
  <c r="K2764" i="19" s="1"/>
  <c r="M2764" i="19" s="1"/>
  <c r="BB142" i="17"/>
  <c r="L1272" i="19"/>
  <c r="K1272" i="19" s="1"/>
  <c r="M1272" i="19" s="1"/>
  <c r="CO94" i="18"/>
  <c r="L1012" i="19"/>
  <c r="K1012" i="19" s="1"/>
  <c r="M1012" i="19" s="1"/>
  <c r="L1812" i="19"/>
  <c r="K1812" i="19" s="1"/>
  <c r="M1812" i="19" s="1"/>
  <c r="L2288" i="19"/>
  <c r="K2288" i="19" s="1"/>
  <c r="M2288" i="19" s="1"/>
  <c r="L2234" i="19"/>
  <c r="K2234" i="19" s="1"/>
  <c r="M2234" i="19" s="1"/>
  <c r="L752" i="19"/>
  <c r="K752" i="19" s="1"/>
  <c r="M752" i="19" s="1"/>
  <c r="L792" i="19"/>
  <c r="K792" i="19" s="1"/>
  <c r="M792" i="19" s="1"/>
  <c r="L794" i="19"/>
  <c r="K794" i="19" s="1"/>
  <c r="M794" i="19" s="1"/>
  <c r="L1739" i="19"/>
  <c r="K1739" i="19" s="1"/>
  <c r="M1739" i="19" s="1"/>
  <c r="L2403" i="19"/>
  <c r="K2403" i="19" s="1"/>
  <c r="L1652" i="19"/>
  <c r="K1652" i="19" s="1"/>
  <c r="M1652" i="19" s="1"/>
  <c r="L1663" i="19"/>
  <c r="K1663" i="19" s="1"/>
  <c r="M1663" i="19" s="1"/>
  <c r="L2938" i="19"/>
  <c r="K2938" i="19" s="1"/>
  <c r="L1492" i="19"/>
  <c r="K1492" i="19" s="1"/>
  <c r="M1492" i="19" s="1"/>
  <c r="L3196" i="19"/>
  <c r="K3196" i="19" s="1"/>
  <c r="M3196" i="19" s="1"/>
  <c r="L1227" i="19"/>
  <c r="K1227" i="19" s="1"/>
  <c r="M1227" i="19" s="1"/>
  <c r="L1238" i="19"/>
  <c r="K1238" i="19" s="1"/>
  <c r="M1238" i="19" s="1"/>
  <c r="L3211" i="19"/>
  <c r="K3211" i="19" s="1"/>
  <c r="L2838" i="19"/>
  <c r="K2838" i="19" s="1"/>
  <c r="M2838" i="19" s="1"/>
  <c r="L2810" i="19"/>
  <c r="K2810" i="19" s="1"/>
  <c r="M2810" i="19" s="1"/>
  <c r="L2240" i="19"/>
  <c r="K2240" i="19" s="1"/>
  <c r="M2240" i="19" s="1"/>
  <c r="L3189" i="19"/>
  <c r="K3189" i="19" s="1"/>
  <c r="M3189" i="19" s="1"/>
  <c r="L3206" i="19"/>
  <c r="K3206" i="19" s="1"/>
  <c r="L3200" i="19"/>
  <c r="K3200" i="19" s="1"/>
  <c r="M3200" i="19" s="1"/>
  <c r="L1756" i="19"/>
  <c r="K1756" i="19" s="1"/>
  <c r="M1756" i="19" s="1"/>
  <c r="L2230" i="19"/>
  <c r="K2230" i="19" s="1"/>
  <c r="M2230" i="19" s="1"/>
  <c r="L2907" i="19"/>
  <c r="K2907" i="19" s="1"/>
  <c r="M2907" i="19" s="1"/>
  <c r="BT92" i="18"/>
  <c r="L1442" i="19"/>
  <c r="K1442" i="19" s="1"/>
  <c r="M1442" i="19" s="1"/>
  <c r="L1062" i="19"/>
  <c r="K1062" i="19" s="1"/>
  <c r="M1062" i="19" s="1"/>
  <c r="L2469" i="19"/>
  <c r="K2469" i="19" s="1"/>
  <c r="L1057" i="19"/>
  <c r="K1057" i="19" s="1"/>
  <c r="M1057" i="19" s="1"/>
  <c r="L1790" i="19"/>
  <c r="K1790" i="19" s="1"/>
  <c r="M1790" i="19" s="1"/>
  <c r="L1315" i="19"/>
  <c r="K1315" i="19" s="1"/>
  <c r="M1315" i="19" s="1"/>
  <c r="L2461" i="19"/>
  <c r="K2461" i="19" s="1"/>
  <c r="M2461" i="19" s="1"/>
  <c r="L2222" i="19"/>
  <c r="K2222" i="19" s="1"/>
  <c r="M2222" i="19" s="1"/>
  <c r="L2224" i="19"/>
  <c r="K2224" i="19" s="1"/>
  <c r="M2224" i="19" s="1"/>
  <c r="L3164" i="19"/>
  <c r="K3164" i="19" s="1"/>
  <c r="M3164" i="19" s="1"/>
  <c r="L1530" i="19"/>
  <c r="K1530" i="19" s="1"/>
  <c r="M1530" i="19" s="1"/>
  <c r="AM96" i="18"/>
  <c r="BK95" i="18"/>
  <c r="L3122" i="19"/>
  <c r="K3122" i="19" s="1"/>
  <c r="M3122" i="19" s="1"/>
  <c r="I363" i="19"/>
  <c r="H363" i="19" s="1"/>
  <c r="L2084" i="19"/>
  <c r="K2084" i="19" s="1"/>
  <c r="M2084" i="19" s="1"/>
  <c r="I148" i="19"/>
  <c r="H148" i="19" s="1"/>
  <c r="L2544" i="19"/>
  <c r="K2544" i="19" s="1"/>
  <c r="M2544" i="19" s="1"/>
  <c r="L2876" i="19"/>
  <c r="K2876" i="19" s="1"/>
  <c r="M2876" i="19" s="1"/>
  <c r="L2741" i="19"/>
  <c r="K2741" i="19" s="1"/>
  <c r="M2741" i="19" s="1"/>
  <c r="BQ163" i="18" l="1"/>
  <c r="M2469" i="19"/>
  <c r="I355" i="19"/>
  <c r="H355" i="19" s="1"/>
  <c r="BO83" i="18"/>
  <c r="BN98" i="18" s="1"/>
  <c r="I2896" i="19"/>
  <c r="BR83" i="18"/>
  <c r="BQ98" i="18" s="1"/>
  <c r="AG83" i="18"/>
  <c r="AG258" i="18" s="1"/>
  <c r="CO70" i="17"/>
  <c r="CL147" i="17"/>
  <c r="L248" i="19"/>
  <c r="K248" i="19" s="1"/>
  <c r="L2024" i="19"/>
  <c r="K2024" i="19" s="1"/>
  <c r="M2024" i="19" s="1"/>
  <c r="M2139" i="19"/>
  <c r="L3114" i="19"/>
  <c r="K3114" i="19" s="1"/>
  <c r="M3114" i="19" s="1"/>
  <c r="M3211" i="19"/>
  <c r="AV83" i="18"/>
  <c r="L1412" i="19"/>
  <c r="K1412" i="19" s="1"/>
  <c r="BU131" i="17"/>
  <c r="BU240" i="17" s="1"/>
  <c r="L1779" i="19"/>
  <c r="K1779" i="19" s="1"/>
  <c r="BT240" i="17"/>
  <c r="I1813" i="19"/>
  <c r="M904" i="19"/>
  <c r="H2250" i="19"/>
  <c r="CC246" i="17"/>
  <c r="M2938" i="19"/>
  <c r="M2403" i="19"/>
  <c r="H40" i="19"/>
  <c r="I39" i="19"/>
  <c r="M1779" i="19"/>
  <c r="L2216" i="19"/>
  <c r="K2216" i="19" s="1"/>
  <c r="M2216" i="19" s="1"/>
  <c r="L1007" i="19"/>
  <c r="K1007" i="19" s="1"/>
  <c r="M1007" i="19" s="1"/>
  <c r="M1599" i="19"/>
  <c r="CO124" i="17"/>
  <c r="CO321" i="17" s="1"/>
  <c r="I587" i="19"/>
  <c r="CP45" i="16"/>
  <c r="L587" i="19" s="1"/>
  <c r="K587" i="19" s="1"/>
  <c r="L2668" i="19"/>
  <c r="K2668" i="19" s="1"/>
  <c r="M2668" i="19" s="1"/>
  <c r="H3066" i="19"/>
  <c r="CM110" i="18"/>
  <c r="L3151" i="19"/>
  <c r="K3151" i="19" s="1"/>
  <c r="M3151" i="19" s="1"/>
  <c r="H1704" i="19"/>
  <c r="BT531" i="17"/>
  <c r="CO312" i="17"/>
  <c r="L1702" i="19"/>
  <c r="K1702" i="19" s="1"/>
  <c r="M1702" i="19" s="1"/>
  <c r="H1709" i="19"/>
  <c r="M586" i="19"/>
  <c r="CA246" i="17"/>
  <c r="L1900" i="19"/>
  <c r="K1900" i="19" s="1"/>
  <c r="M1900" i="19" s="1"/>
  <c r="M2279" i="19"/>
  <c r="H1807" i="19"/>
  <c r="I1023" i="19"/>
  <c r="M196" i="19"/>
  <c r="BR249" i="17"/>
  <c r="L1635" i="19"/>
  <c r="K1635" i="19" s="1"/>
  <c r="M1635" i="19" s="1"/>
  <c r="CP106" i="18"/>
  <c r="L3203" i="19"/>
  <c r="K3203" i="19" s="1"/>
  <c r="L3208" i="19"/>
  <c r="K3208" i="19" s="1"/>
  <c r="M3208" i="19" s="1"/>
  <c r="CP111" i="18"/>
  <c r="H41" i="19"/>
  <c r="AG259" i="18"/>
  <c r="AG230" i="17"/>
  <c r="AG227" i="17"/>
  <c r="BU120" i="18"/>
  <c r="BU131" i="18"/>
  <c r="CO159" i="18"/>
  <c r="CO120" i="18"/>
  <c r="CO167" i="18"/>
  <c r="L2981" i="19"/>
  <c r="K2981" i="19" s="1"/>
  <c r="M2981" i="19" s="1"/>
  <c r="L40" i="19"/>
  <c r="K40" i="19" s="1"/>
  <c r="L2660" i="19"/>
  <c r="K2660" i="19" s="1"/>
  <c r="M2660" i="19" s="1"/>
  <c r="L2197" i="19"/>
  <c r="K2197" i="19" s="1"/>
  <c r="M2197" i="19" s="1"/>
  <c r="M1412" i="19"/>
  <c r="BZ98" i="18"/>
  <c r="I2840" i="19"/>
  <c r="I3203" i="19"/>
  <c r="BT79" i="18"/>
  <c r="BU79" i="18" s="1"/>
  <c r="BQ226" i="18"/>
  <c r="BB163" i="18"/>
  <c r="BB110" i="18"/>
  <c r="CJ123" i="18"/>
  <c r="I3124" i="19"/>
  <c r="BC117" i="18"/>
  <c r="I20" i="19"/>
  <c r="M20" i="19" s="1"/>
  <c r="L2627" i="19"/>
  <c r="K2627" i="19" s="1"/>
  <c r="M2627" i="19" s="1"/>
  <c r="L3193" i="19"/>
  <c r="K3193" i="19" s="1"/>
  <c r="M3193" i="19" s="1"/>
  <c r="CP118" i="18"/>
  <c r="I3095" i="19"/>
  <c r="CF259" i="18"/>
  <c r="CF228" i="18"/>
  <c r="CF258" i="18"/>
  <c r="CF230" i="17"/>
  <c r="CF227" i="17"/>
  <c r="CF228" i="17"/>
  <c r="CG83" i="18"/>
  <c r="L3095" i="19" s="1"/>
  <c r="K3095" i="19" s="1"/>
  <c r="CO97" i="16"/>
  <c r="CO89" i="16"/>
  <c r="I37" i="19"/>
  <c r="AT123" i="18"/>
  <c r="L2546" i="19"/>
  <c r="K2546" i="19" s="1"/>
  <c r="M2546" i="19" s="1"/>
  <c r="M3206" i="19"/>
  <c r="I2554" i="19"/>
  <c r="AS163" i="18"/>
  <c r="AS110" i="18"/>
  <c r="CP78" i="18"/>
  <c r="CO107" i="18"/>
  <c r="I1494" i="19"/>
  <c r="H3205" i="19"/>
  <c r="BL83" i="18"/>
  <c r="I46" i="19" s="1"/>
  <c r="BK259" i="18"/>
  <c r="BK258" i="18"/>
  <c r="BK230" i="17"/>
  <c r="BK227" i="17"/>
  <c r="AT86" i="17"/>
  <c r="AT246" i="17" s="1"/>
  <c r="CC83" i="18"/>
  <c r="I3066" i="19" s="1"/>
  <c r="H1802" i="19"/>
  <c r="H2948" i="19"/>
  <c r="H37" i="19"/>
  <c r="I35" i="19"/>
  <c r="M2248" i="19"/>
  <c r="AM98" i="18"/>
  <c r="AN110" i="18"/>
  <c r="CI83" i="18"/>
  <c r="BN258" i="18"/>
  <c r="BN259" i="18"/>
  <c r="BT228" i="18"/>
  <c r="BN230" i="17"/>
  <c r="BN227" i="17"/>
  <c r="CO97" i="17"/>
  <c r="CO579" i="17" s="1"/>
  <c r="BL127" i="17"/>
  <c r="L1494" i="19" s="1"/>
  <c r="K1494" i="19" s="1"/>
  <c r="M1494" i="19" s="1"/>
  <c r="BT252" i="18"/>
  <c r="BT262" i="18"/>
  <c r="BT253" i="18"/>
  <c r="BT144" i="18"/>
  <c r="CO198" i="18"/>
  <c r="BT221" i="17"/>
  <c r="BT222" i="17"/>
  <c r="CO79" i="18"/>
  <c r="CP79" i="18" s="1"/>
  <c r="CP108" i="18" s="1"/>
  <c r="CO241" i="18"/>
  <c r="CO161" i="18"/>
  <c r="CO106" i="18"/>
  <c r="I3195" i="19"/>
  <c r="AS83" i="18"/>
  <c r="AS228" i="17" s="1"/>
  <c r="H2413" i="19"/>
  <c r="CO83" i="17"/>
  <c r="CO536" i="17" s="1"/>
  <c r="BW96" i="18"/>
  <c r="BW258" i="18"/>
  <c r="BW259" i="18"/>
  <c r="CC228" i="18"/>
  <c r="BW227" i="17"/>
  <c r="BW230" i="17"/>
  <c r="BW228" i="17"/>
  <c r="BQ258" i="18"/>
  <c r="BQ259" i="18"/>
  <c r="BQ230" i="17"/>
  <c r="L2028" i="19"/>
  <c r="K2028" i="19" s="1"/>
  <c r="M2028" i="19" s="1"/>
  <c r="H2291" i="19"/>
  <c r="M670" i="19"/>
  <c r="M1592" i="19"/>
  <c r="I1279" i="19"/>
  <c r="BC127" i="17"/>
  <c r="L2209" i="19"/>
  <c r="K2209" i="19" s="1"/>
  <c r="M2209" i="19" s="1"/>
  <c r="CO44" i="17"/>
  <c r="CP44" i="17" s="1"/>
  <c r="BB236" i="17"/>
  <c r="I1284" i="19"/>
  <c r="BC132" i="17"/>
  <c r="BB571" i="17"/>
  <c r="I1704" i="19"/>
  <c r="BT433" i="17"/>
  <c r="BR127" i="17"/>
  <c r="L1704" i="19" s="1"/>
  <c r="K1704" i="19" s="1"/>
  <c r="I2269" i="19"/>
  <c r="CO557" i="17"/>
  <c r="CO242" i="17"/>
  <c r="CO217" i="17"/>
  <c r="CO35" i="17"/>
  <c r="I2202" i="19" s="1"/>
  <c r="I1499" i="19"/>
  <c r="BK228" i="17"/>
  <c r="BK236" i="17"/>
  <c r="BK571" i="17"/>
  <c r="L147" i="19"/>
  <c r="K147" i="19" s="1"/>
  <c r="M147" i="19" s="1"/>
  <c r="L252" i="19"/>
  <c r="L2201" i="19"/>
  <c r="K2201" i="19" s="1"/>
  <c r="M2201" i="19" s="1"/>
  <c r="CO143" i="17"/>
  <c r="L642" i="19"/>
  <c r="K642" i="19" s="1"/>
  <c r="M642" i="19" s="1"/>
  <c r="I753" i="19"/>
  <c r="AG246" i="17"/>
  <c r="BU256" i="17"/>
  <c r="BU241" i="17"/>
  <c r="L1727" i="19"/>
  <c r="K1727" i="19" s="1"/>
  <c r="BU248" i="17"/>
  <c r="CC135" i="17"/>
  <c r="CD236" i="17"/>
  <c r="I2297" i="19"/>
  <c r="CO224" i="17"/>
  <c r="CP130" i="17"/>
  <c r="CP129" i="17"/>
  <c r="BT120" i="17"/>
  <c r="I1802" i="19" s="1"/>
  <c r="AG228" i="17"/>
  <c r="AG236" i="17"/>
  <c r="AG571" i="17"/>
  <c r="BQ132" i="17"/>
  <c r="I1709" i="19" s="1"/>
  <c r="I1607" i="19"/>
  <c r="CP133" i="17"/>
  <c r="CO233" i="17"/>
  <c r="CO237" i="17"/>
  <c r="CO113" i="17"/>
  <c r="CP113" i="17" s="1"/>
  <c r="H1453" i="19"/>
  <c r="BK86" i="17"/>
  <c r="L1452" i="19"/>
  <c r="K1452" i="19" s="1"/>
  <c r="M1452" i="19" s="1"/>
  <c r="BT543" i="17"/>
  <c r="BT256" i="17"/>
  <c r="BT241" i="17"/>
  <c r="BT203" i="17"/>
  <c r="CO479" i="17"/>
  <c r="CP238" i="17"/>
  <c r="L2301" i="19"/>
  <c r="K2301" i="19" s="1"/>
  <c r="M2301" i="19" s="1"/>
  <c r="AD147" i="17"/>
  <c r="L2170" i="19"/>
  <c r="K2170" i="19" s="1"/>
  <c r="M2170" i="19" s="1"/>
  <c r="CM246" i="17"/>
  <c r="I2300" i="19"/>
  <c r="AT132" i="17"/>
  <c r="AT236" i="17" s="1"/>
  <c r="AS236" i="17"/>
  <c r="AS571" i="17"/>
  <c r="I2237" i="19"/>
  <c r="CO250" i="17"/>
  <c r="CP70" i="17"/>
  <c r="CP250" i="17" s="1"/>
  <c r="CP262" i="17"/>
  <c r="L2263" i="19"/>
  <c r="K2263" i="19" s="1"/>
  <c r="M2263" i="19" s="1"/>
  <c r="BR260" i="17"/>
  <c r="BR244" i="17"/>
  <c r="CJ135" i="17"/>
  <c r="CI147" i="17" s="1"/>
  <c r="L2206" i="19"/>
  <c r="K2206" i="19" s="1"/>
  <c r="M2206" i="19" s="1"/>
  <c r="CP253" i="17"/>
  <c r="BT93" i="18"/>
  <c r="H38" i="19"/>
  <c r="H2670" i="19"/>
  <c r="I38" i="19"/>
  <c r="I2296" i="19"/>
  <c r="AN135" i="17"/>
  <c r="BN147" i="17"/>
  <c r="CO53" i="18"/>
  <c r="CO93" i="18" s="1"/>
  <c r="AH83" i="18"/>
  <c r="I41" i="19" s="1"/>
  <c r="BT71" i="18"/>
  <c r="BU53" i="18"/>
  <c r="L2922" i="19" s="1"/>
  <c r="K2922" i="19" s="1"/>
  <c r="I2922" i="19"/>
  <c r="L2411" i="19"/>
  <c r="K2411" i="19" s="1"/>
  <c r="M2411" i="19" s="1"/>
  <c r="BB83" i="18"/>
  <c r="BB228" i="17" s="1"/>
  <c r="CP35" i="17"/>
  <c r="L2202" i="19" s="1"/>
  <c r="K2202" i="19" s="1"/>
  <c r="CO74" i="17"/>
  <c r="CP74" i="17" s="1"/>
  <c r="L2241" i="19" s="1"/>
  <c r="K2241" i="19" s="1"/>
  <c r="I2264" i="19"/>
  <c r="H1768" i="19"/>
  <c r="BT125" i="17"/>
  <c r="M3153" i="19"/>
  <c r="I3204" i="19"/>
  <c r="H3179" i="19"/>
  <c r="I40" i="19"/>
  <c r="M40" i="19" s="1"/>
  <c r="CP102" i="17"/>
  <c r="L2269" i="19" s="1"/>
  <c r="K2269" i="19" s="1"/>
  <c r="I2413" i="19"/>
  <c r="BR132" i="17"/>
  <c r="BR236" i="17" s="1"/>
  <c r="L2920" i="19"/>
  <c r="K2920" i="19" s="1"/>
  <c r="M2920" i="19" s="1"/>
  <c r="M2217" i="19"/>
  <c r="CD83" i="18"/>
  <c r="CC98" i="18" s="1"/>
  <c r="AH132" i="17"/>
  <c r="AG135" i="17" s="1"/>
  <c r="CP43" i="16"/>
  <c r="L585" i="19" s="1"/>
  <c r="K585" i="19" s="1"/>
  <c r="I2556" i="19"/>
  <c r="BT86" i="17"/>
  <c r="CO490" i="17" s="1"/>
  <c r="H2922" i="19"/>
  <c r="BX135" i="17"/>
  <c r="H3197" i="19"/>
  <c r="I2784" i="19"/>
  <c r="H2225" i="19"/>
  <c r="CO58" i="17"/>
  <c r="H2202" i="19"/>
  <c r="M1727" i="19"/>
  <c r="CF96" i="18"/>
  <c r="CF98" i="18"/>
  <c r="BK98" i="18"/>
  <c r="BL132" i="17"/>
  <c r="M1927" i="19"/>
  <c r="I585" i="19"/>
  <c r="H2940" i="19"/>
  <c r="CO71" i="18"/>
  <c r="AT81" i="18"/>
  <c r="AT110" i="18" s="1"/>
  <c r="BZ147" i="17"/>
  <c r="K136" i="19"/>
  <c r="M136" i="19" s="1"/>
  <c r="K206" i="19"/>
  <c r="M206" i="19" s="1"/>
  <c r="K252" i="19"/>
  <c r="M252" i="19" s="1"/>
  <c r="M248" i="19"/>
  <c r="K86" i="19"/>
  <c r="M86" i="19" s="1"/>
  <c r="L1279" i="19"/>
  <c r="K1279" i="19" s="1"/>
  <c r="M1279" i="19" s="1"/>
  <c r="L1277" i="19"/>
  <c r="K1277" i="19" s="1"/>
  <c r="M1277" i="19" s="1"/>
  <c r="L2894" i="19"/>
  <c r="K2894" i="19" s="1"/>
  <c r="M2894" i="19" s="1"/>
  <c r="L61" i="19"/>
  <c r="K61" i="19" s="1"/>
  <c r="M61" i="19" s="1"/>
  <c r="CO144" i="17"/>
  <c r="L1124" i="19"/>
  <c r="K1124" i="19" s="1"/>
  <c r="M1124" i="19" s="1"/>
  <c r="L166" i="19"/>
  <c r="L1983" i="19"/>
  <c r="K1983" i="19" s="1"/>
  <c r="M1983" i="19" s="1"/>
  <c r="L37" i="19"/>
  <c r="K37" i="19" s="1"/>
  <c r="L1342" i="19"/>
  <c r="K1342" i="19" s="1"/>
  <c r="M1342" i="19" s="1"/>
  <c r="AS96" i="18"/>
  <c r="L179" i="19"/>
  <c r="K179" i="19" s="1"/>
  <c r="M179" i="19" s="1"/>
  <c r="L1955" i="19"/>
  <c r="K1955" i="19" s="1"/>
  <c r="M1955" i="19" s="1"/>
  <c r="L74" i="19"/>
  <c r="L2297" i="19"/>
  <c r="K2297" i="19" s="1"/>
  <c r="M2297" i="19" s="1"/>
  <c r="L38" i="19"/>
  <c r="K38" i="19" s="1"/>
  <c r="BN96" i="18"/>
  <c r="L1813" i="19"/>
  <c r="K1813" i="19" s="1"/>
  <c r="M1813" i="19" s="1"/>
  <c r="L1023" i="19"/>
  <c r="K1023" i="19" s="1"/>
  <c r="M1023" i="19" s="1"/>
  <c r="L1795" i="19"/>
  <c r="K1795" i="19" s="1"/>
  <c r="M1795" i="19" s="1"/>
  <c r="L39" i="19"/>
  <c r="K39" i="19" s="1"/>
  <c r="CO92" i="18"/>
  <c r="AD96" i="18"/>
  <c r="BQ96" i="18"/>
  <c r="AG96" i="18"/>
  <c r="L1397" i="19"/>
  <c r="K1397" i="19" s="1"/>
  <c r="M1397" i="19" s="1"/>
  <c r="L2357" i="19"/>
  <c r="K2357" i="19" s="1"/>
  <c r="M2357" i="19" s="1"/>
  <c r="L3166" i="19"/>
  <c r="K3166" i="19" s="1"/>
  <c r="M3166" i="19" s="1"/>
  <c r="AJ96" i="18"/>
  <c r="L2782" i="19"/>
  <c r="K2782" i="19" s="1"/>
  <c r="M2782" i="19" s="1"/>
  <c r="L1740" i="19"/>
  <c r="K1740" i="19" s="1"/>
  <c r="M1740" i="19" s="1"/>
  <c r="BT146" i="17"/>
  <c r="L2471" i="19"/>
  <c r="K2471" i="19" s="1"/>
  <c r="M2471" i="19" s="1"/>
  <c r="L2295" i="19"/>
  <c r="K2295" i="19" s="1"/>
  <c r="M2295" i="19" s="1"/>
  <c r="L2296" i="19"/>
  <c r="K2296" i="19" s="1"/>
  <c r="M2296" i="19" s="1"/>
  <c r="L3064" i="19"/>
  <c r="K3064" i="19" s="1"/>
  <c r="M3064" i="19" s="1"/>
  <c r="L363" i="19"/>
  <c r="K363" i="19" s="1"/>
  <c r="M363" i="19" s="1"/>
  <c r="L307" i="19"/>
  <c r="K307" i="19" s="1"/>
  <c r="M307" i="19" s="1"/>
  <c r="L1064" i="19"/>
  <c r="K1064" i="19" s="1"/>
  <c r="M1064" i="19" s="1"/>
  <c r="L2830" i="19"/>
  <c r="K2830" i="19" s="1"/>
  <c r="M2830" i="19" s="1"/>
  <c r="L2840" i="19"/>
  <c r="K2840" i="19" s="1"/>
  <c r="M2840" i="19" s="1"/>
  <c r="L1127" i="19"/>
  <c r="K1127" i="19" s="1"/>
  <c r="M1127" i="19" s="1"/>
  <c r="L44" i="19"/>
  <c r="K44" i="19" s="1"/>
  <c r="L1284" i="19"/>
  <c r="K1284" i="19" s="1"/>
  <c r="M1284" i="19" s="1"/>
  <c r="L2079" i="19"/>
  <c r="K2079" i="19" s="1"/>
  <c r="M2079" i="19" s="1"/>
  <c r="I143" i="19"/>
  <c r="L1757" i="19"/>
  <c r="K1757" i="19" s="1"/>
  <c r="M1757" i="19" s="1"/>
  <c r="L1557" i="19"/>
  <c r="K1557" i="19" s="1"/>
  <c r="M1557" i="19" s="1"/>
  <c r="L1558" i="19"/>
  <c r="K1558" i="19" s="1"/>
  <c r="M1558" i="19" s="1"/>
  <c r="L3177" i="19"/>
  <c r="K3177" i="19" s="1"/>
  <c r="M3177" i="19" s="1"/>
  <c r="L2886" i="19"/>
  <c r="K2886" i="19" s="1"/>
  <c r="M2886" i="19" s="1"/>
  <c r="L2896" i="19"/>
  <c r="K2896" i="19" s="1"/>
  <c r="M2896" i="19" s="1"/>
  <c r="L2772" i="19"/>
  <c r="K2772" i="19" s="1"/>
  <c r="M2772" i="19" s="1"/>
  <c r="L2029" i="19"/>
  <c r="K2029" i="19" s="1"/>
  <c r="M2029" i="19" s="1"/>
  <c r="L148" i="19"/>
  <c r="K148" i="19" s="1"/>
  <c r="L253" i="19"/>
  <c r="K253" i="19" s="1"/>
  <c r="M253" i="19" s="1"/>
  <c r="L964" i="19"/>
  <c r="K964" i="19" s="1"/>
  <c r="M964" i="19" s="1"/>
  <c r="L3056" i="19"/>
  <c r="K3056" i="19" s="1"/>
  <c r="M3056" i="19" s="1"/>
  <c r="L355" i="19"/>
  <c r="K355" i="19" s="1"/>
  <c r="M355" i="19" s="1"/>
  <c r="L299" i="19"/>
  <c r="K299" i="19" s="1"/>
  <c r="M299" i="19" s="1"/>
  <c r="L798" i="19"/>
  <c r="K798" i="19" s="1"/>
  <c r="M798" i="19" s="1"/>
  <c r="L35" i="19"/>
  <c r="K35" i="19" s="1"/>
  <c r="L967" i="19"/>
  <c r="K967" i="19" s="1"/>
  <c r="M967" i="19" s="1"/>
  <c r="BK96" i="18"/>
  <c r="L3210" i="19"/>
  <c r="K3210" i="19" s="1"/>
  <c r="M3210" i="19" s="1"/>
  <c r="L3195" i="19"/>
  <c r="K3195" i="19" s="1"/>
  <c r="M3195" i="19" s="1"/>
  <c r="L1604" i="19"/>
  <c r="K1604" i="19" s="1"/>
  <c r="M1604" i="19" s="1"/>
  <c r="L2432" i="19"/>
  <c r="K2432" i="19" s="1"/>
  <c r="M2432" i="19" s="1"/>
  <c r="I309" i="19" l="1"/>
  <c r="H309" i="19" s="1"/>
  <c r="I45" i="19"/>
  <c r="M2269" i="19"/>
  <c r="BU120" i="17"/>
  <c r="L1802" i="19" s="1"/>
  <c r="K1802" i="19" s="1"/>
  <c r="M1802" i="19" s="1"/>
  <c r="CP124" i="17"/>
  <c r="I2291" i="19"/>
  <c r="M587" i="19"/>
  <c r="H46" i="19"/>
  <c r="M39" i="19"/>
  <c r="H45" i="19"/>
  <c r="AV96" i="18"/>
  <c r="BB228" i="18"/>
  <c r="AV227" i="17"/>
  <c r="AW83" i="18"/>
  <c r="AV228" i="17"/>
  <c r="AV230" i="17"/>
  <c r="I2585" i="19"/>
  <c r="AV259" i="18"/>
  <c r="AV258" i="18"/>
  <c r="M3095" i="19"/>
  <c r="CP97" i="17"/>
  <c r="I2250" i="19"/>
  <c r="M35" i="19"/>
  <c r="AS135" i="17"/>
  <c r="I1072" i="19" s="1"/>
  <c r="M37" i="19"/>
  <c r="M2922" i="19"/>
  <c r="BB96" i="18"/>
  <c r="L799" i="19"/>
  <c r="K799" i="19" s="1"/>
  <c r="M799" i="19" s="1"/>
  <c r="M1704" i="19"/>
  <c r="L2413" i="19"/>
  <c r="K2413" i="19" s="1"/>
  <c r="M2413" i="19" s="1"/>
  <c r="H1072" i="19"/>
  <c r="CO85" i="17"/>
  <c r="L2211" i="19"/>
  <c r="K2211" i="19" s="1"/>
  <c r="M38" i="19"/>
  <c r="AG98" i="18"/>
  <c r="I2940" i="19"/>
  <c r="BT122" i="18"/>
  <c r="BT160" i="18"/>
  <c r="BT169" i="18"/>
  <c r="CO216" i="18"/>
  <c r="CP83" i="17"/>
  <c r="L2250" i="19" s="1"/>
  <c r="K2250" i="19" s="1"/>
  <c r="I2948" i="19"/>
  <c r="BT162" i="18"/>
  <c r="BT108" i="18"/>
  <c r="CO224" i="18"/>
  <c r="M2202" i="19"/>
  <c r="L2948" i="19"/>
  <c r="K2948" i="19" s="1"/>
  <c r="BU108" i="18"/>
  <c r="CO263" i="17"/>
  <c r="AT83" i="18"/>
  <c r="AS98" i="18" s="1"/>
  <c r="AS258" i="18"/>
  <c r="AS259" i="18"/>
  <c r="AS227" i="17"/>
  <c r="AS230" i="17"/>
  <c r="CJ83" i="18"/>
  <c r="CI259" i="18"/>
  <c r="CI258" i="18"/>
  <c r="CI228" i="18"/>
  <c r="CI230" i="17"/>
  <c r="CI227" i="17"/>
  <c r="CI98" i="18"/>
  <c r="CI96" i="18"/>
  <c r="CI228" i="17"/>
  <c r="CC258" i="18"/>
  <c r="CC259" i="18"/>
  <c r="CC227" i="17"/>
  <c r="CC228" i="17"/>
  <c r="CC230" i="17"/>
  <c r="CC96" i="18"/>
  <c r="BZ228" i="18"/>
  <c r="CP71" i="18"/>
  <c r="CP122" i="18" s="1"/>
  <c r="CO160" i="18"/>
  <c r="CO122" i="18"/>
  <c r="CO169" i="18"/>
  <c r="L3205" i="19"/>
  <c r="K3205" i="19" s="1"/>
  <c r="L1709" i="19"/>
  <c r="K1709" i="19" s="1"/>
  <c r="M1709" i="19" s="1"/>
  <c r="M3204" i="19"/>
  <c r="I2670" i="19"/>
  <c r="BB258" i="18"/>
  <c r="BB259" i="18"/>
  <c r="BQ228" i="18"/>
  <c r="BB230" i="17"/>
  <c r="BB227" i="17"/>
  <c r="CO262" i="18"/>
  <c r="CO253" i="18"/>
  <c r="CO252" i="18"/>
  <c r="CO144" i="18"/>
  <c r="CO221" i="17"/>
  <c r="I2280" i="19"/>
  <c r="CO222" i="17"/>
  <c r="I3205" i="19"/>
  <c r="CO108" i="18"/>
  <c r="CO162" i="18"/>
  <c r="M3203" i="19"/>
  <c r="L3204" i="19"/>
  <c r="K3204" i="19" s="1"/>
  <c r="CP107" i="18"/>
  <c r="CO334" i="17"/>
  <c r="H2252" i="19"/>
  <c r="I2211" i="19"/>
  <c r="BB135" i="17"/>
  <c r="I1287" i="19" s="1"/>
  <c r="H1287" i="19"/>
  <c r="BC236" i="17"/>
  <c r="H1502" i="19"/>
  <c r="BL236" i="17"/>
  <c r="I2225" i="19"/>
  <c r="CO249" i="17"/>
  <c r="CO125" i="17"/>
  <c r="CP125" i="17" s="1"/>
  <c r="L2292" i="19" s="1"/>
  <c r="K2292" i="19" s="1"/>
  <c r="CP242" i="17"/>
  <c r="BK246" i="17"/>
  <c r="BT490" i="17"/>
  <c r="BL86" i="17"/>
  <c r="I1453" i="19"/>
  <c r="H2287" i="19"/>
  <c r="CP243" i="17"/>
  <c r="CP237" i="17"/>
  <c r="L2300" i="19"/>
  <c r="K2300" i="19" s="1"/>
  <c r="M2300" i="19" s="1"/>
  <c r="I2032" i="19"/>
  <c r="CD135" i="17"/>
  <c r="CC147" i="17" s="1"/>
  <c r="CP58" i="17"/>
  <c r="CP249" i="17" s="1"/>
  <c r="I1768" i="19"/>
  <c r="BT246" i="17"/>
  <c r="H802" i="19"/>
  <c r="AH236" i="17"/>
  <c r="I1807" i="19"/>
  <c r="BT260" i="17"/>
  <c r="BT244" i="17"/>
  <c r="BT566" i="17"/>
  <c r="CO529" i="17"/>
  <c r="CO317" i="17"/>
  <c r="BT568" i="17"/>
  <c r="CO562" i="17"/>
  <c r="CO243" i="17"/>
  <c r="CO120" i="17"/>
  <c r="I2252" i="19"/>
  <c r="CP85" i="17"/>
  <c r="BQ228" i="17"/>
  <c r="BQ236" i="17"/>
  <c r="BQ571" i="17"/>
  <c r="BT581" i="17"/>
  <c r="CO524" i="17"/>
  <c r="BT142" i="17"/>
  <c r="CO540" i="17"/>
  <c r="CO328" i="17"/>
  <c r="CO193" i="17"/>
  <c r="CO564" i="17"/>
  <c r="BK135" i="17"/>
  <c r="I1502" i="19" s="1"/>
  <c r="M585" i="19"/>
  <c r="CO54" i="16"/>
  <c r="BU86" i="17"/>
  <c r="BU246" i="17" s="1"/>
  <c r="H1712" i="19"/>
  <c r="CO75" i="17"/>
  <c r="L2554" i="19"/>
  <c r="K2554" i="19" s="1"/>
  <c r="M2554" i="19" s="1"/>
  <c r="H2298" i="19"/>
  <c r="CO131" i="17"/>
  <c r="I2298" i="19" s="1"/>
  <c r="I2241" i="19"/>
  <c r="M2241" i="19" s="1"/>
  <c r="CP53" i="18"/>
  <c r="H3199" i="19" s="1"/>
  <c r="CO73" i="18"/>
  <c r="CO225" i="17" s="1"/>
  <c r="L912" i="19"/>
  <c r="K912" i="19" s="1"/>
  <c r="M912" i="19" s="1"/>
  <c r="AM147" i="17"/>
  <c r="I3179" i="19"/>
  <c r="CO45" i="17"/>
  <c r="BC83" i="18"/>
  <c r="BB98" i="18" s="1"/>
  <c r="H2292" i="19"/>
  <c r="CO108" i="17"/>
  <c r="H2212" i="19"/>
  <c r="AT135" i="17"/>
  <c r="L1072" i="19" s="1"/>
  <c r="K1072" i="19" s="1"/>
  <c r="M1072" i="19" s="1"/>
  <c r="BT73" i="18"/>
  <c r="I2942" i="19" s="1"/>
  <c r="BW147" i="17"/>
  <c r="L1872" i="19"/>
  <c r="K1872" i="19" s="1"/>
  <c r="M1872" i="19" s="1"/>
  <c r="I802" i="19"/>
  <c r="AH135" i="17"/>
  <c r="AG147" i="17" s="1"/>
  <c r="BU125" i="17"/>
  <c r="H2275" i="19"/>
  <c r="BU71" i="18"/>
  <c r="BU122" i="18" s="1"/>
  <c r="AS147" i="17"/>
  <c r="BQ135" i="17"/>
  <c r="I3197" i="19"/>
  <c r="H2242" i="19"/>
  <c r="H2942" i="19"/>
  <c r="K166" i="19"/>
  <c r="M166" i="19" s="1"/>
  <c r="H143" i="19"/>
  <c r="M143" i="19" s="1"/>
  <c r="M148" i="19"/>
  <c r="K74" i="19"/>
  <c r="M74" i="19" s="1"/>
  <c r="L102" i="19"/>
  <c r="L207" i="19"/>
  <c r="K207" i="19" s="1"/>
  <c r="M207" i="19" s="1"/>
  <c r="L41" i="19"/>
  <c r="K41" i="19" s="1"/>
  <c r="M41" i="19" s="1"/>
  <c r="L1069" i="19"/>
  <c r="K1069" i="19" s="1"/>
  <c r="M1069" i="19" s="1"/>
  <c r="L2142" i="19"/>
  <c r="K2142" i="19" s="1"/>
  <c r="M2142" i="19" s="1"/>
  <c r="I256" i="19"/>
  <c r="H256" i="19" s="1"/>
  <c r="L2280" i="19"/>
  <c r="K2280" i="19" s="1"/>
  <c r="CO141" i="17"/>
  <c r="CO146" i="17"/>
  <c r="L2237" i="19"/>
  <c r="K2237" i="19" s="1"/>
  <c r="M2237" i="19" s="1"/>
  <c r="CO145" i="17"/>
  <c r="L753" i="19"/>
  <c r="K753" i="19" s="1"/>
  <c r="M753" i="19" s="1"/>
  <c r="L1607" i="19"/>
  <c r="K1607" i="19" s="1"/>
  <c r="M1607" i="19" s="1"/>
  <c r="L2236" i="19"/>
  <c r="K2236" i="19" s="1"/>
  <c r="M2236" i="19" s="1"/>
  <c r="L3066" i="19"/>
  <c r="K3066" i="19" s="1"/>
  <c r="M3066" i="19" s="1"/>
  <c r="L365" i="19"/>
  <c r="K365" i="19" s="1"/>
  <c r="L309" i="19"/>
  <c r="K309" i="19" s="1"/>
  <c r="M309" i="19" s="1"/>
  <c r="L2442" i="19"/>
  <c r="K2442" i="19" s="1"/>
  <c r="M2442" i="19" s="1"/>
  <c r="L2774" i="19"/>
  <c r="K2774" i="19" s="1"/>
  <c r="M2774" i="19" s="1"/>
  <c r="L2909" i="19"/>
  <c r="K2909" i="19" s="1"/>
  <c r="M2909" i="19" s="1"/>
  <c r="L3197" i="19"/>
  <c r="K3197" i="19" s="1"/>
  <c r="L46" i="19"/>
  <c r="K46" i="19" s="1"/>
  <c r="M46" i="19" s="1"/>
  <c r="L45" i="19"/>
  <c r="K45" i="19" s="1"/>
  <c r="L1499" i="19"/>
  <c r="K1499" i="19" s="1"/>
  <c r="M1499" i="19" s="1"/>
  <c r="L1767" i="19"/>
  <c r="K1767" i="19" s="1"/>
  <c r="M1767" i="19" s="1"/>
  <c r="L2087" i="19"/>
  <c r="K2087" i="19" s="1"/>
  <c r="M2087" i="19" s="1"/>
  <c r="I151" i="19"/>
  <c r="H151" i="19" s="1"/>
  <c r="M45" i="19" l="1"/>
  <c r="M2250" i="19"/>
  <c r="L2585" i="19"/>
  <c r="K2585" i="19" s="1"/>
  <c r="M2585" i="19" s="1"/>
  <c r="AV98" i="18"/>
  <c r="CP263" i="17"/>
  <c r="L2264" i="19"/>
  <c r="K2264" i="19" s="1"/>
  <c r="M2264" i="19" s="1"/>
  <c r="L802" i="19"/>
  <c r="K802" i="19" s="1"/>
  <c r="M802" i="19" s="1"/>
  <c r="H3207" i="19"/>
  <c r="L2225" i="19"/>
  <c r="K2225" i="19" s="1"/>
  <c r="M2225" i="19" s="1"/>
  <c r="BL135" i="17"/>
  <c r="L1502" i="19" s="1"/>
  <c r="K1502" i="19" s="1"/>
  <c r="M1502" i="19" s="1"/>
  <c r="BC135" i="17"/>
  <c r="BB147" i="17" s="1"/>
  <c r="M2211" i="19"/>
  <c r="I2292" i="19"/>
  <c r="M2292" i="19" s="1"/>
  <c r="M3197" i="19"/>
  <c r="CO81" i="18"/>
  <c r="CO163" i="18" s="1"/>
  <c r="BT256" i="18"/>
  <c r="BT257" i="18"/>
  <c r="BT123" i="18"/>
  <c r="BT229" i="17"/>
  <c r="BT225" i="17"/>
  <c r="CO218" i="18"/>
  <c r="BT226" i="17"/>
  <c r="BT171" i="18"/>
  <c r="H44" i="19"/>
  <c r="I43" i="19"/>
  <c r="L2556" i="19"/>
  <c r="K2556" i="19" s="1"/>
  <c r="M2556" i="19" s="1"/>
  <c r="M2280" i="19"/>
  <c r="CO256" i="18"/>
  <c r="CO257" i="18"/>
  <c r="CO123" i="18"/>
  <c r="CO171" i="18"/>
  <c r="CO229" i="17"/>
  <c r="M3205" i="19"/>
  <c r="L3124" i="19"/>
  <c r="K3124" i="19" s="1"/>
  <c r="M3124" i="19" s="1"/>
  <c r="I365" i="19"/>
  <c r="H365" i="19" s="1"/>
  <c r="H43" i="19"/>
  <c r="M2948" i="19"/>
  <c r="H1814" i="19"/>
  <c r="BU244" i="17"/>
  <c r="BU260" i="17"/>
  <c r="I2275" i="19"/>
  <c r="CO580" i="17"/>
  <c r="CO214" i="17"/>
  <c r="CP260" i="17"/>
  <c r="CP244" i="17"/>
  <c r="CO568" i="17"/>
  <c r="CO543" i="17"/>
  <c r="CO256" i="17"/>
  <c r="CO241" i="17"/>
  <c r="CO203" i="17"/>
  <c r="CP75" i="17"/>
  <c r="CO86" i="17" s="1"/>
  <c r="I2287" i="19"/>
  <c r="CO581" i="17"/>
  <c r="CP120" i="17"/>
  <c r="L2287" i="19" s="1"/>
  <c r="K2287" i="19" s="1"/>
  <c r="CO335" i="17"/>
  <c r="CO248" i="17"/>
  <c r="CP131" i="17"/>
  <c r="CP240" i="17" s="1"/>
  <c r="CO226" i="17"/>
  <c r="CO240" i="17"/>
  <c r="CO322" i="17"/>
  <c r="I2242" i="19"/>
  <c r="BL246" i="17"/>
  <c r="L1453" i="19"/>
  <c r="K1453" i="19" s="1"/>
  <c r="M1453" i="19" s="1"/>
  <c r="CO244" i="17"/>
  <c r="CO260" i="17"/>
  <c r="CO566" i="17"/>
  <c r="CP45" i="17"/>
  <c r="H1809" i="19"/>
  <c r="CP108" i="17"/>
  <c r="L2275" i="19" s="1"/>
  <c r="K2275" i="19" s="1"/>
  <c r="I3199" i="19"/>
  <c r="CP73" i="18"/>
  <c r="CP123" i="18" s="1"/>
  <c r="I1712" i="19"/>
  <c r="BK147" i="17"/>
  <c r="BT132" i="17"/>
  <c r="BU132" i="17" s="1"/>
  <c r="BU236" i="17" s="1"/>
  <c r="L1807" i="19"/>
  <c r="K1807" i="19" s="1"/>
  <c r="M1807" i="19" s="1"/>
  <c r="BU73" i="18"/>
  <c r="BU123" i="18" s="1"/>
  <c r="BT127" i="17"/>
  <c r="H2294" i="19"/>
  <c r="BT95" i="18"/>
  <c r="BT81" i="18"/>
  <c r="I2950" i="19" s="1"/>
  <c r="L2940" i="19"/>
  <c r="K2940" i="19" s="1"/>
  <c r="M2940" i="19" s="1"/>
  <c r="I44" i="19"/>
  <c r="L2670" i="19"/>
  <c r="K2670" i="19" s="1"/>
  <c r="M2670" i="19" s="1"/>
  <c r="H2950" i="19"/>
  <c r="I2212" i="19"/>
  <c r="BR135" i="17"/>
  <c r="L1712" i="19" s="1"/>
  <c r="K1712" i="19" s="1"/>
  <c r="CO127" i="17"/>
  <c r="CP127" i="17" s="1"/>
  <c r="L2294" i="19" s="1"/>
  <c r="K2294" i="19" s="1"/>
  <c r="K102" i="19"/>
  <c r="M102" i="19" s="1"/>
  <c r="L2291" i="19"/>
  <c r="K2291" i="19" s="1"/>
  <c r="M2291" i="19" s="1"/>
  <c r="L1182" i="19"/>
  <c r="K1182" i="19" s="1"/>
  <c r="M1182" i="19" s="1"/>
  <c r="L43" i="19"/>
  <c r="K43" i="19" s="1"/>
  <c r="CO142" i="17"/>
  <c r="L2252" i="19"/>
  <c r="K2252" i="19" s="1"/>
  <c r="M2252" i="19" s="1"/>
  <c r="L3179" i="19"/>
  <c r="K3179" i="19" s="1"/>
  <c r="M3179" i="19" s="1"/>
  <c r="CO95" i="18"/>
  <c r="L1768" i="19"/>
  <c r="K1768" i="19" s="1"/>
  <c r="M1768" i="19" s="1"/>
  <c r="L256" i="19"/>
  <c r="K256" i="19" s="1"/>
  <c r="L151" i="19"/>
  <c r="K151" i="19" s="1"/>
  <c r="M151" i="19" s="1"/>
  <c r="L2032" i="19"/>
  <c r="K2032" i="19" s="1"/>
  <c r="M2032" i="19" s="1"/>
  <c r="L2784" i="19"/>
  <c r="K2784" i="19" s="1"/>
  <c r="M2784" i="19" s="1"/>
  <c r="CP81" i="18" l="1"/>
  <c r="L3207" i="19" s="1"/>
  <c r="K3207" i="19" s="1"/>
  <c r="M44" i="19"/>
  <c r="M1712" i="19"/>
  <c r="H2253" i="19"/>
  <c r="H2299" i="19"/>
  <c r="CO132" i="17"/>
  <c r="CP132" i="17" s="1"/>
  <c r="CP236" i="17" s="1"/>
  <c r="L2242" i="19"/>
  <c r="K2242" i="19" s="1"/>
  <c r="M2242" i="19" s="1"/>
  <c r="M365" i="19"/>
  <c r="M43" i="19"/>
  <c r="CO110" i="18"/>
  <c r="L1287" i="19"/>
  <c r="K1287" i="19" s="1"/>
  <c r="M1287" i="19" s="1"/>
  <c r="BU81" i="18"/>
  <c r="L2950" i="19" s="1"/>
  <c r="K2950" i="19" s="1"/>
  <c r="M2950" i="19" s="1"/>
  <c r="I3207" i="19"/>
  <c r="BT163" i="18"/>
  <c r="BT110" i="18"/>
  <c r="CO226" i="18"/>
  <c r="M2275" i="19"/>
  <c r="M2287" i="19"/>
  <c r="CO236" i="17"/>
  <c r="I2253" i="19"/>
  <c r="CO246" i="17"/>
  <c r="BU127" i="17"/>
  <c r="L1809" i="19" s="1"/>
  <c r="K1809" i="19" s="1"/>
  <c r="CO531" i="17"/>
  <c r="BT236" i="17"/>
  <c r="BT571" i="17"/>
  <c r="BQ147" i="17"/>
  <c r="L2212" i="19"/>
  <c r="K2212" i="19" s="1"/>
  <c r="M2212" i="19" s="1"/>
  <c r="CP248" i="17"/>
  <c r="CP256" i="17"/>
  <c r="CP241" i="17"/>
  <c r="CO83" i="18"/>
  <c r="I1809" i="19"/>
  <c r="CP86" i="17"/>
  <c r="CP246" i="17" s="1"/>
  <c r="I2294" i="19"/>
  <c r="M2294" i="19" s="1"/>
  <c r="H2952" i="19"/>
  <c r="L2942" i="19"/>
  <c r="K2942" i="19" s="1"/>
  <c r="M2942" i="19" s="1"/>
  <c r="H1817" i="19"/>
  <c r="BT135" i="17"/>
  <c r="I1817" i="19" s="1"/>
  <c r="L1814" i="19"/>
  <c r="K1814" i="19" s="1"/>
  <c r="M256" i="19"/>
  <c r="BT83" i="18"/>
  <c r="I1814" i="19"/>
  <c r="H3209" i="19"/>
  <c r="L2298" i="19"/>
  <c r="K2298" i="19" s="1"/>
  <c r="M2298" i="19" s="1"/>
  <c r="CP110" i="18" l="1"/>
  <c r="CO135" i="17"/>
  <c r="I2302" i="19" s="1"/>
  <c r="I2299" i="19"/>
  <c r="CO571" i="17"/>
  <c r="CO228" i="17"/>
  <c r="M1814" i="19"/>
  <c r="M3207" i="19"/>
  <c r="CO96" i="18"/>
  <c r="BU110" i="18"/>
  <c r="BU135" i="17"/>
  <c r="BT147" i="17" s="1"/>
  <c r="H2302" i="19"/>
  <c r="M1809" i="19"/>
  <c r="BT259" i="18"/>
  <c r="BT258" i="18"/>
  <c r="BT230" i="17"/>
  <c r="CO228" i="18"/>
  <c r="BT227" i="17"/>
  <c r="CO258" i="18"/>
  <c r="CO259" i="18"/>
  <c r="CO230" i="17"/>
  <c r="CO227" i="17"/>
  <c r="BT228" i="17"/>
  <c r="CP83" i="18"/>
  <c r="CO98" i="18" s="1"/>
  <c r="I3209" i="19"/>
  <c r="L2253" i="19"/>
  <c r="K2253" i="19" s="1"/>
  <c r="M2253" i="19" s="1"/>
  <c r="CP135" i="17"/>
  <c r="CO147" i="17" s="1"/>
  <c r="BU83" i="18"/>
  <c r="L2952" i="19" s="1"/>
  <c r="K2952" i="19" s="1"/>
  <c r="BT96" i="18"/>
  <c r="BT98" i="18"/>
  <c r="I2952" i="19"/>
  <c r="L3199" i="19"/>
  <c r="K3199" i="19" s="1"/>
  <c r="M3199" i="19" s="1"/>
  <c r="L2299" i="19"/>
  <c r="K2299" i="19" s="1"/>
  <c r="M2299" i="19" l="1"/>
  <c r="L1817" i="19"/>
  <c r="K1817" i="19" s="1"/>
  <c r="M1817" i="19" s="1"/>
  <c r="M2952" i="19"/>
  <c r="B10" i="19"/>
  <c r="L2302" i="19"/>
  <c r="K2302" i="19" s="1"/>
  <c r="M2302" i="19" s="1"/>
  <c r="L3209" i="19"/>
  <c r="K3209" i="19" s="1"/>
  <c r="M3209" i="19" s="1"/>
  <c r="B7" i="19" l="1"/>
  <c r="B9" i="19"/>
  <c r="B8" i="19"/>
</calcChain>
</file>

<file path=xl/comments1.xml><?xml version="1.0" encoding="utf-8"?>
<comments xmlns="http://schemas.openxmlformats.org/spreadsheetml/2006/main">
  <authors>
    <author>SANCHEZ SERRA Daniel</author>
  </authors>
  <commentList>
    <comment ref="BQ77" authorId="0" shapeId="0">
      <text>
        <r>
          <rPr>
            <b/>
            <sz val="9"/>
            <color indexed="81"/>
            <rFont val="Tahoma"/>
            <family val="2"/>
          </rPr>
          <t>SANCHEZ SERRA Daniel:</t>
        </r>
        <r>
          <rPr>
            <sz val="9"/>
            <color indexed="81"/>
            <rFont val="Tahoma"/>
            <family val="2"/>
          </rPr>
          <t xml:space="preserve">
These formulas check if ISCED 3 + ISCED 4 = ISCED3+4
</t>
        </r>
      </text>
    </comment>
    <comment ref="BZ77" authorId="0" shapeId="0">
      <text>
        <r>
          <rPr>
            <b/>
            <sz val="9"/>
            <color indexed="81"/>
            <rFont val="Tahoma"/>
            <family val="2"/>
          </rPr>
          <t>SANCHEZ SERRA Daniel:</t>
        </r>
        <r>
          <rPr>
            <sz val="9"/>
            <color indexed="81"/>
            <rFont val="Tahoma"/>
            <family val="2"/>
          </rPr>
          <t xml:space="preserve">
These formulas check if ISCED 54+64+74+84 + ISCED 55+65+75+85= ISCED5+6+7+8</t>
        </r>
      </text>
    </comment>
    <comment ref="CF77" authorId="0" shapeId="0">
      <text>
        <r>
          <rPr>
            <b/>
            <sz val="9"/>
            <color indexed="81"/>
            <rFont val="Tahoma"/>
            <family val="2"/>
          </rPr>
          <t>SANCHEZ SERRA Daniel:</t>
        </r>
        <r>
          <rPr>
            <sz val="9"/>
            <color indexed="81"/>
            <rFont val="Tahoma"/>
            <family val="2"/>
          </rPr>
          <t xml:space="preserve">
Check if students retorted for ISCED category 'Academic" are less or equal to the data reported for ISCED level 5-8
</t>
        </r>
      </text>
    </comment>
    <comment ref="CI77" authorId="0" shapeId="0">
      <text>
        <r>
          <rPr>
            <b/>
            <sz val="9"/>
            <color indexed="81"/>
            <rFont val="Tahoma"/>
            <family val="2"/>
          </rPr>
          <t>SANCHEZ SERRA Daniel:</t>
        </r>
        <r>
          <rPr>
            <sz val="9"/>
            <color indexed="81"/>
            <rFont val="Tahoma"/>
            <family val="2"/>
          </rPr>
          <t xml:space="preserve">
Check if students retorted for ISCED category 'Vocational" are less or equal to the data reported for ISCED level 5-8</t>
        </r>
      </text>
    </comment>
    <comment ref="CO77" authorId="0" shapeId="0">
      <text>
        <r>
          <rPr>
            <b/>
            <sz val="9"/>
            <color indexed="81"/>
            <rFont val="Tahoma"/>
            <family val="2"/>
          </rPr>
          <t>SANCHEZ SERRA Daniel:</t>
        </r>
        <r>
          <rPr>
            <sz val="9"/>
            <color indexed="81"/>
            <rFont val="Tahoma"/>
            <family val="2"/>
          </rPr>
          <t xml:space="preserve">
Not allocated by level is also included in this quality check</t>
        </r>
      </text>
    </comment>
  </commentList>
</comments>
</file>

<file path=xl/comments2.xml><?xml version="1.0" encoding="utf-8"?>
<comments xmlns="http://schemas.openxmlformats.org/spreadsheetml/2006/main">
  <authors>
    <author>SANCHEZ SERRA Daniel</author>
  </authors>
  <commentList>
    <comment ref="BQ176" authorId="0" shapeId="0">
      <text>
        <r>
          <rPr>
            <b/>
            <sz val="9"/>
            <color indexed="81"/>
            <rFont val="Tahoma"/>
            <family val="2"/>
          </rPr>
          <t>SANCHEZ SERRA Daniel:</t>
        </r>
        <r>
          <rPr>
            <sz val="9"/>
            <color indexed="81"/>
            <rFont val="Tahoma"/>
            <family val="2"/>
          </rPr>
          <t xml:space="preserve">
These formulas check if ISCED 3 + ISCED 4 = ISCED3+4
</t>
        </r>
      </text>
    </comment>
    <comment ref="BZ176" authorId="0" shapeId="0">
      <text>
        <r>
          <rPr>
            <b/>
            <sz val="9"/>
            <color indexed="81"/>
            <rFont val="Tahoma"/>
            <family val="2"/>
          </rPr>
          <t>SANCHEZ SERRA Daniel:</t>
        </r>
        <r>
          <rPr>
            <sz val="9"/>
            <color indexed="81"/>
            <rFont val="Tahoma"/>
            <family val="2"/>
          </rPr>
          <t xml:space="preserve">
These formulas check if ISCED 54+64+74+84 + ISCED 55+65+75+85= ISCED5+6+7+8</t>
        </r>
      </text>
    </comment>
    <comment ref="CF176" authorId="0" shapeId="0">
      <text>
        <r>
          <rPr>
            <b/>
            <sz val="9"/>
            <color indexed="81"/>
            <rFont val="Tahoma"/>
            <family val="2"/>
          </rPr>
          <t>SANCHEZ SERRA Daniel:</t>
        </r>
        <r>
          <rPr>
            <sz val="9"/>
            <color indexed="81"/>
            <rFont val="Tahoma"/>
            <family val="2"/>
          </rPr>
          <t xml:space="preserve">
Check if students retorted for ISCED category 'Academic" are less or equal to the data reported for ISCED level 5-8
</t>
        </r>
      </text>
    </comment>
    <comment ref="CI176" authorId="0" shapeId="0">
      <text>
        <r>
          <rPr>
            <b/>
            <sz val="9"/>
            <color indexed="81"/>
            <rFont val="Tahoma"/>
            <family val="2"/>
          </rPr>
          <t>SANCHEZ SERRA Daniel:</t>
        </r>
        <r>
          <rPr>
            <sz val="9"/>
            <color indexed="81"/>
            <rFont val="Tahoma"/>
            <family val="2"/>
          </rPr>
          <t xml:space="preserve">
Check if students retorted for ISCED category 'Vocational" are less or equal to the data reported for ISCED level 5-8</t>
        </r>
      </text>
    </comment>
    <comment ref="CO176" authorId="0" shapeId="0">
      <text>
        <r>
          <rPr>
            <b/>
            <sz val="9"/>
            <color indexed="81"/>
            <rFont val="Tahoma"/>
            <family val="2"/>
          </rPr>
          <t>SANCHEZ SERRA Daniel:</t>
        </r>
        <r>
          <rPr>
            <sz val="9"/>
            <color indexed="81"/>
            <rFont val="Tahoma"/>
            <family val="2"/>
          </rPr>
          <t xml:space="preserve">
Not allocated by level is also included in this quality check</t>
        </r>
      </text>
    </comment>
  </commentList>
</comments>
</file>

<file path=xl/sharedStrings.xml><?xml version="1.0" encoding="utf-8"?>
<sst xmlns="http://schemas.openxmlformats.org/spreadsheetml/2006/main" count="29555" uniqueCount="9218">
  <si>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</si>
  <si>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</si>
  <si>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</si>
  <si>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</si>
  <si>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</si>
  <si>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</si>
  <si>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</si>
  <si>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</si>
  <si>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</si>
  <si>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</si>
  <si>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</si>
  <si>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</si>
  <si>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</si>
  <si>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Please provide contact information regarding the institution and contact responsible for reporting international statistics:</t>
  </si>
  <si>
    <t>Eurostat mandatory</t>
  </si>
  <si>
    <t>Code</t>
  </si>
  <si>
    <t>Code description</t>
  </si>
  <si>
    <t>E</t>
  </si>
  <si>
    <t>M</t>
  </si>
  <si>
    <t>Eurostat optional</t>
  </si>
  <si>
    <t>Data included in another category</t>
  </si>
  <si>
    <t>O</t>
  </si>
  <si>
    <t>OECD</t>
  </si>
  <si>
    <t>W</t>
  </si>
  <si>
    <t>Includes data from another category</t>
  </si>
  <si>
    <t>U</t>
  </si>
  <si>
    <t>Early childhood education
(ISCED 0)</t>
  </si>
  <si>
    <t>Lower secondary
(ISCED 2)</t>
  </si>
  <si>
    <t xml:space="preserve"> Upper secondary
(ISCED 3)</t>
  </si>
  <si>
    <t>Post-secondary non-tertiary 
(ISCED 4)</t>
  </si>
  <si>
    <t>Short-cycle tertiary
 (ISCED 5)</t>
  </si>
  <si>
    <t>Long-cycle tertiary
 (ISCED 6, 7 and 8)</t>
  </si>
  <si>
    <t>Not allocated by level</t>
  </si>
  <si>
    <t>Early childhood educational development</t>
  </si>
  <si>
    <t>Pre-primary</t>
  </si>
  <si>
    <t>All programmes</t>
  </si>
  <si>
    <t>Vocational</t>
  </si>
  <si>
    <t>01</t>
  </si>
  <si>
    <t>02</t>
  </si>
  <si>
    <t>Comments</t>
  </si>
  <si>
    <t>FIN1_SOURCE - Educational expenditure by level of education, source and destination</t>
  </si>
  <si>
    <t>FIN2_NATURE - Education expenditure by level of education, type of institution and nature</t>
  </si>
  <si>
    <t>TABLE_IDENTIFIER</t>
  </si>
  <si>
    <t>REF_AREA</t>
  </si>
  <si>
    <t>_X</t>
  </si>
  <si>
    <t>FREQ</t>
  </si>
  <si>
    <t>A</t>
  </si>
  <si>
    <t>_T</t>
  </si>
  <si>
    <t>General</t>
  </si>
  <si>
    <t>Questionnaire code:</t>
  </si>
  <si>
    <t>Country:</t>
  </si>
  <si>
    <t>Primary 
(ISCED 1)</t>
  </si>
  <si>
    <t>Contact name:</t>
  </si>
  <si>
    <t>CONTACT_NAME</t>
  </si>
  <si>
    <t>Contact organisation:</t>
  </si>
  <si>
    <t>TIME_PER_COLLECT</t>
  </si>
  <si>
    <t>TIME_PERIOD</t>
  </si>
  <si>
    <t>ISCED-P-2011 blocks to report in these columns:</t>
  </si>
  <si>
    <t>0</t>
  </si>
  <si>
    <t>UNIT_MULT</t>
  </si>
  <si>
    <t>L1</t>
  </si>
  <si>
    <t>L2</t>
  </si>
  <si>
    <t>L3</t>
  </si>
  <si>
    <t>DECIMALS</t>
  </si>
  <si>
    <t>C1</t>
  </si>
  <si>
    <t>C2</t>
  </si>
  <si>
    <t>_Z</t>
  </si>
  <si>
    <t>STAT_UNIT</t>
  </si>
  <si>
    <t>REF_SECTOR</t>
  </si>
  <si>
    <t>INTENSITY</t>
  </si>
  <si>
    <t>UNIT_MEASURE</t>
  </si>
  <si>
    <t>COUNTERPART_SECTOR</t>
  </si>
  <si>
    <t>EXPENDITURE_TYPE</t>
  </si>
  <si>
    <t>S+U</t>
  </si>
  <si>
    <t>Y+AA</t>
  </si>
  <si>
    <t>AG+AI</t>
  </si>
  <si>
    <t>AM+AO</t>
  </si>
  <si>
    <t>O+AE+AK+AS+AY+BA</t>
  </si>
  <si>
    <t>Full-time</t>
  </si>
  <si>
    <t>INST_PUB</t>
  </si>
  <si>
    <t>FT</t>
  </si>
  <si>
    <t>Part-time</t>
  </si>
  <si>
    <t>PT</t>
  </si>
  <si>
    <t>INST_PRIV_GOV</t>
  </si>
  <si>
    <t>INST_PRIV_IND</t>
  </si>
  <si>
    <t>Total: Private Institutions</t>
  </si>
  <si>
    <t>INST_PRIV</t>
  </si>
  <si>
    <t>INST_T</t>
  </si>
  <si>
    <t>FIN1_SOURCE:  Educational expenditure by level of education, source and destination</t>
  </si>
  <si>
    <t>Direct expenditure for educational institutions</t>
  </si>
  <si>
    <t>Direct expenditure for public institutions</t>
  </si>
  <si>
    <t>S1311</t>
  </si>
  <si>
    <t>Direct expenditure for independent private institutions</t>
  </si>
  <si>
    <t>C3</t>
  </si>
  <si>
    <t>Total: Direct expenditure for private institutions</t>
  </si>
  <si>
    <t xml:space="preserve">Total: Direct expenditure for all educational institutions </t>
  </si>
  <si>
    <t>of C5: Direct expenditure designated for capital</t>
  </si>
  <si>
    <t>C5a</t>
  </si>
  <si>
    <t>CAP</t>
  </si>
  <si>
    <t>Intergovernmental transfers for education</t>
  </si>
  <si>
    <t>Net transfers to regional governments</t>
  </si>
  <si>
    <t>C7</t>
  </si>
  <si>
    <t>S1312</t>
  </si>
  <si>
    <t>Net transfers to local governments</t>
  </si>
  <si>
    <t>C8</t>
  </si>
  <si>
    <t>S1313</t>
  </si>
  <si>
    <t>Total: Intergovernmental transfers</t>
  </si>
  <si>
    <t>S13M</t>
  </si>
  <si>
    <t>Scholarships and other grants to households and students</t>
  </si>
  <si>
    <t>C10</t>
  </si>
  <si>
    <t>S14</t>
  </si>
  <si>
    <t>GRNT</t>
  </si>
  <si>
    <t>Student loans</t>
  </si>
  <si>
    <t>C11</t>
  </si>
  <si>
    <t>STU_LOAN</t>
  </si>
  <si>
    <t>Total: Subsidies to households and students</t>
  </si>
  <si>
    <t>Transfers and payments to other non-educational private entities</t>
  </si>
  <si>
    <t>C13</t>
  </si>
  <si>
    <t xml:space="preserve"> Total: Central government expenditure for education</t>
  </si>
  <si>
    <t>R1</t>
  </si>
  <si>
    <t>R2</t>
  </si>
  <si>
    <t>R3</t>
  </si>
  <si>
    <t>of R5: Direct expenditure designated for capital</t>
  </si>
  <si>
    <t>R5a</t>
  </si>
  <si>
    <t>R8</t>
  </si>
  <si>
    <t>R10</t>
  </si>
  <si>
    <t>R11</t>
  </si>
  <si>
    <t>R13</t>
  </si>
  <si>
    <t>Total: Regional government expenditure for education</t>
  </si>
  <si>
    <t>of L5: Direct expenditure designated for capital</t>
  </si>
  <si>
    <t>L5a</t>
  </si>
  <si>
    <t>L10</t>
  </si>
  <si>
    <t>L11</t>
  </si>
  <si>
    <t>L13</t>
  </si>
  <si>
    <t>Total: Local government expenditure for education</t>
  </si>
  <si>
    <t>S13</t>
  </si>
  <si>
    <t>Direct expenditure for government-dependent  private institutions</t>
  </si>
  <si>
    <t>Direct expenditure for private institutions</t>
  </si>
  <si>
    <t>of G5: Direct expenditure designated for capital</t>
  </si>
  <si>
    <t>ASERV</t>
  </si>
  <si>
    <t>of G5: Direct expenditure designated for R&amp;D activities</t>
  </si>
  <si>
    <t>RD</t>
  </si>
  <si>
    <t xml:space="preserve"> Total: General government expenditure for education</t>
  </si>
  <si>
    <t>F1</t>
  </si>
  <si>
    <t>F2</t>
  </si>
  <si>
    <t>F3</t>
  </si>
  <si>
    <t xml:space="preserve">Total: Direct expenditure for educational institutions </t>
  </si>
  <si>
    <t>F5c</t>
  </si>
  <si>
    <t>Transfers from international sources for education to government</t>
  </si>
  <si>
    <t>Transfers from international sources to the central government</t>
  </si>
  <si>
    <t>F6</t>
  </si>
  <si>
    <t>Transfers from international sources to regional governments</t>
  </si>
  <si>
    <t>F7</t>
  </si>
  <si>
    <t>Transfers from international sources to local governments</t>
  </si>
  <si>
    <t>F8</t>
  </si>
  <si>
    <t>Total: Transfers from international sources to all levels of government</t>
  </si>
  <si>
    <t>Total: International expenditure on education</t>
  </si>
  <si>
    <t>Payments to educational institutions</t>
  </si>
  <si>
    <t>Payments to public institutions (net)</t>
  </si>
  <si>
    <t>H1</t>
  </si>
  <si>
    <t>Payments to government-dependent private institutions (net)</t>
  </si>
  <si>
    <t>H2</t>
  </si>
  <si>
    <t>Payments to independent private institutions (net)</t>
  </si>
  <si>
    <t>H3</t>
  </si>
  <si>
    <t>Payments to private institutions (net)</t>
  </si>
  <si>
    <t>Total: Payments to all educational institutions (net)</t>
  </si>
  <si>
    <t xml:space="preserve">of H5: Fees paid to institutions for ancillary services </t>
  </si>
  <si>
    <t>H5b</t>
  </si>
  <si>
    <t>Payments outside educational institutions</t>
  </si>
  <si>
    <t>H15</t>
  </si>
  <si>
    <t>GD_DIR</t>
  </si>
  <si>
    <t>Payments for goods not required for participation</t>
  </si>
  <si>
    <t>H16</t>
  </si>
  <si>
    <t>GD_IND</t>
  </si>
  <si>
    <t>Payments for private tutoring</t>
  </si>
  <si>
    <t>H17</t>
  </si>
  <si>
    <t>TUT</t>
  </si>
  <si>
    <t>Total: Payments outside educational institutions</t>
  </si>
  <si>
    <t>Total: Household expenditure on education</t>
  </si>
  <si>
    <t xml:space="preserve">Payments to public institutions </t>
  </si>
  <si>
    <t>E1</t>
  </si>
  <si>
    <t xml:space="preserve">Payments to government-dependent private institutions </t>
  </si>
  <si>
    <t>E2</t>
  </si>
  <si>
    <t xml:space="preserve">Payments to independent private institutions </t>
  </si>
  <si>
    <t>E3</t>
  </si>
  <si>
    <t xml:space="preserve">Payments to private institutions </t>
  </si>
  <si>
    <t xml:space="preserve">Total: Payments to all educational institutions </t>
  </si>
  <si>
    <t>E5a</t>
  </si>
  <si>
    <t xml:space="preserve">of E5: Fees paid to institutions for ancillary services </t>
  </si>
  <si>
    <t>E5b</t>
  </si>
  <si>
    <t>of E5: Payments of other private entities for R&amp;D expenditure</t>
  </si>
  <si>
    <t>E5c</t>
  </si>
  <si>
    <t>Subsidies to households and students</t>
  </si>
  <si>
    <t>E10</t>
  </si>
  <si>
    <t>E11</t>
  </si>
  <si>
    <t>Total: Expenditure of other non-educational private entities for education</t>
  </si>
  <si>
    <t>Payments to public institutions</t>
  </si>
  <si>
    <t>Payments to independent private institutions</t>
  </si>
  <si>
    <t>Payments to private institutions</t>
  </si>
  <si>
    <t>Total: Payments to all educational institutions</t>
  </si>
  <si>
    <t xml:space="preserve">of P5: fees paid to institutions for ancillary services </t>
  </si>
  <si>
    <t>Total: Private expenditure on education</t>
  </si>
  <si>
    <t>Expenditure for educational institutions</t>
  </si>
  <si>
    <t>of N5: Expenditure designated for ancillary services</t>
  </si>
  <si>
    <t>of N5: Expenditure for R&amp;D activities</t>
  </si>
  <si>
    <t>Total: Expenditure on education</t>
  </si>
  <si>
    <t>FIN2_NATURE:  Education expenditure by level of education, type of institution and nature</t>
  </si>
  <si>
    <t>Teaching staff</t>
  </si>
  <si>
    <t>X1</t>
  </si>
  <si>
    <t>CUR_COMPT</t>
  </si>
  <si>
    <t>Non-teaching staff</t>
  </si>
  <si>
    <t>X5</t>
  </si>
  <si>
    <t>CUR_COMPO</t>
  </si>
  <si>
    <t>Total: Current expenditure on staff compensation</t>
  </si>
  <si>
    <t>CUR_COMP</t>
  </si>
  <si>
    <t>CUR_LC</t>
  </si>
  <si>
    <t>CUR_RET</t>
  </si>
  <si>
    <t>CUR_NLC</t>
  </si>
  <si>
    <t>Current expenditure other than for staff compensation</t>
  </si>
  <si>
    <t>Total: Current expenditure other than for staff compensation</t>
  </si>
  <si>
    <t>X13</t>
  </si>
  <si>
    <t>CUR_O</t>
  </si>
  <si>
    <t>Total: Current expenditure</t>
  </si>
  <si>
    <t>CUR</t>
  </si>
  <si>
    <t>Capital expenditure</t>
  </si>
  <si>
    <t>X15</t>
  </si>
  <si>
    <t xml:space="preserve">Total: Expenditure in public institutions </t>
  </si>
  <si>
    <t>of X20: Expenditure for ancillary services</t>
  </si>
  <si>
    <t>X30</t>
  </si>
  <si>
    <t>of X20: Expenditure for R&amp;D activities</t>
  </si>
  <si>
    <t>X40</t>
  </si>
  <si>
    <t>ADJ</t>
  </si>
  <si>
    <t>Y1</t>
  </si>
  <si>
    <t>Y5</t>
  </si>
  <si>
    <t>Y13</t>
  </si>
  <si>
    <t>Y15</t>
  </si>
  <si>
    <t>Total: Expenditure in government dependent private institutions</t>
  </si>
  <si>
    <t>of Y20: Expenditure for ancillary services</t>
  </si>
  <si>
    <t>Y30</t>
  </si>
  <si>
    <t>of Y20: Expenditure for R&amp;D activities</t>
  </si>
  <si>
    <t>Y40</t>
  </si>
  <si>
    <t>Y41</t>
  </si>
  <si>
    <t>Z1</t>
  </si>
  <si>
    <t>Z5</t>
  </si>
  <si>
    <t>Z13</t>
  </si>
  <si>
    <t>Z15</t>
  </si>
  <si>
    <t>Total: Expenditure in independent private institutions</t>
  </si>
  <si>
    <t>of Z20: Expenditure for ancillary services</t>
  </si>
  <si>
    <t>Z30</t>
  </si>
  <si>
    <t>of Z20: Expenditure for R&amp;D activities</t>
  </si>
  <si>
    <t>Z40</t>
  </si>
  <si>
    <t>Z41</t>
  </si>
  <si>
    <t>of W20: Expenditure for ancillary services</t>
  </si>
  <si>
    <t>of W20: Expenditure for R&amp;D activities</t>
  </si>
  <si>
    <t>of A20: Expenditure for ancillary services</t>
  </si>
  <si>
    <t>of A20: Expenditure for R&amp;D activities</t>
  </si>
  <si>
    <t>Students adjusted to educational finance</t>
  </si>
  <si>
    <t>Element</t>
  </si>
  <si>
    <t>Type</t>
  </si>
  <si>
    <t>PosType</t>
  </si>
  <si>
    <t>Position</t>
  </si>
  <si>
    <t>DataStart</t>
  </si>
  <si>
    <t>DSD</t>
  </si>
  <si>
    <t>CELL</t>
  </si>
  <si>
    <t>B11</t>
  </si>
  <si>
    <t>B12</t>
  </si>
  <si>
    <t>MaxEmptyRows</t>
  </si>
  <si>
    <t>B13</t>
  </si>
  <si>
    <t>ATT</t>
  </si>
  <si>
    <t>COLUMN</t>
  </si>
  <si>
    <t>ROW</t>
  </si>
  <si>
    <t>OBS_STATUS</t>
  </si>
  <si>
    <t>OBS_LEVEL</t>
  </si>
  <si>
    <t>COMMENT_OBS</t>
  </si>
  <si>
    <t>B1</t>
  </si>
  <si>
    <t>B2</t>
  </si>
  <si>
    <t>B3</t>
  </si>
  <si>
    <t>B4</t>
  </si>
  <si>
    <t>B5</t>
  </si>
  <si>
    <t>B6</t>
  </si>
  <si>
    <t>B7</t>
  </si>
  <si>
    <t>B8</t>
  </si>
  <si>
    <t>B9</t>
  </si>
  <si>
    <t>B10</t>
  </si>
  <si>
    <t>Full-time equivalent</t>
  </si>
  <si>
    <t>Sources for public expenditure:</t>
  </si>
  <si>
    <t>Sources for private expenditure:</t>
  </si>
  <si>
    <t>UNESCO</t>
  </si>
  <si>
    <t>Data requested by:</t>
  </si>
  <si>
    <t>FIN_STUDENTS - Number of students (ISCED 0 to 8) with coverage adjusted to statistics on educational finance by type of institution</t>
  </si>
  <si>
    <t>C4 = C2 + C3</t>
  </si>
  <si>
    <t>C5 = C1+C4</t>
  </si>
  <si>
    <t>C9 = C7+C8</t>
  </si>
  <si>
    <t>C12 = C10+C11</t>
  </si>
  <si>
    <t>C14 = C12+C13</t>
  </si>
  <si>
    <t>C20 = C5+C9+C14</t>
  </si>
  <si>
    <t>R4 = R2+R3</t>
  </si>
  <si>
    <t>R5 = R1+R4</t>
  </si>
  <si>
    <t>R12 = R10+R11</t>
  </si>
  <si>
    <t>R20 = R5+R8+R14</t>
  </si>
  <si>
    <t>L4 = L2+L3</t>
  </si>
  <si>
    <t>L5 = L1+L4</t>
  </si>
  <si>
    <t>L12 = L10+L11</t>
  </si>
  <si>
    <t>L14 = L12+L13</t>
  </si>
  <si>
    <t>L20 = L5+L14</t>
  </si>
  <si>
    <t>G1 = C1+R1+L1</t>
  </si>
  <si>
    <t>G2 = C2+R2+L2</t>
  </si>
  <si>
    <t>G3 = C3+R3+L3</t>
  </si>
  <si>
    <t>G5a = C5a+R5a+L5a</t>
  </si>
  <si>
    <t>G10 = C10+R10+L10</t>
  </si>
  <si>
    <t>G11 = C11+R11+L11</t>
  </si>
  <si>
    <t>G13 = C13+R13+L13</t>
  </si>
  <si>
    <t>G20 = G5+G14</t>
  </si>
  <si>
    <t>F4 = F2+F3</t>
  </si>
  <si>
    <t>F5 = F1+F4</t>
  </si>
  <si>
    <t>F10 = F6+F7+F8</t>
  </si>
  <si>
    <t>H4 = H2+H3</t>
  </si>
  <si>
    <t>H5 = H1+H4</t>
  </si>
  <si>
    <t>H18 = H15+H16+H17</t>
  </si>
  <si>
    <t>H20 = H5+H18</t>
  </si>
  <si>
    <t>E4 = E2+E3</t>
  </si>
  <si>
    <t>E5 = E1+E4</t>
  </si>
  <si>
    <t>E20 = E5+E12</t>
  </si>
  <si>
    <t>E12 = E10+E11</t>
  </si>
  <si>
    <t>P1 = H1+E1</t>
  </si>
  <si>
    <t>P2 = H2+E2</t>
  </si>
  <si>
    <t>P3 = H3+E3</t>
  </si>
  <si>
    <t>P5b = H5b+E5b</t>
  </si>
  <si>
    <t>P20 = P5+H18</t>
  </si>
  <si>
    <t>N5c = G5c+F5c+E5c</t>
  </si>
  <si>
    <t>N20 = N5+H18</t>
  </si>
  <si>
    <t>X6 = X1+X5 = X7+X8+X9</t>
  </si>
  <si>
    <t>X14 = X6+X13</t>
  </si>
  <si>
    <t>X20 = X14+X15</t>
  </si>
  <si>
    <t>Y6 = Y1+Y5 = Y7+Y8+Y9</t>
  </si>
  <si>
    <t>Y14 = Y6+Y13</t>
  </si>
  <si>
    <t>Y20 = Y14+Y15</t>
  </si>
  <si>
    <t>Z14 = Z6+Z13</t>
  </si>
  <si>
    <t>Z20 = Z14+Z15</t>
  </si>
  <si>
    <t>W1 = Y1+Z1</t>
  </si>
  <si>
    <t>W5 = Y5+Z5</t>
  </si>
  <si>
    <t>W13 = Y13+Z13</t>
  </si>
  <si>
    <t>W15 = Y15+Z15</t>
  </si>
  <si>
    <t>W30 = Y30+Z30</t>
  </si>
  <si>
    <t>W40 = Y40+Z40</t>
  </si>
  <si>
    <t>W41 = Y41+Z41</t>
  </si>
  <si>
    <t>X41</t>
  </si>
  <si>
    <t>FIN2</t>
  </si>
  <si>
    <t>FIN1</t>
  </si>
  <si>
    <t>TRF</t>
  </si>
  <si>
    <t>CURRENCY DENOM was eliminated from Finance DSD. We will use UNIT_MEASURE</t>
  </si>
  <si>
    <t>EDU_TYPE was eliminated from Finance DSD</t>
  </si>
  <si>
    <t>Of which: General/Academic</t>
  </si>
  <si>
    <t>Of which: Vocational/Professional</t>
  </si>
  <si>
    <t>Sheet</t>
  </si>
  <si>
    <t>Reference period:</t>
  </si>
  <si>
    <t>VAL_Metadata: General information on the data collected in this questionnaire</t>
  </si>
  <si>
    <t>Total: Transfers and payments to the non-educational private sector</t>
  </si>
  <si>
    <t>Transfers and payments for education to the non-educational private sector</t>
  </si>
  <si>
    <t>Total: Expenditure in all private institutions</t>
  </si>
  <si>
    <t>Total: Expenditure in public and private institutions</t>
  </si>
  <si>
    <t>Financial year start (YYYY-MM-DD):</t>
  </si>
  <si>
    <t>School year start for FIN-STUD (YYYY-MM-DD):</t>
  </si>
  <si>
    <t>School year end for FIN-STUD (YYYY-MM-DD):</t>
  </si>
  <si>
    <t>Type of expenditure reported:</t>
  </si>
  <si>
    <t xml:space="preserve">of X6: Salaries </t>
  </si>
  <si>
    <t>X7</t>
  </si>
  <si>
    <t xml:space="preserve">of X6: Expenditure for retirement (pensions) </t>
  </si>
  <si>
    <t>X8</t>
  </si>
  <si>
    <t>of X6: Other non-salary compensation (benefits other than retirement)</t>
  </si>
  <si>
    <t>X9</t>
  </si>
  <si>
    <t xml:space="preserve">of Y6: Salaries </t>
  </si>
  <si>
    <t>Y7</t>
  </si>
  <si>
    <t xml:space="preserve">of Y6: Expenditure for retirement (pensions) </t>
  </si>
  <si>
    <t>Y8</t>
  </si>
  <si>
    <t>Y9</t>
  </si>
  <si>
    <t>Z6 = Z1+Z5</t>
  </si>
  <si>
    <t>W6 = Y6+Z6 = W1+W5</t>
  </si>
  <si>
    <t>W14 = Y14+Z14 = W6+W13</t>
  </si>
  <si>
    <t>A1 = X1+W1</t>
  </si>
  <si>
    <t>A5 = X5+W5</t>
  </si>
  <si>
    <t>A6 = X6+W6 = A1+A5</t>
  </si>
  <si>
    <t>A13 = X13+W13</t>
  </si>
  <si>
    <t>A14 = X14+W14 = A6+A13</t>
  </si>
  <si>
    <t>A15 = X15+W15</t>
  </si>
  <si>
    <t>A30 = X30+W30</t>
  </si>
  <si>
    <t>A40 = X40+W40</t>
  </si>
  <si>
    <t>A41 = X41+W41</t>
  </si>
  <si>
    <t>G4 = C4+R4+L4 = G2+G3</t>
  </si>
  <si>
    <t>G5 = C5+R5+L5 = G1+G4</t>
  </si>
  <si>
    <t>G12 = C12+R12+L12 = G10+G11</t>
  </si>
  <si>
    <t>G14 = C14+R14+L14 = G12+G13</t>
  </si>
  <si>
    <t>F20 = F5+F10</t>
  </si>
  <si>
    <t>P4 = H4+E4 = P2+P3</t>
  </si>
  <si>
    <t>P5 = H5+E5 = P1+P4</t>
  </si>
  <si>
    <t>N5b = G5b+P5b</t>
  </si>
  <si>
    <t>34+44</t>
  </si>
  <si>
    <t>35+45</t>
  </si>
  <si>
    <t>6+7+8</t>
  </si>
  <si>
    <t>Vlookup</t>
  </si>
  <si>
    <t>Country ISO 2 Code</t>
  </si>
  <si>
    <t>UIS Country Name</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</si>
  <si>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</si>
  <si>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</si>
  <si>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</si>
  <si>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</si>
  <si>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</si>
  <si>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</si>
  <si>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</si>
  <si>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</si>
  <si>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</si>
  <si>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</si>
  <si>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</si>
  <si>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</si>
  <si>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</si>
  <si>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</si>
  <si>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</si>
  <si>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</si>
  <si>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</si>
  <si>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</si>
  <si>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</si>
  <si>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</si>
  <si>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</si>
  <si>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</si>
  <si>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</si>
  <si>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</si>
  <si>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</si>
  <si>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</si>
  <si>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</si>
  <si>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</si>
  <si>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</si>
  <si>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</si>
  <si>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</si>
  <si>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</si>
  <si>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</si>
  <si>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</si>
  <si>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</si>
  <si>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</si>
  <si>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</si>
  <si>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</si>
  <si>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</si>
  <si>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</si>
  <si>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</si>
  <si>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</si>
  <si>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</si>
  <si>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</si>
  <si>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</si>
  <si>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</si>
  <si>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</si>
  <si>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</si>
  <si>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</si>
  <si>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</si>
  <si>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</si>
  <si>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</si>
  <si>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</si>
  <si>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</si>
  <si>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</si>
  <si>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</si>
  <si>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</si>
  <si>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</si>
  <si>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</si>
  <si>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</si>
  <si>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</si>
  <si>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</si>
  <si>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</si>
  <si>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</si>
  <si>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</si>
  <si>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</si>
  <si>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</si>
  <si>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</si>
  <si>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</si>
  <si>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</si>
  <si>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</si>
  <si>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</si>
  <si>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</si>
  <si>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</si>
  <si>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</si>
  <si>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</si>
  <si>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</si>
  <si>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</si>
  <si>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</si>
  <si>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</si>
  <si>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</si>
  <si>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</si>
  <si>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</si>
  <si>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</si>
  <si>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</si>
  <si>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</si>
  <si>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</si>
  <si>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</si>
  <si>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</si>
  <si>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</si>
  <si>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</si>
  <si>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</si>
  <si>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</si>
  <si>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</si>
  <si>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</si>
  <si>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</si>
  <si>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TR</t>
  </si>
  <si>
    <t>Turkey</t>
  </si>
  <si>
    <t>GB</t>
  </si>
  <si>
    <t>US</t>
  </si>
  <si>
    <t>United States of America</t>
  </si>
  <si>
    <t>Data collection period (YYYY-MM-DD):</t>
  </si>
  <si>
    <t>Financial year end (YYYY-MM-DD):</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</si>
  <si>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</si>
  <si>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</si>
  <si>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</si>
  <si>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FIN-STUDENTS - Data sheet.</t>
  </si>
  <si>
    <t>5) FIN1-SOURCE - Data sheet.</t>
  </si>
  <si>
    <t>6) FIN2-NATURE - Data sheet.</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</si>
  <si>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</si>
  <si>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Data collection period (YYYY/MM/DD):</t>
  </si>
  <si>
    <t>The date when enrolled students and educational expenditure were counted must be indicated. If a questionnaire contains estimated data, this should be the target date to which the estimates refer.</t>
  </si>
  <si>
    <t>Reference period for FIN tables (YYYY/MM/DD):</t>
  </si>
  <si>
    <t>Sources:</t>
  </si>
  <si>
    <t xml:space="preserve">The references to the data sources should be indicated. Data sources include information on the type of source, the references to publication (date, publisher…), if any. </t>
  </si>
  <si>
    <t>Methods:</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</si>
  <si>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</si>
  <si>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2.Educational expenditure</t>
  </si>
  <si>
    <t>Framework for educational expenditure:</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</si>
  <si>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</si>
  <si>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</si>
  <si>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</si>
  <si>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</si>
  <si>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</si>
  <si>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</si>
  <si>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</si>
  <si>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r>
      <t xml:space="preserve">The part 'Comments' </t>
    </r>
    <r>
      <rPr>
        <sz val="10"/>
        <color indexed="8"/>
        <rFont val="Arial"/>
        <family val="2"/>
      </rPr>
      <t xml:space="preserve"> is a text string  which is used to specify inclusion of codes and/or other information related to the data item. Please note that the Excel commenting function has been disabled.</t>
    </r>
  </si>
  <si>
    <t>The code cells in the datasheets are linked to the corresponding "columns" in the 'Codes' sheet. If needed, the links can be overwritten directly in the datasheets.</t>
  </si>
  <si>
    <t>Ex:</t>
  </si>
  <si>
    <r>
      <t xml:space="preserve">Data </t>
    </r>
    <r>
      <rPr>
        <sz val="8"/>
        <color rgb="FF000000"/>
        <rFont val="Arial"/>
        <family val="2"/>
      </rPr>
      <t>included in ISCED2</t>
    </r>
  </si>
  <si>
    <t>Sometimes data are not available, even though the corresponding categories apply. Most frequently this occurs in situations where data are not available for certain sub-categories and can be provided for sub-totals or totals only.</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</si>
  <si>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</si>
  <si>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-ISCED 0 all programmes - 2 digit level</t>
  </si>
  <si>
    <t>-ISCED 1 and ISCED 5 all programmes - 1 digit level</t>
  </si>
  <si>
    <t>-ISCED (2-4) - all programmes - 2 digit level</t>
  </si>
  <si>
    <t>-ISCED 3-4 aggregated at 2-digit level of detail (general, vocational)</t>
  </si>
  <si>
    <t>-ISCED (6-8) all programmes - 2 digit level</t>
  </si>
  <si>
    <t>The color codes are used to determine which are the data requesters.</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</si>
  <si>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</si>
  <si>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</si>
  <si>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</si>
  <si>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</si>
  <si>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</si>
  <si>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</si>
  <si>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</si>
  <si>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</si>
  <si>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</si>
  <si>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</si>
  <si>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</si>
  <si>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</si>
  <si>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</si>
  <si>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FIN1-SOURCE:   Educational expenditure by level of education, source and destination</t>
  </si>
  <si>
    <t>The table FIN1-SOURCE collects data on education expenditure by ISCED level, source and type of transaction:</t>
  </si>
  <si>
    <t>FIN2-NATURE:  Education expenditure by level of education, type of institution and nature</t>
  </si>
  <si>
    <t xml:space="preserve">  -  other current expenditure;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</si>
  <si>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</si>
  <si>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</si>
  <si>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FIN questionnaire</t>
  </si>
  <si>
    <t xml:space="preserve">1. First fill-in the Metadata sheet in order to have the data description and all the information on the contact person and the organisation responsible for the questionnaire. </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</si>
  <si>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</si>
  <si>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5. Use Data Check sheet to identify  if there are errors within and across the tables before sending the questionnaire to the data requesters.</t>
  </si>
  <si>
    <t>Alignment of data on students enrolled and educational finance</t>
  </si>
  <si>
    <t>The table FIN2-NATURE collects data by ISCED level, type of institution and nature of expenditure:</t>
  </si>
  <si>
    <t>with the further ISCED breakdowns:</t>
  </si>
  <si>
    <t xml:space="preserve">  -  Nature of expenditure: expenditure in public institutions and expenditure in private institutions;</t>
  </si>
  <si>
    <t>Sources of funds</t>
  </si>
  <si>
    <t xml:space="preserve"> - separate rows for identification of any expenditure on ancillary services and on R&amp;D activities are included in current and capital spending,</t>
  </si>
  <si>
    <t xml:space="preserve">  -  capital expenditure;</t>
  </si>
  <si>
    <t>-ISCED (6-8) all programmes - 2 digit level.</t>
  </si>
  <si>
    <t>Coverage of full-time equivalents students (in table FIN-STUDENTS) should be aligned to the coverage of expenditure. For example, if the statistics on educational finance do not cover expenditures for a particular type of institution, then the students enrolled in this type of institution should be excluded from table FIN-STUDENTS.   As a consequence, countries that cannot provide data on expenditure at the workplace need to adjust the coverage of full-time equivalents students to reflect only the school-based part of the programme.</t>
  </si>
  <si>
    <t>Resource categories for expenditure on educational institutions</t>
  </si>
  <si>
    <t>VAL_Drop_Down_Lists</t>
  </si>
  <si>
    <t>LI</t>
  </si>
  <si>
    <t>Liechtenstein</t>
  </si>
  <si>
    <t>United Kingdom</t>
  </si>
  <si>
    <t>USD</t>
  </si>
  <si>
    <t>ED_ACT</t>
  </si>
  <si>
    <t>Currency code</t>
  </si>
  <si>
    <t>Currency name</t>
  </si>
  <si>
    <t>Euro</t>
  </si>
  <si>
    <t>GBP</t>
  </si>
  <si>
    <t>EUR</t>
  </si>
  <si>
    <t>Brazilian real</t>
  </si>
  <si>
    <t>BRL</t>
  </si>
  <si>
    <t>BGN</t>
  </si>
  <si>
    <t>Bulgarian lev</t>
  </si>
  <si>
    <t>CAD</t>
  </si>
  <si>
    <t>Canadian dollar</t>
  </si>
  <si>
    <t>CLP</t>
  </si>
  <si>
    <t>Chilean peso</t>
  </si>
  <si>
    <t>CNY</t>
  </si>
  <si>
    <t>Chinese yuan</t>
  </si>
  <si>
    <t>HRK</t>
  </si>
  <si>
    <t>Croatian kuna</t>
  </si>
  <si>
    <t>CZK</t>
  </si>
  <si>
    <t>Czech koruna</t>
  </si>
  <si>
    <t>DKK</t>
  </si>
  <si>
    <t>HUF</t>
  </si>
  <si>
    <t>Hungarian forint</t>
  </si>
  <si>
    <t>ISK</t>
  </si>
  <si>
    <t>Iceland krona</t>
  </si>
  <si>
    <t>Danish krone</t>
  </si>
  <si>
    <t>INR</t>
  </si>
  <si>
    <t>Indian rupee</t>
  </si>
  <si>
    <t>IDR</t>
  </si>
  <si>
    <t>Indonesian rupiah</t>
  </si>
  <si>
    <t>ILS</t>
  </si>
  <si>
    <t>Israeli shekel</t>
  </si>
  <si>
    <t>JPY</t>
  </si>
  <si>
    <t>Japanese yen</t>
  </si>
  <si>
    <t>JOD</t>
  </si>
  <si>
    <t>Jordanian dinar</t>
  </si>
  <si>
    <t>CHF</t>
  </si>
  <si>
    <t>Swiss franc</t>
  </si>
  <si>
    <t>LTL</t>
  </si>
  <si>
    <t>Lithuanian litas</t>
  </si>
  <si>
    <t>MYR</t>
  </si>
  <si>
    <t>Malaysian ringgit</t>
  </si>
  <si>
    <t>MXN</t>
  </si>
  <si>
    <t>Mexican peso</t>
  </si>
  <si>
    <t>NZD</t>
  </si>
  <si>
    <t>New Zealand dollar</t>
  </si>
  <si>
    <t>NOK</t>
  </si>
  <si>
    <t>Norwegian krone</t>
  </si>
  <si>
    <t>PHP</t>
  </si>
  <si>
    <t>Philippine peso</t>
  </si>
  <si>
    <t>PLN</t>
  </si>
  <si>
    <t>Polish zloty</t>
  </si>
  <si>
    <t>KRW</t>
  </si>
  <si>
    <t>Korean won (South Korea)</t>
  </si>
  <si>
    <t>RON</t>
  </si>
  <si>
    <t>Romanian leu</t>
  </si>
  <si>
    <t>RUB</t>
  </si>
  <si>
    <t>Russian rouble</t>
  </si>
  <si>
    <t>LKR</t>
  </si>
  <si>
    <t>Sri Lanka rupee</t>
  </si>
  <si>
    <t>SEK</t>
  </si>
  <si>
    <t>Swedish krona</t>
  </si>
  <si>
    <t>THB</t>
  </si>
  <si>
    <t>Thai bhat</t>
  </si>
  <si>
    <t>MKD</t>
  </si>
  <si>
    <t>Macedonian denar</t>
  </si>
  <si>
    <t>TRY</t>
  </si>
  <si>
    <t>Turkish lira</t>
  </si>
  <si>
    <t>UK pound sterling</t>
  </si>
  <si>
    <t>US dollar</t>
  </si>
  <si>
    <t>AUD</t>
  </si>
  <si>
    <t>Australian dollar</t>
  </si>
  <si>
    <t>STU_FIN</t>
  </si>
  <si>
    <t>EEK</t>
  </si>
  <si>
    <t>Estonian kroon</t>
  </si>
  <si>
    <t>LVL</t>
  </si>
  <si>
    <t>Latvian lats</t>
  </si>
  <si>
    <t>Please select a currency</t>
  </si>
  <si>
    <t>Please select a unit multiplier</t>
  </si>
  <si>
    <t>Unit multiplier code</t>
  </si>
  <si>
    <t xml:space="preserve">Currency used in FIN1 and FIN2: </t>
  </si>
  <si>
    <t>Type of expenditure code</t>
  </si>
  <si>
    <t>Unit multiplier name</t>
  </si>
  <si>
    <t>Type of expenditure name</t>
  </si>
  <si>
    <t>ACTUAL</t>
  </si>
  <si>
    <t>BUDGET</t>
  </si>
  <si>
    <t>Please select a type of expenditure</t>
  </si>
  <si>
    <t>Actual expenditure</t>
  </si>
  <si>
    <t>Budget expenditure</t>
  </si>
  <si>
    <t>Unit multiplier for FIN1 and FIN2:</t>
  </si>
  <si>
    <t>Units : 1 represents 1</t>
  </si>
  <si>
    <t>Tens : 1 represents 10</t>
  </si>
  <si>
    <t>Hundreds : 1 represents 100</t>
  </si>
  <si>
    <t>Thousands : 1 represents 1000</t>
  </si>
  <si>
    <t>Millions : 1 represents 1 000 000</t>
  </si>
  <si>
    <t>Tens of thousands  : 1 represents 10 000</t>
  </si>
  <si>
    <t>Billions : 1 represents 1 000 000 000</t>
  </si>
  <si>
    <t>Currency to be used in FIN1 and 2</t>
  </si>
  <si>
    <t>Unit Multiplier to be used in FIN1 and 2</t>
  </si>
  <si>
    <t>Total: Upper secondary and post-secondary non-tertiary (ISCED 3 and 4)</t>
    <phoneticPr fontId="26" type="noConversion"/>
  </si>
  <si>
    <r>
      <t>FIN_</t>
    </r>
    <r>
      <rPr>
        <b/>
        <sz val="8"/>
        <color indexed="8"/>
        <rFont val="Arial"/>
        <family val="2"/>
      </rPr>
      <t>STUDENTS</t>
    </r>
    <r>
      <rPr>
        <b/>
        <sz val="8"/>
        <color theme="1" tint="4.9989318521683403E-2"/>
        <rFont val="Arial"/>
        <family val="2"/>
      </rPr>
      <t xml:space="preserve"> - Number of students (ISCED 0 to 8) with coverage adjusted to statistics on educational finance</t>
    </r>
  </si>
  <si>
    <t>Public institutions</t>
    <phoneticPr fontId="26" type="noConversion"/>
  </si>
  <si>
    <t>Government dependent private institutions</t>
    <phoneticPr fontId="26" type="noConversion"/>
  </si>
  <si>
    <t xml:space="preserve">G5c </t>
  </si>
  <si>
    <t>Current expenditure other than for staff compensation</t>
    <phoneticPr fontId="53" type="noConversion"/>
  </si>
  <si>
    <t>Total:  Upper secondary and post-secondary non-tertiary 
(ISCED 3 and 4)</t>
    <phoneticPr fontId="53" type="noConversion"/>
  </si>
  <si>
    <t>3+4</t>
  </si>
  <si>
    <t>Total: Public and private institutions</t>
    <phoneticPr fontId="26" type="noConversion"/>
  </si>
  <si>
    <t>R14 = R12+R13</t>
  </si>
  <si>
    <t xml:space="preserve">G5b </t>
  </si>
  <si>
    <t>FIN1-SOURCE</t>
  </si>
  <si>
    <t>FIN2-NATURE</t>
  </si>
  <si>
    <t>FIN-STUDENTS</t>
  </si>
  <si>
    <t>AA31</t>
  </si>
  <si>
    <t>DefaultValue</t>
  </si>
  <si>
    <t>NaN</t>
  </si>
  <si>
    <t>VAL_Data Check</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</si>
  <si>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</si>
  <si>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</si>
  <si>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</si>
  <si>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</si>
  <si>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</si>
  <si>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</si>
  <si>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</si>
  <si>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</si>
  <si>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</si>
  <si>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</si>
  <si>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</si>
  <si>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</si>
  <si>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</si>
  <si>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</si>
  <si>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</si>
  <si>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</si>
  <si>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t>
  </si>
  <si>
    <t>The table FIN-STUDENTS collects the number of students enrolled with coverage adjusted to statistics on education finance by level of education, programme orientation, type of institution, and intensity of participation with the further ISCED breakdowns:</t>
  </si>
  <si>
    <r>
      <t xml:space="preserve">The electronic questionnaires contain a series of automatic validation checks in order to identify errors within and across tables. If a data input error is detected, a pop-up message will appear or the cell will be highlighted in yellow.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</si>
  <si>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W20 = Y20+Z20=W14+W15</t>
  </si>
  <si>
    <t>A20 = X20+W20=A14+A15</t>
  </si>
  <si>
    <t>Payments for goods required directly or indirectly by educational instit.</t>
  </si>
  <si>
    <t>of E5: Payments of private enterprises for specif. educational activities</t>
  </si>
  <si>
    <t>VAL_Fill in area</t>
  </si>
  <si>
    <t xml:space="preserve">Expenditure for public institutions </t>
  </si>
  <si>
    <t>Expenditure for independent private institutions</t>
  </si>
  <si>
    <t>Total: Expenditure for private institutions</t>
  </si>
  <si>
    <t>Total: Expenditure for all educational institutions</t>
  </si>
  <si>
    <t>Public institutions</t>
  </si>
  <si>
    <t>Government-dependent private institutions</t>
  </si>
  <si>
    <t>Independent private institutions</t>
  </si>
  <si>
    <t>54+64+74+84</t>
  </si>
  <si>
    <t>55+65+75+85</t>
  </si>
  <si>
    <t>Total:  Upper secondary and post-secondary non-tertiary 
(ISCED 3 and 4)</t>
  </si>
  <si>
    <t>Central government expenditure</t>
  </si>
  <si>
    <t>Regional government expenditure</t>
  </si>
  <si>
    <t>Local government expenditure</t>
  </si>
  <si>
    <t>Expenditure of all levels consolidated</t>
  </si>
  <si>
    <t>Government sources</t>
  </si>
  <si>
    <t>International sources</t>
  </si>
  <si>
    <t>Private sources</t>
  </si>
  <si>
    <t>Household expenditure</t>
  </si>
  <si>
    <t>Expenditure of other non-educational private entities</t>
  </si>
  <si>
    <t>Total private expenditure</t>
  </si>
  <si>
    <t>Current expenditure</t>
  </si>
  <si>
    <t>Total expenditure in public institutions</t>
  </si>
  <si>
    <r>
      <t xml:space="preserve">Expenditure in </t>
    </r>
    <r>
      <rPr>
        <b/>
        <u/>
        <sz val="8"/>
        <rFont val="Arial"/>
        <family val="2"/>
      </rPr>
      <t>public institutions</t>
    </r>
    <r>
      <rPr>
        <b/>
        <sz val="8"/>
        <rFont val="Arial"/>
        <family val="2"/>
      </rPr>
      <t xml:space="preserve"> (from all sources)</t>
    </r>
  </si>
  <si>
    <t>Expenditure for government-dependent private institutions</t>
  </si>
  <si>
    <t>of Y6: Other non-salary compensation (benefits other than retirement)</t>
  </si>
  <si>
    <r>
      <t xml:space="preserve">Expenditure in </t>
    </r>
    <r>
      <rPr>
        <b/>
        <u/>
        <sz val="8"/>
        <rFont val="Arial"/>
        <family val="2"/>
      </rPr>
      <t>government dependent private institutions</t>
    </r>
    <r>
      <rPr>
        <b/>
        <sz val="8"/>
        <rFont val="Arial"/>
        <family val="2"/>
      </rPr>
      <t xml:space="preserve"> (from all sources)</t>
    </r>
  </si>
  <si>
    <r>
      <t xml:space="preserve">Expenditure in </t>
    </r>
    <r>
      <rPr>
        <b/>
        <u/>
        <sz val="8"/>
        <rFont val="Arial"/>
        <family val="2"/>
      </rPr>
      <t>independent private institutions</t>
    </r>
    <r>
      <rPr>
        <b/>
        <sz val="8"/>
        <rFont val="Arial"/>
        <family val="2"/>
      </rPr>
      <t xml:space="preserve"> (from all sources)</t>
    </r>
  </si>
  <si>
    <r>
      <t xml:space="preserve">Expenditure in </t>
    </r>
    <r>
      <rPr>
        <b/>
        <u/>
        <sz val="8"/>
        <rFont val="Arial"/>
        <family val="2"/>
      </rPr>
      <t>all private institutions</t>
    </r>
    <r>
      <rPr>
        <b/>
        <sz val="8"/>
        <rFont val="Arial"/>
        <family val="2"/>
      </rPr>
      <t xml:space="preserve"> (from all sources)</t>
    </r>
  </si>
  <si>
    <t>Expenditure in public and private institutions (from all sources)</t>
  </si>
  <si>
    <t>of G5: Direct expenditure designated for ancillary services</t>
  </si>
  <si>
    <t>of F5: International payments to educational inst. for R&amp;D expend.</t>
  </si>
  <si>
    <t>Government-dependent  private institutions</t>
  </si>
  <si>
    <t>The FIN questionnaire consists of 7sheets for data providers:</t>
  </si>
  <si>
    <t>N1=G1+F1+P1(= X20+X41,FIN2)</t>
  </si>
  <si>
    <t>N2=G2+F2+P2(=Y20+Y41,FIN2)</t>
  </si>
  <si>
    <t>N3=G3+F3+P3(=Z20+Z41,FIN2)</t>
  </si>
  <si>
    <t>N4=G4+F4+P4=N2+N3(=W20+W41,FIN2)</t>
  </si>
  <si>
    <t>N5=G5+F5+P5=N1+N4(=A20+A41, FIN2)</t>
  </si>
  <si>
    <t>Adjustments for changes in fund balances (X20 + X41 = N1 in FIN1)</t>
  </si>
  <si>
    <t>Adjustments for changes in fund balances (Y20 + Y41 = N2 in FIN1)</t>
  </si>
  <si>
    <t>Adjustments for changes in fund balances (Z20 + Z41 = N3 in FIN1)</t>
  </si>
  <si>
    <t>Adjustments for changes in fund balances (W20 + W41 = N4 in FIN1)</t>
  </si>
  <si>
    <t>Adjustments for changes in fund balances (A20+A41 = N5 in FIN1)</t>
  </si>
  <si>
    <t>Date</t>
  </si>
  <si>
    <t>U</t>
    <phoneticPr fontId="40" type="noConversion"/>
  </si>
  <si>
    <t>Tertiary
(ISCED 5, 6, 7 and 8)</t>
  </si>
  <si>
    <t>DIM</t>
  </si>
  <si>
    <t>TYPE_EXP_REPORTED</t>
  </si>
  <si>
    <t>INT_SOURCES_EDU</t>
  </si>
  <si>
    <t>DIR_EXP</t>
  </si>
  <si>
    <t>FINSTU</t>
  </si>
  <si>
    <t>B14</t>
  </si>
  <si>
    <t>Type of expenditure reported for FIN1</t>
  </si>
  <si>
    <t>Type of expenditure reported for FIN2</t>
  </si>
  <si>
    <t>Total tertiary
 (ISCED 5, 6, 7 and 8)</t>
  </si>
  <si>
    <t>5+6+7+8</t>
  </si>
  <si>
    <t>Public institutions</t>
    <phoneticPr fontId="27" type="noConversion"/>
  </si>
  <si>
    <t>Government dependent private institutions</t>
    <phoneticPr fontId="27" type="noConversion"/>
  </si>
  <si>
    <t>Additional comments regarding the data collection:</t>
  </si>
  <si>
    <r>
      <t>This sheet lists all of the error checks applied in the questionnaire. To review the list of failed checks please select "Check" under "</t>
    </r>
    <r>
      <rPr>
        <sz val="10"/>
        <color rgb="FFFF0000"/>
        <rFont val="Arial"/>
        <family val="2"/>
      </rPr>
      <t>Result</t>
    </r>
    <r>
      <rPr>
        <sz val="10"/>
        <color theme="1"/>
        <rFont val="Arial"/>
        <family val="2"/>
      </rPr>
      <t>". Please make all corrections in the input cells of the questionnaire, which can be accessed by clicking on the links in the 'cells' column.</t>
    </r>
  </si>
  <si>
    <t>Data items which should be equal between the FIN2-NATURE and FIN1-SOURCE tables.</t>
  </si>
  <si>
    <t>ISCED 0:  X20 + X41 = N1</t>
  </si>
  <si>
    <t>X20 (Total expenditure in public institutions) + X41 (Adjustment for changes in fund balance)</t>
  </si>
  <si>
    <t>N1 (Expenditure for public institutions)</t>
  </si>
  <si>
    <t>ISCED 3:  X20 + X41 = N2</t>
  </si>
  <si>
    <t>ISCED 4:  X20 + X41 = N2</t>
  </si>
  <si>
    <t>Y20 (Total expenditure in gov.dep. private institutions) + Y41 (Adjustment for changes in fund balance)</t>
  </si>
  <si>
    <t>N2 (Expenditure for gov.dep.private institutions)</t>
  </si>
  <si>
    <t>Z20 (Total expenditure in indep.private institutions)+Z41 (Adjustment for changes in fund balance)</t>
  </si>
  <si>
    <t>N3 (Expenditure for indep.private institutions)</t>
  </si>
  <si>
    <t>ISCED 5-8:  X20 + X41 = N2</t>
  </si>
  <si>
    <t>ISCED 0:  Y20 + Y41 = N2</t>
  </si>
  <si>
    <t>ISCED 1:  Y20 + Y41 = N2</t>
  </si>
  <si>
    <t>ISCED 1:  X20 + X41 = N1</t>
  </si>
  <si>
    <t>ISCED 2:  X20 + X41 = N1</t>
  </si>
  <si>
    <t>ISCED 3:  X20 + X41 = N1</t>
  </si>
  <si>
    <t>ISCED 4:  X20 + X41 = N1</t>
  </si>
  <si>
    <t>ISCED 5-8:  X20 + X41 = N1</t>
  </si>
  <si>
    <t>ISCED 2:  Y20 + Y41 = N2</t>
  </si>
  <si>
    <t>ISCED 0:  Z20 + Z41 = N3</t>
  </si>
  <si>
    <t>ISCED 1:  Z20 + Z41 = N3</t>
  </si>
  <si>
    <t>ISCED 2:  Z20 + Z41 = N3</t>
  </si>
  <si>
    <t>ISCED 3:  Z20 + Z41 = N3</t>
  </si>
  <si>
    <t>ISCED 4:  Z20 + Z41 = N3</t>
  </si>
  <si>
    <t>ISCED 5-8:  Z20 + Z41 = N3</t>
  </si>
  <si>
    <t>W20 (Total expenditure in all private institutions) + W41 (Adjustment for changes in fund balance)</t>
  </si>
  <si>
    <t>ISCED 0:  W20 + W41 = N4</t>
  </si>
  <si>
    <t>ISCED 0:  A20 + A41 = N5</t>
  </si>
  <si>
    <t>ISCED 1:  W20 + W41 = N4</t>
  </si>
  <si>
    <t>ISCED 2:  W20 + W41 = N4</t>
  </si>
  <si>
    <t>ISCED 3:  W20 + W41 = N4</t>
  </si>
  <si>
    <t>ISCED 4:  W20 + W41 = N4</t>
  </si>
  <si>
    <t>ISCED 5-8:  W20 + W41 = N4</t>
  </si>
  <si>
    <t>ISCED 1:  A20 + A41 = N5</t>
  </si>
  <si>
    <t>ISCED 2:  A20 + A41 = N5</t>
  </si>
  <si>
    <t>ISCED 3:  A20 + A41 = N5</t>
  </si>
  <si>
    <t>ISCED 4:  A20 + A41 = N5</t>
  </si>
  <si>
    <t>ISCED 5-8:  A20 + A41 = N5</t>
  </si>
  <si>
    <t>A20 (Total expenditure in public and private institutions) + A41 (Adjustment for changes in fund balance)</t>
  </si>
  <si>
    <t>N4 (Total expenditure for private institutions)</t>
  </si>
  <si>
    <t>N5 (Total expenditure for all education institutions)</t>
  </si>
  <si>
    <t>Country
comments</t>
  </si>
  <si>
    <t>The following cells are pre-filled by rows:</t>
  </si>
  <si>
    <t>TOTAL 
all levels</t>
  </si>
  <si>
    <t>AR</t>
  </si>
  <si>
    <t>Argentina</t>
  </si>
  <si>
    <t>CO</t>
  </si>
  <si>
    <t>Colombia</t>
  </si>
  <si>
    <t>SA</t>
  </si>
  <si>
    <t>Saudi Arabia</t>
  </si>
  <si>
    <t>ZA</t>
  </si>
  <si>
    <t>South Africa</t>
  </si>
  <si>
    <t>VAL-CODES: Template for automatically entering missing codes in the questionnaire</t>
  </si>
  <si>
    <t>of G10: Public grants attributable for tuition fees to educational institutions</t>
  </si>
  <si>
    <t>G10a</t>
  </si>
  <si>
    <t>The sum of two or more data items equals the total</t>
  </si>
  <si>
    <t>SUM('FIN-STUDENTS'!AA34,'FIN-STUDENTS'!AA37)='FIN-STUDENTS'!AA40</t>
  </si>
  <si>
    <t>SUM(AA34,AA37)</t>
  </si>
  <si>
    <t>AA40</t>
  </si>
  <si>
    <t>SUM('FIN-STUDENTS'!AA35,'FIN-STUDENTS'!AA38)='FIN-STUDENTS'!AA41</t>
  </si>
  <si>
    <t>SUM(AA35,AA38)</t>
  </si>
  <si>
    <t>AA41</t>
  </si>
  <si>
    <t>SUM('FIN-STUDENTS'!AA36,'FIN-STUDENTS'!AA39)='FIN-STUDENTS'!AA42</t>
  </si>
  <si>
    <t>SUM(AA36,AA39)</t>
  </si>
  <si>
    <t>AA42</t>
  </si>
  <si>
    <t>SUM('FIN-STUDENTS'!AA31,'FIN-STUDENTS'!AA40)='FIN-STUDENTS'!AA43</t>
  </si>
  <si>
    <t>SUM(AA31,AA40)</t>
  </si>
  <si>
    <t>AA43</t>
  </si>
  <si>
    <t>SUM('FIN-STUDENTS'!AA32,'FIN-STUDENTS'!AA41)='FIN-STUDENTS'!AA44</t>
  </si>
  <si>
    <t>SUM(AA32,AA41)</t>
  </si>
  <si>
    <t>AA44</t>
  </si>
  <si>
    <t>SUM('FIN-STUDENTS'!AA33,'FIN-STUDENTS'!AA42)='FIN-STUDENTS'!AA45</t>
  </si>
  <si>
    <t>SUM(AA33,AA42)</t>
  </si>
  <si>
    <t>AA45</t>
  </si>
  <si>
    <t>SUM('FIN-STUDENTS'!AD34,'FIN-STUDENTS'!AD37)='FIN-STUDENTS'!AD40</t>
  </si>
  <si>
    <t>SUM(AD34,AD37)</t>
  </si>
  <si>
    <t>AD40</t>
  </si>
  <si>
    <t>SUM('FIN-STUDENTS'!AD35,'FIN-STUDENTS'!AD38)='FIN-STUDENTS'!AD41</t>
  </si>
  <si>
    <t>SUM(AD35,AD38)</t>
  </si>
  <si>
    <t>AD41</t>
  </si>
  <si>
    <t>SUM('FIN-STUDENTS'!AD36,'FIN-STUDENTS'!AD39)='FIN-STUDENTS'!AD42</t>
  </si>
  <si>
    <t>SUM(AD36,AD39)</t>
  </si>
  <si>
    <t>AD42</t>
  </si>
  <si>
    <t>SUM('FIN-STUDENTS'!AD31,'FIN-STUDENTS'!AD40)='FIN-STUDENTS'!AD43</t>
  </si>
  <si>
    <t>SUM(AD31,AD40)</t>
  </si>
  <si>
    <t>AD43</t>
  </si>
  <si>
    <t>SUM('FIN-STUDENTS'!AD32,'FIN-STUDENTS'!AD41)='FIN-STUDENTS'!AD44</t>
  </si>
  <si>
    <t>SUM(AD32,AD41)</t>
  </si>
  <si>
    <t>AD44</t>
  </si>
  <si>
    <t>SUM('FIN-STUDENTS'!AD33,'FIN-STUDENTS'!AD42)='FIN-STUDENTS'!AD45</t>
  </si>
  <si>
    <t>SUM(AD33,AD42)</t>
  </si>
  <si>
    <t>AD45</t>
  </si>
  <si>
    <t>SUM('FIN-STUDENTS'!AA31,'FIN-STUDENTS'!AD31)='FIN-STUDENTS'!AG31</t>
  </si>
  <si>
    <t>SUM(AA31,AD31)</t>
  </si>
  <si>
    <t>AG31</t>
  </si>
  <si>
    <t>SUM('FIN-STUDENTS'!AA32,'FIN-STUDENTS'!AD32)='FIN-STUDENTS'!AG32</t>
  </si>
  <si>
    <t>SUM(AA32,AD32)</t>
  </si>
  <si>
    <t>AG32</t>
  </si>
  <si>
    <t>SUM('FIN-STUDENTS'!AA33,'FIN-STUDENTS'!AD33)='FIN-STUDENTS'!AG33</t>
  </si>
  <si>
    <t>SUM(AA33,AD33)</t>
  </si>
  <si>
    <t>AG33</t>
  </si>
  <si>
    <t>SUM('FIN-STUDENTS'!AA34,'FIN-STUDENTS'!AD34)='FIN-STUDENTS'!AG34</t>
  </si>
  <si>
    <t>SUM(AA34,AD34)</t>
  </si>
  <si>
    <t>AG34</t>
  </si>
  <si>
    <t>SUM('FIN-STUDENTS'!AA35,'FIN-STUDENTS'!AD35)='FIN-STUDENTS'!AG35</t>
  </si>
  <si>
    <t>SUM(AA35,AD35)</t>
  </si>
  <si>
    <t>AG35</t>
  </si>
  <si>
    <t>SUM('FIN-STUDENTS'!AA36,'FIN-STUDENTS'!AD36)='FIN-STUDENTS'!AG36</t>
  </si>
  <si>
    <t>SUM(AA36,AD36)</t>
  </si>
  <si>
    <t>AG36</t>
  </si>
  <si>
    <t>SUM('FIN-STUDENTS'!AA37,'FIN-STUDENTS'!AD37)='FIN-STUDENTS'!AG37</t>
  </si>
  <si>
    <t>SUM(AA37,AD37)</t>
  </si>
  <si>
    <t>AG37</t>
  </si>
  <si>
    <t>SUM('FIN-STUDENTS'!AA38,'FIN-STUDENTS'!AD38)='FIN-STUDENTS'!AG38</t>
  </si>
  <si>
    <t>SUM(AA38,AD38)</t>
  </si>
  <si>
    <t>AG38</t>
  </si>
  <si>
    <t>SUM('FIN-STUDENTS'!AA39,'FIN-STUDENTS'!AD39)='FIN-STUDENTS'!AG39</t>
  </si>
  <si>
    <t>SUM(AA39,AD39)</t>
  </si>
  <si>
    <t>AG39</t>
  </si>
  <si>
    <t>SUM('FIN-STUDENTS'!AG34,'FIN-STUDENTS'!AG37)='FIN-STUDENTS'!AG40</t>
  </si>
  <si>
    <t>SUM(AG34,AG37)</t>
  </si>
  <si>
    <t>AG40</t>
  </si>
  <si>
    <t>SUM('FIN-STUDENTS'!AG35,'FIN-STUDENTS'!AG38)='FIN-STUDENTS'!AG41</t>
  </si>
  <si>
    <t>SUM(AG35,AG38)</t>
  </si>
  <si>
    <t>AG41</t>
  </si>
  <si>
    <t>SUM('FIN-STUDENTS'!AG36,'FIN-STUDENTS'!AG39)='FIN-STUDENTS'!AG42</t>
  </si>
  <si>
    <t>SUM(AG36,AG39)</t>
  </si>
  <si>
    <t>AG42</t>
  </si>
  <si>
    <t>SUM('FIN-STUDENTS'!AG31,'FIN-STUDENTS'!AG40)='FIN-STUDENTS'!AG43</t>
  </si>
  <si>
    <t>SUM(AG31,AG40)</t>
  </si>
  <si>
    <t>AG43</t>
  </si>
  <si>
    <t>SUM('FIN-STUDENTS'!AG32,'FIN-STUDENTS'!AG41)='FIN-STUDENTS'!AG44</t>
  </si>
  <si>
    <t>SUM(AG32,AG41)</t>
  </si>
  <si>
    <t>AG44</t>
  </si>
  <si>
    <t>SUM('FIN-STUDENTS'!AG33,'FIN-STUDENTS'!AG42)='FIN-STUDENTS'!AG45</t>
  </si>
  <si>
    <t>SUM(AG33,AG42)</t>
  </si>
  <si>
    <t>AG45</t>
  </si>
  <si>
    <t>SUM('FIN-STUDENTS'!AJ34,'FIN-STUDENTS'!AJ37)='FIN-STUDENTS'!AJ40</t>
  </si>
  <si>
    <t>SUM(AJ34,AJ37)</t>
  </si>
  <si>
    <t>AJ40</t>
  </si>
  <si>
    <t>SUM('FIN-STUDENTS'!AJ35,'FIN-STUDENTS'!AJ38)='FIN-STUDENTS'!AJ41</t>
  </si>
  <si>
    <t>SUM(AJ35,AJ38)</t>
  </si>
  <si>
    <t>AJ41</t>
  </si>
  <si>
    <t>SUM('FIN-STUDENTS'!AJ36,'FIN-STUDENTS'!AJ39)='FIN-STUDENTS'!AJ42</t>
  </si>
  <si>
    <t>SUM(AJ36,AJ39)</t>
  </si>
  <si>
    <t>AJ42</t>
  </si>
  <si>
    <t>SUM('FIN-STUDENTS'!AJ31,'FIN-STUDENTS'!AJ40)='FIN-STUDENTS'!AJ43</t>
  </si>
  <si>
    <t>SUM(AJ31,AJ40)</t>
  </si>
  <si>
    <t>AJ43</t>
  </si>
  <si>
    <t>SUM('FIN-STUDENTS'!AJ32,'FIN-STUDENTS'!AJ41)='FIN-STUDENTS'!AJ44</t>
  </si>
  <si>
    <t>SUM(AJ32,AJ41)</t>
  </si>
  <si>
    <t>AJ44</t>
  </si>
  <si>
    <t>SUM('FIN-STUDENTS'!AJ33,'FIN-STUDENTS'!AJ42)='FIN-STUDENTS'!AJ45</t>
  </si>
  <si>
    <t>SUM(AJ33,AJ42)</t>
  </si>
  <si>
    <t>AJ45</t>
  </si>
  <si>
    <t>SUM('FIN-STUDENTS'!AM34,'FIN-STUDENTS'!AM37)='FIN-STUDENTS'!AM40</t>
  </si>
  <si>
    <t>SUM(AM34,AM37)</t>
  </si>
  <si>
    <t>AM40</t>
  </si>
  <si>
    <t>SUM('FIN-STUDENTS'!AM35,'FIN-STUDENTS'!AM38)='FIN-STUDENTS'!AM41</t>
  </si>
  <si>
    <t>SUM(AM35,AM38)</t>
  </si>
  <si>
    <t>AM41</t>
  </si>
  <si>
    <t>SUM('FIN-STUDENTS'!AM36,'FIN-STUDENTS'!AM39)='FIN-STUDENTS'!AM42</t>
  </si>
  <si>
    <t>SUM(AM36,AM39)</t>
  </si>
  <si>
    <t>AM42</t>
  </si>
  <si>
    <t>SUM('FIN-STUDENTS'!AM31,'FIN-STUDENTS'!AM40)='FIN-STUDENTS'!AM43</t>
  </si>
  <si>
    <t>SUM(AM31,AM40)</t>
  </si>
  <si>
    <t>AM43</t>
  </si>
  <si>
    <t>SUM('FIN-STUDENTS'!AM32,'FIN-STUDENTS'!AM41)='FIN-STUDENTS'!AM44</t>
  </si>
  <si>
    <t>SUM(AM32,AM41)</t>
  </si>
  <si>
    <t>AM44</t>
  </si>
  <si>
    <t>SUM('FIN-STUDENTS'!AM33,'FIN-STUDENTS'!AM42)='FIN-STUDENTS'!AM45</t>
  </si>
  <si>
    <t>SUM(AM33,AM42)</t>
  </si>
  <si>
    <t>AM45</t>
  </si>
  <si>
    <t>SUM('FIN-STUDENTS'!AP34,'FIN-STUDENTS'!AP37)='FIN-STUDENTS'!AP40</t>
  </si>
  <si>
    <t>SUM(AP34,AP37)</t>
  </si>
  <si>
    <t>AP40</t>
  </si>
  <si>
    <t>SUM('FIN-STUDENTS'!AP35,'FIN-STUDENTS'!AP38)='FIN-STUDENTS'!AP41</t>
  </si>
  <si>
    <t>SUM(AP35,AP38)</t>
  </si>
  <si>
    <t>AP41</t>
  </si>
  <si>
    <t>SUM('FIN-STUDENTS'!AP36,'FIN-STUDENTS'!AP39)='FIN-STUDENTS'!AP42</t>
  </si>
  <si>
    <t>SUM(AP36,AP39)</t>
  </si>
  <si>
    <t>AP42</t>
  </si>
  <si>
    <t>SUM('FIN-STUDENTS'!AP31,'FIN-STUDENTS'!AP40)='FIN-STUDENTS'!AP43</t>
  </si>
  <si>
    <t>SUM(AP31,AP40)</t>
  </si>
  <si>
    <t>AP43</t>
  </si>
  <si>
    <t>SUM('FIN-STUDENTS'!AP32,'FIN-STUDENTS'!AP41)='FIN-STUDENTS'!AP44</t>
  </si>
  <si>
    <t>SUM(AP32,AP41)</t>
  </si>
  <si>
    <t>AP44</t>
  </si>
  <si>
    <t>SUM('FIN-STUDENTS'!AP33,'FIN-STUDENTS'!AP42)='FIN-STUDENTS'!AP45</t>
  </si>
  <si>
    <t>SUM(AP33,AP42)</t>
  </si>
  <si>
    <t>AP45</t>
  </si>
  <si>
    <t>SUM('FIN-STUDENTS'!AM31,'FIN-STUDENTS'!AP31)='FIN-STUDENTS'!AS31</t>
  </si>
  <si>
    <t>SUM(AM31,AP31)</t>
  </si>
  <si>
    <t>AS31</t>
  </si>
  <si>
    <t>SUM('FIN-STUDENTS'!AM32,'FIN-STUDENTS'!AP32)='FIN-STUDENTS'!AS32</t>
  </si>
  <si>
    <t>SUM(AM32,AP32)</t>
  </si>
  <si>
    <t>AS32</t>
  </si>
  <si>
    <t>SUM('FIN-STUDENTS'!AM33,'FIN-STUDENTS'!AP33)='FIN-STUDENTS'!AS33</t>
  </si>
  <si>
    <t>SUM(AM33,AP33)</t>
  </si>
  <si>
    <t>AS33</t>
  </si>
  <si>
    <t>SUM('FIN-STUDENTS'!AM34,'FIN-STUDENTS'!AP34)='FIN-STUDENTS'!AS34</t>
  </si>
  <si>
    <t>SUM(AM34,AP34)</t>
  </si>
  <si>
    <t>AS34</t>
  </si>
  <si>
    <t>SUM('FIN-STUDENTS'!AM35,'FIN-STUDENTS'!AP35)='FIN-STUDENTS'!AS35</t>
  </si>
  <si>
    <t>SUM(AM35,AP35)</t>
  </si>
  <si>
    <t>AS35</t>
  </si>
  <si>
    <t>SUM('FIN-STUDENTS'!AM36,'FIN-STUDENTS'!AP36)='FIN-STUDENTS'!AS36</t>
  </si>
  <si>
    <t>SUM(AM36,AP36)</t>
  </si>
  <si>
    <t>AS36</t>
  </si>
  <si>
    <t>SUM('FIN-STUDENTS'!AM37,'FIN-STUDENTS'!AP37)='FIN-STUDENTS'!AS37</t>
  </si>
  <si>
    <t>SUM(AM37,AP37)</t>
  </si>
  <si>
    <t>AS37</t>
  </si>
  <si>
    <t>SUM('FIN-STUDENTS'!AM38,'FIN-STUDENTS'!AP38)='FIN-STUDENTS'!AS38</t>
  </si>
  <si>
    <t>SUM(AM38,AP38)</t>
  </si>
  <si>
    <t>AS38</t>
  </si>
  <si>
    <t>SUM('FIN-STUDENTS'!AM39,'FIN-STUDENTS'!AP39)='FIN-STUDENTS'!AS39</t>
  </si>
  <si>
    <t>SUM(AM39,AP39)</t>
  </si>
  <si>
    <t>AS39</t>
  </si>
  <si>
    <t>SUM('FIN-STUDENTS'!AS34,'FIN-STUDENTS'!AS37)='FIN-STUDENTS'!AS40</t>
  </si>
  <si>
    <t>SUM(AS34,AS37)</t>
  </si>
  <si>
    <t>AS40</t>
  </si>
  <si>
    <t>SUM('FIN-STUDENTS'!AS35,'FIN-STUDENTS'!AS38)='FIN-STUDENTS'!AS41</t>
  </si>
  <si>
    <t>SUM(AS35,AS38)</t>
  </si>
  <si>
    <t>AS41</t>
  </si>
  <si>
    <t>SUM('FIN-STUDENTS'!AS36,'FIN-STUDENTS'!AS39)='FIN-STUDENTS'!AS42</t>
  </si>
  <si>
    <t>SUM(AS36,AS39)</t>
  </si>
  <si>
    <t>AS42</t>
  </si>
  <si>
    <t>SUM('FIN-STUDENTS'!AS31,'FIN-STUDENTS'!AS40)='FIN-STUDENTS'!AS43</t>
  </si>
  <si>
    <t>SUM(AS31,AS40)</t>
  </si>
  <si>
    <t>AS43</t>
  </si>
  <si>
    <t>SUM('FIN-STUDENTS'!AS32,'FIN-STUDENTS'!AS41)='FIN-STUDENTS'!AS44</t>
  </si>
  <si>
    <t>SUM(AS32,AS41)</t>
  </si>
  <si>
    <t>AS44</t>
  </si>
  <si>
    <t>SUM('FIN-STUDENTS'!AS33,'FIN-STUDENTS'!AS42)='FIN-STUDENTS'!AS45</t>
  </si>
  <si>
    <t>SUM(AS33,AS42)</t>
  </si>
  <si>
    <t>AS45</t>
  </si>
  <si>
    <t>SUM('FIN-STUDENTS'!AV34,'FIN-STUDENTS'!AV37)='FIN-STUDENTS'!AV40</t>
  </si>
  <si>
    <t>SUM(AV34,AV37)</t>
  </si>
  <si>
    <t>AV40</t>
  </si>
  <si>
    <t>SUM('FIN-STUDENTS'!AV35,'FIN-STUDENTS'!AV38)='FIN-STUDENTS'!AV41</t>
  </si>
  <si>
    <t>SUM(AV35,AV38)</t>
  </si>
  <si>
    <t>AV41</t>
  </si>
  <si>
    <t>SUM('FIN-STUDENTS'!AV36,'FIN-STUDENTS'!AV39)='FIN-STUDENTS'!AV42</t>
  </si>
  <si>
    <t>SUM(AV36,AV39)</t>
  </si>
  <si>
    <t>AV42</t>
  </si>
  <si>
    <t>SUM('FIN-STUDENTS'!AV31,'FIN-STUDENTS'!AV40)='FIN-STUDENTS'!AV43</t>
  </si>
  <si>
    <t>SUM(AV31,AV40)</t>
  </si>
  <si>
    <t>AV43</t>
  </si>
  <si>
    <t>SUM('FIN-STUDENTS'!AV32,'FIN-STUDENTS'!AV41)='FIN-STUDENTS'!AV44</t>
  </si>
  <si>
    <t>SUM(AV32,AV41)</t>
  </si>
  <si>
    <t>AV44</t>
  </si>
  <si>
    <t>SUM('FIN-STUDENTS'!AV33,'FIN-STUDENTS'!AV42)='FIN-STUDENTS'!AV45</t>
  </si>
  <si>
    <t>SUM(AV33,AV42)</t>
  </si>
  <si>
    <t>AV45</t>
  </si>
  <si>
    <t>SUM('FIN-STUDENTS'!AY34,'FIN-STUDENTS'!AY37)='FIN-STUDENTS'!AY40</t>
  </si>
  <si>
    <t>SUM(AY34,AY37)</t>
  </si>
  <si>
    <t>AY40</t>
  </si>
  <si>
    <t>SUM('FIN-STUDENTS'!AY35,'FIN-STUDENTS'!AY38)='FIN-STUDENTS'!AY41</t>
  </si>
  <si>
    <t>SUM(AY35,AY38)</t>
  </si>
  <si>
    <t>AY41</t>
  </si>
  <si>
    <t>SUM('FIN-STUDENTS'!AY36,'FIN-STUDENTS'!AY39)='FIN-STUDENTS'!AY42</t>
  </si>
  <si>
    <t>SUM(AY36,AY39)</t>
  </si>
  <si>
    <t>AY42</t>
  </si>
  <si>
    <t>SUM('FIN-STUDENTS'!AY31,'FIN-STUDENTS'!AY40)='FIN-STUDENTS'!AY43</t>
  </si>
  <si>
    <t>SUM(AY31,AY40)</t>
  </si>
  <si>
    <t>AY43</t>
  </si>
  <si>
    <t>SUM('FIN-STUDENTS'!AY32,'FIN-STUDENTS'!AY41)='FIN-STUDENTS'!AY44</t>
  </si>
  <si>
    <t>SUM(AY32,AY41)</t>
  </si>
  <si>
    <t>AY44</t>
  </si>
  <si>
    <t>SUM('FIN-STUDENTS'!AY33,'FIN-STUDENTS'!AY42)='FIN-STUDENTS'!AY45</t>
  </si>
  <si>
    <t>SUM(AY33,AY42)</t>
  </si>
  <si>
    <t>AY45</t>
  </si>
  <si>
    <t>SUM('FIN-STUDENTS'!AV31,'FIN-STUDENTS'!AY31)='FIN-STUDENTS'!BB31</t>
  </si>
  <si>
    <t>SUM(AV31,AY31)</t>
  </si>
  <si>
    <t>BB31</t>
  </si>
  <si>
    <t>SUM('FIN-STUDENTS'!AV32,'FIN-STUDENTS'!AY32)='FIN-STUDENTS'!BB32</t>
  </si>
  <si>
    <t>SUM(AV32,AY32)</t>
  </si>
  <si>
    <t>BB32</t>
  </si>
  <si>
    <t>SUM('FIN-STUDENTS'!AV33,'FIN-STUDENTS'!AY33)='FIN-STUDENTS'!BB33</t>
  </si>
  <si>
    <t>SUM(AV33,AY33)</t>
  </si>
  <si>
    <t>BB33</t>
  </si>
  <si>
    <t>SUM('FIN-STUDENTS'!AV34,'FIN-STUDENTS'!AY34)='FIN-STUDENTS'!BB34</t>
  </si>
  <si>
    <t>SUM(AV34,AY34)</t>
  </si>
  <si>
    <t>BB34</t>
  </si>
  <si>
    <t>SUM('FIN-STUDENTS'!AV35,'FIN-STUDENTS'!AY35)='FIN-STUDENTS'!BB35</t>
  </si>
  <si>
    <t>SUM(AV35,AY35)</t>
  </si>
  <si>
    <t>BB35</t>
  </si>
  <si>
    <t>SUM('FIN-STUDENTS'!AV36,'FIN-STUDENTS'!AY36)='FIN-STUDENTS'!BB36</t>
  </si>
  <si>
    <t>SUM(AV36,AY36)</t>
  </si>
  <si>
    <t>BB36</t>
  </si>
  <si>
    <t>SUM('FIN-STUDENTS'!AV37,'FIN-STUDENTS'!AY37)='FIN-STUDENTS'!BB37</t>
  </si>
  <si>
    <t>SUM(AV37,AY37)</t>
  </si>
  <si>
    <t>BB37</t>
  </si>
  <si>
    <t>SUM('FIN-STUDENTS'!AV38,'FIN-STUDENTS'!AY38)='FIN-STUDENTS'!BB38</t>
  </si>
  <si>
    <t>SUM(AV38,AY38)</t>
  </si>
  <si>
    <t>BB38</t>
  </si>
  <si>
    <t>SUM('FIN-STUDENTS'!AV39,'FIN-STUDENTS'!AY39)='FIN-STUDENTS'!BB39</t>
  </si>
  <si>
    <t>SUM(AV39,AY39)</t>
  </si>
  <si>
    <t>BB39</t>
  </si>
  <si>
    <t>SUM('FIN-STUDENTS'!BB34,'FIN-STUDENTS'!BB37)='FIN-STUDENTS'!BB40</t>
  </si>
  <si>
    <t>SUM(BB34,BB37)</t>
  </si>
  <si>
    <t>BB40</t>
  </si>
  <si>
    <t>SUM('FIN-STUDENTS'!BB35,'FIN-STUDENTS'!BB38)='FIN-STUDENTS'!BB41</t>
  </si>
  <si>
    <t>SUM(BB35,BB38)</t>
  </si>
  <si>
    <t>BB41</t>
  </si>
  <si>
    <t>SUM('FIN-STUDENTS'!BB36,'FIN-STUDENTS'!BB39)='FIN-STUDENTS'!BB42</t>
  </si>
  <si>
    <t>SUM(BB36,BB39)</t>
  </si>
  <si>
    <t>BB42</t>
  </si>
  <si>
    <t>SUM('FIN-STUDENTS'!BB31,'FIN-STUDENTS'!BB40)='FIN-STUDENTS'!BB43</t>
  </si>
  <si>
    <t>SUM(BB31,BB40)</t>
  </si>
  <si>
    <t>BB43</t>
  </si>
  <si>
    <t>SUM('FIN-STUDENTS'!BB32,'FIN-STUDENTS'!BB41)='FIN-STUDENTS'!BB44</t>
  </si>
  <si>
    <t>SUM(BB32,BB41)</t>
  </si>
  <si>
    <t>BB44</t>
  </si>
  <si>
    <t>SUM('FIN-STUDENTS'!BB33,'FIN-STUDENTS'!BB42)='FIN-STUDENTS'!BB45</t>
  </si>
  <si>
    <t>SUM(BB33,BB42)</t>
  </si>
  <si>
    <t>BB45</t>
  </si>
  <si>
    <t>SUM('FIN-STUDENTS'!BE34,'FIN-STUDENTS'!BE37)='FIN-STUDENTS'!BE40</t>
  </si>
  <si>
    <t>SUM(BE34,BE37)</t>
  </si>
  <si>
    <t>BE40</t>
  </si>
  <si>
    <t>SUM('FIN-STUDENTS'!BE35,'FIN-STUDENTS'!BE38)='FIN-STUDENTS'!BE41</t>
  </si>
  <si>
    <t>SUM(BE35,BE38)</t>
  </si>
  <si>
    <t>BE41</t>
  </si>
  <si>
    <t>SUM('FIN-STUDENTS'!BE36,'FIN-STUDENTS'!BE39)='FIN-STUDENTS'!BE42</t>
  </si>
  <si>
    <t>SUM(BE36,BE39)</t>
  </si>
  <si>
    <t>BE42</t>
  </si>
  <si>
    <t>SUM('FIN-STUDENTS'!BE31,'FIN-STUDENTS'!BE40)='FIN-STUDENTS'!BE43</t>
  </si>
  <si>
    <t>SUM(BE31,BE40)</t>
  </si>
  <si>
    <t>BE43</t>
  </si>
  <si>
    <t>SUM('FIN-STUDENTS'!BE32,'FIN-STUDENTS'!BE41)='FIN-STUDENTS'!BE44</t>
  </si>
  <si>
    <t>SUM(BE32,BE41)</t>
  </si>
  <si>
    <t>BE44</t>
  </si>
  <si>
    <t>SUM('FIN-STUDENTS'!BE33,'FIN-STUDENTS'!BE42)='FIN-STUDENTS'!BE45</t>
  </si>
  <si>
    <t>SUM(BE33,BE42)</t>
  </si>
  <si>
    <t>BE45</t>
  </si>
  <si>
    <t>SUM('FIN-STUDENTS'!BH34,'FIN-STUDENTS'!BH37)='FIN-STUDENTS'!BH40</t>
  </si>
  <si>
    <t>SUM(BH34,BH37)</t>
  </si>
  <si>
    <t>BH40</t>
  </si>
  <si>
    <t>SUM('FIN-STUDENTS'!BH35,'FIN-STUDENTS'!BH38)='FIN-STUDENTS'!BH41</t>
  </si>
  <si>
    <t>SUM(BH35,BH38)</t>
  </si>
  <si>
    <t>BH41</t>
  </si>
  <si>
    <t>SUM('FIN-STUDENTS'!BH36,'FIN-STUDENTS'!BH39)='FIN-STUDENTS'!BH42</t>
  </si>
  <si>
    <t>SUM(BH36,BH39)</t>
  </si>
  <si>
    <t>BH42</t>
  </si>
  <si>
    <t>SUM('FIN-STUDENTS'!BH31,'FIN-STUDENTS'!BH40)='FIN-STUDENTS'!BH43</t>
  </si>
  <si>
    <t>SUM(BH31,BH40)</t>
  </si>
  <si>
    <t>BH43</t>
  </si>
  <si>
    <t>SUM('FIN-STUDENTS'!BH32,'FIN-STUDENTS'!BH41)='FIN-STUDENTS'!BH44</t>
  </si>
  <si>
    <t>SUM(BH32,BH41)</t>
  </si>
  <si>
    <t>BH44</t>
  </si>
  <si>
    <t>SUM('FIN-STUDENTS'!BH33,'FIN-STUDENTS'!BH42)='FIN-STUDENTS'!BH45</t>
  </si>
  <si>
    <t>SUM(BH33,BH42)</t>
  </si>
  <si>
    <t>BH45</t>
  </si>
  <si>
    <t>SUM('FIN-STUDENTS'!BE31,'FIN-STUDENTS'!BH31)='FIN-STUDENTS'!BK31</t>
  </si>
  <si>
    <t>SUM(BE31,BH31)</t>
  </si>
  <si>
    <t>BK31</t>
  </si>
  <si>
    <t>SUM('FIN-STUDENTS'!BE32,'FIN-STUDENTS'!BH32)='FIN-STUDENTS'!BK32</t>
  </si>
  <si>
    <t>SUM(BE32,BH32)</t>
  </si>
  <si>
    <t>BK32</t>
  </si>
  <si>
    <t>SUM('FIN-STUDENTS'!BE33,'FIN-STUDENTS'!BH33)='FIN-STUDENTS'!BK33</t>
  </si>
  <si>
    <t>SUM(BE33,BH33)</t>
  </si>
  <si>
    <t>BK33</t>
  </si>
  <si>
    <t>SUM('FIN-STUDENTS'!BE34,'FIN-STUDENTS'!BH34)='FIN-STUDENTS'!BK34</t>
  </si>
  <si>
    <t>SUM(BE34,BH34)</t>
  </si>
  <si>
    <t>BK34</t>
  </si>
  <si>
    <t>SUM('FIN-STUDENTS'!BE35,'FIN-STUDENTS'!BH35)='FIN-STUDENTS'!BK35</t>
  </si>
  <si>
    <t>SUM(BE35,BH35)</t>
  </si>
  <si>
    <t>BK35</t>
  </si>
  <si>
    <t>SUM('FIN-STUDENTS'!BE36,'FIN-STUDENTS'!BH36)='FIN-STUDENTS'!BK36</t>
  </si>
  <si>
    <t>SUM(BE36,BH36)</t>
  </si>
  <si>
    <t>BK36</t>
  </si>
  <si>
    <t>SUM('FIN-STUDENTS'!BE37,'FIN-STUDENTS'!BH37)='FIN-STUDENTS'!BK37</t>
  </si>
  <si>
    <t>SUM(BE37,BH37)</t>
  </si>
  <si>
    <t>BK37</t>
  </si>
  <si>
    <t>SUM('FIN-STUDENTS'!BE38,'FIN-STUDENTS'!BH38)='FIN-STUDENTS'!BK38</t>
  </si>
  <si>
    <t>SUM(BE38,BH38)</t>
  </si>
  <si>
    <t>BK38</t>
  </si>
  <si>
    <t>SUM('FIN-STUDENTS'!BE39,'FIN-STUDENTS'!BH39)='FIN-STUDENTS'!BK39</t>
  </si>
  <si>
    <t>SUM(BE39,BH39)</t>
  </si>
  <si>
    <t>BK39</t>
  </si>
  <si>
    <t>SUM('FIN-STUDENTS'!BK34,'FIN-STUDENTS'!BK37)='FIN-STUDENTS'!BK40</t>
  </si>
  <si>
    <t>SUM(BK34,BK37)</t>
  </si>
  <si>
    <t>BK40</t>
  </si>
  <si>
    <t>SUM('FIN-STUDENTS'!BK35,'FIN-STUDENTS'!BK38)='FIN-STUDENTS'!BK41</t>
  </si>
  <si>
    <t>SUM(BK35,BK38)</t>
  </si>
  <si>
    <t>BK41</t>
  </si>
  <si>
    <t>SUM('FIN-STUDENTS'!BK36,'FIN-STUDENTS'!BK39)='FIN-STUDENTS'!BK42</t>
  </si>
  <si>
    <t>SUM(BK36,BK39)</t>
  </si>
  <si>
    <t>BK42</t>
  </si>
  <si>
    <t>SUM('FIN-STUDENTS'!BK31,'FIN-STUDENTS'!BK40)='FIN-STUDENTS'!BK43</t>
  </si>
  <si>
    <t>SUM(BK31,BK40)</t>
  </si>
  <si>
    <t>BK43</t>
  </si>
  <si>
    <t>SUM('FIN-STUDENTS'!BK32,'FIN-STUDENTS'!BK41)='FIN-STUDENTS'!BK44</t>
  </si>
  <si>
    <t>SUM(BK32,BK41)</t>
  </si>
  <si>
    <t>BK44</t>
  </si>
  <si>
    <t>SUM('FIN-STUDENTS'!BK33,'FIN-STUDENTS'!BK42)='FIN-STUDENTS'!BK45</t>
  </si>
  <si>
    <t>SUM(BK33,BK42)</t>
  </si>
  <si>
    <t>BK45</t>
  </si>
  <si>
    <t>SUM('FIN-STUDENTS'!AV31,'FIN-STUDENTS'!BE31)='FIN-STUDENTS'!BN31</t>
  </si>
  <si>
    <t>SUM(AV31,BE31)</t>
  </si>
  <si>
    <t>BN31</t>
  </si>
  <si>
    <t>SUM('FIN-STUDENTS'!AV32,'FIN-STUDENTS'!BE32)='FIN-STUDENTS'!BN32</t>
  </si>
  <si>
    <t>SUM(AV32,BE32)</t>
  </si>
  <si>
    <t>BN32</t>
  </si>
  <si>
    <t>SUM('FIN-STUDENTS'!AV33,'FIN-STUDENTS'!BE33)='FIN-STUDENTS'!BN33</t>
  </si>
  <si>
    <t>SUM(AV33,BE33)</t>
  </si>
  <si>
    <t>BN33</t>
  </si>
  <si>
    <t>SUM('FIN-STUDENTS'!AV34,'FIN-STUDENTS'!BE34)='FIN-STUDENTS'!BN34</t>
  </si>
  <si>
    <t>SUM(AV34,BE34)</t>
  </si>
  <si>
    <t>BN34</t>
  </si>
  <si>
    <t>SUM('FIN-STUDENTS'!AV35,'FIN-STUDENTS'!BE35)='FIN-STUDENTS'!BN35</t>
  </si>
  <si>
    <t>SUM(AV35,BE35)</t>
  </si>
  <si>
    <t>BN35</t>
  </si>
  <si>
    <t>SUM('FIN-STUDENTS'!AV36,'FIN-STUDENTS'!BE36)='FIN-STUDENTS'!BN36</t>
  </si>
  <si>
    <t>SUM(AV36,BE36)</t>
  </si>
  <si>
    <t>BN36</t>
  </si>
  <si>
    <t>SUM('FIN-STUDENTS'!AV37,'FIN-STUDENTS'!BE37)='FIN-STUDENTS'!BN37</t>
  </si>
  <si>
    <t>SUM(AV37,BE37)</t>
  </si>
  <si>
    <t>BN37</t>
  </si>
  <si>
    <t>SUM('FIN-STUDENTS'!AV38,'FIN-STUDENTS'!BE38)='FIN-STUDENTS'!BN38</t>
  </si>
  <si>
    <t>SUM(AV38,BE38)</t>
  </si>
  <si>
    <t>BN38</t>
  </si>
  <si>
    <t>SUM('FIN-STUDENTS'!AV39,'FIN-STUDENTS'!BE39)='FIN-STUDENTS'!BN39</t>
  </si>
  <si>
    <t>SUM(AV39,BE39)</t>
  </si>
  <si>
    <t>BN39</t>
  </si>
  <si>
    <t>SUM('FIN-STUDENTS'!BN34,'FIN-STUDENTS'!BN37)='FIN-STUDENTS'!BN40</t>
  </si>
  <si>
    <t>SUM(BN34,BN37)</t>
  </si>
  <si>
    <t>BN40</t>
  </si>
  <si>
    <t>SUM('FIN-STUDENTS'!BN35,'FIN-STUDENTS'!BN38)='FIN-STUDENTS'!BN41</t>
  </si>
  <si>
    <t>SUM(BN35,BN38)</t>
  </si>
  <si>
    <t>BN41</t>
  </si>
  <si>
    <t>SUM('FIN-STUDENTS'!BN36,'FIN-STUDENTS'!BN39)='FIN-STUDENTS'!BN42</t>
  </si>
  <si>
    <t>SUM(BN36,BN39)</t>
  </si>
  <si>
    <t>BN42</t>
  </si>
  <si>
    <t>SUM('FIN-STUDENTS'!BN31,'FIN-STUDENTS'!BN40)='FIN-STUDENTS'!BN43</t>
  </si>
  <si>
    <t>SUM(BN31,BN40)</t>
  </si>
  <si>
    <t>BN43</t>
  </si>
  <si>
    <t>SUM('FIN-STUDENTS'!BN32,'FIN-STUDENTS'!BN41)='FIN-STUDENTS'!BN44</t>
  </si>
  <si>
    <t>SUM(BN32,BN41)</t>
  </si>
  <si>
    <t>BN44</t>
  </si>
  <si>
    <t>SUM('FIN-STUDENTS'!BN33,'FIN-STUDENTS'!BN42)='FIN-STUDENTS'!BN45</t>
  </si>
  <si>
    <t>SUM(BN33,BN42)</t>
  </si>
  <si>
    <t>BN45</t>
  </si>
  <si>
    <t>SUM('FIN-STUDENTS'!AY31,'FIN-STUDENTS'!BH31)='FIN-STUDENTS'!BQ31</t>
  </si>
  <si>
    <t>SUM(AY31,BH31)</t>
  </si>
  <si>
    <t>BQ31</t>
  </si>
  <si>
    <t>SUM('FIN-STUDENTS'!AY32,'FIN-STUDENTS'!BH32)='FIN-STUDENTS'!BQ32</t>
  </si>
  <si>
    <t>SUM(AY32,BH32)</t>
  </si>
  <si>
    <t>BQ32</t>
  </si>
  <si>
    <t>SUM('FIN-STUDENTS'!AY33,'FIN-STUDENTS'!BH33)='FIN-STUDENTS'!BQ33</t>
  </si>
  <si>
    <t>SUM(AY33,BH33)</t>
  </si>
  <si>
    <t>BQ33</t>
  </si>
  <si>
    <t>SUM('FIN-STUDENTS'!AY34,'FIN-STUDENTS'!BH34)='FIN-STUDENTS'!BQ34</t>
  </si>
  <si>
    <t>SUM(AY34,BH34)</t>
  </si>
  <si>
    <t>BQ34</t>
  </si>
  <si>
    <t>SUM('FIN-STUDENTS'!AY35,'FIN-STUDENTS'!BH35)='FIN-STUDENTS'!BQ35</t>
  </si>
  <si>
    <t>SUM(AY35,BH35)</t>
  </si>
  <si>
    <t>BQ35</t>
  </si>
  <si>
    <t>SUM('FIN-STUDENTS'!AY36,'FIN-STUDENTS'!BH36)='FIN-STUDENTS'!BQ36</t>
  </si>
  <si>
    <t>SUM(AY36,BH36)</t>
  </si>
  <si>
    <t>BQ36</t>
  </si>
  <si>
    <t>SUM('FIN-STUDENTS'!AY37,'FIN-STUDENTS'!BH37)='FIN-STUDENTS'!BQ37</t>
  </si>
  <si>
    <t>SUM(AY37,BH37)</t>
  </si>
  <si>
    <t>BQ37</t>
  </si>
  <si>
    <t>SUM('FIN-STUDENTS'!AY38,'FIN-STUDENTS'!BH38)='FIN-STUDENTS'!BQ38</t>
  </si>
  <si>
    <t>SUM(AY38,BH38)</t>
  </si>
  <si>
    <t>BQ38</t>
  </si>
  <si>
    <t>SUM('FIN-STUDENTS'!AY39,'FIN-STUDENTS'!BH39)='FIN-STUDENTS'!BQ39</t>
  </si>
  <si>
    <t>SUM(AY39,BH39)</t>
  </si>
  <si>
    <t>BQ39</t>
  </si>
  <si>
    <t>SUM('FIN-STUDENTS'!BQ34,'FIN-STUDENTS'!BQ37)='FIN-STUDENTS'!BQ40</t>
  </si>
  <si>
    <t>SUM(BQ34,BQ37)</t>
  </si>
  <si>
    <t>BQ40</t>
  </si>
  <si>
    <t>SUM('FIN-STUDENTS'!BQ35,'FIN-STUDENTS'!BQ38)='FIN-STUDENTS'!BQ41</t>
  </si>
  <si>
    <t>SUM(BQ35,BQ38)</t>
  </si>
  <si>
    <t>BQ41</t>
  </si>
  <si>
    <t>SUM('FIN-STUDENTS'!BQ36,'FIN-STUDENTS'!BQ39)='FIN-STUDENTS'!BQ42</t>
  </si>
  <si>
    <t>SUM(BQ36,BQ39)</t>
  </si>
  <si>
    <t>BQ42</t>
  </si>
  <si>
    <t>SUM('FIN-STUDENTS'!BQ31,'FIN-STUDENTS'!BQ40)='FIN-STUDENTS'!BQ43</t>
  </si>
  <si>
    <t>SUM(BQ31,BQ40)</t>
  </si>
  <si>
    <t>BQ43</t>
  </si>
  <si>
    <t>SUM('FIN-STUDENTS'!BQ32,'FIN-STUDENTS'!BQ41)='FIN-STUDENTS'!BQ44</t>
  </si>
  <si>
    <t>SUM(BQ32,BQ41)</t>
  </si>
  <si>
    <t>BQ44</t>
  </si>
  <si>
    <t>SUM('FIN-STUDENTS'!BQ33,'FIN-STUDENTS'!BQ42)='FIN-STUDENTS'!BQ45</t>
  </si>
  <si>
    <t>SUM(BQ33,BQ42)</t>
  </si>
  <si>
    <t>BQ45</t>
  </si>
  <si>
    <t>SUM('FIN-STUDENTS'!BN31,'FIN-STUDENTS'!BQ31)='FIN-STUDENTS'!BT31</t>
  </si>
  <si>
    <t>SUM(BN31,BQ31)</t>
  </si>
  <si>
    <t>BT31</t>
  </si>
  <si>
    <t>SUM('FIN-STUDENTS'!BN32,'FIN-STUDENTS'!BQ32)='FIN-STUDENTS'!BT32</t>
  </si>
  <si>
    <t>SUM(BN32,BQ32)</t>
  </si>
  <si>
    <t>BT32</t>
  </si>
  <si>
    <t>SUM('FIN-STUDENTS'!BN33,'FIN-STUDENTS'!BQ33)='FIN-STUDENTS'!BT33</t>
  </si>
  <si>
    <t>SUM(BN33,BQ33)</t>
  </si>
  <si>
    <t>BT33</t>
  </si>
  <si>
    <t>SUM('FIN-STUDENTS'!BN34,'FIN-STUDENTS'!BQ34)='FIN-STUDENTS'!BT34</t>
  </si>
  <si>
    <t>SUM(BN34,BQ34)</t>
  </si>
  <si>
    <t>BT34</t>
  </si>
  <si>
    <t>SUM('FIN-STUDENTS'!BN35,'FIN-STUDENTS'!BQ35)='FIN-STUDENTS'!BT35</t>
  </si>
  <si>
    <t>SUM(BN35,BQ35)</t>
  </si>
  <si>
    <t>BT35</t>
  </si>
  <si>
    <t>SUM('FIN-STUDENTS'!BN36,'FIN-STUDENTS'!BQ36)='FIN-STUDENTS'!BT36</t>
  </si>
  <si>
    <t>SUM(BN36,BQ36)</t>
  </si>
  <si>
    <t>BT36</t>
  </si>
  <si>
    <t>SUM('FIN-STUDENTS'!BN37,'FIN-STUDENTS'!BQ37)='FIN-STUDENTS'!BT37</t>
  </si>
  <si>
    <t>SUM(BN37,BQ37)</t>
  </si>
  <si>
    <t>BT37</t>
  </si>
  <si>
    <t>SUM('FIN-STUDENTS'!BN38,'FIN-STUDENTS'!BQ38)='FIN-STUDENTS'!BT38</t>
  </si>
  <si>
    <t>SUM(BN38,BQ38)</t>
  </si>
  <si>
    <t>BT38</t>
  </si>
  <si>
    <t>SUM('FIN-STUDENTS'!BN39,'FIN-STUDENTS'!BQ39)='FIN-STUDENTS'!BT39</t>
  </si>
  <si>
    <t>SUM(BN39,BQ39)</t>
  </si>
  <si>
    <t>BT39</t>
  </si>
  <si>
    <t>SUM('FIN-STUDENTS'!BT34,'FIN-STUDENTS'!BT37)='FIN-STUDENTS'!BT40</t>
  </si>
  <si>
    <t>SUM(BT34,BT37)</t>
  </si>
  <si>
    <t>BT40</t>
  </si>
  <si>
    <t>SUM('FIN-STUDENTS'!BT35,'FIN-STUDENTS'!BT38)='FIN-STUDENTS'!BT41</t>
  </si>
  <si>
    <t>SUM(BT35,BT38)</t>
  </si>
  <si>
    <t>BT41</t>
  </si>
  <si>
    <t>SUM('FIN-STUDENTS'!BT36,'FIN-STUDENTS'!BT39)='FIN-STUDENTS'!BT42</t>
  </si>
  <si>
    <t>SUM(BT36,BT39)</t>
  </si>
  <si>
    <t>BT42</t>
  </si>
  <si>
    <t>SUM('FIN-STUDENTS'!BT31,'FIN-STUDENTS'!BT40)='FIN-STUDENTS'!BT43</t>
  </si>
  <si>
    <t>SUM(BT31,BT40)</t>
  </si>
  <si>
    <t>BT43</t>
  </si>
  <si>
    <t>SUM('FIN-STUDENTS'!BT32,'FIN-STUDENTS'!BT41)='FIN-STUDENTS'!BT44</t>
  </si>
  <si>
    <t>SUM(BT32,BT41)</t>
  </si>
  <si>
    <t>BT44</t>
  </si>
  <si>
    <t>SUM('FIN-STUDENTS'!BT33,'FIN-STUDENTS'!BT42)='FIN-STUDENTS'!BT45</t>
  </si>
  <si>
    <t>SUM(BT33,BT42)</t>
  </si>
  <si>
    <t>BT45</t>
  </si>
  <si>
    <t>SUM('FIN-STUDENTS'!BW34,'FIN-STUDENTS'!BW37)='FIN-STUDENTS'!BW40</t>
  </si>
  <si>
    <t>SUM(BW34,BW37)</t>
  </si>
  <si>
    <t>BW40</t>
  </si>
  <si>
    <t>SUM('FIN-STUDENTS'!BW35,'FIN-STUDENTS'!BW38)='FIN-STUDENTS'!BW41</t>
  </si>
  <si>
    <t>SUM(BW35,BW38)</t>
  </si>
  <si>
    <t>BW41</t>
  </si>
  <si>
    <t>SUM('FIN-STUDENTS'!BW36,'FIN-STUDENTS'!BW39)='FIN-STUDENTS'!BW42</t>
  </si>
  <si>
    <t>SUM(BW36,BW39)</t>
  </si>
  <si>
    <t>BW42</t>
  </si>
  <si>
    <t>SUM('FIN-STUDENTS'!BW31,'FIN-STUDENTS'!BW40)='FIN-STUDENTS'!BW43</t>
  </si>
  <si>
    <t>SUM(BW31,BW40)</t>
  </si>
  <si>
    <t>BW43</t>
  </si>
  <si>
    <t>SUM('FIN-STUDENTS'!BW32,'FIN-STUDENTS'!BW41)='FIN-STUDENTS'!BW44</t>
  </si>
  <si>
    <t>SUM(BW32,BW41)</t>
  </si>
  <si>
    <t>BW44</t>
  </si>
  <si>
    <t>SUM('FIN-STUDENTS'!BW33,'FIN-STUDENTS'!BW42)='FIN-STUDENTS'!BW45</t>
  </si>
  <si>
    <t>SUM(BW33,BW42)</t>
  </si>
  <si>
    <t>BW45</t>
  </si>
  <si>
    <t>SUM('FIN-STUDENTS'!BZ34,'FIN-STUDENTS'!BZ37)='FIN-STUDENTS'!BZ40</t>
  </si>
  <si>
    <t>SUM(BZ34,BZ37)</t>
  </si>
  <si>
    <t>BZ40</t>
  </si>
  <si>
    <t>SUM('FIN-STUDENTS'!BZ35,'FIN-STUDENTS'!BZ38)='FIN-STUDENTS'!BZ41</t>
  </si>
  <si>
    <t>SUM(BZ35,BZ38)</t>
  </si>
  <si>
    <t>BZ41</t>
  </si>
  <si>
    <t>SUM('FIN-STUDENTS'!BZ36,'FIN-STUDENTS'!BZ39)='FIN-STUDENTS'!BZ42</t>
  </si>
  <si>
    <t>SUM(BZ36,BZ39)</t>
  </si>
  <si>
    <t>BZ42</t>
  </si>
  <si>
    <t>SUM('FIN-STUDENTS'!BZ31,'FIN-STUDENTS'!BZ40)='FIN-STUDENTS'!BZ43</t>
  </si>
  <si>
    <t>SUM(BZ31,BZ40)</t>
  </si>
  <si>
    <t>BZ43</t>
  </si>
  <si>
    <t>SUM('FIN-STUDENTS'!BZ32,'FIN-STUDENTS'!BZ41)='FIN-STUDENTS'!BZ44</t>
  </si>
  <si>
    <t>SUM(BZ32,BZ41)</t>
  </si>
  <si>
    <t>BZ44</t>
  </si>
  <si>
    <t>SUM('FIN-STUDENTS'!BZ33,'FIN-STUDENTS'!BZ42)='FIN-STUDENTS'!BZ45</t>
  </si>
  <si>
    <t>SUM(BZ33,BZ42)</t>
  </si>
  <si>
    <t>BZ45</t>
  </si>
  <si>
    <t>SUM('FIN-STUDENTS'!BW31,'FIN-STUDENTS'!BZ31)='FIN-STUDENTS'!CC31</t>
  </si>
  <si>
    <t>SUM(BW31,BZ31)</t>
  </si>
  <si>
    <t>CC31</t>
  </si>
  <si>
    <t>SUM('FIN-STUDENTS'!BW32,'FIN-STUDENTS'!BZ32)='FIN-STUDENTS'!CC32</t>
  </si>
  <si>
    <t>SUM(BW32,BZ32)</t>
  </si>
  <si>
    <t>CC32</t>
  </si>
  <si>
    <t>SUM('FIN-STUDENTS'!BW33,'FIN-STUDENTS'!BZ33)='FIN-STUDENTS'!CC33</t>
  </si>
  <si>
    <t>SUM(BW33,BZ33)</t>
  </si>
  <si>
    <t>CC33</t>
  </si>
  <si>
    <t>SUM('FIN-STUDENTS'!BW34,'FIN-STUDENTS'!BZ34)='FIN-STUDENTS'!CC34</t>
  </si>
  <si>
    <t>SUM(BW34,BZ34)</t>
  </si>
  <si>
    <t>CC34</t>
  </si>
  <si>
    <t>SUM('FIN-STUDENTS'!BW35,'FIN-STUDENTS'!BZ35)='FIN-STUDENTS'!CC35</t>
  </si>
  <si>
    <t>SUM(BW35,BZ35)</t>
  </si>
  <si>
    <t>CC35</t>
  </si>
  <si>
    <t>SUM('FIN-STUDENTS'!BW36,'FIN-STUDENTS'!BZ36)='FIN-STUDENTS'!CC36</t>
  </si>
  <si>
    <t>SUM(BW36,BZ36)</t>
  </si>
  <si>
    <t>CC36</t>
  </si>
  <si>
    <t>SUM('FIN-STUDENTS'!BW37,'FIN-STUDENTS'!BZ37)='FIN-STUDENTS'!CC37</t>
  </si>
  <si>
    <t>SUM(BW37,BZ37)</t>
  </si>
  <si>
    <t>CC37</t>
  </si>
  <si>
    <t>SUM('FIN-STUDENTS'!BW38,'FIN-STUDENTS'!BZ38)='FIN-STUDENTS'!CC38</t>
  </si>
  <si>
    <t>SUM(BW38,BZ38)</t>
  </si>
  <si>
    <t>CC38</t>
  </si>
  <si>
    <t>SUM('FIN-STUDENTS'!BW39,'FIN-STUDENTS'!BZ39)='FIN-STUDENTS'!CC39</t>
  </si>
  <si>
    <t>SUM(BW39,BZ39)</t>
  </si>
  <si>
    <t>CC39</t>
  </si>
  <si>
    <t>SUM('FIN-STUDENTS'!CC34,'FIN-STUDENTS'!CC37)='FIN-STUDENTS'!CC40</t>
  </si>
  <si>
    <t>SUM(CC34,CC37)</t>
  </si>
  <si>
    <t>CC40</t>
  </si>
  <si>
    <t>SUM('FIN-STUDENTS'!CC35,'FIN-STUDENTS'!CC38)='FIN-STUDENTS'!CC41</t>
  </si>
  <si>
    <t>SUM(CC35,CC38)</t>
  </si>
  <si>
    <t>CC41</t>
  </si>
  <si>
    <t>SUM('FIN-STUDENTS'!CC36,'FIN-STUDENTS'!CC39)='FIN-STUDENTS'!CC42</t>
  </si>
  <si>
    <t>SUM(CC36,CC39)</t>
  </si>
  <si>
    <t>CC42</t>
  </si>
  <si>
    <t>SUM('FIN-STUDENTS'!CC31,'FIN-STUDENTS'!CC40)='FIN-STUDENTS'!CC43</t>
  </si>
  <si>
    <t>SUM(CC31,CC40)</t>
  </si>
  <si>
    <t>CC43</t>
  </si>
  <si>
    <t>SUM('FIN-STUDENTS'!CC32,'FIN-STUDENTS'!CC41)='FIN-STUDENTS'!CC44</t>
  </si>
  <si>
    <t>SUM(CC32,CC41)</t>
  </si>
  <si>
    <t>CC44</t>
  </si>
  <si>
    <t>SUM('FIN-STUDENTS'!CC33,'FIN-STUDENTS'!CC42)='FIN-STUDENTS'!CC45</t>
  </si>
  <si>
    <t>SUM(CC33,CC42)</t>
  </si>
  <si>
    <t>CC45</t>
  </si>
  <si>
    <t>SUM('FIN-STUDENTS'!CF34,'FIN-STUDENTS'!CF37)='FIN-STUDENTS'!CF40</t>
  </si>
  <si>
    <t>SUM(CF34,CF37)</t>
  </si>
  <si>
    <t>CF40</t>
  </si>
  <si>
    <t>SUM('FIN-STUDENTS'!CF35,'FIN-STUDENTS'!CF38)='FIN-STUDENTS'!CF41</t>
  </si>
  <si>
    <t>SUM(CF35,CF38)</t>
  </si>
  <si>
    <t>CF41</t>
  </si>
  <si>
    <t>SUM('FIN-STUDENTS'!CF36,'FIN-STUDENTS'!CF39)='FIN-STUDENTS'!CF42</t>
  </si>
  <si>
    <t>SUM(CF36,CF39)</t>
  </si>
  <si>
    <t>CF42</t>
  </si>
  <si>
    <t>SUM('FIN-STUDENTS'!CF31,'FIN-STUDENTS'!CF40)='FIN-STUDENTS'!CF43</t>
  </si>
  <si>
    <t>SUM(CF31,CF40)</t>
  </si>
  <si>
    <t>CF43</t>
  </si>
  <si>
    <t>SUM('FIN-STUDENTS'!CF32,'FIN-STUDENTS'!CF41)='FIN-STUDENTS'!CF44</t>
  </si>
  <si>
    <t>SUM(CF32,CF41)</t>
  </si>
  <si>
    <t>CF44</t>
  </si>
  <si>
    <t>SUM('FIN-STUDENTS'!CF33,'FIN-STUDENTS'!CF42)='FIN-STUDENTS'!CF45</t>
  </si>
  <si>
    <t>SUM(CF33,CF42)</t>
  </si>
  <si>
    <t>CF45</t>
  </si>
  <si>
    <t>SUM('FIN-STUDENTS'!CI34,'FIN-STUDENTS'!CI37)='FIN-STUDENTS'!CI40</t>
  </si>
  <si>
    <t>SUM(CI34,CI37)</t>
  </si>
  <si>
    <t>CI40</t>
  </si>
  <si>
    <t>SUM('FIN-STUDENTS'!CI35,'FIN-STUDENTS'!CI38)='FIN-STUDENTS'!CI41</t>
  </si>
  <si>
    <t>SUM(CI35,CI38)</t>
  </si>
  <si>
    <t>CI41</t>
  </si>
  <si>
    <t>SUM('FIN-STUDENTS'!CI36,'FIN-STUDENTS'!CI39)='FIN-STUDENTS'!CI42</t>
  </si>
  <si>
    <t>SUM(CI36,CI39)</t>
  </si>
  <si>
    <t>CI42</t>
  </si>
  <si>
    <t>SUM('FIN-STUDENTS'!CI31,'FIN-STUDENTS'!CI40)='FIN-STUDENTS'!CI43</t>
  </si>
  <si>
    <t>SUM(CI31,CI40)</t>
  </si>
  <si>
    <t>CI43</t>
  </si>
  <si>
    <t>SUM('FIN-STUDENTS'!CI32,'FIN-STUDENTS'!CI41)='FIN-STUDENTS'!CI44</t>
  </si>
  <si>
    <t>SUM(CI32,CI41)</t>
  </si>
  <si>
    <t>CI44</t>
  </si>
  <si>
    <t>SUM('FIN-STUDENTS'!CI33,'FIN-STUDENTS'!CI42)='FIN-STUDENTS'!CI45</t>
  </si>
  <si>
    <t>SUM(CI33,CI42)</t>
  </si>
  <si>
    <t>CI45</t>
  </si>
  <si>
    <t>SUM('FIN-STUDENTS'!CL34,'FIN-STUDENTS'!CL37)='FIN-STUDENTS'!CL40</t>
  </si>
  <si>
    <t>SUM(CL34,CL37)</t>
  </si>
  <si>
    <t>CL40</t>
  </si>
  <si>
    <t>SUM('FIN-STUDENTS'!CL35,'FIN-STUDENTS'!CL38)='FIN-STUDENTS'!CL41</t>
  </si>
  <si>
    <t>SUM(CL35,CL38)</t>
  </si>
  <si>
    <t>CL41</t>
  </si>
  <si>
    <t>SUM('FIN-STUDENTS'!CL36,'FIN-STUDENTS'!CL39)='FIN-STUDENTS'!CL42</t>
  </si>
  <si>
    <t>SUM(CL36,CL39)</t>
  </si>
  <si>
    <t>CL42</t>
  </si>
  <si>
    <t>SUM('FIN-STUDENTS'!CL31,'FIN-STUDENTS'!CL40)='FIN-STUDENTS'!CL43</t>
  </si>
  <si>
    <t>SUM(CL31,CL40)</t>
  </si>
  <si>
    <t>CL43</t>
  </si>
  <si>
    <t>SUM('FIN-STUDENTS'!CL32,'FIN-STUDENTS'!CL41)='FIN-STUDENTS'!CL44</t>
  </si>
  <si>
    <t>SUM(CL32,CL41)</t>
  </si>
  <si>
    <t>CL44</t>
  </si>
  <si>
    <t>SUM('FIN-STUDENTS'!CL33,'FIN-STUDENTS'!CL42)='FIN-STUDENTS'!CL45</t>
  </si>
  <si>
    <t>SUM(CL33,CL42)</t>
  </si>
  <si>
    <t>CL45</t>
  </si>
  <si>
    <t>SUM('FIN-STUDENTS'!AG31,'FIN-STUDENTS'!AJ31,'FIN-STUDENTS'!AS31,'FIN-STUDENTS'!BT31,'FIN-STUDENTS'!CC31,'FIN-STUDENTS'!CL31)='FIN-STUDENTS'!CO31</t>
  </si>
  <si>
    <t>SUM(AG31,AJ31,AS31,BT31,CC31,CL31)</t>
  </si>
  <si>
    <t>CO31</t>
  </si>
  <si>
    <t>SUM('FIN-STUDENTS'!AG32,'FIN-STUDENTS'!AJ32,'FIN-STUDENTS'!AS32,'FIN-STUDENTS'!BT32,'FIN-STUDENTS'!CC32,'FIN-STUDENTS'!CL32)='FIN-STUDENTS'!CO32</t>
  </si>
  <si>
    <t>SUM(AG32,AJ32,AS32,BT32,CC32,CL32)</t>
  </si>
  <si>
    <t>CO32</t>
  </si>
  <si>
    <t>SUM('FIN-STUDENTS'!AG33,'FIN-STUDENTS'!AJ33,'FIN-STUDENTS'!AS33,'FIN-STUDENTS'!BT33,'FIN-STUDENTS'!CC33,'FIN-STUDENTS'!CL33)='FIN-STUDENTS'!CO33</t>
  </si>
  <si>
    <t>SUM(AG33,AJ33,AS33,BT33,CC33,CL33)</t>
  </si>
  <si>
    <t>CO33</t>
  </si>
  <si>
    <t>SUM('FIN-STUDENTS'!AG34,'FIN-STUDENTS'!AJ34,'FIN-STUDENTS'!AS34,'FIN-STUDENTS'!BT34,'FIN-STUDENTS'!CC34,'FIN-STUDENTS'!CL34)='FIN-STUDENTS'!CO34</t>
  </si>
  <si>
    <t>SUM(AG34,AJ34,AS34,BT34,CC34,CL34)</t>
  </si>
  <si>
    <t>CO34</t>
  </si>
  <si>
    <t>SUM('FIN-STUDENTS'!AG35,'FIN-STUDENTS'!AJ35,'FIN-STUDENTS'!AS35,'FIN-STUDENTS'!BT35,'FIN-STUDENTS'!CC35,'FIN-STUDENTS'!CL35)='FIN-STUDENTS'!CO35</t>
  </si>
  <si>
    <t>SUM(AG35,AJ35,AS35,BT35,CC35,CL35)</t>
  </si>
  <si>
    <t>CO35</t>
  </si>
  <si>
    <t>SUM('FIN-STUDENTS'!AG36,'FIN-STUDENTS'!AJ36,'FIN-STUDENTS'!AS36,'FIN-STUDENTS'!BT36,'FIN-STUDENTS'!CC36,'FIN-STUDENTS'!CL36)='FIN-STUDENTS'!CO36</t>
  </si>
  <si>
    <t>SUM(AG36,AJ36,AS36,BT36,CC36,CL36)</t>
  </si>
  <si>
    <t>CO36</t>
  </si>
  <si>
    <t>SUM('FIN-STUDENTS'!AG37,'FIN-STUDENTS'!AJ37,'FIN-STUDENTS'!AS37,'FIN-STUDENTS'!BT37,'FIN-STUDENTS'!CC37,'FIN-STUDENTS'!CL37)='FIN-STUDENTS'!CO37</t>
  </si>
  <si>
    <t>SUM(AG37,AJ37,AS37,BT37,CC37,CL37)</t>
  </si>
  <si>
    <t>CO37</t>
  </si>
  <si>
    <t>SUM('FIN-STUDENTS'!AG38,'FIN-STUDENTS'!AJ38,'FIN-STUDENTS'!AS38,'FIN-STUDENTS'!BT38,'FIN-STUDENTS'!CC38,'FIN-STUDENTS'!CL38)='FIN-STUDENTS'!CO38</t>
  </si>
  <si>
    <t>SUM(AG38,AJ38,AS38,BT38,CC38,CL38)</t>
  </si>
  <si>
    <t>CO38</t>
  </si>
  <si>
    <t>SUM('FIN-STUDENTS'!AG39,'FIN-STUDENTS'!AJ39,'FIN-STUDENTS'!AS39,'FIN-STUDENTS'!BT39,'FIN-STUDENTS'!CC39,'FIN-STUDENTS'!CL39)='FIN-STUDENTS'!CO39</t>
  </si>
  <si>
    <t>SUM(AG39,AJ39,AS39,BT39,CC39,CL39)</t>
  </si>
  <si>
    <t>CO39</t>
  </si>
  <si>
    <t>SUM('FIN-STUDENTS'!CO34,'FIN-STUDENTS'!CO37)='FIN-STUDENTS'!CO40</t>
  </si>
  <si>
    <t>SUM(CO34,CO37)</t>
  </si>
  <si>
    <t>CO40</t>
  </si>
  <si>
    <t>SUM('FIN-STUDENTS'!CO35,'FIN-STUDENTS'!CO38)='FIN-STUDENTS'!CO41</t>
  </si>
  <si>
    <t>SUM(CO35,CO38)</t>
  </si>
  <si>
    <t>CO41</t>
  </si>
  <si>
    <t>SUM('FIN-STUDENTS'!CO36,'FIN-STUDENTS'!CO39)='FIN-STUDENTS'!CO42</t>
  </si>
  <si>
    <t>SUM(CO36,CO39)</t>
  </si>
  <si>
    <t>CO42</t>
  </si>
  <si>
    <t>SUM('FIN-STUDENTS'!CO31,'FIN-STUDENTS'!CO40)='FIN-STUDENTS'!CO43</t>
  </si>
  <si>
    <t>SUM(CO31,CO40)</t>
  </si>
  <si>
    <t>CO43</t>
  </si>
  <si>
    <t>SUM('FIN-STUDENTS'!CO32,'FIN-STUDENTS'!CO41)='FIN-STUDENTS'!CO44</t>
  </si>
  <si>
    <t>SUM(CO32,CO41)</t>
  </si>
  <si>
    <t>CO44</t>
  </si>
  <si>
    <t>SUM('FIN-STUDENTS'!CO33,'FIN-STUDENTS'!CO42)='FIN-STUDENTS'!CO45</t>
  </si>
  <si>
    <t>SUM(CO33,CO42)</t>
  </si>
  <si>
    <t>CO45</t>
  </si>
  <si>
    <t>SUM('FIN1-SOURCE'!AA32,'FIN1-SOURCE'!AA33)='FIN1-SOURCE'!AA34</t>
  </si>
  <si>
    <t>SUM(AA32,AA33)</t>
  </si>
  <si>
    <t>AA34</t>
  </si>
  <si>
    <t>SUM('FIN1-SOURCE'!AA31,'FIN1-SOURCE'!AA34)='FIN1-SOURCE'!AA35</t>
  </si>
  <si>
    <t>SUM(AA31,AA34)</t>
  </si>
  <si>
    <t>AA35</t>
  </si>
  <si>
    <t>SUM('FIN1-SOURCE'!AA37,'FIN1-SOURCE'!AA38)='FIN1-SOURCE'!AA39</t>
  </si>
  <si>
    <t>SUM(AA37,AA38)</t>
  </si>
  <si>
    <t>AA39</t>
  </si>
  <si>
    <t>SUM('FIN1-SOURCE'!AA40,'FIN1-SOURCE'!AA41)='FIN1-SOURCE'!AA42</t>
  </si>
  <si>
    <t>SUM(AA40,AA41)</t>
  </si>
  <si>
    <t>SUM('FIN1-SOURCE'!AA42,'FIN1-SOURCE'!AA43)='FIN1-SOURCE'!AA44</t>
  </si>
  <si>
    <t>SUM(AA42,AA43)</t>
  </si>
  <si>
    <t>SUM('FIN1-SOURCE'!AA35,'FIN1-SOURCE'!AA39,'FIN1-SOURCE'!AA44)='FIN1-SOURCE'!AA45</t>
  </si>
  <si>
    <t>SUM(AA35,AA39,AA44)</t>
  </si>
  <si>
    <t>SUM('FIN1-SOURCE'!AA47,'FIN1-SOURCE'!AA48)='FIN1-SOURCE'!AA49</t>
  </si>
  <si>
    <t>SUM(AA47,AA48)</t>
  </si>
  <si>
    <t>AA49</t>
  </si>
  <si>
    <t>SUM('FIN1-SOURCE'!AA46,'FIN1-SOURCE'!AA49)='FIN1-SOURCE'!AA50</t>
  </si>
  <si>
    <t>SUM(AA46,AA49)</t>
  </si>
  <si>
    <t>AA50</t>
  </si>
  <si>
    <t>SUM('FIN1-SOURCE'!AA53,'FIN1-SOURCE'!AA54)='FIN1-SOURCE'!AA55</t>
  </si>
  <si>
    <t>SUM(AA53,AA54)</t>
  </si>
  <si>
    <t>AA55</t>
  </si>
  <si>
    <t>SUM('FIN1-SOURCE'!AA55,'FIN1-SOURCE'!AA56)='FIN1-SOURCE'!AA57</t>
  </si>
  <si>
    <t>SUM(AA55,AA56)</t>
  </si>
  <si>
    <t>AA57</t>
  </si>
  <si>
    <t>SUM('FIN1-SOURCE'!AA50,'FIN1-SOURCE'!AA52,'FIN1-SOURCE'!AA57)='FIN1-SOURCE'!AA58</t>
  </si>
  <si>
    <t>SUM(AA50,AA52,AA57)</t>
  </si>
  <si>
    <t>AA58</t>
  </si>
  <si>
    <t>SUM('FIN1-SOURCE'!AA60,'FIN1-SOURCE'!AA61)='FIN1-SOURCE'!AA62</t>
  </si>
  <si>
    <t>SUM(AA60,AA61)</t>
  </si>
  <si>
    <t>AA62</t>
  </si>
  <si>
    <t>SUM('FIN1-SOURCE'!AA59,'FIN1-SOURCE'!AA62)='FIN1-SOURCE'!AA63</t>
  </si>
  <si>
    <t>SUM(AA59,AA62)</t>
  </si>
  <si>
    <t>AA63</t>
  </si>
  <si>
    <t>SUM('FIN1-SOURCE'!AA65,'FIN1-SOURCE'!AA66)='FIN1-SOURCE'!AA67</t>
  </si>
  <si>
    <t>SUM(AA65,AA66)</t>
  </si>
  <si>
    <t>AA67</t>
  </si>
  <si>
    <t>SUM('FIN1-SOURCE'!AA67,'FIN1-SOURCE'!AA68)='FIN1-SOURCE'!AA69</t>
  </si>
  <si>
    <t>SUM(AA67,AA68)</t>
  </si>
  <si>
    <t>AA69</t>
  </si>
  <si>
    <t>SUM('FIN1-SOURCE'!AA63,'FIN1-SOURCE'!AA69)='FIN1-SOURCE'!AA70</t>
  </si>
  <si>
    <t>SUM(AA63,AA69)</t>
  </si>
  <si>
    <t>AA70</t>
  </si>
  <si>
    <t>SUM('FIN1-SOURCE'!AA31,'FIN1-SOURCE'!AA46,'FIN1-SOURCE'!AA59)='FIN1-SOURCE'!AA71</t>
  </si>
  <si>
    <t>SUM(AA31,AA46,AA59)</t>
  </si>
  <si>
    <t>AA71</t>
  </si>
  <si>
    <t>SUM('FIN1-SOURCE'!AA32,'FIN1-SOURCE'!AA47,'FIN1-SOURCE'!AA60)='FIN1-SOURCE'!AA72</t>
  </si>
  <si>
    <t>SUM(AA32,AA47,AA60)</t>
  </si>
  <si>
    <t>AA72</t>
  </si>
  <si>
    <t>SUM('FIN1-SOURCE'!AA33,'FIN1-SOURCE'!AA48,'FIN1-SOURCE'!AA61)='FIN1-SOURCE'!AA73</t>
  </si>
  <si>
    <t>SUM(AA33,AA48,AA61)</t>
  </si>
  <si>
    <t>AA73</t>
  </si>
  <si>
    <t>SUM('FIN1-SOURCE'!AA34,'FIN1-SOURCE'!AA49,'FIN1-SOURCE'!AA62)='FIN1-SOURCE'!AA74</t>
  </si>
  <si>
    <t>SUM(AA34,AA49,AA62)</t>
  </si>
  <si>
    <t>AA74</t>
  </si>
  <si>
    <t>SUM('FIN1-SOURCE'!AA35,'FIN1-SOURCE'!AA50,'FIN1-SOURCE'!AA63)='FIN1-SOURCE'!AA75</t>
  </si>
  <si>
    <t>SUM(AA35,AA50,AA63)</t>
  </si>
  <si>
    <t>AA75</t>
  </si>
  <si>
    <t>SUM('FIN1-SOURCE'!AA36,'FIN1-SOURCE'!AA51,'FIN1-SOURCE'!AA64)='FIN1-SOURCE'!AA76</t>
  </si>
  <si>
    <t>SUM(AA36,AA51,AA64)</t>
  </si>
  <si>
    <t>AA76</t>
  </si>
  <si>
    <t>SUM('FIN1-SOURCE'!AA40,'FIN1-SOURCE'!AA53,'FIN1-SOURCE'!AA65)='FIN1-SOURCE'!AA79</t>
  </si>
  <si>
    <t>SUM(AA40,AA53,AA65)</t>
  </si>
  <si>
    <t>AA79</t>
  </si>
  <si>
    <t>SUM('FIN1-SOURCE'!AA41,'FIN1-SOURCE'!AA54,'FIN1-SOURCE'!AA66)='FIN1-SOURCE'!AA81</t>
  </si>
  <si>
    <t>SUM(AA41,AA54,AA66)</t>
  </si>
  <si>
    <t>AA81</t>
  </si>
  <si>
    <t>SUM(AA42,AA55,AA67)</t>
  </si>
  <si>
    <t>AA82</t>
  </si>
  <si>
    <t>SUM(AA43,AA56,AA68)</t>
  </si>
  <si>
    <t>AA83</t>
  </si>
  <si>
    <t>SUM(AA44,AA57,AA69)</t>
  </si>
  <si>
    <t>AA84</t>
  </si>
  <si>
    <t>AA85</t>
  </si>
  <si>
    <t>AA90</t>
  </si>
  <si>
    <t>AA96</t>
  </si>
  <si>
    <t>AA101</t>
  </si>
  <si>
    <t>AA107</t>
  </si>
  <si>
    <t>AA112</t>
  </si>
  <si>
    <t>AA119</t>
  </si>
  <si>
    <t>AA120</t>
  </si>
  <si>
    <t>SUM('FIN1-SOURCE'!AA98,'FIN1-SOURCE'!AA109)='FIN1-SOURCE'!AA121</t>
  </si>
  <si>
    <t>SUM(AA98,AA109)</t>
  </si>
  <si>
    <t>AA121</t>
  </si>
  <si>
    <t>SUM('FIN1-SOURCE'!AA99,'FIN1-SOURCE'!AA110)='FIN1-SOURCE'!AA122</t>
  </si>
  <si>
    <t>SUM(AA99,AA110)</t>
  </si>
  <si>
    <t>AA122</t>
  </si>
  <si>
    <t>SUM('FIN1-SOURCE'!AA100,'FIN1-SOURCE'!AA111)='FIN1-SOURCE'!AA123</t>
  </si>
  <si>
    <t>SUM(AA100,AA111)</t>
  </si>
  <si>
    <t>AA123</t>
  </si>
  <si>
    <t>SUM('FIN1-SOURCE'!AA101,'FIN1-SOURCE'!AA112)='FIN1-SOURCE'!AA124</t>
  </si>
  <si>
    <t>SUM(AA101,AA112)</t>
  </si>
  <si>
    <t>AA124</t>
  </si>
  <si>
    <t>AA125</t>
  </si>
  <si>
    <t>AA126</t>
  </si>
  <si>
    <t>AA127</t>
  </si>
  <si>
    <t>AA128</t>
  </si>
  <si>
    <t>AA129</t>
  </si>
  <si>
    <t>AA130</t>
  </si>
  <si>
    <t>AA131</t>
  </si>
  <si>
    <t>AA132</t>
  </si>
  <si>
    <t>AA133</t>
  </si>
  <si>
    <t>AA134</t>
  </si>
  <si>
    <t>SUM('FIN1-SOURCE'!AD32,'FIN1-SOURCE'!AD33)='FIN1-SOURCE'!AD34</t>
  </si>
  <si>
    <t>SUM(AD32,AD33)</t>
  </si>
  <si>
    <t>AD34</t>
  </si>
  <si>
    <t>SUM('FIN1-SOURCE'!AD31,'FIN1-SOURCE'!AD34)='FIN1-SOURCE'!AD35</t>
  </si>
  <si>
    <t>SUM(AD31,AD34)</t>
  </si>
  <si>
    <t>AD35</t>
  </si>
  <si>
    <t>SUM('FIN1-SOURCE'!AD37,'FIN1-SOURCE'!AD38)='FIN1-SOURCE'!AD39</t>
  </si>
  <si>
    <t>SUM(AD37,AD38)</t>
  </si>
  <si>
    <t>AD39</t>
  </si>
  <si>
    <t>SUM('FIN1-SOURCE'!AD40,'FIN1-SOURCE'!AD41)='FIN1-SOURCE'!AD42</t>
  </si>
  <si>
    <t>SUM(AD40,AD41)</t>
  </si>
  <si>
    <t>SUM('FIN1-SOURCE'!AD42,'FIN1-SOURCE'!AD43)='FIN1-SOURCE'!AD44</t>
  </si>
  <si>
    <t>SUM(AD42,AD43)</t>
  </si>
  <si>
    <t>SUM('FIN1-SOURCE'!AD35,'FIN1-SOURCE'!AD39,'FIN1-SOURCE'!AD44)='FIN1-SOURCE'!AD45</t>
  </si>
  <si>
    <t>SUM(AD35,AD39,AD44)</t>
  </si>
  <si>
    <t>SUM('FIN1-SOURCE'!AD47,'FIN1-SOURCE'!AD48)='FIN1-SOURCE'!AD49</t>
  </si>
  <si>
    <t>SUM(AD47,AD48)</t>
  </si>
  <si>
    <t>AD49</t>
  </si>
  <si>
    <t>SUM('FIN1-SOURCE'!AD46,'FIN1-SOURCE'!AD49)='FIN1-SOURCE'!AD50</t>
  </si>
  <si>
    <t>SUM(AD46,AD49)</t>
  </si>
  <si>
    <t>AD50</t>
  </si>
  <si>
    <t>SUM('FIN1-SOURCE'!AD53,'FIN1-SOURCE'!AD54)='FIN1-SOURCE'!AD55</t>
  </si>
  <si>
    <t>SUM(AD53,AD54)</t>
  </si>
  <si>
    <t>AD55</t>
  </si>
  <si>
    <t>SUM('FIN1-SOURCE'!AD55,'FIN1-SOURCE'!AD56)='FIN1-SOURCE'!AD57</t>
  </si>
  <si>
    <t>SUM(AD55,AD56)</t>
  </si>
  <si>
    <t>AD57</t>
  </si>
  <si>
    <t>SUM('FIN1-SOURCE'!AD50,'FIN1-SOURCE'!AD52,'FIN1-SOURCE'!AD57)='FIN1-SOURCE'!AD58</t>
  </si>
  <si>
    <t>SUM(AD50,AD52,AD57)</t>
  </si>
  <si>
    <t>AD58</t>
  </si>
  <si>
    <t>SUM('FIN1-SOURCE'!AD60,'FIN1-SOURCE'!AD61)='FIN1-SOURCE'!AD62</t>
  </si>
  <si>
    <t>SUM(AD60,AD61)</t>
  </si>
  <si>
    <t>AD62</t>
  </si>
  <si>
    <t>SUM('FIN1-SOURCE'!AD59,'FIN1-SOURCE'!AD62)='FIN1-SOURCE'!AD63</t>
  </si>
  <si>
    <t>SUM(AD59,AD62)</t>
  </si>
  <si>
    <t>AD63</t>
  </si>
  <si>
    <t>SUM('FIN1-SOURCE'!AD65,'FIN1-SOURCE'!AD66)='FIN1-SOURCE'!AD67</t>
  </si>
  <si>
    <t>SUM(AD65,AD66)</t>
  </si>
  <si>
    <t>AD67</t>
  </si>
  <si>
    <t>SUM('FIN1-SOURCE'!AD67,'FIN1-SOURCE'!AD68)='FIN1-SOURCE'!AD69</t>
  </si>
  <si>
    <t>SUM(AD67,AD68)</t>
  </si>
  <si>
    <t>AD69</t>
  </si>
  <si>
    <t>SUM('FIN1-SOURCE'!AD63,'FIN1-SOURCE'!AD69)='FIN1-SOURCE'!AD70</t>
  </si>
  <si>
    <t>SUM(AD63,AD69)</t>
  </si>
  <si>
    <t>AD70</t>
  </si>
  <si>
    <t>SUM('FIN1-SOURCE'!AD31,'FIN1-SOURCE'!AD46,'FIN1-SOURCE'!AD59)='FIN1-SOURCE'!AD71</t>
  </si>
  <si>
    <t>SUM(AD31,AD46,AD59)</t>
  </si>
  <si>
    <t>AD71</t>
  </si>
  <si>
    <t>SUM('FIN1-SOURCE'!AD32,'FIN1-SOURCE'!AD47,'FIN1-SOURCE'!AD60)='FIN1-SOURCE'!AD72</t>
  </si>
  <si>
    <t>SUM(AD32,AD47,AD60)</t>
  </si>
  <si>
    <t>AD72</t>
  </si>
  <si>
    <t>SUM('FIN1-SOURCE'!AD33,'FIN1-SOURCE'!AD48,'FIN1-SOURCE'!AD61)='FIN1-SOURCE'!AD73</t>
  </si>
  <si>
    <t>SUM(AD33,AD48,AD61)</t>
  </si>
  <si>
    <t>AD73</t>
  </si>
  <si>
    <t>SUM('FIN1-SOURCE'!AD34,'FIN1-SOURCE'!AD49,'FIN1-SOURCE'!AD62)='FIN1-SOURCE'!AD74</t>
  </si>
  <si>
    <t>SUM(AD34,AD49,AD62)</t>
  </si>
  <si>
    <t>AD74</t>
  </si>
  <si>
    <t>SUM('FIN1-SOURCE'!AD35,'FIN1-SOURCE'!AD50,'FIN1-SOURCE'!AD63)='FIN1-SOURCE'!AD75</t>
  </si>
  <si>
    <t>SUM(AD35,AD50,AD63)</t>
  </si>
  <si>
    <t>AD75</t>
  </si>
  <si>
    <t>SUM('FIN1-SOURCE'!AD36,'FIN1-SOURCE'!AD51,'FIN1-SOURCE'!AD64)='FIN1-SOURCE'!AD76</t>
  </si>
  <si>
    <t>SUM(AD36,AD51,AD64)</t>
  </si>
  <si>
    <t>AD76</t>
  </si>
  <si>
    <t>SUM('FIN1-SOURCE'!AD40,'FIN1-SOURCE'!AD53,'FIN1-SOURCE'!AD65)='FIN1-SOURCE'!AD79</t>
  </si>
  <si>
    <t>SUM(AD40,AD53,AD65)</t>
  </si>
  <si>
    <t>AD79</t>
  </si>
  <si>
    <t>SUM('FIN1-SOURCE'!AD41,'FIN1-SOURCE'!AD54,'FIN1-SOURCE'!AD66)='FIN1-SOURCE'!AD81</t>
  </si>
  <si>
    <t>SUM(AD41,AD54,AD66)</t>
  </si>
  <si>
    <t>AD81</t>
  </si>
  <si>
    <t>SUM(AD42,AD55,AD67)</t>
  </si>
  <si>
    <t>AD82</t>
  </si>
  <si>
    <t>SUM(AD43,AD56,AD68)</t>
  </si>
  <si>
    <t>AD83</t>
  </si>
  <si>
    <t>SUM(AD44,AD57,AD69)</t>
  </si>
  <si>
    <t>AD84</t>
  </si>
  <si>
    <t>AD85</t>
  </si>
  <si>
    <t>AD90</t>
  </si>
  <si>
    <t>AD96</t>
  </si>
  <si>
    <t>AD101</t>
  </si>
  <si>
    <t>AD107</t>
  </si>
  <si>
    <t>AD112</t>
  </si>
  <si>
    <t>AD119</t>
  </si>
  <si>
    <t>AD120</t>
  </si>
  <si>
    <t>SUM('FIN1-SOURCE'!AD98,'FIN1-SOURCE'!AD109)='FIN1-SOURCE'!AD121</t>
  </si>
  <si>
    <t>SUM(AD98,AD109)</t>
  </si>
  <si>
    <t>AD121</t>
  </si>
  <si>
    <t>SUM('FIN1-SOURCE'!AD99,'FIN1-SOURCE'!AD110)='FIN1-SOURCE'!AD122</t>
  </si>
  <si>
    <t>SUM(AD99,AD110)</t>
  </si>
  <si>
    <t>AD122</t>
  </si>
  <si>
    <t>SUM('FIN1-SOURCE'!AD100,'FIN1-SOURCE'!AD111)='FIN1-SOURCE'!AD123</t>
  </si>
  <si>
    <t>SUM(AD100,AD111)</t>
  </si>
  <si>
    <t>AD123</t>
  </si>
  <si>
    <t>SUM('FIN1-SOURCE'!AD101,'FIN1-SOURCE'!AD112)='FIN1-SOURCE'!AD124</t>
  </si>
  <si>
    <t>SUM(AD101,AD112)</t>
  </si>
  <si>
    <t>AD124</t>
  </si>
  <si>
    <t>AD125</t>
  </si>
  <si>
    <t>AD126</t>
  </si>
  <si>
    <t>AD127</t>
  </si>
  <si>
    <t>AD128</t>
  </si>
  <si>
    <t>AD129</t>
  </si>
  <si>
    <t>AD130</t>
  </si>
  <si>
    <t>AD131</t>
  </si>
  <si>
    <t>AD132</t>
  </si>
  <si>
    <t>AD133</t>
  </si>
  <si>
    <t>AD134</t>
  </si>
  <si>
    <t>SUM('FIN1-SOURCE'!AA31,'FIN1-SOURCE'!AD31)='FIN1-SOURCE'!AG31</t>
  </si>
  <si>
    <t>SUM('FIN1-SOURCE'!AA32,'FIN1-SOURCE'!AD32)='FIN1-SOURCE'!AG32</t>
  </si>
  <si>
    <t>SUM('FIN1-SOURCE'!AA33,'FIN1-SOURCE'!AD33)='FIN1-SOURCE'!AG33</t>
  </si>
  <si>
    <t>SUM('FIN1-SOURCE'!AG32,'FIN1-SOURCE'!AG33)='FIN1-SOURCE'!AG34</t>
  </si>
  <si>
    <t>SUM(AG32,AG33)</t>
  </si>
  <si>
    <t>SUM('FIN1-SOURCE'!AG31,'FIN1-SOURCE'!AG34)='FIN1-SOURCE'!AG35</t>
  </si>
  <si>
    <t>SUM(AG31,AG34)</t>
  </si>
  <si>
    <t>SUM('FIN1-SOURCE'!AA36,'FIN1-SOURCE'!AD36)='FIN1-SOURCE'!AG36</t>
  </si>
  <si>
    <t>SUM('FIN1-SOURCE'!AA37,'FIN1-SOURCE'!AD37)='FIN1-SOURCE'!AG37</t>
  </si>
  <si>
    <t>SUM('FIN1-SOURCE'!AA38,'FIN1-SOURCE'!AD38)='FIN1-SOURCE'!AG38</t>
  </si>
  <si>
    <t>SUM('FIN1-SOURCE'!AG37,'FIN1-SOURCE'!AG38)='FIN1-SOURCE'!AG39</t>
  </si>
  <si>
    <t>SUM(AG37,AG38)</t>
  </si>
  <si>
    <t>SUM('FIN1-SOURCE'!AA40,'FIN1-SOURCE'!AD40)='FIN1-SOURCE'!AG40</t>
  </si>
  <si>
    <t>SUM(AA40,AD40)</t>
  </si>
  <si>
    <t>SUM('FIN1-SOURCE'!AA41,'FIN1-SOURCE'!AD41)='FIN1-SOURCE'!AG41</t>
  </si>
  <si>
    <t>SUM(AA41,AD41)</t>
  </si>
  <si>
    <t>SUM('FIN1-SOURCE'!AG40,'FIN1-SOURCE'!AG41)='FIN1-SOURCE'!AG42</t>
  </si>
  <si>
    <t>SUM(AG40,AG41)</t>
  </si>
  <si>
    <t>SUM('FIN1-SOURCE'!AA43,'FIN1-SOURCE'!AD43)='FIN1-SOURCE'!AG43</t>
  </si>
  <si>
    <t>SUM(AA43,AD43)</t>
  </si>
  <si>
    <t>SUM('FIN1-SOURCE'!AG42,'FIN1-SOURCE'!AG43)='FIN1-SOURCE'!AG44</t>
  </si>
  <si>
    <t>SUM(AG42,AG43)</t>
  </si>
  <si>
    <t>SUM('FIN1-SOURCE'!AG35,'FIN1-SOURCE'!AG39,'FIN1-SOURCE'!AG44)='FIN1-SOURCE'!AG45</t>
  </si>
  <si>
    <t>SUM(AG35,AG39,AG44)</t>
  </si>
  <si>
    <t>SUM('FIN1-SOURCE'!AA46,'FIN1-SOURCE'!AD46)='FIN1-SOURCE'!AG46</t>
  </si>
  <si>
    <t>SUM(AA46,AD46)</t>
  </si>
  <si>
    <t>AG46</t>
  </si>
  <si>
    <t>SUM('FIN1-SOURCE'!AA47,'FIN1-SOURCE'!AD47)='FIN1-SOURCE'!AG47</t>
  </si>
  <si>
    <t>SUM(AA47,AD47)</t>
  </si>
  <si>
    <t>AG47</t>
  </si>
  <si>
    <t>SUM('FIN1-SOURCE'!AA48,'FIN1-SOURCE'!AD48)='FIN1-SOURCE'!AG48</t>
  </si>
  <si>
    <t>SUM(AA48,AD48)</t>
  </si>
  <si>
    <t>AG48</t>
  </si>
  <si>
    <t>SUM('FIN1-SOURCE'!AG47,'FIN1-SOURCE'!AG48)='FIN1-SOURCE'!AG49</t>
  </si>
  <si>
    <t>SUM(AG47,AG48)</t>
  </si>
  <si>
    <t>AG49</t>
  </si>
  <si>
    <t>SUM('FIN1-SOURCE'!AG46,'FIN1-SOURCE'!AG49)='FIN1-SOURCE'!AG50</t>
  </si>
  <si>
    <t>SUM(AG46,AG49)</t>
  </si>
  <si>
    <t>AG50</t>
  </si>
  <si>
    <t>SUM('FIN1-SOURCE'!AA51,'FIN1-SOURCE'!AD51)='FIN1-SOURCE'!AG51</t>
  </si>
  <si>
    <t>SUM(AA51,AD51)</t>
  </si>
  <si>
    <t>AG51</t>
  </si>
  <si>
    <t>SUM('FIN1-SOURCE'!AA52,'FIN1-SOURCE'!AD52)='FIN1-SOURCE'!AG52</t>
  </si>
  <si>
    <t>SUM(AA52,AD52)</t>
  </si>
  <si>
    <t>AG52</t>
  </si>
  <si>
    <t>SUM('FIN1-SOURCE'!AA53,'FIN1-SOURCE'!AD53)='FIN1-SOURCE'!AG53</t>
  </si>
  <si>
    <t>SUM(AA53,AD53)</t>
  </si>
  <si>
    <t>AG53</t>
  </si>
  <si>
    <t>SUM('FIN1-SOURCE'!AA54,'FIN1-SOURCE'!AD54)='FIN1-SOURCE'!AG54</t>
  </si>
  <si>
    <t>SUM(AA54,AD54)</t>
  </si>
  <si>
    <t>AG54</t>
  </si>
  <si>
    <t>SUM('FIN1-SOURCE'!AG53,'FIN1-SOURCE'!AG54)='FIN1-SOURCE'!AG55</t>
  </si>
  <si>
    <t>SUM(AG53,AG54)</t>
  </si>
  <si>
    <t>AG55</t>
  </si>
  <si>
    <t>SUM('FIN1-SOURCE'!AA56,'FIN1-SOURCE'!AD56)='FIN1-SOURCE'!AG56</t>
  </si>
  <si>
    <t>SUM(AA56,AD56)</t>
  </si>
  <si>
    <t>AG56</t>
  </si>
  <si>
    <t>SUM('FIN1-SOURCE'!AG55,'FIN1-SOURCE'!AG56)='FIN1-SOURCE'!AG57</t>
  </si>
  <si>
    <t>SUM(AG55,AG56)</t>
  </si>
  <si>
    <t>AG57</t>
  </si>
  <si>
    <t>SUM('FIN1-SOURCE'!AG50,'FIN1-SOURCE'!AG52,'FIN1-SOURCE'!AG57)='FIN1-SOURCE'!AG58</t>
  </si>
  <si>
    <t>SUM(AG50,AG52,AG57)</t>
  </si>
  <si>
    <t>AG58</t>
  </si>
  <si>
    <t>SUM('FIN1-SOURCE'!AA59,'FIN1-SOURCE'!AD59)='FIN1-SOURCE'!AG59</t>
  </si>
  <si>
    <t>SUM(AA59,AD59)</t>
  </si>
  <si>
    <t>AG59</t>
  </si>
  <si>
    <t>SUM('FIN1-SOURCE'!AA60,'FIN1-SOURCE'!AD60)='FIN1-SOURCE'!AG60</t>
  </si>
  <si>
    <t>SUM(AA60,AD60)</t>
  </si>
  <si>
    <t>AG60</t>
  </si>
  <si>
    <t>SUM('FIN1-SOURCE'!AA61,'FIN1-SOURCE'!AD61)='FIN1-SOURCE'!AG61</t>
  </si>
  <si>
    <t>SUM(AA61,AD61)</t>
  </si>
  <si>
    <t>AG61</t>
  </si>
  <si>
    <t>SUM('FIN1-SOURCE'!AG60,'FIN1-SOURCE'!AG61)='FIN1-SOURCE'!AG62</t>
  </si>
  <si>
    <t>SUM(AG60,AG61)</t>
  </si>
  <si>
    <t>AG62</t>
  </si>
  <si>
    <t>SUM('FIN1-SOURCE'!AG59,'FIN1-SOURCE'!AG62)='FIN1-SOURCE'!AG63</t>
  </si>
  <si>
    <t>SUM(AG59,AG62)</t>
  </si>
  <si>
    <t>AG63</t>
  </si>
  <si>
    <t>SUM('FIN1-SOURCE'!AA64,'FIN1-SOURCE'!AD64)='FIN1-SOURCE'!AG64</t>
  </si>
  <si>
    <t>SUM(AA64,AD64)</t>
  </si>
  <si>
    <t>AG64</t>
  </si>
  <si>
    <t>SUM('FIN1-SOURCE'!AA65,'FIN1-SOURCE'!AD65)='FIN1-SOURCE'!AG65</t>
  </si>
  <si>
    <t>SUM(AA65,AD65)</t>
  </si>
  <si>
    <t>AG65</t>
  </si>
  <si>
    <t>SUM('FIN1-SOURCE'!AA66,'FIN1-SOURCE'!AD66)='FIN1-SOURCE'!AG66</t>
  </si>
  <si>
    <t>SUM(AA66,AD66)</t>
  </si>
  <si>
    <t>AG66</t>
  </si>
  <si>
    <t>SUM('FIN1-SOURCE'!AG65,'FIN1-SOURCE'!AG66)='FIN1-SOURCE'!AG67</t>
  </si>
  <si>
    <t>SUM(AG65,AG66)</t>
  </si>
  <si>
    <t>AG67</t>
  </si>
  <si>
    <t>SUM('FIN1-SOURCE'!AA68,'FIN1-SOURCE'!AD68)='FIN1-SOURCE'!AG68</t>
  </si>
  <si>
    <t>SUM(AA68,AD68)</t>
  </si>
  <si>
    <t>AG68</t>
  </si>
  <si>
    <t>SUM('FIN1-SOURCE'!AG67,'FIN1-SOURCE'!AG68)='FIN1-SOURCE'!AG69</t>
  </si>
  <si>
    <t>SUM(AG67,AG68)</t>
  </si>
  <si>
    <t>AG69</t>
  </si>
  <si>
    <t>SUM('FIN1-SOURCE'!AG63,'FIN1-SOURCE'!AG69)='FIN1-SOURCE'!AG70</t>
  </si>
  <si>
    <t>SUM(AG63,AG69)</t>
  </si>
  <si>
    <t>AG70</t>
  </si>
  <si>
    <t>SUM('FIN1-SOURCE'!AG31,'FIN1-SOURCE'!AG46,'FIN1-SOURCE'!AG59)='FIN1-SOURCE'!AG71</t>
  </si>
  <si>
    <t>SUM(AG31,AG46,AG59)</t>
  </si>
  <si>
    <t>AG71</t>
  </si>
  <si>
    <t>SUM('FIN1-SOURCE'!AG32,'FIN1-SOURCE'!AG47,'FIN1-SOURCE'!AG60)='FIN1-SOURCE'!AG72</t>
  </si>
  <si>
    <t>SUM(AG32,AG47,AG60)</t>
  </si>
  <si>
    <t>AG72</t>
  </si>
  <si>
    <t>SUM('FIN1-SOURCE'!AG33,'FIN1-SOURCE'!AG48,'FIN1-SOURCE'!AG61)='FIN1-SOURCE'!AG73</t>
  </si>
  <si>
    <t>SUM(AG33,AG48,AG61)</t>
  </si>
  <si>
    <t>AG73</t>
  </si>
  <si>
    <t>SUM('FIN1-SOURCE'!AG34,'FIN1-SOURCE'!AG49,'FIN1-SOURCE'!AG62)='FIN1-SOURCE'!AG74</t>
  </si>
  <si>
    <t>SUM(AG34,AG49,AG62)</t>
  </si>
  <si>
    <t>AG74</t>
  </si>
  <si>
    <t>SUM('FIN1-SOURCE'!AG35,'FIN1-SOURCE'!AG50,'FIN1-SOURCE'!AG63)='FIN1-SOURCE'!AG75</t>
  </si>
  <si>
    <t>SUM(AG35,AG50,AG63)</t>
  </si>
  <si>
    <t>AG75</t>
  </si>
  <si>
    <t>SUM('FIN1-SOURCE'!AG36,'FIN1-SOURCE'!AG51,'FIN1-SOURCE'!AG64)='FIN1-SOURCE'!AG76</t>
  </si>
  <si>
    <t>SUM(AG36,AG51,AG64)</t>
  </si>
  <si>
    <t>AG76</t>
  </si>
  <si>
    <t>SUM('FIN1-SOURCE'!AA77,'FIN1-SOURCE'!AD77)='FIN1-SOURCE'!AG77</t>
  </si>
  <si>
    <t>SUM(AA77,AD77)</t>
  </si>
  <si>
    <t>AG77</t>
  </si>
  <si>
    <t>SUM('FIN1-SOURCE'!AA78,'FIN1-SOURCE'!AD78)='FIN1-SOURCE'!AG78</t>
  </si>
  <si>
    <t>SUM(AA78,AD78)</t>
  </si>
  <si>
    <t>AG78</t>
  </si>
  <si>
    <t>SUM('FIN1-SOURCE'!AG40,'FIN1-SOURCE'!AG53,'FIN1-SOURCE'!AG65)='FIN1-SOURCE'!AG79</t>
  </si>
  <si>
    <t>SUM(AG40,AG53,AG65)</t>
  </si>
  <si>
    <t>AG79</t>
  </si>
  <si>
    <t>SUM('FIN1-SOURCE'!AG41,'FIN1-SOURCE'!AG54,'FIN1-SOURCE'!AG66)='FIN1-SOURCE'!AG81</t>
  </si>
  <si>
    <t>SUM(AG41,AG54,AG66)</t>
  </si>
  <si>
    <t>AG81</t>
  </si>
  <si>
    <t>SUM(AG42,AG55,AG67)</t>
  </si>
  <si>
    <t>AG82</t>
  </si>
  <si>
    <t>SUM(AG43,AG56,AG68)</t>
  </si>
  <si>
    <t>AG83</t>
  </si>
  <si>
    <t>SUM(AG44,AG57,AG69)</t>
  </si>
  <si>
    <t>AG84</t>
  </si>
  <si>
    <t>AG85</t>
  </si>
  <si>
    <t>AG86</t>
  </si>
  <si>
    <t>SUM('FIN1-SOURCE'!AA87,'FIN1-SOURCE'!AD87)='FIN1-SOURCE'!AG87</t>
  </si>
  <si>
    <t>SUM(AA87,AD87)</t>
  </si>
  <si>
    <t>AG87</t>
  </si>
  <si>
    <t>SUM('FIN1-SOURCE'!AA88,'FIN1-SOURCE'!AD88)='FIN1-SOURCE'!AG88</t>
  </si>
  <si>
    <t>SUM(AA88,AD88)</t>
  </si>
  <si>
    <t>AG88</t>
  </si>
  <si>
    <t>AG89</t>
  </si>
  <si>
    <t>AG90</t>
  </si>
  <si>
    <t>AG91</t>
  </si>
  <si>
    <t>SUM('FIN1-SOURCE'!AA92,'FIN1-SOURCE'!AD92)='FIN1-SOURCE'!AG92</t>
  </si>
  <si>
    <t>SUM(AA92,AD92)</t>
  </si>
  <si>
    <t>AG92</t>
  </si>
  <si>
    <t>SUM('FIN1-SOURCE'!AA93,'FIN1-SOURCE'!AD93)='FIN1-SOURCE'!AG93</t>
  </si>
  <si>
    <t>SUM(AA93,AD93)</t>
  </si>
  <si>
    <t>AG93</t>
  </si>
  <si>
    <t>SUM('FIN1-SOURCE'!AA94,'FIN1-SOURCE'!AD94)='FIN1-SOURCE'!AG94</t>
  </si>
  <si>
    <t>SUM(AA94,AD94)</t>
  </si>
  <si>
    <t>AG94</t>
  </si>
  <si>
    <t>AG95</t>
  </si>
  <si>
    <t>AG96</t>
  </si>
  <si>
    <t>AG97</t>
  </si>
  <si>
    <t>SUM('FIN1-SOURCE'!AA98,'FIN1-SOURCE'!AD98)='FIN1-SOURCE'!AG98</t>
  </si>
  <si>
    <t>SUM(AA98,AD98)</t>
  </si>
  <si>
    <t>AG98</t>
  </si>
  <si>
    <t>SUM('FIN1-SOURCE'!AA99,'FIN1-SOURCE'!AD99)='FIN1-SOURCE'!AG99</t>
  </si>
  <si>
    <t>SUM(AA99,AD99)</t>
  </si>
  <si>
    <t>AG99</t>
  </si>
  <si>
    <t>AG100</t>
  </si>
  <si>
    <t>AG101</t>
  </si>
  <si>
    <t>AG102</t>
  </si>
  <si>
    <t>SUM('FIN1-SOURCE'!AA103,'FIN1-SOURCE'!AD103)='FIN1-SOURCE'!AG103</t>
  </si>
  <si>
    <t>SUM(AA103,AD103)</t>
  </si>
  <si>
    <t>AG103</t>
  </si>
  <si>
    <t>SUM('FIN1-SOURCE'!AA104,'FIN1-SOURCE'!AD104)='FIN1-SOURCE'!AG104</t>
  </si>
  <si>
    <t>SUM(AA104,AD104)</t>
  </si>
  <si>
    <t>AG104</t>
  </si>
  <si>
    <t>SUM('FIN1-SOURCE'!AA105,'FIN1-SOURCE'!AD105)='FIN1-SOURCE'!AG105</t>
  </si>
  <si>
    <t>SUM(AA105,AD105)</t>
  </si>
  <si>
    <t>AG105</t>
  </si>
  <si>
    <t>AG106</t>
  </si>
  <si>
    <t>AG107</t>
  </si>
  <si>
    <t>AG108</t>
  </si>
  <si>
    <t>SUM('FIN1-SOURCE'!AA109,'FIN1-SOURCE'!AD109)='FIN1-SOURCE'!AG109</t>
  </si>
  <si>
    <t>SUM(AA109,AD109)</t>
  </si>
  <si>
    <t>AG109</t>
  </si>
  <si>
    <t>SUM('FIN1-SOURCE'!AA110,'FIN1-SOURCE'!AD110)='FIN1-SOURCE'!AG110</t>
  </si>
  <si>
    <t>SUM(AA110,AD110)</t>
  </si>
  <si>
    <t>AG110</t>
  </si>
  <si>
    <t>AG111</t>
  </si>
  <si>
    <t>AG112</t>
  </si>
  <si>
    <t>AG113</t>
  </si>
  <si>
    <t>SUM('FIN1-SOURCE'!AA114,'FIN1-SOURCE'!AD114)='FIN1-SOURCE'!AG114</t>
  </si>
  <si>
    <t>SUM(AA114,AD114)</t>
  </si>
  <si>
    <t>AG114</t>
  </si>
  <si>
    <t>SUM('FIN1-SOURCE'!AA115,'FIN1-SOURCE'!AD115)='FIN1-SOURCE'!AG115</t>
  </si>
  <si>
    <t>SUM(AA115,AD115)</t>
  </si>
  <si>
    <t>AG115</t>
  </si>
  <si>
    <t>SUM('FIN1-SOURCE'!AA116,'FIN1-SOURCE'!AD116)='FIN1-SOURCE'!AG116</t>
  </si>
  <si>
    <t>SUM(AA116,AD116)</t>
  </si>
  <si>
    <t>AG116</t>
  </si>
  <si>
    <t>SUM('FIN1-SOURCE'!AA117,'FIN1-SOURCE'!AD117)='FIN1-SOURCE'!AG117</t>
  </si>
  <si>
    <t>SUM(AA117,AD117)</t>
  </si>
  <si>
    <t>AG117</t>
  </si>
  <si>
    <t>AG118</t>
  </si>
  <si>
    <t>AG119</t>
  </si>
  <si>
    <t>AG120</t>
  </si>
  <si>
    <t>SUM('FIN1-SOURCE'!AG98,'FIN1-SOURCE'!AG109)='FIN1-SOURCE'!AG121</t>
  </si>
  <si>
    <t>SUM(AG98,AG109)</t>
  </si>
  <si>
    <t>AG121</t>
  </si>
  <si>
    <t>SUM('FIN1-SOURCE'!AG99,'FIN1-SOURCE'!AG110)='FIN1-SOURCE'!AG122</t>
  </si>
  <si>
    <t>SUM(AG99,AG110)</t>
  </si>
  <si>
    <t>AG122</t>
  </si>
  <si>
    <t>SUM('FIN1-SOURCE'!AG100,'FIN1-SOURCE'!AG111)='FIN1-SOURCE'!AG123</t>
  </si>
  <si>
    <t>SUM(AG100,AG111)</t>
  </si>
  <si>
    <t>AG123</t>
  </si>
  <si>
    <t>SUM('FIN1-SOURCE'!AG101,'FIN1-SOURCE'!AG112)='FIN1-SOURCE'!AG124</t>
  </si>
  <si>
    <t>SUM(AG101,AG112)</t>
  </si>
  <si>
    <t>AG124</t>
  </si>
  <si>
    <t>AG125</t>
  </si>
  <si>
    <t>AG126</t>
  </si>
  <si>
    <t>AG127</t>
  </si>
  <si>
    <t>AG128</t>
  </si>
  <si>
    <t>AG129</t>
  </si>
  <si>
    <t>AG130</t>
  </si>
  <si>
    <t>AG131</t>
  </si>
  <si>
    <t>AG132</t>
  </si>
  <si>
    <t>AG133</t>
  </si>
  <si>
    <t>AG134</t>
  </si>
  <si>
    <t>SUM('FIN1-SOURCE'!AJ32,'FIN1-SOURCE'!AJ33)='FIN1-SOURCE'!AJ34</t>
  </si>
  <si>
    <t>SUM(AJ32,AJ33)</t>
  </si>
  <si>
    <t>AJ34</t>
  </si>
  <si>
    <t>SUM('FIN1-SOURCE'!AJ31,'FIN1-SOURCE'!AJ34)='FIN1-SOURCE'!AJ35</t>
  </si>
  <si>
    <t>SUM(AJ31,AJ34)</t>
  </si>
  <si>
    <t>AJ35</t>
  </si>
  <si>
    <t>SUM('FIN1-SOURCE'!AJ37,'FIN1-SOURCE'!AJ38)='FIN1-SOURCE'!AJ39</t>
  </si>
  <si>
    <t>SUM(AJ37,AJ38)</t>
  </si>
  <si>
    <t>AJ39</t>
  </si>
  <si>
    <t>SUM('FIN1-SOURCE'!AJ40,'FIN1-SOURCE'!AJ41)='FIN1-SOURCE'!AJ42</t>
  </si>
  <si>
    <t>SUM(AJ40,AJ41)</t>
  </si>
  <si>
    <t>SUM('FIN1-SOURCE'!AJ42,'FIN1-SOURCE'!AJ43)='FIN1-SOURCE'!AJ44</t>
  </si>
  <si>
    <t>SUM(AJ42,AJ43)</t>
  </si>
  <si>
    <t>SUM('FIN1-SOURCE'!AJ35,'FIN1-SOURCE'!AJ39,'FIN1-SOURCE'!AJ44)='FIN1-SOURCE'!AJ45</t>
  </si>
  <si>
    <t>SUM(AJ35,AJ39,AJ44)</t>
  </si>
  <si>
    <t>SUM('FIN1-SOURCE'!AJ47,'FIN1-SOURCE'!AJ48)='FIN1-SOURCE'!AJ49</t>
  </si>
  <si>
    <t>SUM(AJ47,AJ48)</t>
  </si>
  <si>
    <t>AJ49</t>
  </si>
  <si>
    <t>SUM('FIN1-SOURCE'!AJ46,'FIN1-SOURCE'!AJ49)='FIN1-SOURCE'!AJ50</t>
  </si>
  <si>
    <t>SUM(AJ46,AJ49)</t>
  </si>
  <si>
    <t>AJ50</t>
  </si>
  <si>
    <t>SUM('FIN1-SOURCE'!AJ53,'FIN1-SOURCE'!AJ54)='FIN1-SOURCE'!AJ55</t>
  </si>
  <si>
    <t>SUM(AJ53,AJ54)</t>
  </si>
  <si>
    <t>AJ55</t>
  </si>
  <si>
    <t>SUM('FIN1-SOURCE'!AJ55,'FIN1-SOURCE'!AJ56)='FIN1-SOURCE'!AJ57</t>
  </si>
  <si>
    <t>SUM(AJ55,AJ56)</t>
  </si>
  <si>
    <t>AJ57</t>
  </si>
  <si>
    <t>SUM('FIN1-SOURCE'!AJ50,'FIN1-SOURCE'!AJ52,'FIN1-SOURCE'!AJ57)='FIN1-SOURCE'!AJ58</t>
  </si>
  <si>
    <t>SUM(AJ50,AJ52,AJ57)</t>
  </si>
  <si>
    <t>AJ58</t>
  </si>
  <si>
    <t>SUM('FIN1-SOURCE'!AJ60,'FIN1-SOURCE'!AJ61)='FIN1-SOURCE'!AJ62</t>
  </si>
  <si>
    <t>SUM(AJ60,AJ61)</t>
  </si>
  <si>
    <t>AJ62</t>
  </si>
  <si>
    <t>SUM('FIN1-SOURCE'!AJ59,'FIN1-SOURCE'!AJ62)='FIN1-SOURCE'!AJ63</t>
  </si>
  <si>
    <t>SUM(AJ59,AJ62)</t>
  </si>
  <si>
    <t>AJ63</t>
  </si>
  <si>
    <t>SUM('FIN1-SOURCE'!AJ65,'FIN1-SOURCE'!AJ66)='FIN1-SOURCE'!AJ67</t>
  </si>
  <si>
    <t>SUM(AJ65,AJ66)</t>
  </si>
  <si>
    <t>AJ67</t>
  </si>
  <si>
    <t>SUM('FIN1-SOURCE'!AJ67,'FIN1-SOURCE'!AJ68)='FIN1-SOURCE'!AJ69</t>
  </si>
  <si>
    <t>SUM(AJ67,AJ68)</t>
  </si>
  <si>
    <t>AJ69</t>
  </si>
  <si>
    <t>SUM('FIN1-SOURCE'!AJ63,'FIN1-SOURCE'!AJ69)='FIN1-SOURCE'!AJ70</t>
  </si>
  <si>
    <t>SUM(AJ63,AJ69)</t>
  </si>
  <si>
    <t>AJ70</t>
  </si>
  <si>
    <t>SUM('FIN1-SOURCE'!AJ31,'FIN1-SOURCE'!AJ46,'FIN1-SOURCE'!AJ59)='FIN1-SOURCE'!AJ71</t>
  </si>
  <si>
    <t>SUM(AJ31,AJ46,AJ59)</t>
  </si>
  <si>
    <t>AJ71</t>
  </si>
  <si>
    <t>SUM('FIN1-SOURCE'!AJ32,'FIN1-SOURCE'!AJ47,'FIN1-SOURCE'!AJ60)='FIN1-SOURCE'!AJ72</t>
  </si>
  <si>
    <t>SUM(AJ32,AJ47,AJ60)</t>
  </si>
  <si>
    <t>AJ72</t>
  </si>
  <si>
    <t>SUM('FIN1-SOURCE'!AJ33,'FIN1-SOURCE'!AJ48,'FIN1-SOURCE'!AJ61)='FIN1-SOURCE'!AJ73</t>
  </si>
  <si>
    <t>SUM(AJ33,AJ48,AJ61)</t>
  </si>
  <si>
    <t>AJ73</t>
  </si>
  <si>
    <t>SUM('FIN1-SOURCE'!AJ34,'FIN1-SOURCE'!AJ49,'FIN1-SOURCE'!AJ62)='FIN1-SOURCE'!AJ74</t>
  </si>
  <si>
    <t>SUM(AJ34,AJ49,AJ62)</t>
  </si>
  <si>
    <t>AJ74</t>
  </si>
  <si>
    <t>SUM('FIN1-SOURCE'!AJ35,'FIN1-SOURCE'!AJ50,'FIN1-SOURCE'!AJ63)='FIN1-SOURCE'!AJ75</t>
  </si>
  <si>
    <t>SUM(AJ35,AJ50,AJ63)</t>
  </si>
  <si>
    <t>AJ75</t>
  </si>
  <si>
    <t>SUM('FIN1-SOURCE'!AJ36,'FIN1-SOURCE'!AJ51,'FIN1-SOURCE'!AJ64)='FIN1-SOURCE'!AJ76</t>
  </si>
  <si>
    <t>SUM(AJ36,AJ51,AJ64)</t>
  </si>
  <si>
    <t>AJ76</t>
  </si>
  <si>
    <t>SUM('FIN1-SOURCE'!AJ40,'FIN1-SOURCE'!AJ53,'FIN1-SOURCE'!AJ65)='FIN1-SOURCE'!AJ79</t>
  </si>
  <si>
    <t>SUM(AJ40,AJ53,AJ65)</t>
  </si>
  <si>
    <t>AJ79</t>
  </si>
  <si>
    <t>SUM('FIN1-SOURCE'!AJ41,'FIN1-SOURCE'!AJ54,'FIN1-SOURCE'!AJ66)='FIN1-SOURCE'!AJ81</t>
  </si>
  <si>
    <t>SUM(AJ41,AJ54,AJ66)</t>
  </si>
  <si>
    <t>AJ81</t>
  </si>
  <si>
    <t>SUM(AJ42,AJ55,AJ67)</t>
  </si>
  <si>
    <t>AJ82</t>
  </si>
  <si>
    <t>SUM(AJ43,AJ56,AJ68)</t>
  </si>
  <si>
    <t>AJ83</t>
  </si>
  <si>
    <t>SUM(AJ44,AJ57,AJ69)</t>
  </si>
  <si>
    <t>AJ84</t>
  </si>
  <si>
    <t>AJ85</t>
  </si>
  <si>
    <t>AJ90</t>
  </si>
  <si>
    <t>AJ96</t>
  </si>
  <si>
    <t>AJ101</t>
  </si>
  <si>
    <t>AJ107</t>
  </si>
  <si>
    <t>AJ112</t>
  </si>
  <si>
    <t>AJ119</t>
  </si>
  <si>
    <t>AJ120</t>
  </si>
  <si>
    <t>SUM('FIN1-SOURCE'!AJ98,'FIN1-SOURCE'!AJ109)='FIN1-SOURCE'!AJ121</t>
  </si>
  <si>
    <t>SUM(AJ98,AJ109)</t>
  </si>
  <si>
    <t>AJ121</t>
  </si>
  <si>
    <t>SUM('FIN1-SOURCE'!AJ99,'FIN1-SOURCE'!AJ110)='FIN1-SOURCE'!AJ122</t>
  </si>
  <si>
    <t>SUM(AJ99,AJ110)</t>
  </si>
  <si>
    <t>AJ122</t>
  </si>
  <si>
    <t>SUM('FIN1-SOURCE'!AJ100,'FIN1-SOURCE'!AJ111)='FIN1-SOURCE'!AJ123</t>
  </si>
  <si>
    <t>SUM(AJ100,AJ111)</t>
  </si>
  <si>
    <t>AJ123</t>
  </si>
  <si>
    <t>SUM('FIN1-SOURCE'!AJ101,'FIN1-SOURCE'!AJ112)='FIN1-SOURCE'!AJ124</t>
  </si>
  <si>
    <t>SUM(AJ101,AJ112)</t>
  </si>
  <si>
    <t>AJ124</t>
  </si>
  <si>
    <t>AJ125</t>
  </si>
  <si>
    <t>AJ126</t>
  </si>
  <si>
    <t>AJ127</t>
  </si>
  <si>
    <t>AJ128</t>
  </si>
  <si>
    <t>AJ129</t>
  </si>
  <si>
    <t>AJ130</t>
  </si>
  <si>
    <t>AJ131</t>
  </si>
  <si>
    <t>AJ132</t>
  </si>
  <si>
    <t>AJ133</t>
  </si>
  <si>
    <t>AJ134</t>
  </si>
  <si>
    <t>SUM('FIN1-SOURCE'!AM32,'FIN1-SOURCE'!AM33)='FIN1-SOURCE'!AM34</t>
  </si>
  <si>
    <t>SUM(AM32,AM33)</t>
  </si>
  <si>
    <t>AM34</t>
  </si>
  <si>
    <t>SUM('FIN1-SOURCE'!AM31,'FIN1-SOURCE'!AM34)='FIN1-SOURCE'!AM35</t>
  </si>
  <si>
    <t>SUM(AM31,AM34)</t>
  </si>
  <si>
    <t>AM35</t>
  </si>
  <si>
    <t>SUM('FIN1-SOURCE'!AM37,'FIN1-SOURCE'!AM38)='FIN1-SOURCE'!AM39</t>
  </si>
  <si>
    <t>SUM(AM37,AM38)</t>
  </si>
  <si>
    <t>AM39</t>
  </si>
  <si>
    <t>SUM('FIN1-SOURCE'!AM40,'FIN1-SOURCE'!AM41)='FIN1-SOURCE'!AM42</t>
  </si>
  <si>
    <t>SUM(AM40,AM41)</t>
  </si>
  <si>
    <t>SUM('FIN1-SOURCE'!AM42,'FIN1-SOURCE'!AM43)='FIN1-SOURCE'!AM44</t>
  </si>
  <si>
    <t>SUM(AM42,AM43)</t>
  </si>
  <si>
    <t>SUM('FIN1-SOURCE'!AM35,'FIN1-SOURCE'!AM39,'FIN1-SOURCE'!AM44)='FIN1-SOURCE'!AM45</t>
  </si>
  <si>
    <t>SUM(AM35,AM39,AM44)</t>
  </si>
  <si>
    <t>SUM('FIN1-SOURCE'!AM47,'FIN1-SOURCE'!AM48)='FIN1-SOURCE'!AM49</t>
  </si>
  <si>
    <t>SUM(AM47,AM48)</t>
  </si>
  <si>
    <t>AM49</t>
  </si>
  <si>
    <t>SUM('FIN1-SOURCE'!AM46,'FIN1-SOURCE'!AM49)='FIN1-SOURCE'!AM50</t>
  </si>
  <si>
    <t>SUM(AM46,AM49)</t>
  </si>
  <si>
    <t>AM50</t>
  </si>
  <si>
    <t>SUM('FIN1-SOURCE'!AM53,'FIN1-SOURCE'!AM54)='FIN1-SOURCE'!AM55</t>
  </si>
  <si>
    <t>SUM(AM53,AM54)</t>
  </si>
  <si>
    <t>AM55</t>
  </si>
  <si>
    <t>SUM('FIN1-SOURCE'!AM55,'FIN1-SOURCE'!AM56)='FIN1-SOURCE'!AM57</t>
  </si>
  <si>
    <t>SUM(AM55,AM56)</t>
  </si>
  <si>
    <t>AM57</t>
  </si>
  <si>
    <t>SUM('FIN1-SOURCE'!AM50,'FIN1-SOURCE'!AM52,'FIN1-SOURCE'!AM57)='FIN1-SOURCE'!AM58</t>
  </si>
  <si>
    <t>SUM(AM50,AM52,AM57)</t>
  </si>
  <si>
    <t>AM58</t>
  </si>
  <si>
    <t>SUM('FIN1-SOURCE'!AM60,'FIN1-SOURCE'!AM61)='FIN1-SOURCE'!AM62</t>
  </si>
  <si>
    <t>SUM(AM60,AM61)</t>
  </si>
  <si>
    <t>AM62</t>
  </si>
  <si>
    <t>SUM('FIN1-SOURCE'!AM59,'FIN1-SOURCE'!AM62)='FIN1-SOURCE'!AM63</t>
  </si>
  <si>
    <t>SUM(AM59,AM62)</t>
  </si>
  <si>
    <t>AM63</t>
  </si>
  <si>
    <t>SUM('FIN1-SOURCE'!AM65,'FIN1-SOURCE'!AM66)='FIN1-SOURCE'!AM67</t>
  </si>
  <si>
    <t>SUM(AM65,AM66)</t>
  </si>
  <si>
    <t>AM67</t>
  </si>
  <si>
    <t>SUM('FIN1-SOURCE'!AM67,'FIN1-SOURCE'!AM68)='FIN1-SOURCE'!AM69</t>
  </si>
  <si>
    <t>SUM(AM67,AM68)</t>
  </si>
  <si>
    <t>AM69</t>
  </si>
  <si>
    <t>SUM('FIN1-SOURCE'!AM63,'FIN1-SOURCE'!AM69)='FIN1-SOURCE'!AM70</t>
  </si>
  <si>
    <t>SUM(AM63,AM69)</t>
  </si>
  <si>
    <t>AM70</t>
  </si>
  <si>
    <t>SUM('FIN1-SOURCE'!AM31,'FIN1-SOURCE'!AM46,'FIN1-SOURCE'!AM59)='FIN1-SOURCE'!AM71</t>
  </si>
  <si>
    <t>SUM(AM31,AM46,AM59)</t>
  </si>
  <si>
    <t>AM71</t>
  </si>
  <si>
    <t>SUM('FIN1-SOURCE'!AM32,'FIN1-SOURCE'!AM47,'FIN1-SOURCE'!AM60)='FIN1-SOURCE'!AM72</t>
  </si>
  <si>
    <t>SUM(AM32,AM47,AM60)</t>
  </si>
  <si>
    <t>AM72</t>
  </si>
  <si>
    <t>SUM('FIN1-SOURCE'!AM33,'FIN1-SOURCE'!AM48,'FIN1-SOURCE'!AM61)='FIN1-SOURCE'!AM73</t>
  </si>
  <si>
    <t>SUM(AM33,AM48,AM61)</t>
  </si>
  <si>
    <t>AM73</t>
  </si>
  <si>
    <t>SUM('FIN1-SOURCE'!AM34,'FIN1-SOURCE'!AM49,'FIN1-SOURCE'!AM62)='FIN1-SOURCE'!AM74</t>
  </si>
  <si>
    <t>SUM(AM34,AM49,AM62)</t>
  </si>
  <si>
    <t>AM74</t>
  </si>
  <si>
    <t>SUM('FIN1-SOURCE'!AM35,'FIN1-SOURCE'!AM50,'FIN1-SOURCE'!AM63)='FIN1-SOURCE'!AM75</t>
  </si>
  <si>
    <t>SUM(AM35,AM50,AM63)</t>
  </si>
  <si>
    <t>AM75</t>
  </si>
  <si>
    <t>SUM('FIN1-SOURCE'!AM36,'FIN1-SOURCE'!AM51,'FIN1-SOURCE'!AM64)='FIN1-SOURCE'!AM76</t>
  </si>
  <si>
    <t>SUM(AM36,AM51,AM64)</t>
  </si>
  <si>
    <t>AM76</t>
  </si>
  <si>
    <t>SUM('FIN1-SOURCE'!AM40,'FIN1-SOURCE'!AM53,'FIN1-SOURCE'!AM65)='FIN1-SOURCE'!AM79</t>
  </si>
  <si>
    <t>SUM(AM40,AM53,AM65)</t>
  </si>
  <si>
    <t>AM79</t>
  </si>
  <si>
    <t>SUM('FIN1-SOURCE'!AM41,'FIN1-SOURCE'!AM54,'FIN1-SOURCE'!AM66)='FIN1-SOURCE'!AM81</t>
  </si>
  <si>
    <t>SUM(AM41,AM54,AM66)</t>
  </si>
  <si>
    <t>AM81</t>
  </si>
  <si>
    <t>SUM(AM42,AM55,AM67)</t>
  </si>
  <si>
    <t>AM82</t>
  </si>
  <si>
    <t>SUM(AM43,AM56,AM68)</t>
  </si>
  <si>
    <t>AM83</t>
  </si>
  <si>
    <t>SUM(AM44,AM57,AM69)</t>
  </si>
  <si>
    <t>AM84</t>
  </si>
  <si>
    <t>AM85</t>
  </si>
  <si>
    <t>AM90</t>
  </si>
  <si>
    <t>AM96</t>
  </si>
  <si>
    <t>AM101</t>
  </si>
  <si>
    <t>AM107</t>
  </si>
  <si>
    <t>AM112</t>
  </si>
  <si>
    <t>AM119</t>
  </si>
  <si>
    <t>AM120</t>
  </si>
  <si>
    <t>SUM('FIN1-SOURCE'!AM98,'FIN1-SOURCE'!AM109)='FIN1-SOURCE'!AM121</t>
  </si>
  <si>
    <t>SUM(AM98,AM109)</t>
  </si>
  <si>
    <t>AM121</t>
  </si>
  <si>
    <t>SUM('FIN1-SOURCE'!AM99,'FIN1-SOURCE'!AM110)='FIN1-SOURCE'!AM122</t>
  </si>
  <si>
    <t>SUM(AM99,AM110)</t>
  </si>
  <si>
    <t>AM122</t>
  </si>
  <si>
    <t>SUM('FIN1-SOURCE'!AM100,'FIN1-SOURCE'!AM111)='FIN1-SOURCE'!AM123</t>
  </si>
  <si>
    <t>SUM(AM100,AM111)</t>
  </si>
  <si>
    <t>AM123</t>
  </si>
  <si>
    <t>SUM('FIN1-SOURCE'!AM101,'FIN1-SOURCE'!AM112)='FIN1-SOURCE'!AM124</t>
  </si>
  <si>
    <t>SUM(AM101,AM112)</t>
  </si>
  <si>
    <t>AM124</t>
  </si>
  <si>
    <t>AM125</t>
  </si>
  <si>
    <t>AM126</t>
  </si>
  <si>
    <t>AM127</t>
  </si>
  <si>
    <t>AM128</t>
  </si>
  <si>
    <t>AM129</t>
  </si>
  <si>
    <t>AM130</t>
  </si>
  <si>
    <t>AM131</t>
  </si>
  <si>
    <t>AM132</t>
  </si>
  <si>
    <t>AM133</t>
  </si>
  <si>
    <t>AM134</t>
  </si>
  <si>
    <t>SUM('FIN1-SOURCE'!AP32,'FIN1-SOURCE'!AP33)='FIN1-SOURCE'!AP34</t>
  </si>
  <si>
    <t>SUM(AP32,AP33)</t>
  </si>
  <si>
    <t>AP34</t>
  </si>
  <si>
    <t>SUM('FIN1-SOURCE'!AP31,'FIN1-SOURCE'!AP34)='FIN1-SOURCE'!AP35</t>
  </si>
  <si>
    <t>SUM(AP31,AP34)</t>
  </si>
  <si>
    <t>AP35</t>
  </si>
  <si>
    <t>SUM('FIN1-SOURCE'!AP37,'FIN1-SOURCE'!AP38)='FIN1-SOURCE'!AP39</t>
  </si>
  <si>
    <t>SUM(AP37,AP38)</t>
  </si>
  <si>
    <t>AP39</t>
  </si>
  <si>
    <t>SUM('FIN1-SOURCE'!AP40,'FIN1-SOURCE'!AP41)='FIN1-SOURCE'!AP42</t>
  </si>
  <si>
    <t>SUM(AP40,AP41)</t>
  </si>
  <si>
    <t>SUM('FIN1-SOURCE'!AP42,'FIN1-SOURCE'!AP43)='FIN1-SOURCE'!AP44</t>
  </si>
  <si>
    <t>SUM(AP42,AP43)</t>
  </si>
  <si>
    <t>SUM('FIN1-SOURCE'!AP35,'FIN1-SOURCE'!AP39,'FIN1-SOURCE'!AP44)='FIN1-SOURCE'!AP45</t>
  </si>
  <si>
    <t>SUM(AP35,AP39,AP44)</t>
  </si>
  <si>
    <t>SUM('FIN1-SOURCE'!AP47,'FIN1-SOURCE'!AP48)='FIN1-SOURCE'!AP49</t>
  </si>
  <si>
    <t>SUM(AP47,AP48)</t>
  </si>
  <si>
    <t>AP49</t>
  </si>
  <si>
    <t>SUM('FIN1-SOURCE'!AP46,'FIN1-SOURCE'!AP49)='FIN1-SOURCE'!AP50</t>
  </si>
  <si>
    <t>SUM(AP46,AP49)</t>
  </si>
  <si>
    <t>AP50</t>
  </si>
  <si>
    <t>SUM('FIN1-SOURCE'!AP53,'FIN1-SOURCE'!AP54)='FIN1-SOURCE'!AP55</t>
  </si>
  <si>
    <t>SUM(AP53,AP54)</t>
  </si>
  <si>
    <t>AP55</t>
  </si>
  <si>
    <t>SUM('FIN1-SOURCE'!AP55,'FIN1-SOURCE'!AP56)='FIN1-SOURCE'!AP57</t>
  </si>
  <si>
    <t>SUM(AP55,AP56)</t>
  </si>
  <si>
    <t>AP57</t>
  </si>
  <si>
    <t>SUM('FIN1-SOURCE'!AP50,'FIN1-SOURCE'!AP52,'FIN1-SOURCE'!AP57)='FIN1-SOURCE'!AP58</t>
  </si>
  <si>
    <t>SUM(AP50,AP52,AP57)</t>
  </si>
  <si>
    <t>AP58</t>
  </si>
  <si>
    <t>SUM('FIN1-SOURCE'!AP60,'FIN1-SOURCE'!AP61)='FIN1-SOURCE'!AP62</t>
  </si>
  <si>
    <t>SUM(AP60,AP61)</t>
  </si>
  <si>
    <t>AP62</t>
  </si>
  <si>
    <t>SUM('FIN1-SOURCE'!AP59,'FIN1-SOURCE'!AP62)='FIN1-SOURCE'!AP63</t>
  </si>
  <si>
    <t>SUM(AP59,AP62)</t>
  </si>
  <si>
    <t>AP63</t>
  </si>
  <si>
    <t>SUM('FIN1-SOURCE'!AP65,'FIN1-SOURCE'!AP66)='FIN1-SOURCE'!AP67</t>
  </si>
  <si>
    <t>SUM(AP65,AP66)</t>
  </si>
  <si>
    <t>AP67</t>
  </si>
  <si>
    <t>SUM('FIN1-SOURCE'!AP67,'FIN1-SOURCE'!AP68)='FIN1-SOURCE'!AP69</t>
  </si>
  <si>
    <t>SUM(AP67,AP68)</t>
  </si>
  <si>
    <t>AP69</t>
  </si>
  <si>
    <t>SUM('FIN1-SOURCE'!AP63,'FIN1-SOURCE'!AP69)='FIN1-SOURCE'!AP70</t>
  </si>
  <si>
    <t>SUM(AP63,AP69)</t>
  </si>
  <si>
    <t>AP70</t>
  </si>
  <si>
    <t>SUM('FIN1-SOURCE'!AP31,'FIN1-SOURCE'!AP46,'FIN1-SOURCE'!AP59)='FIN1-SOURCE'!AP71</t>
  </si>
  <si>
    <t>SUM(AP31,AP46,AP59)</t>
  </si>
  <si>
    <t>AP71</t>
  </si>
  <si>
    <t>SUM('FIN1-SOURCE'!AP32,'FIN1-SOURCE'!AP47,'FIN1-SOURCE'!AP60)='FIN1-SOURCE'!AP72</t>
  </si>
  <si>
    <t>SUM(AP32,AP47,AP60)</t>
  </si>
  <si>
    <t>AP72</t>
  </si>
  <si>
    <t>SUM('FIN1-SOURCE'!AP33,'FIN1-SOURCE'!AP48,'FIN1-SOURCE'!AP61)='FIN1-SOURCE'!AP73</t>
  </si>
  <si>
    <t>SUM(AP33,AP48,AP61)</t>
  </si>
  <si>
    <t>AP73</t>
  </si>
  <si>
    <t>SUM('FIN1-SOURCE'!AP34,'FIN1-SOURCE'!AP49,'FIN1-SOURCE'!AP62)='FIN1-SOURCE'!AP74</t>
  </si>
  <si>
    <t>SUM(AP34,AP49,AP62)</t>
  </si>
  <si>
    <t>AP74</t>
  </si>
  <si>
    <t>SUM('FIN1-SOURCE'!AP35,'FIN1-SOURCE'!AP50,'FIN1-SOURCE'!AP63)='FIN1-SOURCE'!AP75</t>
  </si>
  <si>
    <t>SUM(AP35,AP50,AP63)</t>
  </si>
  <si>
    <t>AP75</t>
  </si>
  <si>
    <t>SUM('FIN1-SOURCE'!AP36,'FIN1-SOURCE'!AP51,'FIN1-SOURCE'!AP64)='FIN1-SOURCE'!AP76</t>
  </si>
  <si>
    <t>SUM(AP36,AP51,AP64)</t>
  </si>
  <si>
    <t>AP76</t>
  </si>
  <si>
    <t>SUM('FIN1-SOURCE'!AP40,'FIN1-SOURCE'!AP53,'FIN1-SOURCE'!AP65)='FIN1-SOURCE'!AP79</t>
  </si>
  <si>
    <t>SUM(AP40,AP53,AP65)</t>
  </si>
  <si>
    <t>AP79</t>
  </si>
  <si>
    <t>SUM('FIN1-SOURCE'!AP41,'FIN1-SOURCE'!AP54,'FIN1-SOURCE'!AP66)='FIN1-SOURCE'!AP81</t>
  </si>
  <si>
    <t>SUM(AP41,AP54,AP66)</t>
  </si>
  <si>
    <t>AP81</t>
  </si>
  <si>
    <t>SUM(AP42,AP55,AP67)</t>
  </si>
  <si>
    <t>AP82</t>
  </si>
  <si>
    <t>SUM(AP43,AP56,AP68)</t>
  </si>
  <si>
    <t>AP83</t>
  </si>
  <si>
    <t>SUM(AP44,AP57,AP69)</t>
  </si>
  <si>
    <t>AP84</t>
  </si>
  <si>
    <t>AP85</t>
  </si>
  <si>
    <t>AP90</t>
  </si>
  <si>
    <t>AP96</t>
  </si>
  <si>
    <t>AP101</t>
  </si>
  <si>
    <t>AP107</t>
  </si>
  <si>
    <t>AP112</t>
  </si>
  <si>
    <t>AP119</t>
  </si>
  <si>
    <t>AP120</t>
  </si>
  <si>
    <t>SUM('FIN1-SOURCE'!AP98,'FIN1-SOURCE'!AP109)='FIN1-SOURCE'!AP121</t>
  </si>
  <si>
    <t>SUM(AP98,AP109)</t>
  </si>
  <si>
    <t>AP121</t>
  </si>
  <si>
    <t>SUM('FIN1-SOURCE'!AP99,'FIN1-SOURCE'!AP110)='FIN1-SOURCE'!AP122</t>
  </si>
  <si>
    <t>SUM(AP99,AP110)</t>
  </si>
  <si>
    <t>AP122</t>
  </si>
  <si>
    <t>SUM('FIN1-SOURCE'!AP100,'FIN1-SOURCE'!AP111)='FIN1-SOURCE'!AP123</t>
  </si>
  <si>
    <t>SUM(AP100,AP111)</t>
  </si>
  <si>
    <t>AP123</t>
  </si>
  <si>
    <t>SUM('FIN1-SOURCE'!AP101,'FIN1-SOURCE'!AP112)='FIN1-SOURCE'!AP124</t>
  </si>
  <si>
    <t>SUM(AP101,AP112)</t>
  </si>
  <si>
    <t>AP124</t>
  </si>
  <si>
    <t>AP125</t>
  </si>
  <si>
    <t>AP126</t>
  </si>
  <si>
    <t>AP127</t>
  </si>
  <si>
    <t>AP128</t>
  </si>
  <si>
    <t>AP129</t>
  </si>
  <si>
    <t>AP130</t>
  </si>
  <si>
    <t>AP131</t>
  </si>
  <si>
    <t>AP132</t>
  </si>
  <si>
    <t>AP133</t>
  </si>
  <si>
    <t>AP134</t>
  </si>
  <si>
    <t>SUM('FIN1-SOURCE'!AM31,'FIN1-SOURCE'!AP31)='FIN1-SOURCE'!AS31</t>
  </si>
  <si>
    <t>SUM('FIN1-SOURCE'!AM32,'FIN1-SOURCE'!AP32)='FIN1-SOURCE'!AS32</t>
  </si>
  <si>
    <t>SUM('FIN1-SOURCE'!AM33,'FIN1-SOURCE'!AP33)='FIN1-SOURCE'!AS33</t>
  </si>
  <si>
    <t>SUM('FIN1-SOURCE'!AS32,'FIN1-SOURCE'!AS33)='FIN1-SOURCE'!AS34</t>
  </si>
  <si>
    <t>SUM(AS32,AS33)</t>
  </si>
  <si>
    <t>SUM('FIN1-SOURCE'!AS31,'FIN1-SOURCE'!AS34)='FIN1-SOURCE'!AS35</t>
  </si>
  <si>
    <t>SUM(AS31,AS34)</t>
  </si>
  <si>
    <t>SUM('FIN1-SOURCE'!AM36,'FIN1-SOURCE'!AP36)='FIN1-SOURCE'!AS36</t>
  </si>
  <si>
    <t>SUM('FIN1-SOURCE'!AM37,'FIN1-SOURCE'!AP37)='FIN1-SOURCE'!AS37</t>
  </si>
  <si>
    <t>SUM('FIN1-SOURCE'!AM38,'FIN1-SOURCE'!AP38)='FIN1-SOURCE'!AS38</t>
  </si>
  <si>
    <t>SUM('FIN1-SOURCE'!AS37,'FIN1-SOURCE'!AS38)='FIN1-SOURCE'!AS39</t>
  </si>
  <si>
    <t>SUM(AS37,AS38)</t>
  </si>
  <si>
    <t>SUM('FIN1-SOURCE'!AM40,'FIN1-SOURCE'!AP40)='FIN1-SOURCE'!AS40</t>
  </si>
  <si>
    <t>SUM(AM40,AP40)</t>
  </si>
  <si>
    <t>SUM('FIN1-SOURCE'!AM41,'FIN1-SOURCE'!AP41)='FIN1-SOURCE'!AS41</t>
  </si>
  <si>
    <t>SUM(AM41,AP41)</t>
  </si>
  <si>
    <t>SUM('FIN1-SOURCE'!AS40,'FIN1-SOURCE'!AS41)='FIN1-SOURCE'!AS42</t>
  </si>
  <si>
    <t>SUM(AS40,AS41)</t>
  </si>
  <si>
    <t>SUM('FIN1-SOURCE'!AM43,'FIN1-SOURCE'!AP43)='FIN1-SOURCE'!AS43</t>
  </si>
  <si>
    <t>SUM(AM43,AP43)</t>
  </si>
  <si>
    <t>SUM('FIN1-SOURCE'!AS42,'FIN1-SOURCE'!AS43)='FIN1-SOURCE'!AS44</t>
  </si>
  <si>
    <t>SUM(AS42,AS43)</t>
  </si>
  <si>
    <t>SUM('FIN1-SOURCE'!AS35,'FIN1-SOURCE'!AS39,'FIN1-SOURCE'!AS44)='FIN1-SOURCE'!AS45</t>
  </si>
  <si>
    <t>SUM(AS35,AS39,AS44)</t>
  </si>
  <si>
    <t>SUM('FIN1-SOURCE'!AM46,'FIN1-SOURCE'!AP46)='FIN1-SOURCE'!AS46</t>
  </si>
  <si>
    <t>SUM(AM46,AP46)</t>
  </si>
  <si>
    <t>AS46</t>
  </si>
  <si>
    <t>SUM('FIN1-SOURCE'!AM47,'FIN1-SOURCE'!AP47)='FIN1-SOURCE'!AS47</t>
  </si>
  <si>
    <t>SUM(AM47,AP47)</t>
  </si>
  <si>
    <t>AS47</t>
  </si>
  <si>
    <t>SUM('FIN1-SOURCE'!AM48,'FIN1-SOURCE'!AP48)='FIN1-SOURCE'!AS48</t>
  </si>
  <si>
    <t>SUM(AM48,AP48)</t>
  </si>
  <si>
    <t>AS48</t>
  </si>
  <si>
    <t>SUM('FIN1-SOURCE'!AS47,'FIN1-SOURCE'!AS48)='FIN1-SOURCE'!AS49</t>
  </si>
  <si>
    <t>SUM(AS47,AS48)</t>
  </si>
  <si>
    <t>AS49</t>
  </si>
  <si>
    <t>SUM('FIN1-SOURCE'!AS46,'FIN1-SOURCE'!AS49)='FIN1-SOURCE'!AS50</t>
  </si>
  <si>
    <t>SUM(AS46,AS49)</t>
  </si>
  <si>
    <t>AS50</t>
  </si>
  <si>
    <t>SUM('FIN1-SOURCE'!AM51,'FIN1-SOURCE'!AP51)='FIN1-SOURCE'!AS51</t>
  </si>
  <si>
    <t>SUM(AM51,AP51)</t>
  </si>
  <si>
    <t>AS51</t>
  </si>
  <si>
    <t>SUM('FIN1-SOURCE'!AM52,'FIN1-SOURCE'!AP52)='FIN1-SOURCE'!AS52</t>
  </si>
  <si>
    <t>SUM(AM52,AP52)</t>
  </si>
  <si>
    <t>AS52</t>
  </si>
  <si>
    <t>SUM('FIN1-SOURCE'!AM53,'FIN1-SOURCE'!AP53)='FIN1-SOURCE'!AS53</t>
  </si>
  <si>
    <t>SUM(AM53,AP53)</t>
  </si>
  <si>
    <t>AS53</t>
  </si>
  <si>
    <t>SUM('FIN1-SOURCE'!AM54,'FIN1-SOURCE'!AP54)='FIN1-SOURCE'!AS54</t>
  </si>
  <si>
    <t>SUM(AM54,AP54)</t>
  </si>
  <si>
    <t>AS54</t>
  </si>
  <si>
    <t>SUM('FIN1-SOURCE'!AS53,'FIN1-SOURCE'!AS54)='FIN1-SOURCE'!AS55</t>
  </si>
  <si>
    <t>SUM(AS53,AS54)</t>
  </si>
  <si>
    <t>AS55</t>
  </si>
  <si>
    <t>SUM('FIN1-SOURCE'!AM56,'FIN1-SOURCE'!AP56)='FIN1-SOURCE'!AS56</t>
  </si>
  <si>
    <t>SUM(AM56,AP56)</t>
  </si>
  <si>
    <t>AS56</t>
  </si>
  <si>
    <t>SUM('FIN1-SOURCE'!AS55,'FIN1-SOURCE'!AS56)='FIN1-SOURCE'!AS57</t>
  </si>
  <si>
    <t>SUM(AS55,AS56)</t>
  </si>
  <si>
    <t>AS57</t>
  </si>
  <si>
    <t>SUM('FIN1-SOURCE'!AS50,'FIN1-SOURCE'!AS52,'FIN1-SOURCE'!AS57)='FIN1-SOURCE'!AS58</t>
  </si>
  <si>
    <t>SUM(AS50,AS52,AS57)</t>
  </si>
  <si>
    <t>AS58</t>
  </si>
  <si>
    <t>SUM('FIN1-SOURCE'!AM59,'FIN1-SOURCE'!AP59)='FIN1-SOURCE'!AS59</t>
  </si>
  <si>
    <t>SUM(AM59,AP59)</t>
  </si>
  <si>
    <t>AS59</t>
  </si>
  <si>
    <t>SUM('FIN1-SOURCE'!AM60,'FIN1-SOURCE'!AP60)='FIN1-SOURCE'!AS60</t>
  </si>
  <si>
    <t>SUM(AM60,AP60)</t>
  </si>
  <si>
    <t>AS60</t>
  </si>
  <si>
    <t>SUM('FIN1-SOURCE'!AM61,'FIN1-SOURCE'!AP61)='FIN1-SOURCE'!AS61</t>
  </si>
  <si>
    <t>SUM(AM61,AP61)</t>
  </si>
  <si>
    <t>AS61</t>
  </si>
  <si>
    <t>SUM('FIN1-SOURCE'!AS60,'FIN1-SOURCE'!AS61)='FIN1-SOURCE'!AS62</t>
  </si>
  <si>
    <t>SUM(AS60,AS61)</t>
  </si>
  <si>
    <t>AS62</t>
  </si>
  <si>
    <t>SUM('FIN1-SOURCE'!AS59,'FIN1-SOURCE'!AS62)='FIN1-SOURCE'!AS63</t>
  </si>
  <si>
    <t>SUM(AS59,AS62)</t>
  </si>
  <si>
    <t>AS63</t>
  </si>
  <si>
    <t>SUM('FIN1-SOURCE'!AM64,'FIN1-SOURCE'!AP64)='FIN1-SOURCE'!AS64</t>
  </si>
  <si>
    <t>SUM(AM64,AP64)</t>
  </si>
  <si>
    <t>AS64</t>
  </si>
  <si>
    <t>SUM('FIN1-SOURCE'!AM65,'FIN1-SOURCE'!AP65)='FIN1-SOURCE'!AS65</t>
  </si>
  <si>
    <t>SUM(AM65,AP65)</t>
  </si>
  <si>
    <t>AS65</t>
  </si>
  <si>
    <t>SUM('FIN1-SOURCE'!AM66,'FIN1-SOURCE'!AP66)='FIN1-SOURCE'!AS66</t>
  </si>
  <si>
    <t>SUM(AM66,AP66)</t>
  </si>
  <si>
    <t>AS66</t>
  </si>
  <si>
    <t>SUM('FIN1-SOURCE'!AS65,'FIN1-SOURCE'!AS66)='FIN1-SOURCE'!AS67</t>
  </si>
  <si>
    <t>SUM(AS65,AS66)</t>
  </si>
  <si>
    <t>AS67</t>
  </si>
  <si>
    <t>SUM('FIN1-SOURCE'!AM68,'FIN1-SOURCE'!AP68)='FIN1-SOURCE'!AS68</t>
  </si>
  <si>
    <t>SUM(AM68,AP68)</t>
  </si>
  <si>
    <t>AS68</t>
  </si>
  <si>
    <t>SUM('FIN1-SOURCE'!AS67,'FIN1-SOURCE'!AS68)='FIN1-SOURCE'!AS69</t>
  </si>
  <si>
    <t>SUM(AS67,AS68)</t>
  </si>
  <si>
    <t>AS69</t>
  </si>
  <si>
    <t>SUM('FIN1-SOURCE'!AS63,'FIN1-SOURCE'!AS69)='FIN1-SOURCE'!AS70</t>
  </si>
  <si>
    <t>SUM(AS63,AS69)</t>
  </si>
  <si>
    <t>AS70</t>
  </si>
  <si>
    <t>SUM('FIN1-SOURCE'!AS31,'FIN1-SOURCE'!AS46,'FIN1-SOURCE'!AS59)='FIN1-SOURCE'!AS71</t>
  </si>
  <si>
    <t>SUM(AS31,AS46,AS59)</t>
  </si>
  <si>
    <t>AS71</t>
  </si>
  <si>
    <t>SUM('FIN1-SOURCE'!AS32,'FIN1-SOURCE'!AS47,'FIN1-SOURCE'!AS60)='FIN1-SOURCE'!AS72</t>
  </si>
  <si>
    <t>SUM(AS32,AS47,AS60)</t>
  </si>
  <si>
    <t>AS72</t>
  </si>
  <si>
    <t>SUM('FIN1-SOURCE'!AS33,'FIN1-SOURCE'!AS48,'FIN1-SOURCE'!AS61)='FIN1-SOURCE'!AS73</t>
  </si>
  <si>
    <t>SUM(AS33,AS48,AS61)</t>
  </si>
  <si>
    <t>AS73</t>
  </si>
  <si>
    <t>SUM('FIN1-SOURCE'!AS34,'FIN1-SOURCE'!AS49,'FIN1-SOURCE'!AS62)='FIN1-SOURCE'!AS74</t>
  </si>
  <si>
    <t>SUM(AS34,AS49,AS62)</t>
  </si>
  <si>
    <t>AS74</t>
  </si>
  <si>
    <t>SUM('FIN1-SOURCE'!AS35,'FIN1-SOURCE'!AS50,'FIN1-SOURCE'!AS63)='FIN1-SOURCE'!AS75</t>
  </si>
  <si>
    <t>SUM(AS35,AS50,AS63)</t>
  </si>
  <si>
    <t>AS75</t>
  </si>
  <si>
    <t>SUM('FIN1-SOURCE'!AS36,'FIN1-SOURCE'!AS51,'FIN1-SOURCE'!AS64)='FIN1-SOURCE'!AS76</t>
  </si>
  <si>
    <t>SUM(AS36,AS51,AS64)</t>
  </si>
  <si>
    <t>AS76</t>
  </si>
  <si>
    <t>SUM('FIN1-SOURCE'!AM77,'FIN1-SOURCE'!AP77)='FIN1-SOURCE'!AS77</t>
  </si>
  <si>
    <t>SUM(AM77,AP77)</t>
  </si>
  <si>
    <t>AS77</t>
  </si>
  <si>
    <t>SUM('FIN1-SOURCE'!AM78,'FIN1-SOURCE'!AP78)='FIN1-SOURCE'!AS78</t>
  </si>
  <si>
    <t>SUM(AM78,AP78)</t>
  </si>
  <si>
    <t>AS78</t>
  </si>
  <si>
    <t>SUM('FIN1-SOURCE'!AS40,'FIN1-SOURCE'!AS53,'FIN1-SOURCE'!AS65)='FIN1-SOURCE'!AS79</t>
  </si>
  <si>
    <t>SUM(AS40,AS53,AS65)</t>
  </si>
  <si>
    <t>AS79</t>
  </si>
  <si>
    <t>SUM('FIN1-SOURCE'!AS41,'FIN1-SOURCE'!AS54,'FIN1-SOURCE'!AS66)='FIN1-SOURCE'!AS81</t>
  </si>
  <si>
    <t>SUM(AS41,AS54,AS66)</t>
  </si>
  <si>
    <t>AS81</t>
  </si>
  <si>
    <t>SUM(AS42,AS55,AS67)</t>
  </si>
  <si>
    <t>AS82</t>
  </si>
  <si>
    <t>SUM(AS43,AS56,AS68)</t>
  </si>
  <si>
    <t>AS83</t>
  </si>
  <si>
    <t>SUM(AS44,AS57,AS69)</t>
  </si>
  <si>
    <t>AS84</t>
  </si>
  <si>
    <t>AS85</t>
  </si>
  <si>
    <t>AS86</t>
  </si>
  <si>
    <t>SUM('FIN1-SOURCE'!AM87,'FIN1-SOURCE'!AP87)='FIN1-SOURCE'!AS87</t>
  </si>
  <si>
    <t>SUM(AM87,AP87)</t>
  </si>
  <si>
    <t>AS87</t>
  </si>
  <si>
    <t>SUM('FIN1-SOURCE'!AM88,'FIN1-SOURCE'!AP88)='FIN1-SOURCE'!AS88</t>
  </si>
  <si>
    <t>SUM(AM88,AP88)</t>
  </si>
  <si>
    <t>AS88</t>
  </si>
  <si>
    <t>AS89</t>
  </si>
  <si>
    <t>AS90</t>
  </si>
  <si>
    <t>AS91</t>
  </si>
  <si>
    <t>SUM('FIN1-SOURCE'!AM92,'FIN1-SOURCE'!AP92)='FIN1-SOURCE'!AS92</t>
  </si>
  <si>
    <t>SUM(AM92,AP92)</t>
  </si>
  <si>
    <t>AS92</t>
  </si>
  <si>
    <t>SUM('FIN1-SOURCE'!AM93,'FIN1-SOURCE'!AP93)='FIN1-SOURCE'!AS93</t>
  </si>
  <si>
    <t>SUM(AM93,AP93)</t>
  </si>
  <si>
    <t>AS93</t>
  </si>
  <si>
    <t>SUM('FIN1-SOURCE'!AM94,'FIN1-SOURCE'!AP94)='FIN1-SOURCE'!AS94</t>
  </si>
  <si>
    <t>SUM(AM94,AP94)</t>
  </si>
  <si>
    <t>AS94</t>
  </si>
  <si>
    <t>AS95</t>
  </si>
  <si>
    <t>AS96</t>
  </si>
  <si>
    <t>AS97</t>
  </si>
  <si>
    <t>SUM('FIN1-SOURCE'!AM98,'FIN1-SOURCE'!AP98)='FIN1-SOURCE'!AS98</t>
  </si>
  <si>
    <t>SUM(AM98,AP98)</t>
  </si>
  <si>
    <t>AS98</t>
  </si>
  <si>
    <t>SUM('FIN1-SOURCE'!AM99,'FIN1-SOURCE'!AP99)='FIN1-SOURCE'!AS99</t>
  </si>
  <si>
    <t>SUM(AM99,AP99)</t>
  </si>
  <si>
    <t>AS99</t>
  </si>
  <si>
    <t>AS100</t>
  </si>
  <si>
    <t>AS101</t>
  </si>
  <si>
    <t>AS102</t>
  </si>
  <si>
    <t>SUM('FIN1-SOURCE'!AM103,'FIN1-SOURCE'!AP103)='FIN1-SOURCE'!AS103</t>
  </si>
  <si>
    <t>SUM(AM103,AP103)</t>
  </si>
  <si>
    <t>AS103</t>
  </si>
  <si>
    <t>SUM('FIN1-SOURCE'!AM104,'FIN1-SOURCE'!AP104)='FIN1-SOURCE'!AS104</t>
  </si>
  <si>
    <t>SUM(AM104,AP104)</t>
  </si>
  <si>
    <t>AS104</t>
  </si>
  <si>
    <t>SUM('FIN1-SOURCE'!AM105,'FIN1-SOURCE'!AP105)='FIN1-SOURCE'!AS105</t>
  </si>
  <si>
    <t>SUM(AM105,AP105)</t>
  </si>
  <si>
    <t>AS105</t>
  </si>
  <si>
    <t>AS106</t>
  </si>
  <si>
    <t>AS107</t>
  </si>
  <si>
    <t>AS108</t>
  </si>
  <si>
    <t>SUM('FIN1-SOURCE'!AM109,'FIN1-SOURCE'!AP109)='FIN1-SOURCE'!AS109</t>
  </si>
  <si>
    <t>SUM(AM109,AP109)</t>
  </si>
  <si>
    <t>AS109</t>
  </si>
  <si>
    <t>SUM('FIN1-SOURCE'!AM110,'FIN1-SOURCE'!AP110)='FIN1-SOURCE'!AS110</t>
  </si>
  <si>
    <t>SUM(AM110,AP110)</t>
  </si>
  <si>
    <t>AS110</t>
  </si>
  <si>
    <t>AS111</t>
  </si>
  <si>
    <t>AS112</t>
  </si>
  <si>
    <t>AS113</t>
  </si>
  <si>
    <t>SUM('FIN1-SOURCE'!AM114,'FIN1-SOURCE'!AP114)='FIN1-SOURCE'!AS114</t>
  </si>
  <si>
    <t>SUM(AM114,AP114)</t>
  </si>
  <si>
    <t>AS114</t>
  </si>
  <si>
    <t>SUM('FIN1-SOURCE'!AM115,'FIN1-SOURCE'!AP115)='FIN1-SOURCE'!AS115</t>
  </si>
  <si>
    <t>SUM(AM115,AP115)</t>
  </si>
  <si>
    <t>AS115</t>
  </si>
  <si>
    <t>SUM('FIN1-SOURCE'!AM116,'FIN1-SOURCE'!AP116)='FIN1-SOURCE'!AS116</t>
  </si>
  <si>
    <t>SUM(AM116,AP116)</t>
  </si>
  <si>
    <t>AS116</t>
  </si>
  <si>
    <t>SUM('FIN1-SOURCE'!AM117,'FIN1-SOURCE'!AP117)='FIN1-SOURCE'!AS117</t>
  </si>
  <si>
    <t>SUM(AM117,AP117)</t>
  </si>
  <si>
    <t>AS117</t>
  </si>
  <si>
    <t>AS118</t>
  </si>
  <si>
    <t>AS119</t>
  </si>
  <si>
    <t>AS120</t>
  </si>
  <si>
    <t>SUM('FIN1-SOURCE'!AS98,'FIN1-SOURCE'!AS109)='FIN1-SOURCE'!AS121</t>
  </si>
  <si>
    <t>SUM(AS98,AS109)</t>
  </si>
  <si>
    <t>AS121</t>
  </si>
  <si>
    <t>SUM('FIN1-SOURCE'!AS99,'FIN1-SOURCE'!AS110)='FIN1-SOURCE'!AS122</t>
  </si>
  <si>
    <t>SUM(AS99,AS110)</t>
  </si>
  <si>
    <t>AS122</t>
  </si>
  <si>
    <t>SUM('FIN1-SOURCE'!AS100,'FIN1-SOURCE'!AS111)='FIN1-SOURCE'!AS123</t>
  </si>
  <si>
    <t>SUM(AS100,AS111)</t>
  </si>
  <si>
    <t>AS123</t>
  </si>
  <si>
    <t>SUM('FIN1-SOURCE'!AS101,'FIN1-SOURCE'!AS112)='FIN1-SOURCE'!AS124</t>
  </si>
  <si>
    <t>SUM(AS101,AS112)</t>
  </si>
  <si>
    <t>AS124</t>
  </si>
  <si>
    <t>AS125</t>
  </si>
  <si>
    <t>AS126</t>
  </si>
  <si>
    <t>AS127</t>
  </si>
  <si>
    <t>AS128</t>
  </si>
  <si>
    <t>AS129</t>
  </si>
  <si>
    <t>AS130</t>
  </si>
  <si>
    <t>AS131</t>
  </si>
  <si>
    <t>AS132</t>
  </si>
  <si>
    <t>AS133</t>
  </si>
  <si>
    <t>AS134</t>
  </si>
  <si>
    <t>SUM('FIN1-SOURCE'!AV32,'FIN1-SOURCE'!AV33)='FIN1-SOURCE'!AV34</t>
  </si>
  <si>
    <t>SUM(AV32,AV33)</t>
  </si>
  <si>
    <t>AV34</t>
  </si>
  <si>
    <t>SUM('FIN1-SOURCE'!AV31,'FIN1-SOURCE'!AV34)='FIN1-SOURCE'!AV35</t>
  </si>
  <si>
    <t>SUM(AV31,AV34)</t>
  </si>
  <si>
    <t>AV35</t>
  </si>
  <si>
    <t>SUM('FIN1-SOURCE'!AV37,'FIN1-SOURCE'!AV38)='FIN1-SOURCE'!AV39</t>
  </si>
  <si>
    <t>SUM(AV37,AV38)</t>
  </si>
  <si>
    <t>AV39</t>
  </si>
  <si>
    <t>SUM('FIN1-SOURCE'!AV40,'FIN1-SOURCE'!AV41)='FIN1-SOURCE'!AV42</t>
  </si>
  <si>
    <t>SUM(AV40,AV41)</t>
  </si>
  <si>
    <t>SUM('FIN1-SOURCE'!AV42,'FIN1-SOURCE'!AV43)='FIN1-SOURCE'!AV44</t>
  </si>
  <si>
    <t>SUM(AV42,AV43)</t>
  </si>
  <si>
    <t>SUM('FIN1-SOURCE'!AV35,'FIN1-SOURCE'!AV39,'FIN1-SOURCE'!AV44)='FIN1-SOURCE'!AV45</t>
  </si>
  <si>
    <t>SUM(AV35,AV39,AV44)</t>
  </si>
  <si>
    <t>SUM('FIN1-SOURCE'!AV47,'FIN1-SOURCE'!AV48)='FIN1-SOURCE'!AV49</t>
  </si>
  <si>
    <t>SUM(AV47,AV48)</t>
  </si>
  <si>
    <t>AV49</t>
  </si>
  <si>
    <t>SUM('FIN1-SOURCE'!AV46,'FIN1-SOURCE'!AV49)='FIN1-SOURCE'!AV50</t>
  </si>
  <si>
    <t>SUM(AV46,AV49)</t>
  </si>
  <si>
    <t>AV50</t>
  </si>
  <si>
    <t>SUM('FIN1-SOURCE'!AV53,'FIN1-SOURCE'!AV54)='FIN1-SOURCE'!AV55</t>
  </si>
  <si>
    <t>SUM(AV53,AV54)</t>
  </si>
  <si>
    <t>AV55</t>
  </si>
  <si>
    <t>SUM('FIN1-SOURCE'!AV55,'FIN1-SOURCE'!AV56)='FIN1-SOURCE'!AV57</t>
  </si>
  <si>
    <t>SUM(AV55,AV56)</t>
  </si>
  <si>
    <t>AV57</t>
  </si>
  <si>
    <t>SUM('FIN1-SOURCE'!AV50,'FIN1-SOURCE'!AV52,'FIN1-SOURCE'!AV57)='FIN1-SOURCE'!AV58</t>
  </si>
  <si>
    <t>SUM(AV50,AV52,AV57)</t>
  </si>
  <si>
    <t>AV58</t>
  </si>
  <si>
    <t>SUM('FIN1-SOURCE'!AV60,'FIN1-SOURCE'!AV61)='FIN1-SOURCE'!AV62</t>
  </si>
  <si>
    <t>SUM(AV60,AV61)</t>
  </si>
  <si>
    <t>AV62</t>
  </si>
  <si>
    <t>SUM('FIN1-SOURCE'!AV59,'FIN1-SOURCE'!AV62)='FIN1-SOURCE'!AV63</t>
  </si>
  <si>
    <t>SUM(AV59,AV62)</t>
  </si>
  <si>
    <t>AV63</t>
  </si>
  <si>
    <t>SUM('FIN1-SOURCE'!AV65,'FIN1-SOURCE'!AV66)='FIN1-SOURCE'!AV67</t>
  </si>
  <si>
    <t>SUM(AV65,AV66)</t>
  </si>
  <si>
    <t>AV67</t>
  </si>
  <si>
    <t>SUM('FIN1-SOURCE'!AV67,'FIN1-SOURCE'!AV68)='FIN1-SOURCE'!AV69</t>
  </si>
  <si>
    <t>SUM(AV67,AV68)</t>
  </si>
  <si>
    <t>AV69</t>
  </si>
  <si>
    <t>SUM('FIN1-SOURCE'!AV63,'FIN1-SOURCE'!AV69)='FIN1-SOURCE'!AV70</t>
  </si>
  <si>
    <t>SUM(AV63,AV69)</t>
  </si>
  <si>
    <t>AV70</t>
  </si>
  <si>
    <t>SUM('FIN1-SOURCE'!AV31,'FIN1-SOURCE'!AV46,'FIN1-SOURCE'!AV59)='FIN1-SOURCE'!AV71</t>
  </si>
  <si>
    <t>SUM(AV31,AV46,AV59)</t>
  </si>
  <si>
    <t>AV71</t>
  </si>
  <si>
    <t>SUM('FIN1-SOURCE'!AV32,'FIN1-SOURCE'!AV47,'FIN1-SOURCE'!AV60)='FIN1-SOURCE'!AV72</t>
  </si>
  <si>
    <t>SUM(AV32,AV47,AV60)</t>
  </si>
  <si>
    <t>AV72</t>
  </si>
  <si>
    <t>SUM('FIN1-SOURCE'!AV33,'FIN1-SOURCE'!AV48,'FIN1-SOURCE'!AV61)='FIN1-SOURCE'!AV73</t>
  </si>
  <si>
    <t>SUM(AV33,AV48,AV61)</t>
  </si>
  <si>
    <t>AV73</t>
  </si>
  <si>
    <t>SUM('FIN1-SOURCE'!AV34,'FIN1-SOURCE'!AV49,'FIN1-SOURCE'!AV62)='FIN1-SOURCE'!AV74</t>
  </si>
  <si>
    <t>SUM(AV34,AV49,AV62)</t>
  </si>
  <si>
    <t>AV74</t>
  </si>
  <si>
    <t>SUM('FIN1-SOURCE'!AV35,'FIN1-SOURCE'!AV50,'FIN1-SOURCE'!AV63)='FIN1-SOURCE'!AV75</t>
  </si>
  <si>
    <t>SUM(AV35,AV50,AV63)</t>
  </si>
  <si>
    <t>AV75</t>
  </si>
  <si>
    <t>SUM('FIN1-SOURCE'!AV36,'FIN1-SOURCE'!AV51,'FIN1-SOURCE'!AV64)='FIN1-SOURCE'!AV76</t>
  </si>
  <si>
    <t>SUM(AV36,AV51,AV64)</t>
  </si>
  <si>
    <t>AV76</t>
  </si>
  <si>
    <t>SUM('FIN1-SOURCE'!AV40,'FIN1-SOURCE'!AV53,'FIN1-SOURCE'!AV65)='FIN1-SOURCE'!AV79</t>
  </si>
  <si>
    <t>SUM(AV40,AV53,AV65)</t>
  </si>
  <si>
    <t>AV79</t>
  </si>
  <si>
    <t>SUM('FIN1-SOURCE'!AV41,'FIN1-SOURCE'!AV54,'FIN1-SOURCE'!AV66)='FIN1-SOURCE'!AV81</t>
  </si>
  <si>
    <t>SUM(AV41,AV54,AV66)</t>
  </si>
  <si>
    <t>AV81</t>
  </si>
  <si>
    <t>SUM(AV42,AV55,AV67)</t>
  </si>
  <si>
    <t>AV82</t>
  </si>
  <si>
    <t>SUM(AV43,AV56,AV68)</t>
  </si>
  <si>
    <t>AV83</t>
  </si>
  <si>
    <t>SUM(AV44,AV57,AV69)</t>
  </si>
  <si>
    <t>AV84</t>
  </si>
  <si>
    <t>AV85</t>
  </si>
  <si>
    <t>AV90</t>
  </si>
  <si>
    <t>AV96</t>
  </si>
  <si>
    <t>AV101</t>
  </si>
  <si>
    <t>AV107</t>
  </si>
  <si>
    <t>AV112</t>
  </si>
  <si>
    <t>AV119</t>
  </si>
  <si>
    <t>AV120</t>
  </si>
  <si>
    <t>SUM('FIN1-SOURCE'!AV98,'FIN1-SOURCE'!AV109)='FIN1-SOURCE'!AV121</t>
  </si>
  <si>
    <t>SUM(AV98,AV109)</t>
  </si>
  <si>
    <t>AV121</t>
  </si>
  <si>
    <t>SUM('FIN1-SOURCE'!AV99,'FIN1-SOURCE'!AV110)='FIN1-SOURCE'!AV122</t>
  </si>
  <si>
    <t>SUM(AV99,AV110)</t>
  </si>
  <si>
    <t>AV122</t>
  </si>
  <si>
    <t>SUM('FIN1-SOURCE'!AV100,'FIN1-SOURCE'!AV111)='FIN1-SOURCE'!AV123</t>
  </si>
  <si>
    <t>SUM(AV100,AV111)</t>
  </si>
  <si>
    <t>AV123</t>
  </si>
  <si>
    <t>SUM('FIN1-SOURCE'!AV101,'FIN1-SOURCE'!AV112)='FIN1-SOURCE'!AV124</t>
  </si>
  <si>
    <t>SUM(AV101,AV112)</t>
  </si>
  <si>
    <t>AV124</t>
  </si>
  <si>
    <t>AV125</t>
  </si>
  <si>
    <t>AV126</t>
  </si>
  <si>
    <t>AV127</t>
  </si>
  <si>
    <t>AV128</t>
  </si>
  <si>
    <t>AV129</t>
  </si>
  <si>
    <t>AV130</t>
  </si>
  <si>
    <t>AV131</t>
  </si>
  <si>
    <t>AV132</t>
  </si>
  <si>
    <t>AV133</t>
  </si>
  <si>
    <t>AV134</t>
  </si>
  <si>
    <t>SUM('FIN1-SOURCE'!AY32,'FIN1-SOURCE'!AY33)='FIN1-SOURCE'!AY34</t>
  </si>
  <si>
    <t>SUM(AY32,AY33)</t>
  </si>
  <si>
    <t>AY34</t>
  </si>
  <si>
    <t>SUM('FIN1-SOURCE'!AY31,'FIN1-SOURCE'!AY34)='FIN1-SOURCE'!AY35</t>
  </si>
  <si>
    <t>SUM(AY31,AY34)</t>
  </si>
  <si>
    <t>AY35</t>
  </si>
  <si>
    <t>SUM('FIN1-SOURCE'!AY37,'FIN1-SOURCE'!AY38)='FIN1-SOURCE'!AY39</t>
  </si>
  <si>
    <t>SUM(AY37,AY38)</t>
  </si>
  <si>
    <t>AY39</t>
  </si>
  <si>
    <t>SUM('FIN1-SOURCE'!AY40,'FIN1-SOURCE'!AY41)='FIN1-SOURCE'!AY42</t>
  </si>
  <si>
    <t>SUM(AY40,AY41)</t>
  </si>
  <si>
    <t>SUM('FIN1-SOURCE'!AY42,'FIN1-SOURCE'!AY43)='FIN1-SOURCE'!AY44</t>
  </si>
  <si>
    <t>SUM(AY42,AY43)</t>
  </si>
  <si>
    <t>SUM('FIN1-SOURCE'!AY35,'FIN1-SOURCE'!AY39,'FIN1-SOURCE'!AY44)='FIN1-SOURCE'!AY45</t>
  </si>
  <si>
    <t>SUM(AY35,AY39,AY44)</t>
  </si>
  <si>
    <t>SUM('FIN1-SOURCE'!AY47,'FIN1-SOURCE'!AY48)='FIN1-SOURCE'!AY49</t>
  </si>
  <si>
    <t>SUM(AY47,AY48)</t>
  </si>
  <si>
    <t>AY49</t>
  </si>
  <si>
    <t>SUM('FIN1-SOURCE'!AY46,'FIN1-SOURCE'!AY49)='FIN1-SOURCE'!AY50</t>
  </si>
  <si>
    <t>SUM(AY46,AY49)</t>
  </si>
  <si>
    <t>AY50</t>
  </si>
  <si>
    <t>SUM('FIN1-SOURCE'!AY53,'FIN1-SOURCE'!AY54)='FIN1-SOURCE'!AY55</t>
  </si>
  <si>
    <t>SUM(AY53,AY54)</t>
  </si>
  <si>
    <t>AY55</t>
  </si>
  <si>
    <t>SUM('FIN1-SOURCE'!AY55,'FIN1-SOURCE'!AY56)='FIN1-SOURCE'!AY57</t>
  </si>
  <si>
    <t>SUM(AY55,AY56)</t>
  </si>
  <si>
    <t>AY57</t>
  </si>
  <si>
    <t>SUM('FIN1-SOURCE'!AY50,'FIN1-SOURCE'!AY52,'FIN1-SOURCE'!AY57)='FIN1-SOURCE'!AY58</t>
  </si>
  <si>
    <t>SUM(AY50,AY52,AY57)</t>
  </si>
  <si>
    <t>AY58</t>
  </si>
  <si>
    <t>SUM('FIN1-SOURCE'!AY60,'FIN1-SOURCE'!AY61)='FIN1-SOURCE'!AY62</t>
  </si>
  <si>
    <t>SUM(AY60,AY61)</t>
  </si>
  <si>
    <t>AY62</t>
  </si>
  <si>
    <t>SUM('FIN1-SOURCE'!AY59,'FIN1-SOURCE'!AY62)='FIN1-SOURCE'!AY63</t>
  </si>
  <si>
    <t>SUM(AY59,AY62)</t>
  </si>
  <si>
    <t>AY63</t>
  </si>
  <si>
    <t>SUM('FIN1-SOURCE'!AY65,'FIN1-SOURCE'!AY66)='FIN1-SOURCE'!AY67</t>
  </si>
  <si>
    <t>SUM(AY65,AY66)</t>
  </si>
  <si>
    <t>AY67</t>
  </si>
  <si>
    <t>SUM('FIN1-SOURCE'!AY67,'FIN1-SOURCE'!AY68)='FIN1-SOURCE'!AY69</t>
  </si>
  <si>
    <t>SUM(AY67,AY68)</t>
  </si>
  <si>
    <t>AY69</t>
  </si>
  <si>
    <t>SUM('FIN1-SOURCE'!AY63,'FIN1-SOURCE'!AY69)='FIN1-SOURCE'!AY70</t>
  </si>
  <si>
    <t>SUM(AY63,AY69)</t>
  </si>
  <si>
    <t>AY70</t>
  </si>
  <si>
    <t>SUM('FIN1-SOURCE'!AY31,'FIN1-SOURCE'!AY46,'FIN1-SOURCE'!AY59)='FIN1-SOURCE'!AY71</t>
  </si>
  <si>
    <t>SUM(AY31,AY46,AY59)</t>
  </si>
  <si>
    <t>AY71</t>
  </si>
  <si>
    <t>SUM('FIN1-SOURCE'!AY32,'FIN1-SOURCE'!AY47,'FIN1-SOURCE'!AY60)='FIN1-SOURCE'!AY72</t>
  </si>
  <si>
    <t>SUM(AY32,AY47,AY60)</t>
  </si>
  <si>
    <t>AY72</t>
  </si>
  <si>
    <t>SUM('FIN1-SOURCE'!AY33,'FIN1-SOURCE'!AY48,'FIN1-SOURCE'!AY61)='FIN1-SOURCE'!AY73</t>
  </si>
  <si>
    <t>SUM(AY33,AY48,AY61)</t>
  </si>
  <si>
    <t>AY73</t>
  </si>
  <si>
    <t>SUM('FIN1-SOURCE'!AY34,'FIN1-SOURCE'!AY49,'FIN1-SOURCE'!AY62)='FIN1-SOURCE'!AY74</t>
  </si>
  <si>
    <t>SUM(AY34,AY49,AY62)</t>
  </si>
  <si>
    <t>AY74</t>
  </si>
  <si>
    <t>SUM('FIN1-SOURCE'!AY35,'FIN1-SOURCE'!AY50,'FIN1-SOURCE'!AY63)='FIN1-SOURCE'!AY75</t>
  </si>
  <si>
    <t>SUM(AY35,AY50,AY63)</t>
  </si>
  <si>
    <t>AY75</t>
  </si>
  <si>
    <t>SUM('FIN1-SOURCE'!AY36,'FIN1-SOURCE'!AY51,'FIN1-SOURCE'!AY64)='FIN1-SOURCE'!AY76</t>
  </si>
  <si>
    <t>SUM(AY36,AY51,AY64)</t>
  </si>
  <si>
    <t>AY76</t>
  </si>
  <si>
    <t>SUM('FIN1-SOURCE'!AY40,'FIN1-SOURCE'!AY53,'FIN1-SOURCE'!AY65)='FIN1-SOURCE'!AY79</t>
  </si>
  <si>
    <t>SUM(AY40,AY53,AY65)</t>
  </si>
  <si>
    <t>AY79</t>
  </si>
  <si>
    <t>SUM('FIN1-SOURCE'!AY41,'FIN1-SOURCE'!AY54,'FIN1-SOURCE'!AY66)='FIN1-SOURCE'!AY81</t>
  </si>
  <si>
    <t>SUM(AY41,AY54,AY66)</t>
  </si>
  <si>
    <t>AY81</t>
  </si>
  <si>
    <t>SUM(AY42,AY55,AY67)</t>
  </si>
  <si>
    <t>AY82</t>
  </si>
  <si>
    <t>SUM(AY43,AY56,AY68)</t>
  </si>
  <si>
    <t>AY83</t>
  </si>
  <si>
    <t>SUM(AY44,AY57,AY69)</t>
  </si>
  <si>
    <t>AY84</t>
  </si>
  <si>
    <t>AY85</t>
  </si>
  <si>
    <t>AY90</t>
  </si>
  <si>
    <t>AY96</t>
  </si>
  <si>
    <t>AY101</t>
  </si>
  <si>
    <t>AY107</t>
  </si>
  <si>
    <t>AY112</t>
  </si>
  <si>
    <t>AY119</t>
  </si>
  <si>
    <t>AY120</t>
  </si>
  <si>
    <t>SUM('FIN1-SOURCE'!AY98,'FIN1-SOURCE'!AY109)='FIN1-SOURCE'!AY121</t>
  </si>
  <si>
    <t>SUM(AY98,AY109)</t>
  </si>
  <si>
    <t>AY121</t>
  </si>
  <si>
    <t>SUM('FIN1-SOURCE'!AY99,'FIN1-SOURCE'!AY110)='FIN1-SOURCE'!AY122</t>
  </si>
  <si>
    <t>SUM(AY99,AY110)</t>
  </si>
  <si>
    <t>AY122</t>
  </si>
  <si>
    <t>SUM('FIN1-SOURCE'!AY100,'FIN1-SOURCE'!AY111)='FIN1-SOURCE'!AY123</t>
  </si>
  <si>
    <t>SUM(AY100,AY111)</t>
  </si>
  <si>
    <t>AY123</t>
  </si>
  <si>
    <t>SUM('FIN1-SOURCE'!AY101,'FIN1-SOURCE'!AY112)='FIN1-SOURCE'!AY124</t>
  </si>
  <si>
    <t>SUM(AY101,AY112)</t>
  </si>
  <si>
    <t>AY124</t>
  </si>
  <si>
    <t>AY125</t>
  </si>
  <si>
    <t>AY126</t>
  </si>
  <si>
    <t>AY127</t>
  </si>
  <si>
    <t>AY128</t>
  </si>
  <si>
    <t>AY129</t>
  </si>
  <si>
    <t>AY130</t>
  </si>
  <si>
    <t>AY131</t>
  </si>
  <si>
    <t>AY132</t>
  </si>
  <si>
    <t>AY133</t>
  </si>
  <si>
    <t>AY134</t>
  </si>
  <si>
    <t>SUM('FIN1-SOURCE'!AV31,'FIN1-SOURCE'!AY31)='FIN1-SOURCE'!BB31</t>
  </si>
  <si>
    <t>SUM('FIN1-SOURCE'!AV32,'FIN1-SOURCE'!AY32)='FIN1-SOURCE'!BB32</t>
  </si>
  <si>
    <t>SUM('FIN1-SOURCE'!AV33,'FIN1-SOURCE'!AY33)='FIN1-SOURCE'!BB33</t>
  </si>
  <si>
    <t>SUM('FIN1-SOURCE'!BB32,'FIN1-SOURCE'!BB33)='FIN1-SOURCE'!BB34</t>
  </si>
  <si>
    <t>SUM(BB32,BB33)</t>
  </si>
  <si>
    <t>SUM('FIN1-SOURCE'!BB31,'FIN1-SOURCE'!BB34)='FIN1-SOURCE'!BB35</t>
  </si>
  <si>
    <t>SUM(BB31,BB34)</t>
  </si>
  <si>
    <t>SUM('FIN1-SOURCE'!AV36,'FIN1-SOURCE'!AY36)='FIN1-SOURCE'!BB36</t>
  </si>
  <si>
    <t>SUM('FIN1-SOURCE'!AV37,'FIN1-SOURCE'!AY37)='FIN1-SOURCE'!BB37</t>
  </si>
  <si>
    <t>SUM('FIN1-SOURCE'!AV38,'FIN1-SOURCE'!AY38)='FIN1-SOURCE'!BB38</t>
  </si>
  <si>
    <t>SUM('FIN1-SOURCE'!BB37,'FIN1-SOURCE'!BB38)='FIN1-SOURCE'!BB39</t>
  </si>
  <si>
    <t>SUM(BB37,BB38)</t>
  </si>
  <si>
    <t>SUM('FIN1-SOURCE'!AV40,'FIN1-SOURCE'!AY40)='FIN1-SOURCE'!BB40</t>
  </si>
  <si>
    <t>SUM(AV40,AY40)</t>
  </si>
  <si>
    <t>SUM('FIN1-SOURCE'!AV41,'FIN1-SOURCE'!AY41)='FIN1-SOURCE'!BB41</t>
  </si>
  <si>
    <t>SUM(AV41,AY41)</t>
  </si>
  <si>
    <t>SUM('FIN1-SOURCE'!BB40,'FIN1-SOURCE'!BB41)='FIN1-SOURCE'!BB42</t>
  </si>
  <si>
    <t>SUM(BB40,BB41)</t>
  </si>
  <si>
    <t>SUM('FIN1-SOURCE'!AV43,'FIN1-SOURCE'!AY43)='FIN1-SOURCE'!BB43</t>
  </si>
  <si>
    <t>SUM(AV43,AY43)</t>
  </si>
  <si>
    <t>SUM('FIN1-SOURCE'!BB42,'FIN1-SOURCE'!BB43)='FIN1-SOURCE'!BB44</t>
  </si>
  <si>
    <t>SUM(BB42,BB43)</t>
  </si>
  <si>
    <t>SUM('FIN1-SOURCE'!BB35,'FIN1-SOURCE'!BB39,'FIN1-SOURCE'!BB44)='FIN1-SOURCE'!BB45</t>
  </si>
  <si>
    <t>SUM(BB35,BB39,BB44)</t>
  </si>
  <si>
    <t>SUM('FIN1-SOURCE'!AV46,'FIN1-SOURCE'!AY46)='FIN1-SOURCE'!BB46</t>
  </si>
  <si>
    <t>SUM(AV46,AY46)</t>
  </si>
  <si>
    <t>BB46</t>
  </si>
  <si>
    <t>SUM('FIN1-SOURCE'!AV47,'FIN1-SOURCE'!AY47)='FIN1-SOURCE'!BB47</t>
  </si>
  <si>
    <t>SUM(AV47,AY47)</t>
  </si>
  <si>
    <t>BB47</t>
  </si>
  <si>
    <t>SUM('FIN1-SOURCE'!AV48,'FIN1-SOURCE'!AY48)='FIN1-SOURCE'!BB48</t>
  </si>
  <si>
    <t>SUM(AV48,AY48)</t>
  </si>
  <si>
    <t>BB48</t>
  </si>
  <si>
    <t>SUM('FIN1-SOURCE'!BB47,'FIN1-SOURCE'!BB48)='FIN1-SOURCE'!BB49</t>
  </si>
  <si>
    <t>SUM(BB47,BB48)</t>
  </si>
  <si>
    <t>BB49</t>
  </si>
  <si>
    <t>SUM('FIN1-SOURCE'!BB46,'FIN1-SOURCE'!BB49)='FIN1-SOURCE'!BB50</t>
  </si>
  <si>
    <t>SUM(BB46,BB49)</t>
  </si>
  <si>
    <t>BB50</t>
  </si>
  <si>
    <t>SUM('FIN1-SOURCE'!AV51,'FIN1-SOURCE'!AY51)='FIN1-SOURCE'!BB51</t>
  </si>
  <si>
    <t>SUM(AV51,AY51)</t>
  </si>
  <si>
    <t>BB51</t>
  </si>
  <si>
    <t>SUM('FIN1-SOURCE'!AV52,'FIN1-SOURCE'!AY52)='FIN1-SOURCE'!BB52</t>
  </si>
  <si>
    <t>SUM(AV52,AY52)</t>
  </si>
  <si>
    <t>BB52</t>
  </si>
  <si>
    <t>SUM('FIN1-SOURCE'!AV53,'FIN1-SOURCE'!AY53)='FIN1-SOURCE'!BB53</t>
  </si>
  <si>
    <t>SUM(AV53,AY53)</t>
  </si>
  <si>
    <t>BB53</t>
  </si>
  <si>
    <t>SUM('FIN1-SOURCE'!AV54,'FIN1-SOURCE'!AY54)='FIN1-SOURCE'!BB54</t>
  </si>
  <si>
    <t>SUM(AV54,AY54)</t>
  </si>
  <si>
    <t>BB54</t>
  </si>
  <si>
    <t>SUM('FIN1-SOURCE'!BB53,'FIN1-SOURCE'!BB54)='FIN1-SOURCE'!BB55</t>
  </si>
  <si>
    <t>SUM(BB53,BB54)</t>
  </si>
  <si>
    <t>BB55</t>
  </si>
  <si>
    <t>SUM('FIN1-SOURCE'!AV56,'FIN1-SOURCE'!AY56)='FIN1-SOURCE'!BB56</t>
  </si>
  <si>
    <t>SUM(AV56,AY56)</t>
  </si>
  <si>
    <t>BB56</t>
  </si>
  <si>
    <t>SUM('FIN1-SOURCE'!BB55,'FIN1-SOURCE'!BB56)='FIN1-SOURCE'!BB57</t>
  </si>
  <si>
    <t>SUM(BB55,BB56)</t>
  </si>
  <si>
    <t>BB57</t>
  </si>
  <si>
    <t>SUM('FIN1-SOURCE'!BB50,'FIN1-SOURCE'!BB52,'FIN1-SOURCE'!BB57)='FIN1-SOURCE'!BB58</t>
  </si>
  <si>
    <t>SUM(BB50,BB52,BB57)</t>
  </si>
  <si>
    <t>BB58</t>
  </si>
  <si>
    <t>SUM('FIN1-SOURCE'!AV59,'FIN1-SOURCE'!AY59)='FIN1-SOURCE'!BB59</t>
  </si>
  <si>
    <t>SUM(AV59,AY59)</t>
  </si>
  <si>
    <t>BB59</t>
  </si>
  <si>
    <t>SUM('FIN1-SOURCE'!AV60,'FIN1-SOURCE'!AY60)='FIN1-SOURCE'!BB60</t>
  </si>
  <si>
    <t>SUM(AV60,AY60)</t>
  </si>
  <si>
    <t>BB60</t>
  </si>
  <si>
    <t>SUM('FIN1-SOURCE'!AV61,'FIN1-SOURCE'!AY61)='FIN1-SOURCE'!BB61</t>
  </si>
  <si>
    <t>SUM(AV61,AY61)</t>
  </si>
  <si>
    <t>BB61</t>
  </si>
  <si>
    <t>SUM('FIN1-SOURCE'!BB60,'FIN1-SOURCE'!BB61)='FIN1-SOURCE'!BB62</t>
  </si>
  <si>
    <t>SUM(BB60,BB61)</t>
  </si>
  <si>
    <t>BB62</t>
  </si>
  <si>
    <t>SUM('FIN1-SOURCE'!BB59,'FIN1-SOURCE'!BB62)='FIN1-SOURCE'!BB63</t>
  </si>
  <si>
    <t>SUM(BB59,BB62)</t>
  </si>
  <si>
    <t>BB63</t>
  </si>
  <si>
    <t>SUM('FIN1-SOURCE'!AV64,'FIN1-SOURCE'!AY64)='FIN1-SOURCE'!BB64</t>
  </si>
  <si>
    <t>SUM(AV64,AY64)</t>
  </si>
  <si>
    <t>BB64</t>
  </si>
  <si>
    <t>SUM('FIN1-SOURCE'!AV65,'FIN1-SOURCE'!AY65)='FIN1-SOURCE'!BB65</t>
  </si>
  <si>
    <t>SUM(AV65,AY65)</t>
  </si>
  <si>
    <t>BB65</t>
  </si>
  <si>
    <t>SUM('FIN1-SOURCE'!AV66,'FIN1-SOURCE'!AY66)='FIN1-SOURCE'!BB66</t>
  </si>
  <si>
    <t>SUM(AV66,AY66)</t>
  </si>
  <si>
    <t>BB66</t>
  </si>
  <si>
    <t>SUM('FIN1-SOURCE'!BB65,'FIN1-SOURCE'!BB66)='FIN1-SOURCE'!BB67</t>
  </si>
  <si>
    <t>SUM(BB65,BB66)</t>
  </si>
  <si>
    <t>BB67</t>
  </si>
  <si>
    <t>SUM('FIN1-SOURCE'!AV68,'FIN1-SOURCE'!AY68)='FIN1-SOURCE'!BB68</t>
  </si>
  <si>
    <t>SUM(AV68,AY68)</t>
  </si>
  <si>
    <t>BB68</t>
  </si>
  <si>
    <t>SUM('FIN1-SOURCE'!BB67,'FIN1-SOURCE'!BB68)='FIN1-SOURCE'!BB69</t>
  </si>
  <si>
    <t>SUM(BB67,BB68)</t>
  </si>
  <si>
    <t>BB69</t>
  </si>
  <si>
    <t>SUM('FIN1-SOURCE'!BB63,'FIN1-SOURCE'!BB69)='FIN1-SOURCE'!BB70</t>
  </si>
  <si>
    <t>SUM(BB63,BB69)</t>
  </si>
  <si>
    <t>BB70</t>
  </si>
  <si>
    <t>SUM('FIN1-SOURCE'!BB31,'FIN1-SOURCE'!BB46,'FIN1-SOURCE'!BB59)='FIN1-SOURCE'!BB71</t>
  </si>
  <si>
    <t>SUM(BB31,BB46,BB59)</t>
  </si>
  <si>
    <t>BB71</t>
  </si>
  <si>
    <t>SUM('FIN1-SOURCE'!BB32,'FIN1-SOURCE'!BB47,'FIN1-SOURCE'!BB60)='FIN1-SOURCE'!BB72</t>
  </si>
  <si>
    <t>SUM(BB32,BB47,BB60)</t>
  </si>
  <si>
    <t>BB72</t>
  </si>
  <si>
    <t>SUM('FIN1-SOURCE'!BB33,'FIN1-SOURCE'!BB48,'FIN1-SOURCE'!BB61)='FIN1-SOURCE'!BB73</t>
  </si>
  <si>
    <t>SUM(BB33,BB48,BB61)</t>
  </si>
  <si>
    <t>BB73</t>
  </si>
  <si>
    <t>SUM('FIN1-SOURCE'!BB34,'FIN1-SOURCE'!BB49,'FIN1-SOURCE'!BB62)='FIN1-SOURCE'!BB74</t>
  </si>
  <si>
    <t>SUM(BB34,BB49,BB62)</t>
  </si>
  <si>
    <t>BB74</t>
  </si>
  <si>
    <t>SUM('FIN1-SOURCE'!BB35,'FIN1-SOURCE'!BB50,'FIN1-SOURCE'!BB63)='FIN1-SOURCE'!BB75</t>
  </si>
  <si>
    <t>SUM(BB35,BB50,BB63)</t>
  </si>
  <si>
    <t>BB75</t>
  </si>
  <si>
    <t>SUM('FIN1-SOURCE'!BB36,'FIN1-SOURCE'!BB51,'FIN1-SOURCE'!BB64)='FIN1-SOURCE'!BB76</t>
  </si>
  <si>
    <t>SUM(BB36,BB51,BB64)</t>
  </si>
  <si>
    <t>BB76</t>
  </si>
  <si>
    <t>SUM('FIN1-SOURCE'!AV77,'FIN1-SOURCE'!AY77)='FIN1-SOURCE'!BB77</t>
  </si>
  <si>
    <t>SUM(AV77,AY77)</t>
  </si>
  <si>
    <t>BB77</t>
  </si>
  <si>
    <t>SUM('FIN1-SOURCE'!AV78,'FIN1-SOURCE'!AY78)='FIN1-SOURCE'!BB78</t>
  </si>
  <si>
    <t>SUM(AV78,AY78)</t>
  </si>
  <si>
    <t>BB78</t>
  </si>
  <si>
    <t>SUM('FIN1-SOURCE'!BB40,'FIN1-SOURCE'!BB53,'FIN1-SOURCE'!BB65)='FIN1-SOURCE'!BB79</t>
  </si>
  <si>
    <t>SUM(BB40,BB53,BB65)</t>
  </si>
  <si>
    <t>BB79</t>
  </si>
  <si>
    <t>SUM('FIN1-SOURCE'!BB41,'FIN1-SOURCE'!BB54,'FIN1-SOURCE'!BB66)='FIN1-SOURCE'!BB81</t>
  </si>
  <si>
    <t>SUM(BB41,BB54,BB66)</t>
  </si>
  <si>
    <t>BB81</t>
  </si>
  <si>
    <t>SUM(BB42,BB55,BB67)</t>
  </si>
  <si>
    <t>BB82</t>
  </si>
  <si>
    <t>SUM(BB43,BB56,BB68)</t>
  </si>
  <si>
    <t>BB83</t>
  </si>
  <si>
    <t>SUM(BB44,BB57,BB69)</t>
  </si>
  <si>
    <t>BB84</t>
  </si>
  <si>
    <t>BB85</t>
  </si>
  <si>
    <t>BB86</t>
  </si>
  <si>
    <t>SUM('FIN1-SOURCE'!AV87,'FIN1-SOURCE'!AY87)='FIN1-SOURCE'!BB87</t>
  </si>
  <si>
    <t>SUM(AV87,AY87)</t>
  </si>
  <si>
    <t>BB87</t>
  </si>
  <si>
    <t>SUM('FIN1-SOURCE'!AV88,'FIN1-SOURCE'!AY88)='FIN1-SOURCE'!BB88</t>
  </si>
  <si>
    <t>SUM(AV88,AY88)</t>
  </si>
  <si>
    <t>BB88</t>
  </si>
  <si>
    <t>BB89</t>
  </si>
  <si>
    <t>BB90</t>
  </si>
  <si>
    <t>BB91</t>
  </si>
  <si>
    <t>SUM('FIN1-SOURCE'!AV92,'FIN1-SOURCE'!AY92)='FIN1-SOURCE'!BB92</t>
  </si>
  <si>
    <t>SUM(AV92,AY92)</t>
  </si>
  <si>
    <t>BB92</t>
  </si>
  <si>
    <t>SUM('FIN1-SOURCE'!AV93,'FIN1-SOURCE'!AY93)='FIN1-SOURCE'!BB93</t>
  </si>
  <si>
    <t>SUM(AV93,AY93)</t>
  </si>
  <si>
    <t>BB93</t>
  </si>
  <si>
    <t>SUM('FIN1-SOURCE'!AV94,'FIN1-SOURCE'!AY94)='FIN1-SOURCE'!BB94</t>
  </si>
  <si>
    <t>SUM(AV94,AY94)</t>
  </si>
  <si>
    <t>BB94</t>
  </si>
  <si>
    <t>BB95</t>
  </si>
  <si>
    <t>BB96</t>
  </si>
  <si>
    <t>BB97</t>
  </si>
  <si>
    <t>SUM('FIN1-SOURCE'!AV98,'FIN1-SOURCE'!AY98)='FIN1-SOURCE'!BB98</t>
  </si>
  <si>
    <t>SUM(AV98,AY98)</t>
  </si>
  <si>
    <t>BB98</t>
  </si>
  <si>
    <t>SUM('FIN1-SOURCE'!AV99,'FIN1-SOURCE'!AY99)='FIN1-SOURCE'!BB99</t>
  </si>
  <si>
    <t>SUM(AV99,AY99)</t>
  </si>
  <si>
    <t>BB99</t>
  </si>
  <si>
    <t>BB100</t>
  </si>
  <si>
    <t>BB101</t>
  </si>
  <si>
    <t>BB102</t>
  </si>
  <si>
    <t>SUM('FIN1-SOURCE'!AV103,'FIN1-SOURCE'!AY103)='FIN1-SOURCE'!BB103</t>
  </si>
  <si>
    <t>SUM(AV103,AY103)</t>
  </si>
  <si>
    <t>BB103</t>
  </si>
  <si>
    <t>SUM('FIN1-SOURCE'!AV104,'FIN1-SOURCE'!AY104)='FIN1-SOURCE'!BB104</t>
  </si>
  <si>
    <t>SUM(AV104,AY104)</t>
  </si>
  <si>
    <t>BB104</t>
  </si>
  <si>
    <t>SUM('FIN1-SOURCE'!AV105,'FIN1-SOURCE'!AY105)='FIN1-SOURCE'!BB105</t>
  </si>
  <si>
    <t>SUM(AV105,AY105)</t>
  </si>
  <si>
    <t>BB105</t>
  </si>
  <si>
    <t>BB106</t>
  </si>
  <si>
    <t>BB107</t>
  </si>
  <si>
    <t>BB108</t>
  </si>
  <si>
    <t>SUM('FIN1-SOURCE'!AV109,'FIN1-SOURCE'!AY109)='FIN1-SOURCE'!BB109</t>
  </si>
  <si>
    <t>SUM(AV109,AY109)</t>
  </si>
  <si>
    <t>BB109</t>
  </si>
  <si>
    <t>SUM('FIN1-SOURCE'!AV110,'FIN1-SOURCE'!AY110)='FIN1-SOURCE'!BB110</t>
  </si>
  <si>
    <t>SUM(AV110,AY110)</t>
  </si>
  <si>
    <t>BB110</t>
  </si>
  <si>
    <t>BB111</t>
  </si>
  <si>
    <t>BB112</t>
  </si>
  <si>
    <t>BB113</t>
  </si>
  <si>
    <t>SUM('FIN1-SOURCE'!AV114,'FIN1-SOURCE'!AY114)='FIN1-SOURCE'!BB114</t>
  </si>
  <si>
    <t>SUM(AV114,AY114)</t>
  </si>
  <si>
    <t>BB114</t>
  </si>
  <si>
    <t>SUM('FIN1-SOURCE'!AV115,'FIN1-SOURCE'!AY115)='FIN1-SOURCE'!BB115</t>
  </si>
  <si>
    <t>SUM(AV115,AY115)</t>
  </si>
  <si>
    <t>BB115</t>
  </si>
  <si>
    <t>SUM('FIN1-SOURCE'!AV116,'FIN1-SOURCE'!AY116)='FIN1-SOURCE'!BB116</t>
  </si>
  <si>
    <t>SUM(AV116,AY116)</t>
  </si>
  <si>
    <t>BB116</t>
  </si>
  <si>
    <t>SUM('FIN1-SOURCE'!AV117,'FIN1-SOURCE'!AY117)='FIN1-SOURCE'!BB117</t>
  </si>
  <si>
    <t>SUM(AV117,AY117)</t>
  </si>
  <si>
    <t>BB117</t>
  </si>
  <si>
    <t>BB118</t>
  </si>
  <si>
    <t>BB119</t>
  </si>
  <si>
    <t>BB120</t>
  </si>
  <si>
    <t>SUM('FIN1-SOURCE'!BB98,'FIN1-SOURCE'!BB109)='FIN1-SOURCE'!BB121</t>
  </si>
  <si>
    <t>SUM(BB98,BB109)</t>
  </si>
  <si>
    <t>BB121</t>
  </si>
  <si>
    <t>SUM('FIN1-SOURCE'!BB99,'FIN1-SOURCE'!BB110)='FIN1-SOURCE'!BB122</t>
  </si>
  <si>
    <t>SUM(BB99,BB110)</t>
  </si>
  <si>
    <t>BB122</t>
  </si>
  <si>
    <t>SUM('FIN1-SOURCE'!BB100,'FIN1-SOURCE'!BB111)='FIN1-SOURCE'!BB123</t>
  </si>
  <si>
    <t>SUM(BB100,BB111)</t>
  </si>
  <si>
    <t>BB123</t>
  </si>
  <si>
    <t>SUM('FIN1-SOURCE'!BB101,'FIN1-SOURCE'!BB112)='FIN1-SOURCE'!BB124</t>
  </si>
  <si>
    <t>SUM(BB101,BB112)</t>
  </si>
  <si>
    <t>BB124</t>
  </si>
  <si>
    <t>BB125</t>
  </si>
  <si>
    <t>BB126</t>
  </si>
  <si>
    <t>BB127</t>
  </si>
  <si>
    <t>BB128</t>
  </si>
  <si>
    <t>BB129</t>
  </si>
  <si>
    <t>BB130</t>
  </si>
  <si>
    <t>BB131</t>
  </si>
  <si>
    <t>BB132</t>
  </si>
  <si>
    <t>BB133</t>
  </si>
  <si>
    <t>BB134</t>
  </si>
  <si>
    <t>SUM('FIN1-SOURCE'!BE32,'FIN1-SOURCE'!BE33)='FIN1-SOURCE'!BE34</t>
  </si>
  <si>
    <t>SUM(BE32,BE33)</t>
  </si>
  <si>
    <t>BE34</t>
  </si>
  <si>
    <t>SUM('FIN1-SOURCE'!BE31,'FIN1-SOURCE'!BE34)='FIN1-SOURCE'!BE35</t>
  </si>
  <si>
    <t>SUM(BE31,BE34)</t>
  </si>
  <si>
    <t>BE35</t>
  </si>
  <si>
    <t>SUM('FIN1-SOURCE'!BE37,'FIN1-SOURCE'!BE38)='FIN1-SOURCE'!BE39</t>
  </si>
  <si>
    <t>SUM(BE37,BE38)</t>
  </si>
  <si>
    <t>BE39</t>
  </si>
  <si>
    <t>SUM('FIN1-SOURCE'!BE40,'FIN1-SOURCE'!BE41)='FIN1-SOURCE'!BE42</t>
  </si>
  <si>
    <t>SUM(BE40,BE41)</t>
  </si>
  <si>
    <t>SUM('FIN1-SOURCE'!BE42,'FIN1-SOURCE'!BE43)='FIN1-SOURCE'!BE44</t>
  </si>
  <si>
    <t>SUM(BE42,BE43)</t>
  </si>
  <si>
    <t>SUM('FIN1-SOURCE'!BE35,'FIN1-SOURCE'!BE39,'FIN1-SOURCE'!BE44)='FIN1-SOURCE'!BE45</t>
  </si>
  <si>
    <t>SUM(BE35,BE39,BE44)</t>
  </si>
  <si>
    <t>SUM('FIN1-SOURCE'!BE47,'FIN1-SOURCE'!BE48)='FIN1-SOURCE'!BE49</t>
  </si>
  <si>
    <t>SUM(BE47,BE48)</t>
  </si>
  <si>
    <t>BE49</t>
  </si>
  <si>
    <t>SUM('FIN1-SOURCE'!BE46,'FIN1-SOURCE'!BE49)='FIN1-SOURCE'!BE50</t>
  </si>
  <si>
    <t>SUM(BE46,BE49)</t>
  </si>
  <si>
    <t>BE50</t>
  </si>
  <si>
    <t>SUM('FIN1-SOURCE'!BE53,'FIN1-SOURCE'!BE54)='FIN1-SOURCE'!BE55</t>
  </si>
  <si>
    <t>SUM(BE53,BE54)</t>
  </si>
  <si>
    <t>BE55</t>
  </si>
  <si>
    <t>SUM('FIN1-SOURCE'!BE55,'FIN1-SOURCE'!BE56)='FIN1-SOURCE'!BE57</t>
  </si>
  <si>
    <t>SUM(BE55,BE56)</t>
  </si>
  <si>
    <t>BE57</t>
  </si>
  <si>
    <t>SUM('FIN1-SOURCE'!BE50,'FIN1-SOURCE'!BE52,'FIN1-SOURCE'!BE57)='FIN1-SOURCE'!BE58</t>
  </si>
  <si>
    <t>SUM(BE50,BE52,BE57)</t>
  </si>
  <si>
    <t>BE58</t>
  </si>
  <si>
    <t>SUM('FIN1-SOURCE'!BE60,'FIN1-SOURCE'!BE61)='FIN1-SOURCE'!BE62</t>
  </si>
  <si>
    <t>SUM(BE60,BE61)</t>
  </si>
  <si>
    <t>BE62</t>
  </si>
  <si>
    <t>SUM('FIN1-SOURCE'!BE59,'FIN1-SOURCE'!BE62)='FIN1-SOURCE'!BE63</t>
  </si>
  <si>
    <t>SUM(BE59,BE62)</t>
  </si>
  <si>
    <t>BE63</t>
  </si>
  <si>
    <t>SUM('FIN1-SOURCE'!BE65,'FIN1-SOURCE'!BE66)='FIN1-SOURCE'!BE67</t>
  </si>
  <si>
    <t>SUM(BE65,BE66)</t>
  </si>
  <si>
    <t>BE67</t>
  </si>
  <si>
    <t>SUM('FIN1-SOURCE'!BE67,'FIN1-SOURCE'!BE68)='FIN1-SOURCE'!BE69</t>
  </si>
  <si>
    <t>SUM(BE67,BE68)</t>
  </si>
  <si>
    <t>BE69</t>
  </si>
  <si>
    <t>SUM('FIN1-SOURCE'!BE63,'FIN1-SOURCE'!BE69)='FIN1-SOURCE'!BE70</t>
  </si>
  <si>
    <t>SUM(BE63,BE69)</t>
  </si>
  <si>
    <t>BE70</t>
  </si>
  <si>
    <t>SUM('FIN1-SOURCE'!BE31,'FIN1-SOURCE'!BE46,'FIN1-SOURCE'!BE59)='FIN1-SOURCE'!BE71</t>
  </si>
  <si>
    <t>SUM(BE31,BE46,BE59)</t>
  </si>
  <si>
    <t>BE71</t>
  </si>
  <si>
    <t>SUM('FIN1-SOURCE'!BE32,'FIN1-SOURCE'!BE47,'FIN1-SOURCE'!BE60)='FIN1-SOURCE'!BE72</t>
  </si>
  <si>
    <t>SUM(BE32,BE47,BE60)</t>
  </si>
  <si>
    <t>BE72</t>
  </si>
  <si>
    <t>SUM('FIN1-SOURCE'!BE33,'FIN1-SOURCE'!BE48,'FIN1-SOURCE'!BE61)='FIN1-SOURCE'!BE73</t>
  </si>
  <si>
    <t>SUM(BE33,BE48,BE61)</t>
  </si>
  <si>
    <t>BE73</t>
  </si>
  <si>
    <t>SUM('FIN1-SOURCE'!BE34,'FIN1-SOURCE'!BE49,'FIN1-SOURCE'!BE62)='FIN1-SOURCE'!BE74</t>
  </si>
  <si>
    <t>SUM(BE34,BE49,BE62)</t>
  </si>
  <si>
    <t>BE74</t>
  </si>
  <si>
    <t>SUM('FIN1-SOURCE'!BE35,'FIN1-SOURCE'!BE50,'FIN1-SOURCE'!BE63)='FIN1-SOURCE'!BE75</t>
  </si>
  <si>
    <t>SUM(BE35,BE50,BE63)</t>
  </si>
  <si>
    <t>BE75</t>
  </si>
  <si>
    <t>SUM('FIN1-SOURCE'!BE36,'FIN1-SOURCE'!BE51,'FIN1-SOURCE'!BE64)='FIN1-SOURCE'!BE76</t>
  </si>
  <si>
    <t>SUM(BE36,BE51,BE64)</t>
  </si>
  <si>
    <t>BE76</t>
  </si>
  <si>
    <t>SUM('FIN1-SOURCE'!BE40,'FIN1-SOURCE'!BE53,'FIN1-SOURCE'!BE65)='FIN1-SOURCE'!BE79</t>
  </si>
  <si>
    <t>SUM(BE40,BE53,BE65)</t>
  </si>
  <si>
    <t>BE79</t>
  </si>
  <si>
    <t>SUM('FIN1-SOURCE'!BE41,'FIN1-SOURCE'!BE54,'FIN1-SOURCE'!BE66)='FIN1-SOURCE'!BE81</t>
  </si>
  <si>
    <t>SUM(BE41,BE54,BE66)</t>
  </si>
  <si>
    <t>BE81</t>
  </si>
  <si>
    <t>SUM(BE42,BE55,BE67)</t>
  </si>
  <si>
    <t>BE82</t>
  </si>
  <si>
    <t>SUM(BE43,BE56,BE68)</t>
  </si>
  <si>
    <t>BE83</t>
  </si>
  <si>
    <t>SUM(BE44,BE57,BE69)</t>
  </si>
  <si>
    <t>BE84</t>
  </si>
  <si>
    <t>BE85</t>
  </si>
  <si>
    <t>BE90</t>
  </si>
  <si>
    <t>BE96</t>
  </si>
  <si>
    <t>BE101</t>
  </si>
  <si>
    <t>BE107</t>
  </si>
  <si>
    <t>BE112</t>
  </si>
  <si>
    <t>BE119</t>
  </si>
  <si>
    <t>BE120</t>
  </si>
  <si>
    <t>SUM('FIN1-SOURCE'!BE98,'FIN1-SOURCE'!BE109)='FIN1-SOURCE'!BE121</t>
  </si>
  <si>
    <t>SUM(BE98,BE109)</t>
  </si>
  <si>
    <t>BE121</t>
  </si>
  <si>
    <t>SUM('FIN1-SOURCE'!BE99,'FIN1-SOURCE'!BE110)='FIN1-SOURCE'!BE122</t>
  </si>
  <si>
    <t>SUM(BE99,BE110)</t>
  </si>
  <si>
    <t>BE122</t>
  </si>
  <si>
    <t>SUM('FIN1-SOURCE'!BE100,'FIN1-SOURCE'!BE111)='FIN1-SOURCE'!BE123</t>
  </si>
  <si>
    <t>SUM(BE100,BE111)</t>
  </si>
  <si>
    <t>BE123</t>
  </si>
  <si>
    <t>SUM('FIN1-SOURCE'!BE101,'FIN1-SOURCE'!BE112)='FIN1-SOURCE'!BE124</t>
  </si>
  <si>
    <t>SUM(BE101,BE112)</t>
  </si>
  <si>
    <t>BE124</t>
  </si>
  <si>
    <t>BE125</t>
  </si>
  <si>
    <t>BE126</t>
  </si>
  <si>
    <t>BE127</t>
  </si>
  <si>
    <t>BE128</t>
  </si>
  <si>
    <t>BE129</t>
  </si>
  <si>
    <t>BE130</t>
  </si>
  <si>
    <t>BE131</t>
  </si>
  <si>
    <t>BE132</t>
  </si>
  <si>
    <t>BE133</t>
  </si>
  <si>
    <t>BE134</t>
  </si>
  <si>
    <t>SUM('FIN1-SOURCE'!BH32,'FIN1-SOURCE'!BH33)='FIN1-SOURCE'!BH34</t>
  </si>
  <si>
    <t>SUM(BH32,BH33)</t>
  </si>
  <si>
    <t>BH34</t>
  </si>
  <si>
    <t>SUM('FIN1-SOURCE'!BH31,'FIN1-SOURCE'!BH34)='FIN1-SOURCE'!BH35</t>
  </si>
  <si>
    <t>SUM(BH31,BH34)</t>
  </si>
  <si>
    <t>BH35</t>
  </si>
  <si>
    <t>SUM('FIN1-SOURCE'!BH37,'FIN1-SOURCE'!BH38)='FIN1-SOURCE'!BH39</t>
  </si>
  <si>
    <t>SUM(BH37,BH38)</t>
  </si>
  <si>
    <t>BH39</t>
  </si>
  <si>
    <t>SUM('FIN1-SOURCE'!BH40,'FIN1-SOURCE'!BH41)='FIN1-SOURCE'!BH42</t>
  </si>
  <si>
    <t>SUM(BH40,BH41)</t>
  </si>
  <si>
    <t>SUM('FIN1-SOURCE'!BH42,'FIN1-SOURCE'!BH43)='FIN1-SOURCE'!BH44</t>
  </si>
  <si>
    <t>SUM(BH42,BH43)</t>
  </si>
  <si>
    <t>SUM('FIN1-SOURCE'!BH35,'FIN1-SOURCE'!BH39,'FIN1-SOURCE'!BH44)='FIN1-SOURCE'!BH45</t>
  </si>
  <si>
    <t>SUM(BH35,BH39,BH44)</t>
  </si>
  <si>
    <t>SUM('FIN1-SOURCE'!BH47,'FIN1-SOURCE'!BH48)='FIN1-SOURCE'!BH49</t>
  </si>
  <si>
    <t>SUM(BH47,BH48)</t>
  </si>
  <si>
    <t>BH49</t>
  </si>
  <si>
    <t>SUM('FIN1-SOURCE'!BH46,'FIN1-SOURCE'!BH49)='FIN1-SOURCE'!BH50</t>
  </si>
  <si>
    <t>SUM(BH46,BH49)</t>
  </si>
  <si>
    <t>BH50</t>
  </si>
  <si>
    <t>SUM('FIN1-SOURCE'!BH53,'FIN1-SOURCE'!BH54)='FIN1-SOURCE'!BH55</t>
  </si>
  <si>
    <t>SUM(BH53,BH54)</t>
  </si>
  <si>
    <t>BH55</t>
  </si>
  <si>
    <t>SUM('FIN1-SOURCE'!BH55,'FIN1-SOURCE'!BH56)='FIN1-SOURCE'!BH57</t>
  </si>
  <si>
    <t>SUM(BH55,BH56)</t>
  </si>
  <si>
    <t>BH57</t>
  </si>
  <si>
    <t>SUM('FIN1-SOURCE'!BH50,'FIN1-SOURCE'!BH52,'FIN1-SOURCE'!BH57)='FIN1-SOURCE'!BH58</t>
  </si>
  <si>
    <t>SUM(BH50,BH52,BH57)</t>
  </si>
  <si>
    <t>BH58</t>
  </si>
  <si>
    <t>SUM('FIN1-SOURCE'!BH60,'FIN1-SOURCE'!BH61)='FIN1-SOURCE'!BH62</t>
  </si>
  <si>
    <t>SUM(BH60,BH61)</t>
  </si>
  <si>
    <t>BH62</t>
  </si>
  <si>
    <t>SUM('FIN1-SOURCE'!BH59,'FIN1-SOURCE'!BH62)='FIN1-SOURCE'!BH63</t>
  </si>
  <si>
    <t>SUM(BH59,BH62)</t>
  </si>
  <si>
    <t>BH63</t>
  </si>
  <si>
    <t>SUM('FIN1-SOURCE'!BH65,'FIN1-SOURCE'!BH66)='FIN1-SOURCE'!BH67</t>
  </si>
  <si>
    <t>SUM(BH65,BH66)</t>
  </si>
  <si>
    <t>BH67</t>
  </si>
  <si>
    <t>SUM('FIN1-SOURCE'!BH67,'FIN1-SOURCE'!BH68)='FIN1-SOURCE'!BH69</t>
  </si>
  <si>
    <t>SUM(BH67,BH68)</t>
  </si>
  <si>
    <t>BH69</t>
  </si>
  <si>
    <t>SUM('FIN1-SOURCE'!BH63,'FIN1-SOURCE'!BH69)='FIN1-SOURCE'!BH70</t>
  </si>
  <si>
    <t>SUM(BH63,BH69)</t>
  </si>
  <si>
    <t>BH70</t>
  </si>
  <si>
    <t>SUM('FIN1-SOURCE'!BH31,'FIN1-SOURCE'!BH46,'FIN1-SOURCE'!BH59)='FIN1-SOURCE'!BH71</t>
  </si>
  <si>
    <t>SUM(BH31,BH46,BH59)</t>
  </si>
  <si>
    <t>BH71</t>
  </si>
  <si>
    <t>SUM('FIN1-SOURCE'!BH32,'FIN1-SOURCE'!BH47,'FIN1-SOURCE'!BH60)='FIN1-SOURCE'!BH72</t>
  </si>
  <si>
    <t>SUM(BH32,BH47,BH60)</t>
  </si>
  <si>
    <t>BH72</t>
  </si>
  <si>
    <t>SUM('FIN1-SOURCE'!BH33,'FIN1-SOURCE'!BH48,'FIN1-SOURCE'!BH61)='FIN1-SOURCE'!BH73</t>
  </si>
  <si>
    <t>SUM(BH33,BH48,BH61)</t>
  </si>
  <si>
    <t>BH73</t>
  </si>
  <si>
    <t>SUM('FIN1-SOURCE'!BH34,'FIN1-SOURCE'!BH49,'FIN1-SOURCE'!BH62)='FIN1-SOURCE'!BH74</t>
  </si>
  <si>
    <t>SUM(BH34,BH49,BH62)</t>
  </si>
  <si>
    <t>BH74</t>
  </si>
  <si>
    <t>SUM('FIN1-SOURCE'!BH35,'FIN1-SOURCE'!BH50,'FIN1-SOURCE'!BH63)='FIN1-SOURCE'!BH75</t>
  </si>
  <si>
    <t>SUM(BH35,BH50,BH63)</t>
  </si>
  <si>
    <t>BH75</t>
  </si>
  <si>
    <t>SUM('FIN1-SOURCE'!BH36,'FIN1-SOURCE'!BH51,'FIN1-SOURCE'!BH64)='FIN1-SOURCE'!BH76</t>
  </si>
  <si>
    <t>SUM(BH36,BH51,BH64)</t>
  </si>
  <si>
    <t>BH76</t>
  </si>
  <si>
    <t>SUM('FIN1-SOURCE'!BH40,'FIN1-SOURCE'!BH53,'FIN1-SOURCE'!BH65)='FIN1-SOURCE'!BH79</t>
  </si>
  <si>
    <t>SUM(BH40,BH53,BH65)</t>
  </si>
  <si>
    <t>BH79</t>
  </si>
  <si>
    <t>SUM('FIN1-SOURCE'!BH41,'FIN1-SOURCE'!BH54,'FIN1-SOURCE'!BH66)='FIN1-SOURCE'!BH81</t>
  </si>
  <si>
    <t>SUM(BH41,BH54,BH66)</t>
  </si>
  <si>
    <t>BH81</t>
  </si>
  <si>
    <t>SUM(BH42,BH55,BH67)</t>
  </si>
  <si>
    <t>BH82</t>
  </si>
  <si>
    <t>SUM(BH43,BH56,BH68)</t>
  </si>
  <si>
    <t>BH83</t>
  </si>
  <si>
    <t>SUM(BH44,BH57,BH69)</t>
  </si>
  <si>
    <t>BH84</t>
  </si>
  <si>
    <t>BH85</t>
  </si>
  <si>
    <t>BH90</t>
  </si>
  <si>
    <t>BH96</t>
  </si>
  <si>
    <t>BH101</t>
  </si>
  <si>
    <t>BH107</t>
  </si>
  <si>
    <t>BH112</t>
  </si>
  <si>
    <t>BH119</t>
  </si>
  <si>
    <t>BH120</t>
  </si>
  <si>
    <t>SUM('FIN1-SOURCE'!BH98,'FIN1-SOURCE'!BH109)='FIN1-SOURCE'!BH121</t>
  </si>
  <si>
    <t>SUM(BH98,BH109)</t>
  </si>
  <si>
    <t>BH121</t>
  </si>
  <si>
    <t>SUM('FIN1-SOURCE'!BH99,'FIN1-SOURCE'!BH110)='FIN1-SOURCE'!BH122</t>
  </si>
  <si>
    <t>SUM(BH99,BH110)</t>
  </si>
  <si>
    <t>BH122</t>
  </si>
  <si>
    <t>SUM('FIN1-SOURCE'!BH100,'FIN1-SOURCE'!BH111)='FIN1-SOURCE'!BH123</t>
  </si>
  <si>
    <t>SUM(BH100,BH111)</t>
  </si>
  <si>
    <t>BH123</t>
  </si>
  <si>
    <t>SUM('FIN1-SOURCE'!BH101,'FIN1-SOURCE'!BH112)='FIN1-SOURCE'!BH124</t>
  </si>
  <si>
    <t>SUM(BH101,BH112)</t>
  </si>
  <si>
    <t>BH124</t>
  </si>
  <si>
    <t>BH125</t>
  </si>
  <si>
    <t>BH126</t>
  </si>
  <si>
    <t>BH127</t>
  </si>
  <si>
    <t>BH128</t>
  </si>
  <si>
    <t>BH129</t>
  </si>
  <si>
    <t>BH130</t>
  </si>
  <si>
    <t>BH131</t>
  </si>
  <si>
    <t>BH132</t>
  </si>
  <si>
    <t>BH133</t>
  </si>
  <si>
    <t>BH134</t>
  </si>
  <si>
    <t>SUM('FIN1-SOURCE'!BE31,'FIN1-SOURCE'!BH31)='FIN1-SOURCE'!BK31</t>
  </si>
  <si>
    <t>SUM('FIN1-SOURCE'!BE32,'FIN1-SOURCE'!BH32)='FIN1-SOURCE'!BK32</t>
  </si>
  <si>
    <t>SUM('FIN1-SOURCE'!BE33,'FIN1-SOURCE'!BH33)='FIN1-SOURCE'!BK33</t>
  </si>
  <si>
    <t>SUM('FIN1-SOURCE'!BK32,'FIN1-SOURCE'!BK33)='FIN1-SOURCE'!BK34</t>
  </si>
  <si>
    <t>SUM(BK32,BK33)</t>
  </si>
  <si>
    <t>SUM('FIN1-SOURCE'!BK31,'FIN1-SOURCE'!BK34)='FIN1-SOURCE'!BK35</t>
  </si>
  <si>
    <t>SUM(BK31,BK34)</t>
  </si>
  <si>
    <t>SUM('FIN1-SOURCE'!BE36,'FIN1-SOURCE'!BH36)='FIN1-SOURCE'!BK36</t>
  </si>
  <si>
    <t>SUM('FIN1-SOURCE'!BE37,'FIN1-SOURCE'!BH37)='FIN1-SOURCE'!BK37</t>
  </si>
  <si>
    <t>SUM('FIN1-SOURCE'!BE38,'FIN1-SOURCE'!BH38)='FIN1-SOURCE'!BK38</t>
  </si>
  <si>
    <t>SUM('FIN1-SOURCE'!BK37,'FIN1-SOURCE'!BK38)='FIN1-SOURCE'!BK39</t>
  </si>
  <si>
    <t>SUM(BK37,BK38)</t>
  </si>
  <si>
    <t>SUM('FIN1-SOURCE'!BE40,'FIN1-SOURCE'!BH40)='FIN1-SOURCE'!BK40</t>
  </si>
  <si>
    <t>SUM(BE40,BH40)</t>
  </si>
  <si>
    <t>SUM('FIN1-SOURCE'!BE41,'FIN1-SOURCE'!BH41)='FIN1-SOURCE'!BK41</t>
  </si>
  <si>
    <t>SUM(BE41,BH41)</t>
  </si>
  <si>
    <t>SUM('FIN1-SOURCE'!BK40,'FIN1-SOURCE'!BK41)='FIN1-SOURCE'!BK42</t>
  </si>
  <si>
    <t>SUM(BK40,BK41)</t>
  </si>
  <si>
    <t>SUM('FIN1-SOURCE'!BE43,'FIN1-SOURCE'!BH43)='FIN1-SOURCE'!BK43</t>
  </si>
  <si>
    <t>SUM(BE43,BH43)</t>
  </si>
  <si>
    <t>SUM('FIN1-SOURCE'!BK42,'FIN1-SOURCE'!BK43)='FIN1-SOURCE'!BK44</t>
  </si>
  <si>
    <t>SUM(BK42,BK43)</t>
  </si>
  <si>
    <t>SUM('FIN1-SOURCE'!BK35,'FIN1-SOURCE'!BK39,'FIN1-SOURCE'!BK44)='FIN1-SOURCE'!BK45</t>
  </si>
  <si>
    <t>SUM(BK35,BK39,BK44)</t>
  </si>
  <si>
    <t>SUM('FIN1-SOURCE'!BE46,'FIN1-SOURCE'!BH46)='FIN1-SOURCE'!BK46</t>
  </si>
  <si>
    <t>SUM(BE46,BH46)</t>
  </si>
  <si>
    <t>BK46</t>
  </si>
  <si>
    <t>SUM('FIN1-SOURCE'!BE47,'FIN1-SOURCE'!BH47)='FIN1-SOURCE'!BK47</t>
  </si>
  <si>
    <t>SUM(BE47,BH47)</t>
  </si>
  <si>
    <t>BK47</t>
  </si>
  <si>
    <t>SUM('FIN1-SOURCE'!BE48,'FIN1-SOURCE'!BH48)='FIN1-SOURCE'!BK48</t>
  </si>
  <si>
    <t>SUM(BE48,BH48)</t>
  </si>
  <si>
    <t>BK48</t>
  </si>
  <si>
    <t>SUM('FIN1-SOURCE'!BK47,'FIN1-SOURCE'!BK48)='FIN1-SOURCE'!BK49</t>
  </si>
  <si>
    <t>SUM(BK47,BK48)</t>
  </si>
  <si>
    <t>BK49</t>
  </si>
  <si>
    <t>SUM('FIN1-SOURCE'!BK46,'FIN1-SOURCE'!BK49)='FIN1-SOURCE'!BK50</t>
  </si>
  <si>
    <t>SUM(BK46,BK49)</t>
  </si>
  <si>
    <t>BK50</t>
  </si>
  <si>
    <t>SUM('FIN1-SOURCE'!BE51,'FIN1-SOURCE'!BH51)='FIN1-SOURCE'!BK51</t>
  </si>
  <si>
    <t>SUM(BE51,BH51)</t>
  </si>
  <si>
    <t>BK51</t>
  </si>
  <si>
    <t>SUM('FIN1-SOURCE'!BE52,'FIN1-SOURCE'!BH52)='FIN1-SOURCE'!BK52</t>
  </si>
  <si>
    <t>SUM(BE52,BH52)</t>
  </si>
  <si>
    <t>BK52</t>
  </si>
  <si>
    <t>SUM('FIN1-SOURCE'!BE53,'FIN1-SOURCE'!BH53)='FIN1-SOURCE'!BK53</t>
  </si>
  <si>
    <t>SUM(BE53,BH53)</t>
  </si>
  <si>
    <t>BK53</t>
  </si>
  <si>
    <t>SUM('FIN1-SOURCE'!BE54,'FIN1-SOURCE'!BH54)='FIN1-SOURCE'!BK54</t>
  </si>
  <si>
    <t>SUM(BE54,BH54)</t>
  </si>
  <si>
    <t>BK54</t>
  </si>
  <si>
    <t>SUM('FIN1-SOURCE'!BK53,'FIN1-SOURCE'!BK54)='FIN1-SOURCE'!BK55</t>
  </si>
  <si>
    <t>SUM(BK53,BK54)</t>
  </si>
  <si>
    <t>BK55</t>
  </si>
  <si>
    <t>SUM('FIN1-SOURCE'!BE56,'FIN1-SOURCE'!BH56)='FIN1-SOURCE'!BK56</t>
  </si>
  <si>
    <t>SUM(BE56,BH56)</t>
  </si>
  <si>
    <t>BK56</t>
  </si>
  <si>
    <t>SUM('FIN1-SOURCE'!BK55,'FIN1-SOURCE'!BK56)='FIN1-SOURCE'!BK57</t>
  </si>
  <si>
    <t>SUM(BK55,BK56)</t>
  </si>
  <si>
    <t>BK57</t>
  </si>
  <si>
    <t>SUM('FIN1-SOURCE'!BK50,'FIN1-SOURCE'!BK52,'FIN1-SOURCE'!BK57)='FIN1-SOURCE'!BK58</t>
  </si>
  <si>
    <t>SUM(BK50,BK52,BK57)</t>
  </si>
  <si>
    <t>BK58</t>
  </si>
  <si>
    <t>SUM('FIN1-SOURCE'!BE59,'FIN1-SOURCE'!BH59)='FIN1-SOURCE'!BK59</t>
  </si>
  <si>
    <t>SUM(BE59,BH59)</t>
  </si>
  <si>
    <t>BK59</t>
  </si>
  <si>
    <t>SUM('FIN1-SOURCE'!BE60,'FIN1-SOURCE'!BH60)='FIN1-SOURCE'!BK60</t>
  </si>
  <si>
    <t>SUM(BE60,BH60)</t>
  </si>
  <si>
    <t>BK60</t>
  </si>
  <si>
    <t>SUM('FIN1-SOURCE'!BE61,'FIN1-SOURCE'!BH61)='FIN1-SOURCE'!BK61</t>
  </si>
  <si>
    <t>SUM(BE61,BH61)</t>
  </si>
  <si>
    <t>BK61</t>
  </si>
  <si>
    <t>SUM('FIN1-SOURCE'!BK60,'FIN1-SOURCE'!BK61)='FIN1-SOURCE'!BK62</t>
  </si>
  <si>
    <t>SUM(BK60,BK61)</t>
  </si>
  <si>
    <t>BK62</t>
  </si>
  <si>
    <t>SUM('FIN1-SOURCE'!BK59,'FIN1-SOURCE'!BK62)='FIN1-SOURCE'!BK63</t>
  </si>
  <si>
    <t>SUM(BK59,BK62)</t>
  </si>
  <si>
    <t>BK63</t>
  </si>
  <si>
    <t>SUM('FIN1-SOURCE'!BE64,'FIN1-SOURCE'!BH64)='FIN1-SOURCE'!BK64</t>
  </si>
  <si>
    <t>SUM(BE64,BH64)</t>
  </si>
  <si>
    <t>BK64</t>
  </si>
  <si>
    <t>SUM('FIN1-SOURCE'!BE65,'FIN1-SOURCE'!BH65)='FIN1-SOURCE'!BK65</t>
  </si>
  <si>
    <t>SUM(BE65,BH65)</t>
  </si>
  <si>
    <t>BK65</t>
  </si>
  <si>
    <t>SUM('FIN1-SOURCE'!BE66,'FIN1-SOURCE'!BH66)='FIN1-SOURCE'!BK66</t>
  </si>
  <si>
    <t>SUM(BE66,BH66)</t>
  </si>
  <si>
    <t>BK66</t>
  </si>
  <si>
    <t>SUM('FIN1-SOURCE'!BK65,'FIN1-SOURCE'!BK66)='FIN1-SOURCE'!BK67</t>
  </si>
  <si>
    <t>SUM(BK65,BK66)</t>
  </si>
  <si>
    <t>BK67</t>
  </si>
  <si>
    <t>SUM('FIN1-SOURCE'!BE68,'FIN1-SOURCE'!BH68)='FIN1-SOURCE'!BK68</t>
  </si>
  <si>
    <t>SUM(BE68,BH68)</t>
  </si>
  <si>
    <t>BK68</t>
  </si>
  <si>
    <t>SUM('FIN1-SOURCE'!BK67,'FIN1-SOURCE'!BK68)='FIN1-SOURCE'!BK69</t>
  </si>
  <si>
    <t>SUM(BK67,BK68)</t>
  </si>
  <si>
    <t>BK69</t>
  </si>
  <si>
    <t>SUM('FIN1-SOURCE'!BK63,'FIN1-SOURCE'!BK69)='FIN1-SOURCE'!BK70</t>
  </si>
  <si>
    <t>SUM(BK63,BK69)</t>
  </si>
  <si>
    <t>BK70</t>
  </si>
  <si>
    <t>SUM('FIN1-SOURCE'!BK31,'FIN1-SOURCE'!BK46,'FIN1-SOURCE'!BK59)='FIN1-SOURCE'!BK71</t>
  </si>
  <si>
    <t>SUM(BK31,BK46,BK59)</t>
  </si>
  <si>
    <t>BK71</t>
  </si>
  <si>
    <t>SUM('FIN1-SOURCE'!BK32,'FIN1-SOURCE'!BK47,'FIN1-SOURCE'!BK60)='FIN1-SOURCE'!BK72</t>
  </si>
  <si>
    <t>SUM(BK32,BK47,BK60)</t>
  </si>
  <si>
    <t>BK72</t>
  </si>
  <si>
    <t>SUM('FIN1-SOURCE'!BK33,'FIN1-SOURCE'!BK48,'FIN1-SOURCE'!BK61)='FIN1-SOURCE'!BK73</t>
  </si>
  <si>
    <t>SUM(BK33,BK48,BK61)</t>
  </si>
  <si>
    <t>BK73</t>
  </si>
  <si>
    <t>SUM('FIN1-SOURCE'!BK34,'FIN1-SOURCE'!BK49,'FIN1-SOURCE'!BK62)='FIN1-SOURCE'!BK74</t>
  </si>
  <si>
    <t>SUM(BK34,BK49,BK62)</t>
  </si>
  <si>
    <t>BK74</t>
  </si>
  <si>
    <t>SUM('FIN1-SOURCE'!BK35,'FIN1-SOURCE'!BK50,'FIN1-SOURCE'!BK63)='FIN1-SOURCE'!BK75</t>
  </si>
  <si>
    <t>SUM(BK35,BK50,BK63)</t>
  </si>
  <si>
    <t>BK75</t>
  </si>
  <si>
    <t>SUM('FIN1-SOURCE'!BK36,'FIN1-SOURCE'!BK51,'FIN1-SOURCE'!BK64)='FIN1-SOURCE'!BK76</t>
  </si>
  <si>
    <t>SUM(BK36,BK51,BK64)</t>
  </si>
  <si>
    <t>BK76</t>
  </si>
  <si>
    <t>SUM('FIN1-SOURCE'!BE77,'FIN1-SOURCE'!BH77)='FIN1-SOURCE'!BK77</t>
  </si>
  <si>
    <t>SUM(BE77,BH77)</t>
  </si>
  <si>
    <t>BK77</t>
  </si>
  <si>
    <t>SUM('FIN1-SOURCE'!BE78,'FIN1-SOURCE'!BH78)='FIN1-SOURCE'!BK78</t>
  </si>
  <si>
    <t>SUM(BE78,BH78)</t>
  </si>
  <si>
    <t>BK78</t>
  </si>
  <si>
    <t>SUM('FIN1-SOURCE'!BK40,'FIN1-SOURCE'!BK53,'FIN1-SOURCE'!BK65)='FIN1-SOURCE'!BK79</t>
  </si>
  <si>
    <t>SUM(BK40,BK53,BK65)</t>
  </si>
  <si>
    <t>BK79</t>
  </si>
  <si>
    <t>SUM('FIN1-SOURCE'!BK41,'FIN1-SOURCE'!BK54,'FIN1-SOURCE'!BK66)='FIN1-SOURCE'!BK81</t>
  </si>
  <si>
    <t>SUM(BK41,BK54,BK66)</t>
  </si>
  <si>
    <t>BK81</t>
  </si>
  <si>
    <t>SUM(BK42,BK55,BK67)</t>
  </si>
  <si>
    <t>BK82</t>
  </si>
  <si>
    <t>SUM(BK43,BK56,BK68)</t>
  </si>
  <si>
    <t>BK83</t>
  </si>
  <si>
    <t>SUM(BK44,BK57,BK69)</t>
  </si>
  <si>
    <t>BK84</t>
  </si>
  <si>
    <t>BK85</t>
  </si>
  <si>
    <t>BK86</t>
  </si>
  <si>
    <t>SUM('FIN1-SOURCE'!BE87,'FIN1-SOURCE'!BH87)='FIN1-SOURCE'!BK87</t>
  </si>
  <si>
    <t>SUM(BE87,BH87)</t>
  </si>
  <si>
    <t>BK87</t>
  </si>
  <si>
    <t>SUM('FIN1-SOURCE'!BE88,'FIN1-SOURCE'!BH88)='FIN1-SOURCE'!BK88</t>
  </si>
  <si>
    <t>SUM(BE88,BH88)</t>
  </si>
  <si>
    <t>BK88</t>
  </si>
  <si>
    <t>BK89</t>
  </si>
  <si>
    <t>BK90</t>
  </si>
  <si>
    <t>BK91</t>
  </si>
  <si>
    <t>SUM('FIN1-SOURCE'!BE92,'FIN1-SOURCE'!BH92)='FIN1-SOURCE'!BK92</t>
  </si>
  <si>
    <t>SUM(BE92,BH92)</t>
  </si>
  <si>
    <t>BK92</t>
  </si>
  <si>
    <t>SUM('FIN1-SOURCE'!BE93,'FIN1-SOURCE'!BH93)='FIN1-SOURCE'!BK93</t>
  </si>
  <si>
    <t>SUM(BE93,BH93)</t>
  </si>
  <si>
    <t>BK93</t>
  </si>
  <si>
    <t>SUM('FIN1-SOURCE'!BE94,'FIN1-SOURCE'!BH94)='FIN1-SOURCE'!BK94</t>
  </si>
  <si>
    <t>SUM(BE94,BH94)</t>
  </si>
  <si>
    <t>BK94</t>
  </si>
  <si>
    <t>BK95</t>
  </si>
  <si>
    <t>BK96</t>
  </si>
  <si>
    <t>BK97</t>
  </si>
  <si>
    <t>SUM('FIN1-SOURCE'!BE98,'FIN1-SOURCE'!BH98)='FIN1-SOURCE'!BK98</t>
  </si>
  <si>
    <t>SUM(BE98,BH98)</t>
  </si>
  <si>
    <t>BK98</t>
  </si>
  <si>
    <t>SUM('FIN1-SOURCE'!BE99,'FIN1-SOURCE'!BH99)='FIN1-SOURCE'!BK99</t>
  </si>
  <si>
    <t>SUM(BE99,BH99)</t>
  </si>
  <si>
    <t>BK99</t>
  </si>
  <si>
    <t>BK100</t>
  </si>
  <si>
    <t>BK101</t>
  </si>
  <si>
    <t>BK102</t>
  </si>
  <si>
    <t>SUM('FIN1-SOURCE'!BE103,'FIN1-SOURCE'!BH103)='FIN1-SOURCE'!BK103</t>
  </si>
  <si>
    <t>SUM(BE103,BH103)</t>
  </si>
  <si>
    <t>BK103</t>
  </si>
  <si>
    <t>SUM('FIN1-SOURCE'!BE104,'FIN1-SOURCE'!BH104)='FIN1-SOURCE'!BK104</t>
  </si>
  <si>
    <t>SUM(BE104,BH104)</t>
  </si>
  <si>
    <t>BK104</t>
  </si>
  <si>
    <t>SUM('FIN1-SOURCE'!BE105,'FIN1-SOURCE'!BH105)='FIN1-SOURCE'!BK105</t>
  </si>
  <si>
    <t>SUM(BE105,BH105)</t>
  </si>
  <si>
    <t>BK105</t>
  </si>
  <si>
    <t>BK106</t>
  </si>
  <si>
    <t>BK107</t>
  </si>
  <si>
    <t>BK108</t>
  </si>
  <si>
    <t>SUM('FIN1-SOURCE'!BE109,'FIN1-SOURCE'!BH109)='FIN1-SOURCE'!BK109</t>
  </si>
  <si>
    <t>SUM(BE109,BH109)</t>
  </si>
  <si>
    <t>BK109</t>
  </si>
  <si>
    <t>SUM('FIN1-SOURCE'!BE110,'FIN1-SOURCE'!BH110)='FIN1-SOURCE'!BK110</t>
  </si>
  <si>
    <t>SUM(BE110,BH110)</t>
  </si>
  <si>
    <t>BK110</t>
  </si>
  <si>
    <t>BK111</t>
  </si>
  <si>
    <t>BK112</t>
  </si>
  <si>
    <t>BK113</t>
  </si>
  <si>
    <t>SUM('FIN1-SOURCE'!BE114,'FIN1-SOURCE'!BH114)='FIN1-SOURCE'!BK114</t>
  </si>
  <si>
    <t>SUM(BE114,BH114)</t>
  </si>
  <si>
    <t>BK114</t>
  </si>
  <si>
    <t>SUM('FIN1-SOURCE'!BE115,'FIN1-SOURCE'!BH115)='FIN1-SOURCE'!BK115</t>
  </si>
  <si>
    <t>SUM(BE115,BH115)</t>
  </si>
  <si>
    <t>BK115</t>
  </si>
  <si>
    <t>SUM('FIN1-SOURCE'!BE116,'FIN1-SOURCE'!BH116)='FIN1-SOURCE'!BK116</t>
  </si>
  <si>
    <t>SUM(BE116,BH116)</t>
  </si>
  <si>
    <t>BK116</t>
  </si>
  <si>
    <t>SUM('FIN1-SOURCE'!BE117,'FIN1-SOURCE'!BH117)='FIN1-SOURCE'!BK117</t>
  </si>
  <si>
    <t>SUM(BE117,BH117)</t>
  </si>
  <si>
    <t>BK117</t>
  </si>
  <si>
    <t>BK118</t>
  </si>
  <si>
    <t>BK119</t>
  </si>
  <si>
    <t>BK120</t>
  </si>
  <si>
    <t>SUM('FIN1-SOURCE'!BK98,'FIN1-SOURCE'!BK109)='FIN1-SOURCE'!BK121</t>
  </si>
  <si>
    <t>SUM(BK98,BK109)</t>
  </si>
  <si>
    <t>BK121</t>
  </si>
  <si>
    <t>SUM('FIN1-SOURCE'!BK99,'FIN1-SOURCE'!BK110)='FIN1-SOURCE'!BK122</t>
  </si>
  <si>
    <t>SUM(BK99,BK110)</t>
  </si>
  <si>
    <t>BK122</t>
  </si>
  <si>
    <t>SUM('FIN1-SOURCE'!BK100,'FIN1-SOURCE'!BK111)='FIN1-SOURCE'!BK123</t>
  </si>
  <si>
    <t>SUM(BK100,BK111)</t>
  </si>
  <si>
    <t>BK123</t>
  </si>
  <si>
    <t>SUM('FIN1-SOURCE'!BK101,'FIN1-SOURCE'!BK112)='FIN1-SOURCE'!BK124</t>
  </si>
  <si>
    <t>SUM(BK101,BK112)</t>
  </si>
  <si>
    <t>BK124</t>
  </si>
  <si>
    <t>BK125</t>
  </si>
  <si>
    <t>BK126</t>
  </si>
  <si>
    <t>BK127</t>
  </si>
  <si>
    <t>BK128</t>
  </si>
  <si>
    <t>BK129</t>
  </si>
  <si>
    <t>BK130</t>
  </si>
  <si>
    <t>BK131</t>
  </si>
  <si>
    <t>BK132</t>
  </si>
  <si>
    <t>BK133</t>
  </si>
  <si>
    <t>BK134</t>
  </si>
  <si>
    <t>SUM('FIN1-SOURCE'!AV31,'FIN1-SOURCE'!BE31)='FIN1-SOURCE'!BN31</t>
  </si>
  <si>
    <t>SUM('FIN1-SOURCE'!AV32,'FIN1-SOURCE'!BE32)='FIN1-SOURCE'!BN32</t>
  </si>
  <si>
    <t>SUM('FIN1-SOURCE'!AV33,'FIN1-SOURCE'!BE33)='FIN1-SOURCE'!BN33</t>
  </si>
  <si>
    <t>SUM('FIN1-SOURCE'!BN32,'FIN1-SOURCE'!BN33)='FIN1-SOURCE'!BN34</t>
  </si>
  <si>
    <t>SUM(BN32,BN33)</t>
  </si>
  <si>
    <t>SUM('FIN1-SOURCE'!BN31,'FIN1-SOURCE'!BN34)='FIN1-SOURCE'!BN35</t>
  </si>
  <si>
    <t>SUM(BN31,BN34)</t>
  </si>
  <si>
    <t>SUM('FIN1-SOURCE'!AV36,'FIN1-SOURCE'!BE36)='FIN1-SOURCE'!BN36</t>
  </si>
  <si>
    <t>SUM('FIN1-SOURCE'!AV37,'FIN1-SOURCE'!BE37)='FIN1-SOURCE'!BN37</t>
  </si>
  <si>
    <t>SUM('FIN1-SOURCE'!AV38,'FIN1-SOURCE'!BE38)='FIN1-SOURCE'!BN38</t>
  </si>
  <si>
    <t>SUM('FIN1-SOURCE'!BN37,'FIN1-SOURCE'!BN38)='FIN1-SOURCE'!BN39</t>
  </si>
  <si>
    <t>SUM(BN37,BN38)</t>
  </si>
  <si>
    <t>SUM('FIN1-SOURCE'!AV40,'FIN1-SOURCE'!BE40)='FIN1-SOURCE'!BN40</t>
  </si>
  <si>
    <t>SUM(AV40,BE40)</t>
  </si>
  <si>
    <t>SUM('FIN1-SOURCE'!AV41,'FIN1-SOURCE'!BE41)='FIN1-SOURCE'!BN41</t>
  </si>
  <si>
    <t>SUM(AV41,BE41)</t>
  </si>
  <si>
    <t>SUM('FIN1-SOURCE'!BN40,'FIN1-SOURCE'!BN41)='FIN1-SOURCE'!BN42</t>
  </si>
  <si>
    <t>SUM(BN40,BN41)</t>
  </si>
  <si>
    <t>SUM('FIN1-SOURCE'!AV43,'FIN1-SOURCE'!BE43)='FIN1-SOURCE'!BN43</t>
  </si>
  <si>
    <t>SUM(AV43,BE43)</t>
  </si>
  <si>
    <t>SUM('FIN1-SOURCE'!BN42,'FIN1-SOURCE'!BN43)='FIN1-SOURCE'!BN44</t>
  </si>
  <si>
    <t>SUM(BN42,BN43)</t>
  </si>
  <si>
    <t>SUM('FIN1-SOURCE'!BN35,'FIN1-SOURCE'!BN39,'FIN1-SOURCE'!BN44)='FIN1-SOURCE'!BN45</t>
  </si>
  <si>
    <t>SUM(BN35,BN39,BN44)</t>
  </si>
  <si>
    <t>SUM('FIN1-SOURCE'!AV46,'FIN1-SOURCE'!BE46)='FIN1-SOURCE'!BN46</t>
  </si>
  <si>
    <t>SUM(AV46,BE46)</t>
  </si>
  <si>
    <t>BN46</t>
  </si>
  <si>
    <t>SUM('FIN1-SOURCE'!AV47,'FIN1-SOURCE'!BE47)='FIN1-SOURCE'!BN47</t>
  </si>
  <si>
    <t>SUM(AV47,BE47)</t>
  </si>
  <si>
    <t>BN47</t>
  </si>
  <si>
    <t>SUM('FIN1-SOURCE'!AV48,'FIN1-SOURCE'!BE48)='FIN1-SOURCE'!BN48</t>
  </si>
  <si>
    <t>SUM(AV48,BE48)</t>
  </si>
  <si>
    <t>BN48</t>
  </si>
  <si>
    <t>SUM('FIN1-SOURCE'!BN47,'FIN1-SOURCE'!BN48)='FIN1-SOURCE'!BN49</t>
  </si>
  <si>
    <t>SUM(BN47,BN48)</t>
  </si>
  <si>
    <t>BN49</t>
  </si>
  <si>
    <t>SUM('FIN1-SOURCE'!BN46,'FIN1-SOURCE'!BN49)='FIN1-SOURCE'!BN50</t>
  </si>
  <si>
    <t>SUM(BN46,BN49)</t>
  </si>
  <si>
    <t>BN50</t>
  </si>
  <si>
    <t>SUM('FIN1-SOURCE'!AV51,'FIN1-SOURCE'!BE51)='FIN1-SOURCE'!BN51</t>
  </si>
  <si>
    <t>SUM(AV51,BE51)</t>
  </si>
  <si>
    <t>BN51</t>
  </si>
  <si>
    <t>SUM('FIN1-SOURCE'!AV52,'FIN1-SOURCE'!BE52)='FIN1-SOURCE'!BN52</t>
  </si>
  <si>
    <t>SUM(AV52,BE52)</t>
  </si>
  <si>
    <t>BN52</t>
  </si>
  <si>
    <t>SUM('FIN1-SOURCE'!AV53,'FIN1-SOURCE'!BE53)='FIN1-SOURCE'!BN53</t>
  </si>
  <si>
    <t>SUM(AV53,BE53)</t>
  </si>
  <si>
    <t>BN53</t>
  </si>
  <si>
    <t>SUM('FIN1-SOURCE'!AV54,'FIN1-SOURCE'!BE54)='FIN1-SOURCE'!BN54</t>
  </si>
  <si>
    <t>SUM(AV54,BE54)</t>
  </si>
  <si>
    <t>BN54</t>
  </si>
  <si>
    <t>SUM('FIN1-SOURCE'!BN53,'FIN1-SOURCE'!BN54)='FIN1-SOURCE'!BN55</t>
  </si>
  <si>
    <t>SUM(BN53,BN54)</t>
  </si>
  <si>
    <t>BN55</t>
  </si>
  <si>
    <t>SUM('FIN1-SOURCE'!AV56,'FIN1-SOURCE'!BE56)='FIN1-SOURCE'!BN56</t>
  </si>
  <si>
    <t>SUM(AV56,BE56)</t>
  </si>
  <si>
    <t>BN56</t>
  </si>
  <si>
    <t>SUM('FIN1-SOURCE'!BN55,'FIN1-SOURCE'!BN56)='FIN1-SOURCE'!BN57</t>
  </si>
  <si>
    <t>SUM(BN55,BN56)</t>
  </si>
  <si>
    <t>BN57</t>
  </si>
  <si>
    <t>SUM('FIN1-SOURCE'!BN50,'FIN1-SOURCE'!BN52,'FIN1-SOURCE'!BN57)='FIN1-SOURCE'!BN58</t>
  </si>
  <si>
    <t>SUM(BN50,BN52,BN57)</t>
  </si>
  <si>
    <t>BN58</t>
  </si>
  <si>
    <t>SUM('FIN1-SOURCE'!AV59,'FIN1-SOURCE'!BE59)='FIN1-SOURCE'!BN59</t>
  </si>
  <si>
    <t>SUM(AV59,BE59)</t>
  </si>
  <si>
    <t>BN59</t>
  </si>
  <si>
    <t>SUM('FIN1-SOURCE'!AV60,'FIN1-SOURCE'!BE60)='FIN1-SOURCE'!BN60</t>
  </si>
  <si>
    <t>SUM(AV60,BE60)</t>
  </si>
  <si>
    <t>BN60</t>
  </si>
  <si>
    <t>SUM('FIN1-SOURCE'!AV61,'FIN1-SOURCE'!BE61)='FIN1-SOURCE'!BN61</t>
  </si>
  <si>
    <t>SUM(AV61,BE61)</t>
  </si>
  <si>
    <t>BN61</t>
  </si>
  <si>
    <t>SUM('FIN1-SOURCE'!BN60,'FIN1-SOURCE'!BN61)='FIN1-SOURCE'!BN62</t>
  </si>
  <si>
    <t>SUM(BN60,BN61)</t>
  </si>
  <si>
    <t>BN62</t>
  </si>
  <si>
    <t>SUM('FIN1-SOURCE'!BN59,'FIN1-SOURCE'!BN62)='FIN1-SOURCE'!BN63</t>
  </si>
  <si>
    <t>SUM(BN59,BN62)</t>
  </si>
  <si>
    <t>BN63</t>
  </si>
  <si>
    <t>SUM('FIN1-SOURCE'!AV64,'FIN1-SOURCE'!BE64)='FIN1-SOURCE'!BN64</t>
  </si>
  <si>
    <t>SUM(AV64,BE64)</t>
  </si>
  <si>
    <t>BN64</t>
  </si>
  <si>
    <t>SUM('FIN1-SOURCE'!AV65,'FIN1-SOURCE'!BE65)='FIN1-SOURCE'!BN65</t>
  </si>
  <si>
    <t>SUM(AV65,BE65)</t>
  </si>
  <si>
    <t>BN65</t>
  </si>
  <si>
    <t>SUM('FIN1-SOURCE'!AV66,'FIN1-SOURCE'!BE66)='FIN1-SOURCE'!BN66</t>
  </si>
  <si>
    <t>SUM(AV66,BE66)</t>
  </si>
  <si>
    <t>BN66</t>
  </si>
  <si>
    <t>SUM('FIN1-SOURCE'!BN65,'FIN1-SOURCE'!BN66)='FIN1-SOURCE'!BN67</t>
  </si>
  <si>
    <t>SUM(BN65,BN66)</t>
  </si>
  <si>
    <t>BN67</t>
  </si>
  <si>
    <t>SUM('FIN1-SOURCE'!AV68,'FIN1-SOURCE'!BE68)='FIN1-SOURCE'!BN68</t>
  </si>
  <si>
    <t>SUM(AV68,BE68)</t>
  </si>
  <si>
    <t>BN68</t>
  </si>
  <si>
    <t>SUM('FIN1-SOURCE'!BN67,'FIN1-SOURCE'!BN68)='FIN1-SOURCE'!BN69</t>
  </si>
  <si>
    <t>SUM(BN67,BN68)</t>
  </si>
  <si>
    <t>BN69</t>
  </si>
  <si>
    <t>SUM('FIN1-SOURCE'!BN63,'FIN1-SOURCE'!BN69)='FIN1-SOURCE'!BN70</t>
  </si>
  <si>
    <t>SUM(BN63,BN69)</t>
  </si>
  <si>
    <t>BN70</t>
  </si>
  <si>
    <t>SUM('FIN1-SOURCE'!BN31,'FIN1-SOURCE'!BN46,'FIN1-SOURCE'!BN59)='FIN1-SOURCE'!BN71</t>
  </si>
  <si>
    <t>SUM(BN31,BN46,BN59)</t>
  </si>
  <si>
    <t>BN71</t>
  </si>
  <si>
    <t>SUM('FIN1-SOURCE'!BN32,'FIN1-SOURCE'!BN47,'FIN1-SOURCE'!BN60)='FIN1-SOURCE'!BN72</t>
  </si>
  <si>
    <t>SUM(BN32,BN47,BN60)</t>
  </si>
  <si>
    <t>BN72</t>
  </si>
  <si>
    <t>SUM('FIN1-SOURCE'!BN33,'FIN1-SOURCE'!BN48,'FIN1-SOURCE'!BN61)='FIN1-SOURCE'!BN73</t>
  </si>
  <si>
    <t>SUM(BN33,BN48,BN61)</t>
  </si>
  <si>
    <t>BN73</t>
  </si>
  <si>
    <t>SUM('FIN1-SOURCE'!BN34,'FIN1-SOURCE'!BN49,'FIN1-SOURCE'!BN62)='FIN1-SOURCE'!BN74</t>
  </si>
  <si>
    <t>SUM(BN34,BN49,BN62)</t>
  </si>
  <si>
    <t>BN74</t>
  </si>
  <si>
    <t>SUM('FIN1-SOURCE'!BN35,'FIN1-SOURCE'!BN50,'FIN1-SOURCE'!BN63)='FIN1-SOURCE'!BN75</t>
  </si>
  <si>
    <t>SUM(BN35,BN50,BN63)</t>
  </si>
  <si>
    <t>BN75</t>
  </si>
  <si>
    <t>SUM('FIN1-SOURCE'!BN36,'FIN1-SOURCE'!BN51,'FIN1-SOURCE'!BN64)='FIN1-SOURCE'!BN76</t>
  </si>
  <si>
    <t>SUM(BN36,BN51,BN64)</t>
  </si>
  <si>
    <t>BN76</t>
  </si>
  <si>
    <t>SUM('FIN1-SOURCE'!AV77,'FIN1-SOURCE'!BE77)='FIN1-SOURCE'!BN77</t>
  </si>
  <si>
    <t>SUM(AV77,BE77)</t>
  </si>
  <si>
    <t>BN77</t>
  </si>
  <si>
    <t>SUM('FIN1-SOURCE'!AV78,'FIN1-SOURCE'!BE78)='FIN1-SOURCE'!BN78</t>
  </si>
  <si>
    <t>SUM(AV78,BE78)</t>
  </si>
  <si>
    <t>BN78</t>
  </si>
  <si>
    <t>SUM('FIN1-SOURCE'!BN40,'FIN1-SOURCE'!BN53,'FIN1-SOURCE'!BN65)='FIN1-SOURCE'!BN79</t>
  </si>
  <si>
    <t>SUM(BN40,BN53,BN65)</t>
  </si>
  <si>
    <t>BN79</t>
  </si>
  <si>
    <t>SUM('FIN1-SOURCE'!BN41,'FIN1-SOURCE'!BN54,'FIN1-SOURCE'!BN66)='FIN1-SOURCE'!BN81</t>
  </si>
  <si>
    <t>SUM(BN41,BN54,BN66)</t>
  </si>
  <si>
    <t>BN81</t>
  </si>
  <si>
    <t>SUM(BN42,BN55,BN67)</t>
  </si>
  <si>
    <t>BN82</t>
  </si>
  <si>
    <t>SUM(BN43,BN56,BN68)</t>
  </si>
  <si>
    <t>BN83</t>
  </si>
  <si>
    <t>SUM(BN44,BN57,BN69)</t>
  </si>
  <si>
    <t>BN84</t>
  </si>
  <si>
    <t>BN85</t>
  </si>
  <si>
    <t>BN86</t>
  </si>
  <si>
    <t>SUM('FIN1-SOURCE'!AV87,'FIN1-SOURCE'!BE87)='FIN1-SOURCE'!BN87</t>
  </si>
  <si>
    <t>SUM(AV87,BE87)</t>
  </si>
  <si>
    <t>BN87</t>
  </si>
  <si>
    <t>SUM('FIN1-SOURCE'!AV88,'FIN1-SOURCE'!BE88)='FIN1-SOURCE'!BN88</t>
  </si>
  <si>
    <t>SUM(AV88,BE88)</t>
  </si>
  <si>
    <t>BN88</t>
  </si>
  <si>
    <t>BN89</t>
  </si>
  <si>
    <t>BN90</t>
  </si>
  <si>
    <t>BN91</t>
  </si>
  <si>
    <t>SUM('FIN1-SOURCE'!AV92,'FIN1-SOURCE'!BE92)='FIN1-SOURCE'!BN92</t>
  </si>
  <si>
    <t>SUM(AV92,BE92)</t>
  </si>
  <si>
    <t>BN92</t>
  </si>
  <si>
    <t>SUM('FIN1-SOURCE'!AV93,'FIN1-SOURCE'!BE93)='FIN1-SOURCE'!BN93</t>
  </si>
  <si>
    <t>SUM(AV93,BE93)</t>
  </si>
  <si>
    <t>BN93</t>
  </si>
  <si>
    <t>SUM('FIN1-SOURCE'!AV94,'FIN1-SOURCE'!BE94)='FIN1-SOURCE'!BN94</t>
  </si>
  <si>
    <t>SUM(AV94,BE94)</t>
  </si>
  <si>
    <t>BN94</t>
  </si>
  <si>
    <t>BN95</t>
  </si>
  <si>
    <t>BN96</t>
  </si>
  <si>
    <t>BN97</t>
  </si>
  <si>
    <t>SUM('FIN1-SOURCE'!AV98,'FIN1-SOURCE'!BE98)='FIN1-SOURCE'!BN98</t>
  </si>
  <si>
    <t>SUM(AV98,BE98)</t>
  </si>
  <si>
    <t>BN98</t>
  </si>
  <si>
    <t>SUM('FIN1-SOURCE'!AV99,'FIN1-SOURCE'!BE99)='FIN1-SOURCE'!BN99</t>
  </si>
  <si>
    <t>SUM(AV99,BE99)</t>
  </si>
  <si>
    <t>BN99</t>
  </si>
  <si>
    <t>BN100</t>
  </si>
  <si>
    <t>BN101</t>
  </si>
  <si>
    <t>BN102</t>
  </si>
  <si>
    <t>SUM('FIN1-SOURCE'!AV103,'FIN1-SOURCE'!BE103)='FIN1-SOURCE'!BN103</t>
  </si>
  <si>
    <t>SUM(AV103,BE103)</t>
  </si>
  <si>
    <t>BN103</t>
  </si>
  <si>
    <t>SUM('FIN1-SOURCE'!AV104,'FIN1-SOURCE'!BE104)='FIN1-SOURCE'!BN104</t>
  </si>
  <si>
    <t>SUM(AV104,BE104)</t>
  </si>
  <si>
    <t>BN104</t>
  </si>
  <si>
    <t>SUM('FIN1-SOURCE'!AV105,'FIN1-SOURCE'!BE105)='FIN1-SOURCE'!BN105</t>
  </si>
  <si>
    <t>SUM(AV105,BE105)</t>
  </si>
  <si>
    <t>BN105</t>
  </si>
  <si>
    <t>BN106</t>
  </si>
  <si>
    <t>BN107</t>
  </si>
  <si>
    <t>BN108</t>
  </si>
  <si>
    <t>SUM('FIN1-SOURCE'!AV109,'FIN1-SOURCE'!BE109)='FIN1-SOURCE'!BN109</t>
  </si>
  <si>
    <t>SUM(AV109,BE109)</t>
  </si>
  <si>
    <t>BN109</t>
  </si>
  <si>
    <t>SUM('FIN1-SOURCE'!AV110,'FIN1-SOURCE'!BE110)='FIN1-SOURCE'!BN110</t>
  </si>
  <si>
    <t>SUM(AV110,BE110)</t>
  </si>
  <si>
    <t>BN110</t>
  </si>
  <si>
    <t>BN111</t>
  </si>
  <si>
    <t>BN112</t>
  </si>
  <si>
    <t>BN113</t>
  </si>
  <si>
    <t>SUM('FIN1-SOURCE'!AV114,'FIN1-SOURCE'!BE114)='FIN1-SOURCE'!BN114</t>
  </si>
  <si>
    <t>SUM(AV114,BE114)</t>
  </si>
  <si>
    <t>BN114</t>
  </si>
  <si>
    <t>SUM('FIN1-SOURCE'!AV115,'FIN1-SOURCE'!BE115)='FIN1-SOURCE'!BN115</t>
  </si>
  <si>
    <t>SUM(AV115,BE115)</t>
  </si>
  <si>
    <t>BN115</t>
  </si>
  <si>
    <t>SUM('FIN1-SOURCE'!AV116,'FIN1-SOURCE'!BE116)='FIN1-SOURCE'!BN116</t>
  </si>
  <si>
    <t>SUM(AV116,BE116)</t>
  </si>
  <si>
    <t>BN116</t>
  </si>
  <si>
    <t>SUM('FIN1-SOURCE'!AV117,'FIN1-SOURCE'!BE117)='FIN1-SOURCE'!BN117</t>
  </si>
  <si>
    <t>SUM(AV117,BE117)</t>
  </si>
  <si>
    <t>BN117</t>
  </si>
  <si>
    <t>BN118</t>
  </si>
  <si>
    <t>BN119</t>
  </si>
  <si>
    <t>BN120</t>
  </si>
  <si>
    <t>SUM('FIN1-SOURCE'!BN98,'FIN1-SOURCE'!BN109)='FIN1-SOURCE'!BN121</t>
  </si>
  <si>
    <t>SUM(BN98,BN109)</t>
  </si>
  <si>
    <t>BN121</t>
  </si>
  <si>
    <t>SUM('FIN1-SOURCE'!BN99,'FIN1-SOURCE'!BN110)='FIN1-SOURCE'!BN122</t>
  </si>
  <si>
    <t>SUM(BN99,BN110)</t>
  </si>
  <si>
    <t>BN122</t>
  </si>
  <si>
    <t>SUM('FIN1-SOURCE'!BN100,'FIN1-SOURCE'!BN111)='FIN1-SOURCE'!BN123</t>
  </si>
  <si>
    <t>SUM(BN100,BN111)</t>
  </si>
  <si>
    <t>BN123</t>
  </si>
  <si>
    <t>SUM('FIN1-SOURCE'!BN101,'FIN1-SOURCE'!BN112)='FIN1-SOURCE'!BN124</t>
  </si>
  <si>
    <t>SUM(BN101,BN112)</t>
  </si>
  <si>
    <t>BN124</t>
  </si>
  <si>
    <t>BN125</t>
  </si>
  <si>
    <t>BN126</t>
  </si>
  <si>
    <t>BN127</t>
  </si>
  <si>
    <t>BN128</t>
  </si>
  <si>
    <t>BN129</t>
  </si>
  <si>
    <t>BN130</t>
  </si>
  <si>
    <t>BN131</t>
  </si>
  <si>
    <t>BN132</t>
  </si>
  <si>
    <t>BN133</t>
  </si>
  <si>
    <t>BN134</t>
  </si>
  <si>
    <t>SUM('FIN1-SOURCE'!AY31,'FIN1-SOURCE'!BH31)='FIN1-SOURCE'!BQ31</t>
  </si>
  <si>
    <t>SUM('FIN1-SOURCE'!AY32,'FIN1-SOURCE'!BH32)='FIN1-SOURCE'!BQ32</t>
  </si>
  <si>
    <t>SUM('FIN1-SOURCE'!AY33,'FIN1-SOURCE'!BH33)='FIN1-SOURCE'!BQ33</t>
  </si>
  <si>
    <t>SUM('FIN1-SOURCE'!BQ32,'FIN1-SOURCE'!BQ33)='FIN1-SOURCE'!BQ34</t>
  </si>
  <si>
    <t>SUM(BQ32,BQ33)</t>
  </si>
  <si>
    <t>SUM('FIN1-SOURCE'!BQ31,'FIN1-SOURCE'!BQ34)='FIN1-SOURCE'!BQ35</t>
  </si>
  <si>
    <t>SUM(BQ31,BQ34)</t>
  </si>
  <si>
    <t>SUM('FIN1-SOURCE'!AY36,'FIN1-SOURCE'!BH36)='FIN1-SOURCE'!BQ36</t>
  </si>
  <si>
    <t>SUM('FIN1-SOURCE'!AY37,'FIN1-SOURCE'!BH37)='FIN1-SOURCE'!BQ37</t>
  </si>
  <si>
    <t>SUM('FIN1-SOURCE'!AY38,'FIN1-SOURCE'!BH38)='FIN1-SOURCE'!BQ38</t>
  </si>
  <si>
    <t>SUM('FIN1-SOURCE'!BQ37,'FIN1-SOURCE'!BQ38)='FIN1-SOURCE'!BQ39</t>
  </si>
  <si>
    <t>SUM(BQ37,BQ38)</t>
  </si>
  <si>
    <t>SUM('FIN1-SOURCE'!AY40,'FIN1-SOURCE'!BH40)='FIN1-SOURCE'!BQ40</t>
  </si>
  <si>
    <t>SUM(AY40,BH40)</t>
  </si>
  <si>
    <t>SUM('FIN1-SOURCE'!AY41,'FIN1-SOURCE'!BH41)='FIN1-SOURCE'!BQ41</t>
  </si>
  <si>
    <t>SUM(AY41,BH41)</t>
  </si>
  <si>
    <t>SUM('FIN1-SOURCE'!BQ40,'FIN1-SOURCE'!BQ41)='FIN1-SOURCE'!BQ42</t>
  </si>
  <si>
    <t>SUM(BQ40,BQ41)</t>
  </si>
  <si>
    <t>SUM('FIN1-SOURCE'!AY43,'FIN1-SOURCE'!BH43)='FIN1-SOURCE'!BQ43</t>
  </si>
  <si>
    <t>SUM(AY43,BH43)</t>
  </si>
  <si>
    <t>SUM('FIN1-SOURCE'!BQ42,'FIN1-SOURCE'!BQ43)='FIN1-SOURCE'!BQ44</t>
  </si>
  <si>
    <t>SUM(BQ42,BQ43)</t>
  </si>
  <si>
    <t>SUM('FIN1-SOURCE'!BQ35,'FIN1-SOURCE'!BQ39,'FIN1-SOURCE'!BQ44)='FIN1-SOURCE'!BQ45</t>
  </si>
  <si>
    <t>SUM(BQ35,BQ39,BQ44)</t>
  </si>
  <si>
    <t>SUM('FIN1-SOURCE'!AY46,'FIN1-SOURCE'!BH46)='FIN1-SOURCE'!BQ46</t>
  </si>
  <si>
    <t>SUM(AY46,BH46)</t>
  </si>
  <si>
    <t>BQ46</t>
  </si>
  <si>
    <t>SUM('FIN1-SOURCE'!AY47,'FIN1-SOURCE'!BH47)='FIN1-SOURCE'!BQ47</t>
  </si>
  <si>
    <t>SUM(AY47,BH47)</t>
  </si>
  <si>
    <t>BQ47</t>
  </si>
  <si>
    <t>SUM('FIN1-SOURCE'!AY48,'FIN1-SOURCE'!BH48)='FIN1-SOURCE'!BQ48</t>
  </si>
  <si>
    <t>SUM(AY48,BH48)</t>
  </si>
  <si>
    <t>BQ48</t>
  </si>
  <si>
    <t>SUM('FIN1-SOURCE'!BQ47,'FIN1-SOURCE'!BQ48)='FIN1-SOURCE'!BQ49</t>
  </si>
  <si>
    <t>SUM(BQ47,BQ48)</t>
  </si>
  <si>
    <t>BQ49</t>
  </si>
  <si>
    <t>SUM('FIN1-SOURCE'!BQ46,'FIN1-SOURCE'!BQ49)='FIN1-SOURCE'!BQ50</t>
  </si>
  <si>
    <t>SUM(BQ46,BQ49)</t>
  </si>
  <si>
    <t>BQ50</t>
  </si>
  <si>
    <t>SUM('FIN1-SOURCE'!AY51,'FIN1-SOURCE'!BH51)='FIN1-SOURCE'!BQ51</t>
  </si>
  <si>
    <t>SUM(AY51,BH51)</t>
  </si>
  <si>
    <t>BQ51</t>
  </si>
  <si>
    <t>SUM('FIN1-SOURCE'!AY52,'FIN1-SOURCE'!BH52)='FIN1-SOURCE'!BQ52</t>
  </si>
  <si>
    <t>SUM(AY52,BH52)</t>
  </si>
  <si>
    <t>BQ52</t>
  </si>
  <si>
    <t>SUM('FIN1-SOURCE'!AY53,'FIN1-SOURCE'!BH53)='FIN1-SOURCE'!BQ53</t>
  </si>
  <si>
    <t>SUM(AY53,BH53)</t>
  </si>
  <si>
    <t>BQ53</t>
  </si>
  <si>
    <t>SUM('FIN1-SOURCE'!AY54,'FIN1-SOURCE'!BH54)='FIN1-SOURCE'!BQ54</t>
  </si>
  <si>
    <t>SUM(AY54,BH54)</t>
  </si>
  <si>
    <t>BQ54</t>
  </si>
  <si>
    <t>SUM('FIN1-SOURCE'!BQ53,'FIN1-SOURCE'!BQ54)='FIN1-SOURCE'!BQ55</t>
  </si>
  <si>
    <t>SUM(BQ53,BQ54)</t>
  </si>
  <si>
    <t>BQ55</t>
  </si>
  <si>
    <t>SUM('FIN1-SOURCE'!AY56,'FIN1-SOURCE'!BH56)='FIN1-SOURCE'!BQ56</t>
  </si>
  <si>
    <t>SUM(AY56,BH56)</t>
  </si>
  <si>
    <t>BQ56</t>
  </si>
  <si>
    <t>SUM('FIN1-SOURCE'!BQ55,'FIN1-SOURCE'!BQ56)='FIN1-SOURCE'!BQ57</t>
  </si>
  <si>
    <t>SUM(BQ55,BQ56)</t>
  </si>
  <si>
    <t>BQ57</t>
  </si>
  <si>
    <t>SUM('FIN1-SOURCE'!BQ50,'FIN1-SOURCE'!BQ52,'FIN1-SOURCE'!BQ57)='FIN1-SOURCE'!BQ58</t>
  </si>
  <si>
    <t>SUM(BQ50,BQ52,BQ57)</t>
  </si>
  <si>
    <t>BQ58</t>
  </si>
  <si>
    <t>SUM('FIN1-SOURCE'!AY59,'FIN1-SOURCE'!BH59)='FIN1-SOURCE'!BQ59</t>
  </si>
  <si>
    <t>SUM(AY59,BH59)</t>
  </si>
  <si>
    <t>BQ59</t>
  </si>
  <si>
    <t>SUM('FIN1-SOURCE'!AY60,'FIN1-SOURCE'!BH60)='FIN1-SOURCE'!BQ60</t>
  </si>
  <si>
    <t>SUM(AY60,BH60)</t>
  </si>
  <si>
    <t>BQ60</t>
  </si>
  <si>
    <t>SUM('FIN1-SOURCE'!AY61,'FIN1-SOURCE'!BH61)='FIN1-SOURCE'!BQ61</t>
  </si>
  <si>
    <t>SUM(AY61,BH61)</t>
  </si>
  <si>
    <t>BQ61</t>
  </si>
  <si>
    <t>SUM('FIN1-SOURCE'!BQ60,'FIN1-SOURCE'!BQ61)='FIN1-SOURCE'!BQ62</t>
  </si>
  <si>
    <t>SUM(BQ60,BQ61)</t>
  </si>
  <si>
    <t>BQ62</t>
  </si>
  <si>
    <t>SUM('FIN1-SOURCE'!BQ59,'FIN1-SOURCE'!BQ62)='FIN1-SOURCE'!BQ63</t>
  </si>
  <si>
    <t>SUM(BQ59,BQ62)</t>
  </si>
  <si>
    <t>BQ63</t>
  </si>
  <si>
    <t>SUM('FIN1-SOURCE'!AY64,'FIN1-SOURCE'!BH64)='FIN1-SOURCE'!BQ64</t>
  </si>
  <si>
    <t>SUM(AY64,BH64)</t>
  </si>
  <si>
    <t>BQ64</t>
  </si>
  <si>
    <t>SUM('FIN1-SOURCE'!AY65,'FIN1-SOURCE'!BH65)='FIN1-SOURCE'!BQ65</t>
  </si>
  <si>
    <t>SUM(AY65,BH65)</t>
  </si>
  <si>
    <t>BQ65</t>
  </si>
  <si>
    <t>SUM('FIN1-SOURCE'!AY66,'FIN1-SOURCE'!BH66)='FIN1-SOURCE'!BQ66</t>
  </si>
  <si>
    <t>SUM(AY66,BH66)</t>
  </si>
  <si>
    <t>BQ66</t>
  </si>
  <si>
    <t>SUM('FIN1-SOURCE'!BQ65,'FIN1-SOURCE'!BQ66)='FIN1-SOURCE'!BQ67</t>
  </si>
  <si>
    <t>SUM(BQ65,BQ66)</t>
  </si>
  <si>
    <t>BQ67</t>
  </si>
  <si>
    <t>SUM('FIN1-SOURCE'!AY68,'FIN1-SOURCE'!BH68)='FIN1-SOURCE'!BQ68</t>
  </si>
  <si>
    <t>SUM(AY68,BH68)</t>
  </si>
  <si>
    <t>BQ68</t>
  </si>
  <si>
    <t>SUM('FIN1-SOURCE'!BQ67,'FIN1-SOURCE'!BQ68)='FIN1-SOURCE'!BQ69</t>
  </si>
  <si>
    <t>SUM(BQ67,BQ68)</t>
  </si>
  <si>
    <t>BQ69</t>
  </si>
  <si>
    <t>SUM('FIN1-SOURCE'!BQ63,'FIN1-SOURCE'!BQ69)='FIN1-SOURCE'!BQ70</t>
  </si>
  <si>
    <t>SUM(BQ63,BQ69)</t>
  </si>
  <si>
    <t>BQ70</t>
  </si>
  <si>
    <t>SUM('FIN1-SOURCE'!BQ31,'FIN1-SOURCE'!BQ46,'FIN1-SOURCE'!BQ59)='FIN1-SOURCE'!BQ71</t>
  </si>
  <si>
    <t>SUM(BQ31,BQ46,BQ59)</t>
  </si>
  <si>
    <t>BQ71</t>
  </si>
  <si>
    <t>SUM('FIN1-SOURCE'!BQ32,'FIN1-SOURCE'!BQ47,'FIN1-SOURCE'!BQ60)='FIN1-SOURCE'!BQ72</t>
  </si>
  <si>
    <t>SUM(BQ32,BQ47,BQ60)</t>
  </si>
  <si>
    <t>BQ72</t>
  </si>
  <si>
    <t>SUM('FIN1-SOURCE'!BQ33,'FIN1-SOURCE'!BQ48,'FIN1-SOURCE'!BQ61)='FIN1-SOURCE'!BQ73</t>
  </si>
  <si>
    <t>SUM(BQ33,BQ48,BQ61)</t>
  </si>
  <si>
    <t>BQ73</t>
  </si>
  <si>
    <t>SUM('FIN1-SOURCE'!BQ34,'FIN1-SOURCE'!BQ49,'FIN1-SOURCE'!BQ62)='FIN1-SOURCE'!BQ74</t>
  </si>
  <si>
    <t>SUM(BQ34,BQ49,BQ62)</t>
  </si>
  <si>
    <t>BQ74</t>
  </si>
  <si>
    <t>SUM('FIN1-SOURCE'!BQ35,'FIN1-SOURCE'!BQ50,'FIN1-SOURCE'!BQ63)='FIN1-SOURCE'!BQ75</t>
  </si>
  <si>
    <t>SUM(BQ35,BQ50,BQ63)</t>
  </si>
  <si>
    <t>BQ75</t>
  </si>
  <si>
    <t>SUM('FIN1-SOURCE'!BQ36,'FIN1-SOURCE'!BQ51,'FIN1-SOURCE'!BQ64)='FIN1-SOURCE'!BQ76</t>
  </si>
  <si>
    <t>SUM(BQ36,BQ51,BQ64)</t>
  </si>
  <si>
    <t>BQ76</t>
  </si>
  <si>
    <t>SUM('FIN1-SOURCE'!AY77,'FIN1-SOURCE'!BH77)='FIN1-SOURCE'!BQ77</t>
  </si>
  <si>
    <t>SUM(AY77,BH77)</t>
  </si>
  <si>
    <t>BQ77</t>
  </si>
  <si>
    <t>SUM('FIN1-SOURCE'!AY78,'FIN1-SOURCE'!BH78)='FIN1-SOURCE'!BQ78</t>
  </si>
  <si>
    <t>SUM(AY78,BH78)</t>
  </si>
  <si>
    <t>BQ78</t>
  </si>
  <si>
    <t>SUM('FIN1-SOURCE'!BQ40,'FIN1-SOURCE'!BQ53,'FIN1-SOURCE'!BQ65)='FIN1-SOURCE'!BQ79</t>
  </si>
  <si>
    <t>SUM(BQ40,BQ53,BQ65)</t>
  </si>
  <si>
    <t>BQ79</t>
  </si>
  <si>
    <t>SUM('FIN1-SOURCE'!BQ41,'FIN1-SOURCE'!BQ54,'FIN1-SOURCE'!BQ66)='FIN1-SOURCE'!BQ81</t>
  </si>
  <si>
    <t>SUM(BQ41,BQ54,BQ66)</t>
  </si>
  <si>
    <t>BQ81</t>
  </si>
  <si>
    <t>SUM(BQ42,BQ55,BQ67)</t>
  </si>
  <si>
    <t>BQ82</t>
  </si>
  <si>
    <t>SUM(BQ43,BQ56,BQ68)</t>
  </si>
  <si>
    <t>BQ83</t>
  </si>
  <si>
    <t>SUM(BQ44,BQ57,BQ69)</t>
  </si>
  <si>
    <t>BQ84</t>
  </si>
  <si>
    <t>BQ85</t>
  </si>
  <si>
    <t>BQ86</t>
  </si>
  <si>
    <t>SUM('FIN1-SOURCE'!AY87,'FIN1-SOURCE'!BH87)='FIN1-SOURCE'!BQ87</t>
  </si>
  <si>
    <t>SUM(AY87,BH87)</t>
  </si>
  <si>
    <t>BQ87</t>
  </si>
  <si>
    <t>SUM('FIN1-SOURCE'!AY88,'FIN1-SOURCE'!BH88)='FIN1-SOURCE'!BQ88</t>
  </si>
  <si>
    <t>SUM(AY88,BH88)</t>
  </si>
  <si>
    <t>BQ88</t>
  </si>
  <si>
    <t>BQ89</t>
  </si>
  <si>
    <t>BQ90</t>
  </si>
  <si>
    <t>BQ91</t>
  </si>
  <si>
    <t>SUM('FIN1-SOURCE'!AY92,'FIN1-SOURCE'!BH92)='FIN1-SOURCE'!BQ92</t>
  </si>
  <si>
    <t>SUM(AY92,BH92)</t>
  </si>
  <si>
    <t>BQ92</t>
  </si>
  <si>
    <t>SUM('FIN1-SOURCE'!AY93,'FIN1-SOURCE'!BH93)='FIN1-SOURCE'!BQ93</t>
  </si>
  <si>
    <t>SUM(AY93,BH93)</t>
  </si>
  <si>
    <t>BQ93</t>
  </si>
  <si>
    <t>SUM('FIN1-SOURCE'!AY94,'FIN1-SOURCE'!BH94)='FIN1-SOURCE'!BQ94</t>
  </si>
  <si>
    <t>SUM(AY94,BH94)</t>
  </si>
  <si>
    <t>BQ94</t>
  </si>
  <si>
    <t>BQ95</t>
  </si>
  <si>
    <t>BQ96</t>
  </si>
  <si>
    <t>BQ97</t>
  </si>
  <si>
    <t>SUM('FIN1-SOURCE'!AY98,'FIN1-SOURCE'!BH98)='FIN1-SOURCE'!BQ98</t>
  </si>
  <si>
    <t>SUM(AY98,BH98)</t>
  </si>
  <si>
    <t>BQ98</t>
  </si>
  <si>
    <t>SUM('FIN1-SOURCE'!AY99,'FIN1-SOURCE'!BH99)='FIN1-SOURCE'!BQ99</t>
  </si>
  <si>
    <t>SUM(AY99,BH99)</t>
  </si>
  <si>
    <t>BQ99</t>
  </si>
  <si>
    <t>BQ100</t>
  </si>
  <si>
    <t>BQ101</t>
  </si>
  <si>
    <t>BQ102</t>
  </si>
  <si>
    <t>SUM('FIN1-SOURCE'!AY103,'FIN1-SOURCE'!BH103)='FIN1-SOURCE'!BQ103</t>
  </si>
  <si>
    <t>SUM(AY103,BH103)</t>
  </si>
  <si>
    <t>BQ103</t>
  </si>
  <si>
    <t>SUM('FIN1-SOURCE'!AY104,'FIN1-SOURCE'!BH104)='FIN1-SOURCE'!BQ104</t>
  </si>
  <si>
    <t>SUM(AY104,BH104)</t>
  </si>
  <si>
    <t>BQ104</t>
  </si>
  <si>
    <t>SUM('FIN1-SOURCE'!AY105,'FIN1-SOURCE'!BH105)='FIN1-SOURCE'!BQ105</t>
  </si>
  <si>
    <t>SUM(AY105,BH105)</t>
  </si>
  <si>
    <t>BQ105</t>
  </si>
  <si>
    <t>BQ106</t>
  </si>
  <si>
    <t>BQ107</t>
  </si>
  <si>
    <t>BQ108</t>
  </si>
  <si>
    <t>SUM('FIN1-SOURCE'!AY109,'FIN1-SOURCE'!BH109)='FIN1-SOURCE'!BQ109</t>
  </si>
  <si>
    <t>SUM(AY109,BH109)</t>
  </si>
  <si>
    <t>BQ109</t>
  </si>
  <si>
    <t>SUM('FIN1-SOURCE'!AY110,'FIN1-SOURCE'!BH110)='FIN1-SOURCE'!BQ110</t>
  </si>
  <si>
    <t>SUM(AY110,BH110)</t>
  </si>
  <si>
    <t>BQ110</t>
  </si>
  <si>
    <t>BQ111</t>
  </si>
  <si>
    <t>BQ112</t>
  </si>
  <si>
    <t>BQ113</t>
  </si>
  <si>
    <t>SUM('FIN1-SOURCE'!AY114,'FIN1-SOURCE'!BH114)='FIN1-SOURCE'!BQ114</t>
  </si>
  <si>
    <t>SUM(AY114,BH114)</t>
  </si>
  <si>
    <t>BQ114</t>
  </si>
  <si>
    <t>SUM('FIN1-SOURCE'!AY115,'FIN1-SOURCE'!BH115)='FIN1-SOURCE'!BQ115</t>
  </si>
  <si>
    <t>SUM(AY115,BH115)</t>
  </si>
  <si>
    <t>BQ115</t>
  </si>
  <si>
    <t>SUM('FIN1-SOURCE'!AY116,'FIN1-SOURCE'!BH116)='FIN1-SOURCE'!BQ116</t>
  </si>
  <si>
    <t>SUM(AY116,BH116)</t>
  </si>
  <si>
    <t>BQ116</t>
  </si>
  <si>
    <t>SUM('FIN1-SOURCE'!AY117,'FIN1-SOURCE'!BH117)='FIN1-SOURCE'!BQ117</t>
  </si>
  <si>
    <t>SUM(AY117,BH117)</t>
  </si>
  <si>
    <t>BQ117</t>
  </si>
  <si>
    <t>BQ118</t>
  </si>
  <si>
    <t>BQ119</t>
  </si>
  <si>
    <t>BQ120</t>
  </si>
  <si>
    <t>SUM('FIN1-SOURCE'!BQ98,'FIN1-SOURCE'!BQ109)='FIN1-SOURCE'!BQ121</t>
  </si>
  <si>
    <t>SUM(BQ98,BQ109)</t>
  </si>
  <si>
    <t>BQ121</t>
  </si>
  <si>
    <t>SUM('FIN1-SOURCE'!BQ99,'FIN1-SOURCE'!BQ110)='FIN1-SOURCE'!BQ122</t>
  </si>
  <si>
    <t>SUM(BQ99,BQ110)</t>
  </si>
  <si>
    <t>BQ122</t>
  </si>
  <si>
    <t>SUM('FIN1-SOURCE'!BQ100,'FIN1-SOURCE'!BQ111)='FIN1-SOURCE'!BQ123</t>
  </si>
  <si>
    <t>SUM(BQ100,BQ111)</t>
  </si>
  <si>
    <t>BQ123</t>
  </si>
  <si>
    <t>SUM('FIN1-SOURCE'!BQ101,'FIN1-SOURCE'!BQ112)='FIN1-SOURCE'!BQ124</t>
  </si>
  <si>
    <t>SUM(BQ101,BQ112)</t>
  </si>
  <si>
    <t>BQ124</t>
  </si>
  <si>
    <t>BQ125</t>
  </si>
  <si>
    <t>BQ126</t>
  </si>
  <si>
    <t>BQ127</t>
  </si>
  <si>
    <t>BQ128</t>
  </si>
  <si>
    <t>BQ129</t>
  </si>
  <si>
    <t>BQ130</t>
  </si>
  <si>
    <t>BQ131</t>
  </si>
  <si>
    <t>BQ132</t>
  </si>
  <si>
    <t>BQ133</t>
  </si>
  <si>
    <t>BQ134</t>
  </si>
  <si>
    <t>SUM('FIN1-SOURCE'!BN31,'FIN1-SOURCE'!BQ31)='FIN1-SOURCE'!BT31</t>
  </si>
  <si>
    <t>SUM('FIN1-SOURCE'!BN32,'FIN1-SOURCE'!BQ32)='FIN1-SOURCE'!BT32</t>
  </si>
  <si>
    <t>SUM('FIN1-SOURCE'!BN33,'FIN1-SOURCE'!BQ33)='FIN1-SOURCE'!BT33</t>
  </si>
  <si>
    <t>SUM('FIN1-SOURCE'!BT32,'FIN1-SOURCE'!BT33)='FIN1-SOURCE'!BT34</t>
  </si>
  <si>
    <t>SUM(BT32,BT33)</t>
  </si>
  <si>
    <t>SUM('FIN1-SOURCE'!BT31,'FIN1-SOURCE'!BT34)='FIN1-SOURCE'!BT35</t>
  </si>
  <si>
    <t>SUM(BT31,BT34)</t>
  </si>
  <si>
    <t>SUM('FIN1-SOURCE'!BN36,'FIN1-SOURCE'!BQ36)='FIN1-SOURCE'!BT36</t>
  </si>
  <si>
    <t>SUM('FIN1-SOURCE'!BN37,'FIN1-SOURCE'!BQ37)='FIN1-SOURCE'!BT37</t>
  </si>
  <si>
    <t>SUM('FIN1-SOURCE'!BN38,'FIN1-SOURCE'!BQ38)='FIN1-SOURCE'!BT38</t>
  </si>
  <si>
    <t>SUM('FIN1-SOURCE'!BT37,'FIN1-SOURCE'!BT38)='FIN1-SOURCE'!BT39</t>
  </si>
  <si>
    <t>SUM(BT37,BT38)</t>
  </si>
  <si>
    <t>SUM('FIN1-SOURCE'!BN40,'FIN1-SOURCE'!BQ40)='FIN1-SOURCE'!BT40</t>
  </si>
  <si>
    <t>SUM(BN40,BQ40)</t>
  </si>
  <si>
    <t>SUM('FIN1-SOURCE'!BN41,'FIN1-SOURCE'!BQ41)='FIN1-SOURCE'!BT41</t>
  </si>
  <si>
    <t>SUM(BN41,BQ41)</t>
  </si>
  <si>
    <t>SUM('FIN1-SOURCE'!BT40,'FIN1-SOURCE'!BT41)='FIN1-SOURCE'!BT42</t>
  </si>
  <si>
    <t>SUM(BT40,BT41)</t>
  </si>
  <si>
    <t>SUM('FIN1-SOURCE'!BN43,'FIN1-SOURCE'!BQ43)='FIN1-SOURCE'!BT43</t>
  </si>
  <si>
    <t>SUM(BN43,BQ43)</t>
  </si>
  <si>
    <t>SUM('FIN1-SOURCE'!BT42,'FIN1-SOURCE'!BT43)='FIN1-SOURCE'!BT44</t>
  </si>
  <si>
    <t>SUM(BT42,BT43)</t>
  </si>
  <si>
    <t>SUM('FIN1-SOURCE'!BT35,'FIN1-SOURCE'!BT39,'FIN1-SOURCE'!BT44)='FIN1-SOURCE'!BT45</t>
  </si>
  <si>
    <t>SUM(BT35,BT39,BT44)</t>
  </si>
  <si>
    <t>SUM('FIN1-SOURCE'!BN46,'FIN1-SOURCE'!BQ46)='FIN1-SOURCE'!BT46</t>
  </si>
  <si>
    <t>SUM(BN46,BQ46)</t>
  </si>
  <si>
    <t>BT46</t>
  </si>
  <si>
    <t>SUM('FIN1-SOURCE'!BN47,'FIN1-SOURCE'!BQ47)='FIN1-SOURCE'!BT47</t>
  </si>
  <si>
    <t>SUM(BN47,BQ47)</t>
  </si>
  <si>
    <t>BT47</t>
  </si>
  <si>
    <t>SUM('FIN1-SOURCE'!BN48,'FIN1-SOURCE'!BQ48)='FIN1-SOURCE'!BT48</t>
  </si>
  <si>
    <t>SUM(BN48,BQ48)</t>
  </si>
  <si>
    <t>BT48</t>
  </si>
  <si>
    <t>SUM('FIN1-SOURCE'!BT47,'FIN1-SOURCE'!BT48)='FIN1-SOURCE'!BT49</t>
  </si>
  <si>
    <t>SUM(BT47,BT48)</t>
  </si>
  <si>
    <t>BT49</t>
  </si>
  <si>
    <t>SUM('FIN1-SOURCE'!BT46,'FIN1-SOURCE'!BT49)='FIN1-SOURCE'!BT50</t>
  </si>
  <si>
    <t>SUM(BT46,BT49)</t>
  </si>
  <si>
    <t>BT50</t>
  </si>
  <si>
    <t>SUM('FIN1-SOURCE'!BN51,'FIN1-SOURCE'!BQ51)='FIN1-SOURCE'!BT51</t>
  </si>
  <si>
    <t>SUM(BN51,BQ51)</t>
  </si>
  <si>
    <t>BT51</t>
  </si>
  <si>
    <t>SUM('FIN1-SOURCE'!BN52,'FIN1-SOURCE'!BQ52)='FIN1-SOURCE'!BT52</t>
  </si>
  <si>
    <t>SUM(BN52,BQ52)</t>
  </si>
  <si>
    <t>BT52</t>
  </si>
  <si>
    <t>SUM('FIN1-SOURCE'!BN53,'FIN1-SOURCE'!BQ53)='FIN1-SOURCE'!BT53</t>
  </si>
  <si>
    <t>SUM(BN53,BQ53)</t>
  </si>
  <si>
    <t>BT53</t>
  </si>
  <si>
    <t>SUM('FIN1-SOURCE'!BN54,'FIN1-SOURCE'!BQ54)='FIN1-SOURCE'!BT54</t>
  </si>
  <si>
    <t>SUM(BN54,BQ54)</t>
  </si>
  <si>
    <t>BT54</t>
  </si>
  <si>
    <t>SUM('FIN1-SOURCE'!BT53,'FIN1-SOURCE'!BT54)='FIN1-SOURCE'!BT55</t>
  </si>
  <si>
    <t>SUM(BT53,BT54)</t>
  </si>
  <si>
    <t>BT55</t>
  </si>
  <si>
    <t>SUM('FIN1-SOURCE'!BN56,'FIN1-SOURCE'!BQ56)='FIN1-SOURCE'!BT56</t>
  </si>
  <si>
    <t>SUM(BN56,BQ56)</t>
  </si>
  <si>
    <t>BT56</t>
  </si>
  <si>
    <t>SUM('FIN1-SOURCE'!BT55,'FIN1-SOURCE'!BT56)='FIN1-SOURCE'!BT57</t>
  </si>
  <si>
    <t>SUM(BT55,BT56)</t>
  </si>
  <si>
    <t>BT57</t>
  </si>
  <si>
    <t>SUM('FIN1-SOURCE'!BT50,'FIN1-SOURCE'!BT52,'FIN1-SOURCE'!BT57)='FIN1-SOURCE'!BT58</t>
  </si>
  <si>
    <t>SUM(BT50,BT52,BT57)</t>
  </si>
  <si>
    <t>BT58</t>
  </si>
  <si>
    <t>SUM('FIN1-SOURCE'!BN59,'FIN1-SOURCE'!BQ59)='FIN1-SOURCE'!BT59</t>
  </si>
  <si>
    <t>SUM(BN59,BQ59)</t>
  </si>
  <si>
    <t>BT59</t>
  </si>
  <si>
    <t>SUM('FIN1-SOURCE'!BN60,'FIN1-SOURCE'!BQ60)='FIN1-SOURCE'!BT60</t>
  </si>
  <si>
    <t>SUM(BN60,BQ60)</t>
  </si>
  <si>
    <t>BT60</t>
  </si>
  <si>
    <t>SUM('FIN1-SOURCE'!BN61,'FIN1-SOURCE'!BQ61)='FIN1-SOURCE'!BT61</t>
  </si>
  <si>
    <t>SUM(BN61,BQ61)</t>
  </si>
  <si>
    <t>BT61</t>
  </si>
  <si>
    <t>SUM('FIN1-SOURCE'!BT60,'FIN1-SOURCE'!BT61)='FIN1-SOURCE'!BT62</t>
  </si>
  <si>
    <t>SUM(BT60,BT61)</t>
  </si>
  <si>
    <t>BT62</t>
  </si>
  <si>
    <t>SUM('FIN1-SOURCE'!BT59,'FIN1-SOURCE'!BT62)='FIN1-SOURCE'!BT63</t>
  </si>
  <si>
    <t>SUM(BT59,BT62)</t>
  </si>
  <si>
    <t>BT63</t>
  </si>
  <si>
    <t>SUM('FIN1-SOURCE'!BN64,'FIN1-SOURCE'!BQ64)='FIN1-SOURCE'!BT64</t>
  </si>
  <si>
    <t>SUM(BN64,BQ64)</t>
  </si>
  <si>
    <t>BT64</t>
  </si>
  <si>
    <t>SUM('FIN1-SOURCE'!BN65,'FIN1-SOURCE'!BQ65)='FIN1-SOURCE'!BT65</t>
  </si>
  <si>
    <t>SUM(BN65,BQ65)</t>
  </si>
  <si>
    <t>BT65</t>
  </si>
  <si>
    <t>SUM('FIN1-SOURCE'!BN66,'FIN1-SOURCE'!BQ66)='FIN1-SOURCE'!BT66</t>
  </si>
  <si>
    <t>SUM(BN66,BQ66)</t>
  </si>
  <si>
    <t>BT66</t>
  </si>
  <si>
    <t>SUM('FIN1-SOURCE'!BT65,'FIN1-SOURCE'!BT66)='FIN1-SOURCE'!BT67</t>
  </si>
  <si>
    <t>SUM(BT65,BT66)</t>
  </si>
  <si>
    <t>BT67</t>
  </si>
  <si>
    <t>SUM('FIN1-SOURCE'!BN68,'FIN1-SOURCE'!BQ68)='FIN1-SOURCE'!BT68</t>
  </si>
  <si>
    <t>SUM(BN68,BQ68)</t>
  </si>
  <si>
    <t>BT68</t>
  </si>
  <si>
    <t>SUM('FIN1-SOURCE'!BT67,'FIN1-SOURCE'!BT68)='FIN1-SOURCE'!BT69</t>
  </si>
  <si>
    <t>SUM(BT67,BT68)</t>
  </si>
  <si>
    <t>BT69</t>
  </si>
  <si>
    <t>SUM('FIN1-SOURCE'!BT63,'FIN1-SOURCE'!BT69)='FIN1-SOURCE'!BT70</t>
  </si>
  <si>
    <t>SUM(BT63,BT69)</t>
  </si>
  <si>
    <t>BT70</t>
  </si>
  <si>
    <t>SUM('FIN1-SOURCE'!BT31,'FIN1-SOURCE'!BT46,'FIN1-SOURCE'!BT59)='FIN1-SOURCE'!BT71</t>
  </si>
  <si>
    <t>SUM(BT31,BT46,BT59)</t>
  </si>
  <si>
    <t>BT71</t>
  </si>
  <si>
    <t>SUM('FIN1-SOURCE'!BT32,'FIN1-SOURCE'!BT47,'FIN1-SOURCE'!BT60)='FIN1-SOURCE'!BT72</t>
  </si>
  <si>
    <t>SUM(BT32,BT47,BT60)</t>
  </si>
  <si>
    <t>BT72</t>
  </si>
  <si>
    <t>SUM('FIN1-SOURCE'!BT33,'FIN1-SOURCE'!BT48,'FIN1-SOURCE'!BT61)='FIN1-SOURCE'!BT73</t>
  </si>
  <si>
    <t>SUM(BT33,BT48,BT61)</t>
  </si>
  <si>
    <t>BT73</t>
  </si>
  <si>
    <t>SUM('FIN1-SOURCE'!BT34,'FIN1-SOURCE'!BT49,'FIN1-SOURCE'!BT62)='FIN1-SOURCE'!BT74</t>
  </si>
  <si>
    <t>SUM(BT34,BT49,BT62)</t>
  </si>
  <si>
    <t>BT74</t>
  </si>
  <si>
    <t>SUM('FIN1-SOURCE'!BT35,'FIN1-SOURCE'!BT50,'FIN1-SOURCE'!BT63)='FIN1-SOURCE'!BT75</t>
  </si>
  <si>
    <t>SUM(BT35,BT50,BT63)</t>
  </si>
  <si>
    <t>BT75</t>
  </si>
  <si>
    <t>SUM('FIN1-SOURCE'!BT36,'FIN1-SOURCE'!BT51,'FIN1-SOURCE'!BT64)='FIN1-SOURCE'!BT76</t>
  </si>
  <si>
    <t>SUM(BT36,BT51,BT64)</t>
  </si>
  <si>
    <t>BT76</t>
  </si>
  <si>
    <t>SUM('FIN1-SOURCE'!BN77,'FIN1-SOURCE'!BQ77)='FIN1-SOURCE'!BT77</t>
  </si>
  <si>
    <t>SUM(BN77,BQ77)</t>
  </si>
  <si>
    <t>BT77</t>
  </si>
  <si>
    <t>SUM('FIN1-SOURCE'!BN78,'FIN1-SOURCE'!BQ78)='FIN1-SOURCE'!BT78</t>
  </si>
  <si>
    <t>SUM(BN78,BQ78)</t>
  </si>
  <si>
    <t>BT78</t>
  </si>
  <si>
    <t>SUM('FIN1-SOURCE'!BT40,'FIN1-SOURCE'!BT53,'FIN1-SOURCE'!BT65)='FIN1-SOURCE'!BT79</t>
  </si>
  <si>
    <t>SUM(BT40,BT53,BT65)</t>
  </si>
  <si>
    <t>BT79</t>
  </si>
  <si>
    <t>SUM('FIN1-SOURCE'!BT41,'FIN1-SOURCE'!BT54,'FIN1-SOURCE'!BT66)='FIN1-SOURCE'!BT81</t>
  </si>
  <si>
    <t>SUM(BT41,BT54,BT66)</t>
  </si>
  <si>
    <t>BT81</t>
  </si>
  <si>
    <t>SUM(BT42,BT55,BT67)</t>
  </si>
  <si>
    <t>BT82</t>
  </si>
  <si>
    <t>SUM(BT43,BT56,BT68)</t>
  </si>
  <si>
    <t>BT83</t>
  </si>
  <si>
    <t>SUM(BT44,BT57,BT69)</t>
  </si>
  <si>
    <t>BT84</t>
  </si>
  <si>
    <t>BT85</t>
  </si>
  <si>
    <t>BT86</t>
  </si>
  <si>
    <t>SUM('FIN1-SOURCE'!BN87,'FIN1-SOURCE'!BQ87)='FIN1-SOURCE'!BT87</t>
  </si>
  <si>
    <t>SUM(BN87,BQ87)</t>
  </si>
  <si>
    <t>BT87</t>
  </si>
  <si>
    <t>SUM('FIN1-SOURCE'!BN88,'FIN1-SOURCE'!BQ88)='FIN1-SOURCE'!BT88</t>
  </si>
  <si>
    <t>SUM(BN88,BQ88)</t>
  </si>
  <si>
    <t>BT88</t>
  </si>
  <si>
    <t>BT89</t>
  </si>
  <si>
    <t>BT90</t>
  </si>
  <si>
    <t>BT91</t>
  </si>
  <si>
    <t>SUM('FIN1-SOURCE'!BN92,'FIN1-SOURCE'!BQ92)='FIN1-SOURCE'!BT92</t>
  </si>
  <si>
    <t>SUM(BN92,BQ92)</t>
  </si>
  <si>
    <t>BT92</t>
  </si>
  <si>
    <t>SUM('FIN1-SOURCE'!BN93,'FIN1-SOURCE'!BQ93)='FIN1-SOURCE'!BT93</t>
  </si>
  <si>
    <t>SUM(BN93,BQ93)</t>
  </si>
  <si>
    <t>BT93</t>
  </si>
  <si>
    <t>SUM('FIN1-SOURCE'!BN94,'FIN1-SOURCE'!BQ94)='FIN1-SOURCE'!BT94</t>
  </si>
  <si>
    <t>SUM(BN94,BQ94)</t>
  </si>
  <si>
    <t>BT94</t>
  </si>
  <si>
    <t>BT95</t>
  </si>
  <si>
    <t>BT96</t>
  </si>
  <si>
    <t>BT97</t>
  </si>
  <si>
    <t>SUM('FIN1-SOURCE'!BN98,'FIN1-SOURCE'!BQ98)='FIN1-SOURCE'!BT98</t>
  </si>
  <si>
    <t>SUM(BN98,BQ98)</t>
  </si>
  <si>
    <t>BT98</t>
  </si>
  <si>
    <t>SUM('FIN1-SOURCE'!BN99,'FIN1-SOURCE'!BQ99)='FIN1-SOURCE'!BT99</t>
  </si>
  <si>
    <t>SUM(BN99,BQ99)</t>
  </si>
  <si>
    <t>BT99</t>
  </si>
  <si>
    <t>BT100</t>
  </si>
  <si>
    <t>BT101</t>
  </si>
  <si>
    <t>BT102</t>
  </si>
  <si>
    <t>SUM('FIN1-SOURCE'!BN103,'FIN1-SOURCE'!BQ103)='FIN1-SOURCE'!BT103</t>
  </si>
  <si>
    <t>SUM(BN103,BQ103)</t>
  </si>
  <si>
    <t>BT103</t>
  </si>
  <si>
    <t>SUM('FIN1-SOURCE'!BN104,'FIN1-SOURCE'!BQ104)='FIN1-SOURCE'!BT104</t>
  </si>
  <si>
    <t>SUM(BN104,BQ104)</t>
  </si>
  <si>
    <t>BT104</t>
  </si>
  <si>
    <t>SUM('FIN1-SOURCE'!BN105,'FIN1-SOURCE'!BQ105)='FIN1-SOURCE'!BT105</t>
  </si>
  <si>
    <t>SUM(BN105,BQ105)</t>
  </si>
  <si>
    <t>BT105</t>
  </si>
  <si>
    <t>BT106</t>
  </si>
  <si>
    <t>BT107</t>
  </si>
  <si>
    <t>BT108</t>
  </si>
  <si>
    <t>SUM('FIN1-SOURCE'!BN109,'FIN1-SOURCE'!BQ109)='FIN1-SOURCE'!BT109</t>
  </si>
  <si>
    <t>SUM(BN109,BQ109)</t>
  </si>
  <si>
    <t>BT109</t>
  </si>
  <si>
    <t>SUM('FIN1-SOURCE'!BN110,'FIN1-SOURCE'!BQ110)='FIN1-SOURCE'!BT110</t>
  </si>
  <si>
    <t>SUM(BN110,BQ110)</t>
  </si>
  <si>
    <t>BT110</t>
  </si>
  <si>
    <t>BT111</t>
  </si>
  <si>
    <t>BT112</t>
  </si>
  <si>
    <t>BT113</t>
  </si>
  <si>
    <t>SUM('FIN1-SOURCE'!BN114,'FIN1-SOURCE'!BQ114)='FIN1-SOURCE'!BT114</t>
  </si>
  <si>
    <t>SUM(BN114,BQ114)</t>
  </si>
  <si>
    <t>BT114</t>
  </si>
  <si>
    <t>SUM('FIN1-SOURCE'!BN115,'FIN1-SOURCE'!BQ115)='FIN1-SOURCE'!BT115</t>
  </si>
  <si>
    <t>SUM(BN115,BQ115)</t>
  </si>
  <si>
    <t>BT115</t>
  </si>
  <si>
    <t>SUM('FIN1-SOURCE'!BN116,'FIN1-SOURCE'!BQ116)='FIN1-SOURCE'!BT116</t>
  </si>
  <si>
    <t>SUM(BN116,BQ116)</t>
  </si>
  <si>
    <t>BT116</t>
  </si>
  <si>
    <t>SUM('FIN1-SOURCE'!BN117,'FIN1-SOURCE'!BQ117)='FIN1-SOURCE'!BT117</t>
  </si>
  <si>
    <t>SUM(BN117,BQ117)</t>
  </si>
  <si>
    <t>BT117</t>
  </si>
  <si>
    <t>BT118</t>
  </si>
  <si>
    <t>BT119</t>
  </si>
  <si>
    <t>BT120</t>
  </si>
  <si>
    <t>SUM('FIN1-SOURCE'!BT98,'FIN1-SOURCE'!BT109)='FIN1-SOURCE'!BT121</t>
  </si>
  <si>
    <t>SUM(BT98,BT109)</t>
  </si>
  <si>
    <t>BT121</t>
  </si>
  <si>
    <t>SUM('FIN1-SOURCE'!BT99,'FIN1-SOURCE'!BT110)='FIN1-SOURCE'!BT122</t>
  </si>
  <si>
    <t>SUM(BT99,BT110)</t>
  </si>
  <si>
    <t>BT122</t>
  </si>
  <si>
    <t>SUM('FIN1-SOURCE'!BT100,'FIN1-SOURCE'!BT111)='FIN1-SOURCE'!BT123</t>
  </si>
  <si>
    <t>SUM(BT100,BT111)</t>
  </si>
  <si>
    <t>BT123</t>
  </si>
  <si>
    <t>SUM('FIN1-SOURCE'!BT101,'FIN1-SOURCE'!BT112)='FIN1-SOURCE'!BT124</t>
  </si>
  <si>
    <t>SUM(BT101,BT112)</t>
  </si>
  <si>
    <t>BT124</t>
  </si>
  <si>
    <t>BT125</t>
  </si>
  <si>
    <t>BT126</t>
  </si>
  <si>
    <t>BT127</t>
  </si>
  <si>
    <t>BT128</t>
  </si>
  <si>
    <t>BT129</t>
  </si>
  <si>
    <t>BT130</t>
  </si>
  <si>
    <t>BT131</t>
  </si>
  <si>
    <t>BT132</t>
  </si>
  <si>
    <t>BT133</t>
  </si>
  <si>
    <t>BT134</t>
  </si>
  <si>
    <t>SUM('FIN1-SOURCE'!BW32,'FIN1-SOURCE'!BW33)='FIN1-SOURCE'!BW34</t>
  </si>
  <si>
    <t>SUM(BW32,BW33)</t>
  </si>
  <si>
    <t>BW34</t>
  </si>
  <si>
    <t>SUM('FIN1-SOURCE'!BW31,'FIN1-SOURCE'!BW34)='FIN1-SOURCE'!BW35</t>
  </si>
  <si>
    <t>SUM(BW31,BW34)</t>
  </si>
  <si>
    <t>BW35</t>
  </si>
  <si>
    <t>SUM('FIN1-SOURCE'!BW37,'FIN1-SOURCE'!BW38)='FIN1-SOURCE'!BW39</t>
  </si>
  <si>
    <t>SUM(BW37,BW38)</t>
  </si>
  <si>
    <t>BW39</t>
  </si>
  <si>
    <t>SUM('FIN1-SOURCE'!BW40,'FIN1-SOURCE'!BW41)='FIN1-SOURCE'!BW42</t>
  </si>
  <si>
    <t>SUM(BW40,BW41)</t>
  </si>
  <si>
    <t>SUM('FIN1-SOURCE'!BW42,'FIN1-SOURCE'!BW43)='FIN1-SOURCE'!BW44</t>
  </si>
  <si>
    <t>SUM(BW42,BW43)</t>
  </si>
  <si>
    <t>SUM('FIN1-SOURCE'!BW35,'FIN1-SOURCE'!BW39,'FIN1-SOURCE'!BW44)='FIN1-SOURCE'!BW45</t>
  </si>
  <si>
    <t>SUM(BW35,BW39,BW44)</t>
  </si>
  <si>
    <t>SUM('FIN1-SOURCE'!BW47,'FIN1-SOURCE'!BW48)='FIN1-SOURCE'!BW49</t>
  </si>
  <si>
    <t>SUM(BW47,BW48)</t>
  </si>
  <si>
    <t>BW49</t>
  </si>
  <si>
    <t>SUM('FIN1-SOURCE'!BW46,'FIN1-SOURCE'!BW49)='FIN1-SOURCE'!BW50</t>
  </si>
  <si>
    <t>SUM(BW46,BW49)</t>
  </si>
  <si>
    <t>BW50</t>
  </si>
  <si>
    <t>SUM('FIN1-SOURCE'!BW53,'FIN1-SOURCE'!BW54)='FIN1-SOURCE'!BW55</t>
  </si>
  <si>
    <t>SUM(BW53,BW54)</t>
  </si>
  <si>
    <t>BW55</t>
  </si>
  <si>
    <t>SUM('FIN1-SOURCE'!BW55,'FIN1-SOURCE'!BW56)='FIN1-SOURCE'!BW57</t>
  </si>
  <si>
    <t>SUM(BW55,BW56)</t>
  </si>
  <si>
    <t>BW57</t>
  </si>
  <si>
    <t>SUM('FIN1-SOURCE'!BW50,'FIN1-SOURCE'!BW52,'FIN1-SOURCE'!BW57)='FIN1-SOURCE'!BW58</t>
  </si>
  <si>
    <t>SUM(BW50,BW52,BW57)</t>
  </si>
  <si>
    <t>BW58</t>
  </si>
  <si>
    <t>SUM('FIN1-SOURCE'!BW60,'FIN1-SOURCE'!BW61)='FIN1-SOURCE'!BW62</t>
  </si>
  <si>
    <t>SUM(BW60,BW61)</t>
  </si>
  <si>
    <t>BW62</t>
  </si>
  <si>
    <t>SUM('FIN1-SOURCE'!BW59,'FIN1-SOURCE'!BW62)='FIN1-SOURCE'!BW63</t>
  </si>
  <si>
    <t>SUM(BW59,BW62)</t>
  </si>
  <si>
    <t>BW63</t>
  </si>
  <si>
    <t>SUM('FIN1-SOURCE'!BW65,'FIN1-SOURCE'!BW66)='FIN1-SOURCE'!BW67</t>
  </si>
  <si>
    <t>SUM(BW65,BW66)</t>
  </si>
  <si>
    <t>BW67</t>
  </si>
  <si>
    <t>SUM('FIN1-SOURCE'!BW67,'FIN1-SOURCE'!BW68)='FIN1-SOURCE'!BW69</t>
  </si>
  <si>
    <t>SUM(BW67,BW68)</t>
  </si>
  <si>
    <t>BW69</t>
  </si>
  <si>
    <t>SUM('FIN1-SOURCE'!BW63,'FIN1-SOURCE'!BW69)='FIN1-SOURCE'!BW70</t>
  </si>
  <si>
    <t>SUM(BW63,BW69)</t>
  </si>
  <si>
    <t>BW70</t>
  </si>
  <si>
    <t>SUM('FIN1-SOURCE'!BW31,'FIN1-SOURCE'!BW46,'FIN1-SOURCE'!BW59)='FIN1-SOURCE'!BW71</t>
  </si>
  <si>
    <t>SUM(BW31,BW46,BW59)</t>
  </si>
  <si>
    <t>BW71</t>
  </si>
  <si>
    <t>SUM('FIN1-SOURCE'!BW32,'FIN1-SOURCE'!BW47,'FIN1-SOURCE'!BW60)='FIN1-SOURCE'!BW72</t>
  </si>
  <si>
    <t>SUM(BW32,BW47,BW60)</t>
  </si>
  <si>
    <t>BW72</t>
  </si>
  <si>
    <t>SUM('FIN1-SOURCE'!BW33,'FIN1-SOURCE'!BW48,'FIN1-SOURCE'!BW61)='FIN1-SOURCE'!BW73</t>
  </si>
  <si>
    <t>SUM(BW33,BW48,BW61)</t>
  </si>
  <si>
    <t>BW73</t>
  </si>
  <si>
    <t>SUM('FIN1-SOURCE'!BW34,'FIN1-SOURCE'!BW49,'FIN1-SOURCE'!BW62)='FIN1-SOURCE'!BW74</t>
  </si>
  <si>
    <t>SUM(BW34,BW49,BW62)</t>
  </si>
  <si>
    <t>BW74</t>
  </si>
  <si>
    <t>SUM('FIN1-SOURCE'!BW35,'FIN1-SOURCE'!BW50,'FIN1-SOURCE'!BW63)='FIN1-SOURCE'!BW75</t>
  </si>
  <si>
    <t>SUM(BW35,BW50,BW63)</t>
  </si>
  <si>
    <t>BW75</t>
  </si>
  <si>
    <t>SUM('FIN1-SOURCE'!BW36,'FIN1-SOURCE'!BW51,'FIN1-SOURCE'!BW64)='FIN1-SOURCE'!BW76</t>
  </si>
  <si>
    <t>SUM(BW36,BW51,BW64)</t>
  </si>
  <si>
    <t>BW76</t>
  </si>
  <si>
    <t>SUM('FIN1-SOURCE'!BW40,'FIN1-SOURCE'!BW53,'FIN1-SOURCE'!BW65)='FIN1-SOURCE'!BW79</t>
  </si>
  <si>
    <t>SUM(BW40,BW53,BW65)</t>
  </si>
  <si>
    <t>BW79</t>
  </si>
  <si>
    <t>SUM('FIN1-SOURCE'!BW41,'FIN1-SOURCE'!BW54,'FIN1-SOURCE'!BW66)='FIN1-SOURCE'!BW81</t>
  </si>
  <si>
    <t>SUM(BW41,BW54,BW66)</t>
  </si>
  <si>
    <t>BW81</t>
  </si>
  <si>
    <t>SUM(BW42,BW55,BW67)</t>
  </si>
  <si>
    <t>BW82</t>
  </si>
  <si>
    <t>SUM(BW43,BW56,BW68)</t>
  </si>
  <si>
    <t>BW83</t>
  </si>
  <si>
    <t>SUM(BW44,BW57,BW69)</t>
  </si>
  <si>
    <t>BW84</t>
  </si>
  <si>
    <t>BW85</t>
  </si>
  <si>
    <t>BW90</t>
  </si>
  <si>
    <t>BW96</t>
  </si>
  <si>
    <t>BW101</t>
  </si>
  <si>
    <t>BW107</t>
  </si>
  <si>
    <t>BW112</t>
  </si>
  <si>
    <t>BW119</t>
  </si>
  <si>
    <t>BW120</t>
  </si>
  <si>
    <t>SUM('FIN1-SOURCE'!BW98,'FIN1-SOURCE'!BW109)='FIN1-SOURCE'!BW121</t>
  </si>
  <si>
    <t>SUM(BW98,BW109)</t>
  </si>
  <si>
    <t>BW121</t>
  </si>
  <si>
    <t>SUM('FIN1-SOURCE'!BW99,'FIN1-SOURCE'!BW110)='FIN1-SOURCE'!BW122</t>
  </si>
  <si>
    <t>SUM(BW99,BW110)</t>
  </si>
  <si>
    <t>BW122</t>
  </si>
  <si>
    <t>SUM('FIN1-SOURCE'!BW100,'FIN1-SOURCE'!BW111)='FIN1-SOURCE'!BW123</t>
  </si>
  <si>
    <t>SUM(BW100,BW111)</t>
  </si>
  <si>
    <t>BW123</t>
  </si>
  <si>
    <t>SUM('FIN1-SOURCE'!BW101,'FIN1-SOURCE'!BW112)='FIN1-SOURCE'!BW124</t>
  </si>
  <si>
    <t>SUM(BW101,BW112)</t>
  </si>
  <si>
    <t>BW124</t>
  </si>
  <si>
    <t>BW125</t>
  </si>
  <si>
    <t>BW126</t>
  </si>
  <si>
    <t>BW127</t>
  </si>
  <si>
    <t>BW128</t>
  </si>
  <si>
    <t>BW129</t>
  </si>
  <si>
    <t>BW130</t>
  </si>
  <si>
    <t>BW131</t>
  </si>
  <si>
    <t>BW132</t>
  </si>
  <si>
    <t>BW133</t>
  </si>
  <si>
    <t>BW134</t>
  </si>
  <si>
    <t>SUM('FIN1-SOURCE'!BZ32,'FIN1-SOURCE'!BZ33)='FIN1-SOURCE'!BZ34</t>
  </si>
  <si>
    <t>SUM(BZ32,BZ33)</t>
  </si>
  <si>
    <t>BZ34</t>
  </si>
  <si>
    <t>SUM('FIN1-SOURCE'!BZ31,'FIN1-SOURCE'!BZ34)='FIN1-SOURCE'!BZ35</t>
  </si>
  <si>
    <t>SUM(BZ31,BZ34)</t>
  </si>
  <si>
    <t>BZ35</t>
  </si>
  <si>
    <t>SUM('FIN1-SOURCE'!BZ37,'FIN1-SOURCE'!BZ38)='FIN1-SOURCE'!BZ39</t>
  </si>
  <si>
    <t>SUM(BZ37,BZ38)</t>
  </si>
  <si>
    <t>BZ39</t>
  </si>
  <si>
    <t>SUM('FIN1-SOURCE'!BZ40,'FIN1-SOURCE'!BZ41)='FIN1-SOURCE'!BZ42</t>
  </si>
  <si>
    <t>SUM(BZ40,BZ41)</t>
  </si>
  <si>
    <t>SUM('FIN1-SOURCE'!BZ42,'FIN1-SOURCE'!BZ43)='FIN1-SOURCE'!BZ44</t>
  </si>
  <si>
    <t>SUM(BZ42,BZ43)</t>
  </si>
  <si>
    <t>SUM('FIN1-SOURCE'!BZ35,'FIN1-SOURCE'!BZ39,'FIN1-SOURCE'!BZ44)='FIN1-SOURCE'!BZ45</t>
  </si>
  <si>
    <t>SUM(BZ35,BZ39,BZ44)</t>
  </si>
  <si>
    <t>SUM('FIN1-SOURCE'!BZ47,'FIN1-SOURCE'!BZ48)='FIN1-SOURCE'!BZ49</t>
  </si>
  <si>
    <t>SUM(BZ47,BZ48)</t>
  </si>
  <si>
    <t>BZ49</t>
  </si>
  <si>
    <t>SUM('FIN1-SOURCE'!BZ46,'FIN1-SOURCE'!BZ49)='FIN1-SOURCE'!BZ50</t>
  </si>
  <si>
    <t>SUM(BZ46,BZ49)</t>
  </si>
  <si>
    <t>BZ50</t>
  </si>
  <si>
    <t>SUM('FIN1-SOURCE'!BZ53,'FIN1-SOURCE'!BZ54)='FIN1-SOURCE'!BZ55</t>
  </si>
  <si>
    <t>SUM(BZ53,BZ54)</t>
  </si>
  <si>
    <t>BZ55</t>
  </si>
  <si>
    <t>SUM('FIN1-SOURCE'!BZ55,'FIN1-SOURCE'!BZ56)='FIN1-SOURCE'!BZ57</t>
  </si>
  <si>
    <t>SUM(BZ55,BZ56)</t>
  </si>
  <si>
    <t>BZ57</t>
  </si>
  <si>
    <t>SUM('FIN1-SOURCE'!BZ50,'FIN1-SOURCE'!BZ52,'FIN1-SOURCE'!BZ57)='FIN1-SOURCE'!BZ58</t>
  </si>
  <si>
    <t>SUM(BZ50,BZ52,BZ57)</t>
  </si>
  <si>
    <t>BZ58</t>
  </si>
  <si>
    <t>SUM('FIN1-SOURCE'!BZ60,'FIN1-SOURCE'!BZ61)='FIN1-SOURCE'!BZ62</t>
  </si>
  <si>
    <t>SUM(BZ60,BZ61)</t>
  </si>
  <si>
    <t>BZ62</t>
  </si>
  <si>
    <t>SUM('FIN1-SOURCE'!BZ59,'FIN1-SOURCE'!BZ62)='FIN1-SOURCE'!BZ63</t>
  </si>
  <si>
    <t>SUM(BZ59,BZ62)</t>
  </si>
  <si>
    <t>BZ63</t>
  </si>
  <si>
    <t>SUM('FIN1-SOURCE'!BZ65,'FIN1-SOURCE'!BZ66)='FIN1-SOURCE'!BZ67</t>
  </si>
  <si>
    <t>SUM(BZ65,BZ66)</t>
  </si>
  <si>
    <t>BZ67</t>
  </si>
  <si>
    <t>SUM('FIN1-SOURCE'!BZ67,'FIN1-SOURCE'!BZ68)='FIN1-SOURCE'!BZ69</t>
  </si>
  <si>
    <t>SUM(BZ67,BZ68)</t>
  </si>
  <si>
    <t>BZ69</t>
  </si>
  <si>
    <t>SUM('FIN1-SOURCE'!BZ63,'FIN1-SOURCE'!BZ69)='FIN1-SOURCE'!BZ70</t>
  </si>
  <si>
    <t>SUM(BZ63,BZ69)</t>
  </si>
  <si>
    <t>BZ70</t>
  </si>
  <si>
    <t>SUM('FIN1-SOURCE'!BZ31,'FIN1-SOURCE'!BZ46,'FIN1-SOURCE'!BZ59)='FIN1-SOURCE'!BZ71</t>
  </si>
  <si>
    <t>SUM(BZ31,BZ46,BZ59)</t>
  </si>
  <si>
    <t>BZ71</t>
  </si>
  <si>
    <t>SUM('FIN1-SOURCE'!BZ32,'FIN1-SOURCE'!BZ47,'FIN1-SOURCE'!BZ60)='FIN1-SOURCE'!BZ72</t>
  </si>
  <si>
    <t>SUM(BZ32,BZ47,BZ60)</t>
  </si>
  <si>
    <t>BZ72</t>
  </si>
  <si>
    <t>SUM('FIN1-SOURCE'!BZ33,'FIN1-SOURCE'!BZ48,'FIN1-SOURCE'!BZ61)='FIN1-SOURCE'!BZ73</t>
  </si>
  <si>
    <t>SUM(BZ33,BZ48,BZ61)</t>
  </si>
  <si>
    <t>BZ73</t>
  </si>
  <si>
    <t>SUM('FIN1-SOURCE'!BZ34,'FIN1-SOURCE'!BZ49,'FIN1-SOURCE'!BZ62)='FIN1-SOURCE'!BZ74</t>
  </si>
  <si>
    <t>SUM(BZ34,BZ49,BZ62)</t>
  </si>
  <si>
    <t>BZ74</t>
  </si>
  <si>
    <t>SUM('FIN1-SOURCE'!BZ35,'FIN1-SOURCE'!BZ50,'FIN1-SOURCE'!BZ63)='FIN1-SOURCE'!BZ75</t>
  </si>
  <si>
    <t>SUM(BZ35,BZ50,BZ63)</t>
  </si>
  <si>
    <t>BZ75</t>
  </si>
  <si>
    <t>SUM('FIN1-SOURCE'!BZ36,'FIN1-SOURCE'!BZ51,'FIN1-SOURCE'!BZ64)='FIN1-SOURCE'!BZ76</t>
  </si>
  <si>
    <t>SUM(BZ36,BZ51,BZ64)</t>
  </si>
  <si>
    <t>BZ76</t>
  </si>
  <si>
    <t>SUM('FIN1-SOURCE'!BZ40,'FIN1-SOURCE'!BZ53,'FIN1-SOURCE'!BZ65)='FIN1-SOURCE'!BZ79</t>
  </si>
  <si>
    <t>SUM(BZ40,BZ53,BZ65)</t>
  </si>
  <si>
    <t>BZ79</t>
  </si>
  <si>
    <t>SUM('FIN1-SOURCE'!BZ41,'FIN1-SOURCE'!BZ54,'FIN1-SOURCE'!BZ66)='FIN1-SOURCE'!BZ81</t>
  </si>
  <si>
    <t>SUM(BZ41,BZ54,BZ66)</t>
  </si>
  <si>
    <t>BZ81</t>
  </si>
  <si>
    <t>SUM(BZ42,BZ55,BZ67)</t>
  </si>
  <si>
    <t>BZ82</t>
  </si>
  <si>
    <t>SUM(BZ43,BZ56,BZ68)</t>
  </si>
  <si>
    <t>BZ83</t>
  </si>
  <si>
    <t>SUM(BZ44,BZ57,BZ69)</t>
  </si>
  <si>
    <t>BZ84</t>
  </si>
  <si>
    <t>BZ85</t>
  </si>
  <si>
    <t>BZ90</t>
  </si>
  <si>
    <t>BZ96</t>
  </si>
  <si>
    <t>BZ101</t>
  </si>
  <si>
    <t>BZ107</t>
  </si>
  <si>
    <t>BZ112</t>
  </si>
  <si>
    <t>BZ119</t>
  </si>
  <si>
    <t>BZ120</t>
  </si>
  <si>
    <t>SUM('FIN1-SOURCE'!BZ98,'FIN1-SOURCE'!BZ109)='FIN1-SOURCE'!BZ121</t>
  </si>
  <si>
    <t>SUM(BZ98,BZ109)</t>
  </si>
  <si>
    <t>BZ121</t>
  </si>
  <si>
    <t>SUM('FIN1-SOURCE'!BZ99,'FIN1-SOURCE'!BZ110)='FIN1-SOURCE'!BZ122</t>
  </si>
  <si>
    <t>SUM(BZ99,BZ110)</t>
  </si>
  <si>
    <t>BZ122</t>
  </si>
  <si>
    <t>SUM('FIN1-SOURCE'!BZ100,'FIN1-SOURCE'!BZ111)='FIN1-SOURCE'!BZ123</t>
  </si>
  <si>
    <t>SUM(BZ100,BZ111)</t>
  </si>
  <si>
    <t>BZ123</t>
  </si>
  <si>
    <t>SUM('FIN1-SOURCE'!BZ101,'FIN1-SOURCE'!BZ112)='FIN1-SOURCE'!BZ124</t>
  </si>
  <si>
    <t>SUM(BZ101,BZ112)</t>
  </si>
  <si>
    <t>BZ124</t>
  </si>
  <si>
    <t>BZ125</t>
  </si>
  <si>
    <t>BZ126</t>
  </si>
  <si>
    <t>BZ127</t>
  </si>
  <si>
    <t>BZ128</t>
  </si>
  <si>
    <t>BZ129</t>
  </si>
  <si>
    <t>BZ130</t>
  </si>
  <si>
    <t>BZ131</t>
  </si>
  <si>
    <t>BZ132</t>
  </si>
  <si>
    <t>BZ133</t>
  </si>
  <si>
    <t>BZ134</t>
  </si>
  <si>
    <t>SUM('FIN1-SOURCE'!BW31,'FIN1-SOURCE'!BZ31)='FIN1-SOURCE'!CC31</t>
  </si>
  <si>
    <t>SUM('FIN1-SOURCE'!BW32,'FIN1-SOURCE'!BZ32)='FIN1-SOURCE'!CC32</t>
  </si>
  <si>
    <t>SUM('FIN1-SOURCE'!BW33,'FIN1-SOURCE'!BZ33)='FIN1-SOURCE'!CC33</t>
  </si>
  <si>
    <t>SUM('FIN1-SOURCE'!CC32,'FIN1-SOURCE'!CC33)='FIN1-SOURCE'!CC34</t>
  </si>
  <si>
    <t>SUM(CC32,CC33)</t>
  </si>
  <si>
    <t>SUM('FIN1-SOURCE'!CC31,'FIN1-SOURCE'!CC34)='FIN1-SOURCE'!CC35</t>
  </si>
  <si>
    <t>SUM(CC31,CC34)</t>
  </si>
  <si>
    <t>SUM('FIN1-SOURCE'!BW36,'FIN1-SOURCE'!BZ36)='FIN1-SOURCE'!CC36</t>
  </si>
  <si>
    <t>SUM('FIN1-SOURCE'!BW37,'FIN1-SOURCE'!BZ37)='FIN1-SOURCE'!CC37</t>
  </si>
  <si>
    <t>SUM('FIN1-SOURCE'!BW38,'FIN1-SOURCE'!BZ38)='FIN1-SOURCE'!CC38</t>
  </si>
  <si>
    <t>SUM('FIN1-SOURCE'!CC37,'FIN1-SOURCE'!CC38)='FIN1-SOURCE'!CC39</t>
  </si>
  <si>
    <t>SUM(CC37,CC38)</t>
  </si>
  <si>
    <t>SUM('FIN1-SOURCE'!BW40,'FIN1-SOURCE'!BZ40)='FIN1-SOURCE'!CC40</t>
  </si>
  <si>
    <t>SUM(BW40,BZ40)</t>
  </si>
  <si>
    <t>SUM('FIN1-SOURCE'!BW41,'FIN1-SOURCE'!BZ41)='FIN1-SOURCE'!CC41</t>
  </si>
  <si>
    <t>SUM(BW41,BZ41)</t>
  </si>
  <si>
    <t>SUM('FIN1-SOURCE'!CC40,'FIN1-SOURCE'!CC41)='FIN1-SOURCE'!CC42</t>
  </si>
  <si>
    <t>SUM(CC40,CC41)</t>
  </si>
  <si>
    <t>SUM('FIN1-SOURCE'!BW43,'FIN1-SOURCE'!BZ43)='FIN1-SOURCE'!CC43</t>
  </si>
  <si>
    <t>SUM(BW43,BZ43)</t>
  </si>
  <si>
    <t>SUM('FIN1-SOURCE'!CC42,'FIN1-SOURCE'!CC43)='FIN1-SOURCE'!CC44</t>
  </si>
  <si>
    <t>SUM(CC42,CC43)</t>
  </si>
  <si>
    <t>SUM('FIN1-SOURCE'!CC35,'FIN1-SOURCE'!CC39,'FIN1-SOURCE'!CC44)='FIN1-SOURCE'!CC45</t>
  </si>
  <si>
    <t>SUM(CC35,CC39,CC44)</t>
  </si>
  <si>
    <t>SUM('FIN1-SOURCE'!BW46,'FIN1-SOURCE'!BZ46)='FIN1-SOURCE'!CC46</t>
  </si>
  <si>
    <t>SUM(BW46,BZ46)</t>
  </si>
  <si>
    <t>CC46</t>
  </si>
  <si>
    <t>SUM('FIN1-SOURCE'!BW47,'FIN1-SOURCE'!BZ47)='FIN1-SOURCE'!CC47</t>
  </si>
  <si>
    <t>SUM(BW47,BZ47)</t>
  </si>
  <si>
    <t>CC47</t>
  </si>
  <si>
    <t>SUM('FIN1-SOURCE'!BW48,'FIN1-SOURCE'!BZ48)='FIN1-SOURCE'!CC48</t>
  </si>
  <si>
    <t>SUM(BW48,BZ48)</t>
  </si>
  <si>
    <t>CC48</t>
  </si>
  <si>
    <t>SUM('FIN1-SOURCE'!CC47,'FIN1-SOURCE'!CC48)='FIN1-SOURCE'!CC49</t>
  </si>
  <si>
    <t>SUM(CC47,CC48)</t>
  </si>
  <si>
    <t>CC49</t>
  </si>
  <si>
    <t>SUM('FIN1-SOURCE'!CC46,'FIN1-SOURCE'!CC49)='FIN1-SOURCE'!CC50</t>
  </si>
  <si>
    <t>SUM(CC46,CC49)</t>
  </si>
  <si>
    <t>CC50</t>
  </si>
  <si>
    <t>SUM('FIN1-SOURCE'!BW51,'FIN1-SOURCE'!BZ51)='FIN1-SOURCE'!CC51</t>
  </si>
  <si>
    <t>SUM(BW51,BZ51)</t>
  </si>
  <si>
    <t>CC51</t>
  </si>
  <si>
    <t>SUM('FIN1-SOURCE'!BW52,'FIN1-SOURCE'!BZ52)='FIN1-SOURCE'!CC52</t>
  </si>
  <si>
    <t>SUM(BW52,BZ52)</t>
  </si>
  <si>
    <t>CC52</t>
  </si>
  <si>
    <t>SUM('FIN1-SOURCE'!BW53,'FIN1-SOURCE'!BZ53)='FIN1-SOURCE'!CC53</t>
  </si>
  <si>
    <t>SUM(BW53,BZ53)</t>
  </si>
  <si>
    <t>CC53</t>
  </si>
  <si>
    <t>SUM('FIN1-SOURCE'!BW54,'FIN1-SOURCE'!BZ54)='FIN1-SOURCE'!CC54</t>
  </si>
  <si>
    <t>SUM(BW54,BZ54)</t>
  </si>
  <si>
    <t>CC54</t>
  </si>
  <si>
    <t>SUM('FIN1-SOURCE'!CC53,'FIN1-SOURCE'!CC54)='FIN1-SOURCE'!CC55</t>
  </si>
  <si>
    <t>SUM(CC53,CC54)</t>
  </si>
  <si>
    <t>CC55</t>
  </si>
  <si>
    <t>SUM('FIN1-SOURCE'!BW56,'FIN1-SOURCE'!BZ56)='FIN1-SOURCE'!CC56</t>
  </si>
  <si>
    <t>SUM(BW56,BZ56)</t>
  </si>
  <si>
    <t>CC56</t>
  </si>
  <si>
    <t>SUM('FIN1-SOURCE'!CC55,'FIN1-SOURCE'!CC56)='FIN1-SOURCE'!CC57</t>
  </si>
  <si>
    <t>SUM(CC55,CC56)</t>
  </si>
  <si>
    <t>CC57</t>
  </si>
  <si>
    <t>SUM('FIN1-SOURCE'!CC50,'FIN1-SOURCE'!CC52,'FIN1-SOURCE'!CC57)='FIN1-SOURCE'!CC58</t>
  </si>
  <si>
    <t>SUM(CC50,CC52,CC57)</t>
  </si>
  <si>
    <t>CC58</t>
  </si>
  <si>
    <t>SUM('FIN1-SOURCE'!BW59,'FIN1-SOURCE'!BZ59)='FIN1-SOURCE'!CC59</t>
  </si>
  <si>
    <t>SUM(BW59,BZ59)</t>
  </si>
  <si>
    <t>CC59</t>
  </si>
  <si>
    <t>SUM('FIN1-SOURCE'!BW60,'FIN1-SOURCE'!BZ60)='FIN1-SOURCE'!CC60</t>
  </si>
  <si>
    <t>SUM(BW60,BZ60)</t>
  </si>
  <si>
    <t>CC60</t>
  </si>
  <si>
    <t>SUM('FIN1-SOURCE'!BW61,'FIN1-SOURCE'!BZ61)='FIN1-SOURCE'!CC61</t>
  </si>
  <si>
    <t>SUM(BW61,BZ61)</t>
  </si>
  <si>
    <t>CC61</t>
  </si>
  <si>
    <t>SUM('FIN1-SOURCE'!CC60,'FIN1-SOURCE'!CC61)='FIN1-SOURCE'!CC62</t>
  </si>
  <si>
    <t>SUM(CC60,CC61)</t>
  </si>
  <si>
    <t>CC62</t>
  </si>
  <si>
    <t>SUM('FIN1-SOURCE'!CC59,'FIN1-SOURCE'!CC62)='FIN1-SOURCE'!CC63</t>
  </si>
  <si>
    <t>SUM(CC59,CC62)</t>
  </si>
  <si>
    <t>CC63</t>
  </si>
  <si>
    <t>SUM('FIN1-SOURCE'!BW64,'FIN1-SOURCE'!BZ64)='FIN1-SOURCE'!CC64</t>
  </si>
  <si>
    <t>SUM(BW64,BZ64)</t>
  </si>
  <si>
    <t>CC64</t>
  </si>
  <si>
    <t>SUM('FIN1-SOURCE'!BW65,'FIN1-SOURCE'!BZ65)='FIN1-SOURCE'!CC65</t>
  </si>
  <si>
    <t>SUM(BW65,BZ65)</t>
  </si>
  <si>
    <t>CC65</t>
  </si>
  <si>
    <t>SUM('FIN1-SOURCE'!BW66,'FIN1-SOURCE'!BZ66)='FIN1-SOURCE'!CC66</t>
  </si>
  <si>
    <t>SUM(BW66,BZ66)</t>
  </si>
  <si>
    <t>CC66</t>
  </si>
  <si>
    <t>SUM('FIN1-SOURCE'!CC65,'FIN1-SOURCE'!CC66)='FIN1-SOURCE'!CC67</t>
  </si>
  <si>
    <t>SUM(CC65,CC66)</t>
  </si>
  <si>
    <t>CC67</t>
  </si>
  <si>
    <t>SUM('FIN1-SOURCE'!BW68,'FIN1-SOURCE'!BZ68)='FIN1-SOURCE'!CC68</t>
  </si>
  <si>
    <t>SUM(BW68,BZ68)</t>
  </si>
  <si>
    <t>CC68</t>
  </si>
  <si>
    <t>SUM('FIN1-SOURCE'!CC67,'FIN1-SOURCE'!CC68)='FIN1-SOURCE'!CC69</t>
  </si>
  <si>
    <t>SUM(CC67,CC68)</t>
  </si>
  <si>
    <t>CC69</t>
  </si>
  <si>
    <t>SUM('FIN1-SOURCE'!CC63,'FIN1-SOURCE'!CC69)='FIN1-SOURCE'!CC70</t>
  </si>
  <si>
    <t>SUM(CC63,CC69)</t>
  </si>
  <si>
    <t>CC70</t>
  </si>
  <si>
    <t>SUM('FIN1-SOURCE'!CC31,'FIN1-SOURCE'!CC46,'FIN1-SOURCE'!CC59)='FIN1-SOURCE'!CC71</t>
  </si>
  <si>
    <t>SUM(CC31,CC46,CC59)</t>
  </si>
  <si>
    <t>CC71</t>
  </si>
  <si>
    <t>SUM('FIN1-SOURCE'!CC32,'FIN1-SOURCE'!CC47,'FIN1-SOURCE'!CC60)='FIN1-SOURCE'!CC72</t>
  </si>
  <si>
    <t>SUM(CC32,CC47,CC60)</t>
  </si>
  <si>
    <t>CC72</t>
  </si>
  <si>
    <t>SUM('FIN1-SOURCE'!CC33,'FIN1-SOURCE'!CC48,'FIN1-SOURCE'!CC61)='FIN1-SOURCE'!CC73</t>
  </si>
  <si>
    <t>SUM(CC33,CC48,CC61)</t>
  </si>
  <si>
    <t>CC73</t>
  </si>
  <si>
    <t>SUM('FIN1-SOURCE'!CC34,'FIN1-SOURCE'!CC49,'FIN1-SOURCE'!CC62)='FIN1-SOURCE'!CC74</t>
  </si>
  <si>
    <t>SUM(CC34,CC49,CC62)</t>
  </si>
  <si>
    <t>CC74</t>
  </si>
  <si>
    <t>SUM('FIN1-SOURCE'!CC35,'FIN1-SOURCE'!CC50,'FIN1-SOURCE'!CC63)='FIN1-SOURCE'!CC75</t>
  </si>
  <si>
    <t>SUM(CC35,CC50,CC63)</t>
  </si>
  <si>
    <t>CC75</t>
  </si>
  <si>
    <t>SUM('FIN1-SOURCE'!CC36,'FIN1-SOURCE'!CC51,'FIN1-SOURCE'!CC64)='FIN1-SOURCE'!CC76</t>
  </si>
  <si>
    <t>SUM(CC36,CC51,CC64)</t>
  </si>
  <si>
    <t>CC76</t>
  </si>
  <si>
    <t>SUM('FIN1-SOURCE'!BW77,'FIN1-SOURCE'!BZ77)='FIN1-SOURCE'!CC77</t>
  </si>
  <si>
    <t>SUM(BW77,BZ77)</t>
  </si>
  <si>
    <t>CC77</t>
  </si>
  <si>
    <t>SUM('FIN1-SOURCE'!BW78,'FIN1-SOURCE'!BZ78)='FIN1-SOURCE'!CC78</t>
  </si>
  <si>
    <t>SUM(BW78,BZ78)</t>
  </si>
  <si>
    <t>CC78</t>
  </si>
  <si>
    <t>SUM('FIN1-SOURCE'!CC40,'FIN1-SOURCE'!CC53,'FIN1-SOURCE'!CC65)='FIN1-SOURCE'!CC79</t>
  </si>
  <si>
    <t>SUM(CC40,CC53,CC65)</t>
  </si>
  <si>
    <t>CC79</t>
  </si>
  <si>
    <t>SUM('FIN1-SOURCE'!CC41,'FIN1-SOURCE'!CC54,'FIN1-SOURCE'!CC66)='FIN1-SOURCE'!CC81</t>
  </si>
  <si>
    <t>SUM(CC41,CC54,CC66)</t>
  </si>
  <si>
    <t>CC81</t>
  </si>
  <si>
    <t>SUM(CC42,CC55,CC67)</t>
  </si>
  <si>
    <t>CC82</t>
  </si>
  <si>
    <t>SUM(CC43,CC56,CC68)</t>
  </si>
  <si>
    <t>CC83</t>
  </si>
  <si>
    <t>SUM(CC44,CC57,CC69)</t>
  </si>
  <si>
    <t>CC84</t>
  </si>
  <si>
    <t>CC85</t>
  </si>
  <si>
    <t>CC86</t>
  </si>
  <si>
    <t>SUM('FIN1-SOURCE'!BW87,'FIN1-SOURCE'!BZ87)='FIN1-SOURCE'!CC87</t>
  </si>
  <si>
    <t>SUM(BW87,BZ87)</t>
  </si>
  <si>
    <t>CC87</t>
  </si>
  <si>
    <t>SUM('FIN1-SOURCE'!BW88,'FIN1-SOURCE'!BZ88)='FIN1-SOURCE'!CC88</t>
  </si>
  <si>
    <t>SUM(BW88,BZ88)</t>
  </si>
  <si>
    <t>CC88</t>
  </si>
  <si>
    <t>CC89</t>
  </si>
  <si>
    <t>CC90</t>
  </si>
  <si>
    <t>CC91</t>
  </si>
  <si>
    <t>SUM('FIN1-SOURCE'!BW92,'FIN1-SOURCE'!BZ92)='FIN1-SOURCE'!CC92</t>
  </si>
  <si>
    <t>SUM(BW92,BZ92)</t>
  </si>
  <si>
    <t>CC92</t>
  </si>
  <si>
    <t>SUM('FIN1-SOURCE'!BW93,'FIN1-SOURCE'!BZ93)='FIN1-SOURCE'!CC93</t>
  </si>
  <si>
    <t>SUM(BW93,BZ93)</t>
  </si>
  <si>
    <t>CC93</t>
  </si>
  <si>
    <t>SUM('FIN1-SOURCE'!BW94,'FIN1-SOURCE'!BZ94)='FIN1-SOURCE'!CC94</t>
  </si>
  <si>
    <t>SUM(BW94,BZ94)</t>
  </si>
  <si>
    <t>CC94</t>
  </si>
  <si>
    <t>CC95</t>
  </si>
  <si>
    <t>CC96</t>
  </si>
  <si>
    <t>CC97</t>
  </si>
  <si>
    <t>SUM('FIN1-SOURCE'!BW98,'FIN1-SOURCE'!BZ98)='FIN1-SOURCE'!CC98</t>
  </si>
  <si>
    <t>SUM(BW98,BZ98)</t>
  </si>
  <si>
    <t>CC98</t>
  </si>
  <si>
    <t>SUM('FIN1-SOURCE'!BW99,'FIN1-SOURCE'!BZ99)='FIN1-SOURCE'!CC99</t>
  </si>
  <si>
    <t>SUM(BW99,BZ99)</t>
  </si>
  <si>
    <t>CC99</t>
  </si>
  <si>
    <t>CC100</t>
  </si>
  <si>
    <t>CC101</t>
  </si>
  <si>
    <t>CC102</t>
  </si>
  <si>
    <t>SUM('FIN1-SOURCE'!BW103,'FIN1-SOURCE'!BZ103)='FIN1-SOURCE'!CC103</t>
  </si>
  <si>
    <t>SUM(BW103,BZ103)</t>
  </si>
  <si>
    <t>CC103</t>
  </si>
  <si>
    <t>SUM('FIN1-SOURCE'!BW104,'FIN1-SOURCE'!BZ104)='FIN1-SOURCE'!CC104</t>
  </si>
  <si>
    <t>SUM(BW104,BZ104)</t>
  </si>
  <si>
    <t>CC104</t>
  </si>
  <si>
    <t>SUM('FIN1-SOURCE'!BW105,'FIN1-SOURCE'!BZ105)='FIN1-SOURCE'!CC105</t>
  </si>
  <si>
    <t>SUM(BW105,BZ105)</t>
  </si>
  <si>
    <t>CC105</t>
  </si>
  <si>
    <t>CC106</t>
  </si>
  <si>
    <t>CC107</t>
  </si>
  <si>
    <t>CC108</t>
  </si>
  <si>
    <t>SUM('FIN1-SOURCE'!BW109,'FIN1-SOURCE'!BZ109)='FIN1-SOURCE'!CC109</t>
  </si>
  <si>
    <t>SUM(BW109,BZ109)</t>
  </si>
  <si>
    <t>CC109</t>
  </si>
  <si>
    <t>SUM('FIN1-SOURCE'!BW110,'FIN1-SOURCE'!BZ110)='FIN1-SOURCE'!CC110</t>
  </si>
  <si>
    <t>SUM(BW110,BZ110)</t>
  </si>
  <si>
    <t>CC110</t>
  </si>
  <si>
    <t>CC111</t>
  </si>
  <si>
    <t>CC112</t>
  </si>
  <si>
    <t>CC113</t>
  </si>
  <si>
    <t>SUM('FIN1-SOURCE'!BW114,'FIN1-SOURCE'!BZ114)='FIN1-SOURCE'!CC114</t>
  </si>
  <si>
    <t>SUM(BW114,BZ114)</t>
  </si>
  <si>
    <t>CC114</t>
  </si>
  <si>
    <t>SUM('FIN1-SOURCE'!BW115,'FIN1-SOURCE'!BZ115)='FIN1-SOURCE'!CC115</t>
  </si>
  <si>
    <t>SUM(BW115,BZ115)</t>
  </si>
  <si>
    <t>CC115</t>
  </si>
  <si>
    <t>SUM('FIN1-SOURCE'!BW116,'FIN1-SOURCE'!BZ116)='FIN1-SOURCE'!CC116</t>
  </si>
  <si>
    <t>SUM(BW116,BZ116)</t>
  </si>
  <si>
    <t>CC116</t>
  </si>
  <si>
    <t>SUM('FIN1-SOURCE'!BW117,'FIN1-SOURCE'!BZ117)='FIN1-SOURCE'!CC117</t>
  </si>
  <si>
    <t>SUM(BW117,BZ117)</t>
  </si>
  <si>
    <t>CC117</t>
  </si>
  <si>
    <t>CC118</t>
  </si>
  <si>
    <t>CC119</t>
  </si>
  <si>
    <t>CC120</t>
  </si>
  <si>
    <t>SUM('FIN1-SOURCE'!CC98,'FIN1-SOURCE'!CC109)='FIN1-SOURCE'!CC121</t>
  </si>
  <si>
    <t>SUM(CC98,CC109)</t>
  </si>
  <si>
    <t>CC121</t>
  </si>
  <si>
    <t>SUM('FIN1-SOURCE'!CC99,'FIN1-SOURCE'!CC110)='FIN1-SOURCE'!CC122</t>
  </si>
  <si>
    <t>SUM(CC99,CC110)</t>
  </si>
  <si>
    <t>CC122</t>
  </si>
  <si>
    <t>SUM('FIN1-SOURCE'!CC100,'FIN1-SOURCE'!CC111)='FIN1-SOURCE'!CC123</t>
  </si>
  <si>
    <t>SUM(CC100,CC111)</t>
  </si>
  <si>
    <t>CC123</t>
  </si>
  <si>
    <t>SUM('FIN1-SOURCE'!CC101,'FIN1-SOURCE'!CC112)='FIN1-SOURCE'!CC124</t>
  </si>
  <si>
    <t>SUM(CC101,CC112)</t>
  </si>
  <si>
    <t>CC124</t>
  </si>
  <si>
    <t>CC125</t>
  </si>
  <si>
    <t>CC126</t>
  </si>
  <si>
    <t>CC127</t>
  </si>
  <si>
    <t>CC128</t>
  </si>
  <si>
    <t>CC129</t>
  </si>
  <si>
    <t>CC130</t>
  </si>
  <si>
    <t>CC131</t>
  </si>
  <si>
    <t>CC132</t>
  </si>
  <si>
    <t>CC133</t>
  </si>
  <si>
    <t>CC134</t>
  </si>
  <si>
    <t>SUM('FIN1-SOURCE'!CF32,'FIN1-SOURCE'!CF33)='FIN1-SOURCE'!CF34</t>
  </si>
  <si>
    <t>SUM(CF32,CF33)</t>
  </si>
  <si>
    <t>CF34</t>
  </si>
  <si>
    <t>SUM('FIN1-SOURCE'!CF31,'FIN1-SOURCE'!CF34)='FIN1-SOURCE'!CF35</t>
  </si>
  <si>
    <t>SUM(CF31,CF34)</t>
  </si>
  <si>
    <t>CF35</t>
  </si>
  <si>
    <t>SUM('FIN1-SOURCE'!CF37,'FIN1-SOURCE'!CF38)='FIN1-SOURCE'!CF39</t>
  </si>
  <si>
    <t>SUM(CF37,CF38)</t>
  </si>
  <si>
    <t>CF39</t>
  </si>
  <si>
    <t>SUM('FIN1-SOURCE'!CF40,'FIN1-SOURCE'!CF41)='FIN1-SOURCE'!CF42</t>
  </si>
  <si>
    <t>SUM(CF40,CF41)</t>
  </si>
  <si>
    <t>SUM('FIN1-SOURCE'!CF42,'FIN1-SOURCE'!CF43)='FIN1-SOURCE'!CF44</t>
  </si>
  <si>
    <t>SUM(CF42,CF43)</t>
  </si>
  <si>
    <t>SUM('FIN1-SOURCE'!CF35,'FIN1-SOURCE'!CF39,'FIN1-SOURCE'!CF44)='FIN1-SOURCE'!CF45</t>
  </si>
  <si>
    <t>SUM(CF35,CF39,CF44)</t>
  </si>
  <si>
    <t>SUM('FIN1-SOURCE'!CF47,'FIN1-SOURCE'!CF48)='FIN1-SOURCE'!CF49</t>
  </si>
  <si>
    <t>SUM(CF47,CF48)</t>
  </si>
  <si>
    <t>CF49</t>
  </si>
  <si>
    <t>SUM('FIN1-SOURCE'!CF46,'FIN1-SOURCE'!CF49)='FIN1-SOURCE'!CF50</t>
  </si>
  <si>
    <t>SUM(CF46,CF49)</t>
  </si>
  <si>
    <t>CF50</t>
  </si>
  <si>
    <t>SUM('FIN1-SOURCE'!CF53,'FIN1-SOURCE'!CF54)='FIN1-SOURCE'!CF55</t>
  </si>
  <si>
    <t>SUM(CF53,CF54)</t>
  </si>
  <si>
    <t>CF55</t>
  </si>
  <si>
    <t>SUM('FIN1-SOURCE'!CF55,'FIN1-SOURCE'!CF56)='FIN1-SOURCE'!CF57</t>
  </si>
  <si>
    <t>SUM(CF55,CF56)</t>
  </si>
  <si>
    <t>CF57</t>
  </si>
  <si>
    <t>SUM('FIN1-SOURCE'!CF50,'FIN1-SOURCE'!CF52,'FIN1-SOURCE'!CF57)='FIN1-SOURCE'!CF58</t>
  </si>
  <si>
    <t>SUM(CF50,CF52,CF57)</t>
  </si>
  <si>
    <t>CF58</t>
  </si>
  <si>
    <t>SUM('FIN1-SOURCE'!CF60,'FIN1-SOURCE'!CF61)='FIN1-SOURCE'!CF62</t>
  </si>
  <si>
    <t>SUM(CF60,CF61)</t>
  </si>
  <si>
    <t>CF62</t>
  </si>
  <si>
    <t>SUM('FIN1-SOURCE'!CF59,'FIN1-SOURCE'!CF62)='FIN1-SOURCE'!CF63</t>
  </si>
  <si>
    <t>SUM(CF59,CF62)</t>
  </si>
  <si>
    <t>CF63</t>
  </si>
  <si>
    <t>SUM('FIN1-SOURCE'!CF65,'FIN1-SOURCE'!CF66)='FIN1-SOURCE'!CF67</t>
  </si>
  <si>
    <t>SUM(CF65,CF66)</t>
  </si>
  <si>
    <t>CF67</t>
  </si>
  <si>
    <t>SUM('FIN1-SOURCE'!CF67,'FIN1-SOURCE'!CF68)='FIN1-SOURCE'!CF69</t>
  </si>
  <si>
    <t>SUM(CF67,CF68)</t>
  </si>
  <si>
    <t>CF69</t>
  </si>
  <si>
    <t>SUM('FIN1-SOURCE'!CF63,'FIN1-SOURCE'!CF69)='FIN1-SOURCE'!CF70</t>
  </si>
  <si>
    <t>SUM(CF63,CF69)</t>
  </si>
  <si>
    <t>CF70</t>
  </si>
  <si>
    <t>SUM('FIN1-SOURCE'!CF31,'FIN1-SOURCE'!CF46,'FIN1-SOURCE'!CF59)='FIN1-SOURCE'!CF71</t>
  </si>
  <si>
    <t>SUM(CF31,CF46,CF59)</t>
  </si>
  <si>
    <t>CF71</t>
  </si>
  <si>
    <t>SUM('FIN1-SOURCE'!CF32,'FIN1-SOURCE'!CF47,'FIN1-SOURCE'!CF60)='FIN1-SOURCE'!CF72</t>
  </si>
  <si>
    <t>SUM(CF32,CF47,CF60)</t>
  </si>
  <si>
    <t>CF72</t>
  </si>
  <si>
    <t>SUM('FIN1-SOURCE'!CF33,'FIN1-SOURCE'!CF48,'FIN1-SOURCE'!CF61)='FIN1-SOURCE'!CF73</t>
  </si>
  <si>
    <t>SUM(CF33,CF48,CF61)</t>
  </si>
  <si>
    <t>CF73</t>
  </si>
  <si>
    <t>SUM('FIN1-SOURCE'!CF34,'FIN1-SOURCE'!CF49,'FIN1-SOURCE'!CF62)='FIN1-SOURCE'!CF74</t>
  </si>
  <si>
    <t>SUM(CF34,CF49,CF62)</t>
  </si>
  <si>
    <t>CF74</t>
  </si>
  <si>
    <t>SUM('FIN1-SOURCE'!CF35,'FIN1-SOURCE'!CF50,'FIN1-SOURCE'!CF63)='FIN1-SOURCE'!CF75</t>
  </si>
  <si>
    <t>SUM(CF35,CF50,CF63)</t>
  </si>
  <si>
    <t>CF75</t>
  </si>
  <si>
    <t>SUM('FIN1-SOURCE'!CF36,'FIN1-SOURCE'!CF51,'FIN1-SOURCE'!CF64)='FIN1-SOURCE'!CF76</t>
  </si>
  <si>
    <t>SUM(CF36,CF51,CF64)</t>
  </si>
  <si>
    <t>CF76</t>
  </si>
  <si>
    <t>SUM('FIN1-SOURCE'!CF40,'FIN1-SOURCE'!CF53,'FIN1-SOURCE'!CF65)='FIN1-SOURCE'!CF79</t>
  </si>
  <si>
    <t>SUM(CF40,CF53,CF65)</t>
  </si>
  <si>
    <t>CF79</t>
  </si>
  <si>
    <t>SUM('FIN1-SOURCE'!CF41,'FIN1-SOURCE'!CF54,'FIN1-SOURCE'!CF66)='FIN1-SOURCE'!CF81</t>
  </si>
  <si>
    <t>SUM(CF41,CF54,CF66)</t>
  </si>
  <si>
    <t>CF81</t>
  </si>
  <si>
    <t>SUM(CF42,CF55,CF67)</t>
  </si>
  <si>
    <t>CF82</t>
  </si>
  <si>
    <t>SUM(CF43,CF56,CF68)</t>
  </si>
  <si>
    <t>CF83</t>
  </si>
  <si>
    <t>SUM(CF44,CF57,CF69)</t>
  </si>
  <si>
    <t>CF84</t>
  </si>
  <si>
    <t>CF85</t>
  </si>
  <si>
    <t>CF89</t>
  </si>
  <si>
    <t>CF90</t>
  </si>
  <si>
    <t>CF95</t>
  </si>
  <si>
    <t>CF96</t>
  </si>
  <si>
    <t>CF100</t>
  </si>
  <si>
    <t>CF101</t>
  </si>
  <si>
    <t>CF106</t>
  </si>
  <si>
    <t>CF107</t>
  </si>
  <si>
    <t>CF111</t>
  </si>
  <si>
    <t>CF112</t>
  </si>
  <si>
    <t>CF118</t>
  </si>
  <si>
    <t>CF119</t>
  </si>
  <si>
    <t>CF120</t>
  </si>
  <si>
    <t>SUM('FIN1-SOURCE'!CF98,'FIN1-SOURCE'!CF109)='FIN1-SOURCE'!CF121</t>
  </si>
  <si>
    <t>SUM(CF98,CF109)</t>
  </si>
  <si>
    <t>CF121</t>
  </si>
  <si>
    <t>SUM('FIN1-SOURCE'!CF99,'FIN1-SOURCE'!CF110)='FIN1-SOURCE'!CF122</t>
  </si>
  <si>
    <t>SUM(CF99,CF110)</t>
  </si>
  <si>
    <t>CF122</t>
  </si>
  <si>
    <t>SUM('FIN1-SOURCE'!CF100,'FIN1-SOURCE'!CF111)='FIN1-SOURCE'!CF123</t>
  </si>
  <si>
    <t>SUM(CF100,CF111)</t>
  </si>
  <si>
    <t>CF123</t>
  </si>
  <si>
    <t>SUM('FIN1-SOURCE'!CF101,'FIN1-SOURCE'!CF112)='FIN1-SOURCE'!CF124</t>
  </si>
  <si>
    <t>SUM(CF101,CF112)</t>
  </si>
  <si>
    <t>CF124</t>
  </si>
  <si>
    <t>CF125</t>
  </si>
  <si>
    <t>CF126</t>
  </si>
  <si>
    <t>CF127</t>
  </si>
  <si>
    <t>CF128</t>
  </si>
  <si>
    <t>CF129</t>
  </si>
  <si>
    <t>CF130</t>
  </si>
  <si>
    <t>CF131</t>
  </si>
  <si>
    <t>CF132</t>
  </si>
  <si>
    <t>CF133</t>
  </si>
  <si>
    <t>CF134</t>
  </si>
  <si>
    <t>SUM('FIN1-SOURCE'!CI32,'FIN1-SOURCE'!CI33)='FIN1-SOURCE'!CI34</t>
  </si>
  <si>
    <t>SUM(CI32,CI33)</t>
  </si>
  <si>
    <t>CI34</t>
  </si>
  <si>
    <t>SUM('FIN1-SOURCE'!CI31,'FIN1-SOURCE'!CI34)='FIN1-SOURCE'!CI35</t>
  </si>
  <si>
    <t>SUM(CI31,CI34)</t>
  </si>
  <si>
    <t>CI35</t>
  </si>
  <si>
    <t>SUM('FIN1-SOURCE'!CI37,'FIN1-SOURCE'!CI38)='FIN1-SOURCE'!CI39</t>
  </si>
  <si>
    <t>SUM(CI37,CI38)</t>
  </si>
  <si>
    <t>CI39</t>
  </si>
  <si>
    <t>SUM('FIN1-SOURCE'!CI40,'FIN1-SOURCE'!CI41)='FIN1-SOURCE'!CI42</t>
  </si>
  <si>
    <t>SUM(CI40,CI41)</t>
  </si>
  <si>
    <t>SUM('FIN1-SOURCE'!CI42,'FIN1-SOURCE'!CI43)='FIN1-SOURCE'!CI44</t>
  </si>
  <si>
    <t>SUM(CI42,CI43)</t>
  </si>
  <si>
    <t>SUM('FIN1-SOURCE'!CI35,'FIN1-SOURCE'!CI39,'FIN1-SOURCE'!CI44)='FIN1-SOURCE'!CI45</t>
  </si>
  <si>
    <t>SUM(CI35,CI39,CI44)</t>
  </si>
  <si>
    <t>SUM('FIN1-SOURCE'!CI47,'FIN1-SOURCE'!CI48)='FIN1-SOURCE'!CI49</t>
  </si>
  <si>
    <t>SUM(CI47,CI48)</t>
  </si>
  <si>
    <t>CI49</t>
  </si>
  <si>
    <t>SUM('FIN1-SOURCE'!CI46,'FIN1-SOURCE'!CI49)='FIN1-SOURCE'!CI50</t>
  </si>
  <si>
    <t>SUM(CI46,CI49)</t>
  </si>
  <si>
    <t>CI50</t>
  </si>
  <si>
    <t>SUM('FIN1-SOURCE'!CI53,'FIN1-SOURCE'!CI54)='FIN1-SOURCE'!CI55</t>
  </si>
  <si>
    <t>SUM(CI53,CI54)</t>
  </si>
  <si>
    <t>CI55</t>
  </si>
  <si>
    <t>SUM('FIN1-SOURCE'!CI55,'FIN1-SOURCE'!CI56)='FIN1-SOURCE'!CI57</t>
  </si>
  <si>
    <t>SUM(CI55,CI56)</t>
  </si>
  <si>
    <t>CI57</t>
  </si>
  <si>
    <t>SUM('FIN1-SOURCE'!CI50,'FIN1-SOURCE'!CI52,'FIN1-SOURCE'!CI57)='FIN1-SOURCE'!CI58</t>
  </si>
  <si>
    <t>SUM(CI50,CI52,CI57)</t>
  </si>
  <si>
    <t>CI58</t>
  </si>
  <si>
    <t>SUM('FIN1-SOURCE'!CI60,'FIN1-SOURCE'!CI61)='FIN1-SOURCE'!CI62</t>
  </si>
  <si>
    <t>SUM(CI60,CI61)</t>
  </si>
  <si>
    <t>CI62</t>
  </si>
  <si>
    <t>SUM('FIN1-SOURCE'!CI59,'FIN1-SOURCE'!CI62)='FIN1-SOURCE'!CI63</t>
  </si>
  <si>
    <t>SUM(CI59,CI62)</t>
  </si>
  <si>
    <t>CI63</t>
  </si>
  <si>
    <t>SUM('FIN1-SOURCE'!CI65,'FIN1-SOURCE'!CI66)='FIN1-SOURCE'!CI67</t>
  </si>
  <si>
    <t>SUM(CI65,CI66)</t>
  </si>
  <si>
    <t>CI67</t>
  </si>
  <si>
    <t>SUM('FIN1-SOURCE'!CI67,'FIN1-SOURCE'!CI68)='FIN1-SOURCE'!CI69</t>
  </si>
  <si>
    <t>SUM(CI67,CI68)</t>
  </si>
  <si>
    <t>CI69</t>
  </si>
  <si>
    <t>SUM('FIN1-SOURCE'!CI63,'FIN1-SOURCE'!CI69)='FIN1-SOURCE'!CI70</t>
  </si>
  <si>
    <t>SUM(CI63,CI69)</t>
  </si>
  <si>
    <t>CI70</t>
  </si>
  <si>
    <t>SUM('FIN1-SOURCE'!CI31,'FIN1-SOURCE'!CI46,'FIN1-SOURCE'!CI59)='FIN1-SOURCE'!CI71</t>
  </si>
  <si>
    <t>SUM(CI31,CI46,CI59)</t>
  </si>
  <si>
    <t>CI71</t>
  </si>
  <si>
    <t>SUM('FIN1-SOURCE'!CI32,'FIN1-SOURCE'!CI47,'FIN1-SOURCE'!CI60)='FIN1-SOURCE'!CI72</t>
  </si>
  <si>
    <t>SUM(CI32,CI47,CI60)</t>
  </si>
  <si>
    <t>CI72</t>
  </si>
  <si>
    <t>SUM('FIN1-SOURCE'!CI33,'FIN1-SOURCE'!CI48,'FIN1-SOURCE'!CI61)='FIN1-SOURCE'!CI73</t>
  </si>
  <si>
    <t>SUM(CI33,CI48,CI61)</t>
  </si>
  <si>
    <t>CI73</t>
  </si>
  <si>
    <t>SUM('FIN1-SOURCE'!CI34,'FIN1-SOURCE'!CI49,'FIN1-SOURCE'!CI62)='FIN1-SOURCE'!CI74</t>
  </si>
  <si>
    <t>SUM(CI34,CI49,CI62)</t>
  </si>
  <si>
    <t>CI74</t>
  </si>
  <si>
    <t>SUM('FIN1-SOURCE'!CI35,'FIN1-SOURCE'!CI50,'FIN1-SOURCE'!CI63)='FIN1-SOURCE'!CI75</t>
  </si>
  <si>
    <t>SUM(CI35,CI50,CI63)</t>
  </si>
  <si>
    <t>CI75</t>
  </si>
  <si>
    <t>SUM('FIN1-SOURCE'!CI36,'FIN1-SOURCE'!CI51,'FIN1-SOURCE'!CI64)='FIN1-SOURCE'!CI76</t>
  </si>
  <si>
    <t>SUM(CI36,CI51,CI64)</t>
  </si>
  <si>
    <t>CI76</t>
  </si>
  <si>
    <t>SUM('FIN1-SOURCE'!CI40,'FIN1-SOURCE'!CI53,'FIN1-SOURCE'!CI65)='FIN1-SOURCE'!CI79</t>
  </si>
  <si>
    <t>SUM(CI40,CI53,CI65)</t>
  </si>
  <si>
    <t>CI79</t>
  </si>
  <si>
    <t>SUM('FIN1-SOURCE'!CI41,'FIN1-SOURCE'!CI54,'FIN1-SOURCE'!CI66)='FIN1-SOURCE'!CI81</t>
  </si>
  <si>
    <t>SUM(CI41,CI54,CI66)</t>
  </si>
  <si>
    <t>CI81</t>
  </si>
  <si>
    <t>SUM(CI42,CI55,CI67)</t>
  </si>
  <si>
    <t>CI82</t>
  </si>
  <si>
    <t>SUM(CI43,CI56,CI68)</t>
  </si>
  <si>
    <t>CI83</t>
  </si>
  <si>
    <t>SUM(CI44,CI57,CI69)</t>
  </si>
  <si>
    <t>CI84</t>
  </si>
  <si>
    <t>CI85</t>
  </si>
  <si>
    <t>CI89</t>
  </si>
  <si>
    <t>CI90</t>
  </si>
  <si>
    <t>CI95</t>
  </si>
  <si>
    <t>CI96</t>
  </si>
  <si>
    <t>CI100</t>
  </si>
  <si>
    <t>CI101</t>
  </si>
  <si>
    <t>CI106</t>
  </si>
  <si>
    <t>CI107</t>
  </si>
  <si>
    <t>CI111</t>
  </si>
  <si>
    <t>CI112</t>
  </si>
  <si>
    <t>CI118</t>
  </si>
  <si>
    <t>CI119</t>
  </si>
  <si>
    <t>CI120</t>
  </si>
  <si>
    <t>SUM('FIN1-SOURCE'!CI98,'FIN1-SOURCE'!CI109)='FIN1-SOURCE'!CI121</t>
  </si>
  <si>
    <t>SUM(CI98,CI109)</t>
  </si>
  <si>
    <t>CI121</t>
  </si>
  <si>
    <t>SUM('FIN1-SOURCE'!CI99,'FIN1-SOURCE'!CI110)='FIN1-SOURCE'!CI122</t>
  </si>
  <si>
    <t>SUM(CI99,CI110)</t>
  </si>
  <si>
    <t>CI122</t>
  </si>
  <si>
    <t>SUM('FIN1-SOURCE'!CI100,'FIN1-SOURCE'!CI111)='FIN1-SOURCE'!CI123</t>
  </si>
  <si>
    <t>SUM(CI100,CI111)</t>
  </si>
  <si>
    <t>CI123</t>
  </si>
  <si>
    <t>SUM('FIN1-SOURCE'!CI101,'FIN1-SOURCE'!CI112)='FIN1-SOURCE'!CI124</t>
  </si>
  <si>
    <t>SUM(CI101,CI112)</t>
  </si>
  <si>
    <t>CI124</t>
  </si>
  <si>
    <t>CI125</t>
  </si>
  <si>
    <t>CI126</t>
  </si>
  <si>
    <t>CI127</t>
  </si>
  <si>
    <t>CI128</t>
  </si>
  <si>
    <t>CI129</t>
  </si>
  <si>
    <t>CI130</t>
  </si>
  <si>
    <t>CI131</t>
  </si>
  <si>
    <t>CI132</t>
  </si>
  <si>
    <t>CI133</t>
  </si>
  <si>
    <t>CI134</t>
  </si>
  <si>
    <t>SUM('FIN1-SOURCE'!CL32,'FIN1-SOURCE'!CL33)='FIN1-SOURCE'!CL34</t>
  </si>
  <si>
    <t>SUM(CL32,CL33)</t>
  </si>
  <si>
    <t>CL34</t>
  </si>
  <si>
    <t>SUM('FIN1-SOURCE'!CL31,'FIN1-SOURCE'!CL34)='FIN1-SOURCE'!CL35</t>
  </si>
  <si>
    <t>SUM(CL31,CL34)</t>
  </si>
  <si>
    <t>CL35</t>
  </si>
  <si>
    <t>SUM('FIN1-SOURCE'!CL37,'FIN1-SOURCE'!CL38)='FIN1-SOURCE'!CL39</t>
  </si>
  <si>
    <t>SUM(CL37,CL38)</t>
  </si>
  <si>
    <t>CL39</t>
  </si>
  <si>
    <t>SUM('FIN1-SOURCE'!CL40,'FIN1-SOURCE'!CL41)='FIN1-SOURCE'!CL42</t>
  </si>
  <si>
    <t>SUM(CL40,CL41)</t>
  </si>
  <si>
    <t>SUM('FIN1-SOURCE'!CL42,'FIN1-SOURCE'!CL43)='FIN1-SOURCE'!CL44</t>
  </si>
  <si>
    <t>SUM(CL42,CL43)</t>
  </si>
  <si>
    <t>SUM('FIN1-SOURCE'!CL35,'FIN1-SOURCE'!CL39,'FIN1-SOURCE'!CL44)='FIN1-SOURCE'!CL45</t>
  </si>
  <si>
    <t>SUM(CL35,CL39,CL44)</t>
  </si>
  <si>
    <t>SUM('FIN1-SOURCE'!CL47,'FIN1-SOURCE'!CL48)='FIN1-SOURCE'!CL49</t>
  </si>
  <si>
    <t>SUM(CL47,CL48)</t>
  </si>
  <si>
    <t>CL49</t>
  </si>
  <si>
    <t>SUM('FIN1-SOURCE'!CL46,'FIN1-SOURCE'!CL49)='FIN1-SOURCE'!CL50</t>
  </si>
  <si>
    <t>SUM(CL46,CL49)</t>
  </si>
  <si>
    <t>CL50</t>
  </si>
  <si>
    <t>SUM('FIN1-SOURCE'!CL53,'FIN1-SOURCE'!CL54)='FIN1-SOURCE'!CL55</t>
  </si>
  <si>
    <t>SUM(CL53,CL54)</t>
  </si>
  <si>
    <t>CL55</t>
  </si>
  <si>
    <t>SUM('FIN1-SOURCE'!CL55,'FIN1-SOURCE'!CL56)='FIN1-SOURCE'!CL57</t>
  </si>
  <si>
    <t>SUM(CL55,CL56)</t>
  </si>
  <si>
    <t>CL57</t>
  </si>
  <si>
    <t>SUM('FIN1-SOURCE'!CL50,'FIN1-SOURCE'!CL52,'FIN1-SOURCE'!CL57)='FIN1-SOURCE'!CL58</t>
  </si>
  <si>
    <t>SUM(CL50,CL52,CL57)</t>
  </si>
  <si>
    <t>CL58</t>
  </si>
  <si>
    <t>SUM('FIN1-SOURCE'!CL60,'FIN1-SOURCE'!CL61)='FIN1-SOURCE'!CL62</t>
  </si>
  <si>
    <t>SUM(CL60,CL61)</t>
  </si>
  <si>
    <t>CL62</t>
  </si>
  <si>
    <t>SUM('FIN1-SOURCE'!CL59,'FIN1-SOURCE'!CL62)='FIN1-SOURCE'!CL63</t>
  </si>
  <si>
    <t>SUM(CL59,CL62)</t>
  </si>
  <si>
    <t>CL63</t>
  </si>
  <si>
    <t>SUM('FIN1-SOURCE'!CL65,'FIN1-SOURCE'!CL66)='FIN1-SOURCE'!CL67</t>
  </si>
  <si>
    <t>SUM(CL65,CL66)</t>
  </si>
  <si>
    <t>CL67</t>
  </si>
  <si>
    <t>SUM('FIN1-SOURCE'!CL67,'FIN1-SOURCE'!CL68)='FIN1-SOURCE'!CL69</t>
  </si>
  <si>
    <t>SUM(CL67,CL68)</t>
  </si>
  <si>
    <t>CL69</t>
  </si>
  <si>
    <t>SUM('FIN1-SOURCE'!CL63,'FIN1-SOURCE'!CL69)='FIN1-SOURCE'!CL70</t>
  </si>
  <si>
    <t>SUM(CL63,CL69)</t>
  </si>
  <si>
    <t>CL70</t>
  </si>
  <si>
    <t>SUM('FIN1-SOURCE'!CL31,'FIN1-SOURCE'!CL46,'FIN1-SOURCE'!CL59)='FIN1-SOURCE'!CL71</t>
  </si>
  <si>
    <t>SUM(CL31,CL46,CL59)</t>
  </si>
  <si>
    <t>CL71</t>
  </si>
  <si>
    <t>SUM('FIN1-SOURCE'!CL32,'FIN1-SOURCE'!CL47,'FIN1-SOURCE'!CL60)='FIN1-SOURCE'!CL72</t>
  </si>
  <si>
    <t>SUM(CL32,CL47,CL60)</t>
  </si>
  <si>
    <t>CL72</t>
  </si>
  <si>
    <t>SUM('FIN1-SOURCE'!CL33,'FIN1-SOURCE'!CL48,'FIN1-SOURCE'!CL61)='FIN1-SOURCE'!CL73</t>
  </si>
  <si>
    <t>SUM(CL33,CL48,CL61)</t>
  </si>
  <si>
    <t>CL73</t>
  </si>
  <si>
    <t>SUM('FIN1-SOURCE'!CL34,'FIN1-SOURCE'!CL49,'FIN1-SOURCE'!CL62)='FIN1-SOURCE'!CL74</t>
  </si>
  <si>
    <t>SUM(CL34,CL49,CL62)</t>
  </si>
  <si>
    <t>CL74</t>
  </si>
  <si>
    <t>SUM('FIN1-SOURCE'!CL35,'FIN1-SOURCE'!CL50,'FIN1-SOURCE'!CL63)='FIN1-SOURCE'!CL75</t>
  </si>
  <si>
    <t>SUM(CL35,CL50,CL63)</t>
  </si>
  <si>
    <t>CL75</t>
  </si>
  <si>
    <t>SUM('FIN1-SOURCE'!CL36,'FIN1-SOURCE'!CL51,'FIN1-SOURCE'!CL64)='FIN1-SOURCE'!CL76</t>
  </si>
  <si>
    <t>SUM(CL36,CL51,CL64)</t>
  </si>
  <si>
    <t>CL76</t>
  </si>
  <si>
    <t>SUM('FIN1-SOURCE'!CL40,'FIN1-SOURCE'!CL53,'FIN1-SOURCE'!CL65)='FIN1-SOURCE'!CL79</t>
  </si>
  <si>
    <t>SUM(CL40,CL53,CL65)</t>
  </si>
  <si>
    <t>CL79</t>
  </si>
  <si>
    <t>SUM('FIN1-SOURCE'!CL41,'FIN1-SOURCE'!CL54,'FIN1-SOURCE'!CL66)='FIN1-SOURCE'!CL81</t>
  </si>
  <si>
    <t>SUM(CL41,CL54,CL66)</t>
  </si>
  <si>
    <t>CL81</t>
  </si>
  <si>
    <t>SUM(CL42,CL55,CL67)</t>
  </si>
  <si>
    <t>CL82</t>
  </si>
  <si>
    <t>SUM(CL43,CL56,CL68)</t>
  </si>
  <si>
    <t>CL83</t>
  </si>
  <si>
    <t>SUM(CL44,CL57,CL69)</t>
  </si>
  <si>
    <t>CL84</t>
  </si>
  <si>
    <t>CL85</t>
  </si>
  <si>
    <t>CL90</t>
  </si>
  <si>
    <t>CL96</t>
  </si>
  <si>
    <t>CL101</t>
  </si>
  <si>
    <t>CL107</t>
  </si>
  <si>
    <t>CL112</t>
  </si>
  <si>
    <t>CL119</t>
  </si>
  <si>
    <t>CL120</t>
  </si>
  <si>
    <t>SUM('FIN1-SOURCE'!CL98,'FIN1-SOURCE'!CL109)='FIN1-SOURCE'!CL121</t>
  </si>
  <si>
    <t>SUM(CL98,CL109)</t>
  </si>
  <si>
    <t>CL121</t>
  </si>
  <si>
    <t>SUM('FIN1-SOURCE'!CL99,'FIN1-SOURCE'!CL110)='FIN1-SOURCE'!CL122</t>
  </si>
  <si>
    <t>SUM(CL99,CL110)</t>
  </si>
  <si>
    <t>CL122</t>
  </si>
  <si>
    <t>SUM('FIN1-SOURCE'!CL100,'FIN1-SOURCE'!CL111)='FIN1-SOURCE'!CL123</t>
  </si>
  <si>
    <t>SUM(CL100,CL111)</t>
  </si>
  <si>
    <t>CL123</t>
  </si>
  <si>
    <t>SUM('FIN1-SOURCE'!CL101,'FIN1-SOURCE'!CL112)='FIN1-SOURCE'!CL124</t>
  </si>
  <si>
    <t>SUM(CL101,CL112)</t>
  </si>
  <si>
    <t>CL124</t>
  </si>
  <si>
    <t>CL125</t>
  </si>
  <si>
    <t>CL126</t>
  </si>
  <si>
    <t>CL127</t>
  </si>
  <si>
    <t>CL128</t>
  </si>
  <si>
    <t>CL129</t>
  </si>
  <si>
    <t>CL130</t>
  </si>
  <si>
    <t>CL131</t>
  </si>
  <si>
    <t>CL132</t>
  </si>
  <si>
    <t>CL133</t>
  </si>
  <si>
    <t>CL134</t>
  </si>
  <si>
    <t>SUM('FIN1-SOURCE'!AG31,'FIN1-SOURCE'!AJ31,'FIN1-SOURCE'!AS31,'FIN1-SOURCE'!BT31,'FIN1-SOURCE'!CC31,'FIN1-SOURCE'!CL31)='FIN1-SOURCE'!CO31</t>
  </si>
  <si>
    <t>SUM('FIN1-SOURCE'!AG32,'FIN1-SOURCE'!AJ32,'FIN1-SOURCE'!AS32,'FIN1-SOURCE'!BT32,'FIN1-SOURCE'!CC32,'FIN1-SOURCE'!CL32)='FIN1-SOURCE'!CO32</t>
  </si>
  <si>
    <t>SUM('FIN1-SOURCE'!AG33,'FIN1-SOURCE'!AJ33,'FIN1-SOURCE'!AS33,'FIN1-SOURCE'!BT33,'FIN1-SOURCE'!CC33,'FIN1-SOURCE'!CL33)='FIN1-SOURCE'!CO33</t>
  </si>
  <si>
    <t>SUM('FIN1-SOURCE'!CO32,'FIN1-SOURCE'!CO33)='FIN1-SOURCE'!CO34</t>
  </si>
  <si>
    <t>SUM(CO32,CO33)</t>
  </si>
  <si>
    <t>SUM('FIN1-SOURCE'!CO31,'FIN1-SOURCE'!CO34)='FIN1-SOURCE'!CO35</t>
  </si>
  <si>
    <t>SUM(CO31,CO34)</t>
  </si>
  <si>
    <t>SUM('FIN1-SOURCE'!AG36,'FIN1-SOURCE'!AJ36,'FIN1-SOURCE'!AS36,'FIN1-SOURCE'!BT36,'FIN1-SOURCE'!CC36,'FIN1-SOURCE'!CL36)='FIN1-SOURCE'!CO36</t>
  </si>
  <si>
    <t>SUM('FIN1-SOURCE'!AG37,'FIN1-SOURCE'!AJ37,'FIN1-SOURCE'!AS37,'FIN1-SOURCE'!BT37,'FIN1-SOURCE'!CC37,'FIN1-SOURCE'!CL37)='FIN1-SOURCE'!CO37</t>
  </si>
  <si>
    <t>SUM('FIN1-SOURCE'!AG38,'FIN1-SOURCE'!AJ38,'FIN1-SOURCE'!AS38,'FIN1-SOURCE'!BT38,'FIN1-SOURCE'!CC38,'FIN1-SOURCE'!CL38)='FIN1-SOURCE'!CO38</t>
  </si>
  <si>
    <t>SUM('FIN1-SOURCE'!CO37,'FIN1-SOURCE'!CO38)='FIN1-SOURCE'!CO39</t>
  </si>
  <si>
    <t>SUM(CO37,CO38)</t>
  </si>
  <si>
    <t>SUM('FIN1-SOURCE'!AG40,'FIN1-SOURCE'!AJ40,'FIN1-SOURCE'!AS40,'FIN1-SOURCE'!BT40,'FIN1-SOURCE'!CC40,'FIN1-SOURCE'!CL40)='FIN1-SOURCE'!CO40</t>
  </si>
  <si>
    <t>SUM(AG40,AJ40,AS40,BT40,CC40,CL40)</t>
  </si>
  <si>
    <t>SUM('FIN1-SOURCE'!AG41,'FIN1-SOURCE'!AJ41,'FIN1-SOURCE'!AS41,'FIN1-SOURCE'!BT41,'FIN1-SOURCE'!CC41,'FIN1-SOURCE'!CL41)='FIN1-SOURCE'!CO41</t>
  </si>
  <si>
    <t>SUM(AG41,AJ41,AS41,BT41,CC41,CL41)</t>
  </si>
  <si>
    <t>SUM('FIN1-SOURCE'!CO40,'FIN1-SOURCE'!CO41)='FIN1-SOURCE'!CO42</t>
  </si>
  <si>
    <t>SUM(CO40,CO41)</t>
  </si>
  <si>
    <t>SUM('FIN1-SOURCE'!AG43,'FIN1-SOURCE'!AJ43,'FIN1-SOURCE'!AS43,'FIN1-SOURCE'!BT43,'FIN1-SOURCE'!CC43,'FIN1-SOURCE'!CL43)='FIN1-SOURCE'!CO43</t>
  </si>
  <si>
    <t>SUM(AG43,AJ43,AS43,BT43,CC43,CL43)</t>
  </si>
  <si>
    <t>SUM('FIN1-SOURCE'!CO42,'FIN1-SOURCE'!CO43)='FIN1-SOURCE'!CO44</t>
  </si>
  <si>
    <t>SUM(CO42,CO43)</t>
  </si>
  <si>
    <t>SUM('FIN1-SOURCE'!CO35,'FIN1-SOURCE'!CO39,'FIN1-SOURCE'!CO44)='FIN1-SOURCE'!CO45</t>
  </si>
  <si>
    <t>SUM(CO35,CO39,CO44)</t>
  </si>
  <si>
    <t>SUM('FIN1-SOURCE'!AG46,'FIN1-SOURCE'!AJ46,'FIN1-SOURCE'!AS46,'FIN1-SOURCE'!BT46,'FIN1-SOURCE'!CC46,'FIN1-SOURCE'!CL46)='FIN1-SOURCE'!CO46</t>
  </si>
  <si>
    <t>SUM(AG46,AJ46,AS46,BT46,CC46,CL46)</t>
  </si>
  <si>
    <t>CO46</t>
  </si>
  <si>
    <t>SUM('FIN1-SOURCE'!AG47,'FIN1-SOURCE'!AJ47,'FIN1-SOURCE'!AS47,'FIN1-SOURCE'!BT47,'FIN1-SOURCE'!CC47,'FIN1-SOURCE'!CL47)='FIN1-SOURCE'!CO47</t>
  </si>
  <si>
    <t>SUM(AG47,AJ47,AS47,BT47,CC47,CL47)</t>
  </si>
  <si>
    <t>CO47</t>
  </si>
  <si>
    <t>SUM('FIN1-SOURCE'!AG48,'FIN1-SOURCE'!AJ48,'FIN1-SOURCE'!AS48,'FIN1-SOURCE'!BT48,'FIN1-SOURCE'!CC48,'FIN1-SOURCE'!CL48)='FIN1-SOURCE'!CO48</t>
  </si>
  <si>
    <t>SUM(AG48,AJ48,AS48,BT48,CC48,CL48)</t>
  </si>
  <si>
    <t>CO48</t>
  </si>
  <si>
    <t>SUM('FIN1-SOURCE'!CO47,'FIN1-SOURCE'!CO48)='FIN1-SOURCE'!CO49</t>
  </si>
  <si>
    <t>SUM(CO47,CO48)</t>
  </si>
  <si>
    <t>CO49</t>
  </si>
  <si>
    <t>SUM('FIN1-SOURCE'!CO46,'FIN1-SOURCE'!CO49)='FIN1-SOURCE'!CO50</t>
  </si>
  <si>
    <t>SUM(CO46,CO49)</t>
  </si>
  <si>
    <t>CO50</t>
  </si>
  <si>
    <t>SUM('FIN1-SOURCE'!AG51,'FIN1-SOURCE'!AJ51,'FIN1-SOURCE'!AS51,'FIN1-SOURCE'!BT51,'FIN1-SOURCE'!CC51,'FIN1-SOURCE'!CL51)='FIN1-SOURCE'!CO51</t>
  </si>
  <si>
    <t>SUM(AG51,AJ51,AS51,BT51,CC51,CL51)</t>
  </si>
  <si>
    <t>CO51</t>
  </si>
  <si>
    <t>SUM('FIN1-SOURCE'!AG52,'FIN1-SOURCE'!AJ52,'FIN1-SOURCE'!AS52,'FIN1-SOURCE'!BT52,'FIN1-SOURCE'!CC52,'FIN1-SOURCE'!CL52)='FIN1-SOURCE'!CO52</t>
  </si>
  <si>
    <t>SUM(AG52,AJ52,AS52,BT52,CC52,CL52)</t>
  </si>
  <si>
    <t>CO52</t>
  </si>
  <si>
    <t>SUM('FIN1-SOURCE'!AG53,'FIN1-SOURCE'!AJ53,'FIN1-SOURCE'!AS53,'FIN1-SOURCE'!BT53,'FIN1-SOURCE'!CC53,'FIN1-SOURCE'!CL53)='FIN1-SOURCE'!CO53</t>
  </si>
  <si>
    <t>SUM(AG53,AJ53,AS53,BT53,CC53,CL53)</t>
  </si>
  <si>
    <t>CO53</t>
  </si>
  <si>
    <t>SUM('FIN1-SOURCE'!AG54,'FIN1-SOURCE'!AJ54,'FIN1-SOURCE'!AS54,'FIN1-SOURCE'!BT54,'FIN1-SOURCE'!CC54,'FIN1-SOURCE'!CL54)='FIN1-SOURCE'!CO54</t>
  </si>
  <si>
    <t>SUM(AG54,AJ54,AS54,BT54,CC54,CL54)</t>
  </si>
  <si>
    <t>CO54</t>
  </si>
  <si>
    <t>SUM('FIN1-SOURCE'!CO53,'FIN1-SOURCE'!CO54)='FIN1-SOURCE'!CO55</t>
  </si>
  <si>
    <t>SUM(CO53,CO54)</t>
  </si>
  <si>
    <t>CO55</t>
  </si>
  <si>
    <t>SUM('FIN1-SOURCE'!AG56,'FIN1-SOURCE'!AJ56,'FIN1-SOURCE'!AS56,'FIN1-SOURCE'!BT56,'FIN1-SOURCE'!CC56,'FIN1-SOURCE'!CL56)='FIN1-SOURCE'!CO56</t>
  </si>
  <si>
    <t>SUM(AG56,AJ56,AS56,BT56,CC56,CL56)</t>
  </si>
  <si>
    <t>CO56</t>
  </si>
  <si>
    <t>SUM('FIN1-SOURCE'!CO55,'FIN1-SOURCE'!CO56)='FIN1-SOURCE'!CO57</t>
  </si>
  <si>
    <t>SUM(CO55,CO56)</t>
  </si>
  <si>
    <t>CO57</t>
  </si>
  <si>
    <t>SUM('FIN1-SOURCE'!CO50,'FIN1-SOURCE'!CO52,'FIN1-SOURCE'!CO57)='FIN1-SOURCE'!CO58</t>
  </si>
  <si>
    <t>SUM(CO50,CO52,CO57)</t>
  </si>
  <si>
    <t>CO58</t>
  </si>
  <si>
    <t>SUM('FIN1-SOURCE'!AG59,'FIN1-SOURCE'!AJ59,'FIN1-SOURCE'!AS59,'FIN1-SOURCE'!BT59,'FIN1-SOURCE'!CC59,'FIN1-SOURCE'!CL59)='FIN1-SOURCE'!CO59</t>
  </si>
  <si>
    <t>SUM(AG59,AJ59,AS59,BT59,CC59,CL59)</t>
  </si>
  <si>
    <t>CO59</t>
  </si>
  <si>
    <t>SUM('FIN1-SOURCE'!AG60,'FIN1-SOURCE'!AJ60,'FIN1-SOURCE'!AS60,'FIN1-SOURCE'!BT60,'FIN1-SOURCE'!CC60,'FIN1-SOURCE'!CL60)='FIN1-SOURCE'!CO60</t>
  </si>
  <si>
    <t>SUM(AG60,AJ60,AS60,BT60,CC60,CL60)</t>
  </si>
  <si>
    <t>CO60</t>
  </si>
  <si>
    <t>SUM('FIN1-SOURCE'!AG61,'FIN1-SOURCE'!AJ61,'FIN1-SOURCE'!AS61,'FIN1-SOURCE'!BT61,'FIN1-SOURCE'!CC61,'FIN1-SOURCE'!CL61)='FIN1-SOURCE'!CO61</t>
  </si>
  <si>
    <t>SUM(AG61,AJ61,AS61,BT61,CC61,CL61)</t>
  </si>
  <si>
    <t>CO61</t>
  </si>
  <si>
    <t>SUM('FIN1-SOURCE'!CO60,'FIN1-SOURCE'!CO61)='FIN1-SOURCE'!CO62</t>
  </si>
  <si>
    <t>SUM(CO60,CO61)</t>
  </si>
  <si>
    <t>CO62</t>
  </si>
  <si>
    <t>SUM('FIN1-SOURCE'!CO59,'FIN1-SOURCE'!CO62)='FIN1-SOURCE'!CO63</t>
  </si>
  <si>
    <t>SUM(CO59,CO62)</t>
  </si>
  <si>
    <t>CO63</t>
  </si>
  <si>
    <t>SUM('FIN1-SOURCE'!AG64,'FIN1-SOURCE'!AJ64,'FIN1-SOURCE'!AS64,'FIN1-SOURCE'!BT64,'FIN1-SOURCE'!CC64,'FIN1-SOURCE'!CL64)='FIN1-SOURCE'!CO64</t>
  </si>
  <si>
    <t>SUM(AG64,AJ64,AS64,BT64,CC64,CL64)</t>
  </si>
  <si>
    <t>CO64</t>
  </si>
  <si>
    <t>SUM('FIN1-SOURCE'!AG65,'FIN1-SOURCE'!AJ65,'FIN1-SOURCE'!AS65,'FIN1-SOURCE'!BT65,'FIN1-SOURCE'!CC65,'FIN1-SOURCE'!CL65)='FIN1-SOURCE'!CO65</t>
  </si>
  <si>
    <t>SUM(AG65,AJ65,AS65,BT65,CC65,CL65)</t>
  </si>
  <si>
    <t>CO65</t>
  </si>
  <si>
    <t>SUM('FIN1-SOURCE'!AG66,'FIN1-SOURCE'!AJ66,'FIN1-SOURCE'!AS66,'FIN1-SOURCE'!BT66,'FIN1-SOURCE'!CC66,'FIN1-SOURCE'!CL66)='FIN1-SOURCE'!CO66</t>
  </si>
  <si>
    <t>SUM(AG66,AJ66,AS66,BT66,CC66,CL66)</t>
  </si>
  <si>
    <t>CO66</t>
  </si>
  <si>
    <t>SUM('FIN1-SOURCE'!CO65,'FIN1-SOURCE'!CO66)='FIN1-SOURCE'!CO67</t>
  </si>
  <si>
    <t>SUM(CO65,CO66)</t>
  </si>
  <si>
    <t>CO67</t>
  </si>
  <si>
    <t>SUM('FIN1-SOURCE'!AG68,'FIN1-SOURCE'!AJ68,'FIN1-SOURCE'!AS68,'FIN1-SOURCE'!BT68,'FIN1-SOURCE'!CC68,'FIN1-SOURCE'!CL68)='FIN1-SOURCE'!CO68</t>
  </si>
  <si>
    <t>SUM(AG68,AJ68,AS68,BT68,CC68,CL68)</t>
  </si>
  <si>
    <t>CO68</t>
  </si>
  <si>
    <t>SUM('FIN1-SOURCE'!CO67,'FIN1-SOURCE'!CO68)='FIN1-SOURCE'!CO69</t>
  </si>
  <si>
    <t>SUM(CO67,CO68)</t>
  </si>
  <si>
    <t>CO69</t>
  </si>
  <si>
    <t>SUM('FIN1-SOURCE'!CO63,'FIN1-SOURCE'!CO69)='FIN1-SOURCE'!CO70</t>
  </si>
  <si>
    <t>SUM(CO63,CO69)</t>
  </si>
  <si>
    <t>CO70</t>
  </si>
  <si>
    <t>SUM('FIN1-SOURCE'!CO31,'FIN1-SOURCE'!CO46,'FIN1-SOURCE'!CO59)='FIN1-SOURCE'!CO71</t>
  </si>
  <si>
    <t>SUM(CO31,CO46,CO59)</t>
  </si>
  <si>
    <t>CO71</t>
  </si>
  <si>
    <t>SUM('FIN1-SOURCE'!CO32,'FIN1-SOURCE'!CO47,'FIN1-SOURCE'!CO60)='FIN1-SOURCE'!CO72</t>
  </si>
  <si>
    <t>SUM(CO32,CO47,CO60)</t>
  </si>
  <si>
    <t>CO72</t>
  </si>
  <si>
    <t>SUM('FIN1-SOURCE'!CO33,'FIN1-SOURCE'!CO48,'FIN1-SOURCE'!CO61)='FIN1-SOURCE'!CO73</t>
  </si>
  <si>
    <t>SUM(CO33,CO48,CO61)</t>
  </si>
  <si>
    <t>CO73</t>
  </si>
  <si>
    <t>SUM('FIN1-SOURCE'!CO34,'FIN1-SOURCE'!CO49,'FIN1-SOURCE'!CO62)='FIN1-SOURCE'!CO74</t>
  </si>
  <si>
    <t>SUM(CO34,CO49,CO62)</t>
  </si>
  <si>
    <t>CO74</t>
  </si>
  <si>
    <t>SUM('FIN1-SOURCE'!CO35,'FIN1-SOURCE'!CO50,'FIN1-SOURCE'!CO63)='FIN1-SOURCE'!CO75</t>
  </si>
  <si>
    <t>SUM(CO35,CO50,CO63)</t>
  </si>
  <si>
    <t>CO75</t>
  </si>
  <si>
    <t>SUM('FIN1-SOURCE'!CO36,'FIN1-SOURCE'!CO51,'FIN1-SOURCE'!CO64)='FIN1-SOURCE'!CO76</t>
  </si>
  <si>
    <t>SUM(CO36,CO51,CO64)</t>
  </si>
  <si>
    <t>CO76</t>
  </si>
  <si>
    <t>SUM('FIN1-SOURCE'!AG77,'FIN1-SOURCE'!AJ77,'FIN1-SOURCE'!AS77,'FIN1-SOURCE'!BT77,'FIN1-SOURCE'!CC77,'FIN1-SOURCE'!CL77)='FIN1-SOURCE'!CO77</t>
  </si>
  <si>
    <t>SUM(AG77,AJ77,AS77,BT77,CC77,CL77)</t>
  </si>
  <si>
    <t>CO77</t>
  </si>
  <si>
    <t>SUM('FIN1-SOURCE'!AG78,'FIN1-SOURCE'!AJ78,'FIN1-SOURCE'!AS78,'FIN1-SOURCE'!BT78,'FIN1-SOURCE'!CC78,'FIN1-SOURCE'!CL78)='FIN1-SOURCE'!CO78</t>
  </si>
  <si>
    <t>SUM(AG78,AJ78,AS78,BT78,CC78,CL78)</t>
  </si>
  <si>
    <t>CO78</t>
  </si>
  <si>
    <t>SUM('FIN1-SOURCE'!CO40,'FIN1-SOURCE'!CO53,'FIN1-SOURCE'!CO65)='FIN1-SOURCE'!CO79</t>
  </si>
  <si>
    <t>SUM(CO40,CO53,CO65)</t>
  </si>
  <si>
    <t>CO79</t>
  </si>
  <si>
    <t>SUM('FIN1-SOURCE'!CO41,'FIN1-SOURCE'!CO54,'FIN1-SOURCE'!CO66)='FIN1-SOURCE'!CO81</t>
  </si>
  <si>
    <t>SUM(CO41,CO54,CO66)</t>
  </si>
  <si>
    <t>CO81</t>
  </si>
  <si>
    <t>SUM(CO42,CO55,CO67)</t>
  </si>
  <si>
    <t>CO82</t>
  </si>
  <si>
    <t>SUM(CO43,CO56,CO68)</t>
  </si>
  <si>
    <t>CO83</t>
  </si>
  <si>
    <t>SUM(CO44,CO57,CO69)</t>
  </si>
  <si>
    <t>CO84</t>
  </si>
  <si>
    <t>CO85</t>
  </si>
  <si>
    <t>CO86</t>
  </si>
  <si>
    <t>SUM('FIN1-SOURCE'!AG87,'FIN1-SOURCE'!AJ87,'FIN1-SOURCE'!AS87,'FIN1-SOURCE'!BT87,'FIN1-SOURCE'!CC87,'FIN1-SOURCE'!CL87)='FIN1-SOURCE'!CO87</t>
  </si>
  <si>
    <t>SUM(AG87,AJ87,AS87,BT87,CC87,CL87)</t>
  </si>
  <si>
    <t>CO87</t>
  </si>
  <si>
    <t>SUM('FIN1-SOURCE'!AG88,'FIN1-SOURCE'!AJ88,'FIN1-SOURCE'!AS88,'FIN1-SOURCE'!BT88,'FIN1-SOURCE'!CC88,'FIN1-SOURCE'!CL88)='FIN1-SOURCE'!CO88</t>
  </si>
  <si>
    <t>SUM(AG88,AJ88,AS88,BT88,CC88,CL88)</t>
  </si>
  <si>
    <t>CO88</t>
  </si>
  <si>
    <t>CO89</t>
  </si>
  <si>
    <t>CO90</t>
  </si>
  <si>
    <t>CO91</t>
  </si>
  <si>
    <t>SUM('FIN1-SOURCE'!AG92,'FIN1-SOURCE'!AJ92,'FIN1-SOURCE'!AS92,'FIN1-SOURCE'!BT92,'FIN1-SOURCE'!CC92,'FIN1-SOURCE'!CL92)='FIN1-SOURCE'!CO92</t>
  </si>
  <si>
    <t>SUM(AG92,AJ92,AS92,BT92,CC92,CL92)</t>
  </si>
  <si>
    <t>CO92</t>
  </si>
  <si>
    <t>SUM('FIN1-SOURCE'!AG93,'FIN1-SOURCE'!AJ93,'FIN1-SOURCE'!AS93,'FIN1-SOURCE'!BT93,'FIN1-SOURCE'!CC93,'FIN1-SOURCE'!CL93)='FIN1-SOURCE'!CO93</t>
  </si>
  <si>
    <t>SUM(AG93,AJ93,AS93,BT93,CC93,CL93)</t>
  </si>
  <si>
    <t>CO93</t>
  </si>
  <si>
    <t>SUM('FIN1-SOURCE'!AG94,'FIN1-SOURCE'!AJ94,'FIN1-SOURCE'!AS94,'FIN1-SOURCE'!BT94,'FIN1-SOURCE'!CC94,'FIN1-SOURCE'!CL94)='FIN1-SOURCE'!CO94</t>
  </si>
  <si>
    <t>SUM(AG94,AJ94,AS94,BT94,CC94,CL94)</t>
  </si>
  <si>
    <t>CO94</t>
  </si>
  <si>
    <t>CO95</t>
  </si>
  <si>
    <t>CO96</t>
  </si>
  <si>
    <t>CO97</t>
  </si>
  <si>
    <t>SUM('FIN1-SOURCE'!AG98,'FIN1-SOURCE'!AJ98,'FIN1-SOURCE'!AS98,'FIN1-SOURCE'!BT98,'FIN1-SOURCE'!CC98,'FIN1-SOURCE'!CL98)='FIN1-SOURCE'!CO98</t>
  </si>
  <si>
    <t>SUM(AG98,AJ98,AS98,BT98,CC98,CL98)</t>
  </si>
  <si>
    <t>CO98</t>
  </si>
  <si>
    <t>SUM('FIN1-SOURCE'!AG99,'FIN1-SOURCE'!AJ99,'FIN1-SOURCE'!AS99,'FIN1-SOURCE'!BT99,'FIN1-SOURCE'!CC99,'FIN1-SOURCE'!CL99)='FIN1-SOURCE'!CO99</t>
  </si>
  <si>
    <t>SUM(AG99,AJ99,AS99,BT99,CC99,CL99)</t>
  </si>
  <si>
    <t>CO99</t>
  </si>
  <si>
    <t>CO100</t>
  </si>
  <si>
    <t>CO101</t>
  </si>
  <si>
    <t>CO102</t>
  </si>
  <si>
    <t>SUM('FIN1-SOURCE'!AG103,'FIN1-SOURCE'!AJ103,'FIN1-SOURCE'!AS103,'FIN1-SOURCE'!BT103,'FIN1-SOURCE'!CC103,'FIN1-SOURCE'!CL103)='FIN1-SOURCE'!CO103</t>
  </si>
  <si>
    <t>SUM(AG103,AJ103,AS103,BT103,CC103,CL103)</t>
  </si>
  <si>
    <t>CO103</t>
  </si>
  <si>
    <t>SUM('FIN1-SOURCE'!AG104,'FIN1-SOURCE'!AJ104,'FIN1-SOURCE'!AS104,'FIN1-SOURCE'!BT104,'FIN1-SOURCE'!CC104,'FIN1-SOURCE'!CL104)='FIN1-SOURCE'!CO104</t>
  </si>
  <si>
    <t>SUM(AG104,AJ104,AS104,BT104,CC104,CL104)</t>
  </si>
  <si>
    <t>CO104</t>
  </si>
  <si>
    <t>SUM('FIN1-SOURCE'!AG105,'FIN1-SOURCE'!AJ105,'FIN1-SOURCE'!AS105,'FIN1-SOURCE'!BT105,'FIN1-SOURCE'!CC105,'FIN1-SOURCE'!CL105)='FIN1-SOURCE'!CO105</t>
  </si>
  <si>
    <t>SUM(AG105,AJ105,AS105,BT105,CC105,CL105)</t>
  </si>
  <si>
    <t>CO105</t>
  </si>
  <si>
    <t>CO106</t>
  </si>
  <si>
    <t>CO107</t>
  </si>
  <si>
    <t>CO108</t>
  </si>
  <si>
    <t>SUM('FIN1-SOURCE'!AG109,'FIN1-SOURCE'!AJ109,'FIN1-SOURCE'!AS109,'FIN1-SOURCE'!BT109,'FIN1-SOURCE'!CC109,'FIN1-SOURCE'!CL109)='FIN1-SOURCE'!CO109</t>
  </si>
  <si>
    <t>SUM(AG109,AJ109,AS109,BT109,CC109,CL109)</t>
  </si>
  <si>
    <t>CO109</t>
  </si>
  <si>
    <t>SUM('FIN1-SOURCE'!AG110,'FIN1-SOURCE'!AJ110,'FIN1-SOURCE'!AS110,'FIN1-SOURCE'!BT110,'FIN1-SOURCE'!CC110,'FIN1-SOURCE'!CL110)='FIN1-SOURCE'!CO110</t>
  </si>
  <si>
    <t>SUM(AG110,AJ110,AS110,BT110,CC110,CL110)</t>
  </si>
  <si>
    <t>CO110</t>
  </si>
  <si>
    <t>CO111</t>
  </si>
  <si>
    <t>CO112</t>
  </si>
  <si>
    <t>CO113</t>
  </si>
  <si>
    <t>SUM('FIN1-SOURCE'!AG114,'FIN1-SOURCE'!AJ114,'FIN1-SOURCE'!AS114,'FIN1-SOURCE'!BT114,'FIN1-SOURCE'!CC114,'FIN1-SOURCE'!CL114)='FIN1-SOURCE'!CO114</t>
  </si>
  <si>
    <t>SUM(AG114,AJ114,AS114,BT114,CC114,CL114)</t>
  </si>
  <si>
    <t>CO114</t>
  </si>
  <si>
    <t>SUM('FIN1-SOURCE'!AG115,'FIN1-SOURCE'!AJ115,'FIN1-SOURCE'!AS115,'FIN1-SOURCE'!BT115,'FIN1-SOURCE'!CC115,'FIN1-SOURCE'!CL115)='FIN1-SOURCE'!CO115</t>
  </si>
  <si>
    <t>SUM(AG115,AJ115,AS115,BT115,CC115,CL115)</t>
  </si>
  <si>
    <t>CO115</t>
  </si>
  <si>
    <t>SUM('FIN1-SOURCE'!AG116,'FIN1-SOURCE'!AJ116,'FIN1-SOURCE'!AS116,'FIN1-SOURCE'!BT116,'FIN1-SOURCE'!CC116,'FIN1-SOURCE'!CL116)='FIN1-SOURCE'!CO116</t>
  </si>
  <si>
    <t>SUM(AG116,AJ116,AS116,BT116,CC116,CL116)</t>
  </si>
  <si>
    <t>CO116</t>
  </si>
  <si>
    <t>SUM('FIN1-SOURCE'!AG117,'FIN1-SOURCE'!AJ117,'FIN1-SOURCE'!AS117,'FIN1-SOURCE'!BT117,'FIN1-SOURCE'!CC117,'FIN1-SOURCE'!CL117)='FIN1-SOURCE'!CO117</t>
  </si>
  <si>
    <t>SUM(AG117,AJ117,AS117,BT117,CC117,CL117)</t>
  </si>
  <si>
    <t>CO117</t>
  </si>
  <si>
    <t>CO118</t>
  </si>
  <si>
    <t>CO119</t>
  </si>
  <si>
    <t>CO120</t>
  </si>
  <si>
    <t>SUM('FIN1-SOURCE'!CO98,'FIN1-SOURCE'!CO109)='FIN1-SOURCE'!CO121</t>
  </si>
  <si>
    <t>SUM(CO98,CO109)</t>
  </si>
  <si>
    <t>CO121</t>
  </si>
  <si>
    <t>SUM('FIN1-SOURCE'!CO99,'FIN1-SOURCE'!CO110)='FIN1-SOURCE'!CO122</t>
  </si>
  <si>
    <t>SUM(CO99,CO110)</t>
  </si>
  <si>
    <t>CO122</t>
  </si>
  <si>
    <t>SUM('FIN1-SOURCE'!CO100,'FIN1-SOURCE'!CO111)='FIN1-SOURCE'!CO123</t>
  </si>
  <si>
    <t>SUM(CO100,CO111)</t>
  </si>
  <si>
    <t>CO123</t>
  </si>
  <si>
    <t>SUM('FIN1-SOURCE'!CO101,'FIN1-SOURCE'!CO112)='FIN1-SOURCE'!CO124</t>
  </si>
  <si>
    <t>SUM(CO101,CO112)</t>
  </si>
  <si>
    <t>CO124</t>
  </si>
  <si>
    <t>CO125</t>
  </si>
  <si>
    <t>CO126</t>
  </si>
  <si>
    <t>CO127</t>
  </si>
  <si>
    <t>CO128</t>
  </si>
  <si>
    <t>CO129</t>
  </si>
  <si>
    <t>CO130</t>
  </si>
  <si>
    <t>CO131</t>
  </si>
  <si>
    <t>CO132</t>
  </si>
  <si>
    <t>CO133</t>
  </si>
  <si>
    <t>CO134</t>
  </si>
  <si>
    <t>SUM('FIN2-NATURE'!AA31,'FIN2-NATURE'!AA32)='FIN2-NATURE'!AA33</t>
  </si>
  <si>
    <t>SUM(AA31,AA32)</t>
  </si>
  <si>
    <t>AA33</t>
  </si>
  <si>
    <t>SUM('FIN2-NATURE'!AA33,'FIN2-NATURE'!AA37)='FIN2-NATURE'!AA38</t>
  </si>
  <si>
    <t>SUM(AA33,AA37)</t>
  </si>
  <si>
    <t>AA38</t>
  </si>
  <si>
    <t>SUM('FIN2-NATURE'!AA38,'FIN2-NATURE'!AA39)='FIN2-NATURE'!AA40</t>
  </si>
  <si>
    <t>SUM(AA38,AA39)</t>
  </si>
  <si>
    <t>SUM('FIN2-NATURE'!AA44,'FIN2-NATURE'!AA45)='FIN2-NATURE'!AA46</t>
  </si>
  <si>
    <t>SUM(AA44,AA45)</t>
  </si>
  <si>
    <t>AA46</t>
  </si>
  <si>
    <t>SUM('FIN2-NATURE'!AA46,'FIN2-NATURE'!AA50)='FIN2-NATURE'!AA51</t>
  </si>
  <si>
    <t>SUM(AA46,AA50)</t>
  </si>
  <si>
    <t>AA51</t>
  </si>
  <si>
    <t>SUM('FIN2-NATURE'!AA51,'FIN2-NATURE'!AA52)='FIN2-NATURE'!AA53</t>
  </si>
  <si>
    <t>SUM(AA51,AA52)</t>
  </si>
  <si>
    <t>AA53</t>
  </si>
  <si>
    <t>SUM('FIN2-NATURE'!AA57,'FIN2-NATURE'!AA58)='FIN2-NATURE'!AA59</t>
  </si>
  <si>
    <t>SUM(AA57,AA58)</t>
  </si>
  <si>
    <t>AA59</t>
  </si>
  <si>
    <t>SUM('FIN2-NATURE'!AA59,'FIN2-NATURE'!AA60)='FIN2-NATURE'!AA61</t>
  </si>
  <si>
    <t>SUM(AA59,AA60)</t>
  </si>
  <si>
    <t>AA61</t>
  </si>
  <si>
    <t>SUM('FIN2-NATURE'!AA61,'FIN2-NATURE'!AA62)='FIN2-NATURE'!AA63</t>
  </si>
  <si>
    <t>SUM(AA61,AA62)</t>
  </si>
  <si>
    <t>SUM('FIN2-NATURE'!AA44,'FIN2-NATURE'!AA57)='FIN2-NATURE'!AA67</t>
  </si>
  <si>
    <t>SUM(AA44,AA57)</t>
  </si>
  <si>
    <t>SUM('FIN2-NATURE'!AA45,'FIN2-NATURE'!AA58)='FIN2-NATURE'!AA68</t>
  </si>
  <si>
    <t>SUM(AA45,AA58)</t>
  </si>
  <si>
    <t>AA68</t>
  </si>
  <si>
    <t>SUM('FIN2-NATURE'!AA46,'FIN2-NATURE'!AA59)='FIN2-NATURE'!AA69</t>
  </si>
  <si>
    <t>SUM(AA46,AA59)</t>
  </si>
  <si>
    <t>SUM('FIN2-NATURE'!AA50,'FIN2-NATURE'!AA60)='FIN2-NATURE'!AA70</t>
  </si>
  <si>
    <t>SUM(AA50,AA60)</t>
  </si>
  <si>
    <t>SUM('FIN2-NATURE'!AA51,'FIN2-NATURE'!AA61)='FIN2-NATURE'!AA71</t>
  </si>
  <si>
    <t>SUM(AA51,AA61)</t>
  </si>
  <si>
    <t>SUM('FIN2-NATURE'!AA52,'FIN2-NATURE'!AA62)='FIN2-NATURE'!AA72</t>
  </si>
  <si>
    <t>SUM(AA52,AA62)</t>
  </si>
  <si>
    <t>SUM('FIN2-NATURE'!AA53,'FIN2-NATURE'!AA63)='FIN2-NATURE'!AA73</t>
  </si>
  <si>
    <t>SUM(AA53,AA63)</t>
  </si>
  <si>
    <t>SUM('FIN2-NATURE'!AA54,'FIN2-NATURE'!AA64)='FIN2-NATURE'!AA74</t>
  </si>
  <si>
    <t>SUM(AA54,AA64)</t>
  </si>
  <si>
    <t>SUM('FIN2-NATURE'!AA55,'FIN2-NATURE'!AA65)='FIN2-NATURE'!AA75</t>
  </si>
  <si>
    <t>SUM(AA55,AA65)</t>
  </si>
  <si>
    <t>SUM('FIN2-NATURE'!AA56,'FIN2-NATURE'!AA66)='FIN2-NATURE'!AA76</t>
  </si>
  <si>
    <t>SUM(AA56,AA66)</t>
  </si>
  <si>
    <t>SUM('FIN2-NATURE'!AA31,'FIN2-NATURE'!AA67)='FIN2-NATURE'!AA77</t>
  </si>
  <si>
    <t>SUM(AA31,AA67)</t>
  </si>
  <si>
    <t>AA77</t>
  </si>
  <si>
    <t>SUM('FIN2-NATURE'!AA32,'FIN2-NATURE'!AA68)='FIN2-NATURE'!AA78</t>
  </si>
  <si>
    <t>SUM(AA32,AA68)</t>
  </si>
  <si>
    <t>AA78</t>
  </si>
  <si>
    <t>SUM('FIN2-NATURE'!AA33,'FIN2-NATURE'!AA69)='FIN2-NATURE'!AA79</t>
  </si>
  <si>
    <t>SUM(AA33,AA69)</t>
  </si>
  <si>
    <t>SUM('FIN2-NATURE'!AA37,'FIN2-NATURE'!AA70)='FIN2-NATURE'!AA80</t>
  </si>
  <si>
    <t>SUM(AA37,AA70)</t>
  </si>
  <si>
    <t>AA80</t>
  </si>
  <si>
    <t>SUM('FIN2-NATURE'!AA38,'FIN2-NATURE'!AA71)='FIN2-NATURE'!AA81</t>
  </si>
  <si>
    <t>SUM(AA38,AA71)</t>
  </si>
  <si>
    <t>SUM('FIN2-NATURE'!AA39,'FIN2-NATURE'!AA72)='FIN2-NATURE'!AA82</t>
  </si>
  <si>
    <t>SUM(AA39,AA72)</t>
  </si>
  <si>
    <t>SUM('FIN2-NATURE'!AA40,'FIN2-NATURE'!AA73)='FIN2-NATURE'!AA83</t>
  </si>
  <si>
    <t>SUM(AA40,AA73)</t>
  </si>
  <si>
    <t>SUM('FIN2-NATURE'!AA41,'FIN2-NATURE'!AA74)='FIN2-NATURE'!AA84</t>
  </si>
  <si>
    <t>SUM(AA41,AA74)</t>
  </si>
  <si>
    <t>SUM('FIN2-NATURE'!AA42,'FIN2-NATURE'!AA75)='FIN2-NATURE'!AA85</t>
  </si>
  <si>
    <t>SUM(AA42,AA75)</t>
  </si>
  <si>
    <t>SUM('FIN2-NATURE'!AA43,'FIN2-NATURE'!AA76)='FIN2-NATURE'!AA86</t>
  </si>
  <si>
    <t>SUM(AA43,AA76)</t>
  </si>
  <si>
    <t>AA86</t>
  </si>
  <si>
    <t>SUM('FIN2-NATURE'!AD31,'FIN2-NATURE'!AD32)='FIN2-NATURE'!AD33</t>
  </si>
  <si>
    <t>SUM(AD31,AD32)</t>
  </si>
  <si>
    <t>AD33</t>
  </si>
  <si>
    <t>SUM('FIN2-NATURE'!AD33,'FIN2-NATURE'!AD37)='FIN2-NATURE'!AD38</t>
  </si>
  <si>
    <t>SUM(AD33,AD37)</t>
  </si>
  <si>
    <t>AD38</t>
  </si>
  <si>
    <t>SUM('FIN2-NATURE'!AD38,'FIN2-NATURE'!AD39)='FIN2-NATURE'!AD40</t>
  </si>
  <si>
    <t>SUM(AD38,AD39)</t>
  </si>
  <si>
    <t>SUM('FIN2-NATURE'!AD44,'FIN2-NATURE'!AD45)='FIN2-NATURE'!AD46</t>
  </si>
  <si>
    <t>SUM(AD44,AD45)</t>
  </si>
  <si>
    <t>AD46</t>
  </si>
  <si>
    <t>SUM('FIN2-NATURE'!AD46,'FIN2-NATURE'!AD50)='FIN2-NATURE'!AD51</t>
  </si>
  <si>
    <t>SUM(AD46,AD50)</t>
  </si>
  <si>
    <t>AD51</t>
  </si>
  <si>
    <t>SUM('FIN2-NATURE'!AD51,'FIN2-NATURE'!AD52)='FIN2-NATURE'!AD53</t>
  </si>
  <si>
    <t>SUM(AD51,AD52)</t>
  </si>
  <si>
    <t>AD53</t>
  </si>
  <si>
    <t>SUM('FIN2-NATURE'!AD57,'FIN2-NATURE'!AD58)='FIN2-NATURE'!AD59</t>
  </si>
  <si>
    <t>SUM(AD57,AD58)</t>
  </si>
  <si>
    <t>AD59</t>
  </si>
  <si>
    <t>SUM('FIN2-NATURE'!AD59,'FIN2-NATURE'!AD60)='FIN2-NATURE'!AD61</t>
  </si>
  <si>
    <t>SUM(AD59,AD60)</t>
  </si>
  <si>
    <t>AD61</t>
  </si>
  <si>
    <t>SUM('FIN2-NATURE'!AD61,'FIN2-NATURE'!AD62)='FIN2-NATURE'!AD63</t>
  </si>
  <si>
    <t>SUM(AD61,AD62)</t>
  </si>
  <si>
    <t>SUM('FIN2-NATURE'!AD44,'FIN2-NATURE'!AD57)='FIN2-NATURE'!AD67</t>
  </si>
  <si>
    <t>SUM(AD44,AD57)</t>
  </si>
  <si>
    <t>SUM('FIN2-NATURE'!AD45,'FIN2-NATURE'!AD58)='FIN2-NATURE'!AD68</t>
  </si>
  <si>
    <t>SUM(AD45,AD58)</t>
  </si>
  <si>
    <t>AD68</t>
  </si>
  <si>
    <t>SUM('FIN2-NATURE'!AD46,'FIN2-NATURE'!AD59)='FIN2-NATURE'!AD69</t>
  </si>
  <si>
    <t>SUM(AD46,AD59)</t>
  </si>
  <si>
    <t>SUM('FIN2-NATURE'!AD50,'FIN2-NATURE'!AD60)='FIN2-NATURE'!AD70</t>
  </si>
  <si>
    <t>SUM(AD50,AD60)</t>
  </si>
  <si>
    <t>SUM('FIN2-NATURE'!AD51,'FIN2-NATURE'!AD61)='FIN2-NATURE'!AD71</t>
  </si>
  <si>
    <t>SUM(AD51,AD61)</t>
  </si>
  <si>
    <t>SUM('FIN2-NATURE'!AD52,'FIN2-NATURE'!AD62)='FIN2-NATURE'!AD72</t>
  </si>
  <si>
    <t>SUM(AD52,AD62)</t>
  </si>
  <si>
    <t>SUM('FIN2-NATURE'!AD53,'FIN2-NATURE'!AD63)='FIN2-NATURE'!AD73</t>
  </si>
  <si>
    <t>SUM(AD53,AD63)</t>
  </si>
  <si>
    <t>SUM('FIN2-NATURE'!AD54,'FIN2-NATURE'!AD64)='FIN2-NATURE'!AD74</t>
  </si>
  <si>
    <t>SUM(AD54,AD64)</t>
  </si>
  <si>
    <t>SUM('FIN2-NATURE'!AD55,'FIN2-NATURE'!AD65)='FIN2-NATURE'!AD75</t>
  </si>
  <si>
    <t>SUM(AD55,AD65)</t>
  </si>
  <si>
    <t>SUM('FIN2-NATURE'!AD56,'FIN2-NATURE'!AD66)='FIN2-NATURE'!AD76</t>
  </si>
  <si>
    <t>SUM(AD56,AD66)</t>
  </si>
  <si>
    <t>SUM('FIN2-NATURE'!AD31,'FIN2-NATURE'!AD67)='FIN2-NATURE'!AD77</t>
  </si>
  <si>
    <t>SUM(AD31,AD67)</t>
  </si>
  <si>
    <t>AD77</t>
  </si>
  <si>
    <t>SUM('FIN2-NATURE'!AD32,'FIN2-NATURE'!AD68)='FIN2-NATURE'!AD78</t>
  </si>
  <si>
    <t>SUM(AD32,AD68)</t>
  </si>
  <si>
    <t>AD78</t>
  </si>
  <si>
    <t>SUM('FIN2-NATURE'!AD33,'FIN2-NATURE'!AD69)='FIN2-NATURE'!AD79</t>
  </si>
  <si>
    <t>SUM(AD33,AD69)</t>
  </si>
  <si>
    <t>SUM('FIN2-NATURE'!AD37,'FIN2-NATURE'!AD70)='FIN2-NATURE'!AD80</t>
  </si>
  <si>
    <t>SUM(AD37,AD70)</t>
  </si>
  <si>
    <t>AD80</t>
  </si>
  <si>
    <t>SUM('FIN2-NATURE'!AD38,'FIN2-NATURE'!AD71)='FIN2-NATURE'!AD81</t>
  </si>
  <si>
    <t>SUM(AD38,AD71)</t>
  </si>
  <si>
    <t>SUM('FIN2-NATURE'!AD39,'FIN2-NATURE'!AD72)='FIN2-NATURE'!AD82</t>
  </si>
  <si>
    <t>SUM(AD39,AD72)</t>
  </si>
  <si>
    <t>SUM('FIN2-NATURE'!AD40,'FIN2-NATURE'!AD73)='FIN2-NATURE'!AD83</t>
  </si>
  <si>
    <t>SUM(AD40,AD73)</t>
  </si>
  <si>
    <t>SUM('FIN2-NATURE'!AD41,'FIN2-NATURE'!AD74)='FIN2-NATURE'!AD84</t>
  </si>
  <si>
    <t>SUM(AD41,AD74)</t>
  </si>
  <si>
    <t>SUM('FIN2-NATURE'!AD42,'FIN2-NATURE'!AD75)='FIN2-NATURE'!AD85</t>
  </si>
  <si>
    <t>SUM(AD42,AD75)</t>
  </si>
  <si>
    <t>SUM('FIN2-NATURE'!AD43,'FIN2-NATURE'!AD76)='FIN2-NATURE'!AD86</t>
  </si>
  <si>
    <t>SUM(AD43,AD76)</t>
  </si>
  <si>
    <t>AD86</t>
  </si>
  <si>
    <t>SUM('FIN2-NATURE'!AA31,'FIN2-NATURE'!AD31)='FIN2-NATURE'!AG31</t>
  </si>
  <si>
    <t>SUM('FIN2-NATURE'!AA32,'FIN2-NATURE'!AD32)='FIN2-NATURE'!AG32</t>
  </si>
  <si>
    <t>SUM('FIN2-NATURE'!AG31,'FIN2-NATURE'!AG32)='FIN2-NATURE'!AG33</t>
  </si>
  <si>
    <t>SUM(AG31,AG32)</t>
  </si>
  <si>
    <t>SUM('FIN2-NATURE'!AA34,'FIN2-NATURE'!AD34)='FIN2-NATURE'!AG34</t>
  </si>
  <si>
    <t>SUM('FIN2-NATURE'!AA35,'FIN2-NATURE'!AD35)='FIN2-NATURE'!AG35</t>
  </si>
  <si>
    <t>SUM('FIN2-NATURE'!AA36,'FIN2-NATURE'!AD36)='FIN2-NATURE'!AG36</t>
  </si>
  <si>
    <t>SUM('FIN2-NATURE'!AA37,'FIN2-NATURE'!AD37)='FIN2-NATURE'!AG37</t>
  </si>
  <si>
    <t>SUM('FIN2-NATURE'!AG33,'FIN2-NATURE'!AG37)='FIN2-NATURE'!AG38</t>
  </si>
  <si>
    <t>SUM(AG33,AG37)</t>
  </si>
  <si>
    <t>SUM('FIN2-NATURE'!AA39,'FIN2-NATURE'!AD39)='FIN2-NATURE'!AG39</t>
  </si>
  <si>
    <t>SUM('FIN2-NATURE'!AG38,'FIN2-NATURE'!AG39)='FIN2-NATURE'!AG40</t>
  </si>
  <si>
    <t>SUM(AG38,AG39)</t>
  </si>
  <si>
    <t>SUM('FIN2-NATURE'!AA41,'FIN2-NATURE'!AD41)='FIN2-NATURE'!AG41</t>
  </si>
  <si>
    <t>SUM('FIN2-NATURE'!AA42,'FIN2-NATURE'!AD42)='FIN2-NATURE'!AG42</t>
  </si>
  <si>
    <t>SUM(AA42,AD42)</t>
  </si>
  <si>
    <t>SUM('FIN2-NATURE'!AA43,'FIN2-NATURE'!AD43)='FIN2-NATURE'!AG43</t>
  </si>
  <si>
    <t>SUM('FIN2-NATURE'!AA44,'FIN2-NATURE'!AD44)='FIN2-NATURE'!AG44</t>
  </si>
  <si>
    <t>SUM(AA44,AD44)</t>
  </si>
  <si>
    <t>SUM('FIN2-NATURE'!AA45,'FIN2-NATURE'!AD45)='FIN2-NATURE'!AG45</t>
  </si>
  <si>
    <t>SUM(AA45,AD45)</t>
  </si>
  <si>
    <t>SUM('FIN2-NATURE'!AG44,'FIN2-NATURE'!AG45)='FIN2-NATURE'!AG46</t>
  </si>
  <si>
    <t>SUM(AG44,AG45)</t>
  </si>
  <si>
    <t>SUM('FIN2-NATURE'!AA47,'FIN2-NATURE'!AD47)='FIN2-NATURE'!AG47</t>
  </si>
  <si>
    <t>SUM('FIN2-NATURE'!AA48,'FIN2-NATURE'!AD48)='FIN2-NATURE'!AG48</t>
  </si>
  <si>
    <t>SUM('FIN2-NATURE'!AA49,'FIN2-NATURE'!AD49)='FIN2-NATURE'!AG49</t>
  </si>
  <si>
    <t>SUM(AA49,AD49)</t>
  </si>
  <si>
    <t>SUM('FIN2-NATURE'!AA50,'FIN2-NATURE'!AD50)='FIN2-NATURE'!AG50</t>
  </si>
  <si>
    <t>SUM(AA50,AD50)</t>
  </si>
  <si>
    <t>SUM('FIN2-NATURE'!AG46,'FIN2-NATURE'!AG50)='FIN2-NATURE'!AG51</t>
  </si>
  <si>
    <t>SUM(AG46,AG50)</t>
  </si>
  <si>
    <t>SUM('FIN2-NATURE'!AA52,'FIN2-NATURE'!AD52)='FIN2-NATURE'!AG52</t>
  </si>
  <si>
    <t>SUM('FIN2-NATURE'!AG51,'FIN2-NATURE'!AG52)='FIN2-NATURE'!AG53</t>
  </si>
  <si>
    <t>SUM(AG51,AG52)</t>
  </si>
  <si>
    <t>SUM('FIN2-NATURE'!AA54,'FIN2-NATURE'!AD54)='FIN2-NATURE'!AG54</t>
  </si>
  <si>
    <t>SUM('FIN2-NATURE'!AA55,'FIN2-NATURE'!AD55)='FIN2-NATURE'!AG55</t>
  </si>
  <si>
    <t>SUM(AA55,AD55)</t>
  </si>
  <si>
    <t>SUM('FIN2-NATURE'!AA56,'FIN2-NATURE'!AD56)='FIN2-NATURE'!AG56</t>
  </si>
  <si>
    <t>SUM('FIN2-NATURE'!AA57,'FIN2-NATURE'!AD57)='FIN2-NATURE'!AG57</t>
  </si>
  <si>
    <t>SUM(AA57,AD57)</t>
  </si>
  <si>
    <t>SUM('FIN2-NATURE'!AA58,'FIN2-NATURE'!AD58)='FIN2-NATURE'!AG58</t>
  </si>
  <si>
    <t>SUM(AA58,AD58)</t>
  </si>
  <si>
    <t>SUM('FIN2-NATURE'!AG57,'FIN2-NATURE'!AG58)='FIN2-NATURE'!AG59</t>
  </si>
  <si>
    <t>SUM(AG57,AG58)</t>
  </si>
  <si>
    <t>SUM('FIN2-NATURE'!AA60,'FIN2-NATURE'!AD60)='FIN2-NATURE'!AG60</t>
  </si>
  <si>
    <t>SUM('FIN2-NATURE'!AG59,'FIN2-NATURE'!AG60)='FIN2-NATURE'!AG61</t>
  </si>
  <si>
    <t>SUM(AG59,AG60)</t>
  </si>
  <si>
    <t>SUM('FIN2-NATURE'!AA62,'FIN2-NATURE'!AD62)='FIN2-NATURE'!AG62</t>
  </si>
  <si>
    <t>SUM(AA62,AD62)</t>
  </si>
  <si>
    <t>SUM('FIN2-NATURE'!AG61,'FIN2-NATURE'!AG62)='FIN2-NATURE'!AG63</t>
  </si>
  <si>
    <t>SUM(AG61,AG62)</t>
  </si>
  <si>
    <t>SUM('FIN2-NATURE'!AA64,'FIN2-NATURE'!AD64)='FIN2-NATURE'!AG64</t>
  </si>
  <si>
    <t>SUM('FIN2-NATURE'!AA65,'FIN2-NATURE'!AD65)='FIN2-NATURE'!AG65</t>
  </si>
  <si>
    <t>SUM('FIN2-NATURE'!AA66,'FIN2-NATURE'!AD66)='FIN2-NATURE'!AG66</t>
  </si>
  <si>
    <t>SUM('FIN2-NATURE'!AG44,'FIN2-NATURE'!AG57)='FIN2-NATURE'!AG67</t>
  </si>
  <si>
    <t>SUM(AG44,AG57)</t>
  </si>
  <si>
    <t>SUM('FIN2-NATURE'!AG45,'FIN2-NATURE'!AG58)='FIN2-NATURE'!AG68</t>
  </si>
  <si>
    <t>SUM(AG45,AG58)</t>
  </si>
  <si>
    <t>SUM('FIN2-NATURE'!AG46,'FIN2-NATURE'!AG59)='FIN2-NATURE'!AG69</t>
  </si>
  <si>
    <t>SUM(AG46,AG59)</t>
  </si>
  <si>
    <t>SUM('FIN2-NATURE'!AG50,'FIN2-NATURE'!AG60)='FIN2-NATURE'!AG70</t>
  </si>
  <si>
    <t>SUM(AG50,AG60)</t>
  </si>
  <si>
    <t>SUM('FIN2-NATURE'!AG51,'FIN2-NATURE'!AG61)='FIN2-NATURE'!AG71</t>
  </si>
  <si>
    <t>SUM(AG51,AG61)</t>
  </si>
  <si>
    <t>SUM('FIN2-NATURE'!AG52,'FIN2-NATURE'!AG62)='FIN2-NATURE'!AG72</t>
  </si>
  <si>
    <t>SUM(AG52,AG62)</t>
  </si>
  <si>
    <t>SUM('FIN2-NATURE'!AG53,'FIN2-NATURE'!AG63)='FIN2-NATURE'!AG73</t>
  </si>
  <si>
    <t>SUM(AG53,AG63)</t>
  </si>
  <si>
    <t>SUM('FIN2-NATURE'!AG54,'FIN2-NATURE'!AG64)='FIN2-NATURE'!AG74</t>
  </si>
  <si>
    <t>SUM(AG54,AG64)</t>
  </si>
  <si>
    <t>SUM('FIN2-NATURE'!AG55,'FIN2-NATURE'!AG65)='FIN2-NATURE'!AG75</t>
  </si>
  <si>
    <t>SUM(AG55,AG65)</t>
  </si>
  <si>
    <t>SUM('FIN2-NATURE'!AG56,'FIN2-NATURE'!AG66)='FIN2-NATURE'!AG76</t>
  </si>
  <si>
    <t>SUM(AG56,AG66)</t>
  </si>
  <si>
    <t>SUM('FIN2-NATURE'!AG31,'FIN2-NATURE'!AG67)='FIN2-NATURE'!AG77</t>
  </si>
  <si>
    <t>SUM(AG31,AG67)</t>
  </si>
  <si>
    <t>SUM('FIN2-NATURE'!AG32,'FIN2-NATURE'!AG68)='FIN2-NATURE'!AG78</t>
  </si>
  <si>
    <t>SUM(AG32,AG68)</t>
  </si>
  <si>
    <t>SUM('FIN2-NATURE'!AG33,'FIN2-NATURE'!AG69)='FIN2-NATURE'!AG79</t>
  </si>
  <si>
    <t>SUM(AG33,AG69)</t>
  </si>
  <si>
    <t>SUM('FIN2-NATURE'!AG37,'FIN2-NATURE'!AG70)='FIN2-NATURE'!AG80</t>
  </si>
  <si>
    <t>SUM(AG37,AG70)</t>
  </si>
  <si>
    <t>AG80</t>
  </si>
  <si>
    <t>SUM('FIN2-NATURE'!AG38,'FIN2-NATURE'!AG71)='FIN2-NATURE'!AG81</t>
  </si>
  <si>
    <t>SUM(AG38,AG71)</t>
  </si>
  <si>
    <t>SUM('FIN2-NATURE'!AG39,'FIN2-NATURE'!AG72)='FIN2-NATURE'!AG82</t>
  </si>
  <si>
    <t>SUM(AG39,AG72)</t>
  </si>
  <si>
    <t>SUM('FIN2-NATURE'!AG40,'FIN2-NATURE'!AG73)='FIN2-NATURE'!AG83</t>
  </si>
  <si>
    <t>SUM(AG40,AG73)</t>
  </si>
  <si>
    <t>SUM('FIN2-NATURE'!AG41,'FIN2-NATURE'!AG74)='FIN2-NATURE'!AG84</t>
  </si>
  <si>
    <t>SUM(AG41,AG74)</t>
  </si>
  <si>
    <t>SUM('FIN2-NATURE'!AG42,'FIN2-NATURE'!AG75)='FIN2-NATURE'!AG85</t>
  </si>
  <si>
    <t>SUM(AG42,AG75)</t>
  </si>
  <si>
    <t>SUM('FIN2-NATURE'!AG43,'FIN2-NATURE'!AG76)='FIN2-NATURE'!AG86</t>
  </si>
  <si>
    <t>SUM(AG43,AG76)</t>
  </si>
  <si>
    <t>SUM('FIN2-NATURE'!AJ31,'FIN2-NATURE'!AJ32)='FIN2-NATURE'!AJ33</t>
  </si>
  <si>
    <t>SUM(AJ31,AJ32)</t>
  </si>
  <si>
    <t>AJ33</t>
  </si>
  <si>
    <t>SUM('FIN2-NATURE'!AJ33,'FIN2-NATURE'!AJ37)='FIN2-NATURE'!AJ38</t>
  </si>
  <si>
    <t>SUM(AJ33,AJ37)</t>
  </si>
  <si>
    <t>AJ38</t>
  </si>
  <si>
    <t>SUM('FIN2-NATURE'!AJ38,'FIN2-NATURE'!AJ39)='FIN2-NATURE'!AJ40</t>
  </si>
  <si>
    <t>SUM(AJ38,AJ39)</t>
  </si>
  <si>
    <t>SUM('FIN2-NATURE'!AJ44,'FIN2-NATURE'!AJ45)='FIN2-NATURE'!AJ46</t>
  </si>
  <si>
    <t>SUM(AJ44,AJ45)</t>
  </si>
  <si>
    <t>AJ46</t>
  </si>
  <si>
    <t>SUM('FIN2-NATURE'!AJ46,'FIN2-NATURE'!AJ50)='FIN2-NATURE'!AJ51</t>
  </si>
  <si>
    <t>SUM(AJ46,AJ50)</t>
  </si>
  <si>
    <t>AJ51</t>
  </si>
  <si>
    <t>SUM('FIN2-NATURE'!AJ51,'FIN2-NATURE'!AJ52)='FIN2-NATURE'!AJ53</t>
  </si>
  <si>
    <t>SUM(AJ51,AJ52)</t>
  </si>
  <si>
    <t>AJ53</t>
  </si>
  <si>
    <t>SUM('FIN2-NATURE'!AJ57,'FIN2-NATURE'!AJ58)='FIN2-NATURE'!AJ59</t>
  </si>
  <si>
    <t>SUM(AJ57,AJ58)</t>
  </si>
  <si>
    <t>AJ59</t>
  </si>
  <si>
    <t>SUM('FIN2-NATURE'!AJ59,'FIN2-NATURE'!AJ60)='FIN2-NATURE'!AJ61</t>
  </si>
  <si>
    <t>SUM(AJ59,AJ60)</t>
  </si>
  <si>
    <t>AJ61</t>
  </si>
  <si>
    <t>SUM('FIN2-NATURE'!AJ61,'FIN2-NATURE'!AJ62)='FIN2-NATURE'!AJ63</t>
  </si>
  <si>
    <t>SUM(AJ61,AJ62)</t>
  </si>
  <si>
    <t>SUM('FIN2-NATURE'!AJ44,'FIN2-NATURE'!AJ57)='FIN2-NATURE'!AJ67</t>
  </si>
  <si>
    <t>SUM(AJ44,AJ57)</t>
  </si>
  <si>
    <t>SUM('FIN2-NATURE'!AJ45,'FIN2-NATURE'!AJ58)='FIN2-NATURE'!AJ68</t>
  </si>
  <si>
    <t>SUM(AJ45,AJ58)</t>
  </si>
  <si>
    <t>AJ68</t>
  </si>
  <si>
    <t>SUM('FIN2-NATURE'!AJ46,'FIN2-NATURE'!AJ59)='FIN2-NATURE'!AJ69</t>
  </si>
  <si>
    <t>SUM(AJ46,AJ59)</t>
  </si>
  <si>
    <t>SUM('FIN2-NATURE'!AJ50,'FIN2-NATURE'!AJ60)='FIN2-NATURE'!AJ70</t>
  </si>
  <si>
    <t>SUM(AJ50,AJ60)</t>
  </si>
  <si>
    <t>SUM('FIN2-NATURE'!AJ51,'FIN2-NATURE'!AJ61)='FIN2-NATURE'!AJ71</t>
  </si>
  <si>
    <t>SUM(AJ51,AJ61)</t>
  </si>
  <si>
    <t>SUM('FIN2-NATURE'!AJ52,'FIN2-NATURE'!AJ62)='FIN2-NATURE'!AJ72</t>
  </si>
  <si>
    <t>SUM(AJ52,AJ62)</t>
  </si>
  <si>
    <t>SUM('FIN2-NATURE'!AJ53,'FIN2-NATURE'!AJ63)='FIN2-NATURE'!AJ73</t>
  </si>
  <si>
    <t>SUM(AJ53,AJ63)</t>
  </si>
  <si>
    <t>SUM('FIN2-NATURE'!AJ54,'FIN2-NATURE'!AJ64)='FIN2-NATURE'!AJ74</t>
  </si>
  <si>
    <t>SUM(AJ54,AJ64)</t>
  </si>
  <si>
    <t>SUM('FIN2-NATURE'!AJ55,'FIN2-NATURE'!AJ65)='FIN2-NATURE'!AJ75</t>
  </si>
  <si>
    <t>SUM(AJ55,AJ65)</t>
  </si>
  <si>
    <t>SUM('FIN2-NATURE'!AJ56,'FIN2-NATURE'!AJ66)='FIN2-NATURE'!AJ76</t>
  </si>
  <si>
    <t>SUM(AJ56,AJ66)</t>
  </si>
  <si>
    <t>SUM('FIN2-NATURE'!AJ31,'FIN2-NATURE'!AJ67)='FIN2-NATURE'!AJ77</t>
  </si>
  <si>
    <t>SUM(AJ31,AJ67)</t>
  </si>
  <si>
    <t>AJ77</t>
  </si>
  <si>
    <t>SUM('FIN2-NATURE'!AJ32,'FIN2-NATURE'!AJ68)='FIN2-NATURE'!AJ78</t>
  </si>
  <si>
    <t>SUM(AJ32,AJ68)</t>
  </si>
  <si>
    <t>AJ78</t>
  </si>
  <si>
    <t>SUM('FIN2-NATURE'!AJ33,'FIN2-NATURE'!AJ69)='FIN2-NATURE'!AJ79</t>
  </si>
  <si>
    <t>SUM(AJ33,AJ69)</t>
  </si>
  <si>
    <t>SUM('FIN2-NATURE'!AJ37,'FIN2-NATURE'!AJ70)='FIN2-NATURE'!AJ80</t>
  </si>
  <si>
    <t>SUM(AJ37,AJ70)</t>
  </si>
  <si>
    <t>AJ80</t>
  </si>
  <si>
    <t>SUM('FIN2-NATURE'!AJ38,'FIN2-NATURE'!AJ71)='FIN2-NATURE'!AJ81</t>
  </si>
  <si>
    <t>SUM(AJ38,AJ71)</t>
  </si>
  <si>
    <t>SUM('FIN2-NATURE'!AJ39,'FIN2-NATURE'!AJ72)='FIN2-NATURE'!AJ82</t>
  </si>
  <si>
    <t>SUM(AJ39,AJ72)</t>
  </si>
  <si>
    <t>SUM('FIN2-NATURE'!AJ40,'FIN2-NATURE'!AJ73)='FIN2-NATURE'!AJ83</t>
  </si>
  <si>
    <t>SUM(AJ40,AJ73)</t>
  </si>
  <si>
    <t>SUM('FIN2-NATURE'!AJ41,'FIN2-NATURE'!AJ74)='FIN2-NATURE'!AJ84</t>
  </si>
  <si>
    <t>SUM(AJ41,AJ74)</t>
  </si>
  <si>
    <t>SUM('FIN2-NATURE'!AJ42,'FIN2-NATURE'!AJ75)='FIN2-NATURE'!AJ85</t>
  </si>
  <si>
    <t>SUM(AJ42,AJ75)</t>
  </si>
  <si>
    <t>SUM('FIN2-NATURE'!AJ43,'FIN2-NATURE'!AJ76)='FIN2-NATURE'!AJ86</t>
  </si>
  <si>
    <t>SUM(AJ43,AJ76)</t>
  </si>
  <si>
    <t>AJ86</t>
  </si>
  <si>
    <t>SUM('FIN2-NATURE'!AM31,'FIN2-NATURE'!AM32)='FIN2-NATURE'!AM33</t>
  </si>
  <si>
    <t>SUM(AM31,AM32)</t>
  </si>
  <si>
    <t>AM33</t>
  </si>
  <si>
    <t>SUM('FIN2-NATURE'!AM33,'FIN2-NATURE'!AM37)='FIN2-NATURE'!AM38</t>
  </si>
  <si>
    <t>SUM(AM33,AM37)</t>
  </si>
  <si>
    <t>AM38</t>
  </si>
  <si>
    <t>SUM('FIN2-NATURE'!AM38,'FIN2-NATURE'!AM39)='FIN2-NATURE'!AM40</t>
  </si>
  <si>
    <t>SUM(AM38,AM39)</t>
  </si>
  <si>
    <t>SUM('FIN2-NATURE'!AM44,'FIN2-NATURE'!AM45)='FIN2-NATURE'!AM46</t>
  </si>
  <si>
    <t>SUM(AM44,AM45)</t>
  </si>
  <si>
    <t>AM46</t>
  </si>
  <si>
    <t>SUM('FIN2-NATURE'!AM46,'FIN2-NATURE'!AM50)='FIN2-NATURE'!AM51</t>
  </si>
  <si>
    <t>SUM(AM46,AM50)</t>
  </si>
  <si>
    <t>AM51</t>
  </si>
  <si>
    <t>SUM('FIN2-NATURE'!AM51,'FIN2-NATURE'!AM52)='FIN2-NATURE'!AM53</t>
  </si>
  <si>
    <t>SUM(AM51,AM52)</t>
  </si>
  <si>
    <t>AM53</t>
  </si>
  <si>
    <t>SUM('FIN2-NATURE'!AM57,'FIN2-NATURE'!AM58)='FIN2-NATURE'!AM59</t>
  </si>
  <si>
    <t>SUM(AM57,AM58)</t>
  </si>
  <si>
    <t>AM59</t>
  </si>
  <si>
    <t>SUM('FIN2-NATURE'!AM59,'FIN2-NATURE'!AM60)='FIN2-NATURE'!AM61</t>
  </si>
  <si>
    <t>SUM(AM59,AM60)</t>
  </si>
  <si>
    <t>AM61</t>
  </si>
  <si>
    <t>SUM('FIN2-NATURE'!AM61,'FIN2-NATURE'!AM62)='FIN2-NATURE'!AM63</t>
  </si>
  <si>
    <t>SUM(AM61,AM62)</t>
  </si>
  <si>
    <t>SUM('FIN2-NATURE'!AM44,'FIN2-NATURE'!AM57)='FIN2-NATURE'!AM67</t>
  </si>
  <si>
    <t>SUM(AM44,AM57)</t>
  </si>
  <si>
    <t>SUM('FIN2-NATURE'!AM45,'FIN2-NATURE'!AM58)='FIN2-NATURE'!AM68</t>
  </si>
  <si>
    <t>SUM(AM45,AM58)</t>
  </si>
  <si>
    <t>AM68</t>
  </si>
  <si>
    <t>SUM('FIN2-NATURE'!AM46,'FIN2-NATURE'!AM59)='FIN2-NATURE'!AM69</t>
  </si>
  <si>
    <t>SUM(AM46,AM59)</t>
  </si>
  <si>
    <t>SUM('FIN2-NATURE'!AM50,'FIN2-NATURE'!AM60)='FIN2-NATURE'!AM70</t>
  </si>
  <si>
    <t>SUM(AM50,AM60)</t>
  </si>
  <si>
    <t>SUM('FIN2-NATURE'!AM51,'FIN2-NATURE'!AM61)='FIN2-NATURE'!AM71</t>
  </si>
  <si>
    <t>SUM(AM51,AM61)</t>
  </si>
  <si>
    <t>SUM('FIN2-NATURE'!AM52,'FIN2-NATURE'!AM62)='FIN2-NATURE'!AM72</t>
  </si>
  <si>
    <t>SUM(AM52,AM62)</t>
  </si>
  <si>
    <t>SUM('FIN2-NATURE'!AM53,'FIN2-NATURE'!AM63)='FIN2-NATURE'!AM73</t>
  </si>
  <si>
    <t>SUM(AM53,AM63)</t>
  </si>
  <si>
    <t>SUM('FIN2-NATURE'!AM54,'FIN2-NATURE'!AM64)='FIN2-NATURE'!AM74</t>
  </si>
  <si>
    <t>SUM(AM54,AM64)</t>
  </si>
  <si>
    <t>SUM('FIN2-NATURE'!AM55,'FIN2-NATURE'!AM65)='FIN2-NATURE'!AM75</t>
  </si>
  <si>
    <t>SUM(AM55,AM65)</t>
  </si>
  <si>
    <t>SUM('FIN2-NATURE'!AM56,'FIN2-NATURE'!AM66)='FIN2-NATURE'!AM76</t>
  </si>
  <si>
    <t>SUM(AM56,AM66)</t>
  </si>
  <si>
    <t>SUM('FIN2-NATURE'!AM31,'FIN2-NATURE'!AM67)='FIN2-NATURE'!AM77</t>
  </si>
  <si>
    <t>SUM(AM31,AM67)</t>
  </si>
  <si>
    <t>AM77</t>
  </si>
  <si>
    <t>SUM('FIN2-NATURE'!AM32,'FIN2-NATURE'!AM68)='FIN2-NATURE'!AM78</t>
  </si>
  <si>
    <t>SUM(AM32,AM68)</t>
  </si>
  <si>
    <t>AM78</t>
  </si>
  <si>
    <t>SUM('FIN2-NATURE'!AM33,'FIN2-NATURE'!AM69)='FIN2-NATURE'!AM79</t>
  </si>
  <si>
    <t>SUM(AM33,AM69)</t>
  </si>
  <si>
    <t>SUM('FIN2-NATURE'!AM37,'FIN2-NATURE'!AM70)='FIN2-NATURE'!AM80</t>
  </si>
  <si>
    <t>SUM(AM37,AM70)</t>
  </si>
  <si>
    <t>AM80</t>
  </si>
  <si>
    <t>SUM('FIN2-NATURE'!AM38,'FIN2-NATURE'!AM71)='FIN2-NATURE'!AM81</t>
  </si>
  <si>
    <t>SUM(AM38,AM71)</t>
  </si>
  <si>
    <t>SUM('FIN2-NATURE'!AM39,'FIN2-NATURE'!AM72)='FIN2-NATURE'!AM82</t>
  </si>
  <si>
    <t>SUM(AM39,AM72)</t>
  </si>
  <si>
    <t>SUM('FIN2-NATURE'!AM40,'FIN2-NATURE'!AM73)='FIN2-NATURE'!AM83</t>
  </si>
  <si>
    <t>SUM(AM40,AM73)</t>
  </si>
  <si>
    <t>SUM('FIN2-NATURE'!AM41,'FIN2-NATURE'!AM74)='FIN2-NATURE'!AM84</t>
  </si>
  <si>
    <t>SUM(AM41,AM74)</t>
  </si>
  <si>
    <t>SUM('FIN2-NATURE'!AM42,'FIN2-NATURE'!AM75)='FIN2-NATURE'!AM85</t>
  </si>
  <si>
    <t>SUM(AM42,AM75)</t>
  </si>
  <si>
    <t>SUM('FIN2-NATURE'!AM43,'FIN2-NATURE'!AM76)='FIN2-NATURE'!AM86</t>
  </si>
  <si>
    <t>SUM(AM43,AM76)</t>
  </si>
  <si>
    <t>AM86</t>
  </si>
  <si>
    <t>SUM('FIN2-NATURE'!AP31,'FIN2-NATURE'!AP32)='FIN2-NATURE'!AP33</t>
  </si>
  <si>
    <t>SUM(AP31,AP32)</t>
  </si>
  <si>
    <t>AP33</t>
  </si>
  <si>
    <t>SUM('FIN2-NATURE'!AP33,'FIN2-NATURE'!AP37)='FIN2-NATURE'!AP38</t>
  </si>
  <si>
    <t>SUM(AP33,AP37)</t>
  </si>
  <si>
    <t>AP38</t>
  </si>
  <si>
    <t>SUM('FIN2-NATURE'!AP38,'FIN2-NATURE'!AP39)='FIN2-NATURE'!AP40</t>
  </si>
  <si>
    <t>SUM(AP38,AP39)</t>
  </si>
  <si>
    <t>SUM('FIN2-NATURE'!AP44,'FIN2-NATURE'!AP45)='FIN2-NATURE'!AP46</t>
  </si>
  <si>
    <t>SUM(AP44,AP45)</t>
  </si>
  <si>
    <t>AP46</t>
  </si>
  <si>
    <t>SUM('FIN2-NATURE'!AP46,'FIN2-NATURE'!AP50)='FIN2-NATURE'!AP51</t>
  </si>
  <si>
    <t>SUM(AP46,AP50)</t>
  </si>
  <si>
    <t>AP51</t>
  </si>
  <si>
    <t>SUM('FIN2-NATURE'!AP51,'FIN2-NATURE'!AP52)='FIN2-NATURE'!AP53</t>
  </si>
  <si>
    <t>SUM(AP51,AP52)</t>
  </si>
  <si>
    <t>AP53</t>
  </si>
  <si>
    <t>SUM('FIN2-NATURE'!AP57,'FIN2-NATURE'!AP58)='FIN2-NATURE'!AP59</t>
  </si>
  <si>
    <t>SUM(AP57,AP58)</t>
  </si>
  <si>
    <t>AP59</t>
  </si>
  <si>
    <t>SUM('FIN2-NATURE'!AP59,'FIN2-NATURE'!AP60)='FIN2-NATURE'!AP61</t>
  </si>
  <si>
    <t>SUM(AP59,AP60)</t>
  </si>
  <si>
    <t>AP61</t>
  </si>
  <si>
    <t>SUM('FIN2-NATURE'!AP61,'FIN2-NATURE'!AP62)='FIN2-NATURE'!AP63</t>
  </si>
  <si>
    <t>SUM(AP61,AP62)</t>
  </si>
  <si>
    <t>SUM('FIN2-NATURE'!AP44,'FIN2-NATURE'!AP57)='FIN2-NATURE'!AP67</t>
  </si>
  <si>
    <t>SUM(AP44,AP57)</t>
  </si>
  <si>
    <t>SUM('FIN2-NATURE'!AP45,'FIN2-NATURE'!AP58)='FIN2-NATURE'!AP68</t>
  </si>
  <si>
    <t>SUM(AP45,AP58)</t>
  </si>
  <si>
    <t>AP68</t>
  </si>
  <si>
    <t>SUM('FIN2-NATURE'!AP46,'FIN2-NATURE'!AP59)='FIN2-NATURE'!AP69</t>
  </si>
  <si>
    <t>SUM(AP46,AP59)</t>
  </si>
  <si>
    <t>SUM('FIN2-NATURE'!AP50,'FIN2-NATURE'!AP60)='FIN2-NATURE'!AP70</t>
  </si>
  <si>
    <t>SUM(AP50,AP60)</t>
  </si>
  <si>
    <t>SUM('FIN2-NATURE'!AP51,'FIN2-NATURE'!AP61)='FIN2-NATURE'!AP71</t>
  </si>
  <si>
    <t>SUM(AP51,AP61)</t>
  </si>
  <si>
    <t>SUM('FIN2-NATURE'!AP52,'FIN2-NATURE'!AP62)='FIN2-NATURE'!AP72</t>
  </si>
  <si>
    <t>SUM(AP52,AP62)</t>
  </si>
  <si>
    <t>SUM('FIN2-NATURE'!AP53,'FIN2-NATURE'!AP63)='FIN2-NATURE'!AP73</t>
  </si>
  <si>
    <t>SUM(AP53,AP63)</t>
  </si>
  <si>
    <t>SUM('FIN2-NATURE'!AP54,'FIN2-NATURE'!AP64)='FIN2-NATURE'!AP74</t>
  </si>
  <si>
    <t>SUM(AP54,AP64)</t>
  </si>
  <si>
    <t>SUM('FIN2-NATURE'!AP55,'FIN2-NATURE'!AP65)='FIN2-NATURE'!AP75</t>
  </si>
  <si>
    <t>SUM(AP55,AP65)</t>
  </si>
  <si>
    <t>SUM('FIN2-NATURE'!AP56,'FIN2-NATURE'!AP66)='FIN2-NATURE'!AP76</t>
  </si>
  <si>
    <t>SUM(AP56,AP66)</t>
  </si>
  <si>
    <t>SUM('FIN2-NATURE'!AP31,'FIN2-NATURE'!AP67)='FIN2-NATURE'!AP77</t>
  </si>
  <si>
    <t>SUM(AP31,AP67)</t>
  </si>
  <si>
    <t>AP77</t>
  </si>
  <si>
    <t>SUM('FIN2-NATURE'!AP32,'FIN2-NATURE'!AP68)='FIN2-NATURE'!AP78</t>
  </si>
  <si>
    <t>SUM(AP32,AP68)</t>
  </si>
  <si>
    <t>AP78</t>
  </si>
  <si>
    <t>SUM('FIN2-NATURE'!AP33,'FIN2-NATURE'!AP69)='FIN2-NATURE'!AP79</t>
  </si>
  <si>
    <t>SUM(AP33,AP69)</t>
  </si>
  <si>
    <t>SUM('FIN2-NATURE'!AP37,'FIN2-NATURE'!AP70)='FIN2-NATURE'!AP80</t>
  </si>
  <si>
    <t>SUM(AP37,AP70)</t>
  </si>
  <si>
    <t>AP80</t>
  </si>
  <si>
    <t>SUM('FIN2-NATURE'!AP38,'FIN2-NATURE'!AP71)='FIN2-NATURE'!AP81</t>
  </si>
  <si>
    <t>SUM(AP38,AP71)</t>
  </si>
  <si>
    <t>SUM('FIN2-NATURE'!AP39,'FIN2-NATURE'!AP72)='FIN2-NATURE'!AP82</t>
  </si>
  <si>
    <t>SUM(AP39,AP72)</t>
  </si>
  <si>
    <t>SUM('FIN2-NATURE'!AP40,'FIN2-NATURE'!AP73)='FIN2-NATURE'!AP83</t>
  </si>
  <si>
    <t>SUM(AP40,AP73)</t>
  </si>
  <si>
    <t>SUM('FIN2-NATURE'!AP41,'FIN2-NATURE'!AP74)='FIN2-NATURE'!AP84</t>
  </si>
  <si>
    <t>SUM(AP41,AP74)</t>
  </si>
  <si>
    <t>SUM('FIN2-NATURE'!AP42,'FIN2-NATURE'!AP75)='FIN2-NATURE'!AP85</t>
  </si>
  <si>
    <t>SUM(AP42,AP75)</t>
  </si>
  <si>
    <t>SUM('FIN2-NATURE'!AP43,'FIN2-NATURE'!AP76)='FIN2-NATURE'!AP86</t>
  </si>
  <si>
    <t>SUM(AP43,AP76)</t>
  </si>
  <si>
    <t>AP86</t>
  </si>
  <si>
    <t>SUM('FIN2-NATURE'!AM31,'FIN2-NATURE'!AP31)='FIN2-NATURE'!AS31</t>
  </si>
  <si>
    <t>SUM('FIN2-NATURE'!AM32,'FIN2-NATURE'!AP32)='FIN2-NATURE'!AS32</t>
  </si>
  <si>
    <t>SUM('FIN2-NATURE'!AS31,'FIN2-NATURE'!AS32)='FIN2-NATURE'!AS33</t>
  </si>
  <si>
    <t>SUM(AS31,AS32)</t>
  </si>
  <si>
    <t>SUM('FIN2-NATURE'!AM34,'FIN2-NATURE'!AP34)='FIN2-NATURE'!AS34</t>
  </si>
  <si>
    <t>SUM('FIN2-NATURE'!AM35,'FIN2-NATURE'!AP35)='FIN2-NATURE'!AS35</t>
  </si>
  <si>
    <t>SUM('FIN2-NATURE'!AM36,'FIN2-NATURE'!AP36)='FIN2-NATURE'!AS36</t>
  </si>
  <si>
    <t>SUM('FIN2-NATURE'!AM37,'FIN2-NATURE'!AP37)='FIN2-NATURE'!AS37</t>
  </si>
  <si>
    <t>SUM('FIN2-NATURE'!AS33,'FIN2-NATURE'!AS37)='FIN2-NATURE'!AS38</t>
  </si>
  <si>
    <t>SUM(AS33,AS37)</t>
  </si>
  <si>
    <t>SUM('FIN2-NATURE'!AM39,'FIN2-NATURE'!AP39)='FIN2-NATURE'!AS39</t>
  </si>
  <si>
    <t>SUM('FIN2-NATURE'!AS38,'FIN2-NATURE'!AS39)='FIN2-NATURE'!AS40</t>
  </si>
  <si>
    <t>SUM(AS38,AS39)</t>
  </si>
  <si>
    <t>SUM('FIN2-NATURE'!AM41,'FIN2-NATURE'!AP41)='FIN2-NATURE'!AS41</t>
  </si>
  <si>
    <t>SUM('FIN2-NATURE'!AM42,'FIN2-NATURE'!AP42)='FIN2-NATURE'!AS42</t>
  </si>
  <si>
    <t>SUM(AM42,AP42)</t>
  </si>
  <si>
    <t>SUM('FIN2-NATURE'!AM43,'FIN2-NATURE'!AP43)='FIN2-NATURE'!AS43</t>
  </si>
  <si>
    <t>SUM('FIN2-NATURE'!AM44,'FIN2-NATURE'!AP44)='FIN2-NATURE'!AS44</t>
  </si>
  <si>
    <t>SUM(AM44,AP44)</t>
  </si>
  <si>
    <t>SUM('FIN2-NATURE'!AM45,'FIN2-NATURE'!AP45)='FIN2-NATURE'!AS45</t>
  </si>
  <si>
    <t>SUM(AM45,AP45)</t>
  </si>
  <si>
    <t>SUM('FIN2-NATURE'!AS44,'FIN2-NATURE'!AS45)='FIN2-NATURE'!AS46</t>
  </si>
  <si>
    <t>SUM(AS44,AS45)</t>
  </si>
  <si>
    <t>SUM('FIN2-NATURE'!AM47,'FIN2-NATURE'!AP47)='FIN2-NATURE'!AS47</t>
  </si>
  <si>
    <t>SUM('FIN2-NATURE'!AM48,'FIN2-NATURE'!AP48)='FIN2-NATURE'!AS48</t>
  </si>
  <si>
    <t>SUM('FIN2-NATURE'!AM49,'FIN2-NATURE'!AP49)='FIN2-NATURE'!AS49</t>
  </si>
  <si>
    <t>SUM(AM49,AP49)</t>
  </si>
  <si>
    <t>SUM('FIN2-NATURE'!AM50,'FIN2-NATURE'!AP50)='FIN2-NATURE'!AS50</t>
  </si>
  <si>
    <t>SUM(AM50,AP50)</t>
  </si>
  <si>
    <t>SUM('FIN2-NATURE'!AS46,'FIN2-NATURE'!AS50)='FIN2-NATURE'!AS51</t>
  </si>
  <si>
    <t>SUM(AS46,AS50)</t>
  </si>
  <si>
    <t>SUM('FIN2-NATURE'!AM52,'FIN2-NATURE'!AP52)='FIN2-NATURE'!AS52</t>
  </si>
  <si>
    <t>SUM('FIN2-NATURE'!AS51,'FIN2-NATURE'!AS52)='FIN2-NATURE'!AS53</t>
  </si>
  <si>
    <t>SUM(AS51,AS52)</t>
  </si>
  <si>
    <t>SUM('FIN2-NATURE'!AM54,'FIN2-NATURE'!AP54)='FIN2-NATURE'!AS54</t>
  </si>
  <si>
    <t>SUM('FIN2-NATURE'!AM55,'FIN2-NATURE'!AP55)='FIN2-NATURE'!AS55</t>
  </si>
  <si>
    <t>SUM(AM55,AP55)</t>
  </si>
  <si>
    <t>SUM('FIN2-NATURE'!AM56,'FIN2-NATURE'!AP56)='FIN2-NATURE'!AS56</t>
  </si>
  <si>
    <t>SUM('FIN2-NATURE'!AM57,'FIN2-NATURE'!AP57)='FIN2-NATURE'!AS57</t>
  </si>
  <si>
    <t>SUM(AM57,AP57)</t>
  </si>
  <si>
    <t>SUM('FIN2-NATURE'!AM58,'FIN2-NATURE'!AP58)='FIN2-NATURE'!AS58</t>
  </si>
  <si>
    <t>SUM(AM58,AP58)</t>
  </si>
  <si>
    <t>SUM('FIN2-NATURE'!AS57,'FIN2-NATURE'!AS58)='FIN2-NATURE'!AS59</t>
  </si>
  <si>
    <t>SUM(AS57,AS58)</t>
  </si>
  <si>
    <t>SUM('FIN2-NATURE'!AM60,'FIN2-NATURE'!AP60)='FIN2-NATURE'!AS60</t>
  </si>
  <si>
    <t>SUM('FIN2-NATURE'!AS59,'FIN2-NATURE'!AS60)='FIN2-NATURE'!AS61</t>
  </si>
  <si>
    <t>SUM(AS59,AS60)</t>
  </si>
  <si>
    <t>SUM('FIN2-NATURE'!AM62,'FIN2-NATURE'!AP62)='FIN2-NATURE'!AS62</t>
  </si>
  <si>
    <t>SUM(AM62,AP62)</t>
  </si>
  <si>
    <t>SUM('FIN2-NATURE'!AS61,'FIN2-NATURE'!AS62)='FIN2-NATURE'!AS63</t>
  </si>
  <si>
    <t>SUM(AS61,AS62)</t>
  </si>
  <si>
    <t>SUM('FIN2-NATURE'!AM64,'FIN2-NATURE'!AP64)='FIN2-NATURE'!AS64</t>
  </si>
  <si>
    <t>SUM('FIN2-NATURE'!AM65,'FIN2-NATURE'!AP65)='FIN2-NATURE'!AS65</t>
  </si>
  <si>
    <t>SUM('FIN2-NATURE'!AM66,'FIN2-NATURE'!AP66)='FIN2-NATURE'!AS66</t>
  </si>
  <si>
    <t>SUM('FIN2-NATURE'!AS44,'FIN2-NATURE'!AS57)='FIN2-NATURE'!AS67</t>
  </si>
  <si>
    <t>SUM(AS44,AS57)</t>
  </si>
  <si>
    <t>SUM('FIN2-NATURE'!AS45,'FIN2-NATURE'!AS58)='FIN2-NATURE'!AS68</t>
  </si>
  <si>
    <t>SUM(AS45,AS58)</t>
  </si>
  <si>
    <t>SUM('FIN2-NATURE'!AS46,'FIN2-NATURE'!AS59)='FIN2-NATURE'!AS69</t>
  </si>
  <si>
    <t>SUM(AS46,AS59)</t>
  </si>
  <si>
    <t>SUM('FIN2-NATURE'!AS50,'FIN2-NATURE'!AS60)='FIN2-NATURE'!AS70</t>
  </si>
  <si>
    <t>SUM(AS50,AS60)</t>
  </si>
  <si>
    <t>SUM('FIN2-NATURE'!AS51,'FIN2-NATURE'!AS61)='FIN2-NATURE'!AS71</t>
  </si>
  <si>
    <t>SUM(AS51,AS61)</t>
  </si>
  <si>
    <t>SUM('FIN2-NATURE'!AS52,'FIN2-NATURE'!AS62)='FIN2-NATURE'!AS72</t>
  </si>
  <si>
    <t>SUM(AS52,AS62)</t>
  </si>
  <si>
    <t>SUM('FIN2-NATURE'!AS53,'FIN2-NATURE'!AS63)='FIN2-NATURE'!AS73</t>
  </si>
  <si>
    <t>SUM(AS53,AS63)</t>
  </si>
  <si>
    <t>SUM('FIN2-NATURE'!AS54,'FIN2-NATURE'!AS64)='FIN2-NATURE'!AS74</t>
  </si>
  <si>
    <t>SUM(AS54,AS64)</t>
  </si>
  <si>
    <t>SUM('FIN2-NATURE'!AS55,'FIN2-NATURE'!AS65)='FIN2-NATURE'!AS75</t>
  </si>
  <si>
    <t>SUM(AS55,AS65)</t>
  </si>
  <si>
    <t>SUM('FIN2-NATURE'!AS56,'FIN2-NATURE'!AS66)='FIN2-NATURE'!AS76</t>
  </si>
  <si>
    <t>SUM(AS56,AS66)</t>
  </si>
  <si>
    <t>SUM('FIN2-NATURE'!AS31,'FIN2-NATURE'!AS67)='FIN2-NATURE'!AS77</t>
  </si>
  <si>
    <t>SUM(AS31,AS67)</t>
  </si>
  <si>
    <t>SUM('FIN2-NATURE'!AS32,'FIN2-NATURE'!AS68)='FIN2-NATURE'!AS78</t>
  </si>
  <si>
    <t>SUM(AS32,AS68)</t>
  </si>
  <si>
    <t>SUM('FIN2-NATURE'!AS33,'FIN2-NATURE'!AS69)='FIN2-NATURE'!AS79</t>
  </si>
  <si>
    <t>SUM(AS33,AS69)</t>
  </si>
  <si>
    <t>SUM('FIN2-NATURE'!AS37,'FIN2-NATURE'!AS70)='FIN2-NATURE'!AS80</t>
  </si>
  <si>
    <t>SUM(AS37,AS70)</t>
  </si>
  <si>
    <t>AS80</t>
  </si>
  <si>
    <t>SUM('FIN2-NATURE'!AS38,'FIN2-NATURE'!AS71)='FIN2-NATURE'!AS81</t>
  </si>
  <si>
    <t>SUM(AS38,AS71)</t>
  </si>
  <si>
    <t>SUM('FIN2-NATURE'!AS39,'FIN2-NATURE'!AS72)='FIN2-NATURE'!AS82</t>
  </si>
  <si>
    <t>SUM(AS39,AS72)</t>
  </si>
  <si>
    <t>SUM('FIN2-NATURE'!AS40,'FIN2-NATURE'!AS73)='FIN2-NATURE'!AS83</t>
  </si>
  <si>
    <t>SUM(AS40,AS73)</t>
  </si>
  <si>
    <t>SUM('FIN2-NATURE'!AS41,'FIN2-NATURE'!AS74)='FIN2-NATURE'!AS84</t>
  </si>
  <si>
    <t>SUM(AS41,AS74)</t>
  </si>
  <si>
    <t>SUM('FIN2-NATURE'!AS42,'FIN2-NATURE'!AS75)='FIN2-NATURE'!AS85</t>
  </si>
  <si>
    <t>SUM(AS42,AS75)</t>
  </si>
  <si>
    <t>SUM('FIN2-NATURE'!AS43,'FIN2-NATURE'!AS76)='FIN2-NATURE'!AS86</t>
  </si>
  <si>
    <t>SUM(AS43,AS76)</t>
  </si>
  <si>
    <t>SUM('FIN2-NATURE'!AV31,'FIN2-NATURE'!AV32)='FIN2-NATURE'!AV33</t>
  </si>
  <si>
    <t>SUM(AV31,AV32)</t>
  </si>
  <si>
    <t>AV33</t>
  </si>
  <si>
    <t>SUM('FIN2-NATURE'!AV33,'FIN2-NATURE'!AV37)='FIN2-NATURE'!AV38</t>
  </si>
  <si>
    <t>SUM(AV33,AV37)</t>
  </si>
  <si>
    <t>AV38</t>
  </si>
  <si>
    <t>SUM('FIN2-NATURE'!AV38,'FIN2-NATURE'!AV39)='FIN2-NATURE'!AV40</t>
  </si>
  <si>
    <t>SUM(AV38,AV39)</t>
  </si>
  <si>
    <t>SUM('FIN2-NATURE'!AV44,'FIN2-NATURE'!AV45)='FIN2-NATURE'!AV46</t>
  </si>
  <si>
    <t>SUM(AV44,AV45)</t>
  </si>
  <si>
    <t>AV46</t>
  </si>
  <si>
    <t>SUM('FIN2-NATURE'!AV46,'FIN2-NATURE'!AV50)='FIN2-NATURE'!AV51</t>
  </si>
  <si>
    <t>SUM(AV46,AV50)</t>
  </si>
  <si>
    <t>AV51</t>
  </si>
  <si>
    <t>SUM('FIN2-NATURE'!AV51,'FIN2-NATURE'!AV52)='FIN2-NATURE'!AV53</t>
  </si>
  <si>
    <t>SUM(AV51,AV52)</t>
  </si>
  <si>
    <t>AV53</t>
  </si>
  <si>
    <t>SUM('FIN2-NATURE'!AV57,'FIN2-NATURE'!AV58)='FIN2-NATURE'!AV59</t>
  </si>
  <si>
    <t>SUM(AV57,AV58)</t>
  </si>
  <si>
    <t>AV59</t>
  </si>
  <si>
    <t>SUM('FIN2-NATURE'!AV59,'FIN2-NATURE'!AV60)='FIN2-NATURE'!AV61</t>
  </si>
  <si>
    <t>SUM(AV59,AV60)</t>
  </si>
  <si>
    <t>AV61</t>
  </si>
  <si>
    <t>SUM('FIN2-NATURE'!AV61,'FIN2-NATURE'!AV62)='FIN2-NATURE'!AV63</t>
  </si>
  <si>
    <t>SUM(AV61,AV62)</t>
  </si>
  <si>
    <t>SUM('FIN2-NATURE'!AV44,'FIN2-NATURE'!AV57)='FIN2-NATURE'!AV67</t>
  </si>
  <si>
    <t>SUM(AV44,AV57)</t>
  </si>
  <si>
    <t>SUM('FIN2-NATURE'!AV45,'FIN2-NATURE'!AV58)='FIN2-NATURE'!AV68</t>
  </si>
  <si>
    <t>SUM(AV45,AV58)</t>
  </si>
  <si>
    <t>AV68</t>
  </si>
  <si>
    <t>SUM('FIN2-NATURE'!AV46,'FIN2-NATURE'!AV59)='FIN2-NATURE'!AV69</t>
  </si>
  <si>
    <t>SUM(AV46,AV59)</t>
  </si>
  <si>
    <t>SUM('FIN2-NATURE'!AV50,'FIN2-NATURE'!AV60)='FIN2-NATURE'!AV70</t>
  </si>
  <si>
    <t>SUM(AV50,AV60)</t>
  </si>
  <si>
    <t>SUM('FIN2-NATURE'!AV51,'FIN2-NATURE'!AV61)='FIN2-NATURE'!AV71</t>
  </si>
  <si>
    <t>SUM(AV51,AV61)</t>
  </si>
  <si>
    <t>SUM('FIN2-NATURE'!AV52,'FIN2-NATURE'!AV62)='FIN2-NATURE'!AV72</t>
  </si>
  <si>
    <t>SUM(AV52,AV62)</t>
  </si>
  <si>
    <t>SUM('FIN2-NATURE'!AV53,'FIN2-NATURE'!AV63)='FIN2-NATURE'!AV73</t>
  </si>
  <si>
    <t>SUM(AV53,AV63)</t>
  </si>
  <si>
    <t>SUM('FIN2-NATURE'!AV54,'FIN2-NATURE'!AV64)='FIN2-NATURE'!AV74</t>
  </si>
  <si>
    <t>SUM(AV54,AV64)</t>
  </si>
  <si>
    <t>SUM('FIN2-NATURE'!AV55,'FIN2-NATURE'!AV65)='FIN2-NATURE'!AV75</t>
  </si>
  <si>
    <t>SUM(AV55,AV65)</t>
  </si>
  <si>
    <t>SUM('FIN2-NATURE'!AV56,'FIN2-NATURE'!AV66)='FIN2-NATURE'!AV76</t>
  </si>
  <si>
    <t>SUM(AV56,AV66)</t>
  </si>
  <si>
    <t>SUM('FIN2-NATURE'!AV31,'FIN2-NATURE'!AV67)='FIN2-NATURE'!AV77</t>
  </si>
  <si>
    <t>SUM(AV31,AV67)</t>
  </si>
  <si>
    <t>AV77</t>
  </si>
  <si>
    <t>SUM('FIN2-NATURE'!AV32,'FIN2-NATURE'!AV68)='FIN2-NATURE'!AV78</t>
  </si>
  <si>
    <t>SUM(AV32,AV68)</t>
  </si>
  <si>
    <t>AV78</t>
  </si>
  <si>
    <t>SUM('FIN2-NATURE'!AV33,'FIN2-NATURE'!AV69)='FIN2-NATURE'!AV79</t>
  </si>
  <si>
    <t>SUM(AV33,AV69)</t>
  </si>
  <si>
    <t>SUM('FIN2-NATURE'!AV37,'FIN2-NATURE'!AV70)='FIN2-NATURE'!AV80</t>
  </si>
  <si>
    <t>SUM(AV37,AV70)</t>
  </si>
  <si>
    <t>AV80</t>
  </si>
  <si>
    <t>SUM('FIN2-NATURE'!AV38,'FIN2-NATURE'!AV71)='FIN2-NATURE'!AV81</t>
  </si>
  <si>
    <t>SUM(AV38,AV71)</t>
  </si>
  <si>
    <t>SUM('FIN2-NATURE'!AV39,'FIN2-NATURE'!AV72)='FIN2-NATURE'!AV82</t>
  </si>
  <si>
    <t>SUM(AV39,AV72)</t>
  </si>
  <si>
    <t>SUM('FIN2-NATURE'!AV40,'FIN2-NATURE'!AV73)='FIN2-NATURE'!AV83</t>
  </si>
  <si>
    <t>SUM(AV40,AV73)</t>
  </si>
  <si>
    <t>SUM('FIN2-NATURE'!AV41,'FIN2-NATURE'!AV74)='FIN2-NATURE'!AV84</t>
  </si>
  <si>
    <t>SUM(AV41,AV74)</t>
  </si>
  <si>
    <t>SUM('FIN2-NATURE'!AV42,'FIN2-NATURE'!AV75)='FIN2-NATURE'!AV85</t>
  </si>
  <si>
    <t>SUM(AV42,AV75)</t>
  </si>
  <si>
    <t>SUM('FIN2-NATURE'!AV43,'FIN2-NATURE'!AV76)='FIN2-NATURE'!AV86</t>
  </si>
  <si>
    <t>SUM(AV43,AV76)</t>
  </si>
  <si>
    <t>AV86</t>
  </si>
  <si>
    <t>SUM('FIN2-NATURE'!AY31,'FIN2-NATURE'!AY32)='FIN2-NATURE'!AY33</t>
  </si>
  <si>
    <t>SUM(AY31,AY32)</t>
  </si>
  <si>
    <t>AY33</t>
  </si>
  <si>
    <t>SUM('FIN2-NATURE'!AY33,'FIN2-NATURE'!AY37)='FIN2-NATURE'!AY38</t>
  </si>
  <si>
    <t>SUM(AY33,AY37)</t>
  </si>
  <si>
    <t>AY38</t>
  </si>
  <si>
    <t>SUM('FIN2-NATURE'!AY38,'FIN2-NATURE'!AY39)='FIN2-NATURE'!AY40</t>
  </si>
  <si>
    <t>SUM(AY38,AY39)</t>
  </si>
  <si>
    <t>SUM('FIN2-NATURE'!AY44,'FIN2-NATURE'!AY45)='FIN2-NATURE'!AY46</t>
  </si>
  <si>
    <t>SUM(AY44,AY45)</t>
  </si>
  <si>
    <t>AY46</t>
  </si>
  <si>
    <t>SUM('FIN2-NATURE'!AY46,'FIN2-NATURE'!AY50)='FIN2-NATURE'!AY51</t>
  </si>
  <si>
    <t>SUM(AY46,AY50)</t>
  </si>
  <si>
    <t>AY51</t>
  </si>
  <si>
    <t>SUM('FIN2-NATURE'!AY51,'FIN2-NATURE'!AY52)='FIN2-NATURE'!AY53</t>
  </si>
  <si>
    <t>SUM(AY51,AY52)</t>
  </si>
  <si>
    <t>AY53</t>
  </si>
  <si>
    <t>SUM('FIN2-NATURE'!AY57,'FIN2-NATURE'!AY58)='FIN2-NATURE'!AY59</t>
  </si>
  <si>
    <t>SUM(AY57,AY58)</t>
  </si>
  <si>
    <t>AY59</t>
  </si>
  <si>
    <t>SUM('FIN2-NATURE'!AY59,'FIN2-NATURE'!AY60)='FIN2-NATURE'!AY61</t>
  </si>
  <si>
    <t>SUM(AY59,AY60)</t>
  </si>
  <si>
    <t>AY61</t>
  </si>
  <si>
    <t>SUM('FIN2-NATURE'!AY61,'FIN2-NATURE'!AY62)='FIN2-NATURE'!AY63</t>
  </si>
  <si>
    <t>SUM(AY61,AY62)</t>
  </si>
  <si>
    <t>SUM('FIN2-NATURE'!AY44,'FIN2-NATURE'!AY57)='FIN2-NATURE'!AY67</t>
  </si>
  <si>
    <t>SUM(AY44,AY57)</t>
  </si>
  <si>
    <t>SUM('FIN2-NATURE'!AY45,'FIN2-NATURE'!AY58)='FIN2-NATURE'!AY68</t>
  </si>
  <si>
    <t>SUM(AY45,AY58)</t>
  </si>
  <si>
    <t>AY68</t>
  </si>
  <si>
    <t>SUM('FIN2-NATURE'!AY46,'FIN2-NATURE'!AY59)='FIN2-NATURE'!AY69</t>
  </si>
  <si>
    <t>SUM(AY46,AY59)</t>
  </si>
  <si>
    <t>SUM('FIN2-NATURE'!AY50,'FIN2-NATURE'!AY60)='FIN2-NATURE'!AY70</t>
  </si>
  <si>
    <t>SUM(AY50,AY60)</t>
  </si>
  <si>
    <t>SUM('FIN2-NATURE'!AY51,'FIN2-NATURE'!AY61)='FIN2-NATURE'!AY71</t>
  </si>
  <si>
    <t>SUM(AY51,AY61)</t>
  </si>
  <si>
    <t>SUM('FIN2-NATURE'!AY52,'FIN2-NATURE'!AY62)='FIN2-NATURE'!AY72</t>
  </si>
  <si>
    <t>SUM(AY52,AY62)</t>
  </si>
  <si>
    <t>SUM('FIN2-NATURE'!AY53,'FIN2-NATURE'!AY63)='FIN2-NATURE'!AY73</t>
  </si>
  <si>
    <t>SUM(AY53,AY63)</t>
  </si>
  <si>
    <t>SUM('FIN2-NATURE'!AY54,'FIN2-NATURE'!AY64)='FIN2-NATURE'!AY74</t>
  </si>
  <si>
    <t>SUM(AY54,AY64)</t>
  </si>
  <si>
    <t>SUM('FIN2-NATURE'!AY55,'FIN2-NATURE'!AY65)='FIN2-NATURE'!AY75</t>
  </si>
  <si>
    <t>SUM(AY55,AY65)</t>
  </si>
  <si>
    <t>SUM('FIN2-NATURE'!AY56,'FIN2-NATURE'!AY66)='FIN2-NATURE'!AY76</t>
  </si>
  <si>
    <t>SUM(AY56,AY66)</t>
  </si>
  <si>
    <t>SUM('FIN2-NATURE'!AY31,'FIN2-NATURE'!AY67)='FIN2-NATURE'!AY77</t>
  </si>
  <si>
    <t>SUM(AY31,AY67)</t>
  </si>
  <si>
    <t>AY77</t>
  </si>
  <si>
    <t>SUM('FIN2-NATURE'!AY32,'FIN2-NATURE'!AY68)='FIN2-NATURE'!AY78</t>
  </si>
  <si>
    <t>SUM(AY32,AY68)</t>
  </si>
  <si>
    <t>AY78</t>
  </si>
  <si>
    <t>SUM('FIN2-NATURE'!AY33,'FIN2-NATURE'!AY69)='FIN2-NATURE'!AY79</t>
  </si>
  <si>
    <t>SUM(AY33,AY69)</t>
  </si>
  <si>
    <t>SUM('FIN2-NATURE'!AY37,'FIN2-NATURE'!AY70)='FIN2-NATURE'!AY80</t>
  </si>
  <si>
    <t>SUM(AY37,AY70)</t>
  </si>
  <si>
    <t>AY80</t>
  </si>
  <si>
    <t>SUM('FIN2-NATURE'!AY38,'FIN2-NATURE'!AY71)='FIN2-NATURE'!AY81</t>
  </si>
  <si>
    <t>SUM(AY38,AY71)</t>
  </si>
  <si>
    <t>SUM('FIN2-NATURE'!AY39,'FIN2-NATURE'!AY72)='FIN2-NATURE'!AY82</t>
  </si>
  <si>
    <t>SUM(AY39,AY72)</t>
  </si>
  <si>
    <t>SUM('FIN2-NATURE'!AY40,'FIN2-NATURE'!AY73)='FIN2-NATURE'!AY83</t>
  </si>
  <si>
    <t>SUM(AY40,AY73)</t>
  </si>
  <si>
    <t>SUM('FIN2-NATURE'!AY41,'FIN2-NATURE'!AY74)='FIN2-NATURE'!AY84</t>
  </si>
  <si>
    <t>SUM(AY41,AY74)</t>
  </si>
  <si>
    <t>SUM('FIN2-NATURE'!AY42,'FIN2-NATURE'!AY75)='FIN2-NATURE'!AY85</t>
  </si>
  <si>
    <t>SUM(AY42,AY75)</t>
  </si>
  <si>
    <t>SUM('FIN2-NATURE'!AY43,'FIN2-NATURE'!AY76)='FIN2-NATURE'!AY86</t>
  </si>
  <si>
    <t>SUM(AY43,AY76)</t>
  </si>
  <si>
    <t>AY86</t>
  </si>
  <si>
    <t>SUM('FIN2-NATURE'!AV31,'FIN2-NATURE'!AY31)='FIN2-NATURE'!BB31</t>
  </si>
  <si>
    <t>SUM('FIN2-NATURE'!AV32,'FIN2-NATURE'!AY32)='FIN2-NATURE'!BB32</t>
  </si>
  <si>
    <t>SUM('FIN2-NATURE'!BB31,'FIN2-NATURE'!BB32)='FIN2-NATURE'!BB33</t>
  </si>
  <si>
    <t>SUM(BB31,BB32)</t>
  </si>
  <si>
    <t>SUM('FIN2-NATURE'!AV34,'FIN2-NATURE'!AY34)='FIN2-NATURE'!BB34</t>
  </si>
  <si>
    <t>SUM('FIN2-NATURE'!AV35,'FIN2-NATURE'!AY35)='FIN2-NATURE'!BB35</t>
  </si>
  <si>
    <t>SUM('FIN2-NATURE'!AV36,'FIN2-NATURE'!AY36)='FIN2-NATURE'!BB36</t>
  </si>
  <si>
    <t>SUM('FIN2-NATURE'!AV37,'FIN2-NATURE'!AY37)='FIN2-NATURE'!BB37</t>
  </si>
  <si>
    <t>SUM('FIN2-NATURE'!BB33,'FIN2-NATURE'!BB37)='FIN2-NATURE'!BB38</t>
  </si>
  <si>
    <t>SUM(BB33,BB37)</t>
  </si>
  <si>
    <t>SUM('FIN2-NATURE'!AV39,'FIN2-NATURE'!AY39)='FIN2-NATURE'!BB39</t>
  </si>
  <si>
    <t>SUM('FIN2-NATURE'!BB38,'FIN2-NATURE'!BB39)='FIN2-NATURE'!BB40</t>
  </si>
  <si>
    <t>SUM(BB38,BB39)</t>
  </si>
  <si>
    <t>SUM('FIN2-NATURE'!AV41,'FIN2-NATURE'!AY41)='FIN2-NATURE'!BB41</t>
  </si>
  <si>
    <t>SUM('FIN2-NATURE'!AV42,'FIN2-NATURE'!AY42)='FIN2-NATURE'!BB42</t>
  </si>
  <si>
    <t>SUM(AV42,AY42)</t>
  </si>
  <si>
    <t>SUM('FIN2-NATURE'!AV43,'FIN2-NATURE'!AY43)='FIN2-NATURE'!BB43</t>
  </si>
  <si>
    <t>SUM('FIN2-NATURE'!AV44,'FIN2-NATURE'!AY44)='FIN2-NATURE'!BB44</t>
  </si>
  <si>
    <t>SUM(AV44,AY44)</t>
  </si>
  <si>
    <t>SUM('FIN2-NATURE'!AV45,'FIN2-NATURE'!AY45)='FIN2-NATURE'!BB45</t>
  </si>
  <si>
    <t>SUM(AV45,AY45)</t>
  </si>
  <si>
    <t>SUM('FIN2-NATURE'!BB44,'FIN2-NATURE'!BB45)='FIN2-NATURE'!BB46</t>
  </si>
  <si>
    <t>SUM(BB44,BB45)</t>
  </si>
  <si>
    <t>SUM('FIN2-NATURE'!AV47,'FIN2-NATURE'!AY47)='FIN2-NATURE'!BB47</t>
  </si>
  <si>
    <t>SUM('FIN2-NATURE'!AV48,'FIN2-NATURE'!AY48)='FIN2-NATURE'!BB48</t>
  </si>
  <si>
    <t>SUM('FIN2-NATURE'!AV49,'FIN2-NATURE'!AY49)='FIN2-NATURE'!BB49</t>
  </si>
  <si>
    <t>SUM(AV49,AY49)</t>
  </si>
  <si>
    <t>SUM('FIN2-NATURE'!AV50,'FIN2-NATURE'!AY50)='FIN2-NATURE'!BB50</t>
  </si>
  <si>
    <t>SUM(AV50,AY50)</t>
  </si>
  <si>
    <t>SUM('FIN2-NATURE'!BB46,'FIN2-NATURE'!BB50)='FIN2-NATURE'!BB51</t>
  </si>
  <si>
    <t>SUM(BB46,BB50)</t>
  </si>
  <si>
    <t>SUM('FIN2-NATURE'!AV52,'FIN2-NATURE'!AY52)='FIN2-NATURE'!BB52</t>
  </si>
  <si>
    <t>SUM('FIN2-NATURE'!BB51,'FIN2-NATURE'!BB52)='FIN2-NATURE'!BB53</t>
  </si>
  <si>
    <t>SUM(BB51,BB52)</t>
  </si>
  <si>
    <t>SUM('FIN2-NATURE'!AV54,'FIN2-NATURE'!AY54)='FIN2-NATURE'!BB54</t>
  </si>
  <si>
    <t>SUM('FIN2-NATURE'!AV55,'FIN2-NATURE'!AY55)='FIN2-NATURE'!BB55</t>
  </si>
  <si>
    <t>SUM(AV55,AY55)</t>
  </si>
  <si>
    <t>SUM('FIN2-NATURE'!AV56,'FIN2-NATURE'!AY56)='FIN2-NATURE'!BB56</t>
  </si>
  <si>
    <t>SUM('FIN2-NATURE'!AV57,'FIN2-NATURE'!AY57)='FIN2-NATURE'!BB57</t>
  </si>
  <si>
    <t>SUM(AV57,AY57)</t>
  </si>
  <si>
    <t>SUM('FIN2-NATURE'!AV58,'FIN2-NATURE'!AY58)='FIN2-NATURE'!BB58</t>
  </si>
  <si>
    <t>SUM(AV58,AY58)</t>
  </si>
  <si>
    <t>SUM('FIN2-NATURE'!BB57,'FIN2-NATURE'!BB58)='FIN2-NATURE'!BB59</t>
  </si>
  <si>
    <t>SUM(BB57,BB58)</t>
  </si>
  <si>
    <t>SUM('FIN2-NATURE'!AV60,'FIN2-NATURE'!AY60)='FIN2-NATURE'!BB60</t>
  </si>
  <si>
    <t>SUM('FIN2-NATURE'!BB59,'FIN2-NATURE'!BB60)='FIN2-NATURE'!BB61</t>
  </si>
  <si>
    <t>SUM(BB59,BB60)</t>
  </si>
  <si>
    <t>SUM('FIN2-NATURE'!AV62,'FIN2-NATURE'!AY62)='FIN2-NATURE'!BB62</t>
  </si>
  <si>
    <t>SUM(AV62,AY62)</t>
  </si>
  <si>
    <t>SUM('FIN2-NATURE'!BB61,'FIN2-NATURE'!BB62)='FIN2-NATURE'!BB63</t>
  </si>
  <si>
    <t>SUM(BB61,BB62)</t>
  </si>
  <si>
    <t>SUM('FIN2-NATURE'!AV64,'FIN2-NATURE'!AY64)='FIN2-NATURE'!BB64</t>
  </si>
  <si>
    <t>SUM('FIN2-NATURE'!AV65,'FIN2-NATURE'!AY65)='FIN2-NATURE'!BB65</t>
  </si>
  <si>
    <t>SUM('FIN2-NATURE'!AV66,'FIN2-NATURE'!AY66)='FIN2-NATURE'!BB66</t>
  </si>
  <si>
    <t>SUM('FIN2-NATURE'!BB44,'FIN2-NATURE'!BB57)='FIN2-NATURE'!BB67</t>
  </si>
  <si>
    <t>SUM(BB44,BB57)</t>
  </si>
  <si>
    <t>SUM('FIN2-NATURE'!BB45,'FIN2-NATURE'!BB58)='FIN2-NATURE'!BB68</t>
  </si>
  <si>
    <t>SUM(BB45,BB58)</t>
  </si>
  <si>
    <t>SUM('FIN2-NATURE'!BB46,'FIN2-NATURE'!BB59)='FIN2-NATURE'!BB69</t>
  </si>
  <si>
    <t>SUM(BB46,BB59)</t>
  </si>
  <si>
    <t>SUM('FIN2-NATURE'!BB50,'FIN2-NATURE'!BB60)='FIN2-NATURE'!BB70</t>
  </si>
  <si>
    <t>SUM(BB50,BB60)</t>
  </si>
  <si>
    <t>SUM('FIN2-NATURE'!BB51,'FIN2-NATURE'!BB61)='FIN2-NATURE'!BB71</t>
  </si>
  <si>
    <t>SUM(BB51,BB61)</t>
  </si>
  <si>
    <t>SUM('FIN2-NATURE'!BB52,'FIN2-NATURE'!BB62)='FIN2-NATURE'!BB72</t>
  </si>
  <si>
    <t>SUM(BB52,BB62)</t>
  </si>
  <si>
    <t>SUM('FIN2-NATURE'!BB53,'FIN2-NATURE'!BB63)='FIN2-NATURE'!BB73</t>
  </si>
  <si>
    <t>SUM(BB53,BB63)</t>
  </si>
  <si>
    <t>SUM('FIN2-NATURE'!BB54,'FIN2-NATURE'!BB64)='FIN2-NATURE'!BB74</t>
  </si>
  <si>
    <t>SUM(BB54,BB64)</t>
  </si>
  <si>
    <t>SUM('FIN2-NATURE'!BB55,'FIN2-NATURE'!BB65)='FIN2-NATURE'!BB75</t>
  </si>
  <si>
    <t>SUM(BB55,BB65)</t>
  </si>
  <si>
    <t>SUM('FIN2-NATURE'!BB56,'FIN2-NATURE'!BB66)='FIN2-NATURE'!BB76</t>
  </si>
  <si>
    <t>SUM(BB56,BB66)</t>
  </si>
  <si>
    <t>SUM('FIN2-NATURE'!BB31,'FIN2-NATURE'!BB67)='FIN2-NATURE'!BB77</t>
  </si>
  <si>
    <t>SUM(BB31,BB67)</t>
  </si>
  <si>
    <t>SUM('FIN2-NATURE'!BB32,'FIN2-NATURE'!BB68)='FIN2-NATURE'!BB78</t>
  </si>
  <si>
    <t>SUM(BB32,BB68)</t>
  </si>
  <si>
    <t>SUM('FIN2-NATURE'!BB33,'FIN2-NATURE'!BB69)='FIN2-NATURE'!BB79</t>
  </si>
  <si>
    <t>SUM(BB33,BB69)</t>
  </si>
  <si>
    <t>SUM('FIN2-NATURE'!BB37,'FIN2-NATURE'!BB70)='FIN2-NATURE'!BB80</t>
  </si>
  <si>
    <t>SUM(BB37,BB70)</t>
  </si>
  <si>
    <t>BB80</t>
  </si>
  <si>
    <t>SUM('FIN2-NATURE'!BB38,'FIN2-NATURE'!BB71)='FIN2-NATURE'!BB81</t>
  </si>
  <si>
    <t>SUM(BB38,BB71)</t>
  </si>
  <si>
    <t>SUM('FIN2-NATURE'!BB39,'FIN2-NATURE'!BB72)='FIN2-NATURE'!BB82</t>
  </si>
  <si>
    <t>SUM(BB39,BB72)</t>
  </si>
  <si>
    <t>SUM('FIN2-NATURE'!BB40,'FIN2-NATURE'!BB73)='FIN2-NATURE'!BB83</t>
  </si>
  <si>
    <t>SUM(BB40,BB73)</t>
  </si>
  <si>
    <t>SUM('FIN2-NATURE'!BB41,'FIN2-NATURE'!BB74)='FIN2-NATURE'!BB84</t>
  </si>
  <si>
    <t>SUM(BB41,BB74)</t>
  </si>
  <si>
    <t>SUM('FIN2-NATURE'!BB42,'FIN2-NATURE'!BB75)='FIN2-NATURE'!BB85</t>
  </si>
  <si>
    <t>SUM(BB42,BB75)</t>
  </si>
  <si>
    <t>SUM('FIN2-NATURE'!BB43,'FIN2-NATURE'!BB76)='FIN2-NATURE'!BB86</t>
  </si>
  <si>
    <t>SUM(BB43,BB76)</t>
  </si>
  <si>
    <t>SUM('FIN2-NATURE'!BE31,'FIN2-NATURE'!BE32)='FIN2-NATURE'!BE33</t>
  </si>
  <si>
    <t>SUM(BE31,BE32)</t>
  </si>
  <si>
    <t>BE33</t>
  </si>
  <si>
    <t>SUM('FIN2-NATURE'!BE33,'FIN2-NATURE'!BE37)='FIN2-NATURE'!BE38</t>
  </si>
  <si>
    <t>SUM(BE33,BE37)</t>
  </si>
  <si>
    <t>BE38</t>
  </si>
  <si>
    <t>SUM('FIN2-NATURE'!BE38,'FIN2-NATURE'!BE39)='FIN2-NATURE'!BE40</t>
  </si>
  <si>
    <t>SUM(BE38,BE39)</t>
  </si>
  <si>
    <t>SUM('FIN2-NATURE'!BE44,'FIN2-NATURE'!BE45)='FIN2-NATURE'!BE46</t>
  </si>
  <si>
    <t>SUM(BE44,BE45)</t>
  </si>
  <si>
    <t>BE46</t>
  </si>
  <si>
    <t>SUM('FIN2-NATURE'!BE46,'FIN2-NATURE'!BE50)='FIN2-NATURE'!BE51</t>
  </si>
  <si>
    <t>SUM(BE46,BE50)</t>
  </si>
  <si>
    <t>BE51</t>
  </si>
  <si>
    <t>SUM('FIN2-NATURE'!BE51,'FIN2-NATURE'!BE52)='FIN2-NATURE'!BE53</t>
  </si>
  <si>
    <t>SUM(BE51,BE52)</t>
  </si>
  <si>
    <t>BE53</t>
  </si>
  <si>
    <t>SUM('FIN2-NATURE'!BE57,'FIN2-NATURE'!BE58)='FIN2-NATURE'!BE59</t>
  </si>
  <si>
    <t>SUM(BE57,BE58)</t>
  </si>
  <si>
    <t>BE59</t>
  </si>
  <si>
    <t>SUM('FIN2-NATURE'!BE59,'FIN2-NATURE'!BE60)='FIN2-NATURE'!BE61</t>
  </si>
  <si>
    <t>SUM(BE59,BE60)</t>
  </si>
  <si>
    <t>BE61</t>
  </si>
  <si>
    <t>SUM('FIN2-NATURE'!BE61,'FIN2-NATURE'!BE62)='FIN2-NATURE'!BE63</t>
  </si>
  <si>
    <t>SUM(BE61,BE62)</t>
  </si>
  <si>
    <t>SUM('FIN2-NATURE'!BE44,'FIN2-NATURE'!BE57)='FIN2-NATURE'!BE67</t>
  </si>
  <si>
    <t>SUM(BE44,BE57)</t>
  </si>
  <si>
    <t>SUM('FIN2-NATURE'!BE45,'FIN2-NATURE'!BE58)='FIN2-NATURE'!BE68</t>
  </si>
  <si>
    <t>SUM(BE45,BE58)</t>
  </si>
  <si>
    <t>BE68</t>
  </si>
  <si>
    <t>SUM('FIN2-NATURE'!BE46,'FIN2-NATURE'!BE59)='FIN2-NATURE'!BE69</t>
  </si>
  <si>
    <t>SUM(BE46,BE59)</t>
  </si>
  <si>
    <t>SUM('FIN2-NATURE'!BE50,'FIN2-NATURE'!BE60)='FIN2-NATURE'!BE70</t>
  </si>
  <si>
    <t>SUM(BE50,BE60)</t>
  </si>
  <si>
    <t>SUM('FIN2-NATURE'!BE51,'FIN2-NATURE'!BE61)='FIN2-NATURE'!BE71</t>
  </si>
  <si>
    <t>SUM(BE51,BE61)</t>
  </si>
  <si>
    <t>SUM('FIN2-NATURE'!BE52,'FIN2-NATURE'!BE62)='FIN2-NATURE'!BE72</t>
  </si>
  <si>
    <t>SUM(BE52,BE62)</t>
  </si>
  <si>
    <t>SUM('FIN2-NATURE'!BE53,'FIN2-NATURE'!BE63)='FIN2-NATURE'!BE73</t>
  </si>
  <si>
    <t>SUM(BE53,BE63)</t>
  </si>
  <si>
    <t>SUM('FIN2-NATURE'!BE54,'FIN2-NATURE'!BE64)='FIN2-NATURE'!BE74</t>
  </si>
  <si>
    <t>SUM(BE54,BE64)</t>
  </si>
  <si>
    <t>SUM('FIN2-NATURE'!BE55,'FIN2-NATURE'!BE65)='FIN2-NATURE'!BE75</t>
  </si>
  <si>
    <t>SUM(BE55,BE65)</t>
  </si>
  <si>
    <t>SUM('FIN2-NATURE'!BE56,'FIN2-NATURE'!BE66)='FIN2-NATURE'!BE76</t>
  </si>
  <si>
    <t>SUM(BE56,BE66)</t>
  </si>
  <si>
    <t>SUM('FIN2-NATURE'!BE31,'FIN2-NATURE'!BE67)='FIN2-NATURE'!BE77</t>
  </si>
  <si>
    <t>SUM(BE31,BE67)</t>
  </si>
  <si>
    <t>BE77</t>
  </si>
  <si>
    <t>SUM('FIN2-NATURE'!BE32,'FIN2-NATURE'!BE68)='FIN2-NATURE'!BE78</t>
  </si>
  <si>
    <t>SUM(BE32,BE68)</t>
  </si>
  <si>
    <t>BE78</t>
  </si>
  <si>
    <t>SUM('FIN2-NATURE'!BE33,'FIN2-NATURE'!BE69)='FIN2-NATURE'!BE79</t>
  </si>
  <si>
    <t>SUM(BE33,BE69)</t>
  </si>
  <si>
    <t>SUM('FIN2-NATURE'!BE37,'FIN2-NATURE'!BE70)='FIN2-NATURE'!BE80</t>
  </si>
  <si>
    <t>SUM(BE37,BE70)</t>
  </si>
  <si>
    <t>BE80</t>
  </si>
  <si>
    <t>SUM('FIN2-NATURE'!BE38,'FIN2-NATURE'!BE71)='FIN2-NATURE'!BE81</t>
  </si>
  <si>
    <t>SUM(BE38,BE71)</t>
  </si>
  <si>
    <t>SUM('FIN2-NATURE'!BE39,'FIN2-NATURE'!BE72)='FIN2-NATURE'!BE82</t>
  </si>
  <si>
    <t>SUM(BE39,BE72)</t>
  </si>
  <si>
    <t>SUM('FIN2-NATURE'!BE40,'FIN2-NATURE'!BE73)='FIN2-NATURE'!BE83</t>
  </si>
  <si>
    <t>SUM(BE40,BE73)</t>
  </si>
  <si>
    <t>SUM('FIN2-NATURE'!BE41,'FIN2-NATURE'!BE74)='FIN2-NATURE'!BE84</t>
  </si>
  <si>
    <t>SUM(BE41,BE74)</t>
  </si>
  <si>
    <t>SUM('FIN2-NATURE'!BE42,'FIN2-NATURE'!BE75)='FIN2-NATURE'!BE85</t>
  </si>
  <si>
    <t>SUM(BE42,BE75)</t>
  </si>
  <si>
    <t>SUM('FIN2-NATURE'!BE43,'FIN2-NATURE'!BE76)='FIN2-NATURE'!BE86</t>
  </si>
  <si>
    <t>SUM(BE43,BE76)</t>
  </si>
  <si>
    <t>BE86</t>
  </si>
  <si>
    <t>SUM('FIN2-NATURE'!BH31,'FIN2-NATURE'!BH32)='FIN2-NATURE'!BH33</t>
  </si>
  <si>
    <t>SUM(BH31,BH32)</t>
  </si>
  <si>
    <t>BH33</t>
  </si>
  <si>
    <t>SUM('FIN2-NATURE'!BH33,'FIN2-NATURE'!BH37)='FIN2-NATURE'!BH38</t>
  </si>
  <si>
    <t>SUM(BH33,BH37)</t>
  </si>
  <si>
    <t>BH38</t>
  </si>
  <si>
    <t>SUM('FIN2-NATURE'!BH38,'FIN2-NATURE'!BH39)='FIN2-NATURE'!BH40</t>
  </si>
  <si>
    <t>SUM(BH38,BH39)</t>
  </si>
  <si>
    <t>SUM('FIN2-NATURE'!BH44,'FIN2-NATURE'!BH45)='FIN2-NATURE'!BH46</t>
  </si>
  <si>
    <t>SUM(BH44,BH45)</t>
  </si>
  <si>
    <t>BH46</t>
  </si>
  <si>
    <t>SUM('FIN2-NATURE'!BH46,'FIN2-NATURE'!BH50)='FIN2-NATURE'!BH51</t>
  </si>
  <si>
    <t>SUM(BH46,BH50)</t>
  </si>
  <si>
    <t>BH51</t>
  </si>
  <si>
    <t>SUM('FIN2-NATURE'!BH51,'FIN2-NATURE'!BH52)='FIN2-NATURE'!BH53</t>
  </si>
  <si>
    <t>SUM(BH51,BH52)</t>
  </si>
  <si>
    <t>BH53</t>
  </si>
  <si>
    <t>SUM('FIN2-NATURE'!BH57,'FIN2-NATURE'!BH58)='FIN2-NATURE'!BH59</t>
  </si>
  <si>
    <t>SUM(BH57,BH58)</t>
  </si>
  <si>
    <t>BH59</t>
  </si>
  <si>
    <t>SUM('FIN2-NATURE'!BH59,'FIN2-NATURE'!BH60)='FIN2-NATURE'!BH61</t>
  </si>
  <si>
    <t>SUM(BH59,BH60)</t>
  </si>
  <si>
    <t>BH61</t>
  </si>
  <si>
    <t>SUM('FIN2-NATURE'!BH61,'FIN2-NATURE'!BH62)='FIN2-NATURE'!BH63</t>
  </si>
  <si>
    <t>SUM(BH61,BH62)</t>
  </si>
  <si>
    <t>SUM('FIN2-NATURE'!BH44,'FIN2-NATURE'!BH57)='FIN2-NATURE'!BH67</t>
  </si>
  <si>
    <t>SUM(BH44,BH57)</t>
  </si>
  <si>
    <t>SUM('FIN2-NATURE'!BH45,'FIN2-NATURE'!BH58)='FIN2-NATURE'!BH68</t>
  </si>
  <si>
    <t>SUM(BH45,BH58)</t>
  </si>
  <si>
    <t>BH68</t>
  </si>
  <si>
    <t>SUM('FIN2-NATURE'!BH46,'FIN2-NATURE'!BH59)='FIN2-NATURE'!BH69</t>
  </si>
  <si>
    <t>SUM(BH46,BH59)</t>
  </si>
  <si>
    <t>SUM('FIN2-NATURE'!BH50,'FIN2-NATURE'!BH60)='FIN2-NATURE'!BH70</t>
  </si>
  <si>
    <t>SUM(BH50,BH60)</t>
  </si>
  <si>
    <t>SUM('FIN2-NATURE'!BH51,'FIN2-NATURE'!BH61)='FIN2-NATURE'!BH71</t>
  </si>
  <si>
    <t>SUM(BH51,BH61)</t>
  </si>
  <si>
    <t>SUM('FIN2-NATURE'!BH52,'FIN2-NATURE'!BH62)='FIN2-NATURE'!BH72</t>
  </si>
  <si>
    <t>SUM(BH52,BH62)</t>
  </si>
  <si>
    <t>SUM('FIN2-NATURE'!BH53,'FIN2-NATURE'!BH63)='FIN2-NATURE'!BH73</t>
  </si>
  <si>
    <t>SUM(BH53,BH63)</t>
  </si>
  <si>
    <t>SUM('FIN2-NATURE'!BH54,'FIN2-NATURE'!BH64)='FIN2-NATURE'!BH74</t>
  </si>
  <si>
    <t>SUM(BH54,BH64)</t>
  </si>
  <si>
    <t>SUM('FIN2-NATURE'!BH55,'FIN2-NATURE'!BH65)='FIN2-NATURE'!BH75</t>
  </si>
  <si>
    <t>SUM(BH55,BH65)</t>
  </si>
  <si>
    <t>SUM('FIN2-NATURE'!BH56,'FIN2-NATURE'!BH66)='FIN2-NATURE'!BH76</t>
  </si>
  <si>
    <t>SUM(BH56,BH66)</t>
  </si>
  <si>
    <t>SUM('FIN2-NATURE'!BH31,'FIN2-NATURE'!BH67)='FIN2-NATURE'!BH77</t>
  </si>
  <si>
    <t>SUM(BH31,BH67)</t>
  </si>
  <si>
    <t>BH77</t>
  </si>
  <si>
    <t>SUM('FIN2-NATURE'!BH32,'FIN2-NATURE'!BH68)='FIN2-NATURE'!BH78</t>
  </si>
  <si>
    <t>SUM(BH32,BH68)</t>
  </si>
  <si>
    <t>BH78</t>
  </si>
  <si>
    <t>SUM('FIN2-NATURE'!BH33,'FIN2-NATURE'!BH69)='FIN2-NATURE'!BH79</t>
  </si>
  <si>
    <t>SUM(BH33,BH69)</t>
  </si>
  <si>
    <t>SUM('FIN2-NATURE'!BH37,'FIN2-NATURE'!BH70)='FIN2-NATURE'!BH80</t>
  </si>
  <si>
    <t>SUM(BH37,BH70)</t>
  </si>
  <si>
    <t>BH80</t>
  </si>
  <si>
    <t>SUM('FIN2-NATURE'!BH38,'FIN2-NATURE'!BH71)='FIN2-NATURE'!BH81</t>
  </si>
  <si>
    <t>SUM(BH38,BH71)</t>
  </si>
  <si>
    <t>SUM('FIN2-NATURE'!BH39,'FIN2-NATURE'!BH72)='FIN2-NATURE'!BH82</t>
  </si>
  <si>
    <t>SUM(BH39,BH72)</t>
  </si>
  <si>
    <t>SUM('FIN2-NATURE'!BH40,'FIN2-NATURE'!BH73)='FIN2-NATURE'!BH83</t>
  </si>
  <si>
    <t>SUM(BH40,BH73)</t>
  </si>
  <si>
    <t>SUM('FIN2-NATURE'!BH41,'FIN2-NATURE'!BH74)='FIN2-NATURE'!BH84</t>
  </si>
  <si>
    <t>SUM(BH41,BH74)</t>
  </si>
  <si>
    <t>SUM('FIN2-NATURE'!BH42,'FIN2-NATURE'!BH75)='FIN2-NATURE'!BH85</t>
  </si>
  <si>
    <t>SUM(BH42,BH75)</t>
  </si>
  <si>
    <t>SUM('FIN2-NATURE'!BH43,'FIN2-NATURE'!BH76)='FIN2-NATURE'!BH86</t>
  </si>
  <si>
    <t>SUM(BH43,BH76)</t>
  </si>
  <si>
    <t>BH86</t>
  </si>
  <si>
    <t>SUM('FIN2-NATURE'!BE31,'FIN2-NATURE'!BH31)='FIN2-NATURE'!BK31</t>
  </si>
  <si>
    <t>SUM('FIN2-NATURE'!BE32,'FIN2-NATURE'!BH32)='FIN2-NATURE'!BK32</t>
  </si>
  <si>
    <t>SUM('FIN2-NATURE'!BK31,'FIN2-NATURE'!BK32)='FIN2-NATURE'!BK33</t>
  </si>
  <si>
    <t>SUM(BK31,BK32)</t>
  </si>
  <si>
    <t>SUM('FIN2-NATURE'!BE34,'FIN2-NATURE'!BH34)='FIN2-NATURE'!BK34</t>
  </si>
  <si>
    <t>SUM('FIN2-NATURE'!BE35,'FIN2-NATURE'!BH35)='FIN2-NATURE'!BK35</t>
  </si>
  <si>
    <t>SUM('FIN2-NATURE'!BE36,'FIN2-NATURE'!BH36)='FIN2-NATURE'!BK36</t>
  </si>
  <si>
    <t>SUM('FIN2-NATURE'!BE37,'FIN2-NATURE'!BH37)='FIN2-NATURE'!BK37</t>
  </si>
  <si>
    <t>SUM('FIN2-NATURE'!BK33,'FIN2-NATURE'!BK37)='FIN2-NATURE'!BK38</t>
  </si>
  <si>
    <t>SUM(BK33,BK37)</t>
  </si>
  <si>
    <t>SUM('FIN2-NATURE'!BE39,'FIN2-NATURE'!BH39)='FIN2-NATURE'!BK39</t>
  </si>
  <si>
    <t>SUM('FIN2-NATURE'!BK38,'FIN2-NATURE'!BK39)='FIN2-NATURE'!BK40</t>
  </si>
  <si>
    <t>SUM(BK38,BK39)</t>
  </si>
  <si>
    <t>SUM('FIN2-NATURE'!BE41,'FIN2-NATURE'!BH41)='FIN2-NATURE'!BK41</t>
  </si>
  <si>
    <t>SUM('FIN2-NATURE'!BE42,'FIN2-NATURE'!BH42)='FIN2-NATURE'!BK42</t>
  </si>
  <si>
    <t>SUM(BE42,BH42)</t>
  </si>
  <si>
    <t>SUM('FIN2-NATURE'!BE43,'FIN2-NATURE'!BH43)='FIN2-NATURE'!BK43</t>
  </si>
  <si>
    <t>SUM('FIN2-NATURE'!BE44,'FIN2-NATURE'!BH44)='FIN2-NATURE'!BK44</t>
  </si>
  <si>
    <t>SUM(BE44,BH44)</t>
  </si>
  <si>
    <t>SUM('FIN2-NATURE'!BE45,'FIN2-NATURE'!BH45)='FIN2-NATURE'!BK45</t>
  </si>
  <si>
    <t>SUM(BE45,BH45)</t>
  </si>
  <si>
    <t>SUM('FIN2-NATURE'!BK44,'FIN2-NATURE'!BK45)='FIN2-NATURE'!BK46</t>
  </si>
  <si>
    <t>SUM(BK44,BK45)</t>
  </si>
  <si>
    <t>SUM('FIN2-NATURE'!BE47,'FIN2-NATURE'!BH47)='FIN2-NATURE'!BK47</t>
  </si>
  <si>
    <t>SUM('FIN2-NATURE'!BE48,'FIN2-NATURE'!BH48)='FIN2-NATURE'!BK48</t>
  </si>
  <si>
    <t>SUM('FIN2-NATURE'!BE49,'FIN2-NATURE'!BH49)='FIN2-NATURE'!BK49</t>
  </si>
  <si>
    <t>SUM(BE49,BH49)</t>
  </si>
  <si>
    <t>SUM('FIN2-NATURE'!BE50,'FIN2-NATURE'!BH50)='FIN2-NATURE'!BK50</t>
  </si>
  <si>
    <t>SUM(BE50,BH50)</t>
  </si>
  <si>
    <t>SUM('FIN2-NATURE'!BK46,'FIN2-NATURE'!BK50)='FIN2-NATURE'!BK51</t>
  </si>
  <si>
    <t>SUM(BK46,BK50)</t>
  </si>
  <si>
    <t>SUM('FIN2-NATURE'!BE52,'FIN2-NATURE'!BH52)='FIN2-NATURE'!BK52</t>
  </si>
  <si>
    <t>SUM('FIN2-NATURE'!BK51,'FIN2-NATURE'!BK52)='FIN2-NATURE'!BK53</t>
  </si>
  <si>
    <t>SUM(BK51,BK52)</t>
  </si>
  <si>
    <t>SUM('FIN2-NATURE'!BE54,'FIN2-NATURE'!BH54)='FIN2-NATURE'!BK54</t>
  </si>
  <si>
    <t>SUM('FIN2-NATURE'!BE55,'FIN2-NATURE'!BH55)='FIN2-NATURE'!BK55</t>
  </si>
  <si>
    <t>SUM(BE55,BH55)</t>
  </si>
  <si>
    <t>SUM('FIN2-NATURE'!BE56,'FIN2-NATURE'!BH56)='FIN2-NATURE'!BK56</t>
  </si>
  <si>
    <t>SUM('FIN2-NATURE'!BE57,'FIN2-NATURE'!BH57)='FIN2-NATURE'!BK57</t>
  </si>
  <si>
    <t>SUM(BE57,BH57)</t>
  </si>
  <si>
    <t>SUM('FIN2-NATURE'!BE58,'FIN2-NATURE'!BH58)='FIN2-NATURE'!BK58</t>
  </si>
  <si>
    <t>SUM(BE58,BH58)</t>
  </si>
  <si>
    <t>SUM('FIN2-NATURE'!BK57,'FIN2-NATURE'!BK58)='FIN2-NATURE'!BK59</t>
  </si>
  <si>
    <t>SUM(BK57,BK58)</t>
  </si>
  <si>
    <t>SUM('FIN2-NATURE'!BE60,'FIN2-NATURE'!BH60)='FIN2-NATURE'!BK60</t>
  </si>
  <si>
    <t>SUM('FIN2-NATURE'!BK59,'FIN2-NATURE'!BK60)='FIN2-NATURE'!BK61</t>
  </si>
  <si>
    <t>SUM(BK59,BK60)</t>
  </si>
  <si>
    <t>SUM('FIN2-NATURE'!BE62,'FIN2-NATURE'!BH62)='FIN2-NATURE'!BK62</t>
  </si>
  <si>
    <t>SUM(BE62,BH62)</t>
  </si>
  <si>
    <t>SUM('FIN2-NATURE'!BK61,'FIN2-NATURE'!BK62)='FIN2-NATURE'!BK63</t>
  </si>
  <si>
    <t>SUM(BK61,BK62)</t>
  </si>
  <si>
    <t>SUM('FIN2-NATURE'!BE64,'FIN2-NATURE'!BH64)='FIN2-NATURE'!BK64</t>
  </si>
  <si>
    <t>SUM('FIN2-NATURE'!BE65,'FIN2-NATURE'!BH65)='FIN2-NATURE'!BK65</t>
  </si>
  <si>
    <t>SUM('FIN2-NATURE'!BE66,'FIN2-NATURE'!BH66)='FIN2-NATURE'!BK66</t>
  </si>
  <si>
    <t>SUM('FIN2-NATURE'!BK44,'FIN2-NATURE'!BK57)='FIN2-NATURE'!BK67</t>
  </si>
  <si>
    <t>SUM(BK44,BK57)</t>
  </si>
  <si>
    <t>SUM('FIN2-NATURE'!BK45,'FIN2-NATURE'!BK58)='FIN2-NATURE'!BK68</t>
  </si>
  <si>
    <t>SUM(BK45,BK58)</t>
  </si>
  <si>
    <t>SUM('FIN2-NATURE'!BK46,'FIN2-NATURE'!BK59)='FIN2-NATURE'!BK69</t>
  </si>
  <si>
    <t>SUM(BK46,BK59)</t>
  </si>
  <si>
    <t>SUM('FIN2-NATURE'!BK50,'FIN2-NATURE'!BK60)='FIN2-NATURE'!BK70</t>
  </si>
  <si>
    <t>SUM(BK50,BK60)</t>
  </si>
  <si>
    <t>SUM('FIN2-NATURE'!BK51,'FIN2-NATURE'!BK61)='FIN2-NATURE'!BK71</t>
  </si>
  <si>
    <t>SUM(BK51,BK61)</t>
  </si>
  <si>
    <t>SUM('FIN2-NATURE'!BK52,'FIN2-NATURE'!BK62)='FIN2-NATURE'!BK72</t>
  </si>
  <si>
    <t>SUM(BK52,BK62)</t>
  </si>
  <si>
    <t>SUM('FIN2-NATURE'!BK53,'FIN2-NATURE'!BK63)='FIN2-NATURE'!BK73</t>
  </si>
  <si>
    <t>SUM(BK53,BK63)</t>
  </si>
  <si>
    <t>SUM('FIN2-NATURE'!BK54,'FIN2-NATURE'!BK64)='FIN2-NATURE'!BK74</t>
  </si>
  <si>
    <t>SUM(BK54,BK64)</t>
  </si>
  <si>
    <t>SUM('FIN2-NATURE'!BK55,'FIN2-NATURE'!BK65)='FIN2-NATURE'!BK75</t>
  </si>
  <si>
    <t>SUM(BK55,BK65)</t>
  </si>
  <si>
    <t>SUM('FIN2-NATURE'!BK56,'FIN2-NATURE'!BK66)='FIN2-NATURE'!BK76</t>
  </si>
  <si>
    <t>SUM(BK56,BK66)</t>
  </si>
  <si>
    <t>SUM('FIN2-NATURE'!BK31,'FIN2-NATURE'!BK67)='FIN2-NATURE'!BK77</t>
  </si>
  <si>
    <t>SUM(BK31,BK67)</t>
  </si>
  <si>
    <t>SUM('FIN2-NATURE'!BK32,'FIN2-NATURE'!BK68)='FIN2-NATURE'!BK78</t>
  </si>
  <si>
    <t>SUM(BK32,BK68)</t>
  </si>
  <si>
    <t>SUM('FIN2-NATURE'!BK33,'FIN2-NATURE'!BK69)='FIN2-NATURE'!BK79</t>
  </si>
  <si>
    <t>SUM(BK33,BK69)</t>
  </si>
  <si>
    <t>SUM('FIN2-NATURE'!BK37,'FIN2-NATURE'!BK70)='FIN2-NATURE'!BK80</t>
  </si>
  <si>
    <t>SUM(BK37,BK70)</t>
  </si>
  <si>
    <t>BK80</t>
  </si>
  <si>
    <t>SUM('FIN2-NATURE'!BK38,'FIN2-NATURE'!BK71)='FIN2-NATURE'!BK81</t>
  </si>
  <si>
    <t>SUM(BK38,BK71)</t>
  </si>
  <si>
    <t>SUM('FIN2-NATURE'!BK39,'FIN2-NATURE'!BK72)='FIN2-NATURE'!BK82</t>
  </si>
  <si>
    <t>SUM(BK39,BK72)</t>
  </si>
  <si>
    <t>SUM('FIN2-NATURE'!BK40,'FIN2-NATURE'!BK73)='FIN2-NATURE'!BK83</t>
  </si>
  <si>
    <t>SUM(BK40,BK73)</t>
  </si>
  <si>
    <t>SUM('FIN2-NATURE'!BK41,'FIN2-NATURE'!BK74)='FIN2-NATURE'!BK84</t>
  </si>
  <si>
    <t>SUM(BK41,BK74)</t>
  </si>
  <si>
    <t>SUM('FIN2-NATURE'!BK42,'FIN2-NATURE'!BK75)='FIN2-NATURE'!BK85</t>
  </si>
  <si>
    <t>SUM(BK42,BK75)</t>
  </si>
  <si>
    <t>SUM('FIN2-NATURE'!BK43,'FIN2-NATURE'!BK76)='FIN2-NATURE'!BK86</t>
  </si>
  <si>
    <t>SUM(BK43,BK76)</t>
  </si>
  <si>
    <t>SUM('FIN2-NATURE'!AV31,'FIN2-NATURE'!BE31)='FIN2-NATURE'!BN31</t>
  </si>
  <si>
    <t>SUM('FIN2-NATURE'!AV32,'FIN2-NATURE'!BE32)='FIN2-NATURE'!BN32</t>
  </si>
  <si>
    <t>SUM('FIN2-NATURE'!BN31,'FIN2-NATURE'!BN32)='FIN2-NATURE'!BN33</t>
  </si>
  <si>
    <t>SUM(BN31,BN32)</t>
  </si>
  <si>
    <t>SUM('FIN2-NATURE'!AV34,'FIN2-NATURE'!BE34)='FIN2-NATURE'!BN34</t>
  </si>
  <si>
    <t>SUM('FIN2-NATURE'!AV35,'FIN2-NATURE'!BE35)='FIN2-NATURE'!BN35</t>
  </si>
  <si>
    <t>SUM('FIN2-NATURE'!AV36,'FIN2-NATURE'!BE36)='FIN2-NATURE'!BN36</t>
  </si>
  <si>
    <t>SUM('FIN2-NATURE'!AV37,'FIN2-NATURE'!BE37)='FIN2-NATURE'!BN37</t>
  </si>
  <si>
    <t>SUM('FIN2-NATURE'!BN33,'FIN2-NATURE'!BN37)='FIN2-NATURE'!BN38</t>
  </si>
  <si>
    <t>SUM(BN33,BN37)</t>
  </si>
  <si>
    <t>SUM('FIN2-NATURE'!AV39,'FIN2-NATURE'!BE39)='FIN2-NATURE'!BN39</t>
  </si>
  <si>
    <t>SUM('FIN2-NATURE'!BN38,'FIN2-NATURE'!BN39)='FIN2-NATURE'!BN40</t>
  </si>
  <si>
    <t>SUM(BN38,BN39)</t>
  </si>
  <si>
    <t>SUM('FIN2-NATURE'!AV41,'FIN2-NATURE'!BE41)='FIN2-NATURE'!BN41</t>
  </si>
  <si>
    <t>SUM('FIN2-NATURE'!AV42,'FIN2-NATURE'!BE42)='FIN2-NATURE'!BN42</t>
  </si>
  <si>
    <t>SUM(AV42,BE42)</t>
  </si>
  <si>
    <t>SUM('FIN2-NATURE'!AV43,'FIN2-NATURE'!BE43)='FIN2-NATURE'!BN43</t>
  </si>
  <si>
    <t>SUM('FIN2-NATURE'!AV44,'FIN2-NATURE'!BE44)='FIN2-NATURE'!BN44</t>
  </si>
  <si>
    <t>SUM(AV44,BE44)</t>
  </si>
  <si>
    <t>SUM('FIN2-NATURE'!AV45,'FIN2-NATURE'!BE45)='FIN2-NATURE'!BN45</t>
  </si>
  <si>
    <t>SUM(AV45,BE45)</t>
  </si>
  <si>
    <t>SUM('FIN2-NATURE'!BN44,'FIN2-NATURE'!BN45)='FIN2-NATURE'!BN46</t>
  </si>
  <si>
    <t>SUM(BN44,BN45)</t>
  </si>
  <si>
    <t>SUM('FIN2-NATURE'!AV47,'FIN2-NATURE'!BE47)='FIN2-NATURE'!BN47</t>
  </si>
  <si>
    <t>SUM('FIN2-NATURE'!AV48,'FIN2-NATURE'!BE48)='FIN2-NATURE'!BN48</t>
  </si>
  <si>
    <t>SUM('FIN2-NATURE'!AV49,'FIN2-NATURE'!BE49)='FIN2-NATURE'!BN49</t>
  </si>
  <si>
    <t>SUM(AV49,BE49)</t>
  </si>
  <si>
    <t>SUM('FIN2-NATURE'!AV50,'FIN2-NATURE'!BE50)='FIN2-NATURE'!BN50</t>
  </si>
  <si>
    <t>SUM(AV50,BE50)</t>
  </si>
  <si>
    <t>SUM('FIN2-NATURE'!BN46,'FIN2-NATURE'!BN50)='FIN2-NATURE'!BN51</t>
  </si>
  <si>
    <t>SUM(BN46,BN50)</t>
  </si>
  <si>
    <t>SUM('FIN2-NATURE'!AV52,'FIN2-NATURE'!BE52)='FIN2-NATURE'!BN52</t>
  </si>
  <si>
    <t>SUM('FIN2-NATURE'!BN51,'FIN2-NATURE'!BN52)='FIN2-NATURE'!BN53</t>
  </si>
  <si>
    <t>SUM(BN51,BN52)</t>
  </si>
  <si>
    <t>SUM('FIN2-NATURE'!AV54,'FIN2-NATURE'!BE54)='FIN2-NATURE'!BN54</t>
  </si>
  <si>
    <t>SUM('FIN2-NATURE'!AV55,'FIN2-NATURE'!BE55)='FIN2-NATURE'!BN55</t>
  </si>
  <si>
    <t>SUM(AV55,BE55)</t>
  </si>
  <si>
    <t>SUM('FIN2-NATURE'!AV56,'FIN2-NATURE'!BE56)='FIN2-NATURE'!BN56</t>
  </si>
  <si>
    <t>SUM('FIN2-NATURE'!AV57,'FIN2-NATURE'!BE57)='FIN2-NATURE'!BN57</t>
  </si>
  <si>
    <t>SUM(AV57,BE57)</t>
  </si>
  <si>
    <t>SUM('FIN2-NATURE'!AV58,'FIN2-NATURE'!BE58)='FIN2-NATURE'!BN58</t>
  </si>
  <si>
    <t>SUM(AV58,BE58)</t>
  </si>
  <si>
    <t>SUM('FIN2-NATURE'!BN57,'FIN2-NATURE'!BN58)='FIN2-NATURE'!BN59</t>
  </si>
  <si>
    <t>SUM(BN57,BN58)</t>
  </si>
  <si>
    <t>SUM('FIN2-NATURE'!AV60,'FIN2-NATURE'!BE60)='FIN2-NATURE'!BN60</t>
  </si>
  <si>
    <t>SUM('FIN2-NATURE'!BN59,'FIN2-NATURE'!BN60)='FIN2-NATURE'!BN61</t>
  </si>
  <si>
    <t>SUM(BN59,BN60)</t>
  </si>
  <si>
    <t>SUM('FIN2-NATURE'!AV62,'FIN2-NATURE'!BE62)='FIN2-NATURE'!BN62</t>
  </si>
  <si>
    <t>SUM(AV62,BE62)</t>
  </si>
  <si>
    <t>SUM('FIN2-NATURE'!BN61,'FIN2-NATURE'!BN62)='FIN2-NATURE'!BN63</t>
  </si>
  <si>
    <t>SUM(BN61,BN62)</t>
  </si>
  <si>
    <t>SUM('FIN2-NATURE'!AV64,'FIN2-NATURE'!BE64)='FIN2-NATURE'!BN64</t>
  </si>
  <si>
    <t>SUM('FIN2-NATURE'!AV65,'FIN2-NATURE'!BE65)='FIN2-NATURE'!BN65</t>
  </si>
  <si>
    <t>SUM('FIN2-NATURE'!AV66,'FIN2-NATURE'!BE66)='FIN2-NATURE'!BN66</t>
  </si>
  <si>
    <t>SUM('FIN2-NATURE'!BN44,'FIN2-NATURE'!BN57)='FIN2-NATURE'!BN67</t>
  </si>
  <si>
    <t>SUM(BN44,BN57)</t>
  </si>
  <si>
    <t>SUM('FIN2-NATURE'!BN45,'FIN2-NATURE'!BN58)='FIN2-NATURE'!BN68</t>
  </si>
  <si>
    <t>SUM(BN45,BN58)</t>
  </si>
  <si>
    <t>SUM('FIN2-NATURE'!BN46,'FIN2-NATURE'!BN59)='FIN2-NATURE'!BN69</t>
  </si>
  <si>
    <t>SUM(BN46,BN59)</t>
  </si>
  <si>
    <t>SUM('FIN2-NATURE'!BN50,'FIN2-NATURE'!BN60)='FIN2-NATURE'!BN70</t>
  </si>
  <si>
    <t>SUM(BN50,BN60)</t>
  </si>
  <si>
    <t>SUM('FIN2-NATURE'!BN51,'FIN2-NATURE'!BN61)='FIN2-NATURE'!BN71</t>
  </si>
  <si>
    <t>SUM(BN51,BN61)</t>
  </si>
  <si>
    <t>SUM('FIN2-NATURE'!BN52,'FIN2-NATURE'!BN62)='FIN2-NATURE'!BN72</t>
  </si>
  <si>
    <t>SUM(BN52,BN62)</t>
  </si>
  <si>
    <t>SUM('FIN2-NATURE'!BN53,'FIN2-NATURE'!BN63)='FIN2-NATURE'!BN73</t>
  </si>
  <si>
    <t>SUM(BN53,BN63)</t>
  </si>
  <si>
    <t>SUM('FIN2-NATURE'!BN54,'FIN2-NATURE'!BN64)='FIN2-NATURE'!BN74</t>
  </si>
  <si>
    <t>SUM(BN54,BN64)</t>
  </si>
  <si>
    <t>SUM('FIN2-NATURE'!BN55,'FIN2-NATURE'!BN65)='FIN2-NATURE'!BN75</t>
  </si>
  <si>
    <t>SUM(BN55,BN65)</t>
  </si>
  <si>
    <t>SUM('FIN2-NATURE'!BN56,'FIN2-NATURE'!BN66)='FIN2-NATURE'!BN76</t>
  </si>
  <si>
    <t>SUM(BN56,BN66)</t>
  </si>
  <si>
    <t>SUM('FIN2-NATURE'!BN31,'FIN2-NATURE'!BN67)='FIN2-NATURE'!BN77</t>
  </si>
  <si>
    <t>SUM(BN31,BN67)</t>
  </si>
  <si>
    <t>SUM('FIN2-NATURE'!BN32,'FIN2-NATURE'!BN68)='FIN2-NATURE'!BN78</t>
  </si>
  <si>
    <t>SUM(BN32,BN68)</t>
  </si>
  <si>
    <t>SUM('FIN2-NATURE'!BN33,'FIN2-NATURE'!BN69)='FIN2-NATURE'!BN79</t>
  </si>
  <si>
    <t>SUM(BN33,BN69)</t>
  </si>
  <si>
    <t>SUM('FIN2-NATURE'!BN37,'FIN2-NATURE'!BN70)='FIN2-NATURE'!BN80</t>
  </si>
  <si>
    <t>SUM(BN37,BN70)</t>
  </si>
  <si>
    <t>BN80</t>
  </si>
  <si>
    <t>SUM('FIN2-NATURE'!BN38,'FIN2-NATURE'!BN71)='FIN2-NATURE'!BN81</t>
  </si>
  <si>
    <t>SUM(BN38,BN71)</t>
  </si>
  <si>
    <t>SUM('FIN2-NATURE'!BN39,'FIN2-NATURE'!BN72)='FIN2-NATURE'!BN82</t>
  </si>
  <si>
    <t>SUM(BN39,BN72)</t>
  </si>
  <si>
    <t>SUM('FIN2-NATURE'!BN40,'FIN2-NATURE'!BN73)='FIN2-NATURE'!BN83</t>
  </si>
  <si>
    <t>SUM(BN40,BN73)</t>
  </si>
  <si>
    <t>SUM('FIN2-NATURE'!BN41,'FIN2-NATURE'!BN74)='FIN2-NATURE'!BN84</t>
  </si>
  <si>
    <t>SUM(BN41,BN74)</t>
  </si>
  <si>
    <t>SUM('FIN2-NATURE'!BN42,'FIN2-NATURE'!BN75)='FIN2-NATURE'!BN85</t>
  </si>
  <si>
    <t>SUM(BN42,BN75)</t>
  </si>
  <si>
    <t>SUM('FIN2-NATURE'!BN43,'FIN2-NATURE'!BN76)='FIN2-NATURE'!BN86</t>
  </si>
  <si>
    <t>SUM(BN43,BN76)</t>
  </si>
  <si>
    <t>SUM('FIN2-NATURE'!AY31,'FIN2-NATURE'!BH31)='FIN2-NATURE'!BQ31</t>
  </si>
  <si>
    <t>SUM('FIN2-NATURE'!AY32,'FIN2-NATURE'!BH32)='FIN2-NATURE'!BQ32</t>
  </si>
  <si>
    <t>SUM('FIN2-NATURE'!BQ31,'FIN2-NATURE'!BQ32)='FIN2-NATURE'!BQ33</t>
  </si>
  <si>
    <t>SUM(BQ31,BQ32)</t>
  </si>
  <si>
    <t>SUM('FIN2-NATURE'!AY34,'FIN2-NATURE'!BH34)='FIN2-NATURE'!BQ34</t>
  </si>
  <si>
    <t>SUM('FIN2-NATURE'!AY35,'FIN2-NATURE'!BH35)='FIN2-NATURE'!BQ35</t>
  </si>
  <si>
    <t>SUM('FIN2-NATURE'!AY36,'FIN2-NATURE'!BH36)='FIN2-NATURE'!BQ36</t>
  </si>
  <si>
    <t>SUM('FIN2-NATURE'!AY37,'FIN2-NATURE'!BH37)='FIN2-NATURE'!BQ37</t>
  </si>
  <si>
    <t>SUM('FIN2-NATURE'!BQ33,'FIN2-NATURE'!BQ37)='FIN2-NATURE'!BQ38</t>
  </si>
  <si>
    <t>SUM(BQ33,BQ37)</t>
  </si>
  <si>
    <t>SUM('FIN2-NATURE'!AY39,'FIN2-NATURE'!BH39)='FIN2-NATURE'!BQ39</t>
  </si>
  <si>
    <t>SUM('FIN2-NATURE'!BQ38,'FIN2-NATURE'!BQ39)='FIN2-NATURE'!BQ40</t>
  </si>
  <si>
    <t>SUM(BQ38,BQ39)</t>
  </si>
  <si>
    <t>SUM('FIN2-NATURE'!AY41,'FIN2-NATURE'!BH41)='FIN2-NATURE'!BQ41</t>
  </si>
  <si>
    <t>SUM('FIN2-NATURE'!AY42,'FIN2-NATURE'!BH42)='FIN2-NATURE'!BQ42</t>
  </si>
  <si>
    <t>SUM(AY42,BH42)</t>
  </si>
  <si>
    <t>SUM('FIN2-NATURE'!AY43,'FIN2-NATURE'!BH43)='FIN2-NATURE'!BQ43</t>
  </si>
  <si>
    <t>SUM('FIN2-NATURE'!AY44,'FIN2-NATURE'!BH44)='FIN2-NATURE'!BQ44</t>
  </si>
  <si>
    <t>SUM(AY44,BH44)</t>
  </si>
  <si>
    <t>SUM('FIN2-NATURE'!AY45,'FIN2-NATURE'!BH45)='FIN2-NATURE'!BQ45</t>
  </si>
  <si>
    <t>SUM(AY45,BH45)</t>
  </si>
  <si>
    <t>SUM('FIN2-NATURE'!BQ44,'FIN2-NATURE'!BQ45)='FIN2-NATURE'!BQ46</t>
  </si>
  <si>
    <t>SUM(BQ44,BQ45)</t>
  </si>
  <si>
    <t>SUM('FIN2-NATURE'!AY47,'FIN2-NATURE'!BH47)='FIN2-NATURE'!BQ47</t>
  </si>
  <si>
    <t>SUM('FIN2-NATURE'!AY48,'FIN2-NATURE'!BH48)='FIN2-NATURE'!BQ48</t>
  </si>
  <si>
    <t>SUM('FIN2-NATURE'!AY49,'FIN2-NATURE'!BH49)='FIN2-NATURE'!BQ49</t>
  </si>
  <si>
    <t>SUM(AY49,BH49)</t>
  </si>
  <si>
    <t>SUM('FIN2-NATURE'!AY50,'FIN2-NATURE'!BH50)='FIN2-NATURE'!BQ50</t>
  </si>
  <si>
    <t>SUM(AY50,BH50)</t>
  </si>
  <si>
    <t>SUM('FIN2-NATURE'!BQ46,'FIN2-NATURE'!BQ50)='FIN2-NATURE'!BQ51</t>
  </si>
  <si>
    <t>SUM(BQ46,BQ50)</t>
  </si>
  <si>
    <t>SUM('FIN2-NATURE'!AY52,'FIN2-NATURE'!BH52)='FIN2-NATURE'!BQ52</t>
  </si>
  <si>
    <t>SUM('FIN2-NATURE'!BQ51,'FIN2-NATURE'!BQ52)='FIN2-NATURE'!BQ53</t>
  </si>
  <si>
    <t>SUM(BQ51,BQ52)</t>
  </si>
  <si>
    <t>SUM('FIN2-NATURE'!AY54,'FIN2-NATURE'!BH54)='FIN2-NATURE'!BQ54</t>
  </si>
  <si>
    <t>SUM('FIN2-NATURE'!AY55,'FIN2-NATURE'!BH55)='FIN2-NATURE'!BQ55</t>
  </si>
  <si>
    <t>SUM(AY55,BH55)</t>
  </si>
  <si>
    <t>SUM('FIN2-NATURE'!AY56,'FIN2-NATURE'!BH56)='FIN2-NATURE'!BQ56</t>
  </si>
  <si>
    <t>SUM('FIN2-NATURE'!AY57,'FIN2-NATURE'!BH57)='FIN2-NATURE'!BQ57</t>
  </si>
  <si>
    <t>SUM(AY57,BH57)</t>
  </si>
  <si>
    <t>SUM('FIN2-NATURE'!AY58,'FIN2-NATURE'!BH58)='FIN2-NATURE'!BQ58</t>
  </si>
  <si>
    <t>SUM(AY58,BH58)</t>
  </si>
  <si>
    <t>SUM('FIN2-NATURE'!BQ57,'FIN2-NATURE'!BQ58)='FIN2-NATURE'!BQ59</t>
  </si>
  <si>
    <t>SUM(BQ57,BQ58)</t>
  </si>
  <si>
    <t>SUM('FIN2-NATURE'!AY60,'FIN2-NATURE'!BH60)='FIN2-NATURE'!BQ60</t>
  </si>
  <si>
    <t>SUM('FIN2-NATURE'!BQ59,'FIN2-NATURE'!BQ60)='FIN2-NATURE'!BQ61</t>
  </si>
  <si>
    <t>SUM(BQ59,BQ60)</t>
  </si>
  <si>
    <t>SUM('FIN2-NATURE'!AY62,'FIN2-NATURE'!BH62)='FIN2-NATURE'!BQ62</t>
  </si>
  <si>
    <t>SUM(AY62,BH62)</t>
  </si>
  <si>
    <t>SUM('FIN2-NATURE'!BQ61,'FIN2-NATURE'!BQ62)='FIN2-NATURE'!BQ63</t>
  </si>
  <si>
    <t>SUM(BQ61,BQ62)</t>
  </si>
  <si>
    <t>SUM('FIN2-NATURE'!AY64,'FIN2-NATURE'!BH64)='FIN2-NATURE'!BQ64</t>
  </si>
  <si>
    <t>SUM('FIN2-NATURE'!AY65,'FIN2-NATURE'!BH65)='FIN2-NATURE'!BQ65</t>
  </si>
  <si>
    <t>SUM('FIN2-NATURE'!AY66,'FIN2-NATURE'!BH66)='FIN2-NATURE'!BQ66</t>
  </si>
  <si>
    <t>SUM('FIN2-NATURE'!BQ44,'FIN2-NATURE'!BQ57)='FIN2-NATURE'!BQ67</t>
  </si>
  <si>
    <t>SUM(BQ44,BQ57)</t>
  </si>
  <si>
    <t>SUM('FIN2-NATURE'!BQ45,'FIN2-NATURE'!BQ58)='FIN2-NATURE'!BQ68</t>
  </si>
  <si>
    <t>SUM(BQ45,BQ58)</t>
  </si>
  <si>
    <t>SUM('FIN2-NATURE'!BQ46,'FIN2-NATURE'!BQ59)='FIN2-NATURE'!BQ69</t>
  </si>
  <si>
    <t>SUM(BQ46,BQ59)</t>
  </si>
  <si>
    <t>SUM('FIN2-NATURE'!BQ50,'FIN2-NATURE'!BQ60)='FIN2-NATURE'!BQ70</t>
  </si>
  <si>
    <t>SUM(BQ50,BQ60)</t>
  </si>
  <si>
    <t>SUM('FIN2-NATURE'!BQ51,'FIN2-NATURE'!BQ61)='FIN2-NATURE'!BQ71</t>
  </si>
  <si>
    <t>SUM(BQ51,BQ61)</t>
  </si>
  <si>
    <t>SUM('FIN2-NATURE'!BQ52,'FIN2-NATURE'!BQ62)='FIN2-NATURE'!BQ72</t>
  </si>
  <si>
    <t>SUM(BQ52,BQ62)</t>
  </si>
  <si>
    <t>SUM('FIN2-NATURE'!BQ53,'FIN2-NATURE'!BQ63)='FIN2-NATURE'!BQ73</t>
  </si>
  <si>
    <t>SUM(BQ53,BQ63)</t>
  </si>
  <si>
    <t>SUM('FIN2-NATURE'!BQ54,'FIN2-NATURE'!BQ64)='FIN2-NATURE'!BQ74</t>
  </si>
  <si>
    <t>SUM(BQ54,BQ64)</t>
  </si>
  <si>
    <t>SUM('FIN2-NATURE'!BQ55,'FIN2-NATURE'!BQ65)='FIN2-NATURE'!BQ75</t>
  </si>
  <si>
    <t>SUM(BQ55,BQ65)</t>
  </si>
  <si>
    <t>SUM('FIN2-NATURE'!BQ56,'FIN2-NATURE'!BQ66)='FIN2-NATURE'!BQ76</t>
  </si>
  <si>
    <t>SUM(BQ56,BQ66)</t>
  </si>
  <si>
    <t>SUM('FIN2-NATURE'!BQ31,'FIN2-NATURE'!BQ67)='FIN2-NATURE'!BQ77</t>
  </si>
  <si>
    <t>SUM(BQ31,BQ67)</t>
  </si>
  <si>
    <t>SUM('FIN2-NATURE'!BQ32,'FIN2-NATURE'!BQ68)='FIN2-NATURE'!BQ78</t>
  </si>
  <si>
    <t>SUM(BQ32,BQ68)</t>
  </si>
  <si>
    <t>SUM('FIN2-NATURE'!BQ33,'FIN2-NATURE'!BQ69)='FIN2-NATURE'!BQ79</t>
  </si>
  <si>
    <t>SUM(BQ33,BQ69)</t>
  </si>
  <si>
    <t>SUM('FIN2-NATURE'!BQ37,'FIN2-NATURE'!BQ70)='FIN2-NATURE'!BQ80</t>
  </si>
  <si>
    <t>SUM(BQ37,BQ70)</t>
  </si>
  <si>
    <t>BQ80</t>
  </si>
  <si>
    <t>SUM('FIN2-NATURE'!BQ38,'FIN2-NATURE'!BQ71)='FIN2-NATURE'!BQ81</t>
  </si>
  <si>
    <t>SUM(BQ38,BQ71)</t>
  </si>
  <si>
    <t>SUM('FIN2-NATURE'!BQ39,'FIN2-NATURE'!BQ72)='FIN2-NATURE'!BQ82</t>
  </si>
  <si>
    <t>SUM(BQ39,BQ72)</t>
  </si>
  <si>
    <t>SUM('FIN2-NATURE'!BQ40,'FIN2-NATURE'!BQ73)='FIN2-NATURE'!BQ83</t>
  </si>
  <si>
    <t>SUM(BQ40,BQ73)</t>
  </si>
  <si>
    <t>SUM('FIN2-NATURE'!BQ41,'FIN2-NATURE'!BQ74)='FIN2-NATURE'!BQ84</t>
  </si>
  <si>
    <t>SUM(BQ41,BQ74)</t>
  </si>
  <si>
    <t>SUM('FIN2-NATURE'!BQ42,'FIN2-NATURE'!BQ75)='FIN2-NATURE'!BQ85</t>
  </si>
  <si>
    <t>SUM(BQ42,BQ75)</t>
  </si>
  <si>
    <t>SUM('FIN2-NATURE'!BQ43,'FIN2-NATURE'!BQ76)='FIN2-NATURE'!BQ86</t>
  </si>
  <si>
    <t>SUM(BQ43,BQ76)</t>
  </si>
  <si>
    <t>SUM('FIN2-NATURE'!BN31,'FIN2-NATURE'!BQ31)='FIN2-NATURE'!BT31</t>
  </si>
  <si>
    <t>SUM('FIN2-NATURE'!BN32,'FIN2-NATURE'!BQ32)='FIN2-NATURE'!BT32</t>
  </si>
  <si>
    <t>SUM('FIN2-NATURE'!BT31,'FIN2-NATURE'!BT32)='FIN2-NATURE'!BT33</t>
  </si>
  <si>
    <t>SUM(BT31,BT32)</t>
  </si>
  <si>
    <t>SUM('FIN2-NATURE'!BN34,'FIN2-NATURE'!BQ34)='FIN2-NATURE'!BT34</t>
  </si>
  <si>
    <t>SUM('FIN2-NATURE'!BN35,'FIN2-NATURE'!BQ35)='FIN2-NATURE'!BT35</t>
  </si>
  <si>
    <t>SUM('FIN2-NATURE'!BN36,'FIN2-NATURE'!BQ36)='FIN2-NATURE'!BT36</t>
  </si>
  <si>
    <t>SUM('FIN2-NATURE'!BN37,'FIN2-NATURE'!BQ37)='FIN2-NATURE'!BT37</t>
  </si>
  <si>
    <t>SUM('FIN2-NATURE'!BT33,'FIN2-NATURE'!BT37)='FIN2-NATURE'!BT38</t>
  </si>
  <si>
    <t>SUM(BT33,BT37)</t>
  </si>
  <si>
    <t>SUM('FIN2-NATURE'!BN39,'FIN2-NATURE'!BQ39)='FIN2-NATURE'!BT39</t>
  </si>
  <si>
    <t>SUM('FIN2-NATURE'!BT38,'FIN2-NATURE'!BT39)='FIN2-NATURE'!BT40</t>
  </si>
  <si>
    <t>SUM(BT38,BT39)</t>
  </si>
  <si>
    <t>SUM('FIN2-NATURE'!BN41,'FIN2-NATURE'!BQ41)='FIN2-NATURE'!BT41</t>
  </si>
  <si>
    <t>SUM('FIN2-NATURE'!BN42,'FIN2-NATURE'!BQ42)='FIN2-NATURE'!BT42</t>
  </si>
  <si>
    <t>SUM(BN42,BQ42)</t>
  </si>
  <si>
    <t>SUM('FIN2-NATURE'!BN43,'FIN2-NATURE'!BQ43)='FIN2-NATURE'!BT43</t>
  </si>
  <si>
    <t>SUM('FIN2-NATURE'!BN44,'FIN2-NATURE'!BQ44)='FIN2-NATURE'!BT44</t>
  </si>
  <si>
    <t>SUM(BN44,BQ44)</t>
  </si>
  <si>
    <t>SUM('FIN2-NATURE'!BN45,'FIN2-NATURE'!BQ45)='FIN2-NATURE'!BT45</t>
  </si>
  <si>
    <t>SUM(BN45,BQ45)</t>
  </si>
  <si>
    <t>SUM('FIN2-NATURE'!BT44,'FIN2-NATURE'!BT45)='FIN2-NATURE'!BT46</t>
  </si>
  <si>
    <t>SUM(BT44,BT45)</t>
  </si>
  <si>
    <t>SUM('FIN2-NATURE'!BN47,'FIN2-NATURE'!BQ47)='FIN2-NATURE'!BT47</t>
  </si>
  <si>
    <t>SUM('FIN2-NATURE'!BN48,'FIN2-NATURE'!BQ48)='FIN2-NATURE'!BT48</t>
  </si>
  <si>
    <t>SUM('FIN2-NATURE'!BN49,'FIN2-NATURE'!BQ49)='FIN2-NATURE'!BT49</t>
  </si>
  <si>
    <t>SUM(BN49,BQ49)</t>
  </si>
  <si>
    <t>SUM('FIN2-NATURE'!BN50,'FIN2-NATURE'!BQ50)='FIN2-NATURE'!BT50</t>
  </si>
  <si>
    <t>SUM(BN50,BQ50)</t>
  </si>
  <si>
    <t>SUM('FIN2-NATURE'!BT46,'FIN2-NATURE'!BT50)='FIN2-NATURE'!BT51</t>
  </si>
  <si>
    <t>SUM(BT46,BT50)</t>
  </si>
  <si>
    <t>SUM('FIN2-NATURE'!BN52,'FIN2-NATURE'!BQ52)='FIN2-NATURE'!BT52</t>
  </si>
  <si>
    <t>SUM('FIN2-NATURE'!BT51,'FIN2-NATURE'!BT52)='FIN2-NATURE'!BT53</t>
  </si>
  <si>
    <t>SUM(BT51,BT52)</t>
  </si>
  <si>
    <t>SUM('FIN2-NATURE'!BN54,'FIN2-NATURE'!BQ54)='FIN2-NATURE'!BT54</t>
  </si>
  <si>
    <t>SUM('FIN2-NATURE'!BN55,'FIN2-NATURE'!BQ55)='FIN2-NATURE'!BT55</t>
  </si>
  <si>
    <t>SUM(BN55,BQ55)</t>
  </si>
  <si>
    <t>SUM('FIN2-NATURE'!BN56,'FIN2-NATURE'!BQ56)='FIN2-NATURE'!BT56</t>
  </si>
  <si>
    <t>SUM('FIN2-NATURE'!BN57,'FIN2-NATURE'!BQ57)='FIN2-NATURE'!BT57</t>
  </si>
  <si>
    <t>SUM(BN57,BQ57)</t>
  </si>
  <si>
    <t>SUM('FIN2-NATURE'!BN58,'FIN2-NATURE'!BQ58)='FIN2-NATURE'!BT58</t>
  </si>
  <si>
    <t>SUM(BN58,BQ58)</t>
  </si>
  <si>
    <t>SUM('FIN2-NATURE'!BT57,'FIN2-NATURE'!BT58)='FIN2-NATURE'!BT59</t>
  </si>
  <si>
    <t>SUM(BT57,BT58)</t>
  </si>
  <si>
    <t>SUM('FIN2-NATURE'!BN60,'FIN2-NATURE'!BQ60)='FIN2-NATURE'!BT60</t>
  </si>
  <si>
    <t>SUM('FIN2-NATURE'!BT59,'FIN2-NATURE'!BT60)='FIN2-NATURE'!BT61</t>
  </si>
  <si>
    <t>SUM(BT59,BT60)</t>
  </si>
  <si>
    <t>SUM('FIN2-NATURE'!BN62,'FIN2-NATURE'!BQ62)='FIN2-NATURE'!BT62</t>
  </si>
  <si>
    <t>SUM(BN62,BQ62)</t>
  </si>
  <si>
    <t>SUM('FIN2-NATURE'!BT61,'FIN2-NATURE'!BT62)='FIN2-NATURE'!BT63</t>
  </si>
  <si>
    <t>SUM(BT61,BT62)</t>
  </si>
  <si>
    <t>SUM('FIN2-NATURE'!BN64,'FIN2-NATURE'!BQ64)='FIN2-NATURE'!BT64</t>
  </si>
  <si>
    <t>SUM('FIN2-NATURE'!BN65,'FIN2-NATURE'!BQ65)='FIN2-NATURE'!BT65</t>
  </si>
  <si>
    <t>SUM('FIN2-NATURE'!BN66,'FIN2-NATURE'!BQ66)='FIN2-NATURE'!BT66</t>
  </si>
  <si>
    <t>SUM('FIN2-NATURE'!BT44,'FIN2-NATURE'!BT57)='FIN2-NATURE'!BT67</t>
  </si>
  <si>
    <t>SUM(BT44,BT57)</t>
  </si>
  <si>
    <t>SUM('FIN2-NATURE'!BT45,'FIN2-NATURE'!BT58)='FIN2-NATURE'!BT68</t>
  </si>
  <si>
    <t>SUM(BT45,BT58)</t>
  </si>
  <si>
    <t>SUM('FIN2-NATURE'!BT46,'FIN2-NATURE'!BT59)='FIN2-NATURE'!BT69</t>
  </si>
  <si>
    <t>SUM(BT46,BT59)</t>
  </si>
  <si>
    <t>SUM('FIN2-NATURE'!BT50,'FIN2-NATURE'!BT60)='FIN2-NATURE'!BT70</t>
  </si>
  <si>
    <t>SUM(BT50,BT60)</t>
  </si>
  <si>
    <t>SUM('FIN2-NATURE'!BT51,'FIN2-NATURE'!BT61)='FIN2-NATURE'!BT71</t>
  </si>
  <si>
    <t>SUM(BT51,BT61)</t>
  </si>
  <si>
    <t>SUM('FIN2-NATURE'!BT52,'FIN2-NATURE'!BT62)='FIN2-NATURE'!BT72</t>
  </si>
  <si>
    <t>SUM(BT52,BT62)</t>
  </si>
  <si>
    <t>SUM('FIN2-NATURE'!BT53,'FIN2-NATURE'!BT63)='FIN2-NATURE'!BT73</t>
  </si>
  <si>
    <t>SUM(BT53,BT63)</t>
  </si>
  <si>
    <t>SUM('FIN2-NATURE'!BT54,'FIN2-NATURE'!BT64)='FIN2-NATURE'!BT74</t>
  </si>
  <si>
    <t>SUM(BT54,BT64)</t>
  </si>
  <si>
    <t>SUM('FIN2-NATURE'!BT55,'FIN2-NATURE'!BT65)='FIN2-NATURE'!BT75</t>
  </si>
  <si>
    <t>SUM(BT55,BT65)</t>
  </si>
  <si>
    <t>SUM('FIN2-NATURE'!BT56,'FIN2-NATURE'!BT66)='FIN2-NATURE'!BT76</t>
  </si>
  <si>
    <t>SUM(BT56,BT66)</t>
  </si>
  <si>
    <t>SUM('FIN2-NATURE'!BT31,'FIN2-NATURE'!BT67)='FIN2-NATURE'!BT77</t>
  </si>
  <si>
    <t>SUM(BT31,BT67)</t>
  </si>
  <si>
    <t>SUM('FIN2-NATURE'!BT32,'FIN2-NATURE'!BT68)='FIN2-NATURE'!BT78</t>
  </si>
  <si>
    <t>SUM(BT32,BT68)</t>
  </si>
  <si>
    <t>SUM('FIN2-NATURE'!BT33,'FIN2-NATURE'!BT69)='FIN2-NATURE'!BT79</t>
  </si>
  <si>
    <t>SUM(BT33,BT69)</t>
  </si>
  <si>
    <t>SUM('FIN2-NATURE'!BT37,'FIN2-NATURE'!BT70)='FIN2-NATURE'!BT80</t>
  </si>
  <si>
    <t>SUM(BT37,BT70)</t>
  </si>
  <si>
    <t>BT80</t>
  </si>
  <si>
    <t>SUM('FIN2-NATURE'!BT38,'FIN2-NATURE'!BT71)='FIN2-NATURE'!BT81</t>
  </si>
  <si>
    <t>SUM(BT38,BT71)</t>
  </si>
  <si>
    <t>SUM('FIN2-NATURE'!BT39,'FIN2-NATURE'!BT72)='FIN2-NATURE'!BT82</t>
  </si>
  <si>
    <t>SUM(BT39,BT72)</t>
  </si>
  <si>
    <t>SUM('FIN2-NATURE'!BT40,'FIN2-NATURE'!BT73)='FIN2-NATURE'!BT83</t>
  </si>
  <si>
    <t>SUM(BT40,BT73)</t>
  </si>
  <si>
    <t>SUM('FIN2-NATURE'!BT41,'FIN2-NATURE'!BT74)='FIN2-NATURE'!BT84</t>
  </si>
  <si>
    <t>SUM(BT41,BT74)</t>
  </si>
  <si>
    <t>SUM('FIN2-NATURE'!BT42,'FIN2-NATURE'!BT75)='FIN2-NATURE'!BT85</t>
  </si>
  <si>
    <t>SUM(BT42,BT75)</t>
  </si>
  <si>
    <t>SUM('FIN2-NATURE'!BT43,'FIN2-NATURE'!BT76)='FIN2-NATURE'!BT86</t>
  </si>
  <si>
    <t>SUM(BT43,BT76)</t>
  </si>
  <si>
    <t>SUM('FIN2-NATURE'!BW31,'FIN2-NATURE'!BW32)='FIN2-NATURE'!BW33</t>
  </si>
  <si>
    <t>SUM(BW31,BW32)</t>
  </si>
  <si>
    <t>BW33</t>
  </si>
  <si>
    <t>SUM('FIN2-NATURE'!BW33,'FIN2-NATURE'!BW37)='FIN2-NATURE'!BW38</t>
  </si>
  <si>
    <t>SUM(BW33,BW37)</t>
  </si>
  <si>
    <t>BW38</t>
  </si>
  <si>
    <t>SUM('FIN2-NATURE'!BW38,'FIN2-NATURE'!BW39)='FIN2-NATURE'!BW40</t>
  </si>
  <si>
    <t>SUM(BW38,BW39)</t>
  </si>
  <si>
    <t>SUM('FIN2-NATURE'!BW44,'FIN2-NATURE'!BW45)='FIN2-NATURE'!BW46</t>
  </si>
  <si>
    <t>SUM(BW44,BW45)</t>
  </si>
  <si>
    <t>BW46</t>
  </si>
  <si>
    <t>SUM('FIN2-NATURE'!BW46,'FIN2-NATURE'!BW50)='FIN2-NATURE'!BW51</t>
  </si>
  <si>
    <t>SUM(BW46,BW50)</t>
  </si>
  <si>
    <t>BW51</t>
  </si>
  <si>
    <t>SUM('FIN2-NATURE'!BW51,'FIN2-NATURE'!BW52)='FIN2-NATURE'!BW53</t>
  </si>
  <si>
    <t>SUM(BW51,BW52)</t>
  </si>
  <si>
    <t>BW53</t>
  </si>
  <si>
    <t>SUM('FIN2-NATURE'!BW57,'FIN2-NATURE'!BW58)='FIN2-NATURE'!BW59</t>
  </si>
  <si>
    <t>SUM(BW57,BW58)</t>
  </si>
  <si>
    <t>BW59</t>
  </si>
  <si>
    <t>SUM('FIN2-NATURE'!BW59,'FIN2-NATURE'!BW60)='FIN2-NATURE'!BW61</t>
  </si>
  <si>
    <t>SUM(BW59,BW60)</t>
  </si>
  <si>
    <t>BW61</t>
  </si>
  <si>
    <t>SUM('FIN2-NATURE'!BW61,'FIN2-NATURE'!BW62)='FIN2-NATURE'!BW63</t>
  </si>
  <si>
    <t>SUM(BW61,BW62)</t>
  </si>
  <si>
    <t>SUM('FIN2-NATURE'!BW44,'FIN2-NATURE'!BW57)='FIN2-NATURE'!BW67</t>
  </si>
  <si>
    <t>SUM(BW44,BW57)</t>
  </si>
  <si>
    <t>SUM('FIN2-NATURE'!BW45,'FIN2-NATURE'!BW58)='FIN2-NATURE'!BW68</t>
  </si>
  <si>
    <t>SUM(BW45,BW58)</t>
  </si>
  <si>
    <t>BW68</t>
  </si>
  <si>
    <t>SUM('FIN2-NATURE'!BW46,'FIN2-NATURE'!BW59)='FIN2-NATURE'!BW69</t>
  </si>
  <si>
    <t>SUM(BW46,BW59)</t>
  </si>
  <si>
    <t>SUM('FIN2-NATURE'!BW50,'FIN2-NATURE'!BW60)='FIN2-NATURE'!BW70</t>
  </si>
  <si>
    <t>SUM(BW50,BW60)</t>
  </si>
  <si>
    <t>SUM('FIN2-NATURE'!BW51,'FIN2-NATURE'!BW61)='FIN2-NATURE'!BW71</t>
  </si>
  <si>
    <t>SUM(BW51,BW61)</t>
  </si>
  <si>
    <t>SUM('FIN2-NATURE'!BW52,'FIN2-NATURE'!BW62)='FIN2-NATURE'!BW72</t>
  </si>
  <si>
    <t>SUM(BW52,BW62)</t>
  </si>
  <si>
    <t>SUM('FIN2-NATURE'!BW53,'FIN2-NATURE'!BW63)='FIN2-NATURE'!BW73</t>
  </si>
  <si>
    <t>SUM(BW53,BW63)</t>
  </si>
  <si>
    <t>SUM('FIN2-NATURE'!BW54,'FIN2-NATURE'!BW64)='FIN2-NATURE'!BW74</t>
  </si>
  <si>
    <t>SUM(BW54,BW64)</t>
  </si>
  <si>
    <t>SUM('FIN2-NATURE'!BW55,'FIN2-NATURE'!BW65)='FIN2-NATURE'!BW75</t>
  </si>
  <si>
    <t>SUM(BW55,BW65)</t>
  </si>
  <si>
    <t>SUM('FIN2-NATURE'!BW56,'FIN2-NATURE'!BW66)='FIN2-NATURE'!BW76</t>
  </si>
  <si>
    <t>SUM(BW56,BW66)</t>
  </si>
  <si>
    <t>SUM('FIN2-NATURE'!BW31,'FIN2-NATURE'!BW67)='FIN2-NATURE'!BW77</t>
  </si>
  <si>
    <t>SUM(BW31,BW67)</t>
  </si>
  <si>
    <t>BW77</t>
  </si>
  <si>
    <t>SUM('FIN2-NATURE'!BW32,'FIN2-NATURE'!BW68)='FIN2-NATURE'!BW78</t>
  </si>
  <si>
    <t>SUM(BW32,BW68)</t>
  </si>
  <si>
    <t>BW78</t>
  </si>
  <si>
    <t>SUM('FIN2-NATURE'!BW33,'FIN2-NATURE'!BW69)='FIN2-NATURE'!BW79</t>
  </si>
  <si>
    <t>SUM(BW33,BW69)</t>
  </si>
  <si>
    <t>SUM('FIN2-NATURE'!BW37,'FIN2-NATURE'!BW70)='FIN2-NATURE'!BW80</t>
  </si>
  <si>
    <t>SUM(BW37,BW70)</t>
  </si>
  <si>
    <t>BW80</t>
  </si>
  <si>
    <t>SUM('FIN2-NATURE'!BW38,'FIN2-NATURE'!BW71)='FIN2-NATURE'!BW81</t>
  </si>
  <si>
    <t>SUM(BW38,BW71)</t>
  </si>
  <si>
    <t>SUM('FIN2-NATURE'!BW39,'FIN2-NATURE'!BW72)='FIN2-NATURE'!BW82</t>
  </si>
  <si>
    <t>SUM(BW39,BW72)</t>
  </si>
  <si>
    <t>SUM('FIN2-NATURE'!BW40,'FIN2-NATURE'!BW73)='FIN2-NATURE'!BW83</t>
  </si>
  <si>
    <t>SUM(BW40,BW73)</t>
  </si>
  <si>
    <t>SUM('FIN2-NATURE'!BW41,'FIN2-NATURE'!BW74)='FIN2-NATURE'!BW84</t>
  </si>
  <si>
    <t>SUM(BW41,BW74)</t>
  </si>
  <si>
    <t>SUM('FIN2-NATURE'!BW42,'FIN2-NATURE'!BW75)='FIN2-NATURE'!BW85</t>
  </si>
  <si>
    <t>SUM(BW42,BW75)</t>
  </si>
  <si>
    <t>SUM('FIN2-NATURE'!BW43,'FIN2-NATURE'!BW76)='FIN2-NATURE'!BW86</t>
  </si>
  <si>
    <t>SUM(BW43,BW76)</t>
  </si>
  <si>
    <t>BW86</t>
  </si>
  <si>
    <t>SUM('FIN2-NATURE'!BZ31,'FIN2-NATURE'!BZ32)='FIN2-NATURE'!BZ33</t>
  </si>
  <si>
    <t>SUM(BZ31,BZ32)</t>
  </si>
  <si>
    <t>BZ33</t>
  </si>
  <si>
    <t>SUM('FIN2-NATURE'!BZ33,'FIN2-NATURE'!BZ37)='FIN2-NATURE'!BZ38</t>
  </si>
  <si>
    <t>SUM(BZ33,BZ37)</t>
  </si>
  <si>
    <t>BZ38</t>
  </si>
  <si>
    <t>SUM('FIN2-NATURE'!BZ38,'FIN2-NATURE'!BZ39)='FIN2-NATURE'!BZ40</t>
  </si>
  <si>
    <t>SUM(BZ38,BZ39)</t>
  </si>
  <si>
    <t>SUM('FIN2-NATURE'!BZ44,'FIN2-NATURE'!BZ45)='FIN2-NATURE'!BZ46</t>
  </si>
  <si>
    <t>SUM(BZ44,BZ45)</t>
  </si>
  <si>
    <t>BZ46</t>
  </si>
  <si>
    <t>SUM('FIN2-NATURE'!BZ46,'FIN2-NATURE'!BZ50)='FIN2-NATURE'!BZ51</t>
  </si>
  <si>
    <t>SUM(BZ46,BZ50)</t>
  </si>
  <si>
    <t>BZ51</t>
  </si>
  <si>
    <t>SUM('FIN2-NATURE'!BZ51,'FIN2-NATURE'!BZ52)='FIN2-NATURE'!BZ53</t>
  </si>
  <si>
    <t>SUM(BZ51,BZ52)</t>
  </si>
  <si>
    <t>BZ53</t>
  </si>
  <si>
    <t>SUM('FIN2-NATURE'!BZ57,'FIN2-NATURE'!BZ58)='FIN2-NATURE'!BZ59</t>
  </si>
  <si>
    <t>SUM(BZ57,BZ58)</t>
  </si>
  <si>
    <t>BZ59</t>
  </si>
  <si>
    <t>SUM('FIN2-NATURE'!BZ59,'FIN2-NATURE'!BZ60)='FIN2-NATURE'!BZ61</t>
  </si>
  <si>
    <t>SUM(BZ59,BZ60)</t>
  </si>
  <si>
    <t>BZ61</t>
  </si>
  <si>
    <t>SUM('FIN2-NATURE'!BZ61,'FIN2-NATURE'!BZ62)='FIN2-NATURE'!BZ63</t>
  </si>
  <si>
    <t>SUM(BZ61,BZ62)</t>
  </si>
  <si>
    <t>SUM('FIN2-NATURE'!BZ44,'FIN2-NATURE'!BZ57)='FIN2-NATURE'!BZ67</t>
  </si>
  <si>
    <t>SUM(BZ44,BZ57)</t>
  </si>
  <si>
    <t>SUM('FIN2-NATURE'!BZ45,'FIN2-NATURE'!BZ58)='FIN2-NATURE'!BZ68</t>
  </si>
  <si>
    <t>SUM(BZ45,BZ58)</t>
  </si>
  <si>
    <t>BZ68</t>
  </si>
  <si>
    <t>SUM('FIN2-NATURE'!BZ46,'FIN2-NATURE'!BZ59)='FIN2-NATURE'!BZ69</t>
  </si>
  <si>
    <t>SUM(BZ46,BZ59)</t>
  </si>
  <si>
    <t>SUM('FIN2-NATURE'!BZ50,'FIN2-NATURE'!BZ60)='FIN2-NATURE'!BZ70</t>
  </si>
  <si>
    <t>SUM(BZ50,BZ60)</t>
  </si>
  <si>
    <t>SUM('FIN2-NATURE'!BZ51,'FIN2-NATURE'!BZ61)='FIN2-NATURE'!BZ71</t>
  </si>
  <si>
    <t>SUM(BZ51,BZ61)</t>
  </si>
  <si>
    <t>SUM('FIN2-NATURE'!BZ52,'FIN2-NATURE'!BZ62)='FIN2-NATURE'!BZ72</t>
  </si>
  <si>
    <t>SUM(BZ52,BZ62)</t>
  </si>
  <si>
    <t>SUM('FIN2-NATURE'!BZ53,'FIN2-NATURE'!BZ63)='FIN2-NATURE'!BZ73</t>
  </si>
  <si>
    <t>SUM(BZ53,BZ63)</t>
  </si>
  <si>
    <t>SUM('FIN2-NATURE'!BZ54,'FIN2-NATURE'!BZ64)='FIN2-NATURE'!BZ74</t>
  </si>
  <si>
    <t>SUM(BZ54,BZ64)</t>
  </si>
  <si>
    <t>SUM('FIN2-NATURE'!BZ55,'FIN2-NATURE'!BZ65)='FIN2-NATURE'!BZ75</t>
  </si>
  <si>
    <t>SUM(BZ55,BZ65)</t>
  </si>
  <si>
    <t>SUM('FIN2-NATURE'!BZ56,'FIN2-NATURE'!BZ66)='FIN2-NATURE'!BZ76</t>
  </si>
  <si>
    <t>SUM(BZ56,BZ66)</t>
  </si>
  <si>
    <t>SUM('FIN2-NATURE'!BZ31,'FIN2-NATURE'!BZ67)='FIN2-NATURE'!BZ77</t>
  </si>
  <si>
    <t>SUM(BZ31,BZ67)</t>
  </si>
  <si>
    <t>BZ77</t>
  </si>
  <si>
    <t>SUM('FIN2-NATURE'!BZ32,'FIN2-NATURE'!BZ68)='FIN2-NATURE'!BZ78</t>
  </si>
  <si>
    <t>SUM(BZ32,BZ68)</t>
  </si>
  <si>
    <t>BZ78</t>
  </si>
  <si>
    <t>SUM('FIN2-NATURE'!BZ33,'FIN2-NATURE'!BZ69)='FIN2-NATURE'!BZ79</t>
  </si>
  <si>
    <t>SUM(BZ33,BZ69)</t>
  </si>
  <si>
    <t>SUM('FIN2-NATURE'!BZ37,'FIN2-NATURE'!BZ70)='FIN2-NATURE'!BZ80</t>
  </si>
  <si>
    <t>SUM(BZ37,BZ70)</t>
  </si>
  <si>
    <t>BZ80</t>
  </si>
  <si>
    <t>SUM('FIN2-NATURE'!BZ38,'FIN2-NATURE'!BZ71)='FIN2-NATURE'!BZ81</t>
  </si>
  <si>
    <t>SUM(BZ38,BZ71)</t>
  </si>
  <si>
    <t>SUM('FIN2-NATURE'!BZ39,'FIN2-NATURE'!BZ72)='FIN2-NATURE'!BZ82</t>
  </si>
  <si>
    <t>SUM(BZ39,BZ72)</t>
  </si>
  <si>
    <t>SUM('FIN2-NATURE'!BZ40,'FIN2-NATURE'!BZ73)='FIN2-NATURE'!BZ83</t>
  </si>
  <si>
    <t>SUM(BZ40,BZ73)</t>
  </si>
  <si>
    <t>SUM('FIN2-NATURE'!BZ41,'FIN2-NATURE'!BZ74)='FIN2-NATURE'!BZ84</t>
  </si>
  <si>
    <t>SUM(BZ41,BZ74)</t>
  </si>
  <si>
    <t>SUM('FIN2-NATURE'!BZ42,'FIN2-NATURE'!BZ75)='FIN2-NATURE'!BZ85</t>
  </si>
  <si>
    <t>SUM(BZ42,BZ75)</t>
  </si>
  <si>
    <t>SUM('FIN2-NATURE'!BZ43,'FIN2-NATURE'!BZ76)='FIN2-NATURE'!BZ86</t>
  </si>
  <si>
    <t>SUM(BZ43,BZ76)</t>
  </si>
  <si>
    <t>BZ86</t>
  </si>
  <si>
    <t>SUM('FIN2-NATURE'!BW31,'FIN2-NATURE'!BZ31)='FIN2-NATURE'!CC31</t>
  </si>
  <si>
    <t>SUM('FIN2-NATURE'!BW32,'FIN2-NATURE'!BZ32)='FIN2-NATURE'!CC32</t>
  </si>
  <si>
    <t>SUM('FIN2-NATURE'!CC31,'FIN2-NATURE'!CC32)='FIN2-NATURE'!CC33</t>
  </si>
  <si>
    <t>SUM(CC31,CC32)</t>
  </si>
  <si>
    <t>SUM('FIN2-NATURE'!BW34,'FIN2-NATURE'!BZ34)='FIN2-NATURE'!CC34</t>
  </si>
  <si>
    <t>SUM('FIN2-NATURE'!BW35,'FIN2-NATURE'!BZ35)='FIN2-NATURE'!CC35</t>
  </si>
  <si>
    <t>SUM('FIN2-NATURE'!BW36,'FIN2-NATURE'!BZ36)='FIN2-NATURE'!CC36</t>
  </si>
  <si>
    <t>SUM('FIN2-NATURE'!BW37,'FIN2-NATURE'!BZ37)='FIN2-NATURE'!CC37</t>
  </si>
  <si>
    <t>SUM('FIN2-NATURE'!CC33,'FIN2-NATURE'!CC37)='FIN2-NATURE'!CC38</t>
  </si>
  <si>
    <t>SUM(CC33,CC37)</t>
  </si>
  <si>
    <t>SUM('FIN2-NATURE'!BW39,'FIN2-NATURE'!BZ39)='FIN2-NATURE'!CC39</t>
  </si>
  <si>
    <t>SUM('FIN2-NATURE'!CC38,'FIN2-NATURE'!CC39)='FIN2-NATURE'!CC40</t>
  </si>
  <si>
    <t>SUM(CC38,CC39)</t>
  </si>
  <si>
    <t>SUM('FIN2-NATURE'!BW41,'FIN2-NATURE'!BZ41)='FIN2-NATURE'!CC41</t>
  </si>
  <si>
    <t>SUM('FIN2-NATURE'!BW42,'FIN2-NATURE'!BZ42)='FIN2-NATURE'!CC42</t>
  </si>
  <si>
    <t>SUM(BW42,BZ42)</t>
  </si>
  <si>
    <t>SUM('FIN2-NATURE'!BW43,'FIN2-NATURE'!BZ43)='FIN2-NATURE'!CC43</t>
  </si>
  <si>
    <t>SUM('FIN2-NATURE'!BW44,'FIN2-NATURE'!BZ44)='FIN2-NATURE'!CC44</t>
  </si>
  <si>
    <t>SUM(BW44,BZ44)</t>
  </si>
  <si>
    <t>SUM('FIN2-NATURE'!BW45,'FIN2-NATURE'!BZ45)='FIN2-NATURE'!CC45</t>
  </si>
  <si>
    <t>SUM(BW45,BZ45)</t>
  </si>
  <si>
    <t>SUM('FIN2-NATURE'!CC44,'FIN2-NATURE'!CC45)='FIN2-NATURE'!CC46</t>
  </si>
  <si>
    <t>SUM(CC44,CC45)</t>
  </si>
  <si>
    <t>SUM('FIN2-NATURE'!BW47,'FIN2-NATURE'!BZ47)='FIN2-NATURE'!CC47</t>
  </si>
  <si>
    <t>SUM('FIN2-NATURE'!BW48,'FIN2-NATURE'!BZ48)='FIN2-NATURE'!CC48</t>
  </si>
  <si>
    <t>SUM('FIN2-NATURE'!BW49,'FIN2-NATURE'!BZ49)='FIN2-NATURE'!CC49</t>
  </si>
  <si>
    <t>SUM(BW49,BZ49)</t>
  </si>
  <si>
    <t>SUM('FIN2-NATURE'!BW50,'FIN2-NATURE'!BZ50)='FIN2-NATURE'!CC50</t>
  </si>
  <si>
    <t>SUM(BW50,BZ50)</t>
  </si>
  <si>
    <t>SUM('FIN2-NATURE'!CC46,'FIN2-NATURE'!CC50)='FIN2-NATURE'!CC51</t>
  </si>
  <si>
    <t>SUM(CC46,CC50)</t>
  </si>
  <si>
    <t>SUM('FIN2-NATURE'!BW52,'FIN2-NATURE'!BZ52)='FIN2-NATURE'!CC52</t>
  </si>
  <si>
    <t>SUM('FIN2-NATURE'!CC51,'FIN2-NATURE'!CC52)='FIN2-NATURE'!CC53</t>
  </si>
  <si>
    <t>SUM(CC51,CC52)</t>
  </si>
  <si>
    <t>SUM('FIN2-NATURE'!BW54,'FIN2-NATURE'!BZ54)='FIN2-NATURE'!CC54</t>
  </si>
  <si>
    <t>SUM('FIN2-NATURE'!BW55,'FIN2-NATURE'!BZ55)='FIN2-NATURE'!CC55</t>
  </si>
  <si>
    <t>SUM(BW55,BZ55)</t>
  </si>
  <si>
    <t>SUM('FIN2-NATURE'!BW56,'FIN2-NATURE'!BZ56)='FIN2-NATURE'!CC56</t>
  </si>
  <si>
    <t>SUM('FIN2-NATURE'!BW57,'FIN2-NATURE'!BZ57)='FIN2-NATURE'!CC57</t>
  </si>
  <si>
    <t>SUM(BW57,BZ57)</t>
  </si>
  <si>
    <t>SUM('FIN2-NATURE'!BW58,'FIN2-NATURE'!BZ58)='FIN2-NATURE'!CC58</t>
  </si>
  <si>
    <t>SUM(BW58,BZ58)</t>
  </si>
  <si>
    <t>SUM('FIN2-NATURE'!CC57,'FIN2-NATURE'!CC58)='FIN2-NATURE'!CC59</t>
  </si>
  <si>
    <t>SUM(CC57,CC58)</t>
  </si>
  <si>
    <t>SUM('FIN2-NATURE'!BW60,'FIN2-NATURE'!BZ60)='FIN2-NATURE'!CC60</t>
  </si>
  <si>
    <t>SUM('FIN2-NATURE'!CC59,'FIN2-NATURE'!CC60)='FIN2-NATURE'!CC61</t>
  </si>
  <si>
    <t>SUM(CC59,CC60)</t>
  </si>
  <si>
    <t>SUM('FIN2-NATURE'!BW62,'FIN2-NATURE'!BZ62)='FIN2-NATURE'!CC62</t>
  </si>
  <si>
    <t>SUM(BW62,BZ62)</t>
  </si>
  <si>
    <t>SUM('FIN2-NATURE'!CC61,'FIN2-NATURE'!CC62)='FIN2-NATURE'!CC63</t>
  </si>
  <si>
    <t>SUM(CC61,CC62)</t>
  </si>
  <si>
    <t>SUM('FIN2-NATURE'!BW64,'FIN2-NATURE'!BZ64)='FIN2-NATURE'!CC64</t>
  </si>
  <si>
    <t>SUM('FIN2-NATURE'!BW65,'FIN2-NATURE'!BZ65)='FIN2-NATURE'!CC65</t>
  </si>
  <si>
    <t>SUM('FIN2-NATURE'!BW66,'FIN2-NATURE'!BZ66)='FIN2-NATURE'!CC66</t>
  </si>
  <si>
    <t>SUM('FIN2-NATURE'!CC44,'FIN2-NATURE'!CC57)='FIN2-NATURE'!CC67</t>
  </si>
  <si>
    <t>SUM(CC44,CC57)</t>
  </si>
  <si>
    <t>SUM('FIN2-NATURE'!CC45,'FIN2-NATURE'!CC58)='FIN2-NATURE'!CC68</t>
  </si>
  <si>
    <t>SUM(CC45,CC58)</t>
  </si>
  <si>
    <t>SUM('FIN2-NATURE'!CC46,'FIN2-NATURE'!CC59)='FIN2-NATURE'!CC69</t>
  </si>
  <si>
    <t>SUM(CC46,CC59)</t>
  </si>
  <si>
    <t>SUM('FIN2-NATURE'!CC50,'FIN2-NATURE'!CC60)='FIN2-NATURE'!CC70</t>
  </si>
  <si>
    <t>SUM(CC50,CC60)</t>
  </si>
  <si>
    <t>SUM('FIN2-NATURE'!CC51,'FIN2-NATURE'!CC61)='FIN2-NATURE'!CC71</t>
  </si>
  <si>
    <t>SUM(CC51,CC61)</t>
  </si>
  <si>
    <t>SUM('FIN2-NATURE'!CC52,'FIN2-NATURE'!CC62)='FIN2-NATURE'!CC72</t>
  </si>
  <si>
    <t>SUM(CC52,CC62)</t>
  </si>
  <si>
    <t>SUM('FIN2-NATURE'!CC53,'FIN2-NATURE'!CC63)='FIN2-NATURE'!CC73</t>
  </si>
  <si>
    <t>SUM(CC53,CC63)</t>
  </si>
  <si>
    <t>SUM('FIN2-NATURE'!CC54,'FIN2-NATURE'!CC64)='FIN2-NATURE'!CC74</t>
  </si>
  <si>
    <t>SUM(CC54,CC64)</t>
  </si>
  <si>
    <t>SUM('FIN2-NATURE'!CC55,'FIN2-NATURE'!CC65)='FIN2-NATURE'!CC75</t>
  </si>
  <si>
    <t>SUM(CC55,CC65)</t>
  </si>
  <si>
    <t>SUM('FIN2-NATURE'!CC56,'FIN2-NATURE'!CC66)='FIN2-NATURE'!CC76</t>
  </si>
  <si>
    <t>SUM(CC56,CC66)</t>
  </si>
  <si>
    <t>SUM('FIN2-NATURE'!CC31,'FIN2-NATURE'!CC67)='FIN2-NATURE'!CC77</t>
  </si>
  <si>
    <t>SUM(CC31,CC67)</t>
  </si>
  <si>
    <t>SUM('FIN2-NATURE'!CC32,'FIN2-NATURE'!CC68)='FIN2-NATURE'!CC78</t>
  </si>
  <si>
    <t>SUM(CC32,CC68)</t>
  </si>
  <si>
    <t>SUM('FIN2-NATURE'!CC33,'FIN2-NATURE'!CC69)='FIN2-NATURE'!CC79</t>
  </si>
  <si>
    <t>SUM(CC33,CC69)</t>
  </si>
  <si>
    <t>SUM('FIN2-NATURE'!CC37,'FIN2-NATURE'!CC70)='FIN2-NATURE'!CC80</t>
  </si>
  <si>
    <t>SUM(CC37,CC70)</t>
  </si>
  <si>
    <t>CC80</t>
  </si>
  <si>
    <t>SUM('FIN2-NATURE'!CC38,'FIN2-NATURE'!CC71)='FIN2-NATURE'!CC81</t>
  </si>
  <si>
    <t>SUM(CC38,CC71)</t>
  </si>
  <si>
    <t>SUM('FIN2-NATURE'!CC39,'FIN2-NATURE'!CC72)='FIN2-NATURE'!CC82</t>
  </si>
  <si>
    <t>SUM(CC39,CC72)</t>
  </si>
  <si>
    <t>SUM('FIN2-NATURE'!CC40,'FIN2-NATURE'!CC73)='FIN2-NATURE'!CC83</t>
  </si>
  <si>
    <t>SUM(CC40,CC73)</t>
  </si>
  <si>
    <t>SUM('FIN2-NATURE'!CC41,'FIN2-NATURE'!CC74)='FIN2-NATURE'!CC84</t>
  </si>
  <si>
    <t>SUM(CC41,CC74)</t>
  </si>
  <si>
    <t>SUM('FIN2-NATURE'!CC42,'FIN2-NATURE'!CC75)='FIN2-NATURE'!CC85</t>
  </si>
  <si>
    <t>SUM(CC42,CC75)</t>
  </si>
  <si>
    <t>SUM('FIN2-NATURE'!CC43,'FIN2-NATURE'!CC76)='FIN2-NATURE'!CC86</t>
  </si>
  <si>
    <t>SUM(CC43,CC76)</t>
  </si>
  <si>
    <t>SUM('FIN2-NATURE'!CF31,'FIN2-NATURE'!CF32)='FIN2-NATURE'!CF33</t>
  </si>
  <si>
    <t>SUM(CF31,CF32)</t>
  </si>
  <si>
    <t>CF33</t>
  </si>
  <si>
    <t>SUM('FIN2-NATURE'!CF33,'FIN2-NATURE'!CF37)='FIN2-NATURE'!CF38</t>
  </si>
  <si>
    <t>SUM(CF33,CF37)</t>
  </si>
  <si>
    <t>CF38</t>
  </si>
  <si>
    <t>SUM('FIN2-NATURE'!CF38,'FIN2-NATURE'!CF39)='FIN2-NATURE'!CF40</t>
  </si>
  <si>
    <t>SUM(CF38,CF39)</t>
  </si>
  <si>
    <t>SUM('FIN2-NATURE'!CF44,'FIN2-NATURE'!CF45)='FIN2-NATURE'!CF46</t>
  </si>
  <si>
    <t>SUM(CF44,CF45)</t>
  </si>
  <si>
    <t>CF46</t>
  </si>
  <si>
    <t>SUM('FIN2-NATURE'!CF46,'FIN2-NATURE'!CF50)='FIN2-NATURE'!CF51</t>
  </si>
  <si>
    <t>SUM(CF46,CF50)</t>
  </si>
  <si>
    <t>CF51</t>
  </si>
  <si>
    <t>SUM('FIN2-NATURE'!CF51,'FIN2-NATURE'!CF52)='FIN2-NATURE'!CF53</t>
  </si>
  <si>
    <t>SUM(CF51,CF52)</t>
  </si>
  <si>
    <t>CF53</t>
  </si>
  <si>
    <t>SUM('FIN2-NATURE'!CF57,'FIN2-NATURE'!CF58)='FIN2-NATURE'!CF59</t>
  </si>
  <si>
    <t>SUM(CF57,CF58)</t>
  </si>
  <si>
    <t>CF59</t>
  </si>
  <si>
    <t>SUM('FIN2-NATURE'!CF59,'FIN2-NATURE'!CF60)='FIN2-NATURE'!CF61</t>
  </si>
  <si>
    <t>SUM(CF59,CF60)</t>
  </si>
  <si>
    <t>CF61</t>
  </si>
  <si>
    <t>SUM('FIN2-NATURE'!CF61,'FIN2-NATURE'!CF62)='FIN2-NATURE'!CF63</t>
  </si>
  <si>
    <t>SUM(CF61,CF62)</t>
  </si>
  <si>
    <t>SUM('FIN2-NATURE'!CF44,'FIN2-NATURE'!CF57)='FIN2-NATURE'!CF67</t>
  </si>
  <si>
    <t>SUM(CF44,CF57)</t>
  </si>
  <si>
    <t>SUM('FIN2-NATURE'!CF45,'FIN2-NATURE'!CF58)='FIN2-NATURE'!CF68</t>
  </si>
  <si>
    <t>SUM(CF45,CF58)</t>
  </si>
  <si>
    <t>CF68</t>
  </si>
  <si>
    <t>SUM('FIN2-NATURE'!CF46,'FIN2-NATURE'!CF59)='FIN2-NATURE'!CF69</t>
  </si>
  <si>
    <t>SUM(CF46,CF59)</t>
  </si>
  <si>
    <t>SUM('FIN2-NATURE'!CF50,'FIN2-NATURE'!CF60)='FIN2-NATURE'!CF70</t>
  </si>
  <si>
    <t>SUM(CF50,CF60)</t>
  </si>
  <si>
    <t>SUM('FIN2-NATURE'!CF51,'FIN2-NATURE'!CF61)='FIN2-NATURE'!CF71</t>
  </si>
  <si>
    <t>SUM(CF51,CF61)</t>
  </si>
  <si>
    <t>SUM('FIN2-NATURE'!CF52,'FIN2-NATURE'!CF62)='FIN2-NATURE'!CF72</t>
  </si>
  <si>
    <t>SUM(CF52,CF62)</t>
  </si>
  <si>
    <t>SUM('FIN2-NATURE'!CF53,'FIN2-NATURE'!CF63)='FIN2-NATURE'!CF73</t>
  </si>
  <si>
    <t>SUM(CF53,CF63)</t>
  </si>
  <si>
    <t>SUM('FIN2-NATURE'!CF54,'FIN2-NATURE'!CF64)='FIN2-NATURE'!CF74</t>
  </si>
  <si>
    <t>SUM(CF54,CF64)</t>
  </si>
  <si>
    <t>SUM('FIN2-NATURE'!CF55,'FIN2-NATURE'!CF65)='FIN2-NATURE'!CF75</t>
  </si>
  <si>
    <t>SUM(CF55,CF65)</t>
  </si>
  <si>
    <t>SUM('FIN2-NATURE'!CF56,'FIN2-NATURE'!CF66)='FIN2-NATURE'!CF76</t>
  </si>
  <si>
    <t>SUM(CF56,CF66)</t>
  </si>
  <si>
    <t>SUM('FIN2-NATURE'!CF31,'FIN2-NATURE'!CF67)='FIN2-NATURE'!CF77</t>
  </si>
  <si>
    <t>SUM(CF31,CF67)</t>
  </si>
  <si>
    <t>CF77</t>
  </si>
  <si>
    <t>SUM('FIN2-NATURE'!CF32,'FIN2-NATURE'!CF68)='FIN2-NATURE'!CF78</t>
  </si>
  <si>
    <t>SUM(CF32,CF68)</t>
  </si>
  <si>
    <t>CF78</t>
  </si>
  <si>
    <t>SUM('FIN2-NATURE'!CF33,'FIN2-NATURE'!CF69)='FIN2-NATURE'!CF79</t>
  </si>
  <si>
    <t>SUM(CF33,CF69)</t>
  </si>
  <si>
    <t>SUM('FIN2-NATURE'!CF37,'FIN2-NATURE'!CF70)='FIN2-NATURE'!CF80</t>
  </si>
  <si>
    <t>SUM(CF37,CF70)</t>
  </si>
  <si>
    <t>CF80</t>
  </si>
  <si>
    <t>SUM('FIN2-NATURE'!CF38,'FIN2-NATURE'!CF71)='FIN2-NATURE'!CF81</t>
  </si>
  <si>
    <t>SUM(CF38,CF71)</t>
  </si>
  <si>
    <t>SUM('FIN2-NATURE'!CF39,'FIN2-NATURE'!CF72)='FIN2-NATURE'!CF82</t>
  </si>
  <si>
    <t>SUM(CF39,CF72)</t>
  </si>
  <si>
    <t>SUM('FIN2-NATURE'!CF40,'FIN2-NATURE'!CF73)='FIN2-NATURE'!CF83</t>
  </si>
  <si>
    <t>SUM(CF40,CF73)</t>
  </si>
  <si>
    <t>SUM('FIN2-NATURE'!CF41,'FIN2-NATURE'!CF74)='FIN2-NATURE'!CF84</t>
  </si>
  <si>
    <t>SUM(CF41,CF74)</t>
  </si>
  <si>
    <t>SUM('FIN2-NATURE'!CF42,'FIN2-NATURE'!CF75)='FIN2-NATURE'!CF85</t>
  </si>
  <si>
    <t>SUM(CF42,CF75)</t>
  </si>
  <si>
    <t>SUM('FIN2-NATURE'!CF43,'FIN2-NATURE'!CF76)='FIN2-NATURE'!CF86</t>
  </si>
  <si>
    <t>SUM(CF43,CF76)</t>
  </si>
  <si>
    <t>CF86</t>
  </si>
  <si>
    <t>SUM('FIN2-NATURE'!CI31,'FIN2-NATURE'!CI32)='FIN2-NATURE'!CI33</t>
  </si>
  <si>
    <t>SUM(CI31,CI32)</t>
  </si>
  <si>
    <t>CI33</t>
  </si>
  <si>
    <t>SUM('FIN2-NATURE'!CI33,'FIN2-NATURE'!CI37)='FIN2-NATURE'!CI38</t>
  </si>
  <si>
    <t>SUM(CI33,CI37)</t>
  </si>
  <si>
    <t>CI38</t>
  </si>
  <si>
    <t>SUM('FIN2-NATURE'!CI38,'FIN2-NATURE'!CI39)='FIN2-NATURE'!CI40</t>
  </si>
  <si>
    <t>SUM(CI38,CI39)</t>
  </si>
  <si>
    <t>SUM('FIN2-NATURE'!CI44,'FIN2-NATURE'!CI45)='FIN2-NATURE'!CI46</t>
  </si>
  <si>
    <t>SUM(CI44,CI45)</t>
  </si>
  <si>
    <t>CI46</t>
  </si>
  <si>
    <t>SUM('FIN2-NATURE'!CI46,'FIN2-NATURE'!CI50)='FIN2-NATURE'!CI51</t>
  </si>
  <si>
    <t>SUM(CI46,CI50)</t>
  </si>
  <si>
    <t>CI51</t>
  </si>
  <si>
    <t>SUM('FIN2-NATURE'!CI51,'FIN2-NATURE'!CI52)='FIN2-NATURE'!CI53</t>
  </si>
  <si>
    <t>SUM(CI51,CI52)</t>
  </si>
  <si>
    <t>CI53</t>
  </si>
  <si>
    <t>SUM('FIN2-NATURE'!CI57,'FIN2-NATURE'!CI58)='FIN2-NATURE'!CI59</t>
  </si>
  <si>
    <t>SUM(CI57,CI58)</t>
  </si>
  <si>
    <t>CI59</t>
  </si>
  <si>
    <t>SUM('FIN2-NATURE'!CI59,'FIN2-NATURE'!CI60)='FIN2-NATURE'!CI61</t>
  </si>
  <si>
    <t>SUM(CI59,CI60)</t>
  </si>
  <si>
    <t>CI61</t>
  </si>
  <si>
    <t>SUM('FIN2-NATURE'!CI61,'FIN2-NATURE'!CI62)='FIN2-NATURE'!CI63</t>
  </si>
  <si>
    <t>SUM(CI61,CI62)</t>
  </si>
  <si>
    <t>SUM('FIN2-NATURE'!CI44,'FIN2-NATURE'!CI57)='FIN2-NATURE'!CI67</t>
  </si>
  <si>
    <t>SUM(CI44,CI57)</t>
  </si>
  <si>
    <t>SUM('FIN2-NATURE'!CI45,'FIN2-NATURE'!CI58)='FIN2-NATURE'!CI68</t>
  </si>
  <si>
    <t>SUM(CI45,CI58)</t>
  </si>
  <si>
    <t>CI68</t>
  </si>
  <si>
    <t>SUM('FIN2-NATURE'!CI46,'FIN2-NATURE'!CI59)='FIN2-NATURE'!CI69</t>
  </si>
  <si>
    <t>SUM(CI46,CI59)</t>
  </si>
  <si>
    <t>SUM('FIN2-NATURE'!CI50,'FIN2-NATURE'!CI60)='FIN2-NATURE'!CI70</t>
  </si>
  <si>
    <t>SUM(CI50,CI60)</t>
  </si>
  <si>
    <t>SUM('FIN2-NATURE'!CI51,'FIN2-NATURE'!CI61)='FIN2-NATURE'!CI71</t>
  </si>
  <si>
    <t>SUM(CI51,CI61)</t>
  </si>
  <si>
    <t>SUM('FIN2-NATURE'!CI52,'FIN2-NATURE'!CI62)='FIN2-NATURE'!CI72</t>
  </si>
  <si>
    <t>SUM(CI52,CI62)</t>
  </si>
  <si>
    <t>SUM('FIN2-NATURE'!CI53,'FIN2-NATURE'!CI63)='FIN2-NATURE'!CI73</t>
  </si>
  <si>
    <t>SUM(CI53,CI63)</t>
  </si>
  <si>
    <t>SUM('FIN2-NATURE'!CI54,'FIN2-NATURE'!CI64)='FIN2-NATURE'!CI74</t>
  </si>
  <si>
    <t>SUM(CI54,CI64)</t>
  </si>
  <si>
    <t>SUM('FIN2-NATURE'!CI55,'FIN2-NATURE'!CI65)='FIN2-NATURE'!CI75</t>
  </si>
  <si>
    <t>SUM(CI55,CI65)</t>
  </si>
  <si>
    <t>SUM('FIN2-NATURE'!CI56,'FIN2-NATURE'!CI66)='FIN2-NATURE'!CI76</t>
  </si>
  <si>
    <t>SUM(CI56,CI66)</t>
  </si>
  <si>
    <t>SUM('FIN2-NATURE'!CI31,'FIN2-NATURE'!CI67)='FIN2-NATURE'!CI77</t>
  </si>
  <si>
    <t>SUM(CI31,CI67)</t>
  </si>
  <si>
    <t>CI77</t>
  </si>
  <si>
    <t>SUM('FIN2-NATURE'!CI32,'FIN2-NATURE'!CI68)='FIN2-NATURE'!CI78</t>
  </si>
  <si>
    <t>SUM(CI32,CI68)</t>
  </si>
  <si>
    <t>CI78</t>
  </si>
  <si>
    <t>SUM('FIN2-NATURE'!CI33,'FIN2-NATURE'!CI69)='FIN2-NATURE'!CI79</t>
  </si>
  <si>
    <t>SUM(CI33,CI69)</t>
  </si>
  <si>
    <t>SUM('FIN2-NATURE'!CI37,'FIN2-NATURE'!CI70)='FIN2-NATURE'!CI80</t>
  </si>
  <si>
    <t>SUM(CI37,CI70)</t>
  </si>
  <si>
    <t>CI80</t>
  </si>
  <si>
    <t>SUM('FIN2-NATURE'!CI38,'FIN2-NATURE'!CI71)='FIN2-NATURE'!CI81</t>
  </si>
  <si>
    <t>SUM(CI38,CI71)</t>
  </si>
  <si>
    <t>SUM('FIN2-NATURE'!CI39,'FIN2-NATURE'!CI72)='FIN2-NATURE'!CI82</t>
  </si>
  <si>
    <t>SUM(CI39,CI72)</t>
  </si>
  <si>
    <t>SUM('FIN2-NATURE'!CI40,'FIN2-NATURE'!CI73)='FIN2-NATURE'!CI83</t>
  </si>
  <si>
    <t>SUM(CI40,CI73)</t>
  </si>
  <si>
    <t>SUM('FIN2-NATURE'!CI41,'FIN2-NATURE'!CI74)='FIN2-NATURE'!CI84</t>
  </si>
  <si>
    <t>SUM(CI41,CI74)</t>
  </si>
  <si>
    <t>SUM('FIN2-NATURE'!CI42,'FIN2-NATURE'!CI75)='FIN2-NATURE'!CI85</t>
  </si>
  <si>
    <t>SUM(CI42,CI75)</t>
  </si>
  <si>
    <t>SUM('FIN2-NATURE'!CI43,'FIN2-NATURE'!CI76)='FIN2-NATURE'!CI86</t>
  </si>
  <si>
    <t>SUM(CI43,CI76)</t>
  </si>
  <si>
    <t>CI86</t>
  </si>
  <si>
    <t>SUM('FIN2-NATURE'!CL31,'FIN2-NATURE'!CL32)='FIN2-NATURE'!CL33</t>
  </si>
  <si>
    <t>SUM(CL31,CL32)</t>
  </si>
  <si>
    <t>CL33</t>
  </si>
  <si>
    <t>SUM('FIN2-NATURE'!CL33,'FIN2-NATURE'!CL37)='FIN2-NATURE'!CL38</t>
  </si>
  <si>
    <t>SUM(CL33,CL37)</t>
  </si>
  <si>
    <t>CL38</t>
  </si>
  <si>
    <t>SUM('FIN2-NATURE'!CL38,'FIN2-NATURE'!CL39)='FIN2-NATURE'!CL40</t>
  </si>
  <si>
    <t>SUM(CL38,CL39)</t>
  </si>
  <si>
    <t>SUM('FIN2-NATURE'!CL44,'FIN2-NATURE'!CL45)='FIN2-NATURE'!CL46</t>
  </si>
  <si>
    <t>SUM(CL44,CL45)</t>
  </si>
  <si>
    <t>CL46</t>
  </si>
  <si>
    <t>SUM('FIN2-NATURE'!CL46,'FIN2-NATURE'!CL50)='FIN2-NATURE'!CL51</t>
  </si>
  <si>
    <t>SUM(CL46,CL50)</t>
  </si>
  <si>
    <t>CL51</t>
  </si>
  <si>
    <t>SUM('FIN2-NATURE'!CL51,'FIN2-NATURE'!CL52)='FIN2-NATURE'!CL53</t>
  </si>
  <si>
    <t>SUM(CL51,CL52)</t>
  </si>
  <si>
    <t>CL53</t>
  </si>
  <si>
    <t>SUM('FIN2-NATURE'!CL57,'FIN2-NATURE'!CL58)='FIN2-NATURE'!CL59</t>
  </si>
  <si>
    <t>SUM(CL57,CL58)</t>
  </si>
  <si>
    <t>CL59</t>
  </si>
  <si>
    <t>SUM('FIN2-NATURE'!CL59,'FIN2-NATURE'!CL60)='FIN2-NATURE'!CL61</t>
  </si>
  <si>
    <t>SUM(CL59,CL60)</t>
  </si>
  <si>
    <t>CL61</t>
  </si>
  <si>
    <t>SUM('FIN2-NATURE'!CL61,'FIN2-NATURE'!CL62)='FIN2-NATURE'!CL63</t>
  </si>
  <si>
    <t>SUM(CL61,CL62)</t>
  </si>
  <si>
    <t>SUM('FIN2-NATURE'!CL44,'FIN2-NATURE'!CL57)='FIN2-NATURE'!CL67</t>
  </si>
  <si>
    <t>SUM(CL44,CL57)</t>
  </si>
  <si>
    <t>SUM('FIN2-NATURE'!CL45,'FIN2-NATURE'!CL58)='FIN2-NATURE'!CL68</t>
  </si>
  <si>
    <t>SUM(CL45,CL58)</t>
  </si>
  <si>
    <t>CL68</t>
  </si>
  <si>
    <t>SUM('FIN2-NATURE'!CL46,'FIN2-NATURE'!CL59)='FIN2-NATURE'!CL69</t>
  </si>
  <si>
    <t>SUM(CL46,CL59)</t>
  </si>
  <si>
    <t>SUM('FIN2-NATURE'!CL50,'FIN2-NATURE'!CL60)='FIN2-NATURE'!CL70</t>
  </si>
  <si>
    <t>SUM(CL50,CL60)</t>
  </si>
  <si>
    <t>SUM('FIN2-NATURE'!CL51,'FIN2-NATURE'!CL61)='FIN2-NATURE'!CL71</t>
  </si>
  <si>
    <t>SUM(CL51,CL61)</t>
  </si>
  <si>
    <t>SUM('FIN2-NATURE'!CL52,'FIN2-NATURE'!CL62)='FIN2-NATURE'!CL72</t>
  </si>
  <si>
    <t>SUM(CL52,CL62)</t>
  </si>
  <si>
    <t>SUM('FIN2-NATURE'!CL53,'FIN2-NATURE'!CL63)='FIN2-NATURE'!CL73</t>
  </si>
  <si>
    <t>SUM(CL53,CL63)</t>
  </si>
  <si>
    <t>SUM('FIN2-NATURE'!CL54,'FIN2-NATURE'!CL64)='FIN2-NATURE'!CL74</t>
  </si>
  <si>
    <t>SUM(CL54,CL64)</t>
  </si>
  <si>
    <t>SUM('FIN2-NATURE'!CL55,'FIN2-NATURE'!CL65)='FIN2-NATURE'!CL75</t>
  </si>
  <si>
    <t>SUM(CL55,CL65)</t>
  </si>
  <si>
    <t>SUM('FIN2-NATURE'!CL56,'FIN2-NATURE'!CL66)='FIN2-NATURE'!CL76</t>
  </si>
  <si>
    <t>SUM(CL56,CL66)</t>
  </si>
  <si>
    <t>SUM('FIN2-NATURE'!CL31,'FIN2-NATURE'!CL67)='FIN2-NATURE'!CL77</t>
  </si>
  <si>
    <t>SUM(CL31,CL67)</t>
  </si>
  <si>
    <t>CL77</t>
  </si>
  <si>
    <t>SUM('FIN2-NATURE'!CL32,'FIN2-NATURE'!CL68)='FIN2-NATURE'!CL78</t>
  </si>
  <si>
    <t>SUM(CL32,CL68)</t>
  </si>
  <si>
    <t>CL78</t>
  </si>
  <si>
    <t>SUM('FIN2-NATURE'!CL33,'FIN2-NATURE'!CL69)='FIN2-NATURE'!CL79</t>
  </si>
  <si>
    <t>SUM(CL33,CL69)</t>
  </si>
  <si>
    <t>SUM('FIN2-NATURE'!CL37,'FIN2-NATURE'!CL70)='FIN2-NATURE'!CL80</t>
  </si>
  <si>
    <t>SUM(CL37,CL70)</t>
  </si>
  <si>
    <t>CL80</t>
  </si>
  <si>
    <t>SUM('FIN2-NATURE'!CL38,'FIN2-NATURE'!CL71)='FIN2-NATURE'!CL81</t>
  </si>
  <si>
    <t>SUM(CL38,CL71)</t>
  </si>
  <si>
    <t>SUM('FIN2-NATURE'!CL39,'FIN2-NATURE'!CL72)='FIN2-NATURE'!CL82</t>
  </si>
  <si>
    <t>SUM(CL39,CL72)</t>
  </si>
  <si>
    <t>SUM('FIN2-NATURE'!CL40,'FIN2-NATURE'!CL73)='FIN2-NATURE'!CL83</t>
  </si>
  <si>
    <t>SUM(CL40,CL73)</t>
  </si>
  <si>
    <t>SUM('FIN2-NATURE'!CL41,'FIN2-NATURE'!CL74)='FIN2-NATURE'!CL84</t>
  </si>
  <si>
    <t>SUM(CL41,CL74)</t>
  </si>
  <si>
    <t>SUM('FIN2-NATURE'!CL42,'FIN2-NATURE'!CL75)='FIN2-NATURE'!CL85</t>
  </si>
  <si>
    <t>SUM(CL42,CL75)</t>
  </si>
  <si>
    <t>SUM('FIN2-NATURE'!CL43,'FIN2-NATURE'!CL76)='FIN2-NATURE'!CL86</t>
  </si>
  <si>
    <t>SUM(CL43,CL76)</t>
  </si>
  <si>
    <t>CL86</t>
  </si>
  <si>
    <t>SUM('FIN2-NATURE'!AG31,'FIN2-NATURE'!AJ31,'FIN2-NATURE'!AS31,'FIN2-NATURE'!BT31,'FIN2-NATURE'!CC31,'FIN2-NATURE'!CL31)='FIN2-NATURE'!CO31</t>
  </si>
  <si>
    <t>SUM('FIN2-NATURE'!AG32,'FIN2-NATURE'!AJ32,'FIN2-NATURE'!AS32,'FIN2-NATURE'!BT32,'FIN2-NATURE'!CC32,'FIN2-NATURE'!CL32)='FIN2-NATURE'!CO32</t>
  </si>
  <si>
    <t>SUM('FIN2-NATURE'!CO31,'FIN2-NATURE'!CO32)='FIN2-NATURE'!CO33</t>
  </si>
  <si>
    <t>SUM(CO31,CO32)</t>
  </si>
  <si>
    <t>SUM('FIN2-NATURE'!AG34,'FIN2-NATURE'!AJ34,'FIN2-NATURE'!AS34,'FIN2-NATURE'!BT34,'FIN2-NATURE'!CC34,'FIN2-NATURE'!CL34)='FIN2-NATURE'!CO34</t>
  </si>
  <si>
    <t>SUM('FIN2-NATURE'!AG35,'FIN2-NATURE'!AJ35,'FIN2-NATURE'!AS35,'FIN2-NATURE'!BT35,'FIN2-NATURE'!CC35,'FIN2-NATURE'!CL35)='FIN2-NATURE'!CO35</t>
  </si>
  <si>
    <t>SUM('FIN2-NATURE'!AG36,'FIN2-NATURE'!AJ36,'FIN2-NATURE'!AS36,'FIN2-NATURE'!BT36,'FIN2-NATURE'!CC36,'FIN2-NATURE'!CL36)='FIN2-NATURE'!CO36</t>
  </si>
  <si>
    <t>SUM('FIN2-NATURE'!AG37,'FIN2-NATURE'!AJ37,'FIN2-NATURE'!AS37,'FIN2-NATURE'!BT37,'FIN2-NATURE'!CC37,'FIN2-NATURE'!CL37)='FIN2-NATURE'!CO37</t>
  </si>
  <si>
    <t>SUM('FIN2-NATURE'!CO33,'FIN2-NATURE'!CO37)='FIN2-NATURE'!CO38</t>
  </si>
  <si>
    <t>SUM(CO33,CO37)</t>
  </si>
  <si>
    <t>SUM('FIN2-NATURE'!AG39,'FIN2-NATURE'!AJ39,'FIN2-NATURE'!AS39,'FIN2-NATURE'!BT39,'FIN2-NATURE'!CC39,'FIN2-NATURE'!CL39)='FIN2-NATURE'!CO39</t>
  </si>
  <si>
    <t>SUM('FIN2-NATURE'!CO38,'FIN2-NATURE'!CO39)='FIN2-NATURE'!CO40</t>
  </si>
  <si>
    <t>SUM(CO38,CO39)</t>
  </si>
  <si>
    <t>SUM('FIN2-NATURE'!AG41,'FIN2-NATURE'!AJ41,'FIN2-NATURE'!AS41,'FIN2-NATURE'!BT41,'FIN2-NATURE'!CC41,'FIN2-NATURE'!CL41)='FIN2-NATURE'!CO41</t>
  </si>
  <si>
    <t>SUM('FIN2-NATURE'!AG42,'FIN2-NATURE'!AJ42,'FIN2-NATURE'!AS42,'FIN2-NATURE'!BT42,'FIN2-NATURE'!CC42,'FIN2-NATURE'!CL42)='FIN2-NATURE'!CO42</t>
  </si>
  <si>
    <t>SUM(AG42,AJ42,AS42,BT42,CC42,CL42)</t>
  </si>
  <si>
    <t>SUM('FIN2-NATURE'!AG43,'FIN2-NATURE'!AJ43,'FIN2-NATURE'!AS43,'FIN2-NATURE'!BT43,'FIN2-NATURE'!CC43,'FIN2-NATURE'!CL43)='FIN2-NATURE'!CO43</t>
  </si>
  <si>
    <t>SUM('FIN2-NATURE'!AG44,'FIN2-NATURE'!AJ44,'FIN2-NATURE'!AS44,'FIN2-NATURE'!BT44,'FIN2-NATURE'!CC44,'FIN2-NATURE'!CL44)='FIN2-NATURE'!CO44</t>
  </si>
  <si>
    <t>SUM(AG44,AJ44,AS44,BT44,CC44,CL44)</t>
  </si>
  <si>
    <t>SUM('FIN2-NATURE'!AG45,'FIN2-NATURE'!AJ45,'FIN2-NATURE'!AS45,'FIN2-NATURE'!BT45,'FIN2-NATURE'!CC45,'FIN2-NATURE'!CL45)='FIN2-NATURE'!CO45</t>
  </si>
  <si>
    <t>SUM(AG45,AJ45,AS45,BT45,CC45,CL45)</t>
  </si>
  <si>
    <t>SUM('FIN2-NATURE'!CO44,'FIN2-NATURE'!CO45)='FIN2-NATURE'!CO46</t>
  </si>
  <si>
    <t>SUM(CO44,CO45)</t>
  </si>
  <si>
    <t>SUM('FIN2-NATURE'!AG47,'FIN2-NATURE'!AJ47,'FIN2-NATURE'!AS47,'FIN2-NATURE'!BT47,'FIN2-NATURE'!CC47,'FIN2-NATURE'!CL47)='FIN2-NATURE'!CO47</t>
  </si>
  <si>
    <t>SUM('FIN2-NATURE'!AG48,'FIN2-NATURE'!AJ48,'FIN2-NATURE'!AS48,'FIN2-NATURE'!BT48,'FIN2-NATURE'!CC48,'FIN2-NATURE'!CL48)='FIN2-NATURE'!CO48</t>
  </si>
  <si>
    <t>SUM('FIN2-NATURE'!AG49,'FIN2-NATURE'!AJ49,'FIN2-NATURE'!AS49,'FIN2-NATURE'!BT49,'FIN2-NATURE'!CC49,'FIN2-NATURE'!CL49)='FIN2-NATURE'!CO49</t>
  </si>
  <si>
    <t>SUM(AG49,AJ49,AS49,BT49,CC49,CL49)</t>
  </si>
  <si>
    <t>SUM('FIN2-NATURE'!AG50,'FIN2-NATURE'!AJ50,'FIN2-NATURE'!AS50,'FIN2-NATURE'!BT50,'FIN2-NATURE'!CC50,'FIN2-NATURE'!CL50)='FIN2-NATURE'!CO50</t>
  </si>
  <si>
    <t>SUM(AG50,AJ50,AS50,BT50,CC50,CL50)</t>
  </si>
  <si>
    <t>SUM('FIN2-NATURE'!CO46,'FIN2-NATURE'!CO50)='FIN2-NATURE'!CO51</t>
  </si>
  <si>
    <t>SUM(CO46,CO50)</t>
  </si>
  <si>
    <t>SUM('FIN2-NATURE'!AG52,'FIN2-NATURE'!AJ52,'FIN2-NATURE'!AS52,'FIN2-NATURE'!BT52,'FIN2-NATURE'!CC52,'FIN2-NATURE'!CL52)='FIN2-NATURE'!CO52</t>
  </si>
  <si>
    <t>SUM('FIN2-NATURE'!CO51,'FIN2-NATURE'!CO52)='FIN2-NATURE'!CO53</t>
  </si>
  <si>
    <t>SUM(CO51,CO52)</t>
  </si>
  <si>
    <t>SUM('FIN2-NATURE'!AG54,'FIN2-NATURE'!AJ54,'FIN2-NATURE'!AS54,'FIN2-NATURE'!BT54,'FIN2-NATURE'!CC54,'FIN2-NATURE'!CL54)='FIN2-NATURE'!CO54</t>
  </si>
  <si>
    <t>SUM('FIN2-NATURE'!AG55,'FIN2-NATURE'!AJ55,'FIN2-NATURE'!AS55,'FIN2-NATURE'!BT55,'FIN2-NATURE'!CC55,'FIN2-NATURE'!CL55)='FIN2-NATURE'!CO55</t>
  </si>
  <si>
    <t>SUM(AG55,AJ55,AS55,BT55,CC55,CL55)</t>
  </si>
  <si>
    <t>SUM('FIN2-NATURE'!AG56,'FIN2-NATURE'!AJ56,'FIN2-NATURE'!AS56,'FIN2-NATURE'!BT56,'FIN2-NATURE'!CC56,'FIN2-NATURE'!CL56)='FIN2-NATURE'!CO56</t>
  </si>
  <si>
    <t>SUM('FIN2-NATURE'!AG57,'FIN2-NATURE'!AJ57,'FIN2-NATURE'!AS57,'FIN2-NATURE'!BT57,'FIN2-NATURE'!CC57,'FIN2-NATURE'!CL57)='FIN2-NATURE'!CO57</t>
  </si>
  <si>
    <t>SUM(AG57,AJ57,AS57,BT57,CC57,CL57)</t>
  </si>
  <si>
    <t>SUM('FIN2-NATURE'!AG58,'FIN2-NATURE'!AJ58,'FIN2-NATURE'!AS58,'FIN2-NATURE'!BT58,'FIN2-NATURE'!CC58,'FIN2-NATURE'!CL58)='FIN2-NATURE'!CO58</t>
  </si>
  <si>
    <t>SUM(AG58,AJ58,AS58,BT58,CC58,CL58)</t>
  </si>
  <si>
    <t>SUM('FIN2-NATURE'!CO57,'FIN2-NATURE'!CO58)='FIN2-NATURE'!CO59</t>
  </si>
  <si>
    <t>SUM(CO57,CO58)</t>
  </si>
  <si>
    <t>SUM('FIN2-NATURE'!AG60,'FIN2-NATURE'!AJ60,'FIN2-NATURE'!AS60,'FIN2-NATURE'!BT60,'FIN2-NATURE'!CC60,'FIN2-NATURE'!CL60)='FIN2-NATURE'!CO60</t>
  </si>
  <si>
    <t>SUM('FIN2-NATURE'!CO59,'FIN2-NATURE'!CO60)='FIN2-NATURE'!CO61</t>
  </si>
  <si>
    <t>SUM(CO59,CO60)</t>
  </si>
  <si>
    <t>SUM('FIN2-NATURE'!AG62,'FIN2-NATURE'!AJ62,'FIN2-NATURE'!AS62,'FIN2-NATURE'!BT62,'FIN2-NATURE'!CC62,'FIN2-NATURE'!CL62)='FIN2-NATURE'!CO62</t>
  </si>
  <si>
    <t>SUM(AG62,AJ62,AS62,BT62,CC62,CL62)</t>
  </si>
  <si>
    <t>SUM('FIN2-NATURE'!CO61,'FIN2-NATURE'!CO62)='FIN2-NATURE'!CO63</t>
  </si>
  <si>
    <t>SUM(CO61,CO62)</t>
  </si>
  <si>
    <t>SUM('FIN2-NATURE'!AG64,'FIN2-NATURE'!AJ64,'FIN2-NATURE'!AS64,'FIN2-NATURE'!BT64,'FIN2-NATURE'!CC64,'FIN2-NATURE'!CL64)='FIN2-NATURE'!CO64</t>
  </si>
  <si>
    <t>SUM('FIN2-NATURE'!AG65,'FIN2-NATURE'!AJ65,'FIN2-NATURE'!AS65,'FIN2-NATURE'!BT65,'FIN2-NATURE'!CC65,'FIN2-NATURE'!CL65)='FIN2-NATURE'!CO65</t>
  </si>
  <si>
    <t>SUM('FIN2-NATURE'!AG66,'FIN2-NATURE'!AJ66,'FIN2-NATURE'!AS66,'FIN2-NATURE'!BT66,'FIN2-NATURE'!CC66,'FIN2-NATURE'!CL66)='FIN2-NATURE'!CO66</t>
  </si>
  <si>
    <t>SUM('FIN2-NATURE'!CO44,'FIN2-NATURE'!CO57)='FIN2-NATURE'!CO67</t>
  </si>
  <si>
    <t>SUM(CO44,CO57)</t>
  </si>
  <si>
    <t>SUM('FIN2-NATURE'!CO45,'FIN2-NATURE'!CO58)='FIN2-NATURE'!CO68</t>
  </si>
  <si>
    <t>SUM(CO45,CO58)</t>
  </si>
  <si>
    <t>SUM('FIN2-NATURE'!CO46,'FIN2-NATURE'!CO59)='FIN2-NATURE'!CO69</t>
  </si>
  <si>
    <t>SUM(CO46,CO59)</t>
  </si>
  <si>
    <t>SUM('FIN2-NATURE'!CO50,'FIN2-NATURE'!CO60)='FIN2-NATURE'!CO70</t>
  </si>
  <si>
    <t>SUM(CO50,CO60)</t>
  </si>
  <si>
    <t>SUM('FIN2-NATURE'!CO51,'FIN2-NATURE'!CO61)='FIN2-NATURE'!CO71</t>
  </si>
  <si>
    <t>SUM(CO51,CO61)</t>
  </si>
  <si>
    <t>SUM('FIN2-NATURE'!CO52,'FIN2-NATURE'!CO62)='FIN2-NATURE'!CO72</t>
  </si>
  <si>
    <t>SUM(CO52,CO62)</t>
  </si>
  <si>
    <t>SUM('FIN2-NATURE'!CO53,'FIN2-NATURE'!CO63)='FIN2-NATURE'!CO73</t>
  </si>
  <si>
    <t>SUM(CO53,CO63)</t>
  </si>
  <si>
    <t>SUM('FIN2-NATURE'!CO54,'FIN2-NATURE'!CO64)='FIN2-NATURE'!CO74</t>
  </si>
  <si>
    <t>SUM(CO54,CO64)</t>
  </si>
  <si>
    <t>SUM('FIN2-NATURE'!CO55,'FIN2-NATURE'!CO65)='FIN2-NATURE'!CO75</t>
  </si>
  <si>
    <t>SUM(CO55,CO65)</t>
  </si>
  <si>
    <t>SUM('FIN2-NATURE'!CO56,'FIN2-NATURE'!CO66)='FIN2-NATURE'!CO76</t>
  </si>
  <si>
    <t>SUM(CO56,CO66)</t>
  </si>
  <si>
    <t>SUM('FIN2-NATURE'!CO31,'FIN2-NATURE'!CO67)='FIN2-NATURE'!CO77</t>
  </si>
  <si>
    <t>SUM(CO31,CO67)</t>
  </si>
  <si>
    <t>SUM('FIN2-NATURE'!CO32,'FIN2-NATURE'!CO68)='FIN2-NATURE'!CO78</t>
  </si>
  <si>
    <t>SUM(CO32,CO68)</t>
  </si>
  <si>
    <t>SUM('FIN2-NATURE'!CO33,'FIN2-NATURE'!CO69)='FIN2-NATURE'!CO79</t>
  </si>
  <si>
    <t>SUM(CO33,CO69)</t>
  </si>
  <si>
    <t>SUM('FIN2-NATURE'!CO37,'FIN2-NATURE'!CO70)='FIN2-NATURE'!CO80</t>
  </si>
  <si>
    <t>SUM(CO37,CO70)</t>
  </si>
  <si>
    <t>CO80</t>
  </si>
  <si>
    <t>SUM('FIN2-NATURE'!CO38,'FIN2-NATURE'!CO71)='FIN2-NATURE'!CO81</t>
  </si>
  <si>
    <t>SUM(CO38,CO71)</t>
  </si>
  <si>
    <t>SUM('FIN2-NATURE'!CO39,'FIN2-NATURE'!CO72)='FIN2-NATURE'!CO82</t>
  </si>
  <si>
    <t>SUM(CO39,CO72)</t>
  </si>
  <si>
    <t>SUM('FIN2-NATURE'!CO40,'FIN2-NATURE'!CO73)='FIN2-NATURE'!CO83</t>
  </si>
  <si>
    <t>SUM(CO40,CO73)</t>
  </si>
  <si>
    <t>SUM('FIN2-NATURE'!CO41,'FIN2-NATURE'!CO74)='FIN2-NATURE'!CO84</t>
  </si>
  <si>
    <t>SUM(CO41,CO74)</t>
  </si>
  <si>
    <t>SUM('FIN2-NATURE'!CO42,'FIN2-NATURE'!CO75)='FIN2-NATURE'!CO85</t>
  </si>
  <si>
    <t>SUM(CO42,CO75)</t>
  </si>
  <si>
    <t>SUM('FIN2-NATURE'!CO43,'FIN2-NATURE'!CO76)='FIN2-NATURE'!CO86</t>
  </si>
  <si>
    <t>SUM(CO43,CO76)</t>
  </si>
  <si>
    <t>GRNT_TF</t>
  </si>
  <si>
    <t>&lt;=</t>
  </si>
  <si>
    <t>FIN1-SOURCE'!CF31 &lt;=FIN1-SOURCE'!CC31</t>
  </si>
  <si>
    <t>CF31</t>
  </si>
  <si>
    <t>FIN1-SOURCE'!CF32 &lt;=FIN1-SOURCE'!CC32</t>
  </si>
  <si>
    <t>CF32</t>
  </si>
  <si>
    <t>FIN1-SOURCE'!CF33 &lt;=FIN1-SOURCE'!CC33</t>
  </si>
  <si>
    <t>FIN1-SOURCE'!CF34 &lt;=FIN1-SOURCE'!CC34</t>
  </si>
  <si>
    <t>FIN1-SOURCE'!CF35 &lt;=FIN1-SOURCE'!CC35</t>
  </si>
  <si>
    <t>FIN1-SOURCE'!CF36 &lt;=FIN1-SOURCE'!CC36</t>
  </si>
  <si>
    <t>CF36</t>
  </si>
  <si>
    <t>FIN1-SOURCE'!CF37 &lt;=FIN1-SOURCE'!CC37</t>
  </si>
  <si>
    <t>CF37</t>
  </si>
  <si>
    <t>FIN1-SOURCE'!CF38 &lt;=FIN1-SOURCE'!CC38</t>
  </si>
  <si>
    <t>FIN1-SOURCE'!CF39 &lt;=FIN1-SOURCE'!CC39</t>
  </si>
  <si>
    <t>FIN1-SOURCE'!CF40 &lt;=FIN1-SOURCE'!CC40</t>
  </si>
  <si>
    <t>FIN1-SOURCE'!CF41 &lt;=FIN1-SOURCE'!CC41</t>
  </si>
  <si>
    <t>FIN1-SOURCE'!CF42 &lt;=FIN1-SOURCE'!CC42</t>
  </si>
  <si>
    <t>FIN1-SOURCE'!CF43 &lt;=FIN1-SOURCE'!CC43</t>
  </si>
  <si>
    <t>FIN1-SOURCE'!CF44 &lt;=FIN1-SOURCE'!CC44</t>
  </si>
  <si>
    <t>FIN1-SOURCE'!CF45 &lt;=FIN1-SOURCE'!CC45</t>
  </si>
  <si>
    <t>FIN1-SOURCE'!CF46 &lt;=FIN1-SOURCE'!CC46</t>
  </si>
  <si>
    <t>FIN1-SOURCE'!CF47 &lt;=FIN1-SOURCE'!CC47</t>
  </si>
  <si>
    <t>CF47</t>
  </si>
  <si>
    <t>FIN1-SOURCE'!CF48 &lt;=FIN1-SOURCE'!CC48</t>
  </si>
  <si>
    <t>CF48</t>
  </si>
  <si>
    <t>FIN1-SOURCE'!CF49 &lt;=FIN1-SOURCE'!CC49</t>
  </si>
  <si>
    <t>FIN1-SOURCE'!CF50 &lt;=FIN1-SOURCE'!CC50</t>
  </si>
  <si>
    <t>FIN1-SOURCE'!CF51 &lt;=FIN1-SOURCE'!CC51</t>
  </si>
  <si>
    <t>FIN1-SOURCE'!CF52 &lt;=FIN1-SOURCE'!CC52</t>
  </si>
  <si>
    <t>CF52</t>
  </si>
  <si>
    <t>FIN1-SOURCE'!CF53 &lt;=FIN1-SOURCE'!CC53</t>
  </si>
  <si>
    <t>FIN1-SOURCE'!CF54 &lt;=FIN1-SOURCE'!CC54</t>
  </si>
  <si>
    <t>CF54</t>
  </si>
  <si>
    <t>FIN1-SOURCE'!CF55 &lt;=FIN1-SOURCE'!CC55</t>
  </si>
  <si>
    <t>FIN1-SOURCE'!CF56 &lt;=FIN1-SOURCE'!CC56</t>
  </si>
  <si>
    <t>CF56</t>
  </si>
  <si>
    <t>FIN1-SOURCE'!CF57 &lt;=FIN1-SOURCE'!CC57</t>
  </si>
  <si>
    <t>FIN1-SOURCE'!CF58 &lt;=FIN1-SOURCE'!CC58</t>
  </si>
  <si>
    <t>FIN1-SOURCE'!CF59 &lt;=FIN1-SOURCE'!CC59</t>
  </si>
  <si>
    <t>FIN1-SOURCE'!CF60 &lt;=FIN1-SOURCE'!CC60</t>
  </si>
  <si>
    <t>CF60</t>
  </si>
  <si>
    <t>FIN1-SOURCE'!CF61 &lt;=FIN1-SOURCE'!CC61</t>
  </si>
  <si>
    <t>FIN1-SOURCE'!CF62 &lt;=FIN1-SOURCE'!CC62</t>
  </si>
  <si>
    <t>FIN1-SOURCE'!CF63 &lt;=FIN1-SOURCE'!CC63</t>
  </si>
  <si>
    <t>FIN1-SOURCE'!CF64 &lt;=FIN1-SOURCE'!CC64</t>
  </si>
  <si>
    <t>CF64</t>
  </si>
  <si>
    <t>FIN1-SOURCE'!CF65 &lt;=FIN1-SOURCE'!CC65</t>
  </si>
  <si>
    <t>CF65</t>
  </si>
  <si>
    <t>FIN1-SOURCE'!CF66 &lt;=FIN1-SOURCE'!CC66</t>
  </si>
  <si>
    <t>CF66</t>
  </si>
  <si>
    <t>FIN1-SOURCE'!CF67 &lt;=FIN1-SOURCE'!CC67</t>
  </si>
  <si>
    <t>FIN1-SOURCE'!CF68 &lt;=FIN1-SOURCE'!CC68</t>
  </si>
  <si>
    <t>FIN1-SOURCE'!CF69 &lt;=FIN1-SOURCE'!CC69</t>
  </si>
  <si>
    <t>FIN1-SOURCE'!CF70 &lt;=FIN1-SOURCE'!CC70</t>
  </si>
  <si>
    <t>FIN1-SOURCE'!CF71 &lt;=FIN1-SOURCE'!CC71</t>
  </si>
  <si>
    <t>FIN1-SOURCE'!CF72 &lt;=FIN1-SOURCE'!CC72</t>
  </si>
  <si>
    <t>FIN1-SOURCE'!CF73 &lt;=FIN1-SOURCE'!CC73</t>
  </si>
  <si>
    <t>FIN1-SOURCE'!CF74 &lt;=FIN1-SOURCE'!CC74</t>
  </si>
  <si>
    <t>FIN1-SOURCE'!CF75 &lt;=FIN1-SOURCE'!CC75</t>
  </si>
  <si>
    <t>FIN1-SOURCE'!CF76 &lt;=FIN1-SOURCE'!CC76</t>
  </si>
  <si>
    <t>FIN1-SOURCE'!CF77 &lt;=FIN1-SOURCE'!CC77</t>
  </si>
  <si>
    <t>FIN1-SOURCE'!CF78 &lt;=FIN1-SOURCE'!CC78</t>
  </si>
  <si>
    <t>FIN1-SOURCE'!CF79 &lt;=FIN1-SOURCE'!CC79</t>
  </si>
  <si>
    <t>FIN1-SOURCE'!CF80 &lt;=FIN1-SOURCE'!CC80</t>
  </si>
  <si>
    <t>FIN1-SOURCE'!CF81 &lt;=FIN1-SOURCE'!CC81</t>
  </si>
  <si>
    <t>FIN1-SOURCE'!CF82 &lt;=FIN1-SOURCE'!CC82</t>
  </si>
  <si>
    <t>FIN1-SOURCE'!CF83 &lt;=FIN1-SOURCE'!CC83</t>
  </si>
  <si>
    <t>FIN1-SOURCE'!CF84 &lt;=FIN1-SOURCE'!CC84</t>
  </si>
  <si>
    <t>FIN1-SOURCE'!CF85 &lt;=FIN1-SOURCE'!CC85</t>
  </si>
  <si>
    <t>FIN1-SOURCE'!CF86 &lt;=FIN1-SOURCE'!CC86</t>
  </si>
  <si>
    <t>FIN1-SOURCE'!CF87 &lt;=FIN1-SOURCE'!CC87</t>
  </si>
  <si>
    <t>CF87</t>
  </si>
  <si>
    <t>FIN1-SOURCE'!CF88 &lt;=FIN1-SOURCE'!CC88</t>
  </si>
  <si>
    <t>CF88</t>
  </si>
  <si>
    <t>FIN1-SOURCE'!CF89 &lt;=FIN1-SOURCE'!CC89</t>
  </si>
  <si>
    <t>FIN1-SOURCE'!CF90 &lt;=FIN1-SOURCE'!CC90</t>
  </si>
  <si>
    <t>FIN1-SOURCE'!CF91 &lt;=FIN1-SOURCE'!CC91</t>
  </si>
  <si>
    <t>CF91</t>
  </si>
  <si>
    <t>FIN1-SOURCE'!CF92 &lt;=FIN1-SOURCE'!CC92</t>
  </si>
  <si>
    <t>CF92</t>
  </si>
  <si>
    <t>FIN1-SOURCE'!CF93 &lt;=FIN1-SOURCE'!CC93</t>
  </si>
  <si>
    <t>CF93</t>
  </si>
  <si>
    <t>FIN1-SOURCE'!CF94 &lt;=FIN1-SOURCE'!CC94</t>
  </si>
  <si>
    <t>CF94</t>
  </si>
  <si>
    <t>FIN1-SOURCE'!CF95 &lt;=FIN1-SOURCE'!CC95</t>
  </si>
  <si>
    <t>FIN1-SOURCE'!CF96 &lt;=FIN1-SOURCE'!CC96</t>
  </si>
  <si>
    <t>FIN1-SOURCE'!CF97 &lt;=FIN1-SOURCE'!CC97</t>
  </si>
  <si>
    <t>CF97</t>
  </si>
  <si>
    <t>FIN1-SOURCE'!CF98 &lt;=FIN1-SOURCE'!CC98</t>
  </si>
  <si>
    <t>CF98</t>
  </si>
  <si>
    <t>FIN1-SOURCE'!CF99 &lt;=FIN1-SOURCE'!CC99</t>
  </si>
  <si>
    <t>CF99</t>
  </si>
  <si>
    <t>FIN1-SOURCE'!CF100 &lt;=FIN1-SOURCE'!CC100</t>
  </si>
  <si>
    <t>FIN1-SOURCE'!CF101 &lt;=FIN1-SOURCE'!CC101</t>
  </si>
  <si>
    <t>FIN1-SOURCE'!CF102 &lt;=FIN1-SOURCE'!CC102</t>
  </si>
  <si>
    <t>CF102</t>
  </si>
  <si>
    <t>FIN1-SOURCE'!CF103 &lt;=FIN1-SOURCE'!CC103</t>
  </si>
  <si>
    <t>CF103</t>
  </si>
  <si>
    <t>FIN1-SOURCE'!CF104 &lt;=FIN1-SOURCE'!CC104</t>
  </si>
  <si>
    <t>CF104</t>
  </si>
  <si>
    <t>FIN1-SOURCE'!CF105 &lt;=FIN1-SOURCE'!CC105</t>
  </si>
  <si>
    <t>CF105</t>
  </si>
  <si>
    <t>FIN1-SOURCE'!CF106 &lt;=FIN1-SOURCE'!CC106</t>
  </si>
  <si>
    <t>FIN1-SOURCE'!CF107 &lt;=FIN1-SOURCE'!CC107</t>
  </si>
  <si>
    <t>FIN1-SOURCE'!CF108 &lt;=FIN1-SOURCE'!CC108</t>
  </si>
  <si>
    <t>CF108</t>
  </si>
  <si>
    <t>FIN1-SOURCE'!CF109 &lt;=FIN1-SOURCE'!CC109</t>
  </si>
  <si>
    <t>CF109</t>
  </si>
  <si>
    <t>FIN1-SOURCE'!CF110 &lt;=FIN1-SOURCE'!CC110</t>
  </si>
  <si>
    <t>CF110</t>
  </si>
  <si>
    <t>FIN1-SOURCE'!CF111 &lt;=FIN1-SOURCE'!CC111</t>
  </si>
  <si>
    <t>FIN1-SOURCE'!CF112 &lt;=FIN1-SOURCE'!CC112</t>
  </si>
  <si>
    <t>FIN1-SOURCE'!CF113 &lt;=FIN1-SOURCE'!CC113</t>
  </si>
  <si>
    <t>CF113</t>
  </si>
  <si>
    <t>FIN1-SOURCE'!CF114 &lt;=FIN1-SOURCE'!CC114</t>
  </si>
  <si>
    <t>CF114</t>
  </si>
  <si>
    <t>FIN1-SOURCE'!CF115 &lt;=FIN1-SOURCE'!CC115</t>
  </si>
  <si>
    <t>CF115</t>
  </si>
  <si>
    <t>FIN1-SOURCE'!CF116 &lt;=FIN1-SOURCE'!CC116</t>
  </si>
  <si>
    <t>CF116</t>
  </si>
  <si>
    <t>FIN1-SOURCE'!CF117 &lt;=FIN1-SOURCE'!CC117</t>
  </si>
  <si>
    <t>CF117</t>
  </si>
  <si>
    <t>FIN1-SOURCE'!CF118 &lt;=FIN1-SOURCE'!CC118</t>
  </si>
  <si>
    <t>FIN1-SOURCE'!CF119 &lt;=FIN1-SOURCE'!CC119</t>
  </si>
  <si>
    <t>FIN1-SOURCE'!CF120 &lt;=FIN1-SOURCE'!CC120</t>
  </si>
  <si>
    <t>FIN1-SOURCE'!CF121 &lt;=FIN1-SOURCE'!CC121</t>
  </si>
  <si>
    <t>FIN1-SOURCE'!CF122 &lt;=FIN1-SOURCE'!CC122</t>
  </si>
  <si>
    <t>FIN1-SOURCE'!CF123 &lt;=FIN1-SOURCE'!CC123</t>
  </si>
  <si>
    <t>FIN1-SOURCE'!CF124 &lt;=FIN1-SOURCE'!CC124</t>
  </si>
  <si>
    <t>FIN1-SOURCE'!CF125 &lt;=FIN1-SOURCE'!CC125</t>
  </si>
  <si>
    <t>FIN1-SOURCE'!CF126 &lt;=FIN1-SOURCE'!CC126</t>
  </si>
  <si>
    <t>FIN1-SOURCE'!CF127 &lt;=FIN1-SOURCE'!CC127</t>
  </si>
  <si>
    <t>FIN1-SOURCE'!CF128 &lt;=FIN1-SOURCE'!CC128</t>
  </si>
  <si>
    <t>FIN1-SOURCE'!CF129 &lt;=FIN1-SOURCE'!CC129</t>
  </si>
  <si>
    <t>FIN1-SOURCE'!CF130 &lt;=FIN1-SOURCE'!CC130</t>
  </si>
  <si>
    <t>FIN1-SOURCE'!CF131 &lt;=FIN1-SOURCE'!CC131</t>
  </si>
  <si>
    <t>FIN1-SOURCE'!CF132 &lt;=FIN1-SOURCE'!CC132</t>
  </si>
  <si>
    <t>FIN1-SOURCE'!CF133 &lt;=FIN1-SOURCE'!CC133</t>
  </si>
  <si>
    <t>FIN1-SOURCE'!CF134 &lt;=FIN1-SOURCE'!CC134</t>
  </si>
  <si>
    <t>FIN1-SOURCE'!CI31 &lt;=FIN1-SOURCE'!CC31</t>
  </si>
  <si>
    <t>CI31</t>
  </si>
  <si>
    <t>FIN1-SOURCE'!CI32 &lt;=FIN1-SOURCE'!CC32</t>
  </si>
  <si>
    <t>CI32</t>
  </si>
  <si>
    <t>FIN1-SOURCE'!CI33 &lt;=FIN1-SOURCE'!CC33</t>
  </si>
  <si>
    <t>FIN1-SOURCE'!CI34 &lt;=FIN1-SOURCE'!CC34</t>
  </si>
  <si>
    <t>FIN1-SOURCE'!CI35 &lt;=FIN1-SOURCE'!CC35</t>
  </si>
  <si>
    <t>FIN1-SOURCE'!CI36 &lt;=FIN1-SOURCE'!CC36</t>
  </si>
  <si>
    <t>CI36</t>
  </si>
  <si>
    <t>FIN1-SOURCE'!CI37 &lt;=FIN1-SOURCE'!CC37</t>
  </si>
  <si>
    <t>CI37</t>
  </si>
  <si>
    <t>FIN1-SOURCE'!CI38 &lt;=FIN1-SOURCE'!CC38</t>
  </si>
  <si>
    <t>FIN1-SOURCE'!CI39 &lt;=FIN1-SOURCE'!CC39</t>
  </si>
  <si>
    <t>FIN1-SOURCE'!CI40 &lt;=FIN1-SOURCE'!CC40</t>
  </si>
  <si>
    <t>FIN1-SOURCE'!CI41 &lt;=FIN1-SOURCE'!CC41</t>
  </si>
  <si>
    <t>FIN1-SOURCE'!CI42 &lt;=FIN1-SOURCE'!CC42</t>
  </si>
  <si>
    <t>FIN1-SOURCE'!CI43 &lt;=FIN1-SOURCE'!CC43</t>
  </si>
  <si>
    <t>FIN1-SOURCE'!CI44 &lt;=FIN1-SOURCE'!CC44</t>
  </si>
  <si>
    <t>FIN1-SOURCE'!CI45 &lt;=FIN1-SOURCE'!CC45</t>
  </si>
  <si>
    <t>FIN1-SOURCE'!CI46 &lt;=FIN1-SOURCE'!CC46</t>
  </si>
  <si>
    <t>FIN1-SOURCE'!CI47 &lt;=FIN1-SOURCE'!CC47</t>
  </si>
  <si>
    <t>CI47</t>
  </si>
  <si>
    <t>FIN1-SOURCE'!CI48 &lt;=FIN1-SOURCE'!CC48</t>
  </si>
  <si>
    <t>CI48</t>
  </si>
  <si>
    <t>FIN1-SOURCE'!CI49 &lt;=FIN1-SOURCE'!CC49</t>
  </si>
  <si>
    <t>FIN1-SOURCE'!CI50 &lt;=FIN1-SOURCE'!CC50</t>
  </si>
  <si>
    <t>FIN1-SOURCE'!CI51 &lt;=FIN1-SOURCE'!CC51</t>
  </si>
  <si>
    <t>FIN1-SOURCE'!CI52 &lt;=FIN1-SOURCE'!CC52</t>
  </si>
  <si>
    <t>CI52</t>
  </si>
  <si>
    <t>FIN1-SOURCE'!CI53 &lt;=FIN1-SOURCE'!CC53</t>
  </si>
  <si>
    <t>FIN1-SOURCE'!CI54 &lt;=FIN1-SOURCE'!CC54</t>
  </si>
  <si>
    <t>CI54</t>
  </si>
  <si>
    <t>FIN1-SOURCE'!CI55 &lt;=FIN1-SOURCE'!CC55</t>
  </si>
  <si>
    <t>FIN1-SOURCE'!CI56 &lt;=FIN1-SOURCE'!CC56</t>
  </si>
  <si>
    <t>CI56</t>
  </si>
  <si>
    <t>FIN1-SOURCE'!CI57 &lt;=FIN1-SOURCE'!CC57</t>
  </si>
  <si>
    <t>FIN1-SOURCE'!CI58 &lt;=FIN1-SOURCE'!CC58</t>
  </si>
  <si>
    <t>FIN1-SOURCE'!CI59 &lt;=FIN1-SOURCE'!CC59</t>
  </si>
  <si>
    <t>FIN1-SOURCE'!CI60 &lt;=FIN1-SOURCE'!CC60</t>
  </si>
  <si>
    <t>CI60</t>
  </si>
  <si>
    <t>FIN1-SOURCE'!CI61 &lt;=FIN1-SOURCE'!CC61</t>
  </si>
  <si>
    <t>FIN1-SOURCE'!CI62 &lt;=FIN1-SOURCE'!CC62</t>
  </si>
  <si>
    <t>FIN1-SOURCE'!CI63 &lt;=FIN1-SOURCE'!CC63</t>
  </si>
  <si>
    <t>FIN1-SOURCE'!CI64 &lt;=FIN1-SOURCE'!CC64</t>
  </si>
  <si>
    <t>CI64</t>
  </si>
  <si>
    <t>FIN1-SOURCE'!CI65 &lt;=FIN1-SOURCE'!CC65</t>
  </si>
  <si>
    <t>CI65</t>
  </si>
  <si>
    <t>FIN1-SOURCE'!CI66 &lt;=FIN1-SOURCE'!CC66</t>
  </si>
  <si>
    <t>CI66</t>
  </si>
  <si>
    <t>FIN1-SOURCE'!CI67 &lt;=FIN1-SOURCE'!CC67</t>
  </si>
  <si>
    <t>FIN1-SOURCE'!CI68 &lt;=FIN1-SOURCE'!CC68</t>
  </si>
  <si>
    <t>FIN1-SOURCE'!CI69 &lt;=FIN1-SOURCE'!CC69</t>
  </si>
  <si>
    <t>FIN1-SOURCE'!CI70 &lt;=FIN1-SOURCE'!CC70</t>
  </si>
  <si>
    <t>FIN1-SOURCE'!CI71 &lt;=FIN1-SOURCE'!CC71</t>
  </si>
  <si>
    <t>FIN1-SOURCE'!CI72 &lt;=FIN1-SOURCE'!CC72</t>
  </si>
  <si>
    <t>FIN1-SOURCE'!CI73 &lt;=FIN1-SOURCE'!CC73</t>
  </si>
  <si>
    <t>FIN1-SOURCE'!CI74 &lt;=FIN1-SOURCE'!CC74</t>
  </si>
  <si>
    <t>FIN1-SOURCE'!CI75 &lt;=FIN1-SOURCE'!CC75</t>
  </si>
  <si>
    <t>FIN1-SOURCE'!CI76 &lt;=FIN1-SOURCE'!CC76</t>
  </si>
  <si>
    <t>FIN1-SOURCE'!CI77 &lt;=FIN1-SOURCE'!CC77</t>
  </si>
  <si>
    <t>FIN1-SOURCE'!CI78 &lt;=FIN1-SOURCE'!CC78</t>
  </si>
  <si>
    <t>FIN1-SOURCE'!CI79 &lt;=FIN1-SOURCE'!CC79</t>
  </si>
  <si>
    <t>FIN1-SOURCE'!CI80 &lt;=FIN1-SOURCE'!CC80</t>
  </si>
  <si>
    <t>FIN1-SOURCE'!CI81 &lt;=FIN1-SOURCE'!CC81</t>
  </si>
  <si>
    <t>FIN1-SOURCE'!CI82 &lt;=FIN1-SOURCE'!CC82</t>
  </si>
  <si>
    <t>FIN1-SOURCE'!CI83 &lt;=FIN1-SOURCE'!CC83</t>
  </si>
  <si>
    <t>FIN1-SOURCE'!CI84 &lt;=FIN1-SOURCE'!CC84</t>
  </si>
  <si>
    <t>FIN1-SOURCE'!CI85 &lt;=FIN1-SOURCE'!CC85</t>
  </si>
  <si>
    <t>FIN1-SOURCE'!CI86 &lt;=FIN1-SOURCE'!CC86</t>
  </si>
  <si>
    <t>FIN1-SOURCE'!CI87 &lt;=FIN1-SOURCE'!CC87</t>
  </si>
  <si>
    <t>CI87</t>
  </si>
  <si>
    <t>FIN1-SOURCE'!CI88 &lt;=FIN1-SOURCE'!CC88</t>
  </si>
  <si>
    <t>CI88</t>
  </si>
  <si>
    <t>FIN1-SOURCE'!CI89 &lt;=FIN1-SOURCE'!CC89</t>
  </si>
  <si>
    <t>FIN1-SOURCE'!CI90 &lt;=FIN1-SOURCE'!CC90</t>
  </si>
  <si>
    <t>FIN1-SOURCE'!CI91 &lt;=FIN1-SOURCE'!CC91</t>
  </si>
  <si>
    <t>CI91</t>
  </si>
  <si>
    <t>FIN1-SOURCE'!CI92 &lt;=FIN1-SOURCE'!CC92</t>
  </si>
  <si>
    <t>CI92</t>
  </si>
  <si>
    <t>FIN1-SOURCE'!CI93 &lt;=FIN1-SOURCE'!CC93</t>
  </si>
  <si>
    <t>CI93</t>
  </si>
  <si>
    <t>FIN1-SOURCE'!CI94 &lt;=FIN1-SOURCE'!CC94</t>
  </si>
  <si>
    <t>CI94</t>
  </si>
  <si>
    <t>FIN1-SOURCE'!CI95 &lt;=FIN1-SOURCE'!CC95</t>
  </si>
  <si>
    <t>FIN1-SOURCE'!CI96 &lt;=FIN1-SOURCE'!CC96</t>
  </si>
  <si>
    <t>FIN1-SOURCE'!CI97 &lt;=FIN1-SOURCE'!CC97</t>
  </si>
  <si>
    <t>CI97</t>
  </si>
  <si>
    <t>FIN1-SOURCE'!CI98 &lt;=FIN1-SOURCE'!CC98</t>
  </si>
  <si>
    <t>CI98</t>
  </si>
  <si>
    <t>FIN1-SOURCE'!CI99 &lt;=FIN1-SOURCE'!CC99</t>
  </si>
  <si>
    <t>CI99</t>
  </si>
  <si>
    <t>FIN1-SOURCE'!CI100 &lt;=FIN1-SOURCE'!CC100</t>
  </si>
  <si>
    <t>FIN1-SOURCE'!CI101 &lt;=FIN1-SOURCE'!CC101</t>
  </si>
  <si>
    <t>FIN1-SOURCE'!CI102 &lt;=FIN1-SOURCE'!CC102</t>
  </si>
  <si>
    <t>CI102</t>
  </si>
  <si>
    <t>FIN1-SOURCE'!CI103 &lt;=FIN1-SOURCE'!CC103</t>
  </si>
  <si>
    <t>CI103</t>
  </si>
  <si>
    <t>FIN1-SOURCE'!CI104 &lt;=FIN1-SOURCE'!CC104</t>
  </si>
  <si>
    <t>CI104</t>
  </si>
  <si>
    <t>FIN1-SOURCE'!CI105 &lt;=FIN1-SOURCE'!CC105</t>
  </si>
  <si>
    <t>CI105</t>
  </si>
  <si>
    <t>FIN1-SOURCE'!CI106 &lt;=FIN1-SOURCE'!CC106</t>
  </si>
  <si>
    <t>FIN1-SOURCE'!CI107 &lt;=FIN1-SOURCE'!CC107</t>
  </si>
  <si>
    <t>FIN1-SOURCE'!CI108 &lt;=FIN1-SOURCE'!CC108</t>
  </si>
  <si>
    <t>CI108</t>
  </si>
  <si>
    <t>FIN1-SOURCE'!CI109 &lt;=FIN1-SOURCE'!CC109</t>
  </si>
  <si>
    <t>CI109</t>
  </si>
  <si>
    <t>FIN1-SOURCE'!CI110 &lt;=FIN1-SOURCE'!CC110</t>
  </si>
  <si>
    <t>CI110</t>
  </si>
  <si>
    <t>FIN1-SOURCE'!CI111 &lt;=FIN1-SOURCE'!CC111</t>
  </si>
  <si>
    <t>FIN1-SOURCE'!CI112 &lt;=FIN1-SOURCE'!CC112</t>
  </si>
  <si>
    <t>FIN1-SOURCE'!CI113 &lt;=FIN1-SOURCE'!CC113</t>
  </si>
  <si>
    <t>CI113</t>
  </si>
  <si>
    <t>FIN1-SOURCE'!CI114 &lt;=FIN1-SOURCE'!CC114</t>
  </si>
  <si>
    <t>CI114</t>
  </si>
  <si>
    <t>FIN1-SOURCE'!CI115 &lt;=FIN1-SOURCE'!CC115</t>
  </si>
  <si>
    <t>CI115</t>
  </si>
  <si>
    <t>FIN1-SOURCE'!CI116 &lt;=FIN1-SOURCE'!CC116</t>
  </si>
  <si>
    <t>CI116</t>
  </si>
  <si>
    <t>FIN1-SOURCE'!CI117 &lt;=FIN1-SOURCE'!CC117</t>
  </si>
  <si>
    <t>CI117</t>
  </si>
  <si>
    <t>FIN1-SOURCE'!CI118 &lt;=FIN1-SOURCE'!CC118</t>
  </si>
  <si>
    <t>FIN1-SOURCE'!CI119 &lt;=FIN1-SOURCE'!CC119</t>
  </si>
  <si>
    <t>FIN1-SOURCE'!CI120 &lt;=FIN1-SOURCE'!CC120</t>
  </si>
  <si>
    <t>FIN1-SOURCE'!CI121 &lt;=FIN1-SOURCE'!CC121</t>
  </si>
  <si>
    <t>FIN1-SOURCE'!CI122 &lt;=FIN1-SOURCE'!CC122</t>
  </si>
  <si>
    <t>FIN1-SOURCE'!CI123 &lt;=FIN1-SOURCE'!CC123</t>
  </si>
  <si>
    <t>FIN1-SOURCE'!CI124 &lt;=FIN1-SOURCE'!CC124</t>
  </si>
  <si>
    <t>FIN1-SOURCE'!CI125 &lt;=FIN1-SOURCE'!CC125</t>
  </si>
  <si>
    <t>FIN1-SOURCE'!CI126 &lt;=FIN1-SOURCE'!CC126</t>
  </si>
  <si>
    <t>FIN1-SOURCE'!CI127 &lt;=FIN1-SOURCE'!CC127</t>
  </si>
  <si>
    <t>FIN1-SOURCE'!CI128 &lt;=FIN1-SOURCE'!CC128</t>
  </si>
  <si>
    <t>FIN1-SOURCE'!CI129 &lt;=FIN1-SOURCE'!CC129</t>
  </si>
  <si>
    <t>FIN1-SOURCE'!CI130 &lt;=FIN1-SOURCE'!CC130</t>
  </si>
  <si>
    <t>FIN1-SOURCE'!CI131 &lt;=FIN1-SOURCE'!CC131</t>
  </si>
  <si>
    <t>FIN1-SOURCE'!CI132 &lt;=FIN1-SOURCE'!CC132</t>
  </si>
  <si>
    <t>FIN1-SOURCE'!CI133 &lt;=FIN1-SOURCE'!CC133</t>
  </si>
  <si>
    <t>FIN1-SOURCE'!CI134 &lt;=FIN1-SOURCE'!CC134</t>
  </si>
  <si>
    <t>FIN2-NATURE'!CF31 &lt;=FIN2-NATURE'!CC31</t>
  </si>
  <si>
    <t>FIN2-NATURE'!CF32 &lt;=FIN2-NATURE'!CC32</t>
  </si>
  <si>
    <t>FIN2-NATURE'!CF33 &lt;=FIN2-NATURE'!CC33</t>
  </si>
  <si>
    <t>FIN2-NATURE'!CF34 &lt;=FIN2-NATURE'!CC34</t>
  </si>
  <si>
    <t>FIN2-NATURE'!CF35 &lt;=FIN2-NATURE'!CC35</t>
  </si>
  <si>
    <t>FIN2-NATURE'!CF36 &lt;=FIN2-NATURE'!CC36</t>
  </si>
  <si>
    <t>FIN2-NATURE'!CF37 &lt;=FIN2-NATURE'!CC37</t>
  </si>
  <si>
    <t>FIN2-NATURE'!CF38 &lt;=FIN2-NATURE'!CC38</t>
  </si>
  <si>
    <t>FIN2-NATURE'!CF39 &lt;=FIN2-NATURE'!CC39</t>
  </si>
  <si>
    <t>FIN2-NATURE'!CF40 &lt;=FIN2-NATURE'!CC40</t>
  </si>
  <si>
    <t>FIN2-NATURE'!CF41 &lt;=FIN2-NATURE'!CC41</t>
  </si>
  <si>
    <t>FIN2-NATURE'!CF42 &lt;=FIN2-NATURE'!CC42</t>
  </si>
  <si>
    <t>FIN2-NATURE'!CF43 &lt;=FIN2-NATURE'!CC43</t>
  </si>
  <si>
    <t>FIN2-NATURE'!CF44 &lt;=FIN2-NATURE'!CC44</t>
  </si>
  <si>
    <t>FIN2-NATURE'!CF45 &lt;=FIN2-NATURE'!CC45</t>
  </si>
  <si>
    <t>FIN2-NATURE'!CF46 &lt;=FIN2-NATURE'!CC46</t>
  </si>
  <si>
    <t>FIN2-NATURE'!CF47 &lt;=FIN2-NATURE'!CC47</t>
  </si>
  <si>
    <t>FIN2-NATURE'!CF48 &lt;=FIN2-NATURE'!CC48</t>
  </si>
  <si>
    <t>FIN2-NATURE'!CF49 &lt;=FIN2-NATURE'!CC49</t>
  </si>
  <si>
    <t>FIN2-NATURE'!CF50 &lt;=FIN2-NATURE'!CC50</t>
  </si>
  <si>
    <t>FIN2-NATURE'!CF51 &lt;=FIN2-NATURE'!CC51</t>
  </si>
  <si>
    <t>FIN2-NATURE'!CF52 &lt;=FIN2-NATURE'!CC52</t>
  </si>
  <si>
    <t>FIN2-NATURE'!CF53 &lt;=FIN2-NATURE'!CC53</t>
  </si>
  <si>
    <t>FIN2-NATURE'!CF54 &lt;=FIN2-NATURE'!CC54</t>
  </si>
  <si>
    <t>FIN2-NATURE'!CF55 &lt;=FIN2-NATURE'!CC55</t>
  </si>
  <si>
    <t>FIN2-NATURE'!CF56 &lt;=FIN2-NATURE'!CC56</t>
  </si>
  <si>
    <t>FIN2-NATURE'!CF57 &lt;=FIN2-NATURE'!CC57</t>
  </si>
  <si>
    <t>FIN2-NATURE'!CF58 &lt;=FIN2-NATURE'!CC58</t>
  </si>
  <si>
    <t>FIN2-NATURE'!CF59 &lt;=FIN2-NATURE'!CC59</t>
  </si>
  <si>
    <t>FIN2-NATURE'!CF60 &lt;=FIN2-NATURE'!CC60</t>
  </si>
  <si>
    <t>FIN2-NATURE'!CF61 &lt;=FIN2-NATURE'!CC61</t>
  </si>
  <si>
    <t>FIN2-NATURE'!CF62 &lt;=FIN2-NATURE'!CC62</t>
  </si>
  <si>
    <t>FIN2-NATURE'!CF63 &lt;=FIN2-NATURE'!CC63</t>
  </si>
  <si>
    <t>FIN2-NATURE'!CF64 &lt;=FIN2-NATURE'!CC64</t>
  </si>
  <si>
    <t>FIN2-NATURE'!CF65 &lt;=FIN2-NATURE'!CC65</t>
  </si>
  <si>
    <t>FIN2-NATURE'!CF66 &lt;=FIN2-NATURE'!CC66</t>
  </si>
  <si>
    <t>FIN2-NATURE'!CF67 &lt;=FIN2-NATURE'!CC67</t>
  </si>
  <si>
    <t>FIN2-NATURE'!CF68 &lt;=FIN2-NATURE'!CC68</t>
  </si>
  <si>
    <t>FIN2-NATURE'!CF69 &lt;=FIN2-NATURE'!CC69</t>
  </si>
  <si>
    <t>FIN2-NATURE'!CF70 &lt;=FIN2-NATURE'!CC70</t>
  </si>
  <si>
    <t>FIN2-NATURE'!CF71 &lt;=FIN2-NATURE'!CC71</t>
  </si>
  <si>
    <t>FIN2-NATURE'!CF72 &lt;=FIN2-NATURE'!CC72</t>
  </si>
  <si>
    <t>FIN2-NATURE'!CF73 &lt;=FIN2-NATURE'!CC73</t>
  </si>
  <si>
    <t>FIN2-NATURE'!CF74 &lt;=FIN2-NATURE'!CC74</t>
  </si>
  <si>
    <t>FIN2-NATURE'!CF75 &lt;=FIN2-NATURE'!CC75</t>
  </si>
  <si>
    <t>FIN2-NATURE'!CF76 &lt;=FIN2-NATURE'!CC76</t>
  </si>
  <si>
    <t>FIN2-NATURE'!CF77 &lt;=FIN2-NATURE'!CC77</t>
  </si>
  <si>
    <t>FIN2-NATURE'!CF78 &lt;=FIN2-NATURE'!CC78</t>
  </si>
  <si>
    <t>FIN2-NATURE'!CF79 &lt;=FIN2-NATURE'!CC79</t>
  </si>
  <si>
    <t>FIN2-NATURE'!CF80 &lt;=FIN2-NATURE'!CC80</t>
  </si>
  <si>
    <t>FIN2-NATURE'!CF81 &lt;=FIN2-NATURE'!CC81</t>
  </si>
  <si>
    <t>FIN2-NATURE'!CF82 &lt;=FIN2-NATURE'!CC82</t>
  </si>
  <si>
    <t>FIN2-NATURE'!CF83 &lt;=FIN2-NATURE'!CC83</t>
  </si>
  <si>
    <t>FIN2-NATURE'!CF84 &lt;=FIN2-NATURE'!CC84</t>
  </si>
  <si>
    <t>FIN2-NATURE'!CF85 &lt;=FIN2-NATURE'!CC85</t>
  </si>
  <si>
    <t>FIN2-NATURE'!CF86 &lt;=FIN2-NATURE'!CC86</t>
  </si>
  <si>
    <t>FIN2-NATURE'!CI31 &lt;=FIN2-NATURE'!CC31</t>
  </si>
  <si>
    <t>FIN2-NATURE'!CI32 &lt;=FIN2-NATURE'!CC32</t>
  </si>
  <si>
    <t>FIN2-NATURE'!CI33 &lt;=FIN2-NATURE'!CC33</t>
  </si>
  <si>
    <t>FIN2-NATURE'!CI34 &lt;=FIN2-NATURE'!CC34</t>
  </si>
  <si>
    <t>FIN2-NATURE'!CI35 &lt;=FIN2-NATURE'!CC35</t>
  </si>
  <si>
    <t>FIN2-NATURE'!CI36 &lt;=FIN2-NATURE'!CC36</t>
  </si>
  <si>
    <t>FIN2-NATURE'!CI37 &lt;=FIN2-NATURE'!CC37</t>
  </si>
  <si>
    <t>FIN2-NATURE'!CI38 &lt;=FIN2-NATURE'!CC38</t>
  </si>
  <si>
    <t>FIN2-NATURE'!CI39 &lt;=FIN2-NATURE'!CC39</t>
  </si>
  <si>
    <t>FIN2-NATURE'!CI40 &lt;=FIN2-NATURE'!CC40</t>
  </si>
  <si>
    <t>FIN2-NATURE'!CI41 &lt;=FIN2-NATURE'!CC41</t>
  </si>
  <si>
    <t>FIN2-NATURE'!CI42 &lt;=FIN2-NATURE'!CC42</t>
  </si>
  <si>
    <t>FIN2-NATURE'!CI43 &lt;=FIN2-NATURE'!CC43</t>
  </si>
  <si>
    <t>FIN2-NATURE'!CI44 &lt;=FIN2-NATURE'!CC44</t>
  </si>
  <si>
    <t>FIN2-NATURE'!CI45 &lt;=FIN2-NATURE'!CC45</t>
  </si>
  <si>
    <t>FIN2-NATURE'!CI46 &lt;=FIN2-NATURE'!CC46</t>
  </si>
  <si>
    <t>FIN2-NATURE'!CI47 &lt;=FIN2-NATURE'!CC47</t>
  </si>
  <si>
    <t>FIN2-NATURE'!CI48 &lt;=FIN2-NATURE'!CC48</t>
  </si>
  <si>
    <t>FIN2-NATURE'!CI49 &lt;=FIN2-NATURE'!CC49</t>
  </si>
  <si>
    <t>FIN2-NATURE'!CI50 &lt;=FIN2-NATURE'!CC50</t>
  </si>
  <si>
    <t>FIN2-NATURE'!CI51 &lt;=FIN2-NATURE'!CC51</t>
  </si>
  <si>
    <t>FIN2-NATURE'!CI52 &lt;=FIN2-NATURE'!CC52</t>
  </si>
  <si>
    <t>FIN2-NATURE'!CI53 &lt;=FIN2-NATURE'!CC53</t>
  </si>
  <si>
    <t>FIN2-NATURE'!CI54 &lt;=FIN2-NATURE'!CC54</t>
  </si>
  <si>
    <t>FIN2-NATURE'!CI55 &lt;=FIN2-NATURE'!CC55</t>
  </si>
  <si>
    <t>FIN2-NATURE'!CI56 &lt;=FIN2-NATURE'!CC56</t>
  </si>
  <si>
    <t>FIN2-NATURE'!CI57 &lt;=FIN2-NATURE'!CC57</t>
  </si>
  <si>
    <t>FIN2-NATURE'!CI58 &lt;=FIN2-NATURE'!CC58</t>
  </si>
  <si>
    <t>FIN2-NATURE'!CI59 &lt;=FIN2-NATURE'!CC59</t>
  </si>
  <si>
    <t>FIN2-NATURE'!CI60 &lt;=FIN2-NATURE'!CC60</t>
  </si>
  <si>
    <t>FIN2-NATURE'!CI61 &lt;=FIN2-NATURE'!CC61</t>
  </si>
  <si>
    <t>FIN2-NATURE'!CI62 &lt;=FIN2-NATURE'!CC62</t>
  </si>
  <si>
    <t>FIN2-NATURE'!CI63 &lt;=FIN2-NATURE'!CC63</t>
  </si>
  <si>
    <t>FIN2-NATURE'!CI64 &lt;=FIN2-NATURE'!CC64</t>
  </si>
  <si>
    <t>FIN2-NATURE'!CI65 &lt;=FIN2-NATURE'!CC65</t>
  </si>
  <si>
    <t>FIN2-NATURE'!CI66 &lt;=FIN2-NATURE'!CC66</t>
  </si>
  <si>
    <t>FIN2-NATURE'!CI67 &lt;=FIN2-NATURE'!CC67</t>
  </si>
  <si>
    <t>FIN2-NATURE'!CI68 &lt;=FIN2-NATURE'!CC68</t>
  </si>
  <si>
    <t>FIN2-NATURE'!CI69 &lt;=FIN2-NATURE'!CC69</t>
  </si>
  <si>
    <t>FIN2-NATURE'!CI70 &lt;=FIN2-NATURE'!CC70</t>
  </si>
  <si>
    <t>FIN2-NATURE'!CI71 &lt;=FIN2-NATURE'!CC71</t>
  </si>
  <si>
    <t>FIN2-NATURE'!CI72 &lt;=FIN2-NATURE'!CC72</t>
  </si>
  <si>
    <t>FIN2-NATURE'!CI73 &lt;=FIN2-NATURE'!CC73</t>
  </si>
  <si>
    <t>FIN2-NATURE'!CI74 &lt;=FIN2-NATURE'!CC74</t>
  </si>
  <si>
    <t>FIN2-NATURE'!CI75 &lt;=FIN2-NATURE'!CC75</t>
  </si>
  <si>
    <t>FIN2-NATURE'!CI76 &lt;=FIN2-NATURE'!CC76</t>
  </si>
  <si>
    <t>FIN2-NATURE'!CI77 &lt;=FIN2-NATURE'!CC77</t>
  </si>
  <si>
    <t>FIN2-NATURE'!CI78 &lt;=FIN2-NATURE'!CC78</t>
  </si>
  <si>
    <t>FIN2-NATURE'!CI79 &lt;=FIN2-NATURE'!CC79</t>
  </si>
  <si>
    <t>FIN2-NATURE'!CI80 &lt;=FIN2-NATURE'!CC80</t>
  </si>
  <si>
    <t>FIN2-NATURE'!CI81 &lt;=FIN2-NATURE'!CC81</t>
  </si>
  <si>
    <t>FIN2-NATURE'!CI82 &lt;=FIN2-NATURE'!CC82</t>
  </si>
  <si>
    <t>FIN2-NATURE'!CI83 &lt;=FIN2-NATURE'!CC83</t>
  </si>
  <si>
    <t>FIN2-NATURE'!CI84 &lt;=FIN2-NATURE'!CC84</t>
  </si>
  <si>
    <t>FIN2-NATURE'!CI85 &lt;=FIN2-NATURE'!CC85</t>
  </si>
  <si>
    <t>FIN2-NATURE'!CI86 &lt;=FIN2-NATURE'!CC86</t>
  </si>
  <si>
    <t>Data item is less than or equal to another data point or constant</t>
  </si>
  <si>
    <t xml:space="preserve">The FIN-help sheet is meant to provide useful information regarding concepts, definitions used and some practical guidelines about how to fill in the FIN questionnaire. </t>
  </si>
  <si>
    <t>7) VAL_Data Check - Data validation sheet.</t>
  </si>
  <si>
    <t>For each level of education there are three cells: value, code, comment as shown below.</t>
  </si>
  <si>
    <t>Changes compared to previous data collection should be included in the cell. Please describe the nature of the change (changes in the educational system, changes in coverage, changes in methodology etc.).</t>
  </si>
  <si>
    <t xml:space="preserve">VAL_Codes: Template for automatically entering missing codes in the questionnaire and a colour coding scheme to indicate what information is requested by which data requester </t>
  </si>
  <si>
    <t xml:space="preserve">Please note that once you filled in a code or a comments for a certain ISCED level the whole column of the data sheet will have the code or comment assigned automatically. </t>
  </si>
  <si>
    <t>Included in ISCED XX</t>
  </si>
  <si>
    <t>Including ISCED XX</t>
  </si>
  <si>
    <t>VAL_Fill in area: Copy/paste into area of numerical data without codes nor comments</t>
  </si>
  <si>
    <r>
      <t xml:space="preserve">FIN-STUDENTS:  Number of students (ISCED 0 to 8) with </t>
    </r>
    <r>
      <rPr>
        <b/>
        <u/>
        <sz val="12"/>
        <color theme="1"/>
        <rFont val="Arial"/>
        <family val="2"/>
      </rPr>
      <t>coverage adjusted to statistics on educational finance (</t>
    </r>
    <r>
      <rPr>
        <b/>
        <sz val="12"/>
        <color theme="1"/>
        <rFont val="Arial"/>
        <family val="2"/>
      </rPr>
      <t>for the reference year and coverage of finance data) by type of institution</t>
    </r>
  </si>
  <si>
    <t xml:space="preserve">  -  Resource categories: -  current expenditure for compensation of personnel - teaching staff, non-teaching staff, salaries, expenditure for retirement, other non-salary compensation; </t>
  </si>
  <si>
    <t>Alignment of data on students enrolled and educational finance. Please indicate the differences here:</t>
  </si>
  <si>
    <t>of which total expenditure (C5): Designated for capital (Public and private institutions)</t>
  </si>
  <si>
    <t>of R5: Direct expenditure designated for capital (Public and private institutions)</t>
  </si>
  <si>
    <t>of L5: Direct expenditure designated for capital (Public and private institutions)</t>
  </si>
  <si>
    <t>of F5: International payments to educational institut. for R&amp;D expend. (Public and private institutions)</t>
  </si>
  <si>
    <t>of H5: Fees paid to institutions for ancillary services (Public and private institutions)</t>
  </si>
  <si>
    <t>of E5: Payments of private enterprises for specif. educational activities (Public and private institutions)</t>
  </si>
  <si>
    <t>of E5: Fees paid to institutions for ancillary services (Public and private institutions)</t>
  </si>
  <si>
    <t>of E5: Payments of other private entities for R&amp;D expenditure (Public and private institutions)</t>
  </si>
  <si>
    <t>FIN2-Nature</t>
  </si>
  <si>
    <t>FIN1-Source</t>
  </si>
  <si>
    <t xml:space="preserve"> -   sources of expenditure: government expenditure (central, regional and local), funds from international agencies and other foreign sources, expenditure of households and expenditure of other private entities;</t>
  </si>
  <si>
    <t xml:space="preserve">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t>
  </si>
  <si>
    <t xml:space="preserve"> -  types of transaction for funds from international agencies and other foreign sources: international payments direct to all types of institutions (of which: payments for R &amp; D expenditure), transfers from international sources to all levels of government; international payments direct to public institutions, international payments direct to private institutions, transfers from international sources to central government, to regional governments and to local governments;</t>
  </si>
  <si>
    <t xml:space="preserve"> -  types of transaction for expenditure of households: payments to public institutions (net), payments to private institutions (net), payments for educational goods and services other than to educational institutions; fees paid to institutions for ancillary services, payments on goods requested directly or indirectly by educational institutions, payments on goods not directly needed for participation, payments for private tutoring;
</t>
  </si>
  <si>
    <t>-ISCED 0 all programmes - 2 digit level;</t>
  </si>
  <si>
    <t>-ISCED 1 and ISCED 5 all programmes - 1 digit level;</t>
  </si>
  <si>
    <t>-ISCED (2-4) - all programmes - 2 digit level;</t>
  </si>
  <si>
    <t>-ISCED 3-4 aggregated at 2-digit level of detail (general, vocational);</t>
  </si>
  <si>
    <t xml:space="preserve">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 payments to private enterprises for specified educational activities, fees paid to institutions for ancillary services.</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</si>
  <si>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</si>
  <si>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Tertiary 
(ISCED 5, 6, 7 and 8)</t>
  </si>
  <si>
    <t xml:space="preserve">TOTAL   </t>
  </si>
  <si>
    <t>Total : tertiary
 (ISCED 5, 6, 7 and 8)</t>
  </si>
  <si>
    <t>Total: tertiary
 (ISCED 5, 6, 7 and 8)</t>
  </si>
  <si>
    <t>Where the coverage of the data on students enrolled and educational finance differs, the differences must be indicated in table FIN-STUDENTS in cell D6. This table collect data on the number of students enrolled by level of education with some breakdowns by type of programme and by type of institution with a coverage aligned to the finance data. 
For example, if the statistics on educational finance do not cover expenditures for a particular type of institution, then the students enrolled in this type of institution should be excluded from table FIN-STUDENTS.</t>
  </si>
  <si>
    <t>UIS</t>
  </si>
  <si>
    <t>FIN-Help: Data providers help</t>
  </si>
  <si>
    <t>AL</t>
  </si>
  <si>
    <t>Albania</t>
  </si>
  <si>
    <t>ME</t>
  </si>
  <si>
    <t>Montenegro</t>
  </si>
  <si>
    <t>RS</t>
  </si>
  <si>
    <t>SRB</t>
  </si>
  <si>
    <t>Serbian dinar</t>
  </si>
  <si>
    <t>Serbia</t>
  </si>
  <si>
    <t>LEK</t>
  </si>
  <si>
    <t>ARS</t>
  </si>
  <si>
    <t>COP</t>
  </si>
  <si>
    <t>SAR</t>
  </si>
  <si>
    <t>ZAR</t>
  </si>
  <si>
    <t>Argentine peso</t>
  </si>
  <si>
    <t>Albanian lek</t>
  </si>
  <si>
    <t>Colombian peso</t>
  </si>
  <si>
    <t>Saudi riyal</t>
  </si>
  <si>
    <t>South African rand</t>
  </si>
  <si>
    <t>of G11: Student loans attributable for tuition fees to educational institutions</t>
  </si>
  <si>
    <t>G11a</t>
  </si>
  <si>
    <t>International organisation</t>
  </si>
  <si>
    <t>Name of the sheet</t>
  </si>
  <si>
    <t>ISCED</t>
  </si>
  <si>
    <t>Changes</t>
  </si>
  <si>
    <t>Explanation</t>
  </si>
  <si>
    <t>Questions/Comments</t>
  </si>
  <si>
    <t>Country's feedback</t>
  </si>
  <si>
    <t>STU_LOAN_TF</t>
  </si>
  <si>
    <t>Czechia</t>
  </si>
  <si>
    <t>Expenditure of all sources consolidated</t>
  </si>
  <si>
    <t>Eurostat</t>
  </si>
  <si>
    <t>FIN1-SOURCE'!CF135 &lt;=FIN1-SOURCE'!CC135</t>
  </si>
  <si>
    <t>CF135</t>
  </si>
  <si>
    <t>CC135</t>
  </si>
  <si>
    <t>FIN1-SOURCE'!CI135 &lt;=FIN1-SOURCE'!CC135</t>
  </si>
  <si>
    <t>CI135</t>
  </si>
  <si>
    <t>SUM('FIN1-SOURCE'!AA42,'FIN1-SOURCE'!AA55,'FIN1-SOURCE'!AA67)='FIN1-SOURCE'!AA83</t>
  </si>
  <si>
    <t>SUM('FIN1-SOURCE'!AA43,'FIN1-SOURCE'!AA56,'FIN1-SOURCE'!AA68)='FIN1-SOURCE'!AA84</t>
  </si>
  <si>
    <t>SUM('FIN1-SOURCE'!AA44,'FIN1-SOURCE'!AA57,'FIN1-SOURCE'!AA69)='FIN1-SOURCE'!AA85</t>
  </si>
  <si>
    <t>SUM('FIN1-SOURCE'!AA75,'FIN1-SOURCE'!AA85)='FIN1-SOURCE'!AA86</t>
  </si>
  <si>
    <t>SUM(AA75,AA85)</t>
  </si>
  <si>
    <t>SUM('FIN1-SOURCE'!AA88,'FIN1-SOURCE'!AA89)='FIN1-SOURCE'!AA90</t>
  </si>
  <si>
    <t>SUM(AA88,AA89)</t>
  </si>
  <si>
    <t>SUM('FIN1-SOURCE'!AA87,'FIN1-SOURCE'!AA90)='FIN1-SOURCE'!AA91</t>
  </si>
  <si>
    <t>SUM(AA87,AA90)</t>
  </si>
  <si>
    <t>AA91</t>
  </si>
  <si>
    <t>SUM('FIN1-SOURCE'!AA93,'FIN1-SOURCE'!AA94,'FIN1-SOURCE'!AA95)='FIN1-SOURCE'!AA96</t>
  </si>
  <si>
    <t>SUM(AA93,AA94,AA95)</t>
  </si>
  <si>
    <t>SUM('FIN1-SOURCE'!AA91,'FIN1-SOURCE'!AA96)='FIN1-SOURCE'!AA97</t>
  </si>
  <si>
    <t>SUM(AA91,AA96)</t>
  </si>
  <si>
    <t>AA97</t>
  </si>
  <si>
    <t>SUM('FIN1-SOURCE'!AA99,'FIN1-SOURCE'!AA100)='FIN1-SOURCE'!AA101</t>
  </si>
  <si>
    <t>SUM(AA99,AA100)</t>
  </si>
  <si>
    <t>SUM('FIN1-SOURCE'!AA98,'FIN1-SOURCE'!AA101)='FIN1-SOURCE'!AA102</t>
  </si>
  <si>
    <t>SUM(AA98,AA101)</t>
  </si>
  <si>
    <t>AA102</t>
  </si>
  <si>
    <t>SUM('FIN1-SOURCE'!AA104,'FIN1-SOURCE'!AA105,'FIN1-SOURCE'!AA106)='FIN1-SOURCE'!AA107</t>
  </si>
  <si>
    <t>SUM(AA104,AA105,AA106)</t>
  </si>
  <si>
    <t>SUM('FIN1-SOURCE'!AA102,'FIN1-SOURCE'!AA107)='FIN1-SOURCE'!AA108</t>
  </si>
  <si>
    <t>SUM(AA102,AA107)</t>
  </si>
  <si>
    <t>AA108</t>
  </si>
  <si>
    <t>SUM('FIN1-SOURCE'!AA110,'FIN1-SOURCE'!AA111)='FIN1-SOURCE'!AA112</t>
  </si>
  <si>
    <t>SUM(AA110,AA111)</t>
  </si>
  <si>
    <t>SUM('FIN1-SOURCE'!AA109,'FIN1-SOURCE'!AA112)='FIN1-SOURCE'!AA113</t>
  </si>
  <si>
    <t>SUM(AA109,AA112)</t>
  </si>
  <si>
    <t>AA113</t>
  </si>
  <si>
    <t>SUM('FIN1-SOURCE'!AA117,'FIN1-SOURCE'!AA118)='FIN1-SOURCE'!AA119</t>
  </si>
  <si>
    <t>SUM(AA117,AA118)</t>
  </si>
  <si>
    <t>SUM('FIN1-SOURCE'!AA113,'FIN1-SOURCE'!AA119)='FIN1-SOURCE'!AA120</t>
  </si>
  <si>
    <t>SUM(AA113,AA119)</t>
  </si>
  <si>
    <t>SUM('FIN1-SOURCE'!AA102,'FIN1-SOURCE'!AA113)='FIN1-SOURCE'!AA125</t>
  </si>
  <si>
    <t>SUM(AA102,AA113)</t>
  </si>
  <si>
    <t>SUM('FIN1-SOURCE'!AA103,'FIN1-SOURCE'!AA115)='FIN1-SOURCE'!AA126</t>
  </si>
  <si>
    <t>SUM(AA103,AA115)</t>
  </si>
  <si>
    <t>SUM('FIN1-SOURCE'!AA107,'FIN1-SOURCE'!AA125)='FIN1-SOURCE'!AA127</t>
  </si>
  <si>
    <t>SUM(AA107,AA125)</t>
  </si>
  <si>
    <t>SUM('FIN1-SOURCE'!AA71,'FIN1-SOURCE'!AA87,'FIN1-SOURCE'!AA121)='FIN1-SOURCE'!AA128</t>
  </si>
  <si>
    <t>SUM(AA71,AA87,AA121)</t>
  </si>
  <si>
    <t>SUM('FIN1-SOURCE'!AA72,'FIN1-SOURCE'!AA88,'FIN1-SOURCE'!AA122)='FIN1-SOURCE'!AA129</t>
  </si>
  <si>
    <t>SUM(AA72,AA88,AA122)</t>
  </si>
  <si>
    <t>SUM('FIN1-SOURCE'!AA73,'FIN1-SOURCE'!AA89,'FIN1-SOURCE'!AA123)='FIN1-SOURCE'!AA130</t>
  </si>
  <si>
    <t>SUM(AA73,AA89,AA123)</t>
  </si>
  <si>
    <t>SUM('FIN1-SOURCE'!AA74,'FIN1-SOURCE'!AA90,'FIN1-SOURCE'!AA124)='FIN1-SOURCE'!AA131</t>
  </si>
  <si>
    <t>SUM(AA74,AA90,AA124)</t>
  </si>
  <si>
    <t>SUM('FIN1-SOURCE'!AA75,'FIN1-SOURCE'!AA91,'FIN1-SOURCE'!AA125)='FIN1-SOURCE'!AA132</t>
  </si>
  <si>
    <t>SUM(AA75,AA91,AA125)</t>
  </si>
  <si>
    <t>SUM('FIN1-SOURCE'!AA77,'FIN1-SOURCE'!AA126)='FIN1-SOURCE'!AA133</t>
  </si>
  <si>
    <t>SUM(AA77,AA126)</t>
  </si>
  <si>
    <t>SUM('FIN1-SOURCE'!AA78,'FIN1-SOURCE'!AA92,'FIN1-SOURCE'!AA116)='FIN1-SOURCE'!AA134</t>
  </si>
  <si>
    <t>SUM(AA78,AA92,AA116)</t>
  </si>
  <si>
    <t>SUM('FIN1-SOURCE'!AA107,'FIN1-SOURCE'!AA132)='FIN1-SOURCE'!AA135</t>
  </si>
  <si>
    <t>SUM(AA107,AA132)</t>
  </si>
  <si>
    <t>AA135</t>
  </si>
  <si>
    <t>SUM('FIN1-SOURCE'!AD42,'FIN1-SOURCE'!AD55,'FIN1-SOURCE'!AD67)='FIN1-SOURCE'!AD83</t>
  </si>
  <si>
    <t>SUM('FIN1-SOURCE'!AD43,'FIN1-SOURCE'!AD56,'FIN1-SOURCE'!AD68)='FIN1-SOURCE'!AD84</t>
  </si>
  <si>
    <t>SUM('FIN1-SOURCE'!AD44,'FIN1-SOURCE'!AD57,'FIN1-SOURCE'!AD69)='FIN1-SOURCE'!AD85</t>
  </si>
  <si>
    <t>SUM('FIN1-SOURCE'!AD75,'FIN1-SOURCE'!AD85)='FIN1-SOURCE'!AD86</t>
  </si>
  <si>
    <t>SUM(AD75,AD85)</t>
  </si>
  <si>
    <t>SUM('FIN1-SOURCE'!AD88,'FIN1-SOURCE'!AD89)='FIN1-SOURCE'!AD90</t>
  </si>
  <si>
    <t>SUM(AD88,AD89)</t>
  </si>
  <si>
    <t>SUM('FIN1-SOURCE'!AD87,'FIN1-SOURCE'!AD90)='FIN1-SOURCE'!AD91</t>
  </si>
  <si>
    <t>SUM(AD87,AD90)</t>
  </si>
  <si>
    <t>AD91</t>
  </si>
  <si>
    <t>SUM('FIN1-SOURCE'!AD93,'FIN1-SOURCE'!AD94,'FIN1-SOURCE'!AD95)='FIN1-SOURCE'!AD96</t>
  </si>
  <si>
    <t>SUM(AD93,AD94,AD95)</t>
  </si>
  <si>
    <t>SUM('FIN1-SOURCE'!AD91,'FIN1-SOURCE'!AD96)='FIN1-SOURCE'!AD97</t>
  </si>
  <si>
    <t>SUM(AD91,AD96)</t>
  </si>
  <si>
    <t>AD97</t>
  </si>
  <si>
    <t>SUM('FIN1-SOURCE'!AD99,'FIN1-SOURCE'!AD100)='FIN1-SOURCE'!AD101</t>
  </si>
  <si>
    <t>SUM(AD99,AD100)</t>
  </si>
  <si>
    <t>SUM('FIN1-SOURCE'!AD98,'FIN1-SOURCE'!AD101)='FIN1-SOURCE'!AD102</t>
  </si>
  <si>
    <t>SUM(AD98,AD101)</t>
  </si>
  <si>
    <t>AD102</t>
  </si>
  <si>
    <t>SUM('FIN1-SOURCE'!AD104,'FIN1-SOURCE'!AD105,'FIN1-SOURCE'!AD106)='FIN1-SOURCE'!AD107</t>
  </si>
  <si>
    <t>SUM(AD104,AD105,AD106)</t>
  </si>
  <si>
    <t>SUM('FIN1-SOURCE'!AD102,'FIN1-SOURCE'!AD107)='FIN1-SOURCE'!AD108</t>
  </si>
  <si>
    <t>SUM(AD102,AD107)</t>
  </si>
  <si>
    <t>AD108</t>
  </si>
  <si>
    <t>SUM('FIN1-SOURCE'!AD110,'FIN1-SOURCE'!AD111)='FIN1-SOURCE'!AD112</t>
  </si>
  <si>
    <t>SUM(AD110,AD111)</t>
  </si>
  <si>
    <t>SUM('FIN1-SOURCE'!AD109,'FIN1-SOURCE'!AD112)='FIN1-SOURCE'!AD113</t>
  </si>
  <si>
    <t>SUM(AD109,AD112)</t>
  </si>
  <si>
    <t>AD113</t>
  </si>
  <si>
    <t>SUM('FIN1-SOURCE'!AD117,'FIN1-SOURCE'!AD118)='FIN1-SOURCE'!AD119</t>
  </si>
  <si>
    <t>SUM(AD117,AD118)</t>
  </si>
  <si>
    <t>SUM('FIN1-SOURCE'!AD113,'FIN1-SOURCE'!AD119)='FIN1-SOURCE'!AD120</t>
  </si>
  <si>
    <t>SUM(AD113,AD119)</t>
  </si>
  <si>
    <t>SUM('FIN1-SOURCE'!AD102,'FIN1-SOURCE'!AD113)='FIN1-SOURCE'!AD125</t>
  </si>
  <si>
    <t>SUM(AD102,AD113)</t>
  </si>
  <si>
    <t>SUM('FIN1-SOURCE'!AD103,'FIN1-SOURCE'!AD115)='FIN1-SOURCE'!AD126</t>
  </si>
  <si>
    <t>SUM(AD103,AD115)</t>
  </si>
  <si>
    <t>SUM('FIN1-SOURCE'!AD107,'FIN1-SOURCE'!AD125)='FIN1-SOURCE'!AD127</t>
  </si>
  <si>
    <t>SUM(AD107,AD125)</t>
  </si>
  <si>
    <t>SUM('FIN1-SOURCE'!AD71,'FIN1-SOURCE'!AD87,'FIN1-SOURCE'!AD121)='FIN1-SOURCE'!AD128</t>
  </si>
  <si>
    <t>SUM(AD71,AD87,AD121)</t>
  </si>
  <si>
    <t>SUM('FIN1-SOURCE'!AD72,'FIN1-SOURCE'!AD88,'FIN1-SOURCE'!AD122)='FIN1-SOURCE'!AD129</t>
  </si>
  <si>
    <t>SUM(AD72,AD88,AD122)</t>
  </si>
  <si>
    <t>SUM('FIN1-SOURCE'!AD73,'FIN1-SOURCE'!AD89,'FIN1-SOURCE'!AD123)='FIN1-SOURCE'!AD130</t>
  </si>
  <si>
    <t>SUM(AD73,AD89,AD123)</t>
  </si>
  <si>
    <t>SUM('FIN1-SOURCE'!AD74,'FIN1-SOURCE'!AD90,'FIN1-SOURCE'!AD124)='FIN1-SOURCE'!AD131</t>
  </si>
  <si>
    <t>SUM(AD74,AD90,AD124)</t>
  </si>
  <si>
    <t>SUM('FIN1-SOURCE'!AD75,'FIN1-SOURCE'!AD91,'FIN1-SOURCE'!AD125)='FIN1-SOURCE'!AD132</t>
  </si>
  <si>
    <t>SUM(AD75,AD91,AD125)</t>
  </si>
  <si>
    <t>SUM('FIN1-SOURCE'!AD77,'FIN1-SOURCE'!AD126)='FIN1-SOURCE'!AD133</t>
  </si>
  <si>
    <t>SUM(AD77,AD126)</t>
  </si>
  <si>
    <t>SUM('FIN1-SOURCE'!AD78,'FIN1-SOURCE'!AD92,'FIN1-SOURCE'!AD116)='FIN1-SOURCE'!AD134</t>
  </si>
  <si>
    <t>SUM(AD78,AD92,AD116)</t>
  </si>
  <si>
    <t>SUM('FIN1-SOURCE'!AD107,'FIN1-SOURCE'!AD132)='FIN1-SOURCE'!AD135</t>
  </si>
  <si>
    <t>SUM(AD107,AD132)</t>
  </si>
  <si>
    <t>AD135</t>
  </si>
  <si>
    <t>SUM('FIN1-SOURCE'!AA80,'FIN1-SOURCE'!AD80)='FIN1-SOURCE'!AG80</t>
  </si>
  <si>
    <t>SUM(AA80,AD80)</t>
  </si>
  <si>
    <t>SUM('FIN1-SOURCE'!AA82,'FIN1-SOURCE'!AD82)='FIN1-SOURCE'!AG82</t>
  </si>
  <si>
    <t>SUM(AA82,AD82)</t>
  </si>
  <si>
    <t>SUM('FIN1-SOURCE'!AG42,'FIN1-SOURCE'!AG55,'FIN1-SOURCE'!AG67)='FIN1-SOURCE'!AG83</t>
  </si>
  <si>
    <t>SUM('FIN1-SOURCE'!AG43,'FIN1-SOURCE'!AG56,'FIN1-SOURCE'!AG68)='FIN1-SOURCE'!AG84</t>
  </si>
  <si>
    <t>SUM('FIN1-SOURCE'!AG44,'FIN1-SOURCE'!AG57,'FIN1-SOURCE'!AG69)='FIN1-SOURCE'!AG85</t>
  </si>
  <si>
    <t>SUM('FIN1-SOURCE'!AG75,'FIN1-SOURCE'!AG85)='FIN1-SOURCE'!AG86</t>
  </si>
  <si>
    <t>SUM(AG75,AG85)</t>
  </si>
  <si>
    <t>SUM('FIN1-SOURCE'!AA89,'FIN1-SOURCE'!AD89)='FIN1-SOURCE'!AG89</t>
  </si>
  <si>
    <t>SUM(AA89,AD89)</t>
  </si>
  <si>
    <t>SUM('FIN1-SOURCE'!AG88,'FIN1-SOURCE'!AG89)='FIN1-SOURCE'!AG90</t>
  </si>
  <si>
    <t>SUM(AG88,AG89)</t>
  </si>
  <si>
    <t>SUM('FIN1-SOURCE'!AG87,'FIN1-SOURCE'!AG90)='FIN1-SOURCE'!AG91</t>
  </si>
  <si>
    <t>SUM(AG87,AG90)</t>
  </si>
  <si>
    <t>SUM('FIN1-SOURCE'!AA95,'FIN1-SOURCE'!AD95)='FIN1-SOURCE'!AG95</t>
  </si>
  <si>
    <t>SUM(AA95,AD95)</t>
  </si>
  <si>
    <t>SUM('FIN1-SOURCE'!AG93,'FIN1-SOURCE'!AG94,'FIN1-SOURCE'!AG95)='FIN1-SOURCE'!AG96</t>
  </si>
  <si>
    <t>SUM(AG93,AG94,AG95)</t>
  </si>
  <si>
    <t>SUM('FIN1-SOURCE'!AG91,'FIN1-SOURCE'!AG96)='FIN1-SOURCE'!AG97</t>
  </si>
  <si>
    <t>SUM(AG91,AG96)</t>
  </si>
  <si>
    <t>SUM('FIN1-SOURCE'!AA100,'FIN1-SOURCE'!AD100)='FIN1-SOURCE'!AG100</t>
  </si>
  <si>
    <t>SUM(AA100,AD100)</t>
  </si>
  <si>
    <t>SUM('FIN1-SOURCE'!AG99,'FIN1-SOURCE'!AG100)='FIN1-SOURCE'!AG101</t>
  </si>
  <si>
    <t>SUM(AG99,AG100)</t>
  </si>
  <si>
    <t>SUM('FIN1-SOURCE'!AG98,'FIN1-SOURCE'!AG101)='FIN1-SOURCE'!AG102</t>
  </si>
  <si>
    <t>SUM(AG98,AG101)</t>
  </si>
  <si>
    <t>SUM('FIN1-SOURCE'!AA106,'FIN1-SOURCE'!AD106)='FIN1-SOURCE'!AG106</t>
  </si>
  <si>
    <t>SUM(AA106,AD106)</t>
  </si>
  <si>
    <t>SUM('FIN1-SOURCE'!AG104,'FIN1-SOURCE'!AG105,'FIN1-SOURCE'!AG106)='FIN1-SOURCE'!AG107</t>
  </si>
  <si>
    <t>SUM(AG104,AG105,AG106)</t>
  </si>
  <si>
    <t>SUM('FIN1-SOURCE'!AG102,'FIN1-SOURCE'!AG107)='FIN1-SOURCE'!AG108</t>
  </si>
  <si>
    <t>SUM(AG102,AG107)</t>
  </si>
  <si>
    <t>SUM('FIN1-SOURCE'!AA111,'FIN1-SOURCE'!AD111)='FIN1-SOURCE'!AG111</t>
  </si>
  <si>
    <t>SUM(AA111,AD111)</t>
  </si>
  <si>
    <t>SUM('FIN1-SOURCE'!AG110,'FIN1-SOURCE'!AG111)='FIN1-SOURCE'!AG112</t>
  </si>
  <si>
    <t>SUM(AG110,AG111)</t>
  </si>
  <si>
    <t>SUM('FIN1-SOURCE'!AG109,'FIN1-SOURCE'!AG112)='FIN1-SOURCE'!AG113</t>
  </si>
  <si>
    <t>SUM(AG109,AG112)</t>
  </si>
  <si>
    <t>SUM('FIN1-SOURCE'!AA118,'FIN1-SOURCE'!AD118)='FIN1-SOURCE'!AG118</t>
  </si>
  <si>
    <t>SUM(AA118,AD118)</t>
  </si>
  <si>
    <t>SUM('FIN1-SOURCE'!AG117,'FIN1-SOURCE'!AG118)='FIN1-SOURCE'!AG119</t>
  </si>
  <si>
    <t>SUM(AG117,AG118)</t>
  </si>
  <si>
    <t>SUM('FIN1-SOURCE'!AG113,'FIN1-SOURCE'!AG119)='FIN1-SOURCE'!AG120</t>
  </si>
  <si>
    <t>SUM(AG113,AG119)</t>
  </si>
  <si>
    <t>SUM('FIN1-SOURCE'!AG102,'FIN1-SOURCE'!AG113)='FIN1-SOURCE'!AG125</t>
  </si>
  <si>
    <t>SUM(AG102,AG113)</t>
  </si>
  <si>
    <t>SUM('FIN1-SOURCE'!AG103,'FIN1-SOURCE'!AG115)='FIN1-SOURCE'!AG126</t>
  </si>
  <si>
    <t>SUM(AG103,AG115)</t>
  </si>
  <si>
    <t>SUM('FIN1-SOURCE'!AG107,'FIN1-SOURCE'!AG125)='FIN1-SOURCE'!AG127</t>
  </si>
  <si>
    <t>SUM(AG107,AG125)</t>
  </si>
  <si>
    <t>SUM('FIN1-SOURCE'!AG71,'FIN1-SOURCE'!AG87,'FIN1-SOURCE'!AG121)='FIN1-SOURCE'!AG128</t>
  </si>
  <si>
    <t>SUM(AG71,AG87,AG121)</t>
  </si>
  <si>
    <t>SUM('FIN1-SOURCE'!AG72,'FIN1-SOURCE'!AG88,'FIN1-SOURCE'!AG122)='FIN1-SOURCE'!AG129</t>
  </si>
  <si>
    <t>SUM(AG72,AG88,AG122)</t>
  </si>
  <si>
    <t>SUM('FIN1-SOURCE'!AG73,'FIN1-SOURCE'!AG89,'FIN1-SOURCE'!AG123)='FIN1-SOURCE'!AG130</t>
  </si>
  <si>
    <t>SUM(AG73,AG89,AG123)</t>
  </si>
  <si>
    <t>SUM('FIN1-SOURCE'!AG74,'FIN1-SOURCE'!AG90,'FIN1-SOURCE'!AG124)='FIN1-SOURCE'!AG131</t>
  </si>
  <si>
    <t>SUM(AG74,AG90,AG124)</t>
  </si>
  <si>
    <t>SUM('FIN1-SOURCE'!AG75,'FIN1-SOURCE'!AG91,'FIN1-SOURCE'!AG125)='FIN1-SOURCE'!AG132</t>
  </si>
  <si>
    <t>SUM(AG75,AG91,AG125)</t>
  </si>
  <si>
    <t>SUM('FIN1-SOURCE'!AG77,'FIN1-SOURCE'!AG126)='FIN1-SOURCE'!AG133</t>
  </si>
  <si>
    <t>SUM(AG77,AG126)</t>
  </si>
  <si>
    <t>SUM('FIN1-SOURCE'!AG78,'FIN1-SOURCE'!AG92,'FIN1-SOURCE'!AG116)='FIN1-SOURCE'!AG134</t>
  </si>
  <si>
    <t>SUM(AG78,AG92,AG116)</t>
  </si>
  <si>
    <t>SUM('FIN1-SOURCE'!AG107,'FIN1-SOURCE'!AG132)='FIN1-SOURCE'!AG135</t>
  </si>
  <si>
    <t>SUM(AG107,AG132)</t>
  </si>
  <si>
    <t>AG135</t>
  </si>
  <si>
    <t>SUM('FIN1-SOURCE'!AJ42,'FIN1-SOURCE'!AJ55,'FIN1-SOURCE'!AJ67)='FIN1-SOURCE'!AJ83</t>
  </si>
  <si>
    <t>SUM('FIN1-SOURCE'!AJ43,'FIN1-SOURCE'!AJ56,'FIN1-SOURCE'!AJ68)='FIN1-SOURCE'!AJ84</t>
  </si>
  <si>
    <t>SUM('FIN1-SOURCE'!AJ44,'FIN1-SOURCE'!AJ57,'FIN1-SOURCE'!AJ69)='FIN1-SOURCE'!AJ85</t>
  </si>
  <si>
    <t>SUM('FIN1-SOURCE'!AJ75,'FIN1-SOURCE'!AJ85)='FIN1-SOURCE'!AJ86</t>
  </si>
  <si>
    <t>SUM(AJ75,AJ85)</t>
  </si>
  <si>
    <t>SUM('FIN1-SOURCE'!AJ88,'FIN1-SOURCE'!AJ89)='FIN1-SOURCE'!AJ90</t>
  </si>
  <si>
    <t>SUM(AJ88,AJ89)</t>
  </si>
  <si>
    <t>SUM('FIN1-SOURCE'!AJ87,'FIN1-SOURCE'!AJ90)='FIN1-SOURCE'!AJ91</t>
  </si>
  <si>
    <t>SUM(AJ87,AJ90)</t>
  </si>
  <si>
    <t>AJ91</t>
  </si>
  <si>
    <t>SUM('FIN1-SOURCE'!AJ93,'FIN1-SOURCE'!AJ94,'FIN1-SOURCE'!AJ95)='FIN1-SOURCE'!AJ96</t>
  </si>
  <si>
    <t>SUM(AJ93,AJ94,AJ95)</t>
  </si>
  <si>
    <t>SUM('FIN1-SOURCE'!AJ91,'FIN1-SOURCE'!AJ96)='FIN1-SOURCE'!AJ97</t>
  </si>
  <si>
    <t>SUM(AJ91,AJ96)</t>
  </si>
  <si>
    <t>AJ97</t>
  </si>
  <si>
    <t>SUM('FIN1-SOURCE'!AJ99,'FIN1-SOURCE'!AJ100)='FIN1-SOURCE'!AJ101</t>
  </si>
  <si>
    <t>SUM(AJ99,AJ100)</t>
  </si>
  <si>
    <t>SUM('FIN1-SOURCE'!AJ98,'FIN1-SOURCE'!AJ101)='FIN1-SOURCE'!AJ102</t>
  </si>
  <si>
    <t>SUM(AJ98,AJ101)</t>
  </si>
  <si>
    <t>AJ102</t>
  </si>
  <si>
    <t>SUM('FIN1-SOURCE'!AJ104,'FIN1-SOURCE'!AJ105,'FIN1-SOURCE'!AJ106)='FIN1-SOURCE'!AJ107</t>
  </si>
  <si>
    <t>SUM(AJ104,AJ105,AJ106)</t>
  </si>
  <si>
    <t>SUM('FIN1-SOURCE'!AJ102,'FIN1-SOURCE'!AJ107)='FIN1-SOURCE'!AJ108</t>
  </si>
  <si>
    <t>SUM(AJ102,AJ107)</t>
  </si>
  <si>
    <t>AJ108</t>
  </si>
  <si>
    <t>SUM('FIN1-SOURCE'!AJ110,'FIN1-SOURCE'!AJ111)='FIN1-SOURCE'!AJ112</t>
  </si>
  <si>
    <t>SUM(AJ110,AJ111)</t>
  </si>
  <si>
    <t>SUM('FIN1-SOURCE'!AJ109,'FIN1-SOURCE'!AJ112)='FIN1-SOURCE'!AJ113</t>
  </si>
  <si>
    <t>SUM(AJ109,AJ112)</t>
  </si>
  <si>
    <t>AJ113</t>
  </si>
  <si>
    <t>SUM('FIN1-SOURCE'!AJ117,'FIN1-SOURCE'!AJ118)='FIN1-SOURCE'!AJ119</t>
  </si>
  <si>
    <t>SUM(AJ117,AJ118)</t>
  </si>
  <si>
    <t>SUM('FIN1-SOURCE'!AJ113,'FIN1-SOURCE'!AJ119)='FIN1-SOURCE'!AJ120</t>
  </si>
  <si>
    <t>SUM(AJ113,AJ119)</t>
  </si>
  <si>
    <t>SUM('FIN1-SOURCE'!AJ102,'FIN1-SOURCE'!AJ113)='FIN1-SOURCE'!AJ125</t>
  </si>
  <si>
    <t>SUM(AJ102,AJ113)</t>
  </si>
  <si>
    <t>SUM('FIN1-SOURCE'!AJ103,'FIN1-SOURCE'!AJ115)='FIN1-SOURCE'!AJ126</t>
  </si>
  <si>
    <t>SUM(AJ103,AJ115)</t>
  </si>
  <si>
    <t>SUM('FIN1-SOURCE'!AJ107,'FIN1-SOURCE'!AJ125)='FIN1-SOURCE'!AJ127</t>
  </si>
  <si>
    <t>SUM(AJ107,AJ125)</t>
  </si>
  <si>
    <t>SUM('FIN1-SOURCE'!AJ71,'FIN1-SOURCE'!AJ87,'FIN1-SOURCE'!AJ121)='FIN1-SOURCE'!AJ128</t>
  </si>
  <si>
    <t>SUM(AJ71,AJ87,AJ121)</t>
  </si>
  <si>
    <t>SUM('FIN1-SOURCE'!AJ72,'FIN1-SOURCE'!AJ88,'FIN1-SOURCE'!AJ122)='FIN1-SOURCE'!AJ129</t>
  </si>
  <si>
    <t>SUM(AJ72,AJ88,AJ122)</t>
  </si>
  <si>
    <t>SUM('FIN1-SOURCE'!AJ73,'FIN1-SOURCE'!AJ89,'FIN1-SOURCE'!AJ123)='FIN1-SOURCE'!AJ130</t>
  </si>
  <si>
    <t>SUM(AJ73,AJ89,AJ123)</t>
  </si>
  <si>
    <t>SUM('FIN1-SOURCE'!AJ74,'FIN1-SOURCE'!AJ90,'FIN1-SOURCE'!AJ124)='FIN1-SOURCE'!AJ131</t>
  </si>
  <si>
    <t>SUM(AJ74,AJ90,AJ124)</t>
  </si>
  <si>
    <t>SUM('FIN1-SOURCE'!AJ75,'FIN1-SOURCE'!AJ91,'FIN1-SOURCE'!AJ125)='FIN1-SOURCE'!AJ132</t>
  </si>
  <si>
    <t>SUM(AJ75,AJ91,AJ125)</t>
  </si>
  <si>
    <t>SUM('FIN1-SOURCE'!AJ77,'FIN1-SOURCE'!AJ126)='FIN1-SOURCE'!AJ133</t>
  </si>
  <si>
    <t>SUM(AJ77,AJ126)</t>
  </si>
  <si>
    <t>SUM('FIN1-SOURCE'!AJ78,'FIN1-SOURCE'!AJ92,'FIN1-SOURCE'!AJ116)='FIN1-SOURCE'!AJ134</t>
  </si>
  <si>
    <t>SUM(AJ78,AJ92,AJ116)</t>
  </si>
  <si>
    <t>SUM('FIN1-SOURCE'!AJ107,'FIN1-SOURCE'!AJ132)='FIN1-SOURCE'!AJ135</t>
  </si>
  <si>
    <t>SUM(AJ107,AJ132)</t>
  </si>
  <si>
    <t>AJ135</t>
  </si>
  <si>
    <t>SUM('FIN1-SOURCE'!AM42,'FIN1-SOURCE'!AM55,'FIN1-SOURCE'!AM67)='FIN1-SOURCE'!AM83</t>
  </si>
  <si>
    <t>SUM('FIN1-SOURCE'!AM43,'FIN1-SOURCE'!AM56,'FIN1-SOURCE'!AM68)='FIN1-SOURCE'!AM84</t>
  </si>
  <si>
    <t>SUM('FIN1-SOURCE'!AM44,'FIN1-SOURCE'!AM57,'FIN1-SOURCE'!AM69)='FIN1-SOURCE'!AM85</t>
  </si>
  <si>
    <t>SUM('FIN1-SOURCE'!AM75,'FIN1-SOURCE'!AM85)='FIN1-SOURCE'!AM86</t>
  </si>
  <si>
    <t>SUM(AM75,AM85)</t>
  </si>
  <si>
    <t>SUM('FIN1-SOURCE'!AM88,'FIN1-SOURCE'!AM89)='FIN1-SOURCE'!AM90</t>
  </si>
  <si>
    <t>SUM(AM88,AM89)</t>
  </si>
  <si>
    <t>SUM('FIN1-SOURCE'!AM87,'FIN1-SOURCE'!AM90)='FIN1-SOURCE'!AM91</t>
  </si>
  <si>
    <t>SUM(AM87,AM90)</t>
  </si>
  <si>
    <t>AM91</t>
  </si>
  <si>
    <t>SUM('FIN1-SOURCE'!AM93,'FIN1-SOURCE'!AM94,'FIN1-SOURCE'!AM95)='FIN1-SOURCE'!AM96</t>
  </si>
  <si>
    <t>SUM(AM93,AM94,AM95)</t>
  </si>
  <si>
    <t>SUM('FIN1-SOURCE'!AM91,'FIN1-SOURCE'!AM96)='FIN1-SOURCE'!AM97</t>
  </si>
  <si>
    <t>SUM(AM91,AM96)</t>
  </si>
  <si>
    <t>AM97</t>
  </si>
  <si>
    <t>SUM('FIN1-SOURCE'!AM99,'FIN1-SOURCE'!AM100)='FIN1-SOURCE'!AM101</t>
  </si>
  <si>
    <t>SUM(AM99,AM100)</t>
  </si>
  <si>
    <t>SUM('FIN1-SOURCE'!AM98,'FIN1-SOURCE'!AM101)='FIN1-SOURCE'!AM102</t>
  </si>
  <si>
    <t>SUM(AM98,AM101)</t>
  </si>
  <si>
    <t>AM102</t>
  </si>
  <si>
    <t>SUM('FIN1-SOURCE'!AM104,'FIN1-SOURCE'!AM105,'FIN1-SOURCE'!AM106)='FIN1-SOURCE'!AM107</t>
  </si>
  <si>
    <t>SUM(AM104,AM105,AM106)</t>
  </si>
  <si>
    <t>SUM('FIN1-SOURCE'!AM102,'FIN1-SOURCE'!AM107)='FIN1-SOURCE'!AM108</t>
  </si>
  <si>
    <t>SUM(AM102,AM107)</t>
  </si>
  <si>
    <t>AM108</t>
  </si>
  <si>
    <t>SUM('FIN1-SOURCE'!AM110,'FIN1-SOURCE'!AM111)='FIN1-SOURCE'!AM112</t>
  </si>
  <si>
    <t>SUM(AM110,AM111)</t>
  </si>
  <si>
    <t>SUM('FIN1-SOURCE'!AM109,'FIN1-SOURCE'!AM112)='FIN1-SOURCE'!AM113</t>
  </si>
  <si>
    <t>SUM(AM109,AM112)</t>
  </si>
  <si>
    <t>AM113</t>
  </si>
  <si>
    <t>SUM('FIN1-SOURCE'!AM117,'FIN1-SOURCE'!AM118)='FIN1-SOURCE'!AM119</t>
  </si>
  <si>
    <t>SUM(AM117,AM118)</t>
  </si>
  <si>
    <t>SUM('FIN1-SOURCE'!AM113,'FIN1-SOURCE'!AM119)='FIN1-SOURCE'!AM120</t>
  </si>
  <si>
    <t>SUM(AM113,AM119)</t>
  </si>
  <si>
    <t>SUM('FIN1-SOURCE'!AM102,'FIN1-SOURCE'!AM113)='FIN1-SOURCE'!AM125</t>
  </si>
  <si>
    <t>SUM(AM102,AM113)</t>
  </si>
  <si>
    <t>SUM('FIN1-SOURCE'!AM103,'FIN1-SOURCE'!AM115)='FIN1-SOURCE'!AM126</t>
  </si>
  <si>
    <t>SUM(AM103,AM115)</t>
  </si>
  <si>
    <t>SUM('FIN1-SOURCE'!AM107,'FIN1-SOURCE'!AM125)='FIN1-SOURCE'!AM127</t>
  </si>
  <si>
    <t>SUM(AM107,AM125)</t>
  </si>
  <si>
    <t>SUM('FIN1-SOURCE'!AM71,'FIN1-SOURCE'!AM87,'FIN1-SOURCE'!AM121)='FIN1-SOURCE'!AM128</t>
  </si>
  <si>
    <t>SUM(AM71,AM87,AM121)</t>
  </si>
  <si>
    <t>SUM('FIN1-SOURCE'!AM72,'FIN1-SOURCE'!AM88,'FIN1-SOURCE'!AM122)='FIN1-SOURCE'!AM129</t>
  </si>
  <si>
    <t>SUM(AM72,AM88,AM122)</t>
  </si>
  <si>
    <t>SUM('FIN1-SOURCE'!AM73,'FIN1-SOURCE'!AM89,'FIN1-SOURCE'!AM123)='FIN1-SOURCE'!AM130</t>
  </si>
  <si>
    <t>SUM(AM73,AM89,AM123)</t>
  </si>
  <si>
    <t>SUM('FIN1-SOURCE'!AM74,'FIN1-SOURCE'!AM90,'FIN1-SOURCE'!AM124)='FIN1-SOURCE'!AM131</t>
  </si>
  <si>
    <t>SUM(AM74,AM90,AM124)</t>
  </si>
  <si>
    <t>SUM('FIN1-SOURCE'!AM75,'FIN1-SOURCE'!AM91,'FIN1-SOURCE'!AM125)='FIN1-SOURCE'!AM132</t>
  </si>
  <si>
    <t>SUM(AM75,AM91,AM125)</t>
  </si>
  <si>
    <t>SUM('FIN1-SOURCE'!AM77,'FIN1-SOURCE'!AM126)='FIN1-SOURCE'!AM133</t>
  </si>
  <si>
    <t>SUM(AM77,AM126)</t>
  </si>
  <si>
    <t>SUM('FIN1-SOURCE'!AM78,'FIN1-SOURCE'!AM92,'FIN1-SOURCE'!AM116)='FIN1-SOURCE'!AM134</t>
  </si>
  <si>
    <t>SUM(AM78,AM92,AM116)</t>
  </si>
  <si>
    <t>SUM('FIN1-SOURCE'!AM107,'FIN1-SOURCE'!AM132)='FIN1-SOURCE'!AM135</t>
  </si>
  <si>
    <t>SUM(AM107,AM132)</t>
  </si>
  <si>
    <t>AM135</t>
  </si>
  <si>
    <t>SUM('FIN1-SOURCE'!AP42,'FIN1-SOURCE'!AP55,'FIN1-SOURCE'!AP67)='FIN1-SOURCE'!AP83</t>
  </si>
  <si>
    <t>SUM('FIN1-SOURCE'!AP43,'FIN1-SOURCE'!AP56,'FIN1-SOURCE'!AP68)='FIN1-SOURCE'!AP84</t>
  </si>
  <si>
    <t>SUM('FIN1-SOURCE'!AP44,'FIN1-SOURCE'!AP57,'FIN1-SOURCE'!AP69)='FIN1-SOURCE'!AP85</t>
  </si>
  <si>
    <t>SUM('FIN1-SOURCE'!AP75,'FIN1-SOURCE'!AP85)='FIN1-SOURCE'!AP86</t>
  </si>
  <si>
    <t>SUM(AP75,AP85)</t>
  </si>
  <si>
    <t>SUM('FIN1-SOURCE'!AP88,'FIN1-SOURCE'!AP89)='FIN1-SOURCE'!AP90</t>
  </si>
  <si>
    <t>SUM(AP88,AP89)</t>
  </si>
  <si>
    <t>SUM('FIN1-SOURCE'!AP87,'FIN1-SOURCE'!AP90)='FIN1-SOURCE'!AP91</t>
  </si>
  <si>
    <t>SUM(AP87,AP90)</t>
  </si>
  <si>
    <t>AP91</t>
  </si>
  <si>
    <t>SUM('FIN1-SOURCE'!AP93,'FIN1-SOURCE'!AP94,'FIN1-SOURCE'!AP95)='FIN1-SOURCE'!AP96</t>
  </si>
  <si>
    <t>SUM(AP93,AP94,AP95)</t>
  </si>
  <si>
    <t>SUM('FIN1-SOURCE'!AP91,'FIN1-SOURCE'!AP96)='FIN1-SOURCE'!AP97</t>
  </si>
  <si>
    <t>SUM(AP91,AP96)</t>
  </si>
  <si>
    <t>AP97</t>
  </si>
  <si>
    <t>SUM('FIN1-SOURCE'!AP99,'FIN1-SOURCE'!AP100)='FIN1-SOURCE'!AP101</t>
  </si>
  <si>
    <t>SUM(AP99,AP100)</t>
  </si>
  <si>
    <t>SUM('FIN1-SOURCE'!AP98,'FIN1-SOURCE'!AP101)='FIN1-SOURCE'!AP102</t>
  </si>
  <si>
    <t>SUM(AP98,AP101)</t>
  </si>
  <si>
    <t>AP102</t>
  </si>
  <si>
    <t>SUM('FIN1-SOURCE'!AP104,'FIN1-SOURCE'!AP105,'FIN1-SOURCE'!AP106)='FIN1-SOURCE'!AP107</t>
  </si>
  <si>
    <t>SUM(AP104,AP105,AP106)</t>
  </si>
  <si>
    <t>SUM('FIN1-SOURCE'!AP102,'FIN1-SOURCE'!AP107)='FIN1-SOURCE'!AP108</t>
  </si>
  <si>
    <t>SUM(AP102,AP107)</t>
  </si>
  <si>
    <t>AP108</t>
  </si>
  <si>
    <t>SUM('FIN1-SOURCE'!AP110,'FIN1-SOURCE'!AP111)='FIN1-SOURCE'!AP112</t>
  </si>
  <si>
    <t>SUM(AP110,AP111)</t>
  </si>
  <si>
    <t>SUM('FIN1-SOURCE'!AP109,'FIN1-SOURCE'!AP112)='FIN1-SOURCE'!AP113</t>
  </si>
  <si>
    <t>SUM(AP109,AP112)</t>
  </si>
  <si>
    <t>AP113</t>
  </si>
  <si>
    <t>SUM('FIN1-SOURCE'!AP117,'FIN1-SOURCE'!AP118)='FIN1-SOURCE'!AP119</t>
  </si>
  <si>
    <t>SUM(AP117,AP118)</t>
  </si>
  <si>
    <t>SUM('FIN1-SOURCE'!AP113,'FIN1-SOURCE'!AP119)='FIN1-SOURCE'!AP120</t>
  </si>
  <si>
    <t>SUM(AP113,AP119)</t>
  </si>
  <si>
    <t>SUM('FIN1-SOURCE'!AP102,'FIN1-SOURCE'!AP113)='FIN1-SOURCE'!AP125</t>
  </si>
  <si>
    <t>SUM(AP102,AP113)</t>
  </si>
  <si>
    <t>SUM('FIN1-SOURCE'!AP103,'FIN1-SOURCE'!AP115)='FIN1-SOURCE'!AP126</t>
  </si>
  <si>
    <t>SUM(AP103,AP115)</t>
  </si>
  <si>
    <t>SUM('FIN1-SOURCE'!AP107,'FIN1-SOURCE'!AP125)='FIN1-SOURCE'!AP127</t>
  </si>
  <si>
    <t>SUM(AP107,AP125)</t>
  </si>
  <si>
    <t>SUM('FIN1-SOURCE'!AP71,'FIN1-SOURCE'!AP87,'FIN1-SOURCE'!AP121)='FIN1-SOURCE'!AP128</t>
  </si>
  <si>
    <t>SUM(AP71,AP87,AP121)</t>
  </si>
  <si>
    <t>SUM('FIN1-SOURCE'!AP72,'FIN1-SOURCE'!AP88,'FIN1-SOURCE'!AP122)='FIN1-SOURCE'!AP129</t>
  </si>
  <si>
    <t>SUM(AP72,AP88,AP122)</t>
  </si>
  <si>
    <t>SUM('FIN1-SOURCE'!AP73,'FIN1-SOURCE'!AP89,'FIN1-SOURCE'!AP123)='FIN1-SOURCE'!AP130</t>
  </si>
  <si>
    <t>SUM(AP73,AP89,AP123)</t>
  </si>
  <si>
    <t>SUM('FIN1-SOURCE'!AP74,'FIN1-SOURCE'!AP90,'FIN1-SOURCE'!AP124)='FIN1-SOURCE'!AP131</t>
  </si>
  <si>
    <t>SUM(AP74,AP90,AP124)</t>
  </si>
  <si>
    <t>SUM('FIN1-SOURCE'!AP75,'FIN1-SOURCE'!AP91,'FIN1-SOURCE'!AP125)='FIN1-SOURCE'!AP132</t>
  </si>
  <si>
    <t>SUM(AP75,AP91,AP125)</t>
  </si>
  <si>
    <t>SUM('FIN1-SOURCE'!AP77,'FIN1-SOURCE'!AP126)='FIN1-SOURCE'!AP133</t>
  </si>
  <si>
    <t>SUM(AP77,AP126)</t>
  </si>
  <si>
    <t>SUM('FIN1-SOURCE'!AP78,'FIN1-SOURCE'!AP92,'FIN1-SOURCE'!AP116)='FIN1-SOURCE'!AP134</t>
  </si>
  <si>
    <t>SUM(AP78,AP92,AP116)</t>
  </si>
  <si>
    <t>SUM('FIN1-SOURCE'!AP107,'FIN1-SOURCE'!AP132)='FIN1-SOURCE'!AP135</t>
  </si>
  <si>
    <t>SUM(AP107,AP132)</t>
  </si>
  <si>
    <t>AP135</t>
  </si>
  <si>
    <t>SUM('FIN1-SOURCE'!AM80,'FIN1-SOURCE'!AP80)='FIN1-SOURCE'!AS80</t>
  </si>
  <si>
    <t>SUM(AM80,AP80)</t>
  </si>
  <si>
    <t>SUM('FIN1-SOURCE'!AM82,'FIN1-SOURCE'!AP82)='FIN1-SOURCE'!AS82</t>
  </si>
  <si>
    <t>SUM(AM82,AP82)</t>
  </si>
  <si>
    <t>SUM('FIN1-SOURCE'!AS42,'FIN1-SOURCE'!AS55,'FIN1-SOURCE'!AS67)='FIN1-SOURCE'!AS83</t>
  </si>
  <si>
    <t>SUM('FIN1-SOURCE'!AS43,'FIN1-SOURCE'!AS56,'FIN1-SOURCE'!AS68)='FIN1-SOURCE'!AS84</t>
  </si>
  <si>
    <t>SUM('FIN1-SOURCE'!AS44,'FIN1-SOURCE'!AS57,'FIN1-SOURCE'!AS69)='FIN1-SOURCE'!AS85</t>
  </si>
  <si>
    <t>SUM('FIN1-SOURCE'!AS75,'FIN1-SOURCE'!AS85)='FIN1-SOURCE'!AS86</t>
  </si>
  <si>
    <t>SUM(AS75,AS85)</t>
  </si>
  <si>
    <t>SUM('FIN1-SOURCE'!AM89,'FIN1-SOURCE'!AP89)='FIN1-SOURCE'!AS89</t>
  </si>
  <si>
    <t>SUM(AM89,AP89)</t>
  </si>
  <si>
    <t>SUM('FIN1-SOURCE'!AS88,'FIN1-SOURCE'!AS89)='FIN1-SOURCE'!AS90</t>
  </si>
  <si>
    <t>SUM(AS88,AS89)</t>
  </si>
  <si>
    <t>SUM('FIN1-SOURCE'!AS87,'FIN1-SOURCE'!AS90)='FIN1-SOURCE'!AS91</t>
  </si>
  <si>
    <t>SUM(AS87,AS90)</t>
  </si>
  <si>
    <t>SUM('FIN1-SOURCE'!AM95,'FIN1-SOURCE'!AP95)='FIN1-SOURCE'!AS95</t>
  </si>
  <si>
    <t>SUM(AM95,AP95)</t>
  </si>
  <si>
    <t>SUM('FIN1-SOURCE'!AS93,'FIN1-SOURCE'!AS94,'FIN1-SOURCE'!AS95)='FIN1-SOURCE'!AS96</t>
  </si>
  <si>
    <t>SUM(AS93,AS94,AS95)</t>
  </si>
  <si>
    <t>SUM('FIN1-SOURCE'!AS91,'FIN1-SOURCE'!AS96)='FIN1-SOURCE'!AS97</t>
  </si>
  <si>
    <t>SUM(AS91,AS96)</t>
  </si>
  <si>
    <t>SUM('FIN1-SOURCE'!AM100,'FIN1-SOURCE'!AP100)='FIN1-SOURCE'!AS100</t>
  </si>
  <si>
    <t>SUM(AM100,AP100)</t>
  </si>
  <si>
    <t>SUM('FIN1-SOURCE'!AS99,'FIN1-SOURCE'!AS100)='FIN1-SOURCE'!AS101</t>
  </si>
  <si>
    <t>SUM(AS99,AS100)</t>
  </si>
  <si>
    <t>SUM('FIN1-SOURCE'!AS98,'FIN1-SOURCE'!AS101)='FIN1-SOURCE'!AS102</t>
  </si>
  <si>
    <t>SUM(AS98,AS101)</t>
  </si>
  <si>
    <t>SUM('FIN1-SOURCE'!AM106,'FIN1-SOURCE'!AP106)='FIN1-SOURCE'!AS106</t>
  </si>
  <si>
    <t>SUM(AM106,AP106)</t>
  </si>
  <si>
    <t>SUM('FIN1-SOURCE'!AS104,'FIN1-SOURCE'!AS105,'FIN1-SOURCE'!AS106)='FIN1-SOURCE'!AS107</t>
  </si>
  <si>
    <t>SUM(AS104,AS105,AS106)</t>
  </si>
  <si>
    <t>SUM('FIN1-SOURCE'!AS102,'FIN1-SOURCE'!AS107)='FIN1-SOURCE'!AS108</t>
  </si>
  <si>
    <t>SUM(AS102,AS107)</t>
  </si>
  <si>
    <t>SUM('FIN1-SOURCE'!AM111,'FIN1-SOURCE'!AP111)='FIN1-SOURCE'!AS111</t>
  </si>
  <si>
    <t>SUM(AM111,AP111)</t>
  </si>
  <si>
    <t>SUM('FIN1-SOURCE'!AS110,'FIN1-SOURCE'!AS111)='FIN1-SOURCE'!AS112</t>
  </si>
  <si>
    <t>SUM(AS110,AS111)</t>
  </si>
  <si>
    <t>SUM('FIN1-SOURCE'!AS109,'FIN1-SOURCE'!AS112)='FIN1-SOURCE'!AS113</t>
  </si>
  <si>
    <t>SUM(AS109,AS112)</t>
  </si>
  <si>
    <t>SUM('FIN1-SOURCE'!AM118,'FIN1-SOURCE'!AP118)='FIN1-SOURCE'!AS118</t>
  </si>
  <si>
    <t>SUM(AM118,AP118)</t>
  </si>
  <si>
    <t>SUM('FIN1-SOURCE'!AS117,'FIN1-SOURCE'!AS118)='FIN1-SOURCE'!AS119</t>
  </si>
  <si>
    <t>SUM(AS117,AS118)</t>
  </si>
  <si>
    <t>SUM('FIN1-SOURCE'!AS113,'FIN1-SOURCE'!AS119)='FIN1-SOURCE'!AS120</t>
  </si>
  <si>
    <t>SUM(AS113,AS119)</t>
  </si>
  <si>
    <t>SUM('FIN1-SOURCE'!AS102,'FIN1-SOURCE'!AS113)='FIN1-SOURCE'!AS125</t>
  </si>
  <si>
    <t>SUM(AS102,AS113)</t>
  </si>
  <si>
    <t>SUM('FIN1-SOURCE'!AS103,'FIN1-SOURCE'!AS115)='FIN1-SOURCE'!AS126</t>
  </si>
  <si>
    <t>SUM(AS103,AS115)</t>
  </si>
  <si>
    <t>SUM('FIN1-SOURCE'!AS107,'FIN1-SOURCE'!AS125)='FIN1-SOURCE'!AS127</t>
  </si>
  <si>
    <t>SUM(AS107,AS125)</t>
  </si>
  <si>
    <t>SUM('FIN1-SOURCE'!AS71,'FIN1-SOURCE'!AS87,'FIN1-SOURCE'!AS121)='FIN1-SOURCE'!AS128</t>
  </si>
  <si>
    <t>SUM(AS71,AS87,AS121)</t>
  </si>
  <si>
    <t>SUM('FIN1-SOURCE'!AS72,'FIN1-SOURCE'!AS88,'FIN1-SOURCE'!AS122)='FIN1-SOURCE'!AS129</t>
  </si>
  <si>
    <t>SUM(AS72,AS88,AS122)</t>
  </si>
  <si>
    <t>SUM('FIN1-SOURCE'!AS73,'FIN1-SOURCE'!AS89,'FIN1-SOURCE'!AS123)='FIN1-SOURCE'!AS130</t>
  </si>
  <si>
    <t>SUM(AS73,AS89,AS123)</t>
  </si>
  <si>
    <t>SUM('FIN1-SOURCE'!AS74,'FIN1-SOURCE'!AS90,'FIN1-SOURCE'!AS124)='FIN1-SOURCE'!AS131</t>
  </si>
  <si>
    <t>SUM(AS74,AS90,AS124)</t>
  </si>
  <si>
    <t>SUM('FIN1-SOURCE'!AS75,'FIN1-SOURCE'!AS91,'FIN1-SOURCE'!AS125)='FIN1-SOURCE'!AS132</t>
  </si>
  <si>
    <t>SUM(AS75,AS91,AS125)</t>
  </si>
  <si>
    <t>SUM('FIN1-SOURCE'!AS77,'FIN1-SOURCE'!AS126)='FIN1-SOURCE'!AS133</t>
  </si>
  <si>
    <t>SUM(AS77,AS126)</t>
  </si>
  <si>
    <t>SUM('FIN1-SOURCE'!AS78,'FIN1-SOURCE'!AS92,'FIN1-SOURCE'!AS116)='FIN1-SOURCE'!AS134</t>
  </si>
  <si>
    <t>SUM(AS78,AS92,AS116)</t>
  </si>
  <si>
    <t>SUM('FIN1-SOURCE'!AS107,'FIN1-SOURCE'!AS132)='FIN1-SOURCE'!AS135</t>
  </si>
  <si>
    <t>SUM(AS107,AS132)</t>
  </si>
  <si>
    <t>AS135</t>
  </si>
  <si>
    <t>SUM('FIN1-SOURCE'!AV42,'FIN1-SOURCE'!AV55,'FIN1-SOURCE'!AV67)='FIN1-SOURCE'!AV83</t>
  </si>
  <si>
    <t>SUM('FIN1-SOURCE'!AV43,'FIN1-SOURCE'!AV56,'FIN1-SOURCE'!AV68)='FIN1-SOURCE'!AV84</t>
  </si>
  <si>
    <t>SUM('FIN1-SOURCE'!AV44,'FIN1-SOURCE'!AV57,'FIN1-SOURCE'!AV69)='FIN1-SOURCE'!AV85</t>
  </si>
  <si>
    <t>SUM('FIN1-SOURCE'!AV75,'FIN1-SOURCE'!AV85)='FIN1-SOURCE'!AV86</t>
  </si>
  <si>
    <t>SUM(AV75,AV85)</t>
  </si>
  <si>
    <t>SUM('FIN1-SOURCE'!AV88,'FIN1-SOURCE'!AV89)='FIN1-SOURCE'!AV90</t>
  </si>
  <si>
    <t>SUM(AV88,AV89)</t>
  </si>
  <si>
    <t>SUM('FIN1-SOURCE'!AV87,'FIN1-SOURCE'!AV90)='FIN1-SOURCE'!AV91</t>
  </si>
  <si>
    <t>SUM(AV87,AV90)</t>
  </si>
  <si>
    <t>AV91</t>
  </si>
  <si>
    <t>SUM('FIN1-SOURCE'!AV93,'FIN1-SOURCE'!AV94,'FIN1-SOURCE'!AV95)='FIN1-SOURCE'!AV96</t>
  </si>
  <si>
    <t>SUM(AV93,AV94,AV95)</t>
  </si>
  <si>
    <t>SUM('FIN1-SOURCE'!AV91,'FIN1-SOURCE'!AV96)='FIN1-SOURCE'!AV97</t>
  </si>
  <si>
    <t>SUM(AV91,AV96)</t>
  </si>
  <si>
    <t>AV97</t>
  </si>
  <si>
    <t>SUM('FIN1-SOURCE'!AV99,'FIN1-SOURCE'!AV100)='FIN1-SOURCE'!AV101</t>
  </si>
  <si>
    <t>SUM(AV99,AV100)</t>
  </si>
  <si>
    <t>SUM('FIN1-SOURCE'!AV98,'FIN1-SOURCE'!AV101)='FIN1-SOURCE'!AV102</t>
  </si>
  <si>
    <t>SUM(AV98,AV101)</t>
  </si>
  <si>
    <t>AV102</t>
  </si>
  <si>
    <t>SUM('FIN1-SOURCE'!AV104,'FIN1-SOURCE'!AV105,'FIN1-SOURCE'!AV106)='FIN1-SOURCE'!AV107</t>
  </si>
  <si>
    <t>SUM(AV104,AV105,AV106)</t>
  </si>
  <si>
    <t>SUM('FIN1-SOURCE'!AV102,'FIN1-SOURCE'!AV107)='FIN1-SOURCE'!AV108</t>
  </si>
  <si>
    <t>SUM(AV102,AV107)</t>
  </si>
  <si>
    <t>AV108</t>
  </si>
  <si>
    <t>SUM('FIN1-SOURCE'!AV110,'FIN1-SOURCE'!AV111)='FIN1-SOURCE'!AV112</t>
  </si>
  <si>
    <t>SUM(AV110,AV111)</t>
  </si>
  <si>
    <t>SUM('FIN1-SOURCE'!AV109,'FIN1-SOURCE'!AV112)='FIN1-SOURCE'!AV113</t>
  </si>
  <si>
    <t>SUM(AV109,AV112)</t>
  </si>
  <si>
    <t>AV113</t>
  </si>
  <si>
    <t>SUM('FIN1-SOURCE'!AV117,'FIN1-SOURCE'!AV118)='FIN1-SOURCE'!AV119</t>
  </si>
  <si>
    <t>SUM(AV117,AV118)</t>
  </si>
  <si>
    <t>SUM('FIN1-SOURCE'!AV113,'FIN1-SOURCE'!AV119)='FIN1-SOURCE'!AV120</t>
  </si>
  <si>
    <t>SUM(AV113,AV119)</t>
  </si>
  <si>
    <t>SUM('FIN1-SOURCE'!AV102,'FIN1-SOURCE'!AV113)='FIN1-SOURCE'!AV125</t>
  </si>
  <si>
    <t>SUM(AV102,AV113)</t>
  </si>
  <si>
    <t>SUM('FIN1-SOURCE'!AV103,'FIN1-SOURCE'!AV115)='FIN1-SOURCE'!AV126</t>
  </si>
  <si>
    <t>SUM(AV103,AV115)</t>
  </si>
  <si>
    <t>SUM('FIN1-SOURCE'!AV107,'FIN1-SOURCE'!AV125)='FIN1-SOURCE'!AV127</t>
  </si>
  <si>
    <t>SUM(AV107,AV125)</t>
  </si>
  <si>
    <t>SUM('FIN1-SOURCE'!AV71,'FIN1-SOURCE'!AV87,'FIN1-SOURCE'!AV121)='FIN1-SOURCE'!AV128</t>
  </si>
  <si>
    <t>SUM(AV71,AV87,AV121)</t>
  </si>
  <si>
    <t>SUM('FIN1-SOURCE'!AV72,'FIN1-SOURCE'!AV88,'FIN1-SOURCE'!AV122)='FIN1-SOURCE'!AV129</t>
  </si>
  <si>
    <t>SUM(AV72,AV88,AV122)</t>
  </si>
  <si>
    <t>SUM('FIN1-SOURCE'!AV73,'FIN1-SOURCE'!AV89,'FIN1-SOURCE'!AV123)='FIN1-SOURCE'!AV130</t>
  </si>
  <si>
    <t>SUM(AV73,AV89,AV123)</t>
  </si>
  <si>
    <t>SUM('FIN1-SOURCE'!AV74,'FIN1-SOURCE'!AV90,'FIN1-SOURCE'!AV124)='FIN1-SOURCE'!AV131</t>
  </si>
  <si>
    <t>SUM(AV74,AV90,AV124)</t>
  </si>
  <si>
    <t>SUM('FIN1-SOURCE'!AV75,'FIN1-SOURCE'!AV91,'FIN1-SOURCE'!AV125)='FIN1-SOURCE'!AV132</t>
  </si>
  <si>
    <t>SUM(AV75,AV91,AV125)</t>
  </si>
  <si>
    <t>SUM('FIN1-SOURCE'!AV77,'FIN1-SOURCE'!AV126)='FIN1-SOURCE'!AV133</t>
  </si>
  <si>
    <t>SUM(AV77,AV126)</t>
  </si>
  <si>
    <t>SUM('FIN1-SOURCE'!AV78,'FIN1-SOURCE'!AV92,'FIN1-SOURCE'!AV116)='FIN1-SOURCE'!AV134</t>
  </si>
  <si>
    <t>SUM(AV78,AV92,AV116)</t>
  </si>
  <si>
    <t>SUM('FIN1-SOURCE'!AV107,'FIN1-SOURCE'!AV132)='FIN1-SOURCE'!AV135</t>
  </si>
  <si>
    <t>SUM(AV107,AV132)</t>
  </si>
  <si>
    <t>AV135</t>
  </si>
  <si>
    <t>SUM('FIN1-SOURCE'!AY42,'FIN1-SOURCE'!AY55,'FIN1-SOURCE'!AY67)='FIN1-SOURCE'!AY83</t>
  </si>
  <si>
    <t>SUM('FIN1-SOURCE'!AY43,'FIN1-SOURCE'!AY56,'FIN1-SOURCE'!AY68)='FIN1-SOURCE'!AY84</t>
  </si>
  <si>
    <t>SUM('FIN1-SOURCE'!AY44,'FIN1-SOURCE'!AY57,'FIN1-SOURCE'!AY69)='FIN1-SOURCE'!AY85</t>
  </si>
  <si>
    <t>SUM('FIN1-SOURCE'!AY75,'FIN1-SOURCE'!AY85)='FIN1-SOURCE'!AY86</t>
  </si>
  <si>
    <t>SUM(AY75,AY85)</t>
  </si>
  <si>
    <t>SUM('FIN1-SOURCE'!AY88,'FIN1-SOURCE'!AY89)='FIN1-SOURCE'!AY90</t>
  </si>
  <si>
    <t>SUM(AY88,AY89)</t>
  </si>
  <si>
    <t>SUM('FIN1-SOURCE'!AY87,'FIN1-SOURCE'!AY90)='FIN1-SOURCE'!AY91</t>
  </si>
  <si>
    <t>SUM(AY87,AY90)</t>
  </si>
  <si>
    <t>AY91</t>
  </si>
  <si>
    <t>SUM('FIN1-SOURCE'!AY93,'FIN1-SOURCE'!AY94,'FIN1-SOURCE'!AY95)='FIN1-SOURCE'!AY96</t>
  </si>
  <si>
    <t>SUM(AY93,AY94,AY95)</t>
  </si>
  <si>
    <t>SUM('FIN1-SOURCE'!AY91,'FIN1-SOURCE'!AY96)='FIN1-SOURCE'!AY97</t>
  </si>
  <si>
    <t>SUM(AY91,AY96)</t>
  </si>
  <si>
    <t>AY97</t>
  </si>
  <si>
    <t>SUM('FIN1-SOURCE'!AY99,'FIN1-SOURCE'!AY100)='FIN1-SOURCE'!AY101</t>
  </si>
  <si>
    <t>SUM(AY99,AY100)</t>
  </si>
  <si>
    <t>SUM('FIN1-SOURCE'!AY98,'FIN1-SOURCE'!AY101)='FIN1-SOURCE'!AY102</t>
  </si>
  <si>
    <t>SUM(AY98,AY101)</t>
  </si>
  <si>
    <t>AY102</t>
  </si>
  <si>
    <t>SUM('FIN1-SOURCE'!AY104,'FIN1-SOURCE'!AY105,'FIN1-SOURCE'!AY106)='FIN1-SOURCE'!AY107</t>
  </si>
  <si>
    <t>SUM(AY104,AY105,AY106)</t>
  </si>
  <si>
    <t>SUM('FIN1-SOURCE'!AY102,'FIN1-SOURCE'!AY107)='FIN1-SOURCE'!AY108</t>
  </si>
  <si>
    <t>SUM(AY102,AY107)</t>
  </si>
  <si>
    <t>AY108</t>
  </si>
  <si>
    <t>SUM('FIN1-SOURCE'!AY110,'FIN1-SOURCE'!AY111)='FIN1-SOURCE'!AY112</t>
  </si>
  <si>
    <t>SUM(AY110,AY111)</t>
  </si>
  <si>
    <t>SUM('FIN1-SOURCE'!AY109,'FIN1-SOURCE'!AY112)='FIN1-SOURCE'!AY113</t>
  </si>
  <si>
    <t>SUM(AY109,AY112)</t>
  </si>
  <si>
    <t>AY113</t>
  </si>
  <si>
    <t>SUM('FIN1-SOURCE'!AY117,'FIN1-SOURCE'!AY118)='FIN1-SOURCE'!AY119</t>
  </si>
  <si>
    <t>SUM(AY117,AY118)</t>
  </si>
  <si>
    <t>SUM('FIN1-SOURCE'!AY113,'FIN1-SOURCE'!AY119)='FIN1-SOURCE'!AY120</t>
  </si>
  <si>
    <t>SUM(AY113,AY119)</t>
  </si>
  <si>
    <t>SUM('FIN1-SOURCE'!AY102,'FIN1-SOURCE'!AY113)='FIN1-SOURCE'!AY125</t>
  </si>
  <si>
    <t>SUM(AY102,AY113)</t>
  </si>
  <si>
    <t>SUM('FIN1-SOURCE'!AY103,'FIN1-SOURCE'!AY115)='FIN1-SOURCE'!AY126</t>
  </si>
  <si>
    <t>SUM(AY103,AY115)</t>
  </si>
  <si>
    <t>SUM('FIN1-SOURCE'!AY107,'FIN1-SOURCE'!AY125)='FIN1-SOURCE'!AY127</t>
  </si>
  <si>
    <t>SUM(AY107,AY125)</t>
  </si>
  <si>
    <t>SUM('FIN1-SOURCE'!AY71,'FIN1-SOURCE'!AY87,'FIN1-SOURCE'!AY121)='FIN1-SOURCE'!AY128</t>
  </si>
  <si>
    <t>SUM(AY71,AY87,AY121)</t>
  </si>
  <si>
    <t>SUM('FIN1-SOURCE'!AY72,'FIN1-SOURCE'!AY88,'FIN1-SOURCE'!AY122)='FIN1-SOURCE'!AY129</t>
  </si>
  <si>
    <t>SUM(AY72,AY88,AY122)</t>
  </si>
  <si>
    <t>SUM('FIN1-SOURCE'!AY73,'FIN1-SOURCE'!AY89,'FIN1-SOURCE'!AY123)='FIN1-SOURCE'!AY130</t>
  </si>
  <si>
    <t>SUM(AY73,AY89,AY123)</t>
  </si>
  <si>
    <t>SUM('FIN1-SOURCE'!AY74,'FIN1-SOURCE'!AY90,'FIN1-SOURCE'!AY124)='FIN1-SOURCE'!AY131</t>
  </si>
  <si>
    <t>SUM(AY74,AY90,AY124)</t>
  </si>
  <si>
    <t>SUM('FIN1-SOURCE'!AY75,'FIN1-SOURCE'!AY91,'FIN1-SOURCE'!AY125)='FIN1-SOURCE'!AY132</t>
  </si>
  <si>
    <t>SUM(AY75,AY91,AY125)</t>
  </si>
  <si>
    <t>SUM('FIN1-SOURCE'!AY77,'FIN1-SOURCE'!AY126)='FIN1-SOURCE'!AY133</t>
  </si>
  <si>
    <t>SUM(AY77,AY126)</t>
  </si>
  <si>
    <t>SUM('FIN1-SOURCE'!AY78,'FIN1-SOURCE'!AY92,'FIN1-SOURCE'!AY116)='FIN1-SOURCE'!AY134</t>
  </si>
  <si>
    <t>SUM(AY78,AY92,AY116)</t>
  </si>
  <si>
    <t>SUM('FIN1-SOURCE'!AY107,'FIN1-SOURCE'!AY132)='FIN1-SOURCE'!AY135</t>
  </si>
  <si>
    <t>SUM(AY107,AY132)</t>
  </si>
  <si>
    <t>AY135</t>
  </si>
  <si>
    <t>SUM('FIN1-SOURCE'!AV80,'FIN1-SOURCE'!AY80)='FIN1-SOURCE'!BB80</t>
  </si>
  <si>
    <t>SUM(AV80,AY80)</t>
  </si>
  <si>
    <t>SUM('FIN1-SOURCE'!AV82,'FIN1-SOURCE'!AY82)='FIN1-SOURCE'!BB82</t>
  </si>
  <si>
    <t>SUM(AV82,AY82)</t>
  </si>
  <si>
    <t>SUM('FIN1-SOURCE'!BB42,'FIN1-SOURCE'!BB55,'FIN1-SOURCE'!BB67)='FIN1-SOURCE'!BB83</t>
  </si>
  <si>
    <t>SUM('FIN1-SOURCE'!BB43,'FIN1-SOURCE'!BB56,'FIN1-SOURCE'!BB68)='FIN1-SOURCE'!BB84</t>
  </si>
  <si>
    <t>SUM('FIN1-SOURCE'!BB44,'FIN1-SOURCE'!BB57,'FIN1-SOURCE'!BB69)='FIN1-SOURCE'!BB85</t>
  </si>
  <si>
    <t>SUM('FIN1-SOURCE'!BB75,'FIN1-SOURCE'!BB85)='FIN1-SOURCE'!BB86</t>
  </si>
  <si>
    <t>SUM(BB75,BB85)</t>
  </si>
  <si>
    <t>SUM('FIN1-SOURCE'!AV89,'FIN1-SOURCE'!AY89)='FIN1-SOURCE'!BB89</t>
  </si>
  <si>
    <t>SUM(AV89,AY89)</t>
  </si>
  <si>
    <t>SUM('FIN1-SOURCE'!BB88,'FIN1-SOURCE'!BB89)='FIN1-SOURCE'!BB90</t>
  </si>
  <si>
    <t>SUM(BB88,BB89)</t>
  </si>
  <si>
    <t>SUM('FIN1-SOURCE'!BB87,'FIN1-SOURCE'!BB90)='FIN1-SOURCE'!BB91</t>
  </si>
  <si>
    <t>SUM(BB87,BB90)</t>
  </si>
  <si>
    <t>SUM('FIN1-SOURCE'!AV95,'FIN1-SOURCE'!AY95)='FIN1-SOURCE'!BB95</t>
  </si>
  <si>
    <t>SUM(AV95,AY95)</t>
  </si>
  <si>
    <t>SUM('FIN1-SOURCE'!BB93,'FIN1-SOURCE'!BB94,'FIN1-SOURCE'!BB95)='FIN1-SOURCE'!BB96</t>
  </si>
  <si>
    <t>SUM(BB93,BB94,BB95)</t>
  </si>
  <si>
    <t>SUM('FIN1-SOURCE'!BB91,'FIN1-SOURCE'!BB96)='FIN1-SOURCE'!BB97</t>
  </si>
  <si>
    <t>SUM(BB91,BB96)</t>
  </si>
  <si>
    <t>SUM('FIN1-SOURCE'!AV100,'FIN1-SOURCE'!AY100)='FIN1-SOURCE'!BB100</t>
  </si>
  <si>
    <t>SUM(AV100,AY100)</t>
  </si>
  <si>
    <t>SUM('FIN1-SOURCE'!BB99,'FIN1-SOURCE'!BB100)='FIN1-SOURCE'!BB101</t>
  </si>
  <si>
    <t>SUM(BB99,BB100)</t>
  </si>
  <si>
    <t>SUM('FIN1-SOURCE'!BB98,'FIN1-SOURCE'!BB101)='FIN1-SOURCE'!BB102</t>
  </si>
  <si>
    <t>SUM(BB98,BB101)</t>
  </si>
  <si>
    <t>SUM('FIN1-SOURCE'!AV106,'FIN1-SOURCE'!AY106)='FIN1-SOURCE'!BB106</t>
  </si>
  <si>
    <t>SUM(AV106,AY106)</t>
  </si>
  <si>
    <t>SUM('FIN1-SOURCE'!BB104,'FIN1-SOURCE'!BB105,'FIN1-SOURCE'!BB106)='FIN1-SOURCE'!BB107</t>
  </si>
  <si>
    <t>SUM(BB104,BB105,BB106)</t>
  </si>
  <si>
    <t>SUM('FIN1-SOURCE'!BB102,'FIN1-SOURCE'!BB107)='FIN1-SOURCE'!BB108</t>
  </si>
  <si>
    <t>SUM(BB102,BB107)</t>
  </si>
  <si>
    <t>SUM('FIN1-SOURCE'!AV111,'FIN1-SOURCE'!AY111)='FIN1-SOURCE'!BB111</t>
  </si>
  <si>
    <t>SUM(AV111,AY111)</t>
  </si>
  <si>
    <t>SUM('FIN1-SOURCE'!BB110,'FIN1-SOURCE'!BB111)='FIN1-SOURCE'!BB112</t>
  </si>
  <si>
    <t>SUM(BB110,BB111)</t>
  </si>
  <si>
    <t>SUM('FIN1-SOURCE'!BB109,'FIN1-SOURCE'!BB112)='FIN1-SOURCE'!BB113</t>
  </si>
  <si>
    <t>SUM(BB109,BB112)</t>
  </si>
  <si>
    <t>SUM('FIN1-SOURCE'!AV118,'FIN1-SOURCE'!AY118)='FIN1-SOURCE'!BB118</t>
  </si>
  <si>
    <t>SUM(AV118,AY118)</t>
  </si>
  <si>
    <t>SUM('FIN1-SOURCE'!BB117,'FIN1-SOURCE'!BB118)='FIN1-SOURCE'!BB119</t>
  </si>
  <si>
    <t>SUM(BB117,BB118)</t>
  </si>
  <si>
    <t>SUM('FIN1-SOURCE'!BB113,'FIN1-SOURCE'!BB119)='FIN1-SOURCE'!BB120</t>
  </si>
  <si>
    <t>SUM(BB113,BB119)</t>
  </si>
  <si>
    <t>SUM('FIN1-SOURCE'!BB102,'FIN1-SOURCE'!BB113)='FIN1-SOURCE'!BB125</t>
  </si>
  <si>
    <t>SUM(BB102,BB113)</t>
  </si>
  <si>
    <t>SUM('FIN1-SOURCE'!BB103,'FIN1-SOURCE'!BB115)='FIN1-SOURCE'!BB126</t>
  </si>
  <si>
    <t>SUM(BB103,BB115)</t>
  </si>
  <si>
    <t>SUM('FIN1-SOURCE'!BB107,'FIN1-SOURCE'!BB125)='FIN1-SOURCE'!BB127</t>
  </si>
  <si>
    <t>SUM(BB107,BB125)</t>
  </si>
  <si>
    <t>SUM('FIN1-SOURCE'!BB71,'FIN1-SOURCE'!BB87,'FIN1-SOURCE'!BB121)='FIN1-SOURCE'!BB128</t>
  </si>
  <si>
    <t>SUM(BB71,BB87,BB121)</t>
  </si>
  <si>
    <t>SUM('FIN1-SOURCE'!BB72,'FIN1-SOURCE'!BB88,'FIN1-SOURCE'!BB122)='FIN1-SOURCE'!BB129</t>
  </si>
  <si>
    <t>SUM(BB72,BB88,BB122)</t>
  </si>
  <si>
    <t>SUM('FIN1-SOURCE'!BB73,'FIN1-SOURCE'!BB89,'FIN1-SOURCE'!BB123)='FIN1-SOURCE'!BB130</t>
  </si>
  <si>
    <t>SUM(BB73,BB89,BB123)</t>
  </si>
  <si>
    <t>SUM('FIN1-SOURCE'!BB74,'FIN1-SOURCE'!BB90,'FIN1-SOURCE'!BB124)='FIN1-SOURCE'!BB131</t>
  </si>
  <si>
    <t>SUM(BB74,BB90,BB124)</t>
  </si>
  <si>
    <t>SUM('FIN1-SOURCE'!BB75,'FIN1-SOURCE'!BB91,'FIN1-SOURCE'!BB125)='FIN1-SOURCE'!BB132</t>
  </si>
  <si>
    <t>SUM(BB75,BB91,BB125)</t>
  </si>
  <si>
    <t>SUM('FIN1-SOURCE'!BB77,'FIN1-SOURCE'!BB126)='FIN1-SOURCE'!BB133</t>
  </si>
  <si>
    <t>SUM(BB77,BB126)</t>
  </si>
  <si>
    <t>SUM('FIN1-SOURCE'!BB78,'FIN1-SOURCE'!BB92,'FIN1-SOURCE'!BB116)='FIN1-SOURCE'!BB134</t>
  </si>
  <si>
    <t>SUM(BB78,BB92,BB116)</t>
  </si>
  <si>
    <t>SUM('FIN1-SOURCE'!BB107,'FIN1-SOURCE'!BB132)='FIN1-SOURCE'!BB135</t>
  </si>
  <si>
    <t>SUM(BB107,BB132)</t>
  </si>
  <si>
    <t>BB135</t>
  </si>
  <si>
    <t>SUM('FIN1-SOURCE'!BE42,'FIN1-SOURCE'!BE55,'FIN1-SOURCE'!BE67)='FIN1-SOURCE'!BE83</t>
  </si>
  <si>
    <t>SUM('FIN1-SOURCE'!BE43,'FIN1-SOURCE'!BE56,'FIN1-SOURCE'!BE68)='FIN1-SOURCE'!BE84</t>
  </si>
  <si>
    <t>SUM('FIN1-SOURCE'!BE44,'FIN1-SOURCE'!BE57,'FIN1-SOURCE'!BE69)='FIN1-SOURCE'!BE85</t>
  </si>
  <si>
    <t>SUM('FIN1-SOURCE'!BE75,'FIN1-SOURCE'!BE85)='FIN1-SOURCE'!BE86</t>
  </si>
  <si>
    <t>SUM(BE75,BE85)</t>
  </si>
  <si>
    <t>SUM('FIN1-SOURCE'!BE88,'FIN1-SOURCE'!BE89)='FIN1-SOURCE'!BE90</t>
  </si>
  <si>
    <t>SUM(BE88,BE89)</t>
  </si>
  <si>
    <t>SUM('FIN1-SOURCE'!BE87,'FIN1-SOURCE'!BE90)='FIN1-SOURCE'!BE91</t>
  </si>
  <si>
    <t>SUM(BE87,BE90)</t>
  </si>
  <si>
    <t>BE91</t>
  </si>
  <si>
    <t>SUM('FIN1-SOURCE'!BE93,'FIN1-SOURCE'!BE94,'FIN1-SOURCE'!BE95)='FIN1-SOURCE'!BE96</t>
  </si>
  <si>
    <t>SUM(BE93,BE94,BE95)</t>
  </si>
  <si>
    <t>SUM('FIN1-SOURCE'!BE91,'FIN1-SOURCE'!BE96)='FIN1-SOURCE'!BE97</t>
  </si>
  <si>
    <t>SUM(BE91,BE96)</t>
  </si>
  <si>
    <t>BE97</t>
  </si>
  <si>
    <t>SUM('FIN1-SOURCE'!BE99,'FIN1-SOURCE'!BE100)='FIN1-SOURCE'!BE101</t>
  </si>
  <si>
    <t>SUM(BE99,BE100)</t>
  </si>
  <si>
    <t>SUM('FIN1-SOURCE'!BE98,'FIN1-SOURCE'!BE101)='FIN1-SOURCE'!BE102</t>
  </si>
  <si>
    <t>SUM(BE98,BE101)</t>
  </si>
  <si>
    <t>BE102</t>
  </si>
  <si>
    <t>SUM('FIN1-SOURCE'!BE104,'FIN1-SOURCE'!BE105,'FIN1-SOURCE'!BE106)='FIN1-SOURCE'!BE107</t>
  </si>
  <si>
    <t>SUM(BE104,BE105,BE106)</t>
  </si>
  <si>
    <t>SUM('FIN1-SOURCE'!BE102,'FIN1-SOURCE'!BE107)='FIN1-SOURCE'!BE108</t>
  </si>
  <si>
    <t>SUM(BE102,BE107)</t>
  </si>
  <si>
    <t>BE108</t>
  </si>
  <si>
    <t>SUM('FIN1-SOURCE'!BE110,'FIN1-SOURCE'!BE111)='FIN1-SOURCE'!BE112</t>
  </si>
  <si>
    <t>SUM(BE110,BE111)</t>
  </si>
  <si>
    <t>SUM('FIN1-SOURCE'!BE109,'FIN1-SOURCE'!BE112)='FIN1-SOURCE'!BE113</t>
  </si>
  <si>
    <t>SUM(BE109,BE112)</t>
  </si>
  <si>
    <t>BE113</t>
  </si>
  <si>
    <t>SUM('FIN1-SOURCE'!BE117,'FIN1-SOURCE'!BE118)='FIN1-SOURCE'!BE119</t>
  </si>
  <si>
    <t>SUM(BE117,BE118)</t>
  </si>
  <si>
    <t>SUM('FIN1-SOURCE'!BE113,'FIN1-SOURCE'!BE119)='FIN1-SOURCE'!BE120</t>
  </si>
  <si>
    <t>SUM(BE113,BE119)</t>
  </si>
  <si>
    <t>SUM('FIN1-SOURCE'!BE102,'FIN1-SOURCE'!BE113)='FIN1-SOURCE'!BE125</t>
  </si>
  <si>
    <t>SUM(BE102,BE113)</t>
  </si>
  <si>
    <t>SUM('FIN1-SOURCE'!BE103,'FIN1-SOURCE'!BE115)='FIN1-SOURCE'!BE126</t>
  </si>
  <si>
    <t>SUM(BE103,BE115)</t>
  </si>
  <si>
    <t>SUM('FIN1-SOURCE'!BE107,'FIN1-SOURCE'!BE125)='FIN1-SOURCE'!BE127</t>
  </si>
  <si>
    <t>SUM(BE107,BE125)</t>
  </si>
  <si>
    <t>SUM('FIN1-SOURCE'!BE71,'FIN1-SOURCE'!BE87,'FIN1-SOURCE'!BE121)='FIN1-SOURCE'!BE128</t>
  </si>
  <si>
    <t>SUM(BE71,BE87,BE121)</t>
  </si>
  <si>
    <t>SUM('FIN1-SOURCE'!BE72,'FIN1-SOURCE'!BE88,'FIN1-SOURCE'!BE122)='FIN1-SOURCE'!BE129</t>
  </si>
  <si>
    <t>SUM(BE72,BE88,BE122)</t>
  </si>
  <si>
    <t>SUM('FIN1-SOURCE'!BE73,'FIN1-SOURCE'!BE89,'FIN1-SOURCE'!BE123)='FIN1-SOURCE'!BE130</t>
  </si>
  <si>
    <t>SUM(BE73,BE89,BE123)</t>
  </si>
  <si>
    <t>SUM('FIN1-SOURCE'!BE74,'FIN1-SOURCE'!BE90,'FIN1-SOURCE'!BE124)='FIN1-SOURCE'!BE131</t>
  </si>
  <si>
    <t>SUM(BE74,BE90,BE124)</t>
  </si>
  <si>
    <t>SUM('FIN1-SOURCE'!BE75,'FIN1-SOURCE'!BE91,'FIN1-SOURCE'!BE125)='FIN1-SOURCE'!BE132</t>
  </si>
  <si>
    <t>SUM(BE75,BE91,BE125)</t>
  </si>
  <si>
    <t>SUM('FIN1-SOURCE'!BE77,'FIN1-SOURCE'!BE126)='FIN1-SOURCE'!BE133</t>
  </si>
  <si>
    <t>SUM(BE77,BE126)</t>
  </si>
  <si>
    <t>SUM('FIN1-SOURCE'!BE78,'FIN1-SOURCE'!BE92,'FIN1-SOURCE'!BE116)='FIN1-SOURCE'!BE134</t>
  </si>
  <si>
    <t>SUM(BE78,BE92,BE116)</t>
  </si>
  <si>
    <t>SUM('FIN1-SOURCE'!BE107,'FIN1-SOURCE'!BE132)='FIN1-SOURCE'!BE135</t>
  </si>
  <si>
    <t>SUM(BE107,BE132)</t>
  </si>
  <si>
    <t>BE135</t>
  </si>
  <si>
    <t>SUM('FIN1-SOURCE'!BH42,'FIN1-SOURCE'!BH55,'FIN1-SOURCE'!BH67)='FIN1-SOURCE'!BH83</t>
  </si>
  <si>
    <t>SUM('FIN1-SOURCE'!BH43,'FIN1-SOURCE'!BH56,'FIN1-SOURCE'!BH68)='FIN1-SOURCE'!BH84</t>
  </si>
  <si>
    <t>SUM('FIN1-SOURCE'!BH44,'FIN1-SOURCE'!BH57,'FIN1-SOURCE'!BH69)='FIN1-SOURCE'!BH85</t>
  </si>
  <si>
    <t>SUM('FIN1-SOURCE'!BH75,'FIN1-SOURCE'!BH85)='FIN1-SOURCE'!BH86</t>
  </si>
  <si>
    <t>SUM(BH75,BH85)</t>
  </si>
  <si>
    <t>SUM('FIN1-SOURCE'!BH88,'FIN1-SOURCE'!BH89)='FIN1-SOURCE'!BH90</t>
  </si>
  <si>
    <t>SUM(BH88,BH89)</t>
  </si>
  <si>
    <t>SUM('FIN1-SOURCE'!BH87,'FIN1-SOURCE'!BH90)='FIN1-SOURCE'!BH91</t>
  </si>
  <si>
    <t>SUM(BH87,BH90)</t>
  </si>
  <si>
    <t>BH91</t>
  </si>
  <si>
    <t>SUM('FIN1-SOURCE'!BH93,'FIN1-SOURCE'!BH94,'FIN1-SOURCE'!BH95)='FIN1-SOURCE'!BH96</t>
  </si>
  <si>
    <t>SUM(BH93,BH94,BH95)</t>
  </si>
  <si>
    <t>SUM('FIN1-SOURCE'!BH91,'FIN1-SOURCE'!BH96)='FIN1-SOURCE'!BH97</t>
  </si>
  <si>
    <t>SUM(BH91,BH96)</t>
  </si>
  <si>
    <t>BH97</t>
  </si>
  <si>
    <t>SUM('FIN1-SOURCE'!BH99,'FIN1-SOURCE'!BH100)='FIN1-SOURCE'!BH101</t>
  </si>
  <si>
    <t>SUM(BH99,BH100)</t>
  </si>
  <si>
    <t>SUM('FIN1-SOURCE'!BH98,'FIN1-SOURCE'!BH101)='FIN1-SOURCE'!BH102</t>
  </si>
  <si>
    <t>SUM(BH98,BH101)</t>
  </si>
  <si>
    <t>BH102</t>
  </si>
  <si>
    <t>SUM('FIN1-SOURCE'!BH104,'FIN1-SOURCE'!BH105,'FIN1-SOURCE'!BH106)='FIN1-SOURCE'!BH107</t>
  </si>
  <si>
    <t>SUM(BH104,BH105,BH106)</t>
  </si>
  <si>
    <t>SUM('FIN1-SOURCE'!BH102,'FIN1-SOURCE'!BH107)='FIN1-SOURCE'!BH108</t>
  </si>
  <si>
    <t>SUM(BH102,BH107)</t>
  </si>
  <si>
    <t>BH108</t>
  </si>
  <si>
    <t>SUM('FIN1-SOURCE'!BH110,'FIN1-SOURCE'!BH111)='FIN1-SOURCE'!BH112</t>
  </si>
  <si>
    <t>SUM(BH110,BH111)</t>
  </si>
  <si>
    <t>SUM('FIN1-SOURCE'!BH109,'FIN1-SOURCE'!BH112)='FIN1-SOURCE'!BH113</t>
  </si>
  <si>
    <t>SUM(BH109,BH112)</t>
  </si>
  <si>
    <t>BH113</t>
  </si>
  <si>
    <t>SUM('FIN1-SOURCE'!BH117,'FIN1-SOURCE'!BH118)='FIN1-SOURCE'!BH119</t>
  </si>
  <si>
    <t>SUM(BH117,BH118)</t>
  </si>
  <si>
    <t>SUM('FIN1-SOURCE'!BH113,'FIN1-SOURCE'!BH119)='FIN1-SOURCE'!BH120</t>
  </si>
  <si>
    <t>SUM(BH113,BH119)</t>
  </si>
  <si>
    <t>SUM('FIN1-SOURCE'!BH102,'FIN1-SOURCE'!BH113)='FIN1-SOURCE'!BH125</t>
  </si>
  <si>
    <t>SUM(BH102,BH113)</t>
  </si>
  <si>
    <t>SUM('FIN1-SOURCE'!BH103,'FIN1-SOURCE'!BH115)='FIN1-SOURCE'!BH126</t>
  </si>
  <si>
    <t>SUM(BH103,BH115)</t>
  </si>
  <si>
    <t>SUM('FIN1-SOURCE'!BH107,'FIN1-SOURCE'!BH125)='FIN1-SOURCE'!BH127</t>
  </si>
  <si>
    <t>SUM(BH107,BH125)</t>
  </si>
  <si>
    <t>SUM('FIN1-SOURCE'!BH71,'FIN1-SOURCE'!BH87,'FIN1-SOURCE'!BH121)='FIN1-SOURCE'!BH128</t>
  </si>
  <si>
    <t>SUM(BH71,BH87,BH121)</t>
  </si>
  <si>
    <t>SUM('FIN1-SOURCE'!BH72,'FIN1-SOURCE'!BH88,'FIN1-SOURCE'!BH122)='FIN1-SOURCE'!BH129</t>
  </si>
  <si>
    <t>SUM(BH72,BH88,BH122)</t>
  </si>
  <si>
    <t>SUM('FIN1-SOURCE'!BH73,'FIN1-SOURCE'!BH89,'FIN1-SOURCE'!BH123)='FIN1-SOURCE'!BH130</t>
  </si>
  <si>
    <t>SUM(BH73,BH89,BH123)</t>
  </si>
  <si>
    <t>SUM('FIN1-SOURCE'!BH74,'FIN1-SOURCE'!BH90,'FIN1-SOURCE'!BH124)='FIN1-SOURCE'!BH131</t>
  </si>
  <si>
    <t>SUM(BH74,BH90,BH124)</t>
  </si>
  <si>
    <t>SUM('FIN1-SOURCE'!BH75,'FIN1-SOURCE'!BH91,'FIN1-SOURCE'!BH125)='FIN1-SOURCE'!BH132</t>
  </si>
  <si>
    <t>SUM(BH75,BH91,BH125)</t>
  </si>
  <si>
    <t>SUM('FIN1-SOURCE'!BH77,'FIN1-SOURCE'!BH126)='FIN1-SOURCE'!BH133</t>
  </si>
  <si>
    <t>SUM(BH77,BH126)</t>
  </si>
  <si>
    <t>SUM('FIN1-SOURCE'!BH78,'FIN1-SOURCE'!BH92,'FIN1-SOURCE'!BH116)='FIN1-SOURCE'!BH134</t>
  </si>
  <si>
    <t>SUM(BH78,BH92,BH116)</t>
  </si>
  <si>
    <t>SUM('FIN1-SOURCE'!BH107,'FIN1-SOURCE'!BH132)='FIN1-SOURCE'!BH135</t>
  </si>
  <si>
    <t>SUM(BH107,BH132)</t>
  </si>
  <si>
    <t>BH135</t>
  </si>
  <si>
    <t>SUM('FIN1-SOURCE'!BE80,'FIN1-SOURCE'!BH80)='FIN1-SOURCE'!BK80</t>
  </si>
  <si>
    <t>SUM(BE80,BH80)</t>
  </si>
  <si>
    <t>SUM('FIN1-SOURCE'!BE82,'FIN1-SOURCE'!BH82)='FIN1-SOURCE'!BK82</t>
  </si>
  <si>
    <t>SUM(BE82,BH82)</t>
  </si>
  <si>
    <t>SUM('FIN1-SOURCE'!BK42,'FIN1-SOURCE'!BK55,'FIN1-SOURCE'!BK67)='FIN1-SOURCE'!BK83</t>
  </si>
  <si>
    <t>SUM('FIN1-SOURCE'!BK43,'FIN1-SOURCE'!BK56,'FIN1-SOURCE'!BK68)='FIN1-SOURCE'!BK84</t>
  </si>
  <si>
    <t>SUM('FIN1-SOURCE'!BK44,'FIN1-SOURCE'!BK57,'FIN1-SOURCE'!BK69)='FIN1-SOURCE'!BK85</t>
  </si>
  <si>
    <t>SUM('FIN1-SOURCE'!BK75,'FIN1-SOURCE'!BK85)='FIN1-SOURCE'!BK86</t>
  </si>
  <si>
    <t>SUM(BK75,BK85)</t>
  </si>
  <si>
    <t>SUM('FIN1-SOURCE'!BE89,'FIN1-SOURCE'!BH89)='FIN1-SOURCE'!BK89</t>
  </si>
  <si>
    <t>SUM(BE89,BH89)</t>
  </si>
  <si>
    <t>SUM('FIN1-SOURCE'!BK88,'FIN1-SOURCE'!BK89)='FIN1-SOURCE'!BK90</t>
  </si>
  <si>
    <t>SUM(BK88,BK89)</t>
  </si>
  <si>
    <t>SUM('FIN1-SOURCE'!BK87,'FIN1-SOURCE'!BK90)='FIN1-SOURCE'!BK91</t>
  </si>
  <si>
    <t>SUM(BK87,BK90)</t>
  </si>
  <si>
    <t>SUM('FIN1-SOURCE'!BE95,'FIN1-SOURCE'!BH95)='FIN1-SOURCE'!BK95</t>
  </si>
  <si>
    <t>SUM(BE95,BH95)</t>
  </si>
  <si>
    <t>SUM('FIN1-SOURCE'!BK93,'FIN1-SOURCE'!BK94,'FIN1-SOURCE'!BK95)='FIN1-SOURCE'!BK96</t>
  </si>
  <si>
    <t>SUM(BK93,BK94,BK95)</t>
  </si>
  <si>
    <t>SUM('FIN1-SOURCE'!BK91,'FIN1-SOURCE'!BK96)='FIN1-SOURCE'!BK97</t>
  </si>
  <si>
    <t>SUM(BK91,BK96)</t>
  </si>
  <si>
    <t>SUM('FIN1-SOURCE'!BE100,'FIN1-SOURCE'!BH100)='FIN1-SOURCE'!BK100</t>
  </si>
  <si>
    <t>SUM(BE100,BH100)</t>
  </si>
  <si>
    <t>SUM('FIN1-SOURCE'!BK99,'FIN1-SOURCE'!BK100)='FIN1-SOURCE'!BK101</t>
  </si>
  <si>
    <t>SUM(BK99,BK100)</t>
  </si>
  <si>
    <t>SUM('FIN1-SOURCE'!BK98,'FIN1-SOURCE'!BK101)='FIN1-SOURCE'!BK102</t>
  </si>
  <si>
    <t>SUM(BK98,BK101)</t>
  </si>
  <si>
    <t>SUM('FIN1-SOURCE'!BE106,'FIN1-SOURCE'!BH106)='FIN1-SOURCE'!BK106</t>
  </si>
  <si>
    <t>SUM(BE106,BH106)</t>
  </si>
  <si>
    <t>SUM('FIN1-SOURCE'!BK104,'FIN1-SOURCE'!BK105,'FIN1-SOURCE'!BK106)='FIN1-SOURCE'!BK107</t>
  </si>
  <si>
    <t>SUM(BK104,BK105,BK106)</t>
  </si>
  <si>
    <t>SUM('FIN1-SOURCE'!BK102,'FIN1-SOURCE'!BK107)='FIN1-SOURCE'!BK108</t>
  </si>
  <si>
    <t>SUM(BK102,BK107)</t>
  </si>
  <si>
    <t>SUM('FIN1-SOURCE'!BE111,'FIN1-SOURCE'!BH111)='FIN1-SOURCE'!BK111</t>
  </si>
  <si>
    <t>SUM(BE111,BH111)</t>
  </si>
  <si>
    <t>SUM('FIN1-SOURCE'!BK110,'FIN1-SOURCE'!BK111)='FIN1-SOURCE'!BK112</t>
  </si>
  <si>
    <t>SUM(BK110,BK111)</t>
  </si>
  <si>
    <t>SUM('FIN1-SOURCE'!BK109,'FIN1-SOURCE'!BK112)='FIN1-SOURCE'!BK113</t>
  </si>
  <si>
    <t>SUM(BK109,BK112)</t>
  </si>
  <si>
    <t>SUM('FIN1-SOURCE'!BE118,'FIN1-SOURCE'!BH118)='FIN1-SOURCE'!BK118</t>
  </si>
  <si>
    <t>SUM(BE118,BH118)</t>
  </si>
  <si>
    <t>SUM('FIN1-SOURCE'!BK117,'FIN1-SOURCE'!BK118)='FIN1-SOURCE'!BK119</t>
  </si>
  <si>
    <t>SUM(BK117,BK118)</t>
  </si>
  <si>
    <t>SUM('FIN1-SOURCE'!BK113,'FIN1-SOURCE'!BK119)='FIN1-SOURCE'!BK120</t>
  </si>
  <si>
    <t>SUM(BK113,BK119)</t>
  </si>
  <si>
    <t>SUM('FIN1-SOURCE'!BK102,'FIN1-SOURCE'!BK113)='FIN1-SOURCE'!BK125</t>
  </si>
  <si>
    <t>SUM(BK102,BK113)</t>
  </si>
  <si>
    <t>SUM('FIN1-SOURCE'!BK103,'FIN1-SOURCE'!BK115)='FIN1-SOURCE'!BK126</t>
  </si>
  <si>
    <t>SUM(BK103,BK115)</t>
  </si>
  <si>
    <t>SUM('FIN1-SOURCE'!BK107,'FIN1-SOURCE'!BK125)='FIN1-SOURCE'!BK127</t>
  </si>
  <si>
    <t>SUM(BK107,BK125)</t>
  </si>
  <si>
    <t>SUM('FIN1-SOURCE'!BK71,'FIN1-SOURCE'!BK87,'FIN1-SOURCE'!BK121)='FIN1-SOURCE'!BK128</t>
  </si>
  <si>
    <t>SUM(BK71,BK87,BK121)</t>
  </si>
  <si>
    <t>SUM('FIN1-SOURCE'!BK72,'FIN1-SOURCE'!BK88,'FIN1-SOURCE'!BK122)='FIN1-SOURCE'!BK129</t>
  </si>
  <si>
    <t>SUM(BK72,BK88,BK122)</t>
  </si>
  <si>
    <t>SUM('FIN1-SOURCE'!BK73,'FIN1-SOURCE'!BK89,'FIN1-SOURCE'!BK123)='FIN1-SOURCE'!BK130</t>
  </si>
  <si>
    <t>SUM(BK73,BK89,BK123)</t>
  </si>
  <si>
    <t>SUM('FIN1-SOURCE'!BK74,'FIN1-SOURCE'!BK90,'FIN1-SOURCE'!BK124)='FIN1-SOURCE'!BK131</t>
  </si>
  <si>
    <t>SUM(BK74,BK90,BK124)</t>
  </si>
  <si>
    <t>SUM('FIN1-SOURCE'!BK75,'FIN1-SOURCE'!BK91,'FIN1-SOURCE'!BK125)='FIN1-SOURCE'!BK132</t>
  </si>
  <si>
    <t>SUM(BK75,BK91,BK125)</t>
  </si>
  <si>
    <t>SUM('FIN1-SOURCE'!BK77,'FIN1-SOURCE'!BK126)='FIN1-SOURCE'!BK133</t>
  </si>
  <si>
    <t>SUM(BK77,BK126)</t>
  </si>
  <si>
    <t>SUM('FIN1-SOURCE'!BK78,'FIN1-SOURCE'!BK92,'FIN1-SOURCE'!BK116)='FIN1-SOURCE'!BK134</t>
  </si>
  <si>
    <t>SUM(BK78,BK92,BK116)</t>
  </si>
  <si>
    <t>SUM('FIN1-SOURCE'!BK107,'FIN1-SOURCE'!BK132)='FIN1-SOURCE'!BK135</t>
  </si>
  <si>
    <t>SUM(BK107,BK132)</t>
  </si>
  <si>
    <t>BK135</t>
  </si>
  <si>
    <t>SUM('FIN1-SOURCE'!AV80,'FIN1-SOURCE'!BE80)='FIN1-SOURCE'!BN80</t>
  </si>
  <si>
    <t>SUM(AV80,BE80)</t>
  </si>
  <si>
    <t>SUM('FIN1-SOURCE'!AV82,'FIN1-SOURCE'!BE82)='FIN1-SOURCE'!BN82</t>
  </si>
  <si>
    <t>SUM(AV82,BE82)</t>
  </si>
  <si>
    <t>SUM('FIN1-SOURCE'!BN42,'FIN1-SOURCE'!BN55,'FIN1-SOURCE'!BN67)='FIN1-SOURCE'!BN83</t>
  </si>
  <si>
    <t>SUM('FIN1-SOURCE'!BN43,'FIN1-SOURCE'!BN56,'FIN1-SOURCE'!BN68)='FIN1-SOURCE'!BN84</t>
  </si>
  <si>
    <t>SUM('FIN1-SOURCE'!BN44,'FIN1-SOURCE'!BN57,'FIN1-SOURCE'!BN69)='FIN1-SOURCE'!BN85</t>
  </si>
  <si>
    <t>SUM('FIN1-SOURCE'!BN75,'FIN1-SOURCE'!BN85)='FIN1-SOURCE'!BN86</t>
  </si>
  <si>
    <t>SUM(BN75,BN85)</t>
  </si>
  <si>
    <t>SUM('FIN1-SOURCE'!AV89,'FIN1-SOURCE'!BE89)='FIN1-SOURCE'!BN89</t>
  </si>
  <si>
    <t>SUM(AV89,BE89)</t>
  </si>
  <si>
    <t>SUM('FIN1-SOURCE'!BN88,'FIN1-SOURCE'!BN89)='FIN1-SOURCE'!BN90</t>
  </si>
  <si>
    <t>SUM(BN88,BN89)</t>
  </si>
  <si>
    <t>SUM('FIN1-SOURCE'!BN87,'FIN1-SOURCE'!BN90)='FIN1-SOURCE'!BN91</t>
  </si>
  <si>
    <t>SUM(BN87,BN90)</t>
  </si>
  <si>
    <t>SUM('FIN1-SOURCE'!AV95,'FIN1-SOURCE'!BE95)='FIN1-SOURCE'!BN95</t>
  </si>
  <si>
    <t>SUM(AV95,BE95)</t>
  </si>
  <si>
    <t>SUM('FIN1-SOURCE'!BN93,'FIN1-SOURCE'!BN94,'FIN1-SOURCE'!BN95)='FIN1-SOURCE'!BN96</t>
  </si>
  <si>
    <t>SUM(BN93,BN94,BN95)</t>
  </si>
  <si>
    <t>SUM('FIN1-SOURCE'!BN91,'FIN1-SOURCE'!BN96)='FIN1-SOURCE'!BN97</t>
  </si>
  <si>
    <t>SUM(BN91,BN96)</t>
  </si>
  <si>
    <t>SUM('FIN1-SOURCE'!AV100,'FIN1-SOURCE'!BE100)='FIN1-SOURCE'!BN100</t>
  </si>
  <si>
    <t>SUM(AV100,BE100)</t>
  </si>
  <si>
    <t>SUM('FIN1-SOURCE'!BN99,'FIN1-SOURCE'!BN100)='FIN1-SOURCE'!BN101</t>
  </si>
  <si>
    <t>SUM(BN99,BN100)</t>
  </si>
  <si>
    <t>SUM('FIN1-SOURCE'!BN98,'FIN1-SOURCE'!BN101)='FIN1-SOURCE'!BN102</t>
  </si>
  <si>
    <t>SUM(BN98,BN101)</t>
  </si>
  <si>
    <t>SUM('FIN1-SOURCE'!AV106,'FIN1-SOURCE'!BE106)='FIN1-SOURCE'!BN106</t>
  </si>
  <si>
    <t>SUM(AV106,BE106)</t>
  </si>
  <si>
    <t>SUM('FIN1-SOURCE'!BN104,'FIN1-SOURCE'!BN105,'FIN1-SOURCE'!BN106)='FIN1-SOURCE'!BN107</t>
  </si>
  <si>
    <t>SUM(BN104,BN105,BN106)</t>
  </si>
  <si>
    <t>SUM('FIN1-SOURCE'!BN102,'FIN1-SOURCE'!BN107)='FIN1-SOURCE'!BN108</t>
  </si>
  <si>
    <t>SUM(BN102,BN107)</t>
  </si>
  <si>
    <t>SUM('FIN1-SOURCE'!AV111,'FIN1-SOURCE'!BE111)='FIN1-SOURCE'!BN111</t>
  </si>
  <si>
    <t>SUM(AV111,BE111)</t>
  </si>
  <si>
    <t>SUM('FIN1-SOURCE'!BN110,'FIN1-SOURCE'!BN111)='FIN1-SOURCE'!BN112</t>
  </si>
  <si>
    <t>SUM(BN110,BN111)</t>
  </si>
  <si>
    <t>SUM('FIN1-SOURCE'!BN109,'FIN1-SOURCE'!BN112)='FIN1-SOURCE'!BN113</t>
  </si>
  <si>
    <t>SUM(BN109,BN112)</t>
  </si>
  <si>
    <t>SUM('FIN1-SOURCE'!AV118,'FIN1-SOURCE'!BE118)='FIN1-SOURCE'!BN118</t>
  </si>
  <si>
    <t>SUM(AV118,BE118)</t>
  </si>
  <si>
    <t>SUM('FIN1-SOURCE'!BN117,'FIN1-SOURCE'!BN118)='FIN1-SOURCE'!BN119</t>
  </si>
  <si>
    <t>SUM(BN117,BN118)</t>
  </si>
  <si>
    <t>SUM('FIN1-SOURCE'!BN113,'FIN1-SOURCE'!BN119)='FIN1-SOURCE'!BN120</t>
  </si>
  <si>
    <t>SUM(BN113,BN119)</t>
  </si>
  <si>
    <t>SUM('FIN1-SOURCE'!BN102,'FIN1-SOURCE'!BN113)='FIN1-SOURCE'!BN125</t>
  </si>
  <si>
    <t>SUM(BN102,BN113)</t>
  </si>
  <si>
    <t>SUM('FIN1-SOURCE'!BN103,'FIN1-SOURCE'!BN115)='FIN1-SOURCE'!BN126</t>
  </si>
  <si>
    <t>SUM(BN103,BN115)</t>
  </si>
  <si>
    <t>SUM('FIN1-SOURCE'!BN107,'FIN1-SOURCE'!BN125)='FIN1-SOURCE'!BN127</t>
  </si>
  <si>
    <t>SUM(BN107,BN125)</t>
  </si>
  <si>
    <t>SUM('FIN1-SOURCE'!BN71,'FIN1-SOURCE'!BN87,'FIN1-SOURCE'!BN121)='FIN1-SOURCE'!BN128</t>
  </si>
  <si>
    <t>SUM(BN71,BN87,BN121)</t>
  </si>
  <si>
    <t>SUM('FIN1-SOURCE'!BN72,'FIN1-SOURCE'!BN88,'FIN1-SOURCE'!BN122)='FIN1-SOURCE'!BN129</t>
  </si>
  <si>
    <t>SUM(BN72,BN88,BN122)</t>
  </si>
  <si>
    <t>SUM('FIN1-SOURCE'!BN73,'FIN1-SOURCE'!BN89,'FIN1-SOURCE'!BN123)='FIN1-SOURCE'!BN130</t>
  </si>
  <si>
    <t>SUM(BN73,BN89,BN123)</t>
  </si>
  <si>
    <t>SUM('FIN1-SOURCE'!BN74,'FIN1-SOURCE'!BN90,'FIN1-SOURCE'!BN124)='FIN1-SOURCE'!BN131</t>
  </si>
  <si>
    <t>SUM(BN74,BN90,BN124)</t>
  </si>
  <si>
    <t>SUM('FIN1-SOURCE'!BN75,'FIN1-SOURCE'!BN91,'FIN1-SOURCE'!BN125)='FIN1-SOURCE'!BN132</t>
  </si>
  <si>
    <t>SUM(BN75,BN91,BN125)</t>
  </si>
  <si>
    <t>SUM('FIN1-SOURCE'!BN77,'FIN1-SOURCE'!BN126)='FIN1-SOURCE'!BN133</t>
  </si>
  <si>
    <t>SUM(BN77,BN126)</t>
  </si>
  <si>
    <t>SUM('FIN1-SOURCE'!BN78,'FIN1-SOURCE'!BN92,'FIN1-SOURCE'!BN116)='FIN1-SOURCE'!BN134</t>
  </si>
  <si>
    <t>SUM(BN78,BN92,BN116)</t>
  </si>
  <si>
    <t>SUM('FIN1-SOURCE'!BN107,'FIN1-SOURCE'!BN132)='FIN1-SOURCE'!BN135</t>
  </si>
  <si>
    <t>SUM(BN107,BN132)</t>
  </si>
  <si>
    <t>BN135</t>
  </si>
  <si>
    <t>SUM('FIN1-SOURCE'!AY80,'FIN1-SOURCE'!BH80)='FIN1-SOURCE'!BQ80</t>
  </si>
  <si>
    <t>SUM(AY80,BH80)</t>
  </si>
  <si>
    <t>SUM('FIN1-SOURCE'!AY82,'FIN1-SOURCE'!BH82)='FIN1-SOURCE'!BQ82</t>
  </si>
  <si>
    <t>SUM(AY82,BH82)</t>
  </si>
  <si>
    <t>SUM('FIN1-SOURCE'!BQ42,'FIN1-SOURCE'!BQ55,'FIN1-SOURCE'!BQ67)='FIN1-SOURCE'!BQ83</t>
  </si>
  <si>
    <t>SUM('FIN1-SOURCE'!BQ43,'FIN1-SOURCE'!BQ56,'FIN1-SOURCE'!BQ68)='FIN1-SOURCE'!BQ84</t>
  </si>
  <si>
    <t>SUM('FIN1-SOURCE'!BQ44,'FIN1-SOURCE'!BQ57,'FIN1-SOURCE'!BQ69)='FIN1-SOURCE'!BQ85</t>
  </si>
  <si>
    <t>SUM('FIN1-SOURCE'!BQ75,'FIN1-SOURCE'!BQ85)='FIN1-SOURCE'!BQ86</t>
  </si>
  <si>
    <t>SUM(BQ75,BQ85)</t>
  </si>
  <si>
    <t>SUM('FIN1-SOURCE'!AY89,'FIN1-SOURCE'!BH89)='FIN1-SOURCE'!BQ89</t>
  </si>
  <si>
    <t>SUM(AY89,BH89)</t>
  </si>
  <si>
    <t>SUM('FIN1-SOURCE'!BQ88,'FIN1-SOURCE'!BQ89)='FIN1-SOURCE'!BQ90</t>
  </si>
  <si>
    <t>SUM(BQ88,BQ89)</t>
  </si>
  <si>
    <t>SUM('FIN1-SOURCE'!BQ87,'FIN1-SOURCE'!BQ90)='FIN1-SOURCE'!BQ91</t>
  </si>
  <si>
    <t>SUM(BQ87,BQ90)</t>
  </si>
  <si>
    <t>SUM('FIN1-SOURCE'!AY95,'FIN1-SOURCE'!BH95)='FIN1-SOURCE'!BQ95</t>
  </si>
  <si>
    <t>SUM(AY95,BH95)</t>
  </si>
  <si>
    <t>SUM('FIN1-SOURCE'!BQ93,'FIN1-SOURCE'!BQ94,'FIN1-SOURCE'!BQ95)='FIN1-SOURCE'!BQ96</t>
  </si>
  <si>
    <t>SUM(BQ93,BQ94,BQ95)</t>
  </si>
  <si>
    <t>SUM('FIN1-SOURCE'!BQ91,'FIN1-SOURCE'!BQ96)='FIN1-SOURCE'!BQ97</t>
  </si>
  <si>
    <t>SUM(BQ91,BQ96)</t>
  </si>
  <si>
    <t>SUM('FIN1-SOURCE'!AY100,'FIN1-SOURCE'!BH100)='FIN1-SOURCE'!BQ100</t>
  </si>
  <si>
    <t>SUM(AY100,BH100)</t>
  </si>
  <si>
    <t>SUM('FIN1-SOURCE'!BQ99,'FIN1-SOURCE'!BQ100)='FIN1-SOURCE'!BQ101</t>
  </si>
  <si>
    <t>SUM(BQ99,BQ100)</t>
  </si>
  <si>
    <t>SUM('FIN1-SOURCE'!BQ98,'FIN1-SOURCE'!BQ101)='FIN1-SOURCE'!BQ102</t>
  </si>
  <si>
    <t>SUM(BQ98,BQ101)</t>
  </si>
  <si>
    <t>SUM('FIN1-SOURCE'!AY106,'FIN1-SOURCE'!BH106)='FIN1-SOURCE'!BQ106</t>
  </si>
  <si>
    <t>SUM(AY106,BH106)</t>
  </si>
  <si>
    <t>SUM('FIN1-SOURCE'!BQ104,'FIN1-SOURCE'!BQ105,'FIN1-SOURCE'!BQ106)='FIN1-SOURCE'!BQ107</t>
  </si>
  <si>
    <t>SUM(BQ104,BQ105,BQ106)</t>
  </si>
  <si>
    <t>SUM('FIN1-SOURCE'!BQ102,'FIN1-SOURCE'!BQ107)='FIN1-SOURCE'!BQ108</t>
  </si>
  <si>
    <t>SUM(BQ102,BQ107)</t>
  </si>
  <si>
    <t>SUM('FIN1-SOURCE'!AY111,'FIN1-SOURCE'!BH111)='FIN1-SOURCE'!BQ111</t>
  </si>
  <si>
    <t>SUM(AY111,BH111)</t>
  </si>
  <si>
    <t>SUM('FIN1-SOURCE'!BQ110,'FIN1-SOURCE'!BQ111)='FIN1-SOURCE'!BQ112</t>
  </si>
  <si>
    <t>SUM(BQ110,BQ111)</t>
  </si>
  <si>
    <t>SUM('FIN1-SOURCE'!BQ109,'FIN1-SOURCE'!BQ112)='FIN1-SOURCE'!BQ113</t>
  </si>
  <si>
    <t>SUM(BQ109,BQ112)</t>
  </si>
  <si>
    <t>SUM('FIN1-SOURCE'!AY118,'FIN1-SOURCE'!BH118)='FIN1-SOURCE'!BQ118</t>
  </si>
  <si>
    <t>SUM(AY118,BH118)</t>
  </si>
  <si>
    <t>SUM('FIN1-SOURCE'!BQ117,'FIN1-SOURCE'!BQ118)='FIN1-SOURCE'!BQ119</t>
  </si>
  <si>
    <t>SUM(BQ117,BQ118)</t>
  </si>
  <si>
    <t>SUM('FIN1-SOURCE'!BQ113,'FIN1-SOURCE'!BQ119)='FIN1-SOURCE'!BQ120</t>
  </si>
  <si>
    <t>SUM(BQ113,BQ119)</t>
  </si>
  <si>
    <t>SUM('FIN1-SOURCE'!BQ102,'FIN1-SOURCE'!BQ113)='FIN1-SOURCE'!BQ125</t>
  </si>
  <si>
    <t>SUM(BQ102,BQ113)</t>
  </si>
  <si>
    <t>SUM('FIN1-SOURCE'!BQ103,'FIN1-SOURCE'!BQ115)='FIN1-SOURCE'!BQ126</t>
  </si>
  <si>
    <t>SUM(BQ103,BQ115)</t>
  </si>
  <si>
    <t>SUM('FIN1-SOURCE'!BQ107,'FIN1-SOURCE'!BQ125)='FIN1-SOURCE'!BQ127</t>
  </si>
  <si>
    <t>SUM(BQ107,BQ125)</t>
  </si>
  <si>
    <t>SUM('FIN1-SOURCE'!BQ71,'FIN1-SOURCE'!BQ87,'FIN1-SOURCE'!BQ121)='FIN1-SOURCE'!BQ128</t>
  </si>
  <si>
    <t>SUM(BQ71,BQ87,BQ121)</t>
  </si>
  <si>
    <t>SUM('FIN1-SOURCE'!BQ72,'FIN1-SOURCE'!BQ88,'FIN1-SOURCE'!BQ122)='FIN1-SOURCE'!BQ129</t>
  </si>
  <si>
    <t>SUM(BQ72,BQ88,BQ122)</t>
  </si>
  <si>
    <t>SUM('FIN1-SOURCE'!BQ73,'FIN1-SOURCE'!BQ89,'FIN1-SOURCE'!BQ123)='FIN1-SOURCE'!BQ130</t>
  </si>
  <si>
    <t>SUM(BQ73,BQ89,BQ123)</t>
  </si>
  <si>
    <t>SUM('FIN1-SOURCE'!BQ74,'FIN1-SOURCE'!BQ90,'FIN1-SOURCE'!BQ124)='FIN1-SOURCE'!BQ131</t>
  </si>
  <si>
    <t>SUM(BQ74,BQ90,BQ124)</t>
  </si>
  <si>
    <t>SUM('FIN1-SOURCE'!BQ75,'FIN1-SOURCE'!BQ91,'FIN1-SOURCE'!BQ125)='FIN1-SOURCE'!BQ132</t>
  </si>
  <si>
    <t>SUM(BQ75,BQ91,BQ125)</t>
  </si>
  <si>
    <t>SUM('FIN1-SOURCE'!BQ77,'FIN1-SOURCE'!BQ126)='FIN1-SOURCE'!BQ133</t>
  </si>
  <si>
    <t>SUM(BQ77,BQ126)</t>
  </si>
  <si>
    <t>SUM('FIN1-SOURCE'!BQ78,'FIN1-SOURCE'!BQ92,'FIN1-SOURCE'!BQ116)='FIN1-SOURCE'!BQ134</t>
  </si>
  <si>
    <t>SUM(BQ78,BQ92,BQ116)</t>
  </si>
  <si>
    <t>SUM('FIN1-SOURCE'!BQ107,'FIN1-SOURCE'!BQ132)='FIN1-SOURCE'!BQ135</t>
  </si>
  <si>
    <t>SUM(BQ107,BQ132)</t>
  </si>
  <si>
    <t>BQ135</t>
  </si>
  <si>
    <t>SUM('FIN1-SOURCE'!BN80,'FIN1-SOURCE'!BQ80)='FIN1-SOURCE'!BT80</t>
  </si>
  <si>
    <t>SUM(BN80,BQ80)</t>
  </si>
  <si>
    <t>SUM('FIN1-SOURCE'!BN82,'FIN1-SOURCE'!BQ82)='FIN1-SOURCE'!BT82</t>
  </si>
  <si>
    <t>SUM(BN82,BQ82)</t>
  </si>
  <si>
    <t>SUM('FIN1-SOURCE'!BT42,'FIN1-SOURCE'!BT55,'FIN1-SOURCE'!BT67)='FIN1-SOURCE'!BT83</t>
  </si>
  <si>
    <t>SUM('FIN1-SOURCE'!BT43,'FIN1-SOURCE'!BT56,'FIN1-SOURCE'!BT68)='FIN1-SOURCE'!BT84</t>
  </si>
  <si>
    <t>SUM('FIN1-SOURCE'!BT44,'FIN1-SOURCE'!BT57,'FIN1-SOURCE'!BT69)='FIN1-SOURCE'!BT85</t>
  </si>
  <si>
    <t>SUM('FIN1-SOURCE'!BT75,'FIN1-SOURCE'!BT85)='FIN1-SOURCE'!BT86</t>
  </si>
  <si>
    <t>SUM(BT75,BT85)</t>
  </si>
  <si>
    <t>SUM('FIN1-SOURCE'!BN89,'FIN1-SOURCE'!BQ89)='FIN1-SOURCE'!BT89</t>
  </si>
  <si>
    <t>SUM(BN89,BQ89)</t>
  </si>
  <si>
    <t>SUM('FIN1-SOURCE'!BT88,'FIN1-SOURCE'!BT89)='FIN1-SOURCE'!BT90</t>
  </si>
  <si>
    <t>SUM(BT88,BT89)</t>
  </si>
  <si>
    <t>SUM('FIN1-SOURCE'!BT87,'FIN1-SOURCE'!BT90)='FIN1-SOURCE'!BT91</t>
  </si>
  <si>
    <t>SUM(BT87,BT90)</t>
  </si>
  <si>
    <t>SUM('FIN1-SOURCE'!BN95,'FIN1-SOURCE'!BQ95)='FIN1-SOURCE'!BT95</t>
  </si>
  <si>
    <t>SUM(BN95,BQ95)</t>
  </si>
  <si>
    <t>SUM('FIN1-SOURCE'!BT93,'FIN1-SOURCE'!BT94,'FIN1-SOURCE'!BT95)='FIN1-SOURCE'!BT96</t>
  </si>
  <si>
    <t>SUM(BT93,BT94,BT95)</t>
  </si>
  <si>
    <t>SUM('FIN1-SOURCE'!BT91,'FIN1-SOURCE'!BT96)='FIN1-SOURCE'!BT97</t>
  </si>
  <si>
    <t>SUM(BT91,BT96)</t>
  </si>
  <si>
    <t>SUM('FIN1-SOURCE'!BN100,'FIN1-SOURCE'!BQ100)='FIN1-SOURCE'!BT100</t>
  </si>
  <si>
    <t>SUM(BN100,BQ100)</t>
  </si>
  <si>
    <t>SUM('FIN1-SOURCE'!BT99,'FIN1-SOURCE'!BT100)='FIN1-SOURCE'!BT101</t>
  </si>
  <si>
    <t>SUM(BT99,BT100)</t>
  </si>
  <si>
    <t>SUM('FIN1-SOURCE'!BT98,'FIN1-SOURCE'!BT101)='FIN1-SOURCE'!BT102</t>
  </si>
  <si>
    <t>SUM(BT98,BT101)</t>
  </si>
  <si>
    <t>SUM('FIN1-SOURCE'!BN106,'FIN1-SOURCE'!BQ106)='FIN1-SOURCE'!BT106</t>
  </si>
  <si>
    <t>SUM(BN106,BQ106)</t>
  </si>
  <si>
    <t>SUM('FIN1-SOURCE'!BT104,'FIN1-SOURCE'!BT105,'FIN1-SOURCE'!BT106)='FIN1-SOURCE'!BT107</t>
  </si>
  <si>
    <t>SUM(BT104,BT105,BT106)</t>
  </si>
  <si>
    <t>SUM('FIN1-SOURCE'!BT102,'FIN1-SOURCE'!BT107)='FIN1-SOURCE'!BT108</t>
  </si>
  <si>
    <t>SUM(BT102,BT107)</t>
  </si>
  <si>
    <t>SUM('FIN1-SOURCE'!BN111,'FIN1-SOURCE'!BQ111)='FIN1-SOURCE'!BT111</t>
  </si>
  <si>
    <t>SUM(BN111,BQ111)</t>
  </si>
  <si>
    <t>SUM('FIN1-SOURCE'!BT110,'FIN1-SOURCE'!BT111)='FIN1-SOURCE'!BT112</t>
  </si>
  <si>
    <t>SUM(BT110,BT111)</t>
  </si>
  <si>
    <t>SUM('FIN1-SOURCE'!BT109,'FIN1-SOURCE'!BT112)='FIN1-SOURCE'!BT113</t>
  </si>
  <si>
    <t>SUM(BT109,BT112)</t>
  </si>
  <si>
    <t>SUM('FIN1-SOURCE'!BN118,'FIN1-SOURCE'!BQ118)='FIN1-SOURCE'!BT118</t>
  </si>
  <si>
    <t>SUM(BN118,BQ118)</t>
  </si>
  <si>
    <t>SUM('FIN1-SOURCE'!BT117,'FIN1-SOURCE'!BT118)='FIN1-SOURCE'!BT119</t>
  </si>
  <si>
    <t>SUM(BT117,BT118)</t>
  </si>
  <si>
    <t>SUM('FIN1-SOURCE'!BT113,'FIN1-SOURCE'!BT119)='FIN1-SOURCE'!BT120</t>
  </si>
  <si>
    <t>SUM(BT113,BT119)</t>
  </si>
  <si>
    <t>SUM('FIN1-SOURCE'!BT102,'FIN1-SOURCE'!BT113)='FIN1-SOURCE'!BT125</t>
  </si>
  <si>
    <t>SUM(BT102,BT113)</t>
  </si>
  <si>
    <t>SUM('FIN1-SOURCE'!BT103,'FIN1-SOURCE'!BT115)='FIN1-SOURCE'!BT126</t>
  </si>
  <si>
    <t>SUM(BT103,BT115)</t>
  </si>
  <si>
    <t>SUM('FIN1-SOURCE'!BT107,'FIN1-SOURCE'!BT125)='FIN1-SOURCE'!BT127</t>
  </si>
  <si>
    <t>SUM(BT107,BT125)</t>
  </si>
  <si>
    <t>SUM('FIN1-SOURCE'!BT71,'FIN1-SOURCE'!BT87,'FIN1-SOURCE'!BT121)='FIN1-SOURCE'!BT128</t>
  </si>
  <si>
    <t>SUM(BT71,BT87,BT121)</t>
  </si>
  <si>
    <t>SUM('FIN1-SOURCE'!BT72,'FIN1-SOURCE'!BT88,'FIN1-SOURCE'!BT122)='FIN1-SOURCE'!BT129</t>
  </si>
  <si>
    <t>SUM(BT72,BT88,BT122)</t>
  </si>
  <si>
    <t>SUM('FIN1-SOURCE'!BT73,'FIN1-SOURCE'!BT89,'FIN1-SOURCE'!BT123)='FIN1-SOURCE'!BT130</t>
  </si>
  <si>
    <t>SUM(BT73,BT89,BT123)</t>
  </si>
  <si>
    <t>SUM('FIN1-SOURCE'!BT74,'FIN1-SOURCE'!BT90,'FIN1-SOURCE'!BT124)='FIN1-SOURCE'!BT131</t>
  </si>
  <si>
    <t>SUM(BT74,BT90,BT124)</t>
  </si>
  <si>
    <t>SUM('FIN1-SOURCE'!BT75,'FIN1-SOURCE'!BT91,'FIN1-SOURCE'!BT125)='FIN1-SOURCE'!BT132</t>
  </si>
  <si>
    <t>SUM(BT75,BT91,BT125)</t>
  </si>
  <si>
    <t>SUM('FIN1-SOURCE'!BT77,'FIN1-SOURCE'!BT126)='FIN1-SOURCE'!BT133</t>
  </si>
  <si>
    <t>SUM(BT77,BT126)</t>
  </si>
  <si>
    <t>SUM('FIN1-SOURCE'!BT78,'FIN1-SOURCE'!BT92,'FIN1-SOURCE'!BT116)='FIN1-SOURCE'!BT134</t>
  </si>
  <si>
    <t>SUM(BT78,BT92,BT116)</t>
  </si>
  <si>
    <t>SUM('FIN1-SOURCE'!BT107,'FIN1-SOURCE'!BT132)='FIN1-SOURCE'!BT135</t>
  </si>
  <si>
    <t>SUM(BT107,BT132)</t>
  </si>
  <si>
    <t>BT135</t>
  </si>
  <si>
    <t>SUM('FIN1-SOURCE'!BW42,'FIN1-SOURCE'!BW55,'FIN1-SOURCE'!BW67)='FIN1-SOURCE'!BW83</t>
  </si>
  <si>
    <t>SUM('FIN1-SOURCE'!BW43,'FIN1-SOURCE'!BW56,'FIN1-SOURCE'!BW68)='FIN1-SOURCE'!BW84</t>
  </si>
  <si>
    <t>SUM('FIN1-SOURCE'!BW44,'FIN1-SOURCE'!BW57,'FIN1-SOURCE'!BW69)='FIN1-SOURCE'!BW85</t>
  </si>
  <si>
    <t>SUM('FIN1-SOURCE'!BW75,'FIN1-SOURCE'!BW85)='FIN1-SOURCE'!BW86</t>
  </si>
  <si>
    <t>SUM(BW75,BW85)</t>
  </si>
  <si>
    <t>SUM('FIN1-SOURCE'!BW88,'FIN1-SOURCE'!BW89)='FIN1-SOURCE'!BW90</t>
  </si>
  <si>
    <t>SUM(BW88,BW89)</t>
  </si>
  <si>
    <t>SUM('FIN1-SOURCE'!BW87,'FIN1-SOURCE'!BW90)='FIN1-SOURCE'!BW91</t>
  </si>
  <si>
    <t>SUM(BW87,BW90)</t>
  </si>
  <si>
    <t>BW91</t>
  </si>
  <si>
    <t>SUM('FIN1-SOURCE'!BW93,'FIN1-SOURCE'!BW94,'FIN1-SOURCE'!BW95)='FIN1-SOURCE'!BW96</t>
  </si>
  <si>
    <t>SUM(BW93,BW94,BW95)</t>
  </si>
  <si>
    <t>SUM('FIN1-SOURCE'!BW91,'FIN1-SOURCE'!BW96)='FIN1-SOURCE'!BW97</t>
  </si>
  <si>
    <t>SUM(BW91,BW96)</t>
  </si>
  <si>
    <t>BW97</t>
  </si>
  <si>
    <t>SUM('FIN1-SOURCE'!BW99,'FIN1-SOURCE'!BW100)='FIN1-SOURCE'!BW101</t>
  </si>
  <si>
    <t>SUM(BW99,BW100)</t>
  </si>
  <si>
    <t>SUM('FIN1-SOURCE'!BW98,'FIN1-SOURCE'!BW101)='FIN1-SOURCE'!BW102</t>
  </si>
  <si>
    <t>SUM(BW98,BW101)</t>
  </si>
  <si>
    <t>BW102</t>
  </si>
  <si>
    <t>SUM('FIN1-SOURCE'!BW104,'FIN1-SOURCE'!BW105,'FIN1-SOURCE'!BW106)='FIN1-SOURCE'!BW107</t>
  </si>
  <si>
    <t>SUM(BW104,BW105,BW106)</t>
  </si>
  <si>
    <t>SUM('FIN1-SOURCE'!BW102,'FIN1-SOURCE'!BW107)='FIN1-SOURCE'!BW108</t>
  </si>
  <si>
    <t>SUM(BW102,BW107)</t>
  </si>
  <si>
    <t>BW108</t>
  </si>
  <si>
    <t>SUM('FIN1-SOURCE'!BW110,'FIN1-SOURCE'!BW111)='FIN1-SOURCE'!BW112</t>
  </si>
  <si>
    <t>SUM(BW110,BW111)</t>
  </si>
  <si>
    <t>SUM('FIN1-SOURCE'!BW109,'FIN1-SOURCE'!BW112)='FIN1-SOURCE'!BW113</t>
  </si>
  <si>
    <t>SUM(BW109,BW112)</t>
  </si>
  <si>
    <t>BW113</t>
  </si>
  <si>
    <t>SUM('FIN1-SOURCE'!BW117,'FIN1-SOURCE'!BW118)='FIN1-SOURCE'!BW119</t>
  </si>
  <si>
    <t>SUM(BW117,BW118)</t>
  </si>
  <si>
    <t>SUM('FIN1-SOURCE'!BW113,'FIN1-SOURCE'!BW119)='FIN1-SOURCE'!BW120</t>
  </si>
  <si>
    <t>SUM(BW113,BW119)</t>
  </si>
  <si>
    <t>SUM('FIN1-SOURCE'!BW102,'FIN1-SOURCE'!BW113)='FIN1-SOURCE'!BW125</t>
  </si>
  <si>
    <t>SUM(BW102,BW113)</t>
  </si>
  <si>
    <t>SUM('FIN1-SOURCE'!BW103,'FIN1-SOURCE'!BW115)='FIN1-SOURCE'!BW126</t>
  </si>
  <si>
    <t>SUM(BW103,BW115)</t>
  </si>
  <si>
    <t>SUM('FIN1-SOURCE'!BW107,'FIN1-SOURCE'!BW125)='FIN1-SOURCE'!BW127</t>
  </si>
  <si>
    <t>SUM(BW107,BW125)</t>
  </si>
  <si>
    <t>SUM('FIN1-SOURCE'!BW71,'FIN1-SOURCE'!BW87,'FIN1-SOURCE'!BW121)='FIN1-SOURCE'!BW128</t>
  </si>
  <si>
    <t>SUM(BW71,BW87,BW121)</t>
  </si>
  <si>
    <t>SUM('FIN1-SOURCE'!BW72,'FIN1-SOURCE'!BW88,'FIN1-SOURCE'!BW122)='FIN1-SOURCE'!BW129</t>
  </si>
  <si>
    <t>SUM(BW72,BW88,BW122)</t>
  </si>
  <si>
    <t>SUM('FIN1-SOURCE'!BW73,'FIN1-SOURCE'!BW89,'FIN1-SOURCE'!BW123)='FIN1-SOURCE'!BW130</t>
  </si>
  <si>
    <t>SUM(BW73,BW89,BW123)</t>
  </si>
  <si>
    <t>SUM('FIN1-SOURCE'!BW74,'FIN1-SOURCE'!BW90,'FIN1-SOURCE'!BW124)='FIN1-SOURCE'!BW131</t>
  </si>
  <si>
    <t>SUM(BW74,BW90,BW124)</t>
  </si>
  <si>
    <t>SUM('FIN1-SOURCE'!BW75,'FIN1-SOURCE'!BW91,'FIN1-SOURCE'!BW125)='FIN1-SOURCE'!BW132</t>
  </si>
  <si>
    <t>SUM(BW75,BW91,BW125)</t>
  </si>
  <si>
    <t>SUM('FIN1-SOURCE'!BW77,'FIN1-SOURCE'!BW126)='FIN1-SOURCE'!BW133</t>
  </si>
  <si>
    <t>SUM(BW77,BW126)</t>
  </si>
  <si>
    <t>SUM('FIN1-SOURCE'!BW78,'FIN1-SOURCE'!BW92,'FIN1-SOURCE'!BW116)='FIN1-SOURCE'!BW134</t>
  </si>
  <si>
    <t>SUM(BW78,BW92,BW116)</t>
  </si>
  <si>
    <t>SUM('FIN1-SOURCE'!BW107,'FIN1-SOURCE'!BW132)='FIN1-SOURCE'!BW135</t>
  </si>
  <si>
    <t>SUM(BW107,BW132)</t>
  </si>
  <si>
    <t>BW135</t>
  </si>
  <si>
    <t>SUM('FIN1-SOURCE'!BZ42,'FIN1-SOURCE'!BZ55,'FIN1-SOURCE'!BZ67)='FIN1-SOURCE'!BZ83</t>
  </si>
  <si>
    <t>SUM('FIN1-SOURCE'!BZ43,'FIN1-SOURCE'!BZ56,'FIN1-SOURCE'!BZ68)='FIN1-SOURCE'!BZ84</t>
  </si>
  <si>
    <t>SUM('FIN1-SOURCE'!BZ44,'FIN1-SOURCE'!BZ57,'FIN1-SOURCE'!BZ69)='FIN1-SOURCE'!BZ85</t>
  </si>
  <si>
    <t>SUM('FIN1-SOURCE'!BZ75,'FIN1-SOURCE'!BZ85)='FIN1-SOURCE'!BZ86</t>
  </si>
  <si>
    <t>SUM(BZ75,BZ85)</t>
  </si>
  <si>
    <t>SUM('FIN1-SOURCE'!BZ88,'FIN1-SOURCE'!BZ89)='FIN1-SOURCE'!BZ90</t>
  </si>
  <si>
    <t>SUM(BZ88,BZ89)</t>
  </si>
  <si>
    <t>SUM('FIN1-SOURCE'!BZ87,'FIN1-SOURCE'!BZ90)='FIN1-SOURCE'!BZ91</t>
  </si>
  <si>
    <t>SUM(BZ87,BZ90)</t>
  </si>
  <si>
    <t>BZ91</t>
  </si>
  <si>
    <t>SUM('FIN1-SOURCE'!BZ93,'FIN1-SOURCE'!BZ94,'FIN1-SOURCE'!BZ95)='FIN1-SOURCE'!BZ96</t>
  </si>
  <si>
    <t>SUM(BZ93,BZ94,BZ95)</t>
  </si>
  <si>
    <t>SUM('FIN1-SOURCE'!BZ91,'FIN1-SOURCE'!BZ96)='FIN1-SOURCE'!BZ97</t>
  </si>
  <si>
    <t>SUM(BZ91,BZ96)</t>
  </si>
  <si>
    <t>BZ97</t>
  </si>
  <si>
    <t>SUM('FIN1-SOURCE'!BZ99,'FIN1-SOURCE'!BZ100)='FIN1-SOURCE'!BZ101</t>
  </si>
  <si>
    <t>SUM(BZ99,BZ100)</t>
  </si>
  <si>
    <t>SUM('FIN1-SOURCE'!BZ98,'FIN1-SOURCE'!BZ101)='FIN1-SOURCE'!BZ102</t>
  </si>
  <si>
    <t>SUM(BZ98,BZ101)</t>
  </si>
  <si>
    <t>BZ102</t>
  </si>
  <si>
    <t>SUM('FIN1-SOURCE'!BZ104,'FIN1-SOURCE'!BZ105,'FIN1-SOURCE'!BZ106)='FIN1-SOURCE'!BZ107</t>
  </si>
  <si>
    <t>SUM(BZ104,BZ105,BZ106)</t>
  </si>
  <si>
    <t>SUM('FIN1-SOURCE'!BZ102,'FIN1-SOURCE'!BZ107)='FIN1-SOURCE'!BZ108</t>
  </si>
  <si>
    <t>SUM(BZ102,BZ107)</t>
  </si>
  <si>
    <t>BZ108</t>
  </si>
  <si>
    <t>SUM('FIN1-SOURCE'!BZ110,'FIN1-SOURCE'!BZ111)='FIN1-SOURCE'!BZ112</t>
  </si>
  <si>
    <t>SUM(BZ110,BZ111)</t>
  </si>
  <si>
    <t>SUM('FIN1-SOURCE'!BZ109,'FIN1-SOURCE'!BZ112)='FIN1-SOURCE'!BZ113</t>
  </si>
  <si>
    <t>SUM(BZ109,BZ112)</t>
  </si>
  <si>
    <t>BZ113</t>
  </si>
  <si>
    <t>SUM('FIN1-SOURCE'!BZ117,'FIN1-SOURCE'!BZ118)='FIN1-SOURCE'!BZ119</t>
  </si>
  <si>
    <t>SUM(BZ117,BZ118)</t>
  </si>
  <si>
    <t>SUM('FIN1-SOURCE'!BZ113,'FIN1-SOURCE'!BZ119)='FIN1-SOURCE'!BZ120</t>
  </si>
  <si>
    <t>SUM(BZ113,BZ119)</t>
  </si>
  <si>
    <t>SUM('FIN1-SOURCE'!BZ102,'FIN1-SOURCE'!BZ113)='FIN1-SOURCE'!BZ125</t>
  </si>
  <si>
    <t>SUM(BZ102,BZ113)</t>
  </si>
  <si>
    <t>SUM('FIN1-SOURCE'!BZ103,'FIN1-SOURCE'!BZ115)='FIN1-SOURCE'!BZ126</t>
  </si>
  <si>
    <t>SUM(BZ103,BZ115)</t>
  </si>
  <si>
    <t>SUM('FIN1-SOURCE'!BZ107,'FIN1-SOURCE'!BZ125)='FIN1-SOURCE'!BZ127</t>
  </si>
  <si>
    <t>SUM(BZ107,BZ125)</t>
  </si>
  <si>
    <t>SUM('FIN1-SOURCE'!BZ71,'FIN1-SOURCE'!BZ87,'FIN1-SOURCE'!BZ121)='FIN1-SOURCE'!BZ128</t>
  </si>
  <si>
    <t>SUM(BZ71,BZ87,BZ121)</t>
  </si>
  <si>
    <t>SUM('FIN1-SOURCE'!BZ72,'FIN1-SOURCE'!BZ88,'FIN1-SOURCE'!BZ122)='FIN1-SOURCE'!BZ129</t>
  </si>
  <si>
    <t>SUM(BZ72,BZ88,BZ122)</t>
  </si>
  <si>
    <t>SUM('FIN1-SOURCE'!BZ73,'FIN1-SOURCE'!BZ89,'FIN1-SOURCE'!BZ123)='FIN1-SOURCE'!BZ130</t>
  </si>
  <si>
    <t>SUM(BZ73,BZ89,BZ123)</t>
  </si>
  <si>
    <t>SUM('FIN1-SOURCE'!BZ74,'FIN1-SOURCE'!BZ90,'FIN1-SOURCE'!BZ124)='FIN1-SOURCE'!BZ131</t>
  </si>
  <si>
    <t>SUM(BZ74,BZ90,BZ124)</t>
  </si>
  <si>
    <t>SUM('FIN1-SOURCE'!BZ75,'FIN1-SOURCE'!BZ91,'FIN1-SOURCE'!BZ125)='FIN1-SOURCE'!BZ132</t>
  </si>
  <si>
    <t>SUM(BZ75,BZ91,BZ125)</t>
  </si>
  <si>
    <t>SUM('FIN1-SOURCE'!BZ77,'FIN1-SOURCE'!BZ126)='FIN1-SOURCE'!BZ133</t>
  </si>
  <si>
    <t>SUM(BZ77,BZ126)</t>
  </si>
  <si>
    <t>SUM('FIN1-SOURCE'!BZ78,'FIN1-SOURCE'!BZ92,'FIN1-SOURCE'!BZ116)='FIN1-SOURCE'!BZ134</t>
  </si>
  <si>
    <t>SUM(BZ78,BZ92,BZ116)</t>
  </si>
  <si>
    <t>SUM('FIN1-SOURCE'!BZ107,'FIN1-SOURCE'!BZ132)='FIN1-SOURCE'!BZ135</t>
  </si>
  <si>
    <t>SUM(BZ107,BZ132)</t>
  </si>
  <si>
    <t>BZ135</t>
  </si>
  <si>
    <t>SUM('FIN1-SOURCE'!BW80,'FIN1-SOURCE'!BZ80)='FIN1-SOURCE'!CC80</t>
  </si>
  <si>
    <t>SUM(BW80,BZ80)</t>
  </si>
  <si>
    <t>SUM('FIN1-SOURCE'!BW82,'FIN1-SOURCE'!BZ82)='FIN1-SOURCE'!CC82</t>
  </si>
  <si>
    <t>SUM(BW82,BZ82)</t>
  </si>
  <si>
    <t>SUM('FIN1-SOURCE'!CC42,'FIN1-SOURCE'!CC55,'FIN1-SOURCE'!CC67)='FIN1-SOURCE'!CC83</t>
  </si>
  <si>
    <t>SUM('FIN1-SOURCE'!CC43,'FIN1-SOURCE'!CC56,'FIN1-SOURCE'!CC68)='FIN1-SOURCE'!CC84</t>
  </si>
  <si>
    <t>SUM('FIN1-SOURCE'!CC44,'FIN1-SOURCE'!CC57,'FIN1-SOURCE'!CC69)='FIN1-SOURCE'!CC85</t>
  </si>
  <si>
    <t>SUM('FIN1-SOURCE'!CC75,'FIN1-SOURCE'!CC85)='FIN1-SOURCE'!CC86</t>
  </si>
  <si>
    <t>SUM(CC75,CC85)</t>
  </si>
  <si>
    <t>SUM('FIN1-SOURCE'!BW89,'FIN1-SOURCE'!BZ89)='FIN1-SOURCE'!CC89</t>
  </si>
  <si>
    <t>SUM(BW89,BZ89)</t>
  </si>
  <si>
    <t>SUM('FIN1-SOURCE'!CC88,'FIN1-SOURCE'!CC89)='FIN1-SOURCE'!CC90</t>
  </si>
  <si>
    <t>SUM(CC88,CC89)</t>
  </si>
  <si>
    <t>SUM('FIN1-SOURCE'!CC87,'FIN1-SOURCE'!CC90)='FIN1-SOURCE'!CC91</t>
  </si>
  <si>
    <t>SUM(CC87,CC90)</t>
  </si>
  <si>
    <t>SUM('FIN1-SOURCE'!BW95,'FIN1-SOURCE'!BZ95)='FIN1-SOURCE'!CC95</t>
  </si>
  <si>
    <t>SUM(BW95,BZ95)</t>
  </si>
  <si>
    <t>SUM('FIN1-SOURCE'!CC93,'FIN1-SOURCE'!CC94,'FIN1-SOURCE'!CC95)='FIN1-SOURCE'!CC96</t>
  </si>
  <si>
    <t>SUM(CC93,CC94,CC95)</t>
  </si>
  <si>
    <t>SUM('FIN1-SOURCE'!CC91,'FIN1-SOURCE'!CC96)='FIN1-SOURCE'!CC97</t>
  </si>
  <si>
    <t>SUM(CC91,CC96)</t>
  </si>
  <si>
    <t>SUM('FIN1-SOURCE'!BW100,'FIN1-SOURCE'!BZ100)='FIN1-SOURCE'!CC100</t>
  </si>
  <si>
    <t>SUM(BW100,BZ100)</t>
  </si>
  <si>
    <t>SUM('FIN1-SOURCE'!CC99,'FIN1-SOURCE'!CC100)='FIN1-SOURCE'!CC101</t>
  </si>
  <si>
    <t>SUM(CC99,CC100)</t>
  </si>
  <si>
    <t>SUM('FIN1-SOURCE'!CC98,'FIN1-SOURCE'!CC101)='FIN1-SOURCE'!CC102</t>
  </si>
  <si>
    <t>SUM(CC98,CC101)</t>
  </si>
  <si>
    <t>SUM('FIN1-SOURCE'!BW106,'FIN1-SOURCE'!BZ106)='FIN1-SOURCE'!CC106</t>
  </si>
  <si>
    <t>SUM(BW106,BZ106)</t>
  </si>
  <si>
    <t>SUM('FIN1-SOURCE'!CC104,'FIN1-SOURCE'!CC105,'FIN1-SOURCE'!CC106)='FIN1-SOURCE'!CC107</t>
  </si>
  <si>
    <t>SUM(CC104,CC105,CC106)</t>
  </si>
  <si>
    <t>SUM('FIN1-SOURCE'!CC102,'FIN1-SOURCE'!CC107)='FIN1-SOURCE'!CC108</t>
  </si>
  <si>
    <t>SUM(CC102,CC107)</t>
  </si>
  <si>
    <t>SUM('FIN1-SOURCE'!BW111,'FIN1-SOURCE'!BZ111)='FIN1-SOURCE'!CC111</t>
  </si>
  <si>
    <t>SUM(BW111,BZ111)</t>
  </si>
  <si>
    <t>SUM('FIN1-SOURCE'!CC110,'FIN1-SOURCE'!CC111)='FIN1-SOURCE'!CC112</t>
  </si>
  <si>
    <t>SUM(CC110,CC111)</t>
  </si>
  <si>
    <t>SUM('FIN1-SOURCE'!CC109,'FIN1-SOURCE'!CC112)='FIN1-SOURCE'!CC113</t>
  </si>
  <si>
    <t>SUM(CC109,CC112)</t>
  </si>
  <si>
    <t>SUM('FIN1-SOURCE'!BW118,'FIN1-SOURCE'!BZ118)='FIN1-SOURCE'!CC118</t>
  </si>
  <si>
    <t>SUM(BW118,BZ118)</t>
  </si>
  <si>
    <t>SUM('FIN1-SOURCE'!CC117,'FIN1-SOURCE'!CC118)='FIN1-SOURCE'!CC119</t>
  </si>
  <si>
    <t>SUM(CC117,CC118)</t>
  </si>
  <si>
    <t>SUM('FIN1-SOURCE'!CC113,'FIN1-SOURCE'!CC119)='FIN1-SOURCE'!CC120</t>
  </si>
  <si>
    <t>SUM(CC113,CC119)</t>
  </si>
  <si>
    <t>SUM('FIN1-SOURCE'!CC102,'FIN1-SOURCE'!CC113)='FIN1-SOURCE'!CC125</t>
  </si>
  <si>
    <t>SUM(CC102,CC113)</t>
  </si>
  <si>
    <t>SUM('FIN1-SOURCE'!CC103,'FIN1-SOURCE'!CC115)='FIN1-SOURCE'!CC126</t>
  </si>
  <si>
    <t>SUM(CC103,CC115)</t>
  </si>
  <si>
    <t>SUM('FIN1-SOURCE'!CC107,'FIN1-SOURCE'!CC125)='FIN1-SOURCE'!CC127</t>
  </si>
  <si>
    <t>SUM(CC107,CC125)</t>
  </si>
  <si>
    <t>SUM('FIN1-SOURCE'!CC71,'FIN1-SOURCE'!CC87,'FIN1-SOURCE'!CC121)='FIN1-SOURCE'!CC128</t>
  </si>
  <si>
    <t>SUM(CC71,CC87,CC121)</t>
  </si>
  <si>
    <t>SUM('FIN1-SOURCE'!CC72,'FIN1-SOURCE'!CC88,'FIN1-SOURCE'!CC122)='FIN1-SOURCE'!CC129</t>
  </si>
  <si>
    <t>SUM(CC72,CC88,CC122)</t>
  </si>
  <si>
    <t>SUM('FIN1-SOURCE'!CC73,'FIN1-SOURCE'!CC89,'FIN1-SOURCE'!CC123)='FIN1-SOURCE'!CC130</t>
  </si>
  <si>
    <t>SUM(CC73,CC89,CC123)</t>
  </si>
  <si>
    <t>SUM('FIN1-SOURCE'!CC74,'FIN1-SOURCE'!CC90,'FIN1-SOURCE'!CC124)='FIN1-SOURCE'!CC131</t>
  </si>
  <si>
    <t>SUM(CC74,CC90,CC124)</t>
  </si>
  <si>
    <t>SUM('FIN1-SOURCE'!CC75,'FIN1-SOURCE'!CC91,'FIN1-SOURCE'!CC125)='FIN1-SOURCE'!CC132</t>
  </si>
  <si>
    <t>SUM(CC75,CC91,CC125)</t>
  </si>
  <si>
    <t>SUM('FIN1-SOURCE'!CC77,'FIN1-SOURCE'!CC126)='FIN1-SOURCE'!CC133</t>
  </si>
  <si>
    <t>SUM(CC77,CC126)</t>
  </si>
  <si>
    <t>SUM('FIN1-SOURCE'!CC78,'FIN1-SOURCE'!CC92,'FIN1-SOURCE'!CC116)='FIN1-SOURCE'!CC134</t>
  </si>
  <si>
    <t>SUM(CC78,CC92,CC116)</t>
  </si>
  <si>
    <t>SUM('FIN1-SOURCE'!CC107,'FIN1-SOURCE'!CC132)='FIN1-SOURCE'!CC135</t>
  </si>
  <si>
    <t>SUM(CC107,CC132)</t>
  </si>
  <si>
    <t>SUM('FIN1-SOURCE'!CF42,'FIN1-SOURCE'!CF55,'FIN1-SOURCE'!CF67)='FIN1-SOURCE'!CF83</t>
  </si>
  <si>
    <t>SUM('FIN1-SOURCE'!CF43,'FIN1-SOURCE'!CF56,'FIN1-SOURCE'!CF68)='FIN1-SOURCE'!CF84</t>
  </si>
  <si>
    <t>SUM('FIN1-SOURCE'!CF44,'FIN1-SOURCE'!CF57,'FIN1-SOURCE'!CF69)='FIN1-SOURCE'!CF85</t>
  </si>
  <si>
    <t>SUM('FIN1-SOURCE'!CF75,'FIN1-SOURCE'!CF85)='FIN1-SOURCE'!CF86</t>
  </si>
  <si>
    <t>SUM(CF75,CF85)</t>
  </si>
  <si>
    <t>SUM('FIN1-SOURCE'!CF88,'FIN1-SOURCE'!CF89)='FIN1-SOURCE'!CF90</t>
  </si>
  <si>
    <t>SUM(CF88,CF89)</t>
  </si>
  <si>
    <t>SUM('FIN1-SOURCE'!CF87,'FIN1-SOURCE'!CF90)='FIN1-SOURCE'!CF91</t>
  </si>
  <si>
    <t>SUM(CF87,CF90)</t>
  </si>
  <si>
    <t>SUM('FIN1-SOURCE'!CF93,'FIN1-SOURCE'!CF94,'FIN1-SOURCE'!CF95)='FIN1-SOURCE'!CF96</t>
  </si>
  <si>
    <t>SUM(CF93,CF94,CF95)</t>
  </si>
  <si>
    <t>SUM('FIN1-SOURCE'!CF91,'FIN1-SOURCE'!CF96)='FIN1-SOURCE'!CF97</t>
  </si>
  <si>
    <t>SUM(CF91,CF96)</t>
  </si>
  <si>
    <t>SUM('FIN1-SOURCE'!CF99,'FIN1-SOURCE'!CF100)='FIN1-SOURCE'!CF101</t>
  </si>
  <si>
    <t>SUM(CF99,CF100)</t>
  </si>
  <si>
    <t>SUM('FIN1-SOURCE'!CF98,'FIN1-SOURCE'!CF101)='FIN1-SOURCE'!CF102</t>
  </si>
  <si>
    <t>SUM(CF98,CF101)</t>
  </si>
  <si>
    <t>SUM('FIN1-SOURCE'!CF104,'FIN1-SOURCE'!CF105,'FIN1-SOURCE'!CF106)='FIN1-SOURCE'!CF107</t>
  </si>
  <si>
    <t>SUM(CF104,CF105,CF106)</t>
  </si>
  <si>
    <t>SUM('FIN1-SOURCE'!CF102,'FIN1-SOURCE'!CF107)='FIN1-SOURCE'!CF108</t>
  </si>
  <si>
    <t>SUM(CF102,CF107)</t>
  </si>
  <si>
    <t>SUM('FIN1-SOURCE'!CF110,'FIN1-SOURCE'!CF111)='FIN1-SOURCE'!CF112</t>
  </si>
  <si>
    <t>SUM(CF110,CF111)</t>
  </si>
  <si>
    <t>SUM('FIN1-SOURCE'!CF109,'FIN1-SOURCE'!CF112)='FIN1-SOURCE'!CF113</t>
  </si>
  <si>
    <t>SUM(CF109,CF112)</t>
  </si>
  <si>
    <t>SUM('FIN1-SOURCE'!CF117,'FIN1-SOURCE'!CF118)='FIN1-SOURCE'!CF119</t>
  </si>
  <si>
    <t>SUM(CF117,CF118)</t>
  </si>
  <si>
    <t>SUM('FIN1-SOURCE'!CF113,'FIN1-SOURCE'!CF119)='FIN1-SOURCE'!CF120</t>
  </si>
  <si>
    <t>SUM(CF113,CF119)</t>
  </si>
  <si>
    <t>SUM('FIN1-SOURCE'!CF102,'FIN1-SOURCE'!CF113)='FIN1-SOURCE'!CF125</t>
  </si>
  <si>
    <t>SUM(CF102,CF113)</t>
  </si>
  <si>
    <t>SUM('FIN1-SOURCE'!CF103,'FIN1-SOURCE'!CF115)='FIN1-SOURCE'!CF126</t>
  </si>
  <si>
    <t>SUM(CF103,CF115)</t>
  </si>
  <si>
    <t>SUM('FIN1-SOURCE'!CF107,'FIN1-SOURCE'!CF125)='FIN1-SOURCE'!CF127</t>
  </si>
  <si>
    <t>SUM(CF107,CF125)</t>
  </si>
  <si>
    <t>SUM('FIN1-SOURCE'!CF71,'FIN1-SOURCE'!CF87,'FIN1-SOURCE'!CF121)='FIN1-SOURCE'!CF128</t>
  </si>
  <si>
    <t>SUM(CF71,CF87,CF121)</t>
  </si>
  <si>
    <t>SUM('FIN1-SOURCE'!CF72,'FIN1-SOURCE'!CF88,'FIN1-SOURCE'!CF122)='FIN1-SOURCE'!CF129</t>
  </si>
  <si>
    <t>SUM(CF72,CF88,CF122)</t>
  </si>
  <si>
    <t>SUM('FIN1-SOURCE'!CF73,'FIN1-SOURCE'!CF89,'FIN1-SOURCE'!CF123)='FIN1-SOURCE'!CF130</t>
  </si>
  <si>
    <t>SUM(CF73,CF89,CF123)</t>
  </si>
  <si>
    <t>SUM('FIN1-SOURCE'!CF74,'FIN1-SOURCE'!CF90,'FIN1-SOURCE'!CF124)='FIN1-SOURCE'!CF131</t>
  </si>
  <si>
    <t>SUM(CF74,CF90,CF124)</t>
  </si>
  <si>
    <t>SUM('FIN1-SOURCE'!CF75,'FIN1-SOURCE'!CF91,'FIN1-SOURCE'!CF125)='FIN1-SOURCE'!CF132</t>
  </si>
  <si>
    <t>SUM(CF75,CF91,CF125)</t>
  </si>
  <si>
    <t>SUM('FIN1-SOURCE'!CF77,'FIN1-SOURCE'!CF126)='FIN1-SOURCE'!CF133</t>
  </si>
  <si>
    <t>SUM(CF77,CF126)</t>
  </si>
  <si>
    <t>SUM('FIN1-SOURCE'!CF78,'FIN1-SOURCE'!CF92,'FIN1-SOURCE'!CF116)='FIN1-SOURCE'!CF134</t>
  </si>
  <si>
    <t>SUM(CF78,CF92,CF116)</t>
  </si>
  <si>
    <t>SUM('FIN1-SOURCE'!CF107,'FIN1-SOURCE'!CF132)='FIN1-SOURCE'!CF135</t>
  </si>
  <si>
    <t>SUM(CF107,CF132)</t>
  </si>
  <si>
    <t>SUM('FIN1-SOURCE'!CI42,'FIN1-SOURCE'!CI55,'FIN1-SOURCE'!CI67)='FIN1-SOURCE'!CI83</t>
  </si>
  <si>
    <t>SUM('FIN1-SOURCE'!CI43,'FIN1-SOURCE'!CI56,'FIN1-SOURCE'!CI68)='FIN1-SOURCE'!CI84</t>
  </si>
  <si>
    <t>SUM('FIN1-SOURCE'!CI44,'FIN1-SOURCE'!CI57,'FIN1-SOURCE'!CI69)='FIN1-SOURCE'!CI85</t>
  </si>
  <si>
    <t>SUM('FIN1-SOURCE'!CI75,'FIN1-SOURCE'!CI85)='FIN1-SOURCE'!CI86</t>
  </si>
  <si>
    <t>SUM(CI75,CI85)</t>
  </si>
  <si>
    <t>SUM('FIN1-SOURCE'!CI88,'FIN1-SOURCE'!CI89)='FIN1-SOURCE'!CI90</t>
  </si>
  <si>
    <t>SUM(CI88,CI89)</t>
  </si>
  <si>
    <t>SUM('FIN1-SOURCE'!CI87,'FIN1-SOURCE'!CI90)='FIN1-SOURCE'!CI91</t>
  </si>
  <si>
    <t>SUM(CI87,CI90)</t>
  </si>
  <si>
    <t>SUM('FIN1-SOURCE'!CI93,'FIN1-SOURCE'!CI94,'FIN1-SOURCE'!CI95)='FIN1-SOURCE'!CI96</t>
  </si>
  <si>
    <t>SUM(CI93,CI94,CI95)</t>
  </si>
  <si>
    <t>SUM('FIN1-SOURCE'!CI91,'FIN1-SOURCE'!CI96)='FIN1-SOURCE'!CI97</t>
  </si>
  <si>
    <t>SUM(CI91,CI96)</t>
  </si>
  <si>
    <t>SUM('FIN1-SOURCE'!CI99,'FIN1-SOURCE'!CI100)='FIN1-SOURCE'!CI101</t>
  </si>
  <si>
    <t>SUM(CI99,CI100)</t>
  </si>
  <si>
    <t>SUM('FIN1-SOURCE'!CI98,'FIN1-SOURCE'!CI101)='FIN1-SOURCE'!CI102</t>
  </si>
  <si>
    <t>SUM(CI98,CI101)</t>
  </si>
  <si>
    <t>SUM('FIN1-SOURCE'!CI104,'FIN1-SOURCE'!CI105,'FIN1-SOURCE'!CI106)='FIN1-SOURCE'!CI107</t>
  </si>
  <si>
    <t>SUM(CI104,CI105,CI106)</t>
  </si>
  <si>
    <t>SUM('FIN1-SOURCE'!CI102,'FIN1-SOURCE'!CI107)='FIN1-SOURCE'!CI108</t>
  </si>
  <si>
    <t>SUM(CI102,CI107)</t>
  </si>
  <si>
    <t>SUM('FIN1-SOURCE'!CI110,'FIN1-SOURCE'!CI111)='FIN1-SOURCE'!CI112</t>
  </si>
  <si>
    <t>SUM(CI110,CI111)</t>
  </si>
  <si>
    <t>SUM('FIN1-SOURCE'!CI109,'FIN1-SOURCE'!CI112)='FIN1-SOURCE'!CI113</t>
  </si>
  <si>
    <t>SUM(CI109,CI112)</t>
  </si>
  <si>
    <t>SUM('FIN1-SOURCE'!CI117,'FIN1-SOURCE'!CI118)='FIN1-SOURCE'!CI119</t>
  </si>
  <si>
    <t>SUM(CI117,CI118)</t>
  </si>
  <si>
    <t>SUM('FIN1-SOURCE'!CI113,'FIN1-SOURCE'!CI119)='FIN1-SOURCE'!CI120</t>
  </si>
  <si>
    <t>SUM(CI113,CI119)</t>
  </si>
  <si>
    <t>SUM('FIN1-SOURCE'!CI102,'FIN1-SOURCE'!CI113)='FIN1-SOURCE'!CI125</t>
  </si>
  <si>
    <t>SUM(CI102,CI113)</t>
  </si>
  <si>
    <t>SUM('FIN1-SOURCE'!CI103,'FIN1-SOURCE'!CI115)='FIN1-SOURCE'!CI126</t>
  </si>
  <si>
    <t>SUM(CI103,CI115)</t>
  </si>
  <si>
    <t>SUM('FIN1-SOURCE'!CI107,'FIN1-SOURCE'!CI125)='FIN1-SOURCE'!CI127</t>
  </si>
  <si>
    <t>SUM(CI107,CI125)</t>
  </si>
  <si>
    <t>SUM('FIN1-SOURCE'!CI71,'FIN1-SOURCE'!CI87,'FIN1-SOURCE'!CI121)='FIN1-SOURCE'!CI128</t>
  </si>
  <si>
    <t>SUM(CI71,CI87,CI121)</t>
  </si>
  <si>
    <t>SUM('FIN1-SOURCE'!CI72,'FIN1-SOURCE'!CI88,'FIN1-SOURCE'!CI122)='FIN1-SOURCE'!CI129</t>
  </si>
  <si>
    <t>SUM(CI72,CI88,CI122)</t>
  </si>
  <si>
    <t>SUM('FIN1-SOURCE'!CI73,'FIN1-SOURCE'!CI89,'FIN1-SOURCE'!CI123)='FIN1-SOURCE'!CI130</t>
  </si>
  <si>
    <t>SUM(CI73,CI89,CI123)</t>
  </si>
  <si>
    <t>SUM('FIN1-SOURCE'!CI74,'FIN1-SOURCE'!CI90,'FIN1-SOURCE'!CI124)='FIN1-SOURCE'!CI131</t>
  </si>
  <si>
    <t>SUM(CI74,CI90,CI124)</t>
  </si>
  <si>
    <t>SUM('FIN1-SOURCE'!CI75,'FIN1-SOURCE'!CI91,'FIN1-SOURCE'!CI125)='FIN1-SOURCE'!CI132</t>
  </si>
  <si>
    <t>SUM(CI75,CI91,CI125)</t>
  </si>
  <si>
    <t>SUM('FIN1-SOURCE'!CI77,'FIN1-SOURCE'!CI126)='FIN1-SOURCE'!CI133</t>
  </si>
  <si>
    <t>SUM(CI77,CI126)</t>
  </si>
  <si>
    <t>SUM('FIN1-SOURCE'!CI78,'FIN1-SOURCE'!CI92,'FIN1-SOURCE'!CI116)='FIN1-SOURCE'!CI134</t>
  </si>
  <si>
    <t>SUM(CI78,CI92,CI116)</t>
  </si>
  <si>
    <t>SUM('FIN1-SOURCE'!CI107,'FIN1-SOURCE'!CI132)='FIN1-SOURCE'!CI135</t>
  </si>
  <si>
    <t>SUM(CI107,CI132)</t>
  </si>
  <si>
    <t>SUM('FIN1-SOURCE'!CL42,'FIN1-SOURCE'!CL55,'FIN1-SOURCE'!CL67)='FIN1-SOURCE'!CL83</t>
  </si>
  <si>
    <t>SUM('FIN1-SOURCE'!CL43,'FIN1-SOURCE'!CL56,'FIN1-SOURCE'!CL68)='FIN1-SOURCE'!CL84</t>
  </si>
  <si>
    <t>SUM('FIN1-SOURCE'!CL44,'FIN1-SOURCE'!CL57,'FIN1-SOURCE'!CL69)='FIN1-SOURCE'!CL85</t>
  </si>
  <si>
    <t>SUM('FIN1-SOURCE'!CL75,'FIN1-SOURCE'!CL85)='FIN1-SOURCE'!CL86</t>
  </si>
  <si>
    <t>SUM(CL75,CL85)</t>
  </si>
  <si>
    <t>SUM('FIN1-SOURCE'!CL88,'FIN1-SOURCE'!CL89)='FIN1-SOURCE'!CL90</t>
  </si>
  <si>
    <t>SUM(CL88,CL89)</t>
  </si>
  <si>
    <t>SUM('FIN1-SOURCE'!CL87,'FIN1-SOURCE'!CL90)='FIN1-SOURCE'!CL91</t>
  </si>
  <si>
    <t>SUM(CL87,CL90)</t>
  </si>
  <si>
    <t>CL91</t>
  </si>
  <si>
    <t>SUM('FIN1-SOURCE'!CL93,'FIN1-SOURCE'!CL94,'FIN1-SOURCE'!CL95)='FIN1-SOURCE'!CL96</t>
  </si>
  <si>
    <t>SUM(CL93,CL94,CL95)</t>
  </si>
  <si>
    <t>SUM('FIN1-SOURCE'!CL91,'FIN1-SOURCE'!CL96)='FIN1-SOURCE'!CL97</t>
  </si>
  <si>
    <t>SUM(CL91,CL96)</t>
  </si>
  <si>
    <t>CL97</t>
  </si>
  <si>
    <t>SUM('FIN1-SOURCE'!CL99,'FIN1-SOURCE'!CL100)='FIN1-SOURCE'!CL101</t>
  </si>
  <si>
    <t>SUM(CL99,CL100)</t>
  </si>
  <si>
    <t>SUM('FIN1-SOURCE'!CL98,'FIN1-SOURCE'!CL101)='FIN1-SOURCE'!CL102</t>
  </si>
  <si>
    <t>SUM(CL98,CL101)</t>
  </si>
  <si>
    <t>CL102</t>
  </si>
  <si>
    <t>SUM('FIN1-SOURCE'!CL104,'FIN1-SOURCE'!CL105,'FIN1-SOURCE'!CL106)='FIN1-SOURCE'!CL107</t>
  </si>
  <si>
    <t>SUM(CL104,CL105,CL106)</t>
  </si>
  <si>
    <t>SUM('FIN1-SOURCE'!CL102,'FIN1-SOURCE'!CL107)='FIN1-SOURCE'!CL108</t>
  </si>
  <si>
    <t>SUM(CL102,CL107)</t>
  </si>
  <si>
    <t>CL108</t>
  </si>
  <si>
    <t>SUM('FIN1-SOURCE'!CL110,'FIN1-SOURCE'!CL111)='FIN1-SOURCE'!CL112</t>
  </si>
  <si>
    <t>SUM(CL110,CL111)</t>
  </si>
  <si>
    <t>SUM('FIN1-SOURCE'!CL109,'FIN1-SOURCE'!CL112)='FIN1-SOURCE'!CL113</t>
  </si>
  <si>
    <t>SUM(CL109,CL112)</t>
  </si>
  <si>
    <t>CL113</t>
  </si>
  <si>
    <t>SUM('FIN1-SOURCE'!CL117,'FIN1-SOURCE'!CL118)='FIN1-SOURCE'!CL119</t>
  </si>
  <si>
    <t>SUM(CL117,CL118)</t>
  </si>
  <si>
    <t>SUM('FIN1-SOURCE'!CL113,'FIN1-SOURCE'!CL119)='FIN1-SOURCE'!CL120</t>
  </si>
  <si>
    <t>SUM(CL113,CL119)</t>
  </si>
  <si>
    <t>SUM('FIN1-SOURCE'!CL102,'FIN1-SOURCE'!CL113)='FIN1-SOURCE'!CL125</t>
  </si>
  <si>
    <t>SUM(CL102,CL113)</t>
  </si>
  <si>
    <t>SUM('FIN1-SOURCE'!CL103,'FIN1-SOURCE'!CL115)='FIN1-SOURCE'!CL126</t>
  </si>
  <si>
    <t>SUM(CL103,CL115)</t>
  </si>
  <si>
    <t>SUM('FIN1-SOURCE'!CL107,'FIN1-SOURCE'!CL125)='FIN1-SOURCE'!CL127</t>
  </si>
  <si>
    <t>SUM(CL107,CL125)</t>
  </si>
  <si>
    <t>SUM('FIN1-SOURCE'!CL71,'FIN1-SOURCE'!CL87,'FIN1-SOURCE'!CL121)='FIN1-SOURCE'!CL128</t>
  </si>
  <si>
    <t>SUM(CL71,CL87,CL121)</t>
  </si>
  <si>
    <t>SUM('FIN1-SOURCE'!CL72,'FIN1-SOURCE'!CL88,'FIN1-SOURCE'!CL122)='FIN1-SOURCE'!CL129</t>
  </si>
  <si>
    <t>SUM(CL72,CL88,CL122)</t>
  </si>
  <si>
    <t>SUM('FIN1-SOURCE'!CL73,'FIN1-SOURCE'!CL89,'FIN1-SOURCE'!CL123)='FIN1-SOURCE'!CL130</t>
  </si>
  <si>
    <t>SUM(CL73,CL89,CL123)</t>
  </si>
  <si>
    <t>SUM('FIN1-SOURCE'!CL74,'FIN1-SOURCE'!CL90,'FIN1-SOURCE'!CL124)='FIN1-SOURCE'!CL131</t>
  </si>
  <si>
    <t>SUM(CL74,CL90,CL124)</t>
  </si>
  <si>
    <t>SUM('FIN1-SOURCE'!CL75,'FIN1-SOURCE'!CL91,'FIN1-SOURCE'!CL125)='FIN1-SOURCE'!CL132</t>
  </si>
  <si>
    <t>SUM(CL75,CL91,CL125)</t>
  </si>
  <si>
    <t>SUM('FIN1-SOURCE'!CL77,'FIN1-SOURCE'!CL126)='FIN1-SOURCE'!CL133</t>
  </si>
  <si>
    <t>SUM(CL77,CL126)</t>
  </si>
  <si>
    <t>SUM('FIN1-SOURCE'!CL78,'FIN1-SOURCE'!CL92,'FIN1-SOURCE'!CL116)='FIN1-SOURCE'!CL134</t>
  </si>
  <si>
    <t>SUM(CL78,CL92,CL116)</t>
  </si>
  <si>
    <t>SUM('FIN1-SOURCE'!CL107,'FIN1-SOURCE'!CL132)='FIN1-SOURCE'!CL135</t>
  </si>
  <si>
    <t>SUM(CL107,CL132)</t>
  </si>
  <si>
    <t>CL135</t>
  </si>
  <si>
    <t>SUM('FIN1-SOURCE'!AG80,'FIN1-SOURCE'!AJ80,'FIN1-SOURCE'!AS80,'FIN1-SOURCE'!BT80,'FIN1-SOURCE'!CC80,'FIN1-SOURCE'!CL80)='FIN1-SOURCE'!CO80</t>
  </si>
  <si>
    <t>SUM(AG80,AJ80,AS80,BT80,CC80,CL80)</t>
  </si>
  <si>
    <t>SUM('FIN1-SOURCE'!AG82,'FIN1-SOURCE'!AJ82,'FIN1-SOURCE'!AS82,'FIN1-SOURCE'!BT82,'FIN1-SOURCE'!CC82,'FIN1-SOURCE'!CL82)='FIN1-SOURCE'!CO82</t>
  </si>
  <si>
    <t>SUM(AG82,AJ82,AS82,BT82,CC82,CL82)</t>
  </si>
  <si>
    <t>SUM('FIN1-SOURCE'!CO42,'FIN1-SOURCE'!CO55,'FIN1-SOURCE'!CO67)='FIN1-SOURCE'!CO83</t>
  </si>
  <si>
    <t>SUM('FIN1-SOURCE'!CO43,'FIN1-SOURCE'!CO56,'FIN1-SOURCE'!CO68)='FIN1-SOURCE'!CO84</t>
  </si>
  <si>
    <t>SUM('FIN1-SOURCE'!CO44,'FIN1-SOURCE'!CO57,'FIN1-SOURCE'!CO69)='FIN1-SOURCE'!CO85</t>
  </si>
  <si>
    <t>SUM('FIN1-SOURCE'!CO75,'FIN1-SOURCE'!CO85)='FIN1-SOURCE'!CO86</t>
  </si>
  <si>
    <t>SUM(CO75,CO85)</t>
  </si>
  <si>
    <t>SUM('FIN1-SOURCE'!AG89,'FIN1-SOURCE'!AJ89,'FIN1-SOURCE'!AS89,'FIN1-SOURCE'!BT89,'FIN1-SOURCE'!CC89,'FIN1-SOURCE'!CL89)='FIN1-SOURCE'!CO89</t>
  </si>
  <si>
    <t>SUM(AG89,AJ89,AS89,BT89,CC89,CL89)</t>
  </si>
  <si>
    <t>SUM('FIN1-SOURCE'!CO88,'FIN1-SOURCE'!CO89)='FIN1-SOURCE'!CO90</t>
  </si>
  <si>
    <t>SUM(CO88,CO89)</t>
  </si>
  <si>
    <t>SUM('FIN1-SOURCE'!CO87,'FIN1-SOURCE'!CO90)='FIN1-SOURCE'!CO91</t>
  </si>
  <si>
    <t>SUM(CO87,CO90)</t>
  </si>
  <si>
    <t>SUM('FIN1-SOURCE'!AG95,'FIN1-SOURCE'!AJ95,'FIN1-SOURCE'!AS95,'FIN1-SOURCE'!BT95,'FIN1-SOURCE'!CC95,'FIN1-SOURCE'!CL95)='FIN1-SOURCE'!CO95</t>
  </si>
  <si>
    <t>SUM(AG95,AJ95,AS95,BT95,CC95,CL95)</t>
  </si>
  <si>
    <t>SUM('FIN1-SOURCE'!CO93,'FIN1-SOURCE'!CO94,'FIN1-SOURCE'!CO95)='FIN1-SOURCE'!CO96</t>
  </si>
  <si>
    <t>SUM(CO93,CO94,CO95)</t>
  </si>
  <si>
    <t>SUM('FIN1-SOURCE'!CO91,'FIN1-SOURCE'!CO96)='FIN1-SOURCE'!CO97</t>
  </si>
  <si>
    <t>SUM(CO91,CO96)</t>
  </si>
  <si>
    <t>SUM('FIN1-SOURCE'!AG100,'FIN1-SOURCE'!AJ100,'FIN1-SOURCE'!AS100,'FIN1-SOURCE'!BT100,'FIN1-SOURCE'!CC100,'FIN1-SOURCE'!CL100)='FIN1-SOURCE'!CO100</t>
  </si>
  <si>
    <t>SUM(AG100,AJ100,AS100,BT100,CC100,CL100)</t>
  </si>
  <si>
    <t>SUM('FIN1-SOURCE'!CO99,'FIN1-SOURCE'!CO100)='FIN1-SOURCE'!CO101</t>
  </si>
  <si>
    <t>SUM(CO99,CO100)</t>
  </si>
  <si>
    <t>SUM('FIN1-SOURCE'!CO98,'FIN1-SOURCE'!CO101)='FIN1-SOURCE'!CO102</t>
  </si>
  <si>
    <t>SUM(CO98,CO101)</t>
  </si>
  <si>
    <t>SUM('FIN1-SOURCE'!AG106,'FIN1-SOURCE'!AJ106,'FIN1-SOURCE'!AS106,'FIN1-SOURCE'!BT106,'FIN1-SOURCE'!CC106,'FIN1-SOURCE'!CL106)='FIN1-SOURCE'!CO106</t>
  </si>
  <si>
    <t>SUM(AG106,AJ106,AS106,BT106,CC106,CL106)</t>
  </si>
  <si>
    <t>SUM('FIN1-SOURCE'!CO104,'FIN1-SOURCE'!CO105,'FIN1-SOURCE'!CO106)='FIN1-SOURCE'!CO107</t>
  </si>
  <si>
    <t>SUM(CO104,CO105,CO106)</t>
  </si>
  <si>
    <t>SUM('FIN1-SOURCE'!CO102,'FIN1-SOURCE'!CO107)='FIN1-SOURCE'!CO108</t>
  </si>
  <si>
    <t>SUM(CO102,CO107)</t>
  </si>
  <si>
    <t>SUM('FIN1-SOURCE'!AG111,'FIN1-SOURCE'!AJ111,'FIN1-SOURCE'!AS111,'FIN1-SOURCE'!BT111,'FIN1-SOURCE'!CC111,'FIN1-SOURCE'!CL111)='FIN1-SOURCE'!CO111</t>
  </si>
  <si>
    <t>SUM(AG111,AJ111,AS111,BT111,CC111,CL111)</t>
  </si>
  <si>
    <t>SUM('FIN1-SOURCE'!CO110,'FIN1-SOURCE'!CO111)='FIN1-SOURCE'!CO112</t>
  </si>
  <si>
    <t>SUM(CO110,CO111)</t>
  </si>
  <si>
    <t>SUM('FIN1-SOURCE'!CO109,'FIN1-SOURCE'!CO112)='FIN1-SOURCE'!CO113</t>
  </si>
  <si>
    <t>SUM(CO109,CO112)</t>
  </si>
  <si>
    <t>SUM('FIN1-SOURCE'!AG118,'FIN1-SOURCE'!AJ118,'FIN1-SOURCE'!AS118,'FIN1-SOURCE'!BT118,'FIN1-SOURCE'!CC118,'FIN1-SOURCE'!CL118)='FIN1-SOURCE'!CO118</t>
  </si>
  <si>
    <t>SUM(AG118,AJ118,AS118,BT118,CC118,CL118)</t>
  </si>
  <si>
    <t>SUM('FIN1-SOURCE'!CO117,'FIN1-SOURCE'!CO118)='FIN1-SOURCE'!CO119</t>
  </si>
  <si>
    <t>SUM(CO117,CO118)</t>
  </si>
  <si>
    <t>SUM('FIN1-SOURCE'!CO113,'FIN1-SOURCE'!CO119)='FIN1-SOURCE'!CO120</t>
  </si>
  <si>
    <t>SUM(CO113,CO119)</t>
  </si>
  <si>
    <t>SUM('FIN1-SOURCE'!CO102,'FIN1-SOURCE'!CO113)='FIN1-SOURCE'!CO125</t>
  </si>
  <si>
    <t>SUM(CO102,CO113)</t>
  </si>
  <si>
    <t>SUM('FIN1-SOURCE'!CO103,'FIN1-SOURCE'!CO115)='FIN1-SOURCE'!CO126</t>
  </si>
  <si>
    <t>SUM(CO103,CO115)</t>
  </si>
  <si>
    <t>SUM('FIN1-SOURCE'!CO107,'FIN1-SOURCE'!CO125)='FIN1-SOURCE'!CO127</t>
  </si>
  <si>
    <t>SUM(CO107,CO125)</t>
  </si>
  <si>
    <t>SUM('FIN1-SOURCE'!CO71,'FIN1-SOURCE'!CO87,'FIN1-SOURCE'!CO121)='FIN1-SOURCE'!CO128</t>
  </si>
  <si>
    <t>SUM(CO71,CO87,CO121)</t>
  </si>
  <si>
    <t>SUM('FIN1-SOURCE'!CO72,'FIN1-SOURCE'!CO88,'FIN1-SOURCE'!CO122)='FIN1-SOURCE'!CO129</t>
  </si>
  <si>
    <t>SUM(CO72,CO88,CO122)</t>
  </si>
  <si>
    <t>SUM('FIN1-SOURCE'!CO73,'FIN1-SOURCE'!CO89,'FIN1-SOURCE'!CO123)='FIN1-SOURCE'!CO130</t>
  </si>
  <si>
    <t>SUM(CO73,CO89,CO123)</t>
  </si>
  <si>
    <t>SUM('FIN1-SOURCE'!CO74,'FIN1-SOURCE'!CO90,'FIN1-SOURCE'!CO124)='FIN1-SOURCE'!CO131</t>
  </si>
  <si>
    <t>SUM(CO74,CO90,CO124)</t>
  </si>
  <si>
    <t>SUM('FIN1-SOURCE'!CO75,'FIN1-SOURCE'!CO91,'FIN1-SOURCE'!CO125)='FIN1-SOURCE'!CO132</t>
  </si>
  <si>
    <t>SUM(CO75,CO91,CO125)</t>
  </si>
  <si>
    <t>SUM('FIN1-SOURCE'!CO77,'FIN1-SOURCE'!CO126)='FIN1-SOURCE'!CO133</t>
  </si>
  <si>
    <t>SUM(CO77,CO126)</t>
  </si>
  <si>
    <t>SUM('FIN1-SOURCE'!CO78,'FIN1-SOURCE'!CO92,'FIN1-SOURCE'!CO116)='FIN1-SOURCE'!CO134</t>
  </si>
  <si>
    <t>SUM(CO78,CO92,CO116)</t>
  </si>
  <si>
    <t>SUM('FIN1-SOURCE'!CO107,'FIN1-SOURCE'!CO132)='FIN1-SOURCE'!CO135</t>
  </si>
  <si>
    <t>SUM(CO107,CO132)</t>
  </si>
  <si>
    <t>CO135</t>
  </si>
  <si>
    <t>CR</t>
  </si>
  <si>
    <t>Costa Rica</t>
  </si>
  <si>
    <t>CRC</t>
  </si>
  <si>
    <t>Costa Rican Colon</t>
  </si>
  <si>
    <t>No information has to be filled in this sheet.</t>
  </si>
  <si>
    <t>BA</t>
  </si>
  <si>
    <t>Bosnia and Herzegovina</t>
  </si>
  <si>
    <t>Bosnian convertible mark</t>
  </si>
  <si>
    <t>BAM</t>
  </si>
  <si>
    <t>ORG</t>
  </si>
  <si>
    <t>FILE</t>
  </si>
  <si>
    <t>TAB</t>
  </si>
  <si>
    <t>All</t>
  </si>
  <si>
    <t>In the coming UOE-18 questionnaire, would you be so kind to include:
Bosnia and Herzegovina – BA in the list of countries as well as its currency: BAM - Bosnian convertible mark</t>
  </si>
  <si>
    <t>VAL_Codes</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</si>
  <si>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</si>
  <si>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</si>
  <si>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</si>
  <si>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 xml:space="preserve">The expenditure is classified by sources of funds: 
-  Government (central, regional, local);
-  International agencies and other foreign sources;
-  Households and other private entities (including firms and religious institutions and other non-profit organisations).
Moreover, three types of financial transactions can be distinguished: 
-  Direct expenditure/payments on educational institutions (disaggregated according to the type of service provider to which, or for which, the payments are made; public institutions, government-dependent private institutions, and independent private institutions);
-  Intergovernmental transfers for education and ;
-  Transfers to students or households and to other private entities.
For more details on the structure of FIN1-SOURCE table, the sources and transfers of funds, please refer to the UOE 2018 Manual, Chapter 3, section 3.7,  Expenditure. </t>
  </si>
  <si>
    <t>CHECK G12+E12 &lt; H20</t>
  </si>
  <si>
    <t>CHECK G13 &lt; E20</t>
  </si>
  <si>
    <t>CHECK G10a + G11a &lt; H5</t>
  </si>
  <si>
    <t>CHECK G13 &lt; E5</t>
  </si>
  <si>
    <t>CHECK L20 &gt; C8 + R8</t>
  </si>
  <si>
    <t>CHECK R20 &gt; C7</t>
  </si>
  <si>
    <t>COMPILING_ORG</t>
  </si>
  <si>
    <t>B15</t>
  </si>
  <si>
    <t>EDUCATION_LEV</t>
  </si>
  <si>
    <t>REPYEARSTART</t>
  </si>
  <si>
    <t>REPYEAREND</t>
  </si>
  <si>
    <t>FIN_STUD_YEARSTART</t>
  </si>
  <si>
    <t>FIN_STUD_YEAREND</t>
  </si>
  <si>
    <t>CNT_REF_SECT_INTENS_EDL</t>
  </si>
  <si>
    <t>SUM_CNTRP_SECT_EXPEND_EDL</t>
  </si>
  <si>
    <t>ISCED11_01</t>
  </si>
  <si>
    <t>ISCED11_02</t>
  </si>
  <si>
    <t>ISCED11_0</t>
  </si>
  <si>
    <t>ISCED11_1</t>
  </si>
  <si>
    <t>ISCED11_24</t>
  </si>
  <si>
    <t>ISCED11_25</t>
  </si>
  <si>
    <t>ISCED11_2</t>
  </si>
  <si>
    <t>ISCED11_34</t>
  </si>
  <si>
    <t>ISCED11_35</t>
  </si>
  <si>
    <t>ISCED11_3</t>
  </si>
  <si>
    <t>ISCED11_44</t>
  </si>
  <si>
    <t>ISCED11_45</t>
  </si>
  <si>
    <t>ISCED11_4</t>
  </si>
  <si>
    <t>ISCED11_3_4</t>
  </si>
  <si>
    <t>ISCED11_34_44</t>
  </si>
  <si>
    <t>ISCED11_35_45</t>
  </si>
  <si>
    <t>ISCED11_5</t>
  </si>
  <si>
    <t>ISCED11_6T8</t>
  </si>
  <si>
    <t>ISCED11_5T8</t>
  </si>
  <si>
    <t>ISCED11_54T84</t>
  </si>
  <si>
    <t>ISCED11_55T85</t>
  </si>
  <si>
    <t>ISCED11_9</t>
  </si>
  <si>
    <t>ISCED11_T</t>
  </si>
  <si>
    <t>PN</t>
  </si>
  <si>
    <t>PRV_NEDUC</t>
  </si>
  <si>
    <t>_TXINST</t>
  </si>
  <si>
    <t>EXP</t>
  </si>
  <si>
    <t>K</t>
  </si>
  <si>
    <t>Missing value; data cannot exist</t>
  </si>
  <si>
    <t>Missing value</t>
  </si>
  <si>
    <r>
      <t xml:space="preserve">Category </t>
    </r>
    <r>
      <rPr>
        <b/>
        <sz val="9"/>
        <color rgb="FF0070C0"/>
        <rFont val="Arial"/>
        <family val="2"/>
      </rPr>
      <t>M - Missing value; data cannot exist</t>
    </r>
  </si>
  <si>
    <r>
      <t xml:space="preserve">Category </t>
    </r>
    <r>
      <rPr>
        <b/>
        <sz val="9"/>
        <color theme="3"/>
        <rFont val="Arial"/>
        <family val="2"/>
      </rPr>
      <t>O - Missing value</t>
    </r>
  </si>
  <si>
    <r>
      <t>Data are sometimes not available for certain classification categories, are not included in any other cells of the table (even though these data could, in principle, be collected) and cannot be estimated. In such cases you should assign the code '</t>
    </r>
    <r>
      <rPr>
        <sz val="8"/>
        <color theme="4" tint="-0.249977111117893"/>
        <rFont val="Arial"/>
        <family val="2"/>
      </rPr>
      <t>O'</t>
    </r>
    <r>
      <rPr>
        <sz val="8"/>
        <color theme="1"/>
        <rFont val="Arial"/>
        <family val="2"/>
      </rPr>
      <t xml:space="preserve"> to all cells referring to the corresponding classification categories. If corresponding sub-categories are coded as '</t>
    </r>
    <r>
      <rPr>
        <sz val="8"/>
        <color rgb="FF0070C0"/>
        <rFont val="Arial"/>
        <family val="2"/>
      </rPr>
      <t>O</t>
    </r>
    <r>
      <rPr>
        <sz val="8"/>
        <color theme="1"/>
        <rFont val="Arial"/>
        <family val="2"/>
      </rPr>
      <t xml:space="preserve">', please note that the total is then considered to be missing or incomplete with respect to these categories. </t>
    </r>
  </si>
  <si>
    <r>
      <rPr>
        <sz val="8"/>
        <rFont val="Calibri"/>
        <family val="2"/>
      </rPr>
      <t>Missing</t>
    </r>
    <r>
      <rPr>
        <sz val="8"/>
        <color rgb="FF0070C0"/>
        <rFont val="Calibri"/>
        <family val="2"/>
      </rPr>
      <t xml:space="preserve"> value</t>
    </r>
  </si>
  <si>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</si>
  <si>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OECD:  the data requested from the OECD will be used in the calculation of EAG indicators and will be gathered in OECD.STAT database (freely available online)</t>
  </si>
  <si>
    <t>Eurostat mandatory (required by Commission Regulation No 912/2013)</t>
  </si>
  <si>
    <t>PRV_NEDUC_O</t>
  </si>
  <si>
    <r>
      <t xml:space="preserve">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t>
    </r>
    <r>
      <rPr>
        <sz val="8"/>
        <color rgb="FFFF0000"/>
        <rFont val="Arial"/>
        <family val="2"/>
      </rPr>
      <t>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</si>
  <si>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 (see example under item on codes below)</t>
    </r>
  </si>
  <si>
    <r>
      <t xml:space="preserve">Category </t>
    </r>
    <r>
      <rPr>
        <b/>
        <sz val="9"/>
        <color theme="4" tint="-0.249977111117893"/>
        <rFont val="Arial"/>
        <family val="2"/>
      </rPr>
      <t xml:space="preserve">K </t>
    </r>
    <r>
      <rPr>
        <b/>
        <sz val="9"/>
        <color theme="1"/>
        <rFont val="Arial"/>
        <family val="2"/>
      </rPr>
      <t xml:space="preserve">/ Category W - </t>
    </r>
    <r>
      <rPr>
        <b/>
        <sz val="9"/>
        <color rgb="FFFF0000"/>
        <rFont val="Arial"/>
        <family val="2"/>
      </rPr>
      <t>Included in another category / Includes another category</t>
    </r>
  </si>
  <si>
    <r>
      <t>If a certain category or cell in the students enrolled tables generically does not apply to the educational system(s) in your country then assign the code “</t>
    </r>
    <r>
      <rPr>
        <sz val="8"/>
        <color rgb="FF0070C0"/>
        <rFont val="Arial"/>
        <family val="2"/>
      </rPr>
      <t>M</t>
    </r>
    <r>
      <rPr>
        <sz val="8"/>
        <color theme="1"/>
        <rFont val="Arial"/>
        <family val="2"/>
      </rPr>
      <t xml:space="preserve">” to all cells referring to this category (or cross-classification of categories). This implies that data for these </t>
    </r>
    <r>
      <rPr>
        <sz val="8"/>
        <color rgb="FFFF0000"/>
        <rFont val="Arial"/>
        <family val="2"/>
      </rPr>
      <t>categories</t>
    </r>
    <r>
      <rPr>
        <sz val="8"/>
        <color theme="1"/>
        <rFont val="Arial"/>
        <family val="2"/>
      </rPr>
      <t xml:space="preserve"> do not even hypothetically exist. For example if the ISCED level 4 programmes do not exist in your country then all the tables requesting the information regarding the ISCED level 4 should have a "</t>
    </r>
    <r>
      <rPr>
        <sz val="8"/>
        <color theme="4" tint="-0.249977111117893"/>
        <rFont val="Arial"/>
        <family val="2"/>
      </rPr>
      <t>M</t>
    </r>
    <r>
      <rPr>
        <sz val="8"/>
        <color theme="1"/>
        <rFont val="Arial"/>
        <family val="2"/>
      </rPr>
      <t xml:space="preserve">" code for the corresponding cells.  However, if a category applies but there are no data available or if the data for this category are included in another category then do not use this code.                                                                                                </t>
    </r>
  </si>
  <si>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For example if in the table FIN1-SOURCE you do not have the breakdown direct expenditure at central level of government for government dependent private / independent private institutions (rows C2 and C3), as requested, but you do have the breakdown for the total private institutions (row C4), you could fill-in the FIN1-STUDENTS questionnaire with the code '</t>
    </r>
    <r>
      <rPr>
        <sz val="8"/>
        <color rgb="FF0070C0"/>
        <rFont val="Arial"/>
        <family val="2"/>
      </rPr>
      <t>K</t>
    </r>
    <r>
      <rPr>
        <sz val="8"/>
        <color theme="1"/>
        <rFont val="Arial"/>
        <family val="2"/>
      </rPr>
      <t xml:space="preserve">'  for  cells referring to rows C2 and C3, with the comment  'Included with the total direct expenditure for private institutions' while introducing for the cell corresponding to total direct expenditure for private institutions (row C4) the value and the code 'W' with the comment 'Includes direct expenditure for government dependent private/independent private institutions'. 
</t>
    </r>
  </si>
  <si>
    <t>BREAKDOWN_GROUP</t>
  </si>
  <si>
    <t>Rows mandatory according to the EU regulation</t>
  </si>
  <si>
    <t>Public Institutions FT</t>
  </si>
  <si>
    <t>Public institutions PT</t>
  </si>
  <si>
    <t>Public institutions FTE</t>
  </si>
  <si>
    <t>total private institutions FT</t>
  </si>
  <si>
    <t>total private institutions PT</t>
  </si>
  <si>
    <t>total private institutions FTE</t>
  </si>
  <si>
    <t>Total public and private institutions FT</t>
  </si>
  <si>
    <t>Total public and private institutions PT</t>
  </si>
  <si>
    <t>Total public and private institutions FTE</t>
  </si>
  <si>
    <t>Students in private institutions should be equal to the aggregation of students in government dependent private and Independent private</t>
  </si>
  <si>
    <t>FT --&gt; INST_PRIV = INST_PRIV_GOV + INST_PRIV_IND (A10==A4+A7)</t>
  </si>
  <si>
    <t>PT --&gt; INST_PRIV = INST_PRIV_GOV + INST_PRIV_IND (A11==A5+A8)</t>
  </si>
  <si>
    <t>FTE --&gt; INST_PRIV = INST_PRIV_GOV + INST_PRIV_IND (A12==A6+A9)</t>
  </si>
  <si>
    <t>Students in public and private institutions should be equal to the aggregation of students in public and private institutions</t>
  </si>
  <si>
    <t>FT --&gt; INST_T = INST_PUB + INST_PRIV (A13==A1+A10_)</t>
  </si>
  <si>
    <t>PT --&gt; INST_T = INST_PUB + INST_PRIV (A14==A2+A11)</t>
  </si>
  <si>
    <t>FTE --&gt; INST_T = INST_PUB + INST_PRIV (A15==A3+A12)</t>
  </si>
  <si>
    <t>Check that the break down is equal to the total</t>
  </si>
  <si>
    <t>Government dependent private institutions FT</t>
  </si>
  <si>
    <t>Government dependent private institutions PT</t>
  </si>
  <si>
    <t>Government dependent private institutions FTE</t>
  </si>
  <si>
    <t>Independent private institutions FT</t>
  </si>
  <si>
    <t>Independent private institutions PT</t>
  </si>
  <si>
    <t>Independent private institutions FTE</t>
  </si>
  <si>
    <t>Checks FTE. FTE has to be less than or equal to the sum of the number of full-time and part-time students with coverage adjusted to data on education personnel</t>
  </si>
  <si>
    <t>Public institutions --&gt; PER(FT+PT) &gt;= FTE(_T) (A3&lt;=A1+A2)</t>
  </si>
  <si>
    <t>GDPI --&gt; PER(FT+PT) &gt;= FTE(_T) (A6&lt;=A4+A5)</t>
  </si>
  <si>
    <t>IPI --&gt; PER(FT+PT) &gt;= FTE(_T) (A9&lt;=A7+A8)</t>
  </si>
  <si>
    <t>Private --&gt; PER(FT+PT) &gt;= FTE(_T) (A12&lt;=A10+A11)</t>
  </si>
  <si>
    <t>Public and Private --&gt; PER(FT+PT) &gt;= FTE(_T) (A15&lt;=A13+A14)</t>
  </si>
  <si>
    <t>Description of  the validation rule</t>
  </si>
  <si>
    <t>UOE row lable of test</t>
  </si>
  <si>
    <t>Are government direct expenditures to public institutions larger than to private ones?</t>
  </si>
  <si>
    <t>General government direct expenditure to public institutions is greater than general government direct expenditure to private institutions for compulsory schooling</t>
  </si>
  <si>
    <t>G1&gt;G4</t>
  </si>
  <si>
    <t>Central government direct expenditure to public institutions is greater than central government direct expenditure to private institutions for compulsory schooling</t>
  </si>
  <si>
    <t>C1&gt;C4</t>
  </si>
  <si>
    <t>Regional government direct expenditure to public institutions is greater than regional government direct expenditure to private institutions for compulsory schooling</t>
  </si>
  <si>
    <t>R1&gt;R4</t>
  </si>
  <si>
    <t>Local government direct expenditure to public institutions is greater than local government direct expenditure to private institutions for compulsory schooling</t>
  </si>
  <si>
    <t>L1&gt;L4</t>
  </si>
  <si>
    <t>Alignment between FIN1-SOURCE and FIN-STUDENTS</t>
  </si>
  <si>
    <t>General government direct expenditure to public institutions is positive and fte enrolment in public institutions is positive</t>
  </si>
  <si>
    <t>G1&gt;0 and FIN-STU&gt;0</t>
  </si>
  <si>
    <t>General government direct expenditure to government dependent private institutions is positive and FTE enrolment government dependent private institutions is positive</t>
  </si>
  <si>
    <t>G2&gt;0 and FIN-STU&gt;0</t>
  </si>
  <si>
    <t>General government direct expenditure to independent private institutions is positive and FTE enrolment independent private institutions is positive</t>
  </si>
  <si>
    <t>G3&gt;0 and FIN-STU&gt;0</t>
  </si>
  <si>
    <t>International sources direct expenditure to public institutions is positive and FTE enrolment in public institutions is positive</t>
  </si>
  <si>
    <t>F1&gt;0 and FIN-STU&gt;0</t>
  </si>
  <si>
    <t>International sources direct expenditure to government dependent private institutions is positive and FTE enrolment in government dependent private institutions is positive</t>
  </si>
  <si>
    <t>F2&gt;0 and FIN-STU&gt;0</t>
  </si>
  <si>
    <t>International sources direct expenditure to independent private institutions is positive and FTE enrolment in independent private institutions is positive</t>
  </si>
  <si>
    <t>F3&gt;0 and FIN-STU&gt;0</t>
  </si>
  <si>
    <t>Households direct expenditure to public institutions is positive and FTE enrolment in public institutions is positive</t>
  </si>
  <si>
    <t>H1&gt;0 and FIN-STU&gt;0</t>
  </si>
  <si>
    <t>Households direct expenditure to government dependent private institutions is positive and FTE enrolment in government dependent private institutions is positive</t>
  </si>
  <si>
    <t>H2&gt;0 and FIN-STU&gt;0</t>
  </si>
  <si>
    <t>Households direct expenditure to independent private institutions is positive and FTE enrolment in independent private institutions is positive</t>
  </si>
  <si>
    <t>H3&gt;0 and FIN-STU&gt;0</t>
  </si>
  <si>
    <t>OPE direct expenditure to public institutions is positive and FTE enrolment in public institutions is positive</t>
  </si>
  <si>
    <t>E1&gt;0 and FIN-STU&gt;0</t>
  </si>
  <si>
    <t>OPE direct expenditure to government dependent private institutions is positive and FTE enrolment in government dependent private institutions is positive</t>
  </si>
  <si>
    <t>E2&gt;0 and FIN-STU&gt;0</t>
  </si>
  <si>
    <t>OPE direct expenditure to independent private institutions is positive and FTE enrolment in independent private institutions is positive</t>
  </si>
  <si>
    <t>E3&gt;0 and FIN-STU&gt;0</t>
  </si>
  <si>
    <t>Intergovernmental transfers</t>
  </si>
  <si>
    <t>C7&lt;=R20</t>
  </si>
  <si>
    <t>C8&lt;=L20</t>
  </si>
  <si>
    <t>R8&lt;=L20</t>
  </si>
  <si>
    <t>Transfers from international sources to the central government is lower than central government total expenditure on education</t>
  </si>
  <si>
    <t>F6&lt;=C20</t>
  </si>
  <si>
    <t>Transfers from international sources to regional governments is lower than regional government total expenditure on education</t>
  </si>
  <si>
    <t>F7&lt;=R20</t>
  </si>
  <si>
    <t>Transfers from international sources to local governments is lower than local government total expenditure on education</t>
  </si>
  <si>
    <t>F8&lt;=L20</t>
  </si>
  <si>
    <t>Sum of net transfers to regional government and transfer from international sources to regional government is lower than regional government total expenditure on education</t>
  </si>
  <si>
    <t>C7+F7&lt;=R20</t>
  </si>
  <si>
    <t>Sum of net transfer from central and regional government and transfers from international sources to local government is lower than local government total expenditure on education</t>
  </si>
  <si>
    <t>C8+R8+F8&lt;=L20</t>
  </si>
  <si>
    <t>C8+R8&lt;=L20</t>
  </si>
  <si>
    <t>Is government direct expenditure for capital higher than direct expenditure on educational institutions?</t>
  </si>
  <si>
    <t>Central government direct expenditure for capital is lower than central government direct expenditure on Educational Institutions</t>
  </si>
  <si>
    <t>C5a&lt;=C5</t>
  </si>
  <si>
    <t>Regional government direct expenditure for capital is lower than regional government direct expenditure on Educational Institutions</t>
  </si>
  <si>
    <t>R5a&lt;=R5</t>
  </si>
  <si>
    <t>Local government direct expenditure for capital is lower than local government direct expenditure on Educational Institutions</t>
  </si>
  <si>
    <t>L5a&lt;=L5</t>
  </si>
  <si>
    <t>Is Government direct expenditure on educational institutions higher than transfer to non-educational private sector?</t>
  </si>
  <si>
    <t>Central government direct expenditure to EI is greater than transfer to non-educational private sector</t>
  </si>
  <si>
    <t>C5&gt;=C14</t>
  </si>
  <si>
    <t>Regional government direct expenditure to EI is greater than transfer to non-educational private sector</t>
  </si>
  <si>
    <t>R5&gt;=R14</t>
  </si>
  <si>
    <t>Local government direct expenditure to EI is greater than transfer to non-educational private sector</t>
  </si>
  <si>
    <t>L5&gt;=L14</t>
  </si>
  <si>
    <t>Government transfers to non-educational private entities</t>
  </si>
  <si>
    <t>General government Transfers and payments to other non-educational private entities is lower than total Expenditure of other non-educational private entities for education</t>
  </si>
  <si>
    <t>G13&lt;E20</t>
  </si>
  <si>
    <t>General government Transfers and payments to other non-educational private entities is lower than total Expenditure to all educational institutions of other non-educational private entities (excluding subsidies to households and students). Transfers and payments to other non-educational private entities is lower than the direct payment to educational institutions.</t>
  </si>
  <si>
    <t>G13&lt;E5</t>
  </si>
  <si>
    <t>Government direct expenditure on capital, ancillary services and R&amp;D</t>
  </si>
  <si>
    <t>General government direct expenditure designated for capital is lower than general government total direct expenditure</t>
  </si>
  <si>
    <t>G5a&lt;=G5</t>
  </si>
  <si>
    <t>General government direct expenditure designated for ancillary services is lower than general government total direct expenditure</t>
  </si>
  <si>
    <t>G5b&lt;=G5</t>
  </si>
  <si>
    <t>General government direct expenditure designated for R&amp;D is lower than general government total direct expenditure</t>
  </si>
  <si>
    <t>G5c&lt;=G5</t>
  </si>
  <si>
    <t>Total general expenditure designated for capital+ancillary services+R&amp;D is lower than general government total direct expenditure</t>
  </si>
  <si>
    <t>G5a+G5b+G5c&lt;=G5</t>
  </si>
  <si>
    <r>
      <rPr>
        <b/>
        <sz val="6"/>
        <rFont val="Arial"/>
        <family val="2"/>
      </rPr>
      <t>R&amp;D</t>
    </r>
    <r>
      <rPr>
        <sz val="6"/>
        <rFont val="Arial"/>
        <family val="2"/>
      </rPr>
      <t xml:space="preserve"> expenditure </t>
    </r>
    <r>
      <rPr>
        <b/>
        <sz val="6"/>
        <rFont val="Arial"/>
        <family val="2"/>
      </rPr>
      <t>below tertiary education</t>
    </r>
  </si>
  <si>
    <t>General government expenditure designated for R&amp;D is equal to 0 for ISCED levels below tertiary education</t>
  </si>
  <si>
    <t>G5c=0</t>
  </si>
  <si>
    <t>International payments to educational institutions for R&amp;D expenditure is equal to 0 for ISCED levels below tertiary education</t>
  </si>
  <si>
    <t>F5c=0</t>
  </si>
  <si>
    <r>
      <rPr>
        <b/>
        <sz val="6"/>
        <rFont val="Arial"/>
        <family val="2"/>
      </rPr>
      <t>Transfers and payments</t>
    </r>
    <r>
      <rPr>
        <sz val="6"/>
        <rFont val="Arial"/>
        <family val="2"/>
      </rPr>
      <t xml:space="preserve"> for education to the </t>
    </r>
    <r>
      <rPr>
        <b/>
        <sz val="6"/>
        <rFont val="Arial"/>
        <family val="2"/>
      </rPr>
      <t>non-educational private sector</t>
    </r>
  </si>
  <si>
    <t>General government (Scholarships and other grants to households and students+students loans)+OPE (Scholarships and other grants to households and students+students loans) is lower than households total expenditure on education</t>
  </si>
  <si>
    <t>G10+G11+E10+E11&lt;=H20</t>
  </si>
  <si>
    <t>Sum of scholarships and other grants from central, regional, local government and OPE are equal to 0 for ISCED levels below tertiary education</t>
  </si>
  <si>
    <t>C10+R10+L10+E10=0</t>
  </si>
  <si>
    <t>Sum of students loans from central, regional, local government and OPE are equal to 0 for ISCED levels below tertiary education</t>
  </si>
  <si>
    <t>C11+R11+L11+E11=0</t>
  </si>
  <si>
    <t>General government Public grants attributable for tuition fees to educational institutions is lower than or equal to general government Scholarships and other grants to households and students</t>
  </si>
  <si>
    <t>G10a&lt;=G10</t>
  </si>
  <si>
    <t>General government  Student loans attributable for tuition fees to educational institutions is lower than or equal to general government student loans</t>
  </si>
  <si>
    <t>G11a&lt;=G11</t>
  </si>
  <si>
    <t>Scholarships and loans attributable for tuition fees on educational institutions are higher than private expenditure on educational institutions</t>
  </si>
  <si>
    <t>G10a + G11a &lt;= H5</t>
  </si>
  <si>
    <t xml:space="preserve">Transfers received by Households from other private entities and the government is lower than  Households’ total expenditure </t>
  </si>
  <si>
    <t>G12+E12&lt;=H20</t>
  </si>
  <si>
    <r>
      <rPr>
        <b/>
        <sz val="6"/>
        <rFont val="Arial"/>
        <family val="2"/>
      </rPr>
      <t>Household payments</t>
    </r>
    <r>
      <rPr>
        <sz val="6"/>
        <rFont val="Arial"/>
        <family val="2"/>
      </rPr>
      <t xml:space="preserve"> to educational institutions</t>
    </r>
  </si>
  <si>
    <t>Households direct payment to EI is greater than payments outside EI</t>
  </si>
  <si>
    <t>H5&gt;H18</t>
  </si>
  <si>
    <r>
      <rPr>
        <b/>
        <sz val="6"/>
        <rFont val="Arial"/>
        <family val="2"/>
      </rPr>
      <t>Mismatches</t>
    </r>
    <r>
      <rPr>
        <sz val="6"/>
        <rFont val="Arial"/>
        <family val="2"/>
      </rPr>
      <t xml:space="preserve"> between FIN </t>
    </r>
    <r>
      <rPr>
        <b/>
        <sz val="6"/>
        <rFont val="Arial"/>
        <family val="2"/>
      </rPr>
      <t>source</t>
    </r>
    <r>
      <rPr>
        <sz val="6"/>
        <rFont val="Arial"/>
        <family val="2"/>
      </rPr>
      <t xml:space="preserve"> and FIN </t>
    </r>
    <r>
      <rPr>
        <b/>
        <sz val="6"/>
        <rFont val="Arial"/>
        <family val="2"/>
      </rPr>
      <t>nature</t>
    </r>
  </si>
  <si>
    <t>Sum of total expenditure from government, foreign and private for public institutions  in FIN1 equals total expenditure in Public institutions + Adjustments for changes in fund balances in public institutions (FIN2)</t>
  </si>
  <si>
    <t>G1+F1+P1=X20+X41</t>
  </si>
  <si>
    <t>N1=X20+X41</t>
  </si>
  <si>
    <t>Sum of total expenditure from government, foreign and private for government dependent private institutions  in FIN1 equals total expenditure in government dependent private institutions + Adjustments for changes in fund balances in government dependent private institutions (FIN2)</t>
  </si>
  <si>
    <t>G2+F2+P2=Y20+Y41</t>
  </si>
  <si>
    <t>N2=Y20+Y41</t>
  </si>
  <si>
    <t>Sum of total expenditure from government, foreign and private for independent private institutions in FIN1 equals total expenditure in independent private institutions + Adjustments for changes in fund balances in independent private institutions (FIN2)</t>
  </si>
  <si>
    <t>G3+F3+P3=Z20+Z41</t>
  </si>
  <si>
    <t>N3=Z20+Z41</t>
  </si>
  <si>
    <t>Sum of total expenditure from government, foreign and private for private institutions in FIN1 equals total expenditure in private institutions + Adjustments for changes in fund balances in private institutions (FIN2)</t>
  </si>
  <si>
    <t>G4+F4+P4=W20+W41</t>
  </si>
  <si>
    <t>N4=W20+W41</t>
  </si>
  <si>
    <t>Sum of total expenditure from government, foreign and private for all institutions in FIN1 is equal (FIN1) to total expenditure in all institutions + Adjustments for changes in fund balances in all institutions (FIN2)</t>
  </si>
  <si>
    <t>G5+F5+P5=A20+A41</t>
  </si>
  <si>
    <t>N5=A20+A41</t>
  </si>
  <si>
    <t>Sum of total expenditure for government dependent and independent private institutions (FIN1) is equal to the total Expenditure in all private institutions (FIN2) + Adjustments for changes in fund balances in independent private institutions (FIN2)</t>
  </si>
  <si>
    <t>N2+N3=W20+W41</t>
  </si>
  <si>
    <t>Sum of total expenditure for public institutions and total expenditure for private institutions (FIN1) is equal to total expenditure in all institutions + Adjustments for changes in fund balances in all (FIN2)</t>
  </si>
  <si>
    <t>N1+N4=A20+A41</t>
  </si>
  <si>
    <t xml:space="preserve">The sum of general government direct expenditure designated for ancillary services + households payments designated for ancillary services + OPE payments designated for ancillary services (FIN1) is lower or equal to The total expenditure in all institutions for ancillary services (FIN2) </t>
  </si>
  <si>
    <t>G5b+H5b+E5b&lt;=A30</t>
  </si>
  <si>
    <t xml:space="preserve"> the sum of general government direct expenditure designated for R&amp;D + international payments designated for R&amp;D + OPE payments designated for R&amp;D (FIN1) is lower or equal to the total expenditure in all institutions for R&amp;D (FIN2) is greater</t>
  </si>
  <si>
    <t>G5c+F5c+E5c&lt;=A40</t>
  </si>
  <si>
    <t>Expenditure designated for ancillary expenditure in FIN1 equals expenditure for ancillary services in FIN2</t>
  </si>
  <si>
    <t>N5b=A30</t>
  </si>
  <si>
    <t xml:space="preserve"> expenditure for R&amp;D activities in FIN1 equals expenditure for R&amp;D activities in FIN2</t>
  </si>
  <si>
    <t>N5c=A40</t>
  </si>
  <si>
    <r>
      <t xml:space="preserve">Rows used in the </t>
    </r>
    <r>
      <rPr>
        <b/>
        <sz val="6"/>
        <color indexed="8"/>
        <rFont val="Arial"/>
        <family val="2"/>
      </rPr>
      <t>EAG</t>
    </r>
    <r>
      <rPr>
        <sz val="6"/>
        <color indexed="8"/>
        <rFont val="Arial"/>
        <family val="2"/>
      </rPr>
      <t xml:space="preserve"> - Computation of Indicators </t>
    </r>
    <r>
      <rPr>
        <b/>
        <sz val="6"/>
        <color indexed="8"/>
        <rFont val="Arial"/>
        <family val="2"/>
      </rPr>
      <t>C1, C2, C3 and C4</t>
    </r>
  </si>
  <si>
    <t>Tables C1.1, C1.2, C1.3, C1.4, C2.1, C2.3</t>
  </si>
  <si>
    <t>N5</t>
  </si>
  <si>
    <t>Tables C1.2</t>
  </si>
  <si>
    <t>N5b</t>
  </si>
  <si>
    <t>Tables C1.1, C1.2, C1.4</t>
  </si>
  <si>
    <t>N5c</t>
  </si>
  <si>
    <t>Additional tables C1</t>
  </si>
  <si>
    <t>N1</t>
  </si>
  <si>
    <t>N4</t>
  </si>
  <si>
    <t>Table C3.1, C3.3</t>
  </si>
  <si>
    <t>G5</t>
  </si>
  <si>
    <t>Table C3.1</t>
  </si>
  <si>
    <t>H5</t>
  </si>
  <si>
    <t>E5</t>
  </si>
  <si>
    <t>P5</t>
  </si>
  <si>
    <t>F5</t>
  </si>
  <si>
    <t>Table C4.1, C4.3</t>
  </si>
  <si>
    <t>G20</t>
  </si>
  <si>
    <t>Table C4.1</t>
  </si>
  <si>
    <t>G5c</t>
  </si>
  <si>
    <t>Table C4.2</t>
  </si>
  <si>
    <t>C20</t>
  </si>
  <si>
    <t>R20</t>
  </si>
  <si>
    <t>L20</t>
  </si>
  <si>
    <t>C9</t>
  </si>
  <si>
    <r>
      <t>Other rows</t>
    </r>
    <r>
      <rPr>
        <b/>
        <sz val="6"/>
        <color indexed="8"/>
        <rFont val="Arial"/>
        <family val="2"/>
      </rPr>
      <t xml:space="preserve"> used in EAG</t>
    </r>
    <r>
      <rPr>
        <sz val="6"/>
        <color indexed="8"/>
        <rFont val="Arial"/>
        <family val="2"/>
      </rPr>
      <t xml:space="preserve"> to compute the </t>
    </r>
    <r>
      <rPr>
        <b/>
        <sz val="6"/>
        <color indexed="8"/>
        <rFont val="Arial"/>
        <family val="2"/>
      </rPr>
      <t>before and after transfers</t>
    </r>
    <r>
      <rPr>
        <sz val="6"/>
        <color indexed="8"/>
        <rFont val="Arial"/>
        <family val="2"/>
      </rPr>
      <t xml:space="preserve"> (Indicator C1, C2 and C3)</t>
    </r>
  </si>
  <si>
    <t>Tables C1.5, C2.2, C3.2</t>
  </si>
  <si>
    <t>G13</t>
  </si>
  <si>
    <t>F10</t>
  </si>
  <si>
    <t>F20</t>
  </si>
  <si>
    <r>
      <t xml:space="preserve">Rows </t>
    </r>
    <r>
      <rPr>
        <b/>
        <sz val="6"/>
        <color indexed="8"/>
        <rFont val="Arial"/>
        <family val="2"/>
      </rPr>
      <t>mandatory</t>
    </r>
    <r>
      <rPr>
        <sz val="6"/>
        <color indexed="8"/>
        <rFont val="Arial"/>
        <family val="2"/>
      </rPr>
      <t xml:space="preserve"> according to the</t>
    </r>
    <r>
      <rPr>
        <b/>
        <sz val="6"/>
        <color indexed="8"/>
        <rFont val="Arial"/>
        <family val="2"/>
      </rPr>
      <t xml:space="preserve"> EU regulation</t>
    </r>
  </si>
  <si>
    <t>Mandatory data required by Commission Regulation (EU) No 912/2013 in ANNEX I: education expenditure by ISCED level, source and type of transaction;
* ISCED levels/categories: ISCED 02; ISCED 1 and 2: 1-digit level of detail; ISCED 3-4 aggregated at 2-digit level of detail (general, vocational); ISCED 5: 1-digit level of detail; ISCED 6 to 8 aggregated;
* Sources of expenditure: government expenditure (central, regional and local), funds from international agencies and other foreign sources, expenditure of households and expenditure of other private entities;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
* Types of transaction for funds from international agencies and other foreign sources: international payments direct to all types of institutions (of which: payments for R &amp; D expenditure), transfers from international sources to all levels of government; 
* Types of transaction for expenditure of households: payments to public institutions (net), payments to private institutions (net), payments for educational goods and services other than to educational institutions;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t>
  </si>
  <si>
    <t>C4</t>
  </si>
  <si>
    <t>R4</t>
  </si>
  <si>
    <t>L4</t>
  </si>
  <si>
    <t>G5b</t>
  </si>
  <si>
    <t>H4</t>
  </si>
  <si>
    <t>H18</t>
  </si>
  <si>
    <t>E4</t>
  </si>
  <si>
    <r>
      <rPr>
        <b/>
        <sz val="6"/>
        <rFont val="Arial"/>
        <family val="2"/>
      </rPr>
      <t xml:space="preserve">(.S1) </t>
    </r>
    <r>
      <rPr>
        <sz val="6"/>
        <rFont val="Arial"/>
        <family val="2"/>
      </rPr>
      <t>The education expenditure reported for counterpart sector 'Total: Private institutions' has to be equal to the sum of the education expenditure reported for counterpart sectors 'Government dependent private institutions' and 'Independent private institutions'</t>
    </r>
  </si>
  <si>
    <t>C2+C3=C4</t>
  </si>
  <si>
    <t>Regional government</t>
  </si>
  <si>
    <t>R2+R3=R4</t>
  </si>
  <si>
    <t>Local government</t>
  </si>
  <si>
    <t>L2+L3=L4</t>
  </si>
  <si>
    <t>General government</t>
  </si>
  <si>
    <t>G2+G3=G4</t>
  </si>
  <si>
    <t>F2+F3=F4</t>
  </si>
  <si>
    <t>H2+H3=H4</t>
  </si>
  <si>
    <t>E2+E3=E4</t>
  </si>
  <si>
    <t>P2+P3=P4</t>
  </si>
  <si>
    <t>Expenditures of all sources</t>
  </si>
  <si>
    <t>N2+N3=N4</t>
  </si>
  <si>
    <r>
      <rPr>
        <b/>
        <sz val="6"/>
        <rFont val="Arial"/>
        <family val="2"/>
      </rPr>
      <t xml:space="preserve">(.S2) </t>
    </r>
    <r>
      <rPr>
        <sz val="6"/>
        <rFont val="Arial"/>
        <family val="2"/>
      </rPr>
      <t xml:space="preserve">The education expenditure reported for counterpart sector 'Total: Public and private institutions' has to be equal to the sum of the education expenditure reported for counterpart sectors 'Public institutions' and 'Total: Private institutions' </t>
    </r>
  </si>
  <si>
    <t>C1+C4=C5</t>
  </si>
  <si>
    <t>R1+R4=R5</t>
  </si>
  <si>
    <t>L1+L4=L5</t>
  </si>
  <si>
    <t>G1+G4=G5</t>
  </si>
  <si>
    <t>F1+F4=F5</t>
  </si>
  <si>
    <t>H1+H4=H5</t>
  </si>
  <si>
    <t>E1+E4=E5</t>
  </si>
  <si>
    <t>P1+P4=P5</t>
  </si>
  <si>
    <t>N1+N4=N5</t>
  </si>
  <si>
    <r>
      <rPr>
        <b/>
        <sz val="6"/>
        <rFont val="Arial"/>
        <family val="2"/>
      </rPr>
      <t xml:space="preserve">(.S3) </t>
    </r>
    <r>
      <rPr>
        <sz val="6"/>
        <rFont val="Arial"/>
        <family val="2"/>
      </rPr>
      <t>The education expenditure reported for source sector 'General government' has to be equal to the sum of the education expenditure reported for source sectors ‘Central government’, ‘Regional government’ and ‘Local government’</t>
    </r>
  </si>
  <si>
    <t>C1+R1+L1 = G1</t>
  </si>
  <si>
    <t>Direct expenditure for Government-dependent private institutions</t>
  </si>
  <si>
    <t>C2+R2+L2 = G2</t>
  </si>
  <si>
    <t>C3+R3+L3 = G3</t>
  </si>
  <si>
    <t>C4+R4+L4 = G4</t>
  </si>
  <si>
    <t>Direct expenditure for all educational institutions</t>
  </si>
  <si>
    <t>C5+R5+L5 = G5</t>
  </si>
  <si>
    <t>Direct expenditure designated for capital</t>
  </si>
  <si>
    <t>C5a+R5a+L5a = G5a</t>
  </si>
  <si>
    <t>C10+R10+L10 = G10</t>
  </si>
  <si>
    <t>C11+R11+L11 + G11</t>
  </si>
  <si>
    <t>C12+R12+L12 = G12</t>
  </si>
  <si>
    <t>C13+R13+L13 = G13</t>
  </si>
  <si>
    <t>C14+R14+L14 = G14</t>
  </si>
  <si>
    <t>Total expenditure for education</t>
  </si>
  <si>
    <t>C20+R20+L20-R9-C8 = G20</t>
  </si>
  <si>
    <r>
      <rPr>
        <b/>
        <sz val="6"/>
        <color rgb="FFFF0000"/>
        <rFont val="Arial"/>
        <family val="2"/>
      </rPr>
      <t>All_Programs = SUM of respective ISCED levels</t>
    </r>
    <r>
      <rPr>
        <b/>
        <sz val="6"/>
        <rFont val="Arial"/>
        <family val="2"/>
      </rPr>
      <t xml:space="preserve">
(.S4) </t>
    </r>
    <r>
      <rPr>
        <sz val="6"/>
        <rFont val="Arial"/>
        <family val="2"/>
      </rPr>
      <t xml:space="preserve">The education expenditure reported for ISCED category 'All programmes' at ISCED level 'Early childhood education (ISCED 0)' has to be equal to the sum of the education expenditure reported for ISCED categories 'Early childhood educational development' and 'Pre-primary'. 
</t>
    </r>
    <r>
      <rPr>
        <b/>
        <sz val="6"/>
        <rFont val="Arial"/>
        <family val="2"/>
      </rPr>
      <t xml:space="preserve">(.S5) </t>
    </r>
    <r>
      <rPr>
        <sz val="6"/>
        <rFont val="Arial"/>
        <family val="2"/>
      </rPr>
      <t xml:space="preserve">The education expenditure reported for ISCED category 'All programmes' has to be equal to the sum of the education expenditure reported for ISCED categories 'General' and 'Vocational' for ISCED levels 2, 3, 4 and 3 and 4 aggregated.
</t>
    </r>
    <r>
      <rPr>
        <b/>
        <sz val="6"/>
        <rFont val="Arial"/>
        <family val="2"/>
      </rPr>
      <t xml:space="preserve">(.S8) </t>
    </r>
    <r>
      <rPr>
        <sz val="6"/>
        <rFont val="Arial"/>
        <family val="2"/>
      </rPr>
      <t xml:space="preserve">The education expenditure reported for ISCED category 'Academic' has to be less than or equal to the education expenditure reported for ISCED category 'All programmes' for ISCED level 5-8 aggregated
</t>
    </r>
    <r>
      <rPr>
        <b/>
        <sz val="6"/>
        <rFont val="Arial"/>
        <family val="2"/>
      </rPr>
      <t xml:space="preserve">(.S9) </t>
    </r>
    <r>
      <rPr>
        <sz val="6"/>
        <rFont val="Arial"/>
        <family val="2"/>
      </rPr>
      <t xml:space="preserve">The education expenditure reported for variable 'Professional' has to be less than or equal to the education expenditure reported for 'All programmes' for ISCED levels 5-8 aggregated </t>
    </r>
  </si>
  <si>
    <r>
      <rPr>
        <b/>
        <sz val="6"/>
        <color rgb="FFFF0000"/>
        <rFont val="Arial"/>
        <family val="2"/>
      </rPr>
      <t>All_Programs = SUM of respective ISCED levels</t>
    </r>
    <r>
      <rPr>
        <sz val="6"/>
        <rFont val="Arial"/>
        <family val="2"/>
      </rPr>
      <t xml:space="preserve">
</t>
    </r>
    <r>
      <rPr>
        <b/>
        <sz val="6"/>
        <rFont val="Arial"/>
        <family val="2"/>
      </rPr>
      <t xml:space="preserve">(.S6) </t>
    </r>
    <r>
      <rPr>
        <sz val="6"/>
        <rFont val="Arial"/>
        <family val="2"/>
      </rPr>
      <t xml:space="preserve">The education expenditure reported for ISCED level ‘Total:  Upper secondary and post-secondary non-tertiary (ISCED 3 and 4)’ has to be equal to the sum of the education expenditure reported for ISCED levels ISCED 3 and ISCED 4 
</t>
    </r>
    <r>
      <rPr>
        <b/>
        <sz val="6"/>
        <rFont val="Arial"/>
        <family val="2"/>
      </rPr>
      <t xml:space="preserve">(.S7) </t>
    </r>
    <r>
      <rPr>
        <sz val="6"/>
        <rFont val="Arial"/>
        <family val="2"/>
      </rPr>
      <t xml:space="preserve">The education expenditure reported for ISCED level ‘Tertiary (ISCED 5, 6, 7 and 8)’ has to be equal to the sum of the education expenditure reported for ISCED levels ISCED 5 and ISCED 6-8 aggregated for ISCED category ‘All programmes’
</t>
    </r>
    <r>
      <rPr>
        <b/>
        <sz val="6"/>
        <rFont val="Arial"/>
        <family val="2"/>
      </rPr>
      <t xml:space="preserve">(.S10) </t>
    </r>
    <r>
      <rPr>
        <sz val="6"/>
        <rFont val="Arial"/>
        <family val="2"/>
      </rPr>
      <t>The education expenditure reported for ISCED level ‘TOTAL all levels’ has to be equal to the sum of the education expenditure reported for ISCED levels ISCED 0, ISCED 1, ISCED 2, ISCED 3-4 aggregated, ISCED 5-8 aggregated and ‘Not allocated by level’</t>
    </r>
  </si>
  <si>
    <r>
      <rPr>
        <b/>
        <sz val="6"/>
        <rFont val="Arial"/>
        <family val="2"/>
      </rPr>
      <t xml:space="preserve">(.S12) </t>
    </r>
    <r>
      <rPr>
        <sz val="6"/>
        <rFont val="Arial"/>
        <family val="2"/>
      </rPr>
      <t>The expenditure reported for ‘Total: Transfers and payments to the non-educational private sector' has to be equal to the sum of the expenditure reported for ‘Total: Subsidies to households and students’ and ‘Transfers and payments to other non-educational private entities’</t>
    </r>
  </si>
  <si>
    <t>C14 = C13 + C12</t>
  </si>
  <si>
    <t>R14 = R13 + R12</t>
  </si>
  <si>
    <t>L14 = L13 + L12</t>
  </si>
  <si>
    <t>G14 = G13 + G12</t>
  </si>
  <si>
    <r>
      <rPr>
        <b/>
        <sz val="6"/>
        <rFont val="Arial"/>
        <family val="2"/>
      </rPr>
      <t xml:space="preserve">(.S13) </t>
    </r>
    <r>
      <rPr>
        <sz val="6"/>
        <rFont val="Arial"/>
        <family val="2"/>
      </rPr>
      <t>The expenditure reported for ‘Total: Intergovernmental transfers from central government' has to be equal to the sum of the expenditure reported for ‘Net transfers from central government to regional governments’ and ‘Net transfers from central government to local governments</t>
    </r>
  </si>
  <si>
    <t>C9 = C7 + C8</t>
  </si>
  <si>
    <r>
      <rPr>
        <b/>
        <sz val="6"/>
        <rFont val="Arial"/>
        <family val="2"/>
      </rPr>
      <t xml:space="preserve">(.S14) </t>
    </r>
    <r>
      <rPr>
        <sz val="6"/>
        <rFont val="Arial"/>
        <family val="2"/>
      </rPr>
      <t xml:space="preserve">The expenditure for ‘Total: Central government expenditure for education' has to be equal to the sum of the expenditure for ‘Total: Direct expenditure from central government for all educational institutions’, ‘Total: Intergovernmental transfers from central government’ and ‘Total: Transfers and payments from central government to the non-educational private sector’
</t>
    </r>
    <r>
      <rPr>
        <b/>
        <sz val="6"/>
        <rFont val="Arial"/>
        <family val="2"/>
      </rPr>
      <t>(.S15)</t>
    </r>
    <r>
      <rPr>
        <sz val="6"/>
        <rFont val="Arial"/>
        <family val="2"/>
      </rPr>
      <t xml:space="preserve"> The expenditure for ‘Total: Regional government expenditure for education' has to be equal to the sum of the expenditure for ‘Total: Direct expenditure from regional governments for all educational institutions’, ‘Net transfers from regional governments to local governments’ and ‘Total: Transfers and payments from regional governments to the non-educational private sector’
</t>
    </r>
    <r>
      <rPr>
        <b/>
        <sz val="6"/>
        <rFont val="Arial"/>
        <family val="2"/>
      </rPr>
      <t xml:space="preserve">(.S16) </t>
    </r>
    <r>
      <rPr>
        <sz val="6"/>
        <rFont val="Arial"/>
        <family val="2"/>
      </rPr>
      <t xml:space="preserve">The education expenditure for type of expenditure ‘Total: Local government expenditure for education' has to be equal to the sum of the education expenditure for types of expenditure ‘Total: Direct expenditure from local governments for all educational institutions’ and ‘Total: Transfers and payments from local governments to the non-educational private sector’
</t>
    </r>
    <r>
      <rPr>
        <b/>
        <sz val="6"/>
        <rFont val="Arial"/>
        <family val="2"/>
      </rPr>
      <t>(.S21)</t>
    </r>
    <r>
      <rPr>
        <sz val="6"/>
        <rFont val="Arial"/>
        <family val="2"/>
      </rPr>
      <t xml:space="preserve"> The expenditure  for ‘Total: General government expenditure for education' has to be equal to the sum of the expenditure for ‘Total: Direct expenditure from general government for all educational institutions’ and ‘Total: Transfers and payments from general government to the non-educational private sector’</t>
    </r>
  </si>
  <si>
    <t>C20 = C5 + C9 + C14</t>
  </si>
  <si>
    <t>R20 = R5 + R8 + R14</t>
  </si>
  <si>
    <t>L20 = L5 + L14</t>
  </si>
  <si>
    <t>G20 = G5 + G14</t>
  </si>
  <si>
    <r>
      <rPr>
        <b/>
        <sz val="6"/>
        <rFont val="Arial"/>
        <family val="2"/>
      </rPr>
      <t xml:space="preserve">(.S17) </t>
    </r>
    <r>
      <rPr>
        <sz val="6"/>
        <rFont val="Arial"/>
        <family val="2"/>
      </rPr>
      <t xml:space="preserve">The expenditure reported for ‘Direct expenditure of general government to all educational institutions designated for ancillary services' has to be less than or equal to the expenditure reported for ‘Total: Direct expenditure of general government for all educational institutions’
</t>
    </r>
    <r>
      <rPr>
        <b/>
        <sz val="6"/>
        <rFont val="Arial"/>
        <family val="2"/>
      </rPr>
      <t>(.S18)</t>
    </r>
    <r>
      <rPr>
        <sz val="6"/>
        <rFont val="Arial"/>
        <family val="2"/>
      </rPr>
      <t xml:space="preserve"> The expenditure reported for ‘Direct expenditure of general government to all educational institutions designated for R&amp;D activities’ has to be less than or equal to the expenditure reported for ‘Total: Direct expenditure of general government for all educational institutions’ </t>
    </r>
  </si>
  <si>
    <t>G5b &lt;= G5</t>
  </si>
  <si>
    <t>G5c &lt;= G5</t>
  </si>
  <si>
    <r>
      <rPr>
        <b/>
        <sz val="6"/>
        <rFont val="Arial"/>
        <family val="2"/>
      </rPr>
      <t>(.S19)</t>
    </r>
    <r>
      <rPr>
        <sz val="6"/>
        <rFont val="Arial"/>
        <family val="2"/>
      </rPr>
      <t xml:space="preserve"> The expenditure reported for ‘Public grants attributable by general government for tuition fees to educational institutions’ has to be less than or equal to the expenditure reported for ‘Scholarships and other grants by general government to households and students’
</t>
    </r>
    <r>
      <rPr>
        <b/>
        <sz val="6"/>
        <rFont val="Arial"/>
        <family val="2"/>
      </rPr>
      <t>(.S20)</t>
    </r>
    <r>
      <rPr>
        <sz val="6"/>
        <rFont val="Arial"/>
        <family val="2"/>
      </rPr>
      <t xml:space="preserve"> The expenditure reported for ‘Student loans attributable by general government for tuition fees to educational institutions’ has to be less than or equal to the expenditure reported for ‘Student loans’</t>
    </r>
  </si>
  <si>
    <t>G10a &lt;= G10</t>
  </si>
  <si>
    <t>G11a &lt;= G11</t>
  </si>
  <si>
    <r>
      <rPr>
        <b/>
        <sz val="6"/>
        <rFont val="Arial"/>
        <family val="2"/>
      </rPr>
      <t xml:space="preserve">(.S22) </t>
    </r>
    <r>
      <rPr>
        <sz val="6"/>
        <rFont val="Arial"/>
        <family val="2"/>
      </rPr>
      <t xml:space="preserve">The expenditure for ‘International payments to educational institutions for R&amp;D expenditure' has to be less than or equal to the expenditure for ‘Total: Direct international expenditure for educational institutions’
</t>
    </r>
    <r>
      <rPr>
        <b/>
        <sz val="6"/>
        <rFont val="Arial"/>
        <family val="2"/>
      </rPr>
      <t xml:space="preserve">(.S23) </t>
    </r>
    <r>
      <rPr>
        <sz val="6"/>
        <rFont val="Arial"/>
        <family val="2"/>
      </rPr>
      <t xml:space="preserve">The expenditure for ‘Total: Transfers from international sources to all levels of government' has to be equal to the sum of the expenditure for ‘Transfers from international sources to the central government’, ‘Transfers from international sources to regional governments’ and ‘Transfers from international sources to local governments’
</t>
    </r>
    <r>
      <rPr>
        <b/>
        <sz val="6"/>
        <rFont val="Arial"/>
        <family val="2"/>
      </rPr>
      <t>(.S24)</t>
    </r>
    <r>
      <rPr>
        <sz val="6"/>
        <rFont val="Arial"/>
        <family val="2"/>
      </rPr>
      <t xml:space="preserve"> The expenditure for ‘Total: International expenditure on education' has to be equal to the sum of the expenditure for Total: Direct expenditure from international sources for educational institutions’ and ‘Total: Transfers from international sources to all levels of government’</t>
    </r>
  </si>
  <si>
    <t>F5c &lt;= F5</t>
  </si>
  <si>
    <t>F10 = F6 + F7 + F8</t>
  </si>
  <si>
    <t>F20 = F5 + F10</t>
  </si>
  <si>
    <r>
      <rPr>
        <b/>
        <sz val="6"/>
        <rFont val="Arial"/>
        <family val="2"/>
      </rPr>
      <t xml:space="preserve">(.S25) </t>
    </r>
    <r>
      <rPr>
        <sz val="6"/>
        <rFont val="Arial"/>
        <family val="2"/>
      </rPr>
      <t xml:space="preserve">The expenditure for ‘Fees paid by households to institutions for ancillary services' has to be less than or equal to the expenditure for ‘Total: Payments by households to all educational institutions (net)’
</t>
    </r>
    <r>
      <rPr>
        <b/>
        <sz val="6"/>
        <rFont val="Arial"/>
        <family val="2"/>
      </rPr>
      <t>(.S26)</t>
    </r>
    <r>
      <rPr>
        <sz val="6"/>
        <rFont val="Arial"/>
        <family val="2"/>
      </rPr>
      <t xml:space="preserve"> The expenditure for ‘Total: Payments from households outside educational institutions' has to be equal to the sum of the expenditure for ‘Payments from households for goods required directly or indirectly by educational institutions’, ‘Payments from households for goods not required for participation’ and ‘Payments from households for private tutoring’
</t>
    </r>
    <r>
      <rPr>
        <b/>
        <sz val="6"/>
        <rFont val="Arial"/>
        <family val="2"/>
      </rPr>
      <t xml:space="preserve">(.S27) </t>
    </r>
    <r>
      <rPr>
        <sz val="6"/>
        <rFont val="Arial"/>
        <family val="2"/>
      </rPr>
      <t xml:space="preserve">The expenditure for 'Total: Household expenditure on education' has to be equal to the sum of the expenditure for 'Total: Payments from households to all educational institutions (net)’ and ‘Total: Payments from households outside educational institutions’ </t>
    </r>
  </si>
  <si>
    <t>H5b &lt;= H5</t>
  </si>
  <si>
    <t>H18 = H15 + H16 + H17</t>
  </si>
  <si>
    <t>H20 = H5 + H18</t>
  </si>
  <si>
    <r>
      <t xml:space="preserve">(.S28) </t>
    </r>
    <r>
      <rPr>
        <sz val="6"/>
        <color indexed="8"/>
        <rFont val="Arial"/>
        <family val="2"/>
      </rPr>
      <t xml:space="preserve">The expenditure for ‘Payments of private enterprises for specific educational activities' has to be less than or equal to the expenditure for ‘Total: Payments of other private entities to all educational institutions’
</t>
    </r>
    <r>
      <rPr>
        <b/>
        <sz val="6"/>
        <color indexed="8"/>
        <rFont val="Arial"/>
        <family val="2"/>
      </rPr>
      <t>(.S29)</t>
    </r>
    <r>
      <rPr>
        <sz val="6"/>
        <color indexed="8"/>
        <rFont val="Arial"/>
        <family val="2"/>
      </rPr>
      <t xml:space="preserve"> The expenditure for ‘Fees paid by other private entities to institutions for ancillary services' has to be less than or equal to the expenditure for ‘Total: Payments of other private entities to all educational institutions’
</t>
    </r>
    <r>
      <rPr>
        <b/>
        <sz val="6"/>
        <color indexed="8"/>
        <rFont val="Arial"/>
        <family val="2"/>
      </rPr>
      <t>(.S30)</t>
    </r>
    <r>
      <rPr>
        <sz val="6"/>
        <color indexed="8"/>
        <rFont val="Arial"/>
        <family val="2"/>
      </rPr>
      <t xml:space="preserve"> The expenditure for ‘Payments of other private entities for R&amp;D expenditure' has to be less than or equal to the expenditure for ‘Total: Payments of other private entities to all educational institutions’
</t>
    </r>
    <r>
      <rPr>
        <b/>
        <sz val="6"/>
        <color indexed="8"/>
        <rFont val="Arial"/>
        <family val="2"/>
      </rPr>
      <t>(.S31)</t>
    </r>
    <r>
      <rPr>
        <sz val="6"/>
        <color indexed="8"/>
        <rFont val="Arial"/>
        <family val="2"/>
      </rPr>
      <t xml:space="preserve"> The expenditure for ‘Total: Expenditure of other non-educational private entities for education' has to be equal to the sum of the expenditure for ‘Total: Payments from other non-educational private entities to all educational institutions’ and ‘Total: Subsidies from other non-educational private entities to households and students’</t>
    </r>
  </si>
  <si>
    <t>E5a &lt;= E5</t>
  </si>
  <si>
    <t>E5b &lt;= E5</t>
  </si>
  <si>
    <t>E5c &lt;= E5</t>
  </si>
  <si>
    <t>E20 = E5 + E12</t>
  </si>
  <si>
    <r>
      <rPr>
        <b/>
        <sz val="6"/>
        <color indexed="8"/>
        <rFont val="Arial"/>
        <family val="2"/>
      </rPr>
      <t xml:space="preserve">(.S32) </t>
    </r>
    <r>
      <rPr>
        <sz val="6"/>
        <color indexed="8"/>
        <rFont val="Arial"/>
        <family val="2"/>
      </rPr>
      <t xml:space="preserve">The expenditure for ‘Total: Private payments to all educational institutions' has to be equal to the sum of the expenditure for ‘Total: Payments from households to all educational institutions (net)’ and ‘Total: Payments from other non-educational private entities to all educational institutions’
</t>
    </r>
    <r>
      <rPr>
        <b/>
        <sz val="6"/>
        <color indexed="8"/>
        <rFont val="Arial"/>
        <family val="2"/>
      </rPr>
      <t>(.S33)</t>
    </r>
    <r>
      <rPr>
        <sz val="6"/>
        <color indexed="8"/>
        <rFont val="Arial"/>
        <family val="2"/>
      </rPr>
      <t xml:space="preserve"> The expenditure for ‘Fees paid by all private sources to institutions for ancillary services ' has to be equal to the sum of the expenditure for 'Fees paid by households to institutions for ancillary services’ and ‘Fees paid by other non-educational private entities to institutions for ancillary services’
</t>
    </r>
    <r>
      <rPr>
        <b/>
        <sz val="6"/>
        <color indexed="8"/>
        <rFont val="Arial"/>
        <family val="2"/>
      </rPr>
      <t xml:space="preserve">(.S34) </t>
    </r>
    <r>
      <rPr>
        <sz val="6"/>
        <color indexed="8"/>
        <rFont val="Arial"/>
        <family val="2"/>
      </rPr>
      <t>The expenditure for ‘Total: Private expenditure on education' has to be equal to the sum of the expenditure for ‘Total: Payments from all private sources to all educational institutions’ and ‘Total: Payments from households outside educational institutions’</t>
    </r>
  </si>
  <si>
    <t>P5 = H5 + E5</t>
  </si>
  <si>
    <t>P5b = H5b + E5b</t>
  </si>
  <si>
    <t>P20 = H18 + P5</t>
  </si>
  <si>
    <r>
      <t xml:space="preserve">(.S35) </t>
    </r>
    <r>
      <rPr>
        <sz val="6"/>
        <color indexed="8"/>
        <rFont val="Arial"/>
        <family val="2"/>
      </rPr>
      <t xml:space="preserve">The ‘Expenditure from all sources for educational institutions' has to be equal to the sum of ‘Direct expenditure from general government for educational institutions’, ‘Direct expenditure from international sources for educational institutions’ and ‘Payments from private sources to educational institutions’
</t>
    </r>
    <r>
      <rPr>
        <b/>
        <sz val="6"/>
        <color indexed="8"/>
        <rFont val="Arial"/>
        <family val="2"/>
      </rPr>
      <t>S.36</t>
    </r>
    <r>
      <rPr>
        <sz val="6"/>
        <color indexed="8"/>
        <rFont val="Arial"/>
        <family val="2"/>
      </rPr>
      <t xml:space="preserve"> The ‘Expenditure from all sources to all educational institutions designated for ancillary services' has to be equal to the sum of ‘Direct expenditure from general government to all educational institutions designated for ancillary services’ and ‘Fees paid by all private sources to all educational institutions for ancillary services’
</t>
    </r>
    <r>
      <rPr>
        <b/>
        <sz val="6"/>
        <color indexed="8"/>
        <rFont val="Arial"/>
        <family val="2"/>
      </rPr>
      <t>(.S37)</t>
    </r>
    <r>
      <rPr>
        <sz val="6"/>
        <color indexed="8"/>
        <rFont val="Arial"/>
        <family val="2"/>
      </rPr>
      <t xml:space="preserve"> The ‘Expenditure from all sources to educational institutions designated for R&amp;D activities' has to be equal to the sum of ‘Direct expenditure from general government to all educational institutions designated for R&amp;D activities’, ‘International payments to all educational institutions for R&amp;D expenditure’ and ‘Payments of other private entities to all educational institutions for R&amp;D expenditure’ 
</t>
    </r>
    <r>
      <rPr>
        <b/>
        <sz val="6"/>
        <color indexed="8"/>
        <rFont val="Arial"/>
        <family val="2"/>
      </rPr>
      <t>(.S38)</t>
    </r>
    <r>
      <rPr>
        <sz val="6"/>
        <color indexed="8"/>
        <rFont val="Arial"/>
        <family val="2"/>
      </rPr>
      <t xml:space="preserve"> The ‘Total: Expenditure from all sources on education' has to be equal to the sum of  ‘Total: Expenditure from all sources to all educational institutions’ and ‘Total: Payments from households outside educational institutions’</t>
    </r>
  </si>
  <si>
    <t>N5 = G5 + F5 + P5</t>
  </si>
  <si>
    <t>N5b = G5b + P5b</t>
  </si>
  <si>
    <t>N5c = G5c + F5c + E5c</t>
  </si>
  <si>
    <t>N20 = H18 + N5</t>
  </si>
  <si>
    <r>
      <t>(.S39)</t>
    </r>
    <r>
      <rPr>
        <sz val="6"/>
        <color indexed="8"/>
        <rFont val="Arial"/>
        <family val="2"/>
      </rPr>
      <t xml:space="preserve"> The expenditure for ‘Total: Subsidies to households and students' has to be equal to the sum of the expenditure for ‘Scholarships and other grants to households and students’ and ‘Student loans’ for source sectors ‘General government (central, regional and local)’ and ‘Other private entities’</t>
    </r>
  </si>
  <si>
    <t>C12 = C10 + C11</t>
  </si>
  <si>
    <t>R12 = R10 + R11</t>
  </si>
  <si>
    <t>L12 = L10 + L11</t>
  </si>
  <si>
    <t>G12 = G10 + G11</t>
  </si>
  <si>
    <t>E12 + E10 + E11</t>
  </si>
  <si>
    <r>
      <t>(.S40)</t>
    </r>
    <r>
      <rPr>
        <sz val="6"/>
        <color indexed="8"/>
        <rFont val="Arial"/>
        <family val="2"/>
      </rPr>
      <t xml:space="preserve"> The ‘Total: International expenditure on education' has to be less than the ‘Total: General government expenditure for education’</t>
    </r>
  </si>
  <si>
    <t>F20 &lt;= G20</t>
  </si>
  <si>
    <r>
      <t>(.S41)</t>
    </r>
    <r>
      <rPr>
        <sz val="6"/>
        <color indexed="8"/>
        <rFont val="Arial"/>
        <family val="2"/>
      </rPr>
      <t xml:space="preserve"> The ‘Total: Household expenditure on education' has to be less than the ‘Total: General government expenditure for education’</t>
    </r>
  </si>
  <si>
    <t>H20 &lt;= G20</t>
  </si>
  <si>
    <r>
      <t>(.S42)</t>
    </r>
    <r>
      <rPr>
        <sz val="6"/>
        <color indexed="8"/>
        <rFont val="Arial"/>
        <family val="2"/>
      </rPr>
      <t xml:space="preserve"> The 'Total: Expenditure of other non-educational private entities for education'  has to be less than the ‘Total: General government expenditure for education’</t>
    </r>
  </si>
  <si>
    <t>E20 &lt;= G20</t>
  </si>
  <si>
    <t>Rows used in the EAG computations (Indicator C6)</t>
  </si>
  <si>
    <t>Table C6.2</t>
  </si>
  <si>
    <t>A1</t>
  </si>
  <si>
    <t>A5</t>
  </si>
  <si>
    <t>A6</t>
  </si>
  <si>
    <t>A13</t>
  </si>
  <si>
    <t>Table C6.1. C6.2</t>
  </si>
  <si>
    <t>A14</t>
  </si>
  <si>
    <t>Table C6.1</t>
  </si>
  <si>
    <t>A15</t>
  </si>
  <si>
    <t>Table C6.3</t>
  </si>
  <si>
    <t>X6</t>
  </si>
  <si>
    <t>X14</t>
  </si>
  <si>
    <t>X20</t>
  </si>
  <si>
    <t>W1</t>
  </si>
  <si>
    <t>W5</t>
  </si>
  <si>
    <t>W6</t>
  </si>
  <si>
    <t>W13</t>
  </si>
  <si>
    <t>W14</t>
  </si>
  <si>
    <t>W20</t>
  </si>
  <si>
    <t>Mandatory data required by Commission Regulation (EU) No 912/2013 in ANNEX I: education expenditure by ISCED level, nature and resource category;
* ISCED levels/categories: ISCED 02; ISCED 1 and 2: 1-digit level of detail; ISCED 3-4 aggregated at 2-digit level of detail (general, vocational); ISCED 5: 1-digit level of detail; ISCED 6 to 8 aggregated;
* Nature of expenditure: expenditure in public institutions and expenditure in private institutions;
* Resource categories: current expenditure for compensation of personnel, other current expenditure, capital expenditure, adjustments for changes in fund balances, expenditure for ancillary services, expenditure for R&amp;D activities.</t>
  </si>
  <si>
    <t>W15</t>
  </si>
  <si>
    <t>W30</t>
  </si>
  <si>
    <t>W40</t>
  </si>
  <si>
    <t>W41</t>
  </si>
  <si>
    <t>Y1+Z1 = W1</t>
  </si>
  <si>
    <t>Y5+Z5 = W5</t>
  </si>
  <si>
    <t>Y6+Z6 = W6</t>
  </si>
  <si>
    <t>Y13+Z13 = W13</t>
  </si>
  <si>
    <t>Y14+Z14 = W14</t>
  </si>
  <si>
    <t>Y15+Z15 = W15</t>
  </si>
  <si>
    <t>Y20+Z20=W20</t>
  </si>
  <si>
    <t>Y30+Z30 = W30</t>
  </si>
  <si>
    <t>Y40+Z40 = W40</t>
  </si>
  <si>
    <t>Y41+Z41 = W41</t>
  </si>
  <si>
    <t>The education expenditure reported for type of expenditure ‘Total: Current expenditure on staff compensation' has to be equal to the sum of the education expenditure reported for types of expenditure ‘Current expenditure on teaching staff’ and ‘Current expenditure on non-teaching staff’
The education expenditure reported for type of expenditure ‘Total: Expenditure' has to be equal to the sum of education expenditure reported for types of expenditure ‘Total: Current expenditure’ and ‘Capital expenditure’</t>
  </si>
  <si>
    <t>teaching + non-teaching staff = Current expenditure on staff compensation</t>
  </si>
  <si>
    <t>X1+X5 = X6</t>
  </si>
  <si>
    <t>on staff compensation + other than staff = Current expenditure</t>
  </si>
  <si>
    <t>X6+X13 = X14</t>
  </si>
  <si>
    <t>X14+X15 = X20</t>
  </si>
  <si>
    <t>GDPI</t>
  </si>
  <si>
    <t>Y1+Y5 = Y6</t>
  </si>
  <si>
    <t>Y6+Y13 = Y14</t>
  </si>
  <si>
    <t>Y14+Y15 = Y20</t>
  </si>
  <si>
    <t>IPI</t>
  </si>
  <si>
    <t>Z1+Z5 = Z6</t>
  </si>
  <si>
    <t>Z6+Z13 = Z14</t>
  </si>
  <si>
    <t>Z14+Z15 = Z20</t>
  </si>
  <si>
    <t>Private institutions</t>
  </si>
  <si>
    <t>W1+W5 = W6</t>
  </si>
  <si>
    <t>W6+W13 = W14</t>
  </si>
  <si>
    <t>W14+W15 = W20</t>
  </si>
  <si>
    <t>Public and private institutions</t>
  </si>
  <si>
    <t>A1+A5 = A6</t>
  </si>
  <si>
    <t>A6+A13 = A14</t>
  </si>
  <si>
    <t>A14+A15 = A20</t>
  </si>
  <si>
    <t>The education expenditure reported for counterpart sector 'Total: Public and private institutions' has to be equal to the sum of the education expenditure reported for counterpart sectors 'Public institutions' and 'Total: Private institutions' for each type of expenditure</t>
  </si>
  <si>
    <t>X1+W1 = A1</t>
  </si>
  <si>
    <t>X5+W5 = A5</t>
  </si>
  <si>
    <t>X6+W6 = A6</t>
  </si>
  <si>
    <t>X13+W13 = A13</t>
  </si>
  <si>
    <t>X14+W14 = A14</t>
  </si>
  <si>
    <t>X15+W15 = A15</t>
  </si>
  <si>
    <t>X20+W20=A20</t>
  </si>
  <si>
    <t>X30+W30 = A30</t>
  </si>
  <si>
    <t>X40+W40 = A40</t>
  </si>
  <si>
    <t>X41+W41 = A41</t>
  </si>
  <si>
    <t xml:space="preserve">The education expenditure reported for ISCED category 'All programmes' at ISCED level 'Early childhood education (ISCED 0)' has to be equal to the sum of the education expenditure reported for ISCED categories 'Early childhood educational development' and 'Pre-primary'
The education expenditure reported for ISCED category 'All programmes' has to be equal to the sum of the education expenditure reported for ISCED categories 'General' and 'Vocational'
The education expenditure reported for ISCED level ‘Total:  Upper secondary and post-secondary non-tertiary (ISCED 3 and 4)’ has to be equal to the sum of the education expenditure reported for ISCED levels ISCED 3 and ISCED 4 for each ISCED category
The education expenditure reported for ISCED level ‘Tertiary (ISCED 5, 6, 7 and 8)’ has to be equal to the sum of the education expenditure reported for ISCED levels ISCED 5 and ISCED 6-8 aggregated for ISCED category ‘All programmes’
The education expenditure reported for ISCED category 'Academic' has to be less than or equal to the education expenditure reported for ISCED category 'All programmes' for ISCED level 5-8 aggregated
The education expenditure reported for ISCED category 'Professional' has to be less than or equal to the education expenditure reported for ISCED category 'All programmes' for ISCED levels 5-8 aggregated
</t>
  </si>
  <si>
    <t>The education expenditure reported for type of expenditure ‘Total: Current expenditure on staff compensation' has to be equal to the sum of the education expenditure reported for types of expenditure ‘Salaries’, ‘Expenditure for retirement (pensions)’ and ‘Other non-salary compensation (benefits other than retirement)’ for counterpart sectors ‘public institutions’ and ‘government dependent private institutions’</t>
  </si>
  <si>
    <t>X7+X8+X9 = X6</t>
  </si>
  <si>
    <t>Government dependent private institutions</t>
  </si>
  <si>
    <t>Y7+Y8+Y9 = Y6</t>
  </si>
  <si>
    <t>The education expenditure reported for type of expenditure ‘Current expenditure on teaching staff' has to be higher than the education expenditure reported for type of expenditure ‘Current expenditure on non-teaching staff’</t>
  </si>
  <si>
    <t>X1&gt;X5</t>
  </si>
  <si>
    <t>Y1&gt;Y5</t>
  </si>
  <si>
    <t>Z1&gt;Z5</t>
  </si>
  <si>
    <t>W1&gt;W5</t>
  </si>
  <si>
    <t>A1&gt;A5</t>
  </si>
  <si>
    <t>The education expenditure reported for type of expenditure ‘Salaries' has to be less than or equal to the education expenditure reported for type of expenditure ‘Total: Current expenditure on staff compensation’ for counterpart sectors ‘public institutions’ and ‘government dependent private institutions’</t>
  </si>
  <si>
    <t>X6&gt;=X7</t>
  </si>
  <si>
    <t>X6&gt;=X8</t>
  </si>
  <si>
    <t>X6&gt;=X9</t>
  </si>
  <si>
    <t>Y6&gt;=Y7</t>
  </si>
  <si>
    <t>Y6&gt;=Y8</t>
  </si>
  <si>
    <t>Y6&gt;=Y9</t>
  </si>
  <si>
    <t>The education expenditure reported for type of expenditure ‘Expenditure for ancillary services' has to be less than or equal to the education expenditure reported for type of expenditure ‘Total: Expenditure’ 
The education expenditure reported for type of expenditure ‘Expenditure for R&amp;D activities' has to be less than or equal to the education expenditure reported for type of expenditure ‘Total: Expenditure’</t>
  </si>
  <si>
    <t>X20&gt;=X30</t>
  </si>
  <si>
    <t>X20&gt;=X40</t>
  </si>
  <si>
    <t>Y20&gt;=Y30</t>
  </si>
  <si>
    <t>Y20&gt;=Y40</t>
  </si>
  <si>
    <t>Z20&gt;=Z30</t>
  </si>
  <si>
    <t>Z20&gt;=Z40</t>
  </si>
  <si>
    <t>W20&gt;=W30</t>
  </si>
  <si>
    <t>W20&gt;=W40</t>
  </si>
  <si>
    <t>A20&gt;=A30</t>
  </si>
  <si>
    <t>A20&gt;=A40</t>
  </si>
  <si>
    <t>Expenditure of all sources in public institutions is positive and fte enrolment in public institutions is positive</t>
  </si>
  <si>
    <t>X20&gt;0 and FIN_STU&gt;0</t>
  </si>
  <si>
    <t>Y20&gt;0 and FIN_STU&gt;0</t>
  </si>
  <si>
    <t>Expenditure of all sources in independent private institutions is positive and fte enrolment in independent private institutions is positive</t>
  </si>
  <si>
    <t>Z20&gt;0 and FIN_STU&gt;0</t>
  </si>
  <si>
    <t>STUDENTS</t>
  </si>
  <si>
    <t>Public institutions</t>
    <phoneticPr fontId="38" type="noConversion"/>
  </si>
  <si>
    <t>Government dependent private institutions</t>
    <phoneticPr fontId="38" type="noConversion"/>
  </si>
  <si>
    <t>Z</t>
  </si>
  <si>
    <t>X</t>
  </si>
  <si>
    <t>Included in All private institutions</t>
  </si>
  <si>
    <t>FTE</t>
  </si>
  <si>
    <t>SOURCE</t>
  </si>
  <si>
    <t>Included in G10</t>
  </si>
  <si>
    <t>Included in G11</t>
  </si>
  <si>
    <t>NATURE</t>
  </si>
  <si>
    <t>SUM_REF_SECT_CNTRP_SECT_EDL</t>
  </si>
  <si>
    <t>SkipIncompleteKeys</t>
  </si>
  <si>
    <t>Payments for goods and services required directly or indirectly by educational instit.</t>
  </si>
  <si>
    <t>Payments for goods and services not required for participation</t>
  </si>
  <si>
    <t>FIN_2020</t>
  </si>
  <si>
    <r>
      <t xml:space="preserve">1.  This questionnaire collects data on the financial year ending in </t>
    </r>
    <r>
      <rPr>
        <b/>
        <sz val="8"/>
        <color rgb="FF0070C0"/>
        <rFont val="Arial"/>
        <family val="2"/>
      </rPr>
      <t>2018</t>
    </r>
    <r>
      <rPr>
        <b/>
        <sz val="8"/>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</si>
  <si>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r>
      <t xml:space="preserve">The data on education expenditure should refer to the financial year ending in </t>
    </r>
    <r>
      <rPr>
        <sz val="8"/>
        <color rgb="FF0070C0"/>
        <rFont val="Arial"/>
        <family val="2"/>
      </rPr>
      <t>2018.</t>
    </r>
    <r>
      <rPr>
        <sz val="8"/>
        <color rgb="FFFF0000"/>
        <rFont val="Arial"/>
        <family val="2"/>
      </rPr>
      <t xml:space="preserve">  The number of students with coverage adjusted to education expenditure should be aligned to the financial reference year.  These dates should be recorded in the Metadata sheet.  </t>
    </r>
  </si>
  <si>
    <r>
      <t xml:space="preserve">1. This questionnaire collects data on the financial year ending in </t>
    </r>
    <r>
      <rPr>
        <sz val="10"/>
        <color rgb="FFFF0000"/>
        <rFont val="Arial"/>
        <family val="2"/>
      </rPr>
      <t>2018</t>
    </r>
    <r>
      <rPr>
        <sz val="10"/>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</si>
  <si>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t xml:space="preserve">Kosovo (under United Nations Security Council Resolution 1244/99) </t>
  </si>
  <si>
    <t>XK</t>
  </si>
  <si>
    <t>North Macedonia</t>
  </si>
  <si>
    <t>Added XK - Kosovo (under United Nations Security Council Resolution 1244/99) 
Replaced "The former Yugoslav Republic of Macedonia" with "North Macedonia"</t>
  </si>
  <si>
    <t>ALL</t>
  </si>
  <si>
    <t>Spellcheck for typos</t>
  </si>
  <si>
    <t>VAL_Changes_and_Feedback</t>
  </si>
  <si>
    <t>Unlocked all cells (A1:H1)</t>
  </si>
  <si>
    <t xml:space="preserve">The data collection on education finance and expenditure covers expenditure from all sources on formal education. Expenditure on education includes expenditure on core educational goods and services, such as teaching staff, school buildings, or school books and teaching materials, and peripheral educational goods and services such as ancillary services, general administration and other activities. It is necessary therefore to consider a framework for educational finance data that is built around three dimensions:
• The type of goods and services provided or purchased (core and peripheral goods and services);
• The service provider (educational and other institutions (e.g. bus company)) and 
• The source of funds that finance the provision or purchase of these goods and services (public, private and international sources). 
</t>
  </si>
  <si>
    <r>
      <t xml:space="preserve">In table FIN2-NATURE, the expenditure is classified by 
-  Expenditure categories (current and capital expenditure)
- Type of service provider (public institutions, government-dependent private institutions, and independent private institutions), </t>
    </r>
    <r>
      <rPr>
        <i/>
        <sz val="8"/>
        <color theme="1"/>
        <rFont val="Arial"/>
        <family val="2"/>
      </rPr>
      <t>without regard to sources of funds (whether they are</t>
    </r>
    <r>
      <rPr>
        <sz val="8"/>
        <color theme="1"/>
        <rFont val="Arial"/>
        <family val="2"/>
      </rPr>
      <t xml:space="preserve"> </t>
    </r>
    <r>
      <rPr>
        <i/>
        <sz val="8"/>
        <color theme="1"/>
        <rFont val="Arial"/>
        <family val="2"/>
      </rPr>
      <t>public or private).</t>
    </r>
    <r>
      <rPr>
        <sz val="8"/>
        <color theme="1"/>
        <rFont val="Arial"/>
        <family val="2"/>
      </rPr>
      <t xml:space="preserve"> These expenditure figures are intended to represent the total cost of services provided by each type of institution. Table FIN2-NATURE consists of five parts. Individual rows in the table FIN2-NATURE are identified by combinations of letters and numbers, in which the letters correspond to funding sources, as follows:
 A = Public and private institutions;
 X = Public institutions;
 W = All private institutions;
 Y = Government dependent private institutions and
 Z = Independent private institutions.                     
In table FIN2-NATURE, within educational institutions, expenditure is classified into current and capital expenditure and these two categories are the standard ones used in national income accounting. 
-  Current expenditure (rows A6 to A14, X1 to X14, W6 to W14, Y1 to Y14 and Z1 to Z14) is expenditure on goods and services consumed within the current year, i.e., 
expenditure that needs to be made recurrently in order to sustain the production of educational services. 
-  Capital expenditure (rows A15, X15, W15, Y15 and Z15) is expenditure on assets that last longer than one year.
 For more details on expenditure by resource category and the structure of FIN2-NATURE table please see the UOE Manual Chapter 3, para. 3.7  Expenditure.
</t>
    </r>
  </si>
  <si>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</si>
  <si>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Net transfers from central government to regional government is lower than total regional expenditure on education</t>
  </si>
  <si>
    <t>Net transfers from central government to local government is lower than total local expenditure on education</t>
  </si>
  <si>
    <t>Net transfers from regional government to local government is lower than total local expenditure on education</t>
  </si>
  <si>
    <t>Total central and regional transfers to local government is lower than total local expenditure on education</t>
  </si>
  <si>
    <t>The education expenditure reported for counterpart sector "Total: Private institutions" has to be equal to the sum of the education expenditure reported for counterpart sectors "Government dependent private institutions" and " Independent private institutions"</t>
  </si>
  <si>
    <t>Current + capital = total</t>
  </si>
  <si>
    <t>Expenditure of all sources in gvt dependent private institutions is positive and fte enrolment in gvt dependent institutions is positive</t>
  </si>
  <si>
    <t>FIN</t>
  </si>
  <si>
    <t>VAL_Metadata</t>
  </si>
  <si>
    <t>VAL_FIN_help</t>
  </si>
  <si>
    <t>"Methods" in line 23 is not visible for the moment. It will be good to correct that.</t>
  </si>
  <si>
    <r>
      <t>row 155: "f</t>
    </r>
    <r>
      <rPr>
        <sz val="10"/>
        <color theme="3" tint="0.39997558519241921"/>
        <rFont val="Arial"/>
        <family val="2"/>
      </rPr>
      <t>o</t>
    </r>
    <r>
      <rPr>
        <sz val="10"/>
        <color theme="1"/>
        <rFont val="Arial"/>
        <family val="2"/>
      </rPr>
      <t>llowing" instead of "f</t>
    </r>
    <r>
      <rPr>
        <sz val="10"/>
        <color theme="3" tint="0.39997558519241921"/>
        <rFont val="Arial"/>
        <family val="2"/>
      </rPr>
      <t>a</t>
    </r>
    <r>
      <rPr>
        <sz val="10"/>
        <color theme="1"/>
        <rFont val="Arial"/>
        <family val="2"/>
      </rPr>
      <t>llowing"</t>
    </r>
  </si>
  <si>
    <r>
      <t xml:space="preserve">We would really appreciate if you can replace the Z by M in line 6. Text should be: "In order to facilitate data entry and pre-fill the tables, please enter the appropriate codes for all levels and types of data if actual figures are not available. For example if ISCED 4 programmes do not exist in your country, please enter the </t>
    </r>
    <r>
      <rPr>
        <sz val="10"/>
        <color rgb="FF00B0F0"/>
        <rFont val="Arial"/>
        <family val="2"/>
      </rPr>
      <t>M</t>
    </r>
    <r>
      <rPr>
        <sz val="10"/>
        <color indexed="8"/>
        <rFont val="Arial"/>
        <family val="2"/>
      </rPr>
      <t xml:space="preserve"> in the appropriate "code cell" so that corresponding cells in the questionnaire are completed with the same code."</t>
    </r>
  </si>
  <si>
    <r>
      <t>And further with the f</t>
    </r>
    <r>
      <rPr>
        <sz val="10"/>
        <color rgb="FF00B0F0"/>
        <rFont val="Arial"/>
        <family val="2"/>
      </rPr>
      <t>o</t>
    </r>
    <r>
      <rPr>
        <sz val="10"/>
        <color theme="1"/>
        <rFont val="Arial"/>
        <family val="2"/>
      </rPr>
      <t>llowing ISCED breakdowns:</t>
    </r>
  </si>
  <si>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0"/>
        <color rgb="FF00B0F0"/>
        <rFont val="Arial"/>
        <family val="2"/>
      </rPr>
      <t>M</t>
    </r>
    <r>
      <rPr>
        <sz val="10"/>
        <rFont val="Arial"/>
        <family val="2"/>
      </rPr>
      <t xml:space="preserve"> in the appropriate "code cell" so that corresponding cells in the questionnaire are completed with the same code.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</si>
</sst>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0.000"/>
    <numFmt numFmtId="166" formatCode="0.0"/>
    <numFmt numFmtId="167" formatCode="[$-F800]dddd\,\ mmmm\ dd\,\ yyyy"/>
  </numFmts>
  <fonts count="128" x14ac:knownFonts="1">
    <font>
      <sz val="10"/>
      <color indexed="8"/>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2"/>
      <name val="Arial"/>
      <family val="2"/>
    </font>
    <font>
      <sz val="8"/>
      <color indexed="8"/>
      <name val="Arial"/>
      <family val="2"/>
    </font>
    <font>
      <sz val="8"/>
      <name val="Arial"/>
      <family val="2"/>
      <charset val="1"/>
    </font>
    <font>
      <b/>
      <sz val="8"/>
      <name val="Arial"/>
      <family val="2"/>
    </font>
    <font>
      <sz val="8"/>
      <name val="Arial"/>
      <family val="2"/>
      <charset val="1"/>
    </font>
    <font>
      <b/>
      <sz val="8"/>
      <color indexed="10"/>
      <name val="Arial"/>
      <family val="2"/>
    </font>
    <font>
      <b/>
      <sz val="8"/>
      <color indexed="8"/>
      <name val="Arial"/>
      <family val="2"/>
    </font>
    <font>
      <sz val="8"/>
      <color indexed="8"/>
      <name val="Arial"/>
      <family val="2"/>
    </font>
    <font>
      <b/>
      <sz val="14"/>
      <name val="Arial"/>
      <family val="2"/>
    </font>
    <font>
      <b/>
      <sz val="8"/>
      <color indexed="8"/>
      <name val="Arial"/>
      <family val="2"/>
    </font>
    <font>
      <b/>
      <sz val="8"/>
      <color indexed="10"/>
      <name val="Arial"/>
      <family val="2"/>
    </font>
    <font>
      <b/>
      <sz val="8"/>
      <color theme="1" tint="4.9989318521683403E-2"/>
      <name val="Arial"/>
      <family val="2"/>
    </font>
    <font>
      <b/>
      <sz val="8"/>
      <color indexed="9"/>
      <name val="Arial"/>
      <family val="2"/>
    </font>
    <font>
      <sz val="11"/>
      <name val="Calibri"/>
      <family val="2"/>
      <scheme val="minor"/>
    </font>
    <font>
      <b/>
      <sz val="8"/>
      <color rgb="FF0070C0"/>
      <name val="Arial"/>
      <family val="2"/>
    </font>
    <font>
      <b/>
      <sz val="10"/>
      <color rgb="FF0070C0"/>
      <name val="Arial"/>
      <family val="2"/>
    </font>
    <font>
      <b/>
      <sz val="10"/>
      <name val="Arial"/>
      <family val="2"/>
    </font>
    <font>
      <b/>
      <i/>
      <sz val="8"/>
      <name val="Arial"/>
      <family val="2"/>
    </font>
    <font>
      <sz val="8"/>
      <color indexed="10"/>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10"/>
      <color indexed="8"/>
      <name val="MS Sans Serif"/>
      <family val="2"/>
    </font>
    <font>
      <sz val="8.5"/>
      <color indexed="8"/>
      <name val="MS Sans Serif"/>
      <family val="2"/>
    </font>
    <font>
      <u/>
      <sz val="11"/>
      <color indexed="12"/>
      <name val="Arial"/>
      <family val="2"/>
    </font>
    <font>
      <b/>
      <sz val="8.5"/>
      <color indexed="8"/>
      <name val="MS Sans Serif"/>
      <family val="2"/>
    </font>
    <font>
      <sz val="11"/>
      <color indexed="8"/>
      <name val="Calibri"/>
      <family val="2"/>
    </font>
    <font>
      <sz val="11"/>
      <color indexed="8"/>
      <name val="Calibri"/>
      <family val="2"/>
    </font>
    <font>
      <sz val="10"/>
      <name val="Arial"/>
      <family val="2"/>
    </font>
    <font>
      <b/>
      <u/>
      <sz val="10"/>
      <color indexed="8"/>
      <name val="MS Sans Serif"/>
      <family val="2"/>
    </font>
    <font>
      <sz val="8"/>
      <color indexed="8"/>
      <name val="MS Sans Serif"/>
      <family val="2"/>
    </font>
    <font>
      <sz val="7.5"/>
      <color indexed="8"/>
      <name val="MS Sans Serif"/>
      <family val="2"/>
    </font>
    <font>
      <b/>
      <i/>
      <sz val="8"/>
      <color indexed="8"/>
      <name val="Arial"/>
      <family val="2"/>
    </font>
    <font>
      <b/>
      <sz val="9"/>
      <color indexed="8"/>
      <name val="Calibri"/>
      <family val="2"/>
    </font>
    <font>
      <sz val="8"/>
      <name val="Verdana"/>
      <family val="2"/>
    </font>
    <font>
      <sz val="8"/>
      <name val="Arial"/>
      <family val="2"/>
    </font>
    <font>
      <b/>
      <sz val="15"/>
      <color theme="3"/>
      <name val="Arial"/>
      <family val="2"/>
    </font>
    <font>
      <b/>
      <sz val="13"/>
      <color theme="3"/>
      <name val="Arial"/>
      <family val="2"/>
    </font>
    <font>
      <b/>
      <sz val="8"/>
      <color theme="1"/>
      <name val="Arial"/>
      <family val="2"/>
    </font>
    <font>
      <sz val="8"/>
      <color rgb="FF000000"/>
      <name val="Tahoma"/>
      <family val="2"/>
    </font>
    <font>
      <sz val="11"/>
      <color rgb="FFFF0000"/>
      <name val="Calibri"/>
      <family val="2"/>
      <scheme val="minor"/>
    </font>
    <font>
      <sz val="8"/>
      <name val="Calibri"/>
      <family val="2"/>
      <scheme val="minor"/>
    </font>
    <font>
      <sz val="9"/>
      <color theme="1"/>
      <name val="Arial"/>
      <family val="2"/>
    </font>
    <font>
      <sz val="9"/>
      <color rgb="FFFF0000"/>
      <name val="Arial"/>
      <family val="2"/>
    </font>
    <font>
      <sz val="9"/>
      <name val="Arial"/>
      <family val="2"/>
    </font>
    <font>
      <sz val="10"/>
      <color rgb="FFFF0000"/>
      <name val="Arial"/>
      <family val="2"/>
    </font>
    <font>
      <b/>
      <sz val="10"/>
      <color theme="1"/>
      <name val="Arial"/>
      <family val="2"/>
    </font>
    <font>
      <sz val="10"/>
      <color theme="0"/>
      <name val="Arial"/>
      <family val="2"/>
    </font>
    <font>
      <b/>
      <sz val="12"/>
      <color theme="1"/>
      <name val="Arial"/>
      <family val="2"/>
    </font>
    <font>
      <i/>
      <sz val="10"/>
      <color theme="1"/>
      <name val="Arial"/>
      <family val="2"/>
    </font>
    <font>
      <b/>
      <sz val="8"/>
      <color rgb="FFFF0000"/>
      <name val="Arial"/>
      <family val="2"/>
    </font>
    <font>
      <b/>
      <sz val="11"/>
      <name val="Calibri"/>
      <family val="2"/>
      <scheme val="minor"/>
    </font>
    <font>
      <u/>
      <sz val="8"/>
      <name val="Arial"/>
      <family val="2"/>
    </font>
    <font>
      <sz val="8"/>
      <color rgb="FFFF0000"/>
      <name val="Arial"/>
      <family val="2"/>
    </font>
    <font>
      <b/>
      <sz val="8"/>
      <color theme="0"/>
      <name val="Arial"/>
      <family val="2"/>
    </font>
    <font>
      <sz val="8"/>
      <color rgb="FF000000"/>
      <name val="Arial"/>
      <family val="2"/>
    </font>
    <font>
      <sz val="9"/>
      <color rgb="FF000000"/>
      <name val="Calibri"/>
      <family val="2"/>
    </font>
    <font>
      <b/>
      <sz val="9"/>
      <color theme="1"/>
      <name val="Arial"/>
      <family val="2"/>
    </font>
    <font>
      <sz val="8"/>
      <color theme="1"/>
      <name val="Arial"/>
      <family val="2"/>
    </font>
    <font>
      <sz val="12"/>
      <color theme="1"/>
      <name val="Arial"/>
      <family val="2"/>
    </font>
    <font>
      <u/>
      <sz val="11"/>
      <color theme="10"/>
      <name val="Calibri"/>
      <family val="2"/>
      <scheme val="minor"/>
    </font>
    <font>
      <b/>
      <sz val="12"/>
      <color rgb="FFFF0000"/>
      <name val="Arial"/>
      <family val="2"/>
    </font>
    <font>
      <i/>
      <sz val="8"/>
      <color theme="1"/>
      <name val="Arial"/>
      <family val="2"/>
    </font>
    <font>
      <u/>
      <sz val="11"/>
      <color theme="10"/>
      <name val="Calibri"/>
      <family val="2"/>
      <charset val="1"/>
    </font>
    <font>
      <sz val="11"/>
      <color rgb="FF000000"/>
      <name val="Calibri"/>
      <family val="2"/>
      <charset val="1"/>
    </font>
    <font>
      <sz val="11"/>
      <color indexed="8"/>
      <name val="Calibri"/>
      <family val="2"/>
      <charset val="1"/>
    </font>
    <font>
      <sz val="10"/>
      <name val="Arial"/>
      <family val="2"/>
      <charset val="1"/>
    </font>
    <font>
      <b/>
      <sz val="18"/>
      <color theme="0"/>
      <name val="Arial"/>
      <family val="2"/>
    </font>
    <font>
      <b/>
      <sz val="12"/>
      <color theme="0"/>
      <name val="Arial"/>
      <family val="2"/>
    </font>
    <font>
      <b/>
      <sz val="10"/>
      <color theme="0"/>
      <name val="Arial"/>
      <family val="2"/>
    </font>
    <font>
      <sz val="10"/>
      <color theme="3"/>
      <name val="Arial"/>
      <family val="2"/>
    </font>
    <font>
      <sz val="11"/>
      <color theme="1"/>
      <name val="Arial"/>
      <family val="2"/>
    </font>
    <font>
      <u/>
      <sz val="10"/>
      <color theme="10"/>
      <name val="Arial"/>
      <family val="2"/>
    </font>
    <font>
      <u/>
      <sz val="8"/>
      <color theme="10"/>
      <name val="Arial"/>
      <family val="2"/>
    </font>
    <font>
      <sz val="8"/>
      <color theme="1"/>
      <name val="Calibri"/>
      <family val="2"/>
      <scheme val="minor"/>
    </font>
    <font>
      <b/>
      <sz val="8"/>
      <color indexed="8"/>
      <name val="Calibri"/>
      <family val="2"/>
    </font>
    <font>
      <sz val="8"/>
      <color indexed="8"/>
      <name val="Calibri"/>
      <family val="2"/>
    </font>
    <font>
      <b/>
      <u/>
      <sz val="8"/>
      <name val="Arial"/>
      <family val="2"/>
    </font>
    <font>
      <b/>
      <sz val="10"/>
      <color rgb="FFFF0000"/>
      <name val="Arial"/>
      <family val="2"/>
    </font>
    <font>
      <b/>
      <sz val="11"/>
      <color rgb="FFFF0000"/>
      <name val="Arial"/>
      <family val="2"/>
    </font>
    <font>
      <sz val="14"/>
      <color rgb="FFFF0000"/>
      <name val="Arial"/>
      <family val="2"/>
    </font>
    <font>
      <b/>
      <sz val="14"/>
      <color theme="1"/>
      <name val="Arial"/>
      <family val="2"/>
    </font>
    <font>
      <b/>
      <u/>
      <sz val="12"/>
      <color theme="1"/>
      <name val="Arial"/>
      <family val="2"/>
    </font>
    <font>
      <u/>
      <sz val="10"/>
      <color theme="1"/>
      <name val="Arial"/>
      <family val="2"/>
    </font>
    <font>
      <b/>
      <sz val="11"/>
      <color theme="1"/>
      <name val="Calibri"/>
      <family val="2"/>
      <scheme val="minor"/>
    </font>
    <font>
      <b/>
      <sz val="8"/>
      <color rgb="FF0000FF"/>
      <name val="Arial"/>
      <family val="2"/>
    </font>
    <font>
      <b/>
      <sz val="8"/>
      <color rgb="FF00B050"/>
      <name val="Arial"/>
      <family val="2"/>
    </font>
    <font>
      <sz val="9"/>
      <color rgb="FF0000FF"/>
      <name val="Calibri"/>
      <family val="2"/>
    </font>
    <font>
      <b/>
      <sz val="9"/>
      <color rgb="FF0070C0"/>
      <name val="Arial"/>
      <family val="2"/>
    </font>
    <font>
      <sz val="8"/>
      <color theme="4" tint="-0.249977111117893"/>
      <name val="Arial"/>
      <family val="2"/>
    </font>
    <font>
      <b/>
      <sz val="9"/>
      <color theme="4" tint="-0.249977111117893"/>
      <name val="Arial"/>
      <family val="2"/>
    </font>
    <font>
      <sz val="8"/>
      <color rgb="FF0070C0"/>
      <name val="Arial"/>
      <family val="2"/>
    </font>
    <font>
      <b/>
      <sz val="9"/>
      <color theme="3"/>
      <name val="Arial"/>
      <family val="2"/>
    </font>
    <font>
      <sz val="8"/>
      <color rgb="FF0070C0"/>
      <name val="Calibri"/>
      <family val="2"/>
    </font>
    <font>
      <sz val="8"/>
      <name val="Calibri"/>
      <family val="2"/>
    </font>
    <font>
      <b/>
      <sz val="8"/>
      <color rgb="FF0070C0"/>
      <name val="Calibri"/>
      <family val="2"/>
    </font>
    <font>
      <b/>
      <sz val="9"/>
      <color rgb="FFFF0000"/>
      <name val="Arial"/>
      <family val="2"/>
    </font>
    <font>
      <sz val="6"/>
      <color indexed="8"/>
      <name val="Arial"/>
      <family val="2"/>
    </font>
    <font>
      <sz val="8"/>
      <color theme="4"/>
      <name val="Arial"/>
      <family val="2"/>
    </font>
    <font>
      <b/>
      <sz val="9"/>
      <color indexed="81"/>
      <name val="Tahoma"/>
      <family val="2"/>
    </font>
    <font>
      <sz val="9"/>
      <color indexed="81"/>
      <name val="Tahoma"/>
      <family val="2"/>
    </font>
    <font>
      <sz val="6"/>
      <name val="Arial"/>
      <family val="2"/>
    </font>
    <font>
      <b/>
      <sz val="6"/>
      <name val="Arial"/>
      <family val="2"/>
    </font>
    <font>
      <b/>
      <sz val="6"/>
      <color indexed="8"/>
      <name val="Arial"/>
      <family val="2"/>
    </font>
    <font>
      <b/>
      <sz val="6"/>
      <color rgb="FFFF0000"/>
      <name val="Arial"/>
      <family val="2"/>
    </font>
    <font>
      <b/>
      <sz val="8"/>
      <color theme="3"/>
      <name val="Arial"/>
      <family val="2"/>
    </font>
    <font>
      <sz val="10"/>
      <color rgb="FF00B0F0"/>
      <name val="Arial"/>
      <family val="2"/>
    </font>
    <font>
      <sz val="10"/>
      <color theme="3" tint="0.39997558519241921"/>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EEECE1"/>
        <bgColor indexed="64"/>
      </patternFill>
    </fill>
    <fill>
      <patternFill patternType="solid">
        <fgColor rgb="FFFFC000"/>
        <bgColor indexed="64"/>
      </patternFill>
    </fill>
    <fill>
      <patternFill patternType="solid">
        <fgColor rgb="FF00B0F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rgb="FFC0C0C0"/>
        <bgColor rgb="FFCCCCFF"/>
      </patternFill>
    </fill>
    <fill>
      <patternFill patternType="solid">
        <fgColor theme="0" tint="-0.24994659260841701"/>
        <bgColor indexed="64"/>
      </patternFill>
    </fill>
    <fill>
      <patternFill patternType="solid">
        <fgColor rgb="FFC0000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tint="-4.9989318521683403E-2"/>
        <bgColor indexed="64"/>
      </patternFill>
    </fill>
    <fill>
      <patternFill patternType="solid">
        <fgColor indexed="63"/>
        <bgColor indexed="64"/>
      </patternFill>
    </fill>
    <fill>
      <patternFill patternType="solid">
        <fgColor indexed="22"/>
        <bgColor indexed="31"/>
      </patternFill>
    </fill>
    <fill>
      <patternFill patternType="solid">
        <fgColor rgb="FFFFFFFF"/>
        <bgColor indexed="64"/>
      </patternFill>
    </fill>
    <fill>
      <patternFill patternType="solid">
        <fgColor theme="3" tint="-0.499984740745262"/>
        <bgColor indexed="64"/>
      </patternFill>
    </fill>
    <fill>
      <patternFill patternType="solid">
        <fgColor theme="4" tint="-0.249977111117893"/>
        <bgColor indexed="64"/>
      </patternFill>
    </fill>
    <fill>
      <patternFill patternType="mediumGray">
        <bgColor rgb="FFFFFF00"/>
      </patternFill>
    </fill>
  </fills>
  <borders count="128">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55"/>
      </left>
      <right style="thin">
        <color indexed="55"/>
      </right>
      <top style="thin">
        <color indexed="55"/>
      </top>
      <bottom style="thin">
        <color indexed="55"/>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ck">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55"/>
      </left>
      <right style="thin">
        <color indexed="55"/>
      </right>
      <top/>
      <bottom style="thin">
        <color indexed="55"/>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theme="0" tint="-0.499984740745262"/>
      </top>
      <bottom style="thin">
        <color theme="0" tint="-0.49998474074526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55"/>
      </left>
      <right/>
      <top/>
      <bottom style="thin">
        <color theme="0" tint="-0.34998626667073579"/>
      </bottom>
      <diagonal/>
    </border>
    <border>
      <left/>
      <right style="thin">
        <color indexed="55"/>
      </right>
      <top/>
      <bottom style="thin">
        <color theme="0" tint="-0.34998626667073579"/>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theme="0" tint="-0.34998626667073579"/>
      </bottom>
      <diagonal/>
    </border>
    <border>
      <left/>
      <right style="thin">
        <color indexed="55"/>
      </right>
      <top style="thin">
        <color indexed="55"/>
      </top>
      <bottom style="thin">
        <color theme="0" tint="-0.34998626667073579"/>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auto="1"/>
      </top>
      <bottom style="thin">
        <color auto="1"/>
      </bottom>
      <diagonal/>
    </border>
    <border>
      <left/>
      <right/>
      <top/>
      <bottom style="thin">
        <color theme="0" tint="-0.499984740745262"/>
      </bottom>
      <diagonal/>
    </border>
    <border>
      <left/>
      <right/>
      <top/>
      <bottom style="thin">
        <color theme="0" tint="-0.249977111117893"/>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rgb="FF00B050"/>
      </left>
      <right style="medium">
        <color rgb="FF00B050"/>
      </right>
      <top style="medium">
        <color rgb="FF00B050"/>
      </top>
      <bottom style="medium">
        <color rgb="FF00B05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theme="0" tint="-0.499984740745262"/>
      </right>
      <top style="thin">
        <color auto="1"/>
      </top>
      <bottom style="thin">
        <color auto="1"/>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s>
  <cellStyleXfs count="39880">
    <xf numFmtId="0" fontId="0" fillId="0" borderId="0"/>
    <xf numFmtId="0" fontId="17" fillId="0" borderId="0"/>
    <xf numFmtId="0" fontId="20" fillId="0" borderId="1"/>
    <xf numFmtId="0" fontId="22" fillId="0" borderId="2"/>
    <xf numFmtId="0" fontId="20" fillId="15" borderId="2"/>
    <xf numFmtId="0" fontId="22" fillId="15" borderId="2"/>
    <xf numFmtId="0" fontId="37" fillId="16" borderId="11">
      <alignment horizontal="right" vertical="top" wrapText="1"/>
    </xf>
    <xf numFmtId="0" fontId="22" fillId="0" borderId="1"/>
    <xf numFmtId="0" fontId="22" fillId="0" borderId="1"/>
    <xf numFmtId="0" fontId="22" fillId="0" borderId="2"/>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2"/>
    <xf numFmtId="0" fontId="38" fillId="17" borderId="0">
      <alignment horizontal="center"/>
    </xf>
    <xf numFmtId="0" fontId="39" fillId="17" borderId="0">
      <alignment horizontal="center" vertical="center"/>
    </xf>
    <xf numFmtId="0" fontId="40" fillId="18" borderId="0">
      <alignment horizontal="center" wrapText="1"/>
    </xf>
    <xf numFmtId="0" fontId="41" fillId="17" borderId="0">
      <alignment horizontal="center"/>
    </xf>
    <xf numFmtId="0" fontId="42" fillId="19" borderId="1">
      <protection locked="0"/>
    </xf>
    <xf numFmtId="0" fontId="42" fillId="19" borderId="1">
      <protection locked="0"/>
    </xf>
    <xf numFmtId="0" fontId="42" fillId="19" borderId="2" applyBorder="0">
      <protection locked="0"/>
    </xf>
    <xf numFmtId="0" fontId="42" fillId="19" borderId="2" applyBorder="0">
      <protection locked="0"/>
    </xf>
    <xf numFmtId="0" fontId="42" fillId="19" borderId="2" applyBorder="0">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2" applyBorder="0">
      <protection locked="0"/>
    </xf>
    <xf numFmtId="0" fontId="43" fillId="19" borderId="2">
      <protection locked="0"/>
    </xf>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7" borderId="0"/>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16" fillId="17" borderId="0">
      <alignment horizontal="left"/>
    </xf>
    <xf numFmtId="0" fontId="37" fillId="20" borderId="0">
      <alignment horizontal="right" vertical="top" textRotation="90" wrapText="1"/>
    </xf>
    <xf numFmtId="0" fontId="37" fillId="20" borderId="0">
      <alignment horizontal="right" vertical="top" wrapText="1"/>
    </xf>
    <xf numFmtId="0" fontId="37" fillId="20" borderId="0">
      <alignment horizontal="right" vertical="top" wrapText="1"/>
    </xf>
    <xf numFmtId="0" fontId="37" fillId="20" borderId="0">
      <alignment horizontal="right" vertical="top" wrapText="1"/>
    </xf>
    <xf numFmtId="0" fontId="37" fillId="20" borderId="0">
      <alignment horizontal="right" vertical="top" textRotation="90" wrapText="1"/>
    </xf>
    <xf numFmtId="0" fontId="44" fillId="0" borderId="0" applyNumberFormat="0" applyFill="0" applyBorder="0" applyAlignment="0" applyProtection="0">
      <alignment vertical="top"/>
      <protection locked="0"/>
    </xf>
    <xf numFmtId="0" fontId="34" fillId="18" borderId="0">
      <alignment horizontal="center"/>
    </xf>
    <xf numFmtId="0" fontId="34" fillId="18" borderId="0">
      <alignment horizontal="center"/>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5" fillId="21" borderId="0">
      <alignment horizontal="center" wrapText="1"/>
    </xf>
    <xf numFmtId="0" fontId="40" fillId="17" borderId="1">
      <alignment horizontal="centerContinuous" wrapText="1"/>
    </xf>
    <xf numFmtId="0" fontId="20"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0" fillId="17" borderId="9"/>
    <xf numFmtId="0" fontId="22" fillId="17" borderId="9"/>
    <xf numFmtId="0" fontId="22" fillId="17" borderId="9"/>
    <xf numFmtId="0" fontId="20" fillId="17" borderId="4"/>
    <xf numFmtId="0" fontId="22" fillId="17" borderId="4"/>
    <xf numFmtId="0" fontId="22" fillId="17" borderId="4"/>
    <xf numFmtId="0" fontId="20" fillId="17" borderId="10">
      <alignment horizontal="center" wrapText="1"/>
    </xf>
    <xf numFmtId="0" fontId="20" fillId="17" borderId="10">
      <alignment horizontal="center" wrapText="1"/>
    </xf>
    <xf numFmtId="0" fontId="22" fillId="17" borderId="10">
      <alignment horizontal="center" wrapText="1"/>
    </xf>
    <xf numFmtId="0" fontId="22" fillId="17" borderId="10">
      <alignment horizontal="center" wrapText="1"/>
    </xf>
    <xf numFmtId="0" fontId="22" fillId="17" borderId="10">
      <alignment horizontal="center" wrapText="1"/>
    </xf>
    <xf numFmtId="0" fontId="22" fillId="17" borderId="10">
      <alignment horizontal="center" wrapText="1"/>
    </xf>
    <xf numFmtId="0" fontId="15" fillId="0" borderId="0"/>
    <xf numFmtId="0" fontId="15" fillId="0" borderId="0"/>
    <xf numFmtId="0" fontId="40" fillId="0" borderId="0"/>
    <xf numFmtId="0" fontId="15" fillId="0" borderId="0"/>
    <xf numFmtId="0" fontId="46" fillId="0" borderId="0"/>
    <xf numFmtId="0" fontId="40" fillId="0" borderId="0"/>
    <xf numFmtId="0" fontId="47" fillId="0" borderId="0"/>
    <xf numFmtId="0" fontId="47" fillId="0" borderId="0"/>
    <xf numFmtId="0" fontId="47" fillId="0" borderId="0"/>
    <xf numFmtId="0" fontId="20" fillId="0" borderId="0"/>
    <xf numFmtId="0" fontId="16" fillId="0" borderId="0"/>
    <xf numFmtId="0" fontId="17" fillId="0" borderId="0"/>
    <xf numFmtId="0" fontId="17" fillId="0" borderId="0"/>
    <xf numFmtId="0" fontId="17" fillId="0" borderId="0"/>
    <xf numFmtId="0" fontId="48" fillId="0" borderId="0"/>
    <xf numFmtId="0" fontId="22" fillId="0" borderId="0"/>
    <xf numFmtId="0" fontId="20" fillId="0" borderId="0"/>
    <xf numFmtId="0" fontId="15" fillId="0" borderId="0"/>
    <xf numFmtId="0" fontId="15" fillId="0" borderId="0"/>
    <xf numFmtId="0" fontId="15" fillId="0" borderId="0"/>
    <xf numFmtId="0" fontId="15" fillId="0" borderId="0"/>
    <xf numFmtId="0" fontId="22" fillId="0" borderId="0"/>
    <xf numFmtId="0" fontId="15" fillId="0" borderId="0"/>
    <xf numFmtId="0" fontId="40" fillId="0" borderId="0"/>
    <xf numFmtId="0" fontId="17" fillId="0" borderId="0"/>
    <xf numFmtId="0" fontId="15" fillId="0" borderId="0"/>
    <xf numFmtId="0" fontId="15" fillId="0" borderId="0"/>
    <xf numFmtId="0" fontId="15" fillId="0" borderId="0"/>
    <xf numFmtId="0" fontId="15" fillId="0" borderId="0"/>
    <xf numFmtId="0" fontId="47" fillId="0" borderId="0"/>
    <xf numFmtId="0" fontId="15" fillId="0" borderId="0"/>
    <xf numFmtId="0" fontId="15" fillId="0" borderId="0"/>
    <xf numFmtId="0" fontId="47" fillId="0" borderId="0"/>
    <xf numFmtId="0" fontId="20" fillId="17" borderId="1"/>
    <xf numFmtId="0" fontId="20" fillId="17" borderId="1"/>
    <xf numFmtId="0" fontId="22" fillId="17" borderId="1"/>
    <xf numFmtId="0" fontId="22" fillId="17" borderId="1"/>
    <xf numFmtId="0" fontId="20"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0" fillId="17" borderId="1"/>
    <xf numFmtId="0" fontId="22" fillId="17" borderId="1"/>
    <xf numFmtId="0" fontId="22" fillId="17" borderId="1"/>
    <xf numFmtId="0" fontId="22" fillId="17" borderId="1"/>
    <xf numFmtId="0" fontId="20"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alignment wrapText="1"/>
    </xf>
    <xf numFmtId="0" fontId="39" fillId="17" borderId="0">
      <alignment horizontal="right"/>
    </xf>
    <xf numFmtId="0" fontId="49" fillId="21" borderId="0">
      <alignment horizontal="center"/>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45" fillId="18" borderId="0"/>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40" fillId="0" borderId="0"/>
    <xf numFmtId="0" fontId="20" fillId="22" borderId="1"/>
    <xf numFmtId="0" fontId="38" fillId="17" borderId="0">
      <alignment horizontal="center"/>
    </xf>
    <xf numFmtId="0" fontId="21" fillId="17" borderId="0"/>
    <xf numFmtId="0" fontId="22" fillId="17" borderId="12">
      <alignment horizontal="center" wrapText="1"/>
    </xf>
    <xf numFmtId="0" fontId="50" fillId="20" borderId="13">
      <alignment horizontal="left" vertical="top"/>
    </xf>
    <xf numFmtId="0" fontId="51" fillId="20" borderId="13">
      <alignment horizontal="left" vertical="top" wrapText="1"/>
    </xf>
    <xf numFmtId="0" fontId="20" fillId="22" borderId="14"/>
    <xf numFmtId="0" fontId="22" fillId="17" borderId="14"/>
    <xf numFmtId="0" fontId="50" fillId="20" borderId="13">
      <alignment horizontal="left" vertical="top"/>
    </xf>
    <xf numFmtId="0" fontId="51" fillId="20" borderId="13">
      <alignment horizontal="left" vertical="top" wrapText="1"/>
    </xf>
    <xf numFmtId="0" fontId="22" fillId="17" borderId="16">
      <alignment wrapText="1"/>
    </xf>
    <xf numFmtId="0" fontId="22" fillId="17" borderId="17"/>
    <xf numFmtId="0" fontId="22" fillId="17" borderId="12">
      <alignment horizontal="center" wrapText="1"/>
    </xf>
    <xf numFmtId="0" fontId="50" fillId="20" borderId="15">
      <alignment horizontal="left" vertical="top" wrapText="1"/>
    </xf>
    <xf numFmtId="0" fontId="20" fillId="22" borderId="14"/>
    <xf numFmtId="0" fontId="22" fillId="17" borderId="14"/>
    <xf numFmtId="0" fontId="50" fillId="20" borderId="13">
      <alignment horizontal="left" vertical="top"/>
    </xf>
    <xf numFmtId="0" fontId="51" fillId="20" borderId="13">
      <alignment horizontal="left" vertical="top" wrapText="1"/>
    </xf>
    <xf numFmtId="0" fontId="50" fillId="20" borderId="13">
      <alignment horizontal="left" vertical="top"/>
    </xf>
    <xf numFmtId="0" fontId="51" fillId="20" borderId="13">
      <alignment horizontal="left" vertical="top" wrapText="1"/>
    </xf>
    <xf numFmtId="0" fontId="22" fillId="0" borderId="14"/>
    <xf numFmtId="0" fontId="22" fillId="17" borderId="17"/>
    <xf numFmtId="0" fontId="22" fillId="17" borderId="12">
      <alignment horizontal="center" wrapText="1"/>
    </xf>
    <xf numFmtId="0" fontId="22" fillId="17" borderId="12">
      <alignment horizontal="center" wrapText="1"/>
    </xf>
    <xf numFmtId="0" fontId="51" fillId="20" borderId="13">
      <alignment horizontal="left" vertical="top" wrapText="1"/>
    </xf>
    <xf numFmtId="0" fontId="51" fillId="20" borderId="13">
      <alignment horizontal="left" vertical="top" wrapText="1"/>
    </xf>
    <xf numFmtId="0" fontId="50" fillId="20" borderId="13">
      <alignment horizontal="left" vertical="top"/>
    </xf>
    <xf numFmtId="0" fontId="50" fillId="20" borderId="13">
      <alignment horizontal="left" vertical="top"/>
    </xf>
    <xf numFmtId="0" fontId="20" fillId="22" borderId="14"/>
    <xf numFmtId="0" fontId="22" fillId="0" borderId="14"/>
    <xf numFmtId="0" fontId="22" fillId="0" borderId="14"/>
    <xf numFmtId="0" fontId="22" fillId="0" borderId="14"/>
    <xf numFmtId="0" fontId="40" fillId="19" borderId="14"/>
    <xf numFmtId="0" fontId="25" fillId="17" borderId="14">
      <alignment horizontal="left"/>
    </xf>
    <xf numFmtId="0" fontId="40" fillId="17" borderId="14">
      <alignment horizontal="centerContinuous" wrapText="1"/>
    </xf>
    <xf numFmtId="0" fontId="22" fillId="17" borderId="16">
      <alignment wrapText="1"/>
    </xf>
    <xf numFmtId="0" fontId="50" fillId="20" borderId="14">
      <alignment horizontal="left" vertical="top" wrapText="1"/>
    </xf>
    <xf numFmtId="0" fontId="50" fillId="20" borderId="15">
      <alignment horizontal="left" vertical="top" wrapText="1"/>
    </xf>
    <xf numFmtId="0" fontId="14" fillId="0" borderId="0"/>
    <xf numFmtId="0" fontId="56" fillId="0" borderId="26" applyNumberFormat="0" applyFill="0" applyAlignment="0" applyProtection="0"/>
    <xf numFmtId="0" fontId="57" fillId="0" borderId="27" applyNumberFormat="0" applyFill="0" applyAlignment="0" applyProtection="0"/>
    <xf numFmtId="0" fontId="13" fillId="0" borderId="0"/>
    <xf numFmtId="0" fontId="13" fillId="0" borderId="0"/>
    <xf numFmtId="0" fontId="14" fillId="0" borderId="0"/>
    <xf numFmtId="0" fontId="55" fillId="0" borderId="18"/>
    <xf numFmtId="0" fontId="55" fillId="0" borderId="18"/>
    <xf numFmtId="0" fontId="55" fillId="0" borderId="18"/>
    <xf numFmtId="0" fontId="55" fillId="0" borderId="18"/>
    <xf numFmtId="0" fontId="13" fillId="0" borderId="0"/>
    <xf numFmtId="0" fontId="80" fillId="0" borderId="0" applyNumberFormat="0" applyFill="0" applyBorder="0" applyAlignment="0" applyProtection="0"/>
    <xf numFmtId="0" fontId="67" fillId="25" borderId="0" applyNumberFormat="0" applyBorder="0" applyAlignment="0" applyProtection="0"/>
    <xf numFmtId="0" fontId="67" fillId="26" borderId="0" applyNumberFormat="0" applyBorder="0" applyAlignment="0" applyProtection="0"/>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40" fillId="18" borderId="0">
      <alignment horizontal="center" wrapText="1"/>
    </xf>
    <xf numFmtId="0" fontId="42" fillId="19" borderId="18">
      <protection locked="0"/>
    </xf>
    <xf numFmtId="0" fontId="40" fillId="19" borderId="18"/>
    <xf numFmtId="0" fontId="40" fillId="19" borderId="18"/>
    <xf numFmtId="0" fontId="40" fillId="19" borderId="18"/>
    <xf numFmtId="0" fontId="40" fillId="19" borderId="18"/>
    <xf numFmtId="0" fontId="40" fillId="17" borderId="0"/>
    <xf numFmtId="0" fontId="19" fillId="17" borderId="18">
      <alignment horizontal="left"/>
    </xf>
    <xf numFmtId="0" fontId="19" fillId="17" borderId="18">
      <alignment horizontal="left"/>
    </xf>
    <xf numFmtId="0" fontId="19" fillId="17" borderId="18">
      <alignment horizontal="left"/>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13"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16" fillId="0" borderId="0"/>
    <xf numFmtId="0" fontId="10" fillId="0" borderId="0"/>
    <xf numFmtId="0" fontId="20" fillId="0" borderId="18"/>
    <xf numFmtId="0" fontId="55" fillId="28" borderId="2"/>
    <xf numFmtId="0" fontId="55" fillId="15" borderId="2"/>
    <xf numFmtId="0" fontId="55" fillId="0" borderId="18"/>
    <xf numFmtId="0" fontId="55" fillId="0" borderId="18"/>
    <xf numFmtId="0" fontId="55" fillId="0" borderId="2"/>
    <xf numFmtId="0" fontId="55" fillId="0" borderId="2"/>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83" fillId="0" borderId="0" applyNumberFormat="0" applyFill="0" applyBorder="0" applyAlignment="0" applyProtection="0"/>
    <xf numFmtId="0" fontId="80" fillId="0" borderId="0" applyNumberFormat="0" applyFill="0" applyBorder="0" applyAlignment="0" applyProtection="0"/>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9"/>
    <xf numFmtId="0" fontId="55" fillId="17" borderId="9"/>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40" fillId="0" borderId="0"/>
    <xf numFmtId="0" fontId="84" fillId="0" borderId="0"/>
    <xf numFmtId="0" fontId="85" fillId="0" borderId="0"/>
    <xf numFmtId="0" fontId="10" fillId="0" borderId="0"/>
    <xf numFmtId="0" fontId="10" fillId="0" borderId="0"/>
    <xf numFmtId="0" fontId="86" fillId="0" borderId="0"/>
    <xf numFmtId="0" fontId="13" fillId="0" borderId="0"/>
    <xf numFmtId="0" fontId="86"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55"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84" fillId="0" borderId="0"/>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40" fillId="0" borderId="0"/>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92" fillId="0" borderId="0" applyNumberFormat="0" applyFill="0" applyBorder="0" applyAlignment="0" applyProtection="0"/>
    <xf numFmtId="0" fontId="10" fillId="0" borderId="0"/>
    <xf numFmtId="0" fontId="9" fillId="0" borderId="0"/>
    <xf numFmtId="0" fontId="8" fillId="0" borderId="0"/>
    <xf numFmtId="0" fontId="8" fillId="0" borderId="0"/>
    <xf numFmtId="0" fontId="8" fillId="0" borderId="0"/>
  </cellStyleXfs>
  <cellXfs count="958">
    <xf numFmtId="0" fontId="0" fillId="0" borderId="0" xfId="0"/>
    <xf numFmtId="0" fontId="75" fillId="13" borderId="8" xfId="0" applyFont="1" applyFill="1" applyBorder="1" applyAlignment="1" applyProtection="1">
      <alignment horizontal="center"/>
      <protection locked="0"/>
    </xf>
    <xf numFmtId="164" fontId="78" fillId="30" borderId="8" xfId="427" applyNumberFormat="1" applyFont="1" applyFill="1" applyBorder="1" applyAlignment="1" applyProtection="1">
      <alignment horizontal="center" vertical="center" wrapText="1"/>
      <protection locked="0"/>
    </xf>
    <xf numFmtId="0" fontId="19" fillId="0" borderId="23" xfId="1" quotePrefix="1" applyFont="1" applyFill="1" applyBorder="1" applyAlignment="1" applyProtection="1">
      <alignment horizontal="center" vertical="center"/>
      <protection locked="0"/>
    </xf>
    <xf numFmtId="0" fontId="19" fillId="0" borderId="21" xfId="1" quotePrefix="1" applyFont="1" applyFill="1" applyBorder="1" applyAlignment="1" applyProtection="1">
      <alignment horizontal="center" vertical="center"/>
      <protection locked="0"/>
    </xf>
    <xf numFmtId="0" fontId="0" fillId="0" borderId="0" xfId="0" applyProtection="1">
      <protection locked="0"/>
    </xf>
    <xf numFmtId="0" fontId="15" fillId="0" borderId="0" xfId="160" applyProtection="1">
      <protection locked="0"/>
    </xf>
    <xf numFmtId="0" fontId="62" fillId="3" borderId="0" xfId="427" applyFont="1" applyFill="1" applyProtection="1">
      <protection locked="0"/>
    </xf>
    <xf numFmtId="0" fontId="60" fillId="3" borderId="0" xfId="0" applyFont="1" applyFill="1" applyProtection="1">
      <protection locked="0"/>
    </xf>
    <xf numFmtId="0" fontId="63" fillId="3" borderId="0" xfId="0" applyFont="1" applyFill="1" applyProtection="1">
      <protection locked="0"/>
    </xf>
    <xf numFmtId="0" fontId="62" fillId="0" borderId="0" xfId="0" applyFont="1" applyProtection="1">
      <protection locked="0"/>
    </xf>
    <xf numFmtId="0" fontId="11" fillId="0" borderId="0" xfId="160" applyFont="1" applyProtection="1">
      <protection locked="0"/>
    </xf>
    <xf numFmtId="0" fontId="11" fillId="0" borderId="0" xfId="160" applyFont="1" applyBorder="1" applyProtection="1">
      <protection locked="0"/>
    </xf>
    <xf numFmtId="0" fontId="12" fillId="0" borderId="0" xfId="160" applyFont="1" applyProtection="1">
      <protection locked="0"/>
    </xf>
    <xf numFmtId="0" fontId="62" fillId="0" borderId="0" xfId="427" applyFont="1" applyProtection="1">
      <protection locked="0"/>
    </xf>
    <xf numFmtId="0" fontId="94" fillId="0" borderId="80" xfId="7738" applyFont="1" applyBorder="1" applyProtection="1">
      <protection locked="0"/>
    </xf>
    <xf numFmtId="49" fontId="64" fillId="0" borderId="0" xfId="7767" applyNumberFormat="1" applyFont="1" applyProtection="1">
      <protection locked="0"/>
    </xf>
    <xf numFmtId="0" fontId="75" fillId="4" borderId="98" xfId="958" applyFont="1" applyFill="1" applyBorder="1" applyAlignment="1" applyProtection="1">
      <alignment horizontal="center"/>
      <protection locked="0"/>
    </xf>
    <xf numFmtId="0" fontId="75" fillId="4" borderId="98" xfId="958" applyFont="1" applyFill="1" applyBorder="1" applyAlignment="1" applyProtection="1">
      <alignment horizontal="left"/>
      <protection locked="0"/>
    </xf>
    <xf numFmtId="0" fontId="75" fillId="4" borderId="62" xfId="2" applyFont="1" applyFill="1" applyBorder="1" applyAlignment="1" applyProtection="1">
      <alignment horizontal="center"/>
      <protection locked="0"/>
    </xf>
    <xf numFmtId="0" fontId="75" fillId="13" borderId="8" xfId="956" applyFont="1" applyFill="1" applyBorder="1" applyAlignment="1" applyProtection="1">
      <alignment horizontal="center"/>
      <protection locked="0"/>
    </xf>
    <xf numFmtId="0" fontId="75" fillId="4" borderId="62" xfId="2" applyFont="1" applyFill="1" applyBorder="1" applyAlignment="1" applyProtection="1">
      <alignment horizontal="left"/>
      <protection locked="0"/>
    </xf>
    <xf numFmtId="0" fontId="75" fillId="14" borderId="8" xfId="0" applyFont="1" applyFill="1" applyBorder="1" applyAlignment="1" applyProtection="1">
      <alignment horizontal="left"/>
      <protection locked="0"/>
    </xf>
    <xf numFmtId="0" fontId="75" fillId="14" borderId="8" xfId="956" applyFont="1" applyFill="1" applyBorder="1" applyAlignment="1" applyProtection="1">
      <alignment horizontal="left"/>
      <protection locked="0"/>
    </xf>
    <xf numFmtId="0" fontId="75" fillId="4" borderId="62" xfId="958" applyFont="1" applyFill="1" applyBorder="1" applyAlignment="1" applyProtection="1">
      <alignment horizontal="center"/>
      <protection locked="0"/>
    </xf>
    <xf numFmtId="0" fontId="75" fillId="4" borderId="62" xfId="958" applyFont="1" applyFill="1" applyBorder="1" applyAlignment="1" applyProtection="1">
      <alignment horizontal="left"/>
      <protection locked="0"/>
    </xf>
    <xf numFmtId="165" fontId="75" fillId="12" borderId="8" xfId="956" applyNumberFormat="1" applyFont="1" applyFill="1" applyBorder="1" applyAlignment="1" applyProtection="1">
      <alignment horizontal="right"/>
      <protection locked="0"/>
    </xf>
    <xf numFmtId="165" fontId="75" fillId="12" borderId="8" xfId="0" applyNumberFormat="1" applyFont="1" applyFill="1" applyBorder="1" applyAlignment="1" applyProtection="1">
      <alignment horizontal="right"/>
      <protection locked="0"/>
    </xf>
    <xf numFmtId="165" fontId="75" fillId="4" borderId="84" xfId="958" applyNumberFormat="1" applyFont="1" applyFill="1" applyBorder="1" applyAlignment="1" applyProtection="1">
      <alignment horizontal="right"/>
      <protection locked="0"/>
    </xf>
    <xf numFmtId="165" fontId="75" fillId="4" borderId="62" xfId="958" applyNumberFormat="1" applyFont="1" applyFill="1" applyBorder="1" applyAlignment="1" applyProtection="1">
      <alignment horizontal="right"/>
      <protection locked="0"/>
    </xf>
    <xf numFmtId="165" fontId="19" fillId="4" borderId="62" xfId="958" applyNumberFormat="1" applyFont="1" applyFill="1" applyBorder="1" applyAlignment="1" applyProtection="1">
      <alignment horizontal="right"/>
      <protection locked="0"/>
    </xf>
    <xf numFmtId="2" fontId="75" fillId="12" borderId="8" xfId="0" applyNumberFormat="1" applyFont="1" applyFill="1" applyBorder="1" applyAlignment="1" applyProtection="1">
      <alignment horizontal="right"/>
      <protection locked="0"/>
    </xf>
    <xf numFmtId="2" fontId="19" fillId="12" borderId="8" xfId="956" applyNumberFormat="1" applyFont="1" applyFill="1" applyBorder="1" applyAlignment="1" applyProtection="1">
      <alignment horizontal="right"/>
      <protection locked="0"/>
    </xf>
    <xf numFmtId="0" fontId="19" fillId="4" borderId="62" xfId="958" applyFont="1" applyFill="1" applyBorder="1" applyAlignment="1" applyProtection="1">
      <alignment horizontal="center"/>
      <protection locked="0"/>
    </xf>
    <xf numFmtId="0" fontId="19" fillId="13" borderId="8" xfId="956" applyFont="1" applyFill="1" applyBorder="1" applyAlignment="1" applyProtection="1">
      <alignment horizontal="center"/>
      <protection locked="0"/>
    </xf>
    <xf numFmtId="0" fontId="19" fillId="14" borderId="8" xfId="956" applyFont="1" applyFill="1" applyBorder="1" applyAlignment="1" applyProtection="1">
      <alignment horizontal="left"/>
      <protection locked="0"/>
    </xf>
    <xf numFmtId="0" fontId="19" fillId="14" borderId="8" xfId="0" applyFont="1" applyFill="1" applyBorder="1" applyAlignment="1" applyProtection="1">
      <alignment horizontal="left"/>
      <protection locked="0"/>
    </xf>
    <xf numFmtId="0" fontId="26" fillId="2" borderId="0" xfId="0" applyFont="1" applyFill="1" applyAlignment="1" applyProtection="1">
      <alignment vertical="center"/>
    </xf>
    <xf numFmtId="0" fontId="19" fillId="2" borderId="0" xfId="0" applyFont="1" applyFill="1" applyProtection="1"/>
    <xf numFmtId="0" fontId="19" fillId="0" borderId="0" xfId="0" applyFont="1" applyProtection="1"/>
    <xf numFmtId="0" fontId="29" fillId="2" borderId="0" xfId="956" applyFont="1" applyFill="1" applyBorder="1" applyAlignment="1" applyProtection="1">
      <alignment horizontal="left" vertical="center"/>
    </xf>
    <xf numFmtId="0" fontId="24" fillId="2" borderId="0" xfId="0" applyFont="1" applyFill="1" applyAlignment="1" applyProtection="1">
      <alignment vertical="center" wrapText="1"/>
    </xf>
    <xf numFmtId="0" fontId="19" fillId="2" borderId="0" xfId="0" applyFont="1" applyFill="1" applyAlignment="1" applyProtection="1">
      <alignment wrapText="1"/>
    </xf>
    <xf numFmtId="0" fontId="19" fillId="2" borderId="0" xfId="0" applyFont="1" applyFill="1" applyAlignment="1" applyProtection="1">
      <alignment horizontal="right" vertical="center" wrapText="1"/>
    </xf>
    <xf numFmtId="0" fontId="19" fillId="0" borderId="0" xfId="0" applyFont="1" applyFill="1" applyProtection="1"/>
    <xf numFmtId="0" fontId="19" fillId="3" borderId="0" xfId="0" applyFont="1" applyFill="1" applyAlignment="1" applyProtection="1">
      <alignment horizontal="center" wrapText="1"/>
    </xf>
    <xf numFmtId="0" fontId="19" fillId="3" borderId="0" xfId="0" applyFont="1" applyFill="1" applyBorder="1" applyAlignment="1" applyProtection="1">
      <alignment wrapText="1"/>
    </xf>
    <xf numFmtId="0" fontId="19" fillId="3" borderId="0" xfId="0" applyFont="1" applyFill="1" applyAlignment="1" applyProtection="1">
      <alignment horizontal="right"/>
    </xf>
    <xf numFmtId="0" fontId="10" fillId="3" borderId="0" xfId="7764" applyFill="1" applyProtection="1"/>
    <xf numFmtId="0" fontId="0" fillId="3" borderId="0" xfId="0" applyFill="1" applyProtection="1"/>
    <xf numFmtId="0" fontId="26" fillId="2" borderId="0" xfId="0" applyFont="1" applyFill="1" applyAlignment="1" applyProtection="1">
      <alignment horizontal="left" vertical="center" indent="2"/>
    </xf>
    <xf numFmtId="0" fontId="32" fillId="2" borderId="0" xfId="0" applyFont="1" applyFill="1" applyAlignment="1" applyProtection="1">
      <alignment horizontal="left" vertical="center" indent="1"/>
    </xf>
    <xf numFmtId="0" fontId="32" fillId="2" borderId="0" xfId="0" applyFont="1" applyFill="1" applyAlignment="1" applyProtection="1">
      <alignment horizontal="center" vertical="center"/>
    </xf>
    <xf numFmtId="0" fontId="98" fillId="2" borderId="0" xfId="0" applyFont="1" applyFill="1" applyProtection="1"/>
    <xf numFmtId="0" fontId="33" fillId="2" borderId="0" xfId="0" applyFont="1" applyFill="1" applyAlignment="1" applyProtection="1">
      <alignment horizontal="right"/>
    </xf>
    <xf numFmtId="0" fontId="24" fillId="2" borderId="0" xfId="0" applyFont="1" applyFill="1" applyAlignment="1" applyProtection="1">
      <alignment horizontal="center"/>
    </xf>
    <xf numFmtId="0" fontId="19" fillId="2" borderId="0" xfId="0" applyFont="1" applyFill="1" applyAlignment="1" applyProtection="1">
      <alignment horizontal="right"/>
    </xf>
    <xf numFmtId="0" fontId="29" fillId="2" borderId="18" xfId="956" applyFont="1" applyFill="1" applyBorder="1" applyAlignment="1" applyProtection="1">
      <alignment horizontal="center" vertical="center"/>
    </xf>
    <xf numFmtId="0" fontId="24" fillId="2" borderId="0" xfId="0" applyFont="1" applyFill="1" applyProtection="1"/>
    <xf numFmtId="0" fontId="29" fillId="2" borderId="0" xfId="956" applyFont="1" applyFill="1" applyBorder="1" applyAlignment="1" applyProtection="1">
      <alignment horizontal="center" vertical="center"/>
    </xf>
    <xf numFmtId="0" fontId="29" fillId="2" borderId="0" xfId="956" applyFont="1" applyFill="1" applyBorder="1" applyAlignment="1" applyProtection="1">
      <alignment horizontal="left" indent="2"/>
    </xf>
    <xf numFmtId="0" fontId="24" fillId="2" borderId="0" xfId="0" applyFont="1" applyFill="1" applyAlignment="1" applyProtection="1">
      <alignment horizontal="left" indent="1"/>
    </xf>
    <xf numFmtId="0" fontId="19" fillId="2" borderId="0" xfId="0" applyFont="1" applyFill="1" applyAlignment="1" applyProtection="1">
      <alignment horizontal="right" wrapText="1"/>
    </xf>
    <xf numFmtId="0" fontId="19" fillId="0" borderId="0" xfId="0" applyFont="1" applyFill="1" applyAlignment="1" applyProtection="1">
      <alignment wrapText="1"/>
    </xf>
    <xf numFmtId="0" fontId="31" fillId="2" borderId="0" xfId="956" applyFont="1" applyFill="1" applyBorder="1" applyAlignment="1" applyProtection="1">
      <alignment horizontal="center"/>
    </xf>
    <xf numFmtId="0" fontId="31" fillId="2" borderId="0" xfId="956" applyFont="1" applyFill="1" applyBorder="1" applyAlignment="1" applyProtection="1">
      <alignment horizontal="left" indent="1"/>
    </xf>
    <xf numFmtId="0" fontId="19" fillId="2" borderId="0" xfId="0" applyFont="1" applyFill="1" applyAlignment="1" applyProtection="1">
      <alignment horizontal="left" vertical="center" indent="1"/>
    </xf>
    <xf numFmtId="0" fontId="20" fillId="3" borderId="0" xfId="0" applyFont="1" applyFill="1" applyAlignment="1" applyProtection="1">
      <alignment horizontal="center" textRotation="90" wrapText="1"/>
    </xf>
    <xf numFmtId="0" fontId="21" fillId="2" borderId="65" xfId="0" applyFont="1" applyFill="1" applyBorder="1" applyAlignment="1" applyProtection="1">
      <alignment horizontal="left" vertical="center" wrapText="1" indent="1"/>
    </xf>
    <xf numFmtId="0" fontId="21" fillId="2" borderId="18" xfId="0" applyFont="1" applyFill="1" applyBorder="1" applyAlignment="1" applyProtection="1">
      <alignment horizontal="left" vertical="center" indent="1"/>
    </xf>
    <xf numFmtId="0" fontId="21" fillId="2" borderId="46" xfId="0" applyFont="1" applyFill="1" applyBorder="1" applyAlignment="1" applyProtection="1">
      <alignment horizontal="left" vertical="center" wrapText="1" indent="1"/>
    </xf>
    <xf numFmtId="0" fontId="21" fillId="11" borderId="46" xfId="0" applyFont="1" applyFill="1" applyBorder="1" applyAlignment="1" applyProtection="1">
      <alignment horizontal="left" vertical="center" wrapText="1" indent="1"/>
    </xf>
    <xf numFmtId="0" fontId="21" fillId="11" borderId="18" xfId="0" applyFont="1" applyFill="1" applyBorder="1" applyAlignment="1" applyProtection="1">
      <alignment horizontal="left" vertical="center" indent="1"/>
    </xf>
    <xf numFmtId="0" fontId="35" fillId="2" borderId="46" xfId="0" applyFont="1" applyFill="1" applyBorder="1" applyAlignment="1" applyProtection="1">
      <alignment horizontal="left" vertical="center" wrapText="1" indent="2"/>
    </xf>
    <xf numFmtId="0" fontId="19" fillId="3" borderId="0" xfId="0" applyFont="1" applyFill="1" applyAlignment="1" applyProtection="1">
      <alignment horizontal="left"/>
    </xf>
    <xf numFmtId="0" fontId="19" fillId="0" borderId="0" xfId="0" applyFont="1" applyFill="1" applyBorder="1" applyProtection="1"/>
    <xf numFmtId="0" fontId="36" fillId="0" borderId="0" xfId="0" applyFont="1" applyFill="1" applyProtection="1"/>
    <xf numFmtId="0" fontId="36" fillId="0" borderId="0" xfId="0" applyFont="1" applyFill="1" applyBorder="1" applyProtection="1"/>
    <xf numFmtId="0" fontId="35" fillId="2" borderId="46" xfId="0" applyFont="1" applyFill="1" applyBorder="1" applyAlignment="1" applyProtection="1">
      <alignment horizontal="left" vertical="center" wrapText="1" indent="3"/>
    </xf>
    <xf numFmtId="0" fontId="36" fillId="3" borderId="0" xfId="0" applyFont="1" applyFill="1" applyAlignment="1" applyProtection="1">
      <alignment horizontal="right"/>
    </xf>
    <xf numFmtId="0" fontId="36" fillId="2" borderId="0" xfId="0" applyFont="1" applyFill="1" applyProtection="1"/>
    <xf numFmtId="0" fontId="19" fillId="0" borderId="0" xfId="0" applyFont="1" applyFill="1" applyBorder="1" applyAlignment="1" applyProtection="1"/>
    <xf numFmtId="0" fontId="21" fillId="2" borderId="18" xfId="0" applyFont="1" applyFill="1" applyBorder="1" applyAlignment="1" applyProtection="1">
      <alignment horizontal="left" vertical="center" wrapText="1" indent="1"/>
    </xf>
    <xf numFmtId="0" fontId="21" fillId="11" borderId="65" xfId="0" applyFont="1" applyFill="1" applyBorder="1" applyAlignment="1" applyProtection="1">
      <alignment horizontal="left" vertical="center" wrapText="1" indent="1"/>
    </xf>
    <xf numFmtId="0" fontId="35" fillId="11" borderId="46" xfId="0" applyFont="1" applyFill="1" applyBorder="1" applyAlignment="1" applyProtection="1">
      <alignment horizontal="left" vertical="center" wrapText="1" indent="3"/>
    </xf>
    <xf numFmtId="0" fontId="19" fillId="2" borderId="0" xfId="0" applyFont="1" applyFill="1" applyAlignment="1" applyProtection="1">
      <alignment horizontal="center"/>
    </xf>
    <xf numFmtId="0" fontId="19" fillId="2" borderId="0" xfId="0" applyFont="1" applyFill="1" applyAlignment="1" applyProtection="1">
      <alignment horizontal="left" indent="1"/>
    </xf>
    <xf numFmtId="0" fontId="21" fillId="2" borderId="0" xfId="0" applyFont="1" applyFill="1" applyBorder="1" applyAlignment="1" applyProtection="1">
      <alignment horizontal="left" vertical="center" wrapText="1"/>
    </xf>
    <xf numFmtId="0" fontId="21" fillId="2" borderId="0" xfId="0" applyFont="1" applyFill="1" applyBorder="1" applyAlignment="1" applyProtection="1">
      <alignment horizontal="left" vertical="center" indent="1"/>
    </xf>
    <xf numFmtId="0" fontId="19" fillId="2" borderId="0" xfId="0" applyFont="1" applyFill="1" applyBorder="1" applyAlignment="1" applyProtection="1">
      <alignment horizontal="right"/>
    </xf>
    <xf numFmtId="0" fontId="20" fillId="2" borderId="0" xfId="958" applyFont="1" applyFill="1" applyBorder="1" applyAlignment="1" applyProtection="1">
      <alignment horizontal="right" wrapText="1"/>
    </xf>
    <xf numFmtId="0" fontId="19" fillId="2" borderId="0" xfId="0" applyFont="1" applyFill="1" applyBorder="1" applyProtection="1"/>
    <xf numFmtId="0" fontId="19" fillId="0" borderId="0" xfId="0" applyFont="1" applyFill="1" applyAlignment="1" applyProtection="1">
      <alignment horizontal="center"/>
    </xf>
    <xf numFmtId="0" fontId="19" fillId="0" borderId="0" xfId="0" applyFont="1" applyFill="1" applyAlignment="1" applyProtection="1">
      <alignment horizontal="left" indent="1"/>
    </xf>
    <xf numFmtId="0" fontId="24" fillId="0" borderId="0" xfId="0" applyFont="1" applyFill="1" applyAlignment="1" applyProtection="1">
      <alignment vertical="center"/>
    </xf>
    <xf numFmtId="0" fontId="32" fillId="0" borderId="0" xfId="0" applyFont="1" applyFill="1" applyAlignment="1" applyProtection="1">
      <alignment horizontal="left" vertical="center" indent="1"/>
    </xf>
    <xf numFmtId="0" fontId="24" fillId="0" borderId="0" xfId="0" applyFont="1" applyFill="1" applyProtection="1"/>
    <xf numFmtId="0" fontId="19" fillId="0" borderId="0" xfId="0" applyFont="1" applyFill="1" applyAlignment="1" applyProtection="1">
      <alignment horizontal="right"/>
    </xf>
    <xf numFmtId="0" fontId="61" fillId="2" borderId="0" xfId="956" applyFont="1" applyFill="1" applyBorder="1" applyAlignment="1" applyProtection="1">
      <alignment horizontal="right" wrapText="1"/>
    </xf>
    <xf numFmtId="0" fontId="21" fillId="2" borderId="0" xfId="0" applyFont="1" applyFill="1" applyAlignment="1" applyProtection="1">
      <alignment vertical="center" wrapText="1"/>
    </xf>
    <xf numFmtId="0" fontId="24" fillId="2" borderId="0" xfId="0" applyFont="1" applyFill="1" applyAlignment="1" applyProtection="1">
      <alignment wrapText="1"/>
    </xf>
    <xf numFmtId="0" fontId="20" fillId="2" borderId="0" xfId="0" applyFont="1" applyFill="1" applyAlignment="1" applyProtection="1">
      <alignment horizontal="right"/>
    </xf>
    <xf numFmtId="0" fontId="0" fillId="0" borderId="0" xfId="0" applyProtection="1"/>
    <xf numFmtId="0" fontId="98" fillId="2" borderId="0" xfId="0" applyFont="1" applyFill="1" applyAlignment="1" applyProtection="1">
      <alignment horizontal="left" indent="2"/>
    </xf>
    <xf numFmtId="0" fontId="32" fillId="2" borderId="0" xfId="0" applyFont="1" applyFill="1" applyAlignment="1" applyProtection="1">
      <alignment horizontal="left" vertical="center" wrapText="1"/>
    </xf>
    <xf numFmtId="0" fontId="21" fillId="2" borderId="0" xfId="0" applyFont="1" applyFill="1" applyAlignment="1" applyProtection="1">
      <alignment horizontal="left" vertical="center" indent="2"/>
    </xf>
    <xf numFmtId="0" fontId="34" fillId="2" borderId="0" xfId="0" applyFont="1" applyFill="1" applyAlignment="1" applyProtection="1">
      <alignment horizontal="right"/>
    </xf>
    <xf numFmtId="0" fontId="29" fillId="2" borderId="18" xfId="956" applyFont="1" applyFill="1" applyBorder="1" applyAlignment="1" applyProtection="1">
      <alignment vertical="center" wrapText="1"/>
    </xf>
    <xf numFmtId="0" fontId="32" fillId="2" borderId="0" xfId="0" applyFont="1" applyFill="1" applyAlignment="1" applyProtection="1">
      <alignment wrapText="1"/>
    </xf>
    <xf numFmtId="0" fontId="32" fillId="2" borderId="0" xfId="0" applyFont="1" applyFill="1" applyProtection="1"/>
    <xf numFmtId="0" fontId="61" fillId="2" borderId="0" xfId="956" applyFont="1" applyFill="1" applyBorder="1" applyAlignment="1" applyProtection="1">
      <alignment horizontal="right"/>
    </xf>
    <xf numFmtId="0" fontId="21" fillId="2" borderId="0" xfId="0" applyFont="1" applyFill="1" applyAlignment="1" applyProtection="1">
      <alignment wrapText="1"/>
    </xf>
    <xf numFmtId="0" fontId="20" fillId="2" borderId="0" xfId="0" applyFont="1" applyFill="1" applyAlignment="1" applyProtection="1">
      <alignment horizontal="right" wrapText="1"/>
    </xf>
    <xf numFmtId="0" fontId="18" fillId="2" borderId="0" xfId="0" applyFont="1" applyFill="1" applyAlignment="1" applyProtection="1">
      <alignment wrapText="1"/>
    </xf>
    <xf numFmtId="0" fontId="19" fillId="2" borderId="0" xfId="0" applyFont="1" applyFill="1" applyAlignment="1" applyProtection="1">
      <alignment vertical="center" wrapText="1"/>
    </xf>
    <xf numFmtId="0" fontId="21" fillId="2" borderId="0" xfId="0" applyFont="1" applyFill="1" applyAlignment="1" applyProtection="1">
      <alignment horizontal="center" vertical="center" wrapText="1"/>
    </xf>
    <xf numFmtId="0" fontId="32" fillId="2" borderId="0" xfId="0" applyFont="1" applyFill="1" applyAlignment="1" applyProtection="1">
      <alignment horizontal="center" vertical="center" wrapText="1"/>
    </xf>
    <xf numFmtId="0" fontId="32" fillId="3" borderId="0" xfId="0" applyFont="1" applyFill="1" applyAlignment="1" applyProtection="1">
      <alignment horizontal="center" vertical="center" wrapText="1"/>
    </xf>
    <xf numFmtId="0" fontId="21" fillId="2" borderId="0" xfId="0" applyFont="1" applyFill="1" applyBorder="1" applyAlignment="1" applyProtection="1">
      <alignment horizontal="center" wrapText="1"/>
    </xf>
    <xf numFmtId="0" fontId="20" fillId="3" borderId="0" xfId="0" applyFont="1" applyFill="1" applyAlignment="1" applyProtection="1">
      <alignment horizontal="right" wrapText="1"/>
    </xf>
    <xf numFmtId="0" fontId="19" fillId="24" borderId="0" xfId="0" applyFont="1" applyFill="1" applyProtection="1"/>
    <xf numFmtId="0" fontId="19" fillId="2" borderId="0" xfId="0" applyFont="1" applyFill="1" applyBorder="1" applyAlignment="1" applyProtection="1">
      <alignment wrapText="1"/>
    </xf>
    <xf numFmtId="0" fontId="20" fillId="3" borderId="0" xfId="0" applyFont="1" applyFill="1" applyProtection="1"/>
    <xf numFmtId="0" fontId="20" fillId="3" borderId="0" xfId="0" applyFont="1" applyFill="1" applyAlignment="1" applyProtection="1">
      <alignment horizontal="right"/>
    </xf>
    <xf numFmtId="0" fontId="21" fillId="23" borderId="18" xfId="0" applyFont="1" applyFill="1" applyBorder="1" applyAlignment="1" applyProtection="1">
      <alignment horizontal="left" vertical="center" wrapText="1" indent="1"/>
    </xf>
    <xf numFmtId="0" fontId="35" fillId="2" borderId="18" xfId="0" applyFont="1" applyFill="1" applyBorder="1" applyAlignment="1" applyProtection="1">
      <alignment horizontal="left" vertical="center" wrapText="1" indent="2"/>
    </xf>
    <xf numFmtId="0" fontId="35" fillId="2" borderId="18" xfId="0" applyFont="1" applyFill="1" applyBorder="1" applyAlignment="1" applyProtection="1">
      <alignment horizontal="left" vertical="center" wrapText="1" indent="1"/>
    </xf>
    <xf numFmtId="0" fontId="21" fillId="23" borderId="46" xfId="0" applyFont="1" applyFill="1" applyBorder="1" applyAlignment="1" applyProtection="1">
      <alignment horizontal="left" vertical="center" wrapText="1" indent="1"/>
    </xf>
    <xf numFmtId="0" fontId="21" fillId="11" borderId="18" xfId="0" applyFont="1" applyFill="1" applyBorder="1" applyAlignment="1" applyProtection="1">
      <alignment horizontal="left" vertical="center" wrapText="1" indent="1"/>
    </xf>
    <xf numFmtId="0" fontId="35" fillId="11" borderId="18" xfId="0" applyFont="1" applyFill="1" applyBorder="1" applyAlignment="1" applyProtection="1">
      <alignment horizontal="left" vertical="center" wrapText="1" indent="2"/>
    </xf>
    <xf numFmtId="0" fontId="21" fillId="2" borderId="0" xfId="0" applyFont="1" applyFill="1" applyProtection="1"/>
    <xf numFmtId="0" fontId="20" fillId="2" borderId="0" xfId="0" applyFont="1" applyFill="1" applyProtection="1"/>
    <xf numFmtId="0" fontId="40" fillId="0" borderId="0" xfId="0" applyFont="1" applyProtection="1"/>
    <xf numFmtId="0" fontId="24" fillId="2" borderId="0" xfId="0" applyFont="1" applyFill="1" applyAlignment="1" applyProtection="1">
      <alignment horizontal="center" vertical="center" wrapText="1"/>
    </xf>
    <xf numFmtId="0" fontId="24" fillId="2" borderId="18" xfId="0" applyFont="1" applyFill="1" applyBorder="1" applyAlignment="1" applyProtection="1">
      <alignment horizontal="center" vertical="center" wrapText="1"/>
    </xf>
    <xf numFmtId="0" fontId="58" fillId="2" borderId="58" xfId="957"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9" fillId="4" borderId="18" xfId="0" applyFont="1" applyFill="1" applyBorder="1" applyProtection="1"/>
    <xf numFmtId="0" fontId="26" fillId="2" borderId="0" xfId="427" applyFont="1" applyFill="1" applyAlignment="1" applyProtection="1">
      <alignment vertical="center"/>
    </xf>
    <xf numFmtId="0" fontId="0" fillId="2" borderId="0" xfId="0" applyFill="1" applyProtection="1"/>
    <xf numFmtId="0" fontId="40" fillId="2" borderId="0" xfId="0" applyFont="1" applyFill="1" applyAlignment="1" applyProtection="1"/>
    <xf numFmtId="0" fontId="55" fillId="2" borderId="0" xfId="0" applyFont="1" applyFill="1" applyAlignment="1" applyProtection="1"/>
    <xf numFmtId="0" fontId="29" fillId="2" borderId="0" xfId="956" applyFont="1" applyFill="1" applyBorder="1" applyAlignment="1" applyProtection="1">
      <alignment vertical="center"/>
    </xf>
    <xf numFmtId="0" fontId="29" fillId="2" borderId="0" xfId="956" applyFont="1" applyFill="1" applyBorder="1" applyAlignment="1" applyProtection="1"/>
    <xf numFmtId="0" fontId="24" fillId="2" borderId="0" xfId="0" applyFont="1" applyFill="1" applyBorder="1" applyAlignment="1" applyProtection="1">
      <alignment vertical="center" wrapText="1"/>
    </xf>
    <xf numFmtId="0" fontId="21" fillId="2" borderId="0" xfId="0" applyFont="1" applyFill="1" applyAlignment="1" applyProtection="1">
      <alignment vertical="center"/>
    </xf>
    <xf numFmtId="0" fontId="24" fillId="2" borderId="51" xfId="0" applyFont="1" applyFill="1" applyBorder="1" applyAlignment="1" applyProtection="1">
      <alignment horizontal="center" vertical="center" wrapText="1"/>
    </xf>
    <xf numFmtId="0" fontId="21" fillId="2" borderId="0" xfId="0" applyFont="1" applyFill="1" applyAlignment="1" applyProtection="1">
      <alignment horizontal="center" vertical="center"/>
    </xf>
    <xf numFmtId="0" fontId="58" fillId="2" borderId="51" xfId="957"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21" fillId="2" borderId="0" xfId="0" applyFont="1" applyFill="1" applyAlignment="1" applyProtection="1">
      <alignment horizontal="left" vertical="center"/>
    </xf>
    <xf numFmtId="0" fontId="21" fillId="2" borderId="0" xfId="0" applyFont="1" applyFill="1" applyBorder="1" applyAlignment="1" applyProtection="1">
      <alignment horizontal="left" vertical="center"/>
    </xf>
    <xf numFmtId="0" fontId="26" fillId="2" borderId="0" xfId="0" applyFont="1" applyFill="1" applyBorder="1" applyAlignment="1" applyProtection="1">
      <alignment vertical="center"/>
    </xf>
    <xf numFmtId="0" fontId="21" fillId="2" borderId="0" xfId="956" applyFont="1" applyFill="1" applyBorder="1" applyAlignment="1" applyProtection="1">
      <alignment vertical="center"/>
    </xf>
    <xf numFmtId="0" fontId="21" fillId="2" borderId="0" xfId="0" applyFont="1" applyFill="1" applyBorder="1" applyAlignment="1" applyProtection="1">
      <alignment horizontal="left"/>
    </xf>
    <xf numFmtId="0" fontId="24" fillId="2" borderId="0" xfId="0" applyFont="1" applyFill="1" applyBorder="1" applyProtection="1"/>
    <xf numFmtId="0" fontId="24" fillId="2" borderId="55" xfId="0" applyFont="1" applyFill="1" applyBorder="1" applyAlignment="1" applyProtection="1">
      <alignment horizontal="center" vertical="center" wrapText="1"/>
    </xf>
    <xf numFmtId="0" fontId="31" fillId="2" borderId="0" xfId="956" applyFont="1" applyFill="1" applyBorder="1" applyAlignment="1" applyProtection="1">
      <alignment horizontal="right"/>
    </xf>
    <xf numFmtId="0" fontId="31" fillId="2" borderId="0" xfId="956" applyFont="1" applyFill="1" applyBorder="1" applyAlignment="1" applyProtection="1">
      <alignment horizontal="left"/>
    </xf>
    <xf numFmtId="0" fontId="58" fillId="2" borderId="55" xfId="957" applyFont="1" applyFill="1" applyBorder="1" applyAlignment="1" applyProtection="1">
      <alignment horizontal="center" vertical="center" wrapText="1"/>
    </xf>
    <xf numFmtId="0" fontId="32" fillId="2" borderId="0" xfId="0" applyFont="1" applyFill="1" applyBorder="1" applyAlignment="1" applyProtection="1">
      <alignment horizontal="left" vertical="center" wrapText="1"/>
    </xf>
    <xf numFmtId="0" fontId="24" fillId="2" borderId="0" xfId="0" applyFont="1" applyFill="1" applyBorder="1" applyAlignment="1" applyProtection="1">
      <alignment wrapText="1"/>
    </xf>
    <xf numFmtId="0" fontId="29" fillId="2" borderId="0" xfId="956" applyFont="1" applyFill="1" applyBorder="1" applyAlignment="1" applyProtection="1">
      <alignment vertical="center" wrapText="1"/>
    </xf>
    <xf numFmtId="0" fontId="21" fillId="2" borderId="0" xfId="956" applyFont="1" applyFill="1" applyBorder="1" applyAlignment="1" applyProtection="1">
      <alignment horizontal="left"/>
    </xf>
    <xf numFmtId="0" fontId="23" fillId="2" borderId="30" xfId="0" applyFont="1" applyFill="1" applyBorder="1" applyAlignment="1" applyProtection="1">
      <alignment wrapText="1"/>
    </xf>
    <xf numFmtId="0" fontId="61" fillId="2" borderId="0" xfId="956" applyFont="1" applyFill="1" applyBorder="1" applyAlignment="1" applyProtection="1">
      <alignment horizontal="center"/>
    </xf>
    <xf numFmtId="0" fontId="61" fillId="2" borderId="0" xfId="956" applyFont="1" applyFill="1" applyBorder="1" applyAlignment="1" applyProtection="1">
      <alignment horizontal="center" wrapText="1"/>
    </xf>
    <xf numFmtId="0" fontId="21" fillId="2" borderId="0" xfId="0" applyFont="1" applyFill="1" applyBorder="1" applyAlignment="1" applyProtection="1">
      <alignment horizontal="center"/>
    </xf>
    <xf numFmtId="0" fontId="32" fillId="2" borderId="0" xfId="0" applyFont="1" applyFill="1" applyBorder="1" applyAlignment="1" applyProtection="1">
      <alignment horizontal="center" wrapText="1"/>
    </xf>
    <xf numFmtId="0" fontId="32" fillId="2" borderId="0" xfId="0" applyFont="1" applyFill="1" applyAlignment="1" applyProtection="1">
      <alignment horizontal="center" wrapText="1"/>
    </xf>
    <xf numFmtId="0" fontId="0" fillId="2" borderId="0" xfId="0" applyFill="1" applyAlignment="1" applyProtection="1">
      <alignment horizontal="center"/>
    </xf>
    <xf numFmtId="0" fontId="0" fillId="0" borderId="0" xfId="0" applyAlignment="1" applyProtection="1">
      <alignment horizontal="center"/>
    </xf>
    <xf numFmtId="0" fontId="18" fillId="2" borderId="0" xfId="0" applyFont="1" applyFill="1" applyAlignment="1" applyProtection="1">
      <alignment horizontal="center" wrapText="1"/>
    </xf>
    <xf numFmtId="0" fontId="18" fillId="2" borderId="0" xfId="0" applyFont="1" applyFill="1" applyAlignment="1" applyProtection="1">
      <alignment horizontal="center"/>
    </xf>
    <xf numFmtId="0" fontId="21" fillId="2" borderId="18" xfId="0" applyFont="1" applyFill="1" applyBorder="1" applyAlignment="1" applyProtection="1">
      <alignment horizontal="left" vertical="center" wrapText="1" indent="1"/>
    </xf>
    <xf numFmtId="0" fontId="40" fillId="0" borderId="0" xfId="0" applyFont="1" applyAlignment="1" applyProtection="1"/>
    <xf numFmtId="0" fontId="25" fillId="2" borderId="0" xfId="0" applyFont="1" applyFill="1" applyProtection="1"/>
    <xf numFmtId="0" fontId="27" fillId="2" borderId="0" xfId="0" applyFont="1" applyFill="1" applyProtection="1"/>
    <xf numFmtId="0" fontId="0" fillId="4" borderId="0" xfId="0" applyFill="1" applyProtection="1"/>
    <xf numFmtId="0" fontId="25" fillId="2" borderId="0" xfId="0" applyFont="1" applyFill="1" applyAlignment="1" applyProtection="1">
      <alignment vertical="center"/>
    </xf>
    <xf numFmtId="0" fontId="21" fillId="2" borderId="21" xfId="2" applyFont="1" applyFill="1" applyBorder="1" applyAlignment="1" applyProtection="1">
      <alignment horizontal="left" vertical="center" wrapText="1"/>
    </xf>
    <xf numFmtId="0" fontId="31" fillId="10" borderId="62" xfId="437" applyFont="1" applyFill="1" applyBorder="1" applyAlignment="1" applyProtection="1">
      <alignment horizontal="center" vertical="center" wrapText="1"/>
    </xf>
    <xf numFmtId="0" fontId="0" fillId="4" borderId="0" xfId="0" applyFill="1" applyAlignment="1" applyProtection="1">
      <alignment vertical="center"/>
    </xf>
    <xf numFmtId="0" fontId="0" fillId="0" borderId="0" xfId="0" applyAlignment="1" applyProtection="1">
      <alignment vertical="center"/>
    </xf>
    <xf numFmtId="0" fontId="28" fillId="2" borderId="0" xfId="0" applyFont="1" applyFill="1" applyBorder="1" applyAlignment="1" applyProtection="1">
      <alignment vertical="center"/>
    </xf>
    <xf numFmtId="0" fontId="24" fillId="2" borderId="21" xfId="2" applyFont="1" applyFill="1" applyBorder="1" applyAlignment="1" applyProtection="1">
      <alignment horizontal="left" vertical="center" wrapText="1"/>
    </xf>
    <xf numFmtId="0" fontId="25" fillId="2" borderId="0" xfId="0" applyFont="1" applyFill="1" applyBorder="1" applyAlignment="1" applyProtection="1">
      <alignment vertical="center"/>
    </xf>
    <xf numFmtId="0" fontId="27" fillId="2" borderId="0" xfId="0" applyFont="1" applyFill="1" applyBorder="1" applyAlignment="1" applyProtection="1">
      <alignment vertical="center"/>
    </xf>
    <xf numFmtId="0" fontId="20" fillId="2" borderId="0" xfId="2" applyFont="1" applyFill="1" applyBorder="1" applyAlignment="1" applyProtection="1">
      <alignment horizontal="right" vertical="center" wrapText="1"/>
    </xf>
    <xf numFmtId="0" fontId="25" fillId="2" borderId="0" xfId="0" applyFont="1" applyFill="1" applyAlignment="1" applyProtection="1">
      <alignment vertical="center" wrapText="1"/>
    </xf>
    <xf numFmtId="0" fontId="21" fillId="2" borderId="22" xfId="2" applyFont="1" applyFill="1" applyBorder="1" applyAlignment="1" applyProtection="1">
      <alignment horizontal="left" vertical="center" wrapText="1"/>
    </xf>
    <xf numFmtId="0" fontId="25" fillId="2" borderId="0" xfId="0" applyFont="1" applyFill="1" applyBorder="1" applyAlignment="1" applyProtection="1">
      <alignment vertical="center" wrapText="1"/>
    </xf>
    <xf numFmtId="0" fontId="21" fillId="10" borderId="3" xfId="3" applyFont="1" applyFill="1" applyBorder="1" applyAlignment="1" applyProtection="1">
      <alignment horizontal="left" vertical="center" wrapText="1"/>
    </xf>
    <xf numFmtId="0" fontId="19" fillId="2" borderId="19" xfId="1" quotePrefix="1" applyFont="1" applyFill="1" applyBorder="1" applyAlignment="1" applyProtection="1">
      <alignment horizontal="center" vertical="center"/>
    </xf>
    <xf numFmtId="0" fontId="25" fillId="2" borderId="0" xfId="0" applyFont="1" applyFill="1" applyBorder="1" applyAlignment="1" applyProtection="1">
      <alignment horizontal="right" vertical="center"/>
    </xf>
    <xf numFmtId="0" fontId="19" fillId="2" borderId="0" xfId="0" applyFont="1" applyFill="1" applyBorder="1" applyAlignment="1" applyProtection="1">
      <alignment vertical="center" wrapText="1"/>
    </xf>
    <xf numFmtId="0" fontId="21" fillId="2" borderId="25" xfId="2" applyFont="1" applyFill="1" applyBorder="1" applyAlignment="1" applyProtection="1">
      <alignment horizontal="left" vertical="center" wrapText="1"/>
    </xf>
    <xf numFmtId="0" fontId="21" fillId="2" borderId="3" xfId="2" applyFont="1" applyFill="1" applyBorder="1" applyAlignment="1" applyProtection="1">
      <alignment horizontal="left" vertical="center" wrapText="1"/>
    </xf>
    <xf numFmtId="0" fontId="25" fillId="0" borderId="0" xfId="0" applyFont="1" applyProtection="1"/>
    <xf numFmtId="0" fontId="26" fillId="2" borderId="0" xfId="0" applyFont="1" applyFill="1" applyAlignment="1" applyProtection="1">
      <alignment horizontal="left" indent="1"/>
    </xf>
    <xf numFmtId="0" fontId="55" fillId="2" borderId="0" xfId="0" applyFont="1" applyFill="1" applyBorder="1" applyAlignment="1" applyProtection="1">
      <alignment vertical="center" wrapText="1"/>
    </xf>
    <xf numFmtId="0" fontId="24" fillId="2" borderId="0" xfId="0" applyFont="1" applyFill="1" applyAlignment="1" applyProtection="1">
      <alignment vertical="center"/>
    </xf>
    <xf numFmtId="0" fontId="24" fillId="2" borderId="30" xfId="0" applyFont="1" applyFill="1" applyBorder="1" applyAlignment="1" applyProtection="1"/>
    <xf numFmtId="0" fontId="24" fillId="2" borderId="0" xfId="0" applyFont="1" applyFill="1" applyBorder="1" applyAlignment="1" applyProtection="1"/>
    <xf numFmtId="0" fontId="95" fillId="2" borderId="37" xfId="0" applyFont="1" applyFill="1" applyBorder="1" applyAlignment="1" applyProtection="1">
      <alignment horizontal="center" vertical="center"/>
    </xf>
    <xf numFmtId="0" fontId="95" fillId="2" borderId="18" xfId="0" applyFont="1" applyFill="1" applyBorder="1" applyAlignment="1" applyProtection="1">
      <alignment horizontal="center" vertical="center"/>
    </xf>
    <xf numFmtId="0" fontId="74" fillId="5" borderId="0" xfId="427" applyFont="1" applyFill="1" applyBorder="1" applyAlignment="1" applyProtection="1">
      <alignment horizontal="center" vertical="center" wrapText="1"/>
    </xf>
    <xf numFmtId="0" fontId="19" fillId="2" borderId="0" xfId="427" applyFont="1" applyFill="1" applyProtection="1"/>
    <xf numFmtId="0" fontId="96" fillId="2" borderId="37" xfId="0" applyFont="1" applyFill="1" applyBorder="1" applyAlignment="1" applyProtection="1">
      <alignment horizontal="center" vertical="center"/>
    </xf>
    <xf numFmtId="0" fontId="96" fillId="2" borderId="18" xfId="0" applyFont="1" applyFill="1" applyBorder="1" applyAlignment="1" applyProtection="1">
      <alignment horizontal="center" vertical="center"/>
    </xf>
    <xf numFmtId="0" fontId="74" fillId="9" borderId="0" xfId="427" applyFont="1" applyFill="1" applyBorder="1" applyAlignment="1" applyProtection="1">
      <alignment horizontal="center" vertical="center" wrapText="1"/>
    </xf>
    <xf numFmtId="0" fontId="74" fillId="6" borderId="0" xfId="427" applyFont="1" applyFill="1" applyBorder="1" applyAlignment="1" applyProtection="1">
      <alignment horizontal="center" vertical="center" wrapText="1"/>
    </xf>
    <xf numFmtId="0" fontId="74" fillId="8" borderId="0" xfId="427" applyFont="1" applyFill="1" applyBorder="1" applyAlignment="1" applyProtection="1">
      <alignment horizontal="center" vertical="center" wrapText="1"/>
    </xf>
    <xf numFmtId="0" fontId="78" fillId="2" borderId="0" xfId="427" applyFont="1" applyFill="1" applyProtection="1"/>
    <xf numFmtId="0" fontId="96" fillId="2" borderId="0" xfId="0" applyFont="1" applyFill="1" applyBorder="1" applyAlignment="1" applyProtection="1">
      <alignment vertical="center"/>
    </xf>
    <xf numFmtId="0" fontId="20" fillId="2" borderId="48" xfId="0" quotePrefix="1" applyFont="1" applyFill="1" applyBorder="1" applyAlignment="1" applyProtection="1">
      <alignment vertical="center" wrapText="1"/>
    </xf>
    <xf numFmtId="0" fontId="20" fillId="2" borderId="48" xfId="0" applyFont="1" applyFill="1" applyBorder="1" applyAlignment="1" applyProtection="1">
      <alignment horizontal="center" vertical="center" wrapText="1"/>
    </xf>
    <xf numFmtId="0" fontId="20" fillId="2" borderId="0" xfId="0" quotePrefix="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34" xfId="0" applyFont="1" applyFill="1" applyBorder="1" applyAlignment="1" applyProtection="1">
      <alignment horizontal="center" vertical="center" wrapText="1"/>
    </xf>
    <xf numFmtId="0" fontId="30" fillId="9" borderId="34" xfId="0" applyFont="1" applyFill="1" applyBorder="1" applyAlignment="1" applyProtection="1">
      <alignment horizontal="center" vertical="center" wrapText="1"/>
    </xf>
    <xf numFmtId="0" fontId="30" fillId="8" borderId="34" xfId="0" applyFont="1" applyFill="1" applyBorder="1" applyAlignment="1" applyProtection="1">
      <alignment horizontal="center" vertical="center" wrapText="1"/>
    </xf>
    <xf numFmtId="0" fontId="74" fillId="9" borderId="34" xfId="0" applyFont="1" applyFill="1" applyBorder="1" applyAlignment="1" applyProtection="1">
      <alignment horizontal="center" vertical="center" wrapText="1"/>
    </xf>
    <xf numFmtId="0" fontId="30" fillId="6" borderId="34" xfId="0" applyFont="1" applyFill="1" applyBorder="1" applyAlignment="1" applyProtection="1">
      <alignment horizontal="center" vertical="center" wrapText="1"/>
    </xf>
    <xf numFmtId="0" fontId="19" fillId="2" borderId="34" xfId="0" applyFont="1" applyFill="1" applyBorder="1" applyAlignment="1" applyProtection="1">
      <alignment horizontal="center" vertical="center"/>
    </xf>
    <xf numFmtId="0" fontId="29" fillId="10" borderId="18" xfId="0" applyFont="1" applyFill="1" applyBorder="1" applyAlignment="1" applyProtection="1">
      <alignment vertical="center" wrapText="1"/>
    </xf>
    <xf numFmtId="0" fontId="30" fillId="5" borderId="84" xfId="956" applyFont="1" applyFill="1" applyBorder="1" applyAlignment="1" applyProtection="1">
      <alignment horizontal="center" vertical="center" wrapText="1"/>
    </xf>
    <xf numFmtId="0" fontId="30" fillId="9" borderId="84" xfId="0" applyFont="1" applyFill="1" applyBorder="1" applyAlignment="1" applyProtection="1">
      <alignment horizontal="center" vertical="center" wrapText="1"/>
    </xf>
    <xf numFmtId="0" fontId="30" fillId="8" borderId="84" xfId="0"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0" fontId="20" fillId="2" borderId="84" xfId="0" applyFont="1" applyFill="1" applyBorder="1" applyAlignment="1" applyProtection="1">
      <alignment horizontal="center" vertical="center" wrapText="1"/>
    </xf>
    <xf numFmtId="0" fontId="19" fillId="2" borderId="84" xfId="0" applyFont="1" applyFill="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99" fillId="2" borderId="0" xfId="0" applyFont="1" applyFill="1" applyProtection="1"/>
    <xf numFmtId="0" fontId="87" fillId="31" borderId="0" xfId="426" applyFont="1" applyFill="1" applyAlignment="1" applyProtection="1">
      <alignment vertical="center"/>
    </xf>
    <xf numFmtId="0" fontId="87" fillId="31" borderId="0" xfId="426" applyFont="1" applyFill="1" applyAlignment="1" applyProtection="1">
      <alignment horizontal="center" vertical="center"/>
    </xf>
    <xf numFmtId="0" fontId="87" fillId="31" borderId="0" xfId="426" applyFont="1" applyFill="1" applyAlignment="1" applyProtection="1">
      <alignment horizontal="left" vertical="center"/>
    </xf>
    <xf numFmtId="0" fontId="10" fillId="0" borderId="0" xfId="7738" applyProtection="1"/>
    <xf numFmtId="0" fontId="13" fillId="2" borderId="0" xfId="426" applyFont="1" applyFill="1" applyProtection="1"/>
    <xf numFmtId="0" fontId="13" fillId="2" borderId="0" xfId="426" applyFont="1" applyFill="1" applyAlignment="1" applyProtection="1">
      <alignment horizontal="center" vertical="center"/>
    </xf>
    <xf numFmtId="0" fontId="13" fillId="2" borderId="0" xfId="426" applyFont="1" applyFill="1" applyAlignment="1" applyProtection="1">
      <alignment horizontal="center"/>
    </xf>
    <xf numFmtId="0" fontId="13" fillId="2" borderId="0" xfId="426" applyFont="1" applyFill="1" applyAlignment="1" applyProtection="1">
      <alignment horizontal="left"/>
    </xf>
    <xf numFmtId="0" fontId="13" fillId="2" borderId="0" xfId="426" applyFont="1" applyFill="1" applyAlignment="1" applyProtection="1">
      <alignment horizontal="left" vertical="center" wrapText="1"/>
    </xf>
    <xf numFmtId="0" fontId="13" fillId="2" borderId="0" xfId="426" applyFont="1" applyFill="1" applyAlignment="1" applyProtection="1">
      <alignment horizontal="center" vertical="center" wrapText="1"/>
    </xf>
    <xf numFmtId="0" fontId="88" fillId="31" borderId="0" xfId="426" applyFont="1" applyFill="1" applyAlignment="1" applyProtection="1">
      <alignment vertical="center"/>
    </xf>
    <xf numFmtId="0" fontId="88" fillId="31" borderId="0" xfId="426" applyFont="1" applyFill="1" applyAlignment="1" applyProtection="1">
      <alignment horizontal="center" vertical="center"/>
    </xf>
    <xf numFmtId="0" fontId="88" fillId="31" borderId="0" xfId="426" applyFont="1" applyFill="1" applyAlignment="1" applyProtection="1">
      <alignment horizontal="left" vertical="center"/>
    </xf>
    <xf numFmtId="0" fontId="89" fillId="32" borderId="73" xfId="426" applyFont="1" applyFill="1" applyBorder="1" applyAlignment="1" applyProtection="1">
      <alignment horizontal="right" vertical="center" wrapText="1"/>
    </xf>
    <xf numFmtId="1" fontId="90" fillId="2" borderId="34" xfId="426" applyNumberFormat="1" applyFont="1" applyFill="1" applyBorder="1" applyAlignment="1" applyProtection="1">
      <alignment vertical="center" wrapText="1"/>
    </xf>
    <xf numFmtId="1" fontId="90" fillId="2" borderId="0" xfId="426" applyNumberFormat="1" applyFont="1" applyFill="1" applyBorder="1" applyAlignment="1" applyProtection="1">
      <alignment vertical="center" wrapText="1"/>
    </xf>
    <xf numFmtId="1" fontId="90" fillId="2" borderId="0" xfId="426" applyNumberFormat="1" applyFont="1" applyFill="1" applyBorder="1" applyAlignment="1" applyProtection="1">
      <alignment horizontal="center" vertical="center" wrapText="1"/>
    </xf>
    <xf numFmtId="1" fontId="90" fillId="2" borderId="0" xfId="426" applyNumberFormat="1" applyFont="1" applyFill="1" applyBorder="1" applyAlignment="1" applyProtection="1">
      <alignment horizontal="left" vertical="center" wrapText="1"/>
    </xf>
    <xf numFmtId="0" fontId="89" fillId="32" borderId="73" xfId="426" applyFont="1" applyFill="1" applyBorder="1" applyAlignment="1" applyProtection="1">
      <alignment horizontal="right" vertical="center" wrapText="1" indent="1"/>
    </xf>
    <xf numFmtId="0" fontId="67" fillId="32" borderId="80" xfId="426" applyFont="1" applyFill="1" applyBorder="1" applyAlignment="1" applyProtection="1">
      <alignment horizontal="center" vertical="center" wrapText="1"/>
    </xf>
    <xf numFmtId="0" fontId="67" fillId="32" borderId="79" xfId="426" applyFont="1" applyFill="1" applyBorder="1" applyAlignment="1" applyProtection="1">
      <alignment vertical="center" wrapText="1"/>
    </xf>
    <xf numFmtId="0" fontId="78" fillId="27" borderId="0" xfId="426" quotePrefix="1" applyFont="1" applyFill="1" applyBorder="1" applyAlignment="1" applyProtection="1">
      <alignment vertical="top" wrapText="1"/>
    </xf>
    <xf numFmtId="0" fontId="10" fillId="0" borderId="0" xfId="7738" applyAlignment="1" applyProtection="1">
      <alignment horizontal="center"/>
    </xf>
    <xf numFmtId="0" fontId="10" fillId="0" borderId="0" xfId="7738" applyAlignment="1" applyProtection="1">
      <alignment horizontal="left"/>
    </xf>
    <xf numFmtId="0" fontId="0" fillId="2" borderId="0" xfId="0" applyFill="1" applyAlignment="1" applyProtection="1">
      <alignment horizontal="left"/>
    </xf>
    <xf numFmtId="0" fontId="19" fillId="2" borderId="0" xfId="0" applyFont="1" applyFill="1" applyAlignment="1" applyProtection="1">
      <alignment horizontal="left"/>
    </xf>
    <xf numFmtId="0" fontId="19" fillId="2" borderId="0" xfId="0" applyFont="1" applyFill="1" applyBorder="1" applyAlignment="1" applyProtection="1">
      <alignment horizontal="left"/>
    </xf>
    <xf numFmtId="0" fontId="29" fillId="2" borderId="0" xfId="956" applyFont="1" applyFill="1" applyBorder="1" applyAlignment="1" applyProtection="1">
      <alignment horizontal="left"/>
    </xf>
    <xf numFmtId="0" fontId="24" fillId="2" borderId="0" xfId="0" applyFont="1" applyFill="1" applyBorder="1" applyAlignment="1" applyProtection="1">
      <alignment horizontal="left" vertical="center" wrapText="1"/>
    </xf>
    <xf numFmtId="0" fontId="24" fillId="2" borderId="0" xfId="0" applyFont="1" applyFill="1" applyAlignment="1" applyProtection="1">
      <alignment horizontal="left" vertical="center" wrapText="1"/>
    </xf>
    <xf numFmtId="0" fontId="21" fillId="2" borderId="28" xfId="0" applyFont="1" applyFill="1" applyBorder="1" applyAlignment="1" applyProtection="1">
      <alignment horizontal="left" vertical="center" wrapText="1"/>
    </xf>
    <xf numFmtId="0" fontId="24" fillId="2" borderId="0" xfId="0" applyFont="1" applyFill="1" applyBorder="1" applyAlignment="1" applyProtection="1">
      <alignment horizontal="left" wrapText="1"/>
    </xf>
    <xf numFmtId="0" fontId="18" fillId="2" borderId="0" xfId="0" applyFont="1" applyFill="1" applyAlignment="1" applyProtection="1">
      <alignment horizontal="left" wrapText="1"/>
    </xf>
    <xf numFmtId="0" fontId="0" fillId="0" borderId="0" xfId="0" applyAlignment="1" applyProtection="1">
      <alignment horizontal="left"/>
    </xf>
    <xf numFmtId="0" fontId="21" fillId="2" borderId="46" xfId="0" applyFont="1" applyFill="1" applyBorder="1" applyAlignment="1" applyProtection="1">
      <alignment horizontal="left" vertical="center" indent="1"/>
    </xf>
    <xf numFmtId="0" fontId="35" fillId="2" borderId="46" xfId="0" applyFont="1" applyFill="1" applyBorder="1" applyAlignment="1" applyProtection="1">
      <alignment horizontal="left" vertical="center" indent="2"/>
    </xf>
    <xf numFmtId="0" fontId="32" fillId="2" borderId="0" xfId="0" applyFont="1" applyFill="1" applyAlignment="1" applyProtection="1">
      <alignment horizontal="left" vertical="center"/>
    </xf>
    <xf numFmtId="0" fontId="32" fillId="2" borderId="0" xfId="0" applyFont="1" applyFill="1" applyBorder="1" applyAlignment="1" applyProtection="1">
      <alignment horizontal="left" vertical="center"/>
    </xf>
    <xf numFmtId="0" fontId="24" fillId="2" borderId="0" xfId="0" applyFont="1" applyFill="1" applyBorder="1" applyAlignment="1" applyProtection="1">
      <alignment horizontal="left"/>
    </xf>
    <xf numFmtId="0" fontId="24" fillId="2" borderId="18" xfId="957" applyFont="1" applyFill="1" applyBorder="1" applyAlignment="1" applyProtection="1">
      <alignment horizontal="left" wrapText="1" indent="1"/>
    </xf>
    <xf numFmtId="0" fontId="52" fillId="2" borderId="18" xfId="957" applyFont="1" applyFill="1" applyBorder="1" applyAlignment="1" applyProtection="1">
      <alignment horizontal="left" wrapText="1" indent="1"/>
    </xf>
    <xf numFmtId="0" fontId="93" fillId="27" borderId="0" xfId="39874" quotePrefix="1" applyFont="1" applyFill="1" applyBorder="1" applyAlignment="1" applyProtection="1">
      <alignment vertical="top" wrapText="1"/>
    </xf>
    <xf numFmtId="0" fontId="94" fillId="27" borderId="0" xfId="39875" quotePrefix="1" applyFont="1" applyFill="1" applyAlignment="1" applyProtection="1">
      <alignment horizontal="center" vertical="top"/>
    </xf>
    <xf numFmtId="0" fontId="78" fillId="27" borderId="0" xfId="426" quotePrefix="1" applyFont="1" applyFill="1" applyBorder="1" applyAlignment="1" applyProtection="1">
      <alignment horizontal="left" vertical="top" wrapText="1"/>
    </xf>
    <xf numFmtId="3" fontId="78" fillId="27" borderId="0" xfId="426" quotePrefix="1" applyNumberFormat="1" applyFont="1" applyFill="1" applyBorder="1" applyAlignment="1" applyProtection="1">
      <alignment vertical="top" wrapText="1"/>
    </xf>
    <xf numFmtId="0" fontId="19" fillId="27" borderId="0" xfId="426" quotePrefix="1" applyFont="1" applyFill="1" applyBorder="1" applyAlignment="1" applyProtection="1">
      <alignment horizontal="center" vertical="top" wrapText="1"/>
    </xf>
    <xf numFmtId="3" fontId="19" fillId="4" borderId="54" xfId="958" applyNumberFormat="1" applyFont="1" applyFill="1" applyBorder="1" applyAlignment="1" applyProtection="1">
      <alignment horizontal="right"/>
      <protection locked="0"/>
    </xf>
    <xf numFmtId="3" fontId="75" fillId="4" borderId="62" xfId="2" applyNumberFormat="1" applyFont="1" applyFill="1" applyBorder="1" applyAlignment="1" applyProtection="1">
      <alignment horizontal="right"/>
      <protection locked="0"/>
    </xf>
    <xf numFmtId="3" fontId="75" fillId="12" borderId="8" xfId="956" applyNumberFormat="1" applyFont="1" applyFill="1" applyBorder="1" applyAlignment="1" applyProtection="1">
      <alignment horizontal="right"/>
      <protection locked="0"/>
    </xf>
    <xf numFmtId="3" fontId="75" fillId="12" borderId="8" xfId="0" applyNumberFormat="1" applyFont="1" applyFill="1" applyBorder="1" applyAlignment="1" applyProtection="1">
      <alignment horizontal="right"/>
      <protection locked="0"/>
    </xf>
    <xf numFmtId="0" fontId="62" fillId="0" borderId="0" xfId="138" applyFont="1" applyProtection="1">
      <protection locked="0"/>
    </xf>
    <xf numFmtId="0" fontId="13" fillId="27" borderId="0" xfId="426" applyFill="1" applyProtection="1"/>
    <xf numFmtId="0" fontId="69" fillId="27" borderId="0" xfId="426" applyFont="1" applyFill="1" applyProtection="1"/>
    <xf numFmtId="0" fontId="13" fillId="0" borderId="0" xfId="426" applyProtection="1"/>
    <xf numFmtId="0" fontId="13" fillId="27" borderId="0" xfId="426" applyFont="1" applyFill="1" applyProtection="1"/>
    <xf numFmtId="0" fontId="13" fillId="27" borderId="0" xfId="426" applyFont="1" applyFill="1" applyAlignment="1" applyProtection="1">
      <alignment horizontal="left" wrapText="1"/>
    </xf>
    <xf numFmtId="0" fontId="13" fillId="27" borderId="0" xfId="426" applyFont="1" applyFill="1" applyAlignment="1" applyProtection="1">
      <alignment horizontal="center" wrapText="1"/>
    </xf>
    <xf numFmtId="0" fontId="66" fillId="27" borderId="0" xfId="426" applyFont="1" applyFill="1" applyAlignment="1" applyProtection="1">
      <alignment horizontal="left" wrapText="1"/>
    </xf>
    <xf numFmtId="0" fontId="60" fillId="27" borderId="0" xfId="427" applyFont="1" applyFill="1" applyBorder="1" applyAlignment="1" applyProtection="1">
      <alignment horizontal="left" vertical="center" wrapText="1"/>
    </xf>
    <xf numFmtId="0" fontId="66" fillId="27" borderId="0" xfId="426" applyFont="1" applyFill="1" applyProtection="1"/>
    <xf numFmtId="0" fontId="68" fillId="27" borderId="0" xfId="426" applyFont="1" applyFill="1" applyProtection="1"/>
    <xf numFmtId="0" fontId="70" fillId="27" borderId="0" xfId="427" applyFont="1" applyFill="1" applyBorder="1" applyAlignment="1" applyProtection="1">
      <alignment horizontal="left" vertical="top"/>
    </xf>
    <xf numFmtId="0" fontId="71" fillId="27" borderId="0" xfId="427" applyFont="1" applyFill="1" applyBorder="1" applyAlignment="1" applyProtection="1">
      <alignment horizontal="center" vertical="center" wrapText="1"/>
    </xf>
    <xf numFmtId="0" fontId="9" fillId="27" borderId="0" xfId="427" applyFont="1" applyFill="1" applyBorder="1" applyAlignment="1" applyProtection="1">
      <alignment horizontal="center" vertical="center" wrapText="1"/>
    </xf>
    <xf numFmtId="0" fontId="9" fillId="27" borderId="0" xfId="427" applyFont="1" applyFill="1" applyProtection="1"/>
    <xf numFmtId="0" fontId="9" fillId="2" borderId="23" xfId="427" applyFont="1" applyFill="1" applyBorder="1" applyAlignment="1" applyProtection="1">
      <alignment horizontal="left" vertical="center" wrapText="1"/>
    </xf>
    <xf numFmtId="0" fontId="9" fillId="27" borderId="0" xfId="427" applyFont="1" applyFill="1" applyBorder="1" applyAlignment="1" applyProtection="1">
      <alignment horizontal="left" vertical="center" wrapText="1"/>
    </xf>
    <xf numFmtId="0" fontId="9" fillId="27" borderId="0" xfId="427" applyFont="1" applyFill="1" applyBorder="1" applyAlignment="1" applyProtection="1">
      <alignment vertical="center" wrapText="1"/>
    </xf>
    <xf numFmtId="0" fontId="13" fillId="27" borderId="0" xfId="426" applyFill="1" applyBorder="1" applyProtection="1"/>
    <xf numFmtId="0" fontId="74" fillId="5" borderId="0" xfId="426" applyFont="1" applyFill="1" applyBorder="1" applyAlignment="1" applyProtection="1">
      <alignment horizontal="center" vertical="center" wrapText="1"/>
    </xf>
    <xf numFmtId="0" fontId="40" fillId="27" borderId="0" xfId="426" applyFont="1" applyFill="1" applyProtection="1"/>
    <xf numFmtId="0" fontId="74" fillId="9" borderId="0" xfId="426" applyFont="1" applyFill="1" applyBorder="1" applyAlignment="1" applyProtection="1">
      <alignment horizontal="center" vertical="center" wrapText="1"/>
    </xf>
    <xf numFmtId="0" fontId="74" fillId="6" borderId="0" xfId="426" applyFont="1" applyFill="1" applyBorder="1" applyAlignment="1" applyProtection="1">
      <alignment horizontal="center" vertical="center" wrapText="1"/>
    </xf>
    <xf numFmtId="0" fontId="74" fillId="8" borderId="0" xfId="426" applyFont="1" applyFill="1" applyBorder="1" applyAlignment="1" applyProtection="1">
      <alignment horizontal="center" vertical="center" wrapText="1"/>
    </xf>
    <xf numFmtId="49" fontId="13" fillId="27" borderId="0" xfId="426" quotePrefix="1" applyNumberFormat="1" applyFont="1" applyFill="1" applyAlignment="1" applyProtection="1">
      <alignment vertical="center"/>
    </xf>
    <xf numFmtId="49" fontId="0" fillId="27" borderId="0" xfId="426" quotePrefix="1" applyNumberFormat="1" applyFont="1" applyFill="1" applyAlignment="1" applyProtection="1">
      <alignment vertical="center"/>
    </xf>
    <xf numFmtId="0" fontId="65" fillId="27" borderId="0" xfId="426" applyFont="1" applyFill="1" applyBorder="1" applyAlignment="1" applyProtection="1">
      <alignment horizontal="center" vertical="center" wrapText="1"/>
    </xf>
    <xf numFmtId="0" fontId="40" fillId="27" borderId="0" xfId="426" applyFont="1" applyFill="1" applyBorder="1" applyAlignment="1" applyProtection="1">
      <alignment horizontal="center" vertical="center" wrapText="1"/>
    </xf>
    <xf numFmtId="0" fontId="13" fillId="27" borderId="0" xfId="426" applyFont="1" applyFill="1" applyBorder="1" applyProtection="1"/>
    <xf numFmtId="0" fontId="55" fillId="27" borderId="0" xfId="426" applyFont="1" applyFill="1" applyBorder="1" applyAlignment="1" applyProtection="1">
      <alignment horizontal="center" vertical="center" wrapText="1"/>
    </xf>
    <xf numFmtId="0" fontId="55" fillId="27" borderId="0" xfId="430" applyFont="1" applyFill="1" applyBorder="1" applyAlignment="1" applyProtection="1">
      <alignment horizontal="center" wrapText="1"/>
    </xf>
    <xf numFmtId="0" fontId="76" fillId="7" borderId="102" xfId="426" applyFont="1" applyFill="1" applyBorder="1" applyAlignment="1" applyProtection="1">
      <alignment horizontal="center" vertical="center"/>
    </xf>
    <xf numFmtId="0" fontId="77" fillId="27" borderId="0" xfId="426" applyFont="1" applyFill="1" applyBorder="1" applyProtection="1"/>
    <xf numFmtId="0" fontId="13" fillId="27" borderId="0" xfId="426" applyFill="1" applyAlignment="1" applyProtection="1">
      <alignment horizontal="left"/>
    </xf>
    <xf numFmtId="0" fontId="77" fillId="27" borderId="0" xfId="426" applyFont="1" applyFill="1" applyProtection="1"/>
    <xf numFmtId="0" fontId="78" fillId="27" borderId="0" xfId="426" applyFont="1" applyFill="1" applyBorder="1" applyAlignment="1" applyProtection="1">
      <alignment wrapText="1"/>
    </xf>
    <xf numFmtId="0" fontId="13" fillId="27" borderId="0" xfId="427" applyFill="1" applyProtection="1"/>
    <xf numFmtId="0" fontId="13" fillId="0" borderId="0" xfId="427" applyFill="1" applyProtection="1"/>
    <xf numFmtId="49" fontId="69" fillId="27" borderId="0" xfId="427" applyNumberFormat="1" applyFont="1" applyFill="1" applyAlignment="1" applyProtection="1"/>
    <xf numFmtId="0" fontId="69" fillId="27" borderId="0" xfId="427" applyFont="1" applyFill="1" applyProtection="1"/>
    <xf numFmtId="49" fontId="69" fillId="27" borderId="0" xfId="427" applyNumberFormat="1" applyFont="1" applyFill="1" applyProtection="1"/>
    <xf numFmtId="0" fontId="40" fillId="27" borderId="0" xfId="427" applyFont="1" applyFill="1" applyProtection="1"/>
    <xf numFmtId="0" fontId="13" fillId="27" borderId="0" xfId="433" applyFill="1" applyProtection="1"/>
    <xf numFmtId="49" fontId="78" fillId="4" borderId="0" xfId="433" applyNumberFormat="1" applyFont="1" applyFill="1" applyBorder="1" applyAlignment="1" applyProtection="1">
      <alignment horizontal="left" wrapText="1"/>
    </xf>
    <xf numFmtId="49" fontId="78" fillId="27" borderId="0" xfId="427" applyNumberFormat="1" applyFont="1" applyFill="1" applyBorder="1" applyAlignment="1" applyProtection="1">
      <alignment horizontal="left" wrapText="1"/>
    </xf>
    <xf numFmtId="0" fontId="78" fillId="27" borderId="0" xfId="427" applyFont="1" applyFill="1" applyBorder="1" applyAlignment="1" applyProtection="1">
      <alignment horizontal="left" wrapText="1"/>
    </xf>
    <xf numFmtId="0" fontId="78" fillId="27" borderId="0" xfId="427" applyFont="1" applyFill="1" applyBorder="1" applyAlignment="1" applyProtection="1">
      <alignment horizontal="left"/>
    </xf>
    <xf numFmtId="0" fontId="13" fillId="27" borderId="0" xfId="427" applyFill="1" applyBorder="1" applyProtection="1"/>
    <xf numFmtId="0" fontId="13" fillId="27" borderId="0" xfId="427" applyFont="1" applyFill="1" applyBorder="1" applyAlignment="1" applyProtection="1">
      <alignment horizontal="left" wrapText="1"/>
    </xf>
    <xf numFmtId="0" fontId="13" fillId="27" borderId="43" xfId="427" applyFill="1" applyBorder="1" applyProtection="1"/>
    <xf numFmtId="0" fontId="13" fillId="27" borderId="0" xfId="427" applyFill="1" applyAlignment="1" applyProtection="1">
      <alignment wrapText="1"/>
    </xf>
    <xf numFmtId="0" fontId="58" fillId="27" borderId="0" xfId="427" applyFont="1" applyFill="1" applyBorder="1" applyAlignment="1" applyProtection="1">
      <alignment horizontal="left"/>
    </xf>
    <xf numFmtId="0" fontId="73" fillId="27" borderId="0" xfId="427" applyFont="1" applyFill="1" applyBorder="1" applyAlignment="1" applyProtection="1">
      <alignment horizontal="left" wrapText="1"/>
    </xf>
    <xf numFmtId="0" fontId="13" fillId="0" borderId="0" xfId="427" applyFill="1" applyAlignment="1" applyProtection="1">
      <alignment wrapText="1"/>
    </xf>
    <xf numFmtId="0" fontId="79" fillId="27" borderId="0" xfId="427" applyFont="1" applyFill="1" applyProtection="1"/>
    <xf numFmtId="0" fontId="13" fillId="27" borderId="0" xfId="427" applyFont="1" applyFill="1" applyAlignment="1" applyProtection="1">
      <alignment horizontal="left" wrapText="1"/>
    </xf>
    <xf numFmtId="0" fontId="103" fillId="27" borderId="0" xfId="427" applyFont="1" applyFill="1" applyProtection="1"/>
    <xf numFmtId="0" fontId="103" fillId="27" borderId="0" xfId="427" applyFont="1" applyFill="1" applyBorder="1" applyProtection="1"/>
    <xf numFmtId="0" fontId="103" fillId="0" borderId="0" xfId="427" applyFont="1" applyFill="1" applyProtection="1"/>
    <xf numFmtId="0" fontId="69" fillId="27" borderId="0" xfId="427" applyFont="1" applyFill="1" applyAlignment="1" applyProtection="1">
      <alignment horizontal="left" wrapText="1"/>
    </xf>
    <xf numFmtId="0" fontId="13" fillId="27" borderId="0" xfId="427" applyFill="1" applyAlignment="1" applyProtection="1">
      <alignment horizontal="left" wrapText="1"/>
    </xf>
    <xf numFmtId="0" fontId="13" fillId="27" borderId="45" xfId="426" applyFill="1" applyBorder="1" applyProtection="1"/>
    <xf numFmtId="0" fontId="13" fillId="27" borderId="81" xfId="426" applyFill="1" applyBorder="1" applyProtection="1"/>
    <xf numFmtId="0" fontId="91" fillId="32" borderId="80" xfId="426" applyFont="1" applyFill="1" applyBorder="1" applyAlignment="1" applyProtection="1">
      <alignment horizontal="center" vertical="center" wrapText="1"/>
    </xf>
    <xf numFmtId="0" fontId="91" fillId="32" borderId="80" xfId="426" quotePrefix="1" applyFont="1" applyFill="1" applyBorder="1" applyAlignment="1" applyProtection="1">
      <alignment horizontal="center" vertical="center" wrapText="1"/>
    </xf>
    <xf numFmtId="0" fontId="91" fillId="32" borderId="80" xfId="426" applyFont="1" applyFill="1" applyBorder="1" applyAlignment="1" applyProtection="1">
      <alignment horizontal="left" vertical="center" wrapText="1"/>
    </xf>
    <xf numFmtId="0" fontId="92" fillId="32" borderId="80" xfId="39874" applyFill="1" applyBorder="1" applyAlignment="1" applyProtection="1">
      <alignment horizontal="left" vertical="center" wrapText="1"/>
    </xf>
    <xf numFmtId="0" fontId="78" fillId="32" borderId="80" xfId="426" applyFont="1" applyFill="1" applyBorder="1" applyAlignment="1" applyProtection="1">
      <alignment horizontal="center" vertical="center" wrapText="1"/>
    </xf>
    <xf numFmtId="0" fontId="78" fillId="32" borderId="80" xfId="426" quotePrefix="1" applyFont="1" applyFill="1" applyBorder="1" applyAlignment="1" applyProtection="1">
      <alignment horizontal="center" vertical="center" wrapText="1"/>
    </xf>
    <xf numFmtId="3" fontId="78" fillId="32" borderId="80" xfId="426" applyNumberFormat="1" applyFont="1" applyFill="1" applyBorder="1" applyAlignment="1" applyProtection="1">
      <alignment horizontal="center" vertical="center" wrapText="1"/>
    </xf>
    <xf numFmtId="0" fontId="55" fillId="2" borderId="21" xfId="1" quotePrefix="1" applyFont="1" applyFill="1" applyBorder="1" applyAlignment="1" applyProtection="1">
      <alignment horizontal="center" vertical="center"/>
    </xf>
    <xf numFmtId="0" fontId="29" fillId="2" borderId="18" xfId="956" applyFont="1" applyFill="1" applyBorder="1" applyAlignment="1" applyProtection="1">
      <alignment horizontal="center"/>
    </xf>
    <xf numFmtId="0" fontId="21" fillId="2" borderId="18" xfId="956" applyFont="1" applyFill="1" applyBorder="1" applyAlignment="1" applyProtection="1">
      <alignment horizontal="center"/>
    </xf>
    <xf numFmtId="0" fontId="7" fillId="0" borderId="0" xfId="160" applyFont="1" applyProtection="1">
      <protection locked="0"/>
    </xf>
    <xf numFmtId="0" fontId="6" fillId="0" borderId="0" xfId="160" applyFont="1" applyProtection="1">
      <protection locked="0"/>
    </xf>
    <xf numFmtId="0" fontId="5" fillId="0" borderId="0" xfId="160" applyFont="1" applyProtection="1">
      <protection locked="0"/>
    </xf>
    <xf numFmtId="0" fontId="21" fillId="2" borderId="18" xfId="0" applyFont="1" applyFill="1" applyBorder="1" applyAlignment="1" applyProtection="1">
      <alignment horizontal="left" vertical="center" wrapText="1" indent="1"/>
    </xf>
    <xf numFmtId="0" fontId="21" fillId="2" borderId="33" xfId="0" applyFont="1" applyFill="1" applyBorder="1" applyAlignment="1" applyProtection="1">
      <alignment horizontal="left" vertical="center" wrapText="1" indent="1"/>
    </xf>
    <xf numFmtId="0" fontId="21" fillId="2" borderId="9" xfId="0" applyFont="1" applyFill="1" applyBorder="1" applyAlignment="1" applyProtection="1">
      <alignment horizontal="left" vertical="center" wrapText="1"/>
    </xf>
    <xf numFmtId="0" fontId="21" fillId="2" borderId="52" xfId="0" applyFont="1" applyFill="1" applyBorder="1" applyAlignment="1" applyProtection="1">
      <alignment horizontal="left" vertical="center" indent="1"/>
    </xf>
    <xf numFmtId="0" fontId="35" fillId="2" borderId="52" xfId="0" applyFont="1" applyFill="1" applyBorder="1" applyAlignment="1" applyProtection="1">
      <alignment horizontal="left" vertical="center" wrapText="1" indent="2"/>
    </xf>
    <xf numFmtId="0" fontId="21" fillId="2" borderId="107" xfId="0" applyFont="1" applyFill="1" applyBorder="1" applyAlignment="1" applyProtection="1">
      <alignment horizontal="left" vertical="center" indent="1"/>
    </xf>
    <xf numFmtId="0" fontId="35" fillId="2" borderId="52" xfId="0" applyFont="1" applyFill="1" applyBorder="1" applyAlignment="1" applyProtection="1">
      <alignment horizontal="left" vertical="center" indent="2"/>
    </xf>
    <xf numFmtId="0" fontId="58" fillId="0" borderId="18" xfId="39878" applyFont="1" applyBorder="1" applyAlignment="1">
      <alignment horizontal="center" vertical="center" wrapText="1"/>
    </xf>
    <xf numFmtId="0" fontId="58" fillId="0" borderId="18" xfId="39878" applyFont="1" applyFill="1" applyBorder="1" applyAlignment="1">
      <alignment horizontal="center" vertical="center" wrapText="1"/>
    </xf>
    <xf numFmtId="0" fontId="8" fillId="0" borderId="0" xfId="39878"/>
    <xf numFmtId="0" fontId="0" fillId="0" borderId="0" xfId="39879" applyFont="1"/>
    <xf numFmtId="0" fontId="94" fillId="0" borderId="0" xfId="7738" applyFont="1" applyProtection="1"/>
    <xf numFmtId="0" fontId="31" fillId="0" borderId="0" xfId="160" applyFont="1" applyProtection="1">
      <protection locked="0"/>
    </xf>
    <xf numFmtId="0" fontId="60" fillId="0" borderId="0" xfId="160" applyFont="1" applyProtection="1">
      <protection locked="0"/>
    </xf>
    <xf numFmtId="0" fontId="63" fillId="0" borderId="0" xfId="0" applyFont="1" applyProtection="1">
      <protection locked="0"/>
    </xf>
    <xf numFmtId="0" fontId="24" fillId="2" borderId="0" xfId="0" applyFont="1" applyFill="1" applyAlignment="1" applyProtection="1">
      <alignment horizontal="center" vertical="center" wrapText="1"/>
    </xf>
    <xf numFmtId="0" fontId="63" fillId="0" borderId="0" xfId="138" applyFont="1" applyProtection="1">
      <protection locked="0"/>
    </xf>
    <xf numFmtId="0" fontId="64" fillId="0" borderId="0" xfId="0" applyFont="1" applyProtection="1">
      <protection locked="0"/>
    </xf>
    <xf numFmtId="0" fontId="104" fillId="0" borderId="0" xfId="0" applyFont="1"/>
    <xf numFmtId="0" fontId="0" fillId="0" borderId="0" xfId="39878" applyFont="1"/>
    <xf numFmtId="0" fontId="0" fillId="0" borderId="0" xfId="0" applyAlignment="1">
      <alignment vertical="center" wrapText="1"/>
    </xf>
    <xf numFmtId="0" fontId="0" fillId="0" borderId="0" xfId="0" applyAlignment="1">
      <alignment wrapText="1"/>
    </xf>
    <xf numFmtId="4" fontId="75" fillId="4" borderId="98" xfId="958" applyNumberFormat="1" applyFont="1" applyFill="1" applyBorder="1" applyAlignment="1" applyProtection="1">
      <alignment horizontal="left" vertical="top" wrapText="1"/>
      <protection locked="0"/>
    </xf>
    <xf numFmtId="0" fontId="32" fillId="2" borderId="0" xfId="0" applyFont="1" applyFill="1" applyAlignment="1" applyProtection="1">
      <alignment horizontal="right" vertical="center" indent="1"/>
    </xf>
    <xf numFmtId="0" fontId="32" fillId="2" borderId="0" xfId="0" applyFont="1" applyFill="1" applyAlignment="1" applyProtection="1">
      <alignment horizontal="right" vertical="center"/>
    </xf>
    <xf numFmtId="0" fontId="32" fillId="2" borderId="0" xfId="0" applyFont="1" applyFill="1" applyBorder="1" applyAlignment="1" applyProtection="1">
      <alignment horizontal="right" vertical="center"/>
    </xf>
    <xf numFmtId="0" fontId="32" fillId="2" borderId="0" xfId="0" applyFont="1" applyFill="1" applyBorder="1" applyAlignment="1" applyProtection="1">
      <alignment horizontal="right" vertical="center" indent="1"/>
    </xf>
    <xf numFmtId="0" fontId="19" fillId="2" borderId="0" xfId="0" applyFont="1" applyFill="1" applyAlignment="1" applyProtection="1">
      <alignment horizontal="right" vertical="center" indent="1"/>
    </xf>
    <xf numFmtId="0" fontId="19" fillId="3" borderId="0" xfId="0" applyFont="1" applyFill="1" applyAlignment="1" applyProtection="1">
      <alignment horizontal="right" vertical="center" indent="1"/>
    </xf>
    <xf numFmtId="0" fontId="32" fillId="3" borderId="0" xfId="0" applyFont="1" applyFill="1" applyAlignment="1" applyProtection="1">
      <alignment horizontal="right" vertical="center" indent="1"/>
    </xf>
    <xf numFmtId="0" fontId="19" fillId="3" borderId="0" xfId="0" applyFont="1" applyFill="1" applyBorder="1" applyAlignment="1" applyProtection="1">
      <alignment horizontal="right" vertical="center" wrapText="1"/>
    </xf>
    <xf numFmtId="0" fontId="20" fillId="3" borderId="0" xfId="0" applyFont="1" applyFill="1" applyAlignment="1" applyProtection="1">
      <alignment horizontal="right" textRotation="90" wrapText="1"/>
    </xf>
    <xf numFmtId="0" fontId="19" fillId="3" borderId="0" xfId="0" applyFont="1" applyFill="1" applyAlignment="1" applyProtection="1">
      <alignment horizontal="right" textRotation="90" wrapText="1"/>
    </xf>
    <xf numFmtId="0" fontId="20" fillId="3" borderId="0" xfId="956" applyFont="1" applyFill="1" applyBorder="1" applyAlignment="1" applyProtection="1">
      <alignment horizontal="right"/>
    </xf>
    <xf numFmtId="0" fontId="20" fillId="3" borderId="0" xfId="956" quotePrefix="1" applyFont="1" applyFill="1" applyBorder="1" applyAlignment="1" applyProtection="1">
      <alignment horizontal="right"/>
    </xf>
    <xf numFmtId="0" fontId="21" fillId="2" borderId="0" xfId="0" applyFont="1" applyFill="1" applyBorder="1" applyAlignment="1" applyProtection="1">
      <alignment horizontal="right" vertical="center" indent="1"/>
    </xf>
    <xf numFmtId="0" fontId="32" fillId="0" borderId="0" xfId="0" applyFont="1" applyFill="1" applyAlignment="1" applyProtection="1">
      <alignment horizontal="right" vertical="center" indent="1"/>
    </xf>
    <xf numFmtId="0" fontId="24" fillId="2" borderId="0" xfId="0" applyFont="1" applyFill="1" applyAlignment="1" applyProtection="1">
      <alignment horizontal="right" wrapText="1"/>
    </xf>
    <xf numFmtId="0" fontId="24" fillId="2" borderId="0" xfId="0" applyFont="1" applyFill="1" applyAlignment="1" applyProtection="1">
      <alignment horizontal="right"/>
    </xf>
    <xf numFmtId="0" fontId="32" fillId="2" borderId="0" xfId="0" applyFont="1" applyFill="1" applyAlignment="1" applyProtection="1">
      <alignment horizontal="right" wrapText="1"/>
    </xf>
    <xf numFmtId="0" fontId="32" fillId="2" borderId="0" xfId="0" applyFont="1" applyFill="1" applyAlignment="1" applyProtection="1">
      <alignment horizontal="right"/>
    </xf>
    <xf numFmtId="0" fontId="18" fillId="2" borderId="0" xfId="0" applyFont="1" applyFill="1" applyAlignment="1" applyProtection="1">
      <alignment horizontal="right" wrapText="1"/>
    </xf>
    <xf numFmtId="0" fontId="24" fillId="2" borderId="0" xfId="0" applyFont="1" applyFill="1" applyAlignment="1" applyProtection="1">
      <alignment horizontal="right" vertical="center" indent="1"/>
    </xf>
    <xf numFmtId="0" fontId="32" fillId="3" borderId="0" xfId="0" applyFont="1" applyFill="1" applyAlignment="1" applyProtection="1">
      <alignment horizontal="right" vertical="center" wrapText="1"/>
    </xf>
    <xf numFmtId="0" fontId="21" fillId="3" borderId="0" xfId="0" applyFont="1" applyFill="1" applyAlignment="1" applyProtection="1">
      <alignment horizontal="right" wrapText="1"/>
    </xf>
    <xf numFmtId="0" fontId="21" fillId="3" borderId="0" xfId="0" applyFont="1" applyFill="1" applyBorder="1" applyAlignment="1" applyProtection="1">
      <alignment horizontal="right" vertical="center" wrapText="1" indent="1"/>
    </xf>
    <xf numFmtId="0" fontId="19" fillId="3" borderId="0" xfId="0" applyFont="1" applyFill="1" applyBorder="1" applyAlignment="1" applyProtection="1">
      <alignment horizontal="right" wrapText="1"/>
    </xf>
    <xf numFmtId="0" fontId="35" fillId="3" borderId="0" xfId="0" applyFont="1" applyFill="1" applyBorder="1" applyAlignment="1" applyProtection="1">
      <alignment horizontal="right" vertical="center" wrapText="1" indent="1"/>
    </xf>
    <xf numFmtId="0" fontId="21" fillId="2" borderId="0" xfId="0" applyFont="1" applyFill="1" applyAlignment="1" applyProtection="1">
      <alignment horizontal="right"/>
    </xf>
    <xf numFmtId="0" fontId="0" fillId="0" borderId="0" xfId="0" applyAlignment="1" applyProtection="1">
      <alignment horizontal="right"/>
    </xf>
    <xf numFmtId="0" fontId="55" fillId="3" borderId="0" xfId="956" applyFont="1" applyFill="1" applyBorder="1" applyAlignment="1" applyProtection="1"/>
    <xf numFmtId="0" fontId="55" fillId="3" borderId="0" xfId="956" applyFont="1" applyFill="1" applyBorder="1" applyAlignment="1" applyProtection="1">
      <alignment horizontal="center"/>
    </xf>
    <xf numFmtId="0" fontId="19" fillId="3" borderId="0" xfId="0" applyFont="1" applyFill="1" applyProtection="1"/>
    <xf numFmtId="0" fontId="19" fillId="3" borderId="0" xfId="0" applyFont="1" applyFill="1" applyAlignment="1" applyProtection="1">
      <alignment vertical="center"/>
    </xf>
    <xf numFmtId="0" fontId="19" fillId="3" borderId="0" xfId="0" applyFont="1" applyFill="1" applyAlignment="1" applyProtection="1">
      <alignment vertical="center" wrapText="1"/>
    </xf>
    <xf numFmtId="0" fontId="19" fillId="0" borderId="0" xfId="0" applyFont="1" applyAlignment="1" applyProtection="1">
      <alignment vertical="center"/>
    </xf>
    <xf numFmtId="0" fontId="19" fillId="3" borderId="0" xfId="0" applyFont="1" applyFill="1" applyAlignment="1" applyProtection="1">
      <alignment horizontal="center"/>
    </xf>
    <xf numFmtId="164" fontId="19" fillId="3" borderId="0" xfId="0" applyNumberFormat="1" applyFont="1" applyFill="1" applyAlignment="1" applyProtection="1">
      <alignment horizontal="center"/>
    </xf>
    <xf numFmtId="0" fontId="19" fillId="3" borderId="0" xfId="0" applyFont="1" applyFill="1" applyAlignment="1" applyProtection="1">
      <alignment horizontal="center" vertical="center"/>
    </xf>
    <xf numFmtId="0" fontId="19" fillId="0" borderId="0" xfId="0" applyFont="1" applyAlignment="1" applyProtection="1">
      <alignment horizontal="center" vertical="center"/>
    </xf>
    <xf numFmtId="0" fontId="0" fillId="0" borderId="0" xfId="0" applyAlignment="1" applyProtection="1">
      <alignment horizontal="center" vertical="center"/>
    </xf>
    <xf numFmtId="0" fontId="21" fillId="2" borderId="108" xfId="0" applyFont="1" applyFill="1" applyBorder="1" applyAlignment="1" applyProtection="1">
      <alignment horizontal="left" vertical="center" indent="1"/>
    </xf>
    <xf numFmtId="0" fontId="21" fillId="2" borderId="28" xfId="0" applyFont="1" applyFill="1" applyBorder="1" applyAlignment="1" applyProtection="1">
      <alignment horizontal="left" vertical="center" indent="1"/>
    </xf>
    <xf numFmtId="0" fontId="105" fillId="3" borderId="0" xfId="956" applyFont="1" applyFill="1" applyBorder="1" applyAlignment="1" applyProtection="1">
      <alignment horizontal="right"/>
    </xf>
    <xf numFmtId="0" fontId="107" fillId="0" borderId="111" xfId="426" applyFont="1" applyBorder="1" applyAlignment="1" applyProtection="1">
      <alignment horizontal="center" vertical="center"/>
    </xf>
    <xf numFmtId="0" fontId="76" fillId="0" borderId="111" xfId="426" applyFont="1" applyBorder="1" applyAlignment="1" applyProtection="1">
      <alignment horizontal="center" vertical="center"/>
    </xf>
    <xf numFmtId="0" fontId="113" fillId="2" borderId="18" xfId="0" applyFont="1" applyFill="1" applyBorder="1" applyAlignment="1" applyProtection="1">
      <alignment horizontal="center" vertical="center"/>
    </xf>
    <xf numFmtId="0" fontId="115" fillId="2" borderId="37" xfId="0" applyFont="1" applyFill="1" applyBorder="1" applyAlignment="1" applyProtection="1">
      <alignment horizontal="center" vertical="center"/>
    </xf>
    <xf numFmtId="0" fontId="55" fillId="4" borderId="25" xfId="961" applyFont="1" applyFill="1" applyBorder="1" applyAlignment="1" applyProtection="1">
      <alignment horizontal="center" vertical="center" wrapText="1"/>
      <protection locked="0"/>
    </xf>
    <xf numFmtId="0" fontId="55" fillId="2" borderId="18" xfId="39876" applyFont="1" applyFill="1" applyBorder="1" applyAlignment="1" applyProtection="1">
      <alignment horizontal="center" vertical="center" wrapText="1"/>
    </xf>
    <xf numFmtId="0" fontId="111" fillId="0" borderId="18" xfId="426" applyFont="1" applyBorder="1" applyAlignment="1" applyProtection="1">
      <alignment horizontal="center"/>
    </xf>
    <xf numFmtId="0" fontId="113" fillId="2" borderId="37" xfId="0" applyFont="1" applyFill="1" applyBorder="1" applyAlignment="1" applyProtection="1">
      <alignment horizontal="center" vertical="center"/>
    </xf>
    <xf numFmtId="0" fontId="31" fillId="0" borderId="0" xfId="163" applyFont="1" applyFill="1" applyBorder="1" applyAlignment="1" applyProtection="1">
      <protection locked="0"/>
    </xf>
    <xf numFmtId="0" fontId="19" fillId="0" borderId="30" xfId="0" applyFont="1" applyBorder="1" applyProtection="1"/>
    <xf numFmtId="0" fontId="32" fillId="3" borderId="30" xfId="0" applyFont="1" applyFill="1" applyBorder="1" applyAlignment="1" applyProtection="1">
      <alignment horizontal="left" vertical="center"/>
    </xf>
    <xf numFmtId="0" fontId="24" fillId="3" borderId="0" xfId="0" applyFont="1" applyFill="1" applyProtection="1"/>
    <xf numFmtId="0" fontId="24" fillId="3" borderId="9" xfId="0" applyFont="1" applyFill="1" applyBorder="1" applyAlignment="1" applyProtection="1">
      <alignment vertical="center"/>
    </xf>
    <xf numFmtId="0" fontId="24" fillId="3" borderId="28" xfId="957" applyFont="1" applyFill="1" applyBorder="1" applyAlignment="1" applyProtection="1">
      <alignment horizontal="left" wrapText="1" indent="1"/>
    </xf>
    <xf numFmtId="0" fontId="24" fillId="3" borderId="120" xfId="0" applyFont="1" applyFill="1" applyBorder="1" applyAlignment="1" applyProtection="1">
      <alignment vertical="center"/>
    </xf>
    <xf numFmtId="0" fontId="24" fillId="3" borderId="18" xfId="957" applyFont="1" applyFill="1" applyBorder="1" applyAlignment="1" applyProtection="1">
      <alignment horizontal="left" wrapText="1" indent="1"/>
    </xf>
    <xf numFmtId="0" fontId="55" fillId="3" borderId="121" xfId="437" applyFont="1" applyFill="1" applyBorder="1" applyAlignment="1" applyProtection="1">
      <alignment vertical="center" wrapText="1"/>
      <protection locked="0"/>
    </xf>
    <xf numFmtId="0" fontId="24" fillId="3" borderId="120" xfId="0" applyFont="1" applyFill="1" applyBorder="1" applyAlignment="1" applyProtection="1">
      <alignment vertical="center" wrapText="1"/>
    </xf>
    <xf numFmtId="0" fontId="24" fillId="3" borderId="18" xfId="0" applyFont="1" applyFill="1" applyBorder="1" applyAlignment="1" applyProtection="1">
      <alignment vertical="center" wrapText="1"/>
    </xf>
    <xf numFmtId="0" fontId="19" fillId="3" borderId="30" xfId="0" applyFont="1" applyFill="1" applyBorder="1" applyProtection="1"/>
    <xf numFmtId="0" fontId="21" fillId="3" borderId="33" xfId="0" applyFont="1" applyFill="1" applyBorder="1" applyAlignment="1" applyProtection="1">
      <alignment horizontal="left" vertical="center" wrapText="1" indent="1"/>
    </xf>
    <xf numFmtId="0" fontId="21" fillId="3" borderId="31" xfId="0" applyFont="1" applyFill="1" applyBorder="1" applyAlignment="1" applyProtection="1">
      <alignment horizontal="left" vertical="center" indent="1"/>
    </xf>
    <xf numFmtId="0" fontId="21" fillId="3" borderId="124" xfId="0" applyFont="1" applyFill="1" applyBorder="1" applyAlignment="1" applyProtection="1">
      <alignment horizontal="left" vertical="center" indent="1"/>
    </xf>
    <xf numFmtId="0" fontId="35" fillId="3" borderId="33" xfId="0" applyFont="1" applyFill="1" applyBorder="1" applyAlignment="1" applyProtection="1">
      <alignment horizontal="left" vertical="center" wrapText="1" indent="2"/>
    </xf>
    <xf numFmtId="0" fontId="21" fillId="3" borderId="18" xfId="0" applyFont="1" applyFill="1" applyBorder="1" applyAlignment="1" applyProtection="1">
      <alignment horizontal="left" vertical="center" indent="1"/>
    </xf>
    <xf numFmtId="0" fontId="21" fillId="3" borderId="28" xfId="0" applyFont="1" applyFill="1" applyBorder="1" applyAlignment="1" applyProtection="1">
      <alignment horizontal="left" vertical="center" wrapText="1" indent="1"/>
    </xf>
    <xf numFmtId="0" fontId="21" fillId="3" borderId="18" xfId="0" applyFont="1" applyFill="1" applyBorder="1" applyAlignment="1" applyProtection="1">
      <alignment horizontal="left" vertical="center" wrapText="1" indent="1"/>
    </xf>
    <xf numFmtId="0" fontId="35" fillId="3" borderId="18" xfId="0" applyFont="1" applyFill="1" applyBorder="1" applyAlignment="1" applyProtection="1">
      <alignment horizontal="left" vertical="center" wrapText="1" indent="1"/>
    </xf>
    <xf numFmtId="0" fontId="19" fillId="3" borderId="115" xfId="0" applyFont="1" applyFill="1" applyBorder="1" applyAlignment="1" applyProtection="1">
      <alignment horizontal="left"/>
    </xf>
    <xf numFmtId="0" fontId="19" fillId="3" borderId="115" xfId="0" applyFont="1" applyFill="1" applyBorder="1" applyProtection="1"/>
    <xf numFmtId="0" fontId="19" fillId="33" borderId="115" xfId="0" applyFont="1" applyFill="1" applyBorder="1" applyProtection="1"/>
    <xf numFmtId="3" fontId="19" fillId="3" borderId="115" xfId="0" applyNumberFormat="1" applyFont="1" applyFill="1" applyBorder="1" applyProtection="1"/>
    <xf numFmtId="0" fontId="19" fillId="33" borderId="116" xfId="0" applyFont="1" applyFill="1" applyBorder="1" applyProtection="1"/>
    <xf numFmtId="0" fontId="19" fillId="3" borderId="0" xfId="0" applyFont="1" applyFill="1" applyBorder="1" applyAlignment="1" applyProtection="1">
      <alignment horizontal="left"/>
    </xf>
    <xf numFmtId="0" fontId="19" fillId="3" borderId="0" xfId="0" applyFont="1" applyFill="1" applyBorder="1" applyProtection="1"/>
    <xf numFmtId="0" fontId="19" fillId="33" borderId="0" xfId="0" applyFont="1" applyFill="1" applyBorder="1" applyProtection="1"/>
    <xf numFmtId="3" fontId="19" fillId="3" borderId="0" xfId="0" applyNumberFormat="1" applyFont="1" applyFill="1" applyBorder="1" applyProtection="1"/>
    <xf numFmtId="0" fontId="19" fillId="33" borderId="33" xfId="0" applyFont="1" applyFill="1" applyBorder="1" applyProtection="1"/>
    <xf numFmtId="0" fontId="19" fillId="3" borderId="30" xfId="0" applyFont="1" applyFill="1" applyBorder="1" applyAlignment="1" applyProtection="1">
      <alignment horizontal="left"/>
    </xf>
    <xf numFmtId="0" fontId="19" fillId="33" borderId="30" xfId="0" applyFont="1" applyFill="1" applyBorder="1" applyProtection="1"/>
    <xf numFmtId="3" fontId="19" fillId="3" borderId="30" xfId="0" applyNumberFormat="1" applyFont="1" applyFill="1" applyBorder="1" applyProtection="1"/>
    <xf numFmtId="0" fontId="19" fillId="33" borderId="31" xfId="0" applyFont="1" applyFill="1" applyBorder="1" applyProtection="1"/>
    <xf numFmtId="0" fontId="19" fillId="3" borderId="116" xfId="0" applyFont="1" applyFill="1" applyBorder="1" applyProtection="1"/>
    <xf numFmtId="0" fontId="19" fillId="3" borderId="33" xfId="0" applyFont="1" applyFill="1" applyBorder="1" applyProtection="1"/>
    <xf numFmtId="0" fontId="19" fillId="3" borderId="31" xfId="0" applyFont="1" applyFill="1" applyBorder="1" applyProtection="1"/>
    <xf numFmtId="0" fontId="73" fillId="3" borderId="115" xfId="0" applyFont="1" applyFill="1" applyBorder="1" applyProtection="1"/>
    <xf numFmtId="0" fontId="118" fillId="3" borderId="115" xfId="0" applyFont="1" applyFill="1" applyBorder="1" applyProtection="1"/>
    <xf numFmtId="0" fontId="73" fillId="3" borderId="0" xfId="0" applyFont="1" applyFill="1" applyBorder="1" applyProtection="1"/>
    <xf numFmtId="0" fontId="73" fillId="3" borderId="30" xfId="0" applyFont="1" applyFill="1" applyBorder="1" applyProtection="1"/>
    <xf numFmtId="0" fontId="118" fillId="3" borderId="30" xfId="0" applyFont="1" applyFill="1" applyBorder="1" applyProtection="1"/>
    <xf numFmtId="0" fontId="32" fillId="3" borderId="0" xfId="0" applyFont="1" applyFill="1" applyAlignment="1" applyProtection="1">
      <alignment horizontal="left" vertical="center" indent="1"/>
    </xf>
    <xf numFmtId="0" fontId="19" fillId="3" borderId="0" xfId="0" applyFont="1" applyFill="1" applyAlignment="1" applyProtection="1">
      <alignment horizontal="left" indent="1"/>
    </xf>
    <xf numFmtId="0" fontId="24" fillId="3" borderId="0" xfId="0" applyFont="1" applyFill="1" applyAlignment="1" applyProtection="1">
      <alignment horizontal="left" vertical="center"/>
    </xf>
    <xf numFmtId="0" fontId="32" fillId="3" borderId="0" xfId="0" applyFont="1" applyFill="1" applyAlignment="1" applyProtection="1">
      <alignment horizontal="left" vertical="center"/>
    </xf>
    <xf numFmtId="0" fontId="24" fillId="3" borderId="115" xfId="0" applyFont="1" applyFill="1" applyBorder="1" applyAlignment="1" applyProtection="1">
      <alignment horizontal="left" vertical="center"/>
    </xf>
    <xf numFmtId="0" fontId="32" fillId="3" borderId="115" xfId="0" applyFont="1" applyFill="1" applyBorder="1" applyAlignment="1" applyProtection="1">
      <alignment horizontal="left" vertical="center"/>
    </xf>
    <xf numFmtId="0" fontId="32" fillId="3" borderId="115" xfId="0" applyFont="1" applyFill="1" applyBorder="1" applyAlignment="1" applyProtection="1">
      <alignment horizontal="left" vertical="center" indent="1"/>
    </xf>
    <xf numFmtId="0" fontId="19" fillId="3" borderId="115" xfId="0" applyFont="1" applyFill="1" applyBorder="1" applyAlignment="1" applyProtection="1">
      <alignment horizontal="right"/>
    </xf>
    <xf numFmtId="0" fontId="24" fillId="3" borderId="0"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0" xfId="0" applyFont="1" applyFill="1" applyBorder="1" applyAlignment="1" applyProtection="1">
      <alignment horizontal="left" vertical="center" indent="1"/>
    </xf>
    <xf numFmtId="0" fontId="19" fillId="3" borderId="0" xfId="0" applyFont="1" applyFill="1" applyBorder="1" applyAlignment="1" applyProtection="1">
      <alignment horizontal="right"/>
    </xf>
    <xf numFmtId="0" fontId="24" fillId="3" borderId="30" xfId="0" applyFont="1" applyFill="1" applyBorder="1" applyAlignment="1" applyProtection="1">
      <alignment horizontal="left" vertical="center"/>
    </xf>
    <xf numFmtId="0" fontId="32" fillId="3" borderId="30" xfId="0" applyFont="1" applyFill="1" applyBorder="1" applyAlignment="1" applyProtection="1">
      <alignment horizontal="left" vertical="center" indent="1"/>
    </xf>
    <xf numFmtId="0" fontId="19" fillId="3" borderId="30" xfId="0" applyFont="1" applyFill="1" applyBorder="1" applyAlignment="1" applyProtection="1">
      <alignment horizontal="right"/>
    </xf>
    <xf numFmtId="0" fontId="21" fillId="3" borderId="115"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21" fillId="3" borderId="30" xfId="0" applyFont="1" applyFill="1" applyBorder="1" applyAlignment="1" applyProtection="1">
      <alignment horizontal="left" vertical="center"/>
    </xf>
    <xf numFmtId="0" fontId="73" fillId="3" borderId="30" xfId="0" applyFont="1" applyFill="1" applyBorder="1" applyAlignment="1" applyProtection="1">
      <alignment horizontal="left"/>
    </xf>
    <xf numFmtId="0" fontId="70" fillId="3" borderId="30" xfId="0" applyFont="1" applyFill="1" applyBorder="1" applyAlignment="1" applyProtection="1">
      <alignment horizontal="left" vertical="center"/>
    </xf>
    <xf numFmtId="0" fontId="70" fillId="3" borderId="0" xfId="0" applyFont="1" applyFill="1" applyAlignment="1" applyProtection="1">
      <alignment horizontal="left" vertical="center"/>
    </xf>
    <xf numFmtId="0" fontId="73" fillId="3" borderId="0" xfId="0" applyFont="1" applyFill="1" applyBorder="1" applyAlignment="1" applyProtection="1">
      <alignment horizontal="left"/>
    </xf>
    <xf numFmtId="0" fontId="70" fillId="3" borderId="0" xfId="0" applyFont="1" applyFill="1" applyBorder="1" applyAlignment="1" applyProtection="1">
      <alignment horizontal="left" vertical="center"/>
    </xf>
    <xf numFmtId="0" fontId="24" fillId="3" borderId="0" xfId="0" applyFont="1" applyFill="1" applyAlignment="1" applyProtection="1">
      <alignment vertical="center"/>
    </xf>
    <xf numFmtId="165" fontId="19" fillId="3" borderId="115" xfId="0" applyNumberFormat="1" applyFont="1" applyFill="1" applyBorder="1" applyProtection="1"/>
    <xf numFmtId="165" fontId="19" fillId="3" borderId="116" xfId="0" applyNumberFormat="1" applyFont="1" applyFill="1" applyBorder="1" applyProtection="1"/>
    <xf numFmtId="165" fontId="19" fillId="3" borderId="0" xfId="0" applyNumberFormat="1" applyFont="1" applyFill="1" applyBorder="1" applyProtection="1"/>
    <xf numFmtId="165" fontId="19" fillId="3" borderId="33" xfId="0" applyNumberFormat="1" applyFont="1" applyFill="1" applyBorder="1" applyProtection="1"/>
    <xf numFmtId="165" fontId="19" fillId="3" borderId="30" xfId="0" applyNumberFormat="1" applyFont="1" applyFill="1" applyBorder="1" applyProtection="1"/>
    <xf numFmtId="165" fontId="19" fillId="3" borderId="31" xfId="0" applyNumberFormat="1" applyFont="1" applyFill="1" applyBorder="1" applyProtection="1"/>
    <xf numFmtId="0" fontId="117" fillId="3" borderId="115" xfId="0" applyFont="1" applyFill="1" applyBorder="1" applyAlignment="1" applyProtection="1">
      <alignment vertical="center" wrapText="1"/>
    </xf>
    <xf numFmtId="0" fontId="32" fillId="3" borderId="116"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31" xfId="0" applyFont="1" applyFill="1" applyBorder="1" applyAlignment="1" applyProtection="1">
      <alignment horizontal="left" vertical="center"/>
    </xf>
    <xf numFmtId="0" fontId="24" fillId="3" borderId="115" xfId="0" applyFont="1" applyFill="1" applyBorder="1" applyAlignment="1" applyProtection="1">
      <alignment vertical="center"/>
    </xf>
    <xf numFmtId="0" fontId="32" fillId="3" borderId="115" xfId="0" applyFont="1" applyFill="1" applyBorder="1" applyAlignment="1" applyProtection="1">
      <alignment vertical="center"/>
    </xf>
    <xf numFmtId="0" fontId="32"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9" fillId="3" borderId="0" xfId="0" applyFont="1" applyFill="1" applyBorder="1" applyAlignment="1" applyProtection="1">
      <alignment horizontal="left" vertical="center"/>
    </xf>
    <xf numFmtId="0" fontId="24" fillId="3" borderId="30" xfId="0" applyFont="1" applyFill="1" applyBorder="1" applyAlignment="1" applyProtection="1">
      <alignment vertical="center"/>
    </xf>
    <xf numFmtId="0" fontId="19" fillId="3" borderId="115" xfId="0" applyFont="1" applyFill="1" applyBorder="1" applyAlignment="1" applyProtection="1">
      <alignment horizontal="right" vertical="center" wrapText="1"/>
    </xf>
    <xf numFmtId="0" fontId="19" fillId="3" borderId="115" xfId="0" applyFont="1" applyFill="1" applyBorder="1" applyAlignment="1" applyProtection="1">
      <alignment horizontal="left" vertical="center"/>
    </xf>
    <xf numFmtId="0" fontId="19" fillId="3" borderId="30" xfId="0" applyFont="1" applyFill="1" applyBorder="1" applyAlignment="1" applyProtection="1">
      <alignment horizontal="right" vertical="center" wrapText="1"/>
    </xf>
    <xf numFmtId="0" fontId="19" fillId="3" borderId="30" xfId="0" applyFont="1" applyFill="1" applyBorder="1" applyAlignment="1" applyProtection="1">
      <alignment horizontal="left" vertical="center"/>
    </xf>
    <xf numFmtId="0" fontId="19" fillId="3" borderId="115" xfId="0" applyFont="1" applyFill="1" applyBorder="1" applyAlignment="1" applyProtection="1">
      <alignment vertical="center"/>
    </xf>
    <xf numFmtId="0" fontId="19" fillId="3" borderId="0"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15" xfId="0" applyFont="1" applyFill="1" applyBorder="1" applyAlignment="1" applyProtection="1">
      <alignment horizontal="center"/>
    </xf>
    <xf numFmtId="0" fontId="19" fillId="3" borderId="0" xfId="0" applyFont="1" applyFill="1" applyBorder="1" applyAlignment="1" applyProtection="1">
      <alignment horizontal="center"/>
    </xf>
    <xf numFmtId="0" fontId="19" fillId="3" borderId="30" xfId="0" applyFont="1" applyFill="1" applyBorder="1" applyAlignment="1" applyProtection="1">
      <alignment horizontal="center"/>
    </xf>
    <xf numFmtId="0" fontId="121" fillId="3" borderId="117" xfId="0" applyFont="1" applyFill="1" applyBorder="1" applyAlignment="1" applyProtection="1">
      <alignment horizontal="center" vertical="center" wrapText="1"/>
    </xf>
    <xf numFmtId="0" fontId="19" fillId="3" borderId="118" xfId="0" applyFont="1" applyFill="1" applyBorder="1" applyAlignment="1" applyProtection="1">
      <alignment horizontal="center"/>
    </xf>
    <xf numFmtId="0" fontId="24" fillId="3" borderId="118" xfId="0" applyFont="1" applyFill="1" applyBorder="1" applyAlignment="1" applyProtection="1">
      <alignment vertical="center"/>
    </xf>
    <xf numFmtId="0" fontId="32" fillId="3" borderId="118" xfId="0" applyFont="1" applyFill="1" applyBorder="1" applyAlignment="1" applyProtection="1">
      <alignment horizontal="left" vertical="center" indent="1"/>
    </xf>
    <xf numFmtId="0" fontId="19" fillId="3" borderId="118" xfId="0" applyFont="1" applyFill="1" applyBorder="1" applyAlignment="1" applyProtection="1">
      <alignment horizontal="right"/>
    </xf>
    <xf numFmtId="0" fontId="19" fillId="3" borderId="118" xfId="0" applyFont="1" applyFill="1" applyBorder="1" applyAlignment="1" applyProtection="1">
      <alignment vertical="center"/>
    </xf>
    <xf numFmtId="0" fontId="19" fillId="3" borderId="118" xfId="0" applyFont="1" applyFill="1" applyBorder="1" applyProtection="1"/>
    <xf numFmtId="0" fontId="19" fillId="3" borderId="119" xfId="0" applyFont="1" applyFill="1" applyBorder="1" applyProtection="1"/>
    <xf numFmtId="0" fontId="117" fillId="3" borderId="0" xfId="0" applyFont="1" applyFill="1" applyBorder="1" applyAlignment="1" applyProtection="1">
      <alignment wrapText="1"/>
    </xf>
    <xf numFmtId="0" fontId="19" fillId="3" borderId="32" xfId="0" applyFont="1" applyFill="1" applyBorder="1" applyAlignment="1" applyProtection="1">
      <alignment vertical="center" wrapText="1"/>
    </xf>
    <xf numFmtId="0" fontId="19" fillId="3" borderId="0" xfId="0" applyFont="1" applyFill="1" applyAlignment="1" applyProtection="1">
      <alignment wrapText="1"/>
    </xf>
    <xf numFmtId="0" fontId="55" fillId="3" borderId="0" xfId="0" applyFont="1" applyFill="1" applyProtection="1"/>
    <xf numFmtId="0" fontId="19" fillId="3" borderId="117" xfId="0" applyFont="1" applyFill="1" applyBorder="1" applyAlignment="1" applyProtection="1">
      <alignment horizontal="left"/>
    </xf>
    <xf numFmtId="0" fontId="19" fillId="3" borderId="118" xfId="0" applyFont="1" applyFill="1" applyBorder="1" applyAlignment="1" applyProtection="1">
      <alignment horizontal="left" vertical="center"/>
    </xf>
    <xf numFmtId="0" fontId="32" fillId="3" borderId="119" xfId="0" applyFont="1" applyFill="1" applyBorder="1" applyAlignment="1" applyProtection="1">
      <alignment horizontal="left" vertical="center"/>
    </xf>
    <xf numFmtId="0" fontId="19" fillId="3" borderId="18" xfId="0" applyFont="1" applyFill="1" applyBorder="1" applyAlignment="1" applyProtection="1">
      <alignment horizontal="left"/>
    </xf>
    <xf numFmtId="0" fontId="118" fillId="3" borderId="0" xfId="0" applyFont="1" applyFill="1" applyBorder="1" applyProtection="1"/>
    <xf numFmtId="0" fontId="19" fillId="3" borderId="114" xfId="0" applyFont="1" applyFill="1" applyBorder="1" applyAlignment="1" applyProtection="1">
      <alignment horizontal="left"/>
    </xf>
    <xf numFmtId="0" fontId="19" fillId="3" borderId="30" xfId="0" applyFont="1" applyFill="1" applyBorder="1" applyAlignment="1" applyProtection="1">
      <alignment wrapText="1"/>
    </xf>
    <xf numFmtId="0" fontId="55" fillId="3" borderId="30" xfId="0" applyFont="1" applyFill="1" applyBorder="1" applyProtection="1"/>
    <xf numFmtId="0" fontId="19" fillId="3" borderId="118" xfId="0" applyFont="1" applyFill="1" applyBorder="1" applyAlignment="1" applyProtection="1">
      <alignment wrapText="1"/>
    </xf>
    <xf numFmtId="0" fontId="55" fillId="3" borderId="118" xfId="0" applyFont="1" applyFill="1" applyBorder="1" applyProtection="1"/>
    <xf numFmtId="0" fontId="19" fillId="3" borderId="115" xfId="0" applyFont="1" applyFill="1" applyBorder="1" applyAlignment="1" applyProtection="1">
      <alignment wrapText="1"/>
    </xf>
    <xf numFmtId="0" fontId="55" fillId="3" borderId="115" xfId="0" applyFont="1" applyFill="1" applyBorder="1" applyProtection="1"/>
    <xf numFmtId="0" fontId="19" fillId="3" borderId="114" xfId="0" applyFont="1" applyFill="1" applyBorder="1" applyProtection="1"/>
    <xf numFmtId="0" fontId="55" fillId="3" borderId="0" xfId="0" applyFont="1" applyFill="1" applyBorder="1" applyProtection="1"/>
    <xf numFmtId="0" fontId="40" fillId="3" borderId="0" xfId="0" applyFont="1" applyFill="1" applyProtection="1"/>
    <xf numFmtId="0" fontId="0" fillId="0" borderId="0" xfId="0" applyFill="1" applyProtection="1">
      <protection locked="0"/>
    </xf>
    <xf numFmtId="166" fontId="0" fillId="0" borderId="0" xfId="0" applyNumberFormat="1" applyFill="1" applyProtection="1">
      <protection locked="0"/>
    </xf>
    <xf numFmtId="0" fontId="40" fillId="0" borderId="0" xfId="0" applyFont="1" applyFill="1" applyProtection="1">
      <protection locked="0"/>
    </xf>
    <xf numFmtId="0" fontId="40" fillId="0" borderId="0" xfId="0" applyFont="1" applyFill="1" applyAlignment="1" applyProtection="1">
      <alignment horizontal="left"/>
      <protection locked="0"/>
    </xf>
    <xf numFmtId="0" fontId="0" fillId="0" borderId="0" xfId="0" applyFill="1" applyAlignment="1" applyProtection="1">
      <alignment horizontal="left"/>
      <protection locked="0"/>
    </xf>
    <xf numFmtId="0" fontId="0" fillId="0" borderId="0" xfId="139" applyFont="1" applyFill="1" applyBorder="1" applyAlignment="1" applyProtection="1">
      <alignment horizontal="left"/>
      <protection locked="0"/>
    </xf>
    <xf numFmtId="0" fontId="17" fillId="0" borderId="0" xfId="139" applyFont="1" applyFill="1" applyBorder="1" applyAlignment="1" applyProtection="1">
      <alignment horizontal="left"/>
      <protection locked="0"/>
    </xf>
    <xf numFmtId="0" fontId="17" fillId="0" borderId="0" xfId="139" applyFont="1" applyFill="1" applyBorder="1" applyProtection="1">
      <protection locked="0"/>
    </xf>
    <xf numFmtId="0" fontId="21" fillId="2" borderId="18" xfId="0" applyFont="1" applyFill="1" applyBorder="1" applyAlignment="1" applyProtection="1">
      <alignment horizontal="left" vertical="center" wrapText="1" indent="1"/>
    </xf>
    <xf numFmtId="0" fontId="21" fillId="2" borderId="109" xfId="0" applyFont="1" applyFill="1" applyBorder="1" applyAlignment="1" applyProtection="1">
      <alignment horizontal="left" vertical="center" wrapText="1" indent="1"/>
    </xf>
    <xf numFmtId="0" fontId="123" fillId="3" borderId="114" xfId="0" applyFont="1" applyFill="1" applyBorder="1" applyAlignment="1" applyProtection="1">
      <alignment horizontal="center" vertical="center" wrapText="1"/>
    </xf>
    <xf numFmtId="0" fontId="123" fillId="3" borderId="32" xfId="0" applyFont="1" applyFill="1" applyBorder="1" applyAlignment="1" applyProtection="1">
      <alignment horizontal="center" vertical="center" wrapText="1"/>
    </xf>
    <xf numFmtId="0" fontId="123" fillId="3" borderId="29" xfId="0" applyFont="1" applyFill="1" applyBorder="1" applyAlignment="1" applyProtection="1">
      <alignment horizontal="center" vertical="center" wrapText="1"/>
    </xf>
    <xf numFmtId="0" fontId="19" fillId="3" borderId="33" xfId="0" applyFont="1" applyFill="1" applyBorder="1" applyAlignment="1" applyProtection="1">
      <alignment horizontal="center"/>
    </xf>
    <xf numFmtId="0" fontId="19" fillId="3" borderId="115" xfId="0"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0" fontId="20" fillId="3" borderId="0" xfId="0" quotePrefix="1"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wrapText="1"/>
    </xf>
    <xf numFmtId="0" fontId="21" fillId="2" borderId="31" xfId="0" applyFont="1" applyFill="1" applyBorder="1" applyAlignment="1" applyProtection="1">
      <alignment horizontal="left" vertical="center" wrapText="1" indent="1"/>
    </xf>
    <xf numFmtId="0" fontId="19" fillId="3" borderId="114" xfId="0" applyFont="1" applyFill="1" applyBorder="1" applyAlignment="1" applyProtection="1">
      <alignment horizontal="left" vertical="center"/>
    </xf>
    <xf numFmtId="0" fontId="19" fillId="3" borderId="32" xfId="0" applyFont="1" applyFill="1" applyBorder="1" applyAlignment="1" applyProtection="1">
      <alignment horizontal="left" vertical="center"/>
    </xf>
    <xf numFmtId="0" fontId="19" fillId="3" borderId="29" xfId="0" applyFont="1" applyFill="1" applyBorder="1" applyAlignment="1" applyProtection="1">
      <alignment horizontal="left" vertical="center"/>
    </xf>
    <xf numFmtId="0" fontId="23" fillId="2" borderId="30" xfId="0" applyFont="1" applyFill="1" applyBorder="1" applyAlignment="1" applyProtection="1">
      <alignment horizontal="center" wrapText="1"/>
    </xf>
    <xf numFmtId="0" fontId="0" fillId="3" borderId="0" xfId="0" applyFill="1" applyAlignment="1" applyProtection="1">
      <alignment horizontal="right"/>
    </xf>
    <xf numFmtId="165" fontId="0" fillId="3" borderId="0" xfId="0" applyNumberFormat="1" applyFill="1" applyProtection="1"/>
    <xf numFmtId="0" fontId="55" fillId="3" borderId="0" xfId="956" applyNumberFormat="1" applyFont="1" applyFill="1" applyBorder="1" applyAlignment="1" applyProtection="1">
      <alignment horizontal="center"/>
    </xf>
    <xf numFmtId="0" fontId="29" fillId="2" borderId="18" xfId="956" applyFont="1" applyFill="1" applyBorder="1" applyAlignment="1" applyProtection="1">
      <alignment horizontal="left" vertical="center" indent="2"/>
    </xf>
    <xf numFmtId="0" fontId="70" fillId="2" borderId="0" xfId="0" applyFont="1" applyFill="1" applyAlignment="1" applyProtection="1">
      <alignment horizontal="left" indent="1"/>
    </xf>
    <xf numFmtId="0" fontId="105" fillId="3" borderId="0" xfId="0" applyFont="1" applyFill="1" applyProtection="1"/>
    <xf numFmtId="0" fontId="105" fillId="3" borderId="0" xfId="0" applyFont="1" applyFill="1" applyAlignment="1" applyProtection="1">
      <alignment horizontal="center" vertical="center" wrapText="1"/>
    </xf>
    <xf numFmtId="0" fontId="24" fillId="2" borderId="18" xfId="0" applyFont="1" applyFill="1" applyBorder="1" applyAlignment="1" applyProtection="1">
      <alignment horizontal="left" vertical="center" wrapText="1"/>
    </xf>
    <xf numFmtId="0" fontId="24" fillId="0" borderId="0" xfId="0" applyFont="1" applyFill="1" applyAlignment="1" applyProtection="1">
      <alignment vertical="center" wrapText="1"/>
    </xf>
    <xf numFmtId="164" fontId="55" fillId="3" borderId="0" xfId="956" applyNumberFormat="1" applyFont="1" applyFill="1" applyBorder="1" applyAlignment="1" applyProtection="1">
      <alignment horizontal="center"/>
    </xf>
    <xf numFmtId="0" fontId="24" fillId="0" borderId="0" xfId="0" applyFont="1" applyFill="1" applyAlignment="1" applyProtection="1">
      <alignment horizontal="center" vertical="center" wrapText="1"/>
    </xf>
    <xf numFmtId="0" fontId="24" fillId="2" borderId="0" xfId="0" applyFont="1" applyFill="1" applyAlignment="1" applyProtection="1">
      <alignment horizontal="right" vertical="center" wrapText="1"/>
    </xf>
    <xf numFmtId="0" fontId="19" fillId="10" borderId="0" xfId="0" applyFont="1" applyFill="1" applyAlignment="1" applyProtection="1">
      <alignment horizontal="right" vertical="center" wrapText="1"/>
    </xf>
    <xf numFmtId="0" fontId="19" fillId="3" borderId="0" xfId="0" applyFont="1" applyFill="1" applyAlignment="1" applyProtection="1">
      <alignment horizontal="right" vertical="center" wrapText="1"/>
    </xf>
    <xf numFmtId="0" fontId="105" fillId="3" borderId="0" xfId="0" applyFont="1" applyFill="1" applyBorder="1" applyAlignment="1" applyProtection="1">
      <alignment horizontal="left" vertical="center" wrapText="1"/>
    </xf>
    <xf numFmtId="164" fontId="55" fillId="3" borderId="110" xfId="956" applyNumberFormat="1" applyFont="1" applyFill="1" applyBorder="1" applyAlignment="1" applyProtection="1">
      <alignment horizontal="center"/>
    </xf>
    <xf numFmtId="0" fontId="19" fillId="2" borderId="0" xfId="0" applyFont="1" applyFill="1" applyAlignment="1" applyProtection="1">
      <alignment horizontal="center" vertical="center" wrapText="1"/>
    </xf>
    <xf numFmtId="0" fontId="19" fillId="10" borderId="0" xfId="0" applyFont="1" applyFill="1" applyAlignment="1" applyProtection="1">
      <alignment horizontal="center" vertical="center" wrapText="1"/>
    </xf>
    <xf numFmtId="0" fontId="19" fillId="3" borderId="0" xfId="0" applyFont="1" applyFill="1" applyAlignment="1" applyProtection="1">
      <alignment horizontal="center" vertical="center" wrapText="1"/>
    </xf>
    <xf numFmtId="0" fontId="55" fillId="3" borderId="110" xfId="956" applyFont="1" applyFill="1" applyBorder="1" applyAlignment="1" applyProtection="1">
      <alignment horizontal="center"/>
    </xf>
    <xf numFmtId="0" fontId="105" fillId="0" borderId="0" xfId="163" applyFont="1" applyFill="1" applyBorder="1" applyAlignment="1" applyProtection="1"/>
    <xf numFmtId="0" fontId="105" fillId="0" borderId="0" xfId="0" applyFont="1" applyFill="1" applyAlignment="1" applyProtection="1">
      <alignment horizontal="center" wrapText="1"/>
    </xf>
    <xf numFmtId="0" fontId="19" fillId="0" borderId="0" xfId="0" applyFont="1" applyAlignment="1" applyProtection="1">
      <alignment wrapText="1"/>
    </xf>
    <xf numFmtId="0" fontId="19" fillId="10" borderId="0" xfId="0" applyFont="1" applyFill="1" applyAlignment="1" applyProtection="1">
      <alignment wrapText="1"/>
    </xf>
    <xf numFmtId="0" fontId="19" fillId="3" borderId="0" xfId="0" applyFont="1" applyFill="1" applyAlignment="1" applyProtection="1">
      <alignment horizontal="center" textRotation="90" wrapText="1"/>
    </xf>
    <xf numFmtId="0" fontId="24" fillId="3" borderId="0" xfId="957" applyFont="1" applyFill="1" applyBorder="1" applyAlignment="1" applyProtection="1">
      <alignment horizontal="left" wrapText="1" indent="2"/>
    </xf>
    <xf numFmtId="0" fontId="52" fillId="3" borderId="0" xfId="957" applyFont="1" applyFill="1" applyBorder="1" applyAlignment="1" applyProtection="1">
      <alignment horizontal="left" wrapText="1" indent="2"/>
    </xf>
    <xf numFmtId="0" fontId="19" fillId="2" borderId="0" xfId="0" applyFont="1" applyFill="1" applyAlignment="1" applyProtection="1">
      <alignment horizontal="center" wrapText="1"/>
    </xf>
    <xf numFmtId="2" fontId="19" fillId="2" borderId="0" xfId="0" applyNumberFormat="1" applyFont="1" applyFill="1" applyAlignment="1" applyProtection="1">
      <alignment horizontal="center" wrapText="1"/>
    </xf>
    <xf numFmtId="0" fontId="106" fillId="3" borderId="0" xfId="956" applyFont="1" applyFill="1" applyBorder="1" applyAlignment="1" applyProtection="1">
      <alignment horizontal="center"/>
    </xf>
    <xf numFmtId="0" fontId="125" fillId="0" borderId="0" xfId="0" applyFont="1" applyFill="1" applyAlignment="1" applyProtection="1">
      <alignment horizontal="center" wrapText="1"/>
    </xf>
    <xf numFmtId="0" fontId="0" fillId="3" borderId="0" xfId="0" applyFill="1" applyBorder="1" applyAlignment="1" applyProtection="1">
      <alignment horizontal="left" vertical="center" wrapText="1" indent="1"/>
    </xf>
    <xf numFmtId="0" fontId="64" fillId="0" borderId="0" xfId="138" applyFont="1" applyFill="1" applyProtection="1">
      <protection locked="0"/>
    </xf>
    <xf numFmtId="0" fontId="64" fillId="0" borderId="0" xfId="0" applyFont="1" applyFill="1" applyProtection="1">
      <protection locked="0"/>
    </xf>
    <xf numFmtId="49" fontId="64" fillId="0" borderId="0" xfId="143" applyNumberFormat="1" applyFont="1" applyFill="1" applyProtection="1">
      <protection locked="0"/>
    </xf>
    <xf numFmtId="0" fontId="40" fillId="0" borderId="0" xfId="0" applyFont="1" applyProtection="1">
      <protection locked="0"/>
    </xf>
    <xf numFmtId="0" fontId="64" fillId="0" borderId="0" xfId="138" applyFont="1" applyProtection="1">
      <protection locked="0"/>
    </xf>
    <xf numFmtId="49" fontId="63" fillId="0" borderId="0" xfId="7767" applyNumberFormat="1" applyFont="1" applyProtection="1">
      <protection locked="0"/>
    </xf>
    <xf numFmtId="167" fontId="0" fillId="0" borderId="0" xfId="0" applyNumberFormat="1"/>
    <xf numFmtId="167" fontId="0" fillId="0" borderId="0" xfId="0" applyNumberFormat="1" applyAlignment="1">
      <alignment wrapText="1"/>
    </xf>
    <xf numFmtId="0" fontId="8" fillId="0" borderId="0" xfId="39879"/>
    <xf numFmtId="0" fontId="0" fillId="0" borderId="0" xfId="39879" applyFont="1" applyFill="1"/>
    <xf numFmtId="0" fontId="0" fillId="0" borderId="0" xfId="39878" applyFont="1" applyFill="1"/>
    <xf numFmtId="0" fontId="0" fillId="0" borderId="0" xfId="0" applyFill="1"/>
    <xf numFmtId="0" fontId="0" fillId="0" borderId="0" xfId="39879" applyFont="1" applyFill="1" applyAlignment="1">
      <alignment wrapText="1"/>
    </xf>
    <xf numFmtId="0" fontId="106" fillId="3" borderId="0" xfId="0" applyFont="1" applyFill="1" applyProtection="1"/>
    <xf numFmtId="0" fontId="8" fillId="0" borderId="0" xfId="39878" applyProtection="1">
      <protection locked="0"/>
    </xf>
    <xf numFmtId="15" fontId="0" fillId="0" borderId="0" xfId="0" applyNumberFormat="1"/>
    <xf numFmtId="0" fontId="3" fillId="0" borderId="0" xfId="39878" applyFont="1"/>
    <xf numFmtId="0" fontId="2" fillId="0" borderId="0" xfId="39878" applyFont="1" applyProtection="1">
      <protection locked="0"/>
    </xf>
    <xf numFmtId="0" fontId="78" fillId="4" borderId="35" xfId="426" applyFont="1" applyFill="1" applyBorder="1" applyAlignment="1" applyProtection="1">
      <alignment horizontal="left" wrapText="1"/>
    </xf>
    <xf numFmtId="0" fontId="78" fillId="4" borderId="44" xfId="426" applyFont="1" applyFill="1" applyBorder="1" applyAlignment="1" applyProtection="1">
      <alignment horizontal="left" wrapText="1"/>
    </xf>
    <xf numFmtId="0" fontId="78" fillId="4" borderId="36" xfId="426" applyFont="1" applyFill="1" applyBorder="1" applyAlignment="1" applyProtection="1">
      <alignment horizontal="left" wrapText="1"/>
    </xf>
    <xf numFmtId="0" fontId="78" fillId="4" borderId="35" xfId="426" applyFont="1" applyFill="1" applyBorder="1" applyAlignment="1" applyProtection="1">
      <alignment horizontal="left"/>
    </xf>
    <xf numFmtId="0" fontId="78" fillId="4" borderId="44" xfId="426" applyFont="1" applyFill="1" applyBorder="1" applyAlignment="1" applyProtection="1">
      <alignment horizontal="left"/>
    </xf>
    <xf numFmtId="0" fontId="78" fillId="4" borderId="36" xfId="426" applyFont="1" applyFill="1" applyBorder="1" applyAlignment="1" applyProtection="1">
      <alignment horizontal="left"/>
    </xf>
    <xf numFmtId="0" fontId="78" fillId="27" borderId="40" xfId="427" applyFont="1" applyFill="1" applyBorder="1" applyAlignment="1" applyProtection="1">
      <alignment horizontal="left" vertical="top" wrapText="1"/>
    </xf>
    <xf numFmtId="0" fontId="78" fillId="27" borderId="41" xfId="427" applyFont="1" applyFill="1" applyBorder="1" applyAlignment="1" applyProtection="1">
      <alignment horizontal="left" vertical="top" wrapText="1"/>
    </xf>
    <xf numFmtId="0" fontId="78" fillId="27" borderId="42" xfId="427" applyFont="1" applyFill="1" applyBorder="1" applyAlignment="1" applyProtection="1">
      <alignment horizontal="left" vertical="top" wrapText="1"/>
    </xf>
    <xf numFmtId="0" fontId="58" fillId="27" borderId="20" xfId="427" applyFont="1" applyFill="1" applyBorder="1" applyAlignment="1" applyProtection="1">
      <alignment horizontal="left" wrapText="1"/>
    </xf>
    <xf numFmtId="0" fontId="78" fillId="27" borderId="35" xfId="427" applyFont="1" applyFill="1" applyBorder="1" applyAlignment="1" applyProtection="1">
      <alignment horizontal="left" wrapText="1"/>
    </xf>
    <xf numFmtId="0" fontId="78" fillId="27" borderId="44" xfId="427" applyFont="1" applyFill="1" applyBorder="1" applyAlignment="1" applyProtection="1">
      <alignment horizontal="left" wrapText="1"/>
    </xf>
    <xf numFmtId="0" fontId="78" fillId="27" borderId="36" xfId="427" applyFont="1" applyFill="1" applyBorder="1" applyAlignment="1" applyProtection="1">
      <alignment horizontal="left" wrapText="1"/>
    </xf>
    <xf numFmtId="0" fontId="68" fillId="27" borderId="0" xfId="426" applyFont="1" applyFill="1" applyAlignment="1" applyProtection="1">
      <alignment horizontal="left" wrapText="1"/>
    </xf>
    <xf numFmtId="0" fontId="13" fillId="27" borderId="0" xfId="426" applyFill="1" applyAlignment="1" applyProtection="1">
      <alignment horizontal="left" vertical="top" wrapText="1"/>
    </xf>
    <xf numFmtId="49" fontId="78" fillId="27" borderId="23" xfId="427" applyNumberFormat="1" applyFont="1" applyFill="1" applyBorder="1" applyAlignment="1" applyProtection="1">
      <alignment horizontal="left" wrapText="1"/>
    </xf>
    <xf numFmtId="49" fontId="78" fillId="27" borderId="24" xfId="427" applyNumberFormat="1" applyFont="1" applyFill="1" applyBorder="1" applyAlignment="1" applyProtection="1">
      <alignment horizontal="left" wrapText="1"/>
    </xf>
    <xf numFmtId="49" fontId="78" fillId="27" borderId="39" xfId="427" applyNumberFormat="1" applyFont="1" applyFill="1" applyBorder="1" applyAlignment="1" applyProtection="1">
      <alignment horizontal="left" wrapText="1"/>
    </xf>
    <xf numFmtId="0" fontId="78" fillId="27" borderId="23" xfId="427" applyFont="1" applyFill="1" applyBorder="1" applyAlignment="1" applyProtection="1">
      <alignment horizontal="left" vertical="top" wrapText="1"/>
    </xf>
    <xf numFmtId="0" fontId="78" fillId="27" borderId="24" xfId="427" applyFont="1" applyFill="1" applyBorder="1" applyAlignment="1" applyProtection="1">
      <alignment horizontal="left" vertical="top" wrapText="1"/>
    </xf>
    <xf numFmtId="0" fontId="78" fillId="27" borderId="39" xfId="427" applyFont="1" applyFill="1" applyBorder="1" applyAlignment="1" applyProtection="1">
      <alignment horizontal="left" vertical="top" wrapText="1"/>
    </xf>
    <xf numFmtId="0" fontId="78" fillId="27" borderId="23" xfId="427" applyFont="1" applyFill="1" applyBorder="1" applyAlignment="1" applyProtection="1">
      <alignment horizontal="left" wrapText="1"/>
    </xf>
    <xf numFmtId="0" fontId="78" fillId="27" borderId="24" xfId="427" applyFont="1" applyFill="1" applyBorder="1" applyAlignment="1" applyProtection="1">
      <alignment horizontal="left" wrapText="1"/>
    </xf>
    <xf numFmtId="0" fontId="78" fillId="27" borderId="39" xfId="427" applyFont="1" applyFill="1" applyBorder="1" applyAlignment="1" applyProtection="1">
      <alignment horizontal="left" wrapText="1"/>
    </xf>
    <xf numFmtId="0" fontId="78" fillId="27" borderId="40" xfId="427" applyFont="1" applyFill="1" applyBorder="1" applyAlignment="1" applyProtection="1">
      <alignment horizontal="left" wrapText="1"/>
    </xf>
    <xf numFmtId="0" fontId="78" fillId="27" borderId="41" xfId="427" applyFont="1" applyFill="1" applyBorder="1" applyAlignment="1" applyProtection="1">
      <alignment horizontal="left" wrapText="1"/>
    </xf>
    <xf numFmtId="0" fontId="78" fillId="27" borderId="42" xfId="427" applyFont="1" applyFill="1" applyBorder="1" applyAlignment="1" applyProtection="1">
      <alignment horizontal="left" wrapText="1"/>
    </xf>
    <xf numFmtId="0" fontId="13" fillId="27" borderId="106" xfId="427" applyFill="1" applyBorder="1" applyAlignment="1" applyProtection="1">
      <alignment horizontal="left" wrapText="1"/>
    </xf>
    <xf numFmtId="49" fontId="69" fillId="27" borderId="0" xfId="427" applyNumberFormat="1" applyFont="1" applyFill="1" applyAlignment="1" applyProtection="1">
      <alignment horizontal="left" wrapText="1"/>
    </xf>
    <xf numFmtId="0" fontId="13" fillId="27" borderId="0" xfId="427" applyFill="1" applyAlignment="1" applyProtection="1">
      <alignment horizontal="left" wrapText="1"/>
    </xf>
    <xf numFmtId="0" fontId="13" fillId="27" borderId="105" xfId="433" applyFill="1" applyBorder="1" applyAlignment="1" applyProtection="1">
      <alignment horizontal="left" wrapText="1"/>
    </xf>
    <xf numFmtId="0" fontId="69" fillId="27" borderId="0" xfId="427" applyFont="1" applyFill="1" applyAlignment="1" applyProtection="1">
      <alignment horizontal="left" vertical="top" wrapText="1"/>
    </xf>
    <xf numFmtId="0" fontId="69" fillId="27" borderId="0" xfId="427" applyFont="1" applyFill="1" applyAlignment="1" applyProtection="1">
      <alignment horizontal="left" wrapText="1"/>
    </xf>
    <xf numFmtId="0" fontId="13" fillId="27" borderId="0" xfId="427" applyFont="1" applyFill="1" applyAlignment="1" applyProtection="1">
      <alignment horizontal="left" wrapText="1"/>
    </xf>
    <xf numFmtId="0" fontId="55" fillId="27" borderId="40" xfId="427" applyFont="1" applyFill="1" applyBorder="1" applyAlignment="1" applyProtection="1">
      <alignment horizontal="left" vertical="top" wrapText="1"/>
    </xf>
    <xf numFmtId="0" fontId="55" fillId="27" borderId="41" xfId="427" applyFont="1" applyFill="1" applyBorder="1" applyAlignment="1" applyProtection="1">
      <alignment horizontal="left" vertical="top" wrapText="1"/>
    </xf>
    <xf numFmtId="0" fontId="55" fillId="27" borderId="42" xfId="427" applyFont="1" applyFill="1" applyBorder="1" applyAlignment="1" applyProtection="1">
      <alignment horizontal="left" vertical="top" wrapText="1"/>
    </xf>
    <xf numFmtId="0" fontId="68" fillId="27" borderId="0" xfId="427" applyFont="1" applyFill="1" applyAlignment="1" applyProtection="1">
      <alignment horizontal="left" wrapText="1"/>
    </xf>
    <xf numFmtId="0" fontId="13" fillId="27" borderId="0" xfId="427" applyFont="1" applyFill="1" applyBorder="1" applyAlignment="1" applyProtection="1">
      <alignment horizontal="left" wrapText="1"/>
    </xf>
    <xf numFmtId="0" fontId="78" fillId="27" borderId="0" xfId="427" applyFont="1" applyFill="1" applyBorder="1" applyAlignment="1" applyProtection="1">
      <alignment horizontal="left" wrapText="1"/>
    </xf>
    <xf numFmtId="49" fontId="78" fillId="4" borderId="23" xfId="433" applyNumberFormat="1" applyFont="1" applyFill="1" applyBorder="1" applyAlignment="1" applyProtection="1">
      <alignment horizontal="left" wrapText="1"/>
    </xf>
    <xf numFmtId="49" fontId="78" fillId="4" borderId="24" xfId="433" applyNumberFormat="1" applyFont="1" applyFill="1" applyBorder="1" applyAlignment="1" applyProtection="1">
      <alignment horizontal="left" wrapText="1"/>
    </xf>
    <xf numFmtId="49" fontId="78" fillId="4" borderId="39" xfId="433" applyNumberFormat="1" applyFont="1" applyFill="1" applyBorder="1" applyAlignment="1" applyProtection="1">
      <alignment horizontal="left" wrapText="1"/>
    </xf>
    <xf numFmtId="0" fontId="18" fillId="27" borderId="0" xfId="427" applyFont="1" applyFill="1" applyAlignment="1" applyProtection="1">
      <alignment horizontal="left" vertical="center" wrapText="1"/>
    </xf>
    <xf numFmtId="2" fontId="13" fillId="27" borderId="0" xfId="427" applyNumberFormat="1" applyFill="1" applyAlignment="1" applyProtection="1">
      <alignment horizontal="left" wrapText="1"/>
    </xf>
    <xf numFmtId="0" fontId="13" fillId="27" borderId="0" xfId="426" applyFill="1" applyAlignment="1" applyProtection="1">
      <alignment horizontal="left" wrapText="1"/>
    </xf>
    <xf numFmtId="0" fontId="40" fillId="27" borderId="0" xfId="427" applyFont="1" applyFill="1" applyAlignment="1" applyProtection="1">
      <alignment horizontal="left" wrapText="1"/>
    </xf>
    <xf numFmtId="0" fontId="55" fillId="4" borderId="8" xfId="426" applyFont="1" applyFill="1" applyBorder="1" applyAlignment="1" applyProtection="1">
      <alignment horizontal="left" wrapText="1"/>
    </xf>
    <xf numFmtId="0" fontId="78" fillId="4" borderId="23" xfId="426" applyFont="1" applyFill="1" applyBorder="1" applyAlignment="1" applyProtection="1">
      <alignment horizontal="left" vertical="top" wrapText="1"/>
    </xf>
    <xf numFmtId="0" fontId="78" fillId="4" borderId="24" xfId="426" applyFont="1" applyFill="1" applyBorder="1" applyAlignment="1" applyProtection="1">
      <alignment horizontal="left" vertical="top" wrapText="1"/>
    </xf>
    <xf numFmtId="0" fontId="78" fillId="4" borderId="39" xfId="426" applyFont="1" applyFill="1" applyBorder="1" applyAlignment="1" applyProtection="1">
      <alignment horizontal="left" vertical="top" wrapText="1"/>
    </xf>
    <xf numFmtId="0" fontId="78" fillId="4" borderId="8" xfId="426" applyFont="1" applyFill="1" applyBorder="1" applyAlignment="1" applyProtection="1">
      <alignment wrapText="1"/>
    </xf>
    <xf numFmtId="0" fontId="78" fillId="4" borderId="8" xfId="426" applyFont="1" applyFill="1" applyBorder="1" applyAlignment="1" applyProtection="1">
      <alignment horizontal="left" wrapText="1"/>
    </xf>
    <xf numFmtId="0" fontId="107" fillId="0" borderId="111" xfId="426" applyFont="1" applyBorder="1" applyAlignment="1" applyProtection="1">
      <alignment horizontal="center" vertical="center"/>
    </xf>
    <xf numFmtId="0" fontId="107" fillId="0" borderId="112" xfId="426" applyFont="1" applyBorder="1" applyAlignment="1" applyProtection="1">
      <alignment horizontal="center" vertical="center"/>
    </xf>
    <xf numFmtId="0" fontId="107" fillId="0" borderId="113" xfId="426" applyFont="1" applyBorder="1" applyAlignment="1" applyProtection="1">
      <alignment horizontal="center" vertical="center"/>
    </xf>
    <xf numFmtId="0" fontId="76" fillId="0" borderId="102" xfId="426" applyFont="1" applyBorder="1" applyAlignment="1" applyProtection="1">
      <alignment horizontal="center" vertical="center"/>
    </xf>
    <xf numFmtId="0" fontId="76" fillId="0" borderId="103" xfId="426" applyFont="1" applyBorder="1" applyAlignment="1" applyProtection="1">
      <alignment horizontal="center" vertical="center"/>
    </xf>
    <xf numFmtId="0" fontId="76" fillId="0" borderId="104" xfId="426" applyFont="1" applyBorder="1" applyAlignment="1" applyProtection="1">
      <alignment horizontal="center" vertical="center"/>
    </xf>
    <xf numFmtId="0" fontId="76" fillId="0" borderId="112" xfId="426" applyFont="1" applyBorder="1" applyAlignment="1" applyProtection="1">
      <alignment horizontal="center" vertical="center"/>
    </xf>
    <xf numFmtId="0" fontId="76" fillId="0" borderId="113" xfId="426" applyFont="1" applyBorder="1" applyAlignment="1" applyProtection="1">
      <alignment horizontal="center" vertical="center"/>
    </xf>
    <xf numFmtId="0" fontId="77" fillId="27" borderId="105" xfId="426" applyFont="1" applyFill="1" applyBorder="1" applyAlignment="1" applyProtection="1">
      <alignment horizontal="left" wrapText="1"/>
    </xf>
    <xf numFmtId="0" fontId="18" fillId="27" borderId="0" xfId="426" applyFont="1" applyFill="1" applyAlignment="1" applyProtection="1">
      <alignment horizontal="left" wrapText="1"/>
    </xf>
    <xf numFmtId="0" fontId="13" fillId="27" borderId="0" xfId="426" applyFill="1" applyAlignment="1" applyProtection="1">
      <alignment horizontal="left" vertical="center" wrapText="1"/>
    </xf>
    <xf numFmtId="0" fontId="55" fillId="2" borderId="18" xfId="39876" applyFont="1" applyFill="1" applyBorder="1" applyAlignment="1" applyProtection="1">
      <alignment horizontal="center" vertical="center" wrapText="1"/>
    </xf>
    <xf numFmtId="0" fontId="75" fillId="4" borderId="18" xfId="432" applyFont="1" applyFill="1" applyBorder="1" applyAlignment="1" applyProtection="1">
      <alignment horizontal="center" wrapText="1"/>
    </xf>
    <xf numFmtId="0" fontId="76" fillId="7" borderId="102" xfId="426" applyFont="1" applyFill="1" applyBorder="1" applyAlignment="1" applyProtection="1">
      <alignment horizontal="center" vertical="center"/>
    </xf>
    <xf numFmtId="0" fontId="76" fillId="7" borderId="103" xfId="426" applyFont="1" applyFill="1" applyBorder="1" applyAlignment="1" applyProtection="1">
      <alignment horizontal="center" vertical="center"/>
    </xf>
    <xf numFmtId="0" fontId="76" fillId="7" borderId="104" xfId="426" applyFont="1" applyFill="1" applyBorder="1" applyAlignment="1" applyProtection="1">
      <alignment horizontal="center" vertical="center"/>
    </xf>
    <xf numFmtId="0" fontId="73" fillId="4" borderId="8" xfId="430" applyFont="1" applyFill="1" applyBorder="1" applyAlignment="1" applyProtection="1">
      <alignment horizontal="left" vertical="top" wrapText="1"/>
    </xf>
    <xf numFmtId="0" fontId="55" fillId="4" borderId="8" xfId="430" applyFont="1" applyFill="1" applyBorder="1" applyAlignment="1" applyProtection="1">
      <alignment horizontal="left" vertical="top" wrapText="1"/>
    </xf>
    <xf numFmtId="0" fontId="55" fillId="4" borderId="8" xfId="430" applyFont="1" applyFill="1" applyBorder="1" applyAlignment="1" applyProtection="1">
      <alignment horizontal="left" vertical="center" wrapText="1"/>
    </xf>
    <xf numFmtId="0" fontId="31" fillId="27" borderId="0" xfId="431" applyFont="1" applyFill="1" applyBorder="1" applyAlignment="1" applyProtection="1">
      <alignment horizontal="left" vertical="top" wrapText="1"/>
    </xf>
    <xf numFmtId="0" fontId="40" fillId="27" borderId="0" xfId="426" applyFont="1" applyFill="1" applyAlignment="1" applyProtection="1">
      <alignment horizontal="left" wrapText="1"/>
    </xf>
    <xf numFmtId="0" fontId="55" fillId="4" borderId="8" xfId="429" applyFont="1" applyFill="1" applyBorder="1" applyAlignment="1" applyProtection="1">
      <alignment horizontal="left" vertical="top" wrapText="1"/>
    </xf>
    <xf numFmtId="0" fontId="13" fillId="27" borderId="0" xfId="426" applyFont="1" applyFill="1" applyAlignment="1" applyProtection="1">
      <alignment horizontal="left" wrapText="1"/>
    </xf>
    <xf numFmtId="0" fontId="66" fillId="27" borderId="0" xfId="426" applyFont="1" applyFill="1" applyAlignment="1" applyProtection="1">
      <alignment horizontal="left" wrapText="1"/>
    </xf>
    <xf numFmtId="0" fontId="100" fillId="27" borderId="0" xfId="426" applyFont="1" applyFill="1" applyAlignment="1" applyProtection="1">
      <alignment horizontal="center" wrapText="1"/>
    </xf>
    <xf numFmtId="0" fontId="101" fillId="27" borderId="0" xfId="426" applyFont="1" applyFill="1" applyAlignment="1" applyProtection="1">
      <alignment horizontal="left" vertical="center" wrapText="1"/>
    </xf>
    <xf numFmtId="0" fontId="4" fillId="27" borderId="0" xfId="426" applyFont="1" applyFill="1" applyAlignment="1" applyProtection="1">
      <alignment horizontal="left" wrapText="1"/>
    </xf>
    <xf numFmtId="0" fontId="0" fillId="27" borderId="0" xfId="426" applyFont="1" applyFill="1" applyAlignment="1" applyProtection="1">
      <alignment horizontal="left" wrapText="1"/>
    </xf>
    <xf numFmtId="0" fontId="9" fillId="0" borderId="0" xfId="39876" applyAlignment="1" applyProtection="1">
      <alignment horizontal="left" wrapText="1"/>
    </xf>
    <xf numFmtId="0" fontId="55" fillId="4" borderId="23" xfId="3" applyFont="1" applyFill="1" applyBorder="1" applyAlignment="1" applyProtection="1">
      <alignment horizontal="center" vertical="center" wrapText="1"/>
      <protection locked="0"/>
    </xf>
    <xf numFmtId="0" fontId="55" fillId="4" borderId="24" xfId="3" applyFont="1" applyFill="1" applyBorder="1" applyAlignment="1" applyProtection="1">
      <alignment horizontal="center" vertical="center" wrapText="1"/>
      <protection locked="0"/>
    </xf>
    <xf numFmtId="0" fontId="55" fillId="4" borderId="39" xfId="3" applyFont="1" applyFill="1" applyBorder="1" applyAlignment="1" applyProtection="1">
      <alignment horizontal="center" vertical="center" wrapText="1"/>
      <protection locked="0"/>
    </xf>
    <xf numFmtId="0" fontId="21" fillId="2" borderId="0" xfId="1" applyFont="1" applyFill="1" applyBorder="1" applyAlignment="1" applyProtection="1">
      <alignment horizontal="left" vertical="center" wrapText="1"/>
    </xf>
    <xf numFmtId="0" fontId="55" fillId="4" borderId="23" xfId="965" applyFont="1" applyFill="1" applyBorder="1" applyAlignment="1" applyProtection="1">
      <alignment horizontal="left" vertical="center" wrapText="1"/>
      <protection locked="0"/>
    </xf>
    <xf numFmtId="0" fontId="55" fillId="4" borderId="24" xfId="965" applyFont="1" applyFill="1" applyBorder="1" applyAlignment="1" applyProtection="1">
      <alignment horizontal="left" vertical="center" wrapText="1"/>
      <protection locked="0"/>
    </xf>
    <xf numFmtId="0" fontId="55" fillId="4" borderId="39" xfId="965" applyFont="1" applyFill="1" applyBorder="1" applyAlignment="1" applyProtection="1">
      <alignment horizontal="left" vertical="center" wrapText="1"/>
      <protection locked="0"/>
    </xf>
    <xf numFmtId="0" fontId="55" fillId="4" borderId="23" xfId="3" applyFont="1" applyFill="1" applyBorder="1" applyAlignment="1" applyProtection="1">
      <alignment horizontal="left" vertical="center" wrapText="1"/>
      <protection locked="0"/>
    </xf>
    <xf numFmtId="0" fontId="55" fillId="4" borderId="24" xfId="3" applyFont="1" applyFill="1" applyBorder="1" applyAlignment="1" applyProtection="1">
      <alignment horizontal="left" vertical="center" wrapText="1"/>
      <protection locked="0"/>
    </xf>
    <xf numFmtId="0" fontId="55" fillId="4" borderId="39" xfId="3" applyFont="1" applyFill="1" applyBorder="1" applyAlignment="1" applyProtection="1">
      <alignment horizontal="left" vertical="center" wrapText="1"/>
      <protection locked="0"/>
    </xf>
    <xf numFmtId="0" fontId="75" fillId="4" borderId="89" xfId="437" applyFont="1" applyFill="1" applyBorder="1" applyAlignment="1" applyProtection="1">
      <alignment horizontal="left" vertical="center" wrapText="1"/>
      <protection locked="0"/>
    </xf>
    <xf numFmtId="0" fontId="75" fillId="4" borderId="90" xfId="437" applyFont="1" applyFill="1" applyBorder="1" applyAlignment="1" applyProtection="1">
      <alignment horizontal="left" vertical="center" wrapText="1"/>
      <protection locked="0"/>
    </xf>
    <xf numFmtId="0" fontId="24" fillId="10" borderId="37" xfId="0" applyFont="1" applyFill="1" applyBorder="1" applyAlignment="1" applyProtection="1">
      <alignment horizontal="center" vertical="center" wrapText="1"/>
    </xf>
    <xf numFmtId="0" fontId="24" fillId="10" borderId="47" xfId="0" applyFont="1" applyFill="1" applyBorder="1" applyAlignment="1" applyProtection="1">
      <alignment horizontal="center" vertical="center" wrapText="1"/>
    </xf>
    <xf numFmtId="0" fontId="24" fillId="10" borderId="46" xfId="0" applyFont="1" applyFill="1" applyBorder="1" applyAlignment="1" applyProtection="1">
      <alignment horizontal="center" vertical="center" wrapText="1"/>
    </xf>
    <xf numFmtId="0" fontId="21" fillId="2" borderId="37" xfId="0" applyFont="1" applyFill="1" applyBorder="1" applyAlignment="1" applyProtection="1">
      <alignment horizontal="center" vertical="center" wrapText="1"/>
    </xf>
    <xf numFmtId="0" fontId="21" fillId="2" borderId="60" xfId="0" applyFont="1" applyFill="1" applyBorder="1" applyAlignment="1" applyProtection="1">
      <alignment horizontal="center" vertical="center" wrapText="1"/>
    </xf>
    <xf numFmtId="0" fontId="21" fillId="2" borderId="59" xfId="0" applyFont="1" applyFill="1" applyBorder="1" applyAlignment="1" applyProtection="1">
      <alignment horizontal="center" vertical="center" wrapText="1"/>
    </xf>
    <xf numFmtId="0" fontId="24" fillId="2" borderId="18" xfId="0" applyFont="1" applyFill="1" applyBorder="1" applyAlignment="1" applyProtection="1">
      <alignment horizontal="center" vertical="center" wrapText="1"/>
    </xf>
    <xf numFmtId="0" fontId="24" fillId="2" borderId="37" xfId="0" applyFont="1" applyFill="1" applyBorder="1" applyAlignment="1" applyProtection="1">
      <alignment horizontal="center" vertical="center" wrapText="1"/>
    </xf>
    <xf numFmtId="0" fontId="24" fillId="2" borderId="47" xfId="0" applyFont="1" applyFill="1" applyBorder="1" applyAlignment="1" applyProtection="1">
      <alignment horizontal="center" vertical="center" wrapText="1"/>
    </xf>
    <xf numFmtId="0" fontId="40" fillId="2" borderId="0" xfId="0" applyFont="1" applyFill="1" applyBorder="1" applyAlignment="1" applyProtection="1">
      <alignment horizontal="left" vertical="center" wrapText="1" indent="1"/>
    </xf>
    <xf numFmtId="0" fontId="24" fillId="2" borderId="46" xfId="0" applyFont="1" applyFill="1" applyBorder="1" applyAlignment="1" applyProtection="1">
      <alignment horizontal="center" vertical="center" wrapText="1"/>
    </xf>
    <xf numFmtId="0" fontId="58" fillId="10" borderId="37" xfId="957" applyFont="1" applyFill="1" applyBorder="1" applyAlignment="1" applyProtection="1">
      <alignment horizontal="center" vertical="center" wrapText="1"/>
    </xf>
    <xf numFmtId="0" fontId="58" fillId="10" borderId="47" xfId="957" applyFont="1" applyFill="1" applyBorder="1" applyAlignment="1" applyProtection="1">
      <alignment horizontal="center" vertical="center" wrapText="1"/>
    </xf>
    <xf numFmtId="0" fontId="58" fillId="10" borderId="46" xfId="957" applyFont="1" applyFill="1" applyBorder="1" applyAlignment="1" applyProtection="1">
      <alignment horizontal="center" vertical="center" wrapText="1"/>
    </xf>
    <xf numFmtId="0" fontId="24" fillId="10" borderId="85" xfId="0" applyFont="1" applyFill="1" applyBorder="1" applyAlignment="1" applyProtection="1">
      <alignment horizontal="center" vertical="center" wrapText="1"/>
    </xf>
    <xf numFmtId="0" fontId="24" fillId="10" borderId="86" xfId="0" applyFont="1" applyFill="1" applyBorder="1" applyAlignment="1" applyProtection="1">
      <alignment horizontal="center" vertical="center" wrapText="1"/>
    </xf>
    <xf numFmtId="0" fontId="24" fillId="10" borderId="86" xfId="0" applyFont="1" applyFill="1" applyBorder="1" applyAlignment="1" applyProtection="1">
      <alignment horizontal="center" vertical="center"/>
    </xf>
    <xf numFmtId="0" fontId="24" fillId="10" borderId="87" xfId="0" applyFont="1" applyFill="1" applyBorder="1" applyAlignment="1" applyProtection="1">
      <alignment horizontal="center" vertical="center"/>
    </xf>
    <xf numFmtId="0" fontId="20" fillId="2" borderId="48" xfId="0" quotePrefix="1" applyFont="1" applyFill="1" applyBorder="1" applyAlignment="1" applyProtection="1">
      <alignment horizontal="center" vertical="center" wrapText="1"/>
    </xf>
    <xf numFmtId="0" fontId="20" fillId="2" borderId="48" xfId="0" applyFont="1" applyFill="1" applyBorder="1" applyAlignment="1" applyProtection="1">
      <alignment horizontal="center" vertical="center" wrapText="1"/>
    </xf>
    <xf numFmtId="0" fontId="20" fillId="2" borderId="0" xfId="0" quotePrefix="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34" xfId="0" applyFont="1" applyFill="1" applyBorder="1" applyAlignment="1" applyProtection="1">
      <alignment horizontal="center" vertical="center" wrapText="1"/>
    </xf>
    <xf numFmtId="0" fontId="20" fillId="2" borderId="84" xfId="0" applyFont="1" applyFill="1" applyBorder="1" applyAlignment="1" applyProtection="1">
      <alignment horizontal="center" vertical="center" wrapText="1"/>
    </xf>
    <xf numFmtId="0" fontId="75" fillId="4" borderId="93" xfId="437" applyFont="1" applyFill="1" applyBorder="1" applyAlignment="1" applyProtection="1">
      <alignment horizontal="left" vertical="center" wrapText="1"/>
      <protection locked="0"/>
    </xf>
    <xf numFmtId="0" fontId="75" fillId="4" borderId="94" xfId="437" applyFont="1" applyFill="1" applyBorder="1" applyAlignment="1" applyProtection="1">
      <alignment horizontal="left" vertical="center" wrapText="1"/>
      <protection locked="0"/>
    </xf>
    <xf numFmtId="0" fontId="75" fillId="4" borderId="49" xfId="437" applyFont="1" applyFill="1" applyBorder="1" applyAlignment="1" applyProtection="1">
      <alignment horizontal="left" vertical="center" wrapText="1"/>
      <protection locked="0"/>
    </xf>
    <xf numFmtId="0" fontId="75" fillId="4" borderId="50" xfId="437" applyFont="1" applyFill="1" applyBorder="1" applyAlignment="1" applyProtection="1">
      <alignment horizontal="left" vertical="center" wrapText="1"/>
      <protection locked="0"/>
    </xf>
    <xf numFmtId="0" fontId="75" fillId="4" borderId="91" xfId="437" applyFont="1" applyFill="1" applyBorder="1" applyAlignment="1" applyProtection="1">
      <alignment horizontal="left" vertical="center" wrapText="1"/>
      <protection locked="0"/>
    </xf>
    <xf numFmtId="0" fontId="75" fillId="4" borderId="92" xfId="437" applyFont="1" applyFill="1" applyBorder="1" applyAlignment="1" applyProtection="1">
      <alignment horizontal="left" vertical="center" wrapText="1"/>
      <protection locked="0"/>
    </xf>
    <xf numFmtId="0" fontId="24" fillId="10" borderId="87" xfId="0" applyFont="1" applyFill="1" applyBorder="1" applyAlignment="1" applyProtection="1">
      <alignment horizontal="center" vertical="center" wrapText="1"/>
    </xf>
    <xf numFmtId="0" fontId="20" fillId="2" borderId="3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2" borderId="89" xfId="0" applyFont="1" applyFill="1" applyBorder="1" applyAlignment="1" applyProtection="1">
      <alignment horizontal="center" vertical="center" wrapText="1"/>
    </xf>
    <xf numFmtId="0" fontId="20" fillId="2" borderId="90" xfId="0" applyFont="1" applyFill="1" applyBorder="1" applyAlignment="1" applyProtection="1">
      <alignment horizontal="center" vertical="center" wrapText="1"/>
    </xf>
    <xf numFmtId="0" fontId="75" fillId="3" borderId="122" xfId="437" applyFont="1" applyFill="1" applyBorder="1" applyAlignment="1" applyProtection="1">
      <alignment horizontal="left" vertical="center" wrapText="1"/>
      <protection locked="0"/>
    </xf>
    <xf numFmtId="0" fontId="75" fillId="3" borderId="123" xfId="437" applyFont="1" applyFill="1" applyBorder="1" applyAlignment="1" applyProtection="1">
      <alignment horizontal="left" vertical="center" wrapText="1"/>
      <protection locked="0"/>
    </xf>
    <xf numFmtId="0" fontId="21" fillId="2" borderId="0"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indent="1"/>
    </xf>
    <xf numFmtId="0" fontId="21" fillId="2" borderId="61" xfId="0" applyFont="1" applyFill="1" applyBorder="1" applyAlignment="1" applyProtection="1">
      <alignment horizontal="left" vertical="center" wrapText="1" indent="1"/>
    </xf>
    <xf numFmtId="0" fontId="21" fillId="2" borderId="9" xfId="0" applyFont="1" applyFill="1" applyBorder="1" applyAlignment="1" applyProtection="1">
      <alignment horizontal="left" vertical="center" wrapText="1" indent="1"/>
    </xf>
    <xf numFmtId="0" fontId="21" fillId="2" borderId="58" xfId="0" applyFont="1" applyFill="1" applyBorder="1" applyAlignment="1" applyProtection="1">
      <alignment horizontal="left" vertical="center" wrapText="1" indent="1"/>
    </xf>
    <xf numFmtId="0" fontId="21" fillId="2" borderId="59" xfId="0" applyFont="1" applyFill="1" applyBorder="1" applyAlignment="1" applyProtection="1">
      <alignment horizontal="left" vertical="center" wrapText="1" indent="1"/>
    </xf>
    <xf numFmtId="0" fontId="21" fillId="2" borderId="28" xfId="0" applyFont="1" applyFill="1" applyBorder="1" applyAlignment="1" applyProtection="1">
      <alignment horizontal="left" vertical="center" wrapText="1" indent="1"/>
    </xf>
    <xf numFmtId="0" fontId="21" fillId="2" borderId="37" xfId="0" applyFont="1" applyFill="1" applyBorder="1" applyAlignment="1" applyProtection="1">
      <alignment horizontal="left" vertical="center" wrapText="1" indent="1"/>
    </xf>
    <xf numFmtId="0" fontId="21" fillId="2" borderId="82" xfId="0" applyFont="1" applyFill="1" applyBorder="1" applyAlignment="1" applyProtection="1">
      <alignment horizontal="center" vertical="center" wrapText="1"/>
    </xf>
    <xf numFmtId="0" fontId="21" fillId="2" borderId="83" xfId="0" applyFont="1" applyFill="1" applyBorder="1" applyAlignment="1" applyProtection="1">
      <alignment horizontal="center" vertical="center" wrapText="1"/>
    </xf>
    <xf numFmtId="0" fontId="21" fillId="2" borderId="32" xfId="0" applyFont="1" applyFill="1" applyBorder="1" applyAlignment="1" applyProtection="1">
      <alignment horizontal="center" vertical="center" wrapText="1"/>
    </xf>
    <xf numFmtId="0" fontId="21" fillId="2" borderId="33" xfId="0" applyFont="1" applyFill="1" applyBorder="1" applyAlignment="1" applyProtection="1">
      <alignment horizontal="center" vertical="center" wrapText="1"/>
    </xf>
    <xf numFmtId="0" fontId="21" fillId="2" borderId="108"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1" fillId="2" borderId="61" xfId="0" applyFont="1" applyFill="1" applyBorder="1" applyAlignment="1" applyProtection="1">
      <alignment horizontal="center" vertical="center" textRotation="90" wrapText="1"/>
    </xf>
    <xf numFmtId="0" fontId="21" fillId="2" borderId="9" xfId="0" applyFont="1" applyFill="1" applyBorder="1" applyAlignment="1" applyProtection="1">
      <alignment horizontal="center" vertical="center" textRotation="90" wrapText="1"/>
    </xf>
    <xf numFmtId="0" fontId="21" fillId="2" borderId="53" xfId="0" applyFont="1" applyFill="1" applyBorder="1" applyAlignment="1" applyProtection="1">
      <alignment horizontal="center" vertical="center" textRotation="90" wrapText="1"/>
    </xf>
    <xf numFmtId="0" fontId="0" fillId="0" borderId="28" xfId="0" applyBorder="1" applyAlignment="1">
      <alignment horizontal="center" vertical="center" textRotation="90" wrapText="1"/>
    </xf>
    <xf numFmtId="0" fontId="21" fillId="2" borderId="109" xfId="0" applyFont="1" applyFill="1" applyBorder="1" applyAlignment="1" applyProtection="1">
      <alignment horizontal="left" vertical="center" wrapText="1" indent="1"/>
    </xf>
    <xf numFmtId="0" fontId="21" fillId="2" borderId="33" xfId="0" applyFont="1" applyFill="1" applyBorder="1" applyAlignment="1" applyProtection="1">
      <alignment horizontal="left" vertical="center" wrapText="1" indent="1"/>
    </xf>
    <xf numFmtId="0" fontId="21" fillId="2" borderId="108" xfId="0" applyFont="1" applyFill="1" applyBorder="1" applyAlignment="1" applyProtection="1">
      <alignment horizontal="left" vertical="center" wrapText="1" indent="1"/>
    </xf>
    <xf numFmtId="0" fontId="24" fillId="2" borderId="85" xfId="0" applyFont="1" applyFill="1" applyBorder="1" applyAlignment="1" applyProtection="1">
      <alignment horizontal="center"/>
    </xf>
    <xf numFmtId="0" fontId="24" fillId="2" borderId="86" xfId="0" applyFont="1" applyFill="1" applyBorder="1" applyAlignment="1" applyProtection="1">
      <alignment horizontal="center"/>
    </xf>
    <xf numFmtId="0" fontId="24" fillId="2" borderId="87" xfId="0" applyFont="1" applyFill="1" applyBorder="1" applyAlignment="1" applyProtection="1">
      <alignment horizontal="center"/>
    </xf>
    <xf numFmtId="0" fontId="24" fillId="2" borderId="85"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51"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53"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0" fontId="24" fillId="2" borderId="0" xfId="0" applyFont="1" applyFill="1" applyBorder="1" applyAlignment="1" applyProtection="1">
      <alignment horizontal="left" vertical="center" wrapText="1" indent="1"/>
    </xf>
    <xf numFmtId="0" fontId="24" fillId="2" borderId="55"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2" borderId="57"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0" fontId="21" fillId="2" borderId="101" xfId="0" applyFont="1" applyFill="1" applyBorder="1" applyAlignment="1" applyProtection="1">
      <alignment horizontal="left" vertical="center" wrapText="1" indent="1"/>
    </xf>
    <xf numFmtId="0" fontId="21" fillId="2" borderId="53" xfId="0" applyFont="1" applyFill="1" applyBorder="1" applyAlignment="1" applyProtection="1">
      <alignment horizontal="left" vertical="center" wrapText="1" indent="1"/>
    </xf>
    <xf numFmtId="0" fontId="24" fillId="2" borderId="61"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59" xfId="0" applyFont="1" applyFill="1" applyBorder="1" applyAlignment="1" applyProtection="1">
      <alignment horizontal="center" vertical="center" wrapText="1"/>
    </xf>
    <xf numFmtId="0" fontId="24" fillId="2" borderId="63" xfId="0" applyFont="1" applyFill="1" applyBorder="1" applyAlignment="1" applyProtection="1">
      <alignment horizontal="center" vertical="center"/>
    </xf>
    <xf numFmtId="0" fontId="24" fillId="2" borderId="64"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0" fontId="24" fillId="2" borderId="65" xfId="0" applyFont="1" applyFill="1" applyBorder="1" applyAlignment="1" applyProtection="1">
      <alignment horizontal="center" vertical="center"/>
    </xf>
    <xf numFmtId="0" fontId="24" fillId="2" borderId="63" xfId="0" applyFont="1" applyFill="1" applyBorder="1" applyAlignment="1" applyProtection="1">
      <alignment horizontal="center" vertical="center" wrapText="1"/>
    </xf>
    <xf numFmtId="0" fontId="24" fillId="2" borderId="64" xfId="0" applyFont="1" applyFill="1" applyBorder="1" applyAlignment="1" applyProtection="1">
      <alignment horizontal="center" vertical="center" wrapText="1"/>
    </xf>
    <xf numFmtId="0" fontId="24" fillId="2" borderId="65" xfId="0" applyFont="1" applyFill="1" applyBorder="1" applyAlignment="1" applyProtection="1">
      <alignment horizontal="center" vertical="center" wrapText="1"/>
    </xf>
    <xf numFmtId="0" fontId="24" fillId="23" borderId="63" xfId="0" applyFont="1" applyFill="1" applyBorder="1" applyAlignment="1" applyProtection="1">
      <alignment horizontal="center" vertical="center" wrapText="1"/>
    </xf>
    <xf numFmtId="0" fontId="24" fillId="23" borderId="64" xfId="0" applyFont="1" applyFill="1" applyBorder="1" applyAlignment="1" applyProtection="1">
      <alignment horizontal="center" vertical="center" wrapText="1"/>
    </xf>
    <xf numFmtId="0" fontId="24" fillId="23" borderId="65" xfId="0" applyFont="1" applyFill="1" applyBorder="1" applyAlignment="1" applyProtection="1">
      <alignment horizontal="center" vertical="center" wrapText="1"/>
    </xf>
    <xf numFmtId="0" fontId="24" fillId="2" borderId="66" xfId="0" applyFont="1" applyFill="1" applyBorder="1" applyAlignment="1" applyProtection="1">
      <alignment horizontal="center" vertical="center" wrapText="1"/>
    </xf>
    <xf numFmtId="0" fontId="24" fillId="2" borderId="67" xfId="0" applyFont="1" applyFill="1" applyBorder="1" applyAlignment="1" applyProtection="1">
      <alignment horizontal="center" vertical="center" wrapText="1"/>
    </xf>
    <xf numFmtId="0" fontId="24" fillId="2" borderId="68"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33"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4" fillId="2" borderId="30" xfId="0" applyFont="1" applyFill="1" applyBorder="1" applyAlignment="1" applyProtection="1">
      <alignment horizontal="center" vertical="center" wrapText="1"/>
    </xf>
    <xf numFmtId="0" fontId="24" fillId="2" borderId="31" xfId="0" applyFont="1" applyFill="1" applyBorder="1" applyAlignment="1" applyProtection="1">
      <alignment horizontal="center" vertical="center" wrapText="1"/>
    </xf>
    <xf numFmtId="0" fontId="24" fillId="11" borderId="99" xfId="0" applyFont="1" applyFill="1" applyBorder="1" applyAlignment="1" applyProtection="1">
      <alignment horizontal="center" vertical="center" wrapText="1"/>
    </xf>
    <xf numFmtId="0" fontId="24" fillId="11" borderId="100" xfId="0" applyFont="1" applyFill="1" applyBorder="1" applyAlignment="1" applyProtection="1">
      <alignment horizontal="center" vertical="center" wrapText="1"/>
    </xf>
    <xf numFmtId="0" fontId="24" fillId="11" borderId="101" xfId="0" applyFont="1" applyFill="1" applyBorder="1" applyAlignment="1" applyProtection="1">
      <alignment horizontal="center" vertical="center" wrapText="1"/>
    </xf>
    <xf numFmtId="0" fontId="24" fillId="11" borderId="32" xfId="0" applyFont="1" applyFill="1" applyBorder="1" applyAlignment="1" applyProtection="1">
      <alignment horizontal="center" vertical="center" wrapText="1"/>
    </xf>
    <xf numFmtId="0" fontId="24" fillId="11" borderId="0" xfId="0" applyFont="1" applyFill="1" applyBorder="1" applyAlignment="1" applyProtection="1">
      <alignment horizontal="center" vertical="center" wrapText="1"/>
    </xf>
    <xf numFmtId="0" fontId="24" fillId="11" borderId="33" xfId="0" applyFont="1" applyFill="1" applyBorder="1" applyAlignment="1" applyProtection="1">
      <alignment horizontal="center" vertical="center" wrapText="1"/>
    </xf>
    <xf numFmtId="0" fontId="24" fillId="11" borderId="29" xfId="0" applyFont="1" applyFill="1" applyBorder="1" applyAlignment="1" applyProtection="1">
      <alignment horizontal="center" vertical="center" wrapText="1"/>
    </xf>
    <xf numFmtId="0" fontId="24" fillId="11" borderId="30" xfId="0" applyFont="1" applyFill="1" applyBorder="1" applyAlignment="1" applyProtection="1">
      <alignment horizontal="center" vertical="center" wrapText="1"/>
    </xf>
    <xf numFmtId="0" fontId="24" fillId="11" borderId="31" xfId="0" applyFont="1" applyFill="1" applyBorder="1" applyAlignment="1" applyProtection="1">
      <alignment horizontal="center" vertical="center" wrapText="1"/>
    </xf>
    <xf numFmtId="0" fontId="24" fillId="11" borderId="63" xfId="0" applyFont="1" applyFill="1" applyBorder="1" applyAlignment="1" applyProtection="1">
      <alignment horizontal="center" vertical="center" wrapText="1"/>
    </xf>
    <xf numFmtId="0" fontId="24" fillId="11" borderId="64" xfId="0" applyFont="1" applyFill="1" applyBorder="1" applyAlignment="1" applyProtection="1">
      <alignment horizontal="center" vertical="center" wrapText="1"/>
    </xf>
    <xf numFmtId="0" fontId="24" fillId="11" borderId="65" xfId="0" applyFont="1" applyFill="1" applyBorder="1" applyAlignment="1" applyProtection="1">
      <alignment horizontal="center" vertical="center" wrapText="1"/>
    </xf>
    <xf numFmtId="0" fontId="21" fillId="2" borderId="18" xfId="0" quotePrefix="1" applyFont="1" applyFill="1" applyBorder="1" applyAlignment="1" applyProtection="1">
      <alignment horizontal="center" vertical="center" wrapText="1"/>
    </xf>
    <xf numFmtId="0" fontId="58" fillId="2" borderId="63" xfId="957" applyFont="1" applyFill="1" applyBorder="1" applyAlignment="1" applyProtection="1">
      <alignment horizontal="center" vertical="center" wrapText="1"/>
    </xf>
    <xf numFmtId="0" fontId="58" fillId="2" borderId="64" xfId="957" applyFont="1" applyFill="1" applyBorder="1" applyAlignment="1" applyProtection="1">
      <alignment horizontal="center" vertical="center" wrapText="1"/>
    </xf>
    <xf numFmtId="0" fontId="58" fillId="2" borderId="65" xfId="957"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1" fillId="23" borderId="18" xfId="0" quotePrefix="1" applyFont="1"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21" fillId="11" borderId="18" xfId="0" quotePrefix="1" applyFont="1" applyFill="1" applyBorder="1" applyAlignment="1" applyProtection="1">
      <alignment horizontal="center" vertical="center" wrapText="1"/>
    </xf>
    <xf numFmtId="0" fontId="21" fillId="11" borderId="18" xfId="0" applyFont="1" applyFill="1" applyBorder="1" applyAlignment="1" applyProtection="1">
      <alignment horizontal="center" vertical="center" wrapText="1"/>
    </xf>
    <xf numFmtId="0" fontId="105" fillId="3" borderId="0" xfId="0" quotePrefix="1" applyFont="1" applyFill="1" applyBorder="1" applyAlignment="1" applyProtection="1">
      <alignment horizontal="center" vertical="center" wrapText="1"/>
    </xf>
    <xf numFmtId="0" fontId="20" fillId="3" borderId="0" xfId="0" quotePrefix="1" applyFont="1" applyFill="1" applyBorder="1" applyAlignment="1" applyProtection="1">
      <alignment horizontal="center" vertical="center" wrapText="1"/>
    </xf>
    <xf numFmtId="0" fontId="24" fillId="2" borderId="69" xfId="0" applyFont="1" applyFill="1" applyBorder="1" applyAlignment="1" applyProtection="1">
      <alignment horizontal="left" vertical="center" wrapText="1" indent="1"/>
    </xf>
    <xf numFmtId="0" fontId="24" fillId="2" borderId="9" xfId="0" applyFont="1" applyFill="1" applyBorder="1" applyAlignment="1" applyProtection="1">
      <alignment horizontal="left" vertical="center" wrapText="1" indent="1"/>
    </xf>
    <xf numFmtId="0" fontId="24" fillId="23" borderId="69" xfId="0" applyFont="1" applyFill="1" applyBorder="1" applyAlignment="1" applyProtection="1">
      <alignment horizontal="left" vertical="center" wrapText="1" indent="1"/>
    </xf>
    <xf numFmtId="0" fontId="24" fillId="23" borderId="9" xfId="0" applyFont="1" applyFill="1" applyBorder="1" applyAlignment="1" applyProtection="1">
      <alignment horizontal="left" vertical="center" wrapText="1" indent="1"/>
    </xf>
    <xf numFmtId="0" fontId="24" fillId="23" borderId="28" xfId="0" applyFont="1" applyFill="1" applyBorder="1" applyAlignment="1" applyProtection="1">
      <alignment horizontal="left" vertical="center" wrapText="1" indent="1"/>
    </xf>
    <xf numFmtId="0" fontId="24" fillId="2" borderId="18" xfId="957" applyFont="1" applyFill="1" applyBorder="1" applyAlignment="1" applyProtection="1">
      <alignment horizontal="left" wrapText="1" indent="2"/>
    </xf>
    <xf numFmtId="0" fontId="24" fillId="23" borderId="18" xfId="957" applyFont="1" applyFill="1" applyBorder="1" applyAlignment="1" applyProtection="1">
      <alignment horizontal="left" wrapText="1" indent="2"/>
    </xf>
    <xf numFmtId="0" fontId="52" fillId="23" borderId="18" xfId="957" applyFont="1" applyFill="1" applyBorder="1" applyAlignment="1" applyProtection="1">
      <alignment horizontal="left" wrapText="1" indent="2"/>
    </xf>
    <xf numFmtId="0" fontId="52" fillId="2" borderId="18" xfId="957" applyFont="1" applyFill="1" applyBorder="1" applyAlignment="1" applyProtection="1">
      <alignment horizontal="left" wrapText="1" indent="2"/>
    </xf>
    <xf numFmtId="0" fontId="58" fillId="23" borderId="63" xfId="957" applyFont="1" applyFill="1" applyBorder="1" applyAlignment="1" applyProtection="1">
      <alignment horizontal="center" vertical="center" wrapText="1"/>
    </xf>
    <xf numFmtId="0" fontId="58" fillId="23" borderId="64" xfId="957" applyFont="1" applyFill="1" applyBorder="1" applyAlignment="1" applyProtection="1">
      <alignment horizontal="center" vertical="center" wrapText="1"/>
    </xf>
    <xf numFmtId="0" fontId="58" fillId="23" borderId="65" xfId="957"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24" fillId="23" borderId="37" xfId="0" applyFont="1" applyFill="1" applyBorder="1" applyAlignment="1" applyProtection="1">
      <alignment horizontal="center" vertical="center" wrapText="1"/>
    </xf>
    <xf numFmtId="0" fontId="24" fillId="23" borderId="60" xfId="0" applyFont="1" applyFill="1" applyBorder="1" applyAlignment="1" applyProtection="1">
      <alignment horizontal="center" vertical="center" wrapText="1"/>
    </xf>
    <xf numFmtId="0" fontId="24" fillId="23" borderId="86" xfId="0" applyFont="1" applyFill="1" applyBorder="1" applyAlignment="1" applyProtection="1">
      <alignment horizontal="center" vertical="center" wrapText="1"/>
    </xf>
    <xf numFmtId="0" fontId="24" fillId="23" borderId="59" xfId="0" applyFont="1" applyFill="1" applyBorder="1" applyAlignment="1" applyProtection="1">
      <alignment horizontal="center" vertical="center" wrapText="1"/>
    </xf>
    <xf numFmtId="0" fontId="117" fillId="3" borderId="114" xfId="0" applyFont="1" applyFill="1" applyBorder="1" applyAlignment="1" applyProtection="1">
      <alignment horizontal="center" vertical="center" wrapText="1"/>
    </xf>
    <xf numFmtId="0" fontId="117" fillId="3" borderId="32" xfId="0" applyFont="1" applyFill="1" applyBorder="1" applyAlignment="1" applyProtection="1">
      <alignment horizontal="center" vertical="center" wrapText="1"/>
    </xf>
    <xf numFmtId="0" fontId="117" fillId="3" borderId="29" xfId="0" applyFont="1" applyFill="1" applyBorder="1" applyAlignment="1" applyProtection="1">
      <alignment horizontal="center" vertical="center" wrapText="1"/>
    </xf>
    <xf numFmtId="0" fontId="117" fillId="3" borderId="114" xfId="0" applyFont="1" applyFill="1" applyBorder="1" applyAlignment="1" applyProtection="1">
      <alignment horizontal="center" wrapText="1"/>
    </xf>
    <xf numFmtId="0" fontId="117" fillId="3" borderId="32" xfId="0" applyFont="1" applyFill="1" applyBorder="1" applyAlignment="1" applyProtection="1">
      <alignment horizontal="center" wrapText="1"/>
    </xf>
    <xf numFmtId="0" fontId="117" fillId="3" borderId="29" xfId="0" applyFont="1" applyFill="1" applyBorder="1" applyAlignment="1" applyProtection="1">
      <alignment horizontal="center" wrapText="1"/>
    </xf>
    <xf numFmtId="0" fontId="24" fillId="2" borderId="125" xfId="0" applyFont="1" applyFill="1" applyBorder="1" applyAlignment="1" applyProtection="1">
      <alignment horizontal="center" vertical="center" wrapText="1"/>
    </xf>
    <xf numFmtId="0" fontId="24" fillId="2" borderId="126" xfId="0" applyFont="1" applyFill="1" applyBorder="1" applyAlignment="1" applyProtection="1">
      <alignment horizontal="center" vertical="center" wrapText="1"/>
    </xf>
    <xf numFmtId="0" fontId="24" fillId="2" borderId="127" xfId="0" applyFont="1" applyFill="1" applyBorder="1" applyAlignment="1" applyProtection="1">
      <alignment horizontal="center" vertical="center" wrapText="1"/>
    </xf>
    <xf numFmtId="0" fontId="24" fillId="11" borderId="125" xfId="0" applyFont="1" applyFill="1" applyBorder="1" applyAlignment="1" applyProtection="1">
      <alignment horizontal="center" vertical="center" wrapText="1"/>
    </xf>
    <xf numFmtId="0" fontId="24" fillId="11" borderId="126" xfId="0" applyFont="1" applyFill="1" applyBorder="1" applyAlignment="1" applyProtection="1">
      <alignment horizontal="center" vertical="center" wrapText="1"/>
    </xf>
    <xf numFmtId="0" fontId="24" fillId="11" borderId="127" xfId="0" applyFont="1" applyFill="1" applyBorder="1" applyAlignment="1" applyProtection="1">
      <alignment horizontal="center" vertical="center" wrapText="1"/>
    </xf>
    <xf numFmtId="0" fontId="24" fillId="23" borderId="125" xfId="0" applyFont="1" applyFill="1" applyBorder="1" applyAlignment="1" applyProtection="1">
      <alignment horizontal="center" vertical="center" wrapText="1"/>
    </xf>
    <xf numFmtId="0" fontId="24" fillId="23" borderId="126" xfId="0" applyFont="1" applyFill="1" applyBorder="1" applyAlignment="1" applyProtection="1">
      <alignment horizontal="center" vertical="center" wrapText="1"/>
    </xf>
    <xf numFmtId="0" fontId="24" fillId="23" borderId="127" xfId="0" applyFont="1" applyFill="1" applyBorder="1" applyAlignment="1" applyProtection="1">
      <alignment horizontal="center" vertical="center" wrapText="1"/>
    </xf>
    <xf numFmtId="0" fontId="58" fillId="2" borderId="58" xfId="957" applyFont="1" applyFill="1" applyBorder="1" applyAlignment="1" applyProtection="1">
      <alignment horizontal="center" vertical="center" wrapText="1"/>
    </xf>
    <xf numFmtId="0" fontId="58" fillId="2" borderId="60" xfId="957" applyFont="1" applyFill="1" applyBorder="1" applyAlignment="1" applyProtection="1">
      <alignment horizontal="center" vertical="center" wrapText="1"/>
    </xf>
    <xf numFmtId="0" fontId="58" fillId="2" borderId="59" xfId="957" applyFont="1" applyFill="1" applyBorder="1" applyAlignment="1" applyProtection="1">
      <alignment horizontal="center" vertical="center" wrapText="1"/>
    </xf>
    <xf numFmtId="0" fontId="21" fillId="2" borderId="58" xfId="0" quotePrefix="1" applyFont="1" applyFill="1" applyBorder="1" applyAlignment="1" applyProtection="1">
      <alignment horizontal="center" vertical="center" wrapText="1"/>
    </xf>
    <xf numFmtId="0" fontId="21" fillId="2" borderId="60" xfId="0" quotePrefix="1" applyFont="1" applyFill="1" applyBorder="1" applyAlignment="1" applyProtection="1">
      <alignment horizontal="center" vertical="center" wrapText="1"/>
    </xf>
    <xf numFmtId="0" fontId="21" fillId="2" borderId="59" xfId="0" quotePrefix="1" applyFont="1" applyFill="1" applyBorder="1" applyAlignment="1" applyProtection="1">
      <alignment horizontal="center" vertical="center" wrapText="1"/>
    </xf>
    <xf numFmtId="0" fontId="23" fillId="2" borderId="0" xfId="0" applyFont="1" applyFill="1" applyBorder="1" applyAlignment="1" applyProtection="1">
      <alignment horizontal="center" wrapText="1"/>
    </xf>
    <xf numFmtId="0" fontId="58" fillId="23" borderId="58" xfId="957" applyFont="1" applyFill="1" applyBorder="1" applyAlignment="1" applyProtection="1">
      <alignment horizontal="center" vertical="center" wrapText="1"/>
    </xf>
    <xf numFmtId="0" fontId="58" fillId="23" borderId="60" xfId="957" applyFont="1" applyFill="1" applyBorder="1" applyAlignment="1" applyProtection="1">
      <alignment horizontal="center" vertical="center" wrapText="1"/>
    </xf>
    <xf numFmtId="0" fontId="58" fillId="23" borderId="59" xfId="957" applyFont="1" applyFill="1" applyBorder="1" applyAlignment="1" applyProtection="1">
      <alignment horizontal="center" vertical="center" wrapText="1"/>
    </xf>
    <xf numFmtId="0" fontId="21" fillId="11" borderId="58" xfId="0" quotePrefix="1" applyFont="1" applyFill="1" applyBorder="1" applyAlignment="1" applyProtection="1">
      <alignment horizontal="center" vertical="center" wrapText="1"/>
    </xf>
    <xf numFmtId="0" fontId="21" fillId="11" borderId="60" xfId="0" quotePrefix="1" applyFont="1" applyFill="1" applyBorder="1" applyAlignment="1" applyProtection="1">
      <alignment horizontal="center" vertical="center" wrapText="1"/>
    </xf>
    <xf numFmtId="0" fontId="21" fillId="11" borderId="59" xfId="0" quotePrefix="1"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wrapText="1"/>
    </xf>
    <xf numFmtId="0" fontId="21" fillId="11" borderId="37" xfId="0" applyFont="1" applyFill="1" applyBorder="1" applyAlignment="1" applyProtection="1">
      <alignment horizontal="left" vertical="center" wrapText="1" indent="1"/>
    </xf>
    <xf numFmtId="0" fontId="21" fillId="11" borderId="59" xfId="0" applyFont="1" applyFill="1" applyBorder="1" applyAlignment="1" applyProtection="1">
      <alignment horizontal="left" vertical="center" wrapText="1" indent="1"/>
    </xf>
    <xf numFmtId="0" fontId="21" fillId="2" borderId="29" xfId="0" applyFont="1" applyFill="1" applyBorder="1" applyAlignment="1" applyProtection="1">
      <alignment horizontal="left" vertical="center" wrapText="1" indent="1"/>
    </xf>
    <xf numFmtId="0" fontId="21" fillId="2" borderId="18" xfId="0" applyFont="1" applyFill="1" applyBorder="1" applyAlignment="1" applyProtection="1">
      <alignment horizontal="center" vertical="center" textRotation="90" wrapText="1"/>
    </xf>
    <xf numFmtId="0" fontId="21" fillId="2" borderId="82" xfId="0" applyFont="1" applyFill="1" applyBorder="1" applyAlignment="1" applyProtection="1">
      <alignment horizontal="left" vertical="center" wrapText="1" indent="1"/>
    </xf>
    <xf numFmtId="0" fontId="21" fillId="2" borderId="83" xfId="0" applyFont="1" applyFill="1" applyBorder="1" applyAlignment="1" applyProtection="1">
      <alignment horizontal="left" vertical="center" wrapText="1" indent="1"/>
    </xf>
    <xf numFmtId="0" fontId="21" fillId="2" borderId="32" xfId="0" applyFont="1" applyFill="1" applyBorder="1" applyAlignment="1" applyProtection="1">
      <alignment horizontal="left" vertical="center" wrapText="1" indent="1"/>
    </xf>
    <xf numFmtId="0" fontId="21" fillId="2" borderId="31" xfId="0" applyFont="1" applyFill="1" applyBorder="1" applyAlignment="1" applyProtection="1">
      <alignment horizontal="left" vertical="center" wrapText="1" indent="1"/>
    </xf>
    <xf numFmtId="0" fontId="24" fillId="2" borderId="0" xfId="0" applyFont="1" applyFill="1" applyAlignment="1" applyProtection="1">
      <alignment horizontal="center" vertical="center"/>
    </xf>
    <xf numFmtId="0" fontId="21" fillId="2" borderId="29" xfId="0" applyFont="1" applyFill="1" applyBorder="1" applyAlignment="1" applyProtection="1">
      <alignment horizontal="center" vertical="center" wrapText="1"/>
    </xf>
    <xf numFmtId="0" fontId="21" fillId="2" borderId="31" xfId="0" applyFont="1" applyFill="1" applyBorder="1" applyAlignment="1" applyProtection="1">
      <alignment horizontal="center" vertical="center" wrapText="1"/>
    </xf>
    <xf numFmtId="0" fontId="21" fillId="2" borderId="28" xfId="0" applyFont="1" applyFill="1" applyBorder="1" applyAlignment="1" applyProtection="1">
      <alignment horizontal="center" vertical="center" textRotation="90" wrapText="1"/>
    </xf>
    <xf numFmtId="0" fontId="19" fillId="3" borderId="115" xfId="0"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0" fontId="19" fillId="3" borderId="30" xfId="0" applyFont="1" applyFill="1" applyBorder="1" applyAlignment="1" applyProtection="1">
      <alignment horizontal="left" vertical="center" wrapText="1"/>
    </xf>
    <xf numFmtId="0" fontId="121" fillId="3" borderId="114" xfId="0" applyFont="1" applyFill="1" applyBorder="1" applyAlignment="1" applyProtection="1">
      <alignment horizontal="center" vertical="center" wrapText="1"/>
    </xf>
    <xf numFmtId="0" fontId="121" fillId="3" borderId="32" xfId="0" applyFont="1" applyFill="1" applyBorder="1" applyAlignment="1" applyProtection="1">
      <alignment horizontal="center" vertical="center" wrapText="1"/>
    </xf>
    <xf numFmtId="0" fontId="121" fillId="3" borderId="29" xfId="0" applyFont="1" applyFill="1" applyBorder="1" applyAlignment="1" applyProtection="1">
      <alignment horizontal="center" vertical="center" wrapText="1"/>
    </xf>
    <xf numFmtId="0" fontId="0" fillId="3" borderId="32" xfId="0" applyFill="1" applyBorder="1" applyAlignment="1" applyProtection="1">
      <alignment horizontal="center" vertical="center" wrapText="1"/>
    </xf>
    <xf numFmtId="0" fontId="0" fillId="3" borderId="29" xfId="0" applyFill="1" applyBorder="1" applyAlignment="1" applyProtection="1">
      <alignment horizontal="center" vertical="center" wrapText="1"/>
    </xf>
    <xf numFmtId="0" fontId="19" fillId="3" borderId="33" xfId="0" applyFont="1" applyFill="1" applyBorder="1" applyAlignment="1" applyProtection="1">
      <alignment horizontal="center"/>
    </xf>
    <xf numFmtId="0" fontId="121" fillId="3" borderId="115" xfId="0" applyFont="1" applyFill="1" applyBorder="1" applyAlignment="1" applyProtection="1">
      <alignment horizontal="center" vertical="center" wrapText="1"/>
    </xf>
    <xf numFmtId="0" fontId="121" fillId="3" borderId="30" xfId="0" applyFont="1" applyFill="1" applyBorder="1" applyAlignment="1" applyProtection="1">
      <alignment horizontal="center" vertical="center" wrapText="1"/>
    </xf>
    <xf numFmtId="0" fontId="123" fillId="3" borderId="114" xfId="0" applyFont="1" applyFill="1" applyBorder="1" applyAlignment="1" applyProtection="1">
      <alignment horizontal="center" vertical="center" wrapText="1"/>
    </xf>
    <xf numFmtId="0" fontId="123" fillId="3" borderId="32" xfId="0" applyFont="1" applyFill="1" applyBorder="1" applyAlignment="1" applyProtection="1">
      <alignment horizontal="center" vertical="center" wrapText="1"/>
    </xf>
    <xf numFmtId="0" fontId="123" fillId="3" borderId="29" xfId="0" applyFont="1" applyFill="1" applyBorder="1" applyAlignment="1" applyProtection="1">
      <alignment horizontal="center" vertical="center" wrapText="1"/>
    </xf>
    <xf numFmtId="0" fontId="24" fillId="11" borderId="37" xfId="0" applyFont="1" applyFill="1" applyBorder="1" applyAlignment="1" applyProtection="1">
      <alignment horizontal="center" vertical="center" wrapText="1"/>
    </xf>
    <xf numFmtId="0" fontId="24" fillId="11" borderId="60" xfId="0" applyFont="1" applyFill="1" applyBorder="1" applyAlignment="1" applyProtection="1">
      <alignment horizontal="center" vertical="center" wrapText="1"/>
    </xf>
    <xf numFmtId="0" fontId="24" fillId="11" borderId="86" xfId="0" applyFont="1" applyFill="1" applyBorder="1" applyAlignment="1" applyProtection="1">
      <alignment horizontal="center" vertical="center" wrapText="1"/>
    </xf>
    <xf numFmtId="0" fontId="24" fillId="11" borderId="59" xfId="0" applyFont="1" applyFill="1" applyBorder="1" applyAlignment="1" applyProtection="1">
      <alignment horizontal="center" vertical="center" wrapText="1"/>
    </xf>
    <xf numFmtId="0" fontId="23" fillId="2" borderId="30" xfId="0" applyFont="1" applyFill="1" applyBorder="1" applyAlignment="1" applyProtection="1">
      <alignment horizontal="center" wrapText="1"/>
    </xf>
    <xf numFmtId="0" fontId="24" fillId="11" borderId="47" xfId="0" applyFont="1" applyFill="1" applyBorder="1" applyAlignment="1" applyProtection="1">
      <alignment horizontal="center" vertical="center" wrapText="1"/>
    </xf>
    <xf numFmtId="0" fontId="24" fillId="11" borderId="46" xfId="0" applyFont="1" applyFill="1" applyBorder="1" applyAlignment="1" applyProtection="1">
      <alignment horizontal="center" vertical="center" wrapText="1"/>
    </xf>
    <xf numFmtId="0" fontId="58" fillId="2" borderId="37" xfId="957" applyFont="1" applyFill="1" applyBorder="1" applyAlignment="1" applyProtection="1">
      <alignment horizontal="center" vertical="center" wrapText="1"/>
    </xf>
    <xf numFmtId="0" fontId="21" fillId="2" borderId="37" xfId="0" quotePrefix="1" applyFont="1" applyFill="1" applyBorder="1" applyAlignment="1" applyProtection="1">
      <alignment horizontal="center" vertical="center" wrapText="1"/>
    </xf>
    <xf numFmtId="0" fontId="24" fillId="2" borderId="70" xfId="0" applyFont="1" applyFill="1" applyBorder="1" applyAlignment="1" applyProtection="1">
      <alignment horizontal="center" vertical="center" wrapText="1"/>
    </xf>
    <xf numFmtId="0" fontId="24" fillId="2" borderId="71"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21" fillId="11" borderId="61" xfId="0" applyFont="1" applyFill="1" applyBorder="1" applyAlignment="1" applyProtection="1">
      <alignment horizontal="left" vertical="center" wrapText="1" indent="1"/>
    </xf>
    <xf numFmtId="0" fontId="21" fillId="11" borderId="9" xfId="0" applyFont="1" applyFill="1" applyBorder="1" applyAlignment="1" applyProtection="1">
      <alignment horizontal="left" vertical="center" wrapText="1" indent="1"/>
    </xf>
    <xf numFmtId="0" fontId="21" fillId="11" borderId="28" xfId="0" applyFont="1" applyFill="1" applyBorder="1" applyAlignment="1" applyProtection="1">
      <alignment horizontal="left" vertical="center" wrapText="1" indent="1"/>
    </xf>
    <xf numFmtId="0" fontId="19" fillId="3" borderId="114" xfId="0" applyFont="1" applyFill="1" applyBorder="1" applyAlignment="1" applyProtection="1">
      <alignment horizontal="center" vertical="center" wrapText="1"/>
    </xf>
    <xf numFmtId="0" fontId="19" fillId="3" borderId="32"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19" fillId="3" borderId="12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19" fillId="3" borderId="28" xfId="0" applyFont="1" applyFill="1" applyBorder="1" applyAlignment="1" applyProtection="1">
      <alignment horizontal="center" vertical="center" wrapText="1"/>
    </xf>
    <xf numFmtId="0" fontId="19" fillId="3" borderId="114" xfId="0" applyFont="1" applyFill="1" applyBorder="1" applyAlignment="1" applyProtection="1">
      <alignment horizontal="left" vertical="center" wrapText="1"/>
    </xf>
    <xf numFmtId="0" fontId="19" fillId="3" borderId="32"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19" fillId="3" borderId="114" xfId="0" applyFont="1" applyFill="1" applyBorder="1" applyAlignment="1" applyProtection="1">
      <alignment horizontal="left" vertical="center"/>
    </xf>
    <xf numFmtId="0" fontId="19" fillId="3" borderId="32" xfId="0" applyFont="1" applyFill="1" applyBorder="1" applyAlignment="1" applyProtection="1">
      <alignment horizontal="left" vertical="center"/>
    </xf>
    <xf numFmtId="0" fontId="19" fillId="3" borderId="29" xfId="0" applyFont="1" applyFill="1" applyBorder="1" applyAlignment="1" applyProtection="1">
      <alignment horizontal="left" vertical="center"/>
    </xf>
    <xf numFmtId="0" fontId="19" fillId="3" borderId="120" xfId="0" applyFont="1" applyFill="1" applyBorder="1" applyAlignment="1" applyProtection="1">
      <alignment horizontal="left" vertical="center"/>
    </xf>
    <xf numFmtId="0" fontId="19" fillId="3" borderId="9" xfId="0" applyFont="1" applyFill="1" applyBorder="1" applyAlignment="1" applyProtection="1">
      <alignment horizontal="left" vertical="center"/>
    </xf>
    <xf numFmtId="0" fontId="19" fillId="3" borderId="28" xfId="0" applyFont="1" applyFill="1" applyBorder="1" applyAlignment="1" applyProtection="1">
      <alignment horizontal="left" vertical="center"/>
    </xf>
    <xf numFmtId="0" fontId="19" fillId="3" borderId="120" xfId="0" applyFont="1" applyFill="1" applyBorder="1" applyAlignment="1" applyProtection="1">
      <alignment horizontal="left" vertical="center" wrapText="1"/>
    </xf>
    <xf numFmtId="0" fontId="19" fillId="3" borderId="9" xfId="0" applyFont="1" applyFill="1" applyBorder="1" applyAlignment="1" applyProtection="1">
      <alignment horizontal="left" vertical="center" wrapText="1"/>
    </xf>
    <xf numFmtId="0" fontId="19" fillId="3" borderId="28" xfId="0" applyFont="1" applyFill="1" applyBorder="1" applyAlignment="1" applyProtection="1">
      <alignment horizontal="left" vertical="center" wrapText="1"/>
    </xf>
    <xf numFmtId="0" fontId="67" fillId="32" borderId="78" xfId="426" applyFont="1" applyFill="1" applyBorder="1" applyAlignment="1" applyProtection="1">
      <alignment horizontal="center" vertical="center" wrapText="1"/>
    </xf>
    <xf numFmtId="0" fontId="67" fillId="32" borderId="79" xfId="426" applyFont="1" applyFill="1" applyBorder="1" applyAlignment="1" applyProtection="1">
      <alignment horizontal="center" vertical="center" wrapText="1"/>
    </xf>
    <xf numFmtId="0" fontId="67" fillId="32" borderId="75" xfId="426" applyFont="1" applyFill="1" applyBorder="1" applyAlignment="1" applyProtection="1">
      <alignment horizontal="center" vertical="center" wrapText="1"/>
    </xf>
    <xf numFmtId="0" fontId="67" fillId="32" borderId="76" xfId="426" applyFont="1" applyFill="1" applyBorder="1" applyAlignment="1" applyProtection="1">
      <alignment horizontal="center" vertical="center" wrapText="1"/>
    </xf>
    <xf numFmtId="0" fontId="13" fillId="2" borderId="0" xfId="426" applyFont="1" applyFill="1" applyAlignment="1" applyProtection="1">
      <alignment horizontal="left" vertical="center" wrapText="1"/>
    </xf>
    <xf numFmtId="0" fontId="88" fillId="31" borderId="74" xfId="426" applyFont="1" applyFill="1" applyBorder="1" applyAlignment="1" applyProtection="1">
      <alignment horizontal="left" vertical="center"/>
    </xf>
    <xf numFmtId="0" fontId="67" fillId="32" borderId="77" xfId="426" applyFont="1" applyFill="1" applyBorder="1" applyAlignment="1" applyProtection="1">
      <alignment horizontal="center" vertical="center" wrapText="1"/>
    </xf>
    <xf numFmtId="0" fontId="67" fillId="32" borderId="95" xfId="426" applyFont="1" applyFill="1" applyBorder="1" applyAlignment="1" applyProtection="1">
      <alignment horizontal="center" vertical="center" wrapText="1"/>
    </xf>
    <xf numFmtId="0" fontId="67" fillId="32" borderId="96" xfId="426" applyFont="1" applyFill="1" applyBorder="1" applyAlignment="1" applyProtection="1">
      <alignment horizontal="center" vertical="center" wrapText="1"/>
    </xf>
    <xf numFmtId="0" fontId="67" fillId="32" borderId="97" xfId="426" applyFont="1" applyFill="1" applyBorder="1" applyAlignment="1" applyProtection="1">
      <alignment horizontal="center" vertical="center" wrapText="1"/>
    </xf>
    <xf numFmtId="0" fontId="67" fillId="6" borderId="78" xfId="426" applyFont="1" applyFill="1" applyBorder="1" applyAlignment="1" applyProtection="1">
      <alignment horizontal="center" vertical="center" wrapText="1"/>
    </xf>
    <xf numFmtId="0" fontId="67" fillId="6" borderId="79" xfId="426" applyFont="1" applyFill="1" applyBorder="1" applyAlignment="1" applyProtection="1">
      <alignment horizontal="center" vertical="center" wrapText="1"/>
    </xf>
    <xf numFmtId="0" fontId="62" fillId="2" borderId="0" xfId="427" applyFont="1" applyFill="1" applyAlignment="1" applyProtection="1">
      <alignment horizontal="center"/>
      <protection locked="0"/>
    </xf>
    <xf numFmtId="0" fontId="1" fillId="27" borderId="0" xfId="427" applyFont="1" applyFill="1" applyAlignment="1" applyProtection="1">
      <alignment horizontal="left" wrapText="1"/>
    </xf>
  </cellXfs>
  <cellStyles count="39880">
    <cellStyle name="60% - Accent1 2" xfId="435"/>
    <cellStyle name="60% - Accent2 2" xfId="436"/>
    <cellStyle name="bin" xfId="4"/>
    <cellStyle name="bin 2" xfId="5"/>
    <cellStyle name="bin 2 2" xfId="959"/>
    <cellStyle name="bin 3" xfId="960"/>
    <cellStyle name="blue" xfId="6"/>
    <cellStyle name="cell" xfId="2"/>
    <cellStyle name="cell 10" xfId="961"/>
    <cellStyle name="cell 11" xfId="962"/>
    <cellStyle name="cell 2" xfId="3"/>
    <cellStyle name="cell 2 10" xfId="7"/>
    <cellStyle name="cell 2 11" xfId="8"/>
    <cellStyle name="cell 2 12" xfId="405"/>
    <cellStyle name="cell 2 13" xfId="963"/>
    <cellStyle name="cell 2 2" xfId="9"/>
    <cellStyle name="cell 2 2 2" xfId="964"/>
    <cellStyle name="cell 2 3" xfId="10"/>
    <cellStyle name="cell 2 3 2" xfId="965"/>
    <cellStyle name="cell 2 4" xfId="11"/>
    <cellStyle name="cell 2 5" xfId="12"/>
    <cellStyle name="cell 2 6" xfId="13"/>
    <cellStyle name="cell 2 7" xfId="14"/>
    <cellStyle name="cell 2 8" xfId="15"/>
    <cellStyle name="cell 2 9" xfId="16"/>
    <cellStyle name="cell 3" xfId="17"/>
    <cellStyle name="cell 3 10" xfId="18"/>
    <cellStyle name="cell 3 10 2" xfId="966"/>
    <cellStyle name="cell 3 11" xfId="414"/>
    <cellStyle name="cell 3 2" xfId="19"/>
    <cellStyle name="cell 3 2 10" xfId="415"/>
    <cellStyle name="cell 3 2 2" xfId="20"/>
    <cellStyle name="cell 3 2 2 2" xfId="437"/>
    <cellStyle name="cell 3 2 2 2 10" xfId="967"/>
    <cellStyle name="cell 3 2 2 2 11" xfId="968"/>
    <cellStyle name="cell 3 2 2 2 2" xfId="432"/>
    <cellStyle name="cell 3 2 2 2 2 2" xfId="969"/>
    <cellStyle name="cell 3 2 2 2 2 2 2" xfId="970"/>
    <cellStyle name="cell 3 2 2 2 2 3" xfId="971"/>
    <cellStyle name="cell 3 2 2 2 2 3 2" xfId="972"/>
    <cellStyle name="cell 3 2 2 2 2 4" xfId="973"/>
    <cellStyle name="cell 3 2 2 2 2 5" xfId="974"/>
    <cellStyle name="cell 3 2 2 2 2 6" xfId="975"/>
    <cellStyle name="cell 3 2 2 2 2 7" xfId="976"/>
    <cellStyle name="cell 3 2 2 2 2 8" xfId="977"/>
    <cellStyle name="cell 3 2 2 2 3" xfId="978"/>
    <cellStyle name="cell 3 2 2 2 3 2" xfId="979"/>
    <cellStyle name="cell 3 2 2 2 3 2 2" xfId="980"/>
    <cellStyle name="cell 3 2 2 2 3 3" xfId="981"/>
    <cellStyle name="cell 3 2 2 2 3 3 2" xfId="982"/>
    <cellStyle name="cell 3 2 2 2 3 4" xfId="983"/>
    <cellStyle name="cell 3 2 2 2 3 5" xfId="984"/>
    <cellStyle name="cell 3 2 2 2 3 6" xfId="985"/>
    <cellStyle name="cell 3 2 2 2 3 7" xfId="986"/>
    <cellStyle name="cell 3 2 2 2 4" xfId="987"/>
    <cellStyle name="cell 3 2 2 2 4 2" xfId="988"/>
    <cellStyle name="cell 3 2 2 2 4 2 2" xfId="989"/>
    <cellStyle name="cell 3 2 2 2 4 3" xfId="990"/>
    <cellStyle name="cell 3 2 2 2 4 3 2" xfId="991"/>
    <cellStyle name="cell 3 2 2 2 4 4" xfId="992"/>
    <cellStyle name="cell 3 2 2 2 4 5" xfId="993"/>
    <cellStyle name="cell 3 2 2 2 4 6" xfId="994"/>
    <cellStyle name="cell 3 2 2 2 4 7" xfId="995"/>
    <cellStyle name="cell 3 2 2 2 5" xfId="996"/>
    <cellStyle name="cell 3 2 2 2 5 2" xfId="997"/>
    <cellStyle name="cell 3 2 2 2 5 2 2" xfId="998"/>
    <cellStyle name="cell 3 2 2 2 5 3" xfId="999"/>
    <cellStyle name="cell 3 2 2 2 5 3 2" xfId="1000"/>
    <cellStyle name="cell 3 2 2 2 5 4" xfId="1001"/>
    <cellStyle name="cell 3 2 2 2 5 5" xfId="1002"/>
    <cellStyle name="cell 3 2 2 2 5 6" xfId="1003"/>
    <cellStyle name="cell 3 2 2 2 5 7" xfId="1004"/>
    <cellStyle name="cell 3 2 2 2 6" xfId="1005"/>
    <cellStyle name="cell 3 2 2 2 6 2" xfId="1006"/>
    <cellStyle name="cell 3 2 2 2 6 2 2" xfId="1007"/>
    <cellStyle name="cell 3 2 2 2 6 3" xfId="1008"/>
    <cellStyle name="cell 3 2 2 2 6 3 2" xfId="1009"/>
    <cellStyle name="cell 3 2 2 2 6 4" xfId="1010"/>
    <cellStyle name="cell 3 2 2 2 6 5" xfId="1011"/>
    <cellStyle name="cell 3 2 2 2 6 6" xfId="1012"/>
    <cellStyle name="cell 3 2 2 2 6 7" xfId="1013"/>
    <cellStyle name="cell 3 2 2 2 7" xfId="1014"/>
    <cellStyle name="cell 3 2 2 2 8" xfId="1015"/>
    <cellStyle name="cell 3 2 2 2 9" xfId="1016"/>
    <cellStyle name="cell 3 2 2 3" xfId="1017"/>
    <cellStyle name="cell 3 2 2 4" xfId="1018"/>
    <cellStyle name="cell 3 2 2 5" xfId="1019"/>
    <cellStyle name="cell 3 2 2 6" xfId="1020"/>
    <cellStyle name="cell 3 2 2_STUD aligned by INSTIT" xfId="1021"/>
    <cellStyle name="cell 3 2 3" xfId="21"/>
    <cellStyle name="cell 3 2 3 2" xfId="1022"/>
    <cellStyle name="cell 3 2 3 3" xfId="1023"/>
    <cellStyle name="cell 3 2 3 4" xfId="1024"/>
    <cellStyle name="cell 3 2 3 5" xfId="1025"/>
    <cellStyle name="cell 3 2 4" xfId="22"/>
    <cellStyle name="cell 3 2 4 2" xfId="1026"/>
    <cellStyle name="cell 3 2 5" xfId="23"/>
    <cellStyle name="cell 3 2 5 2" xfId="1027"/>
    <cellStyle name="cell 3 2 6" xfId="24"/>
    <cellStyle name="cell 3 2 6 2" xfId="1028"/>
    <cellStyle name="cell 3 2 7" xfId="25"/>
    <cellStyle name="cell 3 2 7 2" xfId="1029"/>
    <cellStyle name="cell 3 2 8" xfId="26"/>
    <cellStyle name="cell 3 2 8 2" xfId="1030"/>
    <cellStyle name="cell 3 2 9" xfId="27"/>
    <cellStyle name="cell 3 2_STUD aligned by INSTIT" xfId="1031"/>
    <cellStyle name="cell 3 3" xfId="28"/>
    <cellStyle name="cell 3 3 2" xfId="438"/>
    <cellStyle name="cell 3 3 2 2" xfId="439"/>
    <cellStyle name="cell 3 3 2 2 2" xfId="1032"/>
    <cellStyle name="cell 3 3 2 2 3" xfId="1033"/>
    <cellStyle name="cell 3 3 2 2 4" xfId="1034"/>
    <cellStyle name="cell 3 3 2 2 5" xfId="1035"/>
    <cellStyle name="cell 3 3 2 2 6" xfId="1036"/>
    <cellStyle name="cell 3 3 2 3" xfId="1037"/>
    <cellStyle name="cell 3 3 2 4" xfId="1038"/>
    <cellStyle name="cell 3 3 2 5" xfId="1039"/>
    <cellStyle name="cell 3 3 2 6" xfId="1040"/>
    <cellStyle name="cell 3 3 2_STUD aligned by INSTIT" xfId="1041"/>
    <cellStyle name="cell 3 3 3" xfId="440"/>
    <cellStyle name="cell 3 3 3 2" xfId="1042"/>
    <cellStyle name="cell 3 3 3 3" xfId="1043"/>
    <cellStyle name="cell 3 3 3 4" xfId="1044"/>
    <cellStyle name="cell 3 3 3 5" xfId="1045"/>
    <cellStyle name="cell 3 3 3 6" xfId="1046"/>
    <cellStyle name="cell 3 3 4" xfId="441"/>
    <cellStyle name="cell 3 3 4 2" xfId="1047"/>
    <cellStyle name="cell 3 3 5" xfId="1048"/>
    <cellStyle name="cell 3 3 6" xfId="1049"/>
    <cellStyle name="cell 3 3 7" xfId="1050"/>
    <cellStyle name="cell 3 3 8" xfId="1051"/>
    <cellStyle name="cell 3 3_STUD aligned by INSTIT" xfId="1052"/>
    <cellStyle name="cell 3 4" xfId="29"/>
    <cellStyle name="cell 3 4 2" xfId="442"/>
    <cellStyle name="cell 3 4 2 2" xfId="1053"/>
    <cellStyle name="cell 3 4 2 3" xfId="1054"/>
    <cellStyle name="cell 3 4 2 4" xfId="1055"/>
    <cellStyle name="cell 3 4 2 5" xfId="1056"/>
    <cellStyle name="cell 3 4 2 6" xfId="1057"/>
    <cellStyle name="cell 3 4 3" xfId="1058"/>
    <cellStyle name="cell 3 4 4" xfId="1059"/>
    <cellStyle name="cell 3 4 5" xfId="1060"/>
    <cellStyle name="cell 3 4 6" xfId="1061"/>
    <cellStyle name="cell 3 4_STUD aligned by INSTIT" xfId="1062"/>
    <cellStyle name="cell 3 5" xfId="30"/>
    <cellStyle name="cell 3 5 2" xfId="1063"/>
    <cellStyle name="cell 3 5 3" xfId="1064"/>
    <cellStyle name="cell 3 5 4" xfId="1065"/>
    <cellStyle name="cell 3 5 5" xfId="1066"/>
    <cellStyle name="cell 3 6" xfId="31"/>
    <cellStyle name="cell 3 6 2" xfId="1067"/>
    <cellStyle name="cell 3 7" xfId="32"/>
    <cellStyle name="cell 3 7 2" xfId="1068"/>
    <cellStyle name="cell 3 8" xfId="33"/>
    <cellStyle name="cell 3 8 2" xfId="1069"/>
    <cellStyle name="cell 3 9" xfId="34"/>
    <cellStyle name="cell 3 9 2" xfId="1070"/>
    <cellStyle name="cell 3_STUD aligned by INSTIT" xfId="1071"/>
    <cellStyle name="cell 4" xfId="35"/>
    <cellStyle name="cell 4 10" xfId="416"/>
    <cellStyle name="cell 4 2" xfId="36"/>
    <cellStyle name="cell 4 2 2" xfId="443"/>
    <cellStyle name="cell 4 2 2 2" xfId="1072"/>
    <cellStyle name="cell 4 2 2 3" xfId="1073"/>
    <cellStyle name="cell 4 2 2 4" xfId="1074"/>
    <cellStyle name="cell 4 2 2 5" xfId="1075"/>
    <cellStyle name="cell 4 2 2 6" xfId="1076"/>
    <cellStyle name="cell 4 2 3" xfId="1077"/>
    <cellStyle name="cell 4 2 4" xfId="1078"/>
    <cellStyle name="cell 4 2 5" xfId="1079"/>
    <cellStyle name="cell 4 2 6" xfId="1080"/>
    <cellStyle name="cell 4 2_STUD aligned by INSTIT" xfId="1081"/>
    <cellStyle name="cell 4 3" xfId="37"/>
    <cellStyle name="cell 4 3 2" xfId="1082"/>
    <cellStyle name="cell 4 3 3" xfId="1083"/>
    <cellStyle name="cell 4 3 4" xfId="1084"/>
    <cellStyle name="cell 4 3 5" xfId="1085"/>
    <cellStyle name="cell 4 3 6" xfId="1086"/>
    <cellStyle name="cell 4 4" xfId="38"/>
    <cellStyle name="cell 4 4 2" xfId="1087"/>
    <cellStyle name="cell 4 5" xfId="39"/>
    <cellStyle name="cell 4 5 2" xfId="1088"/>
    <cellStyle name="cell 4 6" xfId="40"/>
    <cellStyle name="cell 4 6 2" xfId="1089"/>
    <cellStyle name="cell 4 7" xfId="41"/>
    <cellStyle name="cell 4 7 2" xfId="1090"/>
    <cellStyle name="cell 4 8" xfId="42"/>
    <cellStyle name="cell 4 9" xfId="43"/>
    <cellStyle name="cell 4_STUD aligned by INSTIT" xfId="1091"/>
    <cellStyle name="cell 5" xfId="44"/>
    <cellStyle name="cell 5 2" xfId="444"/>
    <cellStyle name="cell 5 2 10" xfId="1092"/>
    <cellStyle name="cell 5 2 11" xfId="1093"/>
    <cellStyle name="cell 5 2 2" xfId="431"/>
    <cellStyle name="cell 5 2 2 2" xfId="1094"/>
    <cellStyle name="cell 5 2 2 2 2" xfId="1095"/>
    <cellStyle name="cell 5 2 2 3" xfId="1096"/>
    <cellStyle name="cell 5 2 2 3 2" xfId="1097"/>
    <cellStyle name="cell 5 2 2 4" xfId="1098"/>
    <cellStyle name="cell 5 2 2 5" xfId="1099"/>
    <cellStyle name="cell 5 2 2 6" xfId="1100"/>
    <cellStyle name="cell 5 2 2 7" xfId="1101"/>
    <cellStyle name="cell 5 2 2 8" xfId="1102"/>
    <cellStyle name="cell 5 2 3" xfId="1103"/>
    <cellStyle name="cell 5 2 3 2" xfId="1104"/>
    <cellStyle name="cell 5 2 3 2 2" xfId="1105"/>
    <cellStyle name="cell 5 2 3 3" xfId="1106"/>
    <cellStyle name="cell 5 2 3 3 2" xfId="1107"/>
    <cellStyle name="cell 5 2 3 4" xfId="1108"/>
    <cellStyle name="cell 5 2 3 5" xfId="1109"/>
    <cellStyle name="cell 5 2 3 6" xfId="1110"/>
    <cellStyle name="cell 5 2 3 7" xfId="1111"/>
    <cellStyle name="cell 5 2 4" xfId="1112"/>
    <cellStyle name="cell 5 2 4 2" xfId="1113"/>
    <cellStyle name="cell 5 2 4 2 2" xfId="1114"/>
    <cellStyle name="cell 5 2 4 3" xfId="1115"/>
    <cellStyle name="cell 5 2 4 3 2" xfId="1116"/>
    <cellStyle name="cell 5 2 4 4" xfId="1117"/>
    <cellStyle name="cell 5 2 4 5" xfId="1118"/>
    <cellStyle name="cell 5 2 4 6" xfId="1119"/>
    <cellStyle name="cell 5 2 4 7" xfId="1120"/>
    <cellStyle name="cell 5 2 5" xfId="1121"/>
    <cellStyle name="cell 5 2 5 2" xfId="1122"/>
    <cellStyle name="cell 5 2 5 2 2" xfId="1123"/>
    <cellStyle name="cell 5 2 5 3" xfId="1124"/>
    <cellStyle name="cell 5 2 5 3 2" xfId="1125"/>
    <cellStyle name="cell 5 2 5 4" xfId="1126"/>
    <cellStyle name="cell 5 2 5 5" xfId="1127"/>
    <cellStyle name="cell 5 2 5 6" xfId="1128"/>
    <cellStyle name="cell 5 2 5 7" xfId="1129"/>
    <cellStyle name="cell 5 2 6" xfId="1130"/>
    <cellStyle name="cell 5 2 6 2" xfId="1131"/>
    <cellStyle name="cell 5 2 6 2 2" xfId="1132"/>
    <cellStyle name="cell 5 2 6 3" xfId="1133"/>
    <cellStyle name="cell 5 2 6 3 2" xfId="1134"/>
    <cellStyle name="cell 5 2 6 4" xfId="1135"/>
    <cellStyle name="cell 5 2 6 5" xfId="1136"/>
    <cellStyle name="cell 5 2 6 6" xfId="1137"/>
    <cellStyle name="cell 5 2 6 7" xfId="1138"/>
    <cellStyle name="cell 5 2 7" xfId="1139"/>
    <cellStyle name="cell 5 2 8" xfId="1140"/>
    <cellStyle name="cell 5 2 9" xfId="1141"/>
    <cellStyle name="cell 5 3" xfId="1142"/>
    <cellStyle name="cell 5 4" xfId="1143"/>
    <cellStyle name="cell 5 5" xfId="1144"/>
    <cellStyle name="cell 5 6" xfId="1145"/>
    <cellStyle name="cell 5_STUD aligned by INSTIT" xfId="1146"/>
    <cellStyle name="cell 6" xfId="445"/>
    <cellStyle name="cell 6 10" xfId="1147"/>
    <cellStyle name="cell 6 11" xfId="1148"/>
    <cellStyle name="cell 6 2" xfId="430"/>
    <cellStyle name="cell 6 2 2" xfId="1149"/>
    <cellStyle name="cell 6 2 3" xfId="1150"/>
    <cellStyle name="cell 6 2 4" xfId="1151"/>
    <cellStyle name="cell 6 2 5" xfId="1152"/>
    <cellStyle name="cell 6 2 6" xfId="1153"/>
    <cellStyle name="cell 6 2 7" xfId="1154"/>
    <cellStyle name="cell 6 3" xfId="1155"/>
    <cellStyle name="cell 6 3 2" xfId="1156"/>
    <cellStyle name="cell 6 3 2 2" xfId="1157"/>
    <cellStyle name="cell 6 3 3" xfId="1158"/>
    <cellStyle name="cell 6 3 3 2" xfId="1159"/>
    <cellStyle name="cell 6 3 4" xfId="1160"/>
    <cellStyle name="cell 6 3 5" xfId="1161"/>
    <cellStyle name="cell 6 3 6" xfId="429"/>
    <cellStyle name="cell 6 3 6 2" xfId="1162"/>
    <cellStyle name="cell 6 3 7" xfId="1163"/>
    <cellStyle name="cell 6 4" xfId="1164"/>
    <cellStyle name="cell 6 4 2" xfId="1165"/>
    <cellStyle name="cell 6 4 2 2" xfId="1166"/>
    <cellStyle name="cell 6 4 3" xfId="1167"/>
    <cellStyle name="cell 6 4 3 2" xfId="1168"/>
    <cellStyle name="cell 6 4 4" xfId="1169"/>
    <cellStyle name="cell 6 4 5" xfId="1170"/>
    <cellStyle name="cell 6 4 6" xfId="1171"/>
    <cellStyle name="cell 6 4 7" xfId="1172"/>
    <cellStyle name="cell 6 5" xfId="1173"/>
    <cellStyle name="cell 6 5 2" xfId="1174"/>
    <cellStyle name="cell 6 5 2 2" xfId="1175"/>
    <cellStyle name="cell 6 5 3" xfId="1176"/>
    <cellStyle name="cell 6 5 3 2" xfId="1177"/>
    <cellStyle name="cell 6 5 4" xfId="1178"/>
    <cellStyle name="cell 6 5 5" xfId="1179"/>
    <cellStyle name="cell 6 5 6" xfId="1180"/>
    <cellStyle name="cell 6 5 7" xfId="1181"/>
    <cellStyle name="cell 6 6" xfId="1182"/>
    <cellStyle name="cell 6 6 2" xfId="1183"/>
    <cellStyle name="cell 6 6 2 2" xfId="1184"/>
    <cellStyle name="cell 6 6 3" xfId="1185"/>
    <cellStyle name="cell 6 6 3 2" xfId="1186"/>
    <cellStyle name="cell 6 6 4" xfId="1187"/>
    <cellStyle name="cell 6 6 5" xfId="1188"/>
    <cellStyle name="cell 6 6 6" xfId="1189"/>
    <cellStyle name="cell 6 6 7" xfId="1190"/>
    <cellStyle name="cell 6 7" xfId="1191"/>
    <cellStyle name="cell 6 8" xfId="1192"/>
    <cellStyle name="cell 6 9" xfId="1193"/>
    <cellStyle name="cell 7" xfId="446"/>
    <cellStyle name="cell 7 10" xfId="1194"/>
    <cellStyle name="cell 7 11" xfId="1195"/>
    <cellStyle name="cell 7 12" xfId="1196"/>
    <cellStyle name="cell 7 13" xfId="1197"/>
    <cellStyle name="cell 7 2" xfId="1198"/>
    <cellStyle name="cell 7 2 10" xfId="1199"/>
    <cellStyle name="cell 7 2 11" xfId="1200"/>
    <cellStyle name="cell 7 2 12" xfId="1201"/>
    <cellStyle name="cell 7 2 2" xfId="1202"/>
    <cellStyle name="cell 7 2 2 2" xfId="1203"/>
    <cellStyle name="cell 7 2 2 2 2" xfId="1204"/>
    <cellStyle name="cell 7 2 2 3" xfId="1205"/>
    <cellStyle name="cell 7 2 2 3 2" xfId="1206"/>
    <cellStyle name="cell 7 2 2 4" xfId="1207"/>
    <cellStyle name="cell 7 2 2 5" xfId="1208"/>
    <cellStyle name="cell 7 2 2 6" xfId="1209"/>
    <cellStyle name="cell 7 2 2 7" xfId="1210"/>
    <cellStyle name="cell 7 2 3" xfId="1211"/>
    <cellStyle name="cell 7 2 3 2" xfId="1212"/>
    <cellStyle name="cell 7 2 3 2 2" xfId="1213"/>
    <cellStyle name="cell 7 2 3 3" xfId="1214"/>
    <cellStyle name="cell 7 2 3 3 2" xfId="1215"/>
    <cellStyle name="cell 7 2 3 4" xfId="1216"/>
    <cellStyle name="cell 7 2 3 5" xfId="1217"/>
    <cellStyle name="cell 7 2 3 6" xfId="1218"/>
    <cellStyle name="cell 7 2 3 7" xfId="1219"/>
    <cellStyle name="cell 7 2 4" xfId="1220"/>
    <cellStyle name="cell 7 2 4 2" xfId="1221"/>
    <cellStyle name="cell 7 2 4 2 2" xfId="1222"/>
    <cellStyle name="cell 7 2 4 3" xfId="1223"/>
    <cellStyle name="cell 7 2 4 3 2" xfId="1224"/>
    <cellStyle name="cell 7 2 4 4" xfId="1225"/>
    <cellStyle name="cell 7 2 4 5" xfId="1226"/>
    <cellStyle name="cell 7 2 4 6" xfId="1227"/>
    <cellStyle name="cell 7 2 4 7" xfId="1228"/>
    <cellStyle name="cell 7 2 5" xfId="1229"/>
    <cellStyle name="cell 7 2 5 2" xfId="1230"/>
    <cellStyle name="cell 7 2 5 2 2" xfId="1231"/>
    <cellStyle name="cell 7 2 5 3" xfId="1232"/>
    <cellStyle name="cell 7 2 5 3 2" xfId="1233"/>
    <cellStyle name="cell 7 2 5 4" xfId="1234"/>
    <cellStyle name="cell 7 2 5 5" xfId="1235"/>
    <cellStyle name="cell 7 2 5 6" xfId="1236"/>
    <cellStyle name="cell 7 2 5 7" xfId="1237"/>
    <cellStyle name="cell 7 2 6" xfId="1238"/>
    <cellStyle name="cell 7 2 6 2" xfId="1239"/>
    <cellStyle name="cell 7 2 6 2 2" xfId="1240"/>
    <cellStyle name="cell 7 2 6 3" xfId="1241"/>
    <cellStyle name="cell 7 2 6 3 2" xfId="1242"/>
    <cellStyle name="cell 7 2 6 4" xfId="1243"/>
    <cellStyle name="cell 7 2 6 5" xfId="1244"/>
    <cellStyle name="cell 7 2 6 6" xfId="1245"/>
    <cellStyle name="cell 7 2 6 7" xfId="1246"/>
    <cellStyle name="cell 7 2 7" xfId="1247"/>
    <cellStyle name="cell 7 2 7 2" xfId="1248"/>
    <cellStyle name="cell 7 2 8" xfId="1249"/>
    <cellStyle name="cell 7 2 8 2" xfId="1250"/>
    <cellStyle name="cell 7 2 9" xfId="1251"/>
    <cellStyle name="cell 7 3" xfId="1252"/>
    <cellStyle name="cell 7 3 10" xfId="1253"/>
    <cellStyle name="cell 7 3 2" xfId="1254"/>
    <cellStyle name="cell 7 3 2 2" xfId="1255"/>
    <cellStyle name="cell 7 3 2 2 2" xfId="1256"/>
    <cellStyle name="cell 7 3 2 3" xfId="1257"/>
    <cellStyle name="cell 7 3 2 3 2" xfId="1258"/>
    <cellStyle name="cell 7 3 2 4" xfId="1259"/>
    <cellStyle name="cell 7 3 2 5" xfId="1260"/>
    <cellStyle name="cell 7 3 2 6" xfId="1261"/>
    <cellStyle name="cell 7 3 2 7" xfId="1262"/>
    <cellStyle name="cell 7 3 3" xfId="1263"/>
    <cellStyle name="cell 7 3 3 2" xfId="1264"/>
    <cellStyle name="cell 7 3 3 2 2" xfId="1265"/>
    <cellStyle name="cell 7 3 3 3" xfId="1266"/>
    <cellStyle name="cell 7 3 3 3 2" xfId="1267"/>
    <cellStyle name="cell 7 3 3 4" xfId="1268"/>
    <cellStyle name="cell 7 3 3 5" xfId="1269"/>
    <cellStyle name="cell 7 3 3 6" xfId="1270"/>
    <cellStyle name="cell 7 3 3 7" xfId="1271"/>
    <cellStyle name="cell 7 3 4" xfId="1272"/>
    <cellStyle name="cell 7 3 4 2" xfId="1273"/>
    <cellStyle name="cell 7 3 4 2 2" xfId="1274"/>
    <cellStyle name="cell 7 3 4 3" xfId="1275"/>
    <cellStyle name="cell 7 3 4 3 2" xfId="1276"/>
    <cellStyle name="cell 7 3 4 4" xfId="1277"/>
    <cellStyle name="cell 7 3 4 5" xfId="1278"/>
    <cellStyle name="cell 7 3 4 6" xfId="1279"/>
    <cellStyle name="cell 7 3 4 7" xfId="1280"/>
    <cellStyle name="cell 7 3 5" xfId="1281"/>
    <cellStyle name="cell 7 3 5 2" xfId="1282"/>
    <cellStyle name="cell 7 3 5 2 2" xfId="1283"/>
    <cellStyle name="cell 7 3 5 3" xfId="1284"/>
    <cellStyle name="cell 7 3 5 3 2" xfId="1285"/>
    <cellStyle name="cell 7 3 5 4" xfId="1286"/>
    <cellStyle name="cell 7 3 5 5" xfId="1287"/>
    <cellStyle name="cell 7 3 5 6" xfId="1288"/>
    <cellStyle name="cell 7 3 5 7" xfId="1289"/>
    <cellStyle name="cell 7 3 6" xfId="1290"/>
    <cellStyle name="cell 7 3 6 2" xfId="1291"/>
    <cellStyle name="cell 7 3 6 2 2" xfId="1292"/>
    <cellStyle name="cell 7 3 6 3" xfId="1293"/>
    <cellStyle name="cell 7 3 6 3 2" xfId="1294"/>
    <cellStyle name="cell 7 3 6 4" xfId="1295"/>
    <cellStyle name="cell 7 3 6 5" xfId="1296"/>
    <cellStyle name="cell 7 3 6 6" xfId="1297"/>
    <cellStyle name="cell 7 3 6 7" xfId="1298"/>
    <cellStyle name="cell 7 3 7" xfId="1299"/>
    <cellStyle name="cell 7 3 8" xfId="1300"/>
    <cellStyle name="cell 7 3 9" xfId="1301"/>
    <cellStyle name="cell 7 4" xfId="1302"/>
    <cellStyle name="cell 7 4 2" xfId="1303"/>
    <cellStyle name="cell 7 4 2 2" xfId="1304"/>
    <cellStyle name="cell 7 4 3" xfId="1305"/>
    <cellStyle name="cell 7 4 3 2" xfId="1306"/>
    <cellStyle name="cell 7 4 4" xfId="1307"/>
    <cellStyle name="cell 7 4 5" xfId="1308"/>
    <cellStyle name="cell 7 4 6" xfId="1309"/>
    <cellStyle name="cell 7 4 7" xfId="1310"/>
    <cellStyle name="cell 7 5" xfId="1311"/>
    <cellStyle name="cell 7 5 2" xfId="1312"/>
    <cellStyle name="cell 7 5 2 2" xfId="1313"/>
    <cellStyle name="cell 7 5 3" xfId="1314"/>
    <cellStyle name="cell 7 5 3 2" xfId="1315"/>
    <cellStyle name="cell 7 5 4" xfId="1316"/>
    <cellStyle name="cell 7 5 5" xfId="1317"/>
    <cellStyle name="cell 7 5 6" xfId="1318"/>
    <cellStyle name="cell 7 5 7" xfId="1319"/>
    <cellStyle name="cell 7 6" xfId="1320"/>
    <cellStyle name="cell 7 6 2" xfId="1321"/>
    <cellStyle name="cell 7 6 2 2" xfId="1322"/>
    <cellStyle name="cell 7 6 3" xfId="1323"/>
    <cellStyle name="cell 7 6 3 2" xfId="1324"/>
    <cellStyle name="cell 7 6 4" xfId="1325"/>
    <cellStyle name="cell 7 6 5" xfId="1326"/>
    <cellStyle name="cell 7 6 6" xfId="1327"/>
    <cellStyle name="cell 7 6 7" xfId="1328"/>
    <cellStyle name="cell 7 7" xfId="1329"/>
    <cellStyle name="cell 7 7 2" xfId="1330"/>
    <cellStyle name="cell 7 8" xfId="1331"/>
    <cellStyle name="cell 7 9" xfId="1332"/>
    <cellStyle name="cell 8" xfId="958"/>
    <cellStyle name="cell 9" xfId="1333"/>
    <cellStyle name="cell_06entr" xfId="45"/>
    <cellStyle name="Col&amp;RowHeadings" xfId="46"/>
    <cellStyle name="ColCodes" xfId="47"/>
    <cellStyle name="ColTitles" xfId="48"/>
    <cellStyle name="ColTitles 2" xfId="447"/>
    <cellStyle name="column" xfId="49"/>
    <cellStyle name="DataEntryCells" xfId="50"/>
    <cellStyle name="DataEntryCells 10" xfId="51"/>
    <cellStyle name="DataEntryCells 10 2" xfId="1334"/>
    <cellStyle name="DataEntryCells 10 3" xfId="1335"/>
    <cellStyle name="DataEntryCells 11" xfId="1336"/>
    <cellStyle name="DataEntryCells 12" xfId="1337"/>
    <cellStyle name="DataEntryCells 13" xfId="1338"/>
    <cellStyle name="DataEntryCells 14" xfId="1339"/>
    <cellStyle name="DataEntryCells 2" xfId="52"/>
    <cellStyle name="DataEntryCells 2 2" xfId="53"/>
    <cellStyle name="DataEntryCells 2_08pers" xfId="54"/>
    <cellStyle name="DataEntryCells 3" xfId="55"/>
    <cellStyle name="DataEntryCells 3 2" xfId="448"/>
    <cellStyle name="DataEntryCells 3 2 2" xfId="1340"/>
    <cellStyle name="DataEntryCells 3 2 3" xfId="1341"/>
    <cellStyle name="DataEntryCells 3 2 4" xfId="1342"/>
    <cellStyle name="DataEntryCells 3 2 5" xfId="1343"/>
    <cellStyle name="DataEntryCells 3 2 6" xfId="1344"/>
    <cellStyle name="DataEntryCells 3 3" xfId="1345"/>
    <cellStyle name="DataEntryCells 3 4" xfId="1346"/>
    <cellStyle name="DataEntryCells 3 5" xfId="1347"/>
    <cellStyle name="DataEntryCells 3 6" xfId="1348"/>
    <cellStyle name="DataEntryCells 3_STUD aligned by INSTIT" xfId="1349"/>
    <cellStyle name="DataEntryCells 4" xfId="56"/>
    <cellStyle name="DataEntryCells 4 2" xfId="1350"/>
    <cellStyle name="DataEntryCells 4 3" xfId="1351"/>
    <cellStyle name="DataEntryCells 4 4" xfId="1352"/>
    <cellStyle name="DataEntryCells 4 5" xfId="1353"/>
    <cellStyle name="DataEntryCells 4 6" xfId="1354"/>
    <cellStyle name="DataEntryCells 5" xfId="57"/>
    <cellStyle name="DataEntryCells 5 2" xfId="1355"/>
    <cellStyle name="DataEntryCells 5 3" xfId="1356"/>
    <cellStyle name="DataEntryCells 5 4" xfId="1357"/>
    <cellStyle name="DataEntryCells 5 5" xfId="1358"/>
    <cellStyle name="DataEntryCells 5 6" xfId="1359"/>
    <cellStyle name="DataEntryCells 6" xfId="58"/>
    <cellStyle name="DataEntryCells 6 2" xfId="1360"/>
    <cellStyle name="DataEntryCells 6 3" xfId="1361"/>
    <cellStyle name="DataEntryCells 6 4" xfId="1362"/>
    <cellStyle name="DataEntryCells 6 5" xfId="1363"/>
    <cellStyle name="DataEntryCells 6 6" xfId="1364"/>
    <cellStyle name="DataEntryCells 7" xfId="59"/>
    <cellStyle name="DataEntryCells 7 2" xfId="1365"/>
    <cellStyle name="DataEntryCells 7 3" xfId="1366"/>
    <cellStyle name="DataEntryCells 7 4" xfId="1367"/>
    <cellStyle name="DataEntryCells 7 5" xfId="1368"/>
    <cellStyle name="DataEntryCells 7 6" xfId="1369"/>
    <cellStyle name="DataEntryCells 8" xfId="60"/>
    <cellStyle name="DataEntryCells 8 2" xfId="1370"/>
    <cellStyle name="DataEntryCells 8 3" xfId="1371"/>
    <cellStyle name="DataEntryCells 8 4" xfId="1372"/>
    <cellStyle name="DataEntryCells 8 5" xfId="1373"/>
    <cellStyle name="DataEntryCells 8 6" xfId="1374"/>
    <cellStyle name="DataEntryCells 9" xfId="61"/>
    <cellStyle name="DataEntryCells 9 2" xfId="1375"/>
    <cellStyle name="DataEntryCells 9 3" xfId="1376"/>
    <cellStyle name="DataEntryCells_05entr" xfId="62"/>
    <cellStyle name="ErrRpt_DataEntryCells" xfId="63"/>
    <cellStyle name="ErrRpt-DataEntryCells" xfId="64"/>
    <cellStyle name="ErrRpt-DataEntryCells 2" xfId="65"/>
    <cellStyle name="ErrRpt-DataEntryCells 2 10" xfId="417"/>
    <cellStyle name="ErrRpt-DataEntryCells 2 2" xfId="66"/>
    <cellStyle name="ErrRpt-DataEntryCells 2 2 2" xfId="449"/>
    <cellStyle name="ErrRpt-DataEntryCells 2 2 2 2" xfId="1377"/>
    <cellStyle name="ErrRpt-DataEntryCells 2 2 2 3" xfId="1378"/>
    <cellStyle name="ErrRpt-DataEntryCells 2 2 2 4" xfId="1379"/>
    <cellStyle name="ErrRpt-DataEntryCells 2 2 2 5" xfId="1380"/>
    <cellStyle name="ErrRpt-DataEntryCells 2 2 2 6" xfId="1381"/>
    <cellStyle name="ErrRpt-DataEntryCells 2 2 3" xfId="1382"/>
    <cellStyle name="ErrRpt-DataEntryCells 2 2 4" xfId="1383"/>
    <cellStyle name="ErrRpt-DataEntryCells 2 2 5" xfId="1384"/>
    <cellStyle name="ErrRpt-DataEntryCells 2 2 6" xfId="1385"/>
    <cellStyle name="ErrRpt-DataEntryCells 2 2_STUD aligned by INSTIT" xfId="1386"/>
    <cellStyle name="ErrRpt-DataEntryCells 2 3" xfId="67"/>
    <cellStyle name="ErrRpt-DataEntryCells 2 3 2" xfId="1387"/>
    <cellStyle name="ErrRpt-DataEntryCells 2 3 3" xfId="1388"/>
    <cellStyle name="ErrRpt-DataEntryCells 2 3 4" xfId="1389"/>
    <cellStyle name="ErrRpt-DataEntryCells 2 3 5" xfId="1390"/>
    <cellStyle name="ErrRpt-DataEntryCells 2 3 6" xfId="1391"/>
    <cellStyle name="ErrRpt-DataEntryCells 2 4" xfId="68"/>
    <cellStyle name="ErrRpt-DataEntryCells 2 4 2" xfId="1392"/>
    <cellStyle name="ErrRpt-DataEntryCells 2 5" xfId="69"/>
    <cellStyle name="ErrRpt-DataEntryCells 2 5 2" xfId="1393"/>
    <cellStyle name="ErrRpt-DataEntryCells 2 6" xfId="70"/>
    <cellStyle name="ErrRpt-DataEntryCells 2 6 2" xfId="1394"/>
    <cellStyle name="ErrRpt-DataEntryCells 2 7" xfId="71"/>
    <cellStyle name="ErrRpt-DataEntryCells 2 7 2" xfId="1395"/>
    <cellStyle name="ErrRpt-DataEntryCells 2 8" xfId="72"/>
    <cellStyle name="ErrRpt-DataEntryCells 2 9" xfId="73"/>
    <cellStyle name="ErrRpt-DataEntryCells 2_STUD aligned by INSTIT" xfId="1396"/>
    <cellStyle name="ErrRpt-DataEntryCells 3" xfId="450"/>
    <cellStyle name="ErrRpt-DataEntryCells 3 2" xfId="451"/>
    <cellStyle name="ErrRpt-DataEntryCells 3 2 2" xfId="1397"/>
    <cellStyle name="ErrRpt-DataEntryCells 3 2 3" xfId="1398"/>
    <cellStyle name="ErrRpt-DataEntryCells 3 2 4" xfId="1399"/>
    <cellStyle name="ErrRpt-DataEntryCells 3 2 5" xfId="1400"/>
    <cellStyle name="ErrRpt-DataEntryCells 3 2 6" xfId="1401"/>
    <cellStyle name="ErrRpt-DataEntryCells 3 3" xfId="1402"/>
    <cellStyle name="ErrRpt-DataEntryCells 3 4" xfId="1403"/>
    <cellStyle name="ErrRpt-DataEntryCells 3 5" xfId="1404"/>
    <cellStyle name="ErrRpt-DataEntryCells 3 6" xfId="1405"/>
    <cellStyle name="ErrRpt-DataEntryCells 3_STUD aligned by INSTIT" xfId="1406"/>
    <cellStyle name="ErrRpt-DataEntryCells 4" xfId="452"/>
    <cellStyle name="ErrRpt-DataEntryCells 4 2" xfId="1407"/>
    <cellStyle name="ErrRpt-DataEntryCells 4 3" xfId="1408"/>
    <cellStyle name="ErrRpt-DataEntryCells 4 4" xfId="1409"/>
    <cellStyle name="ErrRpt-DataEntryCells 4 5" xfId="1410"/>
    <cellStyle name="ErrRpt-DataEntryCells 4 6" xfId="1411"/>
    <cellStyle name="ErrRpt-DataEntryCells 5" xfId="1412"/>
    <cellStyle name="ErrRpt-DataEntryCells 6" xfId="1413"/>
    <cellStyle name="ErrRpt-DataEntryCells 7" xfId="1414"/>
    <cellStyle name="ErrRpt-DataEntryCells 8" xfId="1415"/>
    <cellStyle name="ErrRpt-DataEntryCells_STUD aligned by INSTIT" xfId="1416"/>
    <cellStyle name="ErrRpt-GreyBackground" xfId="74"/>
    <cellStyle name="ErrRpt-GreyBackground 2" xfId="453"/>
    <cellStyle name="formula" xfId="75"/>
    <cellStyle name="formula 2" xfId="76"/>
    <cellStyle name="formula 2 10" xfId="418"/>
    <cellStyle name="formula 2 2" xfId="77"/>
    <cellStyle name="formula 2 2 2" xfId="454"/>
    <cellStyle name="formula 2 2 2 2" xfId="1417"/>
    <cellStyle name="formula 2 2 2 3" xfId="1418"/>
    <cellStyle name="formula 2 2 2 4" xfId="1419"/>
    <cellStyle name="formula 2 2 2 5" xfId="1420"/>
    <cellStyle name="formula 2 2 2 6" xfId="1421"/>
    <cellStyle name="formula 2 2 3" xfId="1422"/>
    <cellStyle name="formula 2 2 4" xfId="1423"/>
    <cellStyle name="formula 2 2 5" xfId="1424"/>
    <cellStyle name="formula 2 2 6" xfId="1425"/>
    <cellStyle name="formula 2 2_STUD aligned by INSTIT" xfId="1426"/>
    <cellStyle name="formula 2 3" xfId="78"/>
    <cellStyle name="formula 2 3 2" xfId="1427"/>
    <cellStyle name="formula 2 3 3" xfId="1428"/>
    <cellStyle name="formula 2 3 4" xfId="1429"/>
    <cellStyle name="formula 2 3 5" xfId="1430"/>
    <cellStyle name="formula 2 3 6" xfId="1431"/>
    <cellStyle name="formula 2 4" xfId="79"/>
    <cellStyle name="formula 2 4 2" xfId="1432"/>
    <cellStyle name="formula 2 5" xfId="80"/>
    <cellStyle name="formula 2 5 2" xfId="1433"/>
    <cellStyle name="formula 2 6" xfId="81"/>
    <cellStyle name="formula 2 6 2" xfId="1434"/>
    <cellStyle name="formula 2 7" xfId="82"/>
    <cellStyle name="formula 2 7 2" xfId="1435"/>
    <cellStyle name="formula 2 8" xfId="83"/>
    <cellStyle name="formula 2 9" xfId="84"/>
    <cellStyle name="formula 2_STUD aligned by INSTIT" xfId="1436"/>
    <cellStyle name="formula 3" xfId="85"/>
    <cellStyle name="formula 3 2" xfId="455"/>
    <cellStyle name="formula 3 2 2" xfId="1437"/>
    <cellStyle name="formula 3 2 3" xfId="1438"/>
    <cellStyle name="formula 3 2 4" xfId="1439"/>
    <cellStyle name="formula 3 2 5" xfId="1440"/>
    <cellStyle name="formula 3 2 6" xfId="1441"/>
    <cellStyle name="formula 3 3" xfId="1442"/>
    <cellStyle name="formula 3 4" xfId="1443"/>
    <cellStyle name="formula 3 5" xfId="1444"/>
    <cellStyle name="formula 3 6" xfId="1445"/>
    <cellStyle name="formula 3_STUD aligned by INSTIT" xfId="1446"/>
    <cellStyle name="formula 4" xfId="456"/>
    <cellStyle name="formula 4 2" xfId="1447"/>
    <cellStyle name="formula 4 3" xfId="1448"/>
    <cellStyle name="formula 4 4" xfId="1449"/>
    <cellStyle name="formula 4 5" xfId="1450"/>
    <cellStyle name="formula 4 6" xfId="1451"/>
    <cellStyle name="formula 5" xfId="1452"/>
    <cellStyle name="formula 6" xfId="1453"/>
    <cellStyle name="formula 7" xfId="1454"/>
    <cellStyle name="formula 8" xfId="1455"/>
    <cellStyle name="formula_STUD aligned by INSTIT" xfId="1456"/>
    <cellStyle name="gap" xfId="86"/>
    <cellStyle name="GreyBackground" xfId="87"/>
    <cellStyle name="GreyBackground 2" xfId="88"/>
    <cellStyle name="GreyBackground 2 2" xfId="89"/>
    <cellStyle name="GreyBackground 2_08pers" xfId="90"/>
    <cellStyle name="GreyBackground_00enrl" xfId="91"/>
    <cellStyle name="Heading 1 2" xfId="424"/>
    <cellStyle name="Heading 2 2" xfId="425"/>
    <cellStyle name="Hyperlink" xfId="39874" builtinId="8"/>
    <cellStyle name="Hyperlink 2" xfId="92"/>
    <cellStyle name="Hyperlink 3" xfId="434"/>
    <cellStyle name="Hyperlink 3 2" xfId="1457"/>
    <cellStyle name="Hyperlink 4" xfId="1458"/>
    <cellStyle name="ISC" xfId="93"/>
    <cellStyle name="ISC 2" xfId="94"/>
    <cellStyle name="isced" xfId="95"/>
    <cellStyle name="isced 2" xfId="96"/>
    <cellStyle name="isced 2 10" xfId="419"/>
    <cellStyle name="isced 2 2" xfId="97"/>
    <cellStyle name="isced 2 2 2" xfId="457"/>
    <cellStyle name="isced 2 2 2 2" xfId="1459"/>
    <cellStyle name="isced 2 2 2 3" xfId="1460"/>
    <cellStyle name="isced 2 2 2 4" xfId="1461"/>
    <cellStyle name="isced 2 2 2 5" xfId="1462"/>
    <cellStyle name="isced 2 2 2 6" xfId="1463"/>
    <cellStyle name="isced 2 2 3" xfId="1464"/>
    <cellStyle name="isced 2 2 4" xfId="1465"/>
    <cellStyle name="isced 2 2 5" xfId="1466"/>
    <cellStyle name="isced 2 2 6" xfId="1467"/>
    <cellStyle name="isced 2 2_STUD aligned by INSTIT" xfId="1468"/>
    <cellStyle name="isced 2 3" xfId="98"/>
    <cellStyle name="isced 2 3 2" xfId="1469"/>
    <cellStyle name="isced 2 3 3" xfId="1470"/>
    <cellStyle name="isced 2 3 4" xfId="1471"/>
    <cellStyle name="isced 2 3 5" xfId="1472"/>
    <cellStyle name="isced 2 3 6" xfId="1473"/>
    <cellStyle name="isced 2 4" xfId="99"/>
    <cellStyle name="isced 2 4 2" xfId="1474"/>
    <cellStyle name="isced 2 5" xfId="100"/>
    <cellStyle name="isced 2 5 2" xfId="1475"/>
    <cellStyle name="isced 2 6" xfId="101"/>
    <cellStyle name="isced 2 6 2" xfId="1476"/>
    <cellStyle name="isced 2 7" xfId="102"/>
    <cellStyle name="isced 2 7 2" xfId="1477"/>
    <cellStyle name="isced 2 8" xfId="103"/>
    <cellStyle name="isced 2 9" xfId="104"/>
    <cellStyle name="isced 2_STUD aligned by INSTIT" xfId="1478"/>
    <cellStyle name="isced 3" xfId="458"/>
    <cellStyle name="isced 3 2" xfId="459"/>
    <cellStyle name="isced 3 2 2" xfId="1479"/>
    <cellStyle name="isced 3 2 3" xfId="1480"/>
    <cellStyle name="isced 3 2 4" xfId="1481"/>
    <cellStyle name="isced 3 2 5" xfId="1482"/>
    <cellStyle name="isced 3 2 6" xfId="1483"/>
    <cellStyle name="isced 3 3" xfId="1484"/>
    <cellStyle name="isced 3 4" xfId="1485"/>
    <cellStyle name="isced 3 5" xfId="1486"/>
    <cellStyle name="isced 3 6" xfId="1487"/>
    <cellStyle name="isced 3_STUD aligned by INSTIT" xfId="1488"/>
    <cellStyle name="isced 4" xfId="460"/>
    <cellStyle name="isced 4 2" xfId="1489"/>
    <cellStyle name="isced 4 3" xfId="1490"/>
    <cellStyle name="isced 4 4" xfId="1491"/>
    <cellStyle name="isced 4 5" xfId="1492"/>
    <cellStyle name="isced 4 6" xfId="1493"/>
    <cellStyle name="isced 5" xfId="1494"/>
    <cellStyle name="isced 6" xfId="1495"/>
    <cellStyle name="isced 7" xfId="1496"/>
    <cellStyle name="isced 8" xfId="1497"/>
    <cellStyle name="ISCED Titles" xfId="105"/>
    <cellStyle name="isced_06entr" xfId="106"/>
    <cellStyle name="level1a" xfId="107"/>
    <cellStyle name="level1a 10" xfId="108"/>
    <cellStyle name="level1a 10 2" xfId="1498"/>
    <cellStyle name="level1a 10 2 2" xfId="1499"/>
    <cellStyle name="level1a 10 2 2 2" xfId="1500"/>
    <cellStyle name="level1a 10 2 3" xfId="1501"/>
    <cellStyle name="level1a 10 2 3 2" xfId="1502"/>
    <cellStyle name="level1a 10 2 3 2 2" xfId="1503"/>
    <cellStyle name="level1a 10 2 4" xfId="1504"/>
    <cellStyle name="level1a 10 3" xfId="1505"/>
    <cellStyle name="level1a 10 3 2" xfId="1506"/>
    <cellStyle name="level1a 10 3 2 2" xfId="1507"/>
    <cellStyle name="level1a 10 3 3" xfId="1508"/>
    <cellStyle name="level1a 10 3 3 2" xfId="1509"/>
    <cellStyle name="level1a 10 3 3 2 2" xfId="1510"/>
    <cellStyle name="level1a 10 3 4" xfId="1511"/>
    <cellStyle name="level1a 10 3 4 2" xfId="1512"/>
    <cellStyle name="level1a 10 4" xfId="1513"/>
    <cellStyle name="level1a 10 5" xfId="1514"/>
    <cellStyle name="level1a 10 5 2" xfId="1515"/>
    <cellStyle name="level1a 10 6" xfId="1516"/>
    <cellStyle name="level1a 10 6 2" xfId="1517"/>
    <cellStyle name="level1a 10 6 2 2" xfId="1518"/>
    <cellStyle name="level1a 10 7" xfId="1519"/>
    <cellStyle name="level1a 10 7 2" xfId="1520"/>
    <cellStyle name="level1a 10 8" xfId="1521"/>
    <cellStyle name="level1a 11" xfId="109"/>
    <cellStyle name="level1a 11 2" xfId="1522"/>
    <cellStyle name="level1a 11 2 2" xfId="1523"/>
    <cellStyle name="level1a 11 2 2 2" xfId="1524"/>
    <cellStyle name="level1a 11 2 3" xfId="1525"/>
    <cellStyle name="level1a 11 2 3 2" xfId="1526"/>
    <cellStyle name="level1a 11 2 3 2 2" xfId="1527"/>
    <cellStyle name="level1a 11 2 4" xfId="1528"/>
    <cellStyle name="level1a 11 3" xfId="1529"/>
    <cellStyle name="level1a 11 3 2" xfId="1530"/>
    <cellStyle name="level1a 11 3 2 2" xfId="1531"/>
    <cellStyle name="level1a 11 3 3" xfId="1532"/>
    <cellStyle name="level1a 11 3 3 2" xfId="1533"/>
    <cellStyle name="level1a 11 3 3 2 2" xfId="1534"/>
    <cellStyle name="level1a 11 3 4" xfId="1535"/>
    <cellStyle name="level1a 11 4" xfId="1536"/>
    <cellStyle name="level1a 11 4 2" xfId="1537"/>
    <cellStyle name="level1a 11 5" xfId="1538"/>
    <cellStyle name="level1a 11 5 2" xfId="1539"/>
    <cellStyle name="level1a 11 5 2 2" xfId="1540"/>
    <cellStyle name="level1a 11 6" xfId="1541"/>
    <cellStyle name="level1a 11 6 2" xfId="1542"/>
    <cellStyle name="level1a 11 7" xfId="1543"/>
    <cellStyle name="level1a 12" xfId="395"/>
    <cellStyle name="level1a 12 2" xfId="1544"/>
    <cellStyle name="level1a 12 2 2" xfId="1545"/>
    <cellStyle name="level1a 12 3" xfId="1546"/>
    <cellStyle name="level1a 12 3 2" xfId="1547"/>
    <cellStyle name="level1a 12 3 2 2" xfId="1548"/>
    <cellStyle name="level1a 12 4" xfId="1549"/>
    <cellStyle name="level1a 12 5" xfId="1550"/>
    <cellStyle name="level1a 13" xfId="1551"/>
    <cellStyle name="level1a 14" xfId="1552"/>
    <cellStyle name="level1a 14 2" xfId="1553"/>
    <cellStyle name="level1a 15" xfId="1554"/>
    <cellStyle name="level1a 2" xfId="110"/>
    <cellStyle name="level1a 2 10" xfId="420"/>
    <cellStyle name="level1a 2 10 2" xfId="1555"/>
    <cellStyle name="level1a 2 10 2 2" xfId="1556"/>
    <cellStyle name="level1a 2 10 2 2 2" xfId="1557"/>
    <cellStyle name="level1a 2 10 2 3" xfId="1558"/>
    <cellStyle name="level1a 2 10 2 3 2" xfId="1559"/>
    <cellStyle name="level1a 2 10 2 3 2 2" xfId="1560"/>
    <cellStyle name="level1a 2 10 2 4" xfId="1561"/>
    <cellStyle name="level1a 2 10 3" xfId="1562"/>
    <cellStyle name="level1a 2 10 3 2" xfId="1563"/>
    <cellStyle name="level1a 2 10 3 2 2" xfId="1564"/>
    <cellStyle name="level1a 2 10 3 3" xfId="1565"/>
    <cellStyle name="level1a 2 10 3 3 2" xfId="1566"/>
    <cellStyle name="level1a 2 10 3 3 2 2" xfId="1567"/>
    <cellStyle name="level1a 2 10 3 4" xfId="1568"/>
    <cellStyle name="level1a 2 10 3 4 2" xfId="1569"/>
    <cellStyle name="level1a 2 10 4" xfId="1570"/>
    <cellStyle name="level1a 2 10 5" xfId="1571"/>
    <cellStyle name="level1a 2 10 5 2" xfId="1572"/>
    <cellStyle name="level1a 2 10 6" xfId="1573"/>
    <cellStyle name="level1a 2 10 6 2" xfId="1574"/>
    <cellStyle name="level1a 2 10 6 2 2" xfId="1575"/>
    <cellStyle name="level1a 2 10 7" xfId="1576"/>
    <cellStyle name="level1a 2 10 7 2" xfId="1577"/>
    <cellStyle name="level1a 2 10 8" xfId="1578"/>
    <cellStyle name="level1a 2 11" xfId="1579"/>
    <cellStyle name="level1a 2 11 2" xfId="1580"/>
    <cellStyle name="level1a 2 11 2 2" xfId="1581"/>
    <cellStyle name="level1a 2 11 2 2 2" xfId="1582"/>
    <cellStyle name="level1a 2 11 2 3" xfId="1583"/>
    <cellStyle name="level1a 2 11 2 3 2" xfId="1584"/>
    <cellStyle name="level1a 2 11 2 3 2 2" xfId="1585"/>
    <cellStyle name="level1a 2 11 2 4" xfId="1586"/>
    <cellStyle name="level1a 2 11 3" xfId="1587"/>
    <cellStyle name="level1a 2 11 3 2" xfId="1588"/>
    <cellStyle name="level1a 2 11 3 2 2" xfId="1589"/>
    <cellStyle name="level1a 2 11 3 3" xfId="1590"/>
    <cellStyle name="level1a 2 11 3 3 2" xfId="1591"/>
    <cellStyle name="level1a 2 11 3 3 2 2" xfId="1592"/>
    <cellStyle name="level1a 2 11 3 4" xfId="1593"/>
    <cellStyle name="level1a 2 11 4" xfId="1594"/>
    <cellStyle name="level1a 2 11 4 2" xfId="1595"/>
    <cellStyle name="level1a 2 11 5" xfId="1596"/>
    <cellStyle name="level1a 2 11 5 2" xfId="1597"/>
    <cellStyle name="level1a 2 11 5 2 2" xfId="1598"/>
    <cellStyle name="level1a 2 11 6" xfId="1599"/>
    <cellStyle name="level1a 2 11 6 2" xfId="1600"/>
    <cellStyle name="level1a 2 12" xfId="1601"/>
    <cellStyle name="level1a 2 12 2" xfId="1602"/>
    <cellStyle name="level1a 2 12 2 2" xfId="1603"/>
    <cellStyle name="level1a 2 12 3" xfId="1604"/>
    <cellStyle name="level1a 2 12 3 2" xfId="1605"/>
    <cellStyle name="level1a 2 12 3 2 2" xfId="1606"/>
    <cellStyle name="level1a 2 12 4" xfId="1607"/>
    <cellStyle name="level1a 2 13" xfId="1608"/>
    <cellStyle name="level1a 2 14" xfId="1609"/>
    <cellStyle name="level1a 2 14 2" xfId="1610"/>
    <cellStyle name="level1a 2 15" xfId="1611"/>
    <cellStyle name="level1a 2 2" xfId="111"/>
    <cellStyle name="level1a 2 2 10" xfId="1612"/>
    <cellStyle name="level1a 2 2 10 2" xfId="1613"/>
    <cellStyle name="level1a 2 2 10 2 2" xfId="1614"/>
    <cellStyle name="level1a 2 2 10 2 2 2" xfId="1615"/>
    <cellStyle name="level1a 2 2 10 2 3" xfId="1616"/>
    <cellStyle name="level1a 2 2 10 2 3 2" xfId="1617"/>
    <cellStyle name="level1a 2 2 10 2 3 2 2" xfId="1618"/>
    <cellStyle name="level1a 2 2 10 2 4" xfId="1619"/>
    <cellStyle name="level1a 2 2 10 3" xfId="1620"/>
    <cellStyle name="level1a 2 2 10 3 2" xfId="1621"/>
    <cellStyle name="level1a 2 2 10 3 2 2" xfId="1622"/>
    <cellStyle name="level1a 2 2 10 3 3" xfId="1623"/>
    <cellStyle name="level1a 2 2 10 3 3 2" xfId="1624"/>
    <cellStyle name="level1a 2 2 10 3 3 2 2" xfId="1625"/>
    <cellStyle name="level1a 2 2 10 3 4" xfId="1626"/>
    <cellStyle name="level1a 2 2 10 4" xfId="1627"/>
    <cellStyle name="level1a 2 2 10 4 2" xfId="1628"/>
    <cellStyle name="level1a 2 2 10 5" xfId="1629"/>
    <cellStyle name="level1a 2 2 10 5 2" xfId="1630"/>
    <cellStyle name="level1a 2 2 10 5 2 2" xfId="1631"/>
    <cellStyle name="level1a 2 2 10 6" xfId="1632"/>
    <cellStyle name="level1a 2 2 10 6 2" xfId="1633"/>
    <cellStyle name="level1a 2 2 11" xfId="1634"/>
    <cellStyle name="level1a 2 2 11 2" xfId="1635"/>
    <cellStyle name="level1a 2 2 11 2 2" xfId="1636"/>
    <cellStyle name="level1a 2 2 11 3" xfId="1637"/>
    <cellStyle name="level1a 2 2 11 3 2" xfId="1638"/>
    <cellStyle name="level1a 2 2 11 3 2 2" xfId="1639"/>
    <cellStyle name="level1a 2 2 11 4" xfId="1640"/>
    <cellStyle name="level1a 2 2 12" xfId="1641"/>
    <cellStyle name="level1a 2 2 12 2" xfId="1642"/>
    <cellStyle name="level1a 2 2 13" xfId="1643"/>
    <cellStyle name="level1a 2 2 2" xfId="461"/>
    <cellStyle name="level1a 2 2 2 10" xfId="1644"/>
    <cellStyle name="level1a 2 2 2 10 2" xfId="1645"/>
    <cellStyle name="level1a 2 2 2 11" xfId="1646"/>
    <cellStyle name="level1a 2 2 2 2" xfId="462"/>
    <cellStyle name="level1a 2 2 2 2 2" xfId="463"/>
    <cellStyle name="level1a 2 2 2 2 2 2" xfId="1647"/>
    <cellStyle name="level1a 2 2 2 2 2 2 2" xfId="1648"/>
    <cellStyle name="level1a 2 2 2 2 2 2 2 2" xfId="1649"/>
    <cellStyle name="level1a 2 2 2 2 2 2 3" xfId="1650"/>
    <cellStyle name="level1a 2 2 2 2 2 2 3 2" xfId="1651"/>
    <cellStyle name="level1a 2 2 2 2 2 2 3 2 2" xfId="1652"/>
    <cellStyle name="level1a 2 2 2 2 2 2 4" xfId="1653"/>
    <cellStyle name="level1a 2 2 2 2 2 3" xfId="1654"/>
    <cellStyle name="level1a 2 2 2 2 2 3 2" xfId="1655"/>
    <cellStyle name="level1a 2 2 2 2 2 3 2 2" xfId="1656"/>
    <cellStyle name="level1a 2 2 2 2 2 3 3" xfId="1657"/>
    <cellStyle name="level1a 2 2 2 2 2 3 3 2" xfId="1658"/>
    <cellStyle name="level1a 2 2 2 2 2 3 3 2 2" xfId="1659"/>
    <cellStyle name="level1a 2 2 2 2 2 3 4" xfId="1660"/>
    <cellStyle name="level1a 2 2 2 2 2 3 4 2" xfId="1661"/>
    <cellStyle name="level1a 2 2 2 2 2 4" xfId="1662"/>
    <cellStyle name="level1a 2 2 2 2 2 5" xfId="1663"/>
    <cellStyle name="level1a 2 2 2 2 2 5 2" xfId="1664"/>
    <cellStyle name="level1a 2 2 2 2 2 6" xfId="1665"/>
    <cellStyle name="level1a 2 2 2 2 2 6 2" xfId="1666"/>
    <cellStyle name="level1a 2 2 2 2 2 7" xfId="1667"/>
    <cellStyle name="level1a 2 2 2 2 3" xfId="464"/>
    <cellStyle name="level1a 2 2 2 2 3 2" xfId="1668"/>
    <cellStyle name="level1a 2 2 2 2 3 2 2" xfId="1669"/>
    <cellStyle name="level1a 2 2 2 2 3 2 2 2" xfId="1670"/>
    <cellStyle name="level1a 2 2 2 2 3 2 3" xfId="1671"/>
    <cellStyle name="level1a 2 2 2 2 3 2 3 2" xfId="1672"/>
    <cellStyle name="level1a 2 2 2 2 3 2 3 2 2" xfId="1673"/>
    <cellStyle name="level1a 2 2 2 2 3 2 4" xfId="1674"/>
    <cellStyle name="level1a 2 2 2 2 3 3" xfId="1675"/>
    <cellStyle name="level1a 2 2 2 2 3 3 2" xfId="1676"/>
    <cellStyle name="level1a 2 2 2 2 3 3 2 2" xfId="1677"/>
    <cellStyle name="level1a 2 2 2 2 3 3 3" xfId="1678"/>
    <cellStyle name="level1a 2 2 2 2 3 3 3 2" xfId="1679"/>
    <cellStyle name="level1a 2 2 2 2 3 3 3 2 2" xfId="1680"/>
    <cellStyle name="level1a 2 2 2 2 3 3 4" xfId="1681"/>
    <cellStyle name="level1a 2 2 2 2 3 3 4 2" xfId="1682"/>
    <cellStyle name="level1a 2 2 2 2 3 4" xfId="1683"/>
    <cellStyle name="level1a 2 2 2 2 3 5" xfId="1684"/>
    <cellStyle name="level1a 2 2 2 2 3 5 2" xfId="1685"/>
    <cellStyle name="level1a 2 2 2 2 3 5 2 2" xfId="1686"/>
    <cellStyle name="level1a 2 2 2 2 3 6" xfId="1687"/>
    <cellStyle name="level1a 2 2 2 2 3 6 2" xfId="1688"/>
    <cellStyle name="level1a 2 2 2 2 3 7" xfId="1689"/>
    <cellStyle name="level1a 2 2 2 2 4" xfId="1690"/>
    <cellStyle name="level1a 2 2 2 2 4 2" xfId="1691"/>
    <cellStyle name="level1a 2 2 2 2 4 2 2" xfId="1692"/>
    <cellStyle name="level1a 2 2 2 2 4 2 2 2" xfId="1693"/>
    <cellStyle name="level1a 2 2 2 2 4 2 3" xfId="1694"/>
    <cellStyle name="level1a 2 2 2 2 4 2 3 2" xfId="1695"/>
    <cellStyle name="level1a 2 2 2 2 4 2 3 2 2" xfId="1696"/>
    <cellStyle name="level1a 2 2 2 2 4 2 4" xfId="1697"/>
    <cellStyle name="level1a 2 2 2 2 4 3" xfId="1698"/>
    <cellStyle name="level1a 2 2 2 2 4 3 2" xfId="1699"/>
    <cellStyle name="level1a 2 2 2 2 4 3 2 2" xfId="1700"/>
    <cellStyle name="level1a 2 2 2 2 4 3 3" xfId="1701"/>
    <cellStyle name="level1a 2 2 2 2 4 3 3 2" xfId="1702"/>
    <cellStyle name="level1a 2 2 2 2 4 3 3 2 2" xfId="1703"/>
    <cellStyle name="level1a 2 2 2 2 4 3 4" xfId="1704"/>
    <cellStyle name="level1a 2 2 2 2 4 3 4 2" xfId="1705"/>
    <cellStyle name="level1a 2 2 2 2 4 4" xfId="1706"/>
    <cellStyle name="level1a 2 2 2 2 4 5" xfId="1707"/>
    <cellStyle name="level1a 2 2 2 2 4 5 2" xfId="1708"/>
    <cellStyle name="level1a 2 2 2 2 4 6" xfId="1709"/>
    <cellStyle name="level1a 2 2 2 2 4 6 2" xfId="1710"/>
    <cellStyle name="level1a 2 2 2 2 4 6 2 2" xfId="1711"/>
    <cellStyle name="level1a 2 2 2 2 4 7" xfId="1712"/>
    <cellStyle name="level1a 2 2 2 2 4 7 2" xfId="1713"/>
    <cellStyle name="level1a 2 2 2 2 5" xfId="1714"/>
    <cellStyle name="level1a 2 2 2 2 5 2" xfId="1715"/>
    <cellStyle name="level1a 2 2 2 2 5 2 2" xfId="1716"/>
    <cellStyle name="level1a 2 2 2 2 5 2 2 2" xfId="1717"/>
    <cellStyle name="level1a 2 2 2 2 5 2 3" xfId="1718"/>
    <cellStyle name="level1a 2 2 2 2 5 2 3 2" xfId="1719"/>
    <cellStyle name="level1a 2 2 2 2 5 2 3 2 2" xfId="1720"/>
    <cellStyle name="level1a 2 2 2 2 5 2 4" xfId="1721"/>
    <cellStyle name="level1a 2 2 2 2 5 3" xfId="1722"/>
    <cellStyle name="level1a 2 2 2 2 5 3 2" xfId="1723"/>
    <cellStyle name="level1a 2 2 2 2 5 3 2 2" xfId="1724"/>
    <cellStyle name="level1a 2 2 2 2 5 3 3" xfId="1725"/>
    <cellStyle name="level1a 2 2 2 2 5 3 3 2" xfId="1726"/>
    <cellStyle name="level1a 2 2 2 2 5 3 3 2 2" xfId="1727"/>
    <cellStyle name="level1a 2 2 2 2 5 3 4" xfId="1728"/>
    <cellStyle name="level1a 2 2 2 2 5 4" xfId="1729"/>
    <cellStyle name="level1a 2 2 2 2 5 4 2" xfId="1730"/>
    <cellStyle name="level1a 2 2 2 2 5 5" xfId="1731"/>
    <cellStyle name="level1a 2 2 2 2 5 5 2" xfId="1732"/>
    <cellStyle name="level1a 2 2 2 2 5 5 2 2" xfId="1733"/>
    <cellStyle name="level1a 2 2 2 2 5 6" xfId="1734"/>
    <cellStyle name="level1a 2 2 2 2 5 6 2" xfId="1735"/>
    <cellStyle name="level1a 2 2 2 2 6" xfId="1736"/>
    <cellStyle name="level1a 2 2 2 2 6 2" xfId="1737"/>
    <cellStyle name="level1a 2 2 2 2 6 2 2" xfId="1738"/>
    <cellStyle name="level1a 2 2 2 2 6 2 2 2" xfId="1739"/>
    <cellStyle name="level1a 2 2 2 2 6 2 3" xfId="1740"/>
    <cellStyle name="level1a 2 2 2 2 6 2 3 2" xfId="1741"/>
    <cellStyle name="level1a 2 2 2 2 6 2 3 2 2" xfId="1742"/>
    <cellStyle name="level1a 2 2 2 2 6 2 4" xfId="1743"/>
    <cellStyle name="level1a 2 2 2 2 6 3" xfId="1744"/>
    <cellStyle name="level1a 2 2 2 2 6 3 2" xfId="1745"/>
    <cellStyle name="level1a 2 2 2 2 6 3 2 2" xfId="1746"/>
    <cellStyle name="level1a 2 2 2 2 6 3 3" xfId="1747"/>
    <cellStyle name="level1a 2 2 2 2 6 3 3 2" xfId="1748"/>
    <cellStyle name="level1a 2 2 2 2 6 3 3 2 2" xfId="1749"/>
    <cellStyle name="level1a 2 2 2 2 6 3 4" xfId="1750"/>
    <cellStyle name="level1a 2 2 2 2 6 4" xfId="1751"/>
    <cellStyle name="level1a 2 2 2 2 6 4 2" xfId="1752"/>
    <cellStyle name="level1a 2 2 2 2 6 5" xfId="1753"/>
    <cellStyle name="level1a 2 2 2 2 6 5 2" xfId="1754"/>
    <cellStyle name="level1a 2 2 2 2 6 5 2 2" xfId="1755"/>
    <cellStyle name="level1a 2 2 2 2 6 6" xfId="1756"/>
    <cellStyle name="level1a 2 2 2 2 6 6 2" xfId="1757"/>
    <cellStyle name="level1a 2 2 2 2 7" xfId="1758"/>
    <cellStyle name="level1a 2 2 2 2 7 2" xfId="1759"/>
    <cellStyle name="level1a 2 2 2 2 7 2 2" xfId="1760"/>
    <cellStyle name="level1a 2 2 2 2 7 3" xfId="1761"/>
    <cellStyle name="level1a 2 2 2 2 7 3 2" xfId="1762"/>
    <cellStyle name="level1a 2 2 2 2 7 3 2 2" xfId="1763"/>
    <cellStyle name="level1a 2 2 2 2 7 4" xfId="1764"/>
    <cellStyle name="level1a 2 2 2 2 8" xfId="1765"/>
    <cellStyle name="level1a 2 2 2 2 8 2" xfId="1766"/>
    <cellStyle name="level1a 2 2 2 2 9" xfId="1767"/>
    <cellStyle name="level1a 2 2 2 2_STUD aligned by INSTIT" xfId="1768"/>
    <cellStyle name="level1a 2 2 2 3" xfId="465"/>
    <cellStyle name="level1a 2 2 2 3 10" xfId="1769"/>
    <cellStyle name="level1a 2 2 2 3 2" xfId="466"/>
    <cellStyle name="level1a 2 2 2 3 2 2" xfId="1770"/>
    <cellStyle name="level1a 2 2 2 3 2 2 2" xfId="1771"/>
    <cellStyle name="level1a 2 2 2 3 2 2 2 2" xfId="1772"/>
    <cellStyle name="level1a 2 2 2 3 2 2 3" xfId="1773"/>
    <cellStyle name="level1a 2 2 2 3 2 2 3 2" xfId="1774"/>
    <cellStyle name="level1a 2 2 2 3 2 2 3 2 2" xfId="1775"/>
    <cellStyle name="level1a 2 2 2 3 2 2 4" xfId="1776"/>
    <cellStyle name="level1a 2 2 2 3 2 3" xfId="1777"/>
    <cellStyle name="level1a 2 2 2 3 2 3 2" xfId="1778"/>
    <cellStyle name="level1a 2 2 2 3 2 3 2 2" xfId="1779"/>
    <cellStyle name="level1a 2 2 2 3 2 3 3" xfId="1780"/>
    <cellStyle name="level1a 2 2 2 3 2 3 3 2" xfId="1781"/>
    <cellStyle name="level1a 2 2 2 3 2 3 3 2 2" xfId="1782"/>
    <cellStyle name="level1a 2 2 2 3 2 3 4" xfId="1783"/>
    <cellStyle name="level1a 2 2 2 3 2 3 4 2" xfId="1784"/>
    <cellStyle name="level1a 2 2 2 3 2 4" xfId="1785"/>
    <cellStyle name="level1a 2 2 2 3 2 5" xfId="1786"/>
    <cellStyle name="level1a 2 2 2 3 2 5 2" xfId="1787"/>
    <cellStyle name="level1a 2 2 2 3 2 5 2 2" xfId="1788"/>
    <cellStyle name="level1a 2 2 2 3 2 6" xfId="1789"/>
    <cellStyle name="level1a 2 2 2 3 2 6 2" xfId="1790"/>
    <cellStyle name="level1a 2 2 2 3 2 7" xfId="1791"/>
    <cellStyle name="level1a 2 2 2 3 3" xfId="467"/>
    <cellStyle name="level1a 2 2 2 3 3 2" xfId="1792"/>
    <cellStyle name="level1a 2 2 2 3 3 2 2" xfId="1793"/>
    <cellStyle name="level1a 2 2 2 3 3 2 2 2" xfId="1794"/>
    <cellStyle name="level1a 2 2 2 3 3 2 3" xfId="1795"/>
    <cellStyle name="level1a 2 2 2 3 3 2 3 2" xfId="1796"/>
    <cellStyle name="level1a 2 2 2 3 3 2 3 2 2" xfId="1797"/>
    <cellStyle name="level1a 2 2 2 3 3 2 4" xfId="1798"/>
    <cellStyle name="level1a 2 2 2 3 3 3" xfId="1799"/>
    <cellStyle name="level1a 2 2 2 3 3 3 2" xfId="1800"/>
    <cellStyle name="level1a 2 2 2 3 3 3 2 2" xfId="1801"/>
    <cellStyle name="level1a 2 2 2 3 3 3 3" xfId="1802"/>
    <cellStyle name="level1a 2 2 2 3 3 3 3 2" xfId="1803"/>
    <cellStyle name="level1a 2 2 2 3 3 3 3 2 2" xfId="1804"/>
    <cellStyle name="level1a 2 2 2 3 3 3 4" xfId="1805"/>
    <cellStyle name="level1a 2 2 2 3 3 4" xfId="1806"/>
    <cellStyle name="level1a 2 2 2 3 3 4 2" xfId="1807"/>
    <cellStyle name="level1a 2 2 2 3 3 5" xfId="1808"/>
    <cellStyle name="level1a 2 2 2 3 3 5 2" xfId="1809"/>
    <cellStyle name="level1a 2 2 2 3 3 6" xfId="1810"/>
    <cellStyle name="level1a 2 2 2 3 4" xfId="1811"/>
    <cellStyle name="level1a 2 2 2 3 4 2" xfId="1812"/>
    <cellStyle name="level1a 2 2 2 3 4 2 2" xfId="1813"/>
    <cellStyle name="level1a 2 2 2 3 4 2 2 2" xfId="1814"/>
    <cellStyle name="level1a 2 2 2 3 4 2 3" xfId="1815"/>
    <cellStyle name="level1a 2 2 2 3 4 2 3 2" xfId="1816"/>
    <cellStyle name="level1a 2 2 2 3 4 2 3 2 2" xfId="1817"/>
    <cellStyle name="level1a 2 2 2 3 4 2 4" xfId="1818"/>
    <cellStyle name="level1a 2 2 2 3 4 3" xfId="1819"/>
    <cellStyle name="level1a 2 2 2 3 4 3 2" xfId="1820"/>
    <cellStyle name="level1a 2 2 2 3 4 3 2 2" xfId="1821"/>
    <cellStyle name="level1a 2 2 2 3 4 3 3" xfId="1822"/>
    <cellStyle name="level1a 2 2 2 3 4 3 3 2" xfId="1823"/>
    <cellStyle name="level1a 2 2 2 3 4 3 3 2 2" xfId="1824"/>
    <cellStyle name="level1a 2 2 2 3 4 3 4" xfId="1825"/>
    <cellStyle name="level1a 2 2 2 3 4 4" xfId="1826"/>
    <cellStyle name="level1a 2 2 2 3 4 4 2" xfId="1827"/>
    <cellStyle name="level1a 2 2 2 3 4 5" xfId="1828"/>
    <cellStyle name="level1a 2 2 2 3 4 5 2" xfId="1829"/>
    <cellStyle name="level1a 2 2 2 3 4 5 2 2" xfId="1830"/>
    <cellStyle name="level1a 2 2 2 3 4 6" xfId="1831"/>
    <cellStyle name="level1a 2 2 2 3 4 6 2" xfId="1832"/>
    <cellStyle name="level1a 2 2 2 3 5" xfId="1833"/>
    <cellStyle name="level1a 2 2 2 3 5 2" xfId="1834"/>
    <cellStyle name="level1a 2 2 2 3 5 2 2" xfId="1835"/>
    <cellStyle name="level1a 2 2 2 3 5 2 2 2" xfId="1836"/>
    <cellStyle name="level1a 2 2 2 3 5 2 3" xfId="1837"/>
    <cellStyle name="level1a 2 2 2 3 5 2 3 2" xfId="1838"/>
    <cellStyle name="level1a 2 2 2 3 5 2 3 2 2" xfId="1839"/>
    <cellStyle name="level1a 2 2 2 3 5 2 4" xfId="1840"/>
    <cellStyle name="level1a 2 2 2 3 5 3" xfId="1841"/>
    <cellStyle name="level1a 2 2 2 3 5 3 2" xfId="1842"/>
    <cellStyle name="level1a 2 2 2 3 5 3 2 2" xfId="1843"/>
    <cellStyle name="level1a 2 2 2 3 5 3 3" xfId="1844"/>
    <cellStyle name="level1a 2 2 2 3 5 3 3 2" xfId="1845"/>
    <cellStyle name="level1a 2 2 2 3 5 3 3 2 2" xfId="1846"/>
    <cellStyle name="level1a 2 2 2 3 5 3 4" xfId="1847"/>
    <cellStyle name="level1a 2 2 2 3 5 4" xfId="1848"/>
    <cellStyle name="level1a 2 2 2 3 5 4 2" xfId="1849"/>
    <cellStyle name="level1a 2 2 2 3 5 5" xfId="1850"/>
    <cellStyle name="level1a 2 2 2 3 5 5 2" xfId="1851"/>
    <cellStyle name="level1a 2 2 2 3 5 5 2 2" xfId="1852"/>
    <cellStyle name="level1a 2 2 2 3 5 6" xfId="1853"/>
    <cellStyle name="level1a 2 2 2 3 5 6 2" xfId="1854"/>
    <cellStyle name="level1a 2 2 2 3 6" xfId="1855"/>
    <cellStyle name="level1a 2 2 2 3 6 2" xfId="1856"/>
    <cellStyle name="level1a 2 2 2 3 6 2 2" xfId="1857"/>
    <cellStyle name="level1a 2 2 2 3 6 2 2 2" xfId="1858"/>
    <cellStyle name="level1a 2 2 2 3 6 2 3" xfId="1859"/>
    <cellStyle name="level1a 2 2 2 3 6 2 3 2" xfId="1860"/>
    <cellStyle name="level1a 2 2 2 3 6 2 3 2 2" xfId="1861"/>
    <cellStyle name="level1a 2 2 2 3 6 2 4" xfId="1862"/>
    <cellStyle name="level1a 2 2 2 3 6 3" xfId="1863"/>
    <cellStyle name="level1a 2 2 2 3 6 3 2" xfId="1864"/>
    <cellStyle name="level1a 2 2 2 3 6 3 2 2" xfId="1865"/>
    <cellStyle name="level1a 2 2 2 3 6 3 3" xfId="1866"/>
    <cellStyle name="level1a 2 2 2 3 6 3 3 2" xfId="1867"/>
    <cellStyle name="level1a 2 2 2 3 6 3 3 2 2" xfId="1868"/>
    <cellStyle name="level1a 2 2 2 3 6 3 4" xfId="1869"/>
    <cellStyle name="level1a 2 2 2 3 6 4" xfId="1870"/>
    <cellStyle name="level1a 2 2 2 3 6 4 2" xfId="1871"/>
    <cellStyle name="level1a 2 2 2 3 6 5" xfId="1872"/>
    <cellStyle name="level1a 2 2 2 3 6 5 2" xfId="1873"/>
    <cellStyle name="level1a 2 2 2 3 6 5 2 2" xfId="1874"/>
    <cellStyle name="level1a 2 2 2 3 6 6" xfId="1875"/>
    <cellStyle name="level1a 2 2 2 3 6 6 2" xfId="1876"/>
    <cellStyle name="level1a 2 2 2 3 7" xfId="1877"/>
    <cellStyle name="level1a 2 2 2 3 7 2" xfId="1878"/>
    <cellStyle name="level1a 2 2 2 3 7 2 2" xfId="1879"/>
    <cellStyle name="level1a 2 2 2 3 7 3" xfId="1880"/>
    <cellStyle name="level1a 2 2 2 3 7 3 2" xfId="1881"/>
    <cellStyle name="level1a 2 2 2 3 7 3 2 2" xfId="1882"/>
    <cellStyle name="level1a 2 2 2 3 7 4" xfId="1883"/>
    <cellStyle name="level1a 2 2 2 3 8" xfId="1884"/>
    <cellStyle name="level1a 2 2 2 3 8 2" xfId="1885"/>
    <cellStyle name="level1a 2 2 2 3 8 2 2" xfId="1886"/>
    <cellStyle name="level1a 2 2 2 3 8 3" xfId="1887"/>
    <cellStyle name="level1a 2 2 2 3 8 3 2" xfId="1888"/>
    <cellStyle name="level1a 2 2 2 3 8 3 2 2" xfId="1889"/>
    <cellStyle name="level1a 2 2 2 3 8 4" xfId="1890"/>
    <cellStyle name="level1a 2 2 2 3 9" xfId="1891"/>
    <cellStyle name="level1a 2 2 2 3 9 2" xfId="1892"/>
    <cellStyle name="level1a 2 2 2 3_STUD aligned by INSTIT" xfId="1893"/>
    <cellStyle name="level1a 2 2 2 4" xfId="468"/>
    <cellStyle name="level1a 2 2 2 4 2" xfId="1894"/>
    <cellStyle name="level1a 2 2 2 4 2 2" xfId="1895"/>
    <cellStyle name="level1a 2 2 2 4 2 2 2" xfId="1896"/>
    <cellStyle name="level1a 2 2 2 4 2 3" xfId="1897"/>
    <cellStyle name="level1a 2 2 2 4 2 3 2" xfId="1898"/>
    <cellStyle name="level1a 2 2 2 4 2 3 2 2" xfId="1899"/>
    <cellStyle name="level1a 2 2 2 4 2 4" xfId="1900"/>
    <cellStyle name="level1a 2 2 2 4 3" xfId="1901"/>
    <cellStyle name="level1a 2 2 2 4 3 2" xfId="1902"/>
    <cellStyle name="level1a 2 2 2 4 3 2 2" xfId="1903"/>
    <cellStyle name="level1a 2 2 2 4 3 3" xfId="1904"/>
    <cellStyle name="level1a 2 2 2 4 3 3 2" xfId="1905"/>
    <cellStyle name="level1a 2 2 2 4 3 3 2 2" xfId="1906"/>
    <cellStyle name="level1a 2 2 2 4 3 4" xfId="1907"/>
    <cellStyle name="level1a 2 2 2 4 3 4 2" xfId="1908"/>
    <cellStyle name="level1a 2 2 2 4 4" xfId="1909"/>
    <cellStyle name="level1a 2 2 2 4 5" xfId="1910"/>
    <cellStyle name="level1a 2 2 2 4 5 2" xfId="1911"/>
    <cellStyle name="level1a 2 2 2 4 6" xfId="1912"/>
    <cellStyle name="level1a 2 2 2 4 6 2" xfId="1913"/>
    <cellStyle name="level1a 2 2 2 4 7" xfId="1914"/>
    <cellStyle name="level1a 2 2 2 5" xfId="469"/>
    <cellStyle name="level1a 2 2 2 5 2" xfId="1915"/>
    <cellStyle name="level1a 2 2 2 5 2 2" xfId="1916"/>
    <cellStyle name="level1a 2 2 2 5 2 2 2" xfId="1917"/>
    <cellStyle name="level1a 2 2 2 5 2 3" xfId="1918"/>
    <cellStyle name="level1a 2 2 2 5 2 3 2" xfId="1919"/>
    <cellStyle name="level1a 2 2 2 5 2 3 2 2" xfId="1920"/>
    <cellStyle name="level1a 2 2 2 5 2 4" xfId="1921"/>
    <cellStyle name="level1a 2 2 2 5 3" xfId="1922"/>
    <cellStyle name="level1a 2 2 2 5 3 2" xfId="1923"/>
    <cellStyle name="level1a 2 2 2 5 3 2 2" xfId="1924"/>
    <cellStyle name="level1a 2 2 2 5 3 3" xfId="1925"/>
    <cellStyle name="level1a 2 2 2 5 3 3 2" xfId="1926"/>
    <cellStyle name="level1a 2 2 2 5 3 3 2 2" xfId="1927"/>
    <cellStyle name="level1a 2 2 2 5 3 4" xfId="1928"/>
    <cellStyle name="level1a 2 2 2 5 3 4 2" xfId="1929"/>
    <cellStyle name="level1a 2 2 2 5 4" xfId="1930"/>
    <cellStyle name="level1a 2 2 2 5 5" xfId="1931"/>
    <cellStyle name="level1a 2 2 2 5 5 2" xfId="1932"/>
    <cellStyle name="level1a 2 2 2 5 6" xfId="1933"/>
    <cellStyle name="level1a 2 2 2 5 6 2" xfId="1934"/>
    <cellStyle name="level1a 2 2 2 5 6 2 2" xfId="1935"/>
    <cellStyle name="level1a 2 2 2 5 7" xfId="1936"/>
    <cellStyle name="level1a 2 2 2 5 7 2" xfId="1937"/>
    <cellStyle name="level1a 2 2 2 5 8" xfId="1938"/>
    <cellStyle name="level1a 2 2 2 6" xfId="1939"/>
    <cellStyle name="level1a 2 2 2 6 2" xfId="1940"/>
    <cellStyle name="level1a 2 2 2 6 2 2" xfId="1941"/>
    <cellStyle name="level1a 2 2 2 6 2 2 2" xfId="1942"/>
    <cellStyle name="level1a 2 2 2 6 2 3" xfId="1943"/>
    <cellStyle name="level1a 2 2 2 6 2 3 2" xfId="1944"/>
    <cellStyle name="level1a 2 2 2 6 2 3 2 2" xfId="1945"/>
    <cellStyle name="level1a 2 2 2 6 2 4" xfId="1946"/>
    <cellStyle name="level1a 2 2 2 6 3" xfId="1947"/>
    <cellStyle name="level1a 2 2 2 6 3 2" xfId="1948"/>
    <cellStyle name="level1a 2 2 2 6 3 2 2" xfId="1949"/>
    <cellStyle name="level1a 2 2 2 6 3 3" xfId="1950"/>
    <cellStyle name="level1a 2 2 2 6 3 3 2" xfId="1951"/>
    <cellStyle name="level1a 2 2 2 6 3 3 2 2" xfId="1952"/>
    <cellStyle name="level1a 2 2 2 6 3 4" xfId="1953"/>
    <cellStyle name="level1a 2 2 2 6 3 4 2" xfId="1954"/>
    <cellStyle name="level1a 2 2 2 6 4" xfId="1955"/>
    <cellStyle name="level1a 2 2 2 6 5" xfId="1956"/>
    <cellStyle name="level1a 2 2 2 6 5 2" xfId="1957"/>
    <cellStyle name="level1a 2 2 2 6 5 2 2" xfId="1958"/>
    <cellStyle name="level1a 2 2 2 6 6" xfId="1959"/>
    <cellStyle name="level1a 2 2 2 6 6 2" xfId="1960"/>
    <cellStyle name="level1a 2 2 2 7" xfId="1961"/>
    <cellStyle name="level1a 2 2 2 7 2" xfId="1962"/>
    <cellStyle name="level1a 2 2 2 7 2 2" xfId="1963"/>
    <cellStyle name="level1a 2 2 2 7 2 2 2" xfId="1964"/>
    <cellStyle name="level1a 2 2 2 7 2 3" xfId="1965"/>
    <cellStyle name="level1a 2 2 2 7 2 3 2" xfId="1966"/>
    <cellStyle name="level1a 2 2 2 7 2 3 2 2" xfId="1967"/>
    <cellStyle name="level1a 2 2 2 7 2 4" xfId="1968"/>
    <cellStyle name="level1a 2 2 2 7 3" xfId="1969"/>
    <cellStyle name="level1a 2 2 2 7 3 2" xfId="1970"/>
    <cellStyle name="level1a 2 2 2 7 3 2 2" xfId="1971"/>
    <cellStyle name="level1a 2 2 2 7 3 3" xfId="1972"/>
    <cellStyle name="level1a 2 2 2 7 3 3 2" xfId="1973"/>
    <cellStyle name="level1a 2 2 2 7 3 3 2 2" xfId="1974"/>
    <cellStyle name="level1a 2 2 2 7 3 4" xfId="1975"/>
    <cellStyle name="level1a 2 2 2 7 3 4 2" xfId="1976"/>
    <cellStyle name="level1a 2 2 2 7 4" xfId="1977"/>
    <cellStyle name="level1a 2 2 2 7 5" xfId="1978"/>
    <cellStyle name="level1a 2 2 2 7 5 2" xfId="1979"/>
    <cellStyle name="level1a 2 2 2 7 6" xfId="1980"/>
    <cellStyle name="level1a 2 2 2 7 6 2" xfId="1981"/>
    <cellStyle name="level1a 2 2 2 7 6 2 2" xfId="1982"/>
    <cellStyle name="level1a 2 2 2 7 7" xfId="1983"/>
    <cellStyle name="level1a 2 2 2 7 7 2" xfId="1984"/>
    <cellStyle name="level1a 2 2 2 8" xfId="1985"/>
    <cellStyle name="level1a 2 2 2 8 2" xfId="1986"/>
    <cellStyle name="level1a 2 2 2 8 2 2" xfId="1987"/>
    <cellStyle name="level1a 2 2 2 8 2 2 2" xfId="1988"/>
    <cellStyle name="level1a 2 2 2 8 2 3" xfId="1989"/>
    <cellStyle name="level1a 2 2 2 8 2 3 2" xfId="1990"/>
    <cellStyle name="level1a 2 2 2 8 2 3 2 2" xfId="1991"/>
    <cellStyle name="level1a 2 2 2 8 2 4" xfId="1992"/>
    <cellStyle name="level1a 2 2 2 8 3" xfId="1993"/>
    <cellStyle name="level1a 2 2 2 8 3 2" xfId="1994"/>
    <cellStyle name="level1a 2 2 2 8 3 2 2" xfId="1995"/>
    <cellStyle name="level1a 2 2 2 8 3 3" xfId="1996"/>
    <cellStyle name="level1a 2 2 2 8 3 3 2" xfId="1997"/>
    <cellStyle name="level1a 2 2 2 8 3 3 2 2" xfId="1998"/>
    <cellStyle name="level1a 2 2 2 8 3 4" xfId="1999"/>
    <cellStyle name="level1a 2 2 2 8 4" xfId="2000"/>
    <cellStyle name="level1a 2 2 2 8 4 2" xfId="2001"/>
    <cellStyle name="level1a 2 2 2 8 5" xfId="2002"/>
    <cellStyle name="level1a 2 2 2 8 5 2" xfId="2003"/>
    <cellStyle name="level1a 2 2 2 8 5 2 2" xfId="2004"/>
    <cellStyle name="level1a 2 2 2 8 6" xfId="2005"/>
    <cellStyle name="level1a 2 2 2 8 6 2" xfId="2006"/>
    <cellStyle name="level1a 2 2 2 9" xfId="2007"/>
    <cellStyle name="level1a 2 2 2 9 2" xfId="2008"/>
    <cellStyle name="level1a 2 2 2 9 2 2" xfId="2009"/>
    <cellStyle name="level1a 2 2 2 9 3" xfId="2010"/>
    <cellStyle name="level1a 2 2 2 9 3 2" xfId="2011"/>
    <cellStyle name="level1a 2 2 2 9 3 2 2" xfId="2012"/>
    <cellStyle name="level1a 2 2 2 9 4" xfId="2013"/>
    <cellStyle name="level1a 2 2 2_STUD aligned by INSTIT" xfId="2014"/>
    <cellStyle name="level1a 2 2 3" xfId="470"/>
    <cellStyle name="level1a 2 2 3 10" xfId="2015"/>
    <cellStyle name="level1a 2 2 3 10 2" xfId="2016"/>
    <cellStyle name="level1a 2 2 3 11" xfId="2017"/>
    <cellStyle name="level1a 2 2 3 2" xfId="471"/>
    <cellStyle name="level1a 2 2 3 2 2" xfId="472"/>
    <cellStyle name="level1a 2 2 3 2 2 2" xfId="2018"/>
    <cellStyle name="level1a 2 2 3 2 2 2 2" xfId="2019"/>
    <cellStyle name="level1a 2 2 3 2 2 2 2 2" xfId="2020"/>
    <cellStyle name="level1a 2 2 3 2 2 2 3" xfId="2021"/>
    <cellStyle name="level1a 2 2 3 2 2 2 3 2" xfId="2022"/>
    <cellStyle name="level1a 2 2 3 2 2 2 3 2 2" xfId="2023"/>
    <cellStyle name="level1a 2 2 3 2 2 2 4" xfId="2024"/>
    <cellStyle name="level1a 2 2 3 2 2 3" xfId="2025"/>
    <cellStyle name="level1a 2 2 3 2 2 3 2" xfId="2026"/>
    <cellStyle name="level1a 2 2 3 2 2 3 2 2" xfId="2027"/>
    <cellStyle name="level1a 2 2 3 2 2 3 3" xfId="2028"/>
    <cellStyle name="level1a 2 2 3 2 2 3 3 2" xfId="2029"/>
    <cellStyle name="level1a 2 2 3 2 2 3 3 2 2" xfId="2030"/>
    <cellStyle name="level1a 2 2 3 2 2 3 4" xfId="2031"/>
    <cellStyle name="level1a 2 2 3 2 2 3 4 2" xfId="2032"/>
    <cellStyle name="level1a 2 2 3 2 2 4" xfId="2033"/>
    <cellStyle name="level1a 2 2 3 2 2 5" xfId="2034"/>
    <cellStyle name="level1a 2 2 3 2 2 5 2" xfId="2035"/>
    <cellStyle name="level1a 2 2 3 2 2 6" xfId="2036"/>
    <cellStyle name="level1a 2 2 3 2 2 6 2" xfId="2037"/>
    <cellStyle name="level1a 2 2 3 2 2 7" xfId="2038"/>
    <cellStyle name="level1a 2 2 3 2 3" xfId="473"/>
    <cellStyle name="level1a 2 2 3 2 3 2" xfId="2039"/>
    <cellStyle name="level1a 2 2 3 2 3 2 2" xfId="2040"/>
    <cellStyle name="level1a 2 2 3 2 3 2 2 2" xfId="2041"/>
    <cellStyle name="level1a 2 2 3 2 3 2 3" xfId="2042"/>
    <cellStyle name="level1a 2 2 3 2 3 2 3 2" xfId="2043"/>
    <cellStyle name="level1a 2 2 3 2 3 2 3 2 2" xfId="2044"/>
    <cellStyle name="level1a 2 2 3 2 3 2 4" xfId="2045"/>
    <cellStyle name="level1a 2 2 3 2 3 3" xfId="2046"/>
    <cellStyle name="level1a 2 2 3 2 3 3 2" xfId="2047"/>
    <cellStyle name="level1a 2 2 3 2 3 3 2 2" xfId="2048"/>
    <cellStyle name="level1a 2 2 3 2 3 3 3" xfId="2049"/>
    <cellStyle name="level1a 2 2 3 2 3 3 3 2" xfId="2050"/>
    <cellStyle name="level1a 2 2 3 2 3 3 3 2 2" xfId="2051"/>
    <cellStyle name="level1a 2 2 3 2 3 3 4" xfId="2052"/>
    <cellStyle name="level1a 2 2 3 2 3 3 4 2" xfId="2053"/>
    <cellStyle name="level1a 2 2 3 2 3 4" xfId="2054"/>
    <cellStyle name="level1a 2 2 3 2 3 5" xfId="2055"/>
    <cellStyle name="level1a 2 2 3 2 3 5 2" xfId="2056"/>
    <cellStyle name="level1a 2 2 3 2 3 5 2 2" xfId="2057"/>
    <cellStyle name="level1a 2 2 3 2 3 6" xfId="2058"/>
    <cellStyle name="level1a 2 2 3 2 3 6 2" xfId="2059"/>
    <cellStyle name="level1a 2 2 3 2 3 7" xfId="2060"/>
    <cellStyle name="level1a 2 2 3 2 4" xfId="2061"/>
    <cellStyle name="level1a 2 2 3 2 4 2" xfId="2062"/>
    <cellStyle name="level1a 2 2 3 2 4 2 2" xfId="2063"/>
    <cellStyle name="level1a 2 2 3 2 4 2 2 2" xfId="2064"/>
    <cellStyle name="level1a 2 2 3 2 4 2 3" xfId="2065"/>
    <cellStyle name="level1a 2 2 3 2 4 2 3 2" xfId="2066"/>
    <cellStyle name="level1a 2 2 3 2 4 2 3 2 2" xfId="2067"/>
    <cellStyle name="level1a 2 2 3 2 4 2 4" xfId="2068"/>
    <cellStyle name="level1a 2 2 3 2 4 3" xfId="2069"/>
    <cellStyle name="level1a 2 2 3 2 4 3 2" xfId="2070"/>
    <cellStyle name="level1a 2 2 3 2 4 3 2 2" xfId="2071"/>
    <cellStyle name="level1a 2 2 3 2 4 3 3" xfId="2072"/>
    <cellStyle name="level1a 2 2 3 2 4 3 3 2" xfId="2073"/>
    <cellStyle name="level1a 2 2 3 2 4 3 3 2 2" xfId="2074"/>
    <cellStyle name="level1a 2 2 3 2 4 3 4" xfId="2075"/>
    <cellStyle name="level1a 2 2 3 2 4 3 4 2" xfId="2076"/>
    <cellStyle name="level1a 2 2 3 2 4 4" xfId="2077"/>
    <cellStyle name="level1a 2 2 3 2 4 5" xfId="2078"/>
    <cellStyle name="level1a 2 2 3 2 4 5 2" xfId="2079"/>
    <cellStyle name="level1a 2 2 3 2 4 6" xfId="2080"/>
    <cellStyle name="level1a 2 2 3 2 4 6 2" xfId="2081"/>
    <cellStyle name="level1a 2 2 3 2 4 6 2 2" xfId="2082"/>
    <cellStyle name="level1a 2 2 3 2 4 7" xfId="2083"/>
    <cellStyle name="level1a 2 2 3 2 4 7 2" xfId="2084"/>
    <cellStyle name="level1a 2 2 3 2 5" xfId="2085"/>
    <cellStyle name="level1a 2 2 3 2 5 2" xfId="2086"/>
    <cellStyle name="level1a 2 2 3 2 5 2 2" xfId="2087"/>
    <cellStyle name="level1a 2 2 3 2 5 2 2 2" xfId="2088"/>
    <cellStyle name="level1a 2 2 3 2 5 2 3" xfId="2089"/>
    <cellStyle name="level1a 2 2 3 2 5 2 3 2" xfId="2090"/>
    <cellStyle name="level1a 2 2 3 2 5 2 3 2 2" xfId="2091"/>
    <cellStyle name="level1a 2 2 3 2 5 2 4" xfId="2092"/>
    <cellStyle name="level1a 2 2 3 2 5 3" xfId="2093"/>
    <cellStyle name="level1a 2 2 3 2 5 3 2" xfId="2094"/>
    <cellStyle name="level1a 2 2 3 2 5 3 2 2" xfId="2095"/>
    <cellStyle name="level1a 2 2 3 2 5 3 3" xfId="2096"/>
    <cellStyle name="level1a 2 2 3 2 5 3 3 2" xfId="2097"/>
    <cellStyle name="level1a 2 2 3 2 5 3 3 2 2" xfId="2098"/>
    <cellStyle name="level1a 2 2 3 2 5 3 4" xfId="2099"/>
    <cellStyle name="level1a 2 2 3 2 5 4" xfId="2100"/>
    <cellStyle name="level1a 2 2 3 2 5 4 2" xfId="2101"/>
    <cellStyle name="level1a 2 2 3 2 5 5" xfId="2102"/>
    <cellStyle name="level1a 2 2 3 2 5 5 2" xfId="2103"/>
    <cellStyle name="level1a 2 2 3 2 5 5 2 2" xfId="2104"/>
    <cellStyle name="level1a 2 2 3 2 5 6" xfId="2105"/>
    <cellStyle name="level1a 2 2 3 2 5 6 2" xfId="2106"/>
    <cellStyle name="level1a 2 2 3 2 6" xfId="2107"/>
    <cellStyle name="level1a 2 2 3 2 6 2" xfId="2108"/>
    <cellStyle name="level1a 2 2 3 2 6 2 2" xfId="2109"/>
    <cellStyle name="level1a 2 2 3 2 6 2 2 2" xfId="2110"/>
    <cellStyle name="level1a 2 2 3 2 6 2 3" xfId="2111"/>
    <cellStyle name="level1a 2 2 3 2 6 2 3 2" xfId="2112"/>
    <cellStyle name="level1a 2 2 3 2 6 2 3 2 2" xfId="2113"/>
    <cellStyle name="level1a 2 2 3 2 6 2 4" xfId="2114"/>
    <cellStyle name="level1a 2 2 3 2 6 3" xfId="2115"/>
    <cellStyle name="level1a 2 2 3 2 6 3 2" xfId="2116"/>
    <cellStyle name="level1a 2 2 3 2 6 3 2 2" xfId="2117"/>
    <cellStyle name="level1a 2 2 3 2 6 3 3" xfId="2118"/>
    <cellStyle name="level1a 2 2 3 2 6 3 3 2" xfId="2119"/>
    <cellStyle name="level1a 2 2 3 2 6 3 3 2 2" xfId="2120"/>
    <cellStyle name="level1a 2 2 3 2 6 3 4" xfId="2121"/>
    <cellStyle name="level1a 2 2 3 2 6 4" xfId="2122"/>
    <cellStyle name="level1a 2 2 3 2 6 4 2" xfId="2123"/>
    <cellStyle name="level1a 2 2 3 2 6 5" xfId="2124"/>
    <cellStyle name="level1a 2 2 3 2 6 5 2" xfId="2125"/>
    <cellStyle name="level1a 2 2 3 2 6 5 2 2" xfId="2126"/>
    <cellStyle name="level1a 2 2 3 2 6 6" xfId="2127"/>
    <cellStyle name="level1a 2 2 3 2 6 6 2" xfId="2128"/>
    <cellStyle name="level1a 2 2 3 2 7" xfId="2129"/>
    <cellStyle name="level1a 2 2 3 2 7 2" xfId="2130"/>
    <cellStyle name="level1a 2 2 3 2 7 2 2" xfId="2131"/>
    <cellStyle name="level1a 2 2 3 2 7 3" xfId="2132"/>
    <cellStyle name="level1a 2 2 3 2 7 3 2" xfId="2133"/>
    <cellStyle name="level1a 2 2 3 2 7 3 2 2" xfId="2134"/>
    <cellStyle name="level1a 2 2 3 2 7 4" xfId="2135"/>
    <cellStyle name="level1a 2 2 3 2 8" xfId="2136"/>
    <cellStyle name="level1a 2 2 3 2 8 2" xfId="2137"/>
    <cellStyle name="level1a 2 2 3 2 9" xfId="2138"/>
    <cellStyle name="level1a 2 2 3 2_STUD aligned by INSTIT" xfId="2139"/>
    <cellStyle name="level1a 2 2 3 3" xfId="474"/>
    <cellStyle name="level1a 2 2 3 3 10" xfId="2140"/>
    <cellStyle name="level1a 2 2 3 3 2" xfId="475"/>
    <cellStyle name="level1a 2 2 3 3 2 2" xfId="2141"/>
    <cellStyle name="level1a 2 2 3 3 2 2 2" xfId="2142"/>
    <cellStyle name="level1a 2 2 3 3 2 2 2 2" xfId="2143"/>
    <cellStyle name="level1a 2 2 3 3 2 2 3" xfId="2144"/>
    <cellStyle name="level1a 2 2 3 3 2 2 3 2" xfId="2145"/>
    <cellStyle name="level1a 2 2 3 3 2 2 3 2 2" xfId="2146"/>
    <cellStyle name="level1a 2 2 3 3 2 2 4" xfId="2147"/>
    <cellStyle name="level1a 2 2 3 3 2 3" xfId="2148"/>
    <cellStyle name="level1a 2 2 3 3 2 3 2" xfId="2149"/>
    <cellStyle name="level1a 2 2 3 3 2 3 2 2" xfId="2150"/>
    <cellStyle name="level1a 2 2 3 3 2 3 3" xfId="2151"/>
    <cellStyle name="level1a 2 2 3 3 2 3 3 2" xfId="2152"/>
    <cellStyle name="level1a 2 2 3 3 2 3 3 2 2" xfId="2153"/>
    <cellStyle name="level1a 2 2 3 3 2 3 4" xfId="2154"/>
    <cellStyle name="level1a 2 2 3 3 2 3 4 2" xfId="2155"/>
    <cellStyle name="level1a 2 2 3 3 2 4" xfId="2156"/>
    <cellStyle name="level1a 2 2 3 3 2 5" xfId="2157"/>
    <cellStyle name="level1a 2 2 3 3 2 5 2" xfId="2158"/>
    <cellStyle name="level1a 2 2 3 3 2 5 2 2" xfId="2159"/>
    <cellStyle name="level1a 2 2 3 3 2 6" xfId="2160"/>
    <cellStyle name="level1a 2 2 3 3 2 6 2" xfId="2161"/>
    <cellStyle name="level1a 2 2 3 3 2 7" xfId="2162"/>
    <cellStyle name="level1a 2 2 3 3 3" xfId="476"/>
    <cellStyle name="level1a 2 2 3 3 3 2" xfId="2163"/>
    <cellStyle name="level1a 2 2 3 3 3 2 2" xfId="2164"/>
    <cellStyle name="level1a 2 2 3 3 3 2 2 2" xfId="2165"/>
    <cellStyle name="level1a 2 2 3 3 3 2 3" xfId="2166"/>
    <cellStyle name="level1a 2 2 3 3 3 2 3 2" xfId="2167"/>
    <cellStyle name="level1a 2 2 3 3 3 2 3 2 2" xfId="2168"/>
    <cellStyle name="level1a 2 2 3 3 3 2 4" xfId="2169"/>
    <cellStyle name="level1a 2 2 3 3 3 3" xfId="2170"/>
    <cellStyle name="level1a 2 2 3 3 3 3 2" xfId="2171"/>
    <cellStyle name="level1a 2 2 3 3 3 3 2 2" xfId="2172"/>
    <cellStyle name="level1a 2 2 3 3 3 3 3" xfId="2173"/>
    <cellStyle name="level1a 2 2 3 3 3 3 3 2" xfId="2174"/>
    <cellStyle name="level1a 2 2 3 3 3 3 3 2 2" xfId="2175"/>
    <cellStyle name="level1a 2 2 3 3 3 3 4" xfId="2176"/>
    <cellStyle name="level1a 2 2 3 3 3 4" xfId="2177"/>
    <cellStyle name="level1a 2 2 3 3 3 4 2" xfId="2178"/>
    <cellStyle name="level1a 2 2 3 3 3 5" xfId="2179"/>
    <cellStyle name="level1a 2 2 3 3 3 5 2" xfId="2180"/>
    <cellStyle name="level1a 2 2 3 3 3 6" xfId="2181"/>
    <cellStyle name="level1a 2 2 3 3 4" xfId="2182"/>
    <cellStyle name="level1a 2 2 3 3 4 2" xfId="2183"/>
    <cellStyle name="level1a 2 2 3 3 4 2 2" xfId="2184"/>
    <cellStyle name="level1a 2 2 3 3 4 2 2 2" xfId="2185"/>
    <cellStyle name="level1a 2 2 3 3 4 2 3" xfId="2186"/>
    <cellStyle name="level1a 2 2 3 3 4 2 3 2" xfId="2187"/>
    <cellStyle name="level1a 2 2 3 3 4 2 3 2 2" xfId="2188"/>
    <cellStyle name="level1a 2 2 3 3 4 2 4" xfId="2189"/>
    <cellStyle name="level1a 2 2 3 3 4 3" xfId="2190"/>
    <cellStyle name="level1a 2 2 3 3 4 3 2" xfId="2191"/>
    <cellStyle name="level1a 2 2 3 3 4 3 2 2" xfId="2192"/>
    <cellStyle name="level1a 2 2 3 3 4 3 3" xfId="2193"/>
    <cellStyle name="level1a 2 2 3 3 4 3 3 2" xfId="2194"/>
    <cellStyle name="level1a 2 2 3 3 4 3 3 2 2" xfId="2195"/>
    <cellStyle name="level1a 2 2 3 3 4 3 4" xfId="2196"/>
    <cellStyle name="level1a 2 2 3 3 4 4" xfId="2197"/>
    <cellStyle name="level1a 2 2 3 3 4 4 2" xfId="2198"/>
    <cellStyle name="level1a 2 2 3 3 4 5" xfId="2199"/>
    <cellStyle name="level1a 2 2 3 3 4 5 2" xfId="2200"/>
    <cellStyle name="level1a 2 2 3 3 4 5 2 2" xfId="2201"/>
    <cellStyle name="level1a 2 2 3 3 4 6" xfId="2202"/>
    <cellStyle name="level1a 2 2 3 3 4 6 2" xfId="2203"/>
    <cellStyle name="level1a 2 2 3 3 5" xfId="2204"/>
    <cellStyle name="level1a 2 2 3 3 5 2" xfId="2205"/>
    <cellStyle name="level1a 2 2 3 3 5 2 2" xfId="2206"/>
    <cellStyle name="level1a 2 2 3 3 5 2 2 2" xfId="2207"/>
    <cellStyle name="level1a 2 2 3 3 5 2 3" xfId="2208"/>
    <cellStyle name="level1a 2 2 3 3 5 2 3 2" xfId="2209"/>
    <cellStyle name="level1a 2 2 3 3 5 2 3 2 2" xfId="2210"/>
    <cellStyle name="level1a 2 2 3 3 5 2 4" xfId="2211"/>
    <cellStyle name="level1a 2 2 3 3 5 3" xfId="2212"/>
    <cellStyle name="level1a 2 2 3 3 5 3 2" xfId="2213"/>
    <cellStyle name="level1a 2 2 3 3 5 3 2 2" xfId="2214"/>
    <cellStyle name="level1a 2 2 3 3 5 3 3" xfId="2215"/>
    <cellStyle name="level1a 2 2 3 3 5 3 3 2" xfId="2216"/>
    <cellStyle name="level1a 2 2 3 3 5 3 3 2 2" xfId="2217"/>
    <cellStyle name="level1a 2 2 3 3 5 3 4" xfId="2218"/>
    <cellStyle name="level1a 2 2 3 3 5 4" xfId="2219"/>
    <cellStyle name="level1a 2 2 3 3 5 4 2" xfId="2220"/>
    <cellStyle name="level1a 2 2 3 3 5 5" xfId="2221"/>
    <cellStyle name="level1a 2 2 3 3 5 5 2" xfId="2222"/>
    <cellStyle name="level1a 2 2 3 3 5 5 2 2" xfId="2223"/>
    <cellStyle name="level1a 2 2 3 3 5 6" xfId="2224"/>
    <cellStyle name="level1a 2 2 3 3 5 6 2" xfId="2225"/>
    <cellStyle name="level1a 2 2 3 3 6" xfId="2226"/>
    <cellStyle name="level1a 2 2 3 3 6 2" xfId="2227"/>
    <cellStyle name="level1a 2 2 3 3 6 2 2" xfId="2228"/>
    <cellStyle name="level1a 2 2 3 3 6 2 2 2" xfId="2229"/>
    <cellStyle name="level1a 2 2 3 3 6 2 3" xfId="2230"/>
    <cellStyle name="level1a 2 2 3 3 6 2 3 2" xfId="2231"/>
    <cellStyle name="level1a 2 2 3 3 6 2 3 2 2" xfId="2232"/>
    <cellStyle name="level1a 2 2 3 3 6 2 4" xfId="2233"/>
    <cellStyle name="level1a 2 2 3 3 6 3" xfId="2234"/>
    <cellStyle name="level1a 2 2 3 3 6 3 2" xfId="2235"/>
    <cellStyle name="level1a 2 2 3 3 6 3 2 2" xfId="2236"/>
    <cellStyle name="level1a 2 2 3 3 6 3 3" xfId="2237"/>
    <cellStyle name="level1a 2 2 3 3 6 3 3 2" xfId="2238"/>
    <cellStyle name="level1a 2 2 3 3 6 3 3 2 2" xfId="2239"/>
    <cellStyle name="level1a 2 2 3 3 6 3 4" xfId="2240"/>
    <cellStyle name="level1a 2 2 3 3 6 4" xfId="2241"/>
    <cellStyle name="level1a 2 2 3 3 6 4 2" xfId="2242"/>
    <cellStyle name="level1a 2 2 3 3 6 5" xfId="2243"/>
    <cellStyle name="level1a 2 2 3 3 6 5 2" xfId="2244"/>
    <cellStyle name="level1a 2 2 3 3 6 5 2 2" xfId="2245"/>
    <cellStyle name="level1a 2 2 3 3 6 6" xfId="2246"/>
    <cellStyle name="level1a 2 2 3 3 6 6 2" xfId="2247"/>
    <cellStyle name="level1a 2 2 3 3 7" xfId="2248"/>
    <cellStyle name="level1a 2 2 3 3 7 2" xfId="2249"/>
    <cellStyle name="level1a 2 2 3 3 7 2 2" xfId="2250"/>
    <cellStyle name="level1a 2 2 3 3 7 3" xfId="2251"/>
    <cellStyle name="level1a 2 2 3 3 7 3 2" xfId="2252"/>
    <cellStyle name="level1a 2 2 3 3 7 3 2 2" xfId="2253"/>
    <cellStyle name="level1a 2 2 3 3 7 4" xfId="2254"/>
    <cellStyle name="level1a 2 2 3 3 8" xfId="2255"/>
    <cellStyle name="level1a 2 2 3 3 8 2" xfId="2256"/>
    <cellStyle name="level1a 2 2 3 3 8 2 2" xfId="2257"/>
    <cellStyle name="level1a 2 2 3 3 8 3" xfId="2258"/>
    <cellStyle name="level1a 2 2 3 3 8 3 2" xfId="2259"/>
    <cellStyle name="level1a 2 2 3 3 8 3 2 2" xfId="2260"/>
    <cellStyle name="level1a 2 2 3 3 8 4" xfId="2261"/>
    <cellStyle name="level1a 2 2 3 3 9" xfId="2262"/>
    <cellStyle name="level1a 2 2 3 3 9 2" xfId="2263"/>
    <cellStyle name="level1a 2 2 3 3_STUD aligned by INSTIT" xfId="2264"/>
    <cellStyle name="level1a 2 2 3 4" xfId="477"/>
    <cellStyle name="level1a 2 2 3 4 2" xfId="2265"/>
    <cellStyle name="level1a 2 2 3 4 2 2" xfId="2266"/>
    <cellStyle name="level1a 2 2 3 4 2 2 2" xfId="2267"/>
    <cellStyle name="level1a 2 2 3 4 2 3" xfId="2268"/>
    <cellStyle name="level1a 2 2 3 4 2 3 2" xfId="2269"/>
    <cellStyle name="level1a 2 2 3 4 2 3 2 2" xfId="2270"/>
    <cellStyle name="level1a 2 2 3 4 2 4" xfId="2271"/>
    <cellStyle name="level1a 2 2 3 4 3" xfId="2272"/>
    <cellStyle name="level1a 2 2 3 4 3 2" xfId="2273"/>
    <cellStyle name="level1a 2 2 3 4 3 2 2" xfId="2274"/>
    <cellStyle name="level1a 2 2 3 4 3 3" xfId="2275"/>
    <cellStyle name="level1a 2 2 3 4 3 3 2" xfId="2276"/>
    <cellStyle name="level1a 2 2 3 4 3 3 2 2" xfId="2277"/>
    <cellStyle name="level1a 2 2 3 4 3 4" xfId="2278"/>
    <cellStyle name="level1a 2 2 3 4 3 4 2" xfId="2279"/>
    <cellStyle name="level1a 2 2 3 4 4" xfId="2280"/>
    <cellStyle name="level1a 2 2 3 4 5" xfId="2281"/>
    <cellStyle name="level1a 2 2 3 4 5 2" xfId="2282"/>
    <cellStyle name="level1a 2 2 3 4 6" xfId="2283"/>
    <cellStyle name="level1a 2 2 3 4 6 2" xfId="2284"/>
    <cellStyle name="level1a 2 2 3 4 7" xfId="2285"/>
    <cellStyle name="level1a 2 2 3 5" xfId="478"/>
    <cellStyle name="level1a 2 2 3 5 2" xfId="2286"/>
    <cellStyle name="level1a 2 2 3 5 2 2" xfId="2287"/>
    <cellStyle name="level1a 2 2 3 5 2 2 2" xfId="2288"/>
    <cellStyle name="level1a 2 2 3 5 2 3" xfId="2289"/>
    <cellStyle name="level1a 2 2 3 5 2 3 2" xfId="2290"/>
    <cellStyle name="level1a 2 2 3 5 2 3 2 2" xfId="2291"/>
    <cellStyle name="level1a 2 2 3 5 2 4" xfId="2292"/>
    <cellStyle name="level1a 2 2 3 5 3" xfId="2293"/>
    <cellStyle name="level1a 2 2 3 5 3 2" xfId="2294"/>
    <cellStyle name="level1a 2 2 3 5 3 2 2" xfId="2295"/>
    <cellStyle name="level1a 2 2 3 5 3 3" xfId="2296"/>
    <cellStyle name="level1a 2 2 3 5 3 3 2" xfId="2297"/>
    <cellStyle name="level1a 2 2 3 5 3 3 2 2" xfId="2298"/>
    <cellStyle name="level1a 2 2 3 5 3 4" xfId="2299"/>
    <cellStyle name="level1a 2 2 3 5 3 4 2" xfId="2300"/>
    <cellStyle name="level1a 2 2 3 5 4" xfId="2301"/>
    <cellStyle name="level1a 2 2 3 5 5" xfId="2302"/>
    <cellStyle name="level1a 2 2 3 5 5 2" xfId="2303"/>
    <cellStyle name="level1a 2 2 3 5 6" xfId="2304"/>
    <cellStyle name="level1a 2 2 3 5 6 2" xfId="2305"/>
    <cellStyle name="level1a 2 2 3 5 6 2 2" xfId="2306"/>
    <cellStyle name="level1a 2 2 3 5 7" xfId="2307"/>
    <cellStyle name="level1a 2 2 3 5 7 2" xfId="2308"/>
    <cellStyle name="level1a 2 2 3 5 8" xfId="2309"/>
    <cellStyle name="level1a 2 2 3 6" xfId="2310"/>
    <cellStyle name="level1a 2 2 3 6 2" xfId="2311"/>
    <cellStyle name="level1a 2 2 3 6 2 2" xfId="2312"/>
    <cellStyle name="level1a 2 2 3 6 2 2 2" xfId="2313"/>
    <cellStyle name="level1a 2 2 3 6 2 3" xfId="2314"/>
    <cellStyle name="level1a 2 2 3 6 2 3 2" xfId="2315"/>
    <cellStyle name="level1a 2 2 3 6 2 3 2 2" xfId="2316"/>
    <cellStyle name="level1a 2 2 3 6 2 4" xfId="2317"/>
    <cellStyle name="level1a 2 2 3 6 3" xfId="2318"/>
    <cellStyle name="level1a 2 2 3 6 3 2" xfId="2319"/>
    <cellStyle name="level1a 2 2 3 6 3 2 2" xfId="2320"/>
    <cellStyle name="level1a 2 2 3 6 3 3" xfId="2321"/>
    <cellStyle name="level1a 2 2 3 6 3 3 2" xfId="2322"/>
    <cellStyle name="level1a 2 2 3 6 3 3 2 2" xfId="2323"/>
    <cellStyle name="level1a 2 2 3 6 3 4" xfId="2324"/>
    <cellStyle name="level1a 2 2 3 6 3 4 2" xfId="2325"/>
    <cellStyle name="level1a 2 2 3 6 4" xfId="2326"/>
    <cellStyle name="level1a 2 2 3 6 5" xfId="2327"/>
    <cellStyle name="level1a 2 2 3 6 5 2" xfId="2328"/>
    <cellStyle name="level1a 2 2 3 6 5 2 2" xfId="2329"/>
    <cellStyle name="level1a 2 2 3 6 6" xfId="2330"/>
    <cellStyle name="level1a 2 2 3 6 6 2" xfId="2331"/>
    <cellStyle name="level1a 2 2 3 7" xfId="2332"/>
    <cellStyle name="level1a 2 2 3 7 2" xfId="2333"/>
    <cellStyle name="level1a 2 2 3 7 2 2" xfId="2334"/>
    <cellStyle name="level1a 2 2 3 7 2 2 2" xfId="2335"/>
    <cellStyle name="level1a 2 2 3 7 2 3" xfId="2336"/>
    <cellStyle name="level1a 2 2 3 7 2 3 2" xfId="2337"/>
    <cellStyle name="level1a 2 2 3 7 2 3 2 2" xfId="2338"/>
    <cellStyle name="level1a 2 2 3 7 2 4" xfId="2339"/>
    <cellStyle name="level1a 2 2 3 7 3" xfId="2340"/>
    <cellStyle name="level1a 2 2 3 7 3 2" xfId="2341"/>
    <cellStyle name="level1a 2 2 3 7 3 2 2" xfId="2342"/>
    <cellStyle name="level1a 2 2 3 7 3 3" xfId="2343"/>
    <cellStyle name="level1a 2 2 3 7 3 3 2" xfId="2344"/>
    <cellStyle name="level1a 2 2 3 7 3 3 2 2" xfId="2345"/>
    <cellStyle name="level1a 2 2 3 7 3 4" xfId="2346"/>
    <cellStyle name="level1a 2 2 3 7 3 4 2" xfId="2347"/>
    <cellStyle name="level1a 2 2 3 7 4" xfId="2348"/>
    <cellStyle name="level1a 2 2 3 7 5" xfId="2349"/>
    <cellStyle name="level1a 2 2 3 7 5 2" xfId="2350"/>
    <cellStyle name="level1a 2 2 3 7 6" xfId="2351"/>
    <cellStyle name="level1a 2 2 3 7 6 2" xfId="2352"/>
    <cellStyle name="level1a 2 2 3 7 6 2 2" xfId="2353"/>
    <cellStyle name="level1a 2 2 3 7 7" xfId="2354"/>
    <cellStyle name="level1a 2 2 3 7 7 2" xfId="2355"/>
    <cellStyle name="level1a 2 2 3 8" xfId="2356"/>
    <cellStyle name="level1a 2 2 3 8 2" xfId="2357"/>
    <cellStyle name="level1a 2 2 3 8 2 2" xfId="2358"/>
    <cellStyle name="level1a 2 2 3 8 2 2 2" xfId="2359"/>
    <cellStyle name="level1a 2 2 3 8 2 3" xfId="2360"/>
    <cellStyle name="level1a 2 2 3 8 2 3 2" xfId="2361"/>
    <cellStyle name="level1a 2 2 3 8 2 3 2 2" xfId="2362"/>
    <cellStyle name="level1a 2 2 3 8 2 4" xfId="2363"/>
    <cellStyle name="level1a 2 2 3 8 3" xfId="2364"/>
    <cellStyle name="level1a 2 2 3 8 3 2" xfId="2365"/>
    <cellStyle name="level1a 2 2 3 8 3 2 2" xfId="2366"/>
    <cellStyle name="level1a 2 2 3 8 3 3" xfId="2367"/>
    <cellStyle name="level1a 2 2 3 8 3 3 2" xfId="2368"/>
    <cellStyle name="level1a 2 2 3 8 3 3 2 2" xfId="2369"/>
    <cellStyle name="level1a 2 2 3 8 3 4" xfId="2370"/>
    <cellStyle name="level1a 2 2 3 8 4" xfId="2371"/>
    <cellStyle name="level1a 2 2 3 8 4 2" xfId="2372"/>
    <cellStyle name="level1a 2 2 3 8 5" xfId="2373"/>
    <cellStyle name="level1a 2 2 3 8 5 2" xfId="2374"/>
    <cellStyle name="level1a 2 2 3 8 5 2 2" xfId="2375"/>
    <cellStyle name="level1a 2 2 3 8 6" xfId="2376"/>
    <cellStyle name="level1a 2 2 3 8 6 2" xfId="2377"/>
    <cellStyle name="level1a 2 2 3 9" xfId="2378"/>
    <cellStyle name="level1a 2 2 3 9 2" xfId="2379"/>
    <cellStyle name="level1a 2 2 3 9 2 2" xfId="2380"/>
    <cellStyle name="level1a 2 2 3 9 3" xfId="2381"/>
    <cellStyle name="level1a 2 2 3 9 3 2" xfId="2382"/>
    <cellStyle name="level1a 2 2 3 9 3 2 2" xfId="2383"/>
    <cellStyle name="level1a 2 2 3 9 4" xfId="2384"/>
    <cellStyle name="level1a 2 2 3_STUD aligned by INSTIT" xfId="2385"/>
    <cellStyle name="level1a 2 2 4" xfId="479"/>
    <cellStyle name="level1a 2 2 4 2" xfId="480"/>
    <cellStyle name="level1a 2 2 4 2 2" xfId="2386"/>
    <cellStyle name="level1a 2 2 4 2 2 2" xfId="2387"/>
    <cellStyle name="level1a 2 2 4 2 2 2 2" xfId="2388"/>
    <cellStyle name="level1a 2 2 4 2 2 3" xfId="2389"/>
    <cellStyle name="level1a 2 2 4 2 2 3 2" xfId="2390"/>
    <cellStyle name="level1a 2 2 4 2 2 3 2 2" xfId="2391"/>
    <cellStyle name="level1a 2 2 4 2 2 4" xfId="2392"/>
    <cellStyle name="level1a 2 2 4 2 3" xfId="2393"/>
    <cellStyle name="level1a 2 2 4 2 3 2" xfId="2394"/>
    <cellStyle name="level1a 2 2 4 2 3 2 2" xfId="2395"/>
    <cellStyle name="level1a 2 2 4 2 3 3" xfId="2396"/>
    <cellStyle name="level1a 2 2 4 2 3 3 2" xfId="2397"/>
    <cellStyle name="level1a 2 2 4 2 3 3 2 2" xfId="2398"/>
    <cellStyle name="level1a 2 2 4 2 3 4" xfId="2399"/>
    <cellStyle name="level1a 2 2 4 2 3 4 2" xfId="2400"/>
    <cellStyle name="level1a 2 2 4 2 4" xfId="2401"/>
    <cellStyle name="level1a 2 2 4 2 5" xfId="2402"/>
    <cellStyle name="level1a 2 2 4 2 5 2" xfId="2403"/>
    <cellStyle name="level1a 2 2 4 2 6" xfId="2404"/>
    <cellStyle name="level1a 2 2 4 2 6 2" xfId="2405"/>
    <cellStyle name="level1a 2 2 4 2 7" xfId="2406"/>
    <cellStyle name="level1a 2 2 4 3" xfId="481"/>
    <cellStyle name="level1a 2 2 4 3 2" xfId="2407"/>
    <cellStyle name="level1a 2 2 4 3 2 2" xfId="2408"/>
    <cellStyle name="level1a 2 2 4 3 2 2 2" xfId="2409"/>
    <cellStyle name="level1a 2 2 4 3 2 3" xfId="2410"/>
    <cellStyle name="level1a 2 2 4 3 2 3 2" xfId="2411"/>
    <cellStyle name="level1a 2 2 4 3 2 3 2 2" xfId="2412"/>
    <cellStyle name="level1a 2 2 4 3 2 4" xfId="2413"/>
    <cellStyle name="level1a 2 2 4 3 3" xfId="2414"/>
    <cellStyle name="level1a 2 2 4 3 3 2" xfId="2415"/>
    <cellStyle name="level1a 2 2 4 3 3 2 2" xfId="2416"/>
    <cellStyle name="level1a 2 2 4 3 3 3" xfId="2417"/>
    <cellStyle name="level1a 2 2 4 3 3 3 2" xfId="2418"/>
    <cellStyle name="level1a 2 2 4 3 3 3 2 2" xfId="2419"/>
    <cellStyle name="level1a 2 2 4 3 3 4" xfId="2420"/>
    <cellStyle name="level1a 2 2 4 3 3 4 2" xfId="2421"/>
    <cellStyle name="level1a 2 2 4 3 4" xfId="2422"/>
    <cellStyle name="level1a 2 2 4 3 5" xfId="2423"/>
    <cellStyle name="level1a 2 2 4 3 5 2" xfId="2424"/>
    <cellStyle name="level1a 2 2 4 3 5 2 2" xfId="2425"/>
    <cellStyle name="level1a 2 2 4 3 6" xfId="2426"/>
    <cellStyle name="level1a 2 2 4 3 6 2" xfId="2427"/>
    <cellStyle name="level1a 2 2 4 3 7" xfId="2428"/>
    <cellStyle name="level1a 2 2 4 4" xfId="2429"/>
    <cellStyle name="level1a 2 2 4 4 2" xfId="2430"/>
    <cellStyle name="level1a 2 2 4 4 2 2" xfId="2431"/>
    <cellStyle name="level1a 2 2 4 4 2 2 2" xfId="2432"/>
    <cellStyle name="level1a 2 2 4 4 2 3" xfId="2433"/>
    <cellStyle name="level1a 2 2 4 4 2 3 2" xfId="2434"/>
    <cellStyle name="level1a 2 2 4 4 2 3 2 2" xfId="2435"/>
    <cellStyle name="level1a 2 2 4 4 2 4" xfId="2436"/>
    <cellStyle name="level1a 2 2 4 4 3" xfId="2437"/>
    <cellStyle name="level1a 2 2 4 4 3 2" xfId="2438"/>
    <cellStyle name="level1a 2 2 4 4 3 2 2" xfId="2439"/>
    <cellStyle name="level1a 2 2 4 4 3 3" xfId="2440"/>
    <cellStyle name="level1a 2 2 4 4 3 3 2" xfId="2441"/>
    <cellStyle name="level1a 2 2 4 4 3 3 2 2" xfId="2442"/>
    <cellStyle name="level1a 2 2 4 4 3 4" xfId="2443"/>
    <cellStyle name="level1a 2 2 4 4 3 4 2" xfId="2444"/>
    <cellStyle name="level1a 2 2 4 4 4" xfId="2445"/>
    <cellStyle name="level1a 2 2 4 4 5" xfId="2446"/>
    <cellStyle name="level1a 2 2 4 4 5 2" xfId="2447"/>
    <cellStyle name="level1a 2 2 4 4 6" xfId="2448"/>
    <cellStyle name="level1a 2 2 4 4 6 2" xfId="2449"/>
    <cellStyle name="level1a 2 2 4 4 6 2 2" xfId="2450"/>
    <cellStyle name="level1a 2 2 4 4 7" xfId="2451"/>
    <cellStyle name="level1a 2 2 4 4 7 2" xfId="2452"/>
    <cellStyle name="level1a 2 2 4 5" xfId="2453"/>
    <cellStyle name="level1a 2 2 4 5 2" xfId="2454"/>
    <cellStyle name="level1a 2 2 4 5 2 2" xfId="2455"/>
    <cellStyle name="level1a 2 2 4 5 2 2 2" xfId="2456"/>
    <cellStyle name="level1a 2 2 4 5 2 3" xfId="2457"/>
    <cellStyle name="level1a 2 2 4 5 2 3 2" xfId="2458"/>
    <cellStyle name="level1a 2 2 4 5 2 3 2 2" xfId="2459"/>
    <cellStyle name="level1a 2 2 4 5 2 4" xfId="2460"/>
    <cellStyle name="level1a 2 2 4 5 3" xfId="2461"/>
    <cellStyle name="level1a 2 2 4 5 3 2" xfId="2462"/>
    <cellStyle name="level1a 2 2 4 5 3 2 2" xfId="2463"/>
    <cellStyle name="level1a 2 2 4 5 3 3" xfId="2464"/>
    <cellStyle name="level1a 2 2 4 5 3 3 2" xfId="2465"/>
    <cellStyle name="level1a 2 2 4 5 3 3 2 2" xfId="2466"/>
    <cellStyle name="level1a 2 2 4 5 3 4" xfId="2467"/>
    <cellStyle name="level1a 2 2 4 5 4" xfId="2468"/>
    <cellStyle name="level1a 2 2 4 5 4 2" xfId="2469"/>
    <cellStyle name="level1a 2 2 4 5 5" xfId="2470"/>
    <cellStyle name="level1a 2 2 4 5 5 2" xfId="2471"/>
    <cellStyle name="level1a 2 2 4 5 5 2 2" xfId="2472"/>
    <cellStyle name="level1a 2 2 4 5 6" xfId="2473"/>
    <cellStyle name="level1a 2 2 4 5 6 2" xfId="2474"/>
    <cellStyle name="level1a 2 2 4 6" xfId="2475"/>
    <cellStyle name="level1a 2 2 4 6 2" xfId="2476"/>
    <cellStyle name="level1a 2 2 4 6 2 2" xfId="2477"/>
    <cellStyle name="level1a 2 2 4 6 2 2 2" xfId="2478"/>
    <cellStyle name="level1a 2 2 4 6 2 3" xfId="2479"/>
    <cellStyle name="level1a 2 2 4 6 2 3 2" xfId="2480"/>
    <cellStyle name="level1a 2 2 4 6 2 3 2 2" xfId="2481"/>
    <cellStyle name="level1a 2 2 4 6 2 4" xfId="2482"/>
    <cellStyle name="level1a 2 2 4 6 3" xfId="2483"/>
    <cellStyle name="level1a 2 2 4 6 3 2" xfId="2484"/>
    <cellStyle name="level1a 2 2 4 6 3 2 2" xfId="2485"/>
    <cellStyle name="level1a 2 2 4 6 3 3" xfId="2486"/>
    <cellStyle name="level1a 2 2 4 6 3 3 2" xfId="2487"/>
    <cellStyle name="level1a 2 2 4 6 3 3 2 2" xfId="2488"/>
    <cellStyle name="level1a 2 2 4 6 3 4" xfId="2489"/>
    <cellStyle name="level1a 2 2 4 6 4" xfId="2490"/>
    <cellStyle name="level1a 2 2 4 6 4 2" xfId="2491"/>
    <cellStyle name="level1a 2 2 4 6 5" xfId="2492"/>
    <cellStyle name="level1a 2 2 4 6 5 2" xfId="2493"/>
    <cellStyle name="level1a 2 2 4 6 5 2 2" xfId="2494"/>
    <cellStyle name="level1a 2 2 4 6 6" xfId="2495"/>
    <cellStyle name="level1a 2 2 4 6 6 2" xfId="2496"/>
    <cellStyle name="level1a 2 2 4 7" xfId="2497"/>
    <cellStyle name="level1a 2 2 4 7 2" xfId="2498"/>
    <cellStyle name="level1a 2 2 4 7 2 2" xfId="2499"/>
    <cellStyle name="level1a 2 2 4 7 3" xfId="2500"/>
    <cellStyle name="level1a 2 2 4 7 3 2" xfId="2501"/>
    <cellStyle name="level1a 2 2 4 7 3 2 2" xfId="2502"/>
    <cellStyle name="level1a 2 2 4 7 4" xfId="2503"/>
    <cellStyle name="level1a 2 2 4 8" xfId="2504"/>
    <cellStyle name="level1a 2 2 4 8 2" xfId="2505"/>
    <cellStyle name="level1a 2 2 4 9" xfId="2506"/>
    <cellStyle name="level1a 2 2 4_STUD aligned by INSTIT" xfId="2507"/>
    <cellStyle name="level1a 2 2 5" xfId="482"/>
    <cellStyle name="level1a 2 2 5 10" xfId="2508"/>
    <cellStyle name="level1a 2 2 5 2" xfId="483"/>
    <cellStyle name="level1a 2 2 5 2 2" xfId="2509"/>
    <cellStyle name="level1a 2 2 5 2 2 2" xfId="2510"/>
    <cellStyle name="level1a 2 2 5 2 2 2 2" xfId="2511"/>
    <cellStyle name="level1a 2 2 5 2 2 3" xfId="2512"/>
    <cellStyle name="level1a 2 2 5 2 2 3 2" xfId="2513"/>
    <cellStyle name="level1a 2 2 5 2 2 3 2 2" xfId="2514"/>
    <cellStyle name="level1a 2 2 5 2 2 4" xfId="2515"/>
    <cellStyle name="level1a 2 2 5 2 3" xfId="2516"/>
    <cellStyle name="level1a 2 2 5 2 3 2" xfId="2517"/>
    <cellStyle name="level1a 2 2 5 2 3 2 2" xfId="2518"/>
    <cellStyle name="level1a 2 2 5 2 3 3" xfId="2519"/>
    <cellStyle name="level1a 2 2 5 2 3 3 2" xfId="2520"/>
    <cellStyle name="level1a 2 2 5 2 3 3 2 2" xfId="2521"/>
    <cellStyle name="level1a 2 2 5 2 3 4" xfId="2522"/>
    <cellStyle name="level1a 2 2 5 2 3 4 2" xfId="2523"/>
    <cellStyle name="level1a 2 2 5 2 4" xfId="2524"/>
    <cellStyle name="level1a 2 2 5 2 5" xfId="2525"/>
    <cellStyle name="level1a 2 2 5 2 5 2" xfId="2526"/>
    <cellStyle name="level1a 2 2 5 2 6" xfId="2527"/>
    <cellStyle name="level1a 2 2 5 2 6 2" xfId="2528"/>
    <cellStyle name="level1a 2 2 5 2 6 2 2" xfId="2529"/>
    <cellStyle name="level1a 2 2 5 2 7" xfId="2530"/>
    <cellStyle name="level1a 2 2 5 2 7 2" xfId="2531"/>
    <cellStyle name="level1a 2 2 5 2 8" xfId="2532"/>
    <cellStyle name="level1a 2 2 5 3" xfId="484"/>
    <cellStyle name="level1a 2 2 5 3 2" xfId="2533"/>
    <cellStyle name="level1a 2 2 5 3 2 2" xfId="2534"/>
    <cellStyle name="level1a 2 2 5 3 2 2 2" xfId="2535"/>
    <cellStyle name="level1a 2 2 5 3 2 3" xfId="2536"/>
    <cellStyle name="level1a 2 2 5 3 2 3 2" xfId="2537"/>
    <cellStyle name="level1a 2 2 5 3 2 3 2 2" xfId="2538"/>
    <cellStyle name="level1a 2 2 5 3 2 4" xfId="2539"/>
    <cellStyle name="level1a 2 2 5 3 3" xfId="2540"/>
    <cellStyle name="level1a 2 2 5 3 3 2" xfId="2541"/>
    <cellStyle name="level1a 2 2 5 3 3 2 2" xfId="2542"/>
    <cellStyle name="level1a 2 2 5 3 3 3" xfId="2543"/>
    <cellStyle name="level1a 2 2 5 3 3 3 2" xfId="2544"/>
    <cellStyle name="level1a 2 2 5 3 3 3 2 2" xfId="2545"/>
    <cellStyle name="level1a 2 2 5 3 3 4" xfId="2546"/>
    <cellStyle name="level1a 2 2 5 3 3 4 2" xfId="2547"/>
    <cellStyle name="level1a 2 2 5 3 4" xfId="2548"/>
    <cellStyle name="level1a 2 2 5 3 5" xfId="2549"/>
    <cellStyle name="level1a 2 2 5 3 5 2" xfId="2550"/>
    <cellStyle name="level1a 2 2 5 3 6" xfId="2551"/>
    <cellStyle name="level1a 2 2 5 4" xfId="2552"/>
    <cellStyle name="level1a 2 2 5 4 2" xfId="2553"/>
    <cellStyle name="level1a 2 2 5 4 2 2" xfId="2554"/>
    <cellStyle name="level1a 2 2 5 4 2 2 2" xfId="2555"/>
    <cellStyle name="level1a 2 2 5 4 2 3" xfId="2556"/>
    <cellStyle name="level1a 2 2 5 4 2 3 2" xfId="2557"/>
    <cellStyle name="level1a 2 2 5 4 2 3 2 2" xfId="2558"/>
    <cellStyle name="level1a 2 2 5 4 2 4" xfId="2559"/>
    <cellStyle name="level1a 2 2 5 4 3" xfId="2560"/>
    <cellStyle name="level1a 2 2 5 4 3 2" xfId="2561"/>
    <cellStyle name="level1a 2 2 5 4 3 2 2" xfId="2562"/>
    <cellStyle name="level1a 2 2 5 4 3 3" xfId="2563"/>
    <cellStyle name="level1a 2 2 5 4 3 3 2" xfId="2564"/>
    <cellStyle name="level1a 2 2 5 4 3 3 2 2" xfId="2565"/>
    <cellStyle name="level1a 2 2 5 4 3 4" xfId="2566"/>
    <cellStyle name="level1a 2 2 5 4 4" xfId="2567"/>
    <cellStyle name="level1a 2 2 5 4 4 2" xfId="2568"/>
    <cellStyle name="level1a 2 2 5 4 5" xfId="2569"/>
    <cellStyle name="level1a 2 2 5 4 5 2" xfId="2570"/>
    <cellStyle name="level1a 2 2 5 4 5 2 2" xfId="2571"/>
    <cellStyle name="level1a 2 2 5 4 6" xfId="2572"/>
    <cellStyle name="level1a 2 2 5 4 6 2" xfId="2573"/>
    <cellStyle name="level1a 2 2 5 5" xfId="2574"/>
    <cellStyle name="level1a 2 2 5 5 2" xfId="2575"/>
    <cellStyle name="level1a 2 2 5 5 2 2" xfId="2576"/>
    <cellStyle name="level1a 2 2 5 5 2 2 2" xfId="2577"/>
    <cellStyle name="level1a 2 2 5 5 2 3" xfId="2578"/>
    <cellStyle name="level1a 2 2 5 5 2 3 2" xfId="2579"/>
    <cellStyle name="level1a 2 2 5 5 2 3 2 2" xfId="2580"/>
    <cellStyle name="level1a 2 2 5 5 2 4" xfId="2581"/>
    <cellStyle name="level1a 2 2 5 5 3" xfId="2582"/>
    <cellStyle name="level1a 2 2 5 5 3 2" xfId="2583"/>
    <cellStyle name="level1a 2 2 5 5 3 2 2" xfId="2584"/>
    <cellStyle name="level1a 2 2 5 5 3 3" xfId="2585"/>
    <cellStyle name="level1a 2 2 5 5 3 3 2" xfId="2586"/>
    <cellStyle name="level1a 2 2 5 5 3 3 2 2" xfId="2587"/>
    <cellStyle name="level1a 2 2 5 5 3 4" xfId="2588"/>
    <cellStyle name="level1a 2 2 5 5 4" xfId="2589"/>
    <cellStyle name="level1a 2 2 5 5 4 2" xfId="2590"/>
    <cellStyle name="level1a 2 2 5 5 5" xfId="2591"/>
    <cellStyle name="level1a 2 2 5 5 5 2" xfId="2592"/>
    <cellStyle name="level1a 2 2 5 5 5 2 2" xfId="2593"/>
    <cellStyle name="level1a 2 2 5 5 6" xfId="2594"/>
    <cellStyle name="level1a 2 2 5 5 6 2" xfId="2595"/>
    <cellStyle name="level1a 2 2 5 6" xfId="2596"/>
    <cellStyle name="level1a 2 2 5 6 2" xfId="2597"/>
    <cellStyle name="level1a 2 2 5 6 2 2" xfId="2598"/>
    <cellStyle name="level1a 2 2 5 6 2 2 2" xfId="2599"/>
    <cellStyle name="level1a 2 2 5 6 2 3" xfId="2600"/>
    <cellStyle name="level1a 2 2 5 6 2 3 2" xfId="2601"/>
    <cellStyle name="level1a 2 2 5 6 2 3 2 2" xfId="2602"/>
    <cellStyle name="level1a 2 2 5 6 2 4" xfId="2603"/>
    <cellStyle name="level1a 2 2 5 6 3" xfId="2604"/>
    <cellStyle name="level1a 2 2 5 6 3 2" xfId="2605"/>
    <cellStyle name="level1a 2 2 5 6 3 2 2" xfId="2606"/>
    <cellStyle name="level1a 2 2 5 6 3 3" xfId="2607"/>
    <cellStyle name="level1a 2 2 5 6 3 3 2" xfId="2608"/>
    <cellStyle name="level1a 2 2 5 6 3 3 2 2" xfId="2609"/>
    <cellStyle name="level1a 2 2 5 6 3 4" xfId="2610"/>
    <cellStyle name="level1a 2 2 5 6 4" xfId="2611"/>
    <cellStyle name="level1a 2 2 5 6 4 2" xfId="2612"/>
    <cellStyle name="level1a 2 2 5 6 5" xfId="2613"/>
    <cellStyle name="level1a 2 2 5 6 5 2" xfId="2614"/>
    <cellStyle name="level1a 2 2 5 6 5 2 2" xfId="2615"/>
    <cellStyle name="level1a 2 2 5 6 6" xfId="2616"/>
    <cellStyle name="level1a 2 2 5 6 6 2" xfId="2617"/>
    <cellStyle name="level1a 2 2 5 7" xfId="2618"/>
    <cellStyle name="level1a 2 2 5 7 2" xfId="2619"/>
    <cellStyle name="level1a 2 2 5 7 2 2" xfId="2620"/>
    <cellStyle name="level1a 2 2 5 7 3" xfId="2621"/>
    <cellStyle name="level1a 2 2 5 7 3 2" xfId="2622"/>
    <cellStyle name="level1a 2 2 5 7 3 2 2" xfId="2623"/>
    <cellStyle name="level1a 2 2 5 7 4" xfId="2624"/>
    <cellStyle name="level1a 2 2 5 8" xfId="2625"/>
    <cellStyle name="level1a 2 2 5 8 2" xfId="2626"/>
    <cellStyle name="level1a 2 2 5 8 2 2" xfId="2627"/>
    <cellStyle name="level1a 2 2 5 8 3" xfId="2628"/>
    <cellStyle name="level1a 2 2 5 8 3 2" xfId="2629"/>
    <cellStyle name="level1a 2 2 5 8 3 2 2" xfId="2630"/>
    <cellStyle name="level1a 2 2 5 8 4" xfId="2631"/>
    <cellStyle name="level1a 2 2 5 9" xfId="2632"/>
    <cellStyle name="level1a 2 2 5 9 2" xfId="2633"/>
    <cellStyle name="level1a 2 2 5_STUD aligned by INSTIT" xfId="2634"/>
    <cellStyle name="level1a 2 2 6" xfId="485"/>
    <cellStyle name="level1a 2 2 6 2" xfId="2635"/>
    <cellStyle name="level1a 2 2 6 2 2" xfId="2636"/>
    <cellStyle name="level1a 2 2 6 2 2 2" xfId="2637"/>
    <cellStyle name="level1a 2 2 6 2 3" xfId="2638"/>
    <cellStyle name="level1a 2 2 6 2 3 2" xfId="2639"/>
    <cellStyle name="level1a 2 2 6 2 3 2 2" xfId="2640"/>
    <cellStyle name="level1a 2 2 6 2 4" xfId="2641"/>
    <cellStyle name="level1a 2 2 6 3" xfId="2642"/>
    <cellStyle name="level1a 2 2 6 3 2" xfId="2643"/>
    <cellStyle name="level1a 2 2 6 3 2 2" xfId="2644"/>
    <cellStyle name="level1a 2 2 6 3 3" xfId="2645"/>
    <cellStyle name="level1a 2 2 6 3 3 2" xfId="2646"/>
    <cellStyle name="level1a 2 2 6 3 3 2 2" xfId="2647"/>
    <cellStyle name="level1a 2 2 6 3 4" xfId="2648"/>
    <cellStyle name="level1a 2 2 6 3 4 2" xfId="2649"/>
    <cellStyle name="level1a 2 2 6 4" xfId="2650"/>
    <cellStyle name="level1a 2 2 6 5" xfId="2651"/>
    <cellStyle name="level1a 2 2 6 5 2" xfId="2652"/>
    <cellStyle name="level1a 2 2 6 6" xfId="2653"/>
    <cellStyle name="level1a 2 2 6 6 2" xfId="2654"/>
    <cellStyle name="level1a 2 2 6 7" xfId="2655"/>
    <cellStyle name="level1a 2 2 7" xfId="486"/>
    <cellStyle name="level1a 2 2 7 2" xfId="2656"/>
    <cellStyle name="level1a 2 2 7 2 2" xfId="2657"/>
    <cellStyle name="level1a 2 2 7 2 2 2" xfId="2658"/>
    <cellStyle name="level1a 2 2 7 2 3" xfId="2659"/>
    <cellStyle name="level1a 2 2 7 2 3 2" xfId="2660"/>
    <cellStyle name="level1a 2 2 7 2 3 2 2" xfId="2661"/>
    <cellStyle name="level1a 2 2 7 2 4" xfId="2662"/>
    <cellStyle name="level1a 2 2 7 3" xfId="2663"/>
    <cellStyle name="level1a 2 2 7 3 2" xfId="2664"/>
    <cellStyle name="level1a 2 2 7 3 2 2" xfId="2665"/>
    <cellStyle name="level1a 2 2 7 3 3" xfId="2666"/>
    <cellStyle name="level1a 2 2 7 3 3 2" xfId="2667"/>
    <cellStyle name="level1a 2 2 7 3 3 2 2" xfId="2668"/>
    <cellStyle name="level1a 2 2 7 3 4" xfId="2669"/>
    <cellStyle name="level1a 2 2 7 3 4 2" xfId="2670"/>
    <cellStyle name="level1a 2 2 7 4" xfId="2671"/>
    <cellStyle name="level1a 2 2 7 5" xfId="2672"/>
    <cellStyle name="level1a 2 2 7 5 2" xfId="2673"/>
    <cellStyle name="level1a 2 2 7 6" xfId="2674"/>
    <cellStyle name="level1a 2 2 7 6 2" xfId="2675"/>
    <cellStyle name="level1a 2 2 7 6 2 2" xfId="2676"/>
    <cellStyle name="level1a 2 2 7 7" xfId="2677"/>
    <cellStyle name="level1a 2 2 7 7 2" xfId="2678"/>
    <cellStyle name="level1a 2 2 7 8" xfId="2679"/>
    <cellStyle name="level1a 2 2 8" xfId="2680"/>
    <cellStyle name="level1a 2 2 8 2" xfId="2681"/>
    <cellStyle name="level1a 2 2 8 2 2" xfId="2682"/>
    <cellStyle name="level1a 2 2 8 2 2 2" xfId="2683"/>
    <cellStyle name="level1a 2 2 8 2 3" xfId="2684"/>
    <cellStyle name="level1a 2 2 8 2 3 2" xfId="2685"/>
    <cellStyle name="level1a 2 2 8 2 3 2 2" xfId="2686"/>
    <cellStyle name="level1a 2 2 8 2 4" xfId="2687"/>
    <cellStyle name="level1a 2 2 8 3" xfId="2688"/>
    <cellStyle name="level1a 2 2 8 3 2" xfId="2689"/>
    <cellStyle name="level1a 2 2 8 3 2 2" xfId="2690"/>
    <cellStyle name="level1a 2 2 8 3 3" xfId="2691"/>
    <cellStyle name="level1a 2 2 8 3 3 2" xfId="2692"/>
    <cellStyle name="level1a 2 2 8 3 3 2 2" xfId="2693"/>
    <cellStyle name="level1a 2 2 8 3 4" xfId="2694"/>
    <cellStyle name="level1a 2 2 8 3 4 2" xfId="2695"/>
    <cellStyle name="level1a 2 2 8 4" xfId="2696"/>
    <cellStyle name="level1a 2 2 8 5" xfId="2697"/>
    <cellStyle name="level1a 2 2 8 5 2" xfId="2698"/>
    <cellStyle name="level1a 2 2 8 5 2 2" xfId="2699"/>
    <cellStyle name="level1a 2 2 8 6" xfId="2700"/>
    <cellStyle name="level1a 2 2 8 6 2" xfId="2701"/>
    <cellStyle name="level1a 2 2 9" xfId="2702"/>
    <cellStyle name="level1a 2 2 9 2" xfId="2703"/>
    <cellStyle name="level1a 2 2 9 2 2" xfId="2704"/>
    <cellStyle name="level1a 2 2 9 2 2 2" xfId="2705"/>
    <cellStyle name="level1a 2 2 9 2 3" xfId="2706"/>
    <cellStyle name="level1a 2 2 9 2 3 2" xfId="2707"/>
    <cellStyle name="level1a 2 2 9 2 3 2 2" xfId="2708"/>
    <cellStyle name="level1a 2 2 9 2 4" xfId="2709"/>
    <cellStyle name="level1a 2 2 9 3" xfId="2710"/>
    <cellStyle name="level1a 2 2 9 3 2" xfId="2711"/>
    <cellStyle name="level1a 2 2 9 3 2 2" xfId="2712"/>
    <cellStyle name="level1a 2 2 9 3 3" xfId="2713"/>
    <cellStyle name="level1a 2 2 9 3 3 2" xfId="2714"/>
    <cellStyle name="level1a 2 2 9 3 3 2 2" xfId="2715"/>
    <cellStyle name="level1a 2 2 9 3 4" xfId="2716"/>
    <cellStyle name="level1a 2 2 9 3 4 2" xfId="2717"/>
    <cellStyle name="level1a 2 2 9 4" xfId="2718"/>
    <cellStyle name="level1a 2 2 9 5" xfId="2719"/>
    <cellStyle name="level1a 2 2 9 5 2" xfId="2720"/>
    <cellStyle name="level1a 2 2 9 6" xfId="2721"/>
    <cellStyle name="level1a 2 2 9 6 2" xfId="2722"/>
    <cellStyle name="level1a 2 2 9 6 2 2" xfId="2723"/>
    <cellStyle name="level1a 2 2 9 7" xfId="2724"/>
    <cellStyle name="level1a 2 2 9 7 2" xfId="2725"/>
    <cellStyle name="level1a 2 2_STUD aligned by INSTIT" xfId="2726"/>
    <cellStyle name="level1a 2 3" xfId="112"/>
    <cellStyle name="level1a 2 3 10" xfId="2727"/>
    <cellStyle name="level1a 2 3 10 2" xfId="2728"/>
    <cellStyle name="level1a 2 3 10 2 2" xfId="2729"/>
    <cellStyle name="level1a 2 3 10 3" xfId="2730"/>
    <cellStyle name="level1a 2 3 10 3 2" xfId="2731"/>
    <cellStyle name="level1a 2 3 10 3 2 2" xfId="2732"/>
    <cellStyle name="level1a 2 3 10 4" xfId="2733"/>
    <cellStyle name="level1a 2 3 11" xfId="2734"/>
    <cellStyle name="level1a 2 3 11 2" xfId="2735"/>
    <cellStyle name="level1a 2 3 12" xfId="2736"/>
    <cellStyle name="level1a 2 3 2" xfId="487"/>
    <cellStyle name="level1a 2 3 2 10" xfId="2737"/>
    <cellStyle name="level1a 2 3 2 10 2" xfId="2738"/>
    <cellStyle name="level1a 2 3 2 11" xfId="2739"/>
    <cellStyle name="level1a 2 3 2 2" xfId="488"/>
    <cellStyle name="level1a 2 3 2 2 2" xfId="489"/>
    <cellStyle name="level1a 2 3 2 2 2 2" xfId="2740"/>
    <cellStyle name="level1a 2 3 2 2 2 2 2" xfId="2741"/>
    <cellStyle name="level1a 2 3 2 2 2 2 2 2" xfId="2742"/>
    <cellStyle name="level1a 2 3 2 2 2 2 3" xfId="2743"/>
    <cellStyle name="level1a 2 3 2 2 2 2 3 2" xfId="2744"/>
    <cellStyle name="level1a 2 3 2 2 2 2 3 2 2" xfId="2745"/>
    <cellStyle name="level1a 2 3 2 2 2 2 4" xfId="2746"/>
    <cellStyle name="level1a 2 3 2 2 2 3" xfId="2747"/>
    <cellStyle name="level1a 2 3 2 2 2 3 2" xfId="2748"/>
    <cellStyle name="level1a 2 3 2 2 2 3 2 2" xfId="2749"/>
    <cellStyle name="level1a 2 3 2 2 2 3 3" xfId="2750"/>
    <cellStyle name="level1a 2 3 2 2 2 3 3 2" xfId="2751"/>
    <cellStyle name="level1a 2 3 2 2 2 3 3 2 2" xfId="2752"/>
    <cellStyle name="level1a 2 3 2 2 2 3 4" xfId="2753"/>
    <cellStyle name="level1a 2 3 2 2 2 3 4 2" xfId="2754"/>
    <cellStyle name="level1a 2 3 2 2 2 4" xfId="2755"/>
    <cellStyle name="level1a 2 3 2 2 2 5" xfId="2756"/>
    <cellStyle name="level1a 2 3 2 2 2 5 2" xfId="2757"/>
    <cellStyle name="level1a 2 3 2 2 2 6" xfId="2758"/>
    <cellStyle name="level1a 2 3 2 2 2 6 2" xfId="2759"/>
    <cellStyle name="level1a 2 3 2 2 2 7" xfId="2760"/>
    <cellStyle name="level1a 2 3 2 2 3" xfId="490"/>
    <cellStyle name="level1a 2 3 2 2 3 2" xfId="2761"/>
    <cellStyle name="level1a 2 3 2 2 3 2 2" xfId="2762"/>
    <cellStyle name="level1a 2 3 2 2 3 2 2 2" xfId="2763"/>
    <cellStyle name="level1a 2 3 2 2 3 2 3" xfId="2764"/>
    <cellStyle name="level1a 2 3 2 2 3 2 3 2" xfId="2765"/>
    <cellStyle name="level1a 2 3 2 2 3 2 3 2 2" xfId="2766"/>
    <cellStyle name="level1a 2 3 2 2 3 2 4" xfId="2767"/>
    <cellStyle name="level1a 2 3 2 2 3 3" xfId="2768"/>
    <cellStyle name="level1a 2 3 2 2 3 3 2" xfId="2769"/>
    <cellStyle name="level1a 2 3 2 2 3 3 2 2" xfId="2770"/>
    <cellStyle name="level1a 2 3 2 2 3 3 3" xfId="2771"/>
    <cellStyle name="level1a 2 3 2 2 3 3 3 2" xfId="2772"/>
    <cellStyle name="level1a 2 3 2 2 3 3 3 2 2" xfId="2773"/>
    <cellStyle name="level1a 2 3 2 2 3 3 4" xfId="2774"/>
    <cellStyle name="level1a 2 3 2 2 3 3 4 2" xfId="2775"/>
    <cellStyle name="level1a 2 3 2 2 3 4" xfId="2776"/>
    <cellStyle name="level1a 2 3 2 2 3 5" xfId="2777"/>
    <cellStyle name="level1a 2 3 2 2 3 5 2" xfId="2778"/>
    <cellStyle name="level1a 2 3 2 2 3 5 2 2" xfId="2779"/>
    <cellStyle name="level1a 2 3 2 2 3 6" xfId="2780"/>
    <cellStyle name="level1a 2 3 2 2 3 6 2" xfId="2781"/>
    <cellStyle name="level1a 2 3 2 2 3 7" xfId="2782"/>
    <cellStyle name="level1a 2 3 2 2 4" xfId="2783"/>
    <cellStyle name="level1a 2 3 2 2 4 2" xfId="2784"/>
    <cellStyle name="level1a 2 3 2 2 4 2 2" xfId="2785"/>
    <cellStyle name="level1a 2 3 2 2 4 2 2 2" xfId="2786"/>
    <cellStyle name="level1a 2 3 2 2 4 2 3" xfId="2787"/>
    <cellStyle name="level1a 2 3 2 2 4 2 3 2" xfId="2788"/>
    <cellStyle name="level1a 2 3 2 2 4 2 3 2 2" xfId="2789"/>
    <cellStyle name="level1a 2 3 2 2 4 2 4" xfId="2790"/>
    <cellStyle name="level1a 2 3 2 2 4 3" xfId="2791"/>
    <cellStyle name="level1a 2 3 2 2 4 3 2" xfId="2792"/>
    <cellStyle name="level1a 2 3 2 2 4 3 2 2" xfId="2793"/>
    <cellStyle name="level1a 2 3 2 2 4 3 3" xfId="2794"/>
    <cellStyle name="level1a 2 3 2 2 4 3 3 2" xfId="2795"/>
    <cellStyle name="level1a 2 3 2 2 4 3 3 2 2" xfId="2796"/>
    <cellStyle name="level1a 2 3 2 2 4 3 4" xfId="2797"/>
    <cellStyle name="level1a 2 3 2 2 4 3 4 2" xfId="2798"/>
    <cellStyle name="level1a 2 3 2 2 4 4" xfId="2799"/>
    <cellStyle name="level1a 2 3 2 2 4 5" xfId="2800"/>
    <cellStyle name="level1a 2 3 2 2 4 5 2" xfId="2801"/>
    <cellStyle name="level1a 2 3 2 2 4 6" xfId="2802"/>
    <cellStyle name="level1a 2 3 2 2 4 6 2" xfId="2803"/>
    <cellStyle name="level1a 2 3 2 2 4 6 2 2" xfId="2804"/>
    <cellStyle name="level1a 2 3 2 2 4 7" xfId="2805"/>
    <cellStyle name="level1a 2 3 2 2 4 7 2" xfId="2806"/>
    <cellStyle name="level1a 2 3 2 2 5" xfId="2807"/>
    <cellStyle name="level1a 2 3 2 2 5 2" xfId="2808"/>
    <cellStyle name="level1a 2 3 2 2 5 2 2" xfId="2809"/>
    <cellStyle name="level1a 2 3 2 2 5 2 2 2" xfId="2810"/>
    <cellStyle name="level1a 2 3 2 2 5 2 3" xfId="2811"/>
    <cellStyle name="level1a 2 3 2 2 5 2 3 2" xfId="2812"/>
    <cellStyle name="level1a 2 3 2 2 5 2 3 2 2" xfId="2813"/>
    <cellStyle name="level1a 2 3 2 2 5 2 4" xfId="2814"/>
    <cellStyle name="level1a 2 3 2 2 5 3" xfId="2815"/>
    <cellStyle name="level1a 2 3 2 2 5 3 2" xfId="2816"/>
    <cellStyle name="level1a 2 3 2 2 5 3 2 2" xfId="2817"/>
    <cellStyle name="level1a 2 3 2 2 5 3 3" xfId="2818"/>
    <cellStyle name="level1a 2 3 2 2 5 3 3 2" xfId="2819"/>
    <cellStyle name="level1a 2 3 2 2 5 3 3 2 2" xfId="2820"/>
    <cellStyle name="level1a 2 3 2 2 5 3 4" xfId="2821"/>
    <cellStyle name="level1a 2 3 2 2 5 4" xfId="2822"/>
    <cellStyle name="level1a 2 3 2 2 5 4 2" xfId="2823"/>
    <cellStyle name="level1a 2 3 2 2 5 5" xfId="2824"/>
    <cellStyle name="level1a 2 3 2 2 5 5 2" xfId="2825"/>
    <cellStyle name="level1a 2 3 2 2 5 5 2 2" xfId="2826"/>
    <cellStyle name="level1a 2 3 2 2 5 6" xfId="2827"/>
    <cellStyle name="level1a 2 3 2 2 5 6 2" xfId="2828"/>
    <cellStyle name="level1a 2 3 2 2 6" xfId="2829"/>
    <cellStyle name="level1a 2 3 2 2 6 2" xfId="2830"/>
    <cellStyle name="level1a 2 3 2 2 6 2 2" xfId="2831"/>
    <cellStyle name="level1a 2 3 2 2 6 2 2 2" xfId="2832"/>
    <cellStyle name="level1a 2 3 2 2 6 2 3" xfId="2833"/>
    <cellStyle name="level1a 2 3 2 2 6 2 3 2" xfId="2834"/>
    <cellStyle name="level1a 2 3 2 2 6 2 3 2 2" xfId="2835"/>
    <cellStyle name="level1a 2 3 2 2 6 2 4" xfId="2836"/>
    <cellStyle name="level1a 2 3 2 2 6 3" xfId="2837"/>
    <cellStyle name="level1a 2 3 2 2 6 3 2" xfId="2838"/>
    <cellStyle name="level1a 2 3 2 2 6 3 2 2" xfId="2839"/>
    <cellStyle name="level1a 2 3 2 2 6 3 3" xfId="2840"/>
    <cellStyle name="level1a 2 3 2 2 6 3 3 2" xfId="2841"/>
    <cellStyle name="level1a 2 3 2 2 6 3 3 2 2" xfId="2842"/>
    <cellStyle name="level1a 2 3 2 2 6 3 4" xfId="2843"/>
    <cellStyle name="level1a 2 3 2 2 6 4" xfId="2844"/>
    <cellStyle name="level1a 2 3 2 2 6 4 2" xfId="2845"/>
    <cellStyle name="level1a 2 3 2 2 6 5" xfId="2846"/>
    <cellStyle name="level1a 2 3 2 2 6 5 2" xfId="2847"/>
    <cellStyle name="level1a 2 3 2 2 6 5 2 2" xfId="2848"/>
    <cellStyle name="level1a 2 3 2 2 6 6" xfId="2849"/>
    <cellStyle name="level1a 2 3 2 2 6 6 2" xfId="2850"/>
    <cellStyle name="level1a 2 3 2 2 7" xfId="2851"/>
    <cellStyle name="level1a 2 3 2 2 7 2" xfId="2852"/>
    <cellStyle name="level1a 2 3 2 2 7 2 2" xfId="2853"/>
    <cellStyle name="level1a 2 3 2 2 7 3" xfId="2854"/>
    <cellStyle name="level1a 2 3 2 2 7 3 2" xfId="2855"/>
    <cellStyle name="level1a 2 3 2 2 7 3 2 2" xfId="2856"/>
    <cellStyle name="level1a 2 3 2 2 7 4" xfId="2857"/>
    <cellStyle name="level1a 2 3 2 2 8" xfId="2858"/>
    <cellStyle name="level1a 2 3 2 2 8 2" xfId="2859"/>
    <cellStyle name="level1a 2 3 2 2 9" xfId="2860"/>
    <cellStyle name="level1a 2 3 2 2_STUD aligned by INSTIT" xfId="2861"/>
    <cellStyle name="level1a 2 3 2 3" xfId="491"/>
    <cellStyle name="level1a 2 3 2 3 10" xfId="2862"/>
    <cellStyle name="level1a 2 3 2 3 2" xfId="492"/>
    <cellStyle name="level1a 2 3 2 3 2 2" xfId="2863"/>
    <cellStyle name="level1a 2 3 2 3 2 2 2" xfId="2864"/>
    <cellStyle name="level1a 2 3 2 3 2 2 2 2" xfId="2865"/>
    <cellStyle name="level1a 2 3 2 3 2 2 3" xfId="2866"/>
    <cellStyle name="level1a 2 3 2 3 2 2 3 2" xfId="2867"/>
    <cellStyle name="level1a 2 3 2 3 2 2 3 2 2" xfId="2868"/>
    <cellStyle name="level1a 2 3 2 3 2 2 4" xfId="2869"/>
    <cellStyle name="level1a 2 3 2 3 2 3" xfId="2870"/>
    <cellStyle name="level1a 2 3 2 3 2 3 2" xfId="2871"/>
    <cellStyle name="level1a 2 3 2 3 2 3 2 2" xfId="2872"/>
    <cellStyle name="level1a 2 3 2 3 2 3 3" xfId="2873"/>
    <cellStyle name="level1a 2 3 2 3 2 3 3 2" xfId="2874"/>
    <cellStyle name="level1a 2 3 2 3 2 3 3 2 2" xfId="2875"/>
    <cellStyle name="level1a 2 3 2 3 2 3 4" xfId="2876"/>
    <cellStyle name="level1a 2 3 2 3 2 3 4 2" xfId="2877"/>
    <cellStyle name="level1a 2 3 2 3 2 4" xfId="2878"/>
    <cellStyle name="level1a 2 3 2 3 2 5" xfId="2879"/>
    <cellStyle name="level1a 2 3 2 3 2 5 2" xfId="2880"/>
    <cellStyle name="level1a 2 3 2 3 2 5 2 2" xfId="2881"/>
    <cellStyle name="level1a 2 3 2 3 2 6" xfId="2882"/>
    <cellStyle name="level1a 2 3 2 3 2 6 2" xfId="2883"/>
    <cellStyle name="level1a 2 3 2 3 2 7" xfId="2884"/>
    <cellStyle name="level1a 2 3 2 3 3" xfId="493"/>
    <cellStyle name="level1a 2 3 2 3 3 2" xfId="2885"/>
    <cellStyle name="level1a 2 3 2 3 3 2 2" xfId="2886"/>
    <cellStyle name="level1a 2 3 2 3 3 2 2 2" xfId="2887"/>
    <cellStyle name="level1a 2 3 2 3 3 2 3" xfId="2888"/>
    <cellStyle name="level1a 2 3 2 3 3 2 3 2" xfId="2889"/>
    <cellStyle name="level1a 2 3 2 3 3 2 3 2 2" xfId="2890"/>
    <cellStyle name="level1a 2 3 2 3 3 2 4" xfId="2891"/>
    <cellStyle name="level1a 2 3 2 3 3 3" xfId="2892"/>
    <cellStyle name="level1a 2 3 2 3 3 3 2" xfId="2893"/>
    <cellStyle name="level1a 2 3 2 3 3 3 2 2" xfId="2894"/>
    <cellStyle name="level1a 2 3 2 3 3 3 3" xfId="2895"/>
    <cellStyle name="level1a 2 3 2 3 3 3 3 2" xfId="2896"/>
    <cellStyle name="level1a 2 3 2 3 3 3 3 2 2" xfId="2897"/>
    <cellStyle name="level1a 2 3 2 3 3 3 4" xfId="2898"/>
    <cellStyle name="level1a 2 3 2 3 3 4" xfId="2899"/>
    <cellStyle name="level1a 2 3 2 3 3 4 2" xfId="2900"/>
    <cellStyle name="level1a 2 3 2 3 3 5" xfId="2901"/>
    <cellStyle name="level1a 2 3 2 3 3 5 2" xfId="2902"/>
    <cellStyle name="level1a 2 3 2 3 3 6" xfId="2903"/>
    <cellStyle name="level1a 2 3 2 3 4" xfId="2904"/>
    <cellStyle name="level1a 2 3 2 3 4 2" xfId="2905"/>
    <cellStyle name="level1a 2 3 2 3 4 2 2" xfId="2906"/>
    <cellStyle name="level1a 2 3 2 3 4 2 2 2" xfId="2907"/>
    <cellStyle name="level1a 2 3 2 3 4 2 3" xfId="2908"/>
    <cellStyle name="level1a 2 3 2 3 4 2 3 2" xfId="2909"/>
    <cellStyle name="level1a 2 3 2 3 4 2 3 2 2" xfId="2910"/>
    <cellStyle name="level1a 2 3 2 3 4 2 4" xfId="2911"/>
    <cellStyle name="level1a 2 3 2 3 4 3" xfId="2912"/>
    <cellStyle name="level1a 2 3 2 3 4 3 2" xfId="2913"/>
    <cellStyle name="level1a 2 3 2 3 4 3 2 2" xfId="2914"/>
    <cellStyle name="level1a 2 3 2 3 4 3 3" xfId="2915"/>
    <cellStyle name="level1a 2 3 2 3 4 3 3 2" xfId="2916"/>
    <cellStyle name="level1a 2 3 2 3 4 3 3 2 2" xfId="2917"/>
    <cellStyle name="level1a 2 3 2 3 4 3 4" xfId="2918"/>
    <cellStyle name="level1a 2 3 2 3 4 4" xfId="2919"/>
    <cellStyle name="level1a 2 3 2 3 4 4 2" xfId="2920"/>
    <cellStyle name="level1a 2 3 2 3 4 5" xfId="2921"/>
    <cellStyle name="level1a 2 3 2 3 4 5 2" xfId="2922"/>
    <cellStyle name="level1a 2 3 2 3 4 5 2 2" xfId="2923"/>
    <cellStyle name="level1a 2 3 2 3 4 6" xfId="2924"/>
    <cellStyle name="level1a 2 3 2 3 4 6 2" xfId="2925"/>
    <cellStyle name="level1a 2 3 2 3 5" xfId="2926"/>
    <cellStyle name="level1a 2 3 2 3 5 2" xfId="2927"/>
    <cellStyle name="level1a 2 3 2 3 5 2 2" xfId="2928"/>
    <cellStyle name="level1a 2 3 2 3 5 2 2 2" xfId="2929"/>
    <cellStyle name="level1a 2 3 2 3 5 2 3" xfId="2930"/>
    <cellStyle name="level1a 2 3 2 3 5 2 3 2" xfId="2931"/>
    <cellStyle name="level1a 2 3 2 3 5 2 3 2 2" xfId="2932"/>
    <cellStyle name="level1a 2 3 2 3 5 2 4" xfId="2933"/>
    <cellStyle name="level1a 2 3 2 3 5 3" xfId="2934"/>
    <cellStyle name="level1a 2 3 2 3 5 3 2" xfId="2935"/>
    <cellStyle name="level1a 2 3 2 3 5 3 2 2" xfId="2936"/>
    <cellStyle name="level1a 2 3 2 3 5 3 3" xfId="2937"/>
    <cellStyle name="level1a 2 3 2 3 5 3 3 2" xfId="2938"/>
    <cellStyle name="level1a 2 3 2 3 5 3 3 2 2" xfId="2939"/>
    <cellStyle name="level1a 2 3 2 3 5 3 4" xfId="2940"/>
    <cellStyle name="level1a 2 3 2 3 5 4" xfId="2941"/>
    <cellStyle name="level1a 2 3 2 3 5 4 2" xfId="2942"/>
    <cellStyle name="level1a 2 3 2 3 5 5" xfId="2943"/>
    <cellStyle name="level1a 2 3 2 3 5 5 2" xfId="2944"/>
    <cellStyle name="level1a 2 3 2 3 5 5 2 2" xfId="2945"/>
    <cellStyle name="level1a 2 3 2 3 5 6" xfId="2946"/>
    <cellStyle name="level1a 2 3 2 3 5 6 2" xfId="2947"/>
    <cellStyle name="level1a 2 3 2 3 6" xfId="2948"/>
    <cellStyle name="level1a 2 3 2 3 6 2" xfId="2949"/>
    <cellStyle name="level1a 2 3 2 3 6 2 2" xfId="2950"/>
    <cellStyle name="level1a 2 3 2 3 6 2 2 2" xfId="2951"/>
    <cellStyle name="level1a 2 3 2 3 6 2 3" xfId="2952"/>
    <cellStyle name="level1a 2 3 2 3 6 2 3 2" xfId="2953"/>
    <cellStyle name="level1a 2 3 2 3 6 2 3 2 2" xfId="2954"/>
    <cellStyle name="level1a 2 3 2 3 6 2 4" xfId="2955"/>
    <cellStyle name="level1a 2 3 2 3 6 3" xfId="2956"/>
    <cellStyle name="level1a 2 3 2 3 6 3 2" xfId="2957"/>
    <cellStyle name="level1a 2 3 2 3 6 3 2 2" xfId="2958"/>
    <cellStyle name="level1a 2 3 2 3 6 3 3" xfId="2959"/>
    <cellStyle name="level1a 2 3 2 3 6 3 3 2" xfId="2960"/>
    <cellStyle name="level1a 2 3 2 3 6 3 3 2 2" xfId="2961"/>
    <cellStyle name="level1a 2 3 2 3 6 3 4" xfId="2962"/>
    <cellStyle name="level1a 2 3 2 3 6 4" xfId="2963"/>
    <cellStyle name="level1a 2 3 2 3 6 4 2" xfId="2964"/>
    <cellStyle name="level1a 2 3 2 3 6 5" xfId="2965"/>
    <cellStyle name="level1a 2 3 2 3 6 5 2" xfId="2966"/>
    <cellStyle name="level1a 2 3 2 3 6 5 2 2" xfId="2967"/>
    <cellStyle name="level1a 2 3 2 3 6 6" xfId="2968"/>
    <cellStyle name="level1a 2 3 2 3 6 6 2" xfId="2969"/>
    <cellStyle name="level1a 2 3 2 3 7" xfId="2970"/>
    <cellStyle name="level1a 2 3 2 3 7 2" xfId="2971"/>
    <cellStyle name="level1a 2 3 2 3 7 2 2" xfId="2972"/>
    <cellStyle name="level1a 2 3 2 3 7 3" xfId="2973"/>
    <cellStyle name="level1a 2 3 2 3 7 3 2" xfId="2974"/>
    <cellStyle name="level1a 2 3 2 3 7 3 2 2" xfId="2975"/>
    <cellStyle name="level1a 2 3 2 3 7 4" xfId="2976"/>
    <cellStyle name="level1a 2 3 2 3 8" xfId="2977"/>
    <cellStyle name="level1a 2 3 2 3 8 2" xfId="2978"/>
    <cellStyle name="level1a 2 3 2 3 8 2 2" xfId="2979"/>
    <cellStyle name="level1a 2 3 2 3 8 3" xfId="2980"/>
    <cellStyle name="level1a 2 3 2 3 8 3 2" xfId="2981"/>
    <cellStyle name="level1a 2 3 2 3 8 3 2 2" xfId="2982"/>
    <cellStyle name="level1a 2 3 2 3 8 4" xfId="2983"/>
    <cellStyle name="level1a 2 3 2 3 9" xfId="2984"/>
    <cellStyle name="level1a 2 3 2 3 9 2" xfId="2985"/>
    <cellStyle name="level1a 2 3 2 3_STUD aligned by INSTIT" xfId="2986"/>
    <cellStyle name="level1a 2 3 2 4" xfId="494"/>
    <cellStyle name="level1a 2 3 2 4 2" xfId="2987"/>
    <cellStyle name="level1a 2 3 2 4 2 2" xfId="2988"/>
    <cellStyle name="level1a 2 3 2 4 2 2 2" xfId="2989"/>
    <cellStyle name="level1a 2 3 2 4 2 3" xfId="2990"/>
    <cellStyle name="level1a 2 3 2 4 2 3 2" xfId="2991"/>
    <cellStyle name="level1a 2 3 2 4 2 3 2 2" xfId="2992"/>
    <cellStyle name="level1a 2 3 2 4 2 4" xfId="2993"/>
    <cellStyle name="level1a 2 3 2 4 3" xfId="2994"/>
    <cellStyle name="level1a 2 3 2 4 3 2" xfId="2995"/>
    <cellStyle name="level1a 2 3 2 4 3 2 2" xfId="2996"/>
    <cellStyle name="level1a 2 3 2 4 3 3" xfId="2997"/>
    <cellStyle name="level1a 2 3 2 4 3 3 2" xfId="2998"/>
    <cellStyle name="level1a 2 3 2 4 3 3 2 2" xfId="2999"/>
    <cellStyle name="level1a 2 3 2 4 3 4" xfId="3000"/>
    <cellStyle name="level1a 2 3 2 4 3 4 2" xfId="3001"/>
    <cellStyle name="level1a 2 3 2 4 4" xfId="3002"/>
    <cellStyle name="level1a 2 3 2 4 5" xfId="3003"/>
    <cellStyle name="level1a 2 3 2 4 5 2" xfId="3004"/>
    <cellStyle name="level1a 2 3 2 4 6" xfId="3005"/>
    <cellStyle name="level1a 2 3 2 4 6 2" xfId="3006"/>
    <cellStyle name="level1a 2 3 2 4 7" xfId="3007"/>
    <cellStyle name="level1a 2 3 2 5" xfId="495"/>
    <cellStyle name="level1a 2 3 2 5 2" xfId="3008"/>
    <cellStyle name="level1a 2 3 2 5 2 2" xfId="3009"/>
    <cellStyle name="level1a 2 3 2 5 2 2 2" xfId="3010"/>
    <cellStyle name="level1a 2 3 2 5 2 3" xfId="3011"/>
    <cellStyle name="level1a 2 3 2 5 2 3 2" xfId="3012"/>
    <cellStyle name="level1a 2 3 2 5 2 3 2 2" xfId="3013"/>
    <cellStyle name="level1a 2 3 2 5 2 4" xfId="3014"/>
    <cellStyle name="level1a 2 3 2 5 3" xfId="3015"/>
    <cellStyle name="level1a 2 3 2 5 3 2" xfId="3016"/>
    <cellStyle name="level1a 2 3 2 5 3 2 2" xfId="3017"/>
    <cellStyle name="level1a 2 3 2 5 3 3" xfId="3018"/>
    <cellStyle name="level1a 2 3 2 5 3 3 2" xfId="3019"/>
    <cellStyle name="level1a 2 3 2 5 3 3 2 2" xfId="3020"/>
    <cellStyle name="level1a 2 3 2 5 3 4" xfId="3021"/>
    <cellStyle name="level1a 2 3 2 5 3 4 2" xfId="3022"/>
    <cellStyle name="level1a 2 3 2 5 4" xfId="3023"/>
    <cellStyle name="level1a 2 3 2 5 5" xfId="3024"/>
    <cellStyle name="level1a 2 3 2 5 5 2" xfId="3025"/>
    <cellStyle name="level1a 2 3 2 5 6" xfId="3026"/>
    <cellStyle name="level1a 2 3 2 5 6 2" xfId="3027"/>
    <cellStyle name="level1a 2 3 2 5 6 2 2" xfId="3028"/>
    <cellStyle name="level1a 2 3 2 5 7" xfId="3029"/>
    <cellStyle name="level1a 2 3 2 5 7 2" xfId="3030"/>
    <cellStyle name="level1a 2 3 2 5 8" xfId="3031"/>
    <cellStyle name="level1a 2 3 2 6" xfId="3032"/>
    <cellStyle name="level1a 2 3 2 6 2" xfId="3033"/>
    <cellStyle name="level1a 2 3 2 6 2 2" xfId="3034"/>
    <cellStyle name="level1a 2 3 2 6 2 2 2" xfId="3035"/>
    <cellStyle name="level1a 2 3 2 6 2 3" xfId="3036"/>
    <cellStyle name="level1a 2 3 2 6 2 3 2" xfId="3037"/>
    <cellStyle name="level1a 2 3 2 6 2 3 2 2" xfId="3038"/>
    <cellStyle name="level1a 2 3 2 6 2 4" xfId="3039"/>
    <cellStyle name="level1a 2 3 2 6 3" xfId="3040"/>
    <cellStyle name="level1a 2 3 2 6 3 2" xfId="3041"/>
    <cellStyle name="level1a 2 3 2 6 3 2 2" xfId="3042"/>
    <cellStyle name="level1a 2 3 2 6 3 3" xfId="3043"/>
    <cellStyle name="level1a 2 3 2 6 3 3 2" xfId="3044"/>
    <cellStyle name="level1a 2 3 2 6 3 3 2 2" xfId="3045"/>
    <cellStyle name="level1a 2 3 2 6 3 4" xfId="3046"/>
    <cellStyle name="level1a 2 3 2 6 3 4 2" xfId="3047"/>
    <cellStyle name="level1a 2 3 2 6 4" xfId="3048"/>
    <cellStyle name="level1a 2 3 2 6 5" xfId="3049"/>
    <cellStyle name="level1a 2 3 2 6 5 2" xfId="3050"/>
    <cellStyle name="level1a 2 3 2 6 5 2 2" xfId="3051"/>
    <cellStyle name="level1a 2 3 2 6 6" xfId="3052"/>
    <cellStyle name="level1a 2 3 2 6 6 2" xfId="3053"/>
    <cellStyle name="level1a 2 3 2 7" xfId="3054"/>
    <cellStyle name="level1a 2 3 2 7 2" xfId="3055"/>
    <cellStyle name="level1a 2 3 2 7 2 2" xfId="3056"/>
    <cellStyle name="level1a 2 3 2 7 2 2 2" xfId="3057"/>
    <cellStyle name="level1a 2 3 2 7 2 3" xfId="3058"/>
    <cellStyle name="level1a 2 3 2 7 2 3 2" xfId="3059"/>
    <cellStyle name="level1a 2 3 2 7 2 3 2 2" xfId="3060"/>
    <cellStyle name="level1a 2 3 2 7 2 4" xfId="3061"/>
    <cellStyle name="level1a 2 3 2 7 3" xfId="3062"/>
    <cellStyle name="level1a 2 3 2 7 3 2" xfId="3063"/>
    <cellStyle name="level1a 2 3 2 7 3 2 2" xfId="3064"/>
    <cellStyle name="level1a 2 3 2 7 3 3" xfId="3065"/>
    <cellStyle name="level1a 2 3 2 7 3 3 2" xfId="3066"/>
    <cellStyle name="level1a 2 3 2 7 3 3 2 2" xfId="3067"/>
    <cellStyle name="level1a 2 3 2 7 3 4" xfId="3068"/>
    <cellStyle name="level1a 2 3 2 7 3 4 2" xfId="3069"/>
    <cellStyle name="level1a 2 3 2 7 4" xfId="3070"/>
    <cellStyle name="level1a 2 3 2 7 5" xfId="3071"/>
    <cellStyle name="level1a 2 3 2 7 5 2" xfId="3072"/>
    <cellStyle name="level1a 2 3 2 7 6" xfId="3073"/>
    <cellStyle name="level1a 2 3 2 7 6 2" xfId="3074"/>
    <cellStyle name="level1a 2 3 2 7 6 2 2" xfId="3075"/>
    <cellStyle name="level1a 2 3 2 7 7" xfId="3076"/>
    <cellStyle name="level1a 2 3 2 7 7 2" xfId="3077"/>
    <cellStyle name="level1a 2 3 2 8" xfId="3078"/>
    <cellStyle name="level1a 2 3 2 8 2" xfId="3079"/>
    <cellStyle name="level1a 2 3 2 8 2 2" xfId="3080"/>
    <cellStyle name="level1a 2 3 2 8 2 2 2" xfId="3081"/>
    <cellStyle name="level1a 2 3 2 8 2 3" xfId="3082"/>
    <cellStyle name="level1a 2 3 2 8 2 3 2" xfId="3083"/>
    <cellStyle name="level1a 2 3 2 8 2 3 2 2" xfId="3084"/>
    <cellStyle name="level1a 2 3 2 8 2 4" xfId="3085"/>
    <cellStyle name="level1a 2 3 2 8 3" xfId="3086"/>
    <cellStyle name="level1a 2 3 2 8 3 2" xfId="3087"/>
    <cellStyle name="level1a 2 3 2 8 3 2 2" xfId="3088"/>
    <cellStyle name="level1a 2 3 2 8 3 3" xfId="3089"/>
    <cellStyle name="level1a 2 3 2 8 3 3 2" xfId="3090"/>
    <cellStyle name="level1a 2 3 2 8 3 3 2 2" xfId="3091"/>
    <cellStyle name="level1a 2 3 2 8 3 4" xfId="3092"/>
    <cellStyle name="level1a 2 3 2 8 4" xfId="3093"/>
    <cellStyle name="level1a 2 3 2 8 4 2" xfId="3094"/>
    <cellStyle name="level1a 2 3 2 8 5" xfId="3095"/>
    <cellStyle name="level1a 2 3 2 8 5 2" xfId="3096"/>
    <cellStyle name="level1a 2 3 2 8 5 2 2" xfId="3097"/>
    <cellStyle name="level1a 2 3 2 8 6" xfId="3098"/>
    <cellStyle name="level1a 2 3 2 8 6 2" xfId="3099"/>
    <cellStyle name="level1a 2 3 2 9" xfId="3100"/>
    <cellStyle name="level1a 2 3 2 9 2" xfId="3101"/>
    <cellStyle name="level1a 2 3 2 9 2 2" xfId="3102"/>
    <cellStyle name="level1a 2 3 2 9 3" xfId="3103"/>
    <cellStyle name="level1a 2 3 2 9 3 2" xfId="3104"/>
    <cellStyle name="level1a 2 3 2 9 3 2 2" xfId="3105"/>
    <cellStyle name="level1a 2 3 2 9 4" xfId="3106"/>
    <cellStyle name="level1a 2 3 2_STUD aligned by INSTIT" xfId="3107"/>
    <cellStyle name="level1a 2 3 3" xfId="496"/>
    <cellStyle name="level1a 2 3 3 2" xfId="497"/>
    <cellStyle name="level1a 2 3 3 2 2" xfId="3108"/>
    <cellStyle name="level1a 2 3 3 2 2 2" xfId="3109"/>
    <cellStyle name="level1a 2 3 3 2 2 2 2" xfId="3110"/>
    <cellStyle name="level1a 2 3 3 2 2 3" xfId="3111"/>
    <cellStyle name="level1a 2 3 3 2 2 3 2" xfId="3112"/>
    <cellStyle name="level1a 2 3 3 2 2 3 2 2" xfId="3113"/>
    <cellStyle name="level1a 2 3 3 2 2 4" xfId="3114"/>
    <cellStyle name="level1a 2 3 3 2 3" xfId="3115"/>
    <cellStyle name="level1a 2 3 3 2 3 2" xfId="3116"/>
    <cellStyle name="level1a 2 3 3 2 3 2 2" xfId="3117"/>
    <cellStyle name="level1a 2 3 3 2 3 3" xfId="3118"/>
    <cellStyle name="level1a 2 3 3 2 3 3 2" xfId="3119"/>
    <cellStyle name="level1a 2 3 3 2 3 3 2 2" xfId="3120"/>
    <cellStyle name="level1a 2 3 3 2 3 4" xfId="3121"/>
    <cellStyle name="level1a 2 3 3 2 3 4 2" xfId="3122"/>
    <cellStyle name="level1a 2 3 3 2 4" xfId="3123"/>
    <cellStyle name="level1a 2 3 3 2 5" xfId="3124"/>
    <cellStyle name="level1a 2 3 3 2 5 2" xfId="3125"/>
    <cellStyle name="level1a 2 3 3 2 6" xfId="3126"/>
    <cellStyle name="level1a 2 3 3 2 6 2" xfId="3127"/>
    <cellStyle name="level1a 2 3 3 2 7" xfId="3128"/>
    <cellStyle name="level1a 2 3 3 3" xfId="498"/>
    <cellStyle name="level1a 2 3 3 3 2" xfId="3129"/>
    <cellStyle name="level1a 2 3 3 3 2 2" xfId="3130"/>
    <cellStyle name="level1a 2 3 3 3 2 2 2" xfId="3131"/>
    <cellStyle name="level1a 2 3 3 3 2 3" xfId="3132"/>
    <cellStyle name="level1a 2 3 3 3 2 3 2" xfId="3133"/>
    <cellStyle name="level1a 2 3 3 3 2 3 2 2" xfId="3134"/>
    <cellStyle name="level1a 2 3 3 3 2 4" xfId="3135"/>
    <cellStyle name="level1a 2 3 3 3 3" xfId="3136"/>
    <cellStyle name="level1a 2 3 3 3 3 2" xfId="3137"/>
    <cellStyle name="level1a 2 3 3 3 3 2 2" xfId="3138"/>
    <cellStyle name="level1a 2 3 3 3 3 3" xfId="3139"/>
    <cellStyle name="level1a 2 3 3 3 3 3 2" xfId="3140"/>
    <cellStyle name="level1a 2 3 3 3 3 3 2 2" xfId="3141"/>
    <cellStyle name="level1a 2 3 3 3 3 4" xfId="3142"/>
    <cellStyle name="level1a 2 3 3 3 3 4 2" xfId="3143"/>
    <cellStyle name="level1a 2 3 3 3 4" xfId="3144"/>
    <cellStyle name="level1a 2 3 3 3 5" xfId="3145"/>
    <cellStyle name="level1a 2 3 3 3 5 2" xfId="3146"/>
    <cellStyle name="level1a 2 3 3 3 5 2 2" xfId="3147"/>
    <cellStyle name="level1a 2 3 3 3 6" xfId="3148"/>
    <cellStyle name="level1a 2 3 3 3 6 2" xfId="3149"/>
    <cellStyle name="level1a 2 3 3 3 7" xfId="3150"/>
    <cellStyle name="level1a 2 3 3 4" xfId="3151"/>
    <cellStyle name="level1a 2 3 3 4 2" xfId="3152"/>
    <cellStyle name="level1a 2 3 3 4 2 2" xfId="3153"/>
    <cellStyle name="level1a 2 3 3 4 2 2 2" xfId="3154"/>
    <cellStyle name="level1a 2 3 3 4 2 3" xfId="3155"/>
    <cellStyle name="level1a 2 3 3 4 2 3 2" xfId="3156"/>
    <cellStyle name="level1a 2 3 3 4 2 3 2 2" xfId="3157"/>
    <cellStyle name="level1a 2 3 3 4 2 4" xfId="3158"/>
    <cellStyle name="level1a 2 3 3 4 3" xfId="3159"/>
    <cellStyle name="level1a 2 3 3 4 3 2" xfId="3160"/>
    <cellStyle name="level1a 2 3 3 4 3 2 2" xfId="3161"/>
    <cellStyle name="level1a 2 3 3 4 3 3" xfId="3162"/>
    <cellStyle name="level1a 2 3 3 4 3 3 2" xfId="3163"/>
    <cellStyle name="level1a 2 3 3 4 3 3 2 2" xfId="3164"/>
    <cellStyle name="level1a 2 3 3 4 3 4" xfId="3165"/>
    <cellStyle name="level1a 2 3 3 4 3 4 2" xfId="3166"/>
    <cellStyle name="level1a 2 3 3 4 4" xfId="3167"/>
    <cellStyle name="level1a 2 3 3 4 5" xfId="3168"/>
    <cellStyle name="level1a 2 3 3 4 5 2" xfId="3169"/>
    <cellStyle name="level1a 2 3 3 4 6" xfId="3170"/>
    <cellStyle name="level1a 2 3 3 4 6 2" xfId="3171"/>
    <cellStyle name="level1a 2 3 3 4 6 2 2" xfId="3172"/>
    <cellStyle name="level1a 2 3 3 4 7" xfId="3173"/>
    <cellStyle name="level1a 2 3 3 4 7 2" xfId="3174"/>
    <cellStyle name="level1a 2 3 3 5" xfId="3175"/>
    <cellStyle name="level1a 2 3 3 5 2" xfId="3176"/>
    <cellStyle name="level1a 2 3 3 5 2 2" xfId="3177"/>
    <cellStyle name="level1a 2 3 3 5 2 2 2" xfId="3178"/>
    <cellStyle name="level1a 2 3 3 5 2 3" xfId="3179"/>
    <cellStyle name="level1a 2 3 3 5 2 3 2" xfId="3180"/>
    <cellStyle name="level1a 2 3 3 5 2 3 2 2" xfId="3181"/>
    <cellStyle name="level1a 2 3 3 5 2 4" xfId="3182"/>
    <cellStyle name="level1a 2 3 3 5 3" xfId="3183"/>
    <cellStyle name="level1a 2 3 3 5 3 2" xfId="3184"/>
    <cellStyle name="level1a 2 3 3 5 3 2 2" xfId="3185"/>
    <cellStyle name="level1a 2 3 3 5 3 3" xfId="3186"/>
    <cellStyle name="level1a 2 3 3 5 3 3 2" xfId="3187"/>
    <cellStyle name="level1a 2 3 3 5 3 3 2 2" xfId="3188"/>
    <cellStyle name="level1a 2 3 3 5 3 4" xfId="3189"/>
    <cellStyle name="level1a 2 3 3 5 4" xfId="3190"/>
    <cellStyle name="level1a 2 3 3 5 4 2" xfId="3191"/>
    <cellStyle name="level1a 2 3 3 5 5" xfId="3192"/>
    <cellStyle name="level1a 2 3 3 5 5 2" xfId="3193"/>
    <cellStyle name="level1a 2 3 3 5 5 2 2" xfId="3194"/>
    <cellStyle name="level1a 2 3 3 5 6" xfId="3195"/>
    <cellStyle name="level1a 2 3 3 5 6 2" xfId="3196"/>
    <cellStyle name="level1a 2 3 3 6" xfId="3197"/>
    <cellStyle name="level1a 2 3 3 6 2" xfId="3198"/>
    <cellStyle name="level1a 2 3 3 6 2 2" xfId="3199"/>
    <cellStyle name="level1a 2 3 3 6 2 2 2" xfId="3200"/>
    <cellStyle name="level1a 2 3 3 6 2 3" xfId="3201"/>
    <cellStyle name="level1a 2 3 3 6 2 3 2" xfId="3202"/>
    <cellStyle name="level1a 2 3 3 6 2 3 2 2" xfId="3203"/>
    <cellStyle name="level1a 2 3 3 6 2 4" xfId="3204"/>
    <cellStyle name="level1a 2 3 3 6 3" xfId="3205"/>
    <cellStyle name="level1a 2 3 3 6 3 2" xfId="3206"/>
    <cellStyle name="level1a 2 3 3 6 3 2 2" xfId="3207"/>
    <cellStyle name="level1a 2 3 3 6 3 3" xfId="3208"/>
    <cellStyle name="level1a 2 3 3 6 3 3 2" xfId="3209"/>
    <cellStyle name="level1a 2 3 3 6 3 3 2 2" xfId="3210"/>
    <cellStyle name="level1a 2 3 3 6 3 4" xfId="3211"/>
    <cellStyle name="level1a 2 3 3 6 4" xfId="3212"/>
    <cellStyle name="level1a 2 3 3 6 4 2" xfId="3213"/>
    <cellStyle name="level1a 2 3 3 6 5" xfId="3214"/>
    <cellStyle name="level1a 2 3 3 6 5 2" xfId="3215"/>
    <cellStyle name="level1a 2 3 3 6 5 2 2" xfId="3216"/>
    <cellStyle name="level1a 2 3 3 6 6" xfId="3217"/>
    <cellStyle name="level1a 2 3 3 6 6 2" xfId="3218"/>
    <cellStyle name="level1a 2 3 3 7" xfId="3219"/>
    <cellStyle name="level1a 2 3 3 7 2" xfId="3220"/>
    <cellStyle name="level1a 2 3 3 7 2 2" xfId="3221"/>
    <cellStyle name="level1a 2 3 3 7 3" xfId="3222"/>
    <cellStyle name="level1a 2 3 3 7 3 2" xfId="3223"/>
    <cellStyle name="level1a 2 3 3 7 3 2 2" xfId="3224"/>
    <cellStyle name="level1a 2 3 3 7 4" xfId="3225"/>
    <cellStyle name="level1a 2 3 3 8" xfId="3226"/>
    <cellStyle name="level1a 2 3 3 8 2" xfId="3227"/>
    <cellStyle name="level1a 2 3 3 9" xfId="3228"/>
    <cellStyle name="level1a 2 3 3_STUD aligned by INSTIT" xfId="3229"/>
    <cellStyle name="level1a 2 3 4" xfId="499"/>
    <cellStyle name="level1a 2 3 4 10" xfId="3230"/>
    <cellStyle name="level1a 2 3 4 2" xfId="500"/>
    <cellStyle name="level1a 2 3 4 2 2" xfId="3231"/>
    <cellStyle name="level1a 2 3 4 2 2 2" xfId="3232"/>
    <cellStyle name="level1a 2 3 4 2 2 2 2" xfId="3233"/>
    <cellStyle name="level1a 2 3 4 2 2 3" xfId="3234"/>
    <cellStyle name="level1a 2 3 4 2 2 3 2" xfId="3235"/>
    <cellStyle name="level1a 2 3 4 2 2 3 2 2" xfId="3236"/>
    <cellStyle name="level1a 2 3 4 2 2 4" xfId="3237"/>
    <cellStyle name="level1a 2 3 4 2 3" xfId="3238"/>
    <cellStyle name="level1a 2 3 4 2 3 2" xfId="3239"/>
    <cellStyle name="level1a 2 3 4 2 3 2 2" xfId="3240"/>
    <cellStyle name="level1a 2 3 4 2 3 3" xfId="3241"/>
    <cellStyle name="level1a 2 3 4 2 3 3 2" xfId="3242"/>
    <cellStyle name="level1a 2 3 4 2 3 3 2 2" xfId="3243"/>
    <cellStyle name="level1a 2 3 4 2 3 4" xfId="3244"/>
    <cellStyle name="level1a 2 3 4 2 3 4 2" xfId="3245"/>
    <cellStyle name="level1a 2 3 4 2 4" xfId="3246"/>
    <cellStyle name="level1a 2 3 4 2 5" xfId="3247"/>
    <cellStyle name="level1a 2 3 4 2 5 2" xfId="3248"/>
    <cellStyle name="level1a 2 3 4 2 6" xfId="3249"/>
    <cellStyle name="level1a 2 3 4 2 6 2" xfId="3250"/>
    <cellStyle name="level1a 2 3 4 2 6 2 2" xfId="3251"/>
    <cellStyle name="level1a 2 3 4 2 7" xfId="3252"/>
    <cellStyle name="level1a 2 3 4 2 7 2" xfId="3253"/>
    <cellStyle name="level1a 2 3 4 2 8" xfId="3254"/>
    <cellStyle name="level1a 2 3 4 3" xfId="501"/>
    <cellStyle name="level1a 2 3 4 3 2" xfId="3255"/>
    <cellStyle name="level1a 2 3 4 3 2 2" xfId="3256"/>
    <cellStyle name="level1a 2 3 4 3 2 2 2" xfId="3257"/>
    <cellStyle name="level1a 2 3 4 3 2 3" xfId="3258"/>
    <cellStyle name="level1a 2 3 4 3 2 3 2" xfId="3259"/>
    <cellStyle name="level1a 2 3 4 3 2 3 2 2" xfId="3260"/>
    <cellStyle name="level1a 2 3 4 3 2 4" xfId="3261"/>
    <cellStyle name="level1a 2 3 4 3 3" xfId="3262"/>
    <cellStyle name="level1a 2 3 4 3 3 2" xfId="3263"/>
    <cellStyle name="level1a 2 3 4 3 3 2 2" xfId="3264"/>
    <cellStyle name="level1a 2 3 4 3 3 3" xfId="3265"/>
    <cellStyle name="level1a 2 3 4 3 3 3 2" xfId="3266"/>
    <cellStyle name="level1a 2 3 4 3 3 3 2 2" xfId="3267"/>
    <cellStyle name="level1a 2 3 4 3 3 4" xfId="3268"/>
    <cellStyle name="level1a 2 3 4 3 3 4 2" xfId="3269"/>
    <cellStyle name="level1a 2 3 4 3 4" xfId="3270"/>
    <cellStyle name="level1a 2 3 4 3 5" xfId="3271"/>
    <cellStyle name="level1a 2 3 4 3 5 2" xfId="3272"/>
    <cellStyle name="level1a 2 3 4 3 6" xfId="3273"/>
    <cellStyle name="level1a 2 3 4 4" xfId="3274"/>
    <cellStyle name="level1a 2 3 4 4 2" xfId="3275"/>
    <cellStyle name="level1a 2 3 4 4 2 2" xfId="3276"/>
    <cellStyle name="level1a 2 3 4 4 2 2 2" xfId="3277"/>
    <cellStyle name="level1a 2 3 4 4 2 3" xfId="3278"/>
    <cellStyle name="level1a 2 3 4 4 2 3 2" xfId="3279"/>
    <cellStyle name="level1a 2 3 4 4 2 3 2 2" xfId="3280"/>
    <cellStyle name="level1a 2 3 4 4 2 4" xfId="3281"/>
    <cellStyle name="level1a 2 3 4 4 3" xfId="3282"/>
    <cellStyle name="level1a 2 3 4 4 3 2" xfId="3283"/>
    <cellStyle name="level1a 2 3 4 4 3 2 2" xfId="3284"/>
    <cellStyle name="level1a 2 3 4 4 3 3" xfId="3285"/>
    <cellStyle name="level1a 2 3 4 4 3 3 2" xfId="3286"/>
    <cellStyle name="level1a 2 3 4 4 3 3 2 2" xfId="3287"/>
    <cellStyle name="level1a 2 3 4 4 3 4" xfId="3288"/>
    <cellStyle name="level1a 2 3 4 4 4" xfId="3289"/>
    <cellStyle name="level1a 2 3 4 4 4 2" xfId="3290"/>
    <cellStyle name="level1a 2 3 4 4 5" xfId="3291"/>
    <cellStyle name="level1a 2 3 4 4 5 2" xfId="3292"/>
    <cellStyle name="level1a 2 3 4 4 5 2 2" xfId="3293"/>
    <cellStyle name="level1a 2 3 4 4 6" xfId="3294"/>
    <cellStyle name="level1a 2 3 4 4 6 2" xfId="3295"/>
    <cellStyle name="level1a 2 3 4 5" xfId="3296"/>
    <cellStyle name="level1a 2 3 4 5 2" xfId="3297"/>
    <cellStyle name="level1a 2 3 4 5 2 2" xfId="3298"/>
    <cellStyle name="level1a 2 3 4 5 2 2 2" xfId="3299"/>
    <cellStyle name="level1a 2 3 4 5 2 3" xfId="3300"/>
    <cellStyle name="level1a 2 3 4 5 2 3 2" xfId="3301"/>
    <cellStyle name="level1a 2 3 4 5 2 3 2 2" xfId="3302"/>
    <cellStyle name="level1a 2 3 4 5 2 4" xfId="3303"/>
    <cellStyle name="level1a 2 3 4 5 3" xfId="3304"/>
    <cellStyle name="level1a 2 3 4 5 3 2" xfId="3305"/>
    <cellStyle name="level1a 2 3 4 5 3 2 2" xfId="3306"/>
    <cellStyle name="level1a 2 3 4 5 3 3" xfId="3307"/>
    <cellStyle name="level1a 2 3 4 5 3 3 2" xfId="3308"/>
    <cellStyle name="level1a 2 3 4 5 3 3 2 2" xfId="3309"/>
    <cellStyle name="level1a 2 3 4 5 3 4" xfId="3310"/>
    <cellStyle name="level1a 2 3 4 5 4" xfId="3311"/>
    <cellStyle name="level1a 2 3 4 5 4 2" xfId="3312"/>
    <cellStyle name="level1a 2 3 4 5 5" xfId="3313"/>
    <cellStyle name="level1a 2 3 4 5 5 2" xfId="3314"/>
    <cellStyle name="level1a 2 3 4 5 5 2 2" xfId="3315"/>
    <cellStyle name="level1a 2 3 4 5 6" xfId="3316"/>
    <cellStyle name="level1a 2 3 4 5 6 2" xfId="3317"/>
    <cellStyle name="level1a 2 3 4 6" xfId="3318"/>
    <cellStyle name="level1a 2 3 4 6 2" xfId="3319"/>
    <cellStyle name="level1a 2 3 4 6 2 2" xfId="3320"/>
    <cellStyle name="level1a 2 3 4 6 2 2 2" xfId="3321"/>
    <cellStyle name="level1a 2 3 4 6 2 3" xfId="3322"/>
    <cellStyle name="level1a 2 3 4 6 2 3 2" xfId="3323"/>
    <cellStyle name="level1a 2 3 4 6 2 3 2 2" xfId="3324"/>
    <cellStyle name="level1a 2 3 4 6 2 4" xfId="3325"/>
    <cellStyle name="level1a 2 3 4 6 3" xfId="3326"/>
    <cellStyle name="level1a 2 3 4 6 3 2" xfId="3327"/>
    <cellStyle name="level1a 2 3 4 6 3 2 2" xfId="3328"/>
    <cellStyle name="level1a 2 3 4 6 3 3" xfId="3329"/>
    <cellStyle name="level1a 2 3 4 6 3 3 2" xfId="3330"/>
    <cellStyle name="level1a 2 3 4 6 3 3 2 2" xfId="3331"/>
    <cellStyle name="level1a 2 3 4 6 3 4" xfId="3332"/>
    <cellStyle name="level1a 2 3 4 6 4" xfId="3333"/>
    <cellStyle name="level1a 2 3 4 6 4 2" xfId="3334"/>
    <cellStyle name="level1a 2 3 4 6 5" xfId="3335"/>
    <cellStyle name="level1a 2 3 4 6 5 2" xfId="3336"/>
    <cellStyle name="level1a 2 3 4 6 5 2 2" xfId="3337"/>
    <cellStyle name="level1a 2 3 4 6 6" xfId="3338"/>
    <cellStyle name="level1a 2 3 4 6 6 2" xfId="3339"/>
    <cellStyle name="level1a 2 3 4 7" xfId="3340"/>
    <cellStyle name="level1a 2 3 4 7 2" xfId="3341"/>
    <cellStyle name="level1a 2 3 4 7 2 2" xfId="3342"/>
    <cellStyle name="level1a 2 3 4 7 3" xfId="3343"/>
    <cellStyle name="level1a 2 3 4 7 3 2" xfId="3344"/>
    <cellStyle name="level1a 2 3 4 7 3 2 2" xfId="3345"/>
    <cellStyle name="level1a 2 3 4 7 4" xfId="3346"/>
    <cellStyle name="level1a 2 3 4 8" xfId="3347"/>
    <cellStyle name="level1a 2 3 4 8 2" xfId="3348"/>
    <cellStyle name="level1a 2 3 4 8 2 2" xfId="3349"/>
    <cellStyle name="level1a 2 3 4 8 3" xfId="3350"/>
    <cellStyle name="level1a 2 3 4 8 3 2" xfId="3351"/>
    <cellStyle name="level1a 2 3 4 8 3 2 2" xfId="3352"/>
    <cellStyle name="level1a 2 3 4 8 4" xfId="3353"/>
    <cellStyle name="level1a 2 3 4 9" xfId="3354"/>
    <cellStyle name="level1a 2 3 4 9 2" xfId="3355"/>
    <cellStyle name="level1a 2 3 4_STUD aligned by INSTIT" xfId="3356"/>
    <cellStyle name="level1a 2 3 5" xfId="502"/>
    <cellStyle name="level1a 2 3 5 2" xfId="3357"/>
    <cellStyle name="level1a 2 3 5 2 2" xfId="3358"/>
    <cellStyle name="level1a 2 3 5 2 2 2" xfId="3359"/>
    <cellStyle name="level1a 2 3 5 2 3" xfId="3360"/>
    <cellStyle name="level1a 2 3 5 2 3 2" xfId="3361"/>
    <cellStyle name="level1a 2 3 5 2 3 2 2" xfId="3362"/>
    <cellStyle name="level1a 2 3 5 2 4" xfId="3363"/>
    <cellStyle name="level1a 2 3 5 3" xfId="3364"/>
    <cellStyle name="level1a 2 3 5 3 2" xfId="3365"/>
    <cellStyle name="level1a 2 3 5 3 2 2" xfId="3366"/>
    <cellStyle name="level1a 2 3 5 3 3" xfId="3367"/>
    <cellStyle name="level1a 2 3 5 3 3 2" xfId="3368"/>
    <cellStyle name="level1a 2 3 5 3 3 2 2" xfId="3369"/>
    <cellStyle name="level1a 2 3 5 3 4" xfId="3370"/>
    <cellStyle name="level1a 2 3 5 3 4 2" xfId="3371"/>
    <cellStyle name="level1a 2 3 5 4" xfId="3372"/>
    <cellStyle name="level1a 2 3 5 5" xfId="3373"/>
    <cellStyle name="level1a 2 3 5 5 2" xfId="3374"/>
    <cellStyle name="level1a 2 3 5 6" xfId="3375"/>
    <cellStyle name="level1a 2 3 5 6 2" xfId="3376"/>
    <cellStyle name="level1a 2 3 5 7" xfId="3377"/>
    <cellStyle name="level1a 2 3 6" xfId="503"/>
    <cellStyle name="level1a 2 3 6 2" xfId="3378"/>
    <cellStyle name="level1a 2 3 6 2 2" xfId="3379"/>
    <cellStyle name="level1a 2 3 6 2 2 2" xfId="3380"/>
    <cellStyle name="level1a 2 3 6 2 3" xfId="3381"/>
    <cellStyle name="level1a 2 3 6 2 3 2" xfId="3382"/>
    <cellStyle name="level1a 2 3 6 2 3 2 2" xfId="3383"/>
    <cellStyle name="level1a 2 3 6 2 4" xfId="3384"/>
    <cellStyle name="level1a 2 3 6 3" xfId="3385"/>
    <cellStyle name="level1a 2 3 6 3 2" xfId="3386"/>
    <cellStyle name="level1a 2 3 6 3 2 2" xfId="3387"/>
    <cellStyle name="level1a 2 3 6 3 3" xfId="3388"/>
    <cellStyle name="level1a 2 3 6 3 3 2" xfId="3389"/>
    <cellStyle name="level1a 2 3 6 3 3 2 2" xfId="3390"/>
    <cellStyle name="level1a 2 3 6 3 4" xfId="3391"/>
    <cellStyle name="level1a 2 3 6 3 4 2" xfId="3392"/>
    <cellStyle name="level1a 2 3 6 4" xfId="3393"/>
    <cellStyle name="level1a 2 3 6 5" xfId="3394"/>
    <cellStyle name="level1a 2 3 6 5 2" xfId="3395"/>
    <cellStyle name="level1a 2 3 6 6" xfId="3396"/>
    <cellStyle name="level1a 2 3 6 6 2" xfId="3397"/>
    <cellStyle name="level1a 2 3 6 6 2 2" xfId="3398"/>
    <cellStyle name="level1a 2 3 6 7" xfId="3399"/>
    <cellStyle name="level1a 2 3 6 7 2" xfId="3400"/>
    <cellStyle name="level1a 2 3 6 8" xfId="3401"/>
    <cellStyle name="level1a 2 3 7" xfId="3402"/>
    <cellStyle name="level1a 2 3 7 2" xfId="3403"/>
    <cellStyle name="level1a 2 3 7 2 2" xfId="3404"/>
    <cellStyle name="level1a 2 3 7 2 2 2" xfId="3405"/>
    <cellStyle name="level1a 2 3 7 2 3" xfId="3406"/>
    <cellStyle name="level1a 2 3 7 2 3 2" xfId="3407"/>
    <cellStyle name="level1a 2 3 7 2 3 2 2" xfId="3408"/>
    <cellStyle name="level1a 2 3 7 2 4" xfId="3409"/>
    <cellStyle name="level1a 2 3 7 3" xfId="3410"/>
    <cellStyle name="level1a 2 3 7 3 2" xfId="3411"/>
    <cellStyle name="level1a 2 3 7 3 2 2" xfId="3412"/>
    <cellStyle name="level1a 2 3 7 3 3" xfId="3413"/>
    <cellStyle name="level1a 2 3 7 3 3 2" xfId="3414"/>
    <cellStyle name="level1a 2 3 7 3 3 2 2" xfId="3415"/>
    <cellStyle name="level1a 2 3 7 3 4" xfId="3416"/>
    <cellStyle name="level1a 2 3 7 3 4 2" xfId="3417"/>
    <cellStyle name="level1a 2 3 7 4" xfId="3418"/>
    <cellStyle name="level1a 2 3 7 5" xfId="3419"/>
    <cellStyle name="level1a 2 3 7 5 2" xfId="3420"/>
    <cellStyle name="level1a 2 3 7 5 2 2" xfId="3421"/>
    <cellStyle name="level1a 2 3 7 6" xfId="3422"/>
    <cellStyle name="level1a 2 3 7 6 2" xfId="3423"/>
    <cellStyle name="level1a 2 3 8" xfId="3424"/>
    <cellStyle name="level1a 2 3 8 2" xfId="3425"/>
    <cellStyle name="level1a 2 3 8 2 2" xfId="3426"/>
    <cellStyle name="level1a 2 3 8 2 2 2" xfId="3427"/>
    <cellStyle name="level1a 2 3 8 2 3" xfId="3428"/>
    <cellStyle name="level1a 2 3 8 2 3 2" xfId="3429"/>
    <cellStyle name="level1a 2 3 8 2 3 2 2" xfId="3430"/>
    <cellStyle name="level1a 2 3 8 2 4" xfId="3431"/>
    <cellStyle name="level1a 2 3 8 3" xfId="3432"/>
    <cellStyle name="level1a 2 3 8 3 2" xfId="3433"/>
    <cellStyle name="level1a 2 3 8 3 2 2" xfId="3434"/>
    <cellStyle name="level1a 2 3 8 3 3" xfId="3435"/>
    <cellStyle name="level1a 2 3 8 3 3 2" xfId="3436"/>
    <cellStyle name="level1a 2 3 8 3 3 2 2" xfId="3437"/>
    <cellStyle name="level1a 2 3 8 3 4" xfId="3438"/>
    <cellStyle name="level1a 2 3 8 3 4 2" xfId="3439"/>
    <cellStyle name="level1a 2 3 8 4" xfId="3440"/>
    <cellStyle name="level1a 2 3 8 5" xfId="3441"/>
    <cellStyle name="level1a 2 3 8 5 2" xfId="3442"/>
    <cellStyle name="level1a 2 3 8 6" xfId="3443"/>
    <cellStyle name="level1a 2 3 8 6 2" xfId="3444"/>
    <cellStyle name="level1a 2 3 8 6 2 2" xfId="3445"/>
    <cellStyle name="level1a 2 3 8 7" xfId="3446"/>
    <cellStyle name="level1a 2 3 8 7 2" xfId="3447"/>
    <cellStyle name="level1a 2 3 9" xfId="3448"/>
    <cellStyle name="level1a 2 3 9 2" xfId="3449"/>
    <cellStyle name="level1a 2 3 9 2 2" xfId="3450"/>
    <cellStyle name="level1a 2 3 9 2 2 2" xfId="3451"/>
    <cellStyle name="level1a 2 3 9 2 3" xfId="3452"/>
    <cellStyle name="level1a 2 3 9 2 3 2" xfId="3453"/>
    <cellStyle name="level1a 2 3 9 2 3 2 2" xfId="3454"/>
    <cellStyle name="level1a 2 3 9 2 4" xfId="3455"/>
    <cellStyle name="level1a 2 3 9 3" xfId="3456"/>
    <cellStyle name="level1a 2 3 9 3 2" xfId="3457"/>
    <cellStyle name="level1a 2 3 9 3 2 2" xfId="3458"/>
    <cellStyle name="level1a 2 3 9 3 3" xfId="3459"/>
    <cellStyle name="level1a 2 3 9 3 3 2" xfId="3460"/>
    <cellStyle name="level1a 2 3 9 3 3 2 2" xfId="3461"/>
    <cellStyle name="level1a 2 3 9 3 4" xfId="3462"/>
    <cellStyle name="level1a 2 3 9 4" xfId="3463"/>
    <cellStyle name="level1a 2 3 9 4 2" xfId="3464"/>
    <cellStyle name="level1a 2 3 9 5" xfId="3465"/>
    <cellStyle name="level1a 2 3 9 5 2" xfId="3466"/>
    <cellStyle name="level1a 2 3 9 5 2 2" xfId="3467"/>
    <cellStyle name="level1a 2 3 9 6" xfId="3468"/>
    <cellStyle name="level1a 2 3 9 6 2" xfId="3469"/>
    <cellStyle name="level1a 2 3_STUD aligned by INSTIT" xfId="3470"/>
    <cellStyle name="level1a 2 4" xfId="113"/>
    <cellStyle name="level1a 2 4 10" xfId="3471"/>
    <cellStyle name="level1a 2 4 10 2" xfId="3472"/>
    <cellStyle name="level1a 2 4 11" xfId="3473"/>
    <cellStyle name="level1a 2 4 2" xfId="504"/>
    <cellStyle name="level1a 2 4 2 2" xfId="505"/>
    <cellStyle name="level1a 2 4 2 2 2" xfId="3474"/>
    <cellStyle name="level1a 2 4 2 2 2 2" xfId="3475"/>
    <cellStyle name="level1a 2 4 2 2 2 2 2" xfId="3476"/>
    <cellStyle name="level1a 2 4 2 2 2 3" xfId="3477"/>
    <cellStyle name="level1a 2 4 2 2 2 3 2" xfId="3478"/>
    <cellStyle name="level1a 2 4 2 2 2 3 2 2" xfId="3479"/>
    <cellStyle name="level1a 2 4 2 2 2 4" xfId="3480"/>
    <cellStyle name="level1a 2 4 2 2 3" xfId="3481"/>
    <cellStyle name="level1a 2 4 2 2 3 2" xfId="3482"/>
    <cellStyle name="level1a 2 4 2 2 3 2 2" xfId="3483"/>
    <cellStyle name="level1a 2 4 2 2 3 3" xfId="3484"/>
    <cellStyle name="level1a 2 4 2 2 3 3 2" xfId="3485"/>
    <cellStyle name="level1a 2 4 2 2 3 3 2 2" xfId="3486"/>
    <cellStyle name="level1a 2 4 2 2 3 4" xfId="3487"/>
    <cellStyle name="level1a 2 4 2 2 3 4 2" xfId="3488"/>
    <cellStyle name="level1a 2 4 2 2 4" xfId="3489"/>
    <cellStyle name="level1a 2 4 2 2 5" xfId="3490"/>
    <cellStyle name="level1a 2 4 2 2 5 2" xfId="3491"/>
    <cellStyle name="level1a 2 4 2 2 6" xfId="3492"/>
    <cellStyle name="level1a 2 4 2 2 6 2" xfId="3493"/>
    <cellStyle name="level1a 2 4 2 2 7" xfId="3494"/>
    <cellStyle name="level1a 2 4 2 3" xfId="506"/>
    <cellStyle name="level1a 2 4 2 3 2" xfId="3495"/>
    <cellStyle name="level1a 2 4 2 3 2 2" xfId="3496"/>
    <cellStyle name="level1a 2 4 2 3 2 2 2" xfId="3497"/>
    <cellStyle name="level1a 2 4 2 3 2 3" xfId="3498"/>
    <cellStyle name="level1a 2 4 2 3 2 3 2" xfId="3499"/>
    <cellStyle name="level1a 2 4 2 3 2 3 2 2" xfId="3500"/>
    <cellStyle name="level1a 2 4 2 3 2 4" xfId="3501"/>
    <cellStyle name="level1a 2 4 2 3 3" xfId="3502"/>
    <cellStyle name="level1a 2 4 2 3 3 2" xfId="3503"/>
    <cellStyle name="level1a 2 4 2 3 3 2 2" xfId="3504"/>
    <cellStyle name="level1a 2 4 2 3 3 3" xfId="3505"/>
    <cellStyle name="level1a 2 4 2 3 3 3 2" xfId="3506"/>
    <cellStyle name="level1a 2 4 2 3 3 3 2 2" xfId="3507"/>
    <cellStyle name="level1a 2 4 2 3 3 4" xfId="3508"/>
    <cellStyle name="level1a 2 4 2 3 3 4 2" xfId="3509"/>
    <cellStyle name="level1a 2 4 2 3 4" xfId="3510"/>
    <cellStyle name="level1a 2 4 2 3 5" xfId="3511"/>
    <cellStyle name="level1a 2 4 2 3 5 2" xfId="3512"/>
    <cellStyle name="level1a 2 4 2 3 5 2 2" xfId="3513"/>
    <cellStyle name="level1a 2 4 2 3 6" xfId="3514"/>
    <cellStyle name="level1a 2 4 2 3 6 2" xfId="3515"/>
    <cellStyle name="level1a 2 4 2 3 7" xfId="3516"/>
    <cellStyle name="level1a 2 4 2 4" xfId="3517"/>
    <cellStyle name="level1a 2 4 2 4 2" xfId="3518"/>
    <cellStyle name="level1a 2 4 2 4 2 2" xfId="3519"/>
    <cellStyle name="level1a 2 4 2 4 2 2 2" xfId="3520"/>
    <cellStyle name="level1a 2 4 2 4 2 3" xfId="3521"/>
    <cellStyle name="level1a 2 4 2 4 2 3 2" xfId="3522"/>
    <cellStyle name="level1a 2 4 2 4 2 3 2 2" xfId="3523"/>
    <cellStyle name="level1a 2 4 2 4 2 4" xfId="3524"/>
    <cellStyle name="level1a 2 4 2 4 3" xfId="3525"/>
    <cellStyle name="level1a 2 4 2 4 3 2" xfId="3526"/>
    <cellStyle name="level1a 2 4 2 4 3 2 2" xfId="3527"/>
    <cellStyle name="level1a 2 4 2 4 3 3" xfId="3528"/>
    <cellStyle name="level1a 2 4 2 4 3 3 2" xfId="3529"/>
    <cellStyle name="level1a 2 4 2 4 3 3 2 2" xfId="3530"/>
    <cellStyle name="level1a 2 4 2 4 3 4" xfId="3531"/>
    <cellStyle name="level1a 2 4 2 4 3 4 2" xfId="3532"/>
    <cellStyle name="level1a 2 4 2 4 4" xfId="3533"/>
    <cellStyle name="level1a 2 4 2 4 5" xfId="3534"/>
    <cellStyle name="level1a 2 4 2 4 5 2" xfId="3535"/>
    <cellStyle name="level1a 2 4 2 4 6" xfId="3536"/>
    <cellStyle name="level1a 2 4 2 4 6 2" xfId="3537"/>
    <cellStyle name="level1a 2 4 2 4 6 2 2" xfId="3538"/>
    <cellStyle name="level1a 2 4 2 4 7" xfId="3539"/>
    <cellStyle name="level1a 2 4 2 4 7 2" xfId="3540"/>
    <cellStyle name="level1a 2 4 2 5" xfId="3541"/>
    <cellStyle name="level1a 2 4 2 5 2" xfId="3542"/>
    <cellStyle name="level1a 2 4 2 5 2 2" xfId="3543"/>
    <cellStyle name="level1a 2 4 2 5 2 2 2" xfId="3544"/>
    <cellStyle name="level1a 2 4 2 5 2 3" xfId="3545"/>
    <cellStyle name="level1a 2 4 2 5 2 3 2" xfId="3546"/>
    <cellStyle name="level1a 2 4 2 5 2 3 2 2" xfId="3547"/>
    <cellStyle name="level1a 2 4 2 5 2 4" xfId="3548"/>
    <cellStyle name="level1a 2 4 2 5 3" xfId="3549"/>
    <cellStyle name="level1a 2 4 2 5 3 2" xfId="3550"/>
    <cellStyle name="level1a 2 4 2 5 3 2 2" xfId="3551"/>
    <cellStyle name="level1a 2 4 2 5 3 3" xfId="3552"/>
    <cellStyle name="level1a 2 4 2 5 3 3 2" xfId="3553"/>
    <cellStyle name="level1a 2 4 2 5 3 3 2 2" xfId="3554"/>
    <cellStyle name="level1a 2 4 2 5 3 4" xfId="3555"/>
    <cellStyle name="level1a 2 4 2 5 4" xfId="3556"/>
    <cellStyle name="level1a 2 4 2 5 4 2" xfId="3557"/>
    <cellStyle name="level1a 2 4 2 5 5" xfId="3558"/>
    <cellStyle name="level1a 2 4 2 5 5 2" xfId="3559"/>
    <cellStyle name="level1a 2 4 2 5 5 2 2" xfId="3560"/>
    <cellStyle name="level1a 2 4 2 5 6" xfId="3561"/>
    <cellStyle name="level1a 2 4 2 5 6 2" xfId="3562"/>
    <cellStyle name="level1a 2 4 2 6" xfId="3563"/>
    <cellStyle name="level1a 2 4 2 6 2" xfId="3564"/>
    <cellStyle name="level1a 2 4 2 6 2 2" xfId="3565"/>
    <cellStyle name="level1a 2 4 2 6 2 2 2" xfId="3566"/>
    <cellStyle name="level1a 2 4 2 6 2 3" xfId="3567"/>
    <cellStyle name="level1a 2 4 2 6 2 3 2" xfId="3568"/>
    <cellStyle name="level1a 2 4 2 6 2 3 2 2" xfId="3569"/>
    <cellStyle name="level1a 2 4 2 6 2 4" xfId="3570"/>
    <cellStyle name="level1a 2 4 2 6 3" xfId="3571"/>
    <cellStyle name="level1a 2 4 2 6 3 2" xfId="3572"/>
    <cellStyle name="level1a 2 4 2 6 3 2 2" xfId="3573"/>
    <cellStyle name="level1a 2 4 2 6 3 3" xfId="3574"/>
    <cellStyle name="level1a 2 4 2 6 3 3 2" xfId="3575"/>
    <cellStyle name="level1a 2 4 2 6 3 3 2 2" xfId="3576"/>
    <cellStyle name="level1a 2 4 2 6 3 4" xfId="3577"/>
    <cellStyle name="level1a 2 4 2 6 4" xfId="3578"/>
    <cellStyle name="level1a 2 4 2 6 4 2" xfId="3579"/>
    <cellStyle name="level1a 2 4 2 6 5" xfId="3580"/>
    <cellStyle name="level1a 2 4 2 6 5 2" xfId="3581"/>
    <cellStyle name="level1a 2 4 2 6 5 2 2" xfId="3582"/>
    <cellStyle name="level1a 2 4 2 6 6" xfId="3583"/>
    <cellStyle name="level1a 2 4 2 6 6 2" xfId="3584"/>
    <cellStyle name="level1a 2 4 2 7" xfId="3585"/>
    <cellStyle name="level1a 2 4 2 7 2" xfId="3586"/>
    <cellStyle name="level1a 2 4 2 7 2 2" xfId="3587"/>
    <cellStyle name="level1a 2 4 2 7 3" xfId="3588"/>
    <cellStyle name="level1a 2 4 2 7 3 2" xfId="3589"/>
    <cellStyle name="level1a 2 4 2 7 3 2 2" xfId="3590"/>
    <cellStyle name="level1a 2 4 2 7 4" xfId="3591"/>
    <cellStyle name="level1a 2 4 2 8" xfId="3592"/>
    <cellStyle name="level1a 2 4 2 8 2" xfId="3593"/>
    <cellStyle name="level1a 2 4 2 9" xfId="3594"/>
    <cellStyle name="level1a 2 4 2_STUD aligned by INSTIT" xfId="3595"/>
    <cellStyle name="level1a 2 4 3" xfId="507"/>
    <cellStyle name="level1a 2 4 3 10" xfId="3596"/>
    <cellStyle name="level1a 2 4 3 2" xfId="508"/>
    <cellStyle name="level1a 2 4 3 2 2" xfId="3597"/>
    <cellStyle name="level1a 2 4 3 2 2 2" xfId="3598"/>
    <cellStyle name="level1a 2 4 3 2 2 2 2" xfId="3599"/>
    <cellStyle name="level1a 2 4 3 2 2 3" xfId="3600"/>
    <cellStyle name="level1a 2 4 3 2 2 3 2" xfId="3601"/>
    <cellStyle name="level1a 2 4 3 2 2 3 2 2" xfId="3602"/>
    <cellStyle name="level1a 2 4 3 2 2 4" xfId="3603"/>
    <cellStyle name="level1a 2 4 3 2 3" xfId="3604"/>
    <cellStyle name="level1a 2 4 3 2 3 2" xfId="3605"/>
    <cellStyle name="level1a 2 4 3 2 3 2 2" xfId="3606"/>
    <cellStyle name="level1a 2 4 3 2 3 3" xfId="3607"/>
    <cellStyle name="level1a 2 4 3 2 3 3 2" xfId="3608"/>
    <cellStyle name="level1a 2 4 3 2 3 3 2 2" xfId="3609"/>
    <cellStyle name="level1a 2 4 3 2 3 4" xfId="3610"/>
    <cellStyle name="level1a 2 4 3 2 3 4 2" xfId="3611"/>
    <cellStyle name="level1a 2 4 3 2 4" xfId="3612"/>
    <cellStyle name="level1a 2 4 3 2 5" xfId="3613"/>
    <cellStyle name="level1a 2 4 3 2 5 2" xfId="3614"/>
    <cellStyle name="level1a 2 4 3 2 5 2 2" xfId="3615"/>
    <cellStyle name="level1a 2 4 3 2 6" xfId="3616"/>
    <cellStyle name="level1a 2 4 3 2 6 2" xfId="3617"/>
    <cellStyle name="level1a 2 4 3 2 7" xfId="3618"/>
    <cellStyle name="level1a 2 4 3 3" xfId="509"/>
    <cellStyle name="level1a 2 4 3 3 2" xfId="3619"/>
    <cellStyle name="level1a 2 4 3 3 2 2" xfId="3620"/>
    <cellStyle name="level1a 2 4 3 3 2 2 2" xfId="3621"/>
    <cellStyle name="level1a 2 4 3 3 2 3" xfId="3622"/>
    <cellStyle name="level1a 2 4 3 3 2 3 2" xfId="3623"/>
    <cellStyle name="level1a 2 4 3 3 2 3 2 2" xfId="3624"/>
    <cellStyle name="level1a 2 4 3 3 2 4" xfId="3625"/>
    <cellStyle name="level1a 2 4 3 3 3" xfId="3626"/>
    <cellStyle name="level1a 2 4 3 3 3 2" xfId="3627"/>
    <cellStyle name="level1a 2 4 3 3 3 2 2" xfId="3628"/>
    <cellStyle name="level1a 2 4 3 3 3 3" xfId="3629"/>
    <cellStyle name="level1a 2 4 3 3 3 3 2" xfId="3630"/>
    <cellStyle name="level1a 2 4 3 3 3 3 2 2" xfId="3631"/>
    <cellStyle name="level1a 2 4 3 3 3 4" xfId="3632"/>
    <cellStyle name="level1a 2 4 3 3 4" xfId="3633"/>
    <cellStyle name="level1a 2 4 3 3 4 2" xfId="3634"/>
    <cellStyle name="level1a 2 4 3 3 5" xfId="3635"/>
    <cellStyle name="level1a 2 4 3 3 5 2" xfId="3636"/>
    <cellStyle name="level1a 2 4 3 3 6" xfId="3637"/>
    <cellStyle name="level1a 2 4 3 4" xfId="3638"/>
    <cellStyle name="level1a 2 4 3 4 2" xfId="3639"/>
    <cellStyle name="level1a 2 4 3 4 2 2" xfId="3640"/>
    <cellStyle name="level1a 2 4 3 4 2 2 2" xfId="3641"/>
    <cellStyle name="level1a 2 4 3 4 2 3" xfId="3642"/>
    <cellStyle name="level1a 2 4 3 4 2 3 2" xfId="3643"/>
    <cellStyle name="level1a 2 4 3 4 2 3 2 2" xfId="3644"/>
    <cellStyle name="level1a 2 4 3 4 2 4" xfId="3645"/>
    <cellStyle name="level1a 2 4 3 4 3" xfId="3646"/>
    <cellStyle name="level1a 2 4 3 4 3 2" xfId="3647"/>
    <cellStyle name="level1a 2 4 3 4 3 2 2" xfId="3648"/>
    <cellStyle name="level1a 2 4 3 4 3 3" xfId="3649"/>
    <cellStyle name="level1a 2 4 3 4 3 3 2" xfId="3650"/>
    <cellStyle name="level1a 2 4 3 4 3 3 2 2" xfId="3651"/>
    <cellStyle name="level1a 2 4 3 4 3 4" xfId="3652"/>
    <cellStyle name="level1a 2 4 3 4 4" xfId="3653"/>
    <cellStyle name="level1a 2 4 3 4 4 2" xfId="3654"/>
    <cellStyle name="level1a 2 4 3 4 5" xfId="3655"/>
    <cellStyle name="level1a 2 4 3 4 5 2" xfId="3656"/>
    <cellStyle name="level1a 2 4 3 4 5 2 2" xfId="3657"/>
    <cellStyle name="level1a 2 4 3 4 6" xfId="3658"/>
    <cellStyle name="level1a 2 4 3 4 6 2" xfId="3659"/>
    <cellStyle name="level1a 2 4 3 5" xfId="3660"/>
    <cellStyle name="level1a 2 4 3 5 2" xfId="3661"/>
    <cellStyle name="level1a 2 4 3 5 2 2" xfId="3662"/>
    <cellStyle name="level1a 2 4 3 5 2 2 2" xfId="3663"/>
    <cellStyle name="level1a 2 4 3 5 2 3" xfId="3664"/>
    <cellStyle name="level1a 2 4 3 5 2 3 2" xfId="3665"/>
    <cellStyle name="level1a 2 4 3 5 2 3 2 2" xfId="3666"/>
    <cellStyle name="level1a 2 4 3 5 2 4" xfId="3667"/>
    <cellStyle name="level1a 2 4 3 5 3" xfId="3668"/>
    <cellStyle name="level1a 2 4 3 5 3 2" xfId="3669"/>
    <cellStyle name="level1a 2 4 3 5 3 2 2" xfId="3670"/>
    <cellStyle name="level1a 2 4 3 5 3 3" xfId="3671"/>
    <cellStyle name="level1a 2 4 3 5 3 3 2" xfId="3672"/>
    <cellStyle name="level1a 2 4 3 5 3 3 2 2" xfId="3673"/>
    <cellStyle name="level1a 2 4 3 5 3 4" xfId="3674"/>
    <cellStyle name="level1a 2 4 3 5 4" xfId="3675"/>
    <cellStyle name="level1a 2 4 3 5 4 2" xfId="3676"/>
    <cellStyle name="level1a 2 4 3 5 5" xfId="3677"/>
    <cellStyle name="level1a 2 4 3 5 5 2" xfId="3678"/>
    <cellStyle name="level1a 2 4 3 5 5 2 2" xfId="3679"/>
    <cellStyle name="level1a 2 4 3 5 6" xfId="3680"/>
    <cellStyle name="level1a 2 4 3 5 6 2" xfId="3681"/>
    <cellStyle name="level1a 2 4 3 6" xfId="3682"/>
    <cellStyle name="level1a 2 4 3 6 2" xfId="3683"/>
    <cellStyle name="level1a 2 4 3 6 2 2" xfId="3684"/>
    <cellStyle name="level1a 2 4 3 6 2 2 2" xfId="3685"/>
    <cellStyle name="level1a 2 4 3 6 2 3" xfId="3686"/>
    <cellStyle name="level1a 2 4 3 6 2 3 2" xfId="3687"/>
    <cellStyle name="level1a 2 4 3 6 2 3 2 2" xfId="3688"/>
    <cellStyle name="level1a 2 4 3 6 2 4" xfId="3689"/>
    <cellStyle name="level1a 2 4 3 6 3" xfId="3690"/>
    <cellStyle name="level1a 2 4 3 6 3 2" xfId="3691"/>
    <cellStyle name="level1a 2 4 3 6 3 2 2" xfId="3692"/>
    <cellStyle name="level1a 2 4 3 6 3 3" xfId="3693"/>
    <cellStyle name="level1a 2 4 3 6 3 3 2" xfId="3694"/>
    <cellStyle name="level1a 2 4 3 6 3 3 2 2" xfId="3695"/>
    <cellStyle name="level1a 2 4 3 6 3 4" xfId="3696"/>
    <cellStyle name="level1a 2 4 3 6 4" xfId="3697"/>
    <cellStyle name="level1a 2 4 3 6 4 2" xfId="3698"/>
    <cellStyle name="level1a 2 4 3 6 5" xfId="3699"/>
    <cellStyle name="level1a 2 4 3 6 5 2" xfId="3700"/>
    <cellStyle name="level1a 2 4 3 6 5 2 2" xfId="3701"/>
    <cellStyle name="level1a 2 4 3 6 6" xfId="3702"/>
    <cellStyle name="level1a 2 4 3 6 6 2" xfId="3703"/>
    <cellStyle name="level1a 2 4 3 7" xfId="3704"/>
    <cellStyle name="level1a 2 4 3 7 2" xfId="3705"/>
    <cellStyle name="level1a 2 4 3 7 2 2" xfId="3706"/>
    <cellStyle name="level1a 2 4 3 7 3" xfId="3707"/>
    <cellStyle name="level1a 2 4 3 7 3 2" xfId="3708"/>
    <cellStyle name="level1a 2 4 3 7 3 2 2" xfId="3709"/>
    <cellStyle name="level1a 2 4 3 7 4" xfId="3710"/>
    <cellStyle name="level1a 2 4 3 8" xfId="3711"/>
    <cellStyle name="level1a 2 4 3 8 2" xfId="3712"/>
    <cellStyle name="level1a 2 4 3 8 2 2" xfId="3713"/>
    <cellStyle name="level1a 2 4 3 8 3" xfId="3714"/>
    <cellStyle name="level1a 2 4 3 8 3 2" xfId="3715"/>
    <cellStyle name="level1a 2 4 3 8 3 2 2" xfId="3716"/>
    <cellStyle name="level1a 2 4 3 8 4" xfId="3717"/>
    <cellStyle name="level1a 2 4 3 9" xfId="3718"/>
    <cellStyle name="level1a 2 4 3 9 2" xfId="3719"/>
    <cellStyle name="level1a 2 4 3_STUD aligned by INSTIT" xfId="3720"/>
    <cellStyle name="level1a 2 4 4" xfId="510"/>
    <cellStyle name="level1a 2 4 4 2" xfId="3721"/>
    <cellStyle name="level1a 2 4 4 2 2" xfId="3722"/>
    <cellStyle name="level1a 2 4 4 2 2 2" xfId="3723"/>
    <cellStyle name="level1a 2 4 4 2 3" xfId="3724"/>
    <cellStyle name="level1a 2 4 4 2 3 2" xfId="3725"/>
    <cellStyle name="level1a 2 4 4 2 3 2 2" xfId="3726"/>
    <cellStyle name="level1a 2 4 4 2 4" xfId="3727"/>
    <cellStyle name="level1a 2 4 4 3" xfId="3728"/>
    <cellStyle name="level1a 2 4 4 3 2" xfId="3729"/>
    <cellStyle name="level1a 2 4 4 3 2 2" xfId="3730"/>
    <cellStyle name="level1a 2 4 4 3 3" xfId="3731"/>
    <cellStyle name="level1a 2 4 4 3 3 2" xfId="3732"/>
    <cellStyle name="level1a 2 4 4 3 3 2 2" xfId="3733"/>
    <cellStyle name="level1a 2 4 4 3 4" xfId="3734"/>
    <cellStyle name="level1a 2 4 4 3 4 2" xfId="3735"/>
    <cellStyle name="level1a 2 4 4 4" xfId="3736"/>
    <cellStyle name="level1a 2 4 4 5" xfId="3737"/>
    <cellStyle name="level1a 2 4 4 5 2" xfId="3738"/>
    <cellStyle name="level1a 2 4 4 6" xfId="3739"/>
    <cellStyle name="level1a 2 4 4 6 2" xfId="3740"/>
    <cellStyle name="level1a 2 4 4 7" xfId="3741"/>
    <cellStyle name="level1a 2 4 5" xfId="511"/>
    <cellStyle name="level1a 2 4 5 2" xfId="3742"/>
    <cellStyle name="level1a 2 4 5 2 2" xfId="3743"/>
    <cellStyle name="level1a 2 4 5 2 2 2" xfId="3744"/>
    <cellStyle name="level1a 2 4 5 2 3" xfId="3745"/>
    <cellStyle name="level1a 2 4 5 2 3 2" xfId="3746"/>
    <cellStyle name="level1a 2 4 5 2 3 2 2" xfId="3747"/>
    <cellStyle name="level1a 2 4 5 2 4" xfId="3748"/>
    <cellStyle name="level1a 2 4 5 3" xfId="3749"/>
    <cellStyle name="level1a 2 4 5 3 2" xfId="3750"/>
    <cellStyle name="level1a 2 4 5 3 2 2" xfId="3751"/>
    <cellStyle name="level1a 2 4 5 3 3" xfId="3752"/>
    <cellStyle name="level1a 2 4 5 3 3 2" xfId="3753"/>
    <cellStyle name="level1a 2 4 5 3 3 2 2" xfId="3754"/>
    <cellStyle name="level1a 2 4 5 3 4" xfId="3755"/>
    <cellStyle name="level1a 2 4 5 3 4 2" xfId="3756"/>
    <cellStyle name="level1a 2 4 5 4" xfId="3757"/>
    <cellStyle name="level1a 2 4 5 5" xfId="3758"/>
    <cellStyle name="level1a 2 4 5 5 2" xfId="3759"/>
    <cellStyle name="level1a 2 4 5 6" xfId="3760"/>
    <cellStyle name="level1a 2 4 5 6 2" xfId="3761"/>
    <cellStyle name="level1a 2 4 5 6 2 2" xfId="3762"/>
    <cellStyle name="level1a 2 4 5 7" xfId="3763"/>
    <cellStyle name="level1a 2 4 5 7 2" xfId="3764"/>
    <cellStyle name="level1a 2 4 5 8" xfId="3765"/>
    <cellStyle name="level1a 2 4 6" xfId="3766"/>
    <cellStyle name="level1a 2 4 6 2" xfId="3767"/>
    <cellStyle name="level1a 2 4 6 2 2" xfId="3768"/>
    <cellStyle name="level1a 2 4 6 2 2 2" xfId="3769"/>
    <cellStyle name="level1a 2 4 6 2 3" xfId="3770"/>
    <cellStyle name="level1a 2 4 6 2 3 2" xfId="3771"/>
    <cellStyle name="level1a 2 4 6 2 3 2 2" xfId="3772"/>
    <cellStyle name="level1a 2 4 6 2 4" xfId="3773"/>
    <cellStyle name="level1a 2 4 6 3" xfId="3774"/>
    <cellStyle name="level1a 2 4 6 3 2" xfId="3775"/>
    <cellStyle name="level1a 2 4 6 3 2 2" xfId="3776"/>
    <cellStyle name="level1a 2 4 6 3 3" xfId="3777"/>
    <cellStyle name="level1a 2 4 6 3 3 2" xfId="3778"/>
    <cellStyle name="level1a 2 4 6 3 3 2 2" xfId="3779"/>
    <cellStyle name="level1a 2 4 6 3 4" xfId="3780"/>
    <cellStyle name="level1a 2 4 6 3 4 2" xfId="3781"/>
    <cellStyle name="level1a 2 4 6 4" xfId="3782"/>
    <cellStyle name="level1a 2 4 6 5" xfId="3783"/>
    <cellStyle name="level1a 2 4 6 5 2" xfId="3784"/>
    <cellStyle name="level1a 2 4 6 5 2 2" xfId="3785"/>
    <cellStyle name="level1a 2 4 6 6" xfId="3786"/>
    <cellStyle name="level1a 2 4 6 6 2" xfId="3787"/>
    <cellStyle name="level1a 2 4 7" xfId="3788"/>
    <cellStyle name="level1a 2 4 7 2" xfId="3789"/>
    <cellStyle name="level1a 2 4 7 2 2" xfId="3790"/>
    <cellStyle name="level1a 2 4 7 2 2 2" xfId="3791"/>
    <cellStyle name="level1a 2 4 7 2 3" xfId="3792"/>
    <cellStyle name="level1a 2 4 7 2 3 2" xfId="3793"/>
    <cellStyle name="level1a 2 4 7 2 3 2 2" xfId="3794"/>
    <cellStyle name="level1a 2 4 7 2 4" xfId="3795"/>
    <cellStyle name="level1a 2 4 7 3" xfId="3796"/>
    <cellStyle name="level1a 2 4 7 3 2" xfId="3797"/>
    <cellStyle name="level1a 2 4 7 3 2 2" xfId="3798"/>
    <cellStyle name="level1a 2 4 7 3 3" xfId="3799"/>
    <cellStyle name="level1a 2 4 7 3 3 2" xfId="3800"/>
    <cellStyle name="level1a 2 4 7 3 3 2 2" xfId="3801"/>
    <cellStyle name="level1a 2 4 7 3 4" xfId="3802"/>
    <cellStyle name="level1a 2 4 7 3 4 2" xfId="3803"/>
    <cellStyle name="level1a 2 4 7 4" xfId="3804"/>
    <cellStyle name="level1a 2 4 7 5" xfId="3805"/>
    <cellStyle name="level1a 2 4 7 5 2" xfId="3806"/>
    <cellStyle name="level1a 2 4 7 6" xfId="3807"/>
    <cellStyle name="level1a 2 4 7 6 2" xfId="3808"/>
    <cellStyle name="level1a 2 4 7 6 2 2" xfId="3809"/>
    <cellStyle name="level1a 2 4 7 7" xfId="3810"/>
    <cellStyle name="level1a 2 4 7 7 2" xfId="3811"/>
    <cellStyle name="level1a 2 4 8" xfId="3812"/>
    <cellStyle name="level1a 2 4 8 2" xfId="3813"/>
    <cellStyle name="level1a 2 4 8 2 2" xfId="3814"/>
    <cellStyle name="level1a 2 4 8 2 2 2" xfId="3815"/>
    <cellStyle name="level1a 2 4 8 2 3" xfId="3816"/>
    <cellStyle name="level1a 2 4 8 2 3 2" xfId="3817"/>
    <cellStyle name="level1a 2 4 8 2 3 2 2" xfId="3818"/>
    <cellStyle name="level1a 2 4 8 2 4" xfId="3819"/>
    <cellStyle name="level1a 2 4 8 3" xfId="3820"/>
    <cellStyle name="level1a 2 4 8 3 2" xfId="3821"/>
    <cellStyle name="level1a 2 4 8 3 2 2" xfId="3822"/>
    <cellStyle name="level1a 2 4 8 3 3" xfId="3823"/>
    <cellStyle name="level1a 2 4 8 3 3 2" xfId="3824"/>
    <cellStyle name="level1a 2 4 8 3 3 2 2" xfId="3825"/>
    <cellStyle name="level1a 2 4 8 3 4" xfId="3826"/>
    <cellStyle name="level1a 2 4 8 4" xfId="3827"/>
    <cellStyle name="level1a 2 4 8 4 2" xfId="3828"/>
    <cellStyle name="level1a 2 4 8 5" xfId="3829"/>
    <cellStyle name="level1a 2 4 8 5 2" xfId="3830"/>
    <cellStyle name="level1a 2 4 8 5 2 2" xfId="3831"/>
    <cellStyle name="level1a 2 4 8 6" xfId="3832"/>
    <cellStyle name="level1a 2 4 8 6 2" xfId="3833"/>
    <cellStyle name="level1a 2 4 9" xfId="3834"/>
    <cellStyle name="level1a 2 4 9 2" xfId="3835"/>
    <cellStyle name="level1a 2 4 9 2 2" xfId="3836"/>
    <cellStyle name="level1a 2 4 9 3" xfId="3837"/>
    <cellStyle name="level1a 2 4 9 3 2" xfId="3838"/>
    <cellStyle name="level1a 2 4 9 3 2 2" xfId="3839"/>
    <cellStyle name="level1a 2 4 9 4" xfId="3840"/>
    <cellStyle name="level1a 2 4_STUD aligned by INSTIT" xfId="3841"/>
    <cellStyle name="level1a 2 5" xfId="114"/>
    <cellStyle name="level1a 2 5 2" xfId="512"/>
    <cellStyle name="level1a 2 5 2 2" xfId="3842"/>
    <cellStyle name="level1a 2 5 2 2 2" xfId="3843"/>
    <cellStyle name="level1a 2 5 2 2 2 2" xfId="3844"/>
    <cellStyle name="level1a 2 5 2 2 3" xfId="3845"/>
    <cellStyle name="level1a 2 5 2 2 3 2" xfId="3846"/>
    <cellStyle name="level1a 2 5 2 2 3 2 2" xfId="3847"/>
    <cellStyle name="level1a 2 5 2 2 4" xfId="3848"/>
    <cellStyle name="level1a 2 5 2 3" xfId="3849"/>
    <cellStyle name="level1a 2 5 2 3 2" xfId="3850"/>
    <cellStyle name="level1a 2 5 2 3 2 2" xfId="3851"/>
    <cellStyle name="level1a 2 5 2 3 3" xfId="3852"/>
    <cellStyle name="level1a 2 5 2 3 3 2" xfId="3853"/>
    <cellStyle name="level1a 2 5 2 3 3 2 2" xfId="3854"/>
    <cellStyle name="level1a 2 5 2 3 4" xfId="3855"/>
    <cellStyle name="level1a 2 5 2 3 4 2" xfId="3856"/>
    <cellStyle name="level1a 2 5 2 4" xfId="3857"/>
    <cellStyle name="level1a 2 5 2 5" xfId="3858"/>
    <cellStyle name="level1a 2 5 2 5 2" xfId="3859"/>
    <cellStyle name="level1a 2 5 2 6" xfId="3860"/>
    <cellStyle name="level1a 2 5 2 6 2" xfId="3861"/>
    <cellStyle name="level1a 2 5 2 7" xfId="3862"/>
    <cellStyle name="level1a 2 5 3" xfId="513"/>
    <cellStyle name="level1a 2 5 3 2" xfId="3863"/>
    <cellStyle name="level1a 2 5 3 2 2" xfId="3864"/>
    <cellStyle name="level1a 2 5 3 2 2 2" xfId="3865"/>
    <cellStyle name="level1a 2 5 3 2 3" xfId="3866"/>
    <cellStyle name="level1a 2 5 3 2 3 2" xfId="3867"/>
    <cellStyle name="level1a 2 5 3 2 3 2 2" xfId="3868"/>
    <cellStyle name="level1a 2 5 3 2 4" xfId="3869"/>
    <cellStyle name="level1a 2 5 3 3" xfId="3870"/>
    <cellStyle name="level1a 2 5 3 3 2" xfId="3871"/>
    <cellStyle name="level1a 2 5 3 3 2 2" xfId="3872"/>
    <cellStyle name="level1a 2 5 3 3 3" xfId="3873"/>
    <cellStyle name="level1a 2 5 3 3 3 2" xfId="3874"/>
    <cellStyle name="level1a 2 5 3 3 3 2 2" xfId="3875"/>
    <cellStyle name="level1a 2 5 3 3 4" xfId="3876"/>
    <cellStyle name="level1a 2 5 3 3 4 2" xfId="3877"/>
    <cellStyle name="level1a 2 5 3 4" xfId="3878"/>
    <cellStyle name="level1a 2 5 3 5" xfId="3879"/>
    <cellStyle name="level1a 2 5 3 5 2" xfId="3880"/>
    <cellStyle name="level1a 2 5 3 5 2 2" xfId="3881"/>
    <cellStyle name="level1a 2 5 3 6" xfId="3882"/>
    <cellStyle name="level1a 2 5 3 6 2" xfId="3883"/>
    <cellStyle name="level1a 2 5 3 7" xfId="3884"/>
    <cellStyle name="level1a 2 5 4" xfId="3885"/>
    <cellStyle name="level1a 2 5 4 2" xfId="3886"/>
    <cellStyle name="level1a 2 5 4 2 2" xfId="3887"/>
    <cellStyle name="level1a 2 5 4 2 2 2" xfId="3888"/>
    <cellStyle name="level1a 2 5 4 2 3" xfId="3889"/>
    <cellStyle name="level1a 2 5 4 2 3 2" xfId="3890"/>
    <cellStyle name="level1a 2 5 4 2 3 2 2" xfId="3891"/>
    <cellStyle name="level1a 2 5 4 2 4" xfId="3892"/>
    <cellStyle name="level1a 2 5 4 3" xfId="3893"/>
    <cellStyle name="level1a 2 5 4 3 2" xfId="3894"/>
    <cellStyle name="level1a 2 5 4 3 2 2" xfId="3895"/>
    <cellStyle name="level1a 2 5 4 3 3" xfId="3896"/>
    <cellStyle name="level1a 2 5 4 3 3 2" xfId="3897"/>
    <cellStyle name="level1a 2 5 4 3 3 2 2" xfId="3898"/>
    <cellStyle name="level1a 2 5 4 3 4" xfId="3899"/>
    <cellStyle name="level1a 2 5 4 3 4 2" xfId="3900"/>
    <cellStyle name="level1a 2 5 4 4" xfId="3901"/>
    <cellStyle name="level1a 2 5 4 5" xfId="3902"/>
    <cellStyle name="level1a 2 5 4 5 2" xfId="3903"/>
    <cellStyle name="level1a 2 5 4 6" xfId="3904"/>
    <cellStyle name="level1a 2 5 4 6 2" xfId="3905"/>
    <cellStyle name="level1a 2 5 4 6 2 2" xfId="3906"/>
    <cellStyle name="level1a 2 5 4 7" xfId="3907"/>
    <cellStyle name="level1a 2 5 4 7 2" xfId="3908"/>
    <cellStyle name="level1a 2 5 5" xfId="3909"/>
    <cellStyle name="level1a 2 5 5 2" xfId="3910"/>
    <cellStyle name="level1a 2 5 5 2 2" xfId="3911"/>
    <cellStyle name="level1a 2 5 5 2 2 2" xfId="3912"/>
    <cellStyle name="level1a 2 5 5 2 3" xfId="3913"/>
    <cellStyle name="level1a 2 5 5 2 3 2" xfId="3914"/>
    <cellStyle name="level1a 2 5 5 2 3 2 2" xfId="3915"/>
    <cellStyle name="level1a 2 5 5 2 4" xfId="3916"/>
    <cellStyle name="level1a 2 5 5 3" xfId="3917"/>
    <cellStyle name="level1a 2 5 5 3 2" xfId="3918"/>
    <cellStyle name="level1a 2 5 5 3 2 2" xfId="3919"/>
    <cellStyle name="level1a 2 5 5 3 3" xfId="3920"/>
    <cellStyle name="level1a 2 5 5 3 3 2" xfId="3921"/>
    <cellStyle name="level1a 2 5 5 3 3 2 2" xfId="3922"/>
    <cellStyle name="level1a 2 5 5 3 4" xfId="3923"/>
    <cellStyle name="level1a 2 5 5 4" xfId="3924"/>
    <cellStyle name="level1a 2 5 5 4 2" xfId="3925"/>
    <cellStyle name="level1a 2 5 5 5" xfId="3926"/>
    <cellStyle name="level1a 2 5 5 5 2" xfId="3927"/>
    <cellStyle name="level1a 2 5 5 5 2 2" xfId="3928"/>
    <cellStyle name="level1a 2 5 5 6" xfId="3929"/>
    <cellStyle name="level1a 2 5 5 6 2" xfId="3930"/>
    <cellStyle name="level1a 2 5 6" xfId="3931"/>
    <cellStyle name="level1a 2 5 6 2" xfId="3932"/>
    <cellStyle name="level1a 2 5 6 2 2" xfId="3933"/>
    <cellStyle name="level1a 2 5 6 2 2 2" xfId="3934"/>
    <cellStyle name="level1a 2 5 6 2 3" xfId="3935"/>
    <cellStyle name="level1a 2 5 6 2 3 2" xfId="3936"/>
    <cellStyle name="level1a 2 5 6 2 3 2 2" xfId="3937"/>
    <cellStyle name="level1a 2 5 6 2 4" xfId="3938"/>
    <cellStyle name="level1a 2 5 6 3" xfId="3939"/>
    <cellStyle name="level1a 2 5 6 3 2" xfId="3940"/>
    <cellStyle name="level1a 2 5 6 3 2 2" xfId="3941"/>
    <cellStyle name="level1a 2 5 6 3 3" xfId="3942"/>
    <cellStyle name="level1a 2 5 6 3 3 2" xfId="3943"/>
    <cellStyle name="level1a 2 5 6 3 3 2 2" xfId="3944"/>
    <cellStyle name="level1a 2 5 6 3 4" xfId="3945"/>
    <cellStyle name="level1a 2 5 6 4" xfId="3946"/>
    <cellStyle name="level1a 2 5 6 4 2" xfId="3947"/>
    <cellStyle name="level1a 2 5 6 5" xfId="3948"/>
    <cellStyle name="level1a 2 5 6 5 2" xfId="3949"/>
    <cellStyle name="level1a 2 5 6 5 2 2" xfId="3950"/>
    <cellStyle name="level1a 2 5 6 6" xfId="3951"/>
    <cellStyle name="level1a 2 5 6 6 2" xfId="3952"/>
    <cellStyle name="level1a 2 5 7" xfId="3953"/>
    <cellStyle name="level1a 2 5 7 2" xfId="3954"/>
    <cellStyle name="level1a 2 5 7 2 2" xfId="3955"/>
    <cellStyle name="level1a 2 5 7 3" xfId="3956"/>
    <cellStyle name="level1a 2 5 7 3 2" xfId="3957"/>
    <cellStyle name="level1a 2 5 7 3 2 2" xfId="3958"/>
    <cellStyle name="level1a 2 5 7 4" xfId="3959"/>
    <cellStyle name="level1a 2 5 8" xfId="3960"/>
    <cellStyle name="level1a 2 5 8 2" xfId="3961"/>
    <cellStyle name="level1a 2 5 9" xfId="3962"/>
    <cellStyle name="level1a 2 5_STUD aligned by INSTIT" xfId="3963"/>
    <cellStyle name="level1a 2 6" xfId="115"/>
    <cellStyle name="level1a 2 6 10" xfId="3964"/>
    <cellStyle name="level1a 2 6 2" xfId="514"/>
    <cellStyle name="level1a 2 6 2 2" xfId="3965"/>
    <cellStyle name="level1a 2 6 2 2 2" xfId="3966"/>
    <cellStyle name="level1a 2 6 2 2 2 2" xfId="3967"/>
    <cellStyle name="level1a 2 6 2 2 3" xfId="3968"/>
    <cellStyle name="level1a 2 6 2 2 3 2" xfId="3969"/>
    <cellStyle name="level1a 2 6 2 2 3 2 2" xfId="3970"/>
    <cellStyle name="level1a 2 6 2 2 4" xfId="3971"/>
    <cellStyle name="level1a 2 6 2 3" xfId="3972"/>
    <cellStyle name="level1a 2 6 2 3 2" xfId="3973"/>
    <cellStyle name="level1a 2 6 2 3 2 2" xfId="3974"/>
    <cellStyle name="level1a 2 6 2 3 3" xfId="3975"/>
    <cellStyle name="level1a 2 6 2 3 3 2" xfId="3976"/>
    <cellStyle name="level1a 2 6 2 3 3 2 2" xfId="3977"/>
    <cellStyle name="level1a 2 6 2 3 4" xfId="3978"/>
    <cellStyle name="level1a 2 6 2 3 4 2" xfId="3979"/>
    <cellStyle name="level1a 2 6 2 4" xfId="3980"/>
    <cellStyle name="level1a 2 6 2 5" xfId="3981"/>
    <cellStyle name="level1a 2 6 2 5 2" xfId="3982"/>
    <cellStyle name="level1a 2 6 2 6" xfId="3983"/>
    <cellStyle name="level1a 2 6 2 6 2" xfId="3984"/>
    <cellStyle name="level1a 2 6 2 6 2 2" xfId="3985"/>
    <cellStyle name="level1a 2 6 2 7" xfId="3986"/>
    <cellStyle name="level1a 2 6 2 7 2" xfId="3987"/>
    <cellStyle name="level1a 2 6 2 8" xfId="3988"/>
    <cellStyle name="level1a 2 6 3" xfId="515"/>
    <cellStyle name="level1a 2 6 3 2" xfId="3989"/>
    <cellStyle name="level1a 2 6 3 2 2" xfId="3990"/>
    <cellStyle name="level1a 2 6 3 2 2 2" xfId="3991"/>
    <cellStyle name="level1a 2 6 3 2 3" xfId="3992"/>
    <cellStyle name="level1a 2 6 3 2 3 2" xfId="3993"/>
    <cellStyle name="level1a 2 6 3 2 3 2 2" xfId="3994"/>
    <cellStyle name="level1a 2 6 3 2 4" xfId="3995"/>
    <cellStyle name="level1a 2 6 3 3" xfId="3996"/>
    <cellStyle name="level1a 2 6 3 3 2" xfId="3997"/>
    <cellStyle name="level1a 2 6 3 3 2 2" xfId="3998"/>
    <cellStyle name="level1a 2 6 3 3 3" xfId="3999"/>
    <cellStyle name="level1a 2 6 3 3 3 2" xfId="4000"/>
    <cellStyle name="level1a 2 6 3 3 3 2 2" xfId="4001"/>
    <cellStyle name="level1a 2 6 3 3 4" xfId="4002"/>
    <cellStyle name="level1a 2 6 3 3 4 2" xfId="4003"/>
    <cellStyle name="level1a 2 6 3 4" xfId="4004"/>
    <cellStyle name="level1a 2 6 3 5" xfId="4005"/>
    <cellStyle name="level1a 2 6 3 5 2" xfId="4006"/>
    <cellStyle name="level1a 2 6 3 6" xfId="4007"/>
    <cellStyle name="level1a 2 6 4" xfId="4008"/>
    <cellStyle name="level1a 2 6 4 2" xfId="4009"/>
    <cellStyle name="level1a 2 6 4 2 2" xfId="4010"/>
    <cellStyle name="level1a 2 6 4 2 2 2" xfId="4011"/>
    <cellStyle name="level1a 2 6 4 2 3" xfId="4012"/>
    <cellStyle name="level1a 2 6 4 2 3 2" xfId="4013"/>
    <cellStyle name="level1a 2 6 4 2 3 2 2" xfId="4014"/>
    <cellStyle name="level1a 2 6 4 2 4" xfId="4015"/>
    <cellStyle name="level1a 2 6 4 3" xfId="4016"/>
    <cellStyle name="level1a 2 6 4 3 2" xfId="4017"/>
    <cellStyle name="level1a 2 6 4 3 2 2" xfId="4018"/>
    <cellStyle name="level1a 2 6 4 3 3" xfId="4019"/>
    <cellStyle name="level1a 2 6 4 3 3 2" xfId="4020"/>
    <cellStyle name="level1a 2 6 4 3 3 2 2" xfId="4021"/>
    <cellStyle name="level1a 2 6 4 3 4" xfId="4022"/>
    <cellStyle name="level1a 2 6 4 4" xfId="4023"/>
    <cellStyle name="level1a 2 6 4 4 2" xfId="4024"/>
    <cellStyle name="level1a 2 6 4 5" xfId="4025"/>
    <cellStyle name="level1a 2 6 4 5 2" xfId="4026"/>
    <cellStyle name="level1a 2 6 4 5 2 2" xfId="4027"/>
    <cellStyle name="level1a 2 6 4 6" xfId="4028"/>
    <cellStyle name="level1a 2 6 4 6 2" xfId="4029"/>
    <cellStyle name="level1a 2 6 5" xfId="4030"/>
    <cellStyle name="level1a 2 6 5 2" xfId="4031"/>
    <cellStyle name="level1a 2 6 5 2 2" xfId="4032"/>
    <cellStyle name="level1a 2 6 5 2 2 2" xfId="4033"/>
    <cellStyle name="level1a 2 6 5 2 3" xfId="4034"/>
    <cellStyle name="level1a 2 6 5 2 3 2" xfId="4035"/>
    <cellStyle name="level1a 2 6 5 2 3 2 2" xfId="4036"/>
    <cellStyle name="level1a 2 6 5 2 4" xfId="4037"/>
    <cellStyle name="level1a 2 6 5 3" xfId="4038"/>
    <cellStyle name="level1a 2 6 5 3 2" xfId="4039"/>
    <cellStyle name="level1a 2 6 5 3 2 2" xfId="4040"/>
    <cellStyle name="level1a 2 6 5 3 3" xfId="4041"/>
    <cellStyle name="level1a 2 6 5 3 3 2" xfId="4042"/>
    <cellStyle name="level1a 2 6 5 3 3 2 2" xfId="4043"/>
    <cellStyle name="level1a 2 6 5 3 4" xfId="4044"/>
    <cellStyle name="level1a 2 6 5 4" xfId="4045"/>
    <cellStyle name="level1a 2 6 5 4 2" xfId="4046"/>
    <cellStyle name="level1a 2 6 5 5" xfId="4047"/>
    <cellStyle name="level1a 2 6 5 5 2" xfId="4048"/>
    <cellStyle name="level1a 2 6 5 5 2 2" xfId="4049"/>
    <cellStyle name="level1a 2 6 5 6" xfId="4050"/>
    <cellStyle name="level1a 2 6 5 6 2" xfId="4051"/>
    <cellStyle name="level1a 2 6 6" xfId="4052"/>
    <cellStyle name="level1a 2 6 6 2" xfId="4053"/>
    <cellStyle name="level1a 2 6 6 2 2" xfId="4054"/>
    <cellStyle name="level1a 2 6 6 2 2 2" xfId="4055"/>
    <cellStyle name="level1a 2 6 6 2 3" xfId="4056"/>
    <cellStyle name="level1a 2 6 6 2 3 2" xfId="4057"/>
    <cellStyle name="level1a 2 6 6 2 3 2 2" xfId="4058"/>
    <cellStyle name="level1a 2 6 6 2 4" xfId="4059"/>
    <cellStyle name="level1a 2 6 6 3" xfId="4060"/>
    <cellStyle name="level1a 2 6 6 3 2" xfId="4061"/>
    <cellStyle name="level1a 2 6 6 3 2 2" xfId="4062"/>
    <cellStyle name="level1a 2 6 6 3 3" xfId="4063"/>
    <cellStyle name="level1a 2 6 6 3 3 2" xfId="4064"/>
    <cellStyle name="level1a 2 6 6 3 3 2 2" xfId="4065"/>
    <cellStyle name="level1a 2 6 6 3 4" xfId="4066"/>
    <cellStyle name="level1a 2 6 6 4" xfId="4067"/>
    <cellStyle name="level1a 2 6 6 4 2" xfId="4068"/>
    <cellStyle name="level1a 2 6 6 5" xfId="4069"/>
    <cellStyle name="level1a 2 6 6 5 2" xfId="4070"/>
    <cellStyle name="level1a 2 6 6 5 2 2" xfId="4071"/>
    <cellStyle name="level1a 2 6 6 6" xfId="4072"/>
    <cellStyle name="level1a 2 6 6 6 2" xfId="4073"/>
    <cellStyle name="level1a 2 6 7" xfId="4074"/>
    <cellStyle name="level1a 2 6 7 2" xfId="4075"/>
    <cellStyle name="level1a 2 6 7 2 2" xfId="4076"/>
    <cellStyle name="level1a 2 6 7 3" xfId="4077"/>
    <cellStyle name="level1a 2 6 7 3 2" xfId="4078"/>
    <cellStyle name="level1a 2 6 7 3 2 2" xfId="4079"/>
    <cellStyle name="level1a 2 6 7 4" xfId="4080"/>
    <cellStyle name="level1a 2 6 8" xfId="4081"/>
    <cellStyle name="level1a 2 6 8 2" xfId="4082"/>
    <cellStyle name="level1a 2 6 8 2 2" xfId="4083"/>
    <cellStyle name="level1a 2 6 8 3" xfId="4084"/>
    <cellStyle name="level1a 2 6 8 3 2" xfId="4085"/>
    <cellStyle name="level1a 2 6 8 3 2 2" xfId="4086"/>
    <cellStyle name="level1a 2 6 8 4" xfId="4087"/>
    <cellStyle name="level1a 2 6 9" xfId="4088"/>
    <cellStyle name="level1a 2 6 9 2" xfId="4089"/>
    <cellStyle name="level1a 2 6_STUD aligned by INSTIT" xfId="4090"/>
    <cellStyle name="level1a 2 7" xfId="116"/>
    <cellStyle name="level1a 2 7 2" xfId="4091"/>
    <cellStyle name="level1a 2 7 2 2" xfId="4092"/>
    <cellStyle name="level1a 2 7 2 2 2" xfId="4093"/>
    <cellStyle name="level1a 2 7 2 3" xfId="4094"/>
    <cellStyle name="level1a 2 7 2 3 2" xfId="4095"/>
    <cellStyle name="level1a 2 7 2 3 2 2" xfId="4096"/>
    <cellStyle name="level1a 2 7 2 4" xfId="4097"/>
    <cellStyle name="level1a 2 7 3" xfId="4098"/>
    <cellStyle name="level1a 2 7 3 2" xfId="4099"/>
    <cellStyle name="level1a 2 7 3 2 2" xfId="4100"/>
    <cellStyle name="level1a 2 7 3 3" xfId="4101"/>
    <cellStyle name="level1a 2 7 3 3 2" xfId="4102"/>
    <cellStyle name="level1a 2 7 3 3 2 2" xfId="4103"/>
    <cellStyle name="level1a 2 7 3 4" xfId="4104"/>
    <cellStyle name="level1a 2 7 3 4 2" xfId="4105"/>
    <cellStyle name="level1a 2 7 4" xfId="4106"/>
    <cellStyle name="level1a 2 7 5" xfId="4107"/>
    <cellStyle name="level1a 2 7 5 2" xfId="4108"/>
    <cellStyle name="level1a 2 7 6" xfId="4109"/>
    <cellStyle name="level1a 2 7 6 2" xfId="4110"/>
    <cellStyle name="level1a 2 7 7" xfId="4111"/>
    <cellStyle name="level1a 2 8" xfId="117"/>
    <cellStyle name="level1a 2 8 2" xfId="4112"/>
    <cellStyle name="level1a 2 8 2 2" xfId="4113"/>
    <cellStyle name="level1a 2 8 2 2 2" xfId="4114"/>
    <cellStyle name="level1a 2 8 2 3" xfId="4115"/>
    <cellStyle name="level1a 2 8 2 3 2" xfId="4116"/>
    <cellStyle name="level1a 2 8 2 3 2 2" xfId="4117"/>
    <cellStyle name="level1a 2 8 2 4" xfId="4118"/>
    <cellStyle name="level1a 2 8 3" xfId="4119"/>
    <cellStyle name="level1a 2 8 3 2" xfId="4120"/>
    <cellStyle name="level1a 2 8 3 2 2" xfId="4121"/>
    <cellStyle name="level1a 2 8 3 3" xfId="4122"/>
    <cellStyle name="level1a 2 8 3 3 2" xfId="4123"/>
    <cellStyle name="level1a 2 8 3 3 2 2" xfId="4124"/>
    <cellStyle name="level1a 2 8 3 4" xfId="4125"/>
    <cellStyle name="level1a 2 8 3 4 2" xfId="4126"/>
    <cellStyle name="level1a 2 8 4" xfId="4127"/>
    <cellStyle name="level1a 2 8 5" xfId="4128"/>
    <cellStyle name="level1a 2 8 5 2" xfId="4129"/>
    <cellStyle name="level1a 2 8 6" xfId="4130"/>
    <cellStyle name="level1a 2 8 6 2" xfId="4131"/>
    <cellStyle name="level1a 2 8 6 2 2" xfId="4132"/>
    <cellStyle name="level1a 2 8 7" xfId="4133"/>
    <cellStyle name="level1a 2 8 7 2" xfId="4134"/>
    <cellStyle name="level1a 2 8 8" xfId="4135"/>
    <cellStyle name="level1a 2 9" xfId="118"/>
    <cellStyle name="level1a 2 9 2" xfId="4136"/>
    <cellStyle name="level1a 2 9 2 2" xfId="4137"/>
    <cellStyle name="level1a 2 9 2 2 2" xfId="4138"/>
    <cellStyle name="level1a 2 9 2 3" xfId="4139"/>
    <cellStyle name="level1a 2 9 2 3 2" xfId="4140"/>
    <cellStyle name="level1a 2 9 2 3 2 2" xfId="4141"/>
    <cellStyle name="level1a 2 9 2 4" xfId="4142"/>
    <cellStyle name="level1a 2 9 3" xfId="4143"/>
    <cellStyle name="level1a 2 9 3 2" xfId="4144"/>
    <cellStyle name="level1a 2 9 3 2 2" xfId="4145"/>
    <cellStyle name="level1a 2 9 3 3" xfId="4146"/>
    <cellStyle name="level1a 2 9 3 3 2" xfId="4147"/>
    <cellStyle name="level1a 2 9 3 3 2 2" xfId="4148"/>
    <cellStyle name="level1a 2 9 3 4" xfId="4149"/>
    <cellStyle name="level1a 2 9 3 4 2" xfId="4150"/>
    <cellStyle name="level1a 2 9 4" xfId="4151"/>
    <cellStyle name="level1a 2 9 5" xfId="4152"/>
    <cellStyle name="level1a 2 9 5 2" xfId="4153"/>
    <cellStyle name="level1a 2 9 5 2 2" xfId="4154"/>
    <cellStyle name="level1a 2 9 6" xfId="4155"/>
    <cellStyle name="level1a 2 9 6 2" xfId="4156"/>
    <cellStyle name="level1a 2 9 7" xfId="4157"/>
    <cellStyle name="level1a 2_STUD aligned by INSTIT" xfId="4158"/>
    <cellStyle name="level1a 3" xfId="119"/>
    <cellStyle name="level1a 3 10" xfId="4159"/>
    <cellStyle name="level1a 3 10 2" xfId="4160"/>
    <cellStyle name="level1a 3 10 2 2" xfId="4161"/>
    <cellStyle name="level1a 3 10 2 2 2" xfId="4162"/>
    <cellStyle name="level1a 3 10 2 3" xfId="4163"/>
    <cellStyle name="level1a 3 10 2 3 2" xfId="4164"/>
    <cellStyle name="level1a 3 10 2 3 2 2" xfId="4165"/>
    <cellStyle name="level1a 3 10 2 4" xfId="4166"/>
    <cellStyle name="level1a 3 10 3" xfId="4167"/>
    <cellStyle name="level1a 3 10 3 2" xfId="4168"/>
    <cellStyle name="level1a 3 10 3 2 2" xfId="4169"/>
    <cellStyle name="level1a 3 10 3 3" xfId="4170"/>
    <cellStyle name="level1a 3 10 3 3 2" xfId="4171"/>
    <cellStyle name="level1a 3 10 3 3 2 2" xfId="4172"/>
    <cellStyle name="level1a 3 10 3 4" xfId="4173"/>
    <cellStyle name="level1a 3 10 3 4 2" xfId="4174"/>
    <cellStyle name="level1a 3 10 4" xfId="4175"/>
    <cellStyle name="level1a 3 10 5" xfId="4176"/>
    <cellStyle name="level1a 3 10 5 2" xfId="4177"/>
    <cellStyle name="level1a 3 10 6" xfId="4178"/>
    <cellStyle name="level1a 3 10 6 2" xfId="4179"/>
    <cellStyle name="level1a 3 10 6 2 2" xfId="4180"/>
    <cellStyle name="level1a 3 10 7" xfId="4181"/>
    <cellStyle name="level1a 3 10 7 2" xfId="4182"/>
    <cellStyle name="level1a 3 11" xfId="4183"/>
    <cellStyle name="level1a 3 11 2" xfId="4184"/>
    <cellStyle name="level1a 3 11 2 2" xfId="4185"/>
    <cellStyle name="level1a 3 11 2 2 2" xfId="4186"/>
    <cellStyle name="level1a 3 11 2 3" xfId="4187"/>
    <cellStyle name="level1a 3 11 2 3 2" xfId="4188"/>
    <cellStyle name="level1a 3 11 2 3 2 2" xfId="4189"/>
    <cellStyle name="level1a 3 11 2 4" xfId="4190"/>
    <cellStyle name="level1a 3 11 3" xfId="4191"/>
    <cellStyle name="level1a 3 11 3 2" xfId="4192"/>
    <cellStyle name="level1a 3 11 3 2 2" xfId="4193"/>
    <cellStyle name="level1a 3 11 3 3" xfId="4194"/>
    <cellStyle name="level1a 3 11 3 3 2" xfId="4195"/>
    <cellStyle name="level1a 3 11 3 3 2 2" xfId="4196"/>
    <cellStyle name="level1a 3 11 3 4" xfId="4197"/>
    <cellStyle name="level1a 3 11 4" xfId="4198"/>
    <cellStyle name="level1a 3 11 4 2" xfId="4199"/>
    <cellStyle name="level1a 3 11 5" xfId="4200"/>
    <cellStyle name="level1a 3 11 5 2" xfId="4201"/>
    <cellStyle name="level1a 3 11 5 2 2" xfId="4202"/>
    <cellStyle name="level1a 3 11 6" xfId="4203"/>
    <cellStyle name="level1a 3 11 6 2" xfId="4204"/>
    <cellStyle name="level1a 3 12" xfId="4205"/>
    <cellStyle name="level1a 3 12 2" xfId="4206"/>
    <cellStyle name="level1a 3 12 2 2" xfId="4207"/>
    <cellStyle name="level1a 3 12 3" xfId="4208"/>
    <cellStyle name="level1a 3 12 3 2" xfId="4209"/>
    <cellStyle name="level1a 3 12 3 2 2" xfId="4210"/>
    <cellStyle name="level1a 3 12 4" xfId="4211"/>
    <cellStyle name="level1a 3 13" xfId="4212"/>
    <cellStyle name="level1a 3 14" xfId="4213"/>
    <cellStyle name="level1a 3 14 2" xfId="4214"/>
    <cellStyle name="level1a 3 15" xfId="4215"/>
    <cellStyle name="level1a 3 2" xfId="516"/>
    <cellStyle name="level1a 3 2 10" xfId="4216"/>
    <cellStyle name="level1a 3 2 10 2" xfId="4217"/>
    <cellStyle name="level1a 3 2 10 2 2" xfId="4218"/>
    <cellStyle name="level1a 3 2 10 2 2 2" xfId="4219"/>
    <cellStyle name="level1a 3 2 10 2 3" xfId="4220"/>
    <cellStyle name="level1a 3 2 10 2 3 2" xfId="4221"/>
    <cellStyle name="level1a 3 2 10 2 3 2 2" xfId="4222"/>
    <cellStyle name="level1a 3 2 10 2 4" xfId="4223"/>
    <cellStyle name="level1a 3 2 10 3" xfId="4224"/>
    <cellStyle name="level1a 3 2 10 3 2" xfId="4225"/>
    <cellStyle name="level1a 3 2 10 3 2 2" xfId="4226"/>
    <cellStyle name="level1a 3 2 10 3 3" xfId="4227"/>
    <cellStyle name="level1a 3 2 10 3 3 2" xfId="4228"/>
    <cellStyle name="level1a 3 2 10 3 3 2 2" xfId="4229"/>
    <cellStyle name="level1a 3 2 10 3 4" xfId="4230"/>
    <cellStyle name="level1a 3 2 10 4" xfId="4231"/>
    <cellStyle name="level1a 3 2 10 4 2" xfId="4232"/>
    <cellStyle name="level1a 3 2 10 5" xfId="4233"/>
    <cellStyle name="level1a 3 2 10 5 2" xfId="4234"/>
    <cellStyle name="level1a 3 2 10 5 2 2" xfId="4235"/>
    <cellStyle name="level1a 3 2 10 6" xfId="4236"/>
    <cellStyle name="level1a 3 2 10 6 2" xfId="4237"/>
    <cellStyle name="level1a 3 2 11" xfId="4238"/>
    <cellStyle name="level1a 3 2 11 2" xfId="4239"/>
    <cellStyle name="level1a 3 2 11 2 2" xfId="4240"/>
    <cellStyle name="level1a 3 2 11 3" xfId="4241"/>
    <cellStyle name="level1a 3 2 11 3 2" xfId="4242"/>
    <cellStyle name="level1a 3 2 11 3 2 2" xfId="4243"/>
    <cellStyle name="level1a 3 2 11 4" xfId="4244"/>
    <cellStyle name="level1a 3 2 12" xfId="4245"/>
    <cellStyle name="level1a 3 2 12 2" xfId="4246"/>
    <cellStyle name="level1a 3 2 13" xfId="4247"/>
    <cellStyle name="level1a 3 2 2" xfId="517"/>
    <cellStyle name="level1a 3 2 2 10" xfId="4248"/>
    <cellStyle name="level1a 3 2 2 10 2" xfId="4249"/>
    <cellStyle name="level1a 3 2 2 11" xfId="4250"/>
    <cellStyle name="level1a 3 2 2 2" xfId="518"/>
    <cellStyle name="level1a 3 2 2 2 2" xfId="519"/>
    <cellStyle name="level1a 3 2 2 2 2 2" xfId="4251"/>
    <cellStyle name="level1a 3 2 2 2 2 2 2" xfId="4252"/>
    <cellStyle name="level1a 3 2 2 2 2 2 2 2" xfId="4253"/>
    <cellStyle name="level1a 3 2 2 2 2 2 3" xfId="4254"/>
    <cellStyle name="level1a 3 2 2 2 2 2 3 2" xfId="4255"/>
    <cellStyle name="level1a 3 2 2 2 2 2 3 2 2" xfId="4256"/>
    <cellStyle name="level1a 3 2 2 2 2 2 4" xfId="4257"/>
    <cellStyle name="level1a 3 2 2 2 2 3" xfId="4258"/>
    <cellStyle name="level1a 3 2 2 2 2 3 2" xfId="4259"/>
    <cellStyle name="level1a 3 2 2 2 2 3 2 2" xfId="4260"/>
    <cellStyle name="level1a 3 2 2 2 2 3 3" xfId="4261"/>
    <cellStyle name="level1a 3 2 2 2 2 3 3 2" xfId="4262"/>
    <cellStyle name="level1a 3 2 2 2 2 3 3 2 2" xfId="4263"/>
    <cellStyle name="level1a 3 2 2 2 2 3 4" xfId="4264"/>
    <cellStyle name="level1a 3 2 2 2 2 3 4 2" xfId="4265"/>
    <cellStyle name="level1a 3 2 2 2 2 4" xfId="4266"/>
    <cellStyle name="level1a 3 2 2 2 2 5" xfId="4267"/>
    <cellStyle name="level1a 3 2 2 2 2 5 2" xfId="4268"/>
    <cellStyle name="level1a 3 2 2 2 2 6" xfId="4269"/>
    <cellStyle name="level1a 3 2 2 2 2 6 2" xfId="4270"/>
    <cellStyle name="level1a 3 2 2 2 2 7" xfId="4271"/>
    <cellStyle name="level1a 3 2 2 2 3" xfId="520"/>
    <cellStyle name="level1a 3 2 2 2 3 2" xfId="4272"/>
    <cellStyle name="level1a 3 2 2 2 3 2 2" xfId="4273"/>
    <cellStyle name="level1a 3 2 2 2 3 2 2 2" xfId="4274"/>
    <cellStyle name="level1a 3 2 2 2 3 2 3" xfId="4275"/>
    <cellStyle name="level1a 3 2 2 2 3 2 3 2" xfId="4276"/>
    <cellStyle name="level1a 3 2 2 2 3 2 3 2 2" xfId="4277"/>
    <cellStyle name="level1a 3 2 2 2 3 2 4" xfId="4278"/>
    <cellStyle name="level1a 3 2 2 2 3 3" xfId="4279"/>
    <cellStyle name="level1a 3 2 2 2 3 3 2" xfId="4280"/>
    <cellStyle name="level1a 3 2 2 2 3 3 2 2" xfId="4281"/>
    <cellStyle name="level1a 3 2 2 2 3 3 3" xfId="4282"/>
    <cellStyle name="level1a 3 2 2 2 3 3 3 2" xfId="4283"/>
    <cellStyle name="level1a 3 2 2 2 3 3 3 2 2" xfId="4284"/>
    <cellStyle name="level1a 3 2 2 2 3 3 4" xfId="4285"/>
    <cellStyle name="level1a 3 2 2 2 3 3 4 2" xfId="4286"/>
    <cellStyle name="level1a 3 2 2 2 3 4" xfId="4287"/>
    <cellStyle name="level1a 3 2 2 2 3 5" xfId="4288"/>
    <cellStyle name="level1a 3 2 2 2 3 5 2" xfId="4289"/>
    <cellStyle name="level1a 3 2 2 2 3 5 2 2" xfId="4290"/>
    <cellStyle name="level1a 3 2 2 2 3 6" xfId="4291"/>
    <cellStyle name="level1a 3 2 2 2 3 6 2" xfId="4292"/>
    <cellStyle name="level1a 3 2 2 2 3 7" xfId="4293"/>
    <cellStyle name="level1a 3 2 2 2 4" xfId="4294"/>
    <cellStyle name="level1a 3 2 2 2 4 2" xfId="4295"/>
    <cellStyle name="level1a 3 2 2 2 4 2 2" xfId="4296"/>
    <cellStyle name="level1a 3 2 2 2 4 2 2 2" xfId="4297"/>
    <cellStyle name="level1a 3 2 2 2 4 2 3" xfId="4298"/>
    <cellStyle name="level1a 3 2 2 2 4 2 3 2" xfId="4299"/>
    <cellStyle name="level1a 3 2 2 2 4 2 3 2 2" xfId="4300"/>
    <cellStyle name="level1a 3 2 2 2 4 2 4" xfId="4301"/>
    <cellStyle name="level1a 3 2 2 2 4 3" xfId="4302"/>
    <cellStyle name="level1a 3 2 2 2 4 3 2" xfId="4303"/>
    <cellStyle name="level1a 3 2 2 2 4 3 2 2" xfId="4304"/>
    <cellStyle name="level1a 3 2 2 2 4 3 3" xfId="4305"/>
    <cellStyle name="level1a 3 2 2 2 4 3 3 2" xfId="4306"/>
    <cellStyle name="level1a 3 2 2 2 4 3 3 2 2" xfId="4307"/>
    <cellStyle name="level1a 3 2 2 2 4 3 4" xfId="4308"/>
    <cellStyle name="level1a 3 2 2 2 4 3 4 2" xfId="4309"/>
    <cellStyle name="level1a 3 2 2 2 4 4" xfId="4310"/>
    <cellStyle name="level1a 3 2 2 2 4 5" xfId="4311"/>
    <cellStyle name="level1a 3 2 2 2 4 5 2" xfId="4312"/>
    <cellStyle name="level1a 3 2 2 2 4 6" xfId="4313"/>
    <cellStyle name="level1a 3 2 2 2 4 6 2" xfId="4314"/>
    <cellStyle name="level1a 3 2 2 2 4 6 2 2" xfId="4315"/>
    <cellStyle name="level1a 3 2 2 2 4 7" xfId="4316"/>
    <cellStyle name="level1a 3 2 2 2 4 7 2" xfId="4317"/>
    <cellStyle name="level1a 3 2 2 2 5" xfId="4318"/>
    <cellStyle name="level1a 3 2 2 2 5 2" xfId="4319"/>
    <cellStyle name="level1a 3 2 2 2 5 2 2" xfId="4320"/>
    <cellStyle name="level1a 3 2 2 2 5 2 2 2" xfId="4321"/>
    <cellStyle name="level1a 3 2 2 2 5 2 3" xfId="4322"/>
    <cellStyle name="level1a 3 2 2 2 5 2 3 2" xfId="4323"/>
    <cellStyle name="level1a 3 2 2 2 5 2 3 2 2" xfId="4324"/>
    <cellStyle name="level1a 3 2 2 2 5 2 4" xfId="4325"/>
    <cellStyle name="level1a 3 2 2 2 5 3" xfId="4326"/>
    <cellStyle name="level1a 3 2 2 2 5 3 2" xfId="4327"/>
    <cellStyle name="level1a 3 2 2 2 5 3 2 2" xfId="4328"/>
    <cellStyle name="level1a 3 2 2 2 5 3 3" xfId="4329"/>
    <cellStyle name="level1a 3 2 2 2 5 3 3 2" xfId="4330"/>
    <cellStyle name="level1a 3 2 2 2 5 3 3 2 2" xfId="4331"/>
    <cellStyle name="level1a 3 2 2 2 5 3 4" xfId="4332"/>
    <cellStyle name="level1a 3 2 2 2 5 4" xfId="4333"/>
    <cellStyle name="level1a 3 2 2 2 5 4 2" xfId="4334"/>
    <cellStyle name="level1a 3 2 2 2 5 5" xfId="4335"/>
    <cellStyle name="level1a 3 2 2 2 5 5 2" xfId="4336"/>
    <cellStyle name="level1a 3 2 2 2 5 5 2 2" xfId="4337"/>
    <cellStyle name="level1a 3 2 2 2 5 6" xfId="4338"/>
    <cellStyle name="level1a 3 2 2 2 5 6 2" xfId="4339"/>
    <cellStyle name="level1a 3 2 2 2 6" xfId="4340"/>
    <cellStyle name="level1a 3 2 2 2 6 2" xfId="4341"/>
    <cellStyle name="level1a 3 2 2 2 6 2 2" xfId="4342"/>
    <cellStyle name="level1a 3 2 2 2 6 2 2 2" xfId="4343"/>
    <cellStyle name="level1a 3 2 2 2 6 2 3" xfId="4344"/>
    <cellStyle name="level1a 3 2 2 2 6 2 3 2" xfId="4345"/>
    <cellStyle name="level1a 3 2 2 2 6 2 3 2 2" xfId="4346"/>
    <cellStyle name="level1a 3 2 2 2 6 2 4" xfId="4347"/>
    <cellStyle name="level1a 3 2 2 2 6 3" xfId="4348"/>
    <cellStyle name="level1a 3 2 2 2 6 3 2" xfId="4349"/>
    <cellStyle name="level1a 3 2 2 2 6 3 2 2" xfId="4350"/>
    <cellStyle name="level1a 3 2 2 2 6 3 3" xfId="4351"/>
    <cellStyle name="level1a 3 2 2 2 6 3 3 2" xfId="4352"/>
    <cellStyle name="level1a 3 2 2 2 6 3 3 2 2" xfId="4353"/>
    <cellStyle name="level1a 3 2 2 2 6 3 4" xfId="4354"/>
    <cellStyle name="level1a 3 2 2 2 6 4" xfId="4355"/>
    <cellStyle name="level1a 3 2 2 2 6 4 2" xfId="4356"/>
    <cellStyle name="level1a 3 2 2 2 6 5" xfId="4357"/>
    <cellStyle name="level1a 3 2 2 2 6 5 2" xfId="4358"/>
    <cellStyle name="level1a 3 2 2 2 6 5 2 2" xfId="4359"/>
    <cellStyle name="level1a 3 2 2 2 6 6" xfId="4360"/>
    <cellStyle name="level1a 3 2 2 2 6 6 2" xfId="4361"/>
    <cellStyle name="level1a 3 2 2 2 7" xfId="4362"/>
    <cellStyle name="level1a 3 2 2 2 7 2" xfId="4363"/>
    <cellStyle name="level1a 3 2 2 2 7 2 2" xfId="4364"/>
    <cellStyle name="level1a 3 2 2 2 7 3" xfId="4365"/>
    <cellStyle name="level1a 3 2 2 2 7 3 2" xfId="4366"/>
    <cellStyle name="level1a 3 2 2 2 7 3 2 2" xfId="4367"/>
    <cellStyle name="level1a 3 2 2 2 7 4" xfId="4368"/>
    <cellStyle name="level1a 3 2 2 2 8" xfId="4369"/>
    <cellStyle name="level1a 3 2 2 2 8 2" xfId="4370"/>
    <cellStyle name="level1a 3 2 2 2 9" xfId="4371"/>
    <cellStyle name="level1a 3 2 2 2_STUD aligned by INSTIT" xfId="4372"/>
    <cellStyle name="level1a 3 2 2 3" xfId="521"/>
    <cellStyle name="level1a 3 2 2 3 10" xfId="4373"/>
    <cellStyle name="level1a 3 2 2 3 2" xfId="522"/>
    <cellStyle name="level1a 3 2 2 3 2 2" xfId="4374"/>
    <cellStyle name="level1a 3 2 2 3 2 2 2" xfId="4375"/>
    <cellStyle name="level1a 3 2 2 3 2 2 2 2" xfId="4376"/>
    <cellStyle name="level1a 3 2 2 3 2 2 3" xfId="4377"/>
    <cellStyle name="level1a 3 2 2 3 2 2 3 2" xfId="4378"/>
    <cellStyle name="level1a 3 2 2 3 2 2 3 2 2" xfId="4379"/>
    <cellStyle name="level1a 3 2 2 3 2 2 4" xfId="4380"/>
    <cellStyle name="level1a 3 2 2 3 2 3" xfId="4381"/>
    <cellStyle name="level1a 3 2 2 3 2 3 2" xfId="4382"/>
    <cellStyle name="level1a 3 2 2 3 2 3 2 2" xfId="4383"/>
    <cellStyle name="level1a 3 2 2 3 2 3 3" xfId="4384"/>
    <cellStyle name="level1a 3 2 2 3 2 3 3 2" xfId="4385"/>
    <cellStyle name="level1a 3 2 2 3 2 3 3 2 2" xfId="4386"/>
    <cellStyle name="level1a 3 2 2 3 2 3 4" xfId="4387"/>
    <cellStyle name="level1a 3 2 2 3 2 3 4 2" xfId="4388"/>
    <cellStyle name="level1a 3 2 2 3 2 4" xfId="4389"/>
    <cellStyle name="level1a 3 2 2 3 2 5" xfId="4390"/>
    <cellStyle name="level1a 3 2 2 3 2 5 2" xfId="4391"/>
    <cellStyle name="level1a 3 2 2 3 2 5 2 2" xfId="4392"/>
    <cellStyle name="level1a 3 2 2 3 2 6" xfId="4393"/>
    <cellStyle name="level1a 3 2 2 3 2 6 2" xfId="4394"/>
    <cellStyle name="level1a 3 2 2 3 2 7" xfId="4395"/>
    <cellStyle name="level1a 3 2 2 3 3" xfId="523"/>
    <cellStyle name="level1a 3 2 2 3 3 2" xfId="4396"/>
    <cellStyle name="level1a 3 2 2 3 3 2 2" xfId="4397"/>
    <cellStyle name="level1a 3 2 2 3 3 2 2 2" xfId="4398"/>
    <cellStyle name="level1a 3 2 2 3 3 2 3" xfId="4399"/>
    <cellStyle name="level1a 3 2 2 3 3 2 3 2" xfId="4400"/>
    <cellStyle name="level1a 3 2 2 3 3 2 3 2 2" xfId="4401"/>
    <cellStyle name="level1a 3 2 2 3 3 2 4" xfId="4402"/>
    <cellStyle name="level1a 3 2 2 3 3 3" xfId="4403"/>
    <cellStyle name="level1a 3 2 2 3 3 3 2" xfId="4404"/>
    <cellStyle name="level1a 3 2 2 3 3 3 2 2" xfId="4405"/>
    <cellStyle name="level1a 3 2 2 3 3 3 3" xfId="4406"/>
    <cellStyle name="level1a 3 2 2 3 3 3 3 2" xfId="4407"/>
    <cellStyle name="level1a 3 2 2 3 3 3 3 2 2" xfId="4408"/>
    <cellStyle name="level1a 3 2 2 3 3 3 4" xfId="4409"/>
    <cellStyle name="level1a 3 2 2 3 3 4" xfId="4410"/>
    <cellStyle name="level1a 3 2 2 3 3 4 2" xfId="4411"/>
    <cellStyle name="level1a 3 2 2 3 3 5" xfId="4412"/>
    <cellStyle name="level1a 3 2 2 3 3 5 2" xfId="4413"/>
    <cellStyle name="level1a 3 2 2 3 3 6" xfId="4414"/>
    <cellStyle name="level1a 3 2 2 3 4" xfId="4415"/>
    <cellStyle name="level1a 3 2 2 3 4 2" xfId="4416"/>
    <cellStyle name="level1a 3 2 2 3 4 2 2" xfId="4417"/>
    <cellStyle name="level1a 3 2 2 3 4 2 2 2" xfId="4418"/>
    <cellStyle name="level1a 3 2 2 3 4 2 3" xfId="4419"/>
    <cellStyle name="level1a 3 2 2 3 4 2 3 2" xfId="4420"/>
    <cellStyle name="level1a 3 2 2 3 4 2 3 2 2" xfId="4421"/>
    <cellStyle name="level1a 3 2 2 3 4 2 4" xfId="4422"/>
    <cellStyle name="level1a 3 2 2 3 4 3" xfId="4423"/>
    <cellStyle name="level1a 3 2 2 3 4 3 2" xfId="4424"/>
    <cellStyle name="level1a 3 2 2 3 4 3 2 2" xfId="4425"/>
    <cellStyle name="level1a 3 2 2 3 4 3 3" xfId="4426"/>
    <cellStyle name="level1a 3 2 2 3 4 3 3 2" xfId="4427"/>
    <cellStyle name="level1a 3 2 2 3 4 3 3 2 2" xfId="4428"/>
    <cellStyle name="level1a 3 2 2 3 4 3 4" xfId="4429"/>
    <cellStyle name="level1a 3 2 2 3 4 4" xfId="4430"/>
    <cellStyle name="level1a 3 2 2 3 4 4 2" xfId="4431"/>
    <cellStyle name="level1a 3 2 2 3 4 5" xfId="4432"/>
    <cellStyle name="level1a 3 2 2 3 4 5 2" xfId="4433"/>
    <cellStyle name="level1a 3 2 2 3 4 5 2 2" xfId="4434"/>
    <cellStyle name="level1a 3 2 2 3 4 6" xfId="4435"/>
    <cellStyle name="level1a 3 2 2 3 4 6 2" xfId="4436"/>
    <cellStyle name="level1a 3 2 2 3 5" xfId="4437"/>
    <cellStyle name="level1a 3 2 2 3 5 2" xfId="4438"/>
    <cellStyle name="level1a 3 2 2 3 5 2 2" xfId="4439"/>
    <cellStyle name="level1a 3 2 2 3 5 2 2 2" xfId="4440"/>
    <cellStyle name="level1a 3 2 2 3 5 2 3" xfId="4441"/>
    <cellStyle name="level1a 3 2 2 3 5 2 3 2" xfId="4442"/>
    <cellStyle name="level1a 3 2 2 3 5 2 3 2 2" xfId="4443"/>
    <cellStyle name="level1a 3 2 2 3 5 2 4" xfId="4444"/>
    <cellStyle name="level1a 3 2 2 3 5 3" xfId="4445"/>
    <cellStyle name="level1a 3 2 2 3 5 3 2" xfId="4446"/>
    <cellStyle name="level1a 3 2 2 3 5 3 2 2" xfId="4447"/>
    <cellStyle name="level1a 3 2 2 3 5 3 3" xfId="4448"/>
    <cellStyle name="level1a 3 2 2 3 5 3 3 2" xfId="4449"/>
    <cellStyle name="level1a 3 2 2 3 5 3 3 2 2" xfId="4450"/>
    <cellStyle name="level1a 3 2 2 3 5 3 4" xfId="4451"/>
    <cellStyle name="level1a 3 2 2 3 5 4" xfId="4452"/>
    <cellStyle name="level1a 3 2 2 3 5 4 2" xfId="4453"/>
    <cellStyle name="level1a 3 2 2 3 5 5" xfId="4454"/>
    <cellStyle name="level1a 3 2 2 3 5 5 2" xfId="4455"/>
    <cellStyle name="level1a 3 2 2 3 5 5 2 2" xfId="4456"/>
    <cellStyle name="level1a 3 2 2 3 5 6" xfId="4457"/>
    <cellStyle name="level1a 3 2 2 3 5 6 2" xfId="4458"/>
    <cellStyle name="level1a 3 2 2 3 6" xfId="4459"/>
    <cellStyle name="level1a 3 2 2 3 6 2" xfId="4460"/>
    <cellStyle name="level1a 3 2 2 3 6 2 2" xfId="4461"/>
    <cellStyle name="level1a 3 2 2 3 6 2 2 2" xfId="4462"/>
    <cellStyle name="level1a 3 2 2 3 6 2 3" xfId="4463"/>
    <cellStyle name="level1a 3 2 2 3 6 2 3 2" xfId="4464"/>
    <cellStyle name="level1a 3 2 2 3 6 2 3 2 2" xfId="4465"/>
    <cellStyle name="level1a 3 2 2 3 6 2 4" xfId="4466"/>
    <cellStyle name="level1a 3 2 2 3 6 3" xfId="4467"/>
    <cellStyle name="level1a 3 2 2 3 6 3 2" xfId="4468"/>
    <cellStyle name="level1a 3 2 2 3 6 3 2 2" xfId="4469"/>
    <cellStyle name="level1a 3 2 2 3 6 3 3" xfId="4470"/>
    <cellStyle name="level1a 3 2 2 3 6 3 3 2" xfId="4471"/>
    <cellStyle name="level1a 3 2 2 3 6 3 3 2 2" xfId="4472"/>
    <cellStyle name="level1a 3 2 2 3 6 3 4" xfId="4473"/>
    <cellStyle name="level1a 3 2 2 3 6 4" xfId="4474"/>
    <cellStyle name="level1a 3 2 2 3 6 4 2" xfId="4475"/>
    <cellStyle name="level1a 3 2 2 3 6 5" xfId="4476"/>
    <cellStyle name="level1a 3 2 2 3 6 5 2" xfId="4477"/>
    <cellStyle name="level1a 3 2 2 3 6 5 2 2" xfId="4478"/>
    <cellStyle name="level1a 3 2 2 3 6 6" xfId="4479"/>
    <cellStyle name="level1a 3 2 2 3 6 6 2" xfId="4480"/>
    <cellStyle name="level1a 3 2 2 3 7" xfId="4481"/>
    <cellStyle name="level1a 3 2 2 3 7 2" xfId="4482"/>
    <cellStyle name="level1a 3 2 2 3 7 2 2" xfId="4483"/>
    <cellStyle name="level1a 3 2 2 3 7 3" xfId="4484"/>
    <cellStyle name="level1a 3 2 2 3 7 3 2" xfId="4485"/>
    <cellStyle name="level1a 3 2 2 3 7 3 2 2" xfId="4486"/>
    <cellStyle name="level1a 3 2 2 3 7 4" xfId="4487"/>
    <cellStyle name="level1a 3 2 2 3 8" xfId="4488"/>
    <cellStyle name="level1a 3 2 2 3 8 2" xfId="4489"/>
    <cellStyle name="level1a 3 2 2 3 8 2 2" xfId="4490"/>
    <cellStyle name="level1a 3 2 2 3 8 3" xfId="4491"/>
    <cellStyle name="level1a 3 2 2 3 8 3 2" xfId="4492"/>
    <cellStyle name="level1a 3 2 2 3 8 3 2 2" xfId="4493"/>
    <cellStyle name="level1a 3 2 2 3 8 4" xfId="4494"/>
    <cellStyle name="level1a 3 2 2 3 9" xfId="4495"/>
    <cellStyle name="level1a 3 2 2 3 9 2" xfId="4496"/>
    <cellStyle name="level1a 3 2 2 3_STUD aligned by INSTIT" xfId="4497"/>
    <cellStyle name="level1a 3 2 2 4" xfId="524"/>
    <cellStyle name="level1a 3 2 2 4 2" xfId="4498"/>
    <cellStyle name="level1a 3 2 2 4 2 2" xfId="4499"/>
    <cellStyle name="level1a 3 2 2 4 2 2 2" xfId="4500"/>
    <cellStyle name="level1a 3 2 2 4 2 3" xfId="4501"/>
    <cellStyle name="level1a 3 2 2 4 2 3 2" xfId="4502"/>
    <cellStyle name="level1a 3 2 2 4 2 3 2 2" xfId="4503"/>
    <cellStyle name="level1a 3 2 2 4 2 4" xfId="4504"/>
    <cellStyle name="level1a 3 2 2 4 3" xfId="4505"/>
    <cellStyle name="level1a 3 2 2 4 3 2" xfId="4506"/>
    <cellStyle name="level1a 3 2 2 4 3 2 2" xfId="4507"/>
    <cellStyle name="level1a 3 2 2 4 3 3" xfId="4508"/>
    <cellStyle name="level1a 3 2 2 4 3 3 2" xfId="4509"/>
    <cellStyle name="level1a 3 2 2 4 3 3 2 2" xfId="4510"/>
    <cellStyle name="level1a 3 2 2 4 3 4" xfId="4511"/>
    <cellStyle name="level1a 3 2 2 4 3 4 2" xfId="4512"/>
    <cellStyle name="level1a 3 2 2 4 4" xfId="4513"/>
    <cellStyle name="level1a 3 2 2 4 5" xfId="4514"/>
    <cellStyle name="level1a 3 2 2 4 5 2" xfId="4515"/>
    <cellStyle name="level1a 3 2 2 4 6" xfId="4516"/>
    <cellStyle name="level1a 3 2 2 4 6 2" xfId="4517"/>
    <cellStyle name="level1a 3 2 2 4 7" xfId="4518"/>
    <cellStyle name="level1a 3 2 2 5" xfId="525"/>
    <cellStyle name="level1a 3 2 2 5 2" xfId="4519"/>
    <cellStyle name="level1a 3 2 2 5 2 2" xfId="4520"/>
    <cellStyle name="level1a 3 2 2 5 2 2 2" xfId="4521"/>
    <cellStyle name="level1a 3 2 2 5 2 3" xfId="4522"/>
    <cellStyle name="level1a 3 2 2 5 2 3 2" xfId="4523"/>
    <cellStyle name="level1a 3 2 2 5 2 3 2 2" xfId="4524"/>
    <cellStyle name="level1a 3 2 2 5 2 4" xfId="4525"/>
    <cellStyle name="level1a 3 2 2 5 3" xfId="4526"/>
    <cellStyle name="level1a 3 2 2 5 3 2" xfId="4527"/>
    <cellStyle name="level1a 3 2 2 5 3 2 2" xfId="4528"/>
    <cellStyle name="level1a 3 2 2 5 3 3" xfId="4529"/>
    <cellStyle name="level1a 3 2 2 5 3 3 2" xfId="4530"/>
    <cellStyle name="level1a 3 2 2 5 3 3 2 2" xfId="4531"/>
    <cellStyle name="level1a 3 2 2 5 3 4" xfId="4532"/>
    <cellStyle name="level1a 3 2 2 5 3 4 2" xfId="4533"/>
    <cellStyle name="level1a 3 2 2 5 4" xfId="4534"/>
    <cellStyle name="level1a 3 2 2 5 5" xfId="4535"/>
    <cellStyle name="level1a 3 2 2 5 5 2" xfId="4536"/>
    <cellStyle name="level1a 3 2 2 5 6" xfId="4537"/>
    <cellStyle name="level1a 3 2 2 5 6 2" xfId="4538"/>
    <cellStyle name="level1a 3 2 2 5 6 2 2" xfId="4539"/>
    <cellStyle name="level1a 3 2 2 5 7" xfId="4540"/>
    <cellStyle name="level1a 3 2 2 5 7 2" xfId="4541"/>
    <cellStyle name="level1a 3 2 2 5 8" xfId="4542"/>
    <cellStyle name="level1a 3 2 2 6" xfId="4543"/>
    <cellStyle name="level1a 3 2 2 6 2" xfId="4544"/>
    <cellStyle name="level1a 3 2 2 6 2 2" xfId="4545"/>
    <cellStyle name="level1a 3 2 2 6 2 2 2" xfId="4546"/>
    <cellStyle name="level1a 3 2 2 6 2 3" xfId="4547"/>
    <cellStyle name="level1a 3 2 2 6 2 3 2" xfId="4548"/>
    <cellStyle name="level1a 3 2 2 6 2 3 2 2" xfId="4549"/>
    <cellStyle name="level1a 3 2 2 6 2 4" xfId="4550"/>
    <cellStyle name="level1a 3 2 2 6 3" xfId="4551"/>
    <cellStyle name="level1a 3 2 2 6 3 2" xfId="4552"/>
    <cellStyle name="level1a 3 2 2 6 3 2 2" xfId="4553"/>
    <cellStyle name="level1a 3 2 2 6 3 3" xfId="4554"/>
    <cellStyle name="level1a 3 2 2 6 3 3 2" xfId="4555"/>
    <cellStyle name="level1a 3 2 2 6 3 3 2 2" xfId="4556"/>
    <cellStyle name="level1a 3 2 2 6 3 4" xfId="4557"/>
    <cellStyle name="level1a 3 2 2 6 3 4 2" xfId="4558"/>
    <cellStyle name="level1a 3 2 2 6 4" xfId="4559"/>
    <cellStyle name="level1a 3 2 2 6 5" xfId="4560"/>
    <cellStyle name="level1a 3 2 2 6 5 2" xfId="4561"/>
    <cellStyle name="level1a 3 2 2 6 5 2 2" xfId="4562"/>
    <cellStyle name="level1a 3 2 2 6 6" xfId="4563"/>
    <cellStyle name="level1a 3 2 2 6 6 2" xfId="4564"/>
    <cellStyle name="level1a 3 2 2 7" xfId="4565"/>
    <cellStyle name="level1a 3 2 2 7 2" xfId="4566"/>
    <cellStyle name="level1a 3 2 2 7 2 2" xfId="4567"/>
    <cellStyle name="level1a 3 2 2 7 2 2 2" xfId="4568"/>
    <cellStyle name="level1a 3 2 2 7 2 3" xfId="4569"/>
    <cellStyle name="level1a 3 2 2 7 2 3 2" xfId="4570"/>
    <cellStyle name="level1a 3 2 2 7 2 3 2 2" xfId="4571"/>
    <cellStyle name="level1a 3 2 2 7 2 4" xfId="4572"/>
    <cellStyle name="level1a 3 2 2 7 3" xfId="4573"/>
    <cellStyle name="level1a 3 2 2 7 3 2" xfId="4574"/>
    <cellStyle name="level1a 3 2 2 7 3 2 2" xfId="4575"/>
    <cellStyle name="level1a 3 2 2 7 3 3" xfId="4576"/>
    <cellStyle name="level1a 3 2 2 7 3 3 2" xfId="4577"/>
    <cellStyle name="level1a 3 2 2 7 3 3 2 2" xfId="4578"/>
    <cellStyle name="level1a 3 2 2 7 3 4" xfId="4579"/>
    <cellStyle name="level1a 3 2 2 7 3 4 2" xfId="4580"/>
    <cellStyle name="level1a 3 2 2 7 4" xfId="4581"/>
    <cellStyle name="level1a 3 2 2 7 5" xfId="4582"/>
    <cellStyle name="level1a 3 2 2 7 5 2" xfId="4583"/>
    <cellStyle name="level1a 3 2 2 7 6" xfId="4584"/>
    <cellStyle name="level1a 3 2 2 7 6 2" xfId="4585"/>
    <cellStyle name="level1a 3 2 2 7 6 2 2" xfId="4586"/>
    <cellStyle name="level1a 3 2 2 7 7" xfId="4587"/>
    <cellStyle name="level1a 3 2 2 7 7 2" xfId="4588"/>
    <cellStyle name="level1a 3 2 2 8" xfId="4589"/>
    <cellStyle name="level1a 3 2 2 8 2" xfId="4590"/>
    <cellStyle name="level1a 3 2 2 8 2 2" xfId="4591"/>
    <cellStyle name="level1a 3 2 2 8 2 2 2" xfId="4592"/>
    <cellStyle name="level1a 3 2 2 8 2 3" xfId="4593"/>
    <cellStyle name="level1a 3 2 2 8 2 3 2" xfId="4594"/>
    <cellStyle name="level1a 3 2 2 8 2 3 2 2" xfId="4595"/>
    <cellStyle name="level1a 3 2 2 8 2 4" xfId="4596"/>
    <cellStyle name="level1a 3 2 2 8 3" xfId="4597"/>
    <cellStyle name="level1a 3 2 2 8 3 2" xfId="4598"/>
    <cellStyle name="level1a 3 2 2 8 3 2 2" xfId="4599"/>
    <cellStyle name="level1a 3 2 2 8 3 3" xfId="4600"/>
    <cellStyle name="level1a 3 2 2 8 3 3 2" xfId="4601"/>
    <cellStyle name="level1a 3 2 2 8 3 3 2 2" xfId="4602"/>
    <cellStyle name="level1a 3 2 2 8 3 4" xfId="4603"/>
    <cellStyle name="level1a 3 2 2 8 4" xfId="4604"/>
    <cellStyle name="level1a 3 2 2 8 4 2" xfId="4605"/>
    <cellStyle name="level1a 3 2 2 8 5" xfId="4606"/>
    <cellStyle name="level1a 3 2 2 8 5 2" xfId="4607"/>
    <cellStyle name="level1a 3 2 2 8 5 2 2" xfId="4608"/>
    <cellStyle name="level1a 3 2 2 8 6" xfId="4609"/>
    <cellStyle name="level1a 3 2 2 8 6 2" xfId="4610"/>
    <cellStyle name="level1a 3 2 2 9" xfId="4611"/>
    <cellStyle name="level1a 3 2 2 9 2" xfId="4612"/>
    <cellStyle name="level1a 3 2 2 9 2 2" xfId="4613"/>
    <cellStyle name="level1a 3 2 2 9 3" xfId="4614"/>
    <cellStyle name="level1a 3 2 2 9 3 2" xfId="4615"/>
    <cellStyle name="level1a 3 2 2 9 3 2 2" xfId="4616"/>
    <cellStyle name="level1a 3 2 2 9 4" xfId="4617"/>
    <cellStyle name="level1a 3 2 2_STUD aligned by INSTIT" xfId="4618"/>
    <cellStyle name="level1a 3 2 3" xfId="526"/>
    <cellStyle name="level1a 3 2 3 10" xfId="4619"/>
    <cellStyle name="level1a 3 2 3 10 2" xfId="4620"/>
    <cellStyle name="level1a 3 2 3 11" xfId="4621"/>
    <cellStyle name="level1a 3 2 3 2" xfId="527"/>
    <cellStyle name="level1a 3 2 3 2 2" xfId="528"/>
    <cellStyle name="level1a 3 2 3 2 2 2" xfId="4622"/>
    <cellStyle name="level1a 3 2 3 2 2 2 2" xfId="4623"/>
    <cellStyle name="level1a 3 2 3 2 2 2 2 2" xfId="4624"/>
    <cellStyle name="level1a 3 2 3 2 2 2 3" xfId="4625"/>
    <cellStyle name="level1a 3 2 3 2 2 2 3 2" xfId="4626"/>
    <cellStyle name="level1a 3 2 3 2 2 2 3 2 2" xfId="4627"/>
    <cellStyle name="level1a 3 2 3 2 2 2 4" xfId="4628"/>
    <cellStyle name="level1a 3 2 3 2 2 3" xfId="4629"/>
    <cellStyle name="level1a 3 2 3 2 2 3 2" xfId="4630"/>
    <cellStyle name="level1a 3 2 3 2 2 3 2 2" xfId="4631"/>
    <cellStyle name="level1a 3 2 3 2 2 3 3" xfId="4632"/>
    <cellStyle name="level1a 3 2 3 2 2 3 3 2" xfId="4633"/>
    <cellStyle name="level1a 3 2 3 2 2 3 3 2 2" xfId="4634"/>
    <cellStyle name="level1a 3 2 3 2 2 3 4" xfId="4635"/>
    <cellStyle name="level1a 3 2 3 2 2 3 4 2" xfId="4636"/>
    <cellStyle name="level1a 3 2 3 2 2 4" xfId="4637"/>
    <cellStyle name="level1a 3 2 3 2 2 5" xfId="4638"/>
    <cellStyle name="level1a 3 2 3 2 2 5 2" xfId="4639"/>
    <cellStyle name="level1a 3 2 3 2 2 6" xfId="4640"/>
    <cellStyle name="level1a 3 2 3 2 2 6 2" xfId="4641"/>
    <cellStyle name="level1a 3 2 3 2 2 7" xfId="4642"/>
    <cellStyle name="level1a 3 2 3 2 3" xfId="529"/>
    <cellStyle name="level1a 3 2 3 2 3 2" xfId="4643"/>
    <cellStyle name="level1a 3 2 3 2 3 2 2" xfId="4644"/>
    <cellStyle name="level1a 3 2 3 2 3 2 2 2" xfId="4645"/>
    <cellStyle name="level1a 3 2 3 2 3 2 3" xfId="4646"/>
    <cellStyle name="level1a 3 2 3 2 3 2 3 2" xfId="4647"/>
    <cellStyle name="level1a 3 2 3 2 3 2 3 2 2" xfId="4648"/>
    <cellStyle name="level1a 3 2 3 2 3 2 4" xfId="4649"/>
    <cellStyle name="level1a 3 2 3 2 3 3" xfId="4650"/>
    <cellStyle name="level1a 3 2 3 2 3 3 2" xfId="4651"/>
    <cellStyle name="level1a 3 2 3 2 3 3 2 2" xfId="4652"/>
    <cellStyle name="level1a 3 2 3 2 3 3 3" xfId="4653"/>
    <cellStyle name="level1a 3 2 3 2 3 3 3 2" xfId="4654"/>
    <cellStyle name="level1a 3 2 3 2 3 3 3 2 2" xfId="4655"/>
    <cellStyle name="level1a 3 2 3 2 3 3 4" xfId="4656"/>
    <cellStyle name="level1a 3 2 3 2 3 3 4 2" xfId="4657"/>
    <cellStyle name="level1a 3 2 3 2 3 4" xfId="4658"/>
    <cellStyle name="level1a 3 2 3 2 3 5" xfId="4659"/>
    <cellStyle name="level1a 3 2 3 2 3 5 2" xfId="4660"/>
    <cellStyle name="level1a 3 2 3 2 3 5 2 2" xfId="4661"/>
    <cellStyle name="level1a 3 2 3 2 3 6" xfId="4662"/>
    <cellStyle name="level1a 3 2 3 2 3 6 2" xfId="4663"/>
    <cellStyle name="level1a 3 2 3 2 3 7" xfId="4664"/>
    <cellStyle name="level1a 3 2 3 2 4" xfId="4665"/>
    <cellStyle name="level1a 3 2 3 2 4 2" xfId="4666"/>
    <cellStyle name="level1a 3 2 3 2 4 2 2" xfId="4667"/>
    <cellStyle name="level1a 3 2 3 2 4 2 2 2" xfId="4668"/>
    <cellStyle name="level1a 3 2 3 2 4 2 3" xfId="4669"/>
    <cellStyle name="level1a 3 2 3 2 4 2 3 2" xfId="4670"/>
    <cellStyle name="level1a 3 2 3 2 4 2 3 2 2" xfId="4671"/>
    <cellStyle name="level1a 3 2 3 2 4 2 4" xfId="4672"/>
    <cellStyle name="level1a 3 2 3 2 4 3" xfId="4673"/>
    <cellStyle name="level1a 3 2 3 2 4 3 2" xfId="4674"/>
    <cellStyle name="level1a 3 2 3 2 4 3 2 2" xfId="4675"/>
    <cellStyle name="level1a 3 2 3 2 4 3 3" xfId="4676"/>
    <cellStyle name="level1a 3 2 3 2 4 3 3 2" xfId="4677"/>
    <cellStyle name="level1a 3 2 3 2 4 3 3 2 2" xfId="4678"/>
    <cellStyle name="level1a 3 2 3 2 4 3 4" xfId="4679"/>
    <cellStyle name="level1a 3 2 3 2 4 3 4 2" xfId="4680"/>
    <cellStyle name="level1a 3 2 3 2 4 4" xfId="4681"/>
    <cellStyle name="level1a 3 2 3 2 4 5" xfId="4682"/>
    <cellStyle name="level1a 3 2 3 2 4 5 2" xfId="4683"/>
    <cellStyle name="level1a 3 2 3 2 4 6" xfId="4684"/>
    <cellStyle name="level1a 3 2 3 2 4 6 2" xfId="4685"/>
    <cellStyle name="level1a 3 2 3 2 4 6 2 2" xfId="4686"/>
    <cellStyle name="level1a 3 2 3 2 4 7" xfId="4687"/>
    <cellStyle name="level1a 3 2 3 2 4 7 2" xfId="4688"/>
    <cellStyle name="level1a 3 2 3 2 5" xfId="4689"/>
    <cellStyle name="level1a 3 2 3 2 5 2" xfId="4690"/>
    <cellStyle name="level1a 3 2 3 2 5 2 2" xfId="4691"/>
    <cellStyle name="level1a 3 2 3 2 5 2 2 2" xfId="4692"/>
    <cellStyle name="level1a 3 2 3 2 5 2 3" xfId="4693"/>
    <cellStyle name="level1a 3 2 3 2 5 2 3 2" xfId="4694"/>
    <cellStyle name="level1a 3 2 3 2 5 2 3 2 2" xfId="4695"/>
    <cellStyle name="level1a 3 2 3 2 5 2 4" xfId="4696"/>
    <cellStyle name="level1a 3 2 3 2 5 3" xfId="4697"/>
    <cellStyle name="level1a 3 2 3 2 5 3 2" xfId="4698"/>
    <cellStyle name="level1a 3 2 3 2 5 3 2 2" xfId="4699"/>
    <cellStyle name="level1a 3 2 3 2 5 3 3" xfId="4700"/>
    <cellStyle name="level1a 3 2 3 2 5 3 3 2" xfId="4701"/>
    <cellStyle name="level1a 3 2 3 2 5 3 3 2 2" xfId="4702"/>
    <cellStyle name="level1a 3 2 3 2 5 3 4" xfId="4703"/>
    <cellStyle name="level1a 3 2 3 2 5 4" xfId="4704"/>
    <cellStyle name="level1a 3 2 3 2 5 4 2" xfId="4705"/>
    <cellStyle name="level1a 3 2 3 2 5 5" xfId="4706"/>
    <cellStyle name="level1a 3 2 3 2 5 5 2" xfId="4707"/>
    <cellStyle name="level1a 3 2 3 2 5 5 2 2" xfId="4708"/>
    <cellStyle name="level1a 3 2 3 2 5 6" xfId="4709"/>
    <cellStyle name="level1a 3 2 3 2 5 6 2" xfId="4710"/>
    <cellStyle name="level1a 3 2 3 2 6" xfId="4711"/>
    <cellStyle name="level1a 3 2 3 2 6 2" xfId="4712"/>
    <cellStyle name="level1a 3 2 3 2 6 2 2" xfId="4713"/>
    <cellStyle name="level1a 3 2 3 2 6 2 2 2" xfId="4714"/>
    <cellStyle name="level1a 3 2 3 2 6 2 3" xfId="4715"/>
    <cellStyle name="level1a 3 2 3 2 6 2 3 2" xfId="4716"/>
    <cellStyle name="level1a 3 2 3 2 6 2 3 2 2" xfId="4717"/>
    <cellStyle name="level1a 3 2 3 2 6 2 4" xfId="4718"/>
    <cellStyle name="level1a 3 2 3 2 6 3" xfId="4719"/>
    <cellStyle name="level1a 3 2 3 2 6 3 2" xfId="4720"/>
    <cellStyle name="level1a 3 2 3 2 6 3 2 2" xfId="4721"/>
    <cellStyle name="level1a 3 2 3 2 6 3 3" xfId="4722"/>
    <cellStyle name="level1a 3 2 3 2 6 3 3 2" xfId="4723"/>
    <cellStyle name="level1a 3 2 3 2 6 3 3 2 2" xfId="4724"/>
    <cellStyle name="level1a 3 2 3 2 6 3 4" xfId="4725"/>
    <cellStyle name="level1a 3 2 3 2 6 4" xfId="4726"/>
    <cellStyle name="level1a 3 2 3 2 6 4 2" xfId="4727"/>
    <cellStyle name="level1a 3 2 3 2 6 5" xfId="4728"/>
    <cellStyle name="level1a 3 2 3 2 6 5 2" xfId="4729"/>
    <cellStyle name="level1a 3 2 3 2 6 5 2 2" xfId="4730"/>
    <cellStyle name="level1a 3 2 3 2 6 6" xfId="4731"/>
    <cellStyle name="level1a 3 2 3 2 6 6 2" xfId="4732"/>
    <cellStyle name="level1a 3 2 3 2 7" xfId="4733"/>
    <cellStyle name="level1a 3 2 3 2 7 2" xfId="4734"/>
    <cellStyle name="level1a 3 2 3 2 7 2 2" xfId="4735"/>
    <cellStyle name="level1a 3 2 3 2 7 3" xfId="4736"/>
    <cellStyle name="level1a 3 2 3 2 7 3 2" xfId="4737"/>
    <cellStyle name="level1a 3 2 3 2 7 3 2 2" xfId="4738"/>
    <cellStyle name="level1a 3 2 3 2 7 4" xfId="4739"/>
    <cellStyle name="level1a 3 2 3 2 8" xfId="4740"/>
    <cellStyle name="level1a 3 2 3 2 8 2" xfId="4741"/>
    <cellStyle name="level1a 3 2 3 2 9" xfId="4742"/>
    <cellStyle name="level1a 3 2 3 2_STUD aligned by INSTIT" xfId="4743"/>
    <cellStyle name="level1a 3 2 3 3" xfId="530"/>
    <cellStyle name="level1a 3 2 3 3 10" xfId="4744"/>
    <cellStyle name="level1a 3 2 3 3 2" xfId="531"/>
    <cellStyle name="level1a 3 2 3 3 2 2" xfId="4745"/>
    <cellStyle name="level1a 3 2 3 3 2 2 2" xfId="4746"/>
    <cellStyle name="level1a 3 2 3 3 2 2 2 2" xfId="4747"/>
    <cellStyle name="level1a 3 2 3 3 2 2 3" xfId="4748"/>
    <cellStyle name="level1a 3 2 3 3 2 2 3 2" xfId="4749"/>
    <cellStyle name="level1a 3 2 3 3 2 2 3 2 2" xfId="4750"/>
    <cellStyle name="level1a 3 2 3 3 2 2 4" xfId="4751"/>
    <cellStyle name="level1a 3 2 3 3 2 3" xfId="4752"/>
    <cellStyle name="level1a 3 2 3 3 2 3 2" xfId="4753"/>
    <cellStyle name="level1a 3 2 3 3 2 3 2 2" xfId="4754"/>
    <cellStyle name="level1a 3 2 3 3 2 3 3" xfId="4755"/>
    <cellStyle name="level1a 3 2 3 3 2 3 3 2" xfId="4756"/>
    <cellStyle name="level1a 3 2 3 3 2 3 3 2 2" xfId="4757"/>
    <cellStyle name="level1a 3 2 3 3 2 3 4" xfId="4758"/>
    <cellStyle name="level1a 3 2 3 3 2 3 4 2" xfId="4759"/>
    <cellStyle name="level1a 3 2 3 3 2 4" xfId="4760"/>
    <cellStyle name="level1a 3 2 3 3 2 5" xfId="4761"/>
    <cellStyle name="level1a 3 2 3 3 2 5 2" xfId="4762"/>
    <cellStyle name="level1a 3 2 3 3 2 5 2 2" xfId="4763"/>
    <cellStyle name="level1a 3 2 3 3 2 6" xfId="4764"/>
    <cellStyle name="level1a 3 2 3 3 2 6 2" xfId="4765"/>
    <cellStyle name="level1a 3 2 3 3 2 7" xfId="4766"/>
    <cellStyle name="level1a 3 2 3 3 3" xfId="532"/>
    <cellStyle name="level1a 3 2 3 3 3 2" xfId="4767"/>
    <cellStyle name="level1a 3 2 3 3 3 2 2" xfId="4768"/>
    <cellStyle name="level1a 3 2 3 3 3 2 2 2" xfId="4769"/>
    <cellStyle name="level1a 3 2 3 3 3 2 3" xfId="4770"/>
    <cellStyle name="level1a 3 2 3 3 3 2 3 2" xfId="4771"/>
    <cellStyle name="level1a 3 2 3 3 3 2 3 2 2" xfId="4772"/>
    <cellStyle name="level1a 3 2 3 3 3 2 4" xfId="4773"/>
    <cellStyle name="level1a 3 2 3 3 3 3" xfId="4774"/>
    <cellStyle name="level1a 3 2 3 3 3 3 2" xfId="4775"/>
    <cellStyle name="level1a 3 2 3 3 3 3 2 2" xfId="4776"/>
    <cellStyle name="level1a 3 2 3 3 3 3 3" xfId="4777"/>
    <cellStyle name="level1a 3 2 3 3 3 3 3 2" xfId="4778"/>
    <cellStyle name="level1a 3 2 3 3 3 3 3 2 2" xfId="4779"/>
    <cellStyle name="level1a 3 2 3 3 3 3 4" xfId="4780"/>
    <cellStyle name="level1a 3 2 3 3 3 4" xfId="4781"/>
    <cellStyle name="level1a 3 2 3 3 3 4 2" xfId="4782"/>
    <cellStyle name="level1a 3 2 3 3 3 5" xfId="4783"/>
    <cellStyle name="level1a 3 2 3 3 3 5 2" xfId="4784"/>
    <cellStyle name="level1a 3 2 3 3 3 6" xfId="4785"/>
    <cellStyle name="level1a 3 2 3 3 4" xfId="4786"/>
    <cellStyle name="level1a 3 2 3 3 4 2" xfId="4787"/>
    <cellStyle name="level1a 3 2 3 3 4 2 2" xfId="4788"/>
    <cellStyle name="level1a 3 2 3 3 4 2 2 2" xfId="4789"/>
    <cellStyle name="level1a 3 2 3 3 4 2 3" xfId="4790"/>
    <cellStyle name="level1a 3 2 3 3 4 2 3 2" xfId="4791"/>
    <cellStyle name="level1a 3 2 3 3 4 2 3 2 2" xfId="4792"/>
    <cellStyle name="level1a 3 2 3 3 4 2 4" xfId="4793"/>
    <cellStyle name="level1a 3 2 3 3 4 3" xfId="4794"/>
    <cellStyle name="level1a 3 2 3 3 4 3 2" xfId="4795"/>
    <cellStyle name="level1a 3 2 3 3 4 3 2 2" xfId="4796"/>
    <cellStyle name="level1a 3 2 3 3 4 3 3" xfId="4797"/>
    <cellStyle name="level1a 3 2 3 3 4 3 3 2" xfId="4798"/>
    <cellStyle name="level1a 3 2 3 3 4 3 3 2 2" xfId="4799"/>
    <cellStyle name="level1a 3 2 3 3 4 3 4" xfId="4800"/>
    <cellStyle name="level1a 3 2 3 3 4 4" xfId="4801"/>
    <cellStyle name="level1a 3 2 3 3 4 4 2" xfId="4802"/>
    <cellStyle name="level1a 3 2 3 3 4 5" xfId="4803"/>
    <cellStyle name="level1a 3 2 3 3 4 5 2" xfId="4804"/>
    <cellStyle name="level1a 3 2 3 3 4 5 2 2" xfId="4805"/>
    <cellStyle name="level1a 3 2 3 3 4 6" xfId="4806"/>
    <cellStyle name="level1a 3 2 3 3 4 6 2" xfId="4807"/>
    <cellStyle name="level1a 3 2 3 3 5" xfId="4808"/>
    <cellStyle name="level1a 3 2 3 3 5 2" xfId="4809"/>
    <cellStyle name="level1a 3 2 3 3 5 2 2" xfId="4810"/>
    <cellStyle name="level1a 3 2 3 3 5 2 2 2" xfId="4811"/>
    <cellStyle name="level1a 3 2 3 3 5 2 3" xfId="4812"/>
    <cellStyle name="level1a 3 2 3 3 5 2 3 2" xfId="4813"/>
    <cellStyle name="level1a 3 2 3 3 5 2 3 2 2" xfId="4814"/>
    <cellStyle name="level1a 3 2 3 3 5 2 4" xfId="4815"/>
    <cellStyle name="level1a 3 2 3 3 5 3" xfId="4816"/>
    <cellStyle name="level1a 3 2 3 3 5 3 2" xfId="4817"/>
    <cellStyle name="level1a 3 2 3 3 5 3 2 2" xfId="4818"/>
    <cellStyle name="level1a 3 2 3 3 5 3 3" xfId="4819"/>
    <cellStyle name="level1a 3 2 3 3 5 3 3 2" xfId="4820"/>
    <cellStyle name="level1a 3 2 3 3 5 3 3 2 2" xfId="4821"/>
    <cellStyle name="level1a 3 2 3 3 5 3 4" xfId="4822"/>
    <cellStyle name="level1a 3 2 3 3 5 4" xfId="4823"/>
    <cellStyle name="level1a 3 2 3 3 5 4 2" xfId="4824"/>
    <cellStyle name="level1a 3 2 3 3 5 5" xfId="4825"/>
    <cellStyle name="level1a 3 2 3 3 5 5 2" xfId="4826"/>
    <cellStyle name="level1a 3 2 3 3 5 5 2 2" xfId="4827"/>
    <cellStyle name="level1a 3 2 3 3 5 6" xfId="4828"/>
    <cellStyle name="level1a 3 2 3 3 5 6 2" xfId="4829"/>
    <cellStyle name="level1a 3 2 3 3 6" xfId="4830"/>
    <cellStyle name="level1a 3 2 3 3 6 2" xfId="4831"/>
    <cellStyle name="level1a 3 2 3 3 6 2 2" xfId="4832"/>
    <cellStyle name="level1a 3 2 3 3 6 2 2 2" xfId="4833"/>
    <cellStyle name="level1a 3 2 3 3 6 2 3" xfId="4834"/>
    <cellStyle name="level1a 3 2 3 3 6 2 3 2" xfId="4835"/>
    <cellStyle name="level1a 3 2 3 3 6 2 3 2 2" xfId="4836"/>
    <cellStyle name="level1a 3 2 3 3 6 2 4" xfId="4837"/>
    <cellStyle name="level1a 3 2 3 3 6 3" xfId="4838"/>
    <cellStyle name="level1a 3 2 3 3 6 3 2" xfId="4839"/>
    <cellStyle name="level1a 3 2 3 3 6 3 2 2" xfId="4840"/>
    <cellStyle name="level1a 3 2 3 3 6 3 3" xfId="4841"/>
    <cellStyle name="level1a 3 2 3 3 6 3 3 2" xfId="4842"/>
    <cellStyle name="level1a 3 2 3 3 6 3 3 2 2" xfId="4843"/>
    <cellStyle name="level1a 3 2 3 3 6 3 4" xfId="4844"/>
    <cellStyle name="level1a 3 2 3 3 6 4" xfId="4845"/>
    <cellStyle name="level1a 3 2 3 3 6 4 2" xfId="4846"/>
    <cellStyle name="level1a 3 2 3 3 6 5" xfId="4847"/>
    <cellStyle name="level1a 3 2 3 3 6 5 2" xfId="4848"/>
    <cellStyle name="level1a 3 2 3 3 6 5 2 2" xfId="4849"/>
    <cellStyle name="level1a 3 2 3 3 6 6" xfId="4850"/>
    <cellStyle name="level1a 3 2 3 3 6 6 2" xfId="4851"/>
    <cellStyle name="level1a 3 2 3 3 7" xfId="4852"/>
    <cellStyle name="level1a 3 2 3 3 7 2" xfId="4853"/>
    <cellStyle name="level1a 3 2 3 3 7 2 2" xfId="4854"/>
    <cellStyle name="level1a 3 2 3 3 7 3" xfId="4855"/>
    <cellStyle name="level1a 3 2 3 3 7 3 2" xfId="4856"/>
    <cellStyle name="level1a 3 2 3 3 7 3 2 2" xfId="4857"/>
    <cellStyle name="level1a 3 2 3 3 7 4" xfId="4858"/>
    <cellStyle name="level1a 3 2 3 3 8" xfId="4859"/>
    <cellStyle name="level1a 3 2 3 3 8 2" xfId="4860"/>
    <cellStyle name="level1a 3 2 3 3 8 2 2" xfId="4861"/>
    <cellStyle name="level1a 3 2 3 3 8 3" xfId="4862"/>
    <cellStyle name="level1a 3 2 3 3 8 3 2" xfId="4863"/>
    <cellStyle name="level1a 3 2 3 3 8 3 2 2" xfId="4864"/>
    <cellStyle name="level1a 3 2 3 3 8 4" xfId="4865"/>
    <cellStyle name="level1a 3 2 3 3 9" xfId="4866"/>
    <cellStyle name="level1a 3 2 3 3 9 2" xfId="4867"/>
    <cellStyle name="level1a 3 2 3 3_STUD aligned by INSTIT" xfId="4868"/>
    <cellStyle name="level1a 3 2 3 4" xfId="533"/>
    <cellStyle name="level1a 3 2 3 4 2" xfId="4869"/>
    <cellStyle name="level1a 3 2 3 4 2 2" xfId="4870"/>
    <cellStyle name="level1a 3 2 3 4 2 2 2" xfId="4871"/>
    <cellStyle name="level1a 3 2 3 4 2 3" xfId="4872"/>
    <cellStyle name="level1a 3 2 3 4 2 3 2" xfId="4873"/>
    <cellStyle name="level1a 3 2 3 4 2 3 2 2" xfId="4874"/>
    <cellStyle name="level1a 3 2 3 4 2 4" xfId="4875"/>
    <cellStyle name="level1a 3 2 3 4 3" xfId="4876"/>
    <cellStyle name="level1a 3 2 3 4 3 2" xfId="4877"/>
    <cellStyle name="level1a 3 2 3 4 3 2 2" xfId="4878"/>
    <cellStyle name="level1a 3 2 3 4 3 3" xfId="4879"/>
    <cellStyle name="level1a 3 2 3 4 3 3 2" xfId="4880"/>
    <cellStyle name="level1a 3 2 3 4 3 3 2 2" xfId="4881"/>
    <cellStyle name="level1a 3 2 3 4 3 4" xfId="4882"/>
    <cellStyle name="level1a 3 2 3 4 3 4 2" xfId="4883"/>
    <cellStyle name="level1a 3 2 3 4 4" xfId="4884"/>
    <cellStyle name="level1a 3 2 3 4 5" xfId="4885"/>
    <cellStyle name="level1a 3 2 3 4 5 2" xfId="4886"/>
    <cellStyle name="level1a 3 2 3 4 6" xfId="4887"/>
    <cellStyle name="level1a 3 2 3 4 6 2" xfId="4888"/>
    <cellStyle name="level1a 3 2 3 4 7" xfId="4889"/>
    <cellStyle name="level1a 3 2 3 5" xfId="534"/>
    <cellStyle name="level1a 3 2 3 5 2" xfId="4890"/>
    <cellStyle name="level1a 3 2 3 5 2 2" xfId="4891"/>
    <cellStyle name="level1a 3 2 3 5 2 2 2" xfId="4892"/>
    <cellStyle name="level1a 3 2 3 5 2 3" xfId="4893"/>
    <cellStyle name="level1a 3 2 3 5 2 3 2" xfId="4894"/>
    <cellStyle name="level1a 3 2 3 5 2 3 2 2" xfId="4895"/>
    <cellStyle name="level1a 3 2 3 5 2 4" xfId="4896"/>
    <cellStyle name="level1a 3 2 3 5 3" xfId="4897"/>
    <cellStyle name="level1a 3 2 3 5 3 2" xfId="4898"/>
    <cellStyle name="level1a 3 2 3 5 3 2 2" xfId="4899"/>
    <cellStyle name="level1a 3 2 3 5 3 3" xfId="4900"/>
    <cellStyle name="level1a 3 2 3 5 3 3 2" xfId="4901"/>
    <cellStyle name="level1a 3 2 3 5 3 3 2 2" xfId="4902"/>
    <cellStyle name="level1a 3 2 3 5 3 4" xfId="4903"/>
    <cellStyle name="level1a 3 2 3 5 3 4 2" xfId="4904"/>
    <cellStyle name="level1a 3 2 3 5 4" xfId="4905"/>
    <cellStyle name="level1a 3 2 3 5 5" xfId="4906"/>
    <cellStyle name="level1a 3 2 3 5 5 2" xfId="4907"/>
    <cellStyle name="level1a 3 2 3 5 6" xfId="4908"/>
    <cellStyle name="level1a 3 2 3 5 6 2" xfId="4909"/>
    <cellStyle name="level1a 3 2 3 5 6 2 2" xfId="4910"/>
    <cellStyle name="level1a 3 2 3 5 7" xfId="4911"/>
    <cellStyle name="level1a 3 2 3 5 7 2" xfId="4912"/>
    <cellStyle name="level1a 3 2 3 5 8" xfId="4913"/>
    <cellStyle name="level1a 3 2 3 6" xfId="4914"/>
    <cellStyle name="level1a 3 2 3 6 2" xfId="4915"/>
    <cellStyle name="level1a 3 2 3 6 2 2" xfId="4916"/>
    <cellStyle name="level1a 3 2 3 6 2 2 2" xfId="4917"/>
    <cellStyle name="level1a 3 2 3 6 2 3" xfId="4918"/>
    <cellStyle name="level1a 3 2 3 6 2 3 2" xfId="4919"/>
    <cellStyle name="level1a 3 2 3 6 2 3 2 2" xfId="4920"/>
    <cellStyle name="level1a 3 2 3 6 2 4" xfId="4921"/>
    <cellStyle name="level1a 3 2 3 6 3" xfId="4922"/>
    <cellStyle name="level1a 3 2 3 6 3 2" xfId="4923"/>
    <cellStyle name="level1a 3 2 3 6 3 2 2" xfId="4924"/>
    <cellStyle name="level1a 3 2 3 6 3 3" xfId="4925"/>
    <cellStyle name="level1a 3 2 3 6 3 3 2" xfId="4926"/>
    <cellStyle name="level1a 3 2 3 6 3 3 2 2" xfId="4927"/>
    <cellStyle name="level1a 3 2 3 6 3 4" xfId="4928"/>
    <cellStyle name="level1a 3 2 3 6 3 4 2" xfId="4929"/>
    <cellStyle name="level1a 3 2 3 6 4" xfId="4930"/>
    <cellStyle name="level1a 3 2 3 6 5" xfId="4931"/>
    <cellStyle name="level1a 3 2 3 6 5 2" xfId="4932"/>
    <cellStyle name="level1a 3 2 3 6 5 2 2" xfId="4933"/>
    <cellStyle name="level1a 3 2 3 6 6" xfId="4934"/>
    <cellStyle name="level1a 3 2 3 6 6 2" xfId="4935"/>
    <cellStyle name="level1a 3 2 3 7" xfId="4936"/>
    <cellStyle name="level1a 3 2 3 7 2" xfId="4937"/>
    <cellStyle name="level1a 3 2 3 7 2 2" xfId="4938"/>
    <cellStyle name="level1a 3 2 3 7 2 2 2" xfId="4939"/>
    <cellStyle name="level1a 3 2 3 7 2 3" xfId="4940"/>
    <cellStyle name="level1a 3 2 3 7 2 3 2" xfId="4941"/>
    <cellStyle name="level1a 3 2 3 7 2 3 2 2" xfId="4942"/>
    <cellStyle name="level1a 3 2 3 7 2 4" xfId="4943"/>
    <cellStyle name="level1a 3 2 3 7 3" xfId="4944"/>
    <cellStyle name="level1a 3 2 3 7 3 2" xfId="4945"/>
    <cellStyle name="level1a 3 2 3 7 3 2 2" xfId="4946"/>
    <cellStyle name="level1a 3 2 3 7 3 3" xfId="4947"/>
    <cellStyle name="level1a 3 2 3 7 3 3 2" xfId="4948"/>
    <cellStyle name="level1a 3 2 3 7 3 3 2 2" xfId="4949"/>
    <cellStyle name="level1a 3 2 3 7 3 4" xfId="4950"/>
    <cellStyle name="level1a 3 2 3 7 3 4 2" xfId="4951"/>
    <cellStyle name="level1a 3 2 3 7 4" xfId="4952"/>
    <cellStyle name="level1a 3 2 3 7 5" xfId="4953"/>
    <cellStyle name="level1a 3 2 3 7 5 2" xfId="4954"/>
    <cellStyle name="level1a 3 2 3 7 6" xfId="4955"/>
    <cellStyle name="level1a 3 2 3 7 6 2" xfId="4956"/>
    <cellStyle name="level1a 3 2 3 7 6 2 2" xfId="4957"/>
    <cellStyle name="level1a 3 2 3 7 7" xfId="4958"/>
    <cellStyle name="level1a 3 2 3 7 7 2" xfId="4959"/>
    <cellStyle name="level1a 3 2 3 8" xfId="4960"/>
    <cellStyle name="level1a 3 2 3 8 2" xfId="4961"/>
    <cellStyle name="level1a 3 2 3 8 2 2" xfId="4962"/>
    <cellStyle name="level1a 3 2 3 8 2 2 2" xfId="4963"/>
    <cellStyle name="level1a 3 2 3 8 2 3" xfId="4964"/>
    <cellStyle name="level1a 3 2 3 8 2 3 2" xfId="4965"/>
    <cellStyle name="level1a 3 2 3 8 2 3 2 2" xfId="4966"/>
    <cellStyle name="level1a 3 2 3 8 2 4" xfId="4967"/>
    <cellStyle name="level1a 3 2 3 8 3" xfId="4968"/>
    <cellStyle name="level1a 3 2 3 8 3 2" xfId="4969"/>
    <cellStyle name="level1a 3 2 3 8 3 2 2" xfId="4970"/>
    <cellStyle name="level1a 3 2 3 8 3 3" xfId="4971"/>
    <cellStyle name="level1a 3 2 3 8 3 3 2" xfId="4972"/>
    <cellStyle name="level1a 3 2 3 8 3 3 2 2" xfId="4973"/>
    <cellStyle name="level1a 3 2 3 8 3 4" xfId="4974"/>
    <cellStyle name="level1a 3 2 3 8 4" xfId="4975"/>
    <cellStyle name="level1a 3 2 3 8 4 2" xfId="4976"/>
    <cellStyle name="level1a 3 2 3 8 5" xfId="4977"/>
    <cellStyle name="level1a 3 2 3 8 5 2" xfId="4978"/>
    <cellStyle name="level1a 3 2 3 8 5 2 2" xfId="4979"/>
    <cellStyle name="level1a 3 2 3 8 6" xfId="4980"/>
    <cellStyle name="level1a 3 2 3 8 6 2" xfId="4981"/>
    <cellStyle name="level1a 3 2 3 9" xfId="4982"/>
    <cellStyle name="level1a 3 2 3 9 2" xfId="4983"/>
    <cellStyle name="level1a 3 2 3 9 2 2" xfId="4984"/>
    <cellStyle name="level1a 3 2 3 9 3" xfId="4985"/>
    <cellStyle name="level1a 3 2 3 9 3 2" xfId="4986"/>
    <cellStyle name="level1a 3 2 3 9 3 2 2" xfId="4987"/>
    <cellStyle name="level1a 3 2 3 9 4" xfId="4988"/>
    <cellStyle name="level1a 3 2 3_STUD aligned by INSTIT" xfId="4989"/>
    <cellStyle name="level1a 3 2 4" xfId="535"/>
    <cellStyle name="level1a 3 2 4 2" xfId="536"/>
    <cellStyle name="level1a 3 2 4 2 2" xfId="4990"/>
    <cellStyle name="level1a 3 2 4 2 2 2" xfId="4991"/>
    <cellStyle name="level1a 3 2 4 2 2 2 2" xfId="4992"/>
    <cellStyle name="level1a 3 2 4 2 2 3" xfId="4993"/>
    <cellStyle name="level1a 3 2 4 2 2 3 2" xfId="4994"/>
    <cellStyle name="level1a 3 2 4 2 2 3 2 2" xfId="4995"/>
    <cellStyle name="level1a 3 2 4 2 2 4" xfId="4996"/>
    <cellStyle name="level1a 3 2 4 2 3" xfId="4997"/>
    <cellStyle name="level1a 3 2 4 2 3 2" xfId="4998"/>
    <cellStyle name="level1a 3 2 4 2 3 2 2" xfId="4999"/>
    <cellStyle name="level1a 3 2 4 2 3 3" xfId="5000"/>
    <cellStyle name="level1a 3 2 4 2 3 3 2" xfId="5001"/>
    <cellStyle name="level1a 3 2 4 2 3 3 2 2" xfId="5002"/>
    <cellStyle name="level1a 3 2 4 2 3 4" xfId="5003"/>
    <cellStyle name="level1a 3 2 4 2 3 4 2" xfId="5004"/>
    <cellStyle name="level1a 3 2 4 2 4" xfId="5005"/>
    <cellStyle name="level1a 3 2 4 2 5" xfId="5006"/>
    <cellStyle name="level1a 3 2 4 2 5 2" xfId="5007"/>
    <cellStyle name="level1a 3 2 4 2 6" xfId="5008"/>
    <cellStyle name="level1a 3 2 4 2 6 2" xfId="5009"/>
    <cellStyle name="level1a 3 2 4 2 7" xfId="5010"/>
    <cellStyle name="level1a 3 2 4 3" xfId="537"/>
    <cellStyle name="level1a 3 2 4 3 2" xfId="5011"/>
    <cellStyle name="level1a 3 2 4 3 2 2" xfId="5012"/>
    <cellStyle name="level1a 3 2 4 3 2 2 2" xfId="5013"/>
    <cellStyle name="level1a 3 2 4 3 2 3" xfId="5014"/>
    <cellStyle name="level1a 3 2 4 3 2 3 2" xfId="5015"/>
    <cellStyle name="level1a 3 2 4 3 2 3 2 2" xfId="5016"/>
    <cellStyle name="level1a 3 2 4 3 2 4" xfId="5017"/>
    <cellStyle name="level1a 3 2 4 3 3" xfId="5018"/>
    <cellStyle name="level1a 3 2 4 3 3 2" xfId="5019"/>
    <cellStyle name="level1a 3 2 4 3 3 2 2" xfId="5020"/>
    <cellStyle name="level1a 3 2 4 3 3 3" xfId="5021"/>
    <cellStyle name="level1a 3 2 4 3 3 3 2" xfId="5022"/>
    <cellStyle name="level1a 3 2 4 3 3 3 2 2" xfId="5023"/>
    <cellStyle name="level1a 3 2 4 3 3 4" xfId="5024"/>
    <cellStyle name="level1a 3 2 4 3 3 4 2" xfId="5025"/>
    <cellStyle name="level1a 3 2 4 3 4" xfId="5026"/>
    <cellStyle name="level1a 3 2 4 3 5" xfId="5027"/>
    <cellStyle name="level1a 3 2 4 3 5 2" xfId="5028"/>
    <cellStyle name="level1a 3 2 4 3 5 2 2" xfId="5029"/>
    <cellStyle name="level1a 3 2 4 3 6" xfId="5030"/>
    <cellStyle name="level1a 3 2 4 3 6 2" xfId="5031"/>
    <cellStyle name="level1a 3 2 4 3 7" xfId="5032"/>
    <cellStyle name="level1a 3 2 4 4" xfId="5033"/>
    <cellStyle name="level1a 3 2 4 4 2" xfId="5034"/>
    <cellStyle name="level1a 3 2 4 4 2 2" xfId="5035"/>
    <cellStyle name="level1a 3 2 4 4 2 2 2" xfId="5036"/>
    <cellStyle name="level1a 3 2 4 4 2 3" xfId="5037"/>
    <cellStyle name="level1a 3 2 4 4 2 3 2" xfId="5038"/>
    <cellStyle name="level1a 3 2 4 4 2 3 2 2" xfId="5039"/>
    <cellStyle name="level1a 3 2 4 4 2 4" xfId="5040"/>
    <cellStyle name="level1a 3 2 4 4 3" xfId="5041"/>
    <cellStyle name="level1a 3 2 4 4 3 2" xfId="5042"/>
    <cellStyle name="level1a 3 2 4 4 3 2 2" xfId="5043"/>
    <cellStyle name="level1a 3 2 4 4 3 3" xfId="5044"/>
    <cellStyle name="level1a 3 2 4 4 3 3 2" xfId="5045"/>
    <cellStyle name="level1a 3 2 4 4 3 3 2 2" xfId="5046"/>
    <cellStyle name="level1a 3 2 4 4 3 4" xfId="5047"/>
    <cellStyle name="level1a 3 2 4 4 3 4 2" xfId="5048"/>
    <cellStyle name="level1a 3 2 4 4 4" xfId="5049"/>
    <cellStyle name="level1a 3 2 4 4 5" xfId="5050"/>
    <cellStyle name="level1a 3 2 4 4 5 2" xfId="5051"/>
    <cellStyle name="level1a 3 2 4 4 6" xfId="5052"/>
    <cellStyle name="level1a 3 2 4 4 6 2" xfId="5053"/>
    <cellStyle name="level1a 3 2 4 4 6 2 2" xfId="5054"/>
    <cellStyle name="level1a 3 2 4 4 7" xfId="5055"/>
    <cellStyle name="level1a 3 2 4 4 7 2" xfId="5056"/>
    <cellStyle name="level1a 3 2 4 5" xfId="5057"/>
    <cellStyle name="level1a 3 2 4 5 2" xfId="5058"/>
    <cellStyle name="level1a 3 2 4 5 2 2" xfId="5059"/>
    <cellStyle name="level1a 3 2 4 5 2 2 2" xfId="5060"/>
    <cellStyle name="level1a 3 2 4 5 2 3" xfId="5061"/>
    <cellStyle name="level1a 3 2 4 5 2 3 2" xfId="5062"/>
    <cellStyle name="level1a 3 2 4 5 2 3 2 2" xfId="5063"/>
    <cellStyle name="level1a 3 2 4 5 2 4" xfId="5064"/>
    <cellStyle name="level1a 3 2 4 5 3" xfId="5065"/>
    <cellStyle name="level1a 3 2 4 5 3 2" xfId="5066"/>
    <cellStyle name="level1a 3 2 4 5 3 2 2" xfId="5067"/>
    <cellStyle name="level1a 3 2 4 5 3 3" xfId="5068"/>
    <cellStyle name="level1a 3 2 4 5 3 3 2" xfId="5069"/>
    <cellStyle name="level1a 3 2 4 5 3 3 2 2" xfId="5070"/>
    <cellStyle name="level1a 3 2 4 5 3 4" xfId="5071"/>
    <cellStyle name="level1a 3 2 4 5 4" xfId="5072"/>
    <cellStyle name="level1a 3 2 4 5 4 2" xfId="5073"/>
    <cellStyle name="level1a 3 2 4 5 5" xfId="5074"/>
    <cellStyle name="level1a 3 2 4 5 5 2" xfId="5075"/>
    <cellStyle name="level1a 3 2 4 5 5 2 2" xfId="5076"/>
    <cellStyle name="level1a 3 2 4 5 6" xfId="5077"/>
    <cellStyle name="level1a 3 2 4 5 6 2" xfId="5078"/>
    <cellStyle name="level1a 3 2 4 6" xfId="5079"/>
    <cellStyle name="level1a 3 2 4 6 2" xfId="5080"/>
    <cellStyle name="level1a 3 2 4 6 2 2" xfId="5081"/>
    <cellStyle name="level1a 3 2 4 6 2 2 2" xfId="5082"/>
    <cellStyle name="level1a 3 2 4 6 2 3" xfId="5083"/>
    <cellStyle name="level1a 3 2 4 6 2 3 2" xfId="5084"/>
    <cellStyle name="level1a 3 2 4 6 2 3 2 2" xfId="5085"/>
    <cellStyle name="level1a 3 2 4 6 2 4" xfId="5086"/>
    <cellStyle name="level1a 3 2 4 6 3" xfId="5087"/>
    <cellStyle name="level1a 3 2 4 6 3 2" xfId="5088"/>
    <cellStyle name="level1a 3 2 4 6 3 2 2" xfId="5089"/>
    <cellStyle name="level1a 3 2 4 6 3 3" xfId="5090"/>
    <cellStyle name="level1a 3 2 4 6 3 3 2" xfId="5091"/>
    <cellStyle name="level1a 3 2 4 6 3 3 2 2" xfId="5092"/>
    <cellStyle name="level1a 3 2 4 6 3 4" xfId="5093"/>
    <cellStyle name="level1a 3 2 4 6 4" xfId="5094"/>
    <cellStyle name="level1a 3 2 4 6 4 2" xfId="5095"/>
    <cellStyle name="level1a 3 2 4 6 5" xfId="5096"/>
    <cellStyle name="level1a 3 2 4 6 5 2" xfId="5097"/>
    <cellStyle name="level1a 3 2 4 6 5 2 2" xfId="5098"/>
    <cellStyle name="level1a 3 2 4 6 6" xfId="5099"/>
    <cellStyle name="level1a 3 2 4 6 6 2" xfId="5100"/>
    <cellStyle name="level1a 3 2 4 7" xfId="5101"/>
    <cellStyle name="level1a 3 2 4 7 2" xfId="5102"/>
    <cellStyle name="level1a 3 2 4 7 2 2" xfId="5103"/>
    <cellStyle name="level1a 3 2 4 7 3" xfId="5104"/>
    <cellStyle name="level1a 3 2 4 7 3 2" xfId="5105"/>
    <cellStyle name="level1a 3 2 4 7 3 2 2" xfId="5106"/>
    <cellStyle name="level1a 3 2 4 7 4" xfId="5107"/>
    <cellStyle name="level1a 3 2 4 8" xfId="5108"/>
    <cellStyle name="level1a 3 2 4 8 2" xfId="5109"/>
    <cellStyle name="level1a 3 2 4 9" xfId="5110"/>
    <cellStyle name="level1a 3 2 4_STUD aligned by INSTIT" xfId="5111"/>
    <cellStyle name="level1a 3 2 5" xfId="538"/>
    <cellStyle name="level1a 3 2 5 10" xfId="5112"/>
    <cellStyle name="level1a 3 2 5 2" xfId="539"/>
    <cellStyle name="level1a 3 2 5 2 2" xfId="5113"/>
    <cellStyle name="level1a 3 2 5 2 2 2" xfId="5114"/>
    <cellStyle name="level1a 3 2 5 2 2 2 2" xfId="5115"/>
    <cellStyle name="level1a 3 2 5 2 2 3" xfId="5116"/>
    <cellStyle name="level1a 3 2 5 2 2 3 2" xfId="5117"/>
    <cellStyle name="level1a 3 2 5 2 2 3 2 2" xfId="5118"/>
    <cellStyle name="level1a 3 2 5 2 2 4" xfId="5119"/>
    <cellStyle name="level1a 3 2 5 2 3" xfId="5120"/>
    <cellStyle name="level1a 3 2 5 2 3 2" xfId="5121"/>
    <cellStyle name="level1a 3 2 5 2 3 2 2" xfId="5122"/>
    <cellStyle name="level1a 3 2 5 2 3 3" xfId="5123"/>
    <cellStyle name="level1a 3 2 5 2 3 3 2" xfId="5124"/>
    <cellStyle name="level1a 3 2 5 2 3 3 2 2" xfId="5125"/>
    <cellStyle name="level1a 3 2 5 2 3 4" xfId="5126"/>
    <cellStyle name="level1a 3 2 5 2 3 4 2" xfId="5127"/>
    <cellStyle name="level1a 3 2 5 2 4" xfId="5128"/>
    <cellStyle name="level1a 3 2 5 2 5" xfId="5129"/>
    <cellStyle name="level1a 3 2 5 2 5 2" xfId="5130"/>
    <cellStyle name="level1a 3 2 5 2 6" xfId="5131"/>
    <cellStyle name="level1a 3 2 5 2 6 2" xfId="5132"/>
    <cellStyle name="level1a 3 2 5 2 6 2 2" xfId="5133"/>
    <cellStyle name="level1a 3 2 5 2 7" xfId="5134"/>
    <cellStyle name="level1a 3 2 5 2 7 2" xfId="5135"/>
    <cellStyle name="level1a 3 2 5 2 8" xfId="5136"/>
    <cellStyle name="level1a 3 2 5 3" xfId="540"/>
    <cellStyle name="level1a 3 2 5 3 2" xfId="5137"/>
    <cellStyle name="level1a 3 2 5 3 2 2" xfId="5138"/>
    <cellStyle name="level1a 3 2 5 3 2 2 2" xfId="5139"/>
    <cellStyle name="level1a 3 2 5 3 2 3" xfId="5140"/>
    <cellStyle name="level1a 3 2 5 3 2 3 2" xfId="5141"/>
    <cellStyle name="level1a 3 2 5 3 2 3 2 2" xfId="5142"/>
    <cellStyle name="level1a 3 2 5 3 2 4" xfId="5143"/>
    <cellStyle name="level1a 3 2 5 3 3" xfId="5144"/>
    <cellStyle name="level1a 3 2 5 3 3 2" xfId="5145"/>
    <cellStyle name="level1a 3 2 5 3 3 2 2" xfId="5146"/>
    <cellStyle name="level1a 3 2 5 3 3 3" xfId="5147"/>
    <cellStyle name="level1a 3 2 5 3 3 3 2" xfId="5148"/>
    <cellStyle name="level1a 3 2 5 3 3 3 2 2" xfId="5149"/>
    <cellStyle name="level1a 3 2 5 3 3 4" xfId="5150"/>
    <cellStyle name="level1a 3 2 5 3 3 4 2" xfId="5151"/>
    <cellStyle name="level1a 3 2 5 3 4" xfId="5152"/>
    <cellStyle name="level1a 3 2 5 3 5" xfId="5153"/>
    <cellStyle name="level1a 3 2 5 3 5 2" xfId="5154"/>
    <cellStyle name="level1a 3 2 5 3 6" xfId="5155"/>
    <cellStyle name="level1a 3 2 5 4" xfId="5156"/>
    <cellStyle name="level1a 3 2 5 4 2" xfId="5157"/>
    <cellStyle name="level1a 3 2 5 4 2 2" xfId="5158"/>
    <cellStyle name="level1a 3 2 5 4 2 2 2" xfId="5159"/>
    <cellStyle name="level1a 3 2 5 4 2 3" xfId="5160"/>
    <cellStyle name="level1a 3 2 5 4 2 3 2" xfId="5161"/>
    <cellStyle name="level1a 3 2 5 4 2 3 2 2" xfId="5162"/>
    <cellStyle name="level1a 3 2 5 4 2 4" xfId="5163"/>
    <cellStyle name="level1a 3 2 5 4 3" xfId="5164"/>
    <cellStyle name="level1a 3 2 5 4 3 2" xfId="5165"/>
    <cellStyle name="level1a 3 2 5 4 3 2 2" xfId="5166"/>
    <cellStyle name="level1a 3 2 5 4 3 3" xfId="5167"/>
    <cellStyle name="level1a 3 2 5 4 3 3 2" xfId="5168"/>
    <cellStyle name="level1a 3 2 5 4 3 3 2 2" xfId="5169"/>
    <cellStyle name="level1a 3 2 5 4 3 4" xfId="5170"/>
    <cellStyle name="level1a 3 2 5 4 4" xfId="5171"/>
    <cellStyle name="level1a 3 2 5 4 4 2" xfId="5172"/>
    <cellStyle name="level1a 3 2 5 4 5" xfId="5173"/>
    <cellStyle name="level1a 3 2 5 4 5 2" xfId="5174"/>
    <cellStyle name="level1a 3 2 5 4 5 2 2" xfId="5175"/>
    <cellStyle name="level1a 3 2 5 4 6" xfId="5176"/>
    <cellStyle name="level1a 3 2 5 4 6 2" xfId="5177"/>
    <cellStyle name="level1a 3 2 5 5" xfId="5178"/>
    <cellStyle name="level1a 3 2 5 5 2" xfId="5179"/>
    <cellStyle name="level1a 3 2 5 5 2 2" xfId="5180"/>
    <cellStyle name="level1a 3 2 5 5 2 2 2" xfId="5181"/>
    <cellStyle name="level1a 3 2 5 5 2 3" xfId="5182"/>
    <cellStyle name="level1a 3 2 5 5 2 3 2" xfId="5183"/>
    <cellStyle name="level1a 3 2 5 5 2 3 2 2" xfId="5184"/>
    <cellStyle name="level1a 3 2 5 5 2 4" xfId="5185"/>
    <cellStyle name="level1a 3 2 5 5 3" xfId="5186"/>
    <cellStyle name="level1a 3 2 5 5 3 2" xfId="5187"/>
    <cellStyle name="level1a 3 2 5 5 3 2 2" xfId="5188"/>
    <cellStyle name="level1a 3 2 5 5 3 3" xfId="5189"/>
    <cellStyle name="level1a 3 2 5 5 3 3 2" xfId="5190"/>
    <cellStyle name="level1a 3 2 5 5 3 3 2 2" xfId="5191"/>
    <cellStyle name="level1a 3 2 5 5 3 4" xfId="5192"/>
    <cellStyle name="level1a 3 2 5 5 4" xfId="5193"/>
    <cellStyle name="level1a 3 2 5 5 4 2" xfId="5194"/>
    <cellStyle name="level1a 3 2 5 5 5" xfId="5195"/>
    <cellStyle name="level1a 3 2 5 5 5 2" xfId="5196"/>
    <cellStyle name="level1a 3 2 5 5 5 2 2" xfId="5197"/>
    <cellStyle name="level1a 3 2 5 5 6" xfId="5198"/>
    <cellStyle name="level1a 3 2 5 5 6 2" xfId="5199"/>
    <cellStyle name="level1a 3 2 5 6" xfId="5200"/>
    <cellStyle name="level1a 3 2 5 6 2" xfId="5201"/>
    <cellStyle name="level1a 3 2 5 6 2 2" xfId="5202"/>
    <cellStyle name="level1a 3 2 5 6 2 2 2" xfId="5203"/>
    <cellStyle name="level1a 3 2 5 6 2 3" xfId="5204"/>
    <cellStyle name="level1a 3 2 5 6 2 3 2" xfId="5205"/>
    <cellStyle name="level1a 3 2 5 6 2 3 2 2" xfId="5206"/>
    <cellStyle name="level1a 3 2 5 6 2 4" xfId="5207"/>
    <cellStyle name="level1a 3 2 5 6 3" xfId="5208"/>
    <cellStyle name="level1a 3 2 5 6 3 2" xfId="5209"/>
    <cellStyle name="level1a 3 2 5 6 3 2 2" xfId="5210"/>
    <cellStyle name="level1a 3 2 5 6 3 3" xfId="5211"/>
    <cellStyle name="level1a 3 2 5 6 3 3 2" xfId="5212"/>
    <cellStyle name="level1a 3 2 5 6 3 3 2 2" xfId="5213"/>
    <cellStyle name="level1a 3 2 5 6 3 4" xfId="5214"/>
    <cellStyle name="level1a 3 2 5 6 4" xfId="5215"/>
    <cellStyle name="level1a 3 2 5 6 4 2" xfId="5216"/>
    <cellStyle name="level1a 3 2 5 6 5" xfId="5217"/>
    <cellStyle name="level1a 3 2 5 6 5 2" xfId="5218"/>
    <cellStyle name="level1a 3 2 5 6 5 2 2" xfId="5219"/>
    <cellStyle name="level1a 3 2 5 6 6" xfId="5220"/>
    <cellStyle name="level1a 3 2 5 6 6 2" xfId="5221"/>
    <cellStyle name="level1a 3 2 5 7" xfId="5222"/>
    <cellStyle name="level1a 3 2 5 7 2" xfId="5223"/>
    <cellStyle name="level1a 3 2 5 7 2 2" xfId="5224"/>
    <cellStyle name="level1a 3 2 5 7 3" xfId="5225"/>
    <cellStyle name="level1a 3 2 5 7 3 2" xfId="5226"/>
    <cellStyle name="level1a 3 2 5 7 3 2 2" xfId="5227"/>
    <cellStyle name="level1a 3 2 5 7 4" xfId="5228"/>
    <cellStyle name="level1a 3 2 5 8" xfId="5229"/>
    <cellStyle name="level1a 3 2 5 8 2" xfId="5230"/>
    <cellStyle name="level1a 3 2 5 8 2 2" xfId="5231"/>
    <cellStyle name="level1a 3 2 5 8 3" xfId="5232"/>
    <cellStyle name="level1a 3 2 5 8 3 2" xfId="5233"/>
    <cellStyle name="level1a 3 2 5 8 3 2 2" xfId="5234"/>
    <cellStyle name="level1a 3 2 5 8 4" xfId="5235"/>
    <cellStyle name="level1a 3 2 5 9" xfId="5236"/>
    <cellStyle name="level1a 3 2 5 9 2" xfId="5237"/>
    <cellStyle name="level1a 3 2 5_STUD aligned by INSTIT" xfId="5238"/>
    <cellStyle name="level1a 3 2 6" xfId="541"/>
    <cellStyle name="level1a 3 2 6 2" xfId="5239"/>
    <cellStyle name="level1a 3 2 6 2 2" xfId="5240"/>
    <cellStyle name="level1a 3 2 6 2 2 2" xfId="5241"/>
    <cellStyle name="level1a 3 2 6 2 3" xfId="5242"/>
    <cellStyle name="level1a 3 2 6 2 3 2" xfId="5243"/>
    <cellStyle name="level1a 3 2 6 2 3 2 2" xfId="5244"/>
    <cellStyle name="level1a 3 2 6 2 4" xfId="5245"/>
    <cellStyle name="level1a 3 2 6 3" xfId="5246"/>
    <cellStyle name="level1a 3 2 6 3 2" xfId="5247"/>
    <cellStyle name="level1a 3 2 6 3 2 2" xfId="5248"/>
    <cellStyle name="level1a 3 2 6 3 3" xfId="5249"/>
    <cellStyle name="level1a 3 2 6 3 3 2" xfId="5250"/>
    <cellStyle name="level1a 3 2 6 3 3 2 2" xfId="5251"/>
    <cellStyle name="level1a 3 2 6 3 4" xfId="5252"/>
    <cellStyle name="level1a 3 2 6 3 4 2" xfId="5253"/>
    <cellStyle name="level1a 3 2 6 4" xfId="5254"/>
    <cellStyle name="level1a 3 2 6 5" xfId="5255"/>
    <cellStyle name="level1a 3 2 6 5 2" xfId="5256"/>
    <cellStyle name="level1a 3 2 6 6" xfId="5257"/>
    <cellStyle name="level1a 3 2 6 6 2" xfId="5258"/>
    <cellStyle name="level1a 3 2 6 7" xfId="5259"/>
    <cellStyle name="level1a 3 2 7" xfId="542"/>
    <cellStyle name="level1a 3 2 7 2" xfId="5260"/>
    <cellStyle name="level1a 3 2 7 2 2" xfId="5261"/>
    <cellStyle name="level1a 3 2 7 2 2 2" xfId="5262"/>
    <cellStyle name="level1a 3 2 7 2 3" xfId="5263"/>
    <cellStyle name="level1a 3 2 7 2 3 2" xfId="5264"/>
    <cellStyle name="level1a 3 2 7 2 3 2 2" xfId="5265"/>
    <cellStyle name="level1a 3 2 7 2 4" xfId="5266"/>
    <cellStyle name="level1a 3 2 7 3" xfId="5267"/>
    <cellStyle name="level1a 3 2 7 3 2" xfId="5268"/>
    <cellStyle name="level1a 3 2 7 3 2 2" xfId="5269"/>
    <cellStyle name="level1a 3 2 7 3 3" xfId="5270"/>
    <cellStyle name="level1a 3 2 7 3 3 2" xfId="5271"/>
    <cellStyle name="level1a 3 2 7 3 3 2 2" xfId="5272"/>
    <cellStyle name="level1a 3 2 7 3 4" xfId="5273"/>
    <cellStyle name="level1a 3 2 7 3 4 2" xfId="5274"/>
    <cellStyle name="level1a 3 2 7 4" xfId="5275"/>
    <cellStyle name="level1a 3 2 7 5" xfId="5276"/>
    <cellStyle name="level1a 3 2 7 5 2" xfId="5277"/>
    <cellStyle name="level1a 3 2 7 6" xfId="5278"/>
    <cellStyle name="level1a 3 2 7 6 2" xfId="5279"/>
    <cellStyle name="level1a 3 2 7 6 2 2" xfId="5280"/>
    <cellStyle name="level1a 3 2 7 7" xfId="5281"/>
    <cellStyle name="level1a 3 2 7 7 2" xfId="5282"/>
    <cellStyle name="level1a 3 2 7 8" xfId="5283"/>
    <cellStyle name="level1a 3 2 8" xfId="5284"/>
    <cellStyle name="level1a 3 2 8 2" xfId="5285"/>
    <cellStyle name="level1a 3 2 8 2 2" xfId="5286"/>
    <cellStyle name="level1a 3 2 8 2 2 2" xfId="5287"/>
    <cellStyle name="level1a 3 2 8 2 3" xfId="5288"/>
    <cellStyle name="level1a 3 2 8 2 3 2" xfId="5289"/>
    <cellStyle name="level1a 3 2 8 2 3 2 2" xfId="5290"/>
    <cellStyle name="level1a 3 2 8 2 4" xfId="5291"/>
    <cellStyle name="level1a 3 2 8 3" xfId="5292"/>
    <cellStyle name="level1a 3 2 8 3 2" xfId="5293"/>
    <cellStyle name="level1a 3 2 8 3 2 2" xfId="5294"/>
    <cellStyle name="level1a 3 2 8 3 3" xfId="5295"/>
    <cellStyle name="level1a 3 2 8 3 3 2" xfId="5296"/>
    <cellStyle name="level1a 3 2 8 3 3 2 2" xfId="5297"/>
    <cellStyle name="level1a 3 2 8 3 4" xfId="5298"/>
    <cellStyle name="level1a 3 2 8 3 4 2" xfId="5299"/>
    <cellStyle name="level1a 3 2 8 4" xfId="5300"/>
    <cellStyle name="level1a 3 2 8 5" xfId="5301"/>
    <cellStyle name="level1a 3 2 8 5 2" xfId="5302"/>
    <cellStyle name="level1a 3 2 8 5 2 2" xfId="5303"/>
    <cellStyle name="level1a 3 2 8 6" xfId="5304"/>
    <cellStyle name="level1a 3 2 8 6 2" xfId="5305"/>
    <cellStyle name="level1a 3 2 9" xfId="5306"/>
    <cellStyle name="level1a 3 2 9 2" xfId="5307"/>
    <cellStyle name="level1a 3 2 9 2 2" xfId="5308"/>
    <cellStyle name="level1a 3 2 9 2 2 2" xfId="5309"/>
    <cellStyle name="level1a 3 2 9 2 3" xfId="5310"/>
    <cellStyle name="level1a 3 2 9 2 3 2" xfId="5311"/>
    <cellStyle name="level1a 3 2 9 2 3 2 2" xfId="5312"/>
    <cellStyle name="level1a 3 2 9 2 4" xfId="5313"/>
    <cellStyle name="level1a 3 2 9 3" xfId="5314"/>
    <cellStyle name="level1a 3 2 9 3 2" xfId="5315"/>
    <cellStyle name="level1a 3 2 9 3 2 2" xfId="5316"/>
    <cellStyle name="level1a 3 2 9 3 3" xfId="5317"/>
    <cellStyle name="level1a 3 2 9 3 3 2" xfId="5318"/>
    <cellStyle name="level1a 3 2 9 3 3 2 2" xfId="5319"/>
    <cellStyle name="level1a 3 2 9 3 4" xfId="5320"/>
    <cellStyle name="level1a 3 2 9 3 4 2" xfId="5321"/>
    <cellStyle name="level1a 3 2 9 4" xfId="5322"/>
    <cellStyle name="level1a 3 2 9 5" xfId="5323"/>
    <cellStyle name="level1a 3 2 9 5 2" xfId="5324"/>
    <cellStyle name="level1a 3 2 9 6" xfId="5325"/>
    <cellStyle name="level1a 3 2 9 6 2" xfId="5326"/>
    <cellStyle name="level1a 3 2 9 6 2 2" xfId="5327"/>
    <cellStyle name="level1a 3 2 9 7" xfId="5328"/>
    <cellStyle name="level1a 3 2 9 7 2" xfId="5329"/>
    <cellStyle name="level1a 3 2_STUD aligned by INSTIT" xfId="5330"/>
    <cellStyle name="level1a 3 3" xfId="543"/>
    <cellStyle name="level1a 3 3 10" xfId="5331"/>
    <cellStyle name="level1a 3 3 10 2" xfId="5332"/>
    <cellStyle name="level1a 3 3 10 2 2" xfId="5333"/>
    <cellStyle name="level1a 3 3 10 3" xfId="5334"/>
    <cellStyle name="level1a 3 3 10 3 2" xfId="5335"/>
    <cellStyle name="level1a 3 3 10 3 2 2" xfId="5336"/>
    <cellStyle name="level1a 3 3 10 4" xfId="5337"/>
    <cellStyle name="level1a 3 3 11" xfId="5338"/>
    <cellStyle name="level1a 3 3 11 2" xfId="5339"/>
    <cellStyle name="level1a 3 3 12" xfId="5340"/>
    <cellStyle name="level1a 3 3 2" xfId="544"/>
    <cellStyle name="level1a 3 3 2 10" xfId="5341"/>
    <cellStyle name="level1a 3 3 2 10 2" xfId="5342"/>
    <cellStyle name="level1a 3 3 2 11" xfId="5343"/>
    <cellStyle name="level1a 3 3 2 2" xfId="545"/>
    <cellStyle name="level1a 3 3 2 2 2" xfId="546"/>
    <cellStyle name="level1a 3 3 2 2 2 2" xfId="5344"/>
    <cellStyle name="level1a 3 3 2 2 2 2 2" xfId="5345"/>
    <cellStyle name="level1a 3 3 2 2 2 2 2 2" xfId="5346"/>
    <cellStyle name="level1a 3 3 2 2 2 2 3" xfId="5347"/>
    <cellStyle name="level1a 3 3 2 2 2 2 3 2" xfId="5348"/>
    <cellStyle name="level1a 3 3 2 2 2 2 3 2 2" xfId="5349"/>
    <cellStyle name="level1a 3 3 2 2 2 2 4" xfId="5350"/>
    <cellStyle name="level1a 3 3 2 2 2 3" xfId="5351"/>
    <cellStyle name="level1a 3 3 2 2 2 3 2" xfId="5352"/>
    <cellStyle name="level1a 3 3 2 2 2 3 2 2" xfId="5353"/>
    <cellStyle name="level1a 3 3 2 2 2 3 3" xfId="5354"/>
    <cellStyle name="level1a 3 3 2 2 2 3 3 2" xfId="5355"/>
    <cellStyle name="level1a 3 3 2 2 2 3 3 2 2" xfId="5356"/>
    <cellStyle name="level1a 3 3 2 2 2 3 4" xfId="5357"/>
    <cellStyle name="level1a 3 3 2 2 2 3 4 2" xfId="5358"/>
    <cellStyle name="level1a 3 3 2 2 2 4" xfId="5359"/>
    <cellStyle name="level1a 3 3 2 2 2 5" xfId="5360"/>
    <cellStyle name="level1a 3 3 2 2 2 5 2" xfId="5361"/>
    <cellStyle name="level1a 3 3 2 2 2 6" xfId="5362"/>
    <cellStyle name="level1a 3 3 2 2 2 6 2" xfId="5363"/>
    <cellStyle name="level1a 3 3 2 2 2 7" xfId="5364"/>
    <cellStyle name="level1a 3 3 2 2 3" xfId="547"/>
    <cellStyle name="level1a 3 3 2 2 3 2" xfId="5365"/>
    <cellStyle name="level1a 3 3 2 2 3 2 2" xfId="5366"/>
    <cellStyle name="level1a 3 3 2 2 3 2 2 2" xfId="5367"/>
    <cellStyle name="level1a 3 3 2 2 3 2 3" xfId="5368"/>
    <cellStyle name="level1a 3 3 2 2 3 2 3 2" xfId="5369"/>
    <cellStyle name="level1a 3 3 2 2 3 2 3 2 2" xfId="5370"/>
    <cellStyle name="level1a 3 3 2 2 3 2 4" xfId="5371"/>
    <cellStyle name="level1a 3 3 2 2 3 3" xfId="5372"/>
    <cellStyle name="level1a 3 3 2 2 3 3 2" xfId="5373"/>
    <cellStyle name="level1a 3 3 2 2 3 3 2 2" xfId="5374"/>
    <cellStyle name="level1a 3 3 2 2 3 3 3" xfId="5375"/>
    <cellStyle name="level1a 3 3 2 2 3 3 3 2" xfId="5376"/>
    <cellStyle name="level1a 3 3 2 2 3 3 3 2 2" xfId="5377"/>
    <cellStyle name="level1a 3 3 2 2 3 3 4" xfId="5378"/>
    <cellStyle name="level1a 3 3 2 2 3 3 4 2" xfId="5379"/>
    <cellStyle name="level1a 3 3 2 2 3 4" xfId="5380"/>
    <cellStyle name="level1a 3 3 2 2 3 5" xfId="5381"/>
    <cellStyle name="level1a 3 3 2 2 3 5 2" xfId="5382"/>
    <cellStyle name="level1a 3 3 2 2 3 5 2 2" xfId="5383"/>
    <cellStyle name="level1a 3 3 2 2 3 6" xfId="5384"/>
    <cellStyle name="level1a 3 3 2 2 3 6 2" xfId="5385"/>
    <cellStyle name="level1a 3 3 2 2 3 7" xfId="5386"/>
    <cellStyle name="level1a 3 3 2 2 4" xfId="5387"/>
    <cellStyle name="level1a 3 3 2 2 4 2" xfId="5388"/>
    <cellStyle name="level1a 3 3 2 2 4 2 2" xfId="5389"/>
    <cellStyle name="level1a 3 3 2 2 4 2 2 2" xfId="5390"/>
    <cellStyle name="level1a 3 3 2 2 4 2 3" xfId="5391"/>
    <cellStyle name="level1a 3 3 2 2 4 2 3 2" xfId="5392"/>
    <cellStyle name="level1a 3 3 2 2 4 2 3 2 2" xfId="5393"/>
    <cellStyle name="level1a 3 3 2 2 4 2 4" xfId="5394"/>
    <cellStyle name="level1a 3 3 2 2 4 3" xfId="5395"/>
    <cellStyle name="level1a 3 3 2 2 4 3 2" xfId="5396"/>
    <cellStyle name="level1a 3 3 2 2 4 3 2 2" xfId="5397"/>
    <cellStyle name="level1a 3 3 2 2 4 3 3" xfId="5398"/>
    <cellStyle name="level1a 3 3 2 2 4 3 3 2" xfId="5399"/>
    <cellStyle name="level1a 3 3 2 2 4 3 3 2 2" xfId="5400"/>
    <cellStyle name="level1a 3 3 2 2 4 3 4" xfId="5401"/>
    <cellStyle name="level1a 3 3 2 2 4 3 4 2" xfId="5402"/>
    <cellStyle name="level1a 3 3 2 2 4 4" xfId="5403"/>
    <cellStyle name="level1a 3 3 2 2 4 5" xfId="5404"/>
    <cellStyle name="level1a 3 3 2 2 4 5 2" xfId="5405"/>
    <cellStyle name="level1a 3 3 2 2 4 6" xfId="5406"/>
    <cellStyle name="level1a 3 3 2 2 4 6 2" xfId="5407"/>
    <cellStyle name="level1a 3 3 2 2 4 6 2 2" xfId="5408"/>
    <cellStyle name="level1a 3 3 2 2 4 7" xfId="5409"/>
    <cellStyle name="level1a 3 3 2 2 4 7 2" xfId="5410"/>
    <cellStyle name="level1a 3 3 2 2 5" xfId="5411"/>
    <cellStyle name="level1a 3 3 2 2 5 2" xfId="5412"/>
    <cellStyle name="level1a 3 3 2 2 5 2 2" xfId="5413"/>
    <cellStyle name="level1a 3 3 2 2 5 2 2 2" xfId="5414"/>
    <cellStyle name="level1a 3 3 2 2 5 2 3" xfId="5415"/>
    <cellStyle name="level1a 3 3 2 2 5 2 3 2" xfId="5416"/>
    <cellStyle name="level1a 3 3 2 2 5 2 3 2 2" xfId="5417"/>
    <cellStyle name="level1a 3 3 2 2 5 2 4" xfId="5418"/>
    <cellStyle name="level1a 3 3 2 2 5 3" xfId="5419"/>
    <cellStyle name="level1a 3 3 2 2 5 3 2" xfId="5420"/>
    <cellStyle name="level1a 3 3 2 2 5 3 2 2" xfId="5421"/>
    <cellStyle name="level1a 3 3 2 2 5 3 3" xfId="5422"/>
    <cellStyle name="level1a 3 3 2 2 5 3 3 2" xfId="5423"/>
    <cellStyle name="level1a 3 3 2 2 5 3 3 2 2" xfId="5424"/>
    <cellStyle name="level1a 3 3 2 2 5 3 4" xfId="5425"/>
    <cellStyle name="level1a 3 3 2 2 5 4" xfId="5426"/>
    <cellStyle name="level1a 3 3 2 2 5 4 2" xfId="5427"/>
    <cellStyle name="level1a 3 3 2 2 5 5" xfId="5428"/>
    <cellStyle name="level1a 3 3 2 2 5 5 2" xfId="5429"/>
    <cellStyle name="level1a 3 3 2 2 5 5 2 2" xfId="5430"/>
    <cellStyle name="level1a 3 3 2 2 5 6" xfId="5431"/>
    <cellStyle name="level1a 3 3 2 2 5 6 2" xfId="5432"/>
    <cellStyle name="level1a 3 3 2 2 6" xfId="5433"/>
    <cellStyle name="level1a 3 3 2 2 6 2" xfId="5434"/>
    <cellStyle name="level1a 3 3 2 2 6 2 2" xfId="5435"/>
    <cellStyle name="level1a 3 3 2 2 6 2 2 2" xfId="5436"/>
    <cellStyle name="level1a 3 3 2 2 6 2 3" xfId="5437"/>
    <cellStyle name="level1a 3 3 2 2 6 2 3 2" xfId="5438"/>
    <cellStyle name="level1a 3 3 2 2 6 2 3 2 2" xfId="5439"/>
    <cellStyle name="level1a 3 3 2 2 6 2 4" xfId="5440"/>
    <cellStyle name="level1a 3 3 2 2 6 3" xfId="5441"/>
    <cellStyle name="level1a 3 3 2 2 6 3 2" xfId="5442"/>
    <cellStyle name="level1a 3 3 2 2 6 3 2 2" xfId="5443"/>
    <cellStyle name="level1a 3 3 2 2 6 3 3" xfId="5444"/>
    <cellStyle name="level1a 3 3 2 2 6 3 3 2" xfId="5445"/>
    <cellStyle name="level1a 3 3 2 2 6 3 3 2 2" xfId="5446"/>
    <cellStyle name="level1a 3 3 2 2 6 3 4" xfId="5447"/>
    <cellStyle name="level1a 3 3 2 2 6 4" xfId="5448"/>
    <cellStyle name="level1a 3 3 2 2 6 4 2" xfId="5449"/>
    <cellStyle name="level1a 3 3 2 2 6 5" xfId="5450"/>
    <cellStyle name="level1a 3 3 2 2 6 5 2" xfId="5451"/>
    <cellStyle name="level1a 3 3 2 2 6 5 2 2" xfId="5452"/>
    <cellStyle name="level1a 3 3 2 2 6 6" xfId="5453"/>
    <cellStyle name="level1a 3 3 2 2 6 6 2" xfId="5454"/>
    <cellStyle name="level1a 3 3 2 2 7" xfId="5455"/>
    <cellStyle name="level1a 3 3 2 2 7 2" xfId="5456"/>
    <cellStyle name="level1a 3 3 2 2 7 2 2" xfId="5457"/>
    <cellStyle name="level1a 3 3 2 2 7 3" xfId="5458"/>
    <cellStyle name="level1a 3 3 2 2 7 3 2" xfId="5459"/>
    <cellStyle name="level1a 3 3 2 2 7 3 2 2" xfId="5460"/>
    <cellStyle name="level1a 3 3 2 2 7 4" xfId="5461"/>
    <cellStyle name="level1a 3 3 2 2 8" xfId="5462"/>
    <cellStyle name="level1a 3 3 2 2 8 2" xfId="5463"/>
    <cellStyle name="level1a 3 3 2 2 9" xfId="5464"/>
    <cellStyle name="level1a 3 3 2 2_STUD aligned by INSTIT" xfId="5465"/>
    <cellStyle name="level1a 3 3 2 3" xfId="548"/>
    <cellStyle name="level1a 3 3 2 3 10" xfId="5466"/>
    <cellStyle name="level1a 3 3 2 3 2" xfId="549"/>
    <cellStyle name="level1a 3 3 2 3 2 2" xfId="5467"/>
    <cellStyle name="level1a 3 3 2 3 2 2 2" xfId="5468"/>
    <cellStyle name="level1a 3 3 2 3 2 2 2 2" xfId="5469"/>
    <cellStyle name="level1a 3 3 2 3 2 2 3" xfId="5470"/>
    <cellStyle name="level1a 3 3 2 3 2 2 3 2" xfId="5471"/>
    <cellStyle name="level1a 3 3 2 3 2 2 3 2 2" xfId="5472"/>
    <cellStyle name="level1a 3 3 2 3 2 2 4" xfId="5473"/>
    <cellStyle name="level1a 3 3 2 3 2 3" xfId="5474"/>
    <cellStyle name="level1a 3 3 2 3 2 3 2" xfId="5475"/>
    <cellStyle name="level1a 3 3 2 3 2 3 2 2" xfId="5476"/>
    <cellStyle name="level1a 3 3 2 3 2 3 3" xfId="5477"/>
    <cellStyle name="level1a 3 3 2 3 2 3 3 2" xfId="5478"/>
    <cellStyle name="level1a 3 3 2 3 2 3 3 2 2" xfId="5479"/>
    <cellStyle name="level1a 3 3 2 3 2 3 4" xfId="5480"/>
    <cellStyle name="level1a 3 3 2 3 2 3 4 2" xfId="5481"/>
    <cellStyle name="level1a 3 3 2 3 2 4" xfId="5482"/>
    <cellStyle name="level1a 3 3 2 3 2 5" xfId="5483"/>
    <cellStyle name="level1a 3 3 2 3 2 5 2" xfId="5484"/>
    <cellStyle name="level1a 3 3 2 3 2 5 2 2" xfId="5485"/>
    <cellStyle name="level1a 3 3 2 3 2 6" xfId="5486"/>
    <cellStyle name="level1a 3 3 2 3 2 6 2" xfId="5487"/>
    <cellStyle name="level1a 3 3 2 3 2 7" xfId="5488"/>
    <cellStyle name="level1a 3 3 2 3 3" xfId="550"/>
    <cellStyle name="level1a 3 3 2 3 3 2" xfId="5489"/>
    <cellStyle name="level1a 3 3 2 3 3 2 2" xfId="5490"/>
    <cellStyle name="level1a 3 3 2 3 3 2 2 2" xfId="5491"/>
    <cellStyle name="level1a 3 3 2 3 3 2 3" xfId="5492"/>
    <cellStyle name="level1a 3 3 2 3 3 2 3 2" xfId="5493"/>
    <cellStyle name="level1a 3 3 2 3 3 2 3 2 2" xfId="5494"/>
    <cellStyle name="level1a 3 3 2 3 3 2 4" xfId="5495"/>
    <cellStyle name="level1a 3 3 2 3 3 3" xfId="5496"/>
    <cellStyle name="level1a 3 3 2 3 3 3 2" xfId="5497"/>
    <cellStyle name="level1a 3 3 2 3 3 3 2 2" xfId="5498"/>
    <cellStyle name="level1a 3 3 2 3 3 3 3" xfId="5499"/>
    <cellStyle name="level1a 3 3 2 3 3 3 3 2" xfId="5500"/>
    <cellStyle name="level1a 3 3 2 3 3 3 3 2 2" xfId="5501"/>
    <cellStyle name="level1a 3 3 2 3 3 3 4" xfId="5502"/>
    <cellStyle name="level1a 3 3 2 3 3 4" xfId="5503"/>
    <cellStyle name="level1a 3 3 2 3 3 4 2" xfId="5504"/>
    <cellStyle name="level1a 3 3 2 3 3 5" xfId="5505"/>
    <cellStyle name="level1a 3 3 2 3 3 5 2" xfId="5506"/>
    <cellStyle name="level1a 3 3 2 3 3 6" xfId="5507"/>
    <cellStyle name="level1a 3 3 2 3 4" xfId="5508"/>
    <cellStyle name="level1a 3 3 2 3 4 2" xfId="5509"/>
    <cellStyle name="level1a 3 3 2 3 4 2 2" xfId="5510"/>
    <cellStyle name="level1a 3 3 2 3 4 2 2 2" xfId="5511"/>
    <cellStyle name="level1a 3 3 2 3 4 2 3" xfId="5512"/>
    <cellStyle name="level1a 3 3 2 3 4 2 3 2" xfId="5513"/>
    <cellStyle name="level1a 3 3 2 3 4 2 3 2 2" xfId="5514"/>
    <cellStyle name="level1a 3 3 2 3 4 2 4" xfId="5515"/>
    <cellStyle name="level1a 3 3 2 3 4 3" xfId="5516"/>
    <cellStyle name="level1a 3 3 2 3 4 3 2" xfId="5517"/>
    <cellStyle name="level1a 3 3 2 3 4 3 2 2" xfId="5518"/>
    <cellStyle name="level1a 3 3 2 3 4 3 3" xfId="5519"/>
    <cellStyle name="level1a 3 3 2 3 4 3 3 2" xfId="5520"/>
    <cellStyle name="level1a 3 3 2 3 4 3 3 2 2" xfId="5521"/>
    <cellStyle name="level1a 3 3 2 3 4 3 4" xfId="5522"/>
    <cellStyle name="level1a 3 3 2 3 4 4" xfId="5523"/>
    <cellStyle name="level1a 3 3 2 3 4 4 2" xfId="5524"/>
    <cellStyle name="level1a 3 3 2 3 4 5" xfId="5525"/>
    <cellStyle name="level1a 3 3 2 3 4 5 2" xfId="5526"/>
    <cellStyle name="level1a 3 3 2 3 4 5 2 2" xfId="5527"/>
    <cellStyle name="level1a 3 3 2 3 4 6" xfId="5528"/>
    <cellStyle name="level1a 3 3 2 3 4 6 2" xfId="5529"/>
    <cellStyle name="level1a 3 3 2 3 5" xfId="5530"/>
    <cellStyle name="level1a 3 3 2 3 5 2" xfId="5531"/>
    <cellStyle name="level1a 3 3 2 3 5 2 2" xfId="5532"/>
    <cellStyle name="level1a 3 3 2 3 5 2 2 2" xfId="5533"/>
    <cellStyle name="level1a 3 3 2 3 5 2 3" xfId="5534"/>
    <cellStyle name="level1a 3 3 2 3 5 2 3 2" xfId="5535"/>
    <cellStyle name="level1a 3 3 2 3 5 2 3 2 2" xfId="5536"/>
    <cellStyle name="level1a 3 3 2 3 5 2 4" xfId="5537"/>
    <cellStyle name="level1a 3 3 2 3 5 3" xfId="5538"/>
    <cellStyle name="level1a 3 3 2 3 5 3 2" xfId="5539"/>
    <cellStyle name="level1a 3 3 2 3 5 3 2 2" xfId="5540"/>
    <cellStyle name="level1a 3 3 2 3 5 3 3" xfId="5541"/>
    <cellStyle name="level1a 3 3 2 3 5 3 3 2" xfId="5542"/>
    <cellStyle name="level1a 3 3 2 3 5 3 3 2 2" xfId="5543"/>
    <cellStyle name="level1a 3 3 2 3 5 3 4" xfId="5544"/>
    <cellStyle name="level1a 3 3 2 3 5 4" xfId="5545"/>
    <cellStyle name="level1a 3 3 2 3 5 4 2" xfId="5546"/>
    <cellStyle name="level1a 3 3 2 3 5 5" xfId="5547"/>
    <cellStyle name="level1a 3 3 2 3 5 5 2" xfId="5548"/>
    <cellStyle name="level1a 3 3 2 3 5 5 2 2" xfId="5549"/>
    <cellStyle name="level1a 3 3 2 3 5 6" xfId="5550"/>
    <cellStyle name="level1a 3 3 2 3 5 6 2" xfId="5551"/>
    <cellStyle name="level1a 3 3 2 3 6" xfId="5552"/>
    <cellStyle name="level1a 3 3 2 3 6 2" xfId="5553"/>
    <cellStyle name="level1a 3 3 2 3 6 2 2" xfId="5554"/>
    <cellStyle name="level1a 3 3 2 3 6 2 2 2" xfId="5555"/>
    <cellStyle name="level1a 3 3 2 3 6 2 3" xfId="5556"/>
    <cellStyle name="level1a 3 3 2 3 6 2 3 2" xfId="5557"/>
    <cellStyle name="level1a 3 3 2 3 6 2 3 2 2" xfId="5558"/>
    <cellStyle name="level1a 3 3 2 3 6 2 4" xfId="5559"/>
    <cellStyle name="level1a 3 3 2 3 6 3" xfId="5560"/>
    <cellStyle name="level1a 3 3 2 3 6 3 2" xfId="5561"/>
    <cellStyle name="level1a 3 3 2 3 6 3 2 2" xfId="5562"/>
    <cellStyle name="level1a 3 3 2 3 6 3 3" xfId="5563"/>
    <cellStyle name="level1a 3 3 2 3 6 3 3 2" xfId="5564"/>
    <cellStyle name="level1a 3 3 2 3 6 3 3 2 2" xfId="5565"/>
    <cellStyle name="level1a 3 3 2 3 6 3 4" xfId="5566"/>
    <cellStyle name="level1a 3 3 2 3 6 4" xfId="5567"/>
    <cellStyle name="level1a 3 3 2 3 6 4 2" xfId="5568"/>
    <cellStyle name="level1a 3 3 2 3 6 5" xfId="5569"/>
    <cellStyle name="level1a 3 3 2 3 6 5 2" xfId="5570"/>
    <cellStyle name="level1a 3 3 2 3 6 5 2 2" xfId="5571"/>
    <cellStyle name="level1a 3 3 2 3 6 6" xfId="5572"/>
    <cellStyle name="level1a 3 3 2 3 6 6 2" xfId="5573"/>
    <cellStyle name="level1a 3 3 2 3 7" xfId="5574"/>
    <cellStyle name="level1a 3 3 2 3 7 2" xfId="5575"/>
    <cellStyle name="level1a 3 3 2 3 7 2 2" xfId="5576"/>
    <cellStyle name="level1a 3 3 2 3 7 3" xfId="5577"/>
    <cellStyle name="level1a 3 3 2 3 7 3 2" xfId="5578"/>
    <cellStyle name="level1a 3 3 2 3 7 3 2 2" xfId="5579"/>
    <cellStyle name="level1a 3 3 2 3 7 4" xfId="5580"/>
    <cellStyle name="level1a 3 3 2 3 8" xfId="5581"/>
    <cellStyle name="level1a 3 3 2 3 8 2" xfId="5582"/>
    <cellStyle name="level1a 3 3 2 3 8 2 2" xfId="5583"/>
    <cellStyle name="level1a 3 3 2 3 8 3" xfId="5584"/>
    <cellStyle name="level1a 3 3 2 3 8 3 2" xfId="5585"/>
    <cellStyle name="level1a 3 3 2 3 8 3 2 2" xfId="5586"/>
    <cellStyle name="level1a 3 3 2 3 8 4" xfId="5587"/>
    <cellStyle name="level1a 3 3 2 3 9" xfId="5588"/>
    <cellStyle name="level1a 3 3 2 3 9 2" xfId="5589"/>
    <cellStyle name="level1a 3 3 2 3_STUD aligned by INSTIT" xfId="5590"/>
    <cellStyle name="level1a 3 3 2 4" xfId="551"/>
    <cellStyle name="level1a 3 3 2 4 2" xfId="5591"/>
    <cellStyle name="level1a 3 3 2 4 2 2" xfId="5592"/>
    <cellStyle name="level1a 3 3 2 4 2 2 2" xfId="5593"/>
    <cellStyle name="level1a 3 3 2 4 2 3" xfId="5594"/>
    <cellStyle name="level1a 3 3 2 4 2 3 2" xfId="5595"/>
    <cellStyle name="level1a 3 3 2 4 2 3 2 2" xfId="5596"/>
    <cellStyle name="level1a 3 3 2 4 2 4" xfId="5597"/>
    <cellStyle name="level1a 3 3 2 4 3" xfId="5598"/>
    <cellStyle name="level1a 3 3 2 4 3 2" xfId="5599"/>
    <cellStyle name="level1a 3 3 2 4 3 2 2" xfId="5600"/>
    <cellStyle name="level1a 3 3 2 4 3 3" xfId="5601"/>
    <cellStyle name="level1a 3 3 2 4 3 3 2" xfId="5602"/>
    <cellStyle name="level1a 3 3 2 4 3 3 2 2" xfId="5603"/>
    <cellStyle name="level1a 3 3 2 4 3 4" xfId="5604"/>
    <cellStyle name="level1a 3 3 2 4 3 4 2" xfId="5605"/>
    <cellStyle name="level1a 3 3 2 4 4" xfId="5606"/>
    <cellStyle name="level1a 3 3 2 4 5" xfId="5607"/>
    <cellStyle name="level1a 3 3 2 4 5 2" xfId="5608"/>
    <cellStyle name="level1a 3 3 2 4 6" xfId="5609"/>
    <cellStyle name="level1a 3 3 2 4 6 2" xfId="5610"/>
    <cellStyle name="level1a 3 3 2 4 7" xfId="5611"/>
    <cellStyle name="level1a 3 3 2 5" xfId="552"/>
    <cellStyle name="level1a 3 3 2 5 2" xfId="5612"/>
    <cellStyle name="level1a 3 3 2 5 2 2" xfId="5613"/>
    <cellStyle name="level1a 3 3 2 5 2 2 2" xfId="5614"/>
    <cellStyle name="level1a 3 3 2 5 2 3" xfId="5615"/>
    <cellStyle name="level1a 3 3 2 5 2 3 2" xfId="5616"/>
    <cellStyle name="level1a 3 3 2 5 2 3 2 2" xfId="5617"/>
    <cellStyle name="level1a 3 3 2 5 2 4" xfId="5618"/>
    <cellStyle name="level1a 3 3 2 5 3" xfId="5619"/>
    <cellStyle name="level1a 3 3 2 5 3 2" xfId="5620"/>
    <cellStyle name="level1a 3 3 2 5 3 2 2" xfId="5621"/>
    <cellStyle name="level1a 3 3 2 5 3 3" xfId="5622"/>
    <cellStyle name="level1a 3 3 2 5 3 3 2" xfId="5623"/>
    <cellStyle name="level1a 3 3 2 5 3 3 2 2" xfId="5624"/>
    <cellStyle name="level1a 3 3 2 5 3 4" xfId="5625"/>
    <cellStyle name="level1a 3 3 2 5 3 4 2" xfId="5626"/>
    <cellStyle name="level1a 3 3 2 5 4" xfId="5627"/>
    <cellStyle name="level1a 3 3 2 5 5" xfId="5628"/>
    <cellStyle name="level1a 3 3 2 5 5 2" xfId="5629"/>
    <cellStyle name="level1a 3 3 2 5 6" xfId="5630"/>
    <cellStyle name="level1a 3 3 2 5 6 2" xfId="5631"/>
    <cellStyle name="level1a 3 3 2 5 6 2 2" xfId="5632"/>
    <cellStyle name="level1a 3 3 2 5 7" xfId="5633"/>
    <cellStyle name="level1a 3 3 2 5 7 2" xfId="5634"/>
    <cellStyle name="level1a 3 3 2 5 8" xfId="5635"/>
    <cellStyle name="level1a 3 3 2 6" xfId="5636"/>
    <cellStyle name="level1a 3 3 2 6 2" xfId="5637"/>
    <cellStyle name="level1a 3 3 2 6 2 2" xfId="5638"/>
    <cellStyle name="level1a 3 3 2 6 2 2 2" xfId="5639"/>
    <cellStyle name="level1a 3 3 2 6 2 3" xfId="5640"/>
    <cellStyle name="level1a 3 3 2 6 2 3 2" xfId="5641"/>
    <cellStyle name="level1a 3 3 2 6 2 3 2 2" xfId="5642"/>
    <cellStyle name="level1a 3 3 2 6 2 4" xfId="5643"/>
    <cellStyle name="level1a 3 3 2 6 3" xfId="5644"/>
    <cellStyle name="level1a 3 3 2 6 3 2" xfId="5645"/>
    <cellStyle name="level1a 3 3 2 6 3 2 2" xfId="5646"/>
    <cellStyle name="level1a 3 3 2 6 3 3" xfId="5647"/>
    <cellStyle name="level1a 3 3 2 6 3 3 2" xfId="5648"/>
    <cellStyle name="level1a 3 3 2 6 3 3 2 2" xfId="5649"/>
    <cellStyle name="level1a 3 3 2 6 3 4" xfId="5650"/>
    <cellStyle name="level1a 3 3 2 6 3 4 2" xfId="5651"/>
    <cellStyle name="level1a 3 3 2 6 4" xfId="5652"/>
    <cellStyle name="level1a 3 3 2 6 5" xfId="5653"/>
    <cellStyle name="level1a 3 3 2 6 5 2" xfId="5654"/>
    <cellStyle name="level1a 3 3 2 6 5 2 2" xfId="5655"/>
    <cellStyle name="level1a 3 3 2 6 6" xfId="5656"/>
    <cellStyle name="level1a 3 3 2 6 6 2" xfId="5657"/>
    <cellStyle name="level1a 3 3 2 7" xfId="5658"/>
    <cellStyle name="level1a 3 3 2 7 2" xfId="5659"/>
    <cellStyle name="level1a 3 3 2 7 2 2" xfId="5660"/>
    <cellStyle name="level1a 3 3 2 7 2 2 2" xfId="5661"/>
    <cellStyle name="level1a 3 3 2 7 2 3" xfId="5662"/>
    <cellStyle name="level1a 3 3 2 7 2 3 2" xfId="5663"/>
    <cellStyle name="level1a 3 3 2 7 2 3 2 2" xfId="5664"/>
    <cellStyle name="level1a 3 3 2 7 2 4" xfId="5665"/>
    <cellStyle name="level1a 3 3 2 7 3" xfId="5666"/>
    <cellStyle name="level1a 3 3 2 7 3 2" xfId="5667"/>
    <cellStyle name="level1a 3 3 2 7 3 2 2" xfId="5668"/>
    <cellStyle name="level1a 3 3 2 7 3 3" xfId="5669"/>
    <cellStyle name="level1a 3 3 2 7 3 3 2" xfId="5670"/>
    <cellStyle name="level1a 3 3 2 7 3 3 2 2" xfId="5671"/>
    <cellStyle name="level1a 3 3 2 7 3 4" xfId="5672"/>
    <cellStyle name="level1a 3 3 2 7 3 4 2" xfId="5673"/>
    <cellStyle name="level1a 3 3 2 7 4" xfId="5674"/>
    <cellStyle name="level1a 3 3 2 7 5" xfId="5675"/>
    <cellStyle name="level1a 3 3 2 7 5 2" xfId="5676"/>
    <cellStyle name="level1a 3 3 2 7 6" xfId="5677"/>
    <cellStyle name="level1a 3 3 2 7 6 2" xfId="5678"/>
    <cellStyle name="level1a 3 3 2 7 6 2 2" xfId="5679"/>
    <cellStyle name="level1a 3 3 2 7 7" xfId="5680"/>
    <cellStyle name="level1a 3 3 2 7 7 2" xfId="5681"/>
    <cellStyle name="level1a 3 3 2 8" xfId="5682"/>
    <cellStyle name="level1a 3 3 2 8 2" xfId="5683"/>
    <cellStyle name="level1a 3 3 2 8 2 2" xfId="5684"/>
    <cellStyle name="level1a 3 3 2 8 2 2 2" xfId="5685"/>
    <cellStyle name="level1a 3 3 2 8 2 3" xfId="5686"/>
    <cellStyle name="level1a 3 3 2 8 2 3 2" xfId="5687"/>
    <cellStyle name="level1a 3 3 2 8 2 3 2 2" xfId="5688"/>
    <cellStyle name="level1a 3 3 2 8 2 4" xfId="5689"/>
    <cellStyle name="level1a 3 3 2 8 3" xfId="5690"/>
    <cellStyle name="level1a 3 3 2 8 3 2" xfId="5691"/>
    <cellStyle name="level1a 3 3 2 8 3 2 2" xfId="5692"/>
    <cellStyle name="level1a 3 3 2 8 3 3" xfId="5693"/>
    <cellStyle name="level1a 3 3 2 8 3 3 2" xfId="5694"/>
    <cellStyle name="level1a 3 3 2 8 3 3 2 2" xfId="5695"/>
    <cellStyle name="level1a 3 3 2 8 3 4" xfId="5696"/>
    <cellStyle name="level1a 3 3 2 8 4" xfId="5697"/>
    <cellStyle name="level1a 3 3 2 8 4 2" xfId="5698"/>
    <cellStyle name="level1a 3 3 2 8 5" xfId="5699"/>
    <cellStyle name="level1a 3 3 2 8 5 2" xfId="5700"/>
    <cellStyle name="level1a 3 3 2 8 5 2 2" xfId="5701"/>
    <cellStyle name="level1a 3 3 2 8 6" xfId="5702"/>
    <cellStyle name="level1a 3 3 2 8 6 2" xfId="5703"/>
    <cellStyle name="level1a 3 3 2 9" xfId="5704"/>
    <cellStyle name="level1a 3 3 2 9 2" xfId="5705"/>
    <cellStyle name="level1a 3 3 2 9 2 2" xfId="5706"/>
    <cellStyle name="level1a 3 3 2 9 3" xfId="5707"/>
    <cellStyle name="level1a 3 3 2 9 3 2" xfId="5708"/>
    <cellStyle name="level1a 3 3 2 9 3 2 2" xfId="5709"/>
    <cellStyle name="level1a 3 3 2 9 4" xfId="5710"/>
    <cellStyle name="level1a 3 3 2_STUD aligned by INSTIT" xfId="5711"/>
    <cellStyle name="level1a 3 3 3" xfId="553"/>
    <cellStyle name="level1a 3 3 3 2" xfId="554"/>
    <cellStyle name="level1a 3 3 3 2 2" xfId="5712"/>
    <cellStyle name="level1a 3 3 3 2 2 2" xfId="5713"/>
    <cellStyle name="level1a 3 3 3 2 2 2 2" xfId="5714"/>
    <cellStyle name="level1a 3 3 3 2 2 3" xfId="5715"/>
    <cellStyle name="level1a 3 3 3 2 2 3 2" xfId="5716"/>
    <cellStyle name="level1a 3 3 3 2 2 3 2 2" xfId="5717"/>
    <cellStyle name="level1a 3 3 3 2 2 4" xfId="5718"/>
    <cellStyle name="level1a 3 3 3 2 3" xfId="5719"/>
    <cellStyle name="level1a 3 3 3 2 3 2" xfId="5720"/>
    <cellStyle name="level1a 3 3 3 2 3 2 2" xfId="5721"/>
    <cellStyle name="level1a 3 3 3 2 3 3" xfId="5722"/>
    <cellStyle name="level1a 3 3 3 2 3 3 2" xfId="5723"/>
    <cellStyle name="level1a 3 3 3 2 3 3 2 2" xfId="5724"/>
    <cellStyle name="level1a 3 3 3 2 3 4" xfId="5725"/>
    <cellStyle name="level1a 3 3 3 2 3 4 2" xfId="5726"/>
    <cellStyle name="level1a 3 3 3 2 4" xfId="5727"/>
    <cellStyle name="level1a 3 3 3 2 5" xfId="5728"/>
    <cellStyle name="level1a 3 3 3 2 5 2" xfId="5729"/>
    <cellStyle name="level1a 3 3 3 2 6" xfId="5730"/>
    <cellStyle name="level1a 3 3 3 2 6 2" xfId="5731"/>
    <cellStyle name="level1a 3 3 3 2 7" xfId="5732"/>
    <cellStyle name="level1a 3 3 3 3" xfId="555"/>
    <cellStyle name="level1a 3 3 3 3 2" xfId="5733"/>
    <cellStyle name="level1a 3 3 3 3 2 2" xfId="5734"/>
    <cellStyle name="level1a 3 3 3 3 2 2 2" xfId="5735"/>
    <cellStyle name="level1a 3 3 3 3 2 3" xfId="5736"/>
    <cellStyle name="level1a 3 3 3 3 2 3 2" xfId="5737"/>
    <cellStyle name="level1a 3 3 3 3 2 3 2 2" xfId="5738"/>
    <cellStyle name="level1a 3 3 3 3 2 4" xfId="5739"/>
    <cellStyle name="level1a 3 3 3 3 3" xfId="5740"/>
    <cellStyle name="level1a 3 3 3 3 3 2" xfId="5741"/>
    <cellStyle name="level1a 3 3 3 3 3 2 2" xfId="5742"/>
    <cellStyle name="level1a 3 3 3 3 3 3" xfId="5743"/>
    <cellStyle name="level1a 3 3 3 3 3 3 2" xfId="5744"/>
    <cellStyle name="level1a 3 3 3 3 3 3 2 2" xfId="5745"/>
    <cellStyle name="level1a 3 3 3 3 3 4" xfId="5746"/>
    <cellStyle name="level1a 3 3 3 3 3 4 2" xfId="5747"/>
    <cellStyle name="level1a 3 3 3 3 4" xfId="5748"/>
    <cellStyle name="level1a 3 3 3 3 5" xfId="5749"/>
    <cellStyle name="level1a 3 3 3 3 5 2" xfId="5750"/>
    <cellStyle name="level1a 3 3 3 3 5 2 2" xfId="5751"/>
    <cellStyle name="level1a 3 3 3 3 6" xfId="5752"/>
    <cellStyle name="level1a 3 3 3 3 6 2" xfId="5753"/>
    <cellStyle name="level1a 3 3 3 3 7" xfId="5754"/>
    <cellStyle name="level1a 3 3 3 4" xfId="5755"/>
    <cellStyle name="level1a 3 3 3 4 2" xfId="5756"/>
    <cellStyle name="level1a 3 3 3 4 2 2" xfId="5757"/>
    <cellStyle name="level1a 3 3 3 4 2 2 2" xfId="5758"/>
    <cellStyle name="level1a 3 3 3 4 2 3" xfId="5759"/>
    <cellStyle name="level1a 3 3 3 4 2 3 2" xfId="5760"/>
    <cellStyle name="level1a 3 3 3 4 2 3 2 2" xfId="5761"/>
    <cellStyle name="level1a 3 3 3 4 2 4" xfId="5762"/>
    <cellStyle name="level1a 3 3 3 4 3" xfId="5763"/>
    <cellStyle name="level1a 3 3 3 4 3 2" xfId="5764"/>
    <cellStyle name="level1a 3 3 3 4 3 2 2" xfId="5765"/>
    <cellStyle name="level1a 3 3 3 4 3 3" xfId="5766"/>
    <cellStyle name="level1a 3 3 3 4 3 3 2" xfId="5767"/>
    <cellStyle name="level1a 3 3 3 4 3 3 2 2" xfId="5768"/>
    <cellStyle name="level1a 3 3 3 4 3 4" xfId="5769"/>
    <cellStyle name="level1a 3 3 3 4 3 4 2" xfId="5770"/>
    <cellStyle name="level1a 3 3 3 4 4" xfId="5771"/>
    <cellStyle name="level1a 3 3 3 4 5" xfId="5772"/>
    <cellStyle name="level1a 3 3 3 4 5 2" xfId="5773"/>
    <cellStyle name="level1a 3 3 3 4 6" xfId="5774"/>
    <cellStyle name="level1a 3 3 3 4 6 2" xfId="5775"/>
    <cellStyle name="level1a 3 3 3 4 6 2 2" xfId="5776"/>
    <cellStyle name="level1a 3 3 3 4 7" xfId="5777"/>
    <cellStyle name="level1a 3 3 3 4 7 2" xfId="5778"/>
    <cellStyle name="level1a 3 3 3 5" xfId="5779"/>
    <cellStyle name="level1a 3 3 3 5 2" xfId="5780"/>
    <cellStyle name="level1a 3 3 3 5 2 2" xfId="5781"/>
    <cellStyle name="level1a 3 3 3 5 2 2 2" xfId="5782"/>
    <cellStyle name="level1a 3 3 3 5 2 3" xfId="5783"/>
    <cellStyle name="level1a 3 3 3 5 2 3 2" xfId="5784"/>
    <cellStyle name="level1a 3 3 3 5 2 3 2 2" xfId="5785"/>
    <cellStyle name="level1a 3 3 3 5 2 4" xfId="5786"/>
    <cellStyle name="level1a 3 3 3 5 3" xfId="5787"/>
    <cellStyle name="level1a 3 3 3 5 3 2" xfId="5788"/>
    <cellStyle name="level1a 3 3 3 5 3 2 2" xfId="5789"/>
    <cellStyle name="level1a 3 3 3 5 3 3" xfId="5790"/>
    <cellStyle name="level1a 3 3 3 5 3 3 2" xfId="5791"/>
    <cellStyle name="level1a 3 3 3 5 3 3 2 2" xfId="5792"/>
    <cellStyle name="level1a 3 3 3 5 3 4" xfId="5793"/>
    <cellStyle name="level1a 3 3 3 5 4" xfId="5794"/>
    <cellStyle name="level1a 3 3 3 5 4 2" xfId="5795"/>
    <cellStyle name="level1a 3 3 3 5 5" xfId="5796"/>
    <cellStyle name="level1a 3 3 3 5 5 2" xfId="5797"/>
    <cellStyle name="level1a 3 3 3 5 5 2 2" xfId="5798"/>
    <cellStyle name="level1a 3 3 3 5 6" xfId="5799"/>
    <cellStyle name="level1a 3 3 3 5 6 2" xfId="5800"/>
    <cellStyle name="level1a 3 3 3 6" xfId="5801"/>
    <cellStyle name="level1a 3 3 3 6 2" xfId="5802"/>
    <cellStyle name="level1a 3 3 3 6 2 2" xfId="5803"/>
    <cellStyle name="level1a 3 3 3 6 2 2 2" xfId="5804"/>
    <cellStyle name="level1a 3 3 3 6 2 3" xfId="5805"/>
    <cellStyle name="level1a 3 3 3 6 2 3 2" xfId="5806"/>
    <cellStyle name="level1a 3 3 3 6 2 3 2 2" xfId="5807"/>
    <cellStyle name="level1a 3 3 3 6 2 4" xfId="5808"/>
    <cellStyle name="level1a 3 3 3 6 3" xfId="5809"/>
    <cellStyle name="level1a 3 3 3 6 3 2" xfId="5810"/>
    <cellStyle name="level1a 3 3 3 6 3 2 2" xfId="5811"/>
    <cellStyle name="level1a 3 3 3 6 3 3" xfId="5812"/>
    <cellStyle name="level1a 3 3 3 6 3 3 2" xfId="5813"/>
    <cellStyle name="level1a 3 3 3 6 3 3 2 2" xfId="5814"/>
    <cellStyle name="level1a 3 3 3 6 3 4" xfId="5815"/>
    <cellStyle name="level1a 3 3 3 6 4" xfId="5816"/>
    <cellStyle name="level1a 3 3 3 6 4 2" xfId="5817"/>
    <cellStyle name="level1a 3 3 3 6 5" xfId="5818"/>
    <cellStyle name="level1a 3 3 3 6 5 2" xfId="5819"/>
    <cellStyle name="level1a 3 3 3 6 5 2 2" xfId="5820"/>
    <cellStyle name="level1a 3 3 3 6 6" xfId="5821"/>
    <cellStyle name="level1a 3 3 3 6 6 2" xfId="5822"/>
    <cellStyle name="level1a 3 3 3 7" xfId="5823"/>
    <cellStyle name="level1a 3 3 3 7 2" xfId="5824"/>
    <cellStyle name="level1a 3 3 3 7 2 2" xfId="5825"/>
    <cellStyle name="level1a 3 3 3 7 3" xfId="5826"/>
    <cellStyle name="level1a 3 3 3 7 3 2" xfId="5827"/>
    <cellStyle name="level1a 3 3 3 7 3 2 2" xfId="5828"/>
    <cellStyle name="level1a 3 3 3 7 4" xfId="5829"/>
    <cellStyle name="level1a 3 3 3 8" xfId="5830"/>
    <cellStyle name="level1a 3 3 3 8 2" xfId="5831"/>
    <cellStyle name="level1a 3 3 3 9" xfId="5832"/>
    <cellStyle name="level1a 3 3 3_STUD aligned by INSTIT" xfId="5833"/>
    <cellStyle name="level1a 3 3 4" xfId="556"/>
    <cellStyle name="level1a 3 3 4 10" xfId="5834"/>
    <cellStyle name="level1a 3 3 4 2" xfId="557"/>
    <cellStyle name="level1a 3 3 4 2 2" xfId="5835"/>
    <cellStyle name="level1a 3 3 4 2 2 2" xfId="5836"/>
    <cellStyle name="level1a 3 3 4 2 2 2 2" xfId="5837"/>
    <cellStyle name="level1a 3 3 4 2 2 3" xfId="5838"/>
    <cellStyle name="level1a 3 3 4 2 2 3 2" xfId="5839"/>
    <cellStyle name="level1a 3 3 4 2 2 3 2 2" xfId="5840"/>
    <cellStyle name="level1a 3 3 4 2 2 4" xfId="5841"/>
    <cellStyle name="level1a 3 3 4 2 3" xfId="5842"/>
    <cellStyle name="level1a 3 3 4 2 3 2" xfId="5843"/>
    <cellStyle name="level1a 3 3 4 2 3 2 2" xfId="5844"/>
    <cellStyle name="level1a 3 3 4 2 3 3" xfId="5845"/>
    <cellStyle name="level1a 3 3 4 2 3 3 2" xfId="5846"/>
    <cellStyle name="level1a 3 3 4 2 3 3 2 2" xfId="5847"/>
    <cellStyle name="level1a 3 3 4 2 3 4" xfId="5848"/>
    <cellStyle name="level1a 3 3 4 2 3 4 2" xfId="5849"/>
    <cellStyle name="level1a 3 3 4 2 4" xfId="5850"/>
    <cellStyle name="level1a 3 3 4 2 5" xfId="5851"/>
    <cellStyle name="level1a 3 3 4 2 5 2" xfId="5852"/>
    <cellStyle name="level1a 3 3 4 2 6" xfId="5853"/>
    <cellStyle name="level1a 3 3 4 2 6 2" xfId="5854"/>
    <cellStyle name="level1a 3 3 4 2 6 2 2" xfId="5855"/>
    <cellStyle name="level1a 3 3 4 2 7" xfId="5856"/>
    <cellStyle name="level1a 3 3 4 2 7 2" xfId="5857"/>
    <cellStyle name="level1a 3 3 4 2 8" xfId="5858"/>
    <cellStyle name="level1a 3 3 4 3" xfId="558"/>
    <cellStyle name="level1a 3 3 4 3 2" xfId="5859"/>
    <cellStyle name="level1a 3 3 4 3 2 2" xfId="5860"/>
    <cellStyle name="level1a 3 3 4 3 2 2 2" xfId="5861"/>
    <cellStyle name="level1a 3 3 4 3 2 3" xfId="5862"/>
    <cellStyle name="level1a 3 3 4 3 2 3 2" xfId="5863"/>
    <cellStyle name="level1a 3 3 4 3 2 3 2 2" xfId="5864"/>
    <cellStyle name="level1a 3 3 4 3 2 4" xfId="5865"/>
    <cellStyle name="level1a 3 3 4 3 3" xfId="5866"/>
    <cellStyle name="level1a 3 3 4 3 3 2" xfId="5867"/>
    <cellStyle name="level1a 3 3 4 3 3 2 2" xfId="5868"/>
    <cellStyle name="level1a 3 3 4 3 3 3" xfId="5869"/>
    <cellStyle name="level1a 3 3 4 3 3 3 2" xfId="5870"/>
    <cellStyle name="level1a 3 3 4 3 3 3 2 2" xfId="5871"/>
    <cellStyle name="level1a 3 3 4 3 3 4" xfId="5872"/>
    <cellStyle name="level1a 3 3 4 3 3 4 2" xfId="5873"/>
    <cellStyle name="level1a 3 3 4 3 4" xfId="5874"/>
    <cellStyle name="level1a 3 3 4 3 5" xfId="5875"/>
    <cellStyle name="level1a 3 3 4 3 5 2" xfId="5876"/>
    <cellStyle name="level1a 3 3 4 3 6" xfId="5877"/>
    <cellStyle name="level1a 3 3 4 4" xfId="5878"/>
    <cellStyle name="level1a 3 3 4 4 2" xfId="5879"/>
    <cellStyle name="level1a 3 3 4 4 2 2" xfId="5880"/>
    <cellStyle name="level1a 3 3 4 4 2 2 2" xfId="5881"/>
    <cellStyle name="level1a 3 3 4 4 2 3" xfId="5882"/>
    <cellStyle name="level1a 3 3 4 4 2 3 2" xfId="5883"/>
    <cellStyle name="level1a 3 3 4 4 2 3 2 2" xfId="5884"/>
    <cellStyle name="level1a 3 3 4 4 2 4" xfId="5885"/>
    <cellStyle name="level1a 3 3 4 4 3" xfId="5886"/>
    <cellStyle name="level1a 3 3 4 4 3 2" xfId="5887"/>
    <cellStyle name="level1a 3 3 4 4 3 2 2" xfId="5888"/>
    <cellStyle name="level1a 3 3 4 4 3 3" xfId="5889"/>
    <cellStyle name="level1a 3 3 4 4 3 3 2" xfId="5890"/>
    <cellStyle name="level1a 3 3 4 4 3 3 2 2" xfId="5891"/>
    <cellStyle name="level1a 3 3 4 4 3 4" xfId="5892"/>
    <cellStyle name="level1a 3 3 4 4 4" xfId="5893"/>
    <cellStyle name="level1a 3 3 4 4 4 2" xfId="5894"/>
    <cellStyle name="level1a 3 3 4 4 5" xfId="5895"/>
    <cellStyle name="level1a 3 3 4 4 5 2" xfId="5896"/>
    <cellStyle name="level1a 3 3 4 4 5 2 2" xfId="5897"/>
    <cellStyle name="level1a 3 3 4 4 6" xfId="5898"/>
    <cellStyle name="level1a 3 3 4 4 6 2" xfId="5899"/>
    <cellStyle name="level1a 3 3 4 5" xfId="5900"/>
    <cellStyle name="level1a 3 3 4 5 2" xfId="5901"/>
    <cellStyle name="level1a 3 3 4 5 2 2" xfId="5902"/>
    <cellStyle name="level1a 3 3 4 5 2 2 2" xfId="5903"/>
    <cellStyle name="level1a 3 3 4 5 2 3" xfId="5904"/>
    <cellStyle name="level1a 3 3 4 5 2 3 2" xfId="5905"/>
    <cellStyle name="level1a 3 3 4 5 2 3 2 2" xfId="5906"/>
    <cellStyle name="level1a 3 3 4 5 2 4" xfId="5907"/>
    <cellStyle name="level1a 3 3 4 5 3" xfId="5908"/>
    <cellStyle name="level1a 3 3 4 5 3 2" xfId="5909"/>
    <cellStyle name="level1a 3 3 4 5 3 2 2" xfId="5910"/>
    <cellStyle name="level1a 3 3 4 5 3 3" xfId="5911"/>
    <cellStyle name="level1a 3 3 4 5 3 3 2" xfId="5912"/>
    <cellStyle name="level1a 3 3 4 5 3 3 2 2" xfId="5913"/>
    <cellStyle name="level1a 3 3 4 5 3 4" xfId="5914"/>
    <cellStyle name="level1a 3 3 4 5 4" xfId="5915"/>
    <cellStyle name="level1a 3 3 4 5 4 2" xfId="5916"/>
    <cellStyle name="level1a 3 3 4 5 5" xfId="5917"/>
    <cellStyle name="level1a 3 3 4 5 5 2" xfId="5918"/>
    <cellStyle name="level1a 3 3 4 5 5 2 2" xfId="5919"/>
    <cellStyle name="level1a 3 3 4 5 6" xfId="5920"/>
    <cellStyle name="level1a 3 3 4 5 6 2" xfId="5921"/>
    <cellStyle name="level1a 3 3 4 6" xfId="5922"/>
    <cellStyle name="level1a 3 3 4 6 2" xfId="5923"/>
    <cellStyle name="level1a 3 3 4 6 2 2" xfId="5924"/>
    <cellStyle name="level1a 3 3 4 6 2 2 2" xfId="5925"/>
    <cellStyle name="level1a 3 3 4 6 2 3" xfId="5926"/>
    <cellStyle name="level1a 3 3 4 6 2 3 2" xfId="5927"/>
    <cellStyle name="level1a 3 3 4 6 2 3 2 2" xfId="5928"/>
    <cellStyle name="level1a 3 3 4 6 2 4" xfId="5929"/>
    <cellStyle name="level1a 3 3 4 6 3" xfId="5930"/>
    <cellStyle name="level1a 3 3 4 6 3 2" xfId="5931"/>
    <cellStyle name="level1a 3 3 4 6 3 2 2" xfId="5932"/>
    <cellStyle name="level1a 3 3 4 6 3 3" xfId="5933"/>
    <cellStyle name="level1a 3 3 4 6 3 3 2" xfId="5934"/>
    <cellStyle name="level1a 3 3 4 6 3 3 2 2" xfId="5935"/>
    <cellStyle name="level1a 3 3 4 6 3 4" xfId="5936"/>
    <cellStyle name="level1a 3 3 4 6 4" xfId="5937"/>
    <cellStyle name="level1a 3 3 4 6 4 2" xfId="5938"/>
    <cellStyle name="level1a 3 3 4 6 5" xfId="5939"/>
    <cellStyle name="level1a 3 3 4 6 5 2" xfId="5940"/>
    <cellStyle name="level1a 3 3 4 6 5 2 2" xfId="5941"/>
    <cellStyle name="level1a 3 3 4 6 6" xfId="5942"/>
    <cellStyle name="level1a 3 3 4 6 6 2" xfId="5943"/>
    <cellStyle name="level1a 3 3 4 7" xfId="5944"/>
    <cellStyle name="level1a 3 3 4 7 2" xfId="5945"/>
    <cellStyle name="level1a 3 3 4 7 2 2" xfId="5946"/>
    <cellStyle name="level1a 3 3 4 7 3" xfId="5947"/>
    <cellStyle name="level1a 3 3 4 7 3 2" xfId="5948"/>
    <cellStyle name="level1a 3 3 4 7 3 2 2" xfId="5949"/>
    <cellStyle name="level1a 3 3 4 7 4" xfId="5950"/>
    <cellStyle name="level1a 3 3 4 8" xfId="5951"/>
    <cellStyle name="level1a 3 3 4 8 2" xfId="5952"/>
    <cellStyle name="level1a 3 3 4 8 2 2" xfId="5953"/>
    <cellStyle name="level1a 3 3 4 8 3" xfId="5954"/>
    <cellStyle name="level1a 3 3 4 8 3 2" xfId="5955"/>
    <cellStyle name="level1a 3 3 4 8 3 2 2" xfId="5956"/>
    <cellStyle name="level1a 3 3 4 8 4" xfId="5957"/>
    <cellStyle name="level1a 3 3 4 9" xfId="5958"/>
    <cellStyle name="level1a 3 3 4 9 2" xfId="5959"/>
    <cellStyle name="level1a 3 3 4_STUD aligned by INSTIT" xfId="5960"/>
    <cellStyle name="level1a 3 3 5" xfId="559"/>
    <cellStyle name="level1a 3 3 5 2" xfId="5961"/>
    <cellStyle name="level1a 3 3 5 2 2" xfId="5962"/>
    <cellStyle name="level1a 3 3 5 2 2 2" xfId="5963"/>
    <cellStyle name="level1a 3 3 5 2 3" xfId="5964"/>
    <cellStyle name="level1a 3 3 5 2 3 2" xfId="5965"/>
    <cellStyle name="level1a 3 3 5 2 3 2 2" xfId="5966"/>
    <cellStyle name="level1a 3 3 5 2 4" xfId="5967"/>
    <cellStyle name="level1a 3 3 5 3" xfId="5968"/>
    <cellStyle name="level1a 3 3 5 3 2" xfId="5969"/>
    <cellStyle name="level1a 3 3 5 3 2 2" xfId="5970"/>
    <cellStyle name="level1a 3 3 5 3 3" xfId="5971"/>
    <cellStyle name="level1a 3 3 5 3 3 2" xfId="5972"/>
    <cellStyle name="level1a 3 3 5 3 3 2 2" xfId="5973"/>
    <cellStyle name="level1a 3 3 5 3 4" xfId="5974"/>
    <cellStyle name="level1a 3 3 5 3 4 2" xfId="5975"/>
    <cellStyle name="level1a 3 3 5 4" xfId="5976"/>
    <cellStyle name="level1a 3 3 5 5" xfId="5977"/>
    <cellStyle name="level1a 3 3 5 5 2" xfId="5978"/>
    <cellStyle name="level1a 3 3 5 6" xfId="5979"/>
    <cellStyle name="level1a 3 3 5 6 2" xfId="5980"/>
    <cellStyle name="level1a 3 3 5 7" xfId="5981"/>
    <cellStyle name="level1a 3 3 6" xfId="560"/>
    <cellStyle name="level1a 3 3 6 2" xfId="5982"/>
    <cellStyle name="level1a 3 3 6 2 2" xfId="5983"/>
    <cellStyle name="level1a 3 3 6 2 2 2" xfId="5984"/>
    <cellStyle name="level1a 3 3 6 2 3" xfId="5985"/>
    <cellStyle name="level1a 3 3 6 2 3 2" xfId="5986"/>
    <cellStyle name="level1a 3 3 6 2 3 2 2" xfId="5987"/>
    <cellStyle name="level1a 3 3 6 2 4" xfId="5988"/>
    <cellStyle name="level1a 3 3 6 3" xfId="5989"/>
    <cellStyle name="level1a 3 3 6 3 2" xfId="5990"/>
    <cellStyle name="level1a 3 3 6 3 2 2" xfId="5991"/>
    <cellStyle name="level1a 3 3 6 3 3" xfId="5992"/>
    <cellStyle name="level1a 3 3 6 3 3 2" xfId="5993"/>
    <cellStyle name="level1a 3 3 6 3 3 2 2" xfId="5994"/>
    <cellStyle name="level1a 3 3 6 3 4" xfId="5995"/>
    <cellStyle name="level1a 3 3 6 3 4 2" xfId="5996"/>
    <cellStyle name="level1a 3 3 6 4" xfId="5997"/>
    <cellStyle name="level1a 3 3 6 5" xfId="5998"/>
    <cellStyle name="level1a 3 3 6 5 2" xfId="5999"/>
    <cellStyle name="level1a 3 3 6 6" xfId="6000"/>
    <cellStyle name="level1a 3 3 6 6 2" xfId="6001"/>
    <cellStyle name="level1a 3 3 6 6 2 2" xfId="6002"/>
    <cellStyle name="level1a 3 3 6 7" xfId="6003"/>
    <cellStyle name="level1a 3 3 6 7 2" xfId="6004"/>
    <cellStyle name="level1a 3 3 6 8" xfId="6005"/>
    <cellStyle name="level1a 3 3 7" xfId="6006"/>
    <cellStyle name="level1a 3 3 7 2" xfId="6007"/>
    <cellStyle name="level1a 3 3 7 2 2" xfId="6008"/>
    <cellStyle name="level1a 3 3 7 2 2 2" xfId="6009"/>
    <cellStyle name="level1a 3 3 7 2 3" xfId="6010"/>
    <cellStyle name="level1a 3 3 7 2 3 2" xfId="6011"/>
    <cellStyle name="level1a 3 3 7 2 3 2 2" xfId="6012"/>
    <cellStyle name="level1a 3 3 7 2 4" xfId="6013"/>
    <cellStyle name="level1a 3 3 7 3" xfId="6014"/>
    <cellStyle name="level1a 3 3 7 3 2" xfId="6015"/>
    <cellStyle name="level1a 3 3 7 3 2 2" xfId="6016"/>
    <cellStyle name="level1a 3 3 7 3 3" xfId="6017"/>
    <cellStyle name="level1a 3 3 7 3 3 2" xfId="6018"/>
    <cellStyle name="level1a 3 3 7 3 3 2 2" xfId="6019"/>
    <cellStyle name="level1a 3 3 7 3 4" xfId="6020"/>
    <cellStyle name="level1a 3 3 7 3 4 2" xfId="6021"/>
    <cellStyle name="level1a 3 3 7 4" xfId="6022"/>
    <cellStyle name="level1a 3 3 7 5" xfId="6023"/>
    <cellStyle name="level1a 3 3 7 5 2" xfId="6024"/>
    <cellStyle name="level1a 3 3 7 5 2 2" xfId="6025"/>
    <cellStyle name="level1a 3 3 7 6" xfId="6026"/>
    <cellStyle name="level1a 3 3 7 6 2" xfId="6027"/>
    <cellStyle name="level1a 3 3 8" xfId="6028"/>
    <cellStyle name="level1a 3 3 8 2" xfId="6029"/>
    <cellStyle name="level1a 3 3 8 2 2" xfId="6030"/>
    <cellStyle name="level1a 3 3 8 2 2 2" xfId="6031"/>
    <cellStyle name="level1a 3 3 8 2 3" xfId="6032"/>
    <cellStyle name="level1a 3 3 8 2 3 2" xfId="6033"/>
    <cellStyle name="level1a 3 3 8 2 3 2 2" xfId="6034"/>
    <cellStyle name="level1a 3 3 8 2 4" xfId="6035"/>
    <cellStyle name="level1a 3 3 8 3" xfId="6036"/>
    <cellStyle name="level1a 3 3 8 3 2" xfId="6037"/>
    <cellStyle name="level1a 3 3 8 3 2 2" xfId="6038"/>
    <cellStyle name="level1a 3 3 8 3 3" xfId="6039"/>
    <cellStyle name="level1a 3 3 8 3 3 2" xfId="6040"/>
    <cellStyle name="level1a 3 3 8 3 3 2 2" xfId="6041"/>
    <cellStyle name="level1a 3 3 8 3 4" xfId="6042"/>
    <cellStyle name="level1a 3 3 8 3 4 2" xfId="6043"/>
    <cellStyle name="level1a 3 3 8 4" xfId="6044"/>
    <cellStyle name="level1a 3 3 8 5" xfId="6045"/>
    <cellStyle name="level1a 3 3 8 5 2" xfId="6046"/>
    <cellStyle name="level1a 3 3 8 6" xfId="6047"/>
    <cellStyle name="level1a 3 3 8 6 2" xfId="6048"/>
    <cellStyle name="level1a 3 3 8 6 2 2" xfId="6049"/>
    <cellStyle name="level1a 3 3 8 7" xfId="6050"/>
    <cellStyle name="level1a 3 3 8 7 2" xfId="6051"/>
    <cellStyle name="level1a 3 3 9" xfId="6052"/>
    <cellStyle name="level1a 3 3 9 2" xfId="6053"/>
    <cellStyle name="level1a 3 3 9 2 2" xfId="6054"/>
    <cellStyle name="level1a 3 3 9 2 2 2" xfId="6055"/>
    <cellStyle name="level1a 3 3 9 2 3" xfId="6056"/>
    <cellStyle name="level1a 3 3 9 2 3 2" xfId="6057"/>
    <cellStyle name="level1a 3 3 9 2 3 2 2" xfId="6058"/>
    <cellStyle name="level1a 3 3 9 2 4" xfId="6059"/>
    <cellStyle name="level1a 3 3 9 3" xfId="6060"/>
    <cellStyle name="level1a 3 3 9 3 2" xfId="6061"/>
    <cellStyle name="level1a 3 3 9 3 2 2" xfId="6062"/>
    <cellStyle name="level1a 3 3 9 3 3" xfId="6063"/>
    <cellStyle name="level1a 3 3 9 3 3 2" xfId="6064"/>
    <cellStyle name="level1a 3 3 9 3 3 2 2" xfId="6065"/>
    <cellStyle name="level1a 3 3 9 3 4" xfId="6066"/>
    <cellStyle name="level1a 3 3 9 4" xfId="6067"/>
    <cellStyle name="level1a 3 3 9 4 2" xfId="6068"/>
    <cellStyle name="level1a 3 3 9 5" xfId="6069"/>
    <cellStyle name="level1a 3 3 9 5 2" xfId="6070"/>
    <cellStyle name="level1a 3 3 9 5 2 2" xfId="6071"/>
    <cellStyle name="level1a 3 3 9 6" xfId="6072"/>
    <cellStyle name="level1a 3 3 9 6 2" xfId="6073"/>
    <cellStyle name="level1a 3 3_STUD aligned by INSTIT" xfId="6074"/>
    <cellStyle name="level1a 3 4" xfId="561"/>
    <cellStyle name="level1a 3 4 10" xfId="6075"/>
    <cellStyle name="level1a 3 4 10 2" xfId="6076"/>
    <cellStyle name="level1a 3 4 11" xfId="6077"/>
    <cellStyle name="level1a 3 4 2" xfId="562"/>
    <cellStyle name="level1a 3 4 2 2" xfId="563"/>
    <cellStyle name="level1a 3 4 2 2 2" xfId="6078"/>
    <cellStyle name="level1a 3 4 2 2 2 2" xfId="6079"/>
    <cellStyle name="level1a 3 4 2 2 2 2 2" xfId="6080"/>
    <cellStyle name="level1a 3 4 2 2 2 3" xfId="6081"/>
    <cellStyle name="level1a 3 4 2 2 2 3 2" xfId="6082"/>
    <cellStyle name="level1a 3 4 2 2 2 3 2 2" xfId="6083"/>
    <cellStyle name="level1a 3 4 2 2 2 4" xfId="6084"/>
    <cellStyle name="level1a 3 4 2 2 3" xfId="6085"/>
    <cellStyle name="level1a 3 4 2 2 3 2" xfId="6086"/>
    <cellStyle name="level1a 3 4 2 2 3 2 2" xfId="6087"/>
    <cellStyle name="level1a 3 4 2 2 3 3" xfId="6088"/>
    <cellStyle name="level1a 3 4 2 2 3 3 2" xfId="6089"/>
    <cellStyle name="level1a 3 4 2 2 3 3 2 2" xfId="6090"/>
    <cellStyle name="level1a 3 4 2 2 3 4" xfId="6091"/>
    <cellStyle name="level1a 3 4 2 2 3 4 2" xfId="6092"/>
    <cellStyle name="level1a 3 4 2 2 4" xfId="6093"/>
    <cellStyle name="level1a 3 4 2 2 5" xfId="6094"/>
    <cellStyle name="level1a 3 4 2 2 5 2" xfId="6095"/>
    <cellStyle name="level1a 3 4 2 2 6" xfId="6096"/>
    <cellStyle name="level1a 3 4 2 2 6 2" xfId="6097"/>
    <cellStyle name="level1a 3 4 2 2 7" xfId="6098"/>
    <cellStyle name="level1a 3 4 2 3" xfId="564"/>
    <cellStyle name="level1a 3 4 2 3 2" xfId="6099"/>
    <cellStyle name="level1a 3 4 2 3 2 2" xfId="6100"/>
    <cellStyle name="level1a 3 4 2 3 2 2 2" xfId="6101"/>
    <cellStyle name="level1a 3 4 2 3 2 3" xfId="6102"/>
    <cellStyle name="level1a 3 4 2 3 2 3 2" xfId="6103"/>
    <cellStyle name="level1a 3 4 2 3 2 3 2 2" xfId="6104"/>
    <cellStyle name="level1a 3 4 2 3 2 4" xfId="6105"/>
    <cellStyle name="level1a 3 4 2 3 3" xfId="6106"/>
    <cellStyle name="level1a 3 4 2 3 3 2" xfId="6107"/>
    <cellStyle name="level1a 3 4 2 3 3 2 2" xfId="6108"/>
    <cellStyle name="level1a 3 4 2 3 3 3" xfId="6109"/>
    <cellStyle name="level1a 3 4 2 3 3 3 2" xfId="6110"/>
    <cellStyle name="level1a 3 4 2 3 3 3 2 2" xfId="6111"/>
    <cellStyle name="level1a 3 4 2 3 3 4" xfId="6112"/>
    <cellStyle name="level1a 3 4 2 3 3 4 2" xfId="6113"/>
    <cellStyle name="level1a 3 4 2 3 4" xfId="6114"/>
    <cellStyle name="level1a 3 4 2 3 5" xfId="6115"/>
    <cellStyle name="level1a 3 4 2 3 5 2" xfId="6116"/>
    <cellStyle name="level1a 3 4 2 3 5 2 2" xfId="6117"/>
    <cellStyle name="level1a 3 4 2 3 6" xfId="6118"/>
    <cellStyle name="level1a 3 4 2 3 6 2" xfId="6119"/>
    <cellStyle name="level1a 3 4 2 3 7" xfId="6120"/>
    <cellStyle name="level1a 3 4 2 4" xfId="6121"/>
    <cellStyle name="level1a 3 4 2 4 2" xfId="6122"/>
    <cellStyle name="level1a 3 4 2 4 2 2" xfId="6123"/>
    <cellStyle name="level1a 3 4 2 4 2 2 2" xfId="6124"/>
    <cellStyle name="level1a 3 4 2 4 2 3" xfId="6125"/>
    <cellStyle name="level1a 3 4 2 4 2 3 2" xfId="6126"/>
    <cellStyle name="level1a 3 4 2 4 2 3 2 2" xfId="6127"/>
    <cellStyle name="level1a 3 4 2 4 2 4" xfId="6128"/>
    <cellStyle name="level1a 3 4 2 4 3" xfId="6129"/>
    <cellStyle name="level1a 3 4 2 4 3 2" xfId="6130"/>
    <cellStyle name="level1a 3 4 2 4 3 2 2" xfId="6131"/>
    <cellStyle name="level1a 3 4 2 4 3 3" xfId="6132"/>
    <cellStyle name="level1a 3 4 2 4 3 3 2" xfId="6133"/>
    <cellStyle name="level1a 3 4 2 4 3 3 2 2" xfId="6134"/>
    <cellStyle name="level1a 3 4 2 4 3 4" xfId="6135"/>
    <cellStyle name="level1a 3 4 2 4 3 4 2" xfId="6136"/>
    <cellStyle name="level1a 3 4 2 4 4" xfId="6137"/>
    <cellStyle name="level1a 3 4 2 4 5" xfId="6138"/>
    <cellStyle name="level1a 3 4 2 4 5 2" xfId="6139"/>
    <cellStyle name="level1a 3 4 2 4 6" xfId="6140"/>
    <cellStyle name="level1a 3 4 2 4 6 2" xfId="6141"/>
    <cellStyle name="level1a 3 4 2 4 6 2 2" xfId="6142"/>
    <cellStyle name="level1a 3 4 2 4 7" xfId="6143"/>
    <cellStyle name="level1a 3 4 2 4 7 2" xfId="6144"/>
    <cellStyle name="level1a 3 4 2 5" xfId="6145"/>
    <cellStyle name="level1a 3 4 2 5 2" xfId="6146"/>
    <cellStyle name="level1a 3 4 2 5 2 2" xfId="6147"/>
    <cellStyle name="level1a 3 4 2 5 2 2 2" xfId="6148"/>
    <cellStyle name="level1a 3 4 2 5 2 3" xfId="6149"/>
    <cellStyle name="level1a 3 4 2 5 2 3 2" xfId="6150"/>
    <cellStyle name="level1a 3 4 2 5 2 3 2 2" xfId="6151"/>
    <cellStyle name="level1a 3 4 2 5 2 4" xfId="6152"/>
    <cellStyle name="level1a 3 4 2 5 3" xfId="6153"/>
    <cellStyle name="level1a 3 4 2 5 3 2" xfId="6154"/>
    <cellStyle name="level1a 3 4 2 5 3 2 2" xfId="6155"/>
    <cellStyle name="level1a 3 4 2 5 3 3" xfId="6156"/>
    <cellStyle name="level1a 3 4 2 5 3 3 2" xfId="6157"/>
    <cellStyle name="level1a 3 4 2 5 3 3 2 2" xfId="6158"/>
    <cellStyle name="level1a 3 4 2 5 3 4" xfId="6159"/>
    <cellStyle name="level1a 3 4 2 5 4" xfId="6160"/>
    <cellStyle name="level1a 3 4 2 5 4 2" xfId="6161"/>
    <cellStyle name="level1a 3 4 2 5 5" xfId="6162"/>
    <cellStyle name="level1a 3 4 2 5 5 2" xfId="6163"/>
    <cellStyle name="level1a 3 4 2 5 5 2 2" xfId="6164"/>
    <cellStyle name="level1a 3 4 2 5 6" xfId="6165"/>
    <cellStyle name="level1a 3 4 2 5 6 2" xfId="6166"/>
    <cellStyle name="level1a 3 4 2 6" xfId="6167"/>
    <cellStyle name="level1a 3 4 2 6 2" xfId="6168"/>
    <cellStyle name="level1a 3 4 2 6 2 2" xfId="6169"/>
    <cellStyle name="level1a 3 4 2 6 2 2 2" xfId="6170"/>
    <cellStyle name="level1a 3 4 2 6 2 3" xfId="6171"/>
    <cellStyle name="level1a 3 4 2 6 2 3 2" xfId="6172"/>
    <cellStyle name="level1a 3 4 2 6 2 3 2 2" xfId="6173"/>
    <cellStyle name="level1a 3 4 2 6 2 4" xfId="6174"/>
    <cellStyle name="level1a 3 4 2 6 3" xfId="6175"/>
    <cellStyle name="level1a 3 4 2 6 3 2" xfId="6176"/>
    <cellStyle name="level1a 3 4 2 6 3 2 2" xfId="6177"/>
    <cellStyle name="level1a 3 4 2 6 3 3" xfId="6178"/>
    <cellStyle name="level1a 3 4 2 6 3 3 2" xfId="6179"/>
    <cellStyle name="level1a 3 4 2 6 3 3 2 2" xfId="6180"/>
    <cellStyle name="level1a 3 4 2 6 3 4" xfId="6181"/>
    <cellStyle name="level1a 3 4 2 6 4" xfId="6182"/>
    <cellStyle name="level1a 3 4 2 6 4 2" xfId="6183"/>
    <cellStyle name="level1a 3 4 2 6 5" xfId="6184"/>
    <cellStyle name="level1a 3 4 2 6 5 2" xfId="6185"/>
    <cellStyle name="level1a 3 4 2 6 5 2 2" xfId="6186"/>
    <cellStyle name="level1a 3 4 2 6 6" xfId="6187"/>
    <cellStyle name="level1a 3 4 2 6 6 2" xfId="6188"/>
    <cellStyle name="level1a 3 4 2 7" xfId="6189"/>
    <cellStyle name="level1a 3 4 2 7 2" xfId="6190"/>
    <cellStyle name="level1a 3 4 2 7 2 2" xfId="6191"/>
    <cellStyle name="level1a 3 4 2 7 3" xfId="6192"/>
    <cellStyle name="level1a 3 4 2 7 3 2" xfId="6193"/>
    <cellStyle name="level1a 3 4 2 7 3 2 2" xfId="6194"/>
    <cellStyle name="level1a 3 4 2 7 4" xfId="6195"/>
    <cellStyle name="level1a 3 4 2 8" xfId="6196"/>
    <cellStyle name="level1a 3 4 2 8 2" xfId="6197"/>
    <cellStyle name="level1a 3 4 2 9" xfId="6198"/>
    <cellStyle name="level1a 3 4 2_STUD aligned by INSTIT" xfId="6199"/>
    <cellStyle name="level1a 3 4 3" xfId="565"/>
    <cellStyle name="level1a 3 4 3 10" xfId="6200"/>
    <cellStyle name="level1a 3 4 3 2" xfId="566"/>
    <cellStyle name="level1a 3 4 3 2 2" xfId="6201"/>
    <cellStyle name="level1a 3 4 3 2 2 2" xfId="6202"/>
    <cellStyle name="level1a 3 4 3 2 2 2 2" xfId="6203"/>
    <cellStyle name="level1a 3 4 3 2 2 3" xfId="6204"/>
    <cellStyle name="level1a 3 4 3 2 2 3 2" xfId="6205"/>
    <cellStyle name="level1a 3 4 3 2 2 3 2 2" xfId="6206"/>
    <cellStyle name="level1a 3 4 3 2 2 4" xfId="6207"/>
    <cellStyle name="level1a 3 4 3 2 3" xfId="6208"/>
    <cellStyle name="level1a 3 4 3 2 3 2" xfId="6209"/>
    <cellStyle name="level1a 3 4 3 2 3 2 2" xfId="6210"/>
    <cellStyle name="level1a 3 4 3 2 3 3" xfId="6211"/>
    <cellStyle name="level1a 3 4 3 2 3 3 2" xfId="6212"/>
    <cellStyle name="level1a 3 4 3 2 3 3 2 2" xfId="6213"/>
    <cellStyle name="level1a 3 4 3 2 3 4" xfId="6214"/>
    <cellStyle name="level1a 3 4 3 2 3 4 2" xfId="6215"/>
    <cellStyle name="level1a 3 4 3 2 4" xfId="6216"/>
    <cellStyle name="level1a 3 4 3 2 5" xfId="6217"/>
    <cellStyle name="level1a 3 4 3 2 5 2" xfId="6218"/>
    <cellStyle name="level1a 3 4 3 2 5 2 2" xfId="6219"/>
    <cellStyle name="level1a 3 4 3 2 6" xfId="6220"/>
    <cellStyle name="level1a 3 4 3 2 6 2" xfId="6221"/>
    <cellStyle name="level1a 3 4 3 2 7" xfId="6222"/>
    <cellStyle name="level1a 3 4 3 3" xfId="567"/>
    <cellStyle name="level1a 3 4 3 3 2" xfId="6223"/>
    <cellStyle name="level1a 3 4 3 3 2 2" xfId="6224"/>
    <cellStyle name="level1a 3 4 3 3 2 2 2" xfId="6225"/>
    <cellStyle name="level1a 3 4 3 3 2 3" xfId="6226"/>
    <cellStyle name="level1a 3 4 3 3 2 3 2" xfId="6227"/>
    <cellStyle name="level1a 3 4 3 3 2 3 2 2" xfId="6228"/>
    <cellStyle name="level1a 3 4 3 3 2 4" xfId="6229"/>
    <cellStyle name="level1a 3 4 3 3 3" xfId="6230"/>
    <cellStyle name="level1a 3 4 3 3 3 2" xfId="6231"/>
    <cellStyle name="level1a 3 4 3 3 3 2 2" xfId="6232"/>
    <cellStyle name="level1a 3 4 3 3 3 3" xfId="6233"/>
    <cellStyle name="level1a 3 4 3 3 3 3 2" xfId="6234"/>
    <cellStyle name="level1a 3 4 3 3 3 3 2 2" xfId="6235"/>
    <cellStyle name="level1a 3 4 3 3 3 4" xfId="6236"/>
    <cellStyle name="level1a 3 4 3 3 4" xfId="6237"/>
    <cellStyle name="level1a 3 4 3 3 4 2" xfId="6238"/>
    <cellStyle name="level1a 3 4 3 3 5" xfId="6239"/>
    <cellStyle name="level1a 3 4 3 3 5 2" xfId="6240"/>
    <cellStyle name="level1a 3 4 3 3 6" xfId="6241"/>
    <cellStyle name="level1a 3 4 3 4" xfId="6242"/>
    <cellStyle name="level1a 3 4 3 4 2" xfId="6243"/>
    <cellStyle name="level1a 3 4 3 4 2 2" xfId="6244"/>
    <cellStyle name="level1a 3 4 3 4 2 2 2" xfId="6245"/>
    <cellStyle name="level1a 3 4 3 4 2 3" xfId="6246"/>
    <cellStyle name="level1a 3 4 3 4 2 3 2" xfId="6247"/>
    <cellStyle name="level1a 3 4 3 4 2 3 2 2" xfId="6248"/>
    <cellStyle name="level1a 3 4 3 4 2 4" xfId="6249"/>
    <cellStyle name="level1a 3 4 3 4 3" xfId="6250"/>
    <cellStyle name="level1a 3 4 3 4 3 2" xfId="6251"/>
    <cellStyle name="level1a 3 4 3 4 3 2 2" xfId="6252"/>
    <cellStyle name="level1a 3 4 3 4 3 3" xfId="6253"/>
    <cellStyle name="level1a 3 4 3 4 3 3 2" xfId="6254"/>
    <cellStyle name="level1a 3 4 3 4 3 3 2 2" xfId="6255"/>
    <cellStyle name="level1a 3 4 3 4 3 4" xfId="6256"/>
    <cellStyle name="level1a 3 4 3 4 4" xfId="6257"/>
    <cellStyle name="level1a 3 4 3 4 4 2" xfId="6258"/>
    <cellStyle name="level1a 3 4 3 4 5" xfId="6259"/>
    <cellStyle name="level1a 3 4 3 4 5 2" xfId="6260"/>
    <cellStyle name="level1a 3 4 3 4 5 2 2" xfId="6261"/>
    <cellStyle name="level1a 3 4 3 4 6" xfId="6262"/>
    <cellStyle name="level1a 3 4 3 4 6 2" xfId="6263"/>
    <cellStyle name="level1a 3 4 3 5" xfId="6264"/>
    <cellStyle name="level1a 3 4 3 5 2" xfId="6265"/>
    <cellStyle name="level1a 3 4 3 5 2 2" xfId="6266"/>
    <cellStyle name="level1a 3 4 3 5 2 2 2" xfId="6267"/>
    <cellStyle name="level1a 3 4 3 5 2 3" xfId="6268"/>
    <cellStyle name="level1a 3 4 3 5 2 3 2" xfId="6269"/>
    <cellStyle name="level1a 3 4 3 5 2 3 2 2" xfId="6270"/>
    <cellStyle name="level1a 3 4 3 5 2 4" xfId="6271"/>
    <cellStyle name="level1a 3 4 3 5 3" xfId="6272"/>
    <cellStyle name="level1a 3 4 3 5 3 2" xfId="6273"/>
    <cellStyle name="level1a 3 4 3 5 3 2 2" xfId="6274"/>
    <cellStyle name="level1a 3 4 3 5 3 3" xfId="6275"/>
    <cellStyle name="level1a 3 4 3 5 3 3 2" xfId="6276"/>
    <cellStyle name="level1a 3 4 3 5 3 3 2 2" xfId="6277"/>
    <cellStyle name="level1a 3 4 3 5 3 4" xfId="6278"/>
    <cellStyle name="level1a 3 4 3 5 4" xfId="6279"/>
    <cellStyle name="level1a 3 4 3 5 4 2" xfId="6280"/>
    <cellStyle name="level1a 3 4 3 5 5" xfId="6281"/>
    <cellStyle name="level1a 3 4 3 5 5 2" xfId="6282"/>
    <cellStyle name="level1a 3 4 3 5 5 2 2" xfId="6283"/>
    <cellStyle name="level1a 3 4 3 5 6" xfId="6284"/>
    <cellStyle name="level1a 3 4 3 5 6 2" xfId="6285"/>
    <cellStyle name="level1a 3 4 3 6" xfId="6286"/>
    <cellStyle name="level1a 3 4 3 6 2" xfId="6287"/>
    <cellStyle name="level1a 3 4 3 6 2 2" xfId="6288"/>
    <cellStyle name="level1a 3 4 3 6 2 2 2" xfId="6289"/>
    <cellStyle name="level1a 3 4 3 6 2 3" xfId="6290"/>
    <cellStyle name="level1a 3 4 3 6 2 3 2" xfId="6291"/>
    <cellStyle name="level1a 3 4 3 6 2 3 2 2" xfId="6292"/>
    <cellStyle name="level1a 3 4 3 6 2 4" xfId="6293"/>
    <cellStyle name="level1a 3 4 3 6 3" xfId="6294"/>
    <cellStyle name="level1a 3 4 3 6 3 2" xfId="6295"/>
    <cellStyle name="level1a 3 4 3 6 3 2 2" xfId="6296"/>
    <cellStyle name="level1a 3 4 3 6 3 3" xfId="6297"/>
    <cellStyle name="level1a 3 4 3 6 3 3 2" xfId="6298"/>
    <cellStyle name="level1a 3 4 3 6 3 3 2 2" xfId="6299"/>
    <cellStyle name="level1a 3 4 3 6 3 4" xfId="6300"/>
    <cellStyle name="level1a 3 4 3 6 4" xfId="6301"/>
    <cellStyle name="level1a 3 4 3 6 4 2" xfId="6302"/>
    <cellStyle name="level1a 3 4 3 6 5" xfId="6303"/>
    <cellStyle name="level1a 3 4 3 6 5 2" xfId="6304"/>
    <cellStyle name="level1a 3 4 3 6 5 2 2" xfId="6305"/>
    <cellStyle name="level1a 3 4 3 6 6" xfId="6306"/>
    <cellStyle name="level1a 3 4 3 6 6 2" xfId="6307"/>
    <cellStyle name="level1a 3 4 3 7" xfId="6308"/>
    <cellStyle name="level1a 3 4 3 7 2" xfId="6309"/>
    <cellStyle name="level1a 3 4 3 7 2 2" xfId="6310"/>
    <cellStyle name="level1a 3 4 3 7 3" xfId="6311"/>
    <cellStyle name="level1a 3 4 3 7 3 2" xfId="6312"/>
    <cellStyle name="level1a 3 4 3 7 3 2 2" xfId="6313"/>
    <cellStyle name="level1a 3 4 3 7 4" xfId="6314"/>
    <cellStyle name="level1a 3 4 3 8" xfId="6315"/>
    <cellStyle name="level1a 3 4 3 8 2" xfId="6316"/>
    <cellStyle name="level1a 3 4 3 8 2 2" xfId="6317"/>
    <cellStyle name="level1a 3 4 3 8 3" xfId="6318"/>
    <cellStyle name="level1a 3 4 3 8 3 2" xfId="6319"/>
    <cellStyle name="level1a 3 4 3 8 3 2 2" xfId="6320"/>
    <cellStyle name="level1a 3 4 3 8 4" xfId="6321"/>
    <cellStyle name="level1a 3 4 3 9" xfId="6322"/>
    <cellStyle name="level1a 3 4 3 9 2" xfId="6323"/>
    <cellStyle name="level1a 3 4 3_STUD aligned by INSTIT" xfId="6324"/>
    <cellStyle name="level1a 3 4 4" xfId="568"/>
    <cellStyle name="level1a 3 4 4 2" xfId="6325"/>
    <cellStyle name="level1a 3 4 4 2 2" xfId="6326"/>
    <cellStyle name="level1a 3 4 4 2 2 2" xfId="6327"/>
    <cellStyle name="level1a 3 4 4 2 3" xfId="6328"/>
    <cellStyle name="level1a 3 4 4 2 3 2" xfId="6329"/>
    <cellStyle name="level1a 3 4 4 2 3 2 2" xfId="6330"/>
    <cellStyle name="level1a 3 4 4 2 4" xfId="6331"/>
    <cellStyle name="level1a 3 4 4 3" xfId="6332"/>
    <cellStyle name="level1a 3 4 4 3 2" xfId="6333"/>
    <cellStyle name="level1a 3 4 4 3 2 2" xfId="6334"/>
    <cellStyle name="level1a 3 4 4 3 3" xfId="6335"/>
    <cellStyle name="level1a 3 4 4 3 3 2" xfId="6336"/>
    <cellStyle name="level1a 3 4 4 3 3 2 2" xfId="6337"/>
    <cellStyle name="level1a 3 4 4 3 4" xfId="6338"/>
    <cellStyle name="level1a 3 4 4 3 4 2" xfId="6339"/>
    <cellStyle name="level1a 3 4 4 4" xfId="6340"/>
    <cellStyle name="level1a 3 4 4 5" xfId="6341"/>
    <cellStyle name="level1a 3 4 4 5 2" xfId="6342"/>
    <cellStyle name="level1a 3 4 4 6" xfId="6343"/>
    <cellStyle name="level1a 3 4 4 6 2" xfId="6344"/>
    <cellStyle name="level1a 3 4 4 7" xfId="6345"/>
    <cellStyle name="level1a 3 4 5" xfId="569"/>
    <cellStyle name="level1a 3 4 5 2" xfId="6346"/>
    <cellStyle name="level1a 3 4 5 2 2" xfId="6347"/>
    <cellStyle name="level1a 3 4 5 2 2 2" xfId="6348"/>
    <cellStyle name="level1a 3 4 5 2 3" xfId="6349"/>
    <cellStyle name="level1a 3 4 5 2 3 2" xfId="6350"/>
    <cellStyle name="level1a 3 4 5 2 3 2 2" xfId="6351"/>
    <cellStyle name="level1a 3 4 5 2 4" xfId="6352"/>
    <cellStyle name="level1a 3 4 5 3" xfId="6353"/>
    <cellStyle name="level1a 3 4 5 3 2" xfId="6354"/>
    <cellStyle name="level1a 3 4 5 3 2 2" xfId="6355"/>
    <cellStyle name="level1a 3 4 5 3 3" xfId="6356"/>
    <cellStyle name="level1a 3 4 5 3 3 2" xfId="6357"/>
    <cellStyle name="level1a 3 4 5 3 3 2 2" xfId="6358"/>
    <cellStyle name="level1a 3 4 5 3 4" xfId="6359"/>
    <cellStyle name="level1a 3 4 5 3 4 2" xfId="6360"/>
    <cellStyle name="level1a 3 4 5 4" xfId="6361"/>
    <cellStyle name="level1a 3 4 5 5" xfId="6362"/>
    <cellStyle name="level1a 3 4 5 5 2" xfId="6363"/>
    <cellStyle name="level1a 3 4 5 6" xfId="6364"/>
    <cellStyle name="level1a 3 4 5 6 2" xfId="6365"/>
    <cellStyle name="level1a 3 4 5 6 2 2" xfId="6366"/>
    <cellStyle name="level1a 3 4 5 7" xfId="6367"/>
    <cellStyle name="level1a 3 4 5 7 2" xfId="6368"/>
    <cellStyle name="level1a 3 4 5 8" xfId="6369"/>
    <cellStyle name="level1a 3 4 6" xfId="6370"/>
    <cellStyle name="level1a 3 4 6 2" xfId="6371"/>
    <cellStyle name="level1a 3 4 6 2 2" xfId="6372"/>
    <cellStyle name="level1a 3 4 6 2 2 2" xfId="6373"/>
    <cellStyle name="level1a 3 4 6 2 3" xfId="6374"/>
    <cellStyle name="level1a 3 4 6 2 3 2" xfId="6375"/>
    <cellStyle name="level1a 3 4 6 2 3 2 2" xfId="6376"/>
    <cellStyle name="level1a 3 4 6 2 4" xfId="6377"/>
    <cellStyle name="level1a 3 4 6 3" xfId="6378"/>
    <cellStyle name="level1a 3 4 6 3 2" xfId="6379"/>
    <cellStyle name="level1a 3 4 6 3 2 2" xfId="6380"/>
    <cellStyle name="level1a 3 4 6 3 3" xfId="6381"/>
    <cellStyle name="level1a 3 4 6 3 3 2" xfId="6382"/>
    <cellStyle name="level1a 3 4 6 3 3 2 2" xfId="6383"/>
    <cellStyle name="level1a 3 4 6 3 4" xfId="6384"/>
    <cellStyle name="level1a 3 4 6 3 4 2" xfId="6385"/>
    <cellStyle name="level1a 3 4 6 4" xfId="6386"/>
    <cellStyle name="level1a 3 4 6 5" xfId="6387"/>
    <cellStyle name="level1a 3 4 6 5 2" xfId="6388"/>
    <cellStyle name="level1a 3 4 6 5 2 2" xfId="6389"/>
    <cellStyle name="level1a 3 4 6 6" xfId="6390"/>
    <cellStyle name="level1a 3 4 6 6 2" xfId="6391"/>
    <cellStyle name="level1a 3 4 7" xfId="6392"/>
    <cellStyle name="level1a 3 4 7 2" xfId="6393"/>
    <cellStyle name="level1a 3 4 7 2 2" xfId="6394"/>
    <cellStyle name="level1a 3 4 7 2 2 2" xfId="6395"/>
    <cellStyle name="level1a 3 4 7 2 3" xfId="6396"/>
    <cellStyle name="level1a 3 4 7 2 3 2" xfId="6397"/>
    <cellStyle name="level1a 3 4 7 2 3 2 2" xfId="6398"/>
    <cellStyle name="level1a 3 4 7 2 4" xfId="6399"/>
    <cellStyle name="level1a 3 4 7 3" xfId="6400"/>
    <cellStyle name="level1a 3 4 7 3 2" xfId="6401"/>
    <cellStyle name="level1a 3 4 7 3 2 2" xfId="6402"/>
    <cellStyle name="level1a 3 4 7 3 3" xfId="6403"/>
    <cellStyle name="level1a 3 4 7 3 3 2" xfId="6404"/>
    <cellStyle name="level1a 3 4 7 3 3 2 2" xfId="6405"/>
    <cellStyle name="level1a 3 4 7 3 4" xfId="6406"/>
    <cellStyle name="level1a 3 4 7 3 4 2" xfId="6407"/>
    <cellStyle name="level1a 3 4 7 4" xfId="6408"/>
    <cellStyle name="level1a 3 4 7 5" xfId="6409"/>
    <cellStyle name="level1a 3 4 7 5 2" xfId="6410"/>
    <cellStyle name="level1a 3 4 7 6" xfId="6411"/>
    <cellStyle name="level1a 3 4 7 6 2" xfId="6412"/>
    <cellStyle name="level1a 3 4 7 6 2 2" xfId="6413"/>
    <cellStyle name="level1a 3 4 7 7" xfId="6414"/>
    <cellStyle name="level1a 3 4 7 7 2" xfId="6415"/>
    <cellStyle name="level1a 3 4 8" xfId="6416"/>
    <cellStyle name="level1a 3 4 8 2" xfId="6417"/>
    <cellStyle name="level1a 3 4 8 2 2" xfId="6418"/>
    <cellStyle name="level1a 3 4 8 2 2 2" xfId="6419"/>
    <cellStyle name="level1a 3 4 8 2 3" xfId="6420"/>
    <cellStyle name="level1a 3 4 8 2 3 2" xfId="6421"/>
    <cellStyle name="level1a 3 4 8 2 3 2 2" xfId="6422"/>
    <cellStyle name="level1a 3 4 8 2 4" xfId="6423"/>
    <cellStyle name="level1a 3 4 8 3" xfId="6424"/>
    <cellStyle name="level1a 3 4 8 3 2" xfId="6425"/>
    <cellStyle name="level1a 3 4 8 3 2 2" xfId="6426"/>
    <cellStyle name="level1a 3 4 8 3 3" xfId="6427"/>
    <cellStyle name="level1a 3 4 8 3 3 2" xfId="6428"/>
    <cellStyle name="level1a 3 4 8 3 3 2 2" xfId="6429"/>
    <cellStyle name="level1a 3 4 8 3 4" xfId="6430"/>
    <cellStyle name="level1a 3 4 8 4" xfId="6431"/>
    <cellStyle name="level1a 3 4 8 4 2" xfId="6432"/>
    <cellStyle name="level1a 3 4 8 5" xfId="6433"/>
    <cellStyle name="level1a 3 4 8 5 2" xfId="6434"/>
    <cellStyle name="level1a 3 4 8 5 2 2" xfId="6435"/>
    <cellStyle name="level1a 3 4 8 6" xfId="6436"/>
    <cellStyle name="level1a 3 4 8 6 2" xfId="6437"/>
    <cellStyle name="level1a 3 4 9" xfId="6438"/>
    <cellStyle name="level1a 3 4 9 2" xfId="6439"/>
    <cellStyle name="level1a 3 4 9 2 2" xfId="6440"/>
    <cellStyle name="level1a 3 4 9 3" xfId="6441"/>
    <cellStyle name="level1a 3 4 9 3 2" xfId="6442"/>
    <cellStyle name="level1a 3 4 9 3 2 2" xfId="6443"/>
    <cellStyle name="level1a 3 4 9 4" xfId="6444"/>
    <cellStyle name="level1a 3 4_STUD aligned by INSTIT" xfId="6445"/>
    <cellStyle name="level1a 3 5" xfId="570"/>
    <cellStyle name="level1a 3 5 2" xfId="571"/>
    <cellStyle name="level1a 3 5 2 2" xfId="6446"/>
    <cellStyle name="level1a 3 5 2 2 2" xfId="6447"/>
    <cellStyle name="level1a 3 5 2 2 2 2" xfId="6448"/>
    <cellStyle name="level1a 3 5 2 2 3" xfId="6449"/>
    <cellStyle name="level1a 3 5 2 2 3 2" xfId="6450"/>
    <cellStyle name="level1a 3 5 2 2 3 2 2" xfId="6451"/>
    <cellStyle name="level1a 3 5 2 2 4" xfId="6452"/>
    <cellStyle name="level1a 3 5 2 3" xfId="6453"/>
    <cellStyle name="level1a 3 5 2 3 2" xfId="6454"/>
    <cellStyle name="level1a 3 5 2 3 2 2" xfId="6455"/>
    <cellStyle name="level1a 3 5 2 3 3" xfId="6456"/>
    <cellStyle name="level1a 3 5 2 3 3 2" xfId="6457"/>
    <cellStyle name="level1a 3 5 2 3 3 2 2" xfId="6458"/>
    <cellStyle name="level1a 3 5 2 3 4" xfId="6459"/>
    <cellStyle name="level1a 3 5 2 3 4 2" xfId="6460"/>
    <cellStyle name="level1a 3 5 2 4" xfId="6461"/>
    <cellStyle name="level1a 3 5 2 5" xfId="6462"/>
    <cellStyle name="level1a 3 5 2 5 2" xfId="6463"/>
    <cellStyle name="level1a 3 5 2 6" xfId="6464"/>
    <cellStyle name="level1a 3 5 2 6 2" xfId="6465"/>
    <cellStyle name="level1a 3 5 2 7" xfId="6466"/>
    <cellStyle name="level1a 3 5 3" xfId="572"/>
    <cellStyle name="level1a 3 5 3 2" xfId="6467"/>
    <cellStyle name="level1a 3 5 3 2 2" xfId="6468"/>
    <cellStyle name="level1a 3 5 3 2 2 2" xfId="6469"/>
    <cellStyle name="level1a 3 5 3 2 3" xfId="6470"/>
    <cellStyle name="level1a 3 5 3 2 3 2" xfId="6471"/>
    <cellStyle name="level1a 3 5 3 2 3 2 2" xfId="6472"/>
    <cellStyle name="level1a 3 5 3 2 4" xfId="6473"/>
    <cellStyle name="level1a 3 5 3 3" xfId="6474"/>
    <cellStyle name="level1a 3 5 3 3 2" xfId="6475"/>
    <cellStyle name="level1a 3 5 3 3 2 2" xfId="6476"/>
    <cellStyle name="level1a 3 5 3 3 3" xfId="6477"/>
    <cellStyle name="level1a 3 5 3 3 3 2" xfId="6478"/>
    <cellStyle name="level1a 3 5 3 3 3 2 2" xfId="6479"/>
    <cellStyle name="level1a 3 5 3 3 4" xfId="6480"/>
    <cellStyle name="level1a 3 5 3 3 4 2" xfId="6481"/>
    <cellStyle name="level1a 3 5 3 4" xfId="6482"/>
    <cellStyle name="level1a 3 5 3 5" xfId="6483"/>
    <cellStyle name="level1a 3 5 3 5 2" xfId="6484"/>
    <cellStyle name="level1a 3 5 3 5 2 2" xfId="6485"/>
    <cellStyle name="level1a 3 5 3 6" xfId="6486"/>
    <cellStyle name="level1a 3 5 3 6 2" xfId="6487"/>
    <cellStyle name="level1a 3 5 3 7" xfId="6488"/>
    <cellStyle name="level1a 3 5 4" xfId="6489"/>
    <cellStyle name="level1a 3 5 4 2" xfId="6490"/>
    <cellStyle name="level1a 3 5 4 2 2" xfId="6491"/>
    <cellStyle name="level1a 3 5 4 2 2 2" xfId="6492"/>
    <cellStyle name="level1a 3 5 4 2 3" xfId="6493"/>
    <cellStyle name="level1a 3 5 4 2 3 2" xfId="6494"/>
    <cellStyle name="level1a 3 5 4 2 3 2 2" xfId="6495"/>
    <cellStyle name="level1a 3 5 4 2 4" xfId="6496"/>
    <cellStyle name="level1a 3 5 4 3" xfId="6497"/>
    <cellStyle name="level1a 3 5 4 3 2" xfId="6498"/>
    <cellStyle name="level1a 3 5 4 3 2 2" xfId="6499"/>
    <cellStyle name="level1a 3 5 4 3 3" xfId="6500"/>
    <cellStyle name="level1a 3 5 4 3 3 2" xfId="6501"/>
    <cellStyle name="level1a 3 5 4 3 3 2 2" xfId="6502"/>
    <cellStyle name="level1a 3 5 4 3 4" xfId="6503"/>
    <cellStyle name="level1a 3 5 4 3 4 2" xfId="6504"/>
    <cellStyle name="level1a 3 5 4 4" xfId="6505"/>
    <cellStyle name="level1a 3 5 4 5" xfId="6506"/>
    <cellStyle name="level1a 3 5 4 5 2" xfId="6507"/>
    <cellStyle name="level1a 3 5 4 6" xfId="6508"/>
    <cellStyle name="level1a 3 5 4 6 2" xfId="6509"/>
    <cellStyle name="level1a 3 5 4 6 2 2" xfId="6510"/>
    <cellStyle name="level1a 3 5 4 7" xfId="6511"/>
    <cellStyle name="level1a 3 5 4 7 2" xfId="6512"/>
    <cellStyle name="level1a 3 5 5" xfId="6513"/>
    <cellStyle name="level1a 3 5 5 2" xfId="6514"/>
    <cellStyle name="level1a 3 5 5 2 2" xfId="6515"/>
    <cellStyle name="level1a 3 5 5 2 2 2" xfId="6516"/>
    <cellStyle name="level1a 3 5 5 2 3" xfId="6517"/>
    <cellStyle name="level1a 3 5 5 2 3 2" xfId="6518"/>
    <cellStyle name="level1a 3 5 5 2 3 2 2" xfId="6519"/>
    <cellStyle name="level1a 3 5 5 2 4" xfId="6520"/>
    <cellStyle name="level1a 3 5 5 3" xfId="6521"/>
    <cellStyle name="level1a 3 5 5 3 2" xfId="6522"/>
    <cellStyle name="level1a 3 5 5 3 2 2" xfId="6523"/>
    <cellStyle name="level1a 3 5 5 3 3" xfId="6524"/>
    <cellStyle name="level1a 3 5 5 3 3 2" xfId="6525"/>
    <cellStyle name="level1a 3 5 5 3 3 2 2" xfId="6526"/>
    <cellStyle name="level1a 3 5 5 3 4" xfId="6527"/>
    <cellStyle name="level1a 3 5 5 4" xfId="6528"/>
    <cellStyle name="level1a 3 5 5 4 2" xfId="6529"/>
    <cellStyle name="level1a 3 5 5 5" xfId="6530"/>
    <cellStyle name="level1a 3 5 5 5 2" xfId="6531"/>
    <cellStyle name="level1a 3 5 5 5 2 2" xfId="6532"/>
    <cellStyle name="level1a 3 5 5 6" xfId="6533"/>
    <cellStyle name="level1a 3 5 5 6 2" xfId="6534"/>
    <cellStyle name="level1a 3 5 6" xfId="6535"/>
    <cellStyle name="level1a 3 5 6 2" xfId="6536"/>
    <cellStyle name="level1a 3 5 6 2 2" xfId="6537"/>
    <cellStyle name="level1a 3 5 6 2 2 2" xfId="6538"/>
    <cellStyle name="level1a 3 5 6 2 3" xfId="6539"/>
    <cellStyle name="level1a 3 5 6 2 3 2" xfId="6540"/>
    <cellStyle name="level1a 3 5 6 2 3 2 2" xfId="6541"/>
    <cellStyle name="level1a 3 5 6 2 4" xfId="6542"/>
    <cellStyle name="level1a 3 5 6 3" xfId="6543"/>
    <cellStyle name="level1a 3 5 6 3 2" xfId="6544"/>
    <cellStyle name="level1a 3 5 6 3 2 2" xfId="6545"/>
    <cellStyle name="level1a 3 5 6 3 3" xfId="6546"/>
    <cellStyle name="level1a 3 5 6 3 3 2" xfId="6547"/>
    <cellStyle name="level1a 3 5 6 3 3 2 2" xfId="6548"/>
    <cellStyle name="level1a 3 5 6 3 4" xfId="6549"/>
    <cellStyle name="level1a 3 5 6 4" xfId="6550"/>
    <cellStyle name="level1a 3 5 6 4 2" xfId="6551"/>
    <cellStyle name="level1a 3 5 6 5" xfId="6552"/>
    <cellStyle name="level1a 3 5 6 5 2" xfId="6553"/>
    <cellStyle name="level1a 3 5 6 5 2 2" xfId="6554"/>
    <cellStyle name="level1a 3 5 6 6" xfId="6555"/>
    <cellStyle name="level1a 3 5 6 6 2" xfId="6556"/>
    <cellStyle name="level1a 3 5 7" xfId="6557"/>
    <cellStyle name="level1a 3 5 7 2" xfId="6558"/>
    <cellStyle name="level1a 3 5 7 2 2" xfId="6559"/>
    <cellStyle name="level1a 3 5 7 3" xfId="6560"/>
    <cellStyle name="level1a 3 5 7 3 2" xfId="6561"/>
    <cellStyle name="level1a 3 5 7 3 2 2" xfId="6562"/>
    <cellStyle name="level1a 3 5 7 4" xfId="6563"/>
    <cellStyle name="level1a 3 5 8" xfId="6564"/>
    <cellStyle name="level1a 3 5 8 2" xfId="6565"/>
    <cellStyle name="level1a 3 5 9" xfId="6566"/>
    <cellStyle name="level1a 3 5_STUD aligned by INSTIT" xfId="6567"/>
    <cellStyle name="level1a 3 6" xfId="573"/>
    <cellStyle name="level1a 3 6 10" xfId="6568"/>
    <cellStyle name="level1a 3 6 2" xfId="574"/>
    <cellStyle name="level1a 3 6 2 2" xfId="6569"/>
    <cellStyle name="level1a 3 6 2 2 2" xfId="6570"/>
    <cellStyle name="level1a 3 6 2 2 2 2" xfId="6571"/>
    <cellStyle name="level1a 3 6 2 2 3" xfId="6572"/>
    <cellStyle name="level1a 3 6 2 2 3 2" xfId="6573"/>
    <cellStyle name="level1a 3 6 2 2 3 2 2" xfId="6574"/>
    <cellStyle name="level1a 3 6 2 2 4" xfId="6575"/>
    <cellStyle name="level1a 3 6 2 3" xfId="6576"/>
    <cellStyle name="level1a 3 6 2 3 2" xfId="6577"/>
    <cellStyle name="level1a 3 6 2 3 2 2" xfId="6578"/>
    <cellStyle name="level1a 3 6 2 3 3" xfId="6579"/>
    <cellStyle name="level1a 3 6 2 3 3 2" xfId="6580"/>
    <cellStyle name="level1a 3 6 2 3 3 2 2" xfId="6581"/>
    <cellStyle name="level1a 3 6 2 3 4" xfId="6582"/>
    <cellStyle name="level1a 3 6 2 3 4 2" xfId="6583"/>
    <cellStyle name="level1a 3 6 2 4" xfId="6584"/>
    <cellStyle name="level1a 3 6 2 5" xfId="6585"/>
    <cellStyle name="level1a 3 6 2 5 2" xfId="6586"/>
    <cellStyle name="level1a 3 6 2 6" xfId="6587"/>
    <cellStyle name="level1a 3 6 2 6 2" xfId="6588"/>
    <cellStyle name="level1a 3 6 2 6 2 2" xfId="6589"/>
    <cellStyle name="level1a 3 6 2 7" xfId="6590"/>
    <cellStyle name="level1a 3 6 2 7 2" xfId="6591"/>
    <cellStyle name="level1a 3 6 2 8" xfId="6592"/>
    <cellStyle name="level1a 3 6 3" xfId="575"/>
    <cellStyle name="level1a 3 6 3 2" xfId="6593"/>
    <cellStyle name="level1a 3 6 3 2 2" xfId="6594"/>
    <cellStyle name="level1a 3 6 3 2 2 2" xfId="6595"/>
    <cellStyle name="level1a 3 6 3 2 3" xfId="6596"/>
    <cellStyle name="level1a 3 6 3 2 3 2" xfId="6597"/>
    <cellStyle name="level1a 3 6 3 2 3 2 2" xfId="6598"/>
    <cellStyle name="level1a 3 6 3 2 4" xfId="6599"/>
    <cellStyle name="level1a 3 6 3 3" xfId="6600"/>
    <cellStyle name="level1a 3 6 3 3 2" xfId="6601"/>
    <cellStyle name="level1a 3 6 3 3 2 2" xfId="6602"/>
    <cellStyle name="level1a 3 6 3 3 3" xfId="6603"/>
    <cellStyle name="level1a 3 6 3 3 3 2" xfId="6604"/>
    <cellStyle name="level1a 3 6 3 3 3 2 2" xfId="6605"/>
    <cellStyle name="level1a 3 6 3 3 4" xfId="6606"/>
    <cellStyle name="level1a 3 6 3 3 4 2" xfId="6607"/>
    <cellStyle name="level1a 3 6 3 4" xfId="6608"/>
    <cellStyle name="level1a 3 6 3 5" xfId="6609"/>
    <cellStyle name="level1a 3 6 3 5 2" xfId="6610"/>
    <cellStyle name="level1a 3 6 3 6" xfId="6611"/>
    <cellStyle name="level1a 3 6 4" xfId="6612"/>
    <cellStyle name="level1a 3 6 4 2" xfId="6613"/>
    <cellStyle name="level1a 3 6 4 2 2" xfId="6614"/>
    <cellStyle name="level1a 3 6 4 2 2 2" xfId="6615"/>
    <cellStyle name="level1a 3 6 4 2 3" xfId="6616"/>
    <cellStyle name="level1a 3 6 4 2 3 2" xfId="6617"/>
    <cellStyle name="level1a 3 6 4 2 3 2 2" xfId="6618"/>
    <cellStyle name="level1a 3 6 4 2 4" xfId="6619"/>
    <cellStyle name="level1a 3 6 4 3" xfId="6620"/>
    <cellStyle name="level1a 3 6 4 3 2" xfId="6621"/>
    <cellStyle name="level1a 3 6 4 3 2 2" xfId="6622"/>
    <cellStyle name="level1a 3 6 4 3 3" xfId="6623"/>
    <cellStyle name="level1a 3 6 4 3 3 2" xfId="6624"/>
    <cellStyle name="level1a 3 6 4 3 3 2 2" xfId="6625"/>
    <cellStyle name="level1a 3 6 4 3 4" xfId="6626"/>
    <cellStyle name="level1a 3 6 4 4" xfId="6627"/>
    <cellStyle name="level1a 3 6 4 4 2" xfId="6628"/>
    <cellStyle name="level1a 3 6 4 5" xfId="6629"/>
    <cellStyle name="level1a 3 6 4 5 2" xfId="6630"/>
    <cellStyle name="level1a 3 6 4 5 2 2" xfId="6631"/>
    <cellStyle name="level1a 3 6 4 6" xfId="6632"/>
    <cellStyle name="level1a 3 6 4 6 2" xfId="6633"/>
    <cellStyle name="level1a 3 6 5" xfId="6634"/>
    <cellStyle name="level1a 3 6 5 2" xfId="6635"/>
    <cellStyle name="level1a 3 6 5 2 2" xfId="6636"/>
    <cellStyle name="level1a 3 6 5 2 2 2" xfId="6637"/>
    <cellStyle name="level1a 3 6 5 2 3" xfId="6638"/>
    <cellStyle name="level1a 3 6 5 2 3 2" xfId="6639"/>
    <cellStyle name="level1a 3 6 5 2 3 2 2" xfId="6640"/>
    <cellStyle name="level1a 3 6 5 2 4" xfId="6641"/>
    <cellStyle name="level1a 3 6 5 3" xfId="6642"/>
    <cellStyle name="level1a 3 6 5 3 2" xfId="6643"/>
    <cellStyle name="level1a 3 6 5 3 2 2" xfId="6644"/>
    <cellStyle name="level1a 3 6 5 3 3" xfId="6645"/>
    <cellStyle name="level1a 3 6 5 3 3 2" xfId="6646"/>
    <cellStyle name="level1a 3 6 5 3 3 2 2" xfId="6647"/>
    <cellStyle name="level1a 3 6 5 3 4" xfId="6648"/>
    <cellStyle name="level1a 3 6 5 4" xfId="6649"/>
    <cellStyle name="level1a 3 6 5 4 2" xfId="6650"/>
    <cellStyle name="level1a 3 6 5 5" xfId="6651"/>
    <cellStyle name="level1a 3 6 5 5 2" xfId="6652"/>
    <cellStyle name="level1a 3 6 5 5 2 2" xfId="6653"/>
    <cellStyle name="level1a 3 6 5 6" xfId="6654"/>
    <cellStyle name="level1a 3 6 5 6 2" xfId="6655"/>
    <cellStyle name="level1a 3 6 6" xfId="6656"/>
    <cellStyle name="level1a 3 6 6 2" xfId="6657"/>
    <cellStyle name="level1a 3 6 6 2 2" xfId="6658"/>
    <cellStyle name="level1a 3 6 6 2 2 2" xfId="6659"/>
    <cellStyle name="level1a 3 6 6 2 3" xfId="6660"/>
    <cellStyle name="level1a 3 6 6 2 3 2" xfId="6661"/>
    <cellStyle name="level1a 3 6 6 2 3 2 2" xfId="6662"/>
    <cellStyle name="level1a 3 6 6 2 4" xfId="6663"/>
    <cellStyle name="level1a 3 6 6 3" xfId="6664"/>
    <cellStyle name="level1a 3 6 6 3 2" xfId="6665"/>
    <cellStyle name="level1a 3 6 6 3 2 2" xfId="6666"/>
    <cellStyle name="level1a 3 6 6 3 3" xfId="6667"/>
    <cellStyle name="level1a 3 6 6 3 3 2" xfId="6668"/>
    <cellStyle name="level1a 3 6 6 3 3 2 2" xfId="6669"/>
    <cellStyle name="level1a 3 6 6 3 4" xfId="6670"/>
    <cellStyle name="level1a 3 6 6 4" xfId="6671"/>
    <cellStyle name="level1a 3 6 6 4 2" xfId="6672"/>
    <cellStyle name="level1a 3 6 6 5" xfId="6673"/>
    <cellStyle name="level1a 3 6 6 5 2" xfId="6674"/>
    <cellStyle name="level1a 3 6 6 5 2 2" xfId="6675"/>
    <cellStyle name="level1a 3 6 6 6" xfId="6676"/>
    <cellStyle name="level1a 3 6 6 6 2" xfId="6677"/>
    <cellStyle name="level1a 3 6 7" xfId="6678"/>
    <cellStyle name="level1a 3 6 7 2" xfId="6679"/>
    <cellStyle name="level1a 3 6 7 2 2" xfId="6680"/>
    <cellStyle name="level1a 3 6 7 3" xfId="6681"/>
    <cellStyle name="level1a 3 6 7 3 2" xfId="6682"/>
    <cellStyle name="level1a 3 6 7 3 2 2" xfId="6683"/>
    <cellStyle name="level1a 3 6 7 4" xfId="6684"/>
    <cellStyle name="level1a 3 6 8" xfId="6685"/>
    <cellStyle name="level1a 3 6 8 2" xfId="6686"/>
    <cellStyle name="level1a 3 6 8 2 2" xfId="6687"/>
    <cellStyle name="level1a 3 6 8 3" xfId="6688"/>
    <cellStyle name="level1a 3 6 8 3 2" xfId="6689"/>
    <cellStyle name="level1a 3 6 8 3 2 2" xfId="6690"/>
    <cellStyle name="level1a 3 6 8 4" xfId="6691"/>
    <cellStyle name="level1a 3 6 9" xfId="6692"/>
    <cellStyle name="level1a 3 6 9 2" xfId="6693"/>
    <cellStyle name="level1a 3 6_STUD aligned by INSTIT" xfId="6694"/>
    <cellStyle name="level1a 3 7" xfId="576"/>
    <cellStyle name="level1a 3 7 2" xfId="6695"/>
    <cellStyle name="level1a 3 7 2 2" xfId="6696"/>
    <cellStyle name="level1a 3 7 2 2 2" xfId="6697"/>
    <cellStyle name="level1a 3 7 2 3" xfId="6698"/>
    <cellStyle name="level1a 3 7 2 3 2" xfId="6699"/>
    <cellStyle name="level1a 3 7 2 3 2 2" xfId="6700"/>
    <cellStyle name="level1a 3 7 2 4" xfId="6701"/>
    <cellStyle name="level1a 3 7 3" xfId="6702"/>
    <cellStyle name="level1a 3 7 3 2" xfId="6703"/>
    <cellStyle name="level1a 3 7 3 2 2" xfId="6704"/>
    <cellStyle name="level1a 3 7 3 3" xfId="6705"/>
    <cellStyle name="level1a 3 7 3 3 2" xfId="6706"/>
    <cellStyle name="level1a 3 7 3 3 2 2" xfId="6707"/>
    <cellStyle name="level1a 3 7 3 4" xfId="6708"/>
    <cellStyle name="level1a 3 7 3 4 2" xfId="6709"/>
    <cellStyle name="level1a 3 7 4" xfId="6710"/>
    <cellStyle name="level1a 3 7 5" xfId="6711"/>
    <cellStyle name="level1a 3 7 5 2" xfId="6712"/>
    <cellStyle name="level1a 3 7 6" xfId="6713"/>
    <cellStyle name="level1a 3 7 6 2" xfId="6714"/>
    <cellStyle name="level1a 3 7 7" xfId="6715"/>
    <cellStyle name="level1a 3 8" xfId="577"/>
    <cellStyle name="level1a 3 8 2" xfId="6716"/>
    <cellStyle name="level1a 3 8 2 2" xfId="6717"/>
    <cellStyle name="level1a 3 8 2 2 2" xfId="6718"/>
    <cellStyle name="level1a 3 8 2 3" xfId="6719"/>
    <cellStyle name="level1a 3 8 2 3 2" xfId="6720"/>
    <cellStyle name="level1a 3 8 2 3 2 2" xfId="6721"/>
    <cellStyle name="level1a 3 8 2 4" xfId="6722"/>
    <cellStyle name="level1a 3 8 3" xfId="6723"/>
    <cellStyle name="level1a 3 8 3 2" xfId="6724"/>
    <cellStyle name="level1a 3 8 3 2 2" xfId="6725"/>
    <cellStyle name="level1a 3 8 3 3" xfId="6726"/>
    <cellStyle name="level1a 3 8 3 3 2" xfId="6727"/>
    <cellStyle name="level1a 3 8 3 3 2 2" xfId="6728"/>
    <cellStyle name="level1a 3 8 3 4" xfId="6729"/>
    <cellStyle name="level1a 3 8 3 4 2" xfId="6730"/>
    <cellStyle name="level1a 3 8 4" xfId="6731"/>
    <cellStyle name="level1a 3 8 5" xfId="6732"/>
    <cellStyle name="level1a 3 8 5 2" xfId="6733"/>
    <cellStyle name="level1a 3 8 6" xfId="6734"/>
    <cellStyle name="level1a 3 8 6 2" xfId="6735"/>
    <cellStyle name="level1a 3 8 6 2 2" xfId="6736"/>
    <cellStyle name="level1a 3 8 7" xfId="6737"/>
    <cellStyle name="level1a 3 8 7 2" xfId="6738"/>
    <cellStyle name="level1a 3 8 8" xfId="6739"/>
    <cellStyle name="level1a 3 9" xfId="6740"/>
    <cellStyle name="level1a 3 9 2" xfId="6741"/>
    <cellStyle name="level1a 3 9 2 2" xfId="6742"/>
    <cellStyle name="level1a 3 9 2 2 2" xfId="6743"/>
    <cellStyle name="level1a 3 9 2 3" xfId="6744"/>
    <cellStyle name="level1a 3 9 2 3 2" xfId="6745"/>
    <cellStyle name="level1a 3 9 2 3 2 2" xfId="6746"/>
    <cellStyle name="level1a 3 9 2 4" xfId="6747"/>
    <cellStyle name="level1a 3 9 3" xfId="6748"/>
    <cellStyle name="level1a 3 9 3 2" xfId="6749"/>
    <cellStyle name="level1a 3 9 3 2 2" xfId="6750"/>
    <cellStyle name="level1a 3 9 3 3" xfId="6751"/>
    <cellStyle name="level1a 3 9 3 3 2" xfId="6752"/>
    <cellStyle name="level1a 3 9 3 3 2 2" xfId="6753"/>
    <cellStyle name="level1a 3 9 3 4" xfId="6754"/>
    <cellStyle name="level1a 3 9 3 4 2" xfId="6755"/>
    <cellStyle name="level1a 3 9 4" xfId="6756"/>
    <cellStyle name="level1a 3 9 5" xfId="6757"/>
    <cellStyle name="level1a 3 9 5 2" xfId="6758"/>
    <cellStyle name="level1a 3 9 5 2 2" xfId="6759"/>
    <cellStyle name="level1a 3 9 6" xfId="6760"/>
    <cellStyle name="level1a 3 9 6 2" xfId="6761"/>
    <cellStyle name="level1a 3_STUD aligned by INSTIT" xfId="6762"/>
    <cellStyle name="level1a 4" xfId="120"/>
    <cellStyle name="level1a 4 10" xfId="6763"/>
    <cellStyle name="level1a 4 10 2" xfId="6764"/>
    <cellStyle name="level1a 4 11" xfId="6765"/>
    <cellStyle name="level1a 4 2" xfId="578"/>
    <cellStyle name="level1a 4 2 2" xfId="579"/>
    <cellStyle name="level1a 4 2 2 2" xfId="6766"/>
    <cellStyle name="level1a 4 2 2 2 2" xfId="6767"/>
    <cellStyle name="level1a 4 2 2 2 2 2" xfId="6768"/>
    <cellStyle name="level1a 4 2 2 2 3" xfId="6769"/>
    <cellStyle name="level1a 4 2 2 2 3 2" xfId="6770"/>
    <cellStyle name="level1a 4 2 2 2 3 2 2" xfId="6771"/>
    <cellStyle name="level1a 4 2 2 2 4" xfId="6772"/>
    <cellStyle name="level1a 4 2 2 3" xfId="6773"/>
    <cellStyle name="level1a 4 2 2 3 2" xfId="6774"/>
    <cellStyle name="level1a 4 2 2 3 2 2" xfId="6775"/>
    <cellStyle name="level1a 4 2 2 3 3" xfId="6776"/>
    <cellStyle name="level1a 4 2 2 3 3 2" xfId="6777"/>
    <cellStyle name="level1a 4 2 2 3 3 2 2" xfId="6778"/>
    <cellStyle name="level1a 4 2 2 3 4" xfId="6779"/>
    <cellStyle name="level1a 4 2 2 3 4 2" xfId="6780"/>
    <cellStyle name="level1a 4 2 2 4" xfId="6781"/>
    <cellStyle name="level1a 4 2 2 5" xfId="6782"/>
    <cellStyle name="level1a 4 2 2 5 2" xfId="6783"/>
    <cellStyle name="level1a 4 2 2 6" xfId="6784"/>
    <cellStyle name="level1a 4 2 2 6 2" xfId="6785"/>
    <cellStyle name="level1a 4 2 2 7" xfId="6786"/>
    <cellStyle name="level1a 4 2 3" xfId="580"/>
    <cellStyle name="level1a 4 2 3 2" xfId="6787"/>
    <cellStyle name="level1a 4 2 3 2 2" xfId="6788"/>
    <cellStyle name="level1a 4 2 3 2 2 2" xfId="6789"/>
    <cellStyle name="level1a 4 2 3 2 3" xfId="6790"/>
    <cellStyle name="level1a 4 2 3 2 3 2" xfId="6791"/>
    <cellStyle name="level1a 4 2 3 2 3 2 2" xfId="6792"/>
    <cellStyle name="level1a 4 2 3 2 4" xfId="6793"/>
    <cellStyle name="level1a 4 2 3 3" xfId="6794"/>
    <cellStyle name="level1a 4 2 3 3 2" xfId="6795"/>
    <cellStyle name="level1a 4 2 3 3 2 2" xfId="6796"/>
    <cellStyle name="level1a 4 2 3 3 3" xfId="6797"/>
    <cellStyle name="level1a 4 2 3 3 3 2" xfId="6798"/>
    <cellStyle name="level1a 4 2 3 3 3 2 2" xfId="6799"/>
    <cellStyle name="level1a 4 2 3 3 4" xfId="6800"/>
    <cellStyle name="level1a 4 2 3 3 4 2" xfId="6801"/>
    <cellStyle name="level1a 4 2 3 4" xfId="6802"/>
    <cellStyle name="level1a 4 2 3 5" xfId="6803"/>
    <cellStyle name="level1a 4 2 3 5 2" xfId="6804"/>
    <cellStyle name="level1a 4 2 3 5 2 2" xfId="6805"/>
    <cellStyle name="level1a 4 2 3 6" xfId="6806"/>
    <cellStyle name="level1a 4 2 3 6 2" xfId="6807"/>
    <cellStyle name="level1a 4 2 3 7" xfId="6808"/>
    <cellStyle name="level1a 4 2 4" xfId="6809"/>
    <cellStyle name="level1a 4 2 4 2" xfId="6810"/>
    <cellStyle name="level1a 4 2 4 2 2" xfId="6811"/>
    <cellStyle name="level1a 4 2 4 2 2 2" xfId="6812"/>
    <cellStyle name="level1a 4 2 4 2 3" xfId="6813"/>
    <cellStyle name="level1a 4 2 4 2 3 2" xfId="6814"/>
    <cellStyle name="level1a 4 2 4 2 3 2 2" xfId="6815"/>
    <cellStyle name="level1a 4 2 4 2 4" xfId="6816"/>
    <cellStyle name="level1a 4 2 4 3" xfId="6817"/>
    <cellStyle name="level1a 4 2 4 3 2" xfId="6818"/>
    <cellStyle name="level1a 4 2 4 3 2 2" xfId="6819"/>
    <cellStyle name="level1a 4 2 4 3 3" xfId="6820"/>
    <cellStyle name="level1a 4 2 4 3 3 2" xfId="6821"/>
    <cellStyle name="level1a 4 2 4 3 3 2 2" xfId="6822"/>
    <cellStyle name="level1a 4 2 4 3 4" xfId="6823"/>
    <cellStyle name="level1a 4 2 4 3 4 2" xfId="6824"/>
    <cellStyle name="level1a 4 2 4 4" xfId="6825"/>
    <cellStyle name="level1a 4 2 4 5" xfId="6826"/>
    <cellStyle name="level1a 4 2 4 5 2" xfId="6827"/>
    <cellStyle name="level1a 4 2 4 6" xfId="6828"/>
    <cellStyle name="level1a 4 2 4 6 2" xfId="6829"/>
    <cellStyle name="level1a 4 2 4 6 2 2" xfId="6830"/>
    <cellStyle name="level1a 4 2 4 7" xfId="6831"/>
    <cellStyle name="level1a 4 2 4 7 2" xfId="6832"/>
    <cellStyle name="level1a 4 2 5" xfId="6833"/>
    <cellStyle name="level1a 4 2 5 2" xfId="6834"/>
    <cellStyle name="level1a 4 2 5 2 2" xfId="6835"/>
    <cellStyle name="level1a 4 2 5 2 2 2" xfId="6836"/>
    <cellStyle name="level1a 4 2 5 2 3" xfId="6837"/>
    <cellStyle name="level1a 4 2 5 2 3 2" xfId="6838"/>
    <cellStyle name="level1a 4 2 5 2 3 2 2" xfId="6839"/>
    <cellStyle name="level1a 4 2 5 2 4" xfId="6840"/>
    <cellStyle name="level1a 4 2 5 3" xfId="6841"/>
    <cellStyle name="level1a 4 2 5 3 2" xfId="6842"/>
    <cellStyle name="level1a 4 2 5 3 2 2" xfId="6843"/>
    <cellStyle name="level1a 4 2 5 3 3" xfId="6844"/>
    <cellStyle name="level1a 4 2 5 3 3 2" xfId="6845"/>
    <cellStyle name="level1a 4 2 5 3 3 2 2" xfId="6846"/>
    <cellStyle name="level1a 4 2 5 3 4" xfId="6847"/>
    <cellStyle name="level1a 4 2 5 4" xfId="6848"/>
    <cellStyle name="level1a 4 2 5 4 2" xfId="6849"/>
    <cellStyle name="level1a 4 2 5 5" xfId="6850"/>
    <cellStyle name="level1a 4 2 5 5 2" xfId="6851"/>
    <cellStyle name="level1a 4 2 5 5 2 2" xfId="6852"/>
    <cellStyle name="level1a 4 2 5 6" xfId="6853"/>
    <cellStyle name="level1a 4 2 5 6 2" xfId="6854"/>
    <cellStyle name="level1a 4 2 6" xfId="6855"/>
    <cellStyle name="level1a 4 2 6 2" xfId="6856"/>
    <cellStyle name="level1a 4 2 6 2 2" xfId="6857"/>
    <cellStyle name="level1a 4 2 6 2 2 2" xfId="6858"/>
    <cellStyle name="level1a 4 2 6 2 3" xfId="6859"/>
    <cellStyle name="level1a 4 2 6 2 3 2" xfId="6860"/>
    <cellStyle name="level1a 4 2 6 2 3 2 2" xfId="6861"/>
    <cellStyle name="level1a 4 2 6 2 4" xfId="6862"/>
    <cellStyle name="level1a 4 2 6 3" xfId="6863"/>
    <cellStyle name="level1a 4 2 6 3 2" xfId="6864"/>
    <cellStyle name="level1a 4 2 6 3 2 2" xfId="6865"/>
    <cellStyle name="level1a 4 2 6 3 3" xfId="6866"/>
    <cellStyle name="level1a 4 2 6 3 3 2" xfId="6867"/>
    <cellStyle name="level1a 4 2 6 3 3 2 2" xfId="6868"/>
    <cellStyle name="level1a 4 2 6 3 4" xfId="6869"/>
    <cellStyle name="level1a 4 2 6 4" xfId="6870"/>
    <cellStyle name="level1a 4 2 6 4 2" xfId="6871"/>
    <cellStyle name="level1a 4 2 6 5" xfId="6872"/>
    <cellStyle name="level1a 4 2 6 5 2" xfId="6873"/>
    <cellStyle name="level1a 4 2 6 5 2 2" xfId="6874"/>
    <cellStyle name="level1a 4 2 6 6" xfId="6875"/>
    <cellStyle name="level1a 4 2 6 6 2" xfId="6876"/>
    <cellStyle name="level1a 4 2 7" xfId="6877"/>
    <cellStyle name="level1a 4 2 7 2" xfId="6878"/>
    <cellStyle name="level1a 4 2 7 2 2" xfId="6879"/>
    <cellStyle name="level1a 4 2 7 3" xfId="6880"/>
    <cellStyle name="level1a 4 2 7 3 2" xfId="6881"/>
    <cellStyle name="level1a 4 2 7 3 2 2" xfId="6882"/>
    <cellStyle name="level1a 4 2 7 4" xfId="6883"/>
    <cellStyle name="level1a 4 2 8" xfId="6884"/>
    <cellStyle name="level1a 4 2 8 2" xfId="6885"/>
    <cellStyle name="level1a 4 2 9" xfId="6886"/>
    <cellStyle name="level1a 4 2_STUD aligned by INSTIT" xfId="6887"/>
    <cellStyle name="level1a 4 3" xfId="581"/>
    <cellStyle name="level1a 4 3 10" xfId="6888"/>
    <cellStyle name="level1a 4 3 2" xfId="582"/>
    <cellStyle name="level1a 4 3 2 2" xfId="6889"/>
    <cellStyle name="level1a 4 3 2 2 2" xfId="6890"/>
    <cellStyle name="level1a 4 3 2 2 2 2" xfId="6891"/>
    <cellStyle name="level1a 4 3 2 2 3" xfId="6892"/>
    <cellStyle name="level1a 4 3 2 2 3 2" xfId="6893"/>
    <cellStyle name="level1a 4 3 2 2 3 2 2" xfId="6894"/>
    <cellStyle name="level1a 4 3 2 2 4" xfId="6895"/>
    <cellStyle name="level1a 4 3 2 3" xfId="6896"/>
    <cellStyle name="level1a 4 3 2 3 2" xfId="6897"/>
    <cellStyle name="level1a 4 3 2 3 2 2" xfId="6898"/>
    <cellStyle name="level1a 4 3 2 3 3" xfId="6899"/>
    <cellStyle name="level1a 4 3 2 3 3 2" xfId="6900"/>
    <cellStyle name="level1a 4 3 2 3 3 2 2" xfId="6901"/>
    <cellStyle name="level1a 4 3 2 3 4" xfId="6902"/>
    <cellStyle name="level1a 4 3 2 3 4 2" xfId="6903"/>
    <cellStyle name="level1a 4 3 2 4" xfId="6904"/>
    <cellStyle name="level1a 4 3 2 5" xfId="6905"/>
    <cellStyle name="level1a 4 3 2 5 2" xfId="6906"/>
    <cellStyle name="level1a 4 3 2 5 2 2" xfId="6907"/>
    <cellStyle name="level1a 4 3 2 6" xfId="6908"/>
    <cellStyle name="level1a 4 3 2 6 2" xfId="6909"/>
    <cellStyle name="level1a 4 3 2 7" xfId="6910"/>
    <cellStyle name="level1a 4 3 3" xfId="583"/>
    <cellStyle name="level1a 4 3 3 2" xfId="6911"/>
    <cellStyle name="level1a 4 3 3 2 2" xfId="6912"/>
    <cellStyle name="level1a 4 3 3 2 2 2" xfId="6913"/>
    <cellStyle name="level1a 4 3 3 2 3" xfId="6914"/>
    <cellStyle name="level1a 4 3 3 2 3 2" xfId="6915"/>
    <cellStyle name="level1a 4 3 3 2 3 2 2" xfId="6916"/>
    <cellStyle name="level1a 4 3 3 2 4" xfId="6917"/>
    <cellStyle name="level1a 4 3 3 3" xfId="6918"/>
    <cellStyle name="level1a 4 3 3 3 2" xfId="6919"/>
    <cellStyle name="level1a 4 3 3 3 2 2" xfId="6920"/>
    <cellStyle name="level1a 4 3 3 3 3" xfId="6921"/>
    <cellStyle name="level1a 4 3 3 3 3 2" xfId="6922"/>
    <cellStyle name="level1a 4 3 3 3 3 2 2" xfId="6923"/>
    <cellStyle name="level1a 4 3 3 3 4" xfId="6924"/>
    <cellStyle name="level1a 4 3 3 4" xfId="6925"/>
    <cellStyle name="level1a 4 3 3 4 2" xfId="6926"/>
    <cellStyle name="level1a 4 3 3 5" xfId="6927"/>
    <cellStyle name="level1a 4 3 3 5 2" xfId="6928"/>
    <cellStyle name="level1a 4 3 3 6" xfId="6929"/>
    <cellStyle name="level1a 4 3 4" xfId="6930"/>
    <cellStyle name="level1a 4 3 4 2" xfId="6931"/>
    <cellStyle name="level1a 4 3 4 2 2" xfId="6932"/>
    <cellStyle name="level1a 4 3 4 2 2 2" xfId="6933"/>
    <cellStyle name="level1a 4 3 4 2 3" xfId="6934"/>
    <cellStyle name="level1a 4 3 4 2 3 2" xfId="6935"/>
    <cellStyle name="level1a 4 3 4 2 3 2 2" xfId="6936"/>
    <cellStyle name="level1a 4 3 4 2 4" xfId="6937"/>
    <cellStyle name="level1a 4 3 4 3" xfId="6938"/>
    <cellStyle name="level1a 4 3 4 3 2" xfId="6939"/>
    <cellStyle name="level1a 4 3 4 3 2 2" xfId="6940"/>
    <cellStyle name="level1a 4 3 4 3 3" xfId="6941"/>
    <cellStyle name="level1a 4 3 4 3 3 2" xfId="6942"/>
    <cellStyle name="level1a 4 3 4 3 3 2 2" xfId="6943"/>
    <cellStyle name="level1a 4 3 4 3 4" xfId="6944"/>
    <cellStyle name="level1a 4 3 4 4" xfId="6945"/>
    <cellStyle name="level1a 4 3 4 4 2" xfId="6946"/>
    <cellStyle name="level1a 4 3 4 5" xfId="6947"/>
    <cellStyle name="level1a 4 3 4 5 2" xfId="6948"/>
    <cellStyle name="level1a 4 3 4 5 2 2" xfId="6949"/>
    <cellStyle name="level1a 4 3 4 6" xfId="6950"/>
    <cellStyle name="level1a 4 3 4 6 2" xfId="6951"/>
    <cellStyle name="level1a 4 3 5" xfId="6952"/>
    <cellStyle name="level1a 4 3 5 2" xfId="6953"/>
    <cellStyle name="level1a 4 3 5 2 2" xfId="6954"/>
    <cellStyle name="level1a 4 3 5 2 2 2" xfId="6955"/>
    <cellStyle name="level1a 4 3 5 2 3" xfId="6956"/>
    <cellStyle name="level1a 4 3 5 2 3 2" xfId="6957"/>
    <cellStyle name="level1a 4 3 5 2 3 2 2" xfId="6958"/>
    <cellStyle name="level1a 4 3 5 2 4" xfId="6959"/>
    <cellStyle name="level1a 4 3 5 3" xfId="6960"/>
    <cellStyle name="level1a 4 3 5 3 2" xfId="6961"/>
    <cellStyle name="level1a 4 3 5 3 2 2" xfId="6962"/>
    <cellStyle name="level1a 4 3 5 3 3" xfId="6963"/>
    <cellStyle name="level1a 4 3 5 3 3 2" xfId="6964"/>
    <cellStyle name="level1a 4 3 5 3 3 2 2" xfId="6965"/>
    <cellStyle name="level1a 4 3 5 3 4" xfId="6966"/>
    <cellStyle name="level1a 4 3 5 4" xfId="6967"/>
    <cellStyle name="level1a 4 3 5 4 2" xfId="6968"/>
    <cellStyle name="level1a 4 3 5 5" xfId="6969"/>
    <cellStyle name="level1a 4 3 5 5 2" xfId="6970"/>
    <cellStyle name="level1a 4 3 5 5 2 2" xfId="6971"/>
    <cellStyle name="level1a 4 3 5 6" xfId="6972"/>
    <cellStyle name="level1a 4 3 5 6 2" xfId="6973"/>
    <cellStyle name="level1a 4 3 6" xfId="6974"/>
    <cellStyle name="level1a 4 3 6 2" xfId="6975"/>
    <cellStyle name="level1a 4 3 6 2 2" xfId="6976"/>
    <cellStyle name="level1a 4 3 6 2 2 2" xfId="6977"/>
    <cellStyle name="level1a 4 3 6 2 3" xfId="6978"/>
    <cellStyle name="level1a 4 3 6 2 3 2" xfId="6979"/>
    <cellStyle name="level1a 4 3 6 2 3 2 2" xfId="6980"/>
    <cellStyle name="level1a 4 3 6 2 4" xfId="6981"/>
    <cellStyle name="level1a 4 3 6 3" xfId="6982"/>
    <cellStyle name="level1a 4 3 6 3 2" xfId="6983"/>
    <cellStyle name="level1a 4 3 6 3 2 2" xfId="6984"/>
    <cellStyle name="level1a 4 3 6 3 3" xfId="6985"/>
    <cellStyle name="level1a 4 3 6 3 3 2" xfId="6986"/>
    <cellStyle name="level1a 4 3 6 3 3 2 2" xfId="6987"/>
    <cellStyle name="level1a 4 3 6 3 4" xfId="6988"/>
    <cellStyle name="level1a 4 3 6 4" xfId="6989"/>
    <cellStyle name="level1a 4 3 6 4 2" xfId="6990"/>
    <cellStyle name="level1a 4 3 6 5" xfId="6991"/>
    <cellStyle name="level1a 4 3 6 5 2" xfId="6992"/>
    <cellStyle name="level1a 4 3 6 5 2 2" xfId="6993"/>
    <cellStyle name="level1a 4 3 6 6" xfId="6994"/>
    <cellStyle name="level1a 4 3 6 6 2" xfId="6995"/>
    <cellStyle name="level1a 4 3 7" xfId="6996"/>
    <cellStyle name="level1a 4 3 7 2" xfId="6997"/>
    <cellStyle name="level1a 4 3 7 2 2" xfId="6998"/>
    <cellStyle name="level1a 4 3 7 3" xfId="6999"/>
    <cellStyle name="level1a 4 3 7 3 2" xfId="7000"/>
    <cellStyle name="level1a 4 3 7 3 2 2" xfId="7001"/>
    <cellStyle name="level1a 4 3 7 4" xfId="7002"/>
    <cellStyle name="level1a 4 3 8" xfId="7003"/>
    <cellStyle name="level1a 4 3 8 2" xfId="7004"/>
    <cellStyle name="level1a 4 3 8 2 2" xfId="7005"/>
    <cellStyle name="level1a 4 3 8 3" xfId="7006"/>
    <cellStyle name="level1a 4 3 8 3 2" xfId="7007"/>
    <cellStyle name="level1a 4 3 8 3 2 2" xfId="7008"/>
    <cellStyle name="level1a 4 3 8 4" xfId="7009"/>
    <cellStyle name="level1a 4 3 9" xfId="7010"/>
    <cellStyle name="level1a 4 3 9 2" xfId="7011"/>
    <cellStyle name="level1a 4 3_STUD aligned by INSTIT" xfId="7012"/>
    <cellStyle name="level1a 4 4" xfId="584"/>
    <cellStyle name="level1a 4 4 2" xfId="7013"/>
    <cellStyle name="level1a 4 4 2 2" xfId="7014"/>
    <cellStyle name="level1a 4 4 2 2 2" xfId="7015"/>
    <cellStyle name="level1a 4 4 2 3" xfId="7016"/>
    <cellStyle name="level1a 4 4 2 3 2" xfId="7017"/>
    <cellStyle name="level1a 4 4 2 3 2 2" xfId="7018"/>
    <cellStyle name="level1a 4 4 2 4" xfId="7019"/>
    <cellStyle name="level1a 4 4 3" xfId="7020"/>
    <cellStyle name="level1a 4 4 3 2" xfId="7021"/>
    <cellStyle name="level1a 4 4 3 2 2" xfId="7022"/>
    <cellStyle name="level1a 4 4 3 3" xfId="7023"/>
    <cellStyle name="level1a 4 4 3 3 2" xfId="7024"/>
    <cellStyle name="level1a 4 4 3 3 2 2" xfId="7025"/>
    <cellStyle name="level1a 4 4 3 4" xfId="7026"/>
    <cellStyle name="level1a 4 4 3 4 2" xfId="7027"/>
    <cellStyle name="level1a 4 4 4" xfId="7028"/>
    <cellStyle name="level1a 4 4 5" xfId="7029"/>
    <cellStyle name="level1a 4 4 5 2" xfId="7030"/>
    <cellStyle name="level1a 4 4 6" xfId="7031"/>
    <cellStyle name="level1a 4 4 6 2" xfId="7032"/>
    <cellStyle name="level1a 4 4 7" xfId="7033"/>
    <cellStyle name="level1a 4 5" xfId="585"/>
    <cellStyle name="level1a 4 5 2" xfId="7034"/>
    <cellStyle name="level1a 4 5 2 2" xfId="7035"/>
    <cellStyle name="level1a 4 5 2 2 2" xfId="7036"/>
    <cellStyle name="level1a 4 5 2 3" xfId="7037"/>
    <cellStyle name="level1a 4 5 2 3 2" xfId="7038"/>
    <cellStyle name="level1a 4 5 2 3 2 2" xfId="7039"/>
    <cellStyle name="level1a 4 5 2 4" xfId="7040"/>
    <cellStyle name="level1a 4 5 3" xfId="7041"/>
    <cellStyle name="level1a 4 5 3 2" xfId="7042"/>
    <cellStyle name="level1a 4 5 3 2 2" xfId="7043"/>
    <cellStyle name="level1a 4 5 3 3" xfId="7044"/>
    <cellStyle name="level1a 4 5 3 3 2" xfId="7045"/>
    <cellStyle name="level1a 4 5 3 3 2 2" xfId="7046"/>
    <cellStyle name="level1a 4 5 3 4" xfId="7047"/>
    <cellStyle name="level1a 4 5 3 4 2" xfId="7048"/>
    <cellStyle name="level1a 4 5 4" xfId="7049"/>
    <cellStyle name="level1a 4 5 5" xfId="7050"/>
    <cellStyle name="level1a 4 5 5 2" xfId="7051"/>
    <cellStyle name="level1a 4 5 6" xfId="7052"/>
    <cellStyle name="level1a 4 5 6 2" xfId="7053"/>
    <cellStyle name="level1a 4 5 6 2 2" xfId="7054"/>
    <cellStyle name="level1a 4 5 7" xfId="7055"/>
    <cellStyle name="level1a 4 5 7 2" xfId="7056"/>
    <cellStyle name="level1a 4 5 8" xfId="7057"/>
    <cellStyle name="level1a 4 6" xfId="7058"/>
    <cellStyle name="level1a 4 6 2" xfId="7059"/>
    <cellStyle name="level1a 4 6 2 2" xfId="7060"/>
    <cellStyle name="level1a 4 6 2 2 2" xfId="7061"/>
    <cellStyle name="level1a 4 6 2 3" xfId="7062"/>
    <cellStyle name="level1a 4 6 2 3 2" xfId="7063"/>
    <cellStyle name="level1a 4 6 2 3 2 2" xfId="7064"/>
    <cellStyle name="level1a 4 6 2 4" xfId="7065"/>
    <cellStyle name="level1a 4 6 3" xfId="7066"/>
    <cellStyle name="level1a 4 6 3 2" xfId="7067"/>
    <cellStyle name="level1a 4 6 3 2 2" xfId="7068"/>
    <cellStyle name="level1a 4 6 3 3" xfId="7069"/>
    <cellStyle name="level1a 4 6 3 3 2" xfId="7070"/>
    <cellStyle name="level1a 4 6 3 3 2 2" xfId="7071"/>
    <cellStyle name="level1a 4 6 3 4" xfId="7072"/>
    <cellStyle name="level1a 4 6 3 4 2" xfId="7073"/>
    <cellStyle name="level1a 4 6 4" xfId="7074"/>
    <cellStyle name="level1a 4 6 5" xfId="7075"/>
    <cellStyle name="level1a 4 6 5 2" xfId="7076"/>
    <cellStyle name="level1a 4 6 5 2 2" xfId="7077"/>
    <cellStyle name="level1a 4 6 6" xfId="7078"/>
    <cellStyle name="level1a 4 6 6 2" xfId="7079"/>
    <cellStyle name="level1a 4 7" xfId="7080"/>
    <cellStyle name="level1a 4 7 2" xfId="7081"/>
    <cellStyle name="level1a 4 7 2 2" xfId="7082"/>
    <cellStyle name="level1a 4 7 2 2 2" xfId="7083"/>
    <cellStyle name="level1a 4 7 2 3" xfId="7084"/>
    <cellStyle name="level1a 4 7 2 3 2" xfId="7085"/>
    <cellStyle name="level1a 4 7 2 3 2 2" xfId="7086"/>
    <cellStyle name="level1a 4 7 2 4" xfId="7087"/>
    <cellStyle name="level1a 4 7 3" xfId="7088"/>
    <cellStyle name="level1a 4 7 3 2" xfId="7089"/>
    <cellStyle name="level1a 4 7 3 2 2" xfId="7090"/>
    <cellStyle name="level1a 4 7 3 3" xfId="7091"/>
    <cellStyle name="level1a 4 7 3 3 2" xfId="7092"/>
    <cellStyle name="level1a 4 7 3 3 2 2" xfId="7093"/>
    <cellStyle name="level1a 4 7 3 4" xfId="7094"/>
    <cellStyle name="level1a 4 7 3 4 2" xfId="7095"/>
    <cellStyle name="level1a 4 7 4" xfId="7096"/>
    <cellStyle name="level1a 4 7 5" xfId="7097"/>
    <cellStyle name="level1a 4 7 5 2" xfId="7098"/>
    <cellStyle name="level1a 4 7 6" xfId="7099"/>
    <cellStyle name="level1a 4 7 6 2" xfId="7100"/>
    <cellStyle name="level1a 4 7 6 2 2" xfId="7101"/>
    <cellStyle name="level1a 4 7 7" xfId="7102"/>
    <cellStyle name="level1a 4 7 7 2" xfId="7103"/>
    <cellStyle name="level1a 4 8" xfId="7104"/>
    <cellStyle name="level1a 4 8 2" xfId="7105"/>
    <cellStyle name="level1a 4 8 2 2" xfId="7106"/>
    <cellStyle name="level1a 4 8 2 2 2" xfId="7107"/>
    <cellStyle name="level1a 4 8 2 3" xfId="7108"/>
    <cellStyle name="level1a 4 8 2 3 2" xfId="7109"/>
    <cellStyle name="level1a 4 8 2 3 2 2" xfId="7110"/>
    <cellStyle name="level1a 4 8 2 4" xfId="7111"/>
    <cellStyle name="level1a 4 8 3" xfId="7112"/>
    <cellStyle name="level1a 4 8 3 2" xfId="7113"/>
    <cellStyle name="level1a 4 8 3 2 2" xfId="7114"/>
    <cellStyle name="level1a 4 8 3 3" xfId="7115"/>
    <cellStyle name="level1a 4 8 3 3 2" xfId="7116"/>
    <cellStyle name="level1a 4 8 3 3 2 2" xfId="7117"/>
    <cellStyle name="level1a 4 8 3 4" xfId="7118"/>
    <cellStyle name="level1a 4 8 4" xfId="7119"/>
    <cellStyle name="level1a 4 8 4 2" xfId="7120"/>
    <cellStyle name="level1a 4 8 5" xfId="7121"/>
    <cellStyle name="level1a 4 8 5 2" xfId="7122"/>
    <cellStyle name="level1a 4 8 5 2 2" xfId="7123"/>
    <cellStyle name="level1a 4 8 6" xfId="7124"/>
    <cellStyle name="level1a 4 8 6 2" xfId="7125"/>
    <cellStyle name="level1a 4 9" xfId="7126"/>
    <cellStyle name="level1a 4 9 2" xfId="7127"/>
    <cellStyle name="level1a 4 9 2 2" xfId="7128"/>
    <cellStyle name="level1a 4 9 3" xfId="7129"/>
    <cellStyle name="level1a 4 9 3 2" xfId="7130"/>
    <cellStyle name="level1a 4 9 3 2 2" xfId="7131"/>
    <cellStyle name="level1a 4 9 4" xfId="7132"/>
    <cellStyle name="level1a 4_STUD aligned by INSTIT" xfId="7133"/>
    <cellStyle name="level1a 5" xfId="121"/>
    <cellStyle name="level1a 5 2" xfId="586"/>
    <cellStyle name="level1a 5 2 2" xfId="7134"/>
    <cellStyle name="level1a 5 2 2 2" xfId="7135"/>
    <cellStyle name="level1a 5 2 2 2 2" xfId="7136"/>
    <cellStyle name="level1a 5 2 2 3" xfId="7137"/>
    <cellStyle name="level1a 5 2 2 3 2" xfId="7138"/>
    <cellStyle name="level1a 5 2 2 3 2 2" xfId="7139"/>
    <cellStyle name="level1a 5 2 2 4" xfId="7140"/>
    <cellStyle name="level1a 5 2 3" xfId="7141"/>
    <cellStyle name="level1a 5 2 3 2" xfId="7142"/>
    <cellStyle name="level1a 5 2 3 2 2" xfId="7143"/>
    <cellStyle name="level1a 5 2 3 3" xfId="7144"/>
    <cellStyle name="level1a 5 2 3 3 2" xfId="7145"/>
    <cellStyle name="level1a 5 2 3 3 2 2" xfId="7146"/>
    <cellStyle name="level1a 5 2 3 4" xfId="7147"/>
    <cellStyle name="level1a 5 2 3 4 2" xfId="7148"/>
    <cellStyle name="level1a 5 2 4" xfId="7149"/>
    <cellStyle name="level1a 5 2 5" xfId="7150"/>
    <cellStyle name="level1a 5 2 5 2" xfId="7151"/>
    <cellStyle name="level1a 5 2 6" xfId="7152"/>
    <cellStyle name="level1a 5 2 6 2" xfId="7153"/>
    <cellStyle name="level1a 5 2 7" xfId="7154"/>
    <cellStyle name="level1a 5 3" xfId="587"/>
    <cellStyle name="level1a 5 3 2" xfId="7155"/>
    <cellStyle name="level1a 5 3 2 2" xfId="7156"/>
    <cellStyle name="level1a 5 3 2 2 2" xfId="7157"/>
    <cellStyle name="level1a 5 3 2 3" xfId="7158"/>
    <cellStyle name="level1a 5 3 2 3 2" xfId="7159"/>
    <cellStyle name="level1a 5 3 2 3 2 2" xfId="7160"/>
    <cellStyle name="level1a 5 3 2 4" xfId="7161"/>
    <cellStyle name="level1a 5 3 3" xfId="7162"/>
    <cellStyle name="level1a 5 3 3 2" xfId="7163"/>
    <cellStyle name="level1a 5 3 3 2 2" xfId="7164"/>
    <cellStyle name="level1a 5 3 3 3" xfId="7165"/>
    <cellStyle name="level1a 5 3 3 3 2" xfId="7166"/>
    <cellStyle name="level1a 5 3 3 3 2 2" xfId="7167"/>
    <cellStyle name="level1a 5 3 3 4" xfId="7168"/>
    <cellStyle name="level1a 5 3 3 4 2" xfId="7169"/>
    <cellStyle name="level1a 5 3 4" xfId="7170"/>
    <cellStyle name="level1a 5 3 5" xfId="7171"/>
    <cellStyle name="level1a 5 3 5 2" xfId="7172"/>
    <cellStyle name="level1a 5 3 5 2 2" xfId="7173"/>
    <cellStyle name="level1a 5 3 6" xfId="7174"/>
    <cellStyle name="level1a 5 3 6 2" xfId="7175"/>
    <cellStyle name="level1a 5 3 7" xfId="7176"/>
    <cellStyle name="level1a 5 4" xfId="7177"/>
    <cellStyle name="level1a 5 4 2" xfId="7178"/>
    <cellStyle name="level1a 5 4 2 2" xfId="7179"/>
    <cellStyle name="level1a 5 4 2 2 2" xfId="7180"/>
    <cellStyle name="level1a 5 4 2 3" xfId="7181"/>
    <cellStyle name="level1a 5 4 2 3 2" xfId="7182"/>
    <cellStyle name="level1a 5 4 2 3 2 2" xfId="7183"/>
    <cellStyle name="level1a 5 4 2 4" xfId="7184"/>
    <cellStyle name="level1a 5 4 3" xfId="7185"/>
    <cellStyle name="level1a 5 4 3 2" xfId="7186"/>
    <cellStyle name="level1a 5 4 3 2 2" xfId="7187"/>
    <cellStyle name="level1a 5 4 3 3" xfId="7188"/>
    <cellStyle name="level1a 5 4 3 3 2" xfId="7189"/>
    <cellStyle name="level1a 5 4 3 3 2 2" xfId="7190"/>
    <cellStyle name="level1a 5 4 3 4" xfId="7191"/>
    <cellStyle name="level1a 5 4 3 4 2" xfId="7192"/>
    <cellStyle name="level1a 5 4 4" xfId="7193"/>
    <cellStyle name="level1a 5 4 5" xfId="7194"/>
    <cellStyle name="level1a 5 4 5 2" xfId="7195"/>
    <cellStyle name="level1a 5 4 6" xfId="7196"/>
    <cellStyle name="level1a 5 4 6 2" xfId="7197"/>
    <cellStyle name="level1a 5 4 6 2 2" xfId="7198"/>
    <cellStyle name="level1a 5 4 7" xfId="7199"/>
    <cellStyle name="level1a 5 4 7 2" xfId="7200"/>
    <cellStyle name="level1a 5 5" xfId="7201"/>
    <cellStyle name="level1a 5 5 2" xfId="7202"/>
    <cellStyle name="level1a 5 5 2 2" xfId="7203"/>
    <cellStyle name="level1a 5 5 2 2 2" xfId="7204"/>
    <cellStyle name="level1a 5 5 2 3" xfId="7205"/>
    <cellStyle name="level1a 5 5 2 3 2" xfId="7206"/>
    <cellStyle name="level1a 5 5 2 3 2 2" xfId="7207"/>
    <cellStyle name="level1a 5 5 2 4" xfId="7208"/>
    <cellStyle name="level1a 5 5 3" xfId="7209"/>
    <cellStyle name="level1a 5 5 3 2" xfId="7210"/>
    <cellStyle name="level1a 5 5 3 2 2" xfId="7211"/>
    <cellStyle name="level1a 5 5 3 3" xfId="7212"/>
    <cellStyle name="level1a 5 5 3 3 2" xfId="7213"/>
    <cellStyle name="level1a 5 5 3 3 2 2" xfId="7214"/>
    <cellStyle name="level1a 5 5 3 4" xfId="7215"/>
    <cellStyle name="level1a 5 5 4" xfId="7216"/>
    <cellStyle name="level1a 5 5 4 2" xfId="7217"/>
    <cellStyle name="level1a 5 5 5" xfId="7218"/>
    <cellStyle name="level1a 5 5 5 2" xfId="7219"/>
    <cellStyle name="level1a 5 5 5 2 2" xfId="7220"/>
    <cellStyle name="level1a 5 5 6" xfId="7221"/>
    <cellStyle name="level1a 5 5 6 2" xfId="7222"/>
    <cellStyle name="level1a 5 6" xfId="7223"/>
    <cellStyle name="level1a 5 6 2" xfId="7224"/>
    <cellStyle name="level1a 5 6 2 2" xfId="7225"/>
    <cellStyle name="level1a 5 6 2 2 2" xfId="7226"/>
    <cellStyle name="level1a 5 6 2 3" xfId="7227"/>
    <cellStyle name="level1a 5 6 2 3 2" xfId="7228"/>
    <cellStyle name="level1a 5 6 2 3 2 2" xfId="7229"/>
    <cellStyle name="level1a 5 6 2 4" xfId="7230"/>
    <cellStyle name="level1a 5 6 3" xfId="7231"/>
    <cellStyle name="level1a 5 6 3 2" xfId="7232"/>
    <cellStyle name="level1a 5 6 3 2 2" xfId="7233"/>
    <cellStyle name="level1a 5 6 3 3" xfId="7234"/>
    <cellStyle name="level1a 5 6 3 3 2" xfId="7235"/>
    <cellStyle name="level1a 5 6 3 3 2 2" xfId="7236"/>
    <cellStyle name="level1a 5 6 3 4" xfId="7237"/>
    <cellStyle name="level1a 5 6 4" xfId="7238"/>
    <cellStyle name="level1a 5 6 4 2" xfId="7239"/>
    <cellStyle name="level1a 5 6 5" xfId="7240"/>
    <cellStyle name="level1a 5 6 5 2" xfId="7241"/>
    <cellStyle name="level1a 5 6 5 2 2" xfId="7242"/>
    <cellStyle name="level1a 5 6 6" xfId="7243"/>
    <cellStyle name="level1a 5 6 6 2" xfId="7244"/>
    <cellStyle name="level1a 5 7" xfId="7245"/>
    <cellStyle name="level1a 5 7 2" xfId="7246"/>
    <cellStyle name="level1a 5 7 2 2" xfId="7247"/>
    <cellStyle name="level1a 5 7 3" xfId="7248"/>
    <cellStyle name="level1a 5 7 3 2" xfId="7249"/>
    <cellStyle name="level1a 5 7 3 2 2" xfId="7250"/>
    <cellStyle name="level1a 5 7 4" xfId="7251"/>
    <cellStyle name="level1a 5 8" xfId="7252"/>
    <cellStyle name="level1a 5 8 2" xfId="7253"/>
    <cellStyle name="level1a 5 9" xfId="7254"/>
    <cellStyle name="level1a 5_STUD aligned by INSTIT" xfId="7255"/>
    <cellStyle name="level1a 6" xfId="122"/>
    <cellStyle name="level1a 6 10" xfId="7256"/>
    <cellStyle name="level1a 6 2" xfId="588"/>
    <cellStyle name="level1a 6 2 2" xfId="7257"/>
    <cellStyle name="level1a 6 2 2 2" xfId="7258"/>
    <cellStyle name="level1a 6 2 2 2 2" xfId="7259"/>
    <cellStyle name="level1a 6 2 2 3" xfId="7260"/>
    <cellStyle name="level1a 6 2 2 3 2" xfId="7261"/>
    <cellStyle name="level1a 6 2 2 3 2 2" xfId="7262"/>
    <cellStyle name="level1a 6 2 2 4" xfId="7263"/>
    <cellStyle name="level1a 6 2 3" xfId="7264"/>
    <cellStyle name="level1a 6 2 3 2" xfId="7265"/>
    <cellStyle name="level1a 6 2 3 2 2" xfId="7266"/>
    <cellStyle name="level1a 6 2 3 3" xfId="7267"/>
    <cellStyle name="level1a 6 2 3 3 2" xfId="7268"/>
    <cellStyle name="level1a 6 2 3 3 2 2" xfId="7269"/>
    <cellStyle name="level1a 6 2 3 4" xfId="7270"/>
    <cellStyle name="level1a 6 2 3 4 2" xfId="7271"/>
    <cellStyle name="level1a 6 2 4" xfId="7272"/>
    <cellStyle name="level1a 6 2 5" xfId="7273"/>
    <cellStyle name="level1a 6 2 5 2" xfId="7274"/>
    <cellStyle name="level1a 6 2 6" xfId="7275"/>
    <cellStyle name="level1a 6 2 6 2" xfId="7276"/>
    <cellStyle name="level1a 6 2 6 2 2" xfId="7277"/>
    <cellStyle name="level1a 6 2 7" xfId="7278"/>
    <cellStyle name="level1a 6 2 7 2" xfId="7279"/>
    <cellStyle name="level1a 6 2 8" xfId="7280"/>
    <cellStyle name="level1a 6 3" xfId="589"/>
    <cellStyle name="level1a 6 3 2" xfId="7281"/>
    <cellStyle name="level1a 6 3 2 2" xfId="7282"/>
    <cellStyle name="level1a 6 3 2 2 2" xfId="7283"/>
    <cellStyle name="level1a 6 3 2 3" xfId="7284"/>
    <cellStyle name="level1a 6 3 2 3 2" xfId="7285"/>
    <cellStyle name="level1a 6 3 2 3 2 2" xfId="7286"/>
    <cellStyle name="level1a 6 3 2 4" xfId="7287"/>
    <cellStyle name="level1a 6 3 3" xfId="7288"/>
    <cellStyle name="level1a 6 3 3 2" xfId="7289"/>
    <cellStyle name="level1a 6 3 3 2 2" xfId="7290"/>
    <cellStyle name="level1a 6 3 3 3" xfId="7291"/>
    <cellStyle name="level1a 6 3 3 3 2" xfId="7292"/>
    <cellStyle name="level1a 6 3 3 3 2 2" xfId="7293"/>
    <cellStyle name="level1a 6 3 3 4" xfId="7294"/>
    <cellStyle name="level1a 6 3 3 4 2" xfId="7295"/>
    <cellStyle name="level1a 6 3 4" xfId="7296"/>
    <cellStyle name="level1a 6 3 5" xfId="7297"/>
    <cellStyle name="level1a 6 3 5 2" xfId="7298"/>
    <cellStyle name="level1a 6 3 6" xfId="7299"/>
    <cellStyle name="level1a 6 4" xfId="7300"/>
    <cellStyle name="level1a 6 4 2" xfId="7301"/>
    <cellStyle name="level1a 6 4 2 2" xfId="7302"/>
    <cellStyle name="level1a 6 4 2 2 2" xfId="7303"/>
    <cellStyle name="level1a 6 4 2 3" xfId="7304"/>
    <cellStyle name="level1a 6 4 2 3 2" xfId="7305"/>
    <cellStyle name="level1a 6 4 2 3 2 2" xfId="7306"/>
    <cellStyle name="level1a 6 4 2 4" xfId="7307"/>
    <cellStyle name="level1a 6 4 3" xfId="7308"/>
    <cellStyle name="level1a 6 4 3 2" xfId="7309"/>
    <cellStyle name="level1a 6 4 3 2 2" xfId="7310"/>
    <cellStyle name="level1a 6 4 3 3" xfId="7311"/>
    <cellStyle name="level1a 6 4 3 3 2" xfId="7312"/>
    <cellStyle name="level1a 6 4 3 3 2 2" xfId="7313"/>
    <cellStyle name="level1a 6 4 3 4" xfId="7314"/>
    <cellStyle name="level1a 6 4 4" xfId="7315"/>
    <cellStyle name="level1a 6 4 4 2" xfId="7316"/>
    <cellStyle name="level1a 6 4 5" xfId="7317"/>
    <cellStyle name="level1a 6 4 5 2" xfId="7318"/>
    <cellStyle name="level1a 6 4 5 2 2" xfId="7319"/>
    <cellStyle name="level1a 6 4 6" xfId="7320"/>
    <cellStyle name="level1a 6 4 6 2" xfId="7321"/>
    <cellStyle name="level1a 6 5" xfId="7322"/>
    <cellStyle name="level1a 6 5 2" xfId="7323"/>
    <cellStyle name="level1a 6 5 2 2" xfId="7324"/>
    <cellStyle name="level1a 6 5 2 2 2" xfId="7325"/>
    <cellStyle name="level1a 6 5 2 3" xfId="7326"/>
    <cellStyle name="level1a 6 5 2 3 2" xfId="7327"/>
    <cellStyle name="level1a 6 5 2 3 2 2" xfId="7328"/>
    <cellStyle name="level1a 6 5 2 4" xfId="7329"/>
    <cellStyle name="level1a 6 5 3" xfId="7330"/>
    <cellStyle name="level1a 6 5 3 2" xfId="7331"/>
    <cellStyle name="level1a 6 5 3 2 2" xfId="7332"/>
    <cellStyle name="level1a 6 5 3 3" xfId="7333"/>
    <cellStyle name="level1a 6 5 3 3 2" xfId="7334"/>
    <cellStyle name="level1a 6 5 3 3 2 2" xfId="7335"/>
    <cellStyle name="level1a 6 5 3 4" xfId="7336"/>
    <cellStyle name="level1a 6 5 4" xfId="7337"/>
    <cellStyle name="level1a 6 5 4 2" xfId="7338"/>
    <cellStyle name="level1a 6 5 5" xfId="7339"/>
    <cellStyle name="level1a 6 5 5 2" xfId="7340"/>
    <cellStyle name="level1a 6 5 5 2 2" xfId="7341"/>
    <cellStyle name="level1a 6 5 6" xfId="7342"/>
    <cellStyle name="level1a 6 5 6 2" xfId="7343"/>
    <cellStyle name="level1a 6 6" xfId="7344"/>
    <cellStyle name="level1a 6 6 2" xfId="7345"/>
    <cellStyle name="level1a 6 6 2 2" xfId="7346"/>
    <cellStyle name="level1a 6 6 2 2 2" xfId="7347"/>
    <cellStyle name="level1a 6 6 2 3" xfId="7348"/>
    <cellStyle name="level1a 6 6 2 3 2" xfId="7349"/>
    <cellStyle name="level1a 6 6 2 3 2 2" xfId="7350"/>
    <cellStyle name="level1a 6 6 2 4" xfId="7351"/>
    <cellStyle name="level1a 6 6 3" xfId="7352"/>
    <cellStyle name="level1a 6 6 3 2" xfId="7353"/>
    <cellStyle name="level1a 6 6 3 2 2" xfId="7354"/>
    <cellStyle name="level1a 6 6 3 3" xfId="7355"/>
    <cellStyle name="level1a 6 6 3 3 2" xfId="7356"/>
    <cellStyle name="level1a 6 6 3 3 2 2" xfId="7357"/>
    <cellStyle name="level1a 6 6 3 4" xfId="7358"/>
    <cellStyle name="level1a 6 6 4" xfId="7359"/>
    <cellStyle name="level1a 6 6 4 2" xfId="7360"/>
    <cellStyle name="level1a 6 6 5" xfId="7361"/>
    <cellStyle name="level1a 6 6 5 2" xfId="7362"/>
    <cellStyle name="level1a 6 6 5 2 2" xfId="7363"/>
    <cellStyle name="level1a 6 6 6" xfId="7364"/>
    <cellStyle name="level1a 6 6 6 2" xfId="7365"/>
    <cellStyle name="level1a 6 7" xfId="7366"/>
    <cellStyle name="level1a 6 7 2" xfId="7367"/>
    <cellStyle name="level1a 6 7 2 2" xfId="7368"/>
    <cellStyle name="level1a 6 7 3" xfId="7369"/>
    <cellStyle name="level1a 6 7 3 2" xfId="7370"/>
    <cellStyle name="level1a 6 7 3 2 2" xfId="7371"/>
    <cellStyle name="level1a 6 7 4" xfId="7372"/>
    <cellStyle name="level1a 6 8" xfId="7373"/>
    <cellStyle name="level1a 6 8 2" xfId="7374"/>
    <cellStyle name="level1a 6 8 2 2" xfId="7375"/>
    <cellStyle name="level1a 6 8 3" xfId="7376"/>
    <cellStyle name="level1a 6 8 3 2" xfId="7377"/>
    <cellStyle name="level1a 6 8 3 2 2" xfId="7378"/>
    <cellStyle name="level1a 6 8 4" xfId="7379"/>
    <cellStyle name="level1a 6 9" xfId="7380"/>
    <cellStyle name="level1a 6 9 2" xfId="7381"/>
    <cellStyle name="level1a 6_STUD aligned by INSTIT" xfId="7382"/>
    <cellStyle name="level1a 7" xfId="123"/>
    <cellStyle name="level1a 7 2" xfId="7383"/>
    <cellStyle name="level1a 7 2 2" xfId="7384"/>
    <cellStyle name="level1a 7 2 2 2" xfId="7385"/>
    <cellStyle name="level1a 7 2 3" xfId="7386"/>
    <cellStyle name="level1a 7 2 3 2" xfId="7387"/>
    <cellStyle name="level1a 7 2 3 2 2" xfId="7388"/>
    <cellStyle name="level1a 7 2 4" xfId="7389"/>
    <cellStyle name="level1a 7 3" xfId="7390"/>
    <cellStyle name="level1a 7 3 2" xfId="7391"/>
    <cellStyle name="level1a 7 3 2 2" xfId="7392"/>
    <cellStyle name="level1a 7 3 3" xfId="7393"/>
    <cellStyle name="level1a 7 3 3 2" xfId="7394"/>
    <cellStyle name="level1a 7 3 3 2 2" xfId="7395"/>
    <cellStyle name="level1a 7 3 4" xfId="7396"/>
    <cellStyle name="level1a 7 3 4 2" xfId="7397"/>
    <cellStyle name="level1a 7 4" xfId="7398"/>
    <cellStyle name="level1a 7 5" xfId="7399"/>
    <cellStyle name="level1a 7 5 2" xfId="7400"/>
    <cellStyle name="level1a 7 6" xfId="7401"/>
    <cellStyle name="level1a 7 6 2" xfId="7402"/>
    <cellStyle name="level1a 7 7" xfId="7403"/>
    <cellStyle name="level1a 8" xfId="124"/>
    <cellStyle name="level1a 8 2" xfId="7404"/>
    <cellStyle name="level1a 8 2 2" xfId="7405"/>
    <cellStyle name="level1a 8 2 2 2" xfId="7406"/>
    <cellStyle name="level1a 8 2 3" xfId="7407"/>
    <cellStyle name="level1a 8 2 3 2" xfId="7408"/>
    <cellStyle name="level1a 8 2 3 2 2" xfId="7409"/>
    <cellStyle name="level1a 8 2 4" xfId="7410"/>
    <cellStyle name="level1a 8 3" xfId="7411"/>
    <cellStyle name="level1a 8 3 2" xfId="7412"/>
    <cellStyle name="level1a 8 3 2 2" xfId="7413"/>
    <cellStyle name="level1a 8 3 3" xfId="7414"/>
    <cellStyle name="level1a 8 3 3 2" xfId="7415"/>
    <cellStyle name="level1a 8 3 3 2 2" xfId="7416"/>
    <cellStyle name="level1a 8 3 4" xfId="7417"/>
    <cellStyle name="level1a 8 3 4 2" xfId="7418"/>
    <cellStyle name="level1a 8 4" xfId="7419"/>
    <cellStyle name="level1a 8 5" xfId="7420"/>
    <cellStyle name="level1a 8 5 2" xfId="7421"/>
    <cellStyle name="level1a 8 6" xfId="7422"/>
    <cellStyle name="level1a 8 6 2" xfId="7423"/>
    <cellStyle name="level1a 8 6 2 2" xfId="7424"/>
    <cellStyle name="level1a 8 7" xfId="7425"/>
    <cellStyle name="level1a 8 7 2" xfId="7426"/>
    <cellStyle name="level1a 8 8" xfId="7427"/>
    <cellStyle name="level1a 9" xfId="125"/>
    <cellStyle name="level1a 9 2" xfId="7428"/>
    <cellStyle name="level1a 9 2 2" xfId="7429"/>
    <cellStyle name="level1a 9 2 2 2" xfId="7430"/>
    <cellStyle name="level1a 9 2 3" xfId="7431"/>
    <cellStyle name="level1a 9 2 3 2" xfId="7432"/>
    <cellStyle name="level1a 9 2 3 2 2" xfId="7433"/>
    <cellStyle name="level1a 9 2 4" xfId="7434"/>
    <cellStyle name="level1a 9 3" xfId="7435"/>
    <cellStyle name="level1a 9 3 2" xfId="7436"/>
    <cellStyle name="level1a 9 3 2 2" xfId="7437"/>
    <cellStyle name="level1a 9 3 3" xfId="7438"/>
    <cellStyle name="level1a 9 3 3 2" xfId="7439"/>
    <cellStyle name="level1a 9 3 3 2 2" xfId="7440"/>
    <cellStyle name="level1a 9 3 4" xfId="7441"/>
    <cellStyle name="level1a 9 3 4 2" xfId="7442"/>
    <cellStyle name="level1a 9 4" xfId="7443"/>
    <cellStyle name="level1a 9 5" xfId="7444"/>
    <cellStyle name="level1a 9 5 2" xfId="7445"/>
    <cellStyle name="level1a 9 5 2 2" xfId="7446"/>
    <cellStyle name="level1a 9 6" xfId="7447"/>
    <cellStyle name="level1a 9 6 2" xfId="7448"/>
    <cellStyle name="level1a 9 7" xfId="7449"/>
    <cellStyle name="level1a_STUD aligned by INSTIT" xfId="7450"/>
    <cellStyle name="level2" xfId="126"/>
    <cellStyle name="level2 2" xfId="127"/>
    <cellStyle name="level2 2 2" xfId="7451"/>
    <cellStyle name="level2 3" xfId="128"/>
    <cellStyle name="level2 4" xfId="7452"/>
    <cellStyle name="level2a" xfId="129"/>
    <cellStyle name="level2a 2" xfId="130"/>
    <cellStyle name="level2a 2 2" xfId="406"/>
    <cellStyle name="level2a 2 2 2" xfId="590"/>
    <cellStyle name="level2a 2 2 2 2" xfId="591"/>
    <cellStyle name="level2a 2 2 2 2 2" xfId="7453"/>
    <cellStyle name="level2a 2 2 2 2 2 2" xfId="7454"/>
    <cellStyle name="level2a 2 2 2 2 3" xfId="7455"/>
    <cellStyle name="level2a 2 2 2 2 3 2" xfId="7456"/>
    <cellStyle name="level2a 2 2 2 3" xfId="592"/>
    <cellStyle name="level2a 2 2 2 3 2" xfId="7457"/>
    <cellStyle name="level2a 2 2 2 3 3" xfId="7458"/>
    <cellStyle name="level2a 2 2 2_STUD aligned by INSTIT" xfId="7459"/>
    <cellStyle name="level2a 2 2 3" xfId="593"/>
    <cellStyle name="level2a 2 2 3 2" xfId="594"/>
    <cellStyle name="level2a 2 2 3 2 2" xfId="7460"/>
    <cellStyle name="level2a 2 2 3 2 2 2" xfId="7461"/>
    <cellStyle name="level2a 2 2 3 2 3" xfId="7462"/>
    <cellStyle name="level2a 2 2 3 2 3 2" xfId="7463"/>
    <cellStyle name="level2a 2 2 3 2 4" xfId="7464"/>
    <cellStyle name="level2a 2 2 3 3" xfId="7465"/>
    <cellStyle name="level2a 2 2 3 3 2" xfId="7466"/>
    <cellStyle name="level2a 2 2 3 3 2 2" xfId="7467"/>
    <cellStyle name="level2a 2 2 3 3 3" xfId="7468"/>
    <cellStyle name="level2a 2 2 3 3 3 2" xfId="7469"/>
    <cellStyle name="level2a 2 2 3 3 4" xfId="7470"/>
    <cellStyle name="level2a 2 2 3 3 4 2" xfId="7471"/>
    <cellStyle name="level2a 2 2 3 3 5" xfId="7472"/>
    <cellStyle name="level2a 2 2 3 4" xfId="7473"/>
    <cellStyle name="level2a 2 2 3 4 2" xfId="7474"/>
    <cellStyle name="level2a 2 2 4" xfId="595"/>
    <cellStyle name="level2a 2 2 4 2" xfId="7475"/>
    <cellStyle name="level2a 2 2 4 2 2" xfId="7476"/>
    <cellStyle name="level2a 2 2 4 3" xfId="7477"/>
    <cellStyle name="level2a 2 2 4 3 2" xfId="7478"/>
    <cellStyle name="level2a 2 2 4 4" xfId="7479"/>
    <cellStyle name="level2a 2 2 5" xfId="7480"/>
    <cellStyle name="level2a 2 2 5 2" xfId="7481"/>
    <cellStyle name="level2a 2 2 5 2 2" xfId="7482"/>
    <cellStyle name="level2a 2 2 5 3" xfId="7483"/>
    <cellStyle name="level2a 2 2 6" xfId="7484"/>
    <cellStyle name="level2a 2 2 6 2" xfId="7485"/>
    <cellStyle name="level2a 2 2_STUD aligned by INSTIT" xfId="7486"/>
    <cellStyle name="level2a 2 3" xfId="596"/>
    <cellStyle name="level2a 2 3 2" xfId="597"/>
    <cellStyle name="level2a 2 3 2 2" xfId="598"/>
    <cellStyle name="level2a 2 3 2 2 2" xfId="7487"/>
    <cellStyle name="level2a 2 3 2 2 2 2" xfId="7488"/>
    <cellStyle name="level2a 2 3 2 2 3" xfId="7489"/>
    <cellStyle name="level2a 2 3 2 2 3 2" xfId="7490"/>
    <cellStyle name="level2a 2 3 2 3" xfId="599"/>
    <cellStyle name="level2a 2 3 2 3 2" xfId="7491"/>
    <cellStyle name="level2a 2 3 2 3 3" xfId="7492"/>
    <cellStyle name="level2a 2 3 2_STUD aligned by INSTIT" xfId="7493"/>
    <cellStyle name="level2a 2 3 3" xfId="600"/>
    <cellStyle name="level2a 2 3 3 2" xfId="601"/>
    <cellStyle name="level2a 2 3 3 2 2" xfId="7494"/>
    <cellStyle name="level2a 2 3 3 2 2 2" xfId="7495"/>
    <cellStyle name="level2a 2 3 3 2 3" xfId="7496"/>
    <cellStyle name="level2a 2 3 3 2 3 2" xfId="7497"/>
    <cellStyle name="level2a 2 3 3 2 4" xfId="7498"/>
    <cellStyle name="level2a 2 3 3 3" xfId="7499"/>
    <cellStyle name="level2a 2 3 3 3 2" xfId="7500"/>
    <cellStyle name="level2a 2 3 3 3 2 2" xfId="7501"/>
    <cellStyle name="level2a 2 3 3 3 3" xfId="7502"/>
    <cellStyle name="level2a 2 3 3 3 3 2" xfId="7503"/>
    <cellStyle name="level2a 2 3 3 3 4" xfId="7504"/>
    <cellStyle name="level2a 2 3 3 3 4 2" xfId="7505"/>
    <cellStyle name="level2a 2 3 3 3 5" xfId="7506"/>
    <cellStyle name="level2a 2 3 3 4" xfId="7507"/>
    <cellStyle name="level2a 2 3 3 4 2" xfId="7508"/>
    <cellStyle name="level2a 2 3 4" xfId="602"/>
    <cellStyle name="level2a 2 3 4 2" xfId="7509"/>
    <cellStyle name="level2a 2 3 4 2 2" xfId="7510"/>
    <cellStyle name="level2a 2 3 4 3" xfId="7511"/>
    <cellStyle name="level2a 2 3 4 3 2" xfId="7512"/>
    <cellStyle name="level2a 2 3 4 4" xfId="7513"/>
    <cellStyle name="level2a 2 3 5" xfId="7514"/>
    <cellStyle name="level2a 2 3 5 2" xfId="7515"/>
    <cellStyle name="level2a 2 3 5 2 2" xfId="7516"/>
    <cellStyle name="level2a 2 3 5 3" xfId="7517"/>
    <cellStyle name="level2a 2 3 6" xfId="7518"/>
    <cellStyle name="level2a 2 3 6 2" xfId="7519"/>
    <cellStyle name="level2a 2 3_STUD aligned by INSTIT" xfId="7520"/>
    <cellStyle name="level2a 2 4" xfId="7521"/>
    <cellStyle name="level2a 2 4 2" xfId="7522"/>
    <cellStyle name="level2a 2 4 2 2" xfId="7523"/>
    <cellStyle name="level2a 2 4 3" xfId="7524"/>
    <cellStyle name="level2a 2 5" xfId="7525"/>
    <cellStyle name="level2a 2 5 2" xfId="7526"/>
    <cellStyle name="level2a 2_STUD aligned by INSTIT" xfId="7527"/>
    <cellStyle name="level2a 3" xfId="131"/>
    <cellStyle name="level2a 3 2" xfId="603"/>
    <cellStyle name="level2a 3 2 2" xfId="604"/>
    <cellStyle name="level2a 3 2 2 2" xfId="7528"/>
    <cellStyle name="level2a 3 2 2 2 2" xfId="7529"/>
    <cellStyle name="level2a 3 2 2 3" xfId="7530"/>
    <cellStyle name="level2a 3 2 2 3 2" xfId="7531"/>
    <cellStyle name="level2a 3 2 3" xfId="605"/>
    <cellStyle name="level2a 3 2 3 2" xfId="7532"/>
    <cellStyle name="level2a 3 2 3 3" xfId="7533"/>
    <cellStyle name="level2a 3 2_STUD aligned by INSTIT" xfId="7534"/>
    <cellStyle name="level2a 3 3" xfId="606"/>
    <cellStyle name="level2a 3 3 2" xfId="607"/>
    <cellStyle name="level2a 3 3 2 2" xfId="7535"/>
    <cellStyle name="level2a 3 3 2 2 2" xfId="7536"/>
    <cellStyle name="level2a 3 3 2 3" xfId="7537"/>
    <cellStyle name="level2a 3 3 2 3 2" xfId="7538"/>
    <cellStyle name="level2a 3 3 2 4" xfId="7539"/>
    <cellStyle name="level2a 3 3 3" xfId="7540"/>
    <cellStyle name="level2a 3 3 3 2" xfId="7541"/>
    <cellStyle name="level2a 3 3 3 2 2" xfId="7542"/>
    <cellStyle name="level2a 3 3 3 3" xfId="7543"/>
    <cellStyle name="level2a 3 3 3 3 2" xfId="7544"/>
    <cellStyle name="level2a 3 3 3 4" xfId="7545"/>
    <cellStyle name="level2a 3 3 3 4 2" xfId="7546"/>
    <cellStyle name="level2a 3 3 3 5" xfId="7547"/>
    <cellStyle name="level2a 3 3 4" xfId="7548"/>
    <cellStyle name="level2a 3 3 4 2" xfId="7549"/>
    <cellStyle name="level2a 3 4" xfId="608"/>
    <cellStyle name="level2a 3 4 2" xfId="7550"/>
    <cellStyle name="level2a 3 4 2 2" xfId="7551"/>
    <cellStyle name="level2a 3 4 3" xfId="7552"/>
    <cellStyle name="level2a 3 4 3 2" xfId="7553"/>
    <cellStyle name="level2a 3 4 4" xfId="7554"/>
    <cellStyle name="level2a 3 5" xfId="7555"/>
    <cellStyle name="level2a 3 5 2" xfId="7556"/>
    <cellStyle name="level2a 3 5 2 2" xfId="7557"/>
    <cellStyle name="level2a 3 5 3" xfId="7558"/>
    <cellStyle name="level2a 3 6" xfId="7559"/>
    <cellStyle name="level2a 3 6 2" xfId="7560"/>
    <cellStyle name="level2a 3_STUD aligned by INSTIT" xfId="7561"/>
    <cellStyle name="level2a 4" xfId="396"/>
    <cellStyle name="level2a 4 2" xfId="609"/>
    <cellStyle name="level2a 4 2 2" xfId="610"/>
    <cellStyle name="level2a 4 2 2 2" xfId="7562"/>
    <cellStyle name="level2a 4 2 2 2 2" xfId="7563"/>
    <cellStyle name="level2a 4 2 2 3" xfId="7564"/>
    <cellStyle name="level2a 4 2 2 3 2" xfId="7565"/>
    <cellStyle name="level2a 4 2 3" xfId="611"/>
    <cellStyle name="level2a 4 2 3 2" xfId="7566"/>
    <cellStyle name="level2a 4 2 3 3" xfId="7567"/>
    <cellStyle name="level2a 4 2_STUD aligned by INSTIT" xfId="7568"/>
    <cellStyle name="level2a 4 3" xfId="612"/>
    <cellStyle name="level2a 4 3 2" xfId="613"/>
    <cellStyle name="level2a 4 3 2 2" xfId="7569"/>
    <cellStyle name="level2a 4 3 2 2 2" xfId="7570"/>
    <cellStyle name="level2a 4 3 2 3" xfId="7571"/>
    <cellStyle name="level2a 4 3 2 3 2" xfId="7572"/>
    <cellStyle name="level2a 4 3 2 4" xfId="7573"/>
    <cellStyle name="level2a 4 3 3" xfId="7574"/>
    <cellStyle name="level2a 4 3 3 2" xfId="7575"/>
    <cellStyle name="level2a 4 3 3 2 2" xfId="7576"/>
    <cellStyle name="level2a 4 3 3 3" xfId="7577"/>
    <cellStyle name="level2a 4 3 3 3 2" xfId="7578"/>
    <cellStyle name="level2a 4 3 3 4" xfId="7579"/>
    <cellStyle name="level2a 4 3 3 4 2" xfId="7580"/>
    <cellStyle name="level2a 4 3 3 5" xfId="7581"/>
    <cellStyle name="level2a 4 3 4" xfId="7582"/>
    <cellStyle name="level2a 4 3 4 2" xfId="7583"/>
    <cellStyle name="level2a 4 4" xfId="614"/>
    <cellStyle name="level2a 4 4 2" xfId="7584"/>
    <cellStyle name="level2a 4 4 2 2" xfId="7585"/>
    <cellStyle name="level2a 4 4 3" xfId="7586"/>
    <cellStyle name="level2a 4 4 3 2" xfId="7587"/>
    <cellStyle name="level2a 4 4 4" xfId="7588"/>
    <cellStyle name="level2a 4 5" xfId="7589"/>
    <cellStyle name="level2a 4 5 2" xfId="7590"/>
    <cellStyle name="level2a 4 5 2 2" xfId="7591"/>
    <cellStyle name="level2a 4 5 3" xfId="7592"/>
    <cellStyle name="level2a 4 6" xfId="7593"/>
    <cellStyle name="level2a 4 6 2" xfId="7594"/>
    <cellStyle name="level2a 4_STUD aligned by INSTIT" xfId="7595"/>
    <cellStyle name="level2a 5" xfId="7596"/>
    <cellStyle name="level2a 5 2" xfId="7597"/>
    <cellStyle name="level2a 5 2 2" xfId="7598"/>
    <cellStyle name="level2a 5 3" xfId="7599"/>
    <cellStyle name="level2a 6" xfId="7600"/>
    <cellStyle name="level2a 6 2" xfId="7601"/>
    <cellStyle name="level2a_STUD aligned by INSTIT" xfId="7602"/>
    <cellStyle name="level3" xfId="132"/>
    <cellStyle name="level3 2" xfId="133"/>
    <cellStyle name="level3 2 2" xfId="134"/>
    <cellStyle name="level3 2 2 2" xfId="407"/>
    <cellStyle name="level3 2 2 2 2" xfId="615"/>
    <cellStyle name="level3 2 2 2 2 2" xfId="7603"/>
    <cellStyle name="level3 2 2 2 2 2 2" xfId="7604"/>
    <cellStyle name="level3 2 2 2 2 2 2 2" xfId="7605"/>
    <cellStyle name="level3 2 2 2 2 2 3" xfId="7606"/>
    <cellStyle name="level3 2 2 2 2 3" xfId="7607"/>
    <cellStyle name="level3 2 2 2 2 3 2" xfId="7608"/>
    <cellStyle name="level3 2 2 2 2 3 2 2" xfId="7609"/>
    <cellStyle name="level3 2 2 2 2 3 3" xfId="7610"/>
    <cellStyle name="level3 2 2 2 2 4" xfId="7611"/>
    <cellStyle name="level3 2 2 2 2 4 2" xfId="7612"/>
    <cellStyle name="level3 2 2 2 2 5" xfId="7613"/>
    <cellStyle name="level3 2 2 2 3" xfId="7614"/>
    <cellStyle name="level3 2 2 2 3 2" xfId="7615"/>
    <cellStyle name="level3 2 2 2 3 2 2" xfId="7616"/>
    <cellStyle name="level3 2 2 2 3 3" xfId="7617"/>
    <cellStyle name="level3 2 2 3" xfId="616"/>
    <cellStyle name="level3 2 2 3 2" xfId="7618"/>
    <cellStyle name="level3 2 2 3 2 2" xfId="7619"/>
    <cellStyle name="level3 2 2 3 2 2 2" xfId="7620"/>
    <cellStyle name="level3 2 2 3 2 3" xfId="7621"/>
    <cellStyle name="level3 2 2 3 3" xfId="7622"/>
    <cellStyle name="level3 2 2 3 3 2" xfId="7623"/>
    <cellStyle name="level3 2 2 3 3 2 2" xfId="7624"/>
    <cellStyle name="level3 2 2 3 3 3" xfId="7625"/>
    <cellStyle name="level3 2 2 4" xfId="7626"/>
    <cellStyle name="level3 2 2 4 2" xfId="7627"/>
    <cellStyle name="level3 2 2 4 2 2" xfId="7628"/>
    <cellStyle name="level3 2 2 4 3" xfId="7629"/>
    <cellStyle name="level3 2 3" xfId="135"/>
    <cellStyle name="level3 2 3 2" xfId="617"/>
    <cellStyle name="level3 2 3 2 2" xfId="7630"/>
    <cellStyle name="level3 2 3 2 2 2" xfId="7631"/>
    <cellStyle name="level3 2 3 2 2 2 2" xfId="7632"/>
    <cellStyle name="level3 2 3 2 2 3" xfId="7633"/>
    <cellStyle name="level3 2 3 2 3" xfId="7634"/>
    <cellStyle name="level3 2 3 2 3 2" xfId="7635"/>
    <cellStyle name="level3 2 3 2 3 2 2" xfId="7636"/>
    <cellStyle name="level3 2 3 2 3 3" xfId="7637"/>
    <cellStyle name="level3 2 3 3" xfId="7638"/>
    <cellStyle name="level3 2 3 3 2" xfId="7639"/>
    <cellStyle name="level3 2 3 3 2 2" xfId="7640"/>
    <cellStyle name="level3 2 3 3 2 2 2" xfId="7641"/>
    <cellStyle name="level3 2 3 3 2 3" xfId="7642"/>
    <cellStyle name="level3 2 3 3 3" xfId="7643"/>
    <cellStyle name="level3 2 3 3 3 2" xfId="7644"/>
    <cellStyle name="level3 2 3 3 3 2 2" xfId="7645"/>
    <cellStyle name="level3 2 3 3 3 3" xfId="7646"/>
    <cellStyle name="level3 2 3 3 4" xfId="7647"/>
    <cellStyle name="level3 2 3 3 4 2" xfId="7648"/>
    <cellStyle name="level3 2 3 3 5" xfId="7649"/>
    <cellStyle name="level3 2 3 4" xfId="7650"/>
    <cellStyle name="level3 2 3 4 2" xfId="7651"/>
    <cellStyle name="level3 2 3 4 2 2" xfId="7652"/>
    <cellStyle name="level3 2 3 4 3" xfId="7653"/>
    <cellStyle name="level3 2 4" xfId="397"/>
    <cellStyle name="level3 2 4 2" xfId="7654"/>
    <cellStyle name="level3 2 4 2 2" xfId="7655"/>
    <cellStyle name="level3 2 4 2 2 2" xfId="7656"/>
    <cellStyle name="level3 2 4 2 3" xfId="7657"/>
    <cellStyle name="level3 2 4 3" xfId="7658"/>
    <cellStyle name="level3 2 4 3 2" xfId="7659"/>
    <cellStyle name="level3 2 4 3 2 2" xfId="7660"/>
    <cellStyle name="level3 2 4 3 3" xfId="7661"/>
    <cellStyle name="level3 2 4 4" xfId="7662"/>
    <cellStyle name="level3 2 4 4 2" xfId="7663"/>
    <cellStyle name="level3 2 4 5" xfId="7664"/>
    <cellStyle name="level3 2 4 6" xfId="7665"/>
    <cellStyle name="level3 2 5" xfId="7666"/>
    <cellStyle name="level3 2 5 2" xfId="7667"/>
    <cellStyle name="level3 2 5 2 2" xfId="7668"/>
    <cellStyle name="level3 2 5 3" xfId="7669"/>
    <cellStyle name="level3 3" xfId="136"/>
    <cellStyle name="level3 3 2" xfId="408"/>
    <cellStyle name="level3 3 2 2" xfId="618"/>
    <cellStyle name="level3 3 2 2 2" xfId="7670"/>
    <cellStyle name="level3 3 2 2 2 2" xfId="7671"/>
    <cellStyle name="level3 3 2 2 2 2 2" xfId="7672"/>
    <cellStyle name="level3 3 2 2 2 3" xfId="7673"/>
    <cellStyle name="level3 3 2 2 3" xfId="7674"/>
    <cellStyle name="level3 3 2 2 3 2" xfId="7675"/>
    <cellStyle name="level3 3 2 2 3 2 2" xfId="7676"/>
    <cellStyle name="level3 3 2 2 3 3" xfId="7677"/>
    <cellStyle name="level3 3 2 2 4" xfId="7678"/>
    <cellStyle name="level3 3 2 2 4 2" xfId="7679"/>
    <cellStyle name="level3 3 2 2 5" xfId="7680"/>
    <cellStyle name="level3 3 2 3" xfId="7681"/>
    <cellStyle name="level3 3 2 3 2" xfId="7682"/>
    <cellStyle name="level3 3 2 3 2 2" xfId="7683"/>
    <cellStyle name="level3 3 2 3 3" xfId="7684"/>
    <cellStyle name="level3 3 3" xfId="619"/>
    <cellStyle name="level3 3 3 2" xfId="7685"/>
    <cellStyle name="level3 3 3 2 2" xfId="7686"/>
    <cellStyle name="level3 3 3 2 2 2" xfId="7687"/>
    <cellStyle name="level3 3 3 2 3" xfId="7688"/>
    <cellStyle name="level3 3 3 3" xfId="7689"/>
    <cellStyle name="level3 3 3 3 2" xfId="7690"/>
    <cellStyle name="level3 3 3 3 2 2" xfId="7691"/>
    <cellStyle name="level3 3 3 3 3" xfId="7692"/>
    <cellStyle name="level3 3 4" xfId="7693"/>
    <cellStyle name="level3 3 4 2" xfId="7694"/>
    <cellStyle name="level3 3 4 2 2" xfId="7695"/>
    <cellStyle name="level3 3 4 3" xfId="7696"/>
    <cellStyle name="level3 4" xfId="137"/>
    <cellStyle name="level3 4 2" xfId="620"/>
    <cellStyle name="level3 4 2 2" xfId="7697"/>
    <cellStyle name="level3 4 2 2 2" xfId="7698"/>
    <cellStyle name="level3 4 2 2 2 2" xfId="7699"/>
    <cellStyle name="level3 4 2 2 3" xfId="7700"/>
    <cellStyle name="level3 4 2 3" xfId="7701"/>
    <cellStyle name="level3 4 2 3 2" xfId="7702"/>
    <cellStyle name="level3 4 2 3 2 2" xfId="7703"/>
    <cellStyle name="level3 4 2 3 3" xfId="7704"/>
    <cellStyle name="level3 4 3" xfId="7705"/>
    <cellStyle name="level3 4 3 2" xfId="7706"/>
    <cellStyle name="level3 4 3 2 2" xfId="7707"/>
    <cellStyle name="level3 4 3 2 2 2" xfId="7708"/>
    <cellStyle name="level3 4 3 2 3" xfId="7709"/>
    <cellStyle name="level3 4 3 3" xfId="7710"/>
    <cellStyle name="level3 4 3 3 2" xfId="7711"/>
    <cellStyle name="level3 4 3 3 2 2" xfId="7712"/>
    <cellStyle name="level3 4 3 3 3" xfId="7713"/>
    <cellStyle name="level3 4 3 4" xfId="7714"/>
    <cellStyle name="level3 4 3 4 2" xfId="7715"/>
    <cellStyle name="level3 4 3 5" xfId="7716"/>
    <cellStyle name="level3 4 4" xfId="7717"/>
    <cellStyle name="level3 4 4 2" xfId="7718"/>
    <cellStyle name="level3 4 4 2 2" xfId="7719"/>
    <cellStyle name="level3 4 4 3" xfId="7720"/>
    <cellStyle name="level3 5" xfId="388"/>
    <cellStyle name="level3 5 2" xfId="7721"/>
    <cellStyle name="level3 5 2 2" xfId="7722"/>
    <cellStyle name="level3 5 2 2 2" xfId="7723"/>
    <cellStyle name="level3 5 2 3" xfId="7724"/>
    <cellStyle name="level3 5 3" xfId="7725"/>
    <cellStyle name="level3 5 3 2" xfId="7726"/>
    <cellStyle name="level3 5 3 2 2" xfId="7727"/>
    <cellStyle name="level3 5 3 3" xfId="7728"/>
    <cellStyle name="level3 5 4" xfId="7729"/>
    <cellStyle name="level3 5 4 2" xfId="7730"/>
    <cellStyle name="level3 5 5" xfId="7731"/>
    <cellStyle name="level3 5 6" xfId="7732"/>
    <cellStyle name="level3 6" xfId="7733"/>
    <cellStyle name="level3 6 2" xfId="7734"/>
    <cellStyle name="level3 6 2 2" xfId="7735"/>
    <cellStyle name="level3 6 3" xfId="7736"/>
    <cellStyle name="level3_STUD aligned by INSTIT" xfId="7737"/>
    <cellStyle name="Normal" xfId="0" builtinId="0"/>
    <cellStyle name="Normal 10" xfId="1"/>
    <cellStyle name="Normal 10 2" xfId="138"/>
    <cellStyle name="Normal 10 2 2" xfId="427"/>
    <cellStyle name="Normal 10 3" xfId="956"/>
    <cellStyle name="Normal 10 4" xfId="39879"/>
    <cellStyle name="Normal 11" xfId="139"/>
    <cellStyle name="Normal 11 2" xfId="140"/>
    <cellStyle name="Normal 11 3" xfId="7738"/>
    <cellStyle name="Normal 11 3 2" xfId="7739"/>
    <cellStyle name="Normal 11 3 3" xfId="7740"/>
    <cellStyle name="Normal 11 4" xfId="7741"/>
    <cellStyle name="Normal 11 5" xfId="7742"/>
    <cellStyle name="Normal 11 6" xfId="7743"/>
    <cellStyle name="Normal 11 7" xfId="7744"/>
    <cellStyle name="Normal 11_STUD aligned by INSTIT" xfId="7745"/>
    <cellStyle name="Normal 12" xfId="141"/>
    <cellStyle name="Normal 12 2" xfId="621"/>
    <cellStyle name="Normal 12 3" xfId="957"/>
    <cellStyle name="Normal 13" xfId="622"/>
    <cellStyle name="Normal 13 2" xfId="426"/>
    <cellStyle name="Normal 13 2 2" xfId="7746"/>
    <cellStyle name="Normal 13 3" xfId="7747"/>
    <cellStyle name="Normal 13 4" xfId="433"/>
    <cellStyle name="Normal 13 5" xfId="7748"/>
    <cellStyle name="Normal 14" xfId="623"/>
    <cellStyle name="Normal 14 2" xfId="7749"/>
    <cellStyle name="Normal 14 3" xfId="7750"/>
    <cellStyle name="Normal 14 4" xfId="7751"/>
    <cellStyle name="Normal 15" xfId="428"/>
    <cellStyle name="Normal 15 2" xfId="7752"/>
    <cellStyle name="Normal 15 3" xfId="7753"/>
    <cellStyle name="Normal 15 4" xfId="7754"/>
    <cellStyle name="Normal 15 5" xfId="39876"/>
    <cellStyle name="Normal 16" xfId="7755"/>
    <cellStyle name="Normal 16 2" xfId="7756"/>
    <cellStyle name="Normal 16 3" xfId="7757"/>
    <cellStyle name="Normal 17" xfId="7758"/>
    <cellStyle name="Normal 17 2" xfId="7759"/>
    <cellStyle name="Normal 17 3" xfId="7760"/>
    <cellStyle name="Normal 18" xfId="7761"/>
    <cellStyle name="Normal 18 2" xfId="7762"/>
    <cellStyle name="Normal 18 3" xfId="7763"/>
    <cellStyle name="Normal 19" xfId="624"/>
    <cellStyle name="Normal 19 2" xfId="7764"/>
    <cellStyle name="Normal 19 3" xfId="7765"/>
    <cellStyle name="Normal 19 4" xfId="7766"/>
    <cellStyle name="Normal 2" xfId="142"/>
    <cellStyle name="Normal 2 2" xfId="143"/>
    <cellStyle name="Normal 2 2 2" xfId="144"/>
    <cellStyle name="Normal 2 2 2 2" xfId="7767"/>
    <cellStyle name="Normal 2 3" xfId="145"/>
    <cellStyle name="Normal 2 3 2" xfId="7768"/>
    <cellStyle name="Normal 2 4" xfId="146"/>
    <cellStyle name="Normal 2 5" xfId="7769"/>
    <cellStyle name="Normal 2_STUD aligned by INSTIT" xfId="7770"/>
    <cellStyle name="Normal 20" xfId="7771"/>
    <cellStyle name="Normal 21" xfId="7772"/>
    <cellStyle name="Normal 21 2" xfId="39877"/>
    <cellStyle name="Normal 22" xfId="39875"/>
    <cellStyle name="Normal 23" xfId="39878"/>
    <cellStyle name="Normal 3" xfId="147"/>
    <cellStyle name="Normal 3 2" xfId="148"/>
    <cellStyle name="Normal 3 2 2" xfId="149"/>
    <cellStyle name="Normal 3 2 2 2" xfId="625"/>
    <cellStyle name="Normal 3 2 3" xfId="150"/>
    <cellStyle name="Normal 3 2 4" xfId="7773"/>
    <cellStyle name="Normal 3 3" xfId="151"/>
    <cellStyle name="Normal 3 3 2" xfId="7774"/>
    <cellStyle name="Normal 3 4" xfId="152"/>
    <cellStyle name="Normal 3 4 2" xfId="7775"/>
    <cellStyle name="Normal 3 5" xfId="153"/>
    <cellStyle name="Normal 3 6" xfId="7776"/>
    <cellStyle name="Normal 4" xfId="154"/>
    <cellStyle name="Normal 4 2" xfId="155"/>
    <cellStyle name="Normal 4 2 2" xfId="156"/>
    <cellStyle name="Normal 4 2 2 2" xfId="626"/>
    <cellStyle name="Normal 4 2 2 2 2" xfId="7777"/>
    <cellStyle name="Normal 4 2 2 2 2 2" xfId="7778"/>
    <cellStyle name="Normal 4 2 2 2 2 3" xfId="7779"/>
    <cellStyle name="Normal 4 2 2 2 3" xfId="7780"/>
    <cellStyle name="Normal 4 2 2 2 4" xfId="7781"/>
    <cellStyle name="Normal 4 2 2 2 5" xfId="7782"/>
    <cellStyle name="Normal 4 2 2 2 6" xfId="7783"/>
    <cellStyle name="Normal 4 2 2 2_STUD aligned by INSTIT" xfId="7784"/>
    <cellStyle name="Normal 4 2 2 3" xfId="7785"/>
    <cellStyle name="Normal 4 2 2 3 2" xfId="7786"/>
    <cellStyle name="Normal 4 2 2 3 3" xfId="7787"/>
    <cellStyle name="Normal 4 2 2 4" xfId="7788"/>
    <cellStyle name="Normal 4 2 2 5" xfId="7789"/>
    <cellStyle name="Normal 4 2 2 6" xfId="7790"/>
    <cellStyle name="Normal 4 2 2 7" xfId="7791"/>
    <cellStyle name="Normal 4 2 2_STUD aligned by INSTIT" xfId="7792"/>
    <cellStyle name="Normal 4 2 3" xfId="157"/>
    <cellStyle name="Normal 4 2 3 2" xfId="7793"/>
    <cellStyle name="Normal 4 2 3 2 2" xfId="7794"/>
    <cellStyle name="Normal 4 2 3 2 3" xfId="7795"/>
    <cellStyle name="Normal 4 2 3 3" xfId="7796"/>
    <cellStyle name="Normal 4 2 3 4" xfId="7797"/>
    <cellStyle name="Normal 4 2 3 5" xfId="7798"/>
    <cellStyle name="Normal 4 2 3 6" xfId="7799"/>
    <cellStyle name="Normal 4 2 3_STUD aligned by INSTIT" xfId="7800"/>
    <cellStyle name="Normal 4 2 4" xfId="7801"/>
    <cellStyle name="Normal 4 2 4 2" xfId="7802"/>
    <cellStyle name="Normal 4 2 4 3" xfId="7803"/>
    <cellStyle name="Normal 4 2 5" xfId="7804"/>
    <cellStyle name="Normal 4 2 6" xfId="7805"/>
    <cellStyle name="Normal 4 2 7" xfId="7806"/>
    <cellStyle name="Normal 4 2 8" xfId="7807"/>
    <cellStyle name="Normal 4 2_STUD aligned by INSTIT" xfId="7808"/>
    <cellStyle name="Normal 4 3" xfId="158"/>
    <cellStyle name="Normal 4 4" xfId="159"/>
    <cellStyle name="Normal 4 5" xfId="7809"/>
    <cellStyle name="Normal 5" xfId="160"/>
    <cellStyle name="Normal 5 2" xfId="161"/>
    <cellStyle name="Normal 5 3" xfId="162"/>
    <cellStyle name="Normal 5 3 2" xfId="7810"/>
    <cellStyle name="Normal 6" xfId="163"/>
    <cellStyle name="Normal 6 2" xfId="164"/>
    <cellStyle name="Normal 6 2 2" xfId="165"/>
    <cellStyle name="Normal 6 2 2 2" xfId="627"/>
    <cellStyle name="Normal 6 2 2 2 2" xfId="7811"/>
    <cellStyle name="Normal 6 2 2 2 2 2" xfId="7812"/>
    <cellStyle name="Normal 6 2 2 2 2 3" xfId="7813"/>
    <cellStyle name="Normal 6 2 2 2 3" xfId="7814"/>
    <cellStyle name="Normal 6 2 2 2 4" xfId="7815"/>
    <cellStyle name="Normal 6 2 2 2 5" xfId="7816"/>
    <cellStyle name="Normal 6 2 2 2 6" xfId="7817"/>
    <cellStyle name="Normal 6 2 2 2_STUD aligned by INSTIT" xfId="7818"/>
    <cellStyle name="Normal 6 2 2 3" xfId="7819"/>
    <cellStyle name="Normal 6 2 2 3 2" xfId="7820"/>
    <cellStyle name="Normal 6 2 2 3 3" xfId="7821"/>
    <cellStyle name="Normal 6 2 2 4" xfId="7822"/>
    <cellStyle name="Normal 6 2 2 5" xfId="7823"/>
    <cellStyle name="Normal 6 2 2 6" xfId="7824"/>
    <cellStyle name="Normal 6 2 2 7" xfId="7825"/>
    <cellStyle name="Normal 6 2 2_STUD aligned by INSTIT" xfId="7826"/>
    <cellStyle name="Normal 6 2 3" xfId="628"/>
    <cellStyle name="Normal 6 2 3 2" xfId="7827"/>
    <cellStyle name="Normal 6 2 3 2 2" xfId="7828"/>
    <cellStyle name="Normal 6 2 3 2 3" xfId="7829"/>
    <cellStyle name="Normal 6 2 3 3" xfId="7830"/>
    <cellStyle name="Normal 6 2 3 4" xfId="7831"/>
    <cellStyle name="Normal 6 2 3 5" xfId="7832"/>
    <cellStyle name="Normal 6 2 3 6" xfId="7833"/>
    <cellStyle name="Normal 6 2 3_STUD aligned by INSTIT" xfId="7834"/>
    <cellStyle name="Normal 6 2 4" xfId="7835"/>
    <cellStyle name="Normal 6 2 4 2" xfId="7836"/>
    <cellStyle name="Normal 6 2 4 3" xfId="7837"/>
    <cellStyle name="Normal 6 2 5" xfId="7838"/>
    <cellStyle name="Normal 6 2 6" xfId="7839"/>
    <cellStyle name="Normal 6 2 7" xfId="7840"/>
    <cellStyle name="Normal 6 2 8" xfId="7841"/>
    <cellStyle name="Normal 6 2_STUD aligned by INSTIT" xfId="7842"/>
    <cellStyle name="Normal 6 3" xfId="166"/>
    <cellStyle name="Normal 6 3 2" xfId="423"/>
    <cellStyle name="Normal 6 3 2 2" xfId="7843"/>
    <cellStyle name="Normal 6 3 2 2 2" xfId="7844"/>
    <cellStyle name="Normal 6 3 2 2 3" xfId="7845"/>
    <cellStyle name="Normal 6 3 2 3" xfId="7846"/>
    <cellStyle name="Normal 6 3 2 4" xfId="7847"/>
    <cellStyle name="Normal 6 3 2 5" xfId="7848"/>
    <cellStyle name="Normal 6 3 2 6" xfId="7849"/>
    <cellStyle name="Normal 6 3 2_STUD aligned by INSTIT" xfId="7850"/>
    <cellStyle name="Normal 6 3 3" xfId="7851"/>
    <cellStyle name="Normal 6 3 3 2" xfId="7852"/>
    <cellStyle name="Normal 6 3 3 3" xfId="7853"/>
    <cellStyle name="Normal 6 3 4" xfId="7854"/>
    <cellStyle name="Normal 6 3 5" xfId="7855"/>
    <cellStyle name="Normal 6 3 6" xfId="7856"/>
    <cellStyle name="Normal 6 3 7" xfId="7857"/>
    <cellStyle name="Normal 6 3_STUD aligned by INSTIT" xfId="7858"/>
    <cellStyle name="Normal 6 4" xfId="629"/>
    <cellStyle name="Normal 6 4 2" xfId="7859"/>
    <cellStyle name="Normal 6 4 2 2" xfId="7860"/>
    <cellStyle name="Normal 6 4 2 3" xfId="7861"/>
    <cellStyle name="Normal 6 4 3" xfId="7862"/>
    <cellStyle name="Normal 6 4 4" xfId="7863"/>
    <cellStyle name="Normal 6 4 5" xfId="7864"/>
    <cellStyle name="Normal 6 4 6" xfId="7865"/>
    <cellStyle name="Normal 6 4_STUD aligned by INSTIT" xfId="7866"/>
    <cellStyle name="Normal 6 5" xfId="7867"/>
    <cellStyle name="Normal 6 5 2" xfId="7868"/>
    <cellStyle name="Normal 6 5 3" xfId="7869"/>
    <cellStyle name="Normal 6 6" xfId="7870"/>
    <cellStyle name="Normal 6 7" xfId="7871"/>
    <cellStyle name="Normal 6 8" xfId="7872"/>
    <cellStyle name="Normal 6 9" xfId="7873"/>
    <cellStyle name="Normal 6_STUD aligned by INSTIT" xfId="7874"/>
    <cellStyle name="Normal 7" xfId="167"/>
    <cellStyle name="Normal 7 2" xfId="7875"/>
    <cellStyle name="Normal 8" xfId="168"/>
    <cellStyle name="Normal 8 2" xfId="169"/>
    <cellStyle name="Normal 8 2 2" xfId="630"/>
    <cellStyle name="Normal 8 2 2 2" xfId="7876"/>
    <cellStyle name="Normal 8 2 2 2 2" xfId="7877"/>
    <cellStyle name="Normal 8 2 2 2 3" xfId="7878"/>
    <cellStyle name="Normal 8 2 2 3" xfId="7879"/>
    <cellStyle name="Normal 8 2 2 4" xfId="7880"/>
    <cellStyle name="Normal 8 2 2 5" xfId="7881"/>
    <cellStyle name="Normal 8 2 2 6" xfId="7882"/>
    <cellStyle name="Normal 8 2 2_STUD aligned by INSTIT" xfId="7883"/>
    <cellStyle name="Normal 8 2 3" xfId="7884"/>
    <cellStyle name="Normal 8 2 3 2" xfId="7885"/>
    <cellStyle name="Normal 8 2 3 3" xfId="7886"/>
    <cellStyle name="Normal 8 2 4" xfId="7887"/>
    <cellStyle name="Normal 8 2 5" xfId="7888"/>
    <cellStyle name="Normal 8 2 6" xfId="7889"/>
    <cellStyle name="Normal 8 2 7" xfId="7890"/>
    <cellStyle name="Normal 8 2_STUD aligned by INSTIT" xfId="7891"/>
    <cellStyle name="Normal 8 3" xfId="631"/>
    <cellStyle name="Normal 8 3 2" xfId="7892"/>
    <cellStyle name="Normal 8 3 2 2" xfId="7893"/>
    <cellStyle name="Normal 8 3 2 3" xfId="7894"/>
    <cellStyle name="Normal 8 3 3" xfId="7895"/>
    <cellStyle name="Normal 8 3 4" xfId="7896"/>
    <cellStyle name="Normal 8 3 5" xfId="7897"/>
    <cellStyle name="Normal 8 3 6" xfId="7898"/>
    <cellStyle name="Normal 8 3_STUD aligned by INSTIT" xfId="7899"/>
    <cellStyle name="Normal 8 4" xfId="7900"/>
    <cellStyle name="Normal 8 4 2" xfId="7901"/>
    <cellStyle name="Normal 8 4 3" xfId="7902"/>
    <cellStyle name="Normal 8 5" xfId="7903"/>
    <cellStyle name="Normal 8 6" xfId="7904"/>
    <cellStyle name="Normal 8 7" xfId="7905"/>
    <cellStyle name="Normal 8 8" xfId="7906"/>
    <cellStyle name="Normal 8_STUD aligned by INSTIT" xfId="7907"/>
    <cellStyle name="Normal 9" xfId="170"/>
    <cellStyle name="Normal 9 2" xfId="7908"/>
    <cellStyle name="row" xfId="171"/>
    <cellStyle name="row 10" xfId="7909"/>
    <cellStyle name="row 11" xfId="7910"/>
    <cellStyle name="row 12" xfId="7911"/>
    <cellStyle name="row 2" xfId="172"/>
    <cellStyle name="row 2 10" xfId="173"/>
    <cellStyle name="row 2 10 2" xfId="7912"/>
    <cellStyle name="row 2 10 2 2" xfId="7913"/>
    <cellStyle name="row 2 10 3" xfId="7914"/>
    <cellStyle name="row 2 10 3 2" xfId="7915"/>
    <cellStyle name="row 2 10 4" xfId="7916"/>
    <cellStyle name="row 2 10 5" xfId="7917"/>
    <cellStyle name="row 2 10 6" xfId="7918"/>
    <cellStyle name="row 2 10 7" xfId="7919"/>
    <cellStyle name="row 2 10 8" xfId="7920"/>
    <cellStyle name="row 2 11" xfId="174"/>
    <cellStyle name="row 2 11 2" xfId="7921"/>
    <cellStyle name="row 2 11 2 2" xfId="7922"/>
    <cellStyle name="row 2 11 3" xfId="7923"/>
    <cellStyle name="row 2 11 3 2" xfId="7924"/>
    <cellStyle name="row 2 11 4" xfId="7925"/>
    <cellStyle name="row 2 11 5" xfId="7926"/>
    <cellStyle name="row 2 11 6" xfId="7927"/>
    <cellStyle name="row 2 11 7" xfId="7928"/>
    <cellStyle name="row 2 11 8" xfId="7929"/>
    <cellStyle name="row 2 12" xfId="392"/>
    <cellStyle name="row 2 12 2" xfId="7930"/>
    <cellStyle name="row 2 13" xfId="7931"/>
    <cellStyle name="row 2 14" xfId="7932"/>
    <cellStyle name="row 2 15" xfId="7933"/>
    <cellStyle name="row 2 16" xfId="7934"/>
    <cellStyle name="row 2 2" xfId="175"/>
    <cellStyle name="row 2 2 2" xfId="176"/>
    <cellStyle name="row 2 2 2 2" xfId="632"/>
    <cellStyle name="row 2 2 2 2 2" xfId="7935"/>
    <cellStyle name="row 2 2 2 2 3" xfId="7936"/>
    <cellStyle name="row 2 2 2 2 4" xfId="7937"/>
    <cellStyle name="row 2 2 2 2 5" xfId="7938"/>
    <cellStyle name="row 2 2 2 2 6" xfId="7939"/>
    <cellStyle name="row 2 2 2 3" xfId="7940"/>
    <cellStyle name="row 2 2 2 4" xfId="7941"/>
    <cellStyle name="row 2 2 2 5" xfId="7942"/>
    <cellStyle name="row 2 2 2 6" xfId="7943"/>
    <cellStyle name="row 2 2 2_STUD aligned by INSTIT" xfId="7944"/>
    <cellStyle name="row 2 2 3" xfId="177"/>
    <cellStyle name="row 2 2 3 2" xfId="7945"/>
    <cellStyle name="row 2 2 3 3" xfId="7946"/>
    <cellStyle name="row 2 2 3 4" xfId="7947"/>
    <cellStyle name="row 2 2 3 5" xfId="7948"/>
    <cellStyle name="row 2 2 3 6" xfId="7949"/>
    <cellStyle name="row 2 2 4" xfId="178"/>
    <cellStyle name="row 2 2 4 2" xfId="7950"/>
    <cellStyle name="row 2 2 5" xfId="7951"/>
    <cellStyle name="row 2 2 6" xfId="7952"/>
    <cellStyle name="row 2 2 7" xfId="7953"/>
    <cellStyle name="row 2 2_STUD aligned by INSTIT" xfId="7954"/>
    <cellStyle name="row 2 3" xfId="179"/>
    <cellStyle name="row 2 3 2" xfId="633"/>
    <cellStyle name="row 2 3 2 2" xfId="7955"/>
    <cellStyle name="row 2 3 2 3" xfId="7956"/>
    <cellStyle name="row 2 3 2 4" xfId="7957"/>
    <cellStyle name="row 2 3 2 5" xfId="7958"/>
    <cellStyle name="row 2 3 2 6" xfId="7959"/>
    <cellStyle name="row 2 3 3" xfId="7960"/>
    <cellStyle name="row 2 3 4" xfId="7961"/>
    <cellStyle name="row 2 3 5" xfId="7962"/>
    <cellStyle name="row 2 3 6" xfId="7963"/>
    <cellStyle name="row 2 3_STUD aligned by INSTIT" xfId="7964"/>
    <cellStyle name="row 2 4" xfId="180"/>
    <cellStyle name="row 2 4 10" xfId="7965"/>
    <cellStyle name="row 2 4 11" xfId="7966"/>
    <cellStyle name="row 2 4 2" xfId="634"/>
    <cellStyle name="row 2 4 2 2" xfId="7967"/>
    <cellStyle name="row 2 4 2 3" xfId="7968"/>
    <cellStyle name="row 2 4 2 4" xfId="7969"/>
    <cellStyle name="row 2 4 2 5" xfId="7970"/>
    <cellStyle name="row 2 4 2 6" xfId="7971"/>
    <cellStyle name="row 2 4 3" xfId="7972"/>
    <cellStyle name="row 2 4 3 2" xfId="7973"/>
    <cellStyle name="row 2 4 3 2 2" xfId="7974"/>
    <cellStyle name="row 2 4 3 3" xfId="7975"/>
    <cellStyle name="row 2 4 3 3 2" xfId="7976"/>
    <cellStyle name="row 2 4 3 4" xfId="7977"/>
    <cellStyle name="row 2 4 3 5" xfId="7978"/>
    <cellStyle name="row 2 4 3 6" xfId="7979"/>
    <cellStyle name="row 2 4 3 7" xfId="7980"/>
    <cellStyle name="row 2 4 4" xfId="7981"/>
    <cellStyle name="row 2 4 4 2" xfId="7982"/>
    <cellStyle name="row 2 4 4 2 2" xfId="7983"/>
    <cellStyle name="row 2 4 4 3" xfId="7984"/>
    <cellStyle name="row 2 4 4 3 2" xfId="7985"/>
    <cellStyle name="row 2 4 4 4" xfId="7986"/>
    <cellStyle name="row 2 4 4 5" xfId="7987"/>
    <cellStyle name="row 2 4 4 6" xfId="7988"/>
    <cellStyle name="row 2 4 4 7" xfId="7989"/>
    <cellStyle name="row 2 4 5" xfId="7990"/>
    <cellStyle name="row 2 4 5 2" xfId="7991"/>
    <cellStyle name="row 2 4 5 2 2" xfId="7992"/>
    <cellStyle name="row 2 4 5 3" xfId="7993"/>
    <cellStyle name="row 2 4 5 3 2" xfId="7994"/>
    <cellStyle name="row 2 4 5 4" xfId="7995"/>
    <cellStyle name="row 2 4 5 5" xfId="7996"/>
    <cellStyle name="row 2 4 5 6" xfId="7997"/>
    <cellStyle name="row 2 4 5 7" xfId="7998"/>
    <cellStyle name="row 2 4 6" xfId="7999"/>
    <cellStyle name="row 2 4 6 2" xfId="8000"/>
    <cellStyle name="row 2 4 6 2 2" xfId="8001"/>
    <cellStyle name="row 2 4 6 3" xfId="8002"/>
    <cellStyle name="row 2 4 6 3 2" xfId="8003"/>
    <cellStyle name="row 2 4 6 4" xfId="8004"/>
    <cellStyle name="row 2 4 6 5" xfId="8005"/>
    <cellStyle name="row 2 4 6 6" xfId="8006"/>
    <cellStyle name="row 2 4 6 7" xfId="8007"/>
    <cellStyle name="row 2 4 7" xfId="8008"/>
    <cellStyle name="row 2 4 8" xfId="8009"/>
    <cellStyle name="row 2 4 9" xfId="8010"/>
    <cellStyle name="row 2 4_STUD aligned by INSTIT" xfId="8011"/>
    <cellStyle name="row 2 5" xfId="181"/>
    <cellStyle name="row 2 5 10" xfId="8012"/>
    <cellStyle name="row 2 5 11" xfId="8013"/>
    <cellStyle name="row 2 5 12" xfId="8014"/>
    <cellStyle name="row 2 5 2" xfId="635"/>
    <cellStyle name="row 2 5 2 2" xfId="8015"/>
    <cellStyle name="row 2 5 2 2 2" xfId="8016"/>
    <cellStyle name="row 2 5 2 3" xfId="8017"/>
    <cellStyle name="row 2 5 2 3 2" xfId="8018"/>
    <cellStyle name="row 2 5 2 4" xfId="8019"/>
    <cellStyle name="row 2 5 2 5" xfId="8020"/>
    <cellStyle name="row 2 5 2 6" xfId="8021"/>
    <cellStyle name="row 2 5 2 7" xfId="8022"/>
    <cellStyle name="row 2 5 3" xfId="8023"/>
    <cellStyle name="row 2 5 3 2" xfId="8024"/>
    <cellStyle name="row 2 5 3 2 2" xfId="8025"/>
    <cellStyle name="row 2 5 3 3" xfId="8026"/>
    <cellStyle name="row 2 5 3 3 2" xfId="8027"/>
    <cellStyle name="row 2 5 3 4" xfId="8028"/>
    <cellStyle name="row 2 5 3 5" xfId="8029"/>
    <cellStyle name="row 2 5 3 6" xfId="8030"/>
    <cellStyle name="row 2 5 3 7" xfId="8031"/>
    <cellStyle name="row 2 5 3 8" xfId="8032"/>
    <cellStyle name="row 2 5 4" xfId="8033"/>
    <cellStyle name="row 2 5 4 2" xfId="8034"/>
    <cellStyle name="row 2 5 4 2 2" xfId="8035"/>
    <cellStyle name="row 2 5 4 3" xfId="8036"/>
    <cellStyle name="row 2 5 4 3 2" xfId="8037"/>
    <cellStyle name="row 2 5 4 4" xfId="8038"/>
    <cellStyle name="row 2 5 4 5" xfId="8039"/>
    <cellStyle name="row 2 5 4 6" xfId="8040"/>
    <cellStyle name="row 2 5 4 7" xfId="8041"/>
    <cellStyle name="row 2 5 5" xfId="8042"/>
    <cellStyle name="row 2 5 5 2" xfId="8043"/>
    <cellStyle name="row 2 5 5 2 2" xfId="8044"/>
    <cellStyle name="row 2 5 5 3" xfId="8045"/>
    <cellStyle name="row 2 5 5 3 2" xfId="8046"/>
    <cellStyle name="row 2 5 5 4" xfId="8047"/>
    <cellStyle name="row 2 5 5 5" xfId="8048"/>
    <cellStyle name="row 2 5 5 6" xfId="8049"/>
    <cellStyle name="row 2 5 5 7" xfId="8050"/>
    <cellStyle name="row 2 5 6" xfId="8051"/>
    <cellStyle name="row 2 5 6 2" xfId="8052"/>
    <cellStyle name="row 2 5 6 2 2" xfId="8053"/>
    <cellStyle name="row 2 5 6 3" xfId="8054"/>
    <cellStyle name="row 2 5 6 3 2" xfId="8055"/>
    <cellStyle name="row 2 5 6 4" xfId="8056"/>
    <cellStyle name="row 2 5 6 5" xfId="8057"/>
    <cellStyle name="row 2 5 6 6" xfId="8058"/>
    <cellStyle name="row 2 5 6 7" xfId="8059"/>
    <cellStyle name="row 2 5 7" xfId="8060"/>
    <cellStyle name="row 2 5 7 2" xfId="8061"/>
    <cellStyle name="row 2 5 8" xfId="8062"/>
    <cellStyle name="row 2 5 8 2" xfId="8063"/>
    <cellStyle name="row 2 5 9" xfId="8064"/>
    <cellStyle name="row 2 5_STUD aligned by INSTIT" xfId="8065"/>
    <cellStyle name="row 2 6" xfId="182"/>
    <cellStyle name="row 2 6 10" xfId="8066"/>
    <cellStyle name="row 2 6 11" xfId="8067"/>
    <cellStyle name="row 2 6 12" xfId="8068"/>
    <cellStyle name="row 2 6 2" xfId="636"/>
    <cellStyle name="row 2 6 2 2" xfId="8069"/>
    <cellStyle name="row 2 6 2 2 2" xfId="8070"/>
    <cellStyle name="row 2 6 2 3" xfId="8071"/>
    <cellStyle name="row 2 6 2 3 2" xfId="8072"/>
    <cellStyle name="row 2 6 2 4" xfId="8073"/>
    <cellStyle name="row 2 6 2 5" xfId="8074"/>
    <cellStyle name="row 2 6 2 6" xfId="8075"/>
    <cellStyle name="row 2 6 2 7" xfId="8076"/>
    <cellStyle name="row 2 6 3" xfId="8077"/>
    <cellStyle name="row 2 6 3 2" xfId="8078"/>
    <cellStyle name="row 2 6 3 2 2" xfId="8079"/>
    <cellStyle name="row 2 6 3 3" xfId="8080"/>
    <cellStyle name="row 2 6 3 3 2" xfId="8081"/>
    <cellStyle name="row 2 6 3 4" xfId="8082"/>
    <cellStyle name="row 2 6 3 5" xfId="8083"/>
    <cellStyle name="row 2 6 3 6" xfId="8084"/>
    <cellStyle name="row 2 6 3 7" xfId="8085"/>
    <cellStyle name="row 2 6 3 8" xfId="8086"/>
    <cellStyle name="row 2 6 4" xfId="8087"/>
    <cellStyle name="row 2 6 4 2" xfId="8088"/>
    <cellStyle name="row 2 6 4 2 2" xfId="8089"/>
    <cellStyle name="row 2 6 4 3" xfId="8090"/>
    <cellStyle name="row 2 6 4 3 2" xfId="8091"/>
    <cellStyle name="row 2 6 4 4" xfId="8092"/>
    <cellStyle name="row 2 6 4 5" xfId="8093"/>
    <cellStyle name="row 2 6 4 6" xfId="8094"/>
    <cellStyle name="row 2 6 4 7" xfId="8095"/>
    <cellStyle name="row 2 6 5" xfId="8096"/>
    <cellStyle name="row 2 6 5 2" xfId="8097"/>
    <cellStyle name="row 2 6 5 2 2" xfId="8098"/>
    <cellStyle name="row 2 6 5 3" xfId="8099"/>
    <cellStyle name="row 2 6 5 3 2" xfId="8100"/>
    <cellStyle name="row 2 6 5 4" xfId="8101"/>
    <cellStyle name="row 2 6 5 5" xfId="8102"/>
    <cellStyle name="row 2 6 5 6" xfId="8103"/>
    <cellStyle name="row 2 6 5 7" xfId="8104"/>
    <cellStyle name="row 2 6 6" xfId="8105"/>
    <cellStyle name="row 2 6 6 2" xfId="8106"/>
    <cellStyle name="row 2 6 6 2 2" xfId="8107"/>
    <cellStyle name="row 2 6 6 3" xfId="8108"/>
    <cellStyle name="row 2 6 6 3 2" xfId="8109"/>
    <cellStyle name="row 2 6 6 4" xfId="8110"/>
    <cellStyle name="row 2 6 6 5" xfId="8111"/>
    <cellStyle name="row 2 6 6 6" xfId="8112"/>
    <cellStyle name="row 2 6 6 7" xfId="8113"/>
    <cellStyle name="row 2 6 7" xfId="8114"/>
    <cellStyle name="row 2 6 7 2" xfId="8115"/>
    <cellStyle name="row 2 6 8" xfId="8116"/>
    <cellStyle name="row 2 6 8 2" xfId="8117"/>
    <cellStyle name="row 2 6 9" xfId="8118"/>
    <cellStyle name="row 2 6_STUD aligned by INSTIT" xfId="8119"/>
    <cellStyle name="row 2 7" xfId="183"/>
    <cellStyle name="row 2 7 2" xfId="8120"/>
    <cellStyle name="row 2 7 3" xfId="8121"/>
    <cellStyle name="row 2 7 4" xfId="8122"/>
    <cellStyle name="row 2 7 5" xfId="8123"/>
    <cellStyle name="row 2 7 6" xfId="8124"/>
    <cellStyle name="row 2 8" xfId="184"/>
    <cellStyle name="row 2 8 2" xfId="8125"/>
    <cellStyle name="row 2 8 2 2" xfId="8126"/>
    <cellStyle name="row 2 8 3" xfId="8127"/>
    <cellStyle name="row 2 8 3 2" xfId="8128"/>
    <cellStyle name="row 2 8 4" xfId="8129"/>
    <cellStyle name="row 2 8 5" xfId="8130"/>
    <cellStyle name="row 2 8 6" xfId="8131"/>
    <cellStyle name="row 2 8 7" xfId="8132"/>
    <cellStyle name="row 2 8 8" xfId="8133"/>
    <cellStyle name="row 2 9" xfId="185"/>
    <cellStyle name="row 2 9 2" xfId="8134"/>
    <cellStyle name="row 2 9 2 2" xfId="8135"/>
    <cellStyle name="row 2 9 3" xfId="8136"/>
    <cellStyle name="row 2 9 3 2" xfId="8137"/>
    <cellStyle name="row 2 9 4" xfId="8138"/>
    <cellStyle name="row 2 9 5" xfId="8139"/>
    <cellStyle name="row 2 9 6" xfId="8140"/>
    <cellStyle name="row 2 9 7" xfId="8141"/>
    <cellStyle name="row 2 9 8" xfId="8142"/>
    <cellStyle name="row 2_STUD aligned by INSTIT" xfId="8143"/>
    <cellStyle name="row 3" xfId="186"/>
    <cellStyle name="row 3 2" xfId="187"/>
    <cellStyle name="row 3 2 2" xfId="637"/>
    <cellStyle name="row 3 2 2 2" xfId="8144"/>
    <cellStyle name="row 3 2 2 3" xfId="8145"/>
    <cellStyle name="row 3 2 2 4" xfId="8146"/>
    <cellStyle name="row 3 2 2 5" xfId="8147"/>
    <cellStyle name="row 3 2 2 6" xfId="8148"/>
    <cellStyle name="row 3 2 3" xfId="8149"/>
    <cellStyle name="row 3 2 4" xfId="8150"/>
    <cellStyle name="row 3 2 5" xfId="8151"/>
    <cellStyle name="row 3 2 6" xfId="8152"/>
    <cellStyle name="row 3 2_STUD aligned by INSTIT" xfId="8153"/>
    <cellStyle name="row 3 3" xfId="188"/>
    <cellStyle name="row 3 3 2" xfId="8154"/>
    <cellStyle name="row 3 3 3" xfId="8155"/>
    <cellStyle name="row 3 3 4" xfId="8156"/>
    <cellStyle name="row 3 3 5" xfId="8157"/>
    <cellStyle name="row 3 3 6" xfId="8158"/>
    <cellStyle name="row 3 4" xfId="189"/>
    <cellStyle name="row 3 4 2" xfId="8159"/>
    <cellStyle name="row 3 5" xfId="8160"/>
    <cellStyle name="row 3 6" xfId="8161"/>
    <cellStyle name="row 3 7" xfId="8162"/>
    <cellStyle name="row 3 8" xfId="8163"/>
    <cellStyle name="row 3_STUD aligned by INSTIT" xfId="8164"/>
    <cellStyle name="row 4" xfId="190"/>
    <cellStyle name="row 4 10" xfId="191"/>
    <cellStyle name="row 4 11" xfId="400"/>
    <cellStyle name="row 4 2" xfId="192"/>
    <cellStyle name="row 4 2 2" xfId="638"/>
    <cellStyle name="row 4 2 2 2" xfId="8165"/>
    <cellStyle name="row 4 2 2 3" xfId="8166"/>
    <cellStyle name="row 4 2 2 4" xfId="8167"/>
    <cellStyle name="row 4 2 2 5" xfId="8168"/>
    <cellStyle name="row 4 2 2 6" xfId="8169"/>
    <cellStyle name="row 4 2 3" xfId="8170"/>
    <cellStyle name="row 4 2 4" xfId="8171"/>
    <cellStyle name="row 4 2 5" xfId="8172"/>
    <cellStyle name="row 4 2 6" xfId="8173"/>
    <cellStyle name="row 4 2_STUD aligned by INSTIT" xfId="8174"/>
    <cellStyle name="row 4 3" xfId="193"/>
    <cellStyle name="row 4 3 2" xfId="8175"/>
    <cellStyle name="row 4 3 3" xfId="8176"/>
    <cellStyle name="row 4 3 4" xfId="8177"/>
    <cellStyle name="row 4 3 5" xfId="8178"/>
    <cellStyle name="row 4 3 6" xfId="8179"/>
    <cellStyle name="row 4 4" xfId="194"/>
    <cellStyle name="row 4 4 2" xfId="8180"/>
    <cellStyle name="row 4 5" xfId="195"/>
    <cellStyle name="row 4 5 2" xfId="8181"/>
    <cellStyle name="row 4 6" xfId="196"/>
    <cellStyle name="row 4 6 2" xfId="8182"/>
    <cellStyle name="row 4 7" xfId="197"/>
    <cellStyle name="row 4 7 2" xfId="8183"/>
    <cellStyle name="row 4 8" xfId="198"/>
    <cellStyle name="row 4 8 2" xfId="8184"/>
    <cellStyle name="row 4 9" xfId="199"/>
    <cellStyle name="row 4_STUD aligned by INSTIT" xfId="8185"/>
    <cellStyle name="row 5" xfId="200"/>
    <cellStyle name="row 5 10" xfId="8186"/>
    <cellStyle name="row 5 11" xfId="8187"/>
    <cellStyle name="row 5 2" xfId="639"/>
    <cellStyle name="row 5 2 2" xfId="8188"/>
    <cellStyle name="row 5 2 3" xfId="8189"/>
    <cellStyle name="row 5 2 4" xfId="8190"/>
    <cellStyle name="row 5 2 5" xfId="8191"/>
    <cellStyle name="row 5 2 6" xfId="8192"/>
    <cellStyle name="row 5 3" xfId="8193"/>
    <cellStyle name="row 5 3 2" xfId="8194"/>
    <cellStyle name="row 5 3 2 2" xfId="8195"/>
    <cellStyle name="row 5 3 3" xfId="8196"/>
    <cellStyle name="row 5 3 3 2" xfId="8197"/>
    <cellStyle name="row 5 3 4" xfId="8198"/>
    <cellStyle name="row 5 3 5" xfId="8199"/>
    <cellStyle name="row 5 3 6" xfId="8200"/>
    <cellStyle name="row 5 3 7" xfId="8201"/>
    <cellStyle name="row 5 4" xfId="8202"/>
    <cellStyle name="row 5 4 2" xfId="8203"/>
    <cellStyle name="row 5 4 2 2" xfId="8204"/>
    <cellStyle name="row 5 4 3" xfId="8205"/>
    <cellStyle name="row 5 4 3 2" xfId="8206"/>
    <cellStyle name="row 5 4 4" xfId="8207"/>
    <cellStyle name="row 5 4 5" xfId="8208"/>
    <cellStyle name="row 5 4 6" xfId="8209"/>
    <cellStyle name="row 5 4 7" xfId="8210"/>
    <cellStyle name="row 5 5" xfId="8211"/>
    <cellStyle name="row 5 5 2" xfId="8212"/>
    <cellStyle name="row 5 5 2 2" xfId="8213"/>
    <cellStyle name="row 5 5 3" xfId="8214"/>
    <cellStyle name="row 5 5 3 2" xfId="8215"/>
    <cellStyle name="row 5 5 4" xfId="8216"/>
    <cellStyle name="row 5 5 5" xfId="8217"/>
    <cellStyle name="row 5 5 6" xfId="8218"/>
    <cellStyle name="row 5 5 7" xfId="8219"/>
    <cellStyle name="row 5 6" xfId="8220"/>
    <cellStyle name="row 5 6 2" xfId="8221"/>
    <cellStyle name="row 5 6 2 2" xfId="8222"/>
    <cellStyle name="row 5 6 3" xfId="8223"/>
    <cellStyle name="row 5 6 3 2" xfId="8224"/>
    <cellStyle name="row 5 6 4" xfId="8225"/>
    <cellStyle name="row 5 6 5" xfId="8226"/>
    <cellStyle name="row 5 6 6" xfId="8227"/>
    <cellStyle name="row 5 6 7" xfId="8228"/>
    <cellStyle name="row 5 7" xfId="8229"/>
    <cellStyle name="row 5 8" xfId="8230"/>
    <cellStyle name="row 5 9" xfId="8231"/>
    <cellStyle name="row 5_STUD aligned by INSTIT" xfId="8232"/>
    <cellStyle name="row 6" xfId="640"/>
    <cellStyle name="row 6 10" xfId="8233"/>
    <cellStyle name="row 6 11" xfId="8234"/>
    <cellStyle name="row 6 12" xfId="8235"/>
    <cellStyle name="row 6 2" xfId="641"/>
    <cellStyle name="row 6 2 2" xfId="8236"/>
    <cellStyle name="row 6 2 2 2" xfId="8237"/>
    <cellStyle name="row 6 2 3" xfId="8238"/>
    <cellStyle name="row 6 2 3 2" xfId="8239"/>
    <cellStyle name="row 6 2 4" xfId="8240"/>
    <cellStyle name="row 6 2 5" xfId="8241"/>
    <cellStyle name="row 6 2 6" xfId="8242"/>
    <cellStyle name="row 6 2 7" xfId="8243"/>
    <cellStyle name="row 6 3" xfId="8244"/>
    <cellStyle name="row 6 3 2" xfId="8245"/>
    <cellStyle name="row 6 3 2 2" xfId="8246"/>
    <cellStyle name="row 6 3 3" xfId="8247"/>
    <cellStyle name="row 6 3 3 2" xfId="8248"/>
    <cellStyle name="row 6 3 4" xfId="8249"/>
    <cellStyle name="row 6 3 5" xfId="8250"/>
    <cellStyle name="row 6 3 6" xfId="8251"/>
    <cellStyle name="row 6 3 7" xfId="8252"/>
    <cellStyle name="row 6 3 8" xfId="8253"/>
    <cellStyle name="row 6 4" xfId="8254"/>
    <cellStyle name="row 6 4 2" xfId="8255"/>
    <cellStyle name="row 6 4 2 2" xfId="8256"/>
    <cellStyle name="row 6 4 3" xfId="8257"/>
    <cellStyle name="row 6 4 3 2" xfId="8258"/>
    <cellStyle name="row 6 4 4" xfId="8259"/>
    <cellStyle name="row 6 4 5" xfId="8260"/>
    <cellStyle name="row 6 4 6" xfId="8261"/>
    <cellStyle name="row 6 4 7" xfId="8262"/>
    <cellStyle name="row 6 5" xfId="8263"/>
    <cellStyle name="row 6 5 2" xfId="8264"/>
    <cellStyle name="row 6 5 2 2" xfId="8265"/>
    <cellStyle name="row 6 5 3" xfId="8266"/>
    <cellStyle name="row 6 5 3 2" xfId="8267"/>
    <cellStyle name="row 6 5 4" xfId="8268"/>
    <cellStyle name="row 6 5 5" xfId="8269"/>
    <cellStyle name="row 6 5 6" xfId="8270"/>
    <cellStyle name="row 6 5 7" xfId="8271"/>
    <cellStyle name="row 6 6" xfId="8272"/>
    <cellStyle name="row 6 6 2" xfId="8273"/>
    <cellStyle name="row 6 6 2 2" xfId="8274"/>
    <cellStyle name="row 6 6 3" xfId="8275"/>
    <cellStyle name="row 6 6 3 2" xfId="8276"/>
    <cellStyle name="row 6 6 4" xfId="8277"/>
    <cellStyle name="row 6 6 5" xfId="8278"/>
    <cellStyle name="row 6 6 6" xfId="8279"/>
    <cellStyle name="row 6 6 7" xfId="8280"/>
    <cellStyle name="row 6 7" xfId="8281"/>
    <cellStyle name="row 6 7 2" xfId="8282"/>
    <cellStyle name="row 6 8" xfId="8283"/>
    <cellStyle name="row 6 8 2" xfId="8284"/>
    <cellStyle name="row 6 9" xfId="8285"/>
    <cellStyle name="row 6_STUD aligned by INSTIT" xfId="8286"/>
    <cellStyle name="row 7" xfId="642"/>
    <cellStyle name="row 7 2" xfId="8287"/>
    <cellStyle name="row 7 3" xfId="8288"/>
    <cellStyle name="row 7 4" xfId="8289"/>
    <cellStyle name="row 7 5" xfId="8290"/>
    <cellStyle name="row 7 6" xfId="8291"/>
    <cellStyle name="row 8" xfId="8292"/>
    <cellStyle name="row 9" xfId="8293"/>
    <cellStyle name="row_ENRLSUP5" xfId="201"/>
    <cellStyle name="RowCodes" xfId="202"/>
    <cellStyle name="Row-Col Headings" xfId="203"/>
    <cellStyle name="RowTitles" xfId="204"/>
    <cellStyle name="RowTitles 2" xfId="205"/>
    <cellStyle name="RowTitles 2 10" xfId="421"/>
    <cellStyle name="RowTitles 2 2" xfId="206"/>
    <cellStyle name="RowTitles 2 2 2" xfId="643"/>
    <cellStyle name="RowTitles 2 2 2 2" xfId="8294"/>
    <cellStyle name="RowTitles 2 2 2 3" xfId="8295"/>
    <cellStyle name="RowTitles 2 2 2 4" xfId="8296"/>
    <cellStyle name="RowTitles 2 2 2 5" xfId="8297"/>
    <cellStyle name="RowTitles 2 2 2 6" xfId="8298"/>
    <cellStyle name="RowTitles 2 2 3" xfId="8299"/>
    <cellStyle name="RowTitles 2 2 4" xfId="8300"/>
    <cellStyle name="RowTitles 2 2 5" xfId="8301"/>
    <cellStyle name="RowTitles 2 2 6" xfId="8302"/>
    <cellStyle name="RowTitles 2 2_STUD aligned by INSTIT" xfId="8303"/>
    <cellStyle name="RowTitles 2 3" xfId="207"/>
    <cellStyle name="RowTitles 2 3 2" xfId="8304"/>
    <cellStyle name="RowTitles 2 3 3" xfId="8305"/>
    <cellStyle name="RowTitles 2 3 4" xfId="8306"/>
    <cellStyle name="RowTitles 2 3 5" xfId="8307"/>
    <cellStyle name="RowTitles 2 3 6" xfId="8308"/>
    <cellStyle name="RowTitles 2 4" xfId="208"/>
    <cellStyle name="RowTitles 2 4 2" xfId="8309"/>
    <cellStyle name="RowTitles 2 5" xfId="209"/>
    <cellStyle name="RowTitles 2 5 2" xfId="8310"/>
    <cellStyle name="RowTitles 2 6" xfId="210"/>
    <cellStyle name="RowTitles 2 6 2" xfId="8311"/>
    <cellStyle name="RowTitles 2 7" xfId="211"/>
    <cellStyle name="RowTitles 2 7 2" xfId="8312"/>
    <cellStyle name="RowTitles 2 8" xfId="212"/>
    <cellStyle name="RowTitles 2 9" xfId="213"/>
    <cellStyle name="RowTitles 2_STUD aligned by INSTIT" xfId="8313"/>
    <cellStyle name="RowTitles 3" xfId="644"/>
    <cellStyle name="RowTitles 3 2" xfId="645"/>
    <cellStyle name="RowTitles 3 2 2" xfId="8314"/>
    <cellStyle name="RowTitles 3 2 3" xfId="8315"/>
    <cellStyle name="RowTitles 3 2 4" xfId="8316"/>
    <cellStyle name="RowTitles 3 2 5" xfId="8317"/>
    <cellStyle name="RowTitles 3 2 6" xfId="8318"/>
    <cellStyle name="RowTitles 3 3" xfId="8319"/>
    <cellStyle name="RowTitles 3 4" xfId="8320"/>
    <cellStyle name="RowTitles 3 5" xfId="8321"/>
    <cellStyle name="RowTitles 3 6" xfId="8322"/>
    <cellStyle name="RowTitles 3_STUD aligned by INSTIT" xfId="8323"/>
    <cellStyle name="RowTitles 4" xfId="646"/>
    <cellStyle name="RowTitles 4 2" xfId="8324"/>
    <cellStyle name="RowTitles 4 3" xfId="8325"/>
    <cellStyle name="RowTitles 4 4" xfId="8326"/>
    <cellStyle name="RowTitles 4 5" xfId="8327"/>
    <cellStyle name="RowTitles 4 6" xfId="8328"/>
    <cellStyle name="RowTitles 5" xfId="8329"/>
    <cellStyle name="RowTitles 6" xfId="8330"/>
    <cellStyle name="RowTitles 7" xfId="8331"/>
    <cellStyle name="RowTitles 8" xfId="8332"/>
    <cellStyle name="RowTitles_CENTRAL_GOVT" xfId="214"/>
    <cellStyle name="RowTitles1-Detail" xfId="215"/>
    <cellStyle name="RowTitles1-Detail 10" xfId="216"/>
    <cellStyle name="RowTitles1-Detail 10 2" xfId="8333"/>
    <cellStyle name="RowTitles1-Detail 10 2 2" xfId="8334"/>
    <cellStyle name="RowTitles1-Detail 10 2 2 2" xfId="8335"/>
    <cellStyle name="RowTitles1-Detail 10 2 2 2 2" xfId="8336"/>
    <cellStyle name="RowTitles1-Detail 10 2 2 3" xfId="8337"/>
    <cellStyle name="RowTitles1-Detail 10 2 3" xfId="8338"/>
    <cellStyle name="RowTitles1-Detail 10 2 3 2" xfId="8339"/>
    <cellStyle name="RowTitles1-Detail 10 2 3 2 2" xfId="8340"/>
    <cellStyle name="RowTitles1-Detail 10 2 4" xfId="8341"/>
    <cellStyle name="RowTitles1-Detail 10 2 4 2" xfId="8342"/>
    <cellStyle name="RowTitles1-Detail 10 2 5" xfId="8343"/>
    <cellStyle name="RowTitles1-Detail 10 3" xfId="8344"/>
    <cellStyle name="RowTitles1-Detail 10 3 2" xfId="8345"/>
    <cellStyle name="RowTitles1-Detail 10 3 2 2" xfId="8346"/>
    <cellStyle name="RowTitles1-Detail 10 3 2 2 2" xfId="8347"/>
    <cellStyle name="RowTitles1-Detail 10 3 2 3" xfId="8348"/>
    <cellStyle name="RowTitles1-Detail 10 3 3" xfId="8349"/>
    <cellStyle name="RowTitles1-Detail 10 3 3 2" xfId="8350"/>
    <cellStyle name="RowTitles1-Detail 10 3 3 2 2" xfId="8351"/>
    <cellStyle name="RowTitles1-Detail 10 3 4" xfId="8352"/>
    <cellStyle name="RowTitles1-Detail 10 3 4 2" xfId="8353"/>
    <cellStyle name="RowTitles1-Detail 10 3 5" xfId="8354"/>
    <cellStyle name="RowTitles1-Detail 10 4" xfId="8355"/>
    <cellStyle name="RowTitles1-Detail 10 4 2" xfId="8356"/>
    <cellStyle name="RowTitles1-Detail 10 4 2 2" xfId="8357"/>
    <cellStyle name="RowTitles1-Detail 10 4 3" xfId="8358"/>
    <cellStyle name="RowTitles1-Detail 10 5" xfId="8359"/>
    <cellStyle name="RowTitles1-Detail 10 5 2" xfId="8360"/>
    <cellStyle name="RowTitles1-Detail 10 5 2 2" xfId="8361"/>
    <cellStyle name="RowTitles1-Detail 10 6" xfId="8362"/>
    <cellStyle name="RowTitles1-Detail 10 6 2" xfId="8363"/>
    <cellStyle name="RowTitles1-Detail 10 7" xfId="8364"/>
    <cellStyle name="RowTitles1-Detail 10 8" xfId="8365"/>
    <cellStyle name="RowTitles1-Detail 11" xfId="217"/>
    <cellStyle name="RowTitles1-Detail 11 2" xfId="8366"/>
    <cellStyle name="RowTitles1-Detail 11 2 2" xfId="8367"/>
    <cellStyle name="RowTitles1-Detail 11 2 2 2" xfId="8368"/>
    <cellStyle name="RowTitles1-Detail 11 2 2 2 2" xfId="8369"/>
    <cellStyle name="RowTitles1-Detail 11 2 2 3" xfId="8370"/>
    <cellStyle name="RowTitles1-Detail 11 2 3" xfId="8371"/>
    <cellStyle name="RowTitles1-Detail 11 2 3 2" xfId="8372"/>
    <cellStyle name="RowTitles1-Detail 11 2 3 2 2" xfId="8373"/>
    <cellStyle name="RowTitles1-Detail 11 2 4" xfId="8374"/>
    <cellStyle name="RowTitles1-Detail 11 2 4 2" xfId="8375"/>
    <cellStyle name="RowTitles1-Detail 11 2 5" xfId="8376"/>
    <cellStyle name="RowTitles1-Detail 11 3" xfId="8377"/>
    <cellStyle name="RowTitles1-Detail 11 3 2" xfId="8378"/>
    <cellStyle name="RowTitles1-Detail 11 3 2 2" xfId="8379"/>
    <cellStyle name="RowTitles1-Detail 11 3 2 2 2" xfId="8380"/>
    <cellStyle name="RowTitles1-Detail 11 3 2 3" xfId="8381"/>
    <cellStyle name="RowTitles1-Detail 11 3 3" xfId="8382"/>
    <cellStyle name="RowTitles1-Detail 11 3 3 2" xfId="8383"/>
    <cellStyle name="RowTitles1-Detail 11 3 3 2 2" xfId="8384"/>
    <cellStyle name="RowTitles1-Detail 11 3 4" xfId="8385"/>
    <cellStyle name="RowTitles1-Detail 11 3 4 2" xfId="8386"/>
    <cellStyle name="RowTitles1-Detail 11 3 5" xfId="8387"/>
    <cellStyle name="RowTitles1-Detail 11 4" xfId="8388"/>
    <cellStyle name="RowTitles1-Detail 11 4 2" xfId="8389"/>
    <cellStyle name="RowTitles1-Detail 11 4 2 2" xfId="8390"/>
    <cellStyle name="RowTitles1-Detail 11 4 3" xfId="8391"/>
    <cellStyle name="RowTitles1-Detail 11 5" xfId="8392"/>
    <cellStyle name="RowTitles1-Detail 11 5 2" xfId="8393"/>
    <cellStyle name="RowTitles1-Detail 11 5 2 2" xfId="8394"/>
    <cellStyle name="RowTitles1-Detail 11 6" xfId="8395"/>
    <cellStyle name="RowTitles1-Detail 11 6 2" xfId="8396"/>
    <cellStyle name="RowTitles1-Detail 11 7" xfId="8397"/>
    <cellStyle name="RowTitles1-Detail 11 8" xfId="8398"/>
    <cellStyle name="RowTitles1-Detail 12" xfId="218"/>
    <cellStyle name="RowTitles1-Detail 12 2" xfId="8399"/>
    <cellStyle name="RowTitles1-Detail 12 2 2" xfId="8400"/>
    <cellStyle name="RowTitles1-Detail 12 2 2 2" xfId="8401"/>
    <cellStyle name="RowTitles1-Detail 12 2 2 2 2" xfId="8402"/>
    <cellStyle name="RowTitles1-Detail 12 2 2 3" xfId="8403"/>
    <cellStyle name="RowTitles1-Detail 12 2 3" xfId="8404"/>
    <cellStyle name="RowTitles1-Detail 12 2 3 2" xfId="8405"/>
    <cellStyle name="RowTitles1-Detail 12 2 3 2 2" xfId="8406"/>
    <cellStyle name="RowTitles1-Detail 12 2 4" xfId="8407"/>
    <cellStyle name="RowTitles1-Detail 12 2 4 2" xfId="8408"/>
    <cellStyle name="RowTitles1-Detail 12 2 5" xfId="8409"/>
    <cellStyle name="RowTitles1-Detail 12 3" xfId="8410"/>
    <cellStyle name="RowTitles1-Detail 12 3 2" xfId="8411"/>
    <cellStyle name="RowTitles1-Detail 12 3 2 2" xfId="8412"/>
    <cellStyle name="RowTitles1-Detail 12 3 2 2 2" xfId="8413"/>
    <cellStyle name="RowTitles1-Detail 12 3 2 3" xfId="8414"/>
    <cellStyle name="RowTitles1-Detail 12 3 3" xfId="8415"/>
    <cellStyle name="RowTitles1-Detail 12 3 3 2" xfId="8416"/>
    <cellStyle name="RowTitles1-Detail 12 3 3 2 2" xfId="8417"/>
    <cellStyle name="RowTitles1-Detail 12 3 4" xfId="8418"/>
    <cellStyle name="RowTitles1-Detail 12 3 4 2" xfId="8419"/>
    <cellStyle name="RowTitles1-Detail 12 3 5" xfId="8420"/>
    <cellStyle name="RowTitles1-Detail 12 4" xfId="8421"/>
    <cellStyle name="RowTitles1-Detail 12 4 2" xfId="8422"/>
    <cellStyle name="RowTitles1-Detail 12 4 2 2" xfId="8423"/>
    <cellStyle name="RowTitles1-Detail 12 4 3" xfId="8424"/>
    <cellStyle name="RowTitles1-Detail 12 5" xfId="8425"/>
    <cellStyle name="RowTitles1-Detail 12 5 2" xfId="8426"/>
    <cellStyle name="RowTitles1-Detail 12 5 2 2" xfId="8427"/>
    <cellStyle name="RowTitles1-Detail 12 6" xfId="8428"/>
    <cellStyle name="RowTitles1-Detail 12 6 2" xfId="8429"/>
    <cellStyle name="RowTitles1-Detail 12 7" xfId="8430"/>
    <cellStyle name="RowTitles1-Detail 12 8" xfId="8431"/>
    <cellStyle name="RowTitles1-Detail 13" xfId="219"/>
    <cellStyle name="RowTitles1-Detail 13 2" xfId="8432"/>
    <cellStyle name="RowTitles1-Detail 13 2 2" xfId="8433"/>
    <cellStyle name="RowTitles1-Detail 13 2 2 2" xfId="8434"/>
    <cellStyle name="RowTitles1-Detail 13 2 3" xfId="8435"/>
    <cellStyle name="RowTitles1-Detail 13 3" xfId="8436"/>
    <cellStyle name="RowTitles1-Detail 13 3 2" xfId="8437"/>
    <cellStyle name="RowTitles1-Detail 13 3 2 2" xfId="8438"/>
    <cellStyle name="RowTitles1-Detail 13 4" xfId="8439"/>
    <cellStyle name="RowTitles1-Detail 13 4 2" xfId="8440"/>
    <cellStyle name="RowTitles1-Detail 13 5" xfId="8441"/>
    <cellStyle name="RowTitles1-Detail 13 6" xfId="8442"/>
    <cellStyle name="RowTitles1-Detail 14" xfId="220"/>
    <cellStyle name="RowTitles1-Detail 14 2" xfId="8443"/>
    <cellStyle name="RowTitles1-Detail 14 2 2" xfId="8444"/>
    <cellStyle name="RowTitles1-Detail 14 3" xfId="8445"/>
    <cellStyle name="RowTitles1-Detail 15" xfId="390"/>
    <cellStyle name="RowTitles1-Detail 15 2" xfId="8446"/>
    <cellStyle name="RowTitles1-Detail 15 2 2" xfId="8447"/>
    <cellStyle name="RowTitles1-Detail 15 3" xfId="8448"/>
    <cellStyle name="RowTitles1-Detail 16" xfId="8449"/>
    <cellStyle name="RowTitles1-Detail 2" xfId="221"/>
    <cellStyle name="RowTitles1-Detail 2 10" xfId="222"/>
    <cellStyle name="RowTitles1-Detail 2 10 2" xfId="8450"/>
    <cellStyle name="RowTitles1-Detail 2 10 2 2" xfId="8451"/>
    <cellStyle name="RowTitles1-Detail 2 10 2 2 2" xfId="8452"/>
    <cellStyle name="RowTitles1-Detail 2 10 2 2 2 2" xfId="8453"/>
    <cellStyle name="RowTitles1-Detail 2 10 2 2 3" xfId="8454"/>
    <cellStyle name="RowTitles1-Detail 2 10 2 3" xfId="8455"/>
    <cellStyle name="RowTitles1-Detail 2 10 2 3 2" xfId="8456"/>
    <cellStyle name="RowTitles1-Detail 2 10 2 3 2 2" xfId="8457"/>
    <cellStyle name="RowTitles1-Detail 2 10 2 4" xfId="8458"/>
    <cellStyle name="RowTitles1-Detail 2 10 2 4 2" xfId="8459"/>
    <cellStyle name="RowTitles1-Detail 2 10 2 5" xfId="8460"/>
    <cellStyle name="RowTitles1-Detail 2 10 3" xfId="8461"/>
    <cellStyle name="RowTitles1-Detail 2 10 3 2" xfId="8462"/>
    <cellStyle name="RowTitles1-Detail 2 10 3 2 2" xfId="8463"/>
    <cellStyle name="RowTitles1-Detail 2 10 3 2 2 2" xfId="8464"/>
    <cellStyle name="RowTitles1-Detail 2 10 3 2 3" xfId="8465"/>
    <cellStyle name="RowTitles1-Detail 2 10 3 3" xfId="8466"/>
    <cellStyle name="RowTitles1-Detail 2 10 3 3 2" xfId="8467"/>
    <cellStyle name="RowTitles1-Detail 2 10 3 3 2 2" xfId="8468"/>
    <cellStyle name="RowTitles1-Detail 2 10 3 4" xfId="8469"/>
    <cellStyle name="RowTitles1-Detail 2 10 3 4 2" xfId="8470"/>
    <cellStyle name="RowTitles1-Detail 2 10 3 5" xfId="8471"/>
    <cellStyle name="RowTitles1-Detail 2 10 4" xfId="8472"/>
    <cellStyle name="RowTitles1-Detail 2 10 4 2" xfId="8473"/>
    <cellStyle name="RowTitles1-Detail 2 10 5" xfId="8474"/>
    <cellStyle name="RowTitles1-Detail 2 10 5 2" xfId="8475"/>
    <cellStyle name="RowTitles1-Detail 2 10 5 2 2" xfId="8476"/>
    <cellStyle name="RowTitles1-Detail 2 10 5 3" xfId="8477"/>
    <cellStyle name="RowTitles1-Detail 2 10 6" xfId="8478"/>
    <cellStyle name="RowTitles1-Detail 2 10 6 2" xfId="8479"/>
    <cellStyle name="RowTitles1-Detail 2 10 6 2 2" xfId="8480"/>
    <cellStyle name="RowTitles1-Detail 2 10 7" xfId="8481"/>
    <cellStyle name="RowTitles1-Detail 2 10 7 2" xfId="8482"/>
    <cellStyle name="RowTitles1-Detail 2 10 8" xfId="8483"/>
    <cellStyle name="RowTitles1-Detail 2 10 9" xfId="8484"/>
    <cellStyle name="RowTitles1-Detail 2 11" xfId="223"/>
    <cellStyle name="RowTitles1-Detail 2 11 2" xfId="8485"/>
    <cellStyle name="RowTitles1-Detail 2 11 2 2" xfId="8486"/>
    <cellStyle name="RowTitles1-Detail 2 11 2 2 2" xfId="8487"/>
    <cellStyle name="RowTitles1-Detail 2 11 2 2 2 2" xfId="8488"/>
    <cellStyle name="RowTitles1-Detail 2 11 2 2 3" xfId="8489"/>
    <cellStyle name="RowTitles1-Detail 2 11 2 3" xfId="8490"/>
    <cellStyle name="RowTitles1-Detail 2 11 2 3 2" xfId="8491"/>
    <cellStyle name="RowTitles1-Detail 2 11 2 3 2 2" xfId="8492"/>
    <cellStyle name="RowTitles1-Detail 2 11 2 4" xfId="8493"/>
    <cellStyle name="RowTitles1-Detail 2 11 2 4 2" xfId="8494"/>
    <cellStyle name="RowTitles1-Detail 2 11 2 5" xfId="8495"/>
    <cellStyle name="RowTitles1-Detail 2 11 3" xfId="8496"/>
    <cellStyle name="RowTitles1-Detail 2 11 3 2" xfId="8497"/>
    <cellStyle name="RowTitles1-Detail 2 11 3 2 2" xfId="8498"/>
    <cellStyle name="RowTitles1-Detail 2 11 3 2 2 2" xfId="8499"/>
    <cellStyle name="RowTitles1-Detail 2 11 3 2 3" xfId="8500"/>
    <cellStyle name="RowTitles1-Detail 2 11 3 3" xfId="8501"/>
    <cellStyle name="RowTitles1-Detail 2 11 3 3 2" xfId="8502"/>
    <cellStyle name="RowTitles1-Detail 2 11 3 3 2 2" xfId="8503"/>
    <cellStyle name="RowTitles1-Detail 2 11 3 4" xfId="8504"/>
    <cellStyle name="RowTitles1-Detail 2 11 3 4 2" xfId="8505"/>
    <cellStyle name="RowTitles1-Detail 2 11 3 5" xfId="8506"/>
    <cellStyle name="RowTitles1-Detail 2 11 4" xfId="8507"/>
    <cellStyle name="RowTitles1-Detail 2 11 4 2" xfId="8508"/>
    <cellStyle name="RowTitles1-Detail 2 11 4 2 2" xfId="8509"/>
    <cellStyle name="RowTitles1-Detail 2 11 4 3" xfId="8510"/>
    <cellStyle name="RowTitles1-Detail 2 11 5" xfId="8511"/>
    <cellStyle name="RowTitles1-Detail 2 11 5 2" xfId="8512"/>
    <cellStyle name="RowTitles1-Detail 2 11 5 2 2" xfId="8513"/>
    <cellStyle name="RowTitles1-Detail 2 11 6" xfId="8514"/>
    <cellStyle name="RowTitles1-Detail 2 11 6 2" xfId="8515"/>
    <cellStyle name="RowTitles1-Detail 2 11 7" xfId="8516"/>
    <cellStyle name="RowTitles1-Detail 2 11 8" xfId="8517"/>
    <cellStyle name="RowTitles1-Detail 2 12" xfId="394"/>
    <cellStyle name="RowTitles1-Detail 2 12 2" xfId="8518"/>
    <cellStyle name="RowTitles1-Detail 2 12 2 2" xfId="8519"/>
    <cellStyle name="RowTitles1-Detail 2 12 2 2 2" xfId="8520"/>
    <cellStyle name="RowTitles1-Detail 2 12 2 2 2 2" xfId="8521"/>
    <cellStyle name="RowTitles1-Detail 2 12 2 2 3" xfId="8522"/>
    <cellStyle name="RowTitles1-Detail 2 12 2 3" xfId="8523"/>
    <cellStyle name="RowTitles1-Detail 2 12 2 3 2" xfId="8524"/>
    <cellStyle name="RowTitles1-Detail 2 12 2 3 2 2" xfId="8525"/>
    <cellStyle name="RowTitles1-Detail 2 12 2 4" xfId="8526"/>
    <cellStyle name="RowTitles1-Detail 2 12 2 4 2" xfId="8527"/>
    <cellStyle name="RowTitles1-Detail 2 12 2 5" xfId="8528"/>
    <cellStyle name="RowTitles1-Detail 2 12 3" xfId="8529"/>
    <cellStyle name="RowTitles1-Detail 2 12 3 2" xfId="8530"/>
    <cellStyle name="RowTitles1-Detail 2 12 3 2 2" xfId="8531"/>
    <cellStyle name="RowTitles1-Detail 2 12 3 2 2 2" xfId="8532"/>
    <cellStyle name="RowTitles1-Detail 2 12 3 2 3" xfId="8533"/>
    <cellStyle name="RowTitles1-Detail 2 12 3 3" xfId="8534"/>
    <cellStyle name="RowTitles1-Detail 2 12 3 3 2" xfId="8535"/>
    <cellStyle name="RowTitles1-Detail 2 12 3 3 2 2" xfId="8536"/>
    <cellStyle name="RowTitles1-Detail 2 12 3 4" xfId="8537"/>
    <cellStyle name="RowTitles1-Detail 2 12 3 4 2" xfId="8538"/>
    <cellStyle name="RowTitles1-Detail 2 12 3 5" xfId="8539"/>
    <cellStyle name="RowTitles1-Detail 2 12 4" xfId="8540"/>
    <cellStyle name="RowTitles1-Detail 2 12 4 2" xfId="8541"/>
    <cellStyle name="RowTitles1-Detail 2 12 4 2 2" xfId="8542"/>
    <cellStyle name="RowTitles1-Detail 2 12 4 3" xfId="8543"/>
    <cellStyle name="RowTitles1-Detail 2 12 5" xfId="8544"/>
    <cellStyle name="RowTitles1-Detail 2 12 5 2" xfId="8545"/>
    <cellStyle name="RowTitles1-Detail 2 12 5 2 2" xfId="8546"/>
    <cellStyle name="RowTitles1-Detail 2 12 6" xfId="8547"/>
    <cellStyle name="RowTitles1-Detail 2 12 6 2" xfId="8548"/>
    <cellStyle name="RowTitles1-Detail 2 12 7" xfId="8549"/>
    <cellStyle name="RowTitles1-Detail 2 12 8" xfId="8550"/>
    <cellStyle name="RowTitles1-Detail 2 13" xfId="8551"/>
    <cellStyle name="RowTitles1-Detail 2 13 2" xfId="8552"/>
    <cellStyle name="RowTitles1-Detail 2 13 2 2" xfId="8553"/>
    <cellStyle name="RowTitles1-Detail 2 13 2 2 2" xfId="8554"/>
    <cellStyle name="RowTitles1-Detail 2 13 2 3" xfId="8555"/>
    <cellStyle name="RowTitles1-Detail 2 13 3" xfId="8556"/>
    <cellStyle name="RowTitles1-Detail 2 13 3 2" xfId="8557"/>
    <cellStyle name="RowTitles1-Detail 2 13 3 2 2" xfId="8558"/>
    <cellStyle name="RowTitles1-Detail 2 13 4" xfId="8559"/>
    <cellStyle name="RowTitles1-Detail 2 13 4 2" xfId="8560"/>
    <cellStyle name="RowTitles1-Detail 2 13 5" xfId="8561"/>
    <cellStyle name="RowTitles1-Detail 2 14" xfId="8562"/>
    <cellStyle name="RowTitles1-Detail 2 14 2" xfId="8563"/>
    <cellStyle name="RowTitles1-Detail 2 14 2 2" xfId="8564"/>
    <cellStyle name="RowTitles1-Detail 2 15" xfId="8565"/>
    <cellStyle name="RowTitles1-Detail 2 15 2" xfId="8566"/>
    <cellStyle name="RowTitles1-Detail 2 16" xfId="8567"/>
    <cellStyle name="RowTitles1-Detail 2 16 2" xfId="8568"/>
    <cellStyle name="RowTitles1-Detail 2 16 2 2" xfId="8569"/>
    <cellStyle name="RowTitles1-Detail 2 17" xfId="8570"/>
    <cellStyle name="RowTitles1-Detail 2 2" xfId="224"/>
    <cellStyle name="RowTitles1-Detail 2 2 10" xfId="225"/>
    <cellStyle name="RowTitles1-Detail 2 2 10 2" xfId="8571"/>
    <cellStyle name="RowTitles1-Detail 2 2 10 2 2" xfId="8572"/>
    <cellStyle name="RowTitles1-Detail 2 2 10 2 2 2" xfId="8573"/>
    <cellStyle name="RowTitles1-Detail 2 2 10 2 2 2 2" xfId="8574"/>
    <cellStyle name="RowTitles1-Detail 2 2 10 2 2 3" xfId="8575"/>
    <cellStyle name="RowTitles1-Detail 2 2 10 2 3" xfId="8576"/>
    <cellStyle name="RowTitles1-Detail 2 2 10 2 3 2" xfId="8577"/>
    <cellStyle name="RowTitles1-Detail 2 2 10 2 3 2 2" xfId="8578"/>
    <cellStyle name="RowTitles1-Detail 2 2 10 2 4" xfId="8579"/>
    <cellStyle name="RowTitles1-Detail 2 2 10 2 4 2" xfId="8580"/>
    <cellStyle name="RowTitles1-Detail 2 2 10 2 5" xfId="8581"/>
    <cellStyle name="RowTitles1-Detail 2 2 10 3" xfId="8582"/>
    <cellStyle name="RowTitles1-Detail 2 2 10 3 2" xfId="8583"/>
    <cellStyle name="RowTitles1-Detail 2 2 10 3 2 2" xfId="8584"/>
    <cellStyle name="RowTitles1-Detail 2 2 10 3 2 2 2" xfId="8585"/>
    <cellStyle name="RowTitles1-Detail 2 2 10 3 2 3" xfId="8586"/>
    <cellStyle name="RowTitles1-Detail 2 2 10 3 3" xfId="8587"/>
    <cellStyle name="RowTitles1-Detail 2 2 10 3 3 2" xfId="8588"/>
    <cellStyle name="RowTitles1-Detail 2 2 10 3 3 2 2" xfId="8589"/>
    <cellStyle name="RowTitles1-Detail 2 2 10 3 4" xfId="8590"/>
    <cellStyle name="RowTitles1-Detail 2 2 10 3 4 2" xfId="8591"/>
    <cellStyle name="RowTitles1-Detail 2 2 10 3 5" xfId="8592"/>
    <cellStyle name="RowTitles1-Detail 2 2 10 4" xfId="8593"/>
    <cellStyle name="RowTitles1-Detail 2 2 10 4 2" xfId="8594"/>
    <cellStyle name="RowTitles1-Detail 2 2 10 4 2 2" xfId="8595"/>
    <cellStyle name="RowTitles1-Detail 2 2 10 4 3" xfId="8596"/>
    <cellStyle name="RowTitles1-Detail 2 2 10 5" xfId="8597"/>
    <cellStyle name="RowTitles1-Detail 2 2 10 5 2" xfId="8598"/>
    <cellStyle name="RowTitles1-Detail 2 2 10 5 2 2" xfId="8599"/>
    <cellStyle name="RowTitles1-Detail 2 2 10 6" xfId="8600"/>
    <cellStyle name="RowTitles1-Detail 2 2 10 6 2" xfId="8601"/>
    <cellStyle name="RowTitles1-Detail 2 2 10 7" xfId="8602"/>
    <cellStyle name="RowTitles1-Detail 2 2 10 8" xfId="8603"/>
    <cellStyle name="RowTitles1-Detail 2 2 11" xfId="404"/>
    <cellStyle name="RowTitles1-Detail 2 2 11 2" xfId="8604"/>
    <cellStyle name="RowTitles1-Detail 2 2 11 2 2" xfId="8605"/>
    <cellStyle name="RowTitles1-Detail 2 2 11 2 2 2" xfId="8606"/>
    <cellStyle name="RowTitles1-Detail 2 2 11 2 2 2 2" xfId="8607"/>
    <cellStyle name="RowTitles1-Detail 2 2 11 2 2 3" xfId="8608"/>
    <cellStyle name="RowTitles1-Detail 2 2 11 2 3" xfId="8609"/>
    <cellStyle name="RowTitles1-Detail 2 2 11 2 3 2" xfId="8610"/>
    <cellStyle name="RowTitles1-Detail 2 2 11 2 3 2 2" xfId="8611"/>
    <cellStyle name="RowTitles1-Detail 2 2 11 2 4" xfId="8612"/>
    <cellStyle name="RowTitles1-Detail 2 2 11 2 4 2" xfId="8613"/>
    <cellStyle name="RowTitles1-Detail 2 2 11 2 5" xfId="8614"/>
    <cellStyle name="RowTitles1-Detail 2 2 11 3" xfId="8615"/>
    <cellStyle name="RowTitles1-Detail 2 2 11 3 2" xfId="8616"/>
    <cellStyle name="RowTitles1-Detail 2 2 11 3 2 2" xfId="8617"/>
    <cellStyle name="RowTitles1-Detail 2 2 11 3 2 2 2" xfId="8618"/>
    <cellStyle name="RowTitles1-Detail 2 2 11 3 2 3" xfId="8619"/>
    <cellStyle name="RowTitles1-Detail 2 2 11 3 3" xfId="8620"/>
    <cellStyle name="RowTitles1-Detail 2 2 11 3 3 2" xfId="8621"/>
    <cellStyle name="RowTitles1-Detail 2 2 11 3 3 2 2" xfId="8622"/>
    <cellStyle name="RowTitles1-Detail 2 2 11 3 4" xfId="8623"/>
    <cellStyle name="RowTitles1-Detail 2 2 11 3 4 2" xfId="8624"/>
    <cellStyle name="RowTitles1-Detail 2 2 11 3 5" xfId="8625"/>
    <cellStyle name="RowTitles1-Detail 2 2 11 4" xfId="8626"/>
    <cellStyle name="RowTitles1-Detail 2 2 11 4 2" xfId="8627"/>
    <cellStyle name="RowTitles1-Detail 2 2 11 4 2 2" xfId="8628"/>
    <cellStyle name="RowTitles1-Detail 2 2 11 4 3" xfId="8629"/>
    <cellStyle name="RowTitles1-Detail 2 2 11 5" xfId="8630"/>
    <cellStyle name="RowTitles1-Detail 2 2 11 5 2" xfId="8631"/>
    <cellStyle name="RowTitles1-Detail 2 2 11 5 2 2" xfId="8632"/>
    <cellStyle name="RowTitles1-Detail 2 2 11 6" xfId="8633"/>
    <cellStyle name="RowTitles1-Detail 2 2 11 6 2" xfId="8634"/>
    <cellStyle name="RowTitles1-Detail 2 2 11 7" xfId="8635"/>
    <cellStyle name="RowTitles1-Detail 2 2 11 8" xfId="8636"/>
    <cellStyle name="RowTitles1-Detail 2 2 12" xfId="8637"/>
    <cellStyle name="RowTitles1-Detail 2 2 12 2" xfId="8638"/>
    <cellStyle name="RowTitles1-Detail 2 2 12 2 2" xfId="8639"/>
    <cellStyle name="RowTitles1-Detail 2 2 12 2 2 2" xfId="8640"/>
    <cellStyle name="RowTitles1-Detail 2 2 12 2 3" xfId="8641"/>
    <cellStyle name="RowTitles1-Detail 2 2 12 3" xfId="8642"/>
    <cellStyle name="RowTitles1-Detail 2 2 12 3 2" xfId="8643"/>
    <cellStyle name="RowTitles1-Detail 2 2 12 3 2 2" xfId="8644"/>
    <cellStyle name="RowTitles1-Detail 2 2 12 4" xfId="8645"/>
    <cellStyle name="RowTitles1-Detail 2 2 12 4 2" xfId="8646"/>
    <cellStyle name="RowTitles1-Detail 2 2 12 5" xfId="8647"/>
    <cellStyle name="RowTitles1-Detail 2 2 13" xfId="8648"/>
    <cellStyle name="RowTitles1-Detail 2 2 13 2" xfId="8649"/>
    <cellStyle name="RowTitles1-Detail 2 2 13 2 2" xfId="8650"/>
    <cellStyle name="RowTitles1-Detail 2 2 14" xfId="8651"/>
    <cellStyle name="RowTitles1-Detail 2 2 14 2" xfId="8652"/>
    <cellStyle name="RowTitles1-Detail 2 2 15" xfId="8653"/>
    <cellStyle name="RowTitles1-Detail 2 2 15 2" xfId="8654"/>
    <cellStyle name="RowTitles1-Detail 2 2 15 2 2" xfId="8655"/>
    <cellStyle name="RowTitles1-Detail 2 2 16" xfId="8656"/>
    <cellStyle name="RowTitles1-Detail 2 2 2" xfId="226"/>
    <cellStyle name="RowTitles1-Detail 2 2 2 10" xfId="8657"/>
    <cellStyle name="RowTitles1-Detail 2 2 2 10 2" xfId="8658"/>
    <cellStyle name="RowTitles1-Detail 2 2 2 10 2 2" xfId="8659"/>
    <cellStyle name="RowTitles1-Detail 2 2 2 10 2 2 2" xfId="8660"/>
    <cellStyle name="RowTitles1-Detail 2 2 2 10 2 2 2 2" xfId="8661"/>
    <cellStyle name="RowTitles1-Detail 2 2 2 10 2 2 3" xfId="8662"/>
    <cellStyle name="RowTitles1-Detail 2 2 2 10 2 3" xfId="8663"/>
    <cellStyle name="RowTitles1-Detail 2 2 2 10 2 3 2" xfId="8664"/>
    <cellStyle name="RowTitles1-Detail 2 2 2 10 2 3 2 2" xfId="8665"/>
    <cellStyle name="RowTitles1-Detail 2 2 2 10 2 4" xfId="8666"/>
    <cellStyle name="RowTitles1-Detail 2 2 2 10 2 4 2" xfId="8667"/>
    <cellStyle name="RowTitles1-Detail 2 2 2 10 2 5" xfId="8668"/>
    <cellStyle name="RowTitles1-Detail 2 2 2 10 3" xfId="8669"/>
    <cellStyle name="RowTitles1-Detail 2 2 2 10 3 2" xfId="8670"/>
    <cellStyle name="RowTitles1-Detail 2 2 2 10 3 2 2" xfId="8671"/>
    <cellStyle name="RowTitles1-Detail 2 2 2 10 3 2 2 2" xfId="8672"/>
    <cellStyle name="RowTitles1-Detail 2 2 2 10 3 2 3" xfId="8673"/>
    <cellStyle name="RowTitles1-Detail 2 2 2 10 3 3" xfId="8674"/>
    <cellStyle name="RowTitles1-Detail 2 2 2 10 3 3 2" xfId="8675"/>
    <cellStyle name="RowTitles1-Detail 2 2 2 10 3 3 2 2" xfId="8676"/>
    <cellStyle name="RowTitles1-Detail 2 2 2 10 3 4" xfId="8677"/>
    <cellStyle name="RowTitles1-Detail 2 2 2 10 3 4 2" xfId="8678"/>
    <cellStyle name="RowTitles1-Detail 2 2 2 10 3 5" xfId="8679"/>
    <cellStyle name="RowTitles1-Detail 2 2 2 10 4" xfId="8680"/>
    <cellStyle name="RowTitles1-Detail 2 2 2 10 4 2" xfId="8681"/>
    <cellStyle name="RowTitles1-Detail 2 2 2 10 4 2 2" xfId="8682"/>
    <cellStyle name="RowTitles1-Detail 2 2 2 10 4 3" xfId="8683"/>
    <cellStyle name="RowTitles1-Detail 2 2 2 10 5" xfId="8684"/>
    <cellStyle name="RowTitles1-Detail 2 2 2 10 5 2" xfId="8685"/>
    <cellStyle name="RowTitles1-Detail 2 2 2 10 5 2 2" xfId="8686"/>
    <cellStyle name="RowTitles1-Detail 2 2 2 10 6" xfId="8687"/>
    <cellStyle name="RowTitles1-Detail 2 2 2 10 6 2" xfId="8688"/>
    <cellStyle name="RowTitles1-Detail 2 2 2 10 7" xfId="8689"/>
    <cellStyle name="RowTitles1-Detail 2 2 2 11" xfId="8690"/>
    <cellStyle name="RowTitles1-Detail 2 2 2 11 2" xfId="8691"/>
    <cellStyle name="RowTitles1-Detail 2 2 2 11 2 2" xfId="8692"/>
    <cellStyle name="RowTitles1-Detail 2 2 2 11 2 2 2" xfId="8693"/>
    <cellStyle name="RowTitles1-Detail 2 2 2 11 2 3" xfId="8694"/>
    <cellStyle name="RowTitles1-Detail 2 2 2 11 3" xfId="8695"/>
    <cellStyle name="RowTitles1-Detail 2 2 2 11 3 2" xfId="8696"/>
    <cellStyle name="RowTitles1-Detail 2 2 2 11 3 2 2" xfId="8697"/>
    <cellStyle name="RowTitles1-Detail 2 2 2 11 4" xfId="8698"/>
    <cellStyle name="RowTitles1-Detail 2 2 2 11 4 2" xfId="8699"/>
    <cellStyle name="RowTitles1-Detail 2 2 2 11 5" xfId="8700"/>
    <cellStyle name="RowTitles1-Detail 2 2 2 12" xfId="8701"/>
    <cellStyle name="RowTitles1-Detail 2 2 2 12 2" xfId="8702"/>
    <cellStyle name="RowTitles1-Detail 2 2 2 13" xfId="8703"/>
    <cellStyle name="RowTitles1-Detail 2 2 2 13 2" xfId="8704"/>
    <cellStyle name="RowTitles1-Detail 2 2 2 13 2 2" xfId="8705"/>
    <cellStyle name="RowTitles1-Detail 2 2 2 14" xfId="8706"/>
    <cellStyle name="RowTitles1-Detail 2 2 2 2" xfId="647"/>
    <cellStyle name="RowTitles1-Detail 2 2 2 2 10" xfId="8707"/>
    <cellStyle name="RowTitles1-Detail 2 2 2 2 10 2" xfId="8708"/>
    <cellStyle name="RowTitles1-Detail 2 2 2 2 10 2 2" xfId="8709"/>
    <cellStyle name="RowTitles1-Detail 2 2 2 2 10 2 2 2" xfId="8710"/>
    <cellStyle name="RowTitles1-Detail 2 2 2 2 10 2 3" xfId="8711"/>
    <cellStyle name="RowTitles1-Detail 2 2 2 2 10 3" xfId="8712"/>
    <cellStyle name="RowTitles1-Detail 2 2 2 2 10 3 2" xfId="8713"/>
    <cellStyle name="RowTitles1-Detail 2 2 2 2 10 3 2 2" xfId="8714"/>
    <cellStyle name="RowTitles1-Detail 2 2 2 2 10 4" xfId="8715"/>
    <cellStyle name="RowTitles1-Detail 2 2 2 2 10 4 2" xfId="8716"/>
    <cellStyle name="RowTitles1-Detail 2 2 2 2 10 5" xfId="8717"/>
    <cellStyle name="RowTitles1-Detail 2 2 2 2 11" xfId="8718"/>
    <cellStyle name="RowTitles1-Detail 2 2 2 2 11 2" xfId="8719"/>
    <cellStyle name="RowTitles1-Detail 2 2 2 2 12" xfId="8720"/>
    <cellStyle name="RowTitles1-Detail 2 2 2 2 12 2" xfId="8721"/>
    <cellStyle name="RowTitles1-Detail 2 2 2 2 12 2 2" xfId="8722"/>
    <cellStyle name="RowTitles1-Detail 2 2 2 2 13" xfId="8723"/>
    <cellStyle name="RowTitles1-Detail 2 2 2 2 2" xfId="648"/>
    <cellStyle name="RowTitles1-Detail 2 2 2 2 2 10" xfId="8724"/>
    <cellStyle name="RowTitles1-Detail 2 2 2 2 2 2" xfId="649"/>
    <cellStyle name="RowTitles1-Detail 2 2 2 2 2 2 2" xfId="8725"/>
    <cellStyle name="RowTitles1-Detail 2 2 2 2 2 2 2 2" xfId="8726"/>
    <cellStyle name="RowTitles1-Detail 2 2 2 2 2 2 2 2 2" xfId="8727"/>
    <cellStyle name="RowTitles1-Detail 2 2 2 2 2 2 2 2 2 2" xfId="8728"/>
    <cellStyle name="RowTitles1-Detail 2 2 2 2 2 2 2 2 3" xfId="8729"/>
    <cellStyle name="RowTitles1-Detail 2 2 2 2 2 2 2 3" xfId="8730"/>
    <cellStyle name="RowTitles1-Detail 2 2 2 2 2 2 2 3 2" xfId="8731"/>
    <cellStyle name="RowTitles1-Detail 2 2 2 2 2 2 2 3 2 2" xfId="8732"/>
    <cellStyle name="RowTitles1-Detail 2 2 2 2 2 2 2 4" xfId="8733"/>
    <cellStyle name="RowTitles1-Detail 2 2 2 2 2 2 2 4 2" xfId="8734"/>
    <cellStyle name="RowTitles1-Detail 2 2 2 2 2 2 2 5" xfId="8735"/>
    <cellStyle name="RowTitles1-Detail 2 2 2 2 2 2 3" xfId="8736"/>
    <cellStyle name="RowTitles1-Detail 2 2 2 2 2 2 3 2" xfId="8737"/>
    <cellStyle name="RowTitles1-Detail 2 2 2 2 2 2 3 2 2" xfId="8738"/>
    <cellStyle name="RowTitles1-Detail 2 2 2 2 2 2 3 2 2 2" xfId="8739"/>
    <cellStyle name="RowTitles1-Detail 2 2 2 2 2 2 3 2 3" xfId="8740"/>
    <cellStyle name="RowTitles1-Detail 2 2 2 2 2 2 3 3" xfId="8741"/>
    <cellStyle name="RowTitles1-Detail 2 2 2 2 2 2 3 3 2" xfId="8742"/>
    <cellStyle name="RowTitles1-Detail 2 2 2 2 2 2 3 3 2 2" xfId="8743"/>
    <cellStyle name="RowTitles1-Detail 2 2 2 2 2 2 3 4" xfId="8744"/>
    <cellStyle name="RowTitles1-Detail 2 2 2 2 2 2 3 4 2" xfId="8745"/>
    <cellStyle name="RowTitles1-Detail 2 2 2 2 2 2 3 5" xfId="8746"/>
    <cellStyle name="RowTitles1-Detail 2 2 2 2 2 2 4" xfId="8747"/>
    <cellStyle name="RowTitles1-Detail 2 2 2 2 2 2 4 2" xfId="8748"/>
    <cellStyle name="RowTitles1-Detail 2 2 2 2 2 2 5" xfId="8749"/>
    <cellStyle name="RowTitles1-Detail 2 2 2 2 2 2 5 2" xfId="8750"/>
    <cellStyle name="RowTitles1-Detail 2 2 2 2 2 2 5 2 2" xfId="8751"/>
    <cellStyle name="RowTitles1-Detail 2 2 2 2 2 2 6" xfId="8752"/>
    <cellStyle name="RowTitles1-Detail 2 2 2 2 2 3" xfId="8753"/>
    <cellStyle name="RowTitles1-Detail 2 2 2 2 2 3 2" xfId="8754"/>
    <cellStyle name="RowTitles1-Detail 2 2 2 2 2 3 2 2" xfId="8755"/>
    <cellStyle name="RowTitles1-Detail 2 2 2 2 2 3 2 2 2" xfId="8756"/>
    <cellStyle name="RowTitles1-Detail 2 2 2 2 2 3 2 2 2 2" xfId="8757"/>
    <cellStyle name="RowTitles1-Detail 2 2 2 2 2 3 2 2 3" xfId="8758"/>
    <cellStyle name="RowTitles1-Detail 2 2 2 2 2 3 2 3" xfId="8759"/>
    <cellStyle name="RowTitles1-Detail 2 2 2 2 2 3 2 3 2" xfId="8760"/>
    <cellStyle name="RowTitles1-Detail 2 2 2 2 2 3 2 3 2 2" xfId="8761"/>
    <cellStyle name="RowTitles1-Detail 2 2 2 2 2 3 2 4" xfId="8762"/>
    <cellStyle name="RowTitles1-Detail 2 2 2 2 2 3 2 4 2" xfId="8763"/>
    <cellStyle name="RowTitles1-Detail 2 2 2 2 2 3 2 5" xfId="8764"/>
    <cellStyle name="RowTitles1-Detail 2 2 2 2 2 3 3" xfId="8765"/>
    <cellStyle name="RowTitles1-Detail 2 2 2 2 2 3 3 2" xfId="8766"/>
    <cellStyle name="RowTitles1-Detail 2 2 2 2 2 3 3 2 2" xfId="8767"/>
    <cellStyle name="RowTitles1-Detail 2 2 2 2 2 3 3 2 2 2" xfId="8768"/>
    <cellStyle name="RowTitles1-Detail 2 2 2 2 2 3 3 2 3" xfId="8769"/>
    <cellStyle name="RowTitles1-Detail 2 2 2 2 2 3 3 3" xfId="8770"/>
    <cellStyle name="RowTitles1-Detail 2 2 2 2 2 3 3 3 2" xfId="8771"/>
    <cellStyle name="RowTitles1-Detail 2 2 2 2 2 3 3 3 2 2" xfId="8772"/>
    <cellStyle name="RowTitles1-Detail 2 2 2 2 2 3 3 4" xfId="8773"/>
    <cellStyle name="RowTitles1-Detail 2 2 2 2 2 3 3 4 2" xfId="8774"/>
    <cellStyle name="RowTitles1-Detail 2 2 2 2 2 3 3 5" xfId="8775"/>
    <cellStyle name="RowTitles1-Detail 2 2 2 2 2 3 4" xfId="8776"/>
    <cellStyle name="RowTitles1-Detail 2 2 2 2 2 3 4 2" xfId="8777"/>
    <cellStyle name="RowTitles1-Detail 2 2 2 2 2 3 5" xfId="8778"/>
    <cellStyle name="RowTitles1-Detail 2 2 2 2 2 3 5 2" xfId="8779"/>
    <cellStyle name="RowTitles1-Detail 2 2 2 2 2 3 5 2 2" xfId="8780"/>
    <cellStyle name="RowTitles1-Detail 2 2 2 2 2 3 5 3" xfId="8781"/>
    <cellStyle name="RowTitles1-Detail 2 2 2 2 2 3 6" xfId="8782"/>
    <cellStyle name="RowTitles1-Detail 2 2 2 2 2 3 6 2" xfId="8783"/>
    <cellStyle name="RowTitles1-Detail 2 2 2 2 2 3 6 2 2" xfId="8784"/>
    <cellStyle name="RowTitles1-Detail 2 2 2 2 2 3 7" xfId="8785"/>
    <cellStyle name="RowTitles1-Detail 2 2 2 2 2 3 7 2" xfId="8786"/>
    <cellStyle name="RowTitles1-Detail 2 2 2 2 2 3 8" xfId="8787"/>
    <cellStyle name="RowTitles1-Detail 2 2 2 2 2 4" xfId="8788"/>
    <cellStyle name="RowTitles1-Detail 2 2 2 2 2 4 2" xfId="8789"/>
    <cellStyle name="RowTitles1-Detail 2 2 2 2 2 4 2 2" xfId="8790"/>
    <cellStyle name="RowTitles1-Detail 2 2 2 2 2 4 2 2 2" xfId="8791"/>
    <cellStyle name="RowTitles1-Detail 2 2 2 2 2 4 2 2 2 2" xfId="8792"/>
    <cellStyle name="RowTitles1-Detail 2 2 2 2 2 4 2 2 3" xfId="8793"/>
    <cellStyle name="RowTitles1-Detail 2 2 2 2 2 4 2 3" xfId="8794"/>
    <cellStyle name="RowTitles1-Detail 2 2 2 2 2 4 2 3 2" xfId="8795"/>
    <cellStyle name="RowTitles1-Detail 2 2 2 2 2 4 2 3 2 2" xfId="8796"/>
    <cellStyle name="RowTitles1-Detail 2 2 2 2 2 4 2 4" xfId="8797"/>
    <cellStyle name="RowTitles1-Detail 2 2 2 2 2 4 2 4 2" xfId="8798"/>
    <cellStyle name="RowTitles1-Detail 2 2 2 2 2 4 2 5" xfId="8799"/>
    <cellStyle name="RowTitles1-Detail 2 2 2 2 2 4 3" xfId="8800"/>
    <cellStyle name="RowTitles1-Detail 2 2 2 2 2 4 3 2" xfId="8801"/>
    <cellStyle name="RowTitles1-Detail 2 2 2 2 2 4 3 2 2" xfId="8802"/>
    <cellStyle name="RowTitles1-Detail 2 2 2 2 2 4 3 2 2 2" xfId="8803"/>
    <cellStyle name="RowTitles1-Detail 2 2 2 2 2 4 3 2 3" xfId="8804"/>
    <cellStyle name="RowTitles1-Detail 2 2 2 2 2 4 3 3" xfId="8805"/>
    <cellStyle name="RowTitles1-Detail 2 2 2 2 2 4 3 3 2" xfId="8806"/>
    <cellStyle name="RowTitles1-Detail 2 2 2 2 2 4 3 3 2 2" xfId="8807"/>
    <cellStyle name="RowTitles1-Detail 2 2 2 2 2 4 3 4" xfId="8808"/>
    <cellStyle name="RowTitles1-Detail 2 2 2 2 2 4 3 4 2" xfId="8809"/>
    <cellStyle name="RowTitles1-Detail 2 2 2 2 2 4 3 5" xfId="8810"/>
    <cellStyle name="RowTitles1-Detail 2 2 2 2 2 4 4" xfId="8811"/>
    <cellStyle name="RowTitles1-Detail 2 2 2 2 2 4 4 2" xfId="8812"/>
    <cellStyle name="RowTitles1-Detail 2 2 2 2 2 4 4 2 2" xfId="8813"/>
    <cellStyle name="RowTitles1-Detail 2 2 2 2 2 4 4 3" xfId="8814"/>
    <cellStyle name="RowTitles1-Detail 2 2 2 2 2 4 5" xfId="8815"/>
    <cellStyle name="RowTitles1-Detail 2 2 2 2 2 4 5 2" xfId="8816"/>
    <cellStyle name="RowTitles1-Detail 2 2 2 2 2 4 5 2 2" xfId="8817"/>
    <cellStyle name="RowTitles1-Detail 2 2 2 2 2 4 6" xfId="8818"/>
    <cellStyle name="RowTitles1-Detail 2 2 2 2 2 4 6 2" xfId="8819"/>
    <cellStyle name="RowTitles1-Detail 2 2 2 2 2 4 7" xfId="8820"/>
    <cellStyle name="RowTitles1-Detail 2 2 2 2 2 5" xfId="8821"/>
    <cellStyle name="RowTitles1-Detail 2 2 2 2 2 5 2" xfId="8822"/>
    <cellStyle name="RowTitles1-Detail 2 2 2 2 2 5 2 2" xfId="8823"/>
    <cellStyle name="RowTitles1-Detail 2 2 2 2 2 5 2 2 2" xfId="8824"/>
    <cellStyle name="RowTitles1-Detail 2 2 2 2 2 5 2 2 2 2" xfId="8825"/>
    <cellStyle name="RowTitles1-Detail 2 2 2 2 2 5 2 2 3" xfId="8826"/>
    <cellStyle name="RowTitles1-Detail 2 2 2 2 2 5 2 3" xfId="8827"/>
    <cellStyle name="RowTitles1-Detail 2 2 2 2 2 5 2 3 2" xfId="8828"/>
    <cellStyle name="RowTitles1-Detail 2 2 2 2 2 5 2 3 2 2" xfId="8829"/>
    <cellStyle name="RowTitles1-Detail 2 2 2 2 2 5 2 4" xfId="8830"/>
    <cellStyle name="RowTitles1-Detail 2 2 2 2 2 5 2 4 2" xfId="8831"/>
    <cellStyle name="RowTitles1-Detail 2 2 2 2 2 5 2 5" xfId="8832"/>
    <cellStyle name="RowTitles1-Detail 2 2 2 2 2 5 3" xfId="8833"/>
    <cellStyle name="RowTitles1-Detail 2 2 2 2 2 5 3 2" xfId="8834"/>
    <cellStyle name="RowTitles1-Detail 2 2 2 2 2 5 3 2 2" xfId="8835"/>
    <cellStyle name="RowTitles1-Detail 2 2 2 2 2 5 3 2 2 2" xfId="8836"/>
    <cellStyle name="RowTitles1-Detail 2 2 2 2 2 5 3 2 3" xfId="8837"/>
    <cellStyle name="RowTitles1-Detail 2 2 2 2 2 5 3 3" xfId="8838"/>
    <cellStyle name="RowTitles1-Detail 2 2 2 2 2 5 3 3 2" xfId="8839"/>
    <cellStyle name="RowTitles1-Detail 2 2 2 2 2 5 3 3 2 2" xfId="8840"/>
    <cellStyle name="RowTitles1-Detail 2 2 2 2 2 5 3 4" xfId="8841"/>
    <cellStyle name="RowTitles1-Detail 2 2 2 2 2 5 3 4 2" xfId="8842"/>
    <cellStyle name="RowTitles1-Detail 2 2 2 2 2 5 3 5" xfId="8843"/>
    <cellStyle name="RowTitles1-Detail 2 2 2 2 2 5 4" xfId="8844"/>
    <cellStyle name="RowTitles1-Detail 2 2 2 2 2 5 4 2" xfId="8845"/>
    <cellStyle name="RowTitles1-Detail 2 2 2 2 2 5 4 2 2" xfId="8846"/>
    <cellStyle name="RowTitles1-Detail 2 2 2 2 2 5 4 3" xfId="8847"/>
    <cellStyle name="RowTitles1-Detail 2 2 2 2 2 5 5" xfId="8848"/>
    <cellStyle name="RowTitles1-Detail 2 2 2 2 2 5 5 2" xfId="8849"/>
    <cellStyle name="RowTitles1-Detail 2 2 2 2 2 5 5 2 2" xfId="8850"/>
    <cellStyle name="RowTitles1-Detail 2 2 2 2 2 5 6" xfId="8851"/>
    <cellStyle name="RowTitles1-Detail 2 2 2 2 2 5 6 2" xfId="8852"/>
    <cellStyle name="RowTitles1-Detail 2 2 2 2 2 5 7" xfId="8853"/>
    <cellStyle name="RowTitles1-Detail 2 2 2 2 2 6" xfId="8854"/>
    <cellStyle name="RowTitles1-Detail 2 2 2 2 2 6 2" xfId="8855"/>
    <cellStyle name="RowTitles1-Detail 2 2 2 2 2 6 2 2" xfId="8856"/>
    <cellStyle name="RowTitles1-Detail 2 2 2 2 2 6 2 2 2" xfId="8857"/>
    <cellStyle name="RowTitles1-Detail 2 2 2 2 2 6 2 2 2 2" xfId="8858"/>
    <cellStyle name="RowTitles1-Detail 2 2 2 2 2 6 2 2 3" xfId="8859"/>
    <cellStyle name="RowTitles1-Detail 2 2 2 2 2 6 2 3" xfId="8860"/>
    <cellStyle name="RowTitles1-Detail 2 2 2 2 2 6 2 3 2" xfId="8861"/>
    <cellStyle name="RowTitles1-Detail 2 2 2 2 2 6 2 3 2 2" xfId="8862"/>
    <cellStyle name="RowTitles1-Detail 2 2 2 2 2 6 2 4" xfId="8863"/>
    <cellStyle name="RowTitles1-Detail 2 2 2 2 2 6 2 4 2" xfId="8864"/>
    <cellStyle name="RowTitles1-Detail 2 2 2 2 2 6 2 5" xfId="8865"/>
    <cellStyle name="RowTitles1-Detail 2 2 2 2 2 6 3" xfId="8866"/>
    <cellStyle name="RowTitles1-Detail 2 2 2 2 2 6 3 2" xfId="8867"/>
    <cellStyle name="RowTitles1-Detail 2 2 2 2 2 6 3 2 2" xfId="8868"/>
    <cellStyle name="RowTitles1-Detail 2 2 2 2 2 6 3 2 2 2" xfId="8869"/>
    <cellStyle name="RowTitles1-Detail 2 2 2 2 2 6 3 2 3" xfId="8870"/>
    <cellStyle name="RowTitles1-Detail 2 2 2 2 2 6 3 3" xfId="8871"/>
    <cellStyle name="RowTitles1-Detail 2 2 2 2 2 6 3 3 2" xfId="8872"/>
    <cellStyle name="RowTitles1-Detail 2 2 2 2 2 6 3 3 2 2" xfId="8873"/>
    <cellStyle name="RowTitles1-Detail 2 2 2 2 2 6 3 4" xfId="8874"/>
    <cellStyle name="RowTitles1-Detail 2 2 2 2 2 6 3 4 2" xfId="8875"/>
    <cellStyle name="RowTitles1-Detail 2 2 2 2 2 6 3 5" xfId="8876"/>
    <cellStyle name="RowTitles1-Detail 2 2 2 2 2 6 4" xfId="8877"/>
    <cellStyle name="RowTitles1-Detail 2 2 2 2 2 6 4 2" xfId="8878"/>
    <cellStyle name="RowTitles1-Detail 2 2 2 2 2 6 4 2 2" xfId="8879"/>
    <cellStyle name="RowTitles1-Detail 2 2 2 2 2 6 4 3" xfId="8880"/>
    <cellStyle name="RowTitles1-Detail 2 2 2 2 2 6 5" xfId="8881"/>
    <cellStyle name="RowTitles1-Detail 2 2 2 2 2 6 5 2" xfId="8882"/>
    <cellStyle name="RowTitles1-Detail 2 2 2 2 2 6 5 2 2" xfId="8883"/>
    <cellStyle name="RowTitles1-Detail 2 2 2 2 2 6 6" xfId="8884"/>
    <cellStyle name="RowTitles1-Detail 2 2 2 2 2 6 6 2" xfId="8885"/>
    <cellStyle name="RowTitles1-Detail 2 2 2 2 2 6 7" xfId="8886"/>
    <cellStyle name="RowTitles1-Detail 2 2 2 2 2 7" xfId="8887"/>
    <cellStyle name="RowTitles1-Detail 2 2 2 2 2 7 2" xfId="8888"/>
    <cellStyle name="RowTitles1-Detail 2 2 2 2 2 7 2 2" xfId="8889"/>
    <cellStyle name="RowTitles1-Detail 2 2 2 2 2 7 2 2 2" xfId="8890"/>
    <cellStyle name="RowTitles1-Detail 2 2 2 2 2 7 2 3" xfId="8891"/>
    <cellStyle name="RowTitles1-Detail 2 2 2 2 2 7 3" xfId="8892"/>
    <cellStyle name="RowTitles1-Detail 2 2 2 2 2 7 3 2" xfId="8893"/>
    <cellStyle name="RowTitles1-Detail 2 2 2 2 2 7 3 2 2" xfId="8894"/>
    <cellStyle name="RowTitles1-Detail 2 2 2 2 2 7 4" xfId="8895"/>
    <cellStyle name="RowTitles1-Detail 2 2 2 2 2 7 4 2" xfId="8896"/>
    <cellStyle name="RowTitles1-Detail 2 2 2 2 2 7 5" xfId="8897"/>
    <cellStyle name="RowTitles1-Detail 2 2 2 2 2 8" xfId="8898"/>
    <cellStyle name="RowTitles1-Detail 2 2 2 2 2 8 2" xfId="8899"/>
    <cellStyle name="RowTitles1-Detail 2 2 2 2 2 9" xfId="8900"/>
    <cellStyle name="RowTitles1-Detail 2 2 2 2 2 9 2" xfId="8901"/>
    <cellStyle name="RowTitles1-Detail 2 2 2 2 2 9 2 2" xfId="8902"/>
    <cellStyle name="RowTitles1-Detail 2 2 2 2 2_STUD aligned by INSTIT" xfId="8903"/>
    <cellStyle name="RowTitles1-Detail 2 2 2 2 3" xfId="650"/>
    <cellStyle name="RowTitles1-Detail 2 2 2 2 3 10" xfId="8904"/>
    <cellStyle name="RowTitles1-Detail 2 2 2 2 3 2" xfId="651"/>
    <cellStyle name="RowTitles1-Detail 2 2 2 2 3 2 2" xfId="8905"/>
    <cellStyle name="RowTitles1-Detail 2 2 2 2 3 2 2 2" xfId="8906"/>
    <cellStyle name="RowTitles1-Detail 2 2 2 2 3 2 2 2 2" xfId="8907"/>
    <cellStyle name="RowTitles1-Detail 2 2 2 2 3 2 2 2 2 2" xfId="8908"/>
    <cellStyle name="RowTitles1-Detail 2 2 2 2 3 2 2 2 3" xfId="8909"/>
    <cellStyle name="RowTitles1-Detail 2 2 2 2 3 2 2 3" xfId="8910"/>
    <cellStyle name="RowTitles1-Detail 2 2 2 2 3 2 2 3 2" xfId="8911"/>
    <cellStyle name="RowTitles1-Detail 2 2 2 2 3 2 2 3 2 2" xfId="8912"/>
    <cellStyle name="RowTitles1-Detail 2 2 2 2 3 2 2 4" xfId="8913"/>
    <cellStyle name="RowTitles1-Detail 2 2 2 2 3 2 2 4 2" xfId="8914"/>
    <cellStyle name="RowTitles1-Detail 2 2 2 2 3 2 2 5" xfId="8915"/>
    <cellStyle name="RowTitles1-Detail 2 2 2 2 3 2 3" xfId="8916"/>
    <cellStyle name="RowTitles1-Detail 2 2 2 2 3 2 3 2" xfId="8917"/>
    <cellStyle name="RowTitles1-Detail 2 2 2 2 3 2 3 2 2" xfId="8918"/>
    <cellStyle name="RowTitles1-Detail 2 2 2 2 3 2 3 2 2 2" xfId="8919"/>
    <cellStyle name="RowTitles1-Detail 2 2 2 2 3 2 3 2 3" xfId="8920"/>
    <cellStyle name="RowTitles1-Detail 2 2 2 2 3 2 3 3" xfId="8921"/>
    <cellStyle name="RowTitles1-Detail 2 2 2 2 3 2 3 3 2" xfId="8922"/>
    <cellStyle name="RowTitles1-Detail 2 2 2 2 3 2 3 3 2 2" xfId="8923"/>
    <cellStyle name="RowTitles1-Detail 2 2 2 2 3 2 3 4" xfId="8924"/>
    <cellStyle name="RowTitles1-Detail 2 2 2 2 3 2 3 4 2" xfId="8925"/>
    <cellStyle name="RowTitles1-Detail 2 2 2 2 3 2 3 5" xfId="8926"/>
    <cellStyle name="RowTitles1-Detail 2 2 2 2 3 2 4" xfId="8927"/>
    <cellStyle name="RowTitles1-Detail 2 2 2 2 3 2 4 2" xfId="8928"/>
    <cellStyle name="RowTitles1-Detail 2 2 2 2 3 2 5" xfId="8929"/>
    <cellStyle name="RowTitles1-Detail 2 2 2 2 3 2 5 2" xfId="8930"/>
    <cellStyle name="RowTitles1-Detail 2 2 2 2 3 2 5 2 2" xfId="8931"/>
    <cellStyle name="RowTitles1-Detail 2 2 2 2 3 2 5 3" xfId="8932"/>
    <cellStyle name="RowTitles1-Detail 2 2 2 2 3 2 6" xfId="8933"/>
    <cellStyle name="RowTitles1-Detail 2 2 2 2 3 2 6 2" xfId="8934"/>
    <cellStyle name="RowTitles1-Detail 2 2 2 2 3 2 6 2 2" xfId="8935"/>
    <cellStyle name="RowTitles1-Detail 2 2 2 2 3 2 7" xfId="8936"/>
    <cellStyle name="RowTitles1-Detail 2 2 2 2 3 2 7 2" xfId="8937"/>
    <cellStyle name="RowTitles1-Detail 2 2 2 2 3 2 8" xfId="8938"/>
    <cellStyle name="RowTitles1-Detail 2 2 2 2 3 2 9" xfId="8939"/>
    <cellStyle name="RowTitles1-Detail 2 2 2 2 3 3" xfId="8940"/>
    <cellStyle name="RowTitles1-Detail 2 2 2 2 3 3 2" xfId="8941"/>
    <cellStyle name="RowTitles1-Detail 2 2 2 2 3 3 2 2" xfId="8942"/>
    <cellStyle name="RowTitles1-Detail 2 2 2 2 3 3 2 2 2" xfId="8943"/>
    <cellStyle name="RowTitles1-Detail 2 2 2 2 3 3 2 2 2 2" xfId="8944"/>
    <cellStyle name="RowTitles1-Detail 2 2 2 2 3 3 2 2 3" xfId="8945"/>
    <cellStyle name="RowTitles1-Detail 2 2 2 2 3 3 2 3" xfId="8946"/>
    <cellStyle name="RowTitles1-Detail 2 2 2 2 3 3 2 3 2" xfId="8947"/>
    <cellStyle name="RowTitles1-Detail 2 2 2 2 3 3 2 3 2 2" xfId="8948"/>
    <cellStyle name="RowTitles1-Detail 2 2 2 2 3 3 2 4" xfId="8949"/>
    <cellStyle name="RowTitles1-Detail 2 2 2 2 3 3 2 4 2" xfId="8950"/>
    <cellStyle name="RowTitles1-Detail 2 2 2 2 3 3 2 5" xfId="8951"/>
    <cellStyle name="RowTitles1-Detail 2 2 2 2 3 3 3" xfId="8952"/>
    <cellStyle name="RowTitles1-Detail 2 2 2 2 3 3 3 2" xfId="8953"/>
    <cellStyle name="RowTitles1-Detail 2 2 2 2 3 3 3 2 2" xfId="8954"/>
    <cellStyle name="RowTitles1-Detail 2 2 2 2 3 3 3 2 2 2" xfId="8955"/>
    <cellStyle name="RowTitles1-Detail 2 2 2 2 3 3 3 2 3" xfId="8956"/>
    <cellStyle name="RowTitles1-Detail 2 2 2 2 3 3 3 3" xfId="8957"/>
    <cellStyle name="RowTitles1-Detail 2 2 2 2 3 3 3 3 2" xfId="8958"/>
    <cellStyle name="RowTitles1-Detail 2 2 2 2 3 3 3 3 2 2" xfId="8959"/>
    <cellStyle name="RowTitles1-Detail 2 2 2 2 3 3 3 4" xfId="8960"/>
    <cellStyle name="RowTitles1-Detail 2 2 2 2 3 3 3 4 2" xfId="8961"/>
    <cellStyle name="RowTitles1-Detail 2 2 2 2 3 3 3 5" xfId="8962"/>
    <cellStyle name="RowTitles1-Detail 2 2 2 2 3 3 4" xfId="8963"/>
    <cellStyle name="RowTitles1-Detail 2 2 2 2 3 3 4 2" xfId="8964"/>
    <cellStyle name="RowTitles1-Detail 2 2 2 2 3 3 5" xfId="8965"/>
    <cellStyle name="RowTitles1-Detail 2 2 2 2 3 3 5 2" xfId="8966"/>
    <cellStyle name="RowTitles1-Detail 2 2 2 2 3 3 5 2 2" xfId="8967"/>
    <cellStyle name="RowTitles1-Detail 2 2 2 2 3 4" xfId="8968"/>
    <cellStyle name="RowTitles1-Detail 2 2 2 2 3 4 2" xfId="8969"/>
    <cellStyle name="RowTitles1-Detail 2 2 2 2 3 4 2 2" xfId="8970"/>
    <cellStyle name="RowTitles1-Detail 2 2 2 2 3 4 2 2 2" xfId="8971"/>
    <cellStyle name="RowTitles1-Detail 2 2 2 2 3 4 2 2 2 2" xfId="8972"/>
    <cellStyle name="RowTitles1-Detail 2 2 2 2 3 4 2 2 3" xfId="8973"/>
    <cellStyle name="RowTitles1-Detail 2 2 2 2 3 4 2 3" xfId="8974"/>
    <cellStyle name="RowTitles1-Detail 2 2 2 2 3 4 2 3 2" xfId="8975"/>
    <cellStyle name="RowTitles1-Detail 2 2 2 2 3 4 2 3 2 2" xfId="8976"/>
    <cellStyle name="RowTitles1-Detail 2 2 2 2 3 4 2 4" xfId="8977"/>
    <cellStyle name="RowTitles1-Detail 2 2 2 2 3 4 2 4 2" xfId="8978"/>
    <cellStyle name="RowTitles1-Detail 2 2 2 2 3 4 2 5" xfId="8979"/>
    <cellStyle name="RowTitles1-Detail 2 2 2 2 3 4 3" xfId="8980"/>
    <cellStyle name="RowTitles1-Detail 2 2 2 2 3 4 3 2" xfId="8981"/>
    <cellStyle name="RowTitles1-Detail 2 2 2 2 3 4 3 2 2" xfId="8982"/>
    <cellStyle name="RowTitles1-Detail 2 2 2 2 3 4 3 2 2 2" xfId="8983"/>
    <cellStyle name="RowTitles1-Detail 2 2 2 2 3 4 3 2 3" xfId="8984"/>
    <cellStyle name="RowTitles1-Detail 2 2 2 2 3 4 3 3" xfId="8985"/>
    <cellStyle name="RowTitles1-Detail 2 2 2 2 3 4 3 3 2" xfId="8986"/>
    <cellStyle name="RowTitles1-Detail 2 2 2 2 3 4 3 3 2 2" xfId="8987"/>
    <cellStyle name="RowTitles1-Detail 2 2 2 2 3 4 3 4" xfId="8988"/>
    <cellStyle name="RowTitles1-Detail 2 2 2 2 3 4 3 4 2" xfId="8989"/>
    <cellStyle name="RowTitles1-Detail 2 2 2 2 3 4 3 5" xfId="8990"/>
    <cellStyle name="RowTitles1-Detail 2 2 2 2 3 4 4" xfId="8991"/>
    <cellStyle name="RowTitles1-Detail 2 2 2 2 3 4 4 2" xfId="8992"/>
    <cellStyle name="RowTitles1-Detail 2 2 2 2 3 4 4 2 2" xfId="8993"/>
    <cellStyle name="RowTitles1-Detail 2 2 2 2 3 4 4 3" xfId="8994"/>
    <cellStyle name="RowTitles1-Detail 2 2 2 2 3 4 5" xfId="8995"/>
    <cellStyle name="RowTitles1-Detail 2 2 2 2 3 4 5 2" xfId="8996"/>
    <cellStyle name="RowTitles1-Detail 2 2 2 2 3 4 5 2 2" xfId="8997"/>
    <cellStyle name="RowTitles1-Detail 2 2 2 2 3 4 6" xfId="8998"/>
    <cellStyle name="RowTitles1-Detail 2 2 2 2 3 4 6 2" xfId="8999"/>
    <cellStyle name="RowTitles1-Detail 2 2 2 2 3 4 7" xfId="9000"/>
    <cellStyle name="RowTitles1-Detail 2 2 2 2 3 5" xfId="9001"/>
    <cellStyle name="RowTitles1-Detail 2 2 2 2 3 5 2" xfId="9002"/>
    <cellStyle name="RowTitles1-Detail 2 2 2 2 3 5 2 2" xfId="9003"/>
    <cellStyle name="RowTitles1-Detail 2 2 2 2 3 5 2 2 2" xfId="9004"/>
    <cellStyle name="RowTitles1-Detail 2 2 2 2 3 5 2 2 2 2" xfId="9005"/>
    <cellStyle name="RowTitles1-Detail 2 2 2 2 3 5 2 2 3" xfId="9006"/>
    <cellStyle name="RowTitles1-Detail 2 2 2 2 3 5 2 3" xfId="9007"/>
    <cellStyle name="RowTitles1-Detail 2 2 2 2 3 5 2 3 2" xfId="9008"/>
    <cellStyle name="RowTitles1-Detail 2 2 2 2 3 5 2 3 2 2" xfId="9009"/>
    <cellStyle name="RowTitles1-Detail 2 2 2 2 3 5 2 4" xfId="9010"/>
    <cellStyle name="RowTitles1-Detail 2 2 2 2 3 5 2 4 2" xfId="9011"/>
    <cellStyle name="RowTitles1-Detail 2 2 2 2 3 5 2 5" xfId="9012"/>
    <cellStyle name="RowTitles1-Detail 2 2 2 2 3 5 3" xfId="9013"/>
    <cellStyle name="RowTitles1-Detail 2 2 2 2 3 5 3 2" xfId="9014"/>
    <cellStyle name="RowTitles1-Detail 2 2 2 2 3 5 3 2 2" xfId="9015"/>
    <cellStyle name="RowTitles1-Detail 2 2 2 2 3 5 3 2 2 2" xfId="9016"/>
    <cellStyle name="RowTitles1-Detail 2 2 2 2 3 5 3 2 3" xfId="9017"/>
    <cellStyle name="RowTitles1-Detail 2 2 2 2 3 5 3 3" xfId="9018"/>
    <cellStyle name="RowTitles1-Detail 2 2 2 2 3 5 3 3 2" xfId="9019"/>
    <cellStyle name="RowTitles1-Detail 2 2 2 2 3 5 3 3 2 2" xfId="9020"/>
    <cellStyle name="RowTitles1-Detail 2 2 2 2 3 5 3 4" xfId="9021"/>
    <cellStyle name="RowTitles1-Detail 2 2 2 2 3 5 3 4 2" xfId="9022"/>
    <cellStyle name="RowTitles1-Detail 2 2 2 2 3 5 3 5" xfId="9023"/>
    <cellStyle name="RowTitles1-Detail 2 2 2 2 3 5 4" xfId="9024"/>
    <cellStyle name="RowTitles1-Detail 2 2 2 2 3 5 4 2" xfId="9025"/>
    <cellStyle name="RowTitles1-Detail 2 2 2 2 3 5 4 2 2" xfId="9026"/>
    <cellStyle name="RowTitles1-Detail 2 2 2 2 3 5 4 3" xfId="9027"/>
    <cellStyle name="RowTitles1-Detail 2 2 2 2 3 5 5" xfId="9028"/>
    <cellStyle name="RowTitles1-Detail 2 2 2 2 3 5 5 2" xfId="9029"/>
    <cellStyle name="RowTitles1-Detail 2 2 2 2 3 5 5 2 2" xfId="9030"/>
    <cellStyle name="RowTitles1-Detail 2 2 2 2 3 5 6" xfId="9031"/>
    <cellStyle name="RowTitles1-Detail 2 2 2 2 3 5 6 2" xfId="9032"/>
    <cellStyle name="RowTitles1-Detail 2 2 2 2 3 5 7" xfId="9033"/>
    <cellStyle name="RowTitles1-Detail 2 2 2 2 3 6" xfId="9034"/>
    <cellStyle name="RowTitles1-Detail 2 2 2 2 3 6 2" xfId="9035"/>
    <cellStyle name="RowTitles1-Detail 2 2 2 2 3 6 2 2" xfId="9036"/>
    <cellStyle name="RowTitles1-Detail 2 2 2 2 3 6 2 2 2" xfId="9037"/>
    <cellStyle name="RowTitles1-Detail 2 2 2 2 3 6 2 2 2 2" xfId="9038"/>
    <cellStyle name="RowTitles1-Detail 2 2 2 2 3 6 2 2 3" xfId="9039"/>
    <cellStyle name="RowTitles1-Detail 2 2 2 2 3 6 2 3" xfId="9040"/>
    <cellStyle name="RowTitles1-Detail 2 2 2 2 3 6 2 3 2" xfId="9041"/>
    <cellStyle name="RowTitles1-Detail 2 2 2 2 3 6 2 3 2 2" xfId="9042"/>
    <cellStyle name="RowTitles1-Detail 2 2 2 2 3 6 2 4" xfId="9043"/>
    <cellStyle name="RowTitles1-Detail 2 2 2 2 3 6 2 4 2" xfId="9044"/>
    <cellStyle name="RowTitles1-Detail 2 2 2 2 3 6 2 5" xfId="9045"/>
    <cellStyle name="RowTitles1-Detail 2 2 2 2 3 6 3" xfId="9046"/>
    <cellStyle name="RowTitles1-Detail 2 2 2 2 3 6 3 2" xfId="9047"/>
    <cellStyle name="RowTitles1-Detail 2 2 2 2 3 6 3 2 2" xfId="9048"/>
    <cellStyle name="RowTitles1-Detail 2 2 2 2 3 6 3 2 2 2" xfId="9049"/>
    <cellStyle name="RowTitles1-Detail 2 2 2 2 3 6 3 2 3" xfId="9050"/>
    <cellStyle name="RowTitles1-Detail 2 2 2 2 3 6 3 3" xfId="9051"/>
    <cellStyle name="RowTitles1-Detail 2 2 2 2 3 6 3 3 2" xfId="9052"/>
    <cellStyle name="RowTitles1-Detail 2 2 2 2 3 6 3 3 2 2" xfId="9053"/>
    <cellStyle name="RowTitles1-Detail 2 2 2 2 3 6 3 4" xfId="9054"/>
    <cellStyle name="RowTitles1-Detail 2 2 2 2 3 6 3 4 2" xfId="9055"/>
    <cellStyle name="RowTitles1-Detail 2 2 2 2 3 6 3 5" xfId="9056"/>
    <cellStyle name="RowTitles1-Detail 2 2 2 2 3 6 4" xfId="9057"/>
    <cellStyle name="RowTitles1-Detail 2 2 2 2 3 6 4 2" xfId="9058"/>
    <cellStyle name="RowTitles1-Detail 2 2 2 2 3 6 4 2 2" xfId="9059"/>
    <cellStyle name="RowTitles1-Detail 2 2 2 2 3 6 4 3" xfId="9060"/>
    <cellStyle name="RowTitles1-Detail 2 2 2 2 3 6 5" xfId="9061"/>
    <cellStyle name="RowTitles1-Detail 2 2 2 2 3 6 5 2" xfId="9062"/>
    <cellStyle name="RowTitles1-Detail 2 2 2 2 3 6 5 2 2" xfId="9063"/>
    <cellStyle name="RowTitles1-Detail 2 2 2 2 3 6 6" xfId="9064"/>
    <cellStyle name="RowTitles1-Detail 2 2 2 2 3 6 6 2" xfId="9065"/>
    <cellStyle name="RowTitles1-Detail 2 2 2 2 3 6 7" xfId="9066"/>
    <cellStyle name="RowTitles1-Detail 2 2 2 2 3 7" xfId="9067"/>
    <cellStyle name="RowTitles1-Detail 2 2 2 2 3 7 2" xfId="9068"/>
    <cellStyle name="RowTitles1-Detail 2 2 2 2 3 7 2 2" xfId="9069"/>
    <cellStyle name="RowTitles1-Detail 2 2 2 2 3 7 2 2 2" xfId="9070"/>
    <cellStyle name="RowTitles1-Detail 2 2 2 2 3 7 2 3" xfId="9071"/>
    <cellStyle name="RowTitles1-Detail 2 2 2 2 3 7 3" xfId="9072"/>
    <cellStyle name="RowTitles1-Detail 2 2 2 2 3 7 3 2" xfId="9073"/>
    <cellStyle name="RowTitles1-Detail 2 2 2 2 3 7 3 2 2" xfId="9074"/>
    <cellStyle name="RowTitles1-Detail 2 2 2 2 3 7 4" xfId="9075"/>
    <cellStyle name="RowTitles1-Detail 2 2 2 2 3 7 4 2" xfId="9076"/>
    <cellStyle name="RowTitles1-Detail 2 2 2 2 3 7 5" xfId="9077"/>
    <cellStyle name="RowTitles1-Detail 2 2 2 2 3 8" xfId="9078"/>
    <cellStyle name="RowTitles1-Detail 2 2 2 2 3 8 2" xfId="9079"/>
    <cellStyle name="RowTitles1-Detail 2 2 2 2 3 8 2 2" xfId="9080"/>
    <cellStyle name="RowTitles1-Detail 2 2 2 2 3 8 2 2 2" xfId="9081"/>
    <cellStyle name="RowTitles1-Detail 2 2 2 2 3 8 2 3" xfId="9082"/>
    <cellStyle name="RowTitles1-Detail 2 2 2 2 3 8 3" xfId="9083"/>
    <cellStyle name="RowTitles1-Detail 2 2 2 2 3 8 3 2" xfId="9084"/>
    <cellStyle name="RowTitles1-Detail 2 2 2 2 3 8 3 2 2" xfId="9085"/>
    <cellStyle name="RowTitles1-Detail 2 2 2 2 3 8 4" xfId="9086"/>
    <cellStyle name="RowTitles1-Detail 2 2 2 2 3 8 4 2" xfId="9087"/>
    <cellStyle name="RowTitles1-Detail 2 2 2 2 3 8 5" xfId="9088"/>
    <cellStyle name="RowTitles1-Detail 2 2 2 2 3 9" xfId="9089"/>
    <cellStyle name="RowTitles1-Detail 2 2 2 2 3 9 2" xfId="9090"/>
    <cellStyle name="RowTitles1-Detail 2 2 2 2 3 9 2 2" xfId="9091"/>
    <cellStyle name="RowTitles1-Detail 2 2 2 2 3_STUD aligned by INSTIT" xfId="9092"/>
    <cellStyle name="RowTitles1-Detail 2 2 2 2 4" xfId="652"/>
    <cellStyle name="RowTitles1-Detail 2 2 2 2 4 10" xfId="9093"/>
    <cellStyle name="RowTitles1-Detail 2 2 2 2 4 2" xfId="653"/>
    <cellStyle name="RowTitles1-Detail 2 2 2 2 4 2 2" xfId="9094"/>
    <cellStyle name="RowTitles1-Detail 2 2 2 2 4 2 2 2" xfId="9095"/>
    <cellStyle name="RowTitles1-Detail 2 2 2 2 4 2 2 2 2" xfId="9096"/>
    <cellStyle name="RowTitles1-Detail 2 2 2 2 4 2 2 2 2 2" xfId="9097"/>
    <cellStyle name="RowTitles1-Detail 2 2 2 2 4 2 2 2 3" xfId="9098"/>
    <cellStyle name="RowTitles1-Detail 2 2 2 2 4 2 2 3" xfId="9099"/>
    <cellStyle name="RowTitles1-Detail 2 2 2 2 4 2 2 3 2" xfId="9100"/>
    <cellStyle name="RowTitles1-Detail 2 2 2 2 4 2 2 3 2 2" xfId="9101"/>
    <cellStyle name="RowTitles1-Detail 2 2 2 2 4 2 2 4" xfId="9102"/>
    <cellStyle name="RowTitles1-Detail 2 2 2 2 4 2 2 4 2" xfId="9103"/>
    <cellStyle name="RowTitles1-Detail 2 2 2 2 4 2 2 5" xfId="9104"/>
    <cellStyle name="RowTitles1-Detail 2 2 2 2 4 2 3" xfId="9105"/>
    <cellStyle name="RowTitles1-Detail 2 2 2 2 4 2 3 2" xfId="9106"/>
    <cellStyle name="RowTitles1-Detail 2 2 2 2 4 2 3 2 2" xfId="9107"/>
    <cellStyle name="RowTitles1-Detail 2 2 2 2 4 2 3 2 2 2" xfId="9108"/>
    <cellStyle name="RowTitles1-Detail 2 2 2 2 4 2 3 2 3" xfId="9109"/>
    <cellStyle name="RowTitles1-Detail 2 2 2 2 4 2 3 3" xfId="9110"/>
    <cellStyle name="RowTitles1-Detail 2 2 2 2 4 2 3 3 2" xfId="9111"/>
    <cellStyle name="RowTitles1-Detail 2 2 2 2 4 2 3 3 2 2" xfId="9112"/>
    <cellStyle name="RowTitles1-Detail 2 2 2 2 4 2 3 4" xfId="9113"/>
    <cellStyle name="RowTitles1-Detail 2 2 2 2 4 2 3 4 2" xfId="9114"/>
    <cellStyle name="RowTitles1-Detail 2 2 2 2 4 2 3 5" xfId="9115"/>
    <cellStyle name="RowTitles1-Detail 2 2 2 2 4 2 4" xfId="9116"/>
    <cellStyle name="RowTitles1-Detail 2 2 2 2 4 2 4 2" xfId="9117"/>
    <cellStyle name="RowTitles1-Detail 2 2 2 2 4 2 5" xfId="9118"/>
    <cellStyle name="RowTitles1-Detail 2 2 2 2 4 2 5 2" xfId="9119"/>
    <cellStyle name="RowTitles1-Detail 2 2 2 2 4 2 5 2 2" xfId="9120"/>
    <cellStyle name="RowTitles1-Detail 2 2 2 2 4 2 5 3" xfId="9121"/>
    <cellStyle name="RowTitles1-Detail 2 2 2 2 4 2 6" xfId="9122"/>
    <cellStyle name="RowTitles1-Detail 2 2 2 2 4 2 6 2" xfId="9123"/>
    <cellStyle name="RowTitles1-Detail 2 2 2 2 4 2 6 2 2" xfId="9124"/>
    <cellStyle name="RowTitles1-Detail 2 2 2 2 4 2 7" xfId="9125"/>
    <cellStyle name="RowTitles1-Detail 2 2 2 2 4 3" xfId="9126"/>
    <cellStyle name="RowTitles1-Detail 2 2 2 2 4 3 2" xfId="9127"/>
    <cellStyle name="RowTitles1-Detail 2 2 2 2 4 3 2 2" xfId="9128"/>
    <cellStyle name="RowTitles1-Detail 2 2 2 2 4 3 2 2 2" xfId="9129"/>
    <cellStyle name="RowTitles1-Detail 2 2 2 2 4 3 2 2 2 2" xfId="9130"/>
    <cellStyle name="RowTitles1-Detail 2 2 2 2 4 3 2 2 3" xfId="9131"/>
    <cellStyle name="RowTitles1-Detail 2 2 2 2 4 3 2 3" xfId="9132"/>
    <cellStyle name="RowTitles1-Detail 2 2 2 2 4 3 2 3 2" xfId="9133"/>
    <cellStyle name="RowTitles1-Detail 2 2 2 2 4 3 2 3 2 2" xfId="9134"/>
    <cellStyle name="RowTitles1-Detail 2 2 2 2 4 3 2 4" xfId="9135"/>
    <cellStyle name="RowTitles1-Detail 2 2 2 2 4 3 2 4 2" xfId="9136"/>
    <cellStyle name="RowTitles1-Detail 2 2 2 2 4 3 2 5" xfId="9137"/>
    <cellStyle name="RowTitles1-Detail 2 2 2 2 4 3 3" xfId="9138"/>
    <cellStyle name="RowTitles1-Detail 2 2 2 2 4 3 3 2" xfId="9139"/>
    <cellStyle name="RowTitles1-Detail 2 2 2 2 4 3 3 2 2" xfId="9140"/>
    <cellStyle name="RowTitles1-Detail 2 2 2 2 4 3 3 2 2 2" xfId="9141"/>
    <cellStyle name="RowTitles1-Detail 2 2 2 2 4 3 3 2 3" xfId="9142"/>
    <cellStyle name="RowTitles1-Detail 2 2 2 2 4 3 3 3" xfId="9143"/>
    <cellStyle name="RowTitles1-Detail 2 2 2 2 4 3 3 3 2" xfId="9144"/>
    <cellStyle name="RowTitles1-Detail 2 2 2 2 4 3 3 3 2 2" xfId="9145"/>
    <cellStyle name="RowTitles1-Detail 2 2 2 2 4 3 3 4" xfId="9146"/>
    <cellStyle name="RowTitles1-Detail 2 2 2 2 4 3 3 4 2" xfId="9147"/>
    <cellStyle name="RowTitles1-Detail 2 2 2 2 4 3 3 5" xfId="9148"/>
    <cellStyle name="RowTitles1-Detail 2 2 2 2 4 3 4" xfId="9149"/>
    <cellStyle name="RowTitles1-Detail 2 2 2 2 4 3 4 2" xfId="9150"/>
    <cellStyle name="RowTitles1-Detail 2 2 2 2 4 3 5" xfId="9151"/>
    <cellStyle name="RowTitles1-Detail 2 2 2 2 4 3 5 2" xfId="9152"/>
    <cellStyle name="RowTitles1-Detail 2 2 2 2 4 3 5 2 2" xfId="9153"/>
    <cellStyle name="RowTitles1-Detail 2 2 2 2 4 3 6" xfId="9154"/>
    <cellStyle name="RowTitles1-Detail 2 2 2 2 4 3 6 2" xfId="9155"/>
    <cellStyle name="RowTitles1-Detail 2 2 2 2 4 3 7" xfId="9156"/>
    <cellStyle name="RowTitles1-Detail 2 2 2 2 4 4" xfId="9157"/>
    <cellStyle name="RowTitles1-Detail 2 2 2 2 4 4 2" xfId="9158"/>
    <cellStyle name="RowTitles1-Detail 2 2 2 2 4 4 2 2" xfId="9159"/>
    <cellStyle name="RowTitles1-Detail 2 2 2 2 4 4 2 2 2" xfId="9160"/>
    <cellStyle name="RowTitles1-Detail 2 2 2 2 4 4 2 2 2 2" xfId="9161"/>
    <cellStyle name="RowTitles1-Detail 2 2 2 2 4 4 2 2 3" xfId="9162"/>
    <cellStyle name="RowTitles1-Detail 2 2 2 2 4 4 2 3" xfId="9163"/>
    <cellStyle name="RowTitles1-Detail 2 2 2 2 4 4 2 3 2" xfId="9164"/>
    <cellStyle name="RowTitles1-Detail 2 2 2 2 4 4 2 3 2 2" xfId="9165"/>
    <cellStyle name="RowTitles1-Detail 2 2 2 2 4 4 2 4" xfId="9166"/>
    <cellStyle name="RowTitles1-Detail 2 2 2 2 4 4 2 4 2" xfId="9167"/>
    <cellStyle name="RowTitles1-Detail 2 2 2 2 4 4 2 5" xfId="9168"/>
    <cellStyle name="RowTitles1-Detail 2 2 2 2 4 4 3" xfId="9169"/>
    <cellStyle name="RowTitles1-Detail 2 2 2 2 4 4 3 2" xfId="9170"/>
    <cellStyle name="RowTitles1-Detail 2 2 2 2 4 4 3 2 2" xfId="9171"/>
    <cellStyle name="RowTitles1-Detail 2 2 2 2 4 4 3 2 2 2" xfId="9172"/>
    <cellStyle name="RowTitles1-Detail 2 2 2 2 4 4 3 2 3" xfId="9173"/>
    <cellStyle name="RowTitles1-Detail 2 2 2 2 4 4 3 3" xfId="9174"/>
    <cellStyle name="RowTitles1-Detail 2 2 2 2 4 4 3 3 2" xfId="9175"/>
    <cellStyle name="RowTitles1-Detail 2 2 2 2 4 4 3 3 2 2" xfId="9176"/>
    <cellStyle name="RowTitles1-Detail 2 2 2 2 4 4 3 4" xfId="9177"/>
    <cellStyle name="RowTitles1-Detail 2 2 2 2 4 4 3 4 2" xfId="9178"/>
    <cellStyle name="RowTitles1-Detail 2 2 2 2 4 4 3 5" xfId="9179"/>
    <cellStyle name="RowTitles1-Detail 2 2 2 2 4 4 4" xfId="9180"/>
    <cellStyle name="RowTitles1-Detail 2 2 2 2 4 4 4 2" xfId="9181"/>
    <cellStyle name="RowTitles1-Detail 2 2 2 2 4 4 5" xfId="9182"/>
    <cellStyle name="RowTitles1-Detail 2 2 2 2 4 4 5 2" xfId="9183"/>
    <cellStyle name="RowTitles1-Detail 2 2 2 2 4 4 5 2 2" xfId="9184"/>
    <cellStyle name="RowTitles1-Detail 2 2 2 2 4 4 5 3" xfId="9185"/>
    <cellStyle name="RowTitles1-Detail 2 2 2 2 4 4 6" xfId="9186"/>
    <cellStyle name="RowTitles1-Detail 2 2 2 2 4 4 6 2" xfId="9187"/>
    <cellStyle name="RowTitles1-Detail 2 2 2 2 4 4 6 2 2" xfId="9188"/>
    <cellStyle name="RowTitles1-Detail 2 2 2 2 4 4 7" xfId="9189"/>
    <cellStyle name="RowTitles1-Detail 2 2 2 2 4 4 7 2" xfId="9190"/>
    <cellStyle name="RowTitles1-Detail 2 2 2 2 4 4 8" xfId="9191"/>
    <cellStyle name="RowTitles1-Detail 2 2 2 2 4 5" xfId="9192"/>
    <cellStyle name="RowTitles1-Detail 2 2 2 2 4 5 2" xfId="9193"/>
    <cellStyle name="RowTitles1-Detail 2 2 2 2 4 5 2 2" xfId="9194"/>
    <cellStyle name="RowTitles1-Detail 2 2 2 2 4 5 2 2 2" xfId="9195"/>
    <cellStyle name="RowTitles1-Detail 2 2 2 2 4 5 2 2 2 2" xfId="9196"/>
    <cellStyle name="RowTitles1-Detail 2 2 2 2 4 5 2 2 3" xfId="9197"/>
    <cellStyle name="RowTitles1-Detail 2 2 2 2 4 5 2 3" xfId="9198"/>
    <cellStyle name="RowTitles1-Detail 2 2 2 2 4 5 2 3 2" xfId="9199"/>
    <cellStyle name="RowTitles1-Detail 2 2 2 2 4 5 2 3 2 2" xfId="9200"/>
    <cellStyle name="RowTitles1-Detail 2 2 2 2 4 5 2 4" xfId="9201"/>
    <cellStyle name="RowTitles1-Detail 2 2 2 2 4 5 2 4 2" xfId="9202"/>
    <cellStyle name="RowTitles1-Detail 2 2 2 2 4 5 2 5" xfId="9203"/>
    <cellStyle name="RowTitles1-Detail 2 2 2 2 4 5 3" xfId="9204"/>
    <cellStyle name="RowTitles1-Detail 2 2 2 2 4 5 3 2" xfId="9205"/>
    <cellStyle name="RowTitles1-Detail 2 2 2 2 4 5 3 2 2" xfId="9206"/>
    <cellStyle name="RowTitles1-Detail 2 2 2 2 4 5 3 2 2 2" xfId="9207"/>
    <cellStyle name="RowTitles1-Detail 2 2 2 2 4 5 3 2 3" xfId="9208"/>
    <cellStyle name="RowTitles1-Detail 2 2 2 2 4 5 3 3" xfId="9209"/>
    <cellStyle name="RowTitles1-Detail 2 2 2 2 4 5 3 3 2" xfId="9210"/>
    <cellStyle name="RowTitles1-Detail 2 2 2 2 4 5 3 3 2 2" xfId="9211"/>
    <cellStyle name="RowTitles1-Detail 2 2 2 2 4 5 3 4" xfId="9212"/>
    <cellStyle name="RowTitles1-Detail 2 2 2 2 4 5 3 4 2" xfId="9213"/>
    <cellStyle name="RowTitles1-Detail 2 2 2 2 4 5 3 5" xfId="9214"/>
    <cellStyle name="RowTitles1-Detail 2 2 2 2 4 5 4" xfId="9215"/>
    <cellStyle name="RowTitles1-Detail 2 2 2 2 4 5 4 2" xfId="9216"/>
    <cellStyle name="RowTitles1-Detail 2 2 2 2 4 5 4 2 2" xfId="9217"/>
    <cellStyle name="RowTitles1-Detail 2 2 2 2 4 5 4 3" xfId="9218"/>
    <cellStyle name="RowTitles1-Detail 2 2 2 2 4 5 5" xfId="9219"/>
    <cellStyle name="RowTitles1-Detail 2 2 2 2 4 5 5 2" xfId="9220"/>
    <cellStyle name="RowTitles1-Detail 2 2 2 2 4 5 5 2 2" xfId="9221"/>
    <cellStyle name="RowTitles1-Detail 2 2 2 2 4 5 6" xfId="9222"/>
    <cellStyle name="RowTitles1-Detail 2 2 2 2 4 5 6 2" xfId="9223"/>
    <cellStyle name="RowTitles1-Detail 2 2 2 2 4 5 7" xfId="9224"/>
    <cellStyle name="RowTitles1-Detail 2 2 2 2 4 6" xfId="9225"/>
    <cellStyle name="RowTitles1-Detail 2 2 2 2 4 6 2" xfId="9226"/>
    <cellStyle name="RowTitles1-Detail 2 2 2 2 4 6 2 2" xfId="9227"/>
    <cellStyle name="RowTitles1-Detail 2 2 2 2 4 6 2 2 2" xfId="9228"/>
    <cellStyle name="RowTitles1-Detail 2 2 2 2 4 6 2 2 2 2" xfId="9229"/>
    <cellStyle name="RowTitles1-Detail 2 2 2 2 4 6 2 2 3" xfId="9230"/>
    <cellStyle name="RowTitles1-Detail 2 2 2 2 4 6 2 3" xfId="9231"/>
    <cellStyle name="RowTitles1-Detail 2 2 2 2 4 6 2 3 2" xfId="9232"/>
    <cellStyle name="RowTitles1-Detail 2 2 2 2 4 6 2 3 2 2" xfId="9233"/>
    <cellStyle name="RowTitles1-Detail 2 2 2 2 4 6 2 4" xfId="9234"/>
    <cellStyle name="RowTitles1-Detail 2 2 2 2 4 6 2 4 2" xfId="9235"/>
    <cellStyle name="RowTitles1-Detail 2 2 2 2 4 6 2 5" xfId="9236"/>
    <cellStyle name="RowTitles1-Detail 2 2 2 2 4 6 3" xfId="9237"/>
    <cellStyle name="RowTitles1-Detail 2 2 2 2 4 6 3 2" xfId="9238"/>
    <cellStyle name="RowTitles1-Detail 2 2 2 2 4 6 3 2 2" xfId="9239"/>
    <cellStyle name="RowTitles1-Detail 2 2 2 2 4 6 3 2 2 2" xfId="9240"/>
    <cellStyle name="RowTitles1-Detail 2 2 2 2 4 6 3 2 3" xfId="9241"/>
    <cellStyle name="RowTitles1-Detail 2 2 2 2 4 6 3 3" xfId="9242"/>
    <cellStyle name="RowTitles1-Detail 2 2 2 2 4 6 3 3 2" xfId="9243"/>
    <cellStyle name="RowTitles1-Detail 2 2 2 2 4 6 3 3 2 2" xfId="9244"/>
    <cellStyle name="RowTitles1-Detail 2 2 2 2 4 6 3 4" xfId="9245"/>
    <cellStyle name="RowTitles1-Detail 2 2 2 2 4 6 3 4 2" xfId="9246"/>
    <cellStyle name="RowTitles1-Detail 2 2 2 2 4 6 3 5" xfId="9247"/>
    <cellStyle name="RowTitles1-Detail 2 2 2 2 4 6 4" xfId="9248"/>
    <cellStyle name="RowTitles1-Detail 2 2 2 2 4 6 4 2" xfId="9249"/>
    <cellStyle name="RowTitles1-Detail 2 2 2 2 4 6 4 2 2" xfId="9250"/>
    <cellStyle name="RowTitles1-Detail 2 2 2 2 4 6 4 3" xfId="9251"/>
    <cellStyle name="RowTitles1-Detail 2 2 2 2 4 6 5" xfId="9252"/>
    <cellStyle name="RowTitles1-Detail 2 2 2 2 4 6 5 2" xfId="9253"/>
    <cellStyle name="RowTitles1-Detail 2 2 2 2 4 6 5 2 2" xfId="9254"/>
    <cellStyle name="RowTitles1-Detail 2 2 2 2 4 6 6" xfId="9255"/>
    <cellStyle name="RowTitles1-Detail 2 2 2 2 4 6 6 2" xfId="9256"/>
    <cellStyle name="RowTitles1-Detail 2 2 2 2 4 6 7" xfId="9257"/>
    <cellStyle name="RowTitles1-Detail 2 2 2 2 4 7" xfId="9258"/>
    <cellStyle name="RowTitles1-Detail 2 2 2 2 4 7 2" xfId="9259"/>
    <cellStyle name="RowTitles1-Detail 2 2 2 2 4 7 2 2" xfId="9260"/>
    <cellStyle name="RowTitles1-Detail 2 2 2 2 4 7 2 2 2" xfId="9261"/>
    <cellStyle name="RowTitles1-Detail 2 2 2 2 4 7 2 3" xfId="9262"/>
    <cellStyle name="RowTitles1-Detail 2 2 2 2 4 7 3" xfId="9263"/>
    <cellStyle name="RowTitles1-Detail 2 2 2 2 4 7 3 2" xfId="9264"/>
    <cellStyle name="RowTitles1-Detail 2 2 2 2 4 7 3 2 2" xfId="9265"/>
    <cellStyle name="RowTitles1-Detail 2 2 2 2 4 7 4" xfId="9266"/>
    <cellStyle name="RowTitles1-Detail 2 2 2 2 4 7 4 2" xfId="9267"/>
    <cellStyle name="RowTitles1-Detail 2 2 2 2 4 7 5" xfId="9268"/>
    <cellStyle name="RowTitles1-Detail 2 2 2 2 4 8" xfId="9269"/>
    <cellStyle name="RowTitles1-Detail 2 2 2 2 4 8 2" xfId="9270"/>
    <cellStyle name="RowTitles1-Detail 2 2 2 2 4 9" xfId="9271"/>
    <cellStyle name="RowTitles1-Detail 2 2 2 2 4 9 2" xfId="9272"/>
    <cellStyle name="RowTitles1-Detail 2 2 2 2 4 9 2 2" xfId="9273"/>
    <cellStyle name="RowTitles1-Detail 2 2 2 2 4_STUD aligned by INSTIT" xfId="9274"/>
    <cellStyle name="RowTitles1-Detail 2 2 2 2 5" xfId="654"/>
    <cellStyle name="RowTitles1-Detail 2 2 2 2 5 2" xfId="9275"/>
    <cellStyle name="RowTitles1-Detail 2 2 2 2 5 2 2" xfId="9276"/>
    <cellStyle name="RowTitles1-Detail 2 2 2 2 5 2 2 2" xfId="9277"/>
    <cellStyle name="RowTitles1-Detail 2 2 2 2 5 2 2 2 2" xfId="9278"/>
    <cellStyle name="RowTitles1-Detail 2 2 2 2 5 2 2 3" xfId="9279"/>
    <cellStyle name="RowTitles1-Detail 2 2 2 2 5 2 3" xfId="9280"/>
    <cellStyle name="RowTitles1-Detail 2 2 2 2 5 2 3 2" xfId="9281"/>
    <cellStyle name="RowTitles1-Detail 2 2 2 2 5 2 3 2 2" xfId="9282"/>
    <cellStyle name="RowTitles1-Detail 2 2 2 2 5 2 4" xfId="9283"/>
    <cellStyle name="RowTitles1-Detail 2 2 2 2 5 2 4 2" xfId="9284"/>
    <cellStyle name="RowTitles1-Detail 2 2 2 2 5 2 5" xfId="9285"/>
    <cellStyle name="RowTitles1-Detail 2 2 2 2 5 3" xfId="9286"/>
    <cellStyle name="RowTitles1-Detail 2 2 2 2 5 3 2" xfId="9287"/>
    <cellStyle name="RowTitles1-Detail 2 2 2 2 5 3 2 2" xfId="9288"/>
    <cellStyle name="RowTitles1-Detail 2 2 2 2 5 3 2 2 2" xfId="9289"/>
    <cellStyle name="RowTitles1-Detail 2 2 2 2 5 3 2 3" xfId="9290"/>
    <cellStyle name="RowTitles1-Detail 2 2 2 2 5 3 3" xfId="9291"/>
    <cellStyle name="RowTitles1-Detail 2 2 2 2 5 3 3 2" xfId="9292"/>
    <cellStyle name="RowTitles1-Detail 2 2 2 2 5 3 3 2 2" xfId="9293"/>
    <cellStyle name="RowTitles1-Detail 2 2 2 2 5 3 4" xfId="9294"/>
    <cellStyle name="RowTitles1-Detail 2 2 2 2 5 3 4 2" xfId="9295"/>
    <cellStyle name="RowTitles1-Detail 2 2 2 2 5 3 5" xfId="9296"/>
    <cellStyle name="RowTitles1-Detail 2 2 2 2 5 4" xfId="9297"/>
    <cellStyle name="RowTitles1-Detail 2 2 2 2 5 4 2" xfId="9298"/>
    <cellStyle name="RowTitles1-Detail 2 2 2 2 5 5" xfId="9299"/>
    <cellStyle name="RowTitles1-Detail 2 2 2 2 5 5 2" xfId="9300"/>
    <cellStyle name="RowTitles1-Detail 2 2 2 2 5 5 2 2" xfId="9301"/>
    <cellStyle name="RowTitles1-Detail 2 2 2 2 5 5 3" xfId="9302"/>
    <cellStyle name="RowTitles1-Detail 2 2 2 2 5 6" xfId="9303"/>
    <cellStyle name="RowTitles1-Detail 2 2 2 2 5 6 2" xfId="9304"/>
    <cellStyle name="RowTitles1-Detail 2 2 2 2 5 6 2 2" xfId="9305"/>
    <cellStyle name="RowTitles1-Detail 2 2 2 2 5 7" xfId="9306"/>
    <cellStyle name="RowTitles1-Detail 2 2 2 2 6" xfId="9307"/>
    <cellStyle name="RowTitles1-Detail 2 2 2 2 6 2" xfId="9308"/>
    <cellStyle name="RowTitles1-Detail 2 2 2 2 6 2 2" xfId="9309"/>
    <cellStyle name="RowTitles1-Detail 2 2 2 2 6 2 2 2" xfId="9310"/>
    <cellStyle name="RowTitles1-Detail 2 2 2 2 6 2 2 2 2" xfId="9311"/>
    <cellStyle name="RowTitles1-Detail 2 2 2 2 6 2 2 3" xfId="9312"/>
    <cellStyle name="RowTitles1-Detail 2 2 2 2 6 2 3" xfId="9313"/>
    <cellStyle name="RowTitles1-Detail 2 2 2 2 6 2 3 2" xfId="9314"/>
    <cellStyle name="RowTitles1-Detail 2 2 2 2 6 2 3 2 2" xfId="9315"/>
    <cellStyle name="RowTitles1-Detail 2 2 2 2 6 2 4" xfId="9316"/>
    <cellStyle name="RowTitles1-Detail 2 2 2 2 6 2 4 2" xfId="9317"/>
    <cellStyle name="RowTitles1-Detail 2 2 2 2 6 2 5" xfId="9318"/>
    <cellStyle name="RowTitles1-Detail 2 2 2 2 6 3" xfId="9319"/>
    <cellStyle name="RowTitles1-Detail 2 2 2 2 6 3 2" xfId="9320"/>
    <cellStyle name="RowTitles1-Detail 2 2 2 2 6 3 2 2" xfId="9321"/>
    <cellStyle name="RowTitles1-Detail 2 2 2 2 6 3 2 2 2" xfId="9322"/>
    <cellStyle name="RowTitles1-Detail 2 2 2 2 6 3 2 3" xfId="9323"/>
    <cellStyle name="RowTitles1-Detail 2 2 2 2 6 3 3" xfId="9324"/>
    <cellStyle name="RowTitles1-Detail 2 2 2 2 6 3 3 2" xfId="9325"/>
    <cellStyle name="RowTitles1-Detail 2 2 2 2 6 3 3 2 2" xfId="9326"/>
    <cellStyle name="RowTitles1-Detail 2 2 2 2 6 3 4" xfId="9327"/>
    <cellStyle name="RowTitles1-Detail 2 2 2 2 6 3 4 2" xfId="9328"/>
    <cellStyle name="RowTitles1-Detail 2 2 2 2 6 3 5" xfId="9329"/>
    <cellStyle name="RowTitles1-Detail 2 2 2 2 6 4" xfId="9330"/>
    <cellStyle name="RowTitles1-Detail 2 2 2 2 6 4 2" xfId="9331"/>
    <cellStyle name="RowTitles1-Detail 2 2 2 2 6 5" xfId="9332"/>
    <cellStyle name="RowTitles1-Detail 2 2 2 2 6 5 2" xfId="9333"/>
    <cellStyle name="RowTitles1-Detail 2 2 2 2 6 5 2 2" xfId="9334"/>
    <cellStyle name="RowTitles1-Detail 2 2 2 2 6 6" xfId="9335"/>
    <cellStyle name="RowTitles1-Detail 2 2 2 2 6 6 2" xfId="9336"/>
    <cellStyle name="RowTitles1-Detail 2 2 2 2 6 7" xfId="9337"/>
    <cellStyle name="RowTitles1-Detail 2 2 2 2 7" xfId="9338"/>
    <cellStyle name="RowTitles1-Detail 2 2 2 2 7 2" xfId="9339"/>
    <cellStyle name="RowTitles1-Detail 2 2 2 2 7 2 2" xfId="9340"/>
    <cellStyle name="RowTitles1-Detail 2 2 2 2 7 2 2 2" xfId="9341"/>
    <cellStyle name="RowTitles1-Detail 2 2 2 2 7 2 2 2 2" xfId="9342"/>
    <cellStyle name="RowTitles1-Detail 2 2 2 2 7 2 2 3" xfId="9343"/>
    <cellStyle name="RowTitles1-Detail 2 2 2 2 7 2 3" xfId="9344"/>
    <cellStyle name="RowTitles1-Detail 2 2 2 2 7 2 3 2" xfId="9345"/>
    <cellStyle name="RowTitles1-Detail 2 2 2 2 7 2 3 2 2" xfId="9346"/>
    <cellStyle name="RowTitles1-Detail 2 2 2 2 7 2 4" xfId="9347"/>
    <cellStyle name="RowTitles1-Detail 2 2 2 2 7 2 4 2" xfId="9348"/>
    <cellStyle name="RowTitles1-Detail 2 2 2 2 7 2 5" xfId="9349"/>
    <cellStyle name="RowTitles1-Detail 2 2 2 2 7 3" xfId="9350"/>
    <cellStyle name="RowTitles1-Detail 2 2 2 2 7 3 2" xfId="9351"/>
    <cellStyle name="RowTitles1-Detail 2 2 2 2 7 3 2 2" xfId="9352"/>
    <cellStyle name="RowTitles1-Detail 2 2 2 2 7 3 2 2 2" xfId="9353"/>
    <cellStyle name="RowTitles1-Detail 2 2 2 2 7 3 2 3" xfId="9354"/>
    <cellStyle name="RowTitles1-Detail 2 2 2 2 7 3 3" xfId="9355"/>
    <cellStyle name="RowTitles1-Detail 2 2 2 2 7 3 3 2" xfId="9356"/>
    <cellStyle name="RowTitles1-Detail 2 2 2 2 7 3 3 2 2" xfId="9357"/>
    <cellStyle name="RowTitles1-Detail 2 2 2 2 7 3 4" xfId="9358"/>
    <cellStyle name="RowTitles1-Detail 2 2 2 2 7 3 4 2" xfId="9359"/>
    <cellStyle name="RowTitles1-Detail 2 2 2 2 7 3 5" xfId="9360"/>
    <cellStyle name="RowTitles1-Detail 2 2 2 2 7 4" xfId="9361"/>
    <cellStyle name="RowTitles1-Detail 2 2 2 2 7 4 2" xfId="9362"/>
    <cellStyle name="RowTitles1-Detail 2 2 2 2 7 5" xfId="9363"/>
    <cellStyle name="RowTitles1-Detail 2 2 2 2 7 5 2" xfId="9364"/>
    <cellStyle name="RowTitles1-Detail 2 2 2 2 7 5 2 2" xfId="9365"/>
    <cellStyle name="RowTitles1-Detail 2 2 2 2 7 5 3" xfId="9366"/>
    <cellStyle name="RowTitles1-Detail 2 2 2 2 7 6" xfId="9367"/>
    <cellStyle name="RowTitles1-Detail 2 2 2 2 7 6 2" xfId="9368"/>
    <cellStyle name="RowTitles1-Detail 2 2 2 2 7 6 2 2" xfId="9369"/>
    <cellStyle name="RowTitles1-Detail 2 2 2 2 7 7" xfId="9370"/>
    <cellStyle name="RowTitles1-Detail 2 2 2 2 7 7 2" xfId="9371"/>
    <cellStyle name="RowTitles1-Detail 2 2 2 2 7 8" xfId="9372"/>
    <cellStyle name="RowTitles1-Detail 2 2 2 2 8" xfId="9373"/>
    <cellStyle name="RowTitles1-Detail 2 2 2 2 8 2" xfId="9374"/>
    <cellStyle name="RowTitles1-Detail 2 2 2 2 8 2 2" xfId="9375"/>
    <cellStyle name="RowTitles1-Detail 2 2 2 2 8 2 2 2" xfId="9376"/>
    <cellStyle name="RowTitles1-Detail 2 2 2 2 8 2 2 2 2" xfId="9377"/>
    <cellStyle name="RowTitles1-Detail 2 2 2 2 8 2 2 3" xfId="9378"/>
    <cellStyle name="RowTitles1-Detail 2 2 2 2 8 2 3" xfId="9379"/>
    <cellStyle name="RowTitles1-Detail 2 2 2 2 8 2 3 2" xfId="9380"/>
    <cellStyle name="RowTitles1-Detail 2 2 2 2 8 2 3 2 2" xfId="9381"/>
    <cellStyle name="RowTitles1-Detail 2 2 2 2 8 2 4" xfId="9382"/>
    <cellStyle name="RowTitles1-Detail 2 2 2 2 8 2 4 2" xfId="9383"/>
    <cellStyle name="RowTitles1-Detail 2 2 2 2 8 2 5" xfId="9384"/>
    <cellStyle name="RowTitles1-Detail 2 2 2 2 8 3" xfId="9385"/>
    <cellStyle name="RowTitles1-Detail 2 2 2 2 8 3 2" xfId="9386"/>
    <cellStyle name="RowTitles1-Detail 2 2 2 2 8 3 2 2" xfId="9387"/>
    <cellStyle name="RowTitles1-Detail 2 2 2 2 8 3 2 2 2" xfId="9388"/>
    <cellStyle name="RowTitles1-Detail 2 2 2 2 8 3 2 3" xfId="9389"/>
    <cellStyle name="RowTitles1-Detail 2 2 2 2 8 3 3" xfId="9390"/>
    <cellStyle name="RowTitles1-Detail 2 2 2 2 8 3 3 2" xfId="9391"/>
    <cellStyle name="RowTitles1-Detail 2 2 2 2 8 3 3 2 2" xfId="9392"/>
    <cellStyle name="RowTitles1-Detail 2 2 2 2 8 3 4" xfId="9393"/>
    <cellStyle name="RowTitles1-Detail 2 2 2 2 8 3 4 2" xfId="9394"/>
    <cellStyle name="RowTitles1-Detail 2 2 2 2 8 3 5" xfId="9395"/>
    <cellStyle name="RowTitles1-Detail 2 2 2 2 8 4" xfId="9396"/>
    <cellStyle name="RowTitles1-Detail 2 2 2 2 8 4 2" xfId="9397"/>
    <cellStyle name="RowTitles1-Detail 2 2 2 2 8 4 2 2" xfId="9398"/>
    <cellStyle name="RowTitles1-Detail 2 2 2 2 8 4 3" xfId="9399"/>
    <cellStyle name="RowTitles1-Detail 2 2 2 2 8 5" xfId="9400"/>
    <cellStyle name="RowTitles1-Detail 2 2 2 2 8 5 2" xfId="9401"/>
    <cellStyle name="RowTitles1-Detail 2 2 2 2 8 5 2 2" xfId="9402"/>
    <cellStyle name="RowTitles1-Detail 2 2 2 2 8 6" xfId="9403"/>
    <cellStyle name="RowTitles1-Detail 2 2 2 2 8 6 2" xfId="9404"/>
    <cellStyle name="RowTitles1-Detail 2 2 2 2 8 7" xfId="9405"/>
    <cellStyle name="RowTitles1-Detail 2 2 2 2 9" xfId="9406"/>
    <cellStyle name="RowTitles1-Detail 2 2 2 2 9 2" xfId="9407"/>
    <cellStyle name="RowTitles1-Detail 2 2 2 2 9 2 2" xfId="9408"/>
    <cellStyle name="RowTitles1-Detail 2 2 2 2 9 2 2 2" xfId="9409"/>
    <cellStyle name="RowTitles1-Detail 2 2 2 2 9 2 2 2 2" xfId="9410"/>
    <cellStyle name="RowTitles1-Detail 2 2 2 2 9 2 2 3" xfId="9411"/>
    <cellStyle name="RowTitles1-Detail 2 2 2 2 9 2 3" xfId="9412"/>
    <cellStyle name="RowTitles1-Detail 2 2 2 2 9 2 3 2" xfId="9413"/>
    <cellStyle name="RowTitles1-Detail 2 2 2 2 9 2 3 2 2" xfId="9414"/>
    <cellStyle name="RowTitles1-Detail 2 2 2 2 9 2 4" xfId="9415"/>
    <cellStyle name="RowTitles1-Detail 2 2 2 2 9 2 4 2" xfId="9416"/>
    <cellStyle name="RowTitles1-Detail 2 2 2 2 9 2 5" xfId="9417"/>
    <cellStyle name="RowTitles1-Detail 2 2 2 2 9 3" xfId="9418"/>
    <cellStyle name="RowTitles1-Detail 2 2 2 2 9 3 2" xfId="9419"/>
    <cellStyle name="RowTitles1-Detail 2 2 2 2 9 3 2 2" xfId="9420"/>
    <cellStyle name="RowTitles1-Detail 2 2 2 2 9 3 2 2 2" xfId="9421"/>
    <cellStyle name="RowTitles1-Detail 2 2 2 2 9 3 2 3" xfId="9422"/>
    <cellStyle name="RowTitles1-Detail 2 2 2 2 9 3 3" xfId="9423"/>
    <cellStyle name="RowTitles1-Detail 2 2 2 2 9 3 3 2" xfId="9424"/>
    <cellStyle name="RowTitles1-Detail 2 2 2 2 9 3 3 2 2" xfId="9425"/>
    <cellStyle name="RowTitles1-Detail 2 2 2 2 9 3 4" xfId="9426"/>
    <cellStyle name="RowTitles1-Detail 2 2 2 2 9 3 4 2" xfId="9427"/>
    <cellStyle name="RowTitles1-Detail 2 2 2 2 9 3 5" xfId="9428"/>
    <cellStyle name="RowTitles1-Detail 2 2 2 2 9 4" xfId="9429"/>
    <cellStyle name="RowTitles1-Detail 2 2 2 2 9 4 2" xfId="9430"/>
    <cellStyle name="RowTitles1-Detail 2 2 2 2 9 4 2 2" xfId="9431"/>
    <cellStyle name="RowTitles1-Detail 2 2 2 2 9 4 3" xfId="9432"/>
    <cellStyle name="RowTitles1-Detail 2 2 2 2 9 5" xfId="9433"/>
    <cellStyle name="RowTitles1-Detail 2 2 2 2 9 5 2" xfId="9434"/>
    <cellStyle name="RowTitles1-Detail 2 2 2 2 9 5 2 2" xfId="9435"/>
    <cellStyle name="RowTitles1-Detail 2 2 2 2 9 6" xfId="9436"/>
    <cellStyle name="RowTitles1-Detail 2 2 2 2 9 6 2" xfId="9437"/>
    <cellStyle name="RowTitles1-Detail 2 2 2 2 9 7" xfId="9438"/>
    <cellStyle name="RowTitles1-Detail 2 2 2 2_STUD aligned by INSTIT" xfId="9439"/>
    <cellStyle name="RowTitles1-Detail 2 2 2 3" xfId="655"/>
    <cellStyle name="RowTitles1-Detail 2 2 2 3 10" xfId="9440"/>
    <cellStyle name="RowTitles1-Detail 2 2 2 3 2" xfId="656"/>
    <cellStyle name="RowTitles1-Detail 2 2 2 3 2 2" xfId="9441"/>
    <cellStyle name="RowTitles1-Detail 2 2 2 3 2 2 2" xfId="9442"/>
    <cellStyle name="RowTitles1-Detail 2 2 2 3 2 2 2 2" xfId="9443"/>
    <cellStyle name="RowTitles1-Detail 2 2 2 3 2 2 2 2 2" xfId="9444"/>
    <cellStyle name="RowTitles1-Detail 2 2 2 3 2 2 2 3" xfId="9445"/>
    <cellStyle name="RowTitles1-Detail 2 2 2 3 2 2 3" xfId="9446"/>
    <cellStyle name="RowTitles1-Detail 2 2 2 3 2 2 3 2" xfId="9447"/>
    <cellStyle name="RowTitles1-Detail 2 2 2 3 2 2 3 2 2" xfId="9448"/>
    <cellStyle name="RowTitles1-Detail 2 2 2 3 2 2 4" xfId="9449"/>
    <cellStyle name="RowTitles1-Detail 2 2 2 3 2 2 4 2" xfId="9450"/>
    <cellStyle name="RowTitles1-Detail 2 2 2 3 2 2 5" xfId="9451"/>
    <cellStyle name="RowTitles1-Detail 2 2 2 3 2 3" xfId="9452"/>
    <cellStyle name="RowTitles1-Detail 2 2 2 3 2 3 2" xfId="9453"/>
    <cellStyle name="RowTitles1-Detail 2 2 2 3 2 3 2 2" xfId="9454"/>
    <cellStyle name="RowTitles1-Detail 2 2 2 3 2 3 2 2 2" xfId="9455"/>
    <cellStyle name="RowTitles1-Detail 2 2 2 3 2 3 2 3" xfId="9456"/>
    <cellStyle name="RowTitles1-Detail 2 2 2 3 2 3 3" xfId="9457"/>
    <cellStyle name="RowTitles1-Detail 2 2 2 3 2 3 3 2" xfId="9458"/>
    <cellStyle name="RowTitles1-Detail 2 2 2 3 2 3 3 2 2" xfId="9459"/>
    <cellStyle name="RowTitles1-Detail 2 2 2 3 2 3 4" xfId="9460"/>
    <cellStyle name="RowTitles1-Detail 2 2 2 3 2 3 4 2" xfId="9461"/>
    <cellStyle name="RowTitles1-Detail 2 2 2 3 2 3 5" xfId="9462"/>
    <cellStyle name="RowTitles1-Detail 2 2 2 3 2 4" xfId="9463"/>
    <cellStyle name="RowTitles1-Detail 2 2 2 3 2 4 2" xfId="9464"/>
    <cellStyle name="RowTitles1-Detail 2 2 2 3 2 5" xfId="9465"/>
    <cellStyle name="RowTitles1-Detail 2 2 2 3 2 5 2" xfId="9466"/>
    <cellStyle name="RowTitles1-Detail 2 2 2 3 2 5 2 2" xfId="9467"/>
    <cellStyle name="RowTitles1-Detail 2 2 2 3 2 6" xfId="9468"/>
    <cellStyle name="RowTitles1-Detail 2 2 2 3 3" xfId="9469"/>
    <cellStyle name="RowTitles1-Detail 2 2 2 3 3 2" xfId="9470"/>
    <cellStyle name="RowTitles1-Detail 2 2 2 3 3 2 2" xfId="9471"/>
    <cellStyle name="RowTitles1-Detail 2 2 2 3 3 2 2 2" xfId="9472"/>
    <cellStyle name="RowTitles1-Detail 2 2 2 3 3 2 2 2 2" xfId="9473"/>
    <cellStyle name="RowTitles1-Detail 2 2 2 3 3 2 2 3" xfId="9474"/>
    <cellStyle name="RowTitles1-Detail 2 2 2 3 3 2 3" xfId="9475"/>
    <cellStyle name="RowTitles1-Detail 2 2 2 3 3 2 3 2" xfId="9476"/>
    <cellStyle name="RowTitles1-Detail 2 2 2 3 3 2 3 2 2" xfId="9477"/>
    <cellStyle name="RowTitles1-Detail 2 2 2 3 3 2 4" xfId="9478"/>
    <cellStyle name="RowTitles1-Detail 2 2 2 3 3 2 4 2" xfId="9479"/>
    <cellStyle name="RowTitles1-Detail 2 2 2 3 3 2 5" xfId="9480"/>
    <cellStyle name="RowTitles1-Detail 2 2 2 3 3 3" xfId="9481"/>
    <cellStyle name="RowTitles1-Detail 2 2 2 3 3 3 2" xfId="9482"/>
    <cellStyle name="RowTitles1-Detail 2 2 2 3 3 3 2 2" xfId="9483"/>
    <cellStyle name="RowTitles1-Detail 2 2 2 3 3 3 2 2 2" xfId="9484"/>
    <cellStyle name="RowTitles1-Detail 2 2 2 3 3 3 2 3" xfId="9485"/>
    <cellStyle name="RowTitles1-Detail 2 2 2 3 3 3 3" xfId="9486"/>
    <cellStyle name="RowTitles1-Detail 2 2 2 3 3 3 3 2" xfId="9487"/>
    <cellStyle name="RowTitles1-Detail 2 2 2 3 3 3 3 2 2" xfId="9488"/>
    <cellStyle name="RowTitles1-Detail 2 2 2 3 3 3 4" xfId="9489"/>
    <cellStyle name="RowTitles1-Detail 2 2 2 3 3 3 4 2" xfId="9490"/>
    <cellStyle name="RowTitles1-Detail 2 2 2 3 3 3 5" xfId="9491"/>
    <cellStyle name="RowTitles1-Detail 2 2 2 3 3 4" xfId="9492"/>
    <cellStyle name="RowTitles1-Detail 2 2 2 3 3 4 2" xfId="9493"/>
    <cellStyle name="RowTitles1-Detail 2 2 2 3 3 5" xfId="9494"/>
    <cellStyle name="RowTitles1-Detail 2 2 2 3 3 5 2" xfId="9495"/>
    <cellStyle name="RowTitles1-Detail 2 2 2 3 3 5 2 2" xfId="9496"/>
    <cellStyle name="RowTitles1-Detail 2 2 2 3 3 5 3" xfId="9497"/>
    <cellStyle name="RowTitles1-Detail 2 2 2 3 3 6" xfId="9498"/>
    <cellStyle name="RowTitles1-Detail 2 2 2 3 3 6 2" xfId="9499"/>
    <cellStyle name="RowTitles1-Detail 2 2 2 3 3 6 2 2" xfId="9500"/>
    <cellStyle name="RowTitles1-Detail 2 2 2 3 3 7" xfId="9501"/>
    <cellStyle name="RowTitles1-Detail 2 2 2 3 3 7 2" xfId="9502"/>
    <cellStyle name="RowTitles1-Detail 2 2 2 3 3 8" xfId="9503"/>
    <cellStyle name="RowTitles1-Detail 2 2 2 3 4" xfId="9504"/>
    <cellStyle name="RowTitles1-Detail 2 2 2 3 4 2" xfId="9505"/>
    <cellStyle name="RowTitles1-Detail 2 2 2 3 4 2 2" xfId="9506"/>
    <cellStyle name="RowTitles1-Detail 2 2 2 3 4 2 2 2" xfId="9507"/>
    <cellStyle name="RowTitles1-Detail 2 2 2 3 4 2 2 2 2" xfId="9508"/>
    <cellStyle name="RowTitles1-Detail 2 2 2 3 4 2 2 3" xfId="9509"/>
    <cellStyle name="RowTitles1-Detail 2 2 2 3 4 2 3" xfId="9510"/>
    <cellStyle name="RowTitles1-Detail 2 2 2 3 4 2 3 2" xfId="9511"/>
    <cellStyle name="RowTitles1-Detail 2 2 2 3 4 2 3 2 2" xfId="9512"/>
    <cellStyle name="RowTitles1-Detail 2 2 2 3 4 2 4" xfId="9513"/>
    <cellStyle name="RowTitles1-Detail 2 2 2 3 4 2 4 2" xfId="9514"/>
    <cellStyle name="RowTitles1-Detail 2 2 2 3 4 2 5" xfId="9515"/>
    <cellStyle name="RowTitles1-Detail 2 2 2 3 4 3" xfId="9516"/>
    <cellStyle name="RowTitles1-Detail 2 2 2 3 4 3 2" xfId="9517"/>
    <cellStyle name="RowTitles1-Detail 2 2 2 3 4 3 2 2" xfId="9518"/>
    <cellStyle name="RowTitles1-Detail 2 2 2 3 4 3 2 2 2" xfId="9519"/>
    <cellStyle name="RowTitles1-Detail 2 2 2 3 4 3 2 3" xfId="9520"/>
    <cellStyle name="RowTitles1-Detail 2 2 2 3 4 3 3" xfId="9521"/>
    <cellStyle name="RowTitles1-Detail 2 2 2 3 4 3 3 2" xfId="9522"/>
    <cellStyle name="RowTitles1-Detail 2 2 2 3 4 3 3 2 2" xfId="9523"/>
    <cellStyle name="RowTitles1-Detail 2 2 2 3 4 3 4" xfId="9524"/>
    <cellStyle name="RowTitles1-Detail 2 2 2 3 4 3 4 2" xfId="9525"/>
    <cellStyle name="RowTitles1-Detail 2 2 2 3 4 3 5" xfId="9526"/>
    <cellStyle name="RowTitles1-Detail 2 2 2 3 4 4" xfId="9527"/>
    <cellStyle name="RowTitles1-Detail 2 2 2 3 4 4 2" xfId="9528"/>
    <cellStyle name="RowTitles1-Detail 2 2 2 3 4 4 2 2" xfId="9529"/>
    <cellStyle name="RowTitles1-Detail 2 2 2 3 4 4 3" xfId="9530"/>
    <cellStyle name="RowTitles1-Detail 2 2 2 3 4 5" xfId="9531"/>
    <cellStyle name="RowTitles1-Detail 2 2 2 3 4 5 2" xfId="9532"/>
    <cellStyle name="RowTitles1-Detail 2 2 2 3 4 5 2 2" xfId="9533"/>
    <cellStyle name="RowTitles1-Detail 2 2 2 3 4 6" xfId="9534"/>
    <cellStyle name="RowTitles1-Detail 2 2 2 3 4 6 2" xfId="9535"/>
    <cellStyle name="RowTitles1-Detail 2 2 2 3 4 7" xfId="9536"/>
    <cellStyle name="RowTitles1-Detail 2 2 2 3 5" xfId="9537"/>
    <cellStyle name="RowTitles1-Detail 2 2 2 3 5 2" xfId="9538"/>
    <cellStyle name="RowTitles1-Detail 2 2 2 3 5 2 2" xfId="9539"/>
    <cellStyle name="RowTitles1-Detail 2 2 2 3 5 2 2 2" xfId="9540"/>
    <cellStyle name="RowTitles1-Detail 2 2 2 3 5 2 2 2 2" xfId="9541"/>
    <cellStyle name="RowTitles1-Detail 2 2 2 3 5 2 2 3" xfId="9542"/>
    <cellStyle name="RowTitles1-Detail 2 2 2 3 5 2 3" xfId="9543"/>
    <cellStyle name="RowTitles1-Detail 2 2 2 3 5 2 3 2" xfId="9544"/>
    <cellStyle name="RowTitles1-Detail 2 2 2 3 5 2 3 2 2" xfId="9545"/>
    <cellStyle name="RowTitles1-Detail 2 2 2 3 5 2 4" xfId="9546"/>
    <cellStyle name="RowTitles1-Detail 2 2 2 3 5 2 4 2" xfId="9547"/>
    <cellStyle name="RowTitles1-Detail 2 2 2 3 5 2 5" xfId="9548"/>
    <cellStyle name="RowTitles1-Detail 2 2 2 3 5 3" xfId="9549"/>
    <cellStyle name="RowTitles1-Detail 2 2 2 3 5 3 2" xfId="9550"/>
    <cellStyle name="RowTitles1-Detail 2 2 2 3 5 3 2 2" xfId="9551"/>
    <cellStyle name="RowTitles1-Detail 2 2 2 3 5 3 2 2 2" xfId="9552"/>
    <cellStyle name="RowTitles1-Detail 2 2 2 3 5 3 2 3" xfId="9553"/>
    <cellStyle name="RowTitles1-Detail 2 2 2 3 5 3 3" xfId="9554"/>
    <cellStyle name="RowTitles1-Detail 2 2 2 3 5 3 3 2" xfId="9555"/>
    <cellStyle name="RowTitles1-Detail 2 2 2 3 5 3 3 2 2" xfId="9556"/>
    <cellStyle name="RowTitles1-Detail 2 2 2 3 5 3 4" xfId="9557"/>
    <cellStyle name="RowTitles1-Detail 2 2 2 3 5 3 4 2" xfId="9558"/>
    <cellStyle name="RowTitles1-Detail 2 2 2 3 5 3 5" xfId="9559"/>
    <cellStyle name="RowTitles1-Detail 2 2 2 3 5 4" xfId="9560"/>
    <cellStyle name="RowTitles1-Detail 2 2 2 3 5 4 2" xfId="9561"/>
    <cellStyle name="RowTitles1-Detail 2 2 2 3 5 4 2 2" xfId="9562"/>
    <cellStyle name="RowTitles1-Detail 2 2 2 3 5 4 3" xfId="9563"/>
    <cellStyle name="RowTitles1-Detail 2 2 2 3 5 5" xfId="9564"/>
    <cellStyle name="RowTitles1-Detail 2 2 2 3 5 5 2" xfId="9565"/>
    <cellStyle name="RowTitles1-Detail 2 2 2 3 5 5 2 2" xfId="9566"/>
    <cellStyle name="RowTitles1-Detail 2 2 2 3 5 6" xfId="9567"/>
    <cellStyle name="RowTitles1-Detail 2 2 2 3 5 6 2" xfId="9568"/>
    <cellStyle name="RowTitles1-Detail 2 2 2 3 5 7" xfId="9569"/>
    <cellStyle name="RowTitles1-Detail 2 2 2 3 6" xfId="9570"/>
    <cellStyle name="RowTitles1-Detail 2 2 2 3 6 2" xfId="9571"/>
    <cellStyle name="RowTitles1-Detail 2 2 2 3 6 2 2" xfId="9572"/>
    <cellStyle name="RowTitles1-Detail 2 2 2 3 6 2 2 2" xfId="9573"/>
    <cellStyle name="RowTitles1-Detail 2 2 2 3 6 2 2 2 2" xfId="9574"/>
    <cellStyle name="RowTitles1-Detail 2 2 2 3 6 2 2 3" xfId="9575"/>
    <cellStyle name="RowTitles1-Detail 2 2 2 3 6 2 3" xfId="9576"/>
    <cellStyle name="RowTitles1-Detail 2 2 2 3 6 2 3 2" xfId="9577"/>
    <cellStyle name="RowTitles1-Detail 2 2 2 3 6 2 3 2 2" xfId="9578"/>
    <cellStyle name="RowTitles1-Detail 2 2 2 3 6 2 4" xfId="9579"/>
    <cellStyle name="RowTitles1-Detail 2 2 2 3 6 2 4 2" xfId="9580"/>
    <cellStyle name="RowTitles1-Detail 2 2 2 3 6 2 5" xfId="9581"/>
    <cellStyle name="RowTitles1-Detail 2 2 2 3 6 3" xfId="9582"/>
    <cellStyle name="RowTitles1-Detail 2 2 2 3 6 3 2" xfId="9583"/>
    <cellStyle name="RowTitles1-Detail 2 2 2 3 6 3 2 2" xfId="9584"/>
    <cellStyle name="RowTitles1-Detail 2 2 2 3 6 3 2 2 2" xfId="9585"/>
    <cellStyle name="RowTitles1-Detail 2 2 2 3 6 3 2 3" xfId="9586"/>
    <cellStyle name="RowTitles1-Detail 2 2 2 3 6 3 3" xfId="9587"/>
    <cellStyle name="RowTitles1-Detail 2 2 2 3 6 3 3 2" xfId="9588"/>
    <cellStyle name="RowTitles1-Detail 2 2 2 3 6 3 3 2 2" xfId="9589"/>
    <cellStyle name="RowTitles1-Detail 2 2 2 3 6 3 4" xfId="9590"/>
    <cellStyle name="RowTitles1-Detail 2 2 2 3 6 3 4 2" xfId="9591"/>
    <cellStyle name="RowTitles1-Detail 2 2 2 3 6 3 5" xfId="9592"/>
    <cellStyle name="RowTitles1-Detail 2 2 2 3 6 4" xfId="9593"/>
    <cellStyle name="RowTitles1-Detail 2 2 2 3 6 4 2" xfId="9594"/>
    <cellStyle name="RowTitles1-Detail 2 2 2 3 6 4 2 2" xfId="9595"/>
    <cellStyle name="RowTitles1-Detail 2 2 2 3 6 4 3" xfId="9596"/>
    <cellStyle name="RowTitles1-Detail 2 2 2 3 6 5" xfId="9597"/>
    <cellStyle name="RowTitles1-Detail 2 2 2 3 6 5 2" xfId="9598"/>
    <cellStyle name="RowTitles1-Detail 2 2 2 3 6 5 2 2" xfId="9599"/>
    <cellStyle name="RowTitles1-Detail 2 2 2 3 6 6" xfId="9600"/>
    <cellStyle name="RowTitles1-Detail 2 2 2 3 6 6 2" xfId="9601"/>
    <cellStyle name="RowTitles1-Detail 2 2 2 3 6 7" xfId="9602"/>
    <cellStyle name="RowTitles1-Detail 2 2 2 3 7" xfId="9603"/>
    <cellStyle name="RowTitles1-Detail 2 2 2 3 7 2" xfId="9604"/>
    <cellStyle name="RowTitles1-Detail 2 2 2 3 7 2 2" xfId="9605"/>
    <cellStyle name="RowTitles1-Detail 2 2 2 3 7 2 2 2" xfId="9606"/>
    <cellStyle name="RowTitles1-Detail 2 2 2 3 7 2 3" xfId="9607"/>
    <cellStyle name="RowTitles1-Detail 2 2 2 3 7 3" xfId="9608"/>
    <cellStyle name="RowTitles1-Detail 2 2 2 3 7 3 2" xfId="9609"/>
    <cellStyle name="RowTitles1-Detail 2 2 2 3 7 3 2 2" xfId="9610"/>
    <cellStyle name="RowTitles1-Detail 2 2 2 3 7 4" xfId="9611"/>
    <cellStyle name="RowTitles1-Detail 2 2 2 3 7 4 2" xfId="9612"/>
    <cellStyle name="RowTitles1-Detail 2 2 2 3 7 5" xfId="9613"/>
    <cellStyle name="RowTitles1-Detail 2 2 2 3 8" xfId="9614"/>
    <cellStyle name="RowTitles1-Detail 2 2 2 3 8 2" xfId="9615"/>
    <cellStyle name="RowTitles1-Detail 2 2 2 3 9" xfId="9616"/>
    <cellStyle name="RowTitles1-Detail 2 2 2 3 9 2" xfId="9617"/>
    <cellStyle name="RowTitles1-Detail 2 2 2 3 9 2 2" xfId="9618"/>
    <cellStyle name="RowTitles1-Detail 2 2 2 3_STUD aligned by INSTIT" xfId="9619"/>
    <cellStyle name="RowTitles1-Detail 2 2 2 4" xfId="657"/>
    <cellStyle name="RowTitles1-Detail 2 2 2 4 10" xfId="9620"/>
    <cellStyle name="RowTitles1-Detail 2 2 2 4 2" xfId="658"/>
    <cellStyle name="RowTitles1-Detail 2 2 2 4 2 2" xfId="9621"/>
    <cellStyle name="RowTitles1-Detail 2 2 2 4 2 2 2" xfId="9622"/>
    <cellStyle name="RowTitles1-Detail 2 2 2 4 2 2 2 2" xfId="9623"/>
    <cellStyle name="RowTitles1-Detail 2 2 2 4 2 2 2 2 2" xfId="9624"/>
    <cellStyle name="RowTitles1-Detail 2 2 2 4 2 2 2 3" xfId="9625"/>
    <cellStyle name="RowTitles1-Detail 2 2 2 4 2 2 3" xfId="9626"/>
    <cellStyle name="RowTitles1-Detail 2 2 2 4 2 2 3 2" xfId="9627"/>
    <cellStyle name="RowTitles1-Detail 2 2 2 4 2 2 3 2 2" xfId="9628"/>
    <cellStyle name="RowTitles1-Detail 2 2 2 4 2 2 4" xfId="9629"/>
    <cellStyle name="RowTitles1-Detail 2 2 2 4 2 2 4 2" xfId="9630"/>
    <cellStyle name="RowTitles1-Detail 2 2 2 4 2 2 5" xfId="9631"/>
    <cellStyle name="RowTitles1-Detail 2 2 2 4 2 3" xfId="9632"/>
    <cellStyle name="RowTitles1-Detail 2 2 2 4 2 3 2" xfId="9633"/>
    <cellStyle name="RowTitles1-Detail 2 2 2 4 2 3 2 2" xfId="9634"/>
    <cellStyle name="RowTitles1-Detail 2 2 2 4 2 3 2 2 2" xfId="9635"/>
    <cellStyle name="RowTitles1-Detail 2 2 2 4 2 3 2 3" xfId="9636"/>
    <cellStyle name="RowTitles1-Detail 2 2 2 4 2 3 3" xfId="9637"/>
    <cellStyle name="RowTitles1-Detail 2 2 2 4 2 3 3 2" xfId="9638"/>
    <cellStyle name="RowTitles1-Detail 2 2 2 4 2 3 3 2 2" xfId="9639"/>
    <cellStyle name="RowTitles1-Detail 2 2 2 4 2 3 4" xfId="9640"/>
    <cellStyle name="RowTitles1-Detail 2 2 2 4 2 3 4 2" xfId="9641"/>
    <cellStyle name="RowTitles1-Detail 2 2 2 4 2 3 5" xfId="9642"/>
    <cellStyle name="RowTitles1-Detail 2 2 2 4 2 4" xfId="9643"/>
    <cellStyle name="RowTitles1-Detail 2 2 2 4 2 4 2" xfId="9644"/>
    <cellStyle name="RowTitles1-Detail 2 2 2 4 2 5" xfId="9645"/>
    <cellStyle name="RowTitles1-Detail 2 2 2 4 2 5 2" xfId="9646"/>
    <cellStyle name="RowTitles1-Detail 2 2 2 4 2 5 2 2" xfId="9647"/>
    <cellStyle name="RowTitles1-Detail 2 2 2 4 2 5 3" xfId="9648"/>
    <cellStyle name="RowTitles1-Detail 2 2 2 4 2 6" xfId="9649"/>
    <cellStyle name="RowTitles1-Detail 2 2 2 4 2 6 2" xfId="9650"/>
    <cellStyle name="RowTitles1-Detail 2 2 2 4 2 6 2 2" xfId="9651"/>
    <cellStyle name="RowTitles1-Detail 2 2 2 4 2 7" xfId="9652"/>
    <cellStyle name="RowTitles1-Detail 2 2 2 4 2 7 2" xfId="9653"/>
    <cellStyle name="RowTitles1-Detail 2 2 2 4 2 8" xfId="9654"/>
    <cellStyle name="RowTitles1-Detail 2 2 2 4 2 9" xfId="9655"/>
    <cellStyle name="RowTitles1-Detail 2 2 2 4 3" xfId="9656"/>
    <cellStyle name="RowTitles1-Detail 2 2 2 4 3 2" xfId="9657"/>
    <cellStyle name="RowTitles1-Detail 2 2 2 4 3 2 2" xfId="9658"/>
    <cellStyle name="RowTitles1-Detail 2 2 2 4 3 2 2 2" xfId="9659"/>
    <cellStyle name="RowTitles1-Detail 2 2 2 4 3 2 2 2 2" xfId="9660"/>
    <cellStyle name="RowTitles1-Detail 2 2 2 4 3 2 2 3" xfId="9661"/>
    <cellStyle name="RowTitles1-Detail 2 2 2 4 3 2 3" xfId="9662"/>
    <cellStyle name="RowTitles1-Detail 2 2 2 4 3 2 3 2" xfId="9663"/>
    <cellStyle name="RowTitles1-Detail 2 2 2 4 3 2 3 2 2" xfId="9664"/>
    <cellStyle name="RowTitles1-Detail 2 2 2 4 3 2 4" xfId="9665"/>
    <cellStyle name="RowTitles1-Detail 2 2 2 4 3 2 4 2" xfId="9666"/>
    <cellStyle name="RowTitles1-Detail 2 2 2 4 3 2 5" xfId="9667"/>
    <cellStyle name="RowTitles1-Detail 2 2 2 4 3 3" xfId="9668"/>
    <cellStyle name="RowTitles1-Detail 2 2 2 4 3 3 2" xfId="9669"/>
    <cellStyle name="RowTitles1-Detail 2 2 2 4 3 3 2 2" xfId="9670"/>
    <cellStyle name="RowTitles1-Detail 2 2 2 4 3 3 2 2 2" xfId="9671"/>
    <cellStyle name="RowTitles1-Detail 2 2 2 4 3 3 2 3" xfId="9672"/>
    <cellStyle name="RowTitles1-Detail 2 2 2 4 3 3 3" xfId="9673"/>
    <cellStyle name="RowTitles1-Detail 2 2 2 4 3 3 3 2" xfId="9674"/>
    <cellStyle name="RowTitles1-Detail 2 2 2 4 3 3 3 2 2" xfId="9675"/>
    <cellStyle name="RowTitles1-Detail 2 2 2 4 3 3 4" xfId="9676"/>
    <cellStyle name="RowTitles1-Detail 2 2 2 4 3 3 4 2" xfId="9677"/>
    <cellStyle name="RowTitles1-Detail 2 2 2 4 3 3 5" xfId="9678"/>
    <cellStyle name="RowTitles1-Detail 2 2 2 4 3 4" xfId="9679"/>
    <cellStyle name="RowTitles1-Detail 2 2 2 4 3 4 2" xfId="9680"/>
    <cellStyle name="RowTitles1-Detail 2 2 2 4 3 5" xfId="9681"/>
    <cellStyle name="RowTitles1-Detail 2 2 2 4 3 5 2" xfId="9682"/>
    <cellStyle name="RowTitles1-Detail 2 2 2 4 3 5 2 2" xfId="9683"/>
    <cellStyle name="RowTitles1-Detail 2 2 2 4 4" xfId="9684"/>
    <cellStyle name="RowTitles1-Detail 2 2 2 4 4 2" xfId="9685"/>
    <cellStyle name="RowTitles1-Detail 2 2 2 4 4 2 2" xfId="9686"/>
    <cellStyle name="RowTitles1-Detail 2 2 2 4 4 2 2 2" xfId="9687"/>
    <cellStyle name="RowTitles1-Detail 2 2 2 4 4 2 2 2 2" xfId="9688"/>
    <cellStyle name="RowTitles1-Detail 2 2 2 4 4 2 2 3" xfId="9689"/>
    <cellStyle name="RowTitles1-Detail 2 2 2 4 4 2 3" xfId="9690"/>
    <cellStyle name="RowTitles1-Detail 2 2 2 4 4 2 3 2" xfId="9691"/>
    <cellStyle name="RowTitles1-Detail 2 2 2 4 4 2 3 2 2" xfId="9692"/>
    <cellStyle name="RowTitles1-Detail 2 2 2 4 4 2 4" xfId="9693"/>
    <cellStyle name="RowTitles1-Detail 2 2 2 4 4 2 4 2" xfId="9694"/>
    <cellStyle name="RowTitles1-Detail 2 2 2 4 4 2 5" xfId="9695"/>
    <cellStyle name="RowTitles1-Detail 2 2 2 4 4 3" xfId="9696"/>
    <cellStyle name="RowTitles1-Detail 2 2 2 4 4 3 2" xfId="9697"/>
    <cellStyle name="RowTitles1-Detail 2 2 2 4 4 3 2 2" xfId="9698"/>
    <cellStyle name="RowTitles1-Detail 2 2 2 4 4 3 2 2 2" xfId="9699"/>
    <cellStyle name="RowTitles1-Detail 2 2 2 4 4 3 2 3" xfId="9700"/>
    <cellStyle name="RowTitles1-Detail 2 2 2 4 4 3 3" xfId="9701"/>
    <cellStyle name="RowTitles1-Detail 2 2 2 4 4 3 3 2" xfId="9702"/>
    <cellStyle name="RowTitles1-Detail 2 2 2 4 4 3 3 2 2" xfId="9703"/>
    <cellStyle name="RowTitles1-Detail 2 2 2 4 4 3 4" xfId="9704"/>
    <cellStyle name="RowTitles1-Detail 2 2 2 4 4 3 4 2" xfId="9705"/>
    <cellStyle name="RowTitles1-Detail 2 2 2 4 4 3 5" xfId="9706"/>
    <cellStyle name="RowTitles1-Detail 2 2 2 4 4 4" xfId="9707"/>
    <cellStyle name="RowTitles1-Detail 2 2 2 4 4 4 2" xfId="9708"/>
    <cellStyle name="RowTitles1-Detail 2 2 2 4 4 4 2 2" xfId="9709"/>
    <cellStyle name="RowTitles1-Detail 2 2 2 4 4 4 3" xfId="9710"/>
    <cellStyle name="RowTitles1-Detail 2 2 2 4 4 5" xfId="9711"/>
    <cellStyle name="RowTitles1-Detail 2 2 2 4 4 5 2" xfId="9712"/>
    <cellStyle name="RowTitles1-Detail 2 2 2 4 4 5 2 2" xfId="9713"/>
    <cellStyle name="RowTitles1-Detail 2 2 2 4 4 6" xfId="9714"/>
    <cellStyle name="RowTitles1-Detail 2 2 2 4 4 6 2" xfId="9715"/>
    <cellStyle name="RowTitles1-Detail 2 2 2 4 4 7" xfId="9716"/>
    <cellStyle name="RowTitles1-Detail 2 2 2 4 5" xfId="9717"/>
    <cellStyle name="RowTitles1-Detail 2 2 2 4 5 2" xfId="9718"/>
    <cellStyle name="RowTitles1-Detail 2 2 2 4 5 2 2" xfId="9719"/>
    <cellStyle name="RowTitles1-Detail 2 2 2 4 5 2 2 2" xfId="9720"/>
    <cellStyle name="RowTitles1-Detail 2 2 2 4 5 2 2 2 2" xfId="9721"/>
    <cellStyle name="RowTitles1-Detail 2 2 2 4 5 2 2 3" xfId="9722"/>
    <cellStyle name="RowTitles1-Detail 2 2 2 4 5 2 3" xfId="9723"/>
    <cellStyle name="RowTitles1-Detail 2 2 2 4 5 2 3 2" xfId="9724"/>
    <cellStyle name="RowTitles1-Detail 2 2 2 4 5 2 3 2 2" xfId="9725"/>
    <cellStyle name="RowTitles1-Detail 2 2 2 4 5 2 4" xfId="9726"/>
    <cellStyle name="RowTitles1-Detail 2 2 2 4 5 2 4 2" xfId="9727"/>
    <cellStyle name="RowTitles1-Detail 2 2 2 4 5 2 5" xfId="9728"/>
    <cellStyle name="RowTitles1-Detail 2 2 2 4 5 3" xfId="9729"/>
    <cellStyle name="RowTitles1-Detail 2 2 2 4 5 3 2" xfId="9730"/>
    <cellStyle name="RowTitles1-Detail 2 2 2 4 5 3 2 2" xfId="9731"/>
    <cellStyle name="RowTitles1-Detail 2 2 2 4 5 3 2 2 2" xfId="9732"/>
    <cellStyle name="RowTitles1-Detail 2 2 2 4 5 3 2 3" xfId="9733"/>
    <cellStyle name="RowTitles1-Detail 2 2 2 4 5 3 3" xfId="9734"/>
    <cellStyle name="RowTitles1-Detail 2 2 2 4 5 3 3 2" xfId="9735"/>
    <cellStyle name="RowTitles1-Detail 2 2 2 4 5 3 3 2 2" xfId="9736"/>
    <cellStyle name="RowTitles1-Detail 2 2 2 4 5 3 4" xfId="9737"/>
    <cellStyle name="RowTitles1-Detail 2 2 2 4 5 3 4 2" xfId="9738"/>
    <cellStyle name="RowTitles1-Detail 2 2 2 4 5 3 5" xfId="9739"/>
    <cellStyle name="RowTitles1-Detail 2 2 2 4 5 4" xfId="9740"/>
    <cellStyle name="RowTitles1-Detail 2 2 2 4 5 4 2" xfId="9741"/>
    <cellStyle name="RowTitles1-Detail 2 2 2 4 5 4 2 2" xfId="9742"/>
    <cellStyle name="RowTitles1-Detail 2 2 2 4 5 4 3" xfId="9743"/>
    <cellStyle name="RowTitles1-Detail 2 2 2 4 5 5" xfId="9744"/>
    <cellStyle name="RowTitles1-Detail 2 2 2 4 5 5 2" xfId="9745"/>
    <cellStyle name="RowTitles1-Detail 2 2 2 4 5 5 2 2" xfId="9746"/>
    <cellStyle name="RowTitles1-Detail 2 2 2 4 5 6" xfId="9747"/>
    <cellStyle name="RowTitles1-Detail 2 2 2 4 5 6 2" xfId="9748"/>
    <cellStyle name="RowTitles1-Detail 2 2 2 4 5 7" xfId="9749"/>
    <cellStyle name="RowTitles1-Detail 2 2 2 4 6" xfId="9750"/>
    <cellStyle name="RowTitles1-Detail 2 2 2 4 6 2" xfId="9751"/>
    <cellStyle name="RowTitles1-Detail 2 2 2 4 6 2 2" xfId="9752"/>
    <cellStyle name="RowTitles1-Detail 2 2 2 4 6 2 2 2" xfId="9753"/>
    <cellStyle name="RowTitles1-Detail 2 2 2 4 6 2 2 2 2" xfId="9754"/>
    <cellStyle name="RowTitles1-Detail 2 2 2 4 6 2 2 3" xfId="9755"/>
    <cellStyle name="RowTitles1-Detail 2 2 2 4 6 2 3" xfId="9756"/>
    <cellStyle name="RowTitles1-Detail 2 2 2 4 6 2 3 2" xfId="9757"/>
    <cellStyle name="RowTitles1-Detail 2 2 2 4 6 2 3 2 2" xfId="9758"/>
    <cellStyle name="RowTitles1-Detail 2 2 2 4 6 2 4" xfId="9759"/>
    <cellStyle name="RowTitles1-Detail 2 2 2 4 6 2 4 2" xfId="9760"/>
    <cellStyle name="RowTitles1-Detail 2 2 2 4 6 2 5" xfId="9761"/>
    <cellStyle name="RowTitles1-Detail 2 2 2 4 6 3" xfId="9762"/>
    <cellStyle name="RowTitles1-Detail 2 2 2 4 6 3 2" xfId="9763"/>
    <cellStyle name="RowTitles1-Detail 2 2 2 4 6 3 2 2" xfId="9764"/>
    <cellStyle name="RowTitles1-Detail 2 2 2 4 6 3 2 2 2" xfId="9765"/>
    <cellStyle name="RowTitles1-Detail 2 2 2 4 6 3 2 3" xfId="9766"/>
    <cellStyle name="RowTitles1-Detail 2 2 2 4 6 3 3" xfId="9767"/>
    <cellStyle name="RowTitles1-Detail 2 2 2 4 6 3 3 2" xfId="9768"/>
    <cellStyle name="RowTitles1-Detail 2 2 2 4 6 3 3 2 2" xfId="9769"/>
    <cellStyle name="RowTitles1-Detail 2 2 2 4 6 3 4" xfId="9770"/>
    <cellStyle name="RowTitles1-Detail 2 2 2 4 6 3 4 2" xfId="9771"/>
    <cellStyle name="RowTitles1-Detail 2 2 2 4 6 3 5" xfId="9772"/>
    <cellStyle name="RowTitles1-Detail 2 2 2 4 6 4" xfId="9773"/>
    <cellStyle name="RowTitles1-Detail 2 2 2 4 6 4 2" xfId="9774"/>
    <cellStyle name="RowTitles1-Detail 2 2 2 4 6 4 2 2" xfId="9775"/>
    <cellStyle name="RowTitles1-Detail 2 2 2 4 6 4 3" xfId="9776"/>
    <cellStyle name="RowTitles1-Detail 2 2 2 4 6 5" xfId="9777"/>
    <cellStyle name="RowTitles1-Detail 2 2 2 4 6 5 2" xfId="9778"/>
    <cellStyle name="RowTitles1-Detail 2 2 2 4 6 5 2 2" xfId="9779"/>
    <cellStyle name="RowTitles1-Detail 2 2 2 4 6 6" xfId="9780"/>
    <cellStyle name="RowTitles1-Detail 2 2 2 4 6 6 2" xfId="9781"/>
    <cellStyle name="RowTitles1-Detail 2 2 2 4 6 7" xfId="9782"/>
    <cellStyle name="RowTitles1-Detail 2 2 2 4 7" xfId="9783"/>
    <cellStyle name="RowTitles1-Detail 2 2 2 4 7 2" xfId="9784"/>
    <cellStyle name="RowTitles1-Detail 2 2 2 4 7 2 2" xfId="9785"/>
    <cellStyle name="RowTitles1-Detail 2 2 2 4 7 2 2 2" xfId="9786"/>
    <cellStyle name="RowTitles1-Detail 2 2 2 4 7 2 3" xfId="9787"/>
    <cellStyle name="RowTitles1-Detail 2 2 2 4 7 3" xfId="9788"/>
    <cellStyle name="RowTitles1-Detail 2 2 2 4 7 3 2" xfId="9789"/>
    <cellStyle name="RowTitles1-Detail 2 2 2 4 7 3 2 2" xfId="9790"/>
    <cellStyle name="RowTitles1-Detail 2 2 2 4 7 4" xfId="9791"/>
    <cellStyle name="RowTitles1-Detail 2 2 2 4 7 4 2" xfId="9792"/>
    <cellStyle name="RowTitles1-Detail 2 2 2 4 7 5" xfId="9793"/>
    <cellStyle name="RowTitles1-Detail 2 2 2 4 8" xfId="9794"/>
    <cellStyle name="RowTitles1-Detail 2 2 2 4 8 2" xfId="9795"/>
    <cellStyle name="RowTitles1-Detail 2 2 2 4 8 2 2" xfId="9796"/>
    <cellStyle name="RowTitles1-Detail 2 2 2 4 8 2 2 2" xfId="9797"/>
    <cellStyle name="RowTitles1-Detail 2 2 2 4 8 2 3" xfId="9798"/>
    <cellStyle name="RowTitles1-Detail 2 2 2 4 8 3" xfId="9799"/>
    <cellStyle name="RowTitles1-Detail 2 2 2 4 8 3 2" xfId="9800"/>
    <cellStyle name="RowTitles1-Detail 2 2 2 4 8 3 2 2" xfId="9801"/>
    <cellStyle name="RowTitles1-Detail 2 2 2 4 8 4" xfId="9802"/>
    <cellStyle name="RowTitles1-Detail 2 2 2 4 8 4 2" xfId="9803"/>
    <cellStyle name="RowTitles1-Detail 2 2 2 4 8 5" xfId="9804"/>
    <cellStyle name="RowTitles1-Detail 2 2 2 4 9" xfId="9805"/>
    <cellStyle name="RowTitles1-Detail 2 2 2 4 9 2" xfId="9806"/>
    <cellStyle name="RowTitles1-Detail 2 2 2 4 9 2 2" xfId="9807"/>
    <cellStyle name="RowTitles1-Detail 2 2 2 4_STUD aligned by INSTIT" xfId="9808"/>
    <cellStyle name="RowTitles1-Detail 2 2 2 5" xfId="659"/>
    <cellStyle name="RowTitles1-Detail 2 2 2 5 10" xfId="9809"/>
    <cellStyle name="RowTitles1-Detail 2 2 2 5 2" xfId="660"/>
    <cellStyle name="RowTitles1-Detail 2 2 2 5 2 2" xfId="9810"/>
    <cellStyle name="RowTitles1-Detail 2 2 2 5 2 2 2" xfId="9811"/>
    <cellStyle name="RowTitles1-Detail 2 2 2 5 2 2 2 2" xfId="9812"/>
    <cellStyle name="RowTitles1-Detail 2 2 2 5 2 2 2 2 2" xfId="9813"/>
    <cellStyle name="RowTitles1-Detail 2 2 2 5 2 2 2 3" xfId="9814"/>
    <cellStyle name="RowTitles1-Detail 2 2 2 5 2 2 3" xfId="9815"/>
    <cellStyle name="RowTitles1-Detail 2 2 2 5 2 2 3 2" xfId="9816"/>
    <cellStyle name="RowTitles1-Detail 2 2 2 5 2 2 3 2 2" xfId="9817"/>
    <cellStyle name="RowTitles1-Detail 2 2 2 5 2 2 4" xfId="9818"/>
    <cellStyle name="RowTitles1-Detail 2 2 2 5 2 2 4 2" xfId="9819"/>
    <cellStyle name="RowTitles1-Detail 2 2 2 5 2 2 5" xfId="9820"/>
    <cellStyle name="RowTitles1-Detail 2 2 2 5 2 3" xfId="9821"/>
    <cellStyle name="RowTitles1-Detail 2 2 2 5 2 3 2" xfId="9822"/>
    <cellStyle name="RowTitles1-Detail 2 2 2 5 2 3 2 2" xfId="9823"/>
    <cellStyle name="RowTitles1-Detail 2 2 2 5 2 3 2 2 2" xfId="9824"/>
    <cellStyle name="RowTitles1-Detail 2 2 2 5 2 3 2 3" xfId="9825"/>
    <cellStyle name="RowTitles1-Detail 2 2 2 5 2 3 3" xfId="9826"/>
    <cellStyle name="RowTitles1-Detail 2 2 2 5 2 3 3 2" xfId="9827"/>
    <cellStyle name="RowTitles1-Detail 2 2 2 5 2 3 3 2 2" xfId="9828"/>
    <cellStyle name="RowTitles1-Detail 2 2 2 5 2 3 4" xfId="9829"/>
    <cellStyle name="RowTitles1-Detail 2 2 2 5 2 3 4 2" xfId="9830"/>
    <cellStyle name="RowTitles1-Detail 2 2 2 5 2 3 5" xfId="9831"/>
    <cellStyle name="RowTitles1-Detail 2 2 2 5 2 4" xfId="9832"/>
    <cellStyle name="RowTitles1-Detail 2 2 2 5 2 4 2" xfId="9833"/>
    <cellStyle name="RowTitles1-Detail 2 2 2 5 2 5" xfId="9834"/>
    <cellStyle name="RowTitles1-Detail 2 2 2 5 2 5 2" xfId="9835"/>
    <cellStyle name="RowTitles1-Detail 2 2 2 5 2 5 2 2" xfId="9836"/>
    <cellStyle name="RowTitles1-Detail 2 2 2 5 2 5 3" xfId="9837"/>
    <cellStyle name="RowTitles1-Detail 2 2 2 5 2 6" xfId="9838"/>
    <cellStyle name="RowTitles1-Detail 2 2 2 5 2 6 2" xfId="9839"/>
    <cellStyle name="RowTitles1-Detail 2 2 2 5 2 6 2 2" xfId="9840"/>
    <cellStyle name="RowTitles1-Detail 2 2 2 5 2 7" xfId="9841"/>
    <cellStyle name="RowTitles1-Detail 2 2 2 5 3" xfId="9842"/>
    <cellStyle name="RowTitles1-Detail 2 2 2 5 3 2" xfId="9843"/>
    <cellStyle name="RowTitles1-Detail 2 2 2 5 3 2 2" xfId="9844"/>
    <cellStyle name="RowTitles1-Detail 2 2 2 5 3 2 2 2" xfId="9845"/>
    <cellStyle name="RowTitles1-Detail 2 2 2 5 3 2 2 2 2" xfId="9846"/>
    <cellStyle name="RowTitles1-Detail 2 2 2 5 3 2 2 3" xfId="9847"/>
    <cellStyle name="RowTitles1-Detail 2 2 2 5 3 2 3" xfId="9848"/>
    <cellStyle name="RowTitles1-Detail 2 2 2 5 3 2 3 2" xfId="9849"/>
    <cellStyle name="RowTitles1-Detail 2 2 2 5 3 2 3 2 2" xfId="9850"/>
    <cellStyle name="RowTitles1-Detail 2 2 2 5 3 2 4" xfId="9851"/>
    <cellStyle name="RowTitles1-Detail 2 2 2 5 3 2 4 2" xfId="9852"/>
    <cellStyle name="RowTitles1-Detail 2 2 2 5 3 2 5" xfId="9853"/>
    <cellStyle name="RowTitles1-Detail 2 2 2 5 3 3" xfId="9854"/>
    <cellStyle name="RowTitles1-Detail 2 2 2 5 3 3 2" xfId="9855"/>
    <cellStyle name="RowTitles1-Detail 2 2 2 5 3 3 2 2" xfId="9856"/>
    <cellStyle name="RowTitles1-Detail 2 2 2 5 3 3 2 2 2" xfId="9857"/>
    <cellStyle name="RowTitles1-Detail 2 2 2 5 3 3 2 3" xfId="9858"/>
    <cellStyle name="RowTitles1-Detail 2 2 2 5 3 3 3" xfId="9859"/>
    <cellStyle name="RowTitles1-Detail 2 2 2 5 3 3 3 2" xfId="9860"/>
    <cellStyle name="RowTitles1-Detail 2 2 2 5 3 3 3 2 2" xfId="9861"/>
    <cellStyle name="RowTitles1-Detail 2 2 2 5 3 3 4" xfId="9862"/>
    <cellStyle name="RowTitles1-Detail 2 2 2 5 3 3 4 2" xfId="9863"/>
    <cellStyle name="RowTitles1-Detail 2 2 2 5 3 3 5" xfId="9864"/>
    <cellStyle name="RowTitles1-Detail 2 2 2 5 3 4" xfId="9865"/>
    <cellStyle name="RowTitles1-Detail 2 2 2 5 3 4 2" xfId="9866"/>
    <cellStyle name="RowTitles1-Detail 2 2 2 5 3 5" xfId="9867"/>
    <cellStyle name="RowTitles1-Detail 2 2 2 5 3 5 2" xfId="9868"/>
    <cellStyle name="RowTitles1-Detail 2 2 2 5 3 5 2 2" xfId="9869"/>
    <cellStyle name="RowTitles1-Detail 2 2 2 5 3 6" xfId="9870"/>
    <cellStyle name="RowTitles1-Detail 2 2 2 5 3 6 2" xfId="9871"/>
    <cellStyle name="RowTitles1-Detail 2 2 2 5 3 7" xfId="9872"/>
    <cellStyle name="RowTitles1-Detail 2 2 2 5 4" xfId="9873"/>
    <cellStyle name="RowTitles1-Detail 2 2 2 5 4 2" xfId="9874"/>
    <cellStyle name="RowTitles1-Detail 2 2 2 5 4 2 2" xfId="9875"/>
    <cellStyle name="RowTitles1-Detail 2 2 2 5 4 2 2 2" xfId="9876"/>
    <cellStyle name="RowTitles1-Detail 2 2 2 5 4 2 2 2 2" xfId="9877"/>
    <cellStyle name="RowTitles1-Detail 2 2 2 5 4 2 2 3" xfId="9878"/>
    <cellStyle name="RowTitles1-Detail 2 2 2 5 4 2 3" xfId="9879"/>
    <cellStyle name="RowTitles1-Detail 2 2 2 5 4 2 3 2" xfId="9880"/>
    <cellStyle name="RowTitles1-Detail 2 2 2 5 4 2 3 2 2" xfId="9881"/>
    <cellStyle name="RowTitles1-Detail 2 2 2 5 4 2 4" xfId="9882"/>
    <cellStyle name="RowTitles1-Detail 2 2 2 5 4 2 4 2" xfId="9883"/>
    <cellStyle name="RowTitles1-Detail 2 2 2 5 4 2 5" xfId="9884"/>
    <cellStyle name="RowTitles1-Detail 2 2 2 5 4 3" xfId="9885"/>
    <cellStyle name="RowTitles1-Detail 2 2 2 5 4 3 2" xfId="9886"/>
    <cellStyle name="RowTitles1-Detail 2 2 2 5 4 3 2 2" xfId="9887"/>
    <cellStyle name="RowTitles1-Detail 2 2 2 5 4 3 2 2 2" xfId="9888"/>
    <cellStyle name="RowTitles1-Detail 2 2 2 5 4 3 2 3" xfId="9889"/>
    <cellStyle name="RowTitles1-Detail 2 2 2 5 4 3 3" xfId="9890"/>
    <cellStyle name="RowTitles1-Detail 2 2 2 5 4 3 3 2" xfId="9891"/>
    <cellStyle name="RowTitles1-Detail 2 2 2 5 4 3 3 2 2" xfId="9892"/>
    <cellStyle name="RowTitles1-Detail 2 2 2 5 4 3 4" xfId="9893"/>
    <cellStyle name="RowTitles1-Detail 2 2 2 5 4 3 4 2" xfId="9894"/>
    <cellStyle name="RowTitles1-Detail 2 2 2 5 4 3 5" xfId="9895"/>
    <cellStyle name="RowTitles1-Detail 2 2 2 5 4 4" xfId="9896"/>
    <cellStyle name="RowTitles1-Detail 2 2 2 5 4 4 2" xfId="9897"/>
    <cellStyle name="RowTitles1-Detail 2 2 2 5 4 5" xfId="9898"/>
    <cellStyle name="RowTitles1-Detail 2 2 2 5 4 5 2" xfId="9899"/>
    <cellStyle name="RowTitles1-Detail 2 2 2 5 4 5 2 2" xfId="9900"/>
    <cellStyle name="RowTitles1-Detail 2 2 2 5 4 5 3" xfId="9901"/>
    <cellStyle name="RowTitles1-Detail 2 2 2 5 4 6" xfId="9902"/>
    <cellStyle name="RowTitles1-Detail 2 2 2 5 4 6 2" xfId="9903"/>
    <cellStyle name="RowTitles1-Detail 2 2 2 5 4 6 2 2" xfId="9904"/>
    <cellStyle name="RowTitles1-Detail 2 2 2 5 4 7" xfId="9905"/>
    <cellStyle name="RowTitles1-Detail 2 2 2 5 4 7 2" xfId="9906"/>
    <cellStyle name="RowTitles1-Detail 2 2 2 5 4 8" xfId="9907"/>
    <cellStyle name="RowTitles1-Detail 2 2 2 5 5" xfId="9908"/>
    <cellStyle name="RowTitles1-Detail 2 2 2 5 5 2" xfId="9909"/>
    <cellStyle name="RowTitles1-Detail 2 2 2 5 5 2 2" xfId="9910"/>
    <cellStyle name="RowTitles1-Detail 2 2 2 5 5 2 2 2" xfId="9911"/>
    <cellStyle name="RowTitles1-Detail 2 2 2 5 5 2 2 2 2" xfId="9912"/>
    <cellStyle name="RowTitles1-Detail 2 2 2 5 5 2 2 3" xfId="9913"/>
    <cellStyle name="RowTitles1-Detail 2 2 2 5 5 2 3" xfId="9914"/>
    <cellStyle name="RowTitles1-Detail 2 2 2 5 5 2 3 2" xfId="9915"/>
    <cellStyle name="RowTitles1-Detail 2 2 2 5 5 2 3 2 2" xfId="9916"/>
    <cellStyle name="RowTitles1-Detail 2 2 2 5 5 2 4" xfId="9917"/>
    <cellStyle name="RowTitles1-Detail 2 2 2 5 5 2 4 2" xfId="9918"/>
    <cellStyle name="RowTitles1-Detail 2 2 2 5 5 2 5" xfId="9919"/>
    <cellStyle name="RowTitles1-Detail 2 2 2 5 5 3" xfId="9920"/>
    <cellStyle name="RowTitles1-Detail 2 2 2 5 5 3 2" xfId="9921"/>
    <cellStyle name="RowTitles1-Detail 2 2 2 5 5 3 2 2" xfId="9922"/>
    <cellStyle name="RowTitles1-Detail 2 2 2 5 5 3 2 2 2" xfId="9923"/>
    <cellStyle name="RowTitles1-Detail 2 2 2 5 5 3 2 3" xfId="9924"/>
    <cellStyle name="RowTitles1-Detail 2 2 2 5 5 3 3" xfId="9925"/>
    <cellStyle name="RowTitles1-Detail 2 2 2 5 5 3 3 2" xfId="9926"/>
    <cellStyle name="RowTitles1-Detail 2 2 2 5 5 3 3 2 2" xfId="9927"/>
    <cellStyle name="RowTitles1-Detail 2 2 2 5 5 3 4" xfId="9928"/>
    <cellStyle name="RowTitles1-Detail 2 2 2 5 5 3 4 2" xfId="9929"/>
    <cellStyle name="RowTitles1-Detail 2 2 2 5 5 3 5" xfId="9930"/>
    <cellStyle name="RowTitles1-Detail 2 2 2 5 5 4" xfId="9931"/>
    <cellStyle name="RowTitles1-Detail 2 2 2 5 5 4 2" xfId="9932"/>
    <cellStyle name="RowTitles1-Detail 2 2 2 5 5 4 2 2" xfId="9933"/>
    <cellStyle name="RowTitles1-Detail 2 2 2 5 5 4 3" xfId="9934"/>
    <cellStyle name="RowTitles1-Detail 2 2 2 5 5 5" xfId="9935"/>
    <cellStyle name="RowTitles1-Detail 2 2 2 5 5 5 2" xfId="9936"/>
    <cellStyle name="RowTitles1-Detail 2 2 2 5 5 5 2 2" xfId="9937"/>
    <cellStyle name="RowTitles1-Detail 2 2 2 5 5 6" xfId="9938"/>
    <cellStyle name="RowTitles1-Detail 2 2 2 5 5 6 2" xfId="9939"/>
    <cellStyle name="RowTitles1-Detail 2 2 2 5 5 7" xfId="9940"/>
    <cellStyle name="RowTitles1-Detail 2 2 2 5 6" xfId="9941"/>
    <cellStyle name="RowTitles1-Detail 2 2 2 5 6 2" xfId="9942"/>
    <cellStyle name="RowTitles1-Detail 2 2 2 5 6 2 2" xfId="9943"/>
    <cellStyle name="RowTitles1-Detail 2 2 2 5 6 2 2 2" xfId="9944"/>
    <cellStyle name="RowTitles1-Detail 2 2 2 5 6 2 2 2 2" xfId="9945"/>
    <cellStyle name="RowTitles1-Detail 2 2 2 5 6 2 2 3" xfId="9946"/>
    <cellStyle name="RowTitles1-Detail 2 2 2 5 6 2 3" xfId="9947"/>
    <cellStyle name="RowTitles1-Detail 2 2 2 5 6 2 3 2" xfId="9948"/>
    <cellStyle name="RowTitles1-Detail 2 2 2 5 6 2 3 2 2" xfId="9949"/>
    <cellStyle name="RowTitles1-Detail 2 2 2 5 6 2 4" xfId="9950"/>
    <cellStyle name="RowTitles1-Detail 2 2 2 5 6 2 4 2" xfId="9951"/>
    <cellStyle name="RowTitles1-Detail 2 2 2 5 6 2 5" xfId="9952"/>
    <cellStyle name="RowTitles1-Detail 2 2 2 5 6 3" xfId="9953"/>
    <cellStyle name="RowTitles1-Detail 2 2 2 5 6 3 2" xfId="9954"/>
    <cellStyle name="RowTitles1-Detail 2 2 2 5 6 3 2 2" xfId="9955"/>
    <cellStyle name="RowTitles1-Detail 2 2 2 5 6 3 2 2 2" xfId="9956"/>
    <cellStyle name="RowTitles1-Detail 2 2 2 5 6 3 2 3" xfId="9957"/>
    <cellStyle name="RowTitles1-Detail 2 2 2 5 6 3 3" xfId="9958"/>
    <cellStyle name="RowTitles1-Detail 2 2 2 5 6 3 3 2" xfId="9959"/>
    <cellStyle name="RowTitles1-Detail 2 2 2 5 6 3 3 2 2" xfId="9960"/>
    <cellStyle name="RowTitles1-Detail 2 2 2 5 6 3 4" xfId="9961"/>
    <cellStyle name="RowTitles1-Detail 2 2 2 5 6 3 4 2" xfId="9962"/>
    <cellStyle name="RowTitles1-Detail 2 2 2 5 6 3 5" xfId="9963"/>
    <cellStyle name="RowTitles1-Detail 2 2 2 5 6 4" xfId="9964"/>
    <cellStyle name="RowTitles1-Detail 2 2 2 5 6 4 2" xfId="9965"/>
    <cellStyle name="RowTitles1-Detail 2 2 2 5 6 4 2 2" xfId="9966"/>
    <cellStyle name="RowTitles1-Detail 2 2 2 5 6 4 3" xfId="9967"/>
    <cellStyle name="RowTitles1-Detail 2 2 2 5 6 5" xfId="9968"/>
    <cellStyle name="RowTitles1-Detail 2 2 2 5 6 5 2" xfId="9969"/>
    <cellStyle name="RowTitles1-Detail 2 2 2 5 6 5 2 2" xfId="9970"/>
    <cellStyle name="RowTitles1-Detail 2 2 2 5 6 6" xfId="9971"/>
    <cellStyle name="RowTitles1-Detail 2 2 2 5 6 6 2" xfId="9972"/>
    <cellStyle name="RowTitles1-Detail 2 2 2 5 6 7" xfId="9973"/>
    <cellStyle name="RowTitles1-Detail 2 2 2 5 7" xfId="9974"/>
    <cellStyle name="RowTitles1-Detail 2 2 2 5 7 2" xfId="9975"/>
    <cellStyle name="RowTitles1-Detail 2 2 2 5 7 2 2" xfId="9976"/>
    <cellStyle name="RowTitles1-Detail 2 2 2 5 7 2 2 2" xfId="9977"/>
    <cellStyle name="RowTitles1-Detail 2 2 2 5 7 2 3" xfId="9978"/>
    <cellStyle name="RowTitles1-Detail 2 2 2 5 7 3" xfId="9979"/>
    <cellStyle name="RowTitles1-Detail 2 2 2 5 7 3 2" xfId="9980"/>
    <cellStyle name="RowTitles1-Detail 2 2 2 5 7 3 2 2" xfId="9981"/>
    <cellStyle name="RowTitles1-Detail 2 2 2 5 7 4" xfId="9982"/>
    <cellStyle name="RowTitles1-Detail 2 2 2 5 7 4 2" xfId="9983"/>
    <cellStyle name="RowTitles1-Detail 2 2 2 5 7 5" xfId="9984"/>
    <cellStyle name="RowTitles1-Detail 2 2 2 5 8" xfId="9985"/>
    <cellStyle name="RowTitles1-Detail 2 2 2 5 8 2" xfId="9986"/>
    <cellStyle name="RowTitles1-Detail 2 2 2 5 9" xfId="9987"/>
    <cellStyle name="RowTitles1-Detail 2 2 2 5 9 2" xfId="9988"/>
    <cellStyle name="RowTitles1-Detail 2 2 2 5 9 2 2" xfId="9989"/>
    <cellStyle name="RowTitles1-Detail 2 2 2 5_STUD aligned by INSTIT" xfId="9990"/>
    <cellStyle name="RowTitles1-Detail 2 2 2 6" xfId="661"/>
    <cellStyle name="RowTitles1-Detail 2 2 2 6 2" xfId="9991"/>
    <cellStyle name="RowTitles1-Detail 2 2 2 6 2 2" xfId="9992"/>
    <cellStyle name="RowTitles1-Detail 2 2 2 6 2 2 2" xfId="9993"/>
    <cellStyle name="RowTitles1-Detail 2 2 2 6 2 2 2 2" xfId="9994"/>
    <cellStyle name="RowTitles1-Detail 2 2 2 6 2 2 3" xfId="9995"/>
    <cellStyle name="RowTitles1-Detail 2 2 2 6 2 3" xfId="9996"/>
    <cellStyle name="RowTitles1-Detail 2 2 2 6 2 3 2" xfId="9997"/>
    <cellStyle name="RowTitles1-Detail 2 2 2 6 2 3 2 2" xfId="9998"/>
    <cellStyle name="RowTitles1-Detail 2 2 2 6 2 4" xfId="9999"/>
    <cellStyle name="RowTitles1-Detail 2 2 2 6 2 4 2" xfId="10000"/>
    <cellStyle name="RowTitles1-Detail 2 2 2 6 2 5" xfId="10001"/>
    <cellStyle name="RowTitles1-Detail 2 2 2 6 3" xfId="10002"/>
    <cellStyle name="RowTitles1-Detail 2 2 2 6 3 2" xfId="10003"/>
    <cellStyle name="RowTitles1-Detail 2 2 2 6 3 2 2" xfId="10004"/>
    <cellStyle name="RowTitles1-Detail 2 2 2 6 3 2 2 2" xfId="10005"/>
    <cellStyle name="RowTitles1-Detail 2 2 2 6 3 2 3" xfId="10006"/>
    <cellStyle name="RowTitles1-Detail 2 2 2 6 3 3" xfId="10007"/>
    <cellStyle name="RowTitles1-Detail 2 2 2 6 3 3 2" xfId="10008"/>
    <cellStyle name="RowTitles1-Detail 2 2 2 6 3 3 2 2" xfId="10009"/>
    <cellStyle name="RowTitles1-Detail 2 2 2 6 3 4" xfId="10010"/>
    <cellStyle name="RowTitles1-Detail 2 2 2 6 3 4 2" xfId="10011"/>
    <cellStyle name="RowTitles1-Detail 2 2 2 6 3 5" xfId="10012"/>
    <cellStyle name="RowTitles1-Detail 2 2 2 6 4" xfId="10013"/>
    <cellStyle name="RowTitles1-Detail 2 2 2 6 4 2" xfId="10014"/>
    <cellStyle name="RowTitles1-Detail 2 2 2 6 5" xfId="10015"/>
    <cellStyle name="RowTitles1-Detail 2 2 2 6 5 2" xfId="10016"/>
    <cellStyle name="RowTitles1-Detail 2 2 2 6 5 2 2" xfId="10017"/>
    <cellStyle name="RowTitles1-Detail 2 2 2 6 5 3" xfId="10018"/>
    <cellStyle name="RowTitles1-Detail 2 2 2 6 6" xfId="10019"/>
    <cellStyle name="RowTitles1-Detail 2 2 2 6 6 2" xfId="10020"/>
    <cellStyle name="RowTitles1-Detail 2 2 2 6 6 2 2" xfId="10021"/>
    <cellStyle name="RowTitles1-Detail 2 2 2 6 7" xfId="10022"/>
    <cellStyle name="RowTitles1-Detail 2 2 2 7" xfId="10023"/>
    <cellStyle name="RowTitles1-Detail 2 2 2 7 2" xfId="10024"/>
    <cellStyle name="RowTitles1-Detail 2 2 2 7 2 2" xfId="10025"/>
    <cellStyle name="RowTitles1-Detail 2 2 2 7 2 2 2" xfId="10026"/>
    <cellStyle name="RowTitles1-Detail 2 2 2 7 2 2 2 2" xfId="10027"/>
    <cellStyle name="RowTitles1-Detail 2 2 2 7 2 2 3" xfId="10028"/>
    <cellStyle name="RowTitles1-Detail 2 2 2 7 2 3" xfId="10029"/>
    <cellStyle name="RowTitles1-Detail 2 2 2 7 2 3 2" xfId="10030"/>
    <cellStyle name="RowTitles1-Detail 2 2 2 7 2 3 2 2" xfId="10031"/>
    <cellStyle name="RowTitles1-Detail 2 2 2 7 2 4" xfId="10032"/>
    <cellStyle name="RowTitles1-Detail 2 2 2 7 2 4 2" xfId="10033"/>
    <cellStyle name="RowTitles1-Detail 2 2 2 7 2 5" xfId="10034"/>
    <cellStyle name="RowTitles1-Detail 2 2 2 7 3" xfId="10035"/>
    <cellStyle name="RowTitles1-Detail 2 2 2 7 3 2" xfId="10036"/>
    <cellStyle name="RowTitles1-Detail 2 2 2 7 3 2 2" xfId="10037"/>
    <cellStyle name="RowTitles1-Detail 2 2 2 7 3 2 2 2" xfId="10038"/>
    <cellStyle name="RowTitles1-Detail 2 2 2 7 3 2 3" xfId="10039"/>
    <cellStyle name="RowTitles1-Detail 2 2 2 7 3 3" xfId="10040"/>
    <cellStyle name="RowTitles1-Detail 2 2 2 7 3 3 2" xfId="10041"/>
    <cellStyle name="RowTitles1-Detail 2 2 2 7 3 3 2 2" xfId="10042"/>
    <cellStyle name="RowTitles1-Detail 2 2 2 7 3 4" xfId="10043"/>
    <cellStyle name="RowTitles1-Detail 2 2 2 7 3 4 2" xfId="10044"/>
    <cellStyle name="RowTitles1-Detail 2 2 2 7 3 5" xfId="10045"/>
    <cellStyle name="RowTitles1-Detail 2 2 2 7 4" xfId="10046"/>
    <cellStyle name="RowTitles1-Detail 2 2 2 7 4 2" xfId="10047"/>
    <cellStyle name="RowTitles1-Detail 2 2 2 7 5" xfId="10048"/>
    <cellStyle name="RowTitles1-Detail 2 2 2 7 5 2" xfId="10049"/>
    <cellStyle name="RowTitles1-Detail 2 2 2 7 5 2 2" xfId="10050"/>
    <cellStyle name="RowTitles1-Detail 2 2 2 7 6" xfId="10051"/>
    <cellStyle name="RowTitles1-Detail 2 2 2 7 6 2" xfId="10052"/>
    <cellStyle name="RowTitles1-Detail 2 2 2 7 7" xfId="10053"/>
    <cellStyle name="RowTitles1-Detail 2 2 2 8" xfId="10054"/>
    <cellStyle name="RowTitles1-Detail 2 2 2 8 2" xfId="10055"/>
    <cellStyle name="RowTitles1-Detail 2 2 2 8 2 2" xfId="10056"/>
    <cellStyle name="RowTitles1-Detail 2 2 2 8 2 2 2" xfId="10057"/>
    <cellStyle name="RowTitles1-Detail 2 2 2 8 2 2 2 2" xfId="10058"/>
    <cellStyle name="RowTitles1-Detail 2 2 2 8 2 2 3" xfId="10059"/>
    <cellStyle name="RowTitles1-Detail 2 2 2 8 2 3" xfId="10060"/>
    <cellStyle name="RowTitles1-Detail 2 2 2 8 2 3 2" xfId="10061"/>
    <cellStyle name="RowTitles1-Detail 2 2 2 8 2 3 2 2" xfId="10062"/>
    <cellStyle name="RowTitles1-Detail 2 2 2 8 2 4" xfId="10063"/>
    <cellStyle name="RowTitles1-Detail 2 2 2 8 2 4 2" xfId="10064"/>
    <cellStyle name="RowTitles1-Detail 2 2 2 8 2 5" xfId="10065"/>
    <cellStyle name="RowTitles1-Detail 2 2 2 8 3" xfId="10066"/>
    <cellStyle name="RowTitles1-Detail 2 2 2 8 3 2" xfId="10067"/>
    <cellStyle name="RowTitles1-Detail 2 2 2 8 3 2 2" xfId="10068"/>
    <cellStyle name="RowTitles1-Detail 2 2 2 8 3 2 2 2" xfId="10069"/>
    <cellStyle name="RowTitles1-Detail 2 2 2 8 3 2 3" xfId="10070"/>
    <cellStyle name="RowTitles1-Detail 2 2 2 8 3 3" xfId="10071"/>
    <cellStyle name="RowTitles1-Detail 2 2 2 8 3 3 2" xfId="10072"/>
    <cellStyle name="RowTitles1-Detail 2 2 2 8 3 3 2 2" xfId="10073"/>
    <cellStyle name="RowTitles1-Detail 2 2 2 8 3 4" xfId="10074"/>
    <cellStyle name="RowTitles1-Detail 2 2 2 8 3 4 2" xfId="10075"/>
    <cellStyle name="RowTitles1-Detail 2 2 2 8 3 5" xfId="10076"/>
    <cellStyle name="RowTitles1-Detail 2 2 2 8 4" xfId="10077"/>
    <cellStyle name="RowTitles1-Detail 2 2 2 8 4 2" xfId="10078"/>
    <cellStyle name="RowTitles1-Detail 2 2 2 8 5" xfId="10079"/>
    <cellStyle name="RowTitles1-Detail 2 2 2 8 5 2" xfId="10080"/>
    <cellStyle name="RowTitles1-Detail 2 2 2 8 5 2 2" xfId="10081"/>
    <cellStyle name="RowTitles1-Detail 2 2 2 8 5 3" xfId="10082"/>
    <cellStyle name="RowTitles1-Detail 2 2 2 8 6" xfId="10083"/>
    <cellStyle name="RowTitles1-Detail 2 2 2 8 6 2" xfId="10084"/>
    <cellStyle name="RowTitles1-Detail 2 2 2 8 6 2 2" xfId="10085"/>
    <cellStyle name="RowTitles1-Detail 2 2 2 8 7" xfId="10086"/>
    <cellStyle name="RowTitles1-Detail 2 2 2 8 7 2" xfId="10087"/>
    <cellStyle name="RowTitles1-Detail 2 2 2 8 8" xfId="10088"/>
    <cellStyle name="RowTitles1-Detail 2 2 2 9" xfId="10089"/>
    <cellStyle name="RowTitles1-Detail 2 2 2 9 2" xfId="10090"/>
    <cellStyle name="RowTitles1-Detail 2 2 2 9 2 2" xfId="10091"/>
    <cellStyle name="RowTitles1-Detail 2 2 2 9 2 2 2" xfId="10092"/>
    <cellStyle name="RowTitles1-Detail 2 2 2 9 2 2 2 2" xfId="10093"/>
    <cellStyle name="RowTitles1-Detail 2 2 2 9 2 2 3" xfId="10094"/>
    <cellStyle name="RowTitles1-Detail 2 2 2 9 2 3" xfId="10095"/>
    <cellStyle name="RowTitles1-Detail 2 2 2 9 2 3 2" xfId="10096"/>
    <cellStyle name="RowTitles1-Detail 2 2 2 9 2 3 2 2" xfId="10097"/>
    <cellStyle name="RowTitles1-Detail 2 2 2 9 2 4" xfId="10098"/>
    <cellStyle name="RowTitles1-Detail 2 2 2 9 2 4 2" xfId="10099"/>
    <cellStyle name="RowTitles1-Detail 2 2 2 9 2 5" xfId="10100"/>
    <cellStyle name="RowTitles1-Detail 2 2 2 9 3" xfId="10101"/>
    <cellStyle name="RowTitles1-Detail 2 2 2 9 3 2" xfId="10102"/>
    <cellStyle name="RowTitles1-Detail 2 2 2 9 3 2 2" xfId="10103"/>
    <cellStyle name="RowTitles1-Detail 2 2 2 9 3 2 2 2" xfId="10104"/>
    <cellStyle name="RowTitles1-Detail 2 2 2 9 3 2 3" xfId="10105"/>
    <cellStyle name="RowTitles1-Detail 2 2 2 9 3 3" xfId="10106"/>
    <cellStyle name="RowTitles1-Detail 2 2 2 9 3 3 2" xfId="10107"/>
    <cellStyle name="RowTitles1-Detail 2 2 2 9 3 3 2 2" xfId="10108"/>
    <cellStyle name="RowTitles1-Detail 2 2 2 9 3 4" xfId="10109"/>
    <cellStyle name="RowTitles1-Detail 2 2 2 9 3 4 2" xfId="10110"/>
    <cellStyle name="RowTitles1-Detail 2 2 2 9 3 5" xfId="10111"/>
    <cellStyle name="RowTitles1-Detail 2 2 2 9 4" xfId="10112"/>
    <cellStyle name="RowTitles1-Detail 2 2 2 9 4 2" xfId="10113"/>
    <cellStyle name="RowTitles1-Detail 2 2 2 9 4 2 2" xfId="10114"/>
    <cellStyle name="RowTitles1-Detail 2 2 2 9 4 3" xfId="10115"/>
    <cellStyle name="RowTitles1-Detail 2 2 2 9 5" xfId="10116"/>
    <cellStyle name="RowTitles1-Detail 2 2 2 9 5 2" xfId="10117"/>
    <cellStyle name="RowTitles1-Detail 2 2 2 9 5 2 2" xfId="10118"/>
    <cellStyle name="RowTitles1-Detail 2 2 2 9 6" xfId="10119"/>
    <cellStyle name="RowTitles1-Detail 2 2 2 9 6 2" xfId="10120"/>
    <cellStyle name="RowTitles1-Detail 2 2 2 9 7" xfId="10121"/>
    <cellStyle name="RowTitles1-Detail 2 2 2_STUD aligned by INSTIT" xfId="10122"/>
    <cellStyle name="RowTitles1-Detail 2 2 3" xfId="227"/>
    <cellStyle name="RowTitles1-Detail 2 2 3 10" xfId="10123"/>
    <cellStyle name="RowTitles1-Detail 2 2 3 10 2" xfId="10124"/>
    <cellStyle name="RowTitles1-Detail 2 2 3 10 2 2" xfId="10125"/>
    <cellStyle name="RowTitles1-Detail 2 2 3 10 2 2 2" xfId="10126"/>
    <cellStyle name="RowTitles1-Detail 2 2 3 10 2 3" xfId="10127"/>
    <cellStyle name="RowTitles1-Detail 2 2 3 10 3" xfId="10128"/>
    <cellStyle name="RowTitles1-Detail 2 2 3 10 3 2" xfId="10129"/>
    <cellStyle name="RowTitles1-Detail 2 2 3 10 3 2 2" xfId="10130"/>
    <cellStyle name="RowTitles1-Detail 2 2 3 10 4" xfId="10131"/>
    <cellStyle name="RowTitles1-Detail 2 2 3 10 4 2" xfId="10132"/>
    <cellStyle name="RowTitles1-Detail 2 2 3 10 5" xfId="10133"/>
    <cellStyle name="RowTitles1-Detail 2 2 3 11" xfId="10134"/>
    <cellStyle name="RowTitles1-Detail 2 2 3 11 2" xfId="10135"/>
    <cellStyle name="RowTitles1-Detail 2 2 3 12" xfId="10136"/>
    <cellStyle name="RowTitles1-Detail 2 2 3 12 2" xfId="10137"/>
    <cellStyle name="RowTitles1-Detail 2 2 3 12 2 2" xfId="10138"/>
    <cellStyle name="RowTitles1-Detail 2 2 3 13" xfId="10139"/>
    <cellStyle name="RowTitles1-Detail 2 2 3 2" xfId="662"/>
    <cellStyle name="RowTitles1-Detail 2 2 3 2 10" xfId="10140"/>
    <cellStyle name="RowTitles1-Detail 2 2 3 2 2" xfId="663"/>
    <cellStyle name="RowTitles1-Detail 2 2 3 2 2 2" xfId="10141"/>
    <cellStyle name="RowTitles1-Detail 2 2 3 2 2 2 2" xfId="10142"/>
    <cellStyle name="RowTitles1-Detail 2 2 3 2 2 2 2 2" xfId="10143"/>
    <cellStyle name="RowTitles1-Detail 2 2 3 2 2 2 2 2 2" xfId="10144"/>
    <cellStyle name="RowTitles1-Detail 2 2 3 2 2 2 2 3" xfId="10145"/>
    <cellStyle name="RowTitles1-Detail 2 2 3 2 2 2 3" xfId="10146"/>
    <cellStyle name="RowTitles1-Detail 2 2 3 2 2 2 3 2" xfId="10147"/>
    <cellStyle name="RowTitles1-Detail 2 2 3 2 2 2 3 2 2" xfId="10148"/>
    <cellStyle name="RowTitles1-Detail 2 2 3 2 2 2 4" xfId="10149"/>
    <cellStyle name="RowTitles1-Detail 2 2 3 2 2 2 4 2" xfId="10150"/>
    <cellStyle name="RowTitles1-Detail 2 2 3 2 2 2 5" xfId="10151"/>
    <cellStyle name="RowTitles1-Detail 2 2 3 2 2 3" xfId="10152"/>
    <cellStyle name="RowTitles1-Detail 2 2 3 2 2 3 2" xfId="10153"/>
    <cellStyle name="RowTitles1-Detail 2 2 3 2 2 3 2 2" xfId="10154"/>
    <cellStyle name="RowTitles1-Detail 2 2 3 2 2 3 2 2 2" xfId="10155"/>
    <cellStyle name="RowTitles1-Detail 2 2 3 2 2 3 2 3" xfId="10156"/>
    <cellStyle name="RowTitles1-Detail 2 2 3 2 2 3 3" xfId="10157"/>
    <cellStyle name="RowTitles1-Detail 2 2 3 2 2 3 3 2" xfId="10158"/>
    <cellStyle name="RowTitles1-Detail 2 2 3 2 2 3 3 2 2" xfId="10159"/>
    <cellStyle name="RowTitles1-Detail 2 2 3 2 2 3 4" xfId="10160"/>
    <cellStyle name="RowTitles1-Detail 2 2 3 2 2 3 4 2" xfId="10161"/>
    <cellStyle name="RowTitles1-Detail 2 2 3 2 2 3 5" xfId="10162"/>
    <cellStyle name="RowTitles1-Detail 2 2 3 2 2 4" xfId="10163"/>
    <cellStyle name="RowTitles1-Detail 2 2 3 2 2 4 2" xfId="10164"/>
    <cellStyle name="RowTitles1-Detail 2 2 3 2 2 5" xfId="10165"/>
    <cellStyle name="RowTitles1-Detail 2 2 3 2 2 5 2" xfId="10166"/>
    <cellStyle name="RowTitles1-Detail 2 2 3 2 2 5 2 2" xfId="10167"/>
    <cellStyle name="RowTitles1-Detail 2 2 3 2 2 6" xfId="10168"/>
    <cellStyle name="RowTitles1-Detail 2 2 3 2 3" xfId="10169"/>
    <cellStyle name="RowTitles1-Detail 2 2 3 2 3 2" xfId="10170"/>
    <cellStyle name="RowTitles1-Detail 2 2 3 2 3 2 2" xfId="10171"/>
    <cellStyle name="RowTitles1-Detail 2 2 3 2 3 2 2 2" xfId="10172"/>
    <cellStyle name="RowTitles1-Detail 2 2 3 2 3 2 2 2 2" xfId="10173"/>
    <cellStyle name="RowTitles1-Detail 2 2 3 2 3 2 2 3" xfId="10174"/>
    <cellStyle name="RowTitles1-Detail 2 2 3 2 3 2 3" xfId="10175"/>
    <cellStyle name="RowTitles1-Detail 2 2 3 2 3 2 3 2" xfId="10176"/>
    <cellStyle name="RowTitles1-Detail 2 2 3 2 3 2 3 2 2" xfId="10177"/>
    <cellStyle name="RowTitles1-Detail 2 2 3 2 3 2 4" xfId="10178"/>
    <cellStyle name="RowTitles1-Detail 2 2 3 2 3 2 4 2" xfId="10179"/>
    <cellStyle name="RowTitles1-Detail 2 2 3 2 3 2 5" xfId="10180"/>
    <cellStyle name="RowTitles1-Detail 2 2 3 2 3 3" xfId="10181"/>
    <cellStyle name="RowTitles1-Detail 2 2 3 2 3 3 2" xfId="10182"/>
    <cellStyle name="RowTitles1-Detail 2 2 3 2 3 3 2 2" xfId="10183"/>
    <cellStyle name="RowTitles1-Detail 2 2 3 2 3 3 2 2 2" xfId="10184"/>
    <cellStyle name="RowTitles1-Detail 2 2 3 2 3 3 2 3" xfId="10185"/>
    <cellStyle name="RowTitles1-Detail 2 2 3 2 3 3 3" xfId="10186"/>
    <cellStyle name="RowTitles1-Detail 2 2 3 2 3 3 3 2" xfId="10187"/>
    <cellStyle name="RowTitles1-Detail 2 2 3 2 3 3 3 2 2" xfId="10188"/>
    <cellStyle name="RowTitles1-Detail 2 2 3 2 3 3 4" xfId="10189"/>
    <cellStyle name="RowTitles1-Detail 2 2 3 2 3 3 4 2" xfId="10190"/>
    <cellStyle name="RowTitles1-Detail 2 2 3 2 3 3 5" xfId="10191"/>
    <cellStyle name="RowTitles1-Detail 2 2 3 2 3 4" xfId="10192"/>
    <cellStyle name="RowTitles1-Detail 2 2 3 2 3 4 2" xfId="10193"/>
    <cellStyle name="RowTitles1-Detail 2 2 3 2 3 5" xfId="10194"/>
    <cellStyle name="RowTitles1-Detail 2 2 3 2 3 5 2" xfId="10195"/>
    <cellStyle name="RowTitles1-Detail 2 2 3 2 3 5 2 2" xfId="10196"/>
    <cellStyle name="RowTitles1-Detail 2 2 3 2 3 5 3" xfId="10197"/>
    <cellStyle name="RowTitles1-Detail 2 2 3 2 3 6" xfId="10198"/>
    <cellStyle name="RowTitles1-Detail 2 2 3 2 3 6 2" xfId="10199"/>
    <cellStyle name="RowTitles1-Detail 2 2 3 2 3 6 2 2" xfId="10200"/>
    <cellStyle name="RowTitles1-Detail 2 2 3 2 3 7" xfId="10201"/>
    <cellStyle name="RowTitles1-Detail 2 2 3 2 3 7 2" xfId="10202"/>
    <cellStyle name="RowTitles1-Detail 2 2 3 2 3 8" xfId="10203"/>
    <cellStyle name="RowTitles1-Detail 2 2 3 2 4" xfId="10204"/>
    <cellStyle name="RowTitles1-Detail 2 2 3 2 4 2" xfId="10205"/>
    <cellStyle name="RowTitles1-Detail 2 2 3 2 4 2 2" xfId="10206"/>
    <cellStyle name="RowTitles1-Detail 2 2 3 2 4 2 2 2" xfId="10207"/>
    <cellStyle name="RowTitles1-Detail 2 2 3 2 4 2 2 2 2" xfId="10208"/>
    <cellStyle name="RowTitles1-Detail 2 2 3 2 4 2 2 3" xfId="10209"/>
    <cellStyle name="RowTitles1-Detail 2 2 3 2 4 2 3" xfId="10210"/>
    <cellStyle name="RowTitles1-Detail 2 2 3 2 4 2 3 2" xfId="10211"/>
    <cellStyle name="RowTitles1-Detail 2 2 3 2 4 2 3 2 2" xfId="10212"/>
    <cellStyle name="RowTitles1-Detail 2 2 3 2 4 2 4" xfId="10213"/>
    <cellStyle name="RowTitles1-Detail 2 2 3 2 4 2 4 2" xfId="10214"/>
    <cellStyle name="RowTitles1-Detail 2 2 3 2 4 2 5" xfId="10215"/>
    <cellStyle name="RowTitles1-Detail 2 2 3 2 4 3" xfId="10216"/>
    <cellStyle name="RowTitles1-Detail 2 2 3 2 4 3 2" xfId="10217"/>
    <cellStyle name="RowTitles1-Detail 2 2 3 2 4 3 2 2" xfId="10218"/>
    <cellStyle name="RowTitles1-Detail 2 2 3 2 4 3 2 2 2" xfId="10219"/>
    <cellStyle name="RowTitles1-Detail 2 2 3 2 4 3 2 3" xfId="10220"/>
    <cellStyle name="RowTitles1-Detail 2 2 3 2 4 3 3" xfId="10221"/>
    <cellStyle name="RowTitles1-Detail 2 2 3 2 4 3 3 2" xfId="10222"/>
    <cellStyle name="RowTitles1-Detail 2 2 3 2 4 3 3 2 2" xfId="10223"/>
    <cellStyle name="RowTitles1-Detail 2 2 3 2 4 3 4" xfId="10224"/>
    <cellStyle name="RowTitles1-Detail 2 2 3 2 4 3 4 2" xfId="10225"/>
    <cellStyle name="RowTitles1-Detail 2 2 3 2 4 3 5" xfId="10226"/>
    <cellStyle name="RowTitles1-Detail 2 2 3 2 4 4" xfId="10227"/>
    <cellStyle name="RowTitles1-Detail 2 2 3 2 4 4 2" xfId="10228"/>
    <cellStyle name="RowTitles1-Detail 2 2 3 2 4 4 2 2" xfId="10229"/>
    <cellStyle name="RowTitles1-Detail 2 2 3 2 4 4 3" xfId="10230"/>
    <cellStyle name="RowTitles1-Detail 2 2 3 2 4 5" xfId="10231"/>
    <cellStyle name="RowTitles1-Detail 2 2 3 2 4 5 2" xfId="10232"/>
    <cellStyle name="RowTitles1-Detail 2 2 3 2 4 5 2 2" xfId="10233"/>
    <cellStyle name="RowTitles1-Detail 2 2 3 2 4 6" xfId="10234"/>
    <cellStyle name="RowTitles1-Detail 2 2 3 2 4 6 2" xfId="10235"/>
    <cellStyle name="RowTitles1-Detail 2 2 3 2 4 7" xfId="10236"/>
    <cellStyle name="RowTitles1-Detail 2 2 3 2 5" xfId="10237"/>
    <cellStyle name="RowTitles1-Detail 2 2 3 2 5 2" xfId="10238"/>
    <cellStyle name="RowTitles1-Detail 2 2 3 2 5 2 2" xfId="10239"/>
    <cellStyle name="RowTitles1-Detail 2 2 3 2 5 2 2 2" xfId="10240"/>
    <cellStyle name="RowTitles1-Detail 2 2 3 2 5 2 2 2 2" xfId="10241"/>
    <cellStyle name="RowTitles1-Detail 2 2 3 2 5 2 2 3" xfId="10242"/>
    <cellStyle name="RowTitles1-Detail 2 2 3 2 5 2 3" xfId="10243"/>
    <cellStyle name="RowTitles1-Detail 2 2 3 2 5 2 3 2" xfId="10244"/>
    <cellStyle name="RowTitles1-Detail 2 2 3 2 5 2 3 2 2" xfId="10245"/>
    <cellStyle name="RowTitles1-Detail 2 2 3 2 5 2 4" xfId="10246"/>
    <cellStyle name="RowTitles1-Detail 2 2 3 2 5 2 4 2" xfId="10247"/>
    <cellStyle name="RowTitles1-Detail 2 2 3 2 5 2 5" xfId="10248"/>
    <cellStyle name="RowTitles1-Detail 2 2 3 2 5 3" xfId="10249"/>
    <cellStyle name="RowTitles1-Detail 2 2 3 2 5 3 2" xfId="10250"/>
    <cellStyle name="RowTitles1-Detail 2 2 3 2 5 3 2 2" xfId="10251"/>
    <cellStyle name="RowTitles1-Detail 2 2 3 2 5 3 2 2 2" xfId="10252"/>
    <cellStyle name="RowTitles1-Detail 2 2 3 2 5 3 2 3" xfId="10253"/>
    <cellStyle name="RowTitles1-Detail 2 2 3 2 5 3 3" xfId="10254"/>
    <cellStyle name="RowTitles1-Detail 2 2 3 2 5 3 3 2" xfId="10255"/>
    <cellStyle name="RowTitles1-Detail 2 2 3 2 5 3 3 2 2" xfId="10256"/>
    <cellStyle name="RowTitles1-Detail 2 2 3 2 5 3 4" xfId="10257"/>
    <cellStyle name="RowTitles1-Detail 2 2 3 2 5 3 4 2" xfId="10258"/>
    <cellStyle name="RowTitles1-Detail 2 2 3 2 5 3 5" xfId="10259"/>
    <cellStyle name="RowTitles1-Detail 2 2 3 2 5 4" xfId="10260"/>
    <cellStyle name="RowTitles1-Detail 2 2 3 2 5 4 2" xfId="10261"/>
    <cellStyle name="RowTitles1-Detail 2 2 3 2 5 4 2 2" xfId="10262"/>
    <cellStyle name="RowTitles1-Detail 2 2 3 2 5 4 3" xfId="10263"/>
    <cellStyle name="RowTitles1-Detail 2 2 3 2 5 5" xfId="10264"/>
    <cellStyle name="RowTitles1-Detail 2 2 3 2 5 5 2" xfId="10265"/>
    <cellStyle name="RowTitles1-Detail 2 2 3 2 5 5 2 2" xfId="10266"/>
    <cellStyle name="RowTitles1-Detail 2 2 3 2 5 6" xfId="10267"/>
    <cellStyle name="RowTitles1-Detail 2 2 3 2 5 6 2" xfId="10268"/>
    <cellStyle name="RowTitles1-Detail 2 2 3 2 5 7" xfId="10269"/>
    <cellStyle name="RowTitles1-Detail 2 2 3 2 6" xfId="10270"/>
    <cellStyle name="RowTitles1-Detail 2 2 3 2 6 2" xfId="10271"/>
    <cellStyle name="RowTitles1-Detail 2 2 3 2 6 2 2" xfId="10272"/>
    <cellStyle name="RowTitles1-Detail 2 2 3 2 6 2 2 2" xfId="10273"/>
    <cellStyle name="RowTitles1-Detail 2 2 3 2 6 2 2 2 2" xfId="10274"/>
    <cellStyle name="RowTitles1-Detail 2 2 3 2 6 2 2 3" xfId="10275"/>
    <cellStyle name="RowTitles1-Detail 2 2 3 2 6 2 3" xfId="10276"/>
    <cellStyle name="RowTitles1-Detail 2 2 3 2 6 2 3 2" xfId="10277"/>
    <cellStyle name="RowTitles1-Detail 2 2 3 2 6 2 3 2 2" xfId="10278"/>
    <cellStyle name="RowTitles1-Detail 2 2 3 2 6 2 4" xfId="10279"/>
    <cellStyle name="RowTitles1-Detail 2 2 3 2 6 2 4 2" xfId="10280"/>
    <cellStyle name="RowTitles1-Detail 2 2 3 2 6 2 5" xfId="10281"/>
    <cellStyle name="RowTitles1-Detail 2 2 3 2 6 3" xfId="10282"/>
    <cellStyle name="RowTitles1-Detail 2 2 3 2 6 3 2" xfId="10283"/>
    <cellStyle name="RowTitles1-Detail 2 2 3 2 6 3 2 2" xfId="10284"/>
    <cellStyle name="RowTitles1-Detail 2 2 3 2 6 3 2 2 2" xfId="10285"/>
    <cellStyle name="RowTitles1-Detail 2 2 3 2 6 3 2 3" xfId="10286"/>
    <cellStyle name="RowTitles1-Detail 2 2 3 2 6 3 3" xfId="10287"/>
    <cellStyle name="RowTitles1-Detail 2 2 3 2 6 3 3 2" xfId="10288"/>
    <cellStyle name="RowTitles1-Detail 2 2 3 2 6 3 3 2 2" xfId="10289"/>
    <cellStyle name="RowTitles1-Detail 2 2 3 2 6 3 4" xfId="10290"/>
    <cellStyle name="RowTitles1-Detail 2 2 3 2 6 3 4 2" xfId="10291"/>
    <cellStyle name="RowTitles1-Detail 2 2 3 2 6 3 5" xfId="10292"/>
    <cellStyle name="RowTitles1-Detail 2 2 3 2 6 4" xfId="10293"/>
    <cellStyle name="RowTitles1-Detail 2 2 3 2 6 4 2" xfId="10294"/>
    <cellStyle name="RowTitles1-Detail 2 2 3 2 6 4 2 2" xfId="10295"/>
    <cellStyle name="RowTitles1-Detail 2 2 3 2 6 4 3" xfId="10296"/>
    <cellStyle name="RowTitles1-Detail 2 2 3 2 6 5" xfId="10297"/>
    <cellStyle name="RowTitles1-Detail 2 2 3 2 6 5 2" xfId="10298"/>
    <cellStyle name="RowTitles1-Detail 2 2 3 2 6 5 2 2" xfId="10299"/>
    <cellStyle name="RowTitles1-Detail 2 2 3 2 6 6" xfId="10300"/>
    <cellStyle name="RowTitles1-Detail 2 2 3 2 6 6 2" xfId="10301"/>
    <cellStyle name="RowTitles1-Detail 2 2 3 2 6 7" xfId="10302"/>
    <cellStyle name="RowTitles1-Detail 2 2 3 2 7" xfId="10303"/>
    <cellStyle name="RowTitles1-Detail 2 2 3 2 7 2" xfId="10304"/>
    <cellStyle name="RowTitles1-Detail 2 2 3 2 7 2 2" xfId="10305"/>
    <cellStyle name="RowTitles1-Detail 2 2 3 2 7 2 2 2" xfId="10306"/>
    <cellStyle name="RowTitles1-Detail 2 2 3 2 7 2 3" xfId="10307"/>
    <cellStyle name="RowTitles1-Detail 2 2 3 2 7 3" xfId="10308"/>
    <cellStyle name="RowTitles1-Detail 2 2 3 2 7 3 2" xfId="10309"/>
    <cellStyle name="RowTitles1-Detail 2 2 3 2 7 3 2 2" xfId="10310"/>
    <cellStyle name="RowTitles1-Detail 2 2 3 2 7 4" xfId="10311"/>
    <cellStyle name="RowTitles1-Detail 2 2 3 2 7 4 2" xfId="10312"/>
    <cellStyle name="RowTitles1-Detail 2 2 3 2 7 5" xfId="10313"/>
    <cellStyle name="RowTitles1-Detail 2 2 3 2 8" xfId="10314"/>
    <cellStyle name="RowTitles1-Detail 2 2 3 2 8 2" xfId="10315"/>
    <cellStyle name="RowTitles1-Detail 2 2 3 2 9" xfId="10316"/>
    <cellStyle name="RowTitles1-Detail 2 2 3 2 9 2" xfId="10317"/>
    <cellStyle name="RowTitles1-Detail 2 2 3 2 9 2 2" xfId="10318"/>
    <cellStyle name="RowTitles1-Detail 2 2 3 2_STUD aligned by INSTIT" xfId="10319"/>
    <cellStyle name="RowTitles1-Detail 2 2 3 3" xfId="664"/>
    <cellStyle name="RowTitles1-Detail 2 2 3 3 10" xfId="10320"/>
    <cellStyle name="RowTitles1-Detail 2 2 3 3 2" xfId="665"/>
    <cellStyle name="RowTitles1-Detail 2 2 3 3 2 2" xfId="10321"/>
    <cellStyle name="RowTitles1-Detail 2 2 3 3 2 2 2" xfId="10322"/>
    <cellStyle name="RowTitles1-Detail 2 2 3 3 2 2 2 2" xfId="10323"/>
    <cellStyle name="RowTitles1-Detail 2 2 3 3 2 2 2 2 2" xfId="10324"/>
    <cellStyle name="RowTitles1-Detail 2 2 3 3 2 2 2 3" xfId="10325"/>
    <cellStyle name="RowTitles1-Detail 2 2 3 3 2 2 3" xfId="10326"/>
    <cellStyle name="RowTitles1-Detail 2 2 3 3 2 2 3 2" xfId="10327"/>
    <cellStyle name="RowTitles1-Detail 2 2 3 3 2 2 3 2 2" xfId="10328"/>
    <cellStyle name="RowTitles1-Detail 2 2 3 3 2 2 4" xfId="10329"/>
    <cellStyle name="RowTitles1-Detail 2 2 3 3 2 2 4 2" xfId="10330"/>
    <cellStyle name="RowTitles1-Detail 2 2 3 3 2 2 5" xfId="10331"/>
    <cellStyle name="RowTitles1-Detail 2 2 3 3 2 3" xfId="10332"/>
    <cellStyle name="RowTitles1-Detail 2 2 3 3 2 3 2" xfId="10333"/>
    <cellStyle name="RowTitles1-Detail 2 2 3 3 2 3 2 2" xfId="10334"/>
    <cellStyle name="RowTitles1-Detail 2 2 3 3 2 3 2 2 2" xfId="10335"/>
    <cellStyle name="RowTitles1-Detail 2 2 3 3 2 3 2 3" xfId="10336"/>
    <cellStyle name="RowTitles1-Detail 2 2 3 3 2 3 3" xfId="10337"/>
    <cellStyle name="RowTitles1-Detail 2 2 3 3 2 3 3 2" xfId="10338"/>
    <cellStyle name="RowTitles1-Detail 2 2 3 3 2 3 3 2 2" xfId="10339"/>
    <cellStyle name="RowTitles1-Detail 2 2 3 3 2 3 4" xfId="10340"/>
    <cellStyle name="RowTitles1-Detail 2 2 3 3 2 3 4 2" xfId="10341"/>
    <cellStyle name="RowTitles1-Detail 2 2 3 3 2 3 5" xfId="10342"/>
    <cellStyle name="RowTitles1-Detail 2 2 3 3 2 4" xfId="10343"/>
    <cellStyle name="RowTitles1-Detail 2 2 3 3 2 4 2" xfId="10344"/>
    <cellStyle name="RowTitles1-Detail 2 2 3 3 2 5" xfId="10345"/>
    <cellStyle name="RowTitles1-Detail 2 2 3 3 2 5 2" xfId="10346"/>
    <cellStyle name="RowTitles1-Detail 2 2 3 3 2 5 2 2" xfId="10347"/>
    <cellStyle name="RowTitles1-Detail 2 2 3 3 2 5 3" xfId="10348"/>
    <cellStyle name="RowTitles1-Detail 2 2 3 3 2 6" xfId="10349"/>
    <cellStyle name="RowTitles1-Detail 2 2 3 3 2 6 2" xfId="10350"/>
    <cellStyle name="RowTitles1-Detail 2 2 3 3 2 6 2 2" xfId="10351"/>
    <cellStyle name="RowTitles1-Detail 2 2 3 3 2 7" xfId="10352"/>
    <cellStyle name="RowTitles1-Detail 2 2 3 3 2 7 2" xfId="10353"/>
    <cellStyle name="RowTitles1-Detail 2 2 3 3 2 8" xfId="10354"/>
    <cellStyle name="RowTitles1-Detail 2 2 3 3 2 9" xfId="10355"/>
    <cellStyle name="RowTitles1-Detail 2 2 3 3 3" xfId="10356"/>
    <cellStyle name="RowTitles1-Detail 2 2 3 3 3 2" xfId="10357"/>
    <cellStyle name="RowTitles1-Detail 2 2 3 3 3 2 2" xfId="10358"/>
    <cellStyle name="RowTitles1-Detail 2 2 3 3 3 2 2 2" xfId="10359"/>
    <cellStyle name="RowTitles1-Detail 2 2 3 3 3 2 2 2 2" xfId="10360"/>
    <cellStyle name="RowTitles1-Detail 2 2 3 3 3 2 2 3" xfId="10361"/>
    <cellStyle name="RowTitles1-Detail 2 2 3 3 3 2 3" xfId="10362"/>
    <cellStyle name="RowTitles1-Detail 2 2 3 3 3 2 3 2" xfId="10363"/>
    <cellStyle name="RowTitles1-Detail 2 2 3 3 3 2 3 2 2" xfId="10364"/>
    <cellStyle name="RowTitles1-Detail 2 2 3 3 3 2 4" xfId="10365"/>
    <cellStyle name="RowTitles1-Detail 2 2 3 3 3 2 4 2" xfId="10366"/>
    <cellStyle name="RowTitles1-Detail 2 2 3 3 3 2 5" xfId="10367"/>
    <cellStyle name="RowTitles1-Detail 2 2 3 3 3 3" xfId="10368"/>
    <cellStyle name="RowTitles1-Detail 2 2 3 3 3 3 2" xfId="10369"/>
    <cellStyle name="RowTitles1-Detail 2 2 3 3 3 3 2 2" xfId="10370"/>
    <cellStyle name="RowTitles1-Detail 2 2 3 3 3 3 2 2 2" xfId="10371"/>
    <cellStyle name="RowTitles1-Detail 2 2 3 3 3 3 2 3" xfId="10372"/>
    <cellStyle name="RowTitles1-Detail 2 2 3 3 3 3 3" xfId="10373"/>
    <cellStyle name="RowTitles1-Detail 2 2 3 3 3 3 3 2" xfId="10374"/>
    <cellStyle name="RowTitles1-Detail 2 2 3 3 3 3 3 2 2" xfId="10375"/>
    <cellStyle name="RowTitles1-Detail 2 2 3 3 3 3 4" xfId="10376"/>
    <cellStyle name="RowTitles1-Detail 2 2 3 3 3 3 4 2" xfId="10377"/>
    <cellStyle name="RowTitles1-Detail 2 2 3 3 3 3 5" xfId="10378"/>
    <cellStyle name="RowTitles1-Detail 2 2 3 3 3 4" xfId="10379"/>
    <cellStyle name="RowTitles1-Detail 2 2 3 3 3 4 2" xfId="10380"/>
    <cellStyle name="RowTitles1-Detail 2 2 3 3 3 5" xfId="10381"/>
    <cellStyle name="RowTitles1-Detail 2 2 3 3 3 5 2" xfId="10382"/>
    <cellStyle name="RowTitles1-Detail 2 2 3 3 3 5 2 2" xfId="10383"/>
    <cellStyle name="RowTitles1-Detail 2 2 3 3 4" xfId="10384"/>
    <cellStyle name="RowTitles1-Detail 2 2 3 3 4 2" xfId="10385"/>
    <cellStyle name="RowTitles1-Detail 2 2 3 3 4 2 2" xfId="10386"/>
    <cellStyle name="RowTitles1-Detail 2 2 3 3 4 2 2 2" xfId="10387"/>
    <cellStyle name="RowTitles1-Detail 2 2 3 3 4 2 2 2 2" xfId="10388"/>
    <cellStyle name="RowTitles1-Detail 2 2 3 3 4 2 2 3" xfId="10389"/>
    <cellStyle name="RowTitles1-Detail 2 2 3 3 4 2 3" xfId="10390"/>
    <cellStyle name="RowTitles1-Detail 2 2 3 3 4 2 3 2" xfId="10391"/>
    <cellStyle name="RowTitles1-Detail 2 2 3 3 4 2 3 2 2" xfId="10392"/>
    <cellStyle name="RowTitles1-Detail 2 2 3 3 4 2 4" xfId="10393"/>
    <cellStyle name="RowTitles1-Detail 2 2 3 3 4 2 4 2" xfId="10394"/>
    <cellStyle name="RowTitles1-Detail 2 2 3 3 4 2 5" xfId="10395"/>
    <cellStyle name="RowTitles1-Detail 2 2 3 3 4 3" xfId="10396"/>
    <cellStyle name="RowTitles1-Detail 2 2 3 3 4 3 2" xfId="10397"/>
    <cellStyle name="RowTitles1-Detail 2 2 3 3 4 3 2 2" xfId="10398"/>
    <cellStyle name="RowTitles1-Detail 2 2 3 3 4 3 2 2 2" xfId="10399"/>
    <cellStyle name="RowTitles1-Detail 2 2 3 3 4 3 2 3" xfId="10400"/>
    <cellStyle name="RowTitles1-Detail 2 2 3 3 4 3 3" xfId="10401"/>
    <cellStyle name="RowTitles1-Detail 2 2 3 3 4 3 3 2" xfId="10402"/>
    <cellStyle name="RowTitles1-Detail 2 2 3 3 4 3 3 2 2" xfId="10403"/>
    <cellStyle name="RowTitles1-Detail 2 2 3 3 4 3 4" xfId="10404"/>
    <cellStyle name="RowTitles1-Detail 2 2 3 3 4 3 4 2" xfId="10405"/>
    <cellStyle name="RowTitles1-Detail 2 2 3 3 4 3 5" xfId="10406"/>
    <cellStyle name="RowTitles1-Detail 2 2 3 3 4 4" xfId="10407"/>
    <cellStyle name="RowTitles1-Detail 2 2 3 3 4 4 2" xfId="10408"/>
    <cellStyle name="RowTitles1-Detail 2 2 3 3 4 4 2 2" xfId="10409"/>
    <cellStyle name="RowTitles1-Detail 2 2 3 3 4 4 3" xfId="10410"/>
    <cellStyle name="RowTitles1-Detail 2 2 3 3 4 5" xfId="10411"/>
    <cellStyle name="RowTitles1-Detail 2 2 3 3 4 5 2" xfId="10412"/>
    <cellStyle name="RowTitles1-Detail 2 2 3 3 4 5 2 2" xfId="10413"/>
    <cellStyle name="RowTitles1-Detail 2 2 3 3 4 6" xfId="10414"/>
    <cellStyle name="RowTitles1-Detail 2 2 3 3 4 6 2" xfId="10415"/>
    <cellStyle name="RowTitles1-Detail 2 2 3 3 4 7" xfId="10416"/>
    <cellStyle name="RowTitles1-Detail 2 2 3 3 5" xfId="10417"/>
    <cellStyle name="RowTitles1-Detail 2 2 3 3 5 2" xfId="10418"/>
    <cellStyle name="RowTitles1-Detail 2 2 3 3 5 2 2" xfId="10419"/>
    <cellStyle name="RowTitles1-Detail 2 2 3 3 5 2 2 2" xfId="10420"/>
    <cellStyle name="RowTitles1-Detail 2 2 3 3 5 2 2 2 2" xfId="10421"/>
    <cellStyle name="RowTitles1-Detail 2 2 3 3 5 2 2 3" xfId="10422"/>
    <cellStyle name="RowTitles1-Detail 2 2 3 3 5 2 3" xfId="10423"/>
    <cellStyle name="RowTitles1-Detail 2 2 3 3 5 2 3 2" xfId="10424"/>
    <cellStyle name="RowTitles1-Detail 2 2 3 3 5 2 3 2 2" xfId="10425"/>
    <cellStyle name="RowTitles1-Detail 2 2 3 3 5 2 4" xfId="10426"/>
    <cellStyle name="RowTitles1-Detail 2 2 3 3 5 2 4 2" xfId="10427"/>
    <cellStyle name="RowTitles1-Detail 2 2 3 3 5 2 5" xfId="10428"/>
    <cellStyle name="RowTitles1-Detail 2 2 3 3 5 3" xfId="10429"/>
    <cellStyle name="RowTitles1-Detail 2 2 3 3 5 3 2" xfId="10430"/>
    <cellStyle name="RowTitles1-Detail 2 2 3 3 5 3 2 2" xfId="10431"/>
    <cellStyle name="RowTitles1-Detail 2 2 3 3 5 3 2 2 2" xfId="10432"/>
    <cellStyle name="RowTitles1-Detail 2 2 3 3 5 3 2 3" xfId="10433"/>
    <cellStyle name="RowTitles1-Detail 2 2 3 3 5 3 3" xfId="10434"/>
    <cellStyle name="RowTitles1-Detail 2 2 3 3 5 3 3 2" xfId="10435"/>
    <cellStyle name="RowTitles1-Detail 2 2 3 3 5 3 3 2 2" xfId="10436"/>
    <cellStyle name="RowTitles1-Detail 2 2 3 3 5 3 4" xfId="10437"/>
    <cellStyle name="RowTitles1-Detail 2 2 3 3 5 3 4 2" xfId="10438"/>
    <cellStyle name="RowTitles1-Detail 2 2 3 3 5 3 5" xfId="10439"/>
    <cellStyle name="RowTitles1-Detail 2 2 3 3 5 4" xfId="10440"/>
    <cellStyle name="RowTitles1-Detail 2 2 3 3 5 4 2" xfId="10441"/>
    <cellStyle name="RowTitles1-Detail 2 2 3 3 5 4 2 2" xfId="10442"/>
    <cellStyle name="RowTitles1-Detail 2 2 3 3 5 4 3" xfId="10443"/>
    <cellStyle name="RowTitles1-Detail 2 2 3 3 5 5" xfId="10444"/>
    <cellStyle name="RowTitles1-Detail 2 2 3 3 5 5 2" xfId="10445"/>
    <cellStyle name="RowTitles1-Detail 2 2 3 3 5 5 2 2" xfId="10446"/>
    <cellStyle name="RowTitles1-Detail 2 2 3 3 5 6" xfId="10447"/>
    <cellStyle name="RowTitles1-Detail 2 2 3 3 5 6 2" xfId="10448"/>
    <cellStyle name="RowTitles1-Detail 2 2 3 3 5 7" xfId="10449"/>
    <cellStyle name="RowTitles1-Detail 2 2 3 3 6" xfId="10450"/>
    <cellStyle name="RowTitles1-Detail 2 2 3 3 6 2" xfId="10451"/>
    <cellStyle name="RowTitles1-Detail 2 2 3 3 6 2 2" xfId="10452"/>
    <cellStyle name="RowTitles1-Detail 2 2 3 3 6 2 2 2" xfId="10453"/>
    <cellStyle name="RowTitles1-Detail 2 2 3 3 6 2 2 2 2" xfId="10454"/>
    <cellStyle name="RowTitles1-Detail 2 2 3 3 6 2 2 3" xfId="10455"/>
    <cellStyle name="RowTitles1-Detail 2 2 3 3 6 2 3" xfId="10456"/>
    <cellStyle name="RowTitles1-Detail 2 2 3 3 6 2 3 2" xfId="10457"/>
    <cellStyle name="RowTitles1-Detail 2 2 3 3 6 2 3 2 2" xfId="10458"/>
    <cellStyle name="RowTitles1-Detail 2 2 3 3 6 2 4" xfId="10459"/>
    <cellStyle name="RowTitles1-Detail 2 2 3 3 6 2 4 2" xfId="10460"/>
    <cellStyle name="RowTitles1-Detail 2 2 3 3 6 2 5" xfId="10461"/>
    <cellStyle name="RowTitles1-Detail 2 2 3 3 6 3" xfId="10462"/>
    <cellStyle name="RowTitles1-Detail 2 2 3 3 6 3 2" xfId="10463"/>
    <cellStyle name="RowTitles1-Detail 2 2 3 3 6 3 2 2" xfId="10464"/>
    <cellStyle name="RowTitles1-Detail 2 2 3 3 6 3 2 2 2" xfId="10465"/>
    <cellStyle name="RowTitles1-Detail 2 2 3 3 6 3 2 3" xfId="10466"/>
    <cellStyle name="RowTitles1-Detail 2 2 3 3 6 3 3" xfId="10467"/>
    <cellStyle name="RowTitles1-Detail 2 2 3 3 6 3 3 2" xfId="10468"/>
    <cellStyle name="RowTitles1-Detail 2 2 3 3 6 3 3 2 2" xfId="10469"/>
    <cellStyle name="RowTitles1-Detail 2 2 3 3 6 3 4" xfId="10470"/>
    <cellStyle name="RowTitles1-Detail 2 2 3 3 6 3 4 2" xfId="10471"/>
    <cellStyle name="RowTitles1-Detail 2 2 3 3 6 3 5" xfId="10472"/>
    <cellStyle name="RowTitles1-Detail 2 2 3 3 6 4" xfId="10473"/>
    <cellStyle name="RowTitles1-Detail 2 2 3 3 6 4 2" xfId="10474"/>
    <cellStyle name="RowTitles1-Detail 2 2 3 3 6 4 2 2" xfId="10475"/>
    <cellStyle name="RowTitles1-Detail 2 2 3 3 6 4 3" xfId="10476"/>
    <cellStyle name="RowTitles1-Detail 2 2 3 3 6 5" xfId="10477"/>
    <cellStyle name="RowTitles1-Detail 2 2 3 3 6 5 2" xfId="10478"/>
    <cellStyle name="RowTitles1-Detail 2 2 3 3 6 5 2 2" xfId="10479"/>
    <cellStyle name="RowTitles1-Detail 2 2 3 3 6 6" xfId="10480"/>
    <cellStyle name="RowTitles1-Detail 2 2 3 3 6 6 2" xfId="10481"/>
    <cellStyle name="RowTitles1-Detail 2 2 3 3 6 7" xfId="10482"/>
    <cellStyle name="RowTitles1-Detail 2 2 3 3 7" xfId="10483"/>
    <cellStyle name="RowTitles1-Detail 2 2 3 3 7 2" xfId="10484"/>
    <cellStyle name="RowTitles1-Detail 2 2 3 3 7 2 2" xfId="10485"/>
    <cellStyle name="RowTitles1-Detail 2 2 3 3 7 2 2 2" xfId="10486"/>
    <cellStyle name="RowTitles1-Detail 2 2 3 3 7 2 3" xfId="10487"/>
    <cellStyle name="RowTitles1-Detail 2 2 3 3 7 3" xfId="10488"/>
    <cellStyle name="RowTitles1-Detail 2 2 3 3 7 3 2" xfId="10489"/>
    <cellStyle name="RowTitles1-Detail 2 2 3 3 7 3 2 2" xfId="10490"/>
    <cellStyle name="RowTitles1-Detail 2 2 3 3 7 4" xfId="10491"/>
    <cellStyle name="RowTitles1-Detail 2 2 3 3 7 4 2" xfId="10492"/>
    <cellStyle name="RowTitles1-Detail 2 2 3 3 7 5" xfId="10493"/>
    <cellStyle name="RowTitles1-Detail 2 2 3 3 8" xfId="10494"/>
    <cellStyle name="RowTitles1-Detail 2 2 3 3 8 2" xfId="10495"/>
    <cellStyle name="RowTitles1-Detail 2 2 3 3 8 2 2" xfId="10496"/>
    <cellStyle name="RowTitles1-Detail 2 2 3 3 8 2 2 2" xfId="10497"/>
    <cellStyle name="RowTitles1-Detail 2 2 3 3 8 2 3" xfId="10498"/>
    <cellStyle name="RowTitles1-Detail 2 2 3 3 8 3" xfId="10499"/>
    <cellStyle name="RowTitles1-Detail 2 2 3 3 8 3 2" xfId="10500"/>
    <cellStyle name="RowTitles1-Detail 2 2 3 3 8 3 2 2" xfId="10501"/>
    <cellStyle name="RowTitles1-Detail 2 2 3 3 8 4" xfId="10502"/>
    <cellStyle name="RowTitles1-Detail 2 2 3 3 8 4 2" xfId="10503"/>
    <cellStyle name="RowTitles1-Detail 2 2 3 3 8 5" xfId="10504"/>
    <cellStyle name="RowTitles1-Detail 2 2 3 3 9" xfId="10505"/>
    <cellStyle name="RowTitles1-Detail 2 2 3 3 9 2" xfId="10506"/>
    <cellStyle name="RowTitles1-Detail 2 2 3 3 9 2 2" xfId="10507"/>
    <cellStyle name="RowTitles1-Detail 2 2 3 3_STUD aligned by INSTIT" xfId="10508"/>
    <cellStyle name="RowTitles1-Detail 2 2 3 4" xfId="666"/>
    <cellStyle name="RowTitles1-Detail 2 2 3 4 10" xfId="10509"/>
    <cellStyle name="RowTitles1-Detail 2 2 3 4 2" xfId="667"/>
    <cellStyle name="RowTitles1-Detail 2 2 3 4 2 2" xfId="10510"/>
    <cellStyle name="RowTitles1-Detail 2 2 3 4 2 2 2" xfId="10511"/>
    <cellStyle name="RowTitles1-Detail 2 2 3 4 2 2 2 2" xfId="10512"/>
    <cellStyle name="RowTitles1-Detail 2 2 3 4 2 2 2 2 2" xfId="10513"/>
    <cellStyle name="RowTitles1-Detail 2 2 3 4 2 2 2 3" xfId="10514"/>
    <cellStyle name="RowTitles1-Detail 2 2 3 4 2 2 3" xfId="10515"/>
    <cellStyle name="RowTitles1-Detail 2 2 3 4 2 2 3 2" xfId="10516"/>
    <cellStyle name="RowTitles1-Detail 2 2 3 4 2 2 3 2 2" xfId="10517"/>
    <cellStyle name="RowTitles1-Detail 2 2 3 4 2 2 4" xfId="10518"/>
    <cellStyle name="RowTitles1-Detail 2 2 3 4 2 2 4 2" xfId="10519"/>
    <cellStyle name="RowTitles1-Detail 2 2 3 4 2 2 5" xfId="10520"/>
    <cellStyle name="RowTitles1-Detail 2 2 3 4 2 3" xfId="10521"/>
    <cellStyle name="RowTitles1-Detail 2 2 3 4 2 3 2" xfId="10522"/>
    <cellStyle name="RowTitles1-Detail 2 2 3 4 2 3 2 2" xfId="10523"/>
    <cellStyle name="RowTitles1-Detail 2 2 3 4 2 3 2 2 2" xfId="10524"/>
    <cellStyle name="RowTitles1-Detail 2 2 3 4 2 3 2 3" xfId="10525"/>
    <cellStyle name="RowTitles1-Detail 2 2 3 4 2 3 3" xfId="10526"/>
    <cellStyle name="RowTitles1-Detail 2 2 3 4 2 3 3 2" xfId="10527"/>
    <cellStyle name="RowTitles1-Detail 2 2 3 4 2 3 3 2 2" xfId="10528"/>
    <cellStyle name="RowTitles1-Detail 2 2 3 4 2 3 4" xfId="10529"/>
    <cellStyle name="RowTitles1-Detail 2 2 3 4 2 3 4 2" xfId="10530"/>
    <cellStyle name="RowTitles1-Detail 2 2 3 4 2 3 5" xfId="10531"/>
    <cellStyle name="RowTitles1-Detail 2 2 3 4 2 4" xfId="10532"/>
    <cellStyle name="RowTitles1-Detail 2 2 3 4 2 4 2" xfId="10533"/>
    <cellStyle name="RowTitles1-Detail 2 2 3 4 2 5" xfId="10534"/>
    <cellStyle name="RowTitles1-Detail 2 2 3 4 2 5 2" xfId="10535"/>
    <cellStyle name="RowTitles1-Detail 2 2 3 4 2 5 2 2" xfId="10536"/>
    <cellStyle name="RowTitles1-Detail 2 2 3 4 2 5 3" xfId="10537"/>
    <cellStyle name="RowTitles1-Detail 2 2 3 4 2 6" xfId="10538"/>
    <cellStyle name="RowTitles1-Detail 2 2 3 4 2 6 2" xfId="10539"/>
    <cellStyle name="RowTitles1-Detail 2 2 3 4 2 6 2 2" xfId="10540"/>
    <cellStyle name="RowTitles1-Detail 2 2 3 4 2 7" xfId="10541"/>
    <cellStyle name="RowTitles1-Detail 2 2 3 4 3" xfId="10542"/>
    <cellStyle name="RowTitles1-Detail 2 2 3 4 3 2" xfId="10543"/>
    <cellStyle name="RowTitles1-Detail 2 2 3 4 3 2 2" xfId="10544"/>
    <cellStyle name="RowTitles1-Detail 2 2 3 4 3 2 2 2" xfId="10545"/>
    <cellStyle name="RowTitles1-Detail 2 2 3 4 3 2 2 2 2" xfId="10546"/>
    <cellStyle name="RowTitles1-Detail 2 2 3 4 3 2 2 3" xfId="10547"/>
    <cellStyle name="RowTitles1-Detail 2 2 3 4 3 2 3" xfId="10548"/>
    <cellStyle name="RowTitles1-Detail 2 2 3 4 3 2 3 2" xfId="10549"/>
    <cellStyle name="RowTitles1-Detail 2 2 3 4 3 2 3 2 2" xfId="10550"/>
    <cellStyle name="RowTitles1-Detail 2 2 3 4 3 2 4" xfId="10551"/>
    <cellStyle name="RowTitles1-Detail 2 2 3 4 3 2 4 2" xfId="10552"/>
    <cellStyle name="RowTitles1-Detail 2 2 3 4 3 2 5" xfId="10553"/>
    <cellStyle name="RowTitles1-Detail 2 2 3 4 3 3" xfId="10554"/>
    <cellStyle name="RowTitles1-Detail 2 2 3 4 3 3 2" xfId="10555"/>
    <cellStyle name="RowTitles1-Detail 2 2 3 4 3 3 2 2" xfId="10556"/>
    <cellStyle name="RowTitles1-Detail 2 2 3 4 3 3 2 2 2" xfId="10557"/>
    <cellStyle name="RowTitles1-Detail 2 2 3 4 3 3 2 3" xfId="10558"/>
    <cellStyle name="RowTitles1-Detail 2 2 3 4 3 3 3" xfId="10559"/>
    <cellStyle name="RowTitles1-Detail 2 2 3 4 3 3 3 2" xfId="10560"/>
    <cellStyle name="RowTitles1-Detail 2 2 3 4 3 3 3 2 2" xfId="10561"/>
    <cellStyle name="RowTitles1-Detail 2 2 3 4 3 3 4" xfId="10562"/>
    <cellStyle name="RowTitles1-Detail 2 2 3 4 3 3 4 2" xfId="10563"/>
    <cellStyle name="RowTitles1-Detail 2 2 3 4 3 3 5" xfId="10564"/>
    <cellStyle name="RowTitles1-Detail 2 2 3 4 3 4" xfId="10565"/>
    <cellStyle name="RowTitles1-Detail 2 2 3 4 3 4 2" xfId="10566"/>
    <cellStyle name="RowTitles1-Detail 2 2 3 4 3 5" xfId="10567"/>
    <cellStyle name="RowTitles1-Detail 2 2 3 4 3 5 2" xfId="10568"/>
    <cellStyle name="RowTitles1-Detail 2 2 3 4 3 5 2 2" xfId="10569"/>
    <cellStyle name="RowTitles1-Detail 2 2 3 4 3 6" xfId="10570"/>
    <cellStyle name="RowTitles1-Detail 2 2 3 4 3 6 2" xfId="10571"/>
    <cellStyle name="RowTitles1-Detail 2 2 3 4 3 7" xfId="10572"/>
    <cellStyle name="RowTitles1-Detail 2 2 3 4 4" xfId="10573"/>
    <cellStyle name="RowTitles1-Detail 2 2 3 4 4 2" xfId="10574"/>
    <cellStyle name="RowTitles1-Detail 2 2 3 4 4 2 2" xfId="10575"/>
    <cellStyle name="RowTitles1-Detail 2 2 3 4 4 2 2 2" xfId="10576"/>
    <cellStyle name="RowTitles1-Detail 2 2 3 4 4 2 2 2 2" xfId="10577"/>
    <cellStyle name="RowTitles1-Detail 2 2 3 4 4 2 2 3" xfId="10578"/>
    <cellStyle name="RowTitles1-Detail 2 2 3 4 4 2 3" xfId="10579"/>
    <cellStyle name="RowTitles1-Detail 2 2 3 4 4 2 3 2" xfId="10580"/>
    <cellStyle name="RowTitles1-Detail 2 2 3 4 4 2 3 2 2" xfId="10581"/>
    <cellStyle name="RowTitles1-Detail 2 2 3 4 4 2 4" xfId="10582"/>
    <cellStyle name="RowTitles1-Detail 2 2 3 4 4 2 4 2" xfId="10583"/>
    <cellStyle name="RowTitles1-Detail 2 2 3 4 4 2 5" xfId="10584"/>
    <cellStyle name="RowTitles1-Detail 2 2 3 4 4 3" xfId="10585"/>
    <cellStyle name="RowTitles1-Detail 2 2 3 4 4 3 2" xfId="10586"/>
    <cellStyle name="RowTitles1-Detail 2 2 3 4 4 3 2 2" xfId="10587"/>
    <cellStyle name="RowTitles1-Detail 2 2 3 4 4 3 2 2 2" xfId="10588"/>
    <cellStyle name="RowTitles1-Detail 2 2 3 4 4 3 2 3" xfId="10589"/>
    <cellStyle name="RowTitles1-Detail 2 2 3 4 4 3 3" xfId="10590"/>
    <cellStyle name="RowTitles1-Detail 2 2 3 4 4 3 3 2" xfId="10591"/>
    <cellStyle name="RowTitles1-Detail 2 2 3 4 4 3 3 2 2" xfId="10592"/>
    <cellStyle name="RowTitles1-Detail 2 2 3 4 4 3 4" xfId="10593"/>
    <cellStyle name="RowTitles1-Detail 2 2 3 4 4 3 4 2" xfId="10594"/>
    <cellStyle name="RowTitles1-Detail 2 2 3 4 4 3 5" xfId="10595"/>
    <cellStyle name="RowTitles1-Detail 2 2 3 4 4 4" xfId="10596"/>
    <cellStyle name="RowTitles1-Detail 2 2 3 4 4 4 2" xfId="10597"/>
    <cellStyle name="RowTitles1-Detail 2 2 3 4 4 5" xfId="10598"/>
    <cellStyle name="RowTitles1-Detail 2 2 3 4 4 5 2" xfId="10599"/>
    <cellStyle name="RowTitles1-Detail 2 2 3 4 4 5 2 2" xfId="10600"/>
    <cellStyle name="RowTitles1-Detail 2 2 3 4 4 5 3" xfId="10601"/>
    <cellStyle name="RowTitles1-Detail 2 2 3 4 4 6" xfId="10602"/>
    <cellStyle name="RowTitles1-Detail 2 2 3 4 4 6 2" xfId="10603"/>
    <cellStyle name="RowTitles1-Detail 2 2 3 4 4 6 2 2" xfId="10604"/>
    <cellStyle name="RowTitles1-Detail 2 2 3 4 4 7" xfId="10605"/>
    <cellStyle name="RowTitles1-Detail 2 2 3 4 4 7 2" xfId="10606"/>
    <cellStyle name="RowTitles1-Detail 2 2 3 4 4 8" xfId="10607"/>
    <cellStyle name="RowTitles1-Detail 2 2 3 4 5" xfId="10608"/>
    <cellStyle name="RowTitles1-Detail 2 2 3 4 5 2" xfId="10609"/>
    <cellStyle name="RowTitles1-Detail 2 2 3 4 5 2 2" xfId="10610"/>
    <cellStyle name="RowTitles1-Detail 2 2 3 4 5 2 2 2" xfId="10611"/>
    <cellStyle name="RowTitles1-Detail 2 2 3 4 5 2 2 2 2" xfId="10612"/>
    <cellStyle name="RowTitles1-Detail 2 2 3 4 5 2 2 3" xfId="10613"/>
    <cellStyle name="RowTitles1-Detail 2 2 3 4 5 2 3" xfId="10614"/>
    <cellStyle name="RowTitles1-Detail 2 2 3 4 5 2 3 2" xfId="10615"/>
    <cellStyle name="RowTitles1-Detail 2 2 3 4 5 2 3 2 2" xfId="10616"/>
    <cellStyle name="RowTitles1-Detail 2 2 3 4 5 2 4" xfId="10617"/>
    <cellStyle name="RowTitles1-Detail 2 2 3 4 5 2 4 2" xfId="10618"/>
    <cellStyle name="RowTitles1-Detail 2 2 3 4 5 2 5" xfId="10619"/>
    <cellStyle name="RowTitles1-Detail 2 2 3 4 5 3" xfId="10620"/>
    <cellStyle name="RowTitles1-Detail 2 2 3 4 5 3 2" xfId="10621"/>
    <cellStyle name="RowTitles1-Detail 2 2 3 4 5 3 2 2" xfId="10622"/>
    <cellStyle name="RowTitles1-Detail 2 2 3 4 5 3 2 2 2" xfId="10623"/>
    <cellStyle name="RowTitles1-Detail 2 2 3 4 5 3 2 3" xfId="10624"/>
    <cellStyle name="RowTitles1-Detail 2 2 3 4 5 3 3" xfId="10625"/>
    <cellStyle name="RowTitles1-Detail 2 2 3 4 5 3 3 2" xfId="10626"/>
    <cellStyle name="RowTitles1-Detail 2 2 3 4 5 3 3 2 2" xfId="10627"/>
    <cellStyle name="RowTitles1-Detail 2 2 3 4 5 3 4" xfId="10628"/>
    <cellStyle name="RowTitles1-Detail 2 2 3 4 5 3 4 2" xfId="10629"/>
    <cellStyle name="RowTitles1-Detail 2 2 3 4 5 3 5" xfId="10630"/>
    <cellStyle name="RowTitles1-Detail 2 2 3 4 5 4" xfId="10631"/>
    <cellStyle name="RowTitles1-Detail 2 2 3 4 5 4 2" xfId="10632"/>
    <cellStyle name="RowTitles1-Detail 2 2 3 4 5 4 2 2" xfId="10633"/>
    <cellStyle name="RowTitles1-Detail 2 2 3 4 5 4 3" xfId="10634"/>
    <cellStyle name="RowTitles1-Detail 2 2 3 4 5 5" xfId="10635"/>
    <cellStyle name="RowTitles1-Detail 2 2 3 4 5 5 2" xfId="10636"/>
    <cellStyle name="RowTitles1-Detail 2 2 3 4 5 5 2 2" xfId="10637"/>
    <cellStyle name="RowTitles1-Detail 2 2 3 4 5 6" xfId="10638"/>
    <cellStyle name="RowTitles1-Detail 2 2 3 4 5 6 2" xfId="10639"/>
    <cellStyle name="RowTitles1-Detail 2 2 3 4 5 7" xfId="10640"/>
    <cellStyle name="RowTitles1-Detail 2 2 3 4 6" xfId="10641"/>
    <cellStyle name="RowTitles1-Detail 2 2 3 4 6 2" xfId="10642"/>
    <cellStyle name="RowTitles1-Detail 2 2 3 4 6 2 2" xfId="10643"/>
    <cellStyle name="RowTitles1-Detail 2 2 3 4 6 2 2 2" xfId="10644"/>
    <cellStyle name="RowTitles1-Detail 2 2 3 4 6 2 2 2 2" xfId="10645"/>
    <cellStyle name="RowTitles1-Detail 2 2 3 4 6 2 2 3" xfId="10646"/>
    <cellStyle name="RowTitles1-Detail 2 2 3 4 6 2 3" xfId="10647"/>
    <cellStyle name="RowTitles1-Detail 2 2 3 4 6 2 3 2" xfId="10648"/>
    <cellStyle name="RowTitles1-Detail 2 2 3 4 6 2 3 2 2" xfId="10649"/>
    <cellStyle name="RowTitles1-Detail 2 2 3 4 6 2 4" xfId="10650"/>
    <cellStyle name="RowTitles1-Detail 2 2 3 4 6 2 4 2" xfId="10651"/>
    <cellStyle name="RowTitles1-Detail 2 2 3 4 6 2 5" xfId="10652"/>
    <cellStyle name="RowTitles1-Detail 2 2 3 4 6 3" xfId="10653"/>
    <cellStyle name="RowTitles1-Detail 2 2 3 4 6 3 2" xfId="10654"/>
    <cellStyle name="RowTitles1-Detail 2 2 3 4 6 3 2 2" xfId="10655"/>
    <cellStyle name="RowTitles1-Detail 2 2 3 4 6 3 2 2 2" xfId="10656"/>
    <cellStyle name="RowTitles1-Detail 2 2 3 4 6 3 2 3" xfId="10657"/>
    <cellStyle name="RowTitles1-Detail 2 2 3 4 6 3 3" xfId="10658"/>
    <cellStyle name="RowTitles1-Detail 2 2 3 4 6 3 3 2" xfId="10659"/>
    <cellStyle name="RowTitles1-Detail 2 2 3 4 6 3 3 2 2" xfId="10660"/>
    <cellStyle name="RowTitles1-Detail 2 2 3 4 6 3 4" xfId="10661"/>
    <cellStyle name="RowTitles1-Detail 2 2 3 4 6 3 4 2" xfId="10662"/>
    <cellStyle name="RowTitles1-Detail 2 2 3 4 6 3 5" xfId="10663"/>
    <cellStyle name="RowTitles1-Detail 2 2 3 4 6 4" xfId="10664"/>
    <cellStyle name="RowTitles1-Detail 2 2 3 4 6 4 2" xfId="10665"/>
    <cellStyle name="RowTitles1-Detail 2 2 3 4 6 4 2 2" xfId="10666"/>
    <cellStyle name="RowTitles1-Detail 2 2 3 4 6 4 3" xfId="10667"/>
    <cellStyle name="RowTitles1-Detail 2 2 3 4 6 5" xfId="10668"/>
    <cellStyle name="RowTitles1-Detail 2 2 3 4 6 5 2" xfId="10669"/>
    <cellStyle name="RowTitles1-Detail 2 2 3 4 6 5 2 2" xfId="10670"/>
    <cellStyle name="RowTitles1-Detail 2 2 3 4 6 6" xfId="10671"/>
    <cellStyle name="RowTitles1-Detail 2 2 3 4 6 6 2" xfId="10672"/>
    <cellStyle name="RowTitles1-Detail 2 2 3 4 6 7" xfId="10673"/>
    <cellStyle name="RowTitles1-Detail 2 2 3 4 7" xfId="10674"/>
    <cellStyle name="RowTitles1-Detail 2 2 3 4 7 2" xfId="10675"/>
    <cellStyle name="RowTitles1-Detail 2 2 3 4 7 2 2" xfId="10676"/>
    <cellStyle name="RowTitles1-Detail 2 2 3 4 7 2 2 2" xfId="10677"/>
    <cellStyle name="RowTitles1-Detail 2 2 3 4 7 2 3" xfId="10678"/>
    <cellStyle name="RowTitles1-Detail 2 2 3 4 7 3" xfId="10679"/>
    <cellStyle name="RowTitles1-Detail 2 2 3 4 7 3 2" xfId="10680"/>
    <cellStyle name="RowTitles1-Detail 2 2 3 4 7 3 2 2" xfId="10681"/>
    <cellStyle name="RowTitles1-Detail 2 2 3 4 7 4" xfId="10682"/>
    <cellStyle name="RowTitles1-Detail 2 2 3 4 7 4 2" xfId="10683"/>
    <cellStyle name="RowTitles1-Detail 2 2 3 4 7 5" xfId="10684"/>
    <cellStyle name="RowTitles1-Detail 2 2 3 4 8" xfId="10685"/>
    <cellStyle name="RowTitles1-Detail 2 2 3 4 8 2" xfId="10686"/>
    <cellStyle name="RowTitles1-Detail 2 2 3 4 9" xfId="10687"/>
    <cellStyle name="RowTitles1-Detail 2 2 3 4 9 2" xfId="10688"/>
    <cellStyle name="RowTitles1-Detail 2 2 3 4 9 2 2" xfId="10689"/>
    <cellStyle name="RowTitles1-Detail 2 2 3 4_STUD aligned by INSTIT" xfId="10690"/>
    <cellStyle name="RowTitles1-Detail 2 2 3 5" xfId="668"/>
    <cellStyle name="RowTitles1-Detail 2 2 3 5 2" xfId="10691"/>
    <cellStyle name="RowTitles1-Detail 2 2 3 5 2 2" xfId="10692"/>
    <cellStyle name="RowTitles1-Detail 2 2 3 5 2 2 2" xfId="10693"/>
    <cellStyle name="RowTitles1-Detail 2 2 3 5 2 2 2 2" xfId="10694"/>
    <cellStyle name="RowTitles1-Detail 2 2 3 5 2 2 3" xfId="10695"/>
    <cellStyle name="RowTitles1-Detail 2 2 3 5 2 3" xfId="10696"/>
    <cellStyle name="RowTitles1-Detail 2 2 3 5 2 3 2" xfId="10697"/>
    <cellStyle name="RowTitles1-Detail 2 2 3 5 2 3 2 2" xfId="10698"/>
    <cellStyle name="RowTitles1-Detail 2 2 3 5 2 4" xfId="10699"/>
    <cellStyle name="RowTitles1-Detail 2 2 3 5 2 4 2" xfId="10700"/>
    <cellStyle name="RowTitles1-Detail 2 2 3 5 2 5" xfId="10701"/>
    <cellStyle name="RowTitles1-Detail 2 2 3 5 3" xfId="10702"/>
    <cellStyle name="RowTitles1-Detail 2 2 3 5 3 2" xfId="10703"/>
    <cellStyle name="RowTitles1-Detail 2 2 3 5 3 2 2" xfId="10704"/>
    <cellStyle name="RowTitles1-Detail 2 2 3 5 3 2 2 2" xfId="10705"/>
    <cellStyle name="RowTitles1-Detail 2 2 3 5 3 2 3" xfId="10706"/>
    <cellStyle name="RowTitles1-Detail 2 2 3 5 3 3" xfId="10707"/>
    <cellStyle name="RowTitles1-Detail 2 2 3 5 3 3 2" xfId="10708"/>
    <cellStyle name="RowTitles1-Detail 2 2 3 5 3 3 2 2" xfId="10709"/>
    <cellStyle name="RowTitles1-Detail 2 2 3 5 3 4" xfId="10710"/>
    <cellStyle name="RowTitles1-Detail 2 2 3 5 3 4 2" xfId="10711"/>
    <cellStyle name="RowTitles1-Detail 2 2 3 5 3 5" xfId="10712"/>
    <cellStyle name="RowTitles1-Detail 2 2 3 5 4" xfId="10713"/>
    <cellStyle name="RowTitles1-Detail 2 2 3 5 4 2" xfId="10714"/>
    <cellStyle name="RowTitles1-Detail 2 2 3 5 5" xfId="10715"/>
    <cellStyle name="RowTitles1-Detail 2 2 3 5 5 2" xfId="10716"/>
    <cellStyle name="RowTitles1-Detail 2 2 3 5 5 2 2" xfId="10717"/>
    <cellStyle name="RowTitles1-Detail 2 2 3 5 5 3" xfId="10718"/>
    <cellStyle name="RowTitles1-Detail 2 2 3 5 6" xfId="10719"/>
    <cellStyle name="RowTitles1-Detail 2 2 3 5 6 2" xfId="10720"/>
    <cellStyle name="RowTitles1-Detail 2 2 3 5 6 2 2" xfId="10721"/>
    <cellStyle name="RowTitles1-Detail 2 2 3 5 7" xfId="10722"/>
    <cellStyle name="RowTitles1-Detail 2 2 3 6" xfId="10723"/>
    <cellStyle name="RowTitles1-Detail 2 2 3 6 2" xfId="10724"/>
    <cellStyle name="RowTitles1-Detail 2 2 3 6 2 2" xfId="10725"/>
    <cellStyle name="RowTitles1-Detail 2 2 3 6 2 2 2" xfId="10726"/>
    <cellStyle name="RowTitles1-Detail 2 2 3 6 2 2 2 2" xfId="10727"/>
    <cellStyle name="RowTitles1-Detail 2 2 3 6 2 2 3" xfId="10728"/>
    <cellStyle name="RowTitles1-Detail 2 2 3 6 2 3" xfId="10729"/>
    <cellStyle name="RowTitles1-Detail 2 2 3 6 2 3 2" xfId="10730"/>
    <cellStyle name="RowTitles1-Detail 2 2 3 6 2 3 2 2" xfId="10731"/>
    <cellStyle name="RowTitles1-Detail 2 2 3 6 2 4" xfId="10732"/>
    <cellStyle name="RowTitles1-Detail 2 2 3 6 2 4 2" xfId="10733"/>
    <cellStyle name="RowTitles1-Detail 2 2 3 6 2 5" xfId="10734"/>
    <cellStyle name="RowTitles1-Detail 2 2 3 6 3" xfId="10735"/>
    <cellStyle name="RowTitles1-Detail 2 2 3 6 3 2" xfId="10736"/>
    <cellStyle name="RowTitles1-Detail 2 2 3 6 3 2 2" xfId="10737"/>
    <cellStyle name="RowTitles1-Detail 2 2 3 6 3 2 2 2" xfId="10738"/>
    <cellStyle name="RowTitles1-Detail 2 2 3 6 3 2 3" xfId="10739"/>
    <cellStyle name="RowTitles1-Detail 2 2 3 6 3 3" xfId="10740"/>
    <cellStyle name="RowTitles1-Detail 2 2 3 6 3 3 2" xfId="10741"/>
    <cellStyle name="RowTitles1-Detail 2 2 3 6 3 3 2 2" xfId="10742"/>
    <cellStyle name="RowTitles1-Detail 2 2 3 6 3 4" xfId="10743"/>
    <cellStyle name="RowTitles1-Detail 2 2 3 6 3 4 2" xfId="10744"/>
    <cellStyle name="RowTitles1-Detail 2 2 3 6 3 5" xfId="10745"/>
    <cellStyle name="RowTitles1-Detail 2 2 3 6 4" xfId="10746"/>
    <cellStyle name="RowTitles1-Detail 2 2 3 6 4 2" xfId="10747"/>
    <cellStyle name="RowTitles1-Detail 2 2 3 6 5" xfId="10748"/>
    <cellStyle name="RowTitles1-Detail 2 2 3 6 5 2" xfId="10749"/>
    <cellStyle name="RowTitles1-Detail 2 2 3 6 5 2 2" xfId="10750"/>
    <cellStyle name="RowTitles1-Detail 2 2 3 6 6" xfId="10751"/>
    <cellStyle name="RowTitles1-Detail 2 2 3 6 6 2" xfId="10752"/>
    <cellStyle name="RowTitles1-Detail 2 2 3 6 7" xfId="10753"/>
    <cellStyle name="RowTitles1-Detail 2 2 3 7" xfId="10754"/>
    <cellStyle name="RowTitles1-Detail 2 2 3 7 2" xfId="10755"/>
    <cellStyle name="RowTitles1-Detail 2 2 3 7 2 2" xfId="10756"/>
    <cellStyle name="RowTitles1-Detail 2 2 3 7 2 2 2" xfId="10757"/>
    <cellStyle name="RowTitles1-Detail 2 2 3 7 2 2 2 2" xfId="10758"/>
    <cellStyle name="RowTitles1-Detail 2 2 3 7 2 2 3" xfId="10759"/>
    <cellStyle name="RowTitles1-Detail 2 2 3 7 2 3" xfId="10760"/>
    <cellStyle name="RowTitles1-Detail 2 2 3 7 2 3 2" xfId="10761"/>
    <cellStyle name="RowTitles1-Detail 2 2 3 7 2 3 2 2" xfId="10762"/>
    <cellStyle name="RowTitles1-Detail 2 2 3 7 2 4" xfId="10763"/>
    <cellStyle name="RowTitles1-Detail 2 2 3 7 2 4 2" xfId="10764"/>
    <cellStyle name="RowTitles1-Detail 2 2 3 7 2 5" xfId="10765"/>
    <cellStyle name="RowTitles1-Detail 2 2 3 7 3" xfId="10766"/>
    <cellStyle name="RowTitles1-Detail 2 2 3 7 3 2" xfId="10767"/>
    <cellStyle name="RowTitles1-Detail 2 2 3 7 3 2 2" xfId="10768"/>
    <cellStyle name="RowTitles1-Detail 2 2 3 7 3 2 2 2" xfId="10769"/>
    <cellStyle name="RowTitles1-Detail 2 2 3 7 3 2 3" xfId="10770"/>
    <cellStyle name="RowTitles1-Detail 2 2 3 7 3 3" xfId="10771"/>
    <cellStyle name="RowTitles1-Detail 2 2 3 7 3 3 2" xfId="10772"/>
    <cellStyle name="RowTitles1-Detail 2 2 3 7 3 3 2 2" xfId="10773"/>
    <cellStyle name="RowTitles1-Detail 2 2 3 7 3 4" xfId="10774"/>
    <cellStyle name="RowTitles1-Detail 2 2 3 7 3 4 2" xfId="10775"/>
    <cellStyle name="RowTitles1-Detail 2 2 3 7 3 5" xfId="10776"/>
    <cellStyle name="RowTitles1-Detail 2 2 3 7 4" xfId="10777"/>
    <cellStyle name="RowTitles1-Detail 2 2 3 7 4 2" xfId="10778"/>
    <cellStyle name="RowTitles1-Detail 2 2 3 7 5" xfId="10779"/>
    <cellStyle name="RowTitles1-Detail 2 2 3 7 5 2" xfId="10780"/>
    <cellStyle name="RowTitles1-Detail 2 2 3 7 5 2 2" xfId="10781"/>
    <cellStyle name="RowTitles1-Detail 2 2 3 7 5 3" xfId="10782"/>
    <cellStyle name="RowTitles1-Detail 2 2 3 7 6" xfId="10783"/>
    <cellStyle name="RowTitles1-Detail 2 2 3 7 6 2" xfId="10784"/>
    <cellStyle name="RowTitles1-Detail 2 2 3 7 6 2 2" xfId="10785"/>
    <cellStyle name="RowTitles1-Detail 2 2 3 7 7" xfId="10786"/>
    <cellStyle name="RowTitles1-Detail 2 2 3 7 7 2" xfId="10787"/>
    <cellStyle name="RowTitles1-Detail 2 2 3 7 8" xfId="10788"/>
    <cellStyle name="RowTitles1-Detail 2 2 3 8" xfId="10789"/>
    <cellStyle name="RowTitles1-Detail 2 2 3 8 2" xfId="10790"/>
    <cellStyle name="RowTitles1-Detail 2 2 3 8 2 2" xfId="10791"/>
    <cellStyle name="RowTitles1-Detail 2 2 3 8 2 2 2" xfId="10792"/>
    <cellStyle name="RowTitles1-Detail 2 2 3 8 2 2 2 2" xfId="10793"/>
    <cellStyle name="RowTitles1-Detail 2 2 3 8 2 2 3" xfId="10794"/>
    <cellStyle name="RowTitles1-Detail 2 2 3 8 2 3" xfId="10795"/>
    <cellStyle name="RowTitles1-Detail 2 2 3 8 2 3 2" xfId="10796"/>
    <cellStyle name="RowTitles1-Detail 2 2 3 8 2 3 2 2" xfId="10797"/>
    <cellStyle name="RowTitles1-Detail 2 2 3 8 2 4" xfId="10798"/>
    <cellStyle name="RowTitles1-Detail 2 2 3 8 2 4 2" xfId="10799"/>
    <cellStyle name="RowTitles1-Detail 2 2 3 8 2 5" xfId="10800"/>
    <cellStyle name="RowTitles1-Detail 2 2 3 8 3" xfId="10801"/>
    <cellStyle name="RowTitles1-Detail 2 2 3 8 3 2" xfId="10802"/>
    <cellStyle name="RowTitles1-Detail 2 2 3 8 3 2 2" xfId="10803"/>
    <cellStyle name="RowTitles1-Detail 2 2 3 8 3 2 2 2" xfId="10804"/>
    <cellStyle name="RowTitles1-Detail 2 2 3 8 3 2 3" xfId="10805"/>
    <cellStyle name="RowTitles1-Detail 2 2 3 8 3 3" xfId="10806"/>
    <cellStyle name="RowTitles1-Detail 2 2 3 8 3 3 2" xfId="10807"/>
    <cellStyle name="RowTitles1-Detail 2 2 3 8 3 3 2 2" xfId="10808"/>
    <cellStyle name="RowTitles1-Detail 2 2 3 8 3 4" xfId="10809"/>
    <cellStyle name="RowTitles1-Detail 2 2 3 8 3 4 2" xfId="10810"/>
    <cellStyle name="RowTitles1-Detail 2 2 3 8 3 5" xfId="10811"/>
    <cellStyle name="RowTitles1-Detail 2 2 3 8 4" xfId="10812"/>
    <cellStyle name="RowTitles1-Detail 2 2 3 8 4 2" xfId="10813"/>
    <cellStyle name="RowTitles1-Detail 2 2 3 8 4 2 2" xfId="10814"/>
    <cellStyle name="RowTitles1-Detail 2 2 3 8 4 3" xfId="10815"/>
    <cellStyle name="RowTitles1-Detail 2 2 3 8 5" xfId="10816"/>
    <cellStyle name="RowTitles1-Detail 2 2 3 8 5 2" xfId="10817"/>
    <cellStyle name="RowTitles1-Detail 2 2 3 8 5 2 2" xfId="10818"/>
    <cellStyle name="RowTitles1-Detail 2 2 3 8 6" xfId="10819"/>
    <cellStyle name="RowTitles1-Detail 2 2 3 8 6 2" xfId="10820"/>
    <cellStyle name="RowTitles1-Detail 2 2 3 8 7" xfId="10821"/>
    <cellStyle name="RowTitles1-Detail 2 2 3 9" xfId="10822"/>
    <cellStyle name="RowTitles1-Detail 2 2 3 9 2" xfId="10823"/>
    <cellStyle name="RowTitles1-Detail 2 2 3 9 2 2" xfId="10824"/>
    <cellStyle name="RowTitles1-Detail 2 2 3 9 2 2 2" xfId="10825"/>
    <cellStyle name="RowTitles1-Detail 2 2 3 9 2 2 2 2" xfId="10826"/>
    <cellStyle name="RowTitles1-Detail 2 2 3 9 2 2 3" xfId="10827"/>
    <cellStyle name="RowTitles1-Detail 2 2 3 9 2 3" xfId="10828"/>
    <cellStyle name="RowTitles1-Detail 2 2 3 9 2 3 2" xfId="10829"/>
    <cellStyle name="RowTitles1-Detail 2 2 3 9 2 3 2 2" xfId="10830"/>
    <cellStyle name="RowTitles1-Detail 2 2 3 9 2 4" xfId="10831"/>
    <cellStyle name="RowTitles1-Detail 2 2 3 9 2 4 2" xfId="10832"/>
    <cellStyle name="RowTitles1-Detail 2 2 3 9 2 5" xfId="10833"/>
    <cellStyle name="RowTitles1-Detail 2 2 3 9 3" xfId="10834"/>
    <cellStyle name="RowTitles1-Detail 2 2 3 9 3 2" xfId="10835"/>
    <cellStyle name="RowTitles1-Detail 2 2 3 9 3 2 2" xfId="10836"/>
    <cellStyle name="RowTitles1-Detail 2 2 3 9 3 2 2 2" xfId="10837"/>
    <cellStyle name="RowTitles1-Detail 2 2 3 9 3 2 3" xfId="10838"/>
    <cellStyle name="RowTitles1-Detail 2 2 3 9 3 3" xfId="10839"/>
    <cellStyle name="RowTitles1-Detail 2 2 3 9 3 3 2" xfId="10840"/>
    <cellStyle name="RowTitles1-Detail 2 2 3 9 3 3 2 2" xfId="10841"/>
    <cellStyle name="RowTitles1-Detail 2 2 3 9 3 4" xfId="10842"/>
    <cellStyle name="RowTitles1-Detail 2 2 3 9 3 4 2" xfId="10843"/>
    <cellStyle name="RowTitles1-Detail 2 2 3 9 3 5" xfId="10844"/>
    <cellStyle name="RowTitles1-Detail 2 2 3 9 4" xfId="10845"/>
    <cellStyle name="RowTitles1-Detail 2 2 3 9 4 2" xfId="10846"/>
    <cellStyle name="RowTitles1-Detail 2 2 3 9 4 2 2" xfId="10847"/>
    <cellStyle name="RowTitles1-Detail 2 2 3 9 4 3" xfId="10848"/>
    <cellStyle name="RowTitles1-Detail 2 2 3 9 5" xfId="10849"/>
    <cellStyle name="RowTitles1-Detail 2 2 3 9 5 2" xfId="10850"/>
    <cellStyle name="RowTitles1-Detail 2 2 3 9 5 2 2" xfId="10851"/>
    <cellStyle name="RowTitles1-Detail 2 2 3 9 6" xfId="10852"/>
    <cellStyle name="RowTitles1-Detail 2 2 3 9 6 2" xfId="10853"/>
    <cellStyle name="RowTitles1-Detail 2 2 3 9 7" xfId="10854"/>
    <cellStyle name="RowTitles1-Detail 2 2 3_STUD aligned by INSTIT" xfId="10855"/>
    <cellStyle name="RowTitles1-Detail 2 2 4" xfId="228"/>
    <cellStyle name="RowTitles1-Detail 2 2 4 10" xfId="10856"/>
    <cellStyle name="RowTitles1-Detail 2 2 4 2" xfId="669"/>
    <cellStyle name="RowTitles1-Detail 2 2 4 2 2" xfId="10857"/>
    <cellStyle name="RowTitles1-Detail 2 2 4 2 2 2" xfId="10858"/>
    <cellStyle name="RowTitles1-Detail 2 2 4 2 2 2 2" xfId="10859"/>
    <cellStyle name="RowTitles1-Detail 2 2 4 2 2 2 2 2" xfId="10860"/>
    <cellStyle name="RowTitles1-Detail 2 2 4 2 2 2 3" xfId="10861"/>
    <cellStyle name="RowTitles1-Detail 2 2 4 2 2 3" xfId="10862"/>
    <cellStyle name="RowTitles1-Detail 2 2 4 2 2 3 2" xfId="10863"/>
    <cellStyle name="RowTitles1-Detail 2 2 4 2 2 3 2 2" xfId="10864"/>
    <cellStyle name="RowTitles1-Detail 2 2 4 2 2 4" xfId="10865"/>
    <cellStyle name="RowTitles1-Detail 2 2 4 2 2 4 2" xfId="10866"/>
    <cellStyle name="RowTitles1-Detail 2 2 4 2 2 5" xfId="10867"/>
    <cellStyle name="RowTitles1-Detail 2 2 4 2 3" xfId="10868"/>
    <cellStyle name="RowTitles1-Detail 2 2 4 2 3 2" xfId="10869"/>
    <cellStyle name="RowTitles1-Detail 2 2 4 2 3 2 2" xfId="10870"/>
    <cellStyle name="RowTitles1-Detail 2 2 4 2 3 2 2 2" xfId="10871"/>
    <cellStyle name="RowTitles1-Detail 2 2 4 2 3 2 3" xfId="10872"/>
    <cellStyle name="RowTitles1-Detail 2 2 4 2 3 3" xfId="10873"/>
    <cellStyle name="RowTitles1-Detail 2 2 4 2 3 3 2" xfId="10874"/>
    <cellStyle name="RowTitles1-Detail 2 2 4 2 3 3 2 2" xfId="10875"/>
    <cellStyle name="RowTitles1-Detail 2 2 4 2 3 4" xfId="10876"/>
    <cellStyle name="RowTitles1-Detail 2 2 4 2 3 4 2" xfId="10877"/>
    <cellStyle name="RowTitles1-Detail 2 2 4 2 3 5" xfId="10878"/>
    <cellStyle name="RowTitles1-Detail 2 2 4 2 4" xfId="10879"/>
    <cellStyle name="RowTitles1-Detail 2 2 4 2 4 2" xfId="10880"/>
    <cellStyle name="RowTitles1-Detail 2 2 4 2 5" xfId="10881"/>
    <cellStyle name="RowTitles1-Detail 2 2 4 2 5 2" xfId="10882"/>
    <cellStyle name="RowTitles1-Detail 2 2 4 2 5 2 2" xfId="10883"/>
    <cellStyle name="RowTitles1-Detail 2 2 4 2 6" xfId="10884"/>
    <cellStyle name="RowTitles1-Detail 2 2 4 3" xfId="10885"/>
    <cellStyle name="RowTitles1-Detail 2 2 4 3 2" xfId="10886"/>
    <cellStyle name="RowTitles1-Detail 2 2 4 3 2 2" xfId="10887"/>
    <cellStyle name="RowTitles1-Detail 2 2 4 3 2 2 2" xfId="10888"/>
    <cellStyle name="RowTitles1-Detail 2 2 4 3 2 2 2 2" xfId="10889"/>
    <cellStyle name="RowTitles1-Detail 2 2 4 3 2 2 3" xfId="10890"/>
    <cellStyle name="RowTitles1-Detail 2 2 4 3 2 3" xfId="10891"/>
    <cellStyle name="RowTitles1-Detail 2 2 4 3 2 3 2" xfId="10892"/>
    <cellStyle name="RowTitles1-Detail 2 2 4 3 2 3 2 2" xfId="10893"/>
    <cellStyle name="RowTitles1-Detail 2 2 4 3 2 4" xfId="10894"/>
    <cellStyle name="RowTitles1-Detail 2 2 4 3 2 4 2" xfId="10895"/>
    <cellStyle name="RowTitles1-Detail 2 2 4 3 2 5" xfId="10896"/>
    <cellStyle name="RowTitles1-Detail 2 2 4 3 3" xfId="10897"/>
    <cellStyle name="RowTitles1-Detail 2 2 4 3 3 2" xfId="10898"/>
    <cellStyle name="RowTitles1-Detail 2 2 4 3 3 2 2" xfId="10899"/>
    <cellStyle name="RowTitles1-Detail 2 2 4 3 3 2 2 2" xfId="10900"/>
    <cellStyle name="RowTitles1-Detail 2 2 4 3 3 2 3" xfId="10901"/>
    <cellStyle name="RowTitles1-Detail 2 2 4 3 3 3" xfId="10902"/>
    <cellStyle name="RowTitles1-Detail 2 2 4 3 3 3 2" xfId="10903"/>
    <cellStyle name="RowTitles1-Detail 2 2 4 3 3 3 2 2" xfId="10904"/>
    <cellStyle name="RowTitles1-Detail 2 2 4 3 3 4" xfId="10905"/>
    <cellStyle name="RowTitles1-Detail 2 2 4 3 3 4 2" xfId="10906"/>
    <cellStyle name="RowTitles1-Detail 2 2 4 3 3 5" xfId="10907"/>
    <cellStyle name="RowTitles1-Detail 2 2 4 3 4" xfId="10908"/>
    <cellStyle name="RowTitles1-Detail 2 2 4 3 4 2" xfId="10909"/>
    <cellStyle name="RowTitles1-Detail 2 2 4 3 5" xfId="10910"/>
    <cellStyle name="RowTitles1-Detail 2 2 4 3 5 2" xfId="10911"/>
    <cellStyle name="RowTitles1-Detail 2 2 4 3 5 2 2" xfId="10912"/>
    <cellStyle name="RowTitles1-Detail 2 2 4 3 5 3" xfId="10913"/>
    <cellStyle name="RowTitles1-Detail 2 2 4 3 6" xfId="10914"/>
    <cellStyle name="RowTitles1-Detail 2 2 4 3 6 2" xfId="10915"/>
    <cellStyle name="RowTitles1-Detail 2 2 4 3 6 2 2" xfId="10916"/>
    <cellStyle name="RowTitles1-Detail 2 2 4 3 7" xfId="10917"/>
    <cellStyle name="RowTitles1-Detail 2 2 4 3 7 2" xfId="10918"/>
    <cellStyle name="RowTitles1-Detail 2 2 4 3 8" xfId="10919"/>
    <cellStyle name="RowTitles1-Detail 2 2 4 4" xfId="10920"/>
    <cellStyle name="RowTitles1-Detail 2 2 4 4 2" xfId="10921"/>
    <cellStyle name="RowTitles1-Detail 2 2 4 4 2 2" xfId="10922"/>
    <cellStyle name="RowTitles1-Detail 2 2 4 4 2 2 2" xfId="10923"/>
    <cellStyle name="RowTitles1-Detail 2 2 4 4 2 2 2 2" xfId="10924"/>
    <cellStyle name="RowTitles1-Detail 2 2 4 4 2 2 3" xfId="10925"/>
    <cellStyle name="RowTitles1-Detail 2 2 4 4 2 3" xfId="10926"/>
    <cellStyle name="RowTitles1-Detail 2 2 4 4 2 3 2" xfId="10927"/>
    <cellStyle name="RowTitles1-Detail 2 2 4 4 2 3 2 2" xfId="10928"/>
    <cellStyle name="RowTitles1-Detail 2 2 4 4 2 4" xfId="10929"/>
    <cellStyle name="RowTitles1-Detail 2 2 4 4 2 4 2" xfId="10930"/>
    <cellStyle name="RowTitles1-Detail 2 2 4 4 2 5" xfId="10931"/>
    <cellStyle name="RowTitles1-Detail 2 2 4 4 3" xfId="10932"/>
    <cellStyle name="RowTitles1-Detail 2 2 4 4 3 2" xfId="10933"/>
    <cellStyle name="RowTitles1-Detail 2 2 4 4 3 2 2" xfId="10934"/>
    <cellStyle name="RowTitles1-Detail 2 2 4 4 3 2 2 2" xfId="10935"/>
    <cellStyle name="RowTitles1-Detail 2 2 4 4 3 2 3" xfId="10936"/>
    <cellStyle name="RowTitles1-Detail 2 2 4 4 3 3" xfId="10937"/>
    <cellStyle name="RowTitles1-Detail 2 2 4 4 3 3 2" xfId="10938"/>
    <cellStyle name="RowTitles1-Detail 2 2 4 4 3 3 2 2" xfId="10939"/>
    <cellStyle name="RowTitles1-Detail 2 2 4 4 3 4" xfId="10940"/>
    <cellStyle name="RowTitles1-Detail 2 2 4 4 3 4 2" xfId="10941"/>
    <cellStyle name="RowTitles1-Detail 2 2 4 4 3 5" xfId="10942"/>
    <cellStyle name="RowTitles1-Detail 2 2 4 4 4" xfId="10943"/>
    <cellStyle name="RowTitles1-Detail 2 2 4 4 4 2" xfId="10944"/>
    <cellStyle name="RowTitles1-Detail 2 2 4 4 4 2 2" xfId="10945"/>
    <cellStyle name="RowTitles1-Detail 2 2 4 4 4 3" xfId="10946"/>
    <cellStyle name="RowTitles1-Detail 2 2 4 4 5" xfId="10947"/>
    <cellStyle name="RowTitles1-Detail 2 2 4 4 5 2" xfId="10948"/>
    <cellStyle name="RowTitles1-Detail 2 2 4 4 5 2 2" xfId="10949"/>
    <cellStyle name="RowTitles1-Detail 2 2 4 4 6" xfId="10950"/>
    <cellStyle name="RowTitles1-Detail 2 2 4 4 6 2" xfId="10951"/>
    <cellStyle name="RowTitles1-Detail 2 2 4 4 7" xfId="10952"/>
    <cellStyle name="RowTitles1-Detail 2 2 4 5" xfId="10953"/>
    <cellStyle name="RowTitles1-Detail 2 2 4 5 2" xfId="10954"/>
    <cellStyle name="RowTitles1-Detail 2 2 4 5 2 2" xfId="10955"/>
    <cellStyle name="RowTitles1-Detail 2 2 4 5 2 2 2" xfId="10956"/>
    <cellStyle name="RowTitles1-Detail 2 2 4 5 2 2 2 2" xfId="10957"/>
    <cellStyle name="RowTitles1-Detail 2 2 4 5 2 2 3" xfId="10958"/>
    <cellStyle name="RowTitles1-Detail 2 2 4 5 2 3" xfId="10959"/>
    <cellStyle name="RowTitles1-Detail 2 2 4 5 2 3 2" xfId="10960"/>
    <cellStyle name="RowTitles1-Detail 2 2 4 5 2 3 2 2" xfId="10961"/>
    <cellStyle name="RowTitles1-Detail 2 2 4 5 2 4" xfId="10962"/>
    <cellStyle name="RowTitles1-Detail 2 2 4 5 2 4 2" xfId="10963"/>
    <cellStyle name="RowTitles1-Detail 2 2 4 5 2 5" xfId="10964"/>
    <cellStyle name="RowTitles1-Detail 2 2 4 5 3" xfId="10965"/>
    <cellStyle name="RowTitles1-Detail 2 2 4 5 3 2" xfId="10966"/>
    <cellStyle name="RowTitles1-Detail 2 2 4 5 3 2 2" xfId="10967"/>
    <cellStyle name="RowTitles1-Detail 2 2 4 5 3 2 2 2" xfId="10968"/>
    <cellStyle name="RowTitles1-Detail 2 2 4 5 3 2 3" xfId="10969"/>
    <cellStyle name="RowTitles1-Detail 2 2 4 5 3 3" xfId="10970"/>
    <cellStyle name="RowTitles1-Detail 2 2 4 5 3 3 2" xfId="10971"/>
    <cellStyle name="RowTitles1-Detail 2 2 4 5 3 3 2 2" xfId="10972"/>
    <cellStyle name="RowTitles1-Detail 2 2 4 5 3 4" xfId="10973"/>
    <cellStyle name="RowTitles1-Detail 2 2 4 5 3 4 2" xfId="10974"/>
    <cellStyle name="RowTitles1-Detail 2 2 4 5 3 5" xfId="10975"/>
    <cellStyle name="RowTitles1-Detail 2 2 4 5 4" xfId="10976"/>
    <cellStyle name="RowTitles1-Detail 2 2 4 5 4 2" xfId="10977"/>
    <cellStyle name="RowTitles1-Detail 2 2 4 5 4 2 2" xfId="10978"/>
    <cellStyle name="RowTitles1-Detail 2 2 4 5 4 3" xfId="10979"/>
    <cellStyle name="RowTitles1-Detail 2 2 4 5 5" xfId="10980"/>
    <cellStyle name="RowTitles1-Detail 2 2 4 5 5 2" xfId="10981"/>
    <cellStyle name="RowTitles1-Detail 2 2 4 5 5 2 2" xfId="10982"/>
    <cellStyle name="RowTitles1-Detail 2 2 4 5 6" xfId="10983"/>
    <cellStyle name="RowTitles1-Detail 2 2 4 5 6 2" xfId="10984"/>
    <cellStyle name="RowTitles1-Detail 2 2 4 5 7" xfId="10985"/>
    <cellStyle name="RowTitles1-Detail 2 2 4 6" xfId="10986"/>
    <cellStyle name="RowTitles1-Detail 2 2 4 6 2" xfId="10987"/>
    <cellStyle name="RowTitles1-Detail 2 2 4 6 2 2" xfId="10988"/>
    <cellStyle name="RowTitles1-Detail 2 2 4 6 2 2 2" xfId="10989"/>
    <cellStyle name="RowTitles1-Detail 2 2 4 6 2 2 2 2" xfId="10990"/>
    <cellStyle name="RowTitles1-Detail 2 2 4 6 2 2 3" xfId="10991"/>
    <cellStyle name="RowTitles1-Detail 2 2 4 6 2 3" xfId="10992"/>
    <cellStyle name="RowTitles1-Detail 2 2 4 6 2 3 2" xfId="10993"/>
    <cellStyle name="RowTitles1-Detail 2 2 4 6 2 3 2 2" xfId="10994"/>
    <cellStyle name="RowTitles1-Detail 2 2 4 6 2 4" xfId="10995"/>
    <cellStyle name="RowTitles1-Detail 2 2 4 6 2 4 2" xfId="10996"/>
    <cellStyle name="RowTitles1-Detail 2 2 4 6 2 5" xfId="10997"/>
    <cellStyle name="RowTitles1-Detail 2 2 4 6 3" xfId="10998"/>
    <cellStyle name="RowTitles1-Detail 2 2 4 6 3 2" xfId="10999"/>
    <cellStyle name="RowTitles1-Detail 2 2 4 6 3 2 2" xfId="11000"/>
    <cellStyle name="RowTitles1-Detail 2 2 4 6 3 2 2 2" xfId="11001"/>
    <cellStyle name="RowTitles1-Detail 2 2 4 6 3 2 3" xfId="11002"/>
    <cellStyle name="RowTitles1-Detail 2 2 4 6 3 3" xfId="11003"/>
    <cellStyle name="RowTitles1-Detail 2 2 4 6 3 3 2" xfId="11004"/>
    <cellStyle name="RowTitles1-Detail 2 2 4 6 3 3 2 2" xfId="11005"/>
    <cellStyle name="RowTitles1-Detail 2 2 4 6 3 4" xfId="11006"/>
    <cellStyle name="RowTitles1-Detail 2 2 4 6 3 4 2" xfId="11007"/>
    <cellStyle name="RowTitles1-Detail 2 2 4 6 3 5" xfId="11008"/>
    <cellStyle name="RowTitles1-Detail 2 2 4 6 4" xfId="11009"/>
    <cellStyle name="RowTitles1-Detail 2 2 4 6 4 2" xfId="11010"/>
    <cellStyle name="RowTitles1-Detail 2 2 4 6 4 2 2" xfId="11011"/>
    <cellStyle name="RowTitles1-Detail 2 2 4 6 4 3" xfId="11012"/>
    <cellStyle name="RowTitles1-Detail 2 2 4 6 5" xfId="11013"/>
    <cellStyle name="RowTitles1-Detail 2 2 4 6 5 2" xfId="11014"/>
    <cellStyle name="RowTitles1-Detail 2 2 4 6 5 2 2" xfId="11015"/>
    <cellStyle name="RowTitles1-Detail 2 2 4 6 6" xfId="11016"/>
    <cellStyle name="RowTitles1-Detail 2 2 4 6 6 2" xfId="11017"/>
    <cellStyle name="RowTitles1-Detail 2 2 4 6 7" xfId="11018"/>
    <cellStyle name="RowTitles1-Detail 2 2 4 7" xfId="11019"/>
    <cellStyle name="RowTitles1-Detail 2 2 4 7 2" xfId="11020"/>
    <cellStyle name="RowTitles1-Detail 2 2 4 7 2 2" xfId="11021"/>
    <cellStyle name="RowTitles1-Detail 2 2 4 7 2 2 2" xfId="11022"/>
    <cellStyle name="RowTitles1-Detail 2 2 4 7 2 3" xfId="11023"/>
    <cellStyle name="RowTitles1-Detail 2 2 4 7 3" xfId="11024"/>
    <cellStyle name="RowTitles1-Detail 2 2 4 7 3 2" xfId="11025"/>
    <cellStyle name="RowTitles1-Detail 2 2 4 7 3 2 2" xfId="11026"/>
    <cellStyle name="RowTitles1-Detail 2 2 4 7 4" xfId="11027"/>
    <cellStyle name="RowTitles1-Detail 2 2 4 7 4 2" xfId="11028"/>
    <cellStyle name="RowTitles1-Detail 2 2 4 7 5" xfId="11029"/>
    <cellStyle name="RowTitles1-Detail 2 2 4 8" xfId="11030"/>
    <cellStyle name="RowTitles1-Detail 2 2 4 8 2" xfId="11031"/>
    <cellStyle name="RowTitles1-Detail 2 2 4 9" xfId="11032"/>
    <cellStyle name="RowTitles1-Detail 2 2 4 9 2" xfId="11033"/>
    <cellStyle name="RowTitles1-Detail 2 2 4 9 2 2" xfId="11034"/>
    <cellStyle name="RowTitles1-Detail 2 2 4_STUD aligned by INSTIT" xfId="11035"/>
    <cellStyle name="RowTitles1-Detail 2 2 5" xfId="229"/>
    <cellStyle name="RowTitles1-Detail 2 2 5 10" xfId="11036"/>
    <cellStyle name="RowTitles1-Detail 2 2 5 2" xfId="670"/>
    <cellStyle name="RowTitles1-Detail 2 2 5 2 2" xfId="11037"/>
    <cellStyle name="RowTitles1-Detail 2 2 5 2 2 2" xfId="11038"/>
    <cellStyle name="RowTitles1-Detail 2 2 5 2 2 2 2" xfId="11039"/>
    <cellStyle name="RowTitles1-Detail 2 2 5 2 2 2 2 2" xfId="11040"/>
    <cellStyle name="RowTitles1-Detail 2 2 5 2 2 2 3" xfId="11041"/>
    <cellStyle name="RowTitles1-Detail 2 2 5 2 2 3" xfId="11042"/>
    <cellStyle name="RowTitles1-Detail 2 2 5 2 2 3 2" xfId="11043"/>
    <cellStyle name="RowTitles1-Detail 2 2 5 2 2 3 2 2" xfId="11044"/>
    <cellStyle name="RowTitles1-Detail 2 2 5 2 2 4" xfId="11045"/>
    <cellStyle name="RowTitles1-Detail 2 2 5 2 2 4 2" xfId="11046"/>
    <cellStyle name="RowTitles1-Detail 2 2 5 2 2 5" xfId="11047"/>
    <cellStyle name="RowTitles1-Detail 2 2 5 2 3" xfId="11048"/>
    <cellStyle name="RowTitles1-Detail 2 2 5 2 3 2" xfId="11049"/>
    <cellStyle name="RowTitles1-Detail 2 2 5 2 3 2 2" xfId="11050"/>
    <cellStyle name="RowTitles1-Detail 2 2 5 2 3 2 2 2" xfId="11051"/>
    <cellStyle name="RowTitles1-Detail 2 2 5 2 3 2 3" xfId="11052"/>
    <cellStyle name="RowTitles1-Detail 2 2 5 2 3 3" xfId="11053"/>
    <cellStyle name="RowTitles1-Detail 2 2 5 2 3 3 2" xfId="11054"/>
    <cellStyle name="RowTitles1-Detail 2 2 5 2 3 3 2 2" xfId="11055"/>
    <cellStyle name="RowTitles1-Detail 2 2 5 2 3 4" xfId="11056"/>
    <cellStyle name="RowTitles1-Detail 2 2 5 2 3 4 2" xfId="11057"/>
    <cellStyle name="RowTitles1-Detail 2 2 5 2 3 5" xfId="11058"/>
    <cellStyle name="RowTitles1-Detail 2 2 5 2 4" xfId="11059"/>
    <cellStyle name="RowTitles1-Detail 2 2 5 2 4 2" xfId="11060"/>
    <cellStyle name="RowTitles1-Detail 2 2 5 2 5" xfId="11061"/>
    <cellStyle name="RowTitles1-Detail 2 2 5 2 5 2" xfId="11062"/>
    <cellStyle name="RowTitles1-Detail 2 2 5 2 5 2 2" xfId="11063"/>
    <cellStyle name="RowTitles1-Detail 2 2 5 2 5 3" xfId="11064"/>
    <cellStyle name="RowTitles1-Detail 2 2 5 2 6" xfId="11065"/>
    <cellStyle name="RowTitles1-Detail 2 2 5 2 6 2" xfId="11066"/>
    <cellStyle name="RowTitles1-Detail 2 2 5 2 6 2 2" xfId="11067"/>
    <cellStyle name="RowTitles1-Detail 2 2 5 2 7" xfId="11068"/>
    <cellStyle name="RowTitles1-Detail 2 2 5 2 7 2" xfId="11069"/>
    <cellStyle name="RowTitles1-Detail 2 2 5 2 8" xfId="11070"/>
    <cellStyle name="RowTitles1-Detail 2 2 5 2 9" xfId="11071"/>
    <cellStyle name="RowTitles1-Detail 2 2 5 3" xfId="11072"/>
    <cellStyle name="RowTitles1-Detail 2 2 5 3 2" xfId="11073"/>
    <cellStyle name="RowTitles1-Detail 2 2 5 3 2 2" xfId="11074"/>
    <cellStyle name="RowTitles1-Detail 2 2 5 3 2 2 2" xfId="11075"/>
    <cellStyle name="RowTitles1-Detail 2 2 5 3 2 2 2 2" xfId="11076"/>
    <cellStyle name="RowTitles1-Detail 2 2 5 3 2 2 3" xfId="11077"/>
    <cellStyle name="RowTitles1-Detail 2 2 5 3 2 3" xfId="11078"/>
    <cellStyle name="RowTitles1-Detail 2 2 5 3 2 3 2" xfId="11079"/>
    <cellStyle name="RowTitles1-Detail 2 2 5 3 2 3 2 2" xfId="11080"/>
    <cellStyle name="RowTitles1-Detail 2 2 5 3 2 4" xfId="11081"/>
    <cellStyle name="RowTitles1-Detail 2 2 5 3 2 4 2" xfId="11082"/>
    <cellStyle name="RowTitles1-Detail 2 2 5 3 2 5" xfId="11083"/>
    <cellStyle name="RowTitles1-Detail 2 2 5 3 3" xfId="11084"/>
    <cellStyle name="RowTitles1-Detail 2 2 5 3 3 2" xfId="11085"/>
    <cellStyle name="RowTitles1-Detail 2 2 5 3 3 2 2" xfId="11086"/>
    <cellStyle name="RowTitles1-Detail 2 2 5 3 3 2 2 2" xfId="11087"/>
    <cellStyle name="RowTitles1-Detail 2 2 5 3 3 2 3" xfId="11088"/>
    <cellStyle name="RowTitles1-Detail 2 2 5 3 3 3" xfId="11089"/>
    <cellStyle name="RowTitles1-Detail 2 2 5 3 3 3 2" xfId="11090"/>
    <cellStyle name="RowTitles1-Detail 2 2 5 3 3 3 2 2" xfId="11091"/>
    <cellStyle name="RowTitles1-Detail 2 2 5 3 3 4" xfId="11092"/>
    <cellStyle name="RowTitles1-Detail 2 2 5 3 3 4 2" xfId="11093"/>
    <cellStyle name="RowTitles1-Detail 2 2 5 3 3 5" xfId="11094"/>
    <cellStyle name="RowTitles1-Detail 2 2 5 3 4" xfId="11095"/>
    <cellStyle name="RowTitles1-Detail 2 2 5 3 4 2" xfId="11096"/>
    <cellStyle name="RowTitles1-Detail 2 2 5 3 5" xfId="11097"/>
    <cellStyle name="RowTitles1-Detail 2 2 5 3 5 2" xfId="11098"/>
    <cellStyle name="RowTitles1-Detail 2 2 5 3 5 2 2" xfId="11099"/>
    <cellStyle name="RowTitles1-Detail 2 2 5 4" xfId="11100"/>
    <cellStyle name="RowTitles1-Detail 2 2 5 4 2" xfId="11101"/>
    <cellStyle name="RowTitles1-Detail 2 2 5 4 2 2" xfId="11102"/>
    <cellStyle name="RowTitles1-Detail 2 2 5 4 2 2 2" xfId="11103"/>
    <cellStyle name="RowTitles1-Detail 2 2 5 4 2 2 2 2" xfId="11104"/>
    <cellStyle name="RowTitles1-Detail 2 2 5 4 2 2 3" xfId="11105"/>
    <cellStyle name="RowTitles1-Detail 2 2 5 4 2 3" xfId="11106"/>
    <cellStyle name="RowTitles1-Detail 2 2 5 4 2 3 2" xfId="11107"/>
    <cellStyle name="RowTitles1-Detail 2 2 5 4 2 3 2 2" xfId="11108"/>
    <cellStyle name="RowTitles1-Detail 2 2 5 4 2 4" xfId="11109"/>
    <cellStyle name="RowTitles1-Detail 2 2 5 4 2 4 2" xfId="11110"/>
    <cellStyle name="RowTitles1-Detail 2 2 5 4 2 5" xfId="11111"/>
    <cellStyle name="RowTitles1-Detail 2 2 5 4 3" xfId="11112"/>
    <cellStyle name="RowTitles1-Detail 2 2 5 4 3 2" xfId="11113"/>
    <cellStyle name="RowTitles1-Detail 2 2 5 4 3 2 2" xfId="11114"/>
    <cellStyle name="RowTitles1-Detail 2 2 5 4 3 2 2 2" xfId="11115"/>
    <cellStyle name="RowTitles1-Detail 2 2 5 4 3 2 3" xfId="11116"/>
    <cellStyle name="RowTitles1-Detail 2 2 5 4 3 3" xfId="11117"/>
    <cellStyle name="RowTitles1-Detail 2 2 5 4 3 3 2" xfId="11118"/>
    <cellStyle name="RowTitles1-Detail 2 2 5 4 3 3 2 2" xfId="11119"/>
    <cellStyle name="RowTitles1-Detail 2 2 5 4 3 4" xfId="11120"/>
    <cellStyle name="RowTitles1-Detail 2 2 5 4 3 4 2" xfId="11121"/>
    <cellStyle name="RowTitles1-Detail 2 2 5 4 3 5" xfId="11122"/>
    <cellStyle name="RowTitles1-Detail 2 2 5 4 4" xfId="11123"/>
    <cellStyle name="RowTitles1-Detail 2 2 5 4 4 2" xfId="11124"/>
    <cellStyle name="RowTitles1-Detail 2 2 5 4 4 2 2" xfId="11125"/>
    <cellStyle name="RowTitles1-Detail 2 2 5 4 4 3" xfId="11126"/>
    <cellStyle name="RowTitles1-Detail 2 2 5 4 5" xfId="11127"/>
    <cellStyle name="RowTitles1-Detail 2 2 5 4 5 2" xfId="11128"/>
    <cellStyle name="RowTitles1-Detail 2 2 5 4 5 2 2" xfId="11129"/>
    <cellStyle name="RowTitles1-Detail 2 2 5 4 6" xfId="11130"/>
    <cellStyle name="RowTitles1-Detail 2 2 5 4 6 2" xfId="11131"/>
    <cellStyle name="RowTitles1-Detail 2 2 5 4 7" xfId="11132"/>
    <cellStyle name="RowTitles1-Detail 2 2 5 5" xfId="11133"/>
    <cellStyle name="RowTitles1-Detail 2 2 5 5 2" xfId="11134"/>
    <cellStyle name="RowTitles1-Detail 2 2 5 5 2 2" xfId="11135"/>
    <cellStyle name="RowTitles1-Detail 2 2 5 5 2 2 2" xfId="11136"/>
    <cellStyle name="RowTitles1-Detail 2 2 5 5 2 2 2 2" xfId="11137"/>
    <cellStyle name="RowTitles1-Detail 2 2 5 5 2 2 3" xfId="11138"/>
    <cellStyle name="RowTitles1-Detail 2 2 5 5 2 3" xfId="11139"/>
    <cellStyle name="RowTitles1-Detail 2 2 5 5 2 3 2" xfId="11140"/>
    <cellStyle name="RowTitles1-Detail 2 2 5 5 2 3 2 2" xfId="11141"/>
    <cellStyle name="RowTitles1-Detail 2 2 5 5 2 4" xfId="11142"/>
    <cellStyle name="RowTitles1-Detail 2 2 5 5 2 4 2" xfId="11143"/>
    <cellStyle name="RowTitles1-Detail 2 2 5 5 2 5" xfId="11144"/>
    <cellStyle name="RowTitles1-Detail 2 2 5 5 3" xfId="11145"/>
    <cellStyle name="RowTitles1-Detail 2 2 5 5 3 2" xfId="11146"/>
    <cellStyle name="RowTitles1-Detail 2 2 5 5 3 2 2" xfId="11147"/>
    <cellStyle name="RowTitles1-Detail 2 2 5 5 3 2 2 2" xfId="11148"/>
    <cellStyle name="RowTitles1-Detail 2 2 5 5 3 2 3" xfId="11149"/>
    <cellStyle name="RowTitles1-Detail 2 2 5 5 3 3" xfId="11150"/>
    <cellStyle name="RowTitles1-Detail 2 2 5 5 3 3 2" xfId="11151"/>
    <cellStyle name="RowTitles1-Detail 2 2 5 5 3 3 2 2" xfId="11152"/>
    <cellStyle name="RowTitles1-Detail 2 2 5 5 3 4" xfId="11153"/>
    <cellStyle name="RowTitles1-Detail 2 2 5 5 3 4 2" xfId="11154"/>
    <cellStyle name="RowTitles1-Detail 2 2 5 5 3 5" xfId="11155"/>
    <cellStyle name="RowTitles1-Detail 2 2 5 5 4" xfId="11156"/>
    <cellStyle name="RowTitles1-Detail 2 2 5 5 4 2" xfId="11157"/>
    <cellStyle name="RowTitles1-Detail 2 2 5 5 4 2 2" xfId="11158"/>
    <cellStyle name="RowTitles1-Detail 2 2 5 5 4 3" xfId="11159"/>
    <cellStyle name="RowTitles1-Detail 2 2 5 5 5" xfId="11160"/>
    <cellStyle name="RowTitles1-Detail 2 2 5 5 5 2" xfId="11161"/>
    <cellStyle name="RowTitles1-Detail 2 2 5 5 5 2 2" xfId="11162"/>
    <cellStyle name="RowTitles1-Detail 2 2 5 5 6" xfId="11163"/>
    <cellStyle name="RowTitles1-Detail 2 2 5 5 6 2" xfId="11164"/>
    <cellStyle name="RowTitles1-Detail 2 2 5 5 7" xfId="11165"/>
    <cellStyle name="RowTitles1-Detail 2 2 5 6" xfId="11166"/>
    <cellStyle name="RowTitles1-Detail 2 2 5 6 2" xfId="11167"/>
    <cellStyle name="RowTitles1-Detail 2 2 5 6 2 2" xfId="11168"/>
    <cellStyle name="RowTitles1-Detail 2 2 5 6 2 2 2" xfId="11169"/>
    <cellStyle name="RowTitles1-Detail 2 2 5 6 2 2 2 2" xfId="11170"/>
    <cellStyle name="RowTitles1-Detail 2 2 5 6 2 2 3" xfId="11171"/>
    <cellStyle name="RowTitles1-Detail 2 2 5 6 2 3" xfId="11172"/>
    <cellStyle name="RowTitles1-Detail 2 2 5 6 2 3 2" xfId="11173"/>
    <cellStyle name="RowTitles1-Detail 2 2 5 6 2 3 2 2" xfId="11174"/>
    <cellStyle name="RowTitles1-Detail 2 2 5 6 2 4" xfId="11175"/>
    <cellStyle name="RowTitles1-Detail 2 2 5 6 2 4 2" xfId="11176"/>
    <cellStyle name="RowTitles1-Detail 2 2 5 6 2 5" xfId="11177"/>
    <cellStyle name="RowTitles1-Detail 2 2 5 6 3" xfId="11178"/>
    <cellStyle name="RowTitles1-Detail 2 2 5 6 3 2" xfId="11179"/>
    <cellStyle name="RowTitles1-Detail 2 2 5 6 3 2 2" xfId="11180"/>
    <cellStyle name="RowTitles1-Detail 2 2 5 6 3 2 2 2" xfId="11181"/>
    <cellStyle name="RowTitles1-Detail 2 2 5 6 3 2 3" xfId="11182"/>
    <cellStyle name="RowTitles1-Detail 2 2 5 6 3 3" xfId="11183"/>
    <cellStyle name="RowTitles1-Detail 2 2 5 6 3 3 2" xfId="11184"/>
    <cellStyle name="RowTitles1-Detail 2 2 5 6 3 3 2 2" xfId="11185"/>
    <cellStyle name="RowTitles1-Detail 2 2 5 6 3 4" xfId="11186"/>
    <cellStyle name="RowTitles1-Detail 2 2 5 6 3 4 2" xfId="11187"/>
    <cellStyle name="RowTitles1-Detail 2 2 5 6 3 5" xfId="11188"/>
    <cellStyle name="RowTitles1-Detail 2 2 5 6 4" xfId="11189"/>
    <cellStyle name="RowTitles1-Detail 2 2 5 6 4 2" xfId="11190"/>
    <cellStyle name="RowTitles1-Detail 2 2 5 6 4 2 2" xfId="11191"/>
    <cellStyle name="RowTitles1-Detail 2 2 5 6 4 3" xfId="11192"/>
    <cellStyle name="RowTitles1-Detail 2 2 5 6 5" xfId="11193"/>
    <cellStyle name="RowTitles1-Detail 2 2 5 6 5 2" xfId="11194"/>
    <cellStyle name="RowTitles1-Detail 2 2 5 6 5 2 2" xfId="11195"/>
    <cellStyle name="RowTitles1-Detail 2 2 5 6 6" xfId="11196"/>
    <cellStyle name="RowTitles1-Detail 2 2 5 6 6 2" xfId="11197"/>
    <cellStyle name="RowTitles1-Detail 2 2 5 6 7" xfId="11198"/>
    <cellStyle name="RowTitles1-Detail 2 2 5 7" xfId="11199"/>
    <cellStyle name="RowTitles1-Detail 2 2 5 7 2" xfId="11200"/>
    <cellStyle name="RowTitles1-Detail 2 2 5 7 2 2" xfId="11201"/>
    <cellStyle name="RowTitles1-Detail 2 2 5 7 2 2 2" xfId="11202"/>
    <cellStyle name="RowTitles1-Detail 2 2 5 7 2 3" xfId="11203"/>
    <cellStyle name="RowTitles1-Detail 2 2 5 7 3" xfId="11204"/>
    <cellStyle name="RowTitles1-Detail 2 2 5 7 3 2" xfId="11205"/>
    <cellStyle name="RowTitles1-Detail 2 2 5 7 3 2 2" xfId="11206"/>
    <cellStyle name="RowTitles1-Detail 2 2 5 7 4" xfId="11207"/>
    <cellStyle name="RowTitles1-Detail 2 2 5 7 4 2" xfId="11208"/>
    <cellStyle name="RowTitles1-Detail 2 2 5 7 5" xfId="11209"/>
    <cellStyle name="RowTitles1-Detail 2 2 5 8" xfId="11210"/>
    <cellStyle name="RowTitles1-Detail 2 2 5 8 2" xfId="11211"/>
    <cellStyle name="RowTitles1-Detail 2 2 5 8 2 2" xfId="11212"/>
    <cellStyle name="RowTitles1-Detail 2 2 5 8 2 2 2" xfId="11213"/>
    <cellStyle name="RowTitles1-Detail 2 2 5 8 2 3" xfId="11214"/>
    <cellStyle name="RowTitles1-Detail 2 2 5 8 3" xfId="11215"/>
    <cellStyle name="RowTitles1-Detail 2 2 5 8 3 2" xfId="11216"/>
    <cellStyle name="RowTitles1-Detail 2 2 5 8 3 2 2" xfId="11217"/>
    <cellStyle name="RowTitles1-Detail 2 2 5 8 4" xfId="11218"/>
    <cellStyle name="RowTitles1-Detail 2 2 5 8 4 2" xfId="11219"/>
    <cellStyle name="RowTitles1-Detail 2 2 5 8 5" xfId="11220"/>
    <cellStyle name="RowTitles1-Detail 2 2 5 9" xfId="11221"/>
    <cellStyle name="RowTitles1-Detail 2 2 5 9 2" xfId="11222"/>
    <cellStyle name="RowTitles1-Detail 2 2 5 9 2 2" xfId="11223"/>
    <cellStyle name="RowTitles1-Detail 2 2 5_STUD aligned by INSTIT" xfId="11224"/>
    <cellStyle name="RowTitles1-Detail 2 2 6" xfId="230"/>
    <cellStyle name="RowTitles1-Detail 2 2 6 10" xfId="11225"/>
    <cellStyle name="RowTitles1-Detail 2 2 6 2" xfId="671"/>
    <cellStyle name="RowTitles1-Detail 2 2 6 2 2" xfId="11226"/>
    <cellStyle name="RowTitles1-Detail 2 2 6 2 2 2" xfId="11227"/>
    <cellStyle name="RowTitles1-Detail 2 2 6 2 2 2 2" xfId="11228"/>
    <cellStyle name="RowTitles1-Detail 2 2 6 2 2 2 2 2" xfId="11229"/>
    <cellStyle name="RowTitles1-Detail 2 2 6 2 2 2 3" xfId="11230"/>
    <cellStyle name="RowTitles1-Detail 2 2 6 2 2 3" xfId="11231"/>
    <cellStyle name="RowTitles1-Detail 2 2 6 2 2 3 2" xfId="11232"/>
    <cellStyle name="RowTitles1-Detail 2 2 6 2 2 3 2 2" xfId="11233"/>
    <cellStyle name="RowTitles1-Detail 2 2 6 2 2 4" xfId="11234"/>
    <cellStyle name="RowTitles1-Detail 2 2 6 2 2 4 2" xfId="11235"/>
    <cellStyle name="RowTitles1-Detail 2 2 6 2 2 5" xfId="11236"/>
    <cellStyle name="RowTitles1-Detail 2 2 6 2 3" xfId="11237"/>
    <cellStyle name="RowTitles1-Detail 2 2 6 2 3 2" xfId="11238"/>
    <cellStyle name="RowTitles1-Detail 2 2 6 2 3 2 2" xfId="11239"/>
    <cellStyle name="RowTitles1-Detail 2 2 6 2 3 2 2 2" xfId="11240"/>
    <cellStyle name="RowTitles1-Detail 2 2 6 2 3 2 3" xfId="11241"/>
    <cellStyle name="RowTitles1-Detail 2 2 6 2 3 3" xfId="11242"/>
    <cellStyle name="RowTitles1-Detail 2 2 6 2 3 3 2" xfId="11243"/>
    <cellStyle name="RowTitles1-Detail 2 2 6 2 3 3 2 2" xfId="11244"/>
    <cellStyle name="RowTitles1-Detail 2 2 6 2 3 4" xfId="11245"/>
    <cellStyle name="RowTitles1-Detail 2 2 6 2 3 4 2" xfId="11246"/>
    <cellStyle name="RowTitles1-Detail 2 2 6 2 3 5" xfId="11247"/>
    <cellStyle name="RowTitles1-Detail 2 2 6 2 4" xfId="11248"/>
    <cellStyle name="RowTitles1-Detail 2 2 6 2 4 2" xfId="11249"/>
    <cellStyle name="RowTitles1-Detail 2 2 6 2 5" xfId="11250"/>
    <cellStyle name="RowTitles1-Detail 2 2 6 2 5 2" xfId="11251"/>
    <cellStyle name="RowTitles1-Detail 2 2 6 2 5 2 2" xfId="11252"/>
    <cellStyle name="RowTitles1-Detail 2 2 6 2 5 3" xfId="11253"/>
    <cellStyle name="RowTitles1-Detail 2 2 6 2 6" xfId="11254"/>
    <cellStyle name="RowTitles1-Detail 2 2 6 2 6 2" xfId="11255"/>
    <cellStyle name="RowTitles1-Detail 2 2 6 2 6 2 2" xfId="11256"/>
    <cellStyle name="RowTitles1-Detail 2 2 6 2 7" xfId="11257"/>
    <cellStyle name="RowTitles1-Detail 2 2 6 3" xfId="11258"/>
    <cellStyle name="RowTitles1-Detail 2 2 6 3 2" xfId="11259"/>
    <cellStyle name="RowTitles1-Detail 2 2 6 3 2 2" xfId="11260"/>
    <cellStyle name="RowTitles1-Detail 2 2 6 3 2 2 2" xfId="11261"/>
    <cellStyle name="RowTitles1-Detail 2 2 6 3 2 2 2 2" xfId="11262"/>
    <cellStyle name="RowTitles1-Detail 2 2 6 3 2 2 3" xfId="11263"/>
    <cellStyle name="RowTitles1-Detail 2 2 6 3 2 3" xfId="11264"/>
    <cellStyle name="RowTitles1-Detail 2 2 6 3 2 3 2" xfId="11265"/>
    <cellStyle name="RowTitles1-Detail 2 2 6 3 2 3 2 2" xfId="11266"/>
    <cellStyle name="RowTitles1-Detail 2 2 6 3 2 4" xfId="11267"/>
    <cellStyle name="RowTitles1-Detail 2 2 6 3 2 4 2" xfId="11268"/>
    <cellStyle name="RowTitles1-Detail 2 2 6 3 2 5" xfId="11269"/>
    <cellStyle name="RowTitles1-Detail 2 2 6 3 3" xfId="11270"/>
    <cellStyle name="RowTitles1-Detail 2 2 6 3 3 2" xfId="11271"/>
    <cellStyle name="RowTitles1-Detail 2 2 6 3 3 2 2" xfId="11272"/>
    <cellStyle name="RowTitles1-Detail 2 2 6 3 3 2 2 2" xfId="11273"/>
    <cellStyle name="RowTitles1-Detail 2 2 6 3 3 2 3" xfId="11274"/>
    <cellStyle name="RowTitles1-Detail 2 2 6 3 3 3" xfId="11275"/>
    <cellStyle name="RowTitles1-Detail 2 2 6 3 3 3 2" xfId="11276"/>
    <cellStyle name="RowTitles1-Detail 2 2 6 3 3 3 2 2" xfId="11277"/>
    <cellStyle name="RowTitles1-Detail 2 2 6 3 3 4" xfId="11278"/>
    <cellStyle name="RowTitles1-Detail 2 2 6 3 3 4 2" xfId="11279"/>
    <cellStyle name="RowTitles1-Detail 2 2 6 3 3 5" xfId="11280"/>
    <cellStyle name="RowTitles1-Detail 2 2 6 3 4" xfId="11281"/>
    <cellStyle name="RowTitles1-Detail 2 2 6 3 4 2" xfId="11282"/>
    <cellStyle name="RowTitles1-Detail 2 2 6 3 5" xfId="11283"/>
    <cellStyle name="RowTitles1-Detail 2 2 6 3 5 2" xfId="11284"/>
    <cellStyle name="RowTitles1-Detail 2 2 6 3 5 2 2" xfId="11285"/>
    <cellStyle name="RowTitles1-Detail 2 2 6 3 6" xfId="11286"/>
    <cellStyle name="RowTitles1-Detail 2 2 6 3 6 2" xfId="11287"/>
    <cellStyle name="RowTitles1-Detail 2 2 6 3 7" xfId="11288"/>
    <cellStyle name="RowTitles1-Detail 2 2 6 4" xfId="11289"/>
    <cellStyle name="RowTitles1-Detail 2 2 6 4 2" xfId="11290"/>
    <cellStyle name="RowTitles1-Detail 2 2 6 4 2 2" xfId="11291"/>
    <cellStyle name="RowTitles1-Detail 2 2 6 4 2 2 2" xfId="11292"/>
    <cellStyle name="RowTitles1-Detail 2 2 6 4 2 2 2 2" xfId="11293"/>
    <cellStyle name="RowTitles1-Detail 2 2 6 4 2 2 3" xfId="11294"/>
    <cellStyle name="RowTitles1-Detail 2 2 6 4 2 3" xfId="11295"/>
    <cellStyle name="RowTitles1-Detail 2 2 6 4 2 3 2" xfId="11296"/>
    <cellStyle name="RowTitles1-Detail 2 2 6 4 2 3 2 2" xfId="11297"/>
    <cellStyle name="RowTitles1-Detail 2 2 6 4 2 4" xfId="11298"/>
    <cellStyle name="RowTitles1-Detail 2 2 6 4 2 4 2" xfId="11299"/>
    <cellStyle name="RowTitles1-Detail 2 2 6 4 2 5" xfId="11300"/>
    <cellStyle name="RowTitles1-Detail 2 2 6 4 3" xfId="11301"/>
    <cellStyle name="RowTitles1-Detail 2 2 6 4 3 2" xfId="11302"/>
    <cellStyle name="RowTitles1-Detail 2 2 6 4 3 2 2" xfId="11303"/>
    <cellStyle name="RowTitles1-Detail 2 2 6 4 3 2 2 2" xfId="11304"/>
    <cellStyle name="RowTitles1-Detail 2 2 6 4 3 2 3" xfId="11305"/>
    <cellStyle name="RowTitles1-Detail 2 2 6 4 3 3" xfId="11306"/>
    <cellStyle name="RowTitles1-Detail 2 2 6 4 3 3 2" xfId="11307"/>
    <cellStyle name="RowTitles1-Detail 2 2 6 4 3 3 2 2" xfId="11308"/>
    <cellStyle name="RowTitles1-Detail 2 2 6 4 3 4" xfId="11309"/>
    <cellStyle name="RowTitles1-Detail 2 2 6 4 3 4 2" xfId="11310"/>
    <cellStyle name="RowTitles1-Detail 2 2 6 4 3 5" xfId="11311"/>
    <cellStyle name="RowTitles1-Detail 2 2 6 4 4" xfId="11312"/>
    <cellStyle name="RowTitles1-Detail 2 2 6 4 4 2" xfId="11313"/>
    <cellStyle name="RowTitles1-Detail 2 2 6 4 5" xfId="11314"/>
    <cellStyle name="RowTitles1-Detail 2 2 6 4 5 2" xfId="11315"/>
    <cellStyle name="RowTitles1-Detail 2 2 6 4 5 2 2" xfId="11316"/>
    <cellStyle name="RowTitles1-Detail 2 2 6 4 5 3" xfId="11317"/>
    <cellStyle name="RowTitles1-Detail 2 2 6 4 6" xfId="11318"/>
    <cellStyle name="RowTitles1-Detail 2 2 6 4 6 2" xfId="11319"/>
    <cellStyle name="RowTitles1-Detail 2 2 6 4 6 2 2" xfId="11320"/>
    <cellStyle name="RowTitles1-Detail 2 2 6 4 7" xfId="11321"/>
    <cellStyle name="RowTitles1-Detail 2 2 6 4 7 2" xfId="11322"/>
    <cellStyle name="RowTitles1-Detail 2 2 6 4 8" xfId="11323"/>
    <cellStyle name="RowTitles1-Detail 2 2 6 5" xfId="11324"/>
    <cellStyle name="RowTitles1-Detail 2 2 6 5 2" xfId="11325"/>
    <cellStyle name="RowTitles1-Detail 2 2 6 5 2 2" xfId="11326"/>
    <cellStyle name="RowTitles1-Detail 2 2 6 5 2 2 2" xfId="11327"/>
    <cellStyle name="RowTitles1-Detail 2 2 6 5 2 2 2 2" xfId="11328"/>
    <cellStyle name="RowTitles1-Detail 2 2 6 5 2 2 3" xfId="11329"/>
    <cellStyle name="RowTitles1-Detail 2 2 6 5 2 3" xfId="11330"/>
    <cellStyle name="RowTitles1-Detail 2 2 6 5 2 3 2" xfId="11331"/>
    <cellStyle name="RowTitles1-Detail 2 2 6 5 2 3 2 2" xfId="11332"/>
    <cellStyle name="RowTitles1-Detail 2 2 6 5 2 4" xfId="11333"/>
    <cellStyle name="RowTitles1-Detail 2 2 6 5 2 4 2" xfId="11334"/>
    <cellStyle name="RowTitles1-Detail 2 2 6 5 2 5" xfId="11335"/>
    <cellStyle name="RowTitles1-Detail 2 2 6 5 3" xfId="11336"/>
    <cellStyle name="RowTitles1-Detail 2 2 6 5 3 2" xfId="11337"/>
    <cellStyle name="RowTitles1-Detail 2 2 6 5 3 2 2" xfId="11338"/>
    <cellStyle name="RowTitles1-Detail 2 2 6 5 3 2 2 2" xfId="11339"/>
    <cellStyle name="RowTitles1-Detail 2 2 6 5 3 2 3" xfId="11340"/>
    <cellStyle name="RowTitles1-Detail 2 2 6 5 3 3" xfId="11341"/>
    <cellStyle name="RowTitles1-Detail 2 2 6 5 3 3 2" xfId="11342"/>
    <cellStyle name="RowTitles1-Detail 2 2 6 5 3 3 2 2" xfId="11343"/>
    <cellStyle name="RowTitles1-Detail 2 2 6 5 3 4" xfId="11344"/>
    <cellStyle name="RowTitles1-Detail 2 2 6 5 3 4 2" xfId="11345"/>
    <cellStyle name="RowTitles1-Detail 2 2 6 5 3 5" xfId="11346"/>
    <cellStyle name="RowTitles1-Detail 2 2 6 5 4" xfId="11347"/>
    <cellStyle name="RowTitles1-Detail 2 2 6 5 4 2" xfId="11348"/>
    <cellStyle name="RowTitles1-Detail 2 2 6 5 4 2 2" xfId="11349"/>
    <cellStyle name="RowTitles1-Detail 2 2 6 5 4 3" xfId="11350"/>
    <cellStyle name="RowTitles1-Detail 2 2 6 5 5" xfId="11351"/>
    <cellStyle name="RowTitles1-Detail 2 2 6 5 5 2" xfId="11352"/>
    <cellStyle name="RowTitles1-Detail 2 2 6 5 5 2 2" xfId="11353"/>
    <cellStyle name="RowTitles1-Detail 2 2 6 5 6" xfId="11354"/>
    <cellStyle name="RowTitles1-Detail 2 2 6 5 6 2" xfId="11355"/>
    <cellStyle name="RowTitles1-Detail 2 2 6 5 7" xfId="11356"/>
    <cellStyle name="RowTitles1-Detail 2 2 6 6" xfId="11357"/>
    <cellStyle name="RowTitles1-Detail 2 2 6 6 2" xfId="11358"/>
    <cellStyle name="RowTitles1-Detail 2 2 6 6 2 2" xfId="11359"/>
    <cellStyle name="RowTitles1-Detail 2 2 6 6 2 2 2" xfId="11360"/>
    <cellStyle name="RowTitles1-Detail 2 2 6 6 2 2 2 2" xfId="11361"/>
    <cellStyle name="RowTitles1-Detail 2 2 6 6 2 2 3" xfId="11362"/>
    <cellStyle name="RowTitles1-Detail 2 2 6 6 2 3" xfId="11363"/>
    <cellStyle name="RowTitles1-Detail 2 2 6 6 2 3 2" xfId="11364"/>
    <cellStyle name="RowTitles1-Detail 2 2 6 6 2 3 2 2" xfId="11365"/>
    <cellStyle name="RowTitles1-Detail 2 2 6 6 2 4" xfId="11366"/>
    <cellStyle name="RowTitles1-Detail 2 2 6 6 2 4 2" xfId="11367"/>
    <cellStyle name="RowTitles1-Detail 2 2 6 6 2 5" xfId="11368"/>
    <cellStyle name="RowTitles1-Detail 2 2 6 6 3" xfId="11369"/>
    <cellStyle name="RowTitles1-Detail 2 2 6 6 3 2" xfId="11370"/>
    <cellStyle name="RowTitles1-Detail 2 2 6 6 3 2 2" xfId="11371"/>
    <cellStyle name="RowTitles1-Detail 2 2 6 6 3 2 2 2" xfId="11372"/>
    <cellStyle name="RowTitles1-Detail 2 2 6 6 3 2 3" xfId="11373"/>
    <cellStyle name="RowTitles1-Detail 2 2 6 6 3 3" xfId="11374"/>
    <cellStyle name="RowTitles1-Detail 2 2 6 6 3 3 2" xfId="11375"/>
    <cellStyle name="RowTitles1-Detail 2 2 6 6 3 3 2 2" xfId="11376"/>
    <cellStyle name="RowTitles1-Detail 2 2 6 6 3 4" xfId="11377"/>
    <cellStyle name="RowTitles1-Detail 2 2 6 6 3 4 2" xfId="11378"/>
    <cellStyle name="RowTitles1-Detail 2 2 6 6 3 5" xfId="11379"/>
    <cellStyle name="RowTitles1-Detail 2 2 6 6 4" xfId="11380"/>
    <cellStyle name="RowTitles1-Detail 2 2 6 6 4 2" xfId="11381"/>
    <cellStyle name="RowTitles1-Detail 2 2 6 6 4 2 2" xfId="11382"/>
    <cellStyle name="RowTitles1-Detail 2 2 6 6 4 3" xfId="11383"/>
    <cellStyle name="RowTitles1-Detail 2 2 6 6 5" xfId="11384"/>
    <cellStyle name="RowTitles1-Detail 2 2 6 6 5 2" xfId="11385"/>
    <cellStyle name="RowTitles1-Detail 2 2 6 6 5 2 2" xfId="11386"/>
    <cellStyle name="RowTitles1-Detail 2 2 6 6 6" xfId="11387"/>
    <cellStyle name="RowTitles1-Detail 2 2 6 6 6 2" xfId="11388"/>
    <cellStyle name="RowTitles1-Detail 2 2 6 6 7" xfId="11389"/>
    <cellStyle name="RowTitles1-Detail 2 2 6 7" xfId="11390"/>
    <cellStyle name="RowTitles1-Detail 2 2 6 7 2" xfId="11391"/>
    <cellStyle name="RowTitles1-Detail 2 2 6 7 2 2" xfId="11392"/>
    <cellStyle name="RowTitles1-Detail 2 2 6 7 2 2 2" xfId="11393"/>
    <cellStyle name="RowTitles1-Detail 2 2 6 7 2 3" xfId="11394"/>
    <cellStyle name="RowTitles1-Detail 2 2 6 7 3" xfId="11395"/>
    <cellStyle name="RowTitles1-Detail 2 2 6 7 3 2" xfId="11396"/>
    <cellStyle name="RowTitles1-Detail 2 2 6 7 3 2 2" xfId="11397"/>
    <cellStyle name="RowTitles1-Detail 2 2 6 7 4" xfId="11398"/>
    <cellStyle name="RowTitles1-Detail 2 2 6 7 4 2" xfId="11399"/>
    <cellStyle name="RowTitles1-Detail 2 2 6 7 5" xfId="11400"/>
    <cellStyle name="RowTitles1-Detail 2 2 6 8" xfId="11401"/>
    <cellStyle name="RowTitles1-Detail 2 2 6 8 2" xfId="11402"/>
    <cellStyle name="RowTitles1-Detail 2 2 6 9" xfId="11403"/>
    <cellStyle name="RowTitles1-Detail 2 2 6 9 2" xfId="11404"/>
    <cellStyle name="RowTitles1-Detail 2 2 6 9 2 2" xfId="11405"/>
    <cellStyle name="RowTitles1-Detail 2 2 6_STUD aligned by INSTIT" xfId="11406"/>
    <cellStyle name="RowTitles1-Detail 2 2 7" xfId="231"/>
    <cellStyle name="RowTitles1-Detail 2 2 7 2" xfId="11407"/>
    <cellStyle name="RowTitles1-Detail 2 2 7 2 2" xfId="11408"/>
    <cellStyle name="RowTitles1-Detail 2 2 7 2 2 2" xfId="11409"/>
    <cellStyle name="RowTitles1-Detail 2 2 7 2 2 2 2" xfId="11410"/>
    <cellStyle name="RowTitles1-Detail 2 2 7 2 2 3" xfId="11411"/>
    <cellStyle name="RowTitles1-Detail 2 2 7 2 3" xfId="11412"/>
    <cellStyle name="RowTitles1-Detail 2 2 7 2 3 2" xfId="11413"/>
    <cellStyle name="RowTitles1-Detail 2 2 7 2 3 2 2" xfId="11414"/>
    <cellStyle name="RowTitles1-Detail 2 2 7 2 4" xfId="11415"/>
    <cellStyle name="RowTitles1-Detail 2 2 7 2 4 2" xfId="11416"/>
    <cellStyle name="RowTitles1-Detail 2 2 7 2 5" xfId="11417"/>
    <cellStyle name="RowTitles1-Detail 2 2 7 3" xfId="11418"/>
    <cellStyle name="RowTitles1-Detail 2 2 7 3 2" xfId="11419"/>
    <cellStyle name="RowTitles1-Detail 2 2 7 3 2 2" xfId="11420"/>
    <cellStyle name="RowTitles1-Detail 2 2 7 3 2 2 2" xfId="11421"/>
    <cellStyle name="RowTitles1-Detail 2 2 7 3 2 3" xfId="11422"/>
    <cellStyle name="RowTitles1-Detail 2 2 7 3 3" xfId="11423"/>
    <cellStyle name="RowTitles1-Detail 2 2 7 3 3 2" xfId="11424"/>
    <cellStyle name="RowTitles1-Detail 2 2 7 3 3 2 2" xfId="11425"/>
    <cellStyle name="RowTitles1-Detail 2 2 7 3 4" xfId="11426"/>
    <cellStyle name="RowTitles1-Detail 2 2 7 3 4 2" xfId="11427"/>
    <cellStyle name="RowTitles1-Detail 2 2 7 3 5" xfId="11428"/>
    <cellStyle name="RowTitles1-Detail 2 2 7 4" xfId="11429"/>
    <cellStyle name="RowTitles1-Detail 2 2 7 4 2" xfId="11430"/>
    <cellStyle name="RowTitles1-Detail 2 2 7 5" xfId="11431"/>
    <cellStyle name="RowTitles1-Detail 2 2 7 5 2" xfId="11432"/>
    <cellStyle name="RowTitles1-Detail 2 2 7 5 2 2" xfId="11433"/>
    <cellStyle name="RowTitles1-Detail 2 2 7 5 3" xfId="11434"/>
    <cellStyle name="RowTitles1-Detail 2 2 7 6" xfId="11435"/>
    <cellStyle name="RowTitles1-Detail 2 2 7 6 2" xfId="11436"/>
    <cellStyle name="RowTitles1-Detail 2 2 7 6 2 2" xfId="11437"/>
    <cellStyle name="RowTitles1-Detail 2 2 7 7" xfId="11438"/>
    <cellStyle name="RowTitles1-Detail 2 2 8" xfId="232"/>
    <cellStyle name="RowTitles1-Detail 2 2 8 2" xfId="11439"/>
    <cellStyle name="RowTitles1-Detail 2 2 8 2 2" xfId="11440"/>
    <cellStyle name="RowTitles1-Detail 2 2 8 2 2 2" xfId="11441"/>
    <cellStyle name="RowTitles1-Detail 2 2 8 2 2 2 2" xfId="11442"/>
    <cellStyle name="RowTitles1-Detail 2 2 8 2 2 3" xfId="11443"/>
    <cellStyle name="RowTitles1-Detail 2 2 8 2 3" xfId="11444"/>
    <cellStyle name="RowTitles1-Detail 2 2 8 2 3 2" xfId="11445"/>
    <cellStyle name="RowTitles1-Detail 2 2 8 2 3 2 2" xfId="11446"/>
    <cellStyle name="RowTitles1-Detail 2 2 8 2 4" xfId="11447"/>
    <cellStyle name="RowTitles1-Detail 2 2 8 2 4 2" xfId="11448"/>
    <cellStyle name="RowTitles1-Detail 2 2 8 2 5" xfId="11449"/>
    <cellStyle name="RowTitles1-Detail 2 2 8 3" xfId="11450"/>
    <cellStyle name="RowTitles1-Detail 2 2 8 3 2" xfId="11451"/>
    <cellStyle name="RowTitles1-Detail 2 2 8 3 2 2" xfId="11452"/>
    <cellStyle name="RowTitles1-Detail 2 2 8 3 2 2 2" xfId="11453"/>
    <cellStyle name="RowTitles1-Detail 2 2 8 3 2 3" xfId="11454"/>
    <cellStyle name="RowTitles1-Detail 2 2 8 3 3" xfId="11455"/>
    <cellStyle name="RowTitles1-Detail 2 2 8 3 3 2" xfId="11456"/>
    <cellStyle name="RowTitles1-Detail 2 2 8 3 3 2 2" xfId="11457"/>
    <cellStyle name="RowTitles1-Detail 2 2 8 3 4" xfId="11458"/>
    <cellStyle name="RowTitles1-Detail 2 2 8 3 4 2" xfId="11459"/>
    <cellStyle name="RowTitles1-Detail 2 2 8 3 5" xfId="11460"/>
    <cellStyle name="RowTitles1-Detail 2 2 8 4" xfId="11461"/>
    <cellStyle name="RowTitles1-Detail 2 2 8 4 2" xfId="11462"/>
    <cellStyle name="RowTitles1-Detail 2 2 8 5" xfId="11463"/>
    <cellStyle name="RowTitles1-Detail 2 2 8 5 2" xfId="11464"/>
    <cellStyle name="RowTitles1-Detail 2 2 8 5 2 2" xfId="11465"/>
    <cellStyle name="RowTitles1-Detail 2 2 8 6" xfId="11466"/>
    <cellStyle name="RowTitles1-Detail 2 2 8 6 2" xfId="11467"/>
    <cellStyle name="RowTitles1-Detail 2 2 8 7" xfId="11468"/>
    <cellStyle name="RowTitles1-Detail 2 2 8 8" xfId="11469"/>
    <cellStyle name="RowTitles1-Detail 2 2 9" xfId="233"/>
    <cellStyle name="RowTitles1-Detail 2 2 9 2" xfId="11470"/>
    <cellStyle name="RowTitles1-Detail 2 2 9 2 2" xfId="11471"/>
    <cellStyle name="RowTitles1-Detail 2 2 9 2 2 2" xfId="11472"/>
    <cellStyle name="RowTitles1-Detail 2 2 9 2 2 2 2" xfId="11473"/>
    <cellStyle name="RowTitles1-Detail 2 2 9 2 2 3" xfId="11474"/>
    <cellStyle name="RowTitles1-Detail 2 2 9 2 3" xfId="11475"/>
    <cellStyle name="RowTitles1-Detail 2 2 9 2 3 2" xfId="11476"/>
    <cellStyle name="RowTitles1-Detail 2 2 9 2 3 2 2" xfId="11477"/>
    <cellStyle name="RowTitles1-Detail 2 2 9 2 4" xfId="11478"/>
    <cellStyle name="RowTitles1-Detail 2 2 9 2 4 2" xfId="11479"/>
    <cellStyle name="RowTitles1-Detail 2 2 9 2 5" xfId="11480"/>
    <cellStyle name="RowTitles1-Detail 2 2 9 3" xfId="11481"/>
    <cellStyle name="RowTitles1-Detail 2 2 9 3 2" xfId="11482"/>
    <cellStyle name="RowTitles1-Detail 2 2 9 3 2 2" xfId="11483"/>
    <cellStyle name="RowTitles1-Detail 2 2 9 3 2 2 2" xfId="11484"/>
    <cellStyle name="RowTitles1-Detail 2 2 9 3 2 3" xfId="11485"/>
    <cellStyle name="RowTitles1-Detail 2 2 9 3 3" xfId="11486"/>
    <cellStyle name="RowTitles1-Detail 2 2 9 3 3 2" xfId="11487"/>
    <cellStyle name="RowTitles1-Detail 2 2 9 3 3 2 2" xfId="11488"/>
    <cellStyle name="RowTitles1-Detail 2 2 9 3 4" xfId="11489"/>
    <cellStyle name="RowTitles1-Detail 2 2 9 3 4 2" xfId="11490"/>
    <cellStyle name="RowTitles1-Detail 2 2 9 3 5" xfId="11491"/>
    <cellStyle name="RowTitles1-Detail 2 2 9 4" xfId="11492"/>
    <cellStyle name="RowTitles1-Detail 2 2 9 4 2" xfId="11493"/>
    <cellStyle name="RowTitles1-Detail 2 2 9 5" xfId="11494"/>
    <cellStyle name="RowTitles1-Detail 2 2 9 5 2" xfId="11495"/>
    <cellStyle name="RowTitles1-Detail 2 2 9 5 2 2" xfId="11496"/>
    <cellStyle name="RowTitles1-Detail 2 2 9 5 3" xfId="11497"/>
    <cellStyle name="RowTitles1-Detail 2 2 9 6" xfId="11498"/>
    <cellStyle name="RowTitles1-Detail 2 2 9 6 2" xfId="11499"/>
    <cellStyle name="RowTitles1-Detail 2 2 9 6 2 2" xfId="11500"/>
    <cellStyle name="RowTitles1-Detail 2 2 9 7" xfId="11501"/>
    <cellStyle name="RowTitles1-Detail 2 2 9 7 2" xfId="11502"/>
    <cellStyle name="RowTitles1-Detail 2 2 9 8" xfId="11503"/>
    <cellStyle name="RowTitles1-Detail 2 2 9 9" xfId="11504"/>
    <cellStyle name="RowTitles1-Detail 2 2_STUD aligned by INSTIT" xfId="11505"/>
    <cellStyle name="RowTitles1-Detail 2 3" xfId="234"/>
    <cellStyle name="RowTitles1-Detail 2 3 10" xfId="11506"/>
    <cellStyle name="RowTitles1-Detail 2 3 10 2" xfId="11507"/>
    <cellStyle name="RowTitles1-Detail 2 3 10 2 2" xfId="11508"/>
    <cellStyle name="RowTitles1-Detail 2 3 10 2 2 2" xfId="11509"/>
    <cellStyle name="RowTitles1-Detail 2 3 10 2 2 2 2" xfId="11510"/>
    <cellStyle name="RowTitles1-Detail 2 3 10 2 2 3" xfId="11511"/>
    <cellStyle name="RowTitles1-Detail 2 3 10 2 3" xfId="11512"/>
    <cellStyle name="RowTitles1-Detail 2 3 10 2 3 2" xfId="11513"/>
    <cellStyle name="RowTitles1-Detail 2 3 10 2 3 2 2" xfId="11514"/>
    <cellStyle name="RowTitles1-Detail 2 3 10 2 4" xfId="11515"/>
    <cellStyle name="RowTitles1-Detail 2 3 10 2 4 2" xfId="11516"/>
    <cellStyle name="RowTitles1-Detail 2 3 10 2 5" xfId="11517"/>
    <cellStyle name="RowTitles1-Detail 2 3 10 3" xfId="11518"/>
    <cellStyle name="RowTitles1-Detail 2 3 10 3 2" xfId="11519"/>
    <cellStyle name="RowTitles1-Detail 2 3 10 3 2 2" xfId="11520"/>
    <cellStyle name="RowTitles1-Detail 2 3 10 3 2 2 2" xfId="11521"/>
    <cellStyle name="RowTitles1-Detail 2 3 10 3 2 3" xfId="11522"/>
    <cellStyle name="RowTitles1-Detail 2 3 10 3 3" xfId="11523"/>
    <cellStyle name="RowTitles1-Detail 2 3 10 3 3 2" xfId="11524"/>
    <cellStyle name="RowTitles1-Detail 2 3 10 3 3 2 2" xfId="11525"/>
    <cellStyle name="RowTitles1-Detail 2 3 10 3 4" xfId="11526"/>
    <cellStyle name="RowTitles1-Detail 2 3 10 3 4 2" xfId="11527"/>
    <cellStyle name="RowTitles1-Detail 2 3 10 3 5" xfId="11528"/>
    <cellStyle name="RowTitles1-Detail 2 3 10 4" xfId="11529"/>
    <cellStyle name="RowTitles1-Detail 2 3 10 4 2" xfId="11530"/>
    <cellStyle name="RowTitles1-Detail 2 3 10 4 2 2" xfId="11531"/>
    <cellStyle name="RowTitles1-Detail 2 3 10 4 3" xfId="11532"/>
    <cellStyle name="RowTitles1-Detail 2 3 10 5" xfId="11533"/>
    <cellStyle name="RowTitles1-Detail 2 3 10 5 2" xfId="11534"/>
    <cellStyle name="RowTitles1-Detail 2 3 10 5 2 2" xfId="11535"/>
    <cellStyle name="RowTitles1-Detail 2 3 10 6" xfId="11536"/>
    <cellStyle name="RowTitles1-Detail 2 3 10 6 2" xfId="11537"/>
    <cellStyle name="RowTitles1-Detail 2 3 10 7" xfId="11538"/>
    <cellStyle name="RowTitles1-Detail 2 3 11" xfId="11539"/>
    <cellStyle name="RowTitles1-Detail 2 3 11 2" xfId="11540"/>
    <cellStyle name="RowTitles1-Detail 2 3 11 2 2" xfId="11541"/>
    <cellStyle name="RowTitles1-Detail 2 3 11 2 2 2" xfId="11542"/>
    <cellStyle name="RowTitles1-Detail 2 3 11 2 2 2 2" xfId="11543"/>
    <cellStyle name="RowTitles1-Detail 2 3 11 2 2 3" xfId="11544"/>
    <cellStyle name="RowTitles1-Detail 2 3 11 2 3" xfId="11545"/>
    <cellStyle name="RowTitles1-Detail 2 3 11 2 3 2" xfId="11546"/>
    <cellStyle name="RowTitles1-Detail 2 3 11 2 3 2 2" xfId="11547"/>
    <cellStyle name="RowTitles1-Detail 2 3 11 2 4" xfId="11548"/>
    <cellStyle name="RowTitles1-Detail 2 3 11 2 4 2" xfId="11549"/>
    <cellStyle name="RowTitles1-Detail 2 3 11 2 5" xfId="11550"/>
    <cellStyle name="RowTitles1-Detail 2 3 11 3" xfId="11551"/>
    <cellStyle name="RowTitles1-Detail 2 3 11 3 2" xfId="11552"/>
    <cellStyle name="RowTitles1-Detail 2 3 11 3 2 2" xfId="11553"/>
    <cellStyle name="RowTitles1-Detail 2 3 11 3 2 2 2" xfId="11554"/>
    <cellStyle name="RowTitles1-Detail 2 3 11 3 2 3" xfId="11555"/>
    <cellStyle name="RowTitles1-Detail 2 3 11 3 3" xfId="11556"/>
    <cellStyle name="RowTitles1-Detail 2 3 11 3 3 2" xfId="11557"/>
    <cellStyle name="RowTitles1-Detail 2 3 11 3 3 2 2" xfId="11558"/>
    <cellStyle name="RowTitles1-Detail 2 3 11 3 4" xfId="11559"/>
    <cellStyle name="RowTitles1-Detail 2 3 11 3 4 2" xfId="11560"/>
    <cellStyle name="RowTitles1-Detail 2 3 11 3 5" xfId="11561"/>
    <cellStyle name="RowTitles1-Detail 2 3 11 4" xfId="11562"/>
    <cellStyle name="RowTitles1-Detail 2 3 11 4 2" xfId="11563"/>
    <cellStyle name="RowTitles1-Detail 2 3 11 4 2 2" xfId="11564"/>
    <cellStyle name="RowTitles1-Detail 2 3 11 4 3" xfId="11565"/>
    <cellStyle name="RowTitles1-Detail 2 3 11 5" xfId="11566"/>
    <cellStyle name="RowTitles1-Detail 2 3 11 5 2" xfId="11567"/>
    <cellStyle name="RowTitles1-Detail 2 3 11 5 2 2" xfId="11568"/>
    <cellStyle name="RowTitles1-Detail 2 3 11 6" xfId="11569"/>
    <cellStyle name="RowTitles1-Detail 2 3 11 6 2" xfId="11570"/>
    <cellStyle name="RowTitles1-Detail 2 3 11 7" xfId="11571"/>
    <cellStyle name="RowTitles1-Detail 2 3 12" xfId="11572"/>
    <cellStyle name="RowTitles1-Detail 2 3 12 2" xfId="11573"/>
    <cellStyle name="RowTitles1-Detail 2 3 12 2 2" xfId="11574"/>
    <cellStyle name="RowTitles1-Detail 2 3 12 2 2 2" xfId="11575"/>
    <cellStyle name="RowTitles1-Detail 2 3 12 2 3" xfId="11576"/>
    <cellStyle name="RowTitles1-Detail 2 3 12 3" xfId="11577"/>
    <cellStyle name="RowTitles1-Detail 2 3 12 3 2" xfId="11578"/>
    <cellStyle name="RowTitles1-Detail 2 3 12 3 2 2" xfId="11579"/>
    <cellStyle name="RowTitles1-Detail 2 3 12 4" xfId="11580"/>
    <cellStyle name="RowTitles1-Detail 2 3 12 4 2" xfId="11581"/>
    <cellStyle name="RowTitles1-Detail 2 3 12 5" xfId="11582"/>
    <cellStyle name="RowTitles1-Detail 2 3 13" xfId="11583"/>
    <cellStyle name="RowTitles1-Detail 2 3 13 2" xfId="11584"/>
    <cellStyle name="RowTitles1-Detail 2 3 13 2 2" xfId="11585"/>
    <cellStyle name="RowTitles1-Detail 2 3 14" xfId="11586"/>
    <cellStyle name="RowTitles1-Detail 2 3 14 2" xfId="11587"/>
    <cellStyle name="RowTitles1-Detail 2 3 15" xfId="11588"/>
    <cellStyle name="RowTitles1-Detail 2 3 15 2" xfId="11589"/>
    <cellStyle name="RowTitles1-Detail 2 3 15 2 2" xfId="11590"/>
    <cellStyle name="RowTitles1-Detail 2 3 16" xfId="11591"/>
    <cellStyle name="RowTitles1-Detail 2 3 2" xfId="672"/>
    <cellStyle name="RowTitles1-Detail 2 3 2 10" xfId="11592"/>
    <cellStyle name="RowTitles1-Detail 2 3 2 10 2" xfId="11593"/>
    <cellStyle name="RowTitles1-Detail 2 3 2 10 2 2" xfId="11594"/>
    <cellStyle name="RowTitles1-Detail 2 3 2 10 2 2 2" xfId="11595"/>
    <cellStyle name="RowTitles1-Detail 2 3 2 10 2 2 2 2" xfId="11596"/>
    <cellStyle name="RowTitles1-Detail 2 3 2 10 2 2 3" xfId="11597"/>
    <cellStyle name="RowTitles1-Detail 2 3 2 10 2 3" xfId="11598"/>
    <cellStyle name="RowTitles1-Detail 2 3 2 10 2 3 2" xfId="11599"/>
    <cellStyle name="RowTitles1-Detail 2 3 2 10 2 3 2 2" xfId="11600"/>
    <cellStyle name="RowTitles1-Detail 2 3 2 10 2 4" xfId="11601"/>
    <cellStyle name="RowTitles1-Detail 2 3 2 10 2 4 2" xfId="11602"/>
    <cellStyle name="RowTitles1-Detail 2 3 2 10 2 5" xfId="11603"/>
    <cellStyle name="RowTitles1-Detail 2 3 2 10 3" xfId="11604"/>
    <cellStyle name="RowTitles1-Detail 2 3 2 10 3 2" xfId="11605"/>
    <cellStyle name="RowTitles1-Detail 2 3 2 10 3 2 2" xfId="11606"/>
    <cellStyle name="RowTitles1-Detail 2 3 2 10 3 2 2 2" xfId="11607"/>
    <cellStyle name="RowTitles1-Detail 2 3 2 10 3 2 3" xfId="11608"/>
    <cellStyle name="RowTitles1-Detail 2 3 2 10 3 3" xfId="11609"/>
    <cellStyle name="RowTitles1-Detail 2 3 2 10 3 3 2" xfId="11610"/>
    <cellStyle name="RowTitles1-Detail 2 3 2 10 3 3 2 2" xfId="11611"/>
    <cellStyle name="RowTitles1-Detail 2 3 2 10 3 4" xfId="11612"/>
    <cellStyle name="RowTitles1-Detail 2 3 2 10 3 4 2" xfId="11613"/>
    <cellStyle name="RowTitles1-Detail 2 3 2 10 3 5" xfId="11614"/>
    <cellStyle name="RowTitles1-Detail 2 3 2 10 4" xfId="11615"/>
    <cellStyle name="RowTitles1-Detail 2 3 2 10 4 2" xfId="11616"/>
    <cellStyle name="RowTitles1-Detail 2 3 2 10 4 2 2" xfId="11617"/>
    <cellStyle name="RowTitles1-Detail 2 3 2 10 4 3" xfId="11618"/>
    <cellStyle name="RowTitles1-Detail 2 3 2 10 5" xfId="11619"/>
    <cellStyle name="RowTitles1-Detail 2 3 2 10 5 2" xfId="11620"/>
    <cellStyle name="RowTitles1-Detail 2 3 2 10 5 2 2" xfId="11621"/>
    <cellStyle name="RowTitles1-Detail 2 3 2 10 6" xfId="11622"/>
    <cellStyle name="RowTitles1-Detail 2 3 2 10 6 2" xfId="11623"/>
    <cellStyle name="RowTitles1-Detail 2 3 2 10 7" xfId="11624"/>
    <cellStyle name="RowTitles1-Detail 2 3 2 11" xfId="11625"/>
    <cellStyle name="RowTitles1-Detail 2 3 2 11 2" xfId="11626"/>
    <cellStyle name="RowTitles1-Detail 2 3 2 11 2 2" xfId="11627"/>
    <cellStyle name="RowTitles1-Detail 2 3 2 11 2 2 2" xfId="11628"/>
    <cellStyle name="RowTitles1-Detail 2 3 2 11 2 3" xfId="11629"/>
    <cellStyle name="RowTitles1-Detail 2 3 2 11 3" xfId="11630"/>
    <cellStyle name="RowTitles1-Detail 2 3 2 11 3 2" xfId="11631"/>
    <cellStyle name="RowTitles1-Detail 2 3 2 11 3 2 2" xfId="11632"/>
    <cellStyle name="RowTitles1-Detail 2 3 2 11 4" xfId="11633"/>
    <cellStyle name="RowTitles1-Detail 2 3 2 11 4 2" xfId="11634"/>
    <cellStyle name="RowTitles1-Detail 2 3 2 11 5" xfId="11635"/>
    <cellStyle name="RowTitles1-Detail 2 3 2 12" xfId="11636"/>
    <cellStyle name="RowTitles1-Detail 2 3 2 12 2" xfId="11637"/>
    <cellStyle name="RowTitles1-Detail 2 3 2 13" xfId="11638"/>
    <cellStyle name="RowTitles1-Detail 2 3 2 13 2" xfId="11639"/>
    <cellStyle name="RowTitles1-Detail 2 3 2 13 2 2" xfId="11640"/>
    <cellStyle name="RowTitles1-Detail 2 3 2 14" xfId="11641"/>
    <cellStyle name="RowTitles1-Detail 2 3 2 2" xfId="673"/>
    <cellStyle name="RowTitles1-Detail 2 3 2 2 10" xfId="11642"/>
    <cellStyle name="RowTitles1-Detail 2 3 2 2 10 2" xfId="11643"/>
    <cellStyle name="RowTitles1-Detail 2 3 2 2 10 2 2" xfId="11644"/>
    <cellStyle name="RowTitles1-Detail 2 3 2 2 10 2 2 2" xfId="11645"/>
    <cellStyle name="RowTitles1-Detail 2 3 2 2 10 2 3" xfId="11646"/>
    <cellStyle name="RowTitles1-Detail 2 3 2 2 10 3" xfId="11647"/>
    <cellStyle name="RowTitles1-Detail 2 3 2 2 10 3 2" xfId="11648"/>
    <cellStyle name="RowTitles1-Detail 2 3 2 2 10 3 2 2" xfId="11649"/>
    <cellStyle name="RowTitles1-Detail 2 3 2 2 10 4" xfId="11650"/>
    <cellStyle name="RowTitles1-Detail 2 3 2 2 10 4 2" xfId="11651"/>
    <cellStyle name="RowTitles1-Detail 2 3 2 2 10 5" xfId="11652"/>
    <cellStyle name="RowTitles1-Detail 2 3 2 2 11" xfId="11653"/>
    <cellStyle name="RowTitles1-Detail 2 3 2 2 11 2" xfId="11654"/>
    <cellStyle name="RowTitles1-Detail 2 3 2 2 12" xfId="11655"/>
    <cellStyle name="RowTitles1-Detail 2 3 2 2 12 2" xfId="11656"/>
    <cellStyle name="RowTitles1-Detail 2 3 2 2 12 2 2" xfId="11657"/>
    <cellStyle name="RowTitles1-Detail 2 3 2 2 13" xfId="11658"/>
    <cellStyle name="RowTitles1-Detail 2 3 2 2 2" xfId="674"/>
    <cellStyle name="RowTitles1-Detail 2 3 2 2 2 10" xfId="11659"/>
    <cellStyle name="RowTitles1-Detail 2 3 2 2 2 2" xfId="675"/>
    <cellStyle name="RowTitles1-Detail 2 3 2 2 2 2 2" xfId="11660"/>
    <cellStyle name="RowTitles1-Detail 2 3 2 2 2 2 2 2" xfId="11661"/>
    <cellStyle name="RowTitles1-Detail 2 3 2 2 2 2 2 2 2" xfId="11662"/>
    <cellStyle name="RowTitles1-Detail 2 3 2 2 2 2 2 2 2 2" xfId="11663"/>
    <cellStyle name="RowTitles1-Detail 2 3 2 2 2 2 2 2 3" xfId="11664"/>
    <cellStyle name="RowTitles1-Detail 2 3 2 2 2 2 2 3" xfId="11665"/>
    <cellStyle name="RowTitles1-Detail 2 3 2 2 2 2 2 3 2" xfId="11666"/>
    <cellStyle name="RowTitles1-Detail 2 3 2 2 2 2 2 3 2 2" xfId="11667"/>
    <cellStyle name="RowTitles1-Detail 2 3 2 2 2 2 2 4" xfId="11668"/>
    <cellStyle name="RowTitles1-Detail 2 3 2 2 2 2 2 4 2" xfId="11669"/>
    <cellStyle name="RowTitles1-Detail 2 3 2 2 2 2 2 5" xfId="11670"/>
    <cellStyle name="RowTitles1-Detail 2 3 2 2 2 2 3" xfId="11671"/>
    <cellStyle name="RowTitles1-Detail 2 3 2 2 2 2 3 2" xfId="11672"/>
    <cellStyle name="RowTitles1-Detail 2 3 2 2 2 2 3 2 2" xfId="11673"/>
    <cellStyle name="RowTitles1-Detail 2 3 2 2 2 2 3 2 2 2" xfId="11674"/>
    <cellStyle name="RowTitles1-Detail 2 3 2 2 2 2 3 2 3" xfId="11675"/>
    <cellStyle name="RowTitles1-Detail 2 3 2 2 2 2 3 3" xfId="11676"/>
    <cellStyle name="RowTitles1-Detail 2 3 2 2 2 2 3 3 2" xfId="11677"/>
    <cellStyle name="RowTitles1-Detail 2 3 2 2 2 2 3 3 2 2" xfId="11678"/>
    <cellStyle name="RowTitles1-Detail 2 3 2 2 2 2 3 4" xfId="11679"/>
    <cellStyle name="RowTitles1-Detail 2 3 2 2 2 2 3 4 2" xfId="11680"/>
    <cellStyle name="RowTitles1-Detail 2 3 2 2 2 2 3 5" xfId="11681"/>
    <cellStyle name="RowTitles1-Detail 2 3 2 2 2 2 4" xfId="11682"/>
    <cellStyle name="RowTitles1-Detail 2 3 2 2 2 2 4 2" xfId="11683"/>
    <cellStyle name="RowTitles1-Detail 2 3 2 2 2 2 5" xfId="11684"/>
    <cellStyle name="RowTitles1-Detail 2 3 2 2 2 2 5 2" xfId="11685"/>
    <cellStyle name="RowTitles1-Detail 2 3 2 2 2 2 5 2 2" xfId="11686"/>
    <cellStyle name="RowTitles1-Detail 2 3 2 2 2 2 6" xfId="11687"/>
    <cellStyle name="RowTitles1-Detail 2 3 2 2 2 3" xfId="11688"/>
    <cellStyle name="RowTitles1-Detail 2 3 2 2 2 3 2" xfId="11689"/>
    <cellStyle name="RowTitles1-Detail 2 3 2 2 2 3 2 2" xfId="11690"/>
    <cellStyle name="RowTitles1-Detail 2 3 2 2 2 3 2 2 2" xfId="11691"/>
    <cellStyle name="RowTitles1-Detail 2 3 2 2 2 3 2 2 2 2" xfId="11692"/>
    <cellStyle name="RowTitles1-Detail 2 3 2 2 2 3 2 2 3" xfId="11693"/>
    <cellStyle name="RowTitles1-Detail 2 3 2 2 2 3 2 3" xfId="11694"/>
    <cellStyle name="RowTitles1-Detail 2 3 2 2 2 3 2 3 2" xfId="11695"/>
    <cellStyle name="RowTitles1-Detail 2 3 2 2 2 3 2 3 2 2" xfId="11696"/>
    <cellStyle name="RowTitles1-Detail 2 3 2 2 2 3 2 4" xfId="11697"/>
    <cellStyle name="RowTitles1-Detail 2 3 2 2 2 3 2 4 2" xfId="11698"/>
    <cellStyle name="RowTitles1-Detail 2 3 2 2 2 3 2 5" xfId="11699"/>
    <cellStyle name="RowTitles1-Detail 2 3 2 2 2 3 3" xfId="11700"/>
    <cellStyle name="RowTitles1-Detail 2 3 2 2 2 3 3 2" xfId="11701"/>
    <cellStyle name="RowTitles1-Detail 2 3 2 2 2 3 3 2 2" xfId="11702"/>
    <cellStyle name="RowTitles1-Detail 2 3 2 2 2 3 3 2 2 2" xfId="11703"/>
    <cellStyle name="RowTitles1-Detail 2 3 2 2 2 3 3 2 3" xfId="11704"/>
    <cellStyle name="RowTitles1-Detail 2 3 2 2 2 3 3 3" xfId="11705"/>
    <cellStyle name="RowTitles1-Detail 2 3 2 2 2 3 3 3 2" xfId="11706"/>
    <cellStyle name="RowTitles1-Detail 2 3 2 2 2 3 3 3 2 2" xfId="11707"/>
    <cellStyle name="RowTitles1-Detail 2 3 2 2 2 3 3 4" xfId="11708"/>
    <cellStyle name="RowTitles1-Detail 2 3 2 2 2 3 3 4 2" xfId="11709"/>
    <cellStyle name="RowTitles1-Detail 2 3 2 2 2 3 3 5" xfId="11710"/>
    <cellStyle name="RowTitles1-Detail 2 3 2 2 2 3 4" xfId="11711"/>
    <cellStyle name="RowTitles1-Detail 2 3 2 2 2 3 4 2" xfId="11712"/>
    <cellStyle name="RowTitles1-Detail 2 3 2 2 2 3 5" xfId="11713"/>
    <cellStyle name="RowTitles1-Detail 2 3 2 2 2 3 5 2" xfId="11714"/>
    <cellStyle name="RowTitles1-Detail 2 3 2 2 2 3 5 2 2" xfId="11715"/>
    <cellStyle name="RowTitles1-Detail 2 3 2 2 2 3 5 3" xfId="11716"/>
    <cellStyle name="RowTitles1-Detail 2 3 2 2 2 3 6" xfId="11717"/>
    <cellStyle name="RowTitles1-Detail 2 3 2 2 2 3 6 2" xfId="11718"/>
    <cellStyle name="RowTitles1-Detail 2 3 2 2 2 3 6 2 2" xfId="11719"/>
    <cellStyle name="RowTitles1-Detail 2 3 2 2 2 3 7" xfId="11720"/>
    <cellStyle name="RowTitles1-Detail 2 3 2 2 2 3 7 2" xfId="11721"/>
    <cellStyle name="RowTitles1-Detail 2 3 2 2 2 3 8" xfId="11722"/>
    <cellStyle name="RowTitles1-Detail 2 3 2 2 2 4" xfId="11723"/>
    <cellStyle name="RowTitles1-Detail 2 3 2 2 2 4 2" xfId="11724"/>
    <cellStyle name="RowTitles1-Detail 2 3 2 2 2 4 2 2" xfId="11725"/>
    <cellStyle name="RowTitles1-Detail 2 3 2 2 2 4 2 2 2" xfId="11726"/>
    <cellStyle name="RowTitles1-Detail 2 3 2 2 2 4 2 2 2 2" xfId="11727"/>
    <cellStyle name="RowTitles1-Detail 2 3 2 2 2 4 2 2 3" xfId="11728"/>
    <cellStyle name="RowTitles1-Detail 2 3 2 2 2 4 2 3" xfId="11729"/>
    <cellStyle name="RowTitles1-Detail 2 3 2 2 2 4 2 3 2" xfId="11730"/>
    <cellStyle name="RowTitles1-Detail 2 3 2 2 2 4 2 3 2 2" xfId="11731"/>
    <cellStyle name="RowTitles1-Detail 2 3 2 2 2 4 2 4" xfId="11732"/>
    <cellStyle name="RowTitles1-Detail 2 3 2 2 2 4 2 4 2" xfId="11733"/>
    <cellStyle name="RowTitles1-Detail 2 3 2 2 2 4 2 5" xfId="11734"/>
    <cellStyle name="RowTitles1-Detail 2 3 2 2 2 4 3" xfId="11735"/>
    <cellStyle name="RowTitles1-Detail 2 3 2 2 2 4 3 2" xfId="11736"/>
    <cellStyle name="RowTitles1-Detail 2 3 2 2 2 4 3 2 2" xfId="11737"/>
    <cellStyle name="RowTitles1-Detail 2 3 2 2 2 4 3 2 2 2" xfId="11738"/>
    <cellStyle name="RowTitles1-Detail 2 3 2 2 2 4 3 2 3" xfId="11739"/>
    <cellStyle name="RowTitles1-Detail 2 3 2 2 2 4 3 3" xfId="11740"/>
    <cellStyle name="RowTitles1-Detail 2 3 2 2 2 4 3 3 2" xfId="11741"/>
    <cellStyle name="RowTitles1-Detail 2 3 2 2 2 4 3 3 2 2" xfId="11742"/>
    <cellStyle name="RowTitles1-Detail 2 3 2 2 2 4 3 4" xfId="11743"/>
    <cellStyle name="RowTitles1-Detail 2 3 2 2 2 4 3 4 2" xfId="11744"/>
    <cellStyle name="RowTitles1-Detail 2 3 2 2 2 4 3 5" xfId="11745"/>
    <cellStyle name="RowTitles1-Detail 2 3 2 2 2 4 4" xfId="11746"/>
    <cellStyle name="RowTitles1-Detail 2 3 2 2 2 4 4 2" xfId="11747"/>
    <cellStyle name="RowTitles1-Detail 2 3 2 2 2 4 4 2 2" xfId="11748"/>
    <cellStyle name="RowTitles1-Detail 2 3 2 2 2 4 4 3" xfId="11749"/>
    <cellStyle name="RowTitles1-Detail 2 3 2 2 2 4 5" xfId="11750"/>
    <cellStyle name="RowTitles1-Detail 2 3 2 2 2 4 5 2" xfId="11751"/>
    <cellStyle name="RowTitles1-Detail 2 3 2 2 2 4 5 2 2" xfId="11752"/>
    <cellStyle name="RowTitles1-Detail 2 3 2 2 2 4 6" xfId="11753"/>
    <cellStyle name="RowTitles1-Detail 2 3 2 2 2 4 6 2" xfId="11754"/>
    <cellStyle name="RowTitles1-Detail 2 3 2 2 2 4 7" xfId="11755"/>
    <cellStyle name="RowTitles1-Detail 2 3 2 2 2 5" xfId="11756"/>
    <cellStyle name="RowTitles1-Detail 2 3 2 2 2 5 2" xfId="11757"/>
    <cellStyle name="RowTitles1-Detail 2 3 2 2 2 5 2 2" xfId="11758"/>
    <cellStyle name="RowTitles1-Detail 2 3 2 2 2 5 2 2 2" xfId="11759"/>
    <cellStyle name="RowTitles1-Detail 2 3 2 2 2 5 2 2 2 2" xfId="11760"/>
    <cellStyle name="RowTitles1-Detail 2 3 2 2 2 5 2 2 3" xfId="11761"/>
    <cellStyle name="RowTitles1-Detail 2 3 2 2 2 5 2 3" xfId="11762"/>
    <cellStyle name="RowTitles1-Detail 2 3 2 2 2 5 2 3 2" xfId="11763"/>
    <cellStyle name="RowTitles1-Detail 2 3 2 2 2 5 2 3 2 2" xfId="11764"/>
    <cellStyle name="RowTitles1-Detail 2 3 2 2 2 5 2 4" xfId="11765"/>
    <cellStyle name="RowTitles1-Detail 2 3 2 2 2 5 2 4 2" xfId="11766"/>
    <cellStyle name="RowTitles1-Detail 2 3 2 2 2 5 2 5" xfId="11767"/>
    <cellStyle name="RowTitles1-Detail 2 3 2 2 2 5 3" xfId="11768"/>
    <cellStyle name="RowTitles1-Detail 2 3 2 2 2 5 3 2" xfId="11769"/>
    <cellStyle name="RowTitles1-Detail 2 3 2 2 2 5 3 2 2" xfId="11770"/>
    <cellStyle name="RowTitles1-Detail 2 3 2 2 2 5 3 2 2 2" xfId="11771"/>
    <cellStyle name="RowTitles1-Detail 2 3 2 2 2 5 3 2 3" xfId="11772"/>
    <cellStyle name="RowTitles1-Detail 2 3 2 2 2 5 3 3" xfId="11773"/>
    <cellStyle name="RowTitles1-Detail 2 3 2 2 2 5 3 3 2" xfId="11774"/>
    <cellStyle name="RowTitles1-Detail 2 3 2 2 2 5 3 3 2 2" xfId="11775"/>
    <cellStyle name="RowTitles1-Detail 2 3 2 2 2 5 3 4" xfId="11776"/>
    <cellStyle name="RowTitles1-Detail 2 3 2 2 2 5 3 4 2" xfId="11777"/>
    <cellStyle name="RowTitles1-Detail 2 3 2 2 2 5 3 5" xfId="11778"/>
    <cellStyle name="RowTitles1-Detail 2 3 2 2 2 5 4" xfId="11779"/>
    <cellStyle name="RowTitles1-Detail 2 3 2 2 2 5 4 2" xfId="11780"/>
    <cellStyle name="RowTitles1-Detail 2 3 2 2 2 5 4 2 2" xfId="11781"/>
    <cellStyle name="RowTitles1-Detail 2 3 2 2 2 5 4 3" xfId="11782"/>
    <cellStyle name="RowTitles1-Detail 2 3 2 2 2 5 5" xfId="11783"/>
    <cellStyle name="RowTitles1-Detail 2 3 2 2 2 5 5 2" xfId="11784"/>
    <cellStyle name="RowTitles1-Detail 2 3 2 2 2 5 5 2 2" xfId="11785"/>
    <cellStyle name="RowTitles1-Detail 2 3 2 2 2 5 6" xfId="11786"/>
    <cellStyle name="RowTitles1-Detail 2 3 2 2 2 5 6 2" xfId="11787"/>
    <cellStyle name="RowTitles1-Detail 2 3 2 2 2 5 7" xfId="11788"/>
    <cellStyle name="RowTitles1-Detail 2 3 2 2 2 6" xfId="11789"/>
    <cellStyle name="RowTitles1-Detail 2 3 2 2 2 6 2" xfId="11790"/>
    <cellStyle name="RowTitles1-Detail 2 3 2 2 2 6 2 2" xfId="11791"/>
    <cellStyle name="RowTitles1-Detail 2 3 2 2 2 6 2 2 2" xfId="11792"/>
    <cellStyle name="RowTitles1-Detail 2 3 2 2 2 6 2 2 2 2" xfId="11793"/>
    <cellStyle name="RowTitles1-Detail 2 3 2 2 2 6 2 2 3" xfId="11794"/>
    <cellStyle name="RowTitles1-Detail 2 3 2 2 2 6 2 3" xfId="11795"/>
    <cellStyle name="RowTitles1-Detail 2 3 2 2 2 6 2 3 2" xfId="11796"/>
    <cellStyle name="RowTitles1-Detail 2 3 2 2 2 6 2 3 2 2" xfId="11797"/>
    <cellStyle name="RowTitles1-Detail 2 3 2 2 2 6 2 4" xfId="11798"/>
    <cellStyle name="RowTitles1-Detail 2 3 2 2 2 6 2 4 2" xfId="11799"/>
    <cellStyle name="RowTitles1-Detail 2 3 2 2 2 6 2 5" xfId="11800"/>
    <cellStyle name="RowTitles1-Detail 2 3 2 2 2 6 3" xfId="11801"/>
    <cellStyle name="RowTitles1-Detail 2 3 2 2 2 6 3 2" xfId="11802"/>
    <cellStyle name="RowTitles1-Detail 2 3 2 2 2 6 3 2 2" xfId="11803"/>
    <cellStyle name="RowTitles1-Detail 2 3 2 2 2 6 3 2 2 2" xfId="11804"/>
    <cellStyle name="RowTitles1-Detail 2 3 2 2 2 6 3 2 3" xfId="11805"/>
    <cellStyle name="RowTitles1-Detail 2 3 2 2 2 6 3 3" xfId="11806"/>
    <cellStyle name="RowTitles1-Detail 2 3 2 2 2 6 3 3 2" xfId="11807"/>
    <cellStyle name="RowTitles1-Detail 2 3 2 2 2 6 3 3 2 2" xfId="11808"/>
    <cellStyle name="RowTitles1-Detail 2 3 2 2 2 6 3 4" xfId="11809"/>
    <cellStyle name="RowTitles1-Detail 2 3 2 2 2 6 3 4 2" xfId="11810"/>
    <cellStyle name="RowTitles1-Detail 2 3 2 2 2 6 3 5" xfId="11811"/>
    <cellStyle name="RowTitles1-Detail 2 3 2 2 2 6 4" xfId="11812"/>
    <cellStyle name="RowTitles1-Detail 2 3 2 2 2 6 4 2" xfId="11813"/>
    <cellStyle name="RowTitles1-Detail 2 3 2 2 2 6 4 2 2" xfId="11814"/>
    <cellStyle name="RowTitles1-Detail 2 3 2 2 2 6 4 3" xfId="11815"/>
    <cellStyle name="RowTitles1-Detail 2 3 2 2 2 6 5" xfId="11816"/>
    <cellStyle name="RowTitles1-Detail 2 3 2 2 2 6 5 2" xfId="11817"/>
    <cellStyle name="RowTitles1-Detail 2 3 2 2 2 6 5 2 2" xfId="11818"/>
    <cellStyle name="RowTitles1-Detail 2 3 2 2 2 6 6" xfId="11819"/>
    <cellStyle name="RowTitles1-Detail 2 3 2 2 2 6 6 2" xfId="11820"/>
    <cellStyle name="RowTitles1-Detail 2 3 2 2 2 6 7" xfId="11821"/>
    <cellStyle name="RowTitles1-Detail 2 3 2 2 2 7" xfId="11822"/>
    <cellStyle name="RowTitles1-Detail 2 3 2 2 2 7 2" xfId="11823"/>
    <cellStyle name="RowTitles1-Detail 2 3 2 2 2 7 2 2" xfId="11824"/>
    <cellStyle name="RowTitles1-Detail 2 3 2 2 2 7 2 2 2" xfId="11825"/>
    <cellStyle name="RowTitles1-Detail 2 3 2 2 2 7 2 3" xfId="11826"/>
    <cellStyle name="RowTitles1-Detail 2 3 2 2 2 7 3" xfId="11827"/>
    <cellStyle name="RowTitles1-Detail 2 3 2 2 2 7 3 2" xfId="11828"/>
    <cellStyle name="RowTitles1-Detail 2 3 2 2 2 7 3 2 2" xfId="11829"/>
    <cellStyle name="RowTitles1-Detail 2 3 2 2 2 7 4" xfId="11830"/>
    <cellStyle name="RowTitles1-Detail 2 3 2 2 2 7 4 2" xfId="11831"/>
    <cellStyle name="RowTitles1-Detail 2 3 2 2 2 7 5" xfId="11832"/>
    <cellStyle name="RowTitles1-Detail 2 3 2 2 2 8" xfId="11833"/>
    <cellStyle name="RowTitles1-Detail 2 3 2 2 2 8 2" xfId="11834"/>
    <cellStyle name="RowTitles1-Detail 2 3 2 2 2 9" xfId="11835"/>
    <cellStyle name="RowTitles1-Detail 2 3 2 2 2 9 2" xfId="11836"/>
    <cellStyle name="RowTitles1-Detail 2 3 2 2 2 9 2 2" xfId="11837"/>
    <cellStyle name="RowTitles1-Detail 2 3 2 2 2_STUD aligned by INSTIT" xfId="11838"/>
    <cellStyle name="RowTitles1-Detail 2 3 2 2 3" xfId="676"/>
    <cellStyle name="RowTitles1-Detail 2 3 2 2 3 10" xfId="11839"/>
    <cellStyle name="RowTitles1-Detail 2 3 2 2 3 2" xfId="677"/>
    <cellStyle name="RowTitles1-Detail 2 3 2 2 3 2 2" xfId="11840"/>
    <cellStyle name="RowTitles1-Detail 2 3 2 2 3 2 2 2" xfId="11841"/>
    <cellStyle name="RowTitles1-Detail 2 3 2 2 3 2 2 2 2" xfId="11842"/>
    <cellStyle name="RowTitles1-Detail 2 3 2 2 3 2 2 2 2 2" xfId="11843"/>
    <cellStyle name="RowTitles1-Detail 2 3 2 2 3 2 2 2 3" xfId="11844"/>
    <cellStyle name="RowTitles1-Detail 2 3 2 2 3 2 2 3" xfId="11845"/>
    <cellStyle name="RowTitles1-Detail 2 3 2 2 3 2 2 3 2" xfId="11846"/>
    <cellStyle name="RowTitles1-Detail 2 3 2 2 3 2 2 3 2 2" xfId="11847"/>
    <cellStyle name="RowTitles1-Detail 2 3 2 2 3 2 2 4" xfId="11848"/>
    <cellStyle name="RowTitles1-Detail 2 3 2 2 3 2 2 4 2" xfId="11849"/>
    <cellStyle name="RowTitles1-Detail 2 3 2 2 3 2 2 5" xfId="11850"/>
    <cellStyle name="RowTitles1-Detail 2 3 2 2 3 2 3" xfId="11851"/>
    <cellStyle name="RowTitles1-Detail 2 3 2 2 3 2 3 2" xfId="11852"/>
    <cellStyle name="RowTitles1-Detail 2 3 2 2 3 2 3 2 2" xfId="11853"/>
    <cellStyle name="RowTitles1-Detail 2 3 2 2 3 2 3 2 2 2" xfId="11854"/>
    <cellStyle name="RowTitles1-Detail 2 3 2 2 3 2 3 2 3" xfId="11855"/>
    <cellStyle name="RowTitles1-Detail 2 3 2 2 3 2 3 3" xfId="11856"/>
    <cellStyle name="RowTitles1-Detail 2 3 2 2 3 2 3 3 2" xfId="11857"/>
    <cellStyle name="RowTitles1-Detail 2 3 2 2 3 2 3 3 2 2" xfId="11858"/>
    <cellStyle name="RowTitles1-Detail 2 3 2 2 3 2 3 4" xfId="11859"/>
    <cellStyle name="RowTitles1-Detail 2 3 2 2 3 2 3 4 2" xfId="11860"/>
    <cellStyle name="RowTitles1-Detail 2 3 2 2 3 2 3 5" xfId="11861"/>
    <cellStyle name="RowTitles1-Detail 2 3 2 2 3 2 4" xfId="11862"/>
    <cellStyle name="RowTitles1-Detail 2 3 2 2 3 2 4 2" xfId="11863"/>
    <cellStyle name="RowTitles1-Detail 2 3 2 2 3 2 5" xfId="11864"/>
    <cellStyle name="RowTitles1-Detail 2 3 2 2 3 2 5 2" xfId="11865"/>
    <cellStyle name="RowTitles1-Detail 2 3 2 2 3 2 5 2 2" xfId="11866"/>
    <cellStyle name="RowTitles1-Detail 2 3 2 2 3 2 5 3" xfId="11867"/>
    <cellStyle name="RowTitles1-Detail 2 3 2 2 3 2 6" xfId="11868"/>
    <cellStyle name="RowTitles1-Detail 2 3 2 2 3 2 6 2" xfId="11869"/>
    <cellStyle name="RowTitles1-Detail 2 3 2 2 3 2 6 2 2" xfId="11870"/>
    <cellStyle name="RowTitles1-Detail 2 3 2 2 3 2 7" xfId="11871"/>
    <cellStyle name="RowTitles1-Detail 2 3 2 2 3 2 7 2" xfId="11872"/>
    <cellStyle name="RowTitles1-Detail 2 3 2 2 3 2 8" xfId="11873"/>
    <cellStyle name="RowTitles1-Detail 2 3 2 2 3 2 9" xfId="11874"/>
    <cellStyle name="RowTitles1-Detail 2 3 2 2 3 3" xfId="11875"/>
    <cellStyle name="RowTitles1-Detail 2 3 2 2 3 3 2" xfId="11876"/>
    <cellStyle name="RowTitles1-Detail 2 3 2 2 3 3 2 2" xfId="11877"/>
    <cellStyle name="RowTitles1-Detail 2 3 2 2 3 3 2 2 2" xfId="11878"/>
    <cellStyle name="RowTitles1-Detail 2 3 2 2 3 3 2 2 2 2" xfId="11879"/>
    <cellStyle name="RowTitles1-Detail 2 3 2 2 3 3 2 2 3" xfId="11880"/>
    <cellStyle name="RowTitles1-Detail 2 3 2 2 3 3 2 3" xfId="11881"/>
    <cellStyle name="RowTitles1-Detail 2 3 2 2 3 3 2 3 2" xfId="11882"/>
    <cellStyle name="RowTitles1-Detail 2 3 2 2 3 3 2 3 2 2" xfId="11883"/>
    <cellStyle name="RowTitles1-Detail 2 3 2 2 3 3 2 4" xfId="11884"/>
    <cellStyle name="RowTitles1-Detail 2 3 2 2 3 3 2 4 2" xfId="11885"/>
    <cellStyle name="RowTitles1-Detail 2 3 2 2 3 3 2 5" xfId="11886"/>
    <cellStyle name="RowTitles1-Detail 2 3 2 2 3 3 3" xfId="11887"/>
    <cellStyle name="RowTitles1-Detail 2 3 2 2 3 3 3 2" xfId="11888"/>
    <cellStyle name="RowTitles1-Detail 2 3 2 2 3 3 3 2 2" xfId="11889"/>
    <cellStyle name="RowTitles1-Detail 2 3 2 2 3 3 3 2 2 2" xfId="11890"/>
    <cellStyle name="RowTitles1-Detail 2 3 2 2 3 3 3 2 3" xfId="11891"/>
    <cellStyle name="RowTitles1-Detail 2 3 2 2 3 3 3 3" xfId="11892"/>
    <cellStyle name="RowTitles1-Detail 2 3 2 2 3 3 3 3 2" xfId="11893"/>
    <cellStyle name="RowTitles1-Detail 2 3 2 2 3 3 3 3 2 2" xfId="11894"/>
    <cellStyle name="RowTitles1-Detail 2 3 2 2 3 3 3 4" xfId="11895"/>
    <cellStyle name="RowTitles1-Detail 2 3 2 2 3 3 3 4 2" xfId="11896"/>
    <cellStyle name="RowTitles1-Detail 2 3 2 2 3 3 3 5" xfId="11897"/>
    <cellStyle name="RowTitles1-Detail 2 3 2 2 3 3 4" xfId="11898"/>
    <cellStyle name="RowTitles1-Detail 2 3 2 2 3 3 4 2" xfId="11899"/>
    <cellStyle name="RowTitles1-Detail 2 3 2 2 3 3 5" xfId="11900"/>
    <cellStyle name="RowTitles1-Detail 2 3 2 2 3 3 5 2" xfId="11901"/>
    <cellStyle name="RowTitles1-Detail 2 3 2 2 3 3 5 2 2" xfId="11902"/>
    <cellStyle name="RowTitles1-Detail 2 3 2 2 3 4" xfId="11903"/>
    <cellStyle name="RowTitles1-Detail 2 3 2 2 3 4 2" xfId="11904"/>
    <cellStyle name="RowTitles1-Detail 2 3 2 2 3 4 2 2" xfId="11905"/>
    <cellStyle name="RowTitles1-Detail 2 3 2 2 3 4 2 2 2" xfId="11906"/>
    <cellStyle name="RowTitles1-Detail 2 3 2 2 3 4 2 2 2 2" xfId="11907"/>
    <cellStyle name="RowTitles1-Detail 2 3 2 2 3 4 2 2 3" xfId="11908"/>
    <cellStyle name="RowTitles1-Detail 2 3 2 2 3 4 2 3" xfId="11909"/>
    <cellStyle name="RowTitles1-Detail 2 3 2 2 3 4 2 3 2" xfId="11910"/>
    <cellStyle name="RowTitles1-Detail 2 3 2 2 3 4 2 3 2 2" xfId="11911"/>
    <cellStyle name="RowTitles1-Detail 2 3 2 2 3 4 2 4" xfId="11912"/>
    <cellStyle name="RowTitles1-Detail 2 3 2 2 3 4 2 4 2" xfId="11913"/>
    <cellStyle name="RowTitles1-Detail 2 3 2 2 3 4 2 5" xfId="11914"/>
    <cellStyle name="RowTitles1-Detail 2 3 2 2 3 4 3" xfId="11915"/>
    <cellStyle name="RowTitles1-Detail 2 3 2 2 3 4 3 2" xfId="11916"/>
    <cellStyle name="RowTitles1-Detail 2 3 2 2 3 4 3 2 2" xfId="11917"/>
    <cellStyle name="RowTitles1-Detail 2 3 2 2 3 4 3 2 2 2" xfId="11918"/>
    <cellStyle name="RowTitles1-Detail 2 3 2 2 3 4 3 2 3" xfId="11919"/>
    <cellStyle name="RowTitles1-Detail 2 3 2 2 3 4 3 3" xfId="11920"/>
    <cellStyle name="RowTitles1-Detail 2 3 2 2 3 4 3 3 2" xfId="11921"/>
    <cellStyle name="RowTitles1-Detail 2 3 2 2 3 4 3 3 2 2" xfId="11922"/>
    <cellStyle name="RowTitles1-Detail 2 3 2 2 3 4 3 4" xfId="11923"/>
    <cellStyle name="RowTitles1-Detail 2 3 2 2 3 4 3 4 2" xfId="11924"/>
    <cellStyle name="RowTitles1-Detail 2 3 2 2 3 4 3 5" xfId="11925"/>
    <cellStyle name="RowTitles1-Detail 2 3 2 2 3 4 4" xfId="11926"/>
    <cellStyle name="RowTitles1-Detail 2 3 2 2 3 4 4 2" xfId="11927"/>
    <cellStyle name="RowTitles1-Detail 2 3 2 2 3 4 4 2 2" xfId="11928"/>
    <cellStyle name="RowTitles1-Detail 2 3 2 2 3 4 4 3" xfId="11929"/>
    <cellStyle name="RowTitles1-Detail 2 3 2 2 3 4 5" xfId="11930"/>
    <cellStyle name="RowTitles1-Detail 2 3 2 2 3 4 5 2" xfId="11931"/>
    <cellStyle name="RowTitles1-Detail 2 3 2 2 3 4 5 2 2" xfId="11932"/>
    <cellStyle name="RowTitles1-Detail 2 3 2 2 3 4 6" xfId="11933"/>
    <cellStyle name="RowTitles1-Detail 2 3 2 2 3 4 6 2" xfId="11934"/>
    <cellStyle name="RowTitles1-Detail 2 3 2 2 3 4 7" xfId="11935"/>
    <cellStyle name="RowTitles1-Detail 2 3 2 2 3 5" xfId="11936"/>
    <cellStyle name="RowTitles1-Detail 2 3 2 2 3 5 2" xfId="11937"/>
    <cellStyle name="RowTitles1-Detail 2 3 2 2 3 5 2 2" xfId="11938"/>
    <cellStyle name="RowTitles1-Detail 2 3 2 2 3 5 2 2 2" xfId="11939"/>
    <cellStyle name="RowTitles1-Detail 2 3 2 2 3 5 2 2 2 2" xfId="11940"/>
    <cellStyle name="RowTitles1-Detail 2 3 2 2 3 5 2 2 3" xfId="11941"/>
    <cellStyle name="RowTitles1-Detail 2 3 2 2 3 5 2 3" xfId="11942"/>
    <cellStyle name="RowTitles1-Detail 2 3 2 2 3 5 2 3 2" xfId="11943"/>
    <cellStyle name="RowTitles1-Detail 2 3 2 2 3 5 2 3 2 2" xfId="11944"/>
    <cellStyle name="RowTitles1-Detail 2 3 2 2 3 5 2 4" xfId="11945"/>
    <cellStyle name="RowTitles1-Detail 2 3 2 2 3 5 2 4 2" xfId="11946"/>
    <cellStyle name="RowTitles1-Detail 2 3 2 2 3 5 2 5" xfId="11947"/>
    <cellStyle name="RowTitles1-Detail 2 3 2 2 3 5 3" xfId="11948"/>
    <cellStyle name="RowTitles1-Detail 2 3 2 2 3 5 3 2" xfId="11949"/>
    <cellStyle name="RowTitles1-Detail 2 3 2 2 3 5 3 2 2" xfId="11950"/>
    <cellStyle name="RowTitles1-Detail 2 3 2 2 3 5 3 2 2 2" xfId="11951"/>
    <cellStyle name="RowTitles1-Detail 2 3 2 2 3 5 3 2 3" xfId="11952"/>
    <cellStyle name="RowTitles1-Detail 2 3 2 2 3 5 3 3" xfId="11953"/>
    <cellStyle name="RowTitles1-Detail 2 3 2 2 3 5 3 3 2" xfId="11954"/>
    <cellStyle name="RowTitles1-Detail 2 3 2 2 3 5 3 3 2 2" xfId="11955"/>
    <cellStyle name="RowTitles1-Detail 2 3 2 2 3 5 3 4" xfId="11956"/>
    <cellStyle name="RowTitles1-Detail 2 3 2 2 3 5 3 4 2" xfId="11957"/>
    <cellStyle name="RowTitles1-Detail 2 3 2 2 3 5 3 5" xfId="11958"/>
    <cellStyle name="RowTitles1-Detail 2 3 2 2 3 5 4" xfId="11959"/>
    <cellStyle name="RowTitles1-Detail 2 3 2 2 3 5 4 2" xfId="11960"/>
    <cellStyle name="RowTitles1-Detail 2 3 2 2 3 5 4 2 2" xfId="11961"/>
    <cellStyle name="RowTitles1-Detail 2 3 2 2 3 5 4 3" xfId="11962"/>
    <cellStyle name="RowTitles1-Detail 2 3 2 2 3 5 5" xfId="11963"/>
    <cellStyle name="RowTitles1-Detail 2 3 2 2 3 5 5 2" xfId="11964"/>
    <cellStyle name="RowTitles1-Detail 2 3 2 2 3 5 5 2 2" xfId="11965"/>
    <cellStyle name="RowTitles1-Detail 2 3 2 2 3 5 6" xfId="11966"/>
    <cellStyle name="RowTitles1-Detail 2 3 2 2 3 5 6 2" xfId="11967"/>
    <cellStyle name="RowTitles1-Detail 2 3 2 2 3 5 7" xfId="11968"/>
    <cellStyle name="RowTitles1-Detail 2 3 2 2 3 6" xfId="11969"/>
    <cellStyle name="RowTitles1-Detail 2 3 2 2 3 6 2" xfId="11970"/>
    <cellStyle name="RowTitles1-Detail 2 3 2 2 3 6 2 2" xfId="11971"/>
    <cellStyle name="RowTitles1-Detail 2 3 2 2 3 6 2 2 2" xfId="11972"/>
    <cellStyle name="RowTitles1-Detail 2 3 2 2 3 6 2 2 2 2" xfId="11973"/>
    <cellStyle name="RowTitles1-Detail 2 3 2 2 3 6 2 2 3" xfId="11974"/>
    <cellStyle name="RowTitles1-Detail 2 3 2 2 3 6 2 3" xfId="11975"/>
    <cellStyle name="RowTitles1-Detail 2 3 2 2 3 6 2 3 2" xfId="11976"/>
    <cellStyle name="RowTitles1-Detail 2 3 2 2 3 6 2 3 2 2" xfId="11977"/>
    <cellStyle name="RowTitles1-Detail 2 3 2 2 3 6 2 4" xfId="11978"/>
    <cellStyle name="RowTitles1-Detail 2 3 2 2 3 6 2 4 2" xfId="11979"/>
    <cellStyle name="RowTitles1-Detail 2 3 2 2 3 6 2 5" xfId="11980"/>
    <cellStyle name="RowTitles1-Detail 2 3 2 2 3 6 3" xfId="11981"/>
    <cellStyle name="RowTitles1-Detail 2 3 2 2 3 6 3 2" xfId="11982"/>
    <cellStyle name="RowTitles1-Detail 2 3 2 2 3 6 3 2 2" xfId="11983"/>
    <cellStyle name="RowTitles1-Detail 2 3 2 2 3 6 3 2 2 2" xfId="11984"/>
    <cellStyle name="RowTitles1-Detail 2 3 2 2 3 6 3 2 3" xfId="11985"/>
    <cellStyle name="RowTitles1-Detail 2 3 2 2 3 6 3 3" xfId="11986"/>
    <cellStyle name="RowTitles1-Detail 2 3 2 2 3 6 3 3 2" xfId="11987"/>
    <cellStyle name="RowTitles1-Detail 2 3 2 2 3 6 3 3 2 2" xfId="11988"/>
    <cellStyle name="RowTitles1-Detail 2 3 2 2 3 6 3 4" xfId="11989"/>
    <cellStyle name="RowTitles1-Detail 2 3 2 2 3 6 3 4 2" xfId="11990"/>
    <cellStyle name="RowTitles1-Detail 2 3 2 2 3 6 3 5" xfId="11991"/>
    <cellStyle name="RowTitles1-Detail 2 3 2 2 3 6 4" xfId="11992"/>
    <cellStyle name="RowTitles1-Detail 2 3 2 2 3 6 4 2" xfId="11993"/>
    <cellStyle name="RowTitles1-Detail 2 3 2 2 3 6 4 2 2" xfId="11994"/>
    <cellStyle name="RowTitles1-Detail 2 3 2 2 3 6 4 3" xfId="11995"/>
    <cellStyle name="RowTitles1-Detail 2 3 2 2 3 6 5" xfId="11996"/>
    <cellStyle name="RowTitles1-Detail 2 3 2 2 3 6 5 2" xfId="11997"/>
    <cellStyle name="RowTitles1-Detail 2 3 2 2 3 6 5 2 2" xfId="11998"/>
    <cellStyle name="RowTitles1-Detail 2 3 2 2 3 6 6" xfId="11999"/>
    <cellStyle name="RowTitles1-Detail 2 3 2 2 3 6 6 2" xfId="12000"/>
    <cellStyle name="RowTitles1-Detail 2 3 2 2 3 6 7" xfId="12001"/>
    <cellStyle name="RowTitles1-Detail 2 3 2 2 3 7" xfId="12002"/>
    <cellStyle name="RowTitles1-Detail 2 3 2 2 3 7 2" xfId="12003"/>
    <cellStyle name="RowTitles1-Detail 2 3 2 2 3 7 2 2" xfId="12004"/>
    <cellStyle name="RowTitles1-Detail 2 3 2 2 3 7 2 2 2" xfId="12005"/>
    <cellStyle name="RowTitles1-Detail 2 3 2 2 3 7 2 3" xfId="12006"/>
    <cellStyle name="RowTitles1-Detail 2 3 2 2 3 7 3" xfId="12007"/>
    <cellStyle name="RowTitles1-Detail 2 3 2 2 3 7 3 2" xfId="12008"/>
    <cellStyle name="RowTitles1-Detail 2 3 2 2 3 7 3 2 2" xfId="12009"/>
    <cellStyle name="RowTitles1-Detail 2 3 2 2 3 7 4" xfId="12010"/>
    <cellStyle name="RowTitles1-Detail 2 3 2 2 3 7 4 2" xfId="12011"/>
    <cellStyle name="RowTitles1-Detail 2 3 2 2 3 7 5" xfId="12012"/>
    <cellStyle name="RowTitles1-Detail 2 3 2 2 3 8" xfId="12013"/>
    <cellStyle name="RowTitles1-Detail 2 3 2 2 3 8 2" xfId="12014"/>
    <cellStyle name="RowTitles1-Detail 2 3 2 2 3 8 2 2" xfId="12015"/>
    <cellStyle name="RowTitles1-Detail 2 3 2 2 3 8 2 2 2" xfId="12016"/>
    <cellStyle name="RowTitles1-Detail 2 3 2 2 3 8 2 3" xfId="12017"/>
    <cellStyle name="RowTitles1-Detail 2 3 2 2 3 8 3" xfId="12018"/>
    <cellStyle name="RowTitles1-Detail 2 3 2 2 3 8 3 2" xfId="12019"/>
    <cellStyle name="RowTitles1-Detail 2 3 2 2 3 8 3 2 2" xfId="12020"/>
    <cellStyle name="RowTitles1-Detail 2 3 2 2 3 8 4" xfId="12021"/>
    <cellStyle name="RowTitles1-Detail 2 3 2 2 3 8 4 2" xfId="12022"/>
    <cellStyle name="RowTitles1-Detail 2 3 2 2 3 8 5" xfId="12023"/>
    <cellStyle name="RowTitles1-Detail 2 3 2 2 3 9" xfId="12024"/>
    <cellStyle name="RowTitles1-Detail 2 3 2 2 3 9 2" xfId="12025"/>
    <cellStyle name="RowTitles1-Detail 2 3 2 2 3 9 2 2" xfId="12026"/>
    <cellStyle name="RowTitles1-Detail 2 3 2 2 3_STUD aligned by INSTIT" xfId="12027"/>
    <cellStyle name="RowTitles1-Detail 2 3 2 2 4" xfId="678"/>
    <cellStyle name="RowTitles1-Detail 2 3 2 2 4 10" xfId="12028"/>
    <cellStyle name="RowTitles1-Detail 2 3 2 2 4 2" xfId="679"/>
    <cellStyle name="RowTitles1-Detail 2 3 2 2 4 2 2" xfId="12029"/>
    <cellStyle name="RowTitles1-Detail 2 3 2 2 4 2 2 2" xfId="12030"/>
    <cellStyle name="RowTitles1-Detail 2 3 2 2 4 2 2 2 2" xfId="12031"/>
    <cellStyle name="RowTitles1-Detail 2 3 2 2 4 2 2 2 2 2" xfId="12032"/>
    <cellStyle name="RowTitles1-Detail 2 3 2 2 4 2 2 2 3" xfId="12033"/>
    <cellStyle name="RowTitles1-Detail 2 3 2 2 4 2 2 3" xfId="12034"/>
    <cellStyle name="RowTitles1-Detail 2 3 2 2 4 2 2 3 2" xfId="12035"/>
    <cellStyle name="RowTitles1-Detail 2 3 2 2 4 2 2 3 2 2" xfId="12036"/>
    <cellStyle name="RowTitles1-Detail 2 3 2 2 4 2 2 4" xfId="12037"/>
    <cellStyle name="RowTitles1-Detail 2 3 2 2 4 2 2 4 2" xfId="12038"/>
    <cellStyle name="RowTitles1-Detail 2 3 2 2 4 2 2 5" xfId="12039"/>
    <cellStyle name="RowTitles1-Detail 2 3 2 2 4 2 3" xfId="12040"/>
    <cellStyle name="RowTitles1-Detail 2 3 2 2 4 2 3 2" xfId="12041"/>
    <cellStyle name="RowTitles1-Detail 2 3 2 2 4 2 3 2 2" xfId="12042"/>
    <cellStyle name="RowTitles1-Detail 2 3 2 2 4 2 3 2 2 2" xfId="12043"/>
    <cellStyle name="RowTitles1-Detail 2 3 2 2 4 2 3 2 3" xfId="12044"/>
    <cellStyle name="RowTitles1-Detail 2 3 2 2 4 2 3 3" xfId="12045"/>
    <cellStyle name="RowTitles1-Detail 2 3 2 2 4 2 3 3 2" xfId="12046"/>
    <cellStyle name="RowTitles1-Detail 2 3 2 2 4 2 3 3 2 2" xfId="12047"/>
    <cellStyle name="RowTitles1-Detail 2 3 2 2 4 2 3 4" xfId="12048"/>
    <cellStyle name="RowTitles1-Detail 2 3 2 2 4 2 3 4 2" xfId="12049"/>
    <cellStyle name="RowTitles1-Detail 2 3 2 2 4 2 3 5" xfId="12050"/>
    <cellStyle name="RowTitles1-Detail 2 3 2 2 4 2 4" xfId="12051"/>
    <cellStyle name="RowTitles1-Detail 2 3 2 2 4 2 4 2" xfId="12052"/>
    <cellStyle name="RowTitles1-Detail 2 3 2 2 4 2 5" xfId="12053"/>
    <cellStyle name="RowTitles1-Detail 2 3 2 2 4 2 5 2" xfId="12054"/>
    <cellStyle name="RowTitles1-Detail 2 3 2 2 4 2 5 2 2" xfId="12055"/>
    <cellStyle name="RowTitles1-Detail 2 3 2 2 4 2 5 3" xfId="12056"/>
    <cellStyle name="RowTitles1-Detail 2 3 2 2 4 2 6" xfId="12057"/>
    <cellStyle name="RowTitles1-Detail 2 3 2 2 4 2 6 2" xfId="12058"/>
    <cellStyle name="RowTitles1-Detail 2 3 2 2 4 2 6 2 2" xfId="12059"/>
    <cellStyle name="RowTitles1-Detail 2 3 2 2 4 2 7" xfId="12060"/>
    <cellStyle name="RowTitles1-Detail 2 3 2 2 4 3" xfId="12061"/>
    <cellStyle name="RowTitles1-Detail 2 3 2 2 4 3 2" xfId="12062"/>
    <cellStyle name="RowTitles1-Detail 2 3 2 2 4 3 2 2" xfId="12063"/>
    <cellStyle name="RowTitles1-Detail 2 3 2 2 4 3 2 2 2" xfId="12064"/>
    <cellStyle name="RowTitles1-Detail 2 3 2 2 4 3 2 2 2 2" xfId="12065"/>
    <cellStyle name="RowTitles1-Detail 2 3 2 2 4 3 2 2 3" xfId="12066"/>
    <cellStyle name="RowTitles1-Detail 2 3 2 2 4 3 2 3" xfId="12067"/>
    <cellStyle name="RowTitles1-Detail 2 3 2 2 4 3 2 3 2" xfId="12068"/>
    <cellStyle name="RowTitles1-Detail 2 3 2 2 4 3 2 3 2 2" xfId="12069"/>
    <cellStyle name="RowTitles1-Detail 2 3 2 2 4 3 2 4" xfId="12070"/>
    <cellStyle name="RowTitles1-Detail 2 3 2 2 4 3 2 4 2" xfId="12071"/>
    <cellStyle name="RowTitles1-Detail 2 3 2 2 4 3 2 5" xfId="12072"/>
    <cellStyle name="RowTitles1-Detail 2 3 2 2 4 3 3" xfId="12073"/>
    <cellStyle name="RowTitles1-Detail 2 3 2 2 4 3 3 2" xfId="12074"/>
    <cellStyle name="RowTitles1-Detail 2 3 2 2 4 3 3 2 2" xfId="12075"/>
    <cellStyle name="RowTitles1-Detail 2 3 2 2 4 3 3 2 2 2" xfId="12076"/>
    <cellStyle name="RowTitles1-Detail 2 3 2 2 4 3 3 2 3" xfId="12077"/>
    <cellStyle name="RowTitles1-Detail 2 3 2 2 4 3 3 3" xfId="12078"/>
    <cellStyle name="RowTitles1-Detail 2 3 2 2 4 3 3 3 2" xfId="12079"/>
    <cellStyle name="RowTitles1-Detail 2 3 2 2 4 3 3 3 2 2" xfId="12080"/>
    <cellStyle name="RowTitles1-Detail 2 3 2 2 4 3 3 4" xfId="12081"/>
    <cellStyle name="RowTitles1-Detail 2 3 2 2 4 3 3 4 2" xfId="12082"/>
    <cellStyle name="RowTitles1-Detail 2 3 2 2 4 3 3 5" xfId="12083"/>
    <cellStyle name="RowTitles1-Detail 2 3 2 2 4 3 4" xfId="12084"/>
    <cellStyle name="RowTitles1-Detail 2 3 2 2 4 3 4 2" xfId="12085"/>
    <cellStyle name="RowTitles1-Detail 2 3 2 2 4 3 5" xfId="12086"/>
    <cellStyle name="RowTitles1-Detail 2 3 2 2 4 3 5 2" xfId="12087"/>
    <cellStyle name="RowTitles1-Detail 2 3 2 2 4 3 5 2 2" xfId="12088"/>
    <cellStyle name="RowTitles1-Detail 2 3 2 2 4 3 6" xfId="12089"/>
    <cellStyle name="RowTitles1-Detail 2 3 2 2 4 3 6 2" xfId="12090"/>
    <cellStyle name="RowTitles1-Detail 2 3 2 2 4 3 7" xfId="12091"/>
    <cellStyle name="RowTitles1-Detail 2 3 2 2 4 4" xfId="12092"/>
    <cellStyle name="RowTitles1-Detail 2 3 2 2 4 4 2" xfId="12093"/>
    <cellStyle name="RowTitles1-Detail 2 3 2 2 4 4 2 2" xfId="12094"/>
    <cellStyle name="RowTitles1-Detail 2 3 2 2 4 4 2 2 2" xfId="12095"/>
    <cellStyle name="RowTitles1-Detail 2 3 2 2 4 4 2 2 2 2" xfId="12096"/>
    <cellStyle name="RowTitles1-Detail 2 3 2 2 4 4 2 2 3" xfId="12097"/>
    <cellStyle name="RowTitles1-Detail 2 3 2 2 4 4 2 3" xfId="12098"/>
    <cellStyle name="RowTitles1-Detail 2 3 2 2 4 4 2 3 2" xfId="12099"/>
    <cellStyle name="RowTitles1-Detail 2 3 2 2 4 4 2 3 2 2" xfId="12100"/>
    <cellStyle name="RowTitles1-Detail 2 3 2 2 4 4 2 4" xfId="12101"/>
    <cellStyle name="RowTitles1-Detail 2 3 2 2 4 4 2 4 2" xfId="12102"/>
    <cellStyle name="RowTitles1-Detail 2 3 2 2 4 4 2 5" xfId="12103"/>
    <cellStyle name="RowTitles1-Detail 2 3 2 2 4 4 3" xfId="12104"/>
    <cellStyle name="RowTitles1-Detail 2 3 2 2 4 4 3 2" xfId="12105"/>
    <cellStyle name="RowTitles1-Detail 2 3 2 2 4 4 3 2 2" xfId="12106"/>
    <cellStyle name="RowTitles1-Detail 2 3 2 2 4 4 3 2 2 2" xfId="12107"/>
    <cellStyle name="RowTitles1-Detail 2 3 2 2 4 4 3 2 3" xfId="12108"/>
    <cellStyle name="RowTitles1-Detail 2 3 2 2 4 4 3 3" xfId="12109"/>
    <cellStyle name="RowTitles1-Detail 2 3 2 2 4 4 3 3 2" xfId="12110"/>
    <cellStyle name="RowTitles1-Detail 2 3 2 2 4 4 3 3 2 2" xfId="12111"/>
    <cellStyle name="RowTitles1-Detail 2 3 2 2 4 4 3 4" xfId="12112"/>
    <cellStyle name="RowTitles1-Detail 2 3 2 2 4 4 3 4 2" xfId="12113"/>
    <cellStyle name="RowTitles1-Detail 2 3 2 2 4 4 3 5" xfId="12114"/>
    <cellStyle name="RowTitles1-Detail 2 3 2 2 4 4 4" xfId="12115"/>
    <cellStyle name="RowTitles1-Detail 2 3 2 2 4 4 4 2" xfId="12116"/>
    <cellStyle name="RowTitles1-Detail 2 3 2 2 4 4 5" xfId="12117"/>
    <cellStyle name="RowTitles1-Detail 2 3 2 2 4 4 5 2" xfId="12118"/>
    <cellStyle name="RowTitles1-Detail 2 3 2 2 4 4 5 2 2" xfId="12119"/>
    <cellStyle name="RowTitles1-Detail 2 3 2 2 4 4 5 3" xfId="12120"/>
    <cellStyle name="RowTitles1-Detail 2 3 2 2 4 4 6" xfId="12121"/>
    <cellStyle name="RowTitles1-Detail 2 3 2 2 4 4 6 2" xfId="12122"/>
    <cellStyle name="RowTitles1-Detail 2 3 2 2 4 4 6 2 2" xfId="12123"/>
    <cellStyle name="RowTitles1-Detail 2 3 2 2 4 4 7" xfId="12124"/>
    <cellStyle name="RowTitles1-Detail 2 3 2 2 4 4 7 2" xfId="12125"/>
    <cellStyle name="RowTitles1-Detail 2 3 2 2 4 4 8" xfId="12126"/>
    <cellStyle name="RowTitles1-Detail 2 3 2 2 4 5" xfId="12127"/>
    <cellStyle name="RowTitles1-Detail 2 3 2 2 4 5 2" xfId="12128"/>
    <cellStyle name="RowTitles1-Detail 2 3 2 2 4 5 2 2" xfId="12129"/>
    <cellStyle name="RowTitles1-Detail 2 3 2 2 4 5 2 2 2" xfId="12130"/>
    <cellStyle name="RowTitles1-Detail 2 3 2 2 4 5 2 2 2 2" xfId="12131"/>
    <cellStyle name="RowTitles1-Detail 2 3 2 2 4 5 2 2 3" xfId="12132"/>
    <cellStyle name="RowTitles1-Detail 2 3 2 2 4 5 2 3" xfId="12133"/>
    <cellStyle name="RowTitles1-Detail 2 3 2 2 4 5 2 3 2" xfId="12134"/>
    <cellStyle name="RowTitles1-Detail 2 3 2 2 4 5 2 3 2 2" xfId="12135"/>
    <cellStyle name="RowTitles1-Detail 2 3 2 2 4 5 2 4" xfId="12136"/>
    <cellStyle name="RowTitles1-Detail 2 3 2 2 4 5 2 4 2" xfId="12137"/>
    <cellStyle name="RowTitles1-Detail 2 3 2 2 4 5 2 5" xfId="12138"/>
    <cellStyle name="RowTitles1-Detail 2 3 2 2 4 5 3" xfId="12139"/>
    <cellStyle name="RowTitles1-Detail 2 3 2 2 4 5 3 2" xfId="12140"/>
    <cellStyle name="RowTitles1-Detail 2 3 2 2 4 5 3 2 2" xfId="12141"/>
    <cellStyle name="RowTitles1-Detail 2 3 2 2 4 5 3 2 2 2" xfId="12142"/>
    <cellStyle name="RowTitles1-Detail 2 3 2 2 4 5 3 2 3" xfId="12143"/>
    <cellStyle name="RowTitles1-Detail 2 3 2 2 4 5 3 3" xfId="12144"/>
    <cellStyle name="RowTitles1-Detail 2 3 2 2 4 5 3 3 2" xfId="12145"/>
    <cellStyle name="RowTitles1-Detail 2 3 2 2 4 5 3 3 2 2" xfId="12146"/>
    <cellStyle name="RowTitles1-Detail 2 3 2 2 4 5 3 4" xfId="12147"/>
    <cellStyle name="RowTitles1-Detail 2 3 2 2 4 5 3 4 2" xfId="12148"/>
    <cellStyle name="RowTitles1-Detail 2 3 2 2 4 5 3 5" xfId="12149"/>
    <cellStyle name="RowTitles1-Detail 2 3 2 2 4 5 4" xfId="12150"/>
    <cellStyle name="RowTitles1-Detail 2 3 2 2 4 5 4 2" xfId="12151"/>
    <cellStyle name="RowTitles1-Detail 2 3 2 2 4 5 4 2 2" xfId="12152"/>
    <cellStyle name="RowTitles1-Detail 2 3 2 2 4 5 4 3" xfId="12153"/>
    <cellStyle name="RowTitles1-Detail 2 3 2 2 4 5 5" xfId="12154"/>
    <cellStyle name="RowTitles1-Detail 2 3 2 2 4 5 5 2" xfId="12155"/>
    <cellStyle name="RowTitles1-Detail 2 3 2 2 4 5 5 2 2" xfId="12156"/>
    <cellStyle name="RowTitles1-Detail 2 3 2 2 4 5 6" xfId="12157"/>
    <cellStyle name="RowTitles1-Detail 2 3 2 2 4 5 6 2" xfId="12158"/>
    <cellStyle name="RowTitles1-Detail 2 3 2 2 4 5 7" xfId="12159"/>
    <cellStyle name="RowTitles1-Detail 2 3 2 2 4 6" xfId="12160"/>
    <cellStyle name="RowTitles1-Detail 2 3 2 2 4 6 2" xfId="12161"/>
    <cellStyle name="RowTitles1-Detail 2 3 2 2 4 6 2 2" xfId="12162"/>
    <cellStyle name="RowTitles1-Detail 2 3 2 2 4 6 2 2 2" xfId="12163"/>
    <cellStyle name="RowTitles1-Detail 2 3 2 2 4 6 2 2 2 2" xfId="12164"/>
    <cellStyle name="RowTitles1-Detail 2 3 2 2 4 6 2 2 3" xfId="12165"/>
    <cellStyle name="RowTitles1-Detail 2 3 2 2 4 6 2 3" xfId="12166"/>
    <cellStyle name="RowTitles1-Detail 2 3 2 2 4 6 2 3 2" xfId="12167"/>
    <cellStyle name="RowTitles1-Detail 2 3 2 2 4 6 2 3 2 2" xfId="12168"/>
    <cellStyle name="RowTitles1-Detail 2 3 2 2 4 6 2 4" xfId="12169"/>
    <cellStyle name="RowTitles1-Detail 2 3 2 2 4 6 2 4 2" xfId="12170"/>
    <cellStyle name="RowTitles1-Detail 2 3 2 2 4 6 2 5" xfId="12171"/>
    <cellStyle name="RowTitles1-Detail 2 3 2 2 4 6 3" xfId="12172"/>
    <cellStyle name="RowTitles1-Detail 2 3 2 2 4 6 3 2" xfId="12173"/>
    <cellStyle name="RowTitles1-Detail 2 3 2 2 4 6 3 2 2" xfId="12174"/>
    <cellStyle name="RowTitles1-Detail 2 3 2 2 4 6 3 2 2 2" xfId="12175"/>
    <cellStyle name="RowTitles1-Detail 2 3 2 2 4 6 3 2 3" xfId="12176"/>
    <cellStyle name="RowTitles1-Detail 2 3 2 2 4 6 3 3" xfId="12177"/>
    <cellStyle name="RowTitles1-Detail 2 3 2 2 4 6 3 3 2" xfId="12178"/>
    <cellStyle name="RowTitles1-Detail 2 3 2 2 4 6 3 3 2 2" xfId="12179"/>
    <cellStyle name="RowTitles1-Detail 2 3 2 2 4 6 3 4" xfId="12180"/>
    <cellStyle name="RowTitles1-Detail 2 3 2 2 4 6 3 4 2" xfId="12181"/>
    <cellStyle name="RowTitles1-Detail 2 3 2 2 4 6 3 5" xfId="12182"/>
    <cellStyle name="RowTitles1-Detail 2 3 2 2 4 6 4" xfId="12183"/>
    <cellStyle name="RowTitles1-Detail 2 3 2 2 4 6 4 2" xfId="12184"/>
    <cellStyle name="RowTitles1-Detail 2 3 2 2 4 6 4 2 2" xfId="12185"/>
    <cellStyle name="RowTitles1-Detail 2 3 2 2 4 6 4 3" xfId="12186"/>
    <cellStyle name="RowTitles1-Detail 2 3 2 2 4 6 5" xfId="12187"/>
    <cellStyle name="RowTitles1-Detail 2 3 2 2 4 6 5 2" xfId="12188"/>
    <cellStyle name="RowTitles1-Detail 2 3 2 2 4 6 5 2 2" xfId="12189"/>
    <cellStyle name="RowTitles1-Detail 2 3 2 2 4 6 6" xfId="12190"/>
    <cellStyle name="RowTitles1-Detail 2 3 2 2 4 6 6 2" xfId="12191"/>
    <cellStyle name="RowTitles1-Detail 2 3 2 2 4 6 7" xfId="12192"/>
    <cellStyle name="RowTitles1-Detail 2 3 2 2 4 7" xfId="12193"/>
    <cellStyle name="RowTitles1-Detail 2 3 2 2 4 7 2" xfId="12194"/>
    <cellStyle name="RowTitles1-Detail 2 3 2 2 4 7 2 2" xfId="12195"/>
    <cellStyle name="RowTitles1-Detail 2 3 2 2 4 7 2 2 2" xfId="12196"/>
    <cellStyle name="RowTitles1-Detail 2 3 2 2 4 7 2 3" xfId="12197"/>
    <cellStyle name="RowTitles1-Detail 2 3 2 2 4 7 3" xfId="12198"/>
    <cellStyle name="RowTitles1-Detail 2 3 2 2 4 7 3 2" xfId="12199"/>
    <cellStyle name="RowTitles1-Detail 2 3 2 2 4 7 3 2 2" xfId="12200"/>
    <cellStyle name="RowTitles1-Detail 2 3 2 2 4 7 4" xfId="12201"/>
    <cellStyle name="RowTitles1-Detail 2 3 2 2 4 7 4 2" xfId="12202"/>
    <cellStyle name="RowTitles1-Detail 2 3 2 2 4 7 5" xfId="12203"/>
    <cellStyle name="RowTitles1-Detail 2 3 2 2 4 8" xfId="12204"/>
    <cellStyle name="RowTitles1-Detail 2 3 2 2 4 8 2" xfId="12205"/>
    <cellStyle name="RowTitles1-Detail 2 3 2 2 4 9" xfId="12206"/>
    <cellStyle name="RowTitles1-Detail 2 3 2 2 4 9 2" xfId="12207"/>
    <cellStyle name="RowTitles1-Detail 2 3 2 2 4 9 2 2" xfId="12208"/>
    <cellStyle name="RowTitles1-Detail 2 3 2 2 4_STUD aligned by INSTIT" xfId="12209"/>
    <cellStyle name="RowTitles1-Detail 2 3 2 2 5" xfId="680"/>
    <cellStyle name="RowTitles1-Detail 2 3 2 2 5 2" xfId="12210"/>
    <cellStyle name="RowTitles1-Detail 2 3 2 2 5 2 2" xfId="12211"/>
    <cellStyle name="RowTitles1-Detail 2 3 2 2 5 2 2 2" xfId="12212"/>
    <cellStyle name="RowTitles1-Detail 2 3 2 2 5 2 2 2 2" xfId="12213"/>
    <cellStyle name="RowTitles1-Detail 2 3 2 2 5 2 2 3" xfId="12214"/>
    <cellStyle name="RowTitles1-Detail 2 3 2 2 5 2 3" xfId="12215"/>
    <cellStyle name="RowTitles1-Detail 2 3 2 2 5 2 3 2" xfId="12216"/>
    <cellStyle name="RowTitles1-Detail 2 3 2 2 5 2 3 2 2" xfId="12217"/>
    <cellStyle name="RowTitles1-Detail 2 3 2 2 5 2 4" xfId="12218"/>
    <cellStyle name="RowTitles1-Detail 2 3 2 2 5 2 4 2" xfId="12219"/>
    <cellStyle name="RowTitles1-Detail 2 3 2 2 5 2 5" xfId="12220"/>
    <cellStyle name="RowTitles1-Detail 2 3 2 2 5 3" xfId="12221"/>
    <cellStyle name="RowTitles1-Detail 2 3 2 2 5 3 2" xfId="12222"/>
    <cellStyle name="RowTitles1-Detail 2 3 2 2 5 3 2 2" xfId="12223"/>
    <cellStyle name="RowTitles1-Detail 2 3 2 2 5 3 2 2 2" xfId="12224"/>
    <cellStyle name="RowTitles1-Detail 2 3 2 2 5 3 2 3" xfId="12225"/>
    <cellStyle name="RowTitles1-Detail 2 3 2 2 5 3 3" xfId="12226"/>
    <cellStyle name="RowTitles1-Detail 2 3 2 2 5 3 3 2" xfId="12227"/>
    <cellStyle name="RowTitles1-Detail 2 3 2 2 5 3 3 2 2" xfId="12228"/>
    <cellStyle name="RowTitles1-Detail 2 3 2 2 5 3 4" xfId="12229"/>
    <cellStyle name="RowTitles1-Detail 2 3 2 2 5 3 4 2" xfId="12230"/>
    <cellStyle name="RowTitles1-Detail 2 3 2 2 5 3 5" xfId="12231"/>
    <cellStyle name="RowTitles1-Detail 2 3 2 2 5 4" xfId="12232"/>
    <cellStyle name="RowTitles1-Detail 2 3 2 2 5 4 2" xfId="12233"/>
    <cellStyle name="RowTitles1-Detail 2 3 2 2 5 5" xfId="12234"/>
    <cellStyle name="RowTitles1-Detail 2 3 2 2 5 5 2" xfId="12235"/>
    <cellStyle name="RowTitles1-Detail 2 3 2 2 5 5 2 2" xfId="12236"/>
    <cellStyle name="RowTitles1-Detail 2 3 2 2 5 5 3" xfId="12237"/>
    <cellStyle name="RowTitles1-Detail 2 3 2 2 5 6" xfId="12238"/>
    <cellStyle name="RowTitles1-Detail 2 3 2 2 5 6 2" xfId="12239"/>
    <cellStyle name="RowTitles1-Detail 2 3 2 2 5 6 2 2" xfId="12240"/>
    <cellStyle name="RowTitles1-Detail 2 3 2 2 5 7" xfId="12241"/>
    <cellStyle name="RowTitles1-Detail 2 3 2 2 6" xfId="12242"/>
    <cellStyle name="RowTitles1-Detail 2 3 2 2 6 2" xfId="12243"/>
    <cellStyle name="RowTitles1-Detail 2 3 2 2 6 2 2" xfId="12244"/>
    <cellStyle name="RowTitles1-Detail 2 3 2 2 6 2 2 2" xfId="12245"/>
    <cellStyle name="RowTitles1-Detail 2 3 2 2 6 2 2 2 2" xfId="12246"/>
    <cellStyle name="RowTitles1-Detail 2 3 2 2 6 2 2 3" xfId="12247"/>
    <cellStyle name="RowTitles1-Detail 2 3 2 2 6 2 3" xfId="12248"/>
    <cellStyle name="RowTitles1-Detail 2 3 2 2 6 2 3 2" xfId="12249"/>
    <cellStyle name="RowTitles1-Detail 2 3 2 2 6 2 3 2 2" xfId="12250"/>
    <cellStyle name="RowTitles1-Detail 2 3 2 2 6 2 4" xfId="12251"/>
    <cellStyle name="RowTitles1-Detail 2 3 2 2 6 2 4 2" xfId="12252"/>
    <cellStyle name="RowTitles1-Detail 2 3 2 2 6 2 5" xfId="12253"/>
    <cellStyle name="RowTitles1-Detail 2 3 2 2 6 3" xfId="12254"/>
    <cellStyle name="RowTitles1-Detail 2 3 2 2 6 3 2" xfId="12255"/>
    <cellStyle name="RowTitles1-Detail 2 3 2 2 6 3 2 2" xfId="12256"/>
    <cellStyle name="RowTitles1-Detail 2 3 2 2 6 3 2 2 2" xfId="12257"/>
    <cellStyle name="RowTitles1-Detail 2 3 2 2 6 3 2 3" xfId="12258"/>
    <cellStyle name="RowTitles1-Detail 2 3 2 2 6 3 3" xfId="12259"/>
    <cellStyle name="RowTitles1-Detail 2 3 2 2 6 3 3 2" xfId="12260"/>
    <cellStyle name="RowTitles1-Detail 2 3 2 2 6 3 3 2 2" xfId="12261"/>
    <cellStyle name="RowTitles1-Detail 2 3 2 2 6 3 4" xfId="12262"/>
    <cellStyle name="RowTitles1-Detail 2 3 2 2 6 3 4 2" xfId="12263"/>
    <cellStyle name="RowTitles1-Detail 2 3 2 2 6 3 5" xfId="12264"/>
    <cellStyle name="RowTitles1-Detail 2 3 2 2 6 4" xfId="12265"/>
    <cellStyle name="RowTitles1-Detail 2 3 2 2 6 4 2" xfId="12266"/>
    <cellStyle name="RowTitles1-Detail 2 3 2 2 6 5" xfId="12267"/>
    <cellStyle name="RowTitles1-Detail 2 3 2 2 6 5 2" xfId="12268"/>
    <cellStyle name="RowTitles1-Detail 2 3 2 2 6 5 2 2" xfId="12269"/>
    <cellStyle name="RowTitles1-Detail 2 3 2 2 6 6" xfId="12270"/>
    <cellStyle name="RowTitles1-Detail 2 3 2 2 6 6 2" xfId="12271"/>
    <cellStyle name="RowTitles1-Detail 2 3 2 2 6 7" xfId="12272"/>
    <cellStyle name="RowTitles1-Detail 2 3 2 2 7" xfId="12273"/>
    <cellStyle name="RowTitles1-Detail 2 3 2 2 7 2" xfId="12274"/>
    <cellStyle name="RowTitles1-Detail 2 3 2 2 7 2 2" xfId="12275"/>
    <cellStyle name="RowTitles1-Detail 2 3 2 2 7 2 2 2" xfId="12276"/>
    <cellStyle name="RowTitles1-Detail 2 3 2 2 7 2 2 2 2" xfId="12277"/>
    <cellStyle name="RowTitles1-Detail 2 3 2 2 7 2 2 3" xfId="12278"/>
    <cellStyle name="RowTitles1-Detail 2 3 2 2 7 2 3" xfId="12279"/>
    <cellStyle name="RowTitles1-Detail 2 3 2 2 7 2 3 2" xfId="12280"/>
    <cellStyle name="RowTitles1-Detail 2 3 2 2 7 2 3 2 2" xfId="12281"/>
    <cellStyle name="RowTitles1-Detail 2 3 2 2 7 2 4" xfId="12282"/>
    <cellStyle name="RowTitles1-Detail 2 3 2 2 7 2 4 2" xfId="12283"/>
    <cellStyle name="RowTitles1-Detail 2 3 2 2 7 2 5" xfId="12284"/>
    <cellStyle name="RowTitles1-Detail 2 3 2 2 7 3" xfId="12285"/>
    <cellStyle name="RowTitles1-Detail 2 3 2 2 7 3 2" xfId="12286"/>
    <cellStyle name="RowTitles1-Detail 2 3 2 2 7 3 2 2" xfId="12287"/>
    <cellStyle name="RowTitles1-Detail 2 3 2 2 7 3 2 2 2" xfId="12288"/>
    <cellStyle name="RowTitles1-Detail 2 3 2 2 7 3 2 3" xfId="12289"/>
    <cellStyle name="RowTitles1-Detail 2 3 2 2 7 3 3" xfId="12290"/>
    <cellStyle name="RowTitles1-Detail 2 3 2 2 7 3 3 2" xfId="12291"/>
    <cellStyle name="RowTitles1-Detail 2 3 2 2 7 3 3 2 2" xfId="12292"/>
    <cellStyle name="RowTitles1-Detail 2 3 2 2 7 3 4" xfId="12293"/>
    <cellStyle name="RowTitles1-Detail 2 3 2 2 7 3 4 2" xfId="12294"/>
    <cellStyle name="RowTitles1-Detail 2 3 2 2 7 3 5" xfId="12295"/>
    <cellStyle name="RowTitles1-Detail 2 3 2 2 7 4" xfId="12296"/>
    <cellStyle name="RowTitles1-Detail 2 3 2 2 7 4 2" xfId="12297"/>
    <cellStyle name="RowTitles1-Detail 2 3 2 2 7 5" xfId="12298"/>
    <cellStyle name="RowTitles1-Detail 2 3 2 2 7 5 2" xfId="12299"/>
    <cellStyle name="RowTitles1-Detail 2 3 2 2 7 5 2 2" xfId="12300"/>
    <cellStyle name="RowTitles1-Detail 2 3 2 2 7 5 3" xfId="12301"/>
    <cellStyle name="RowTitles1-Detail 2 3 2 2 7 6" xfId="12302"/>
    <cellStyle name="RowTitles1-Detail 2 3 2 2 7 6 2" xfId="12303"/>
    <cellStyle name="RowTitles1-Detail 2 3 2 2 7 6 2 2" xfId="12304"/>
    <cellStyle name="RowTitles1-Detail 2 3 2 2 7 7" xfId="12305"/>
    <cellStyle name="RowTitles1-Detail 2 3 2 2 7 7 2" xfId="12306"/>
    <cellStyle name="RowTitles1-Detail 2 3 2 2 7 8" xfId="12307"/>
    <cellStyle name="RowTitles1-Detail 2 3 2 2 8" xfId="12308"/>
    <cellStyle name="RowTitles1-Detail 2 3 2 2 8 2" xfId="12309"/>
    <cellStyle name="RowTitles1-Detail 2 3 2 2 8 2 2" xfId="12310"/>
    <cellStyle name="RowTitles1-Detail 2 3 2 2 8 2 2 2" xfId="12311"/>
    <cellStyle name="RowTitles1-Detail 2 3 2 2 8 2 2 2 2" xfId="12312"/>
    <cellStyle name="RowTitles1-Detail 2 3 2 2 8 2 2 3" xfId="12313"/>
    <cellStyle name="RowTitles1-Detail 2 3 2 2 8 2 3" xfId="12314"/>
    <cellStyle name="RowTitles1-Detail 2 3 2 2 8 2 3 2" xfId="12315"/>
    <cellStyle name="RowTitles1-Detail 2 3 2 2 8 2 3 2 2" xfId="12316"/>
    <cellStyle name="RowTitles1-Detail 2 3 2 2 8 2 4" xfId="12317"/>
    <cellStyle name="RowTitles1-Detail 2 3 2 2 8 2 4 2" xfId="12318"/>
    <cellStyle name="RowTitles1-Detail 2 3 2 2 8 2 5" xfId="12319"/>
    <cellStyle name="RowTitles1-Detail 2 3 2 2 8 3" xfId="12320"/>
    <cellStyle name="RowTitles1-Detail 2 3 2 2 8 3 2" xfId="12321"/>
    <cellStyle name="RowTitles1-Detail 2 3 2 2 8 3 2 2" xfId="12322"/>
    <cellStyle name="RowTitles1-Detail 2 3 2 2 8 3 2 2 2" xfId="12323"/>
    <cellStyle name="RowTitles1-Detail 2 3 2 2 8 3 2 3" xfId="12324"/>
    <cellStyle name="RowTitles1-Detail 2 3 2 2 8 3 3" xfId="12325"/>
    <cellStyle name="RowTitles1-Detail 2 3 2 2 8 3 3 2" xfId="12326"/>
    <cellStyle name="RowTitles1-Detail 2 3 2 2 8 3 3 2 2" xfId="12327"/>
    <cellStyle name="RowTitles1-Detail 2 3 2 2 8 3 4" xfId="12328"/>
    <cellStyle name="RowTitles1-Detail 2 3 2 2 8 3 4 2" xfId="12329"/>
    <cellStyle name="RowTitles1-Detail 2 3 2 2 8 3 5" xfId="12330"/>
    <cellStyle name="RowTitles1-Detail 2 3 2 2 8 4" xfId="12331"/>
    <cellStyle name="RowTitles1-Detail 2 3 2 2 8 4 2" xfId="12332"/>
    <cellStyle name="RowTitles1-Detail 2 3 2 2 8 4 2 2" xfId="12333"/>
    <cellStyle name="RowTitles1-Detail 2 3 2 2 8 4 3" xfId="12334"/>
    <cellStyle name="RowTitles1-Detail 2 3 2 2 8 5" xfId="12335"/>
    <cellStyle name="RowTitles1-Detail 2 3 2 2 8 5 2" xfId="12336"/>
    <cellStyle name="RowTitles1-Detail 2 3 2 2 8 5 2 2" xfId="12337"/>
    <cellStyle name="RowTitles1-Detail 2 3 2 2 8 6" xfId="12338"/>
    <cellStyle name="RowTitles1-Detail 2 3 2 2 8 6 2" xfId="12339"/>
    <cellStyle name="RowTitles1-Detail 2 3 2 2 8 7" xfId="12340"/>
    <cellStyle name="RowTitles1-Detail 2 3 2 2 9" xfId="12341"/>
    <cellStyle name="RowTitles1-Detail 2 3 2 2 9 2" xfId="12342"/>
    <cellStyle name="RowTitles1-Detail 2 3 2 2 9 2 2" xfId="12343"/>
    <cellStyle name="RowTitles1-Detail 2 3 2 2 9 2 2 2" xfId="12344"/>
    <cellStyle name="RowTitles1-Detail 2 3 2 2 9 2 2 2 2" xfId="12345"/>
    <cellStyle name="RowTitles1-Detail 2 3 2 2 9 2 2 3" xfId="12346"/>
    <cellStyle name="RowTitles1-Detail 2 3 2 2 9 2 3" xfId="12347"/>
    <cellStyle name="RowTitles1-Detail 2 3 2 2 9 2 3 2" xfId="12348"/>
    <cellStyle name="RowTitles1-Detail 2 3 2 2 9 2 3 2 2" xfId="12349"/>
    <cellStyle name="RowTitles1-Detail 2 3 2 2 9 2 4" xfId="12350"/>
    <cellStyle name="RowTitles1-Detail 2 3 2 2 9 2 4 2" xfId="12351"/>
    <cellStyle name="RowTitles1-Detail 2 3 2 2 9 2 5" xfId="12352"/>
    <cellStyle name="RowTitles1-Detail 2 3 2 2 9 3" xfId="12353"/>
    <cellStyle name="RowTitles1-Detail 2 3 2 2 9 3 2" xfId="12354"/>
    <cellStyle name="RowTitles1-Detail 2 3 2 2 9 3 2 2" xfId="12355"/>
    <cellStyle name="RowTitles1-Detail 2 3 2 2 9 3 2 2 2" xfId="12356"/>
    <cellStyle name="RowTitles1-Detail 2 3 2 2 9 3 2 3" xfId="12357"/>
    <cellStyle name="RowTitles1-Detail 2 3 2 2 9 3 3" xfId="12358"/>
    <cellStyle name="RowTitles1-Detail 2 3 2 2 9 3 3 2" xfId="12359"/>
    <cellStyle name="RowTitles1-Detail 2 3 2 2 9 3 3 2 2" xfId="12360"/>
    <cellStyle name="RowTitles1-Detail 2 3 2 2 9 3 4" xfId="12361"/>
    <cellStyle name="RowTitles1-Detail 2 3 2 2 9 3 4 2" xfId="12362"/>
    <cellStyle name="RowTitles1-Detail 2 3 2 2 9 3 5" xfId="12363"/>
    <cellStyle name="RowTitles1-Detail 2 3 2 2 9 4" xfId="12364"/>
    <cellStyle name="RowTitles1-Detail 2 3 2 2 9 4 2" xfId="12365"/>
    <cellStyle name="RowTitles1-Detail 2 3 2 2 9 4 2 2" xfId="12366"/>
    <cellStyle name="RowTitles1-Detail 2 3 2 2 9 4 3" xfId="12367"/>
    <cellStyle name="RowTitles1-Detail 2 3 2 2 9 5" xfId="12368"/>
    <cellStyle name="RowTitles1-Detail 2 3 2 2 9 5 2" xfId="12369"/>
    <cellStyle name="RowTitles1-Detail 2 3 2 2 9 5 2 2" xfId="12370"/>
    <cellStyle name="RowTitles1-Detail 2 3 2 2 9 6" xfId="12371"/>
    <cellStyle name="RowTitles1-Detail 2 3 2 2 9 6 2" xfId="12372"/>
    <cellStyle name="RowTitles1-Detail 2 3 2 2 9 7" xfId="12373"/>
    <cellStyle name="RowTitles1-Detail 2 3 2 2_STUD aligned by INSTIT" xfId="12374"/>
    <cellStyle name="RowTitles1-Detail 2 3 2 3" xfId="681"/>
    <cellStyle name="RowTitles1-Detail 2 3 2 3 10" xfId="12375"/>
    <cellStyle name="RowTitles1-Detail 2 3 2 3 2" xfId="682"/>
    <cellStyle name="RowTitles1-Detail 2 3 2 3 2 2" xfId="12376"/>
    <cellStyle name="RowTitles1-Detail 2 3 2 3 2 2 2" xfId="12377"/>
    <cellStyle name="RowTitles1-Detail 2 3 2 3 2 2 2 2" xfId="12378"/>
    <cellStyle name="RowTitles1-Detail 2 3 2 3 2 2 2 2 2" xfId="12379"/>
    <cellStyle name="RowTitles1-Detail 2 3 2 3 2 2 2 3" xfId="12380"/>
    <cellStyle name="RowTitles1-Detail 2 3 2 3 2 2 3" xfId="12381"/>
    <cellStyle name="RowTitles1-Detail 2 3 2 3 2 2 3 2" xfId="12382"/>
    <cellStyle name="RowTitles1-Detail 2 3 2 3 2 2 3 2 2" xfId="12383"/>
    <cellStyle name="RowTitles1-Detail 2 3 2 3 2 2 4" xfId="12384"/>
    <cellStyle name="RowTitles1-Detail 2 3 2 3 2 2 4 2" xfId="12385"/>
    <cellStyle name="RowTitles1-Detail 2 3 2 3 2 2 5" xfId="12386"/>
    <cellStyle name="RowTitles1-Detail 2 3 2 3 2 3" xfId="12387"/>
    <cellStyle name="RowTitles1-Detail 2 3 2 3 2 3 2" xfId="12388"/>
    <cellStyle name="RowTitles1-Detail 2 3 2 3 2 3 2 2" xfId="12389"/>
    <cellStyle name="RowTitles1-Detail 2 3 2 3 2 3 2 2 2" xfId="12390"/>
    <cellStyle name="RowTitles1-Detail 2 3 2 3 2 3 2 3" xfId="12391"/>
    <cellStyle name="RowTitles1-Detail 2 3 2 3 2 3 3" xfId="12392"/>
    <cellStyle name="RowTitles1-Detail 2 3 2 3 2 3 3 2" xfId="12393"/>
    <cellStyle name="RowTitles1-Detail 2 3 2 3 2 3 3 2 2" xfId="12394"/>
    <cellStyle name="RowTitles1-Detail 2 3 2 3 2 3 4" xfId="12395"/>
    <cellStyle name="RowTitles1-Detail 2 3 2 3 2 3 4 2" xfId="12396"/>
    <cellStyle name="RowTitles1-Detail 2 3 2 3 2 3 5" xfId="12397"/>
    <cellStyle name="RowTitles1-Detail 2 3 2 3 2 4" xfId="12398"/>
    <cellStyle name="RowTitles1-Detail 2 3 2 3 2 4 2" xfId="12399"/>
    <cellStyle name="RowTitles1-Detail 2 3 2 3 2 5" xfId="12400"/>
    <cellStyle name="RowTitles1-Detail 2 3 2 3 2 5 2" xfId="12401"/>
    <cellStyle name="RowTitles1-Detail 2 3 2 3 2 5 2 2" xfId="12402"/>
    <cellStyle name="RowTitles1-Detail 2 3 2 3 2 6" xfId="12403"/>
    <cellStyle name="RowTitles1-Detail 2 3 2 3 3" xfId="12404"/>
    <cellStyle name="RowTitles1-Detail 2 3 2 3 3 2" xfId="12405"/>
    <cellStyle name="RowTitles1-Detail 2 3 2 3 3 2 2" xfId="12406"/>
    <cellStyle name="RowTitles1-Detail 2 3 2 3 3 2 2 2" xfId="12407"/>
    <cellStyle name="RowTitles1-Detail 2 3 2 3 3 2 2 2 2" xfId="12408"/>
    <cellStyle name="RowTitles1-Detail 2 3 2 3 3 2 2 3" xfId="12409"/>
    <cellStyle name="RowTitles1-Detail 2 3 2 3 3 2 3" xfId="12410"/>
    <cellStyle name="RowTitles1-Detail 2 3 2 3 3 2 3 2" xfId="12411"/>
    <cellStyle name="RowTitles1-Detail 2 3 2 3 3 2 3 2 2" xfId="12412"/>
    <cellStyle name="RowTitles1-Detail 2 3 2 3 3 2 4" xfId="12413"/>
    <cellStyle name="RowTitles1-Detail 2 3 2 3 3 2 4 2" xfId="12414"/>
    <cellStyle name="RowTitles1-Detail 2 3 2 3 3 2 5" xfId="12415"/>
    <cellStyle name="RowTitles1-Detail 2 3 2 3 3 3" xfId="12416"/>
    <cellStyle name="RowTitles1-Detail 2 3 2 3 3 3 2" xfId="12417"/>
    <cellStyle name="RowTitles1-Detail 2 3 2 3 3 3 2 2" xfId="12418"/>
    <cellStyle name="RowTitles1-Detail 2 3 2 3 3 3 2 2 2" xfId="12419"/>
    <cellStyle name="RowTitles1-Detail 2 3 2 3 3 3 2 3" xfId="12420"/>
    <cellStyle name="RowTitles1-Detail 2 3 2 3 3 3 3" xfId="12421"/>
    <cellStyle name="RowTitles1-Detail 2 3 2 3 3 3 3 2" xfId="12422"/>
    <cellStyle name="RowTitles1-Detail 2 3 2 3 3 3 3 2 2" xfId="12423"/>
    <cellStyle name="RowTitles1-Detail 2 3 2 3 3 3 4" xfId="12424"/>
    <cellStyle name="RowTitles1-Detail 2 3 2 3 3 3 4 2" xfId="12425"/>
    <cellStyle name="RowTitles1-Detail 2 3 2 3 3 3 5" xfId="12426"/>
    <cellStyle name="RowTitles1-Detail 2 3 2 3 3 4" xfId="12427"/>
    <cellStyle name="RowTitles1-Detail 2 3 2 3 3 4 2" xfId="12428"/>
    <cellStyle name="RowTitles1-Detail 2 3 2 3 3 5" xfId="12429"/>
    <cellStyle name="RowTitles1-Detail 2 3 2 3 3 5 2" xfId="12430"/>
    <cellStyle name="RowTitles1-Detail 2 3 2 3 3 5 2 2" xfId="12431"/>
    <cellStyle name="RowTitles1-Detail 2 3 2 3 3 5 3" xfId="12432"/>
    <cellStyle name="RowTitles1-Detail 2 3 2 3 3 6" xfId="12433"/>
    <cellStyle name="RowTitles1-Detail 2 3 2 3 3 6 2" xfId="12434"/>
    <cellStyle name="RowTitles1-Detail 2 3 2 3 3 6 2 2" xfId="12435"/>
    <cellStyle name="RowTitles1-Detail 2 3 2 3 3 7" xfId="12436"/>
    <cellStyle name="RowTitles1-Detail 2 3 2 3 3 7 2" xfId="12437"/>
    <cellStyle name="RowTitles1-Detail 2 3 2 3 3 8" xfId="12438"/>
    <cellStyle name="RowTitles1-Detail 2 3 2 3 4" xfId="12439"/>
    <cellStyle name="RowTitles1-Detail 2 3 2 3 4 2" xfId="12440"/>
    <cellStyle name="RowTitles1-Detail 2 3 2 3 4 2 2" xfId="12441"/>
    <cellStyle name="RowTitles1-Detail 2 3 2 3 4 2 2 2" xfId="12442"/>
    <cellStyle name="RowTitles1-Detail 2 3 2 3 4 2 2 2 2" xfId="12443"/>
    <cellStyle name="RowTitles1-Detail 2 3 2 3 4 2 2 3" xfId="12444"/>
    <cellStyle name="RowTitles1-Detail 2 3 2 3 4 2 3" xfId="12445"/>
    <cellStyle name="RowTitles1-Detail 2 3 2 3 4 2 3 2" xfId="12446"/>
    <cellStyle name="RowTitles1-Detail 2 3 2 3 4 2 3 2 2" xfId="12447"/>
    <cellStyle name="RowTitles1-Detail 2 3 2 3 4 2 4" xfId="12448"/>
    <cellStyle name="RowTitles1-Detail 2 3 2 3 4 2 4 2" xfId="12449"/>
    <cellStyle name="RowTitles1-Detail 2 3 2 3 4 2 5" xfId="12450"/>
    <cellStyle name="RowTitles1-Detail 2 3 2 3 4 3" xfId="12451"/>
    <cellStyle name="RowTitles1-Detail 2 3 2 3 4 3 2" xfId="12452"/>
    <cellStyle name="RowTitles1-Detail 2 3 2 3 4 3 2 2" xfId="12453"/>
    <cellStyle name="RowTitles1-Detail 2 3 2 3 4 3 2 2 2" xfId="12454"/>
    <cellStyle name="RowTitles1-Detail 2 3 2 3 4 3 2 3" xfId="12455"/>
    <cellStyle name="RowTitles1-Detail 2 3 2 3 4 3 3" xfId="12456"/>
    <cellStyle name="RowTitles1-Detail 2 3 2 3 4 3 3 2" xfId="12457"/>
    <cellStyle name="RowTitles1-Detail 2 3 2 3 4 3 3 2 2" xfId="12458"/>
    <cellStyle name="RowTitles1-Detail 2 3 2 3 4 3 4" xfId="12459"/>
    <cellStyle name="RowTitles1-Detail 2 3 2 3 4 3 4 2" xfId="12460"/>
    <cellStyle name="RowTitles1-Detail 2 3 2 3 4 3 5" xfId="12461"/>
    <cellStyle name="RowTitles1-Detail 2 3 2 3 4 4" xfId="12462"/>
    <cellStyle name="RowTitles1-Detail 2 3 2 3 4 4 2" xfId="12463"/>
    <cellStyle name="RowTitles1-Detail 2 3 2 3 4 4 2 2" xfId="12464"/>
    <cellStyle name="RowTitles1-Detail 2 3 2 3 4 4 3" xfId="12465"/>
    <cellStyle name="RowTitles1-Detail 2 3 2 3 4 5" xfId="12466"/>
    <cellStyle name="RowTitles1-Detail 2 3 2 3 4 5 2" xfId="12467"/>
    <cellStyle name="RowTitles1-Detail 2 3 2 3 4 5 2 2" xfId="12468"/>
    <cellStyle name="RowTitles1-Detail 2 3 2 3 4 6" xfId="12469"/>
    <cellStyle name="RowTitles1-Detail 2 3 2 3 4 6 2" xfId="12470"/>
    <cellStyle name="RowTitles1-Detail 2 3 2 3 4 7" xfId="12471"/>
    <cellStyle name="RowTitles1-Detail 2 3 2 3 5" xfId="12472"/>
    <cellStyle name="RowTitles1-Detail 2 3 2 3 5 2" xfId="12473"/>
    <cellStyle name="RowTitles1-Detail 2 3 2 3 5 2 2" xfId="12474"/>
    <cellStyle name="RowTitles1-Detail 2 3 2 3 5 2 2 2" xfId="12475"/>
    <cellStyle name="RowTitles1-Detail 2 3 2 3 5 2 2 2 2" xfId="12476"/>
    <cellStyle name="RowTitles1-Detail 2 3 2 3 5 2 2 3" xfId="12477"/>
    <cellStyle name="RowTitles1-Detail 2 3 2 3 5 2 3" xfId="12478"/>
    <cellStyle name="RowTitles1-Detail 2 3 2 3 5 2 3 2" xfId="12479"/>
    <cellStyle name="RowTitles1-Detail 2 3 2 3 5 2 3 2 2" xfId="12480"/>
    <cellStyle name="RowTitles1-Detail 2 3 2 3 5 2 4" xfId="12481"/>
    <cellStyle name="RowTitles1-Detail 2 3 2 3 5 2 4 2" xfId="12482"/>
    <cellStyle name="RowTitles1-Detail 2 3 2 3 5 2 5" xfId="12483"/>
    <cellStyle name="RowTitles1-Detail 2 3 2 3 5 3" xfId="12484"/>
    <cellStyle name="RowTitles1-Detail 2 3 2 3 5 3 2" xfId="12485"/>
    <cellStyle name="RowTitles1-Detail 2 3 2 3 5 3 2 2" xfId="12486"/>
    <cellStyle name="RowTitles1-Detail 2 3 2 3 5 3 2 2 2" xfId="12487"/>
    <cellStyle name="RowTitles1-Detail 2 3 2 3 5 3 2 3" xfId="12488"/>
    <cellStyle name="RowTitles1-Detail 2 3 2 3 5 3 3" xfId="12489"/>
    <cellStyle name="RowTitles1-Detail 2 3 2 3 5 3 3 2" xfId="12490"/>
    <cellStyle name="RowTitles1-Detail 2 3 2 3 5 3 3 2 2" xfId="12491"/>
    <cellStyle name="RowTitles1-Detail 2 3 2 3 5 3 4" xfId="12492"/>
    <cellStyle name="RowTitles1-Detail 2 3 2 3 5 3 4 2" xfId="12493"/>
    <cellStyle name="RowTitles1-Detail 2 3 2 3 5 3 5" xfId="12494"/>
    <cellStyle name="RowTitles1-Detail 2 3 2 3 5 4" xfId="12495"/>
    <cellStyle name="RowTitles1-Detail 2 3 2 3 5 4 2" xfId="12496"/>
    <cellStyle name="RowTitles1-Detail 2 3 2 3 5 4 2 2" xfId="12497"/>
    <cellStyle name="RowTitles1-Detail 2 3 2 3 5 4 3" xfId="12498"/>
    <cellStyle name="RowTitles1-Detail 2 3 2 3 5 5" xfId="12499"/>
    <cellStyle name="RowTitles1-Detail 2 3 2 3 5 5 2" xfId="12500"/>
    <cellStyle name="RowTitles1-Detail 2 3 2 3 5 5 2 2" xfId="12501"/>
    <cellStyle name="RowTitles1-Detail 2 3 2 3 5 6" xfId="12502"/>
    <cellStyle name="RowTitles1-Detail 2 3 2 3 5 6 2" xfId="12503"/>
    <cellStyle name="RowTitles1-Detail 2 3 2 3 5 7" xfId="12504"/>
    <cellStyle name="RowTitles1-Detail 2 3 2 3 6" xfId="12505"/>
    <cellStyle name="RowTitles1-Detail 2 3 2 3 6 2" xfId="12506"/>
    <cellStyle name="RowTitles1-Detail 2 3 2 3 6 2 2" xfId="12507"/>
    <cellStyle name="RowTitles1-Detail 2 3 2 3 6 2 2 2" xfId="12508"/>
    <cellStyle name="RowTitles1-Detail 2 3 2 3 6 2 2 2 2" xfId="12509"/>
    <cellStyle name="RowTitles1-Detail 2 3 2 3 6 2 2 3" xfId="12510"/>
    <cellStyle name="RowTitles1-Detail 2 3 2 3 6 2 3" xfId="12511"/>
    <cellStyle name="RowTitles1-Detail 2 3 2 3 6 2 3 2" xfId="12512"/>
    <cellStyle name="RowTitles1-Detail 2 3 2 3 6 2 3 2 2" xfId="12513"/>
    <cellStyle name="RowTitles1-Detail 2 3 2 3 6 2 4" xfId="12514"/>
    <cellStyle name="RowTitles1-Detail 2 3 2 3 6 2 4 2" xfId="12515"/>
    <cellStyle name="RowTitles1-Detail 2 3 2 3 6 2 5" xfId="12516"/>
    <cellStyle name="RowTitles1-Detail 2 3 2 3 6 3" xfId="12517"/>
    <cellStyle name="RowTitles1-Detail 2 3 2 3 6 3 2" xfId="12518"/>
    <cellStyle name="RowTitles1-Detail 2 3 2 3 6 3 2 2" xfId="12519"/>
    <cellStyle name="RowTitles1-Detail 2 3 2 3 6 3 2 2 2" xfId="12520"/>
    <cellStyle name="RowTitles1-Detail 2 3 2 3 6 3 2 3" xfId="12521"/>
    <cellStyle name="RowTitles1-Detail 2 3 2 3 6 3 3" xfId="12522"/>
    <cellStyle name="RowTitles1-Detail 2 3 2 3 6 3 3 2" xfId="12523"/>
    <cellStyle name="RowTitles1-Detail 2 3 2 3 6 3 3 2 2" xfId="12524"/>
    <cellStyle name="RowTitles1-Detail 2 3 2 3 6 3 4" xfId="12525"/>
    <cellStyle name="RowTitles1-Detail 2 3 2 3 6 3 4 2" xfId="12526"/>
    <cellStyle name="RowTitles1-Detail 2 3 2 3 6 3 5" xfId="12527"/>
    <cellStyle name="RowTitles1-Detail 2 3 2 3 6 4" xfId="12528"/>
    <cellStyle name="RowTitles1-Detail 2 3 2 3 6 4 2" xfId="12529"/>
    <cellStyle name="RowTitles1-Detail 2 3 2 3 6 4 2 2" xfId="12530"/>
    <cellStyle name="RowTitles1-Detail 2 3 2 3 6 4 3" xfId="12531"/>
    <cellStyle name="RowTitles1-Detail 2 3 2 3 6 5" xfId="12532"/>
    <cellStyle name="RowTitles1-Detail 2 3 2 3 6 5 2" xfId="12533"/>
    <cellStyle name="RowTitles1-Detail 2 3 2 3 6 5 2 2" xfId="12534"/>
    <cellStyle name="RowTitles1-Detail 2 3 2 3 6 6" xfId="12535"/>
    <cellStyle name="RowTitles1-Detail 2 3 2 3 6 6 2" xfId="12536"/>
    <cellStyle name="RowTitles1-Detail 2 3 2 3 6 7" xfId="12537"/>
    <cellStyle name="RowTitles1-Detail 2 3 2 3 7" xfId="12538"/>
    <cellStyle name="RowTitles1-Detail 2 3 2 3 7 2" xfId="12539"/>
    <cellStyle name="RowTitles1-Detail 2 3 2 3 7 2 2" xfId="12540"/>
    <cellStyle name="RowTitles1-Detail 2 3 2 3 7 2 2 2" xfId="12541"/>
    <cellStyle name="RowTitles1-Detail 2 3 2 3 7 2 3" xfId="12542"/>
    <cellStyle name="RowTitles1-Detail 2 3 2 3 7 3" xfId="12543"/>
    <cellStyle name="RowTitles1-Detail 2 3 2 3 7 3 2" xfId="12544"/>
    <cellStyle name="RowTitles1-Detail 2 3 2 3 7 3 2 2" xfId="12545"/>
    <cellStyle name="RowTitles1-Detail 2 3 2 3 7 4" xfId="12546"/>
    <cellStyle name="RowTitles1-Detail 2 3 2 3 7 4 2" xfId="12547"/>
    <cellStyle name="RowTitles1-Detail 2 3 2 3 7 5" xfId="12548"/>
    <cellStyle name="RowTitles1-Detail 2 3 2 3 8" xfId="12549"/>
    <cellStyle name="RowTitles1-Detail 2 3 2 3 8 2" xfId="12550"/>
    <cellStyle name="RowTitles1-Detail 2 3 2 3 9" xfId="12551"/>
    <cellStyle name="RowTitles1-Detail 2 3 2 3 9 2" xfId="12552"/>
    <cellStyle name="RowTitles1-Detail 2 3 2 3 9 2 2" xfId="12553"/>
    <cellStyle name="RowTitles1-Detail 2 3 2 3_STUD aligned by INSTIT" xfId="12554"/>
    <cellStyle name="RowTitles1-Detail 2 3 2 4" xfId="683"/>
    <cellStyle name="RowTitles1-Detail 2 3 2 4 10" xfId="12555"/>
    <cellStyle name="RowTitles1-Detail 2 3 2 4 2" xfId="684"/>
    <cellStyle name="RowTitles1-Detail 2 3 2 4 2 2" xfId="12556"/>
    <cellStyle name="RowTitles1-Detail 2 3 2 4 2 2 2" xfId="12557"/>
    <cellStyle name="RowTitles1-Detail 2 3 2 4 2 2 2 2" xfId="12558"/>
    <cellStyle name="RowTitles1-Detail 2 3 2 4 2 2 2 2 2" xfId="12559"/>
    <cellStyle name="RowTitles1-Detail 2 3 2 4 2 2 2 3" xfId="12560"/>
    <cellStyle name="RowTitles1-Detail 2 3 2 4 2 2 3" xfId="12561"/>
    <cellStyle name="RowTitles1-Detail 2 3 2 4 2 2 3 2" xfId="12562"/>
    <cellStyle name="RowTitles1-Detail 2 3 2 4 2 2 3 2 2" xfId="12563"/>
    <cellStyle name="RowTitles1-Detail 2 3 2 4 2 2 4" xfId="12564"/>
    <cellStyle name="RowTitles1-Detail 2 3 2 4 2 2 4 2" xfId="12565"/>
    <cellStyle name="RowTitles1-Detail 2 3 2 4 2 2 5" xfId="12566"/>
    <cellStyle name="RowTitles1-Detail 2 3 2 4 2 3" xfId="12567"/>
    <cellStyle name="RowTitles1-Detail 2 3 2 4 2 3 2" xfId="12568"/>
    <cellStyle name="RowTitles1-Detail 2 3 2 4 2 3 2 2" xfId="12569"/>
    <cellStyle name="RowTitles1-Detail 2 3 2 4 2 3 2 2 2" xfId="12570"/>
    <cellStyle name="RowTitles1-Detail 2 3 2 4 2 3 2 3" xfId="12571"/>
    <cellStyle name="RowTitles1-Detail 2 3 2 4 2 3 3" xfId="12572"/>
    <cellStyle name="RowTitles1-Detail 2 3 2 4 2 3 3 2" xfId="12573"/>
    <cellStyle name="RowTitles1-Detail 2 3 2 4 2 3 3 2 2" xfId="12574"/>
    <cellStyle name="RowTitles1-Detail 2 3 2 4 2 3 4" xfId="12575"/>
    <cellStyle name="RowTitles1-Detail 2 3 2 4 2 3 4 2" xfId="12576"/>
    <cellStyle name="RowTitles1-Detail 2 3 2 4 2 3 5" xfId="12577"/>
    <cellStyle name="RowTitles1-Detail 2 3 2 4 2 4" xfId="12578"/>
    <cellStyle name="RowTitles1-Detail 2 3 2 4 2 4 2" xfId="12579"/>
    <cellStyle name="RowTitles1-Detail 2 3 2 4 2 5" xfId="12580"/>
    <cellStyle name="RowTitles1-Detail 2 3 2 4 2 5 2" xfId="12581"/>
    <cellStyle name="RowTitles1-Detail 2 3 2 4 2 5 2 2" xfId="12582"/>
    <cellStyle name="RowTitles1-Detail 2 3 2 4 2 5 3" xfId="12583"/>
    <cellStyle name="RowTitles1-Detail 2 3 2 4 2 6" xfId="12584"/>
    <cellStyle name="RowTitles1-Detail 2 3 2 4 2 6 2" xfId="12585"/>
    <cellStyle name="RowTitles1-Detail 2 3 2 4 2 6 2 2" xfId="12586"/>
    <cellStyle name="RowTitles1-Detail 2 3 2 4 2 7" xfId="12587"/>
    <cellStyle name="RowTitles1-Detail 2 3 2 4 2 7 2" xfId="12588"/>
    <cellStyle name="RowTitles1-Detail 2 3 2 4 2 8" xfId="12589"/>
    <cellStyle name="RowTitles1-Detail 2 3 2 4 2 9" xfId="12590"/>
    <cellStyle name="RowTitles1-Detail 2 3 2 4 3" xfId="12591"/>
    <cellStyle name="RowTitles1-Detail 2 3 2 4 3 2" xfId="12592"/>
    <cellStyle name="RowTitles1-Detail 2 3 2 4 3 2 2" xfId="12593"/>
    <cellStyle name="RowTitles1-Detail 2 3 2 4 3 2 2 2" xfId="12594"/>
    <cellStyle name="RowTitles1-Detail 2 3 2 4 3 2 2 2 2" xfId="12595"/>
    <cellStyle name="RowTitles1-Detail 2 3 2 4 3 2 2 3" xfId="12596"/>
    <cellStyle name="RowTitles1-Detail 2 3 2 4 3 2 3" xfId="12597"/>
    <cellStyle name="RowTitles1-Detail 2 3 2 4 3 2 3 2" xfId="12598"/>
    <cellStyle name="RowTitles1-Detail 2 3 2 4 3 2 3 2 2" xfId="12599"/>
    <cellStyle name="RowTitles1-Detail 2 3 2 4 3 2 4" xfId="12600"/>
    <cellStyle name="RowTitles1-Detail 2 3 2 4 3 2 4 2" xfId="12601"/>
    <cellStyle name="RowTitles1-Detail 2 3 2 4 3 2 5" xfId="12602"/>
    <cellStyle name="RowTitles1-Detail 2 3 2 4 3 3" xfId="12603"/>
    <cellStyle name="RowTitles1-Detail 2 3 2 4 3 3 2" xfId="12604"/>
    <cellStyle name="RowTitles1-Detail 2 3 2 4 3 3 2 2" xfId="12605"/>
    <cellStyle name="RowTitles1-Detail 2 3 2 4 3 3 2 2 2" xfId="12606"/>
    <cellStyle name="RowTitles1-Detail 2 3 2 4 3 3 2 3" xfId="12607"/>
    <cellStyle name="RowTitles1-Detail 2 3 2 4 3 3 3" xfId="12608"/>
    <cellStyle name="RowTitles1-Detail 2 3 2 4 3 3 3 2" xfId="12609"/>
    <cellStyle name="RowTitles1-Detail 2 3 2 4 3 3 3 2 2" xfId="12610"/>
    <cellStyle name="RowTitles1-Detail 2 3 2 4 3 3 4" xfId="12611"/>
    <cellStyle name="RowTitles1-Detail 2 3 2 4 3 3 4 2" xfId="12612"/>
    <cellStyle name="RowTitles1-Detail 2 3 2 4 3 3 5" xfId="12613"/>
    <cellStyle name="RowTitles1-Detail 2 3 2 4 3 4" xfId="12614"/>
    <cellStyle name="RowTitles1-Detail 2 3 2 4 3 4 2" xfId="12615"/>
    <cellStyle name="RowTitles1-Detail 2 3 2 4 3 5" xfId="12616"/>
    <cellStyle name="RowTitles1-Detail 2 3 2 4 3 5 2" xfId="12617"/>
    <cellStyle name="RowTitles1-Detail 2 3 2 4 3 5 2 2" xfId="12618"/>
    <cellStyle name="RowTitles1-Detail 2 3 2 4 4" xfId="12619"/>
    <cellStyle name="RowTitles1-Detail 2 3 2 4 4 2" xfId="12620"/>
    <cellStyle name="RowTitles1-Detail 2 3 2 4 4 2 2" xfId="12621"/>
    <cellStyle name="RowTitles1-Detail 2 3 2 4 4 2 2 2" xfId="12622"/>
    <cellStyle name="RowTitles1-Detail 2 3 2 4 4 2 2 2 2" xfId="12623"/>
    <cellStyle name="RowTitles1-Detail 2 3 2 4 4 2 2 3" xfId="12624"/>
    <cellStyle name="RowTitles1-Detail 2 3 2 4 4 2 3" xfId="12625"/>
    <cellStyle name="RowTitles1-Detail 2 3 2 4 4 2 3 2" xfId="12626"/>
    <cellStyle name="RowTitles1-Detail 2 3 2 4 4 2 3 2 2" xfId="12627"/>
    <cellStyle name="RowTitles1-Detail 2 3 2 4 4 2 4" xfId="12628"/>
    <cellStyle name="RowTitles1-Detail 2 3 2 4 4 2 4 2" xfId="12629"/>
    <cellStyle name="RowTitles1-Detail 2 3 2 4 4 2 5" xfId="12630"/>
    <cellStyle name="RowTitles1-Detail 2 3 2 4 4 3" xfId="12631"/>
    <cellStyle name="RowTitles1-Detail 2 3 2 4 4 3 2" xfId="12632"/>
    <cellStyle name="RowTitles1-Detail 2 3 2 4 4 3 2 2" xfId="12633"/>
    <cellStyle name="RowTitles1-Detail 2 3 2 4 4 3 2 2 2" xfId="12634"/>
    <cellStyle name="RowTitles1-Detail 2 3 2 4 4 3 2 3" xfId="12635"/>
    <cellStyle name="RowTitles1-Detail 2 3 2 4 4 3 3" xfId="12636"/>
    <cellStyle name="RowTitles1-Detail 2 3 2 4 4 3 3 2" xfId="12637"/>
    <cellStyle name="RowTitles1-Detail 2 3 2 4 4 3 3 2 2" xfId="12638"/>
    <cellStyle name="RowTitles1-Detail 2 3 2 4 4 3 4" xfId="12639"/>
    <cellStyle name="RowTitles1-Detail 2 3 2 4 4 3 4 2" xfId="12640"/>
    <cellStyle name="RowTitles1-Detail 2 3 2 4 4 3 5" xfId="12641"/>
    <cellStyle name="RowTitles1-Detail 2 3 2 4 4 4" xfId="12642"/>
    <cellStyle name="RowTitles1-Detail 2 3 2 4 4 4 2" xfId="12643"/>
    <cellStyle name="RowTitles1-Detail 2 3 2 4 4 4 2 2" xfId="12644"/>
    <cellStyle name="RowTitles1-Detail 2 3 2 4 4 4 3" xfId="12645"/>
    <cellStyle name="RowTitles1-Detail 2 3 2 4 4 5" xfId="12646"/>
    <cellStyle name="RowTitles1-Detail 2 3 2 4 4 5 2" xfId="12647"/>
    <cellStyle name="RowTitles1-Detail 2 3 2 4 4 5 2 2" xfId="12648"/>
    <cellStyle name="RowTitles1-Detail 2 3 2 4 4 6" xfId="12649"/>
    <cellStyle name="RowTitles1-Detail 2 3 2 4 4 6 2" xfId="12650"/>
    <cellStyle name="RowTitles1-Detail 2 3 2 4 4 7" xfId="12651"/>
    <cellStyle name="RowTitles1-Detail 2 3 2 4 5" xfId="12652"/>
    <cellStyle name="RowTitles1-Detail 2 3 2 4 5 2" xfId="12653"/>
    <cellStyle name="RowTitles1-Detail 2 3 2 4 5 2 2" xfId="12654"/>
    <cellStyle name="RowTitles1-Detail 2 3 2 4 5 2 2 2" xfId="12655"/>
    <cellStyle name="RowTitles1-Detail 2 3 2 4 5 2 2 2 2" xfId="12656"/>
    <cellStyle name="RowTitles1-Detail 2 3 2 4 5 2 2 3" xfId="12657"/>
    <cellStyle name="RowTitles1-Detail 2 3 2 4 5 2 3" xfId="12658"/>
    <cellStyle name="RowTitles1-Detail 2 3 2 4 5 2 3 2" xfId="12659"/>
    <cellStyle name="RowTitles1-Detail 2 3 2 4 5 2 3 2 2" xfId="12660"/>
    <cellStyle name="RowTitles1-Detail 2 3 2 4 5 2 4" xfId="12661"/>
    <cellStyle name="RowTitles1-Detail 2 3 2 4 5 2 4 2" xfId="12662"/>
    <cellStyle name="RowTitles1-Detail 2 3 2 4 5 2 5" xfId="12663"/>
    <cellStyle name="RowTitles1-Detail 2 3 2 4 5 3" xfId="12664"/>
    <cellStyle name="RowTitles1-Detail 2 3 2 4 5 3 2" xfId="12665"/>
    <cellStyle name="RowTitles1-Detail 2 3 2 4 5 3 2 2" xfId="12666"/>
    <cellStyle name="RowTitles1-Detail 2 3 2 4 5 3 2 2 2" xfId="12667"/>
    <cellStyle name="RowTitles1-Detail 2 3 2 4 5 3 2 3" xfId="12668"/>
    <cellStyle name="RowTitles1-Detail 2 3 2 4 5 3 3" xfId="12669"/>
    <cellStyle name="RowTitles1-Detail 2 3 2 4 5 3 3 2" xfId="12670"/>
    <cellStyle name="RowTitles1-Detail 2 3 2 4 5 3 3 2 2" xfId="12671"/>
    <cellStyle name="RowTitles1-Detail 2 3 2 4 5 3 4" xfId="12672"/>
    <cellStyle name="RowTitles1-Detail 2 3 2 4 5 3 4 2" xfId="12673"/>
    <cellStyle name="RowTitles1-Detail 2 3 2 4 5 3 5" xfId="12674"/>
    <cellStyle name="RowTitles1-Detail 2 3 2 4 5 4" xfId="12675"/>
    <cellStyle name="RowTitles1-Detail 2 3 2 4 5 4 2" xfId="12676"/>
    <cellStyle name="RowTitles1-Detail 2 3 2 4 5 4 2 2" xfId="12677"/>
    <cellStyle name="RowTitles1-Detail 2 3 2 4 5 4 3" xfId="12678"/>
    <cellStyle name="RowTitles1-Detail 2 3 2 4 5 5" xfId="12679"/>
    <cellStyle name="RowTitles1-Detail 2 3 2 4 5 5 2" xfId="12680"/>
    <cellStyle name="RowTitles1-Detail 2 3 2 4 5 5 2 2" xfId="12681"/>
    <cellStyle name="RowTitles1-Detail 2 3 2 4 5 6" xfId="12682"/>
    <cellStyle name="RowTitles1-Detail 2 3 2 4 5 6 2" xfId="12683"/>
    <cellStyle name="RowTitles1-Detail 2 3 2 4 5 7" xfId="12684"/>
    <cellStyle name="RowTitles1-Detail 2 3 2 4 6" xfId="12685"/>
    <cellStyle name="RowTitles1-Detail 2 3 2 4 6 2" xfId="12686"/>
    <cellStyle name="RowTitles1-Detail 2 3 2 4 6 2 2" xfId="12687"/>
    <cellStyle name="RowTitles1-Detail 2 3 2 4 6 2 2 2" xfId="12688"/>
    <cellStyle name="RowTitles1-Detail 2 3 2 4 6 2 2 2 2" xfId="12689"/>
    <cellStyle name="RowTitles1-Detail 2 3 2 4 6 2 2 3" xfId="12690"/>
    <cellStyle name="RowTitles1-Detail 2 3 2 4 6 2 3" xfId="12691"/>
    <cellStyle name="RowTitles1-Detail 2 3 2 4 6 2 3 2" xfId="12692"/>
    <cellStyle name="RowTitles1-Detail 2 3 2 4 6 2 3 2 2" xfId="12693"/>
    <cellStyle name="RowTitles1-Detail 2 3 2 4 6 2 4" xfId="12694"/>
    <cellStyle name="RowTitles1-Detail 2 3 2 4 6 2 4 2" xfId="12695"/>
    <cellStyle name="RowTitles1-Detail 2 3 2 4 6 2 5" xfId="12696"/>
    <cellStyle name="RowTitles1-Detail 2 3 2 4 6 3" xfId="12697"/>
    <cellStyle name="RowTitles1-Detail 2 3 2 4 6 3 2" xfId="12698"/>
    <cellStyle name="RowTitles1-Detail 2 3 2 4 6 3 2 2" xfId="12699"/>
    <cellStyle name="RowTitles1-Detail 2 3 2 4 6 3 2 2 2" xfId="12700"/>
    <cellStyle name="RowTitles1-Detail 2 3 2 4 6 3 2 3" xfId="12701"/>
    <cellStyle name="RowTitles1-Detail 2 3 2 4 6 3 3" xfId="12702"/>
    <cellStyle name="RowTitles1-Detail 2 3 2 4 6 3 3 2" xfId="12703"/>
    <cellStyle name="RowTitles1-Detail 2 3 2 4 6 3 3 2 2" xfId="12704"/>
    <cellStyle name="RowTitles1-Detail 2 3 2 4 6 3 4" xfId="12705"/>
    <cellStyle name="RowTitles1-Detail 2 3 2 4 6 3 4 2" xfId="12706"/>
    <cellStyle name="RowTitles1-Detail 2 3 2 4 6 3 5" xfId="12707"/>
    <cellStyle name="RowTitles1-Detail 2 3 2 4 6 4" xfId="12708"/>
    <cellStyle name="RowTitles1-Detail 2 3 2 4 6 4 2" xfId="12709"/>
    <cellStyle name="RowTitles1-Detail 2 3 2 4 6 4 2 2" xfId="12710"/>
    <cellStyle name="RowTitles1-Detail 2 3 2 4 6 4 3" xfId="12711"/>
    <cellStyle name="RowTitles1-Detail 2 3 2 4 6 5" xfId="12712"/>
    <cellStyle name="RowTitles1-Detail 2 3 2 4 6 5 2" xfId="12713"/>
    <cellStyle name="RowTitles1-Detail 2 3 2 4 6 5 2 2" xfId="12714"/>
    <cellStyle name="RowTitles1-Detail 2 3 2 4 6 6" xfId="12715"/>
    <cellStyle name="RowTitles1-Detail 2 3 2 4 6 6 2" xfId="12716"/>
    <cellStyle name="RowTitles1-Detail 2 3 2 4 6 7" xfId="12717"/>
    <cellStyle name="RowTitles1-Detail 2 3 2 4 7" xfId="12718"/>
    <cellStyle name="RowTitles1-Detail 2 3 2 4 7 2" xfId="12719"/>
    <cellStyle name="RowTitles1-Detail 2 3 2 4 7 2 2" xfId="12720"/>
    <cellStyle name="RowTitles1-Detail 2 3 2 4 7 2 2 2" xfId="12721"/>
    <cellStyle name="RowTitles1-Detail 2 3 2 4 7 2 3" xfId="12722"/>
    <cellStyle name="RowTitles1-Detail 2 3 2 4 7 3" xfId="12723"/>
    <cellStyle name="RowTitles1-Detail 2 3 2 4 7 3 2" xfId="12724"/>
    <cellStyle name="RowTitles1-Detail 2 3 2 4 7 3 2 2" xfId="12725"/>
    <cellStyle name="RowTitles1-Detail 2 3 2 4 7 4" xfId="12726"/>
    <cellStyle name="RowTitles1-Detail 2 3 2 4 7 4 2" xfId="12727"/>
    <cellStyle name="RowTitles1-Detail 2 3 2 4 7 5" xfId="12728"/>
    <cellStyle name="RowTitles1-Detail 2 3 2 4 8" xfId="12729"/>
    <cellStyle name="RowTitles1-Detail 2 3 2 4 8 2" xfId="12730"/>
    <cellStyle name="RowTitles1-Detail 2 3 2 4 8 2 2" xfId="12731"/>
    <cellStyle name="RowTitles1-Detail 2 3 2 4 8 2 2 2" xfId="12732"/>
    <cellStyle name="RowTitles1-Detail 2 3 2 4 8 2 3" xfId="12733"/>
    <cellStyle name="RowTitles1-Detail 2 3 2 4 8 3" xfId="12734"/>
    <cellStyle name="RowTitles1-Detail 2 3 2 4 8 3 2" xfId="12735"/>
    <cellStyle name="RowTitles1-Detail 2 3 2 4 8 3 2 2" xfId="12736"/>
    <cellStyle name="RowTitles1-Detail 2 3 2 4 8 4" xfId="12737"/>
    <cellStyle name="RowTitles1-Detail 2 3 2 4 8 4 2" xfId="12738"/>
    <cellStyle name="RowTitles1-Detail 2 3 2 4 8 5" xfId="12739"/>
    <cellStyle name="RowTitles1-Detail 2 3 2 4 9" xfId="12740"/>
    <cellStyle name="RowTitles1-Detail 2 3 2 4 9 2" xfId="12741"/>
    <cellStyle name="RowTitles1-Detail 2 3 2 4 9 2 2" xfId="12742"/>
    <cellStyle name="RowTitles1-Detail 2 3 2 4_STUD aligned by INSTIT" xfId="12743"/>
    <cellStyle name="RowTitles1-Detail 2 3 2 5" xfId="685"/>
    <cellStyle name="RowTitles1-Detail 2 3 2 5 10" xfId="12744"/>
    <cellStyle name="RowTitles1-Detail 2 3 2 5 2" xfId="686"/>
    <cellStyle name="RowTitles1-Detail 2 3 2 5 2 2" xfId="12745"/>
    <cellStyle name="RowTitles1-Detail 2 3 2 5 2 2 2" xfId="12746"/>
    <cellStyle name="RowTitles1-Detail 2 3 2 5 2 2 2 2" xfId="12747"/>
    <cellStyle name="RowTitles1-Detail 2 3 2 5 2 2 2 2 2" xfId="12748"/>
    <cellStyle name="RowTitles1-Detail 2 3 2 5 2 2 2 3" xfId="12749"/>
    <cellStyle name="RowTitles1-Detail 2 3 2 5 2 2 3" xfId="12750"/>
    <cellStyle name="RowTitles1-Detail 2 3 2 5 2 2 3 2" xfId="12751"/>
    <cellStyle name="RowTitles1-Detail 2 3 2 5 2 2 3 2 2" xfId="12752"/>
    <cellStyle name="RowTitles1-Detail 2 3 2 5 2 2 4" xfId="12753"/>
    <cellStyle name="RowTitles1-Detail 2 3 2 5 2 2 4 2" xfId="12754"/>
    <cellStyle name="RowTitles1-Detail 2 3 2 5 2 2 5" xfId="12755"/>
    <cellStyle name="RowTitles1-Detail 2 3 2 5 2 3" xfId="12756"/>
    <cellStyle name="RowTitles1-Detail 2 3 2 5 2 3 2" xfId="12757"/>
    <cellStyle name="RowTitles1-Detail 2 3 2 5 2 3 2 2" xfId="12758"/>
    <cellStyle name="RowTitles1-Detail 2 3 2 5 2 3 2 2 2" xfId="12759"/>
    <cellStyle name="RowTitles1-Detail 2 3 2 5 2 3 2 3" xfId="12760"/>
    <cellStyle name="RowTitles1-Detail 2 3 2 5 2 3 3" xfId="12761"/>
    <cellStyle name="RowTitles1-Detail 2 3 2 5 2 3 3 2" xfId="12762"/>
    <cellStyle name="RowTitles1-Detail 2 3 2 5 2 3 3 2 2" xfId="12763"/>
    <cellStyle name="RowTitles1-Detail 2 3 2 5 2 3 4" xfId="12764"/>
    <cellStyle name="RowTitles1-Detail 2 3 2 5 2 3 4 2" xfId="12765"/>
    <cellStyle name="RowTitles1-Detail 2 3 2 5 2 3 5" xfId="12766"/>
    <cellStyle name="RowTitles1-Detail 2 3 2 5 2 4" xfId="12767"/>
    <cellStyle name="RowTitles1-Detail 2 3 2 5 2 4 2" xfId="12768"/>
    <cellStyle name="RowTitles1-Detail 2 3 2 5 2 5" xfId="12769"/>
    <cellStyle name="RowTitles1-Detail 2 3 2 5 2 5 2" xfId="12770"/>
    <cellStyle name="RowTitles1-Detail 2 3 2 5 2 5 2 2" xfId="12771"/>
    <cellStyle name="RowTitles1-Detail 2 3 2 5 2 5 3" xfId="12772"/>
    <cellStyle name="RowTitles1-Detail 2 3 2 5 2 6" xfId="12773"/>
    <cellStyle name="RowTitles1-Detail 2 3 2 5 2 6 2" xfId="12774"/>
    <cellStyle name="RowTitles1-Detail 2 3 2 5 2 6 2 2" xfId="12775"/>
    <cellStyle name="RowTitles1-Detail 2 3 2 5 2 7" xfId="12776"/>
    <cellStyle name="RowTitles1-Detail 2 3 2 5 3" xfId="12777"/>
    <cellStyle name="RowTitles1-Detail 2 3 2 5 3 2" xfId="12778"/>
    <cellStyle name="RowTitles1-Detail 2 3 2 5 3 2 2" xfId="12779"/>
    <cellStyle name="RowTitles1-Detail 2 3 2 5 3 2 2 2" xfId="12780"/>
    <cellStyle name="RowTitles1-Detail 2 3 2 5 3 2 2 2 2" xfId="12781"/>
    <cellStyle name="RowTitles1-Detail 2 3 2 5 3 2 2 3" xfId="12782"/>
    <cellStyle name="RowTitles1-Detail 2 3 2 5 3 2 3" xfId="12783"/>
    <cellStyle name="RowTitles1-Detail 2 3 2 5 3 2 3 2" xfId="12784"/>
    <cellStyle name="RowTitles1-Detail 2 3 2 5 3 2 3 2 2" xfId="12785"/>
    <cellStyle name="RowTitles1-Detail 2 3 2 5 3 2 4" xfId="12786"/>
    <cellStyle name="RowTitles1-Detail 2 3 2 5 3 2 4 2" xfId="12787"/>
    <cellStyle name="RowTitles1-Detail 2 3 2 5 3 2 5" xfId="12788"/>
    <cellStyle name="RowTitles1-Detail 2 3 2 5 3 3" xfId="12789"/>
    <cellStyle name="RowTitles1-Detail 2 3 2 5 3 3 2" xfId="12790"/>
    <cellStyle name="RowTitles1-Detail 2 3 2 5 3 3 2 2" xfId="12791"/>
    <cellStyle name="RowTitles1-Detail 2 3 2 5 3 3 2 2 2" xfId="12792"/>
    <cellStyle name="RowTitles1-Detail 2 3 2 5 3 3 2 3" xfId="12793"/>
    <cellStyle name="RowTitles1-Detail 2 3 2 5 3 3 3" xfId="12794"/>
    <cellStyle name="RowTitles1-Detail 2 3 2 5 3 3 3 2" xfId="12795"/>
    <cellStyle name="RowTitles1-Detail 2 3 2 5 3 3 3 2 2" xfId="12796"/>
    <cellStyle name="RowTitles1-Detail 2 3 2 5 3 3 4" xfId="12797"/>
    <cellStyle name="RowTitles1-Detail 2 3 2 5 3 3 4 2" xfId="12798"/>
    <cellStyle name="RowTitles1-Detail 2 3 2 5 3 3 5" xfId="12799"/>
    <cellStyle name="RowTitles1-Detail 2 3 2 5 3 4" xfId="12800"/>
    <cellStyle name="RowTitles1-Detail 2 3 2 5 3 4 2" xfId="12801"/>
    <cellStyle name="RowTitles1-Detail 2 3 2 5 3 5" xfId="12802"/>
    <cellStyle name="RowTitles1-Detail 2 3 2 5 3 5 2" xfId="12803"/>
    <cellStyle name="RowTitles1-Detail 2 3 2 5 3 5 2 2" xfId="12804"/>
    <cellStyle name="RowTitles1-Detail 2 3 2 5 3 6" xfId="12805"/>
    <cellStyle name="RowTitles1-Detail 2 3 2 5 3 6 2" xfId="12806"/>
    <cellStyle name="RowTitles1-Detail 2 3 2 5 3 7" xfId="12807"/>
    <cellStyle name="RowTitles1-Detail 2 3 2 5 4" xfId="12808"/>
    <cellStyle name="RowTitles1-Detail 2 3 2 5 4 2" xfId="12809"/>
    <cellStyle name="RowTitles1-Detail 2 3 2 5 4 2 2" xfId="12810"/>
    <cellStyle name="RowTitles1-Detail 2 3 2 5 4 2 2 2" xfId="12811"/>
    <cellStyle name="RowTitles1-Detail 2 3 2 5 4 2 2 2 2" xfId="12812"/>
    <cellStyle name="RowTitles1-Detail 2 3 2 5 4 2 2 3" xfId="12813"/>
    <cellStyle name="RowTitles1-Detail 2 3 2 5 4 2 3" xfId="12814"/>
    <cellStyle name="RowTitles1-Detail 2 3 2 5 4 2 3 2" xfId="12815"/>
    <cellStyle name="RowTitles1-Detail 2 3 2 5 4 2 3 2 2" xfId="12816"/>
    <cellStyle name="RowTitles1-Detail 2 3 2 5 4 2 4" xfId="12817"/>
    <cellStyle name="RowTitles1-Detail 2 3 2 5 4 2 4 2" xfId="12818"/>
    <cellStyle name="RowTitles1-Detail 2 3 2 5 4 2 5" xfId="12819"/>
    <cellStyle name="RowTitles1-Detail 2 3 2 5 4 3" xfId="12820"/>
    <cellStyle name="RowTitles1-Detail 2 3 2 5 4 3 2" xfId="12821"/>
    <cellStyle name="RowTitles1-Detail 2 3 2 5 4 3 2 2" xfId="12822"/>
    <cellStyle name="RowTitles1-Detail 2 3 2 5 4 3 2 2 2" xfId="12823"/>
    <cellStyle name="RowTitles1-Detail 2 3 2 5 4 3 2 3" xfId="12824"/>
    <cellStyle name="RowTitles1-Detail 2 3 2 5 4 3 3" xfId="12825"/>
    <cellStyle name="RowTitles1-Detail 2 3 2 5 4 3 3 2" xfId="12826"/>
    <cellStyle name="RowTitles1-Detail 2 3 2 5 4 3 3 2 2" xfId="12827"/>
    <cellStyle name="RowTitles1-Detail 2 3 2 5 4 3 4" xfId="12828"/>
    <cellStyle name="RowTitles1-Detail 2 3 2 5 4 3 4 2" xfId="12829"/>
    <cellStyle name="RowTitles1-Detail 2 3 2 5 4 3 5" xfId="12830"/>
    <cellStyle name="RowTitles1-Detail 2 3 2 5 4 4" xfId="12831"/>
    <cellStyle name="RowTitles1-Detail 2 3 2 5 4 4 2" xfId="12832"/>
    <cellStyle name="RowTitles1-Detail 2 3 2 5 4 5" xfId="12833"/>
    <cellStyle name="RowTitles1-Detail 2 3 2 5 4 5 2" xfId="12834"/>
    <cellStyle name="RowTitles1-Detail 2 3 2 5 4 5 2 2" xfId="12835"/>
    <cellStyle name="RowTitles1-Detail 2 3 2 5 4 5 3" xfId="12836"/>
    <cellStyle name="RowTitles1-Detail 2 3 2 5 4 6" xfId="12837"/>
    <cellStyle name="RowTitles1-Detail 2 3 2 5 4 6 2" xfId="12838"/>
    <cellStyle name="RowTitles1-Detail 2 3 2 5 4 6 2 2" xfId="12839"/>
    <cellStyle name="RowTitles1-Detail 2 3 2 5 4 7" xfId="12840"/>
    <cellStyle name="RowTitles1-Detail 2 3 2 5 4 7 2" xfId="12841"/>
    <cellStyle name="RowTitles1-Detail 2 3 2 5 4 8" xfId="12842"/>
    <cellStyle name="RowTitles1-Detail 2 3 2 5 5" xfId="12843"/>
    <cellStyle name="RowTitles1-Detail 2 3 2 5 5 2" xfId="12844"/>
    <cellStyle name="RowTitles1-Detail 2 3 2 5 5 2 2" xfId="12845"/>
    <cellStyle name="RowTitles1-Detail 2 3 2 5 5 2 2 2" xfId="12846"/>
    <cellStyle name="RowTitles1-Detail 2 3 2 5 5 2 2 2 2" xfId="12847"/>
    <cellStyle name="RowTitles1-Detail 2 3 2 5 5 2 2 3" xfId="12848"/>
    <cellStyle name="RowTitles1-Detail 2 3 2 5 5 2 3" xfId="12849"/>
    <cellStyle name="RowTitles1-Detail 2 3 2 5 5 2 3 2" xfId="12850"/>
    <cellStyle name="RowTitles1-Detail 2 3 2 5 5 2 3 2 2" xfId="12851"/>
    <cellStyle name="RowTitles1-Detail 2 3 2 5 5 2 4" xfId="12852"/>
    <cellStyle name="RowTitles1-Detail 2 3 2 5 5 2 4 2" xfId="12853"/>
    <cellStyle name="RowTitles1-Detail 2 3 2 5 5 2 5" xfId="12854"/>
    <cellStyle name="RowTitles1-Detail 2 3 2 5 5 3" xfId="12855"/>
    <cellStyle name="RowTitles1-Detail 2 3 2 5 5 3 2" xfId="12856"/>
    <cellStyle name="RowTitles1-Detail 2 3 2 5 5 3 2 2" xfId="12857"/>
    <cellStyle name="RowTitles1-Detail 2 3 2 5 5 3 2 2 2" xfId="12858"/>
    <cellStyle name="RowTitles1-Detail 2 3 2 5 5 3 2 3" xfId="12859"/>
    <cellStyle name="RowTitles1-Detail 2 3 2 5 5 3 3" xfId="12860"/>
    <cellStyle name="RowTitles1-Detail 2 3 2 5 5 3 3 2" xfId="12861"/>
    <cellStyle name="RowTitles1-Detail 2 3 2 5 5 3 3 2 2" xfId="12862"/>
    <cellStyle name="RowTitles1-Detail 2 3 2 5 5 3 4" xfId="12863"/>
    <cellStyle name="RowTitles1-Detail 2 3 2 5 5 3 4 2" xfId="12864"/>
    <cellStyle name="RowTitles1-Detail 2 3 2 5 5 3 5" xfId="12865"/>
    <cellStyle name="RowTitles1-Detail 2 3 2 5 5 4" xfId="12866"/>
    <cellStyle name="RowTitles1-Detail 2 3 2 5 5 4 2" xfId="12867"/>
    <cellStyle name="RowTitles1-Detail 2 3 2 5 5 4 2 2" xfId="12868"/>
    <cellStyle name="RowTitles1-Detail 2 3 2 5 5 4 3" xfId="12869"/>
    <cellStyle name="RowTitles1-Detail 2 3 2 5 5 5" xfId="12870"/>
    <cellStyle name="RowTitles1-Detail 2 3 2 5 5 5 2" xfId="12871"/>
    <cellStyle name="RowTitles1-Detail 2 3 2 5 5 5 2 2" xfId="12872"/>
    <cellStyle name="RowTitles1-Detail 2 3 2 5 5 6" xfId="12873"/>
    <cellStyle name="RowTitles1-Detail 2 3 2 5 5 6 2" xfId="12874"/>
    <cellStyle name="RowTitles1-Detail 2 3 2 5 5 7" xfId="12875"/>
    <cellStyle name="RowTitles1-Detail 2 3 2 5 6" xfId="12876"/>
    <cellStyle name="RowTitles1-Detail 2 3 2 5 6 2" xfId="12877"/>
    <cellStyle name="RowTitles1-Detail 2 3 2 5 6 2 2" xfId="12878"/>
    <cellStyle name="RowTitles1-Detail 2 3 2 5 6 2 2 2" xfId="12879"/>
    <cellStyle name="RowTitles1-Detail 2 3 2 5 6 2 2 2 2" xfId="12880"/>
    <cellStyle name="RowTitles1-Detail 2 3 2 5 6 2 2 3" xfId="12881"/>
    <cellStyle name="RowTitles1-Detail 2 3 2 5 6 2 3" xfId="12882"/>
    <cellStyle name="RowTitles1-Detail 2 3 2 5 6 2 3 2" xfId="12883"/>
    <cellStyle name="RowTitles1-Detail 2 3 2 5 6 2 3 2 2" xfId="12884"/>
    <cellStyle name="RowTitles1-Detail 2 3 2 5 6 2 4" xfId="12885"/>
    <cellStyle name="RowTitles1-Detail 2 3 2 5 6 2 4 2" xfId="12886"/>
    <cellStyle name="RowTitles1-Detail 2 3 2 5 6 2 5" xfId="12887"/>
    <cellStyle name="RowTitles1-Detail 2 3 2 5 6 3" xfId="12888"/>
    <cellStyle name="RowTitles1-Detail 2 3 2 5 6 3 2" xfId="12889"/>
    <cellStyle name="RowTitles1-Detail 2 3 2 5 6 3 2 2" xfId="12890"/>
    <cellStyle name="RowTitles1-Detail 2 3 2 5 6 3 2 2 2" xfId="12891"/>
    <cellStyle name="RowTitles1-Detail 2 3 2 5 6 3 2 3" xfId="12892"/>
    <cellStyle name="RowTitles1-Detail 2 3 2 5 6 3 3" xfId="12893"/>
    <cellStyle name="RowTitles1-Detail 2 3 2 5 6 3 3 2" xfId="12894"/>
    <cellStyle name="RowTitles1-Detail 2 3 2 5 6 3 3 2 2" xfId="12895"/>
    <cellStyle name="RowTitles1-Detail 2 3 2 5 6 3 4" xfId="12896"/>
    <cellStyle name="RowTitles1-Detail 2 3 2 5 6 3 4 2" xfId="12897"/>
    <cellStyle name="RowTitles1-Detail 2 3 2 5 6 3 5" xfId="12898"/>
    <cellStyle name="RowTitles1-Detail 2 3 2 5 6 4" xfId="12899"/>
    <cellStyle name="RowTitles1-Detail 2 3 2 5 6 4 2" xfId="12900"/>
    <cellStyle name="RowTitles1-Detail 2 3 2 5 6 4 2 2" xfId="12901"/>
    <cellStyle name="RowTitles1-Detail 2 3 2 5 6 4 3" xfId="12902"/>
    <cellStyle name="RowTitles1-Detail 2 3 2 5 6 5" xfId="12903"/>
    <cellStyle name="RowTitles1-Detail 2 3 2 5 6 5 2" xfId="12904"/>
    <cellStyle name="RowTitles1-Detail 2 3 2 5 6 5 2 2" xfId="12905"/>
    <cellStyle name="RowTitles1-Detail 2 3 2 5 6 6" xfId="12906"/>
    <cellStyle name="RowTitles1-Detail 2 3 2 5 6 6 2" xfId="12907"/>
    <cellStyle name="RowTitles1-Detail 2 3 2 5 6 7" xfId="12908"/>
    <cellStyle name="RowTitles1-Detail 2 3 2 5 7" xfId="12909"/>
    <cellStyle name="RowTitles1-Detail 2 3 2 5 7 2" xfId="12910"/>
    <cellStyle name="RowTitles1-Detail 2 3 2 5 7 2 2" xfId="12911"/>
    <cellStyle name="RowTitles1-Detail 2 3 2 5 7 2 2 2" xfId="12912"/>
    <cellStyle name="RowTitles1-Detail 2 3 2 5 7 2 3" xfId="12913"/>
    <cellStyle name="RowTitles1-Detail 2 3 2 5 7 3" xfId="12914"/>
    <cellStyle name="RowTitles1-Detail 2 3 2 5 7 3 2" xfId="12915"/>
    <cellStyle name="RowTitles1-Detail 2 3 2 5 7 3 2 2" xfId="12916"/>
    <cellStyle name="RowTitles1-Detail 2 3 2 5 7 4" xfId="12917"/>
    <cellStyle name="RowTitles1-Detail 2 3 2 5 7 4 2" xfId="12918"/>
    <cellStyle name="RowTitles1-Detail 2 3 2 5 7 5" xfId="12919"/>
    <cellStyle name="RowTitles1-Detail 2 3 2 5 8" xfId="12920"/>
    <cellStyle name="RowTitles1-Detail 2 3 2 5 8 2" xfId="12921"/>
    <cellStyle name="RowTitles1-Detail 2 3 2 5 9" xfId="12922"/>
    <cellStyle name="RowTitles1-Detail 2 3 2 5 9 2" xfId="12923"/>
    <cellStyle name="RowTitles1-Detail 2 3 2 5 9 2 2" xfId="12924"/>
    <cellStyle name="RowTitles1-Detail 2 3 2 5_STUD aligned by INSTIT" xfId="12925"/>
    <cellStyle name="RowTitles1-Detail 2 3 2 6" xfId="687"/>
    <cellStyle name="RowTitles1-Detail 2 3 2 6 2" xfId="12926"/>
    <cellStyle name="RowTitles1-Detail 2 3 2 6 2 2" xfId="12927"/>
    <cellStyle name="RowTitles1-Detail 2 3 2 6 2 2 2" xfId="12928"/>
    <cellStyle name="RowTitles1-Detail 2 3 2 6 2 2 2 2" xfId="12929"/>
    <cellStyle name="RowTitles1-Detail 2 3 2 6 2 2 3" xfId="12930"/>
    <cellStyle name="RowTitles1-Detail 2 3 2 6 2 3" xfId="12931"/>
    <cellStyle name="RowTitles1-Detail 2 3 2 6 2 3 2" xfId="12932"/>
    <cellStyle name="RowTitles1-Detail 2 3 2 6 2 3 2 2" xfId="12933"/>
    <cellStyle name="RowTitles1-Detail 2 3 2 6 2 4" xfId="12934"/>
    <cellStyle name="RowTitles1-Detail 2 3 2 6 2 4 2" xfId="12935"/>
    <cellStyle name="RowTitles1-Detail 2 3 2 6 2 5" xfId="12936"/>
    <cellStyle name="RowTitles1-Detail 2 3 2 6 3" xfId="12937"/>
    <cellStyle name="RowTitles1-Detail 2 3 2 6 3 2" xfId="12938"/>
    <cellStyle name="RowTitles1-Detail 2 3 2 6 3 2 2" xfId="12939"/>
    <cellStyle name="RowTitles1-Detail 2 3 2 6 3 2 2 2" xfId="12940"/>
    <cellStyle name="RowTitles1-Detail 2 3 2 6 3 2 3" xfId="12941"/>
    <cellStyle name="RowTitles1-Detail 2 3 2 6 3 3" xfId="12942"/>
    <cellStyle name="RowTitles1-Detail 2 3 2 6 3 3 2" xfId="12943"/>
    <cellStyle name="RowTitles1-Detail 2 3 2 6 3 3 2 2" xfId="12944"/>
    <cellStyle name="RowTitles1-Detail 2 3 2 6 3 4" xfId="12945"/>
    <cellStyle name="RowTitles1-Detail 2 3 2 6 3 4 2" xfId="12946"/>
    <cellStyle name="RowTitles1-Detail 2 3 2 6 3 5" xfId="12947"/>
    <cellStyle name="RowTitles1-Detail 2 3 2 6 4" xfId="12948"/>
    <cellStyle name="RowTitles1-Detail 2 3 2 6 4 2" xfId="12949"/>
    <cellStyle name="RowTitles1-Detail 2 3 2 6 5" xfId="12950"/>
    <cellStyle name="RowTitles1-Detail 2 3 2 6 5 2" xfId="12951"/>
    <cellStyle name="RowTitles1-Detail 2 3 2 6 5 2 2" xfId="12952"/>
    <cellStyle name="RowTitles1-Detail 2 3 2 6 5 3" xfId="12953"/>
    <cellStyle name="RowTitles1-Detail 2 3 2 6 6" xfId="12954"/>
    <cellStyle name="RowTitles1-Detail 2 3 2 6 6 2" xfId="12955"/>
    <cellStyle name="RowTitles1-Detail 2 3 2 6 6 2 2" xfId="12956"/>
    <cellStyle name="RowTitles1-Detail 2 3 2 6 7" xfId="12957"/>
    <cellStyle name="RowTitles1-Detail 2 3 2 7" xfId="12958"/>
    <cellStyle name="RowTitles1-Detail 2 3 2 7 2" xfId="12959"/>
    <cellStyle name="RowTitles1-Detail 2 3 2 7 2 2" xfId="12960"/>
    <cellStyle name="RowTitles1-Detail 2 3 2 7 2 2 2" xfId="12961"/>
    <cellStyle name="RowTitles1-Detail 2 3 2 7 2 2 2 2" xfId="12962"/>
    <cellStyle name="RowTitles1-Detail 2 3 2 7 2 2 3" xfId="12963"/>
    <cellStyle name="RowTitles1-Detail 2 3 2 7 2 3" xfId="12964"/>
    <cellStyle name="RowTitles1-Detail 2 3 2 7 2 3 2" xfId="12965"/>
    <cellStyle name="RowTitles1-Detail 2 3 2 7 2 3 2 2" xfId="12966"/>
    <cellStyle name="RowTitles1-Detail 2 3 2 7 2 4" xfId="12967"/>
    <cellStyle name="RowTitles1-Detail 2 3 2 7 2 4 2" xfId="12968"/>
    <cellStyle name="RowTitles1-Detail 2 3 2 7 2 5" xfId="12969"/>
    <cellStyle name="RowTitles1-Detail 2 3 2 7 3" xfId="12970"/>
    <cellStyle name="RowTitles1-Detail 2 3 2 7 3 2" xfId="12971"/>
    <cellStyle name="RowTitles1-Detail 2 3 2 7 3 2 2" xfId="12972"/>
    <cellStyle name="RowTitles1-Detail 2 3 2 7 3 2 2 2" xfId="12973"/>
    <cellStyle name="RowTitles1-Detail 2 3 2 7 3 2 3" xfId="12974"/>
    <cellStyle name="RowTitles1-Detail 2 3 2 7 3 3" xfId="12975"/>
    <cellStyle name="RowTitles1-Detail 2 3 2 7 3 3 2" xfId="12976"/>
    <cellStyle name="RowTitles1-Detail 2 3 2 7 3 3 2 2" xfId="12977"/>
    <cellStyle name="RowTitles1-Detail 2 3 2 7 3 4" xfId="12978"/>
    <cellStyle name="RowTitles1-Detail 2 3 2 7 3 4 2" xfId="12979"/>
    <cellStyle name="RowTitles1-Detail 2 3 2 7 3 5" xfId="12980"/>
    <cellStyle name="RowTitles1-Detail 2 3 2 7 4" xfId="12981"/>
    <cellStyle name="RowTitles1-Detail 2 3 2 7 4 2" xfId="12982"/>
    <cellStyle name="RowTitles1-Detail 2 3 2 7 5" xfId="12983"/>
    <cellStyle name="RowTitles1-Detail 2 3 2 7 5 2" xfId="12984"/>
    <cellStyle name="RowTitles1-Detail 2 3 2 7 5 2 2" xfId="12985"/>
    <cellStyle name="RowTitles1-Detail 2 3 2 7 6" xfId="12986"/>
    <cellStyle name="RowTitles1-Detail 2 3 2 7 6 2" xfId="12987"/>
    <cellStyle name="RowTitles1-Detail 2 3 2 7 7" xfId="12988"/>
    <cellStyle name="RowTitles1-Detail 2 3 2 8" xfId="12989"/>
    <cellStyle name="RowTitles1-Detail 2 3 2 8 2" xfId="12990"/>
    <cellStyle name="RowTitles1-Detail 2 3 2 8 2 2" xfId="12991"/>
    <cellStyle name="RowTitles1-Detail 2 3 2 8 2 2 2" xfId="12992"/>
    <cellStyle name="RowTitles1-Detail 2 3 2 8 2 2 2 2" xfId="12993"/>
    <cellStyle name="RowTitles1-Detail 2 3 2 8 2 2 3" xfId="12994"/>
    <cellStyle name="RowTitles1-Detail 2 3 2 8 2 3" xfId="12995"/>
    <cellStyle name="RowTitles1-Detail 2 3 2 8 2 3 2" xfId="12996"/>
    <cellStyle name="RowTitles1-Detail 2 3 2 8 2 3 2 2" xfId="12997"/>
    <cellStyle name="RowTitles1-Detail 2 3 2 8 2 4" xfId="12998"/>
    <cellStyle name="RowTitles1-Detail 2 3 2 8 2 4 2" xfId="12999"/>
    <cellStyle name="RowTitles1-Detail 2 3 2 8 2 5" xfId="13000"/>
    <cellStyle name="RowTitles1-Detail 2 3 2 8 3" xfId="13001"/>
    <cellStyle name="RowTitles1-Detail 2 3 2 8 3 2" xfId="13002"/>
    <cellStyle name="RowTitles1-Detail 2 3 2 8 3 2 2" xfId="13003"/>
    <cellStyle name="RowTitles1-Detail 2 3 2 8 3 2 2 2" xfId="13004"/>
    <cellStyle name="RowTitles1-Detail 2 3 2 8 3 2 3" xfId="13005"/>
    <cellStyle name="RowTitles1-Detail 2 3 2 8 3 3" xfId="13006"/>
    <cellStyle name="RowTitles1-Detail 2 3 2 8 3 3 2" xfId="13007"/>
    <cellStyle name="RowTitles1-Detail 2 3 2 8 3 3 2 2" xfId="13008"/>
    <cellStyle name="RowTitles1-Detail 2 3 2 8 3 4" xfId="13009"/>
    <cellStyle name="RowTitles1-Detail 2 3 2 8 3 4 2" xfId="13010"/>
    <cellStyle name="RowTitles1-Detail 2 3 2 8 3 5" xfId="13011"/>
    <cellStyle name="RowTitles1-Detail 2 3 2 8 4" xfId="13012"/>
    <cellStyle name="RowTitles1-Detail 2 3 2 8 4 2" xfId="13013"/>
    <cellStyle name="RowTitles1-Detail 2 3 2 8 5" xfId="13014"/>
    <cellStyle name="RowTitles1-Detail 2 3 2 8 5 2" xfId="13015"/>
    <cellStyle name="RowTitles1-Detail 2 3 2 8 5 2 2" xfId="13016"/>
    <cellStyle name="RowTitles1-Detail 2 3 2 8 5 3" xfId="13017"/>
    <cellStyle name="RowTitles1-Detail 2 3 2 8 6" xfId="13018"/>
    <cellStyle name="RowTitles1-Detail 2 3 2 8 6 2" xfId="13019"/>
    <cellStyle name="RowTitles1-Detail 2 3 2 8 6 2 2" xfId="13020"/>
    <cellStyle name="RowTitles1-Detail 2 3 2 8 7" xfId="13021"/>
    <cellStyle name="RowTitles1-Detail 2 3 2 8 7 2" xfId="13022"/>
    <cellStyle name="RowTitles1-Detail 2 3 2 8 8" xfId="13023"/>
    <cellStyle name="RowTitles1-Detail 2 3 2 9" xfId="13024"/>
    <cellStyle name="RowTitles1-Detail 2 3 2 9 2" xfId="13025"/>
    <cellStyle name="RowTitles1-Detail 2 3 2 9 2 2" xfId="13026"/>
    <cellStyle name="RowTitles1-Detail 2 3 2 9 2 2 2" xfId="13027"/>
    <cellStyle name="RowTitles1-Detail 2 3 2 9 2 2 2 2" xfId="13028"/>
    <cellStyle name="RowTitles1-Detail 2 3 2 9 2 2 3" xfId="13029"/>
    <cellStyle name="RowTitles1-Detail 2 3 2 9 2 3" xfId="13030"/>
    <cellStyle name="RowTitles1-Detail 2 3 2 9 2 3 2" xfId="13031"/>
    <cellStyle name="RowTitles1-Detail 2 3 2 9 2 3 2 2" xfId="13032"/>
    <cellStyle name="RowTitles1-Detail 2 3 2 9 2 4" xfId="13033"/>
    <cellStyle name="RowTitles1-Detail 2 3 2 9 2 4 2" xfId="13034"/>
    <cellStyle name="RowTitles1-Detail 2 3 2 9 2 5" xfId="13035"/>
    <cellStyle name="RowTitles1-Detail 2 3 2 9 3" xfId="13036"/>
    <cellStyle name="RowTitles1-Detail 2 3 2 9 3 2" xfId="13037"/>
    <cellStyle name="RowTitles1-Detail 2 3 2 9 3 2 2" xfId="13038"/>
    <cellStyle name="RowTitles1-Detail 2 3 2 9 3 2 2 2" xfId="13039"/>
    <cellStyle name="RowTitles1-Detail 2 3 2 9 3 2 3" xfId="13040"/>
    <cellStyle name="RowTitles1-Detail 2 3 2 9 3 3" xfId="13041"/>
    <cellStyle name="RowTitles1-Detail 2 3 2 9 3 3 2" xfId="13042"/>
    <cellStyle name="RowTitles1-Detail 2 3 2 9 3 3 2 2" xfId="13043"/>
    <cellStyle name="RowTitles1-Detail 2 3 2 9 3 4" xfId="13044"/>
    <cellStyle name="RowTitles1-Detail 2 3 2 9 3 4 2" xfId="13045"/>
    <cellStyle name="RowTitles1-Detail 2 3 2 9 3 5" xfId="13046"/>
    <cellStyle name="RowTitles1-Detail 2 3 2 9 4" xfId="13047"/>
    <cellStyle name="RowTitles1-Detail 2 3 2 9 4 2" xfId="13048"/>
    <cellStyle name="RowTitles1-Detail 2 3 2 9 4 2 2" xfId="13049"/>
    <cellStyle name="RowTitles1-Detail 2 3 2 9 4 3" xfId="13050"/>
    <cellStyle name="RowTitles1-Detail 2 3 2 9 5" xfId="13051"/>
    <cellStyle name="RowTitles1-Detail 2 3 2 9 5 2" xfId="13052"/>
    <cellStyle name="RowTitles1-Detail 2 3 2 9 5 2 2" xfId="13053"/>
    <cellStyle name="RowTitles1-Detail 2 3 2 9 6" xfId="13054"/>
    <cellStyle name="RowTitles1-Detail 2 3 2 9 6 2" xfId="13055"/>
    <cellStyle name="RowTitles1-Detail 2 3 2 9 7" xfId="13056"/>
    <cellStyle name="RowTitles1-Detail 2 3 2_STUD aligned by INSTIT" xfId="13057"/>
    <cellStyle name="RowTitles1-Detail 2 3 3" xfId="688"/>
    <cellStyle name="RowTitles1-Detail 2 3 3 10" xfId="13058"/>
    <cellStyle name="RowTitles1-Detail 2 3 3 10 2" xfId="13059"/>
    <cellStyle name="RowTitles1-Detail 2 3 3 10 2 2" xfId="13060"/>
    <cellStyle name="RowTitles1-Detail 2 3 3 10 2 2 2" xfId="13061"/>
    <cellStyle name="RowTitles1-Detail 2 3 3 10 2 3" xfId="13062"/>
    <cellStyle name="RowTitles1-Detail 2 3 3 10 3" xfId="13063"/>
    <cellStyle name="RowTitles1-Detail 2 3 3 10 3 2" xfId="13064"/>
    <cellStyle name="RowTitles1-Detail 2 3 3 10 3 2 2" xfId="13065"/>
    <cellStyle name="RowTitles1-Detail 2 3 3 10 4" xfId="13066"/>
    <cellStyle name="RowTitles1-Detail 2 3 3 10 4 2" xfId="13067"/>
    <cellStyle name="RowTitles1-Detail 2 3 3 10 5" xfId="13068"/>
    <cellStyle name="RowTitles1-Detail 2 3 3 11" xfId="13069"/>
    <cellStyle name="RowTitles1-Detail 2 3 3 11 2" xfId="13070"/>
    <cellStyle name="RowTitles1-Detail 2 3 3 12" xfId="13071"/>
    <cellStyle name="RowTitles1-Detail 2 3 3 12 2" xfId="13072"/>
    <cellStyle name="RowTitles1-Detail 2 3 3 12 2 2" xfId="13073"/>
    <cellStyle name="RowTitles1-Detail 2 3 3 13" xfId="13074"/>
    <cellStyle name="RowTitles1-Detail 2 3 3 2" xfId="689"/>
    <cellStyle name="RowTitles1-Detail 2 3 3 2 10" xfId="13075"/>
    <cellStyle name="RowTitles1-Detail 2 3 3 2 2" xfId="690"/>
    <cellStyle name="RowTitles1-Detail 2 3 3 2 2 2" xfId="13076"/>
    <cellStyle name="RowTitles1-Detail 2 3 3 2 2 2 2" xfId="13077"/>
    <cellStyle name="RowTitles1-Detail 2 3 3 2 2 2 2 2" xfId="13078"/>
    <cellStyle name="RowTitles1-Detail 2 3 3 2 2 2 2 2 2" xfId="13079"/>
    <cellStyle name="RowTitles1-Detail 2 3 3 2 2 2 2 3" xfId="13080"/>
    <cellStyle name="RowTitles1-Detail 2 3 3 2 2 2 3" xfId="13081"/>
    <cellStyle name="RowTitles1-Detail 2 3 3 2 2 2 3 2" xfId="13082"/>
    <cellStyle name="RowTitles1-Detail 2 3 3 2 2 2 3 2 2" xfId="13083"/>
    <cellStyle name="RowTitles1-Detail 2 3 3 2 2 2 4" xfId="13084"/>
    <cellStyle name="RowTitles1-Detail 2 3 3 2 2 2 4 2" xfId="13085"/>
    <cellStyle name="RowTitles1-Detail 2 3 3 2 2 2 5" xfId="13086"/>
    <cellStyle name="RowTitles1-Detail 2 3 3 2 2 3" xfId="13087"/>
    <cellStyle name="RowTitles1-Detail 2 3 3 2 2 3 2" xfId="13088"/>
    <cellStyle name="RowTitles1-Detail 2 3 3 2 2 3 2 2" xfId="13089"/>
    <cellStyle name="RowTitles1-Detail 2 3 3 2 2 3 2 2 2" xfId="13090"/>
    <cellStyle name="RowTitles1-Detail 2 3 3 2 2 3 2 3" xfId="13091"/>
    <cellStyle name="RowTitles1-Detail 2 3 3 2 2 3 3" xfId="13092"/>
    <cellStyle name="RowTitles1-Detail 2 3 3 2 2 3 3 2" xfId="13093"/>
    <cellStyle name="RowTitles1-Detail 2 3 3 2 2 3 3 2 2" xfId="13094"/>
    <cellStyle name="RowTitles1-Detail 2 3 3 2 2 3 4" xfId="13095"/>
    <cellStyle name="RowTitles1-Detail 2 3 3 2 2 3 4 2" xfId="13096"/>
    <cellStyle name="RowTitles1-Detail 2 3 3 2 2 3 5" xfId="13097"/>
    <cellStyle name="RowTitles1-Detail 2 3 3 2 2 4" xfId="13098"/>
    <cellStyle name="RowTitles1-Detail 2 3 3 2 2 4 2" xfId="13099"/>
    <cellStyle name="RowTitles1-Detail 2 3 3 2 2 5" xfId="13100"/>
    <cellStyle name="RowTitles1-Detail 2 3 3 2 2 5 2" xfId="13101"/>
    <cellStyle name="RowTitles1-Detail 2 3 3 2 2 5 2 2" xfId="13102"/>
    <cellStyle name="RowTitles1-Detail 2 3 3 2 2 6" xfId="13103"/>
    <cellStyle name="RowTitles1-Detail 2 3 3 2 3" xfId="13104"/>
    <cellStyle name="RowTitles1-Detail 2 3 3 2 3 2" xfId="13105"/>
    <cellStyle name="RowTitles1-Detail 2 3 3 2 3 2 2" xfId="13106"/>
    <cellStyle name="RowTitles1-Detail 2 3 3 2 3 2 2 2" xfId="13107"/>
    <cellStyle name="RowTitles1-Detail 2 3 3 2 3 2 2 2 2" xfId="13108"/>
    <cellStyle name="RowTitles1-Detail 2 3 3 2 3 2 2 3" xfId="13109"/>
    <cellStyle name="RowTitles1-Detail 2 3 3 2 3 2 3" xfId="13110"/>
    <cellStyle name="RowTitles1-Detail 2 3 3 2 3 2 3 2" xfId="13111"/>
    <cellStyle name="RowTitles1-Detail 2 3 3 2 3 2 3 2 2" xfId="13112"/>
    <cellStyle name="RowTitles1-Detail 2 3 3 2 3 2 4" xfId="13113"/>
    <cellStyle name="RowTitles1-Detail 2 3 3 2 3 2 4 2" xfId="13114"/>
    <cellStyle name="RowTitles1-Detail 2 3 3 2 3 2 5" xfId="13115"/>
    <cellStyle name="RowTitles1-Detail 2 3 3 2 3 3" xfId="13116"/>
    <cellStyle name="RowTitles1-Detail 2 3 3 2 3 3 2" xfId="13117"/>
    <cellStyle name="RowTitles1-Detail 2 3 3 2 3 3 2 2" xfId="13118"/>
    <cellStyle name="RowTitles1-Detail 2 3 3 2 3 3 2 2 2" xfId="13119"/>
    <cellStyle name="RowTitles1-Detail 2 3 3 2 3 3 2 3" xfId="13120"/>
    <cellStyle name="RowTitles1-Detail 2 3 3 2 3 3 3" xfId="13121"/>
    <cellStyle name="RowTitles1-Detail 2 3 3 2 3 3 3 2" xfId="13122"/>
    <cellStyle name="RowTitles1-Detail 2 3 3 2 3 3 3 2 2" xfId="13123"/>
    <cellStyle name="RowTitles1-Detail 2 3 3 2 3 3 4" xfId="13124"/>
    <cellStyle name="RowTitles1-Detail 2 3 3 2 3 3 4 2" xfId="13125"/>
    <cellStyle name="RowTitles1-Detail 2 3 3 2 3 3 5" xfId="13126"/>
    <cellStyle name="RowTitles1-Detail 2 3 3 2 3 4" xfId="13127"/>
    <cellStyle name="RowTitles1-Detail 2 3 3 2 3 4 2" xfId="13128"/>
    <cellStyle name="RowTitles1-Detail 2 3 3 2 3 5" xfId="13129"/>
    <cellStyle name="RowTitles1-Detail 2 3 3 2 3 5 2" xfId="13130"/>
    <cellStyle name="RowTitles1-Detail 2 3 3 2 3 5 2 2" xfId="13131"/>
    <cellStyle name="RowTitles1-Detail 2 3 3 2 3 5 3" xfId="13132"/>
    <cellStyle name="RowTitles1-Detail 2 3 3 2 3 6" xfId="13133"/>
    <cellStyle name="RowTitles1-Detail 2 3 3 2 3 6 2" xfId="13134"/>
    <cellStyle name="RowTitles1-Detail 2 3 3 2 3 6 2 2" xfId="13135"/>
    <cellStyle name="RowTitles1-Detail 2 3 3 2 3 7" xfId="13136"/>
    <cellStyle name="RowTitles1-Detail 2 3 3 2 3 7 2" xfId="13137"/>
    <cellStyle name="RowTitles1-Detail 2 3 3 2 3 8" xfId="13138"/>
    <cellStyle name="RowTitles1-Detail 2 3 3 2 4" xfId="13139"/>
    <cellStyle name="RowTitles1-Detail 2 3 3 2 4 2" xfId="13140"/>
    <cellStyle name="RowTitles1-Detail 2 3 3 2 4 2 2" xfId="13141"/>
    <cellStyle name="RowTitles1-Detail 2 3 3 2 4 2 2 2" xfId="13142"/>
    <cellStyle name="RowTitles1-Detail 2 3 3 2 4 2 2 2 2" xfId="13143"/>
    <cellStyle name="RowTitles1-Detail 2 3 3 2 4 2 2 3" xfId="13144"/>
    <cellStyle name="RowTitles1-Detail 2 3 3 2 4 2 3" xfId="13145"/>
    <cellStyle name="RowTitles1-Detail 2 3 3 2 4 2 3 2" xfId="13146"/>
    <cellStyle name="RowTitles1-Detail 2 3 3 2 4 2 3 2 2" xfId="13147"/>
    <cellStyle name="RowTitles1-Detail 2 3 3 2 4 2 4" xfId="13148"/>
    <cellStyle name="RowTitles1-Detail 2 3 3 2 4 2 4 2" xfId="13149"/>
    <cellStyle name="RowTitles1-Detail 2 3 3 2 4 2 5" xfId="13150"/>
    <cellStyle name="RowTitles1-Detail 2 3 3 2 4 3" xfId="13151"/>
    <cellStyle name="RowTitles1-Detail 2 3 3 2 4 3 2" xfId="13152"/>
    <cellStyle name="RowTitles1-Detail 2 3 3 2 4 3 2 2" xfId="13153"/>
    <cellStyle name="RowTitles1-Detail 2 3 3 2 4 3 2 2 2" xfId="13154"/>
    <cellStyle name="RowTitles1-Detail 2 3 3 2 4 3 2 3" xfId="13155"/>
    <cellStyle name="RowTitles1-Detail 2 3 3 2 4 3 3" xfId="13156"/>
    <cellStyle name="RowTitles1-Detail 2 3 3 2 4 3 3 2" xfId="13157"/>
    <cellStyle name="RowTitles1-Detail 2 3 3 2 4 3 3 2 2" xfId="13158"/>
    <cellStyle name="RowTitles1-Detail 2 3 3 2 4 3 4" xfId="13159"/>
    <cellStyle name="RowTitles1-Detail 2 3 3 2 4 3 4 2" xfId="13160"/>
    <cellStyle name="RowTitles1-Detail 2 3 3 2 4 3 5" xfId="13161"/>
    <cellStyle name="RowTitles1-Detail 2 3 3 2 4 4" xfId="13162"/>
    <cellStyle name="RowTitles1-Detail 2 3 3 2 4 4 2" xfId="13163"/>
    <cellStyle name="RowTitles1-Detail 2 3 3 2 4 4 2 2" xfId="13164"/>
    <cellStyle name="RowTitles1-Detail 2 3 3 2 4 4 3" xfId="13165"/>
    <cellStyle name="RowTitles1-Detail 2 3 3 2 4 5" xfId="13166"/>
    <cellStyle name="RowTitles1-Detail 2 3 3 2 4 5 2" xfId="13167"/>
    <cellStyle name="RowTitles1-Detail 2 3 3 2 4 5 2 2" xfId="13168"/>
    <cellStyle name="RowTitles1-Detail 2 3 3 2 4 6" xfId="13169"/>
    <cellStyle name="RowTitles1-Detail 2 3 3 2 4 6 2" xfId="13170"/>
    <cellStyle name="RowTitles1-Detail 2 3 3 2 4 7" xfId="13171"/>
    <cellStyle name="RowTitles1-Detail 2 3 3 2 5" xfId="13172"/>
    <cellStyle name="RowTitles1-Detail 2 3 3 2 5 2" xfId="13173"/>
    <cellStyle name="RowTitles1-Detail 2 3 3 2 5 2 2" xfId="13174"/>
    <cellStyle name="RowTitles1-Detail 2 3 3 2 5 2 2 2" xfId="13175"/>
    <cellStyle name="RowTitles1-Detail 2 3 3 2 5 2 2 2 2" xfId="13176"/>
    <cellStyle name="RowTitles1-Detail 2 3 3 2 5 2 2 3" xfId="13177"/>
    <cellStyle name="RowTitles1-Detail 2 3 3 2 5 2 3" xfId="13178"/>
    <cellStyle name="RowTitles1-Detail 2 3 3 2 5 2 3 2" xfId="13179"/>
    <cellStyle name="RowTitles1-Detail 2 3 3 2 5 2 3 2 2" xfId="13180"/>
    <cellStyle name="RowTitles1-Detail 2 3 3 2 5 2 4" xfId="13181"/>
    <cellStyle name="RowTitles1-Detail 2 3 3 2 5 2 4 2" xfId="13182"/>
    <cellStyle name="RowTitles1-Detail 2 3 3 2 5 2 5" xfId="13183"/>
    <cellStyle name="RowTitles1-Detail 2 3 3 2 5 3" xfId="13184"/>
    <cellStyle name="RowTitles1-Detail 2 3 3 2 5 3 2" xfId="13185"/>
    <cellStyle name="RowTitles1-Detail 2 3 3 2 5 3 2 2" xfId="13186"/>
    <cellStyle name="RowTitles1-Detail 2 3 3 2 5 3 2 2 2" xfId="13187"/>
    <cellStyle name="RowTitles1-Detail 2 3 3 2 5 3 2 3" xfId="13188"/>
    <cellStyle name="RowTitles1-Detail 2 3 3 2 5 3 3" xfId="13189"/>
    <cellStyle name="RowTitles1-Detail 2 3 3 2 5 3 3 2" xfId="13190"/>
    <cellStyle name="RowTitles1-Detail 2 3 3 2 5 3 3 2 2" xfId="13191"/>
    <cellStyle name="RowTitles1-Detail 2 3 3 2 5 3 4" xfId="13192"/>
    <cellStyle name="RowTitles1-Detail 2 3 3 2 5 3 4 2" xfId="13193"/>
    <cellStyle name="RowTitles1-Detail 2 3 3 2 5 3 5" xfId="13194"/>
    <cellStyle name="RowTitles1-Detail 2 3 3 2 5 4" xfId="13195"/>
    <cellStyle name="RowTitles1-Detail 2 3 3 2 5 4 2" xfId="13196"/>
    <cellStyle name="RowTitles1-Detail 2 3 3 2 5 4 2 2" xfId="13197"/>
    <cellStyle name="RowTitles1-Detail 2 3 3 2 5 4 3" xfId="13198"/>
    <cellStyle name="RowTitles1-Detail 2 3 3 2 5 5" xfId="13199"/>
    <cellStyle name="RowTitles1-Detail 2 3 3 2 5 5 2" xfId="13200"/>
    <cellStyle name="RowTitles1-Detail 2 3 3 2 5 5 2 2" xfId="13201"/>
    <cellStyle name="RowTitles1-Detail 2 3 3 2 5 6" xfId="13202"/>
    <cellStyle name="RowTitles1-Detail 2 3 3 2 5 6 2" xfId="13203"/>
    <cellStyle name="RowTitles1-Detail 2 3 3 2 5 7" xfId="13204"/>
    <cellStyle name="RowTitles1-Detail 2 3 3 2 6" xfId="13205"/>
    <cellStyle name="RowTitles1-Detail 2 3 3 2 6 2" xfId="13206"/>
    <cellStyle name="RowTitles1-Detail 2 3 3 2 6 2 2" xfId="13207"/>
    <cellStyle name="RowTitles1-Detail 2 3 3 2 6 2 2 2" xfId="13208"/>
    <cellStyle name="RowTitles1-Detail 2 3 3 2 6 2 2 2 2" xfId="13209"/>
    <cellStyle name="RowTitles1-Detail 2 3 3 2 6 2 2 3" xfId="13210"/>
    <cellStyle name="RowTitles1-Detail 2 3 3 2 6 2 3" xfId="13211"/>
    <cellStyle name="RowTitles1-Detail 2 3 3 2 6 2 3 2" xfId="13212"/>
    <cellStyle name="RowTitles1-Detail 2 3 3 2 6 2 3 2 2" xfId="13213"/>
    <cellStyle name="RowTitles1-Detail 2 3 3 2 6 2 4" xfId="13214"/>
    <cellStyle name="RowTitles1-Detail 2 3 3 2 6 2 4 2" xfId="13215"/>
    <cellStyle name="RowTitles1-Detail 2 3 3 2 6 2 5" xfId="13216"/>
    <cellStyle name="RowTitles1-Detail 2 3 3 2 6 3" xfId="13217"/>
    <cellStyle name="RowTitles1-Detail 2 3 3 2 6 3 2" xfId="13218"/>
    <cellStyle name="RowTitles1-Detail 2 3 3 2 6 3 2 2" xfId="13219"/>
    <cellStyle name="RowTitles1-Detail 2 3 3 2 6 3 2 2 2" xfId="13220"/>
    <cellStyle name="RowTitles1-Detail 2 3 3 2 6 3 2 3" xfId="13221"/>
    <cellStyle name="RowTitles1-Detail 2 3 3 2 6 3 3" xfId="13222"/>
    <cellStyle name="RowTitles1-Detail 2 3 3 2 6 3 3 2" xfId="13223"/>
    <cellStyle name="RowTitles1-Detail 2 3 3 2 6 3 3 2 2" xfId="13224"/>
    <cellStyle name="RowTitles1-Detail 2 3 3 2 6 3 4" xfId="13225"/>
    <cellStyle name="RowTitles1-Detail 2 3 3 2 6 3 4 2" xfId="13226"/>
    <cellStyle name="RowTitles1-Detail 2 3 3 2 6 3 5" xfId="13227"/>
    <cellStyle name="RowTitles1-Detail 2 3 3 2 6 4" xfId="13228"/>
    <cellStyle name="RowTitles1-Detail 2 3 3 2 6 4 2" xfId="13229"/>
    <cellStyle name="RowTitles1-Detail 2 3 3 2 6 4 2 2" xfId="13230"/>
    <cellStyle name="RowTitles1-Detail 2 3 3 2 6 4 3" xfId="13231"/>
    <cellStyle name="RowTitles1-Detail 2 3 3 2 6 5" xfId="13232"/>
    <cellStyle name="RowTitles1-Detail 2 3 3 2 6 5 2" xfId="13233"/>
    <cellStyle name="RowTitles1-Detail 2 3 3 2 6 5 2 2" xfId="13234"/>
    <cellStyle name="RowTitles1-Detail 2 3 3 2 6 6" xfId="13235"/>
    <cellStyle name="RowTitles1-Detail 2 3 3 2 6 6 2" xfId="13236"/>
    <cellStyle name="RowTitles1-Detail 2 3 3 2 6 7" xfId="13237"/>
    <cellStyle name="RowTitles1-Detail 2 3 3 2 7" xfId="13238"/>
    <cellStyle name="RowTitles1-Detail 2 3 3 2 7 2" xfId="13239"/>
    <cellStyle name="RowTitles1-Detail 2 3 3 2 7 2 2" xfId="13240"/>
    <cellStyle name="RowTitles1-Detail 2 3 3 2 7 2 2 2" xfId="13241"/>
    <cellStyle name="RowTitles1-Detail 2 3 3 2 7 2 3" xfId="13242"/>
    <cellStyle name="RowTitles1-Detail 2 3 3 2 7 3" xfId="13243"/>
    <cellStyle name="RowTitles1-Detail 2 3 3 2 7 3 2" xfId="13244"/>
    <cellStyle name="RowTitles1-Detail 2 3 3 2 7 3 2 2" xfId="13245"/>
    <cellStyle name="RowTitles1-Detail 2 3 3 2 7 4" xfId="13246"/>
    <cellStyle name="RowTitles1-Detail 2 3 3 2 7 4 2" xfId="13247"/>
    <cellStyle name="RowTitles1-Detail 2 3 3 2 7 5" xfId="13248"/>
    <cellStyle name="RowTitles1-Detail 2 3 3 2 8" xfId="13249"/>
    <cellStyle name="RowTitles1-Detail 2 3 3 2 8 2" xfId="13250"/>
    <cellStyle name="RowTitles1-Detail 2 3 3 2 9" xfId="13251"/>
    <cellStyle name="RowTitles1-Detail 2 3 3 2 9 2" xfId="13252"/>
    <cellStyle name="RowTitles1-Detail 2 3 3 2 9 2 2" xfId="13253"/>
    <cellStyle name="RowTitles1-Detail 2 3 3 2_STUD aligned by INSTIT" xfId="13254"/>
    <cellStyle name="RowTitles1-Detail 2 3 3 3" xfId="691"/>
    <cellStyle name="RowTitles1-Detail 2 3 3 3 10" xfId="13255"/>
    <cellStyle name="RowTitles1-Detail 2 3 3 3 2" xfId="692"/>
    <cellStyle name="RowTitles1-Detail 2 3 3 3 2 2" xfId="13256"/>
    <cellStyle name="RowTitles1-Detail 2 3 3 3 2 2 2" xfId="13257"/>
    <cellStyle name="RowTitles1-Detail 2 3 3 3 2 2 2 2" xfId="13258"/>
    <cellStyle name="RowTitles1-Detail 2 3 3 3 2 2 2 2 2" xfId="13259"/>
    <cellStyle name="RowTitles1-Detail 2 3 3 3 2 2 2 3" xfId="13260"/>
    <cellStyle name="RowTitles1-Detail 2 3 3 3 2 2 3" xfId="13261"/>
    <cellStyle name="RowTitles1-Detail 2 3 3 3 2 2 3 2" xfId="13262"/>
    <cellStyle name="RowTitles1-Detail 2 3 3 3 2 2 3 2 2" xfId="13263"/>
    <cellStyle name="RowTitles1-Detail 2 3 3 3 2 2 4" xfId="13264"/>
    <cellStyle name="RowTitles1-Detail 2 3 3 3 2 2 4 2" xfId="13265"/>
    <cellStyle name="RowTitles1-Detail 2 3 3 3 2 2 5" xfId="13266"/>
    <cellStyle name="RowTitles1-Detail 2 3 3 3 2 3" xfId="13267"/>
    <cellStyle name="RowTitles1-Detail 2 3 3 3 2 3 2" xfId="13268"/>
    <cellStyle name="RowTitles1-Detail 2 3 3 3 2 3 2 2" xfId="13269"/>
    <cellStyle name="RowTitles1-Detail 2 3 3 3 2 3 2 2 2" xfId="13270"/>
    <cellStyle name="RowTitles1-Detail 2 3 3 3 2 3 2 3" xfId="13271"/>
    <cellStyle name="RowTitles1-Detail 2 3 3 3 2 3 3" xfId="13272"/>
    <cellStyle name="RowTitles1-Detail 2 3 3 3 2 3 3 2" xfId="13273"/>
    <cellStyle name="RowTitles1-Detail 2 3 3 3 2 3 3 2 2" xfId="13274"/>
    <cellStyle name="RowTitles1-Detail 2 3 3 3 2 3 4" xfId="13275"/>
    <cellStyle name="RowTitles1-Detail 2 3 3 3 2 3 4 2" xfId="13276"/>
    <cellStyle name="RowTitles1-Detail 2 3 3 3 2 3 5" xfId="13277"/>
    <cellStyle name="RowTitles1-Detail 2 3 3 3 2 4" xfId="13278"/>
    <cellStyle name="RowTitles1-Detail 2 3 3 3 2 4 2" xfId="13279"/>
    <cellStyle name="RowTitles1-Detail 2 3 3 3 2 5" xfId="13280"/>
    <cellStyle name="RowTitles1-Detail 2 3 3 3 2 5 2" xfId="13281"/>
    <cellStyle name="RowTitles1-Detail 2 3 3 3 2 5 2 2" xfId="13282"/>
    <cellStyle name="RowTitles1-Detail 2 3 3 3 2 5 3" xfId="13283"/>
    <cellStyle name="RowTitles1-Detail 2 3 3 3 2 6" xfId="13284"/>
    <cellStyle name="RowTitles1-Detail 2 3 3 3 2 6 2" xfId="13285"/>
    <cellStyle name="RowTitles1-Detail 2 3 3 3 2 6 2 2" xfId="13286"/>
    <cellStyle name="RowTitles1-Detail 2 3 3 3 2 7" xfId="13287"/>
    <cellStyle name="RowTitles1-Detail 2 3 3 3 2 7 2" xfId="13288"/>
    <cellStyle name="RowTitles1-Detail 2 3 3 3 2 8" xfId="13289"/>
    <cellStyle name="RowTitles1-Detail 2 3 3 3 2 9" xfId="13290"/>
    <cellStyle name="RowTitles1-Detail 2 3 3 3 3" xfId="13291"/>
    <cellStyle name="RowTitles1-Detail 2 3 3 3 3 2" xfId="13292"/>
    <cellStyle name="RowTitles1-Detail 2 3 3 3 3 2 2" xfId="13293"/>
    <cellStyle name="RowTitles1-Detail 2 3 3 3 3 2 2 2" xfId="13294"/>
    <cellStyle name="RowTitles1-Detail 2 3 3 3 3 2 2 2 2" xfId="13295"/>
    <cellStyle name="RowTitles1-Detail 2 3 3 3 3 2 2 3" xfId="13296"/>
    <cellStyle name="RowTitles1-Detail 2 3 3 3 3 2 3" xfId="13297"/>
    <cellStyle name="RowTitles1-Detail 2 3 3 3 3 2 3 2" xfId="13298"/>
    <cellStyle name="RowTitles1-Detail 2 3 3 3 3 2 3 2 2" xfId="13299"/>
    <cellStyle name="RowTitles1-Detail 2 3 3 3 3 2 4" xfId="13300"/>
    <cellStyle name="RowTitles1-Detail 2 3 3 3 3 2 4 2" xfId="13301"/>
    <cellStyle name="RowTitles1-Detail 2 3 3 3 3 2 5" xfId="13302"/>
    <cellStyle name="RowTitles1-Detail 2 3 3 3 3 3" xfId="13303"/>
    <cellStyle name="RowTitles1-Detail 2 3 3 3 3 3 2" xfId="13304"/>
    <cellStyle name="RowTitles1-Detail 2 3 3 3 3 3 2 2" xfId="13305"/>
    <cellStyle name="RowTitles1-Detail 2 3 3 3 3 3 2 2 2" xfId="13306"/>
    <cellStyle name="RowTitles1-Detail 2 3 3 3 3 3 2 3" xfId="13307"/>
    <cellStyle name="RowTitles1-Detail 2 3 3 3 3 3 3" xfId="13308"/>
    <cellStyle name="RowTitles1-Detail 2 3 3 3 3 3 3 2" xfId="13309"/>
    <cellStyle name="RowTitles1-Detail 2 3 3 3 3 3 3 2 2" xfId="13310"/>
    <cellStyle name="RowTitles1-Detail 2 3 3 3 3 3 4" xfId="13311"/>
    <cellStyle name="RowTitles1-Detail 2 3 3 3 3 3 4 2" xfId="13312"/>
    <cellStyle name="RowTitles1-Detail 2 3 3 3 3 3 5" xfId="13313"/>
    <cellStyle name="RowTitles1-Detail 2 3 3 3 3 4" xfId="13314"/>
    <cellStyle name="RowTitles1-Detail 2 3 3 3 3 4 2" xfId="13315"/>
    <cellStyle name="RowTitles1-Detail 2 3 3 3 3 5" xfId="13316"/>
    <cellStyle name="RowTitles1-Detail 2 3 3 3 3 5 2" xfId="13317"/>
    <cellStyle name="RowTitles1-Detail 2 3 3 3 3 5 2 2" xfId="13318"/>
    <cellStyle name="RowTitles1-Detail 2 3 3 3 4" xfId="13319"/>
    <cellStyle name="RowTitles1-Detail 2 3 3 3 4 2" xfId="13320"/>
    <cellStyle name="RowTitles1-Detail 2 3 3 3 4 2 2" xfId="13321"/>
    <cellStyle name="RowTitles1-Detail 2 3 3 3 4 2 2 2" xfId="13322"/>
    <cellStyle name="RowTitles1-Detail 2 3 3 3 4 2 2 2 2" xfId="13323"/>
    <cellStyle name="RowTitles1-Detail 2 3 3 3 4 2 2 3" xfId="13324"/>
    <cellStyle name="RowTitles1-Detail 2 3 3 3 4 2 3" xfId="13325"/>
    <cellStyle name="RowTitles1-Detail 2 3 3 3 4 2 3 2" xfId="13326"/>
    <cellStyle name="RowTitles1-Detail 2 3 3 3 4 2 3 2 2" xfId="13327"/>
    <cellStyle name="RowTitles1-Detail 2 3 3 3 4 2 4" xfId="13328"/>
    <cellStyle name="RowTitles1-Detail 2 3 3 3 4 2 4 2" xfId="13329"/>
    <cellStyle name="RowTitles1-Detail 2 3 3 3 4 2 5" xfId="13330"/>
    <cellStyle name="RowTitles1-Detail 2 3 3 3 4 3" xfId="13331"/>
    <cellStyle name="RowTitles1-Detail 2 3 3 3 4 3 2" xfId="13332"/>
    <cellStyle name="RowTitles1-Detail 2 3 3 3 4 3 2 2" xfId="13333"/>
    <cellStyle name="RowTitles1-Detail 2 3 3 3 4 3 2 2 2" xfId="13334"/>
    <cellStyle name="RowTitles1-Detail 2 3 3 3 4 3 2 3" xfId="13335"/>
    <cellStyle name="RowTitles1-Detail 2 3 3 3 4 3 3" xfId="13336"/>
    <cellStyle name="RowTitles1-Detail 2 3 3 3 4 3 3 2" xfId="13337"/>
    <cellStyle name="RowTitles1-Detail 2 3 3 3 4 3 3 2 2" xfId="13338"/>
    <cellStyle name="RowTitles1-Detail 2 3 3 3 4 3 4" xfId="13339"/>
    <cellStyle name="RowTitles1-Detail 2 3 3 3 4 3 4 2" xfId="13340"/>
    <cellStyle name="RowTitles1-Detail 2 3 3 3 4 3 5" xfId="13341"/>
    <cellStyle name="RowTitles1-Detail 2 3 3 3 4 4" xfId="13342"/>
    <cellStyle name="RowTitles1-Detail 2 3 3 3 4 4 2" xfId="13343"/>
    <cellStyle name="RowTitles1-Detail 2 3 3 3 4 4 2 2" xfId="13344"/>
    <cellStyle name="RowTitles1-Detail 2 3 3 3 4 4 3" xfId="13345"/>
    <cellStyle name="RowTitles1-Detail 2 3 3 3 4 5" xfId="13346"/>
    <cellStyle name="RowTitles1-Detail 2 3 3 3 4 5 2" xfId="13347"/>
    <cellStyle name="RowTitles1-Detail 2 3 3 3 4 5 2 2" xfId="13348"/>
    <cellStyle name="RowTitles1-Detail 2 3 3 3 4 6" xfId="13349"/>
    <cellStyle name="RowTitles1-Detail 2 3 3 3 4 6 2" xfId="13350"/>
    <cellStyle name="RowTitles1-Detail 2 3 3 3 4 7" xfId="13351"/>
    <cellStyle name="RowTitles1-Detail 2 3 3 3 5" xfId="13352"/>
    <cellStyle name="RowTitles1-Detail 2 3 3 3 5 2" xfId="13353"/>
    <cellStyle name="RowTitles1-Detail 2 3 3 3 5 2 2" xfId="13354"/>
    <cellStyle name="RowTitles1-Detail 2 3 3 3 5 2 2 2" xfId="13355"/>
    <cellStyle name="RowTitles1-Detail 2 3 3 3 5 2 2 2 2" xfId="13356"/>
    <cellStyle name="RowTitles1-Detail 2 3 3 3 5 2 2 3" xfId="13357"/>
    <cellStyle name="RowTitles1-Detail 2 3 3 3 5 2 3" xfId="13358"/>
    <cellStyle name="RowTitles1-Detail 2 3 3 3 5 2 3 2" xfId="13359"/>
    <cellStyle name="RowTitles1-Detail 2 3 3 3 5 2 3 2 2" xfId="13360"/>
    <cellStyle name="RowTitles1-Detail 2 3 3 3 5 2 4" xfId="13361"/>
    <cellStyle name="RowTitles1-Detail 2 3 3 3 5 2 4 2" xfId="13362"/>
    <cellStyle name="RowTitles1-Detail 2 3 3 3 5 2 5" xfId="13363"/>
    <cellStyle name="RowTitles1-Detail 2 3 3 3 5 3" xfId="13364"/>
    <cellStyle name="RowTitles1-Detail 2 3 3 3 5 3 2" xfId="13365"/>
    <cellStyle name="RowTitles1-Detail 2 3 3 3 5 3 2 2" xfId="13366"/>
    <cellStyle name="RowTitles1-Detail 2 3 3 3 5 3 2 2 2" xfId="13367"/>
    <cellStyle name="RowTitles1-Detail 2 3 3 3 5 3 2 3" xfId="13368"/>
    <cellStyle name="RowTitles1-Detail 2 3 3 3 5 3 3" xfId="13369"/>
    <cellStyle name="RowTitles1-Detail 2 3 3 3 5 3 3 2" xfId="13370"/>
    <cellStyle name="RowTitles1-Detail 2 3 3 3 5 3 3 2 2" xfId="13371"/>
    <cellStyle name="RowTitles1-Detail 2 3 3 3 5 3 4" xfId="13372"/>
    <cellStyle name="RowTitles1-Detail 2 3 3 3 5 3 4 2" xfId="13373"/>
    <cellStyle name="RowTitles1-Detail 2 3 3 3 5 3 5" xfId="13374"/>
    <cellStyle name="RowTitles1-Detail 2 3 3 3 5 4" xfId="13375"/>
    <cellStyle name="RowTitles1-Detail 2 3 3 3 5 4 2" xfId="13376"/>
    <cellStyle name="RowTitles1-Detail 2 3 3 3 5 4 2 2" xfId="13377"/>
    <cellStyle name="RowTitles1-Detail 2 3 3 3 5 4 3" xfId="13378"/>
    <cellStyle name="RowTitles1-Detail 2 3 3 3 5 5" xfId="13379"/>
    <cellStyle name="RowTitles1-Detail 2 3 3 3 5 5 2" xfId="13380"/>
    <cellStyle name="RowTitles1-Detail 2 3 3 3 5 5 2 2" xfId="13381"/>
    <cellStyle name="RowTitles1-Detail 2 3 3 3 5 6" xfId="13382"/>
    <cellStyle name="RowTitles1-Detail 2 3 3 3 5 6 2" xfId="13383"/>
    <cellStyle name="RowTitles1-Detail 2 3 3 3 5 7" xfId="13384"/>
    <cellStyle name="RowTitles1-Detail 2 3 3 3 6" xfId="13385"/>
    <cellStyle name="RowTitles1-Detail 2 3 3 3 6 2" xfId="13386"/>
    <cellStyle name="RowTitles1-Detail 2 3 3 3 6 2 2" xfId="13387"/>
    <cellStyle name="RowTitles1-Detail 2 3 3 3 6 2 2 2" xfId="13388"/>
    <cellStyle name="RowTitles1-Detail 2 3 3 3 6 2 2 2 2" xfId="13389"/>
    <cellStyle name="RowTitles1-Detail 2 3 3 3 6 2 2 3" xfId="13390"/>
    <cellStyle name="RowTitles1-Detail 2 3 3 3 6 2 3" xfId="13391"/>
    <cellStyle name="RowTitles1-Detail 2 3 3 3 6 2 3 2" xfId="13392"/>
    <cellStyle name="RowTitles1-Detail 2 3 3 3 6 2 3 2 2" xfId="13393"/>
    <cellStyle name="RowTitles1-Detail 2 3 3 3 6 2 4" xfId="13394"/>
    <cellStyle name="RowTitles1-Detail 2 3 3 3 6 2 4 2" xfId="13395"/>
    <cellStyle name="RowTitles1-Detail 2 3 3 3 6 2 5" xfId="13396"/>
    <cellStyle name="RowTitles1-Detail 2 3 3 3 6 3" xfId="13397"/>
    <cellStyle name="RowTitles1-Detail 2 3 3 3 6 3 2" xfId="13398"/>
    <cellStyle name="RowTitles1-Detail 2 3 3 3 6 3 2 2" xfId="13399"/>
    <cellStyle name="RowTitles1-Detail 2 3 3 3 6 3 2 2 2" xfId="13400"/>
    <cellStyle name="RowTitles1-Detail 2 3 3 3 6 3 2 3" xfId="13401"/>
    <cellStyle name="RowTitles1-Detail 2 3 3 3 6 3 3" xfId="13402"/>
    <cellStyle name="RowTitles1-Detail 2 3 3 3 6 3 3 2" xfId="13403"/>
    <cellStyle name="RowTitles1-Detail 2 3 3 3 6 3 3 2 2" xfId="13404"/>
    <cellStyle name="RowTitles1-Detail 2 3 3 3 6 3 4" xfId="13405"/>
    <cellStyle name="RowTitles1-Detail 2 3 3 3 6 3 4 2" xfId="13406"/>
    <cellStyle name="RowTitles1-Detail 2 3 3 3 6 3 5" xfId="13407"/>
    <cellStyle name="RowTitles1-Detail 2 3 3 3 6 4" xfId="13408"/>
    <cellStyle name="RowTitles1-Detail 2 3 3 3 6 4 2" xfId="13409"/>
    <cellStyle name="RowTitles1-Detail 2 3 3 3 6 4 2 2" xfId="13410"/>
    <cellStyle name="RowTitles1-Detail 2 3 3 3 6 4 3" xfId="13411"/>
    <cellStyle name="RowTitles1-Detail 2 3 3 3 6 5" xfId="13412"/>
    <cellStyle name="RowTitles1-Detail 2 3 3 3 6 5 2" xfId="13413"/>
    <cellStyle name="RowTitles1-Detail 2 3 3 3 6 5 2 2" xfId="13414"/>
    <cellStyle name="RowTitles1-Detail 2 3 3 3 6 6" xfId="13415"/>
    <cellStyle name="RowTitles1-Detail 2 3 3 3 6 6 2" xfId="13416"/>
    <cellStyle name="RowTitles1-Detail 2 3 3 3 6 7" xfId="13417"/>
    <cellStyle name="RowTitles1-Detail 2 3 3 3 7" xfId="13418"/>
    <cellStyle name="RowTitles1-Detail 2 3 3 3 7 2" xfId="13419"/>
    <cellStyle name="RowTitles1-Detail 2 3 3 3 7 2 2" xfId="13420"/>
    <cellStyle name="RowTitles1-Detail 2 3 3 3 7 2 2 2" xfId="13421"/>
    <cellStyle name="RowTitles1-Detail 2 3 3 3 7 2 3" xfId="13422"/>
    <cellStyle name="RowTitles1-Detail 2 3 3 3 7 3" xfId="13423"/>
    <cellStyle name="RowTitles1-Detail 2 3 3 3 7 3 2" xfId="13424"/>
    <cellStyle name="RowTitles1-Detail 2 3 3 3 7 3 2 2" xfId="13425"/>
    <cellStyle name="RowTitles1-Detail 2 3 3 3 7 4" xfId="13426"/>
    <cellStyle name="RowTitles1-Detail 2 3 3 3 7 4 2" xfId="13427"/>
    <cellStyle name="RowTitles1-Detail 2 3 3 3 7 5" xfId="13428"/>
    <cellStyle name="RowTitles1-Detail 2 3 3 3 8" xfId="13429"/>
    <cellStyle name="RowTitles1-Detail 2 3 3 3 8 2" xfId="13430"/>
    <cellStyle name="RowTitles1-Detail 2 3 3 3 8 2 2" xfId="13431"/>
    <cellStyle name="RowTitles1-Detail 2 3 3 3 8 2 2 2" xfId="13432"/>
    <cellStyle name="RowTitles1-Detail 2 3 3 3 8 2 3" xfId="13433"/>
    <cellStyle name="RowTitles1-Detail 2 3 3 3 8 3" xfId="13434"/>
    <cellStyle name="RowTitles1-Detail 2 3 3 3 8 3 2" xfId="13435"/>
    <cellStyle name="RowTitles1-Detail 2 3 3 3 8 3 2 2" xfId="13436"/>
    <cellStyle name="RowTitles1-Detail 2 3 3 3 8 4" xfId="13437"/>
    <cellStyle name="RowTitles1-Detail 2 3 3 3 8 4 2" xfId="13438"/>
    <cellStyle name="RowTitles1-Detail 2 3 3 3 8 5" xfId="13439"/>
    <cellStyle name="RowTitles1-Detail 2 3 3 3 9" xfId="13440"/>
    <cellStyle name="RowTitles1-Detail 2 3 3 3 9 2" xfId="13441"/>
    <cellStyle name="RowTitles1-Detail 2 3 3 3 9 2 2" xfId="13442"/>
    <cellStyle name="RowTitles1-Detail 2 3 3 3_STUD aligned by INSTIT" xfId="13443"/>
    <cellStyle name="RowTitles1-Detail 2 3 3 4" xfId="693"/>
    <cellStyle name="RowTitles1-Detail 2 3 3 4 10" xfId="13444"/>
    <cellStyle name="RowTitles1-Detail 2 3 3 4 2" xfId="694"/>
    <cellStyle name="RowTitles1-Detail 2 3 3 4 2 2" xfId="13445"/>
    <cellStyle name="RowTitles1-Detail 2 3 3 4 2 2 2" xfId="13446"/>
    <cellStyle name="RowTitles1-Detail 2 3 3 4 2 2 2 2" xfId="13447"/>
    <cellStyle name="RowTitles1-Detail 2 3 3 4 2 2 2 2 2" xfId="13448"/>
    <cellStyle name="RowTitles1-Detail 2 3 3 4 2 2 2 3" xfId="13449"/>
    <cellStyle name="RowTitles1-Detail 2 3 3 4 2 2 3" xfId="13450"/>
    <cellStyle name="RowTitles1-Detail 2 3 3 4 2 2 3 2" xfId="13451"/>
    <cellStyle name="RowTitles1-Detail 2 3 3 4 2 2 3 2 2" xfId="13452"/>
    <cellStyle name="RowTitles1-Detail 2 3 3 4 2 2 4" xfId="13453"/>
    <cellStyle name="RowTitles1-Detail 2 3 3 4 2 2 4 2" xfId="13454"/>
    <cellStyle name="RowTitles1-Detail 2 3 3 4 2 2 5" xfId="13455"/>
    <cellStyle name="RowTitles1-Detail 2 3 3 4 2 3" xfId="13456"/>
    <cellStyle name="RowTitles1-Detail 2 3 3 4 2 3 2" xfId="13457"/>
    <cellStyle name="RowTitles1-Detail 2 3 3 4 2 3 2 2" xfId="13458"/>
    <cellStyle name="RowTitles1-Detail 2 3 3 4 2 3 2 2 2" xfId="13459"/>
    <cellStyle name="RowTitles1-Detail 2 3 3 4 2 3 2 3" xfId="13460"/>
    <cellStyle name="RowTitles1-Detail 2 3 3 4 2 3 3" xfId="13461"/>
    <cellStyle name="RowTitles1-Detail 2 3 3 4 2 3 3 2" xfId="13462"/>
    <cellStyle name="RowTitles1-Detail 2 3 3 4 2 3 3 2 2" xfId="13463"/>
    <cellStyle name="RowTitles1-Detail 2 3 3 4 2 3 4" xfId="13464"/>
    <cellStyle name="RowTitles1-Detail 2 3 3 4 2 3 4 2" xfId="13465"/>
    <cellStyle name="RowTitles1-Detail 2 3 3 4 2 3 5" xfId="13466"/>
    <cellStyle name="RowTitles1-Detail 2 3 3 4 2 4" xfId="13467"/>
    <cellStyle name="RowTitles1-Detail 2 3 3 4 2 4 2" xfId="13468"/>
    <cellStyle name="RowTitles1-Detail 2 3 3 4 2 5" xfId="13469"/>
    <cellStyle name="RowTitles1-Detail 2 3 3 4 2 5 2" xfId="13470"/>
    <cellStyle name="RowTitles1-Detail 2 3 3 4 2 5 2 2" xfId="13471"/>
    <cellStyle name="RowTitles1-Detail 2 3 3 4 2 5 3" xfId="13472"/>
    <cellStyle name="RowTitles1-Detail 2 3 3 4 2 6" xfId="13473"/>
    <cellStyle name="RowTitles1-Detail 2 3 3 4 2 6 2" xfId="13474"/>
    <cellStyle name="RowTitles1-Detail 2 3 3 4 2 6 2 2" xfId="13475"/>
    <cellStyle name="RowTitles1-Detail 2 3 3 4 2 7" xfId="13476"/>
    <cellStyle name="RowTitles1-Detail 2 3 3 4 3" xfId="13477"/>
    <cellStyle name="RowTitles1-Detail 2 3 3 4 3 2" xfId="13478"/>
    <cellStyle name="RowTitles1-Detail 2 3 3 4 3 2 2" xfId="13479"/>
    <cellStyle name="RowTitles1-Detail 2 3 3 4 3 2 2 2" xfId="13480"/>
    <cellStyle name="RowTitles1-Detail 2 3 3 4 3 2 2 2 2" xfId="13481"/>
    <cellStyle name="RowTitles1-Detail 2 3 3 4 3 2 2 3" xfId="13482"/>
    <cellStyle name="RowTitles1-Detail 2 3 3 4 3 2 3" xfId="13483"/>
    <cellStyle name="RowTitles1-Detail 2 3 3 4 3 2 3 2" xfId="13484"/>
    <cellStyle name="RowTitles1-Detail 2 3 3 4 3 2 3 2 2" xfId="13485"/>
    <cellStyle name="RowTitles1-Detail 2 3 3 4 3 2 4" xfId="13486"/>
    <cellStyle name="RowTitles1-Detail 2 3 3 4 3 2 4 2" xfId="13487"/>
    <cellStyle name="RowTitles1-Detail 2 3 3 4 3 2 5" xfId="13488"/>
    <cellStyle name="RowTitles1-Detail 2 3 3 4 3 3" xfId="13489"/>
    <cellStyle name="RowTitles1-Detail 2 3 3 4 3 3 2" xfId="13490"/>
    <cellStyle name="RowTitles1-Detail 2 3 3 4 3 3 2 2" xfId="13491"/>
    <cellStyle name="RowTitles1-Detail 2 3 3 4 3 3 2 2 2" xfId="13492"/>
    <cellStyle name="RowTitles1-Detail 2 3 3 4 3 3 2 3" xfId="13493"/>
    <cellStyle name="RowTitles1-Detail 2 3 3 4 3 3 3" xfId="13494"/>
    <cellStyle name="RowTitles1-Detail 2 3 3 4 3 3 3 2" xfId="13495"/>
    <cellStyle name="RowTitles1-Detail 2 3 3 4 3 3 3 2 2" xfId="13496"/>
    <cellStyle name="RowTitles1-Detail 2 3 3 4 3 3 4" xfId="13497"/>
    <cellStyle name="RowTitles1-Detail 2 3 3 4 3 3 4 2" xfId="13498"/>
    <cellStyle name="RowTitles1-Detail 2 3 3 4 3 3 5" xfId="13499"/>
    <cellStyle name="RowTitles1-Detail 2 3 3 4 3 4" xfId="13500"/>
    <cellStyle name="RowTitles1-Detail 2 3 3 4 3 4 2" xfId="13501"/>
    <cellStyle name="RowTitles1-Detail 2 3 3 4 3 5" xfId="13502"/>
    <cellStyle name="RowTitles1-Detail 2 3 3 4 3 5 2" xfId="13503"/>
    <cellStyle name="RowTitles1-Detail 2 3 3 4 3 5 2 2" xfId="13504"/>
    <cellStyle name="RowTitles1-Detail 2 3 3 4 3 6" xfId="13505"/>
    <cellStyle name="RowTitles1-Detail 2 3 3 4 3 6 2" xfId="13506"/>
    <cellStyle name="RowTitles1-Detail 2 3 3 4 3 7" xfId="13507"/>
    <cellStyle name="RowTitles1-Detail 2 3 3 4 4" xfId="13508"/>
    <cellStyle name="RowTitles1-Detail 2 3 3 4 4 2" xfId="13509"/>
    <cellStyle name="RowTitles1-Detail 2 3 3 4 4 2 2" xfId="13510"/>
    <cellStyle name="RowTitles1-Detail 2 3 3 4 4 2 2 2" xfId="13511"/>
    <cellStyle name="RowTitles1-Detail 2 3 3 4 4 2 2 2 2" xfId="13512"/>
    <cellStyle name="RowTitles1-Detail 2 3 3 4 4 2 2 3" xfId="13513"/>
    <cellStyle name="RowTitles1-Detail 2 3 3 4 4 2 3" xfId="13514"/>
    <cellStyle name="RowTitles1-Detail 2 3 3 4 4 2 3 2" xfId="13515"/>
    <cellStyle name="RowTitles1-Detail 2 3 3 4 4 2 3 2 2" xfId="13516"/>
    <cellStyle name="RowTitles1-Detail 2 3 3 4 4 2 4" xfId="13517"/>
    <cellStyle name="RowTitles1-Detail 2 3 3 4 4 2 4 2" xfId="13518"/>
    <cellStyle name="RowTitles1-Detail 2 3 3 4 4 2 5" xfId="13519"/>
    <cellStyle name="RowTitles1-Detail 2 3 3 4 4 3" xfId="13520"/>
    <cellStyle name="RowTitles1-Detail 2 3 3 4 4 3 2" xfId="13521"/>
    <cellStyle name="RowTitles1-Detail 2 3 3 4 4 3 2 2" xfId="13522"/>
    <cellStyle name="RowTitles1-Detail 2 3 3 4 4 3 2 2 2" xfId="13523"/>
    <cellStyle name="RowTitles1-Detail 2 3 3 4 4 3 2 3" xfId="13524"/>
    <cellStyle name="RowTitles1-Detail 2 3 3 4 4 3 3" xfId="13525"/>
    <cellStyle name="RowTitles1-Detail 2 3 3 4 4 3 3 2" xfId="13526"/>
    <cellStyle name="RowTitles1-Detail 2 3 3 4 4 3 3 2 2" xfId="13527"/>
    <cellStyle name="RowTitles1-Detail 2 3 3 4 4 3 4" xfId="13528"/>
    <cellStyle name="RowTitles1-Detail 2 3 3 4 4 3 4 2" xfId="13529"/>
    <cellStyle name="RowTitles1-Detail 2 3 3 4 4 3 5" xfId="13530"/>
    <cellStyle name="RowTitles1-Detail 2 3 3 4 4 4" xfId="13531"/>
    <cellStyle name="RowTitles1-Detail 2 3 3 4 4 4 2" xfId="13532"/>
    <cellStyle name="RowTitles1-Detail 2 3 3 4 4 5" xfId="13533"/>
    <cellStyle name="RowTitles1-Detail 2 3 3 4 4 5 2" xfId="13534"/>
    <cellStyle name="RowTitles1-Detail 2 3 3 4 4 5 2 2" xfId="13535"/>
    <cellStyle name="RowTitles1-Detail 2 3 3 4 4 5 3" xfId="13536"/>
    <cellStyle name="RowTitles1-Detail 2 3 3 4 4 6" xfId="13537"/>
    <cellStyle name="RowTitles1-Detail 2 3 3 4 4 6 2" xfId="13538"/>
    <cellStyle name="RowTitles1-Detail 2 3 3 4 4 6 2 2" xfId="13539"/>
    <cellStyle name="RowTitles1-Detail 2 3 3 4 4 7" xfId="13540"/>
    <cellStyle name="RowTitles1-Detail 2 3 3 4 4 7 2" xfId="13541"/>
    <cellStyle name="RowTitles1-Detail 2 3 3 4 4 8" xfId="13542"/>
    <cellStyle name="RowTitles1-Detail 2 3 3 4 5" xfId="13543"/>
    <cellStyle name="RowTitles1-Detail 2 3 3 4 5 2" xfId="13544"/>
    <cellStyle name="RowTitles1-Detail 2 3 3 4 5 2 2" xfId="13545"/>
    <cellStyle name="RowTitles1-Detail 2 3 3 4 5 2 2 2" xfId="13546"/>
    <cellStyle name="RowTitles1-Detail 2 3 3 4 5 2 2 2 2" xfId="13547"/>
    <cellStyle name="RowTitles1-Detail 2 3 3 4 5 2 2 3" xfId="13548"/>
    <cellStyle name="RowTitles1-Detail 2 3 3 4 5 2 3" xfId="13549"/>
    <cellStyle name="RowTitles1-Detail 2 3 3 4 5 2 3 2" xfId="13550"/>
    <cellStyle name="RowTitles1-Detail 2 3 3 4 5 2 3 2 2" xfId="13551"/>
    <cellStyle name="RowTitles1-Detail 2 3 3 4 5 2 4" xfId="13552"/>
    <cellStyle name="RowTitles1-Detail 2 3 3 4 5 2 4 2" xfId="13553"/>
    <cellStyle name="RowTitles1-Detail 2 3 3 4 5 2 5" xfId="13554"/>
    <cellStyle name="RowTitles1-Detail 2 3 3 4 5 3" xfId="13555"/>
    <cellStyle name="RowTitles1-Detail 2 3 3 4 5 3 2" xfId="13556"/>
    <cellStyle name="RowTitles1-Detail 2 3 3 4 5 3 2 2" xfId="13557"/>
    <cellStyle name="RowTitles1-Detail 2 3 3 4 5 3 2 2 2" xfId="13558"/>
    <cellStyle name="RowTitles1-Detail 2 3 3 4 5 3 2 3" xfId="13559"/>
    <cellStyle name="RowTitles1-Detail 2 3 3 4 5 3 3" xfId="13560"/>
    <cellStyle name="RowTitles1-Detail 2 3 3 4 5 3 3 2" xfId="13561"/>
    <cellStyle name="RowTitles1-Detail 2 3 3 4 5 3 3 2 2" xfId="13562"/>
    <cellStyle name="RowTitles1-Detail 2 3 3 4 5 3 4" xfId="13563"/>
    <cellStyle name="RowTitles1-Detail 2 3 3 4 5 3 4 2" xfId="13564"/>
    <cellStyle name="RowTitles1-Detail 2 3 3 4 5 3 5" xfId="13565"/>
    <cellStyle name="RowTitles1-Detail 2 3 3 4 5 4" xfId="13566"/>
    <cellStyle name="RowTitles1-Detail 2 3 3 4 5 4 2" xfId="13567"/>
    <cellStyle name="RowTitles1-Detail 2 3 3 4 5 4 2 2" xfId="13568"/>
    <cellStyle name="RowTitles1-Detail 2 3 3 4 5 4 3" xfId="13569"/>
    <cellStyle name="RowTitles1-Detail 2 3 3 4 5 5" xfId="13570"/>
    <cellStyle name="RowTitles1-Detail 2 3 3 4 5 5 2" xfId="13571"/>
    <cellStyle name="RowTitles1-Detail 2 3 3 4 5 5 2 2" xfId="13572"/>
    <cellStyle name="RowTitles1-Detail 2 3 3 4 5 6" xfId="13573"/>
    <cellStyle name="RowTitles1-Detail 2 3 3 4 5 6 2" xfId="13574"/>
    <cellStyle name="RowTitles1-Detail 2 3 3 4 5 7" xfId="13575"/>
    <cellStyle name="RowTitles1-Detail 2 3 3 4 6" xfId="13576"/>
    <cellStyle name="RowTitles1-Detail 2 3 3 4 6 2" xfId="13577"/>
    <cellStyle name="RowTitles1-Detail 2 3 3 4 6 2 2" xfId="13578"/>
    <cellStyle name="RowTitles1-Detail 2 3 3 4 6 2 2 2" xfId="13579"/>
    <cellStyle name="RowTitles1-Detail 2 3 3 4 6 2 2 2 2" xfId="13580"/>
    <cellStyle name="RowTitles1-Detail 2 3 3 4 6 2 2 3" xfId="13581"/>
    <cellStyle name="RowTitles1-Detail 2 3 3 4 6 2 3" xfId="13582"/>
    <cellStyle name="RowTitles1-Detail 2 3 3 4 6 2 3 2" xfId="13583"/>
    <cellStyle name="RowTitles1-Detail 2 3 3 4 6 2 3 2 2" xfId="13584"/>
    <cellStyle name="RowTitles1-Detail 2 3 3 4 6 2 4" xfId="13585"/>
    <cellStyle name="RowTitles1-Detail 2 3 3 4 6 2 4 2" xfId="13586"/>
    <cellStyle name="RowTitles1-Detail 2 3 3 4 6 2 5" xfId="13587"/>
    <cellStyle name="RowTitles1-Detail 2 3 3 4 6 3" xfId="13588"/>
    <cellStyle name="RowTitles1-Detail 2 3 3 4 6 3 2" xfId="13589"/>
    <cellStyle name="RowTitles1-Detail 2 3 3 4 6 3 2 2" xfId="13590"/>
    <cellStyle name="RowTitles1-Detail 2 3 3 4 6 3 2 2 2" xfId="13591"/>
    <cellStyle name="RowTitles1-Detail 2 3 3 4 6 3 2 3" xfId="13592"/>
    <cellStyle name="RowTitles1-Detail 2 3 3 4 6 3 3" xfId="13593"/>
    <cellStyle name="RowTitles1-Detail 2 3 3 4 6 3 3 2" xfId="13594"/>
    <cellStyle name="RowTitles1-Detail 2 3 3 4 6 3 3 2 2" xfId="13595"/>
    <cellStyle name="RowTitles1-Detail 2 3 3 4 6 3 4" xfId="13596"/>
    <cellStyle name="RowTitles1-Detail 2 3 3 4 6 3 4 2" xfId="13597"/>
    <cellStyle name="RowTitles1-Detail 2 3 3 4 6 3 5" xfId="13598"/>
    <cellStyle name="RowTitles1-Detail 2 3 3 4 6 4" xfId="13599"/>
    <cellStyle name="RowTitles1-Detail 2 3 3 4 6 4 2" xfId="13600"/>
    <cellStyle name="RowTitles1-Detail 2 3 3 4 6 4 2 2" xfId="13601"/>
    <cellStyle name="RowTitles1-Detail 2 3 3 4 6 4 3" xfId="13602"/>
    <cellStyle name="RowTitles1-Detail 2 3 3 4 6 5" xfId="13603"/>
    <cellStyle name="RowTitles1-Detail 2 3 3 4 6 5 2" xfId="13604"/>
    <cellStyle name="RowTitles1-Detail 2 3 3 4 6 5 2 2" xfId="13605"/>
    <cellStyle name="RowTitles1-Detail 2 3 3 4 6 6" xfId="13606"/>
    <cellStyle name="RowTitles1-Detail 2 3 3 4 6 6 2" xfId="13607"/>
    <cellStyle name="RowTitles1-Detail 2 3 3 4 6 7" xfId="13608"/>
    <cellStyle name="RowTitles1-Detail 2 3 3 4 7" xfId="13609"/>
    <cellStyle name="RowTitles1-Detail 2 3 3 4 7 2" xfId="13610"/>
    <cellStyle name="RowTitles1-Detail 2 3 3 4 7 2 2" xfId="13611"/>
    <cellStyle name="RowTitles1-Detail 2 3 3 4 7 2 2 2" xfId="13612"/>
    <cellStyle name="RowTitles1-Detail 2 3 3 4 7 2 3" xfId="13613"/>
    <cellStyle name="RowTitles1-Detail 2 3 3 4 7 3" xfId="13614"/>
    <cellStyle name="RowTitles1-Detail 2 3 3 4 7 3 2" xfId="13615"/>
    <cellStyle name="RowTitles1-Detail 2 3 3 4 7 3 2 2" xfId="13616"/>
    <cellStyle name="RowTitles1-Detail 2 3 3 4 7 4" xfId="13617"/>
    <cellStyle name="RowTitles1-Detail 2 3 3 4 7 4 2" xfId="13618"/>
    <cellStyle name="RowTitles1-Detail 2 3 3 4 7 5" xfId="13619"/>
    <cellStyle name="RowTitles1-Detail 2 3 3 4 8" xfId="13620"/>
    <cellStyle name="RowTitles1-Detail 2 3 3 4 8 2" xfId="13621"/>
    <cellStyle name="RowTitles1-Detail 2 3 3 4 9" xfId="13622"/>
    <cellStyle name="RowTitles1-Detail 2 3 3 4 9 2" xfId="13623"/>
    <cellStyle name="RowTitles1-Detail 2 3 3 4 9 2 2" xfId="13624"/>
    <cellStyle name="RowTitles1-Detail 2 3 3 4_STUD aligned by INSTIT" xfId="13625"/>
    <cellStyle name="RowTitles1-Detail 2 3 3 5" xfId="695"/>
    <cellStyle name="RowTitles1-Detail 2 3 3 5 2" xfId="13626"/>
    <cellStyle name="RowTitles1-Detail 2 3 3 5 2 2" xfId="13627"/>
    <cellStyle name="RowTitles1-Detail 2 3 3 5 2 2 2" xfId="13628"/>
    <cellStyle name="RowTitles1-Detail 2 3 3 5 2 2 2 2" xfId="13629"/>
    <cellStyle name="RowTitles1-Detail 2 3 3 5 2 2 3" xfId="13630"/>
    <cellStyle name="RowTitles1-Detail 2 3 3 5 2 3" xfId="13631"/>
    <cellStyle name="RowTitles1-Detail 2 3 3 5 2 3 2" xfId="13632"/>
    <cellStyle name="RowTitles1-Detail 2 3 3 5 2 3 2 2" xfId="13633"/>
    <cellStyle name="RowTitles1-Detail 2 3 3 5 2 4" xfId="13634"/>
    <cellStyle name="RowTitles1-Detail 2 3 3 5 2 4 2" xfId="13635"/>
    <cellStyle name="RowTitles1-Detail 2 3 3 5 2 5" xfId="13636"/>
    <cellStyle name="RowTitles1-Detail 2 3 3 5 3" xfId="13637"/>
    <cellStyle name="RowTitles1-Detail 2 3 3 5 3 2" xfId="13638"/>
    <cellStyle name="RowTitles1-Detail 2 3 3 5 3 2 2" xfId="13639"/>
    <cellStyle name="RowTitles1-Detail 2 3 3 5 3 2 2 2" xfId="13640"/>
    <cellStyle name="RowTitles1-Detail 2 3 3 5 3 2 3" xfId="13641"/>
    <cellStyle name="RowTitles1-Detail 2 3 3 5 3 3" xfId="13642"/>
    <cellStyle name="RowTitles1-Detail 2 3 3 5 3 3 2" xfId="13643"/>
    <cellStyle name="RowTitles1-Detail 2 3 3 5 3 3 2 2" xfId="13644"/>
    <cellStyle name="RowTitles1-Detail 2 3 3 5 3 4" xfId="13645"/>
    <cellStyle name="RowTitles1-Detail 2 3 3 5 3 4 2" xfId="13646"/>
    <cellStyle name="RowTitles1-Detail 2 3 3 5 3 5" xfId="13647"/>
    <cellStyle name="RowTitles1-Detail 2 3 3 5 4" xfId="13648"/>
    <cellStyle name="RowTitles1-Detail 2 3 3 5 4 2" xfId="13649"/>
    <cellStyle name="RowTitles1-Detail 2 3 3 5 5" xfId="13650"/>
    <cellStyle name="RowTitles1-Detail 2 3 3 5 5 2" xfId="13651"/>
    <cellStyle name="RowTitles1-Detail 2 3 3 5 5 2 2" xfId="13652"/>
    <cellStyle name="RowTitles1-Detail 2 3 3 5 5 3" xfId="13653"/>
    <cellStyle name="RowTitles1-Detail 2 3 3 5 6" xfId="13654"/>
    <cellStyle name="RowTitles1-Detail 2 3 3 5 6 2" xfId="13655"/>
    <cellStyle name="RowTitles1-Detail 2 3 3 5 6 2 2" xfId="13656"/>
    <cellStyle name="RowTitles1-Detail 2 3 3 5 7" xfId="13657"/>
    <cellStyle name="RowTitles1-Detail 2 3 3 6" xfId="13658"/>
    <cellStyle name="RowTitles1-Detail 2 3 3 6 2" xfId="13659"/>
    <cellStyle name="RowTitles1-Detail 2 3 3 6 2 2" xfId="13660"/>
    <cellStyle name="RowTitles1-Detail 2 3 3 6 2 2 2" xfId="13661"/>
    <cellStyle name="RowTitles1-Detail 2 3 3 6 2 2 2 2" xfId="13662"/>
    <cellStyle name="RowTitles1-Detail 2 3 3 6 2 2 3" xfId="13663"/>
    <cellStyle name="RowTitles1-Detail 2 3 3 6 2 3" xfId="13664"/>
    <cellStyle name="RowTitles1-Detail 2 3 3 6 2 3 2" xfId="13665"/>
    <cellStyle name="RowTitles1-Detail 2 3 3 6 2 3 2 2" xfId="13666"/>
    <cellStyle name="RowTitles1-Detail 2 3 3 6 2 4" xfId="13667"/>
    <cellStyle name="RowTitles1-Detail 2 3 3 6 2 4 2" xfId="13668"/>
    <cellStyle name="RowTitles1-Detail 2 3 3 6 2 5" xfId="13669"/>
    <cellStyle name="RowTitles1-Detail 2 3 3 6 3" xfId="13670"/>
    <cellStyle name="RowTitles1-Detail 2 3 3 6 3 2" xfId="13671"/>
    <cellStyle name="RowTitles1-Detail 2 3 3 6 3 2 2" xfId="13672"/>
    <cellStyle name="RowTitles1-Detail 2 3 3 6 3 2 2 2" xfId="13673"/>
    <cellStyle name="RowTitles1-Detail 2 3 3 6 3 2 3" xfId="13674"/>
    <cellStyle name="RowTitles1-Detail 2 3 3 6 3 3" xfId="13675"/>
    <cellStyle name="RowTitles1-Detail 2 3 3 6 3 3 2" xfId="13676"/>
    <cellStyle name="RowTitles1-Detail 2 3 3 6 3 3 2 2" xfId="13677"/>
    <cellStyle name="RowTitles1-Detail 2 3 3 6 3 4" xfId="13678"/>
    <cellStyle name="RowTitles1-Detail 2 3 3 6 3 4 2" xfId="13679"/>
    <cellStyle name="RowTitles1-Detail 2 3 3 6 3 5" xfId="13680"/>
    <cellStyle name="RowTitles1-Detail 2 3 3 6 4" xfId="13681"/>
    <cellStyle name="RowTitles1-Detail 2 3 3 6 4 2" xfId="13682"/>
    <cellStyle name="RowTitles1-Detail 2 3 3 6 5" xfId="13683"/>
    <cellStyle name="RowTitles1-Detail 2 3 3 6 5 2" xfId="13684"/>
    <cellStyle name="RowTitles1-Detail 2 3 3 6 5 2 2" xfId="13685"/>
    <cellStyle name="RowTitles1-Detail 2 3 3 6 6" xfId="13686"/>
    <cellStyle name="RowTitles1-Detail 2 3 3 6 6 2" xfId="13687"/>
    <cellStyle name="RowTitles1-Detail 2 3 3 6 7" xfId="13688"/>
    <cellStyle name="RowTitles1-Detail 2 3 3 7" xfId="13689"/>
    <cellStyle name="RowTitles1-Detail 2 3 3 7 2" xfId="13690"/>
    <cellStyle name="RowTitles1-Detail 2 3 3 7 2 2" xfId="13691"/>
    <cellStyle name="RowTitles1-Detail 2 3 3 7 2 2 2" xfId="13692"/>
    <cellStyle name="RowTitles1-Detail 2 3 3 7 2 2 2 2" xfId="13693"/>
    <cellStyle name="RowTitles1-Detail 2 3 3 7 2 2 3" xfId="13694"/>
    <cellStyle name="RowTitles1-Detail 2 3 3 7 2 3" xfId="13695"/>
    <cellStyle name="RowTitles1-Detail 2 3 3 7 2 3 2" xfId="13696"/>
    <cellStyle name="RowTitles1-Detail 2 3 3 7 2 3 2 2" xfId="13697"/>
    <cellStyle name="RowTitles1-Detail 2 3 3 7 2 4" xfId="13698"/>
    <cellStyle name="RowTitles1-Detail 2 3 3 7 2 4 2" xfId="13699"/>
    <cellStyle name="RowTitles1-Detail 2 3 3 7 2 5" xfId="13700"/>
    <cellStyle name="RowTitles1-Detail 2 3 3 7 3" xfId="13701"/>
    <cellStyle name="RowTitles1-Detail 2 3 3 7 3 2" xfId="13702"/>
    <cellStyle name="RowTitles1-Detail 2 3 3 7 3 2 2" xfId="13703"/>
    <cellStyle name="RowTitles1-Detail 2 3 3 7 3 2 2 2" xfId="13704"/>
    <cellStyle name="RowTitles1-Detail 2 3 3 7 3 2 3" xfId="13705"/>
    <cellStyle name="RowTitles1-Detail 2 3 3 7 3 3" xfId="13706"/>
    <cellStyle name="RowTitles1-Detail 2 3 3 7 3 3 2" xfId="13707"/>
    <cellStyle name="RowTitles1-Detail 2 3 3 7 3 3 2 2" xfId="13708"/>
    <cellStyle name="RowTitles1-Detail 2 3 3 7 3 4" xfId="13709"/>
    <cellStyle name="RowTitles1-Detail 2 3 3 7 3 4 2" xfId="13710"/>
    <cellStyle name="RowTitles1-Detail 2 3 3 7 3 5" xfId="13711"/>
    <cellStyle name="RowTitles1-Detail 2 3 3 7 4" xfId="13712"/>
    <cellStyle name="RowTitles1-Detail 2 3 3 7 4 2" xfId="13713"/>
    <cellStyle name="RowTitles1-Detail 2 3 3 7 5" xfId="13714"/>
    <cellStyle name="RowTitles1-Detail 2 3 3 7 5 2" xfId="13715"/>
    <cellStyle name="RowTitles1-Detail 2 3 3 7 5 2 2" xfId="13716"/>
    <cellStyle name="RowTitles1-Detail 2 3 3 7 5 3" xfId="13717"/>
    <cellStyle name="RowTitles1-Detail 2 3 3 7 6" xfId="13718"/>
    <cellStyle name="RowTitles1-Detail 2 3 3 7 6 2" xfId="13719"/>
    <cellStyle name="RowTitles1-Detail 2 3 3 7 6 2 2" xfId="13720"/>
    <cellStyle name="RowTitles1-Detail 2 3 3 7 7" xfId="13721"/>
    <cellStyle name="RowTitles1-Detail 2 3 3 7 7 2" xfId="13722"/>
    <cellStyle name="RowTitles1-Detail 2 3 3 7 8" xfId="13723"/>
    <cellStyle name="RowTitles1-Detail 2 3 3 8" xfId="13724"/>
    <cellStyle name="RowTitles1-Detail 2 3 3 8 2" xfId="13725"/>
    <cellStyle name="RowTitles1-Detail 2 3 3 8 2 2" xfId="13726"/>
    <cellStyle name="RowTitles1-Detail 2 3 3 8 2 2 2" xfId="13727"/>
    <cellStyle name="RowTitles1-Detail 2 3 3 8 2 2 2 2" xfId="13728"/>
    <cellStyle name="RowTitles1-Detail 2 3 3 8 2 2 3" xfId="13729"/>
    <cellStyle name="RowTitles1-Detail 2 3 3 8 2 3" xfId="13730"/>
    <cellStyle name="RowTitles1-Detail 2 3 3 8 2 3 2" xfId="13731"/>
    <cellStyle name="RowTitles1-Detail 2 3 3 8 2 3 2 2" xfId="13732"/>
    <cellStyle name="RowTitles1-Detail 2 3 3 8 2 4" xfId="13733"/>
    <cellStyle name="RowTitles1-Detail 2 3 3 8 2 4 2" xfId="13734"/>
    <cellStyle name="RowTitles1-Detail 2 3 3 8 2 5" xfId="13735"/>
    <cellStyle name="RowTitles1-Detail 2 3 3 8 3" xfId="13736"/>
    <cellStyle name="RowTitles1-Detail 2 3 3 8 3 2" xfId="13737"/>
    <cellStyle name="RowTitles1-Detail 2 3 3 8 3 2 2" xfId="13738"/>
    <cellStyle name="RowTitles1-Detail 2 3 3 8 3 2 2 2" xfId="13739"/>
    <cellStyle name="RowTitles1-Detail 2 3 3 8 3 2 3" xfId="13740"/>
    <cellStyle name="RowTitles1-Detail 2 3 3 8 3 3" xfId="13741"/>
    <cellStyle name="RowTitles1-Detail 2 3 3 8 3 3 2" xfId="13742"/>
    <cellStyle name="RowTitles1-Detail 2 3 3 8 3 3 2 2" xfId="13743"/>
    <cellStyle name="RowTitles1-Detail 2 3 3 8 3 4" xfId="13744"/>
    <cellStyle name="RowTitles1-Detail 2 3 3 8 3 4 2" xfId="13745"/>
    <cellStyle name="RowTitles1-Detail 2 3 3 8 3 5" xfId="13746"/>
    <cellStyle name="RowTitles1-Detail 2 3 3 8 4" xfId="13747"/>
    <cellStyle name="RowTitles1-Detail 2 3 3 8 4 2" xfId="13748"/>
    <cellStyle name="RowTitles1-Detail 2 3 3 8 4 2 2" xfId="13749"/>
    <cellStyle name="RowTitles1-Detail 2 3 3 8 4 3" xfId="13750"/>
    <cellStyle name="RowTitles1-Detail 2 3 3 8 5" xfId="13751"/>
    <cellStyle name="RowTitles1-Detail 2 3 3 8 5 2" xfId="13752"/>
    <cellStyle name="RowTitles1-Detail 2 3 3 8 5 2 2" xfId="13753"/>
    <cellStyle name="RowTitles1-Detail 2 3 3 8 6" xfId="13754"/>
    <cellStyle name="RowTitles1-Detail 2 3 3 8 6 2" xfId="13755"/>
    <cellStyle name="RowTitles1-Detail 2 3 3 8 7" xfId="13756"/>
    <cellStyle name="RowTitles1-Detail 2 3 3 9" xfId="13757"/>
    <cellStyle name="RowTitles1-Detail 2 3 3 9 2" xfId="13758"/>
    <cellStyle name="RowTitles1-Detail 2 3 3 9 2 2" xfId="13759"/>
    <cellStyle name="RowTitles1-Detail 2 3 3 9 2 2 2" xfId="13760"/>
    <cellStyle name="RowTitles1-Detail 2 3 3 9 2 2 2 2" xfId="13761"/>
    <cellStyle name="RowTitles1-Detail 2 3 3 9 2 2 3" xfId="13762"/>
    <cellStyle name="RowTitles1-Detail 2 3 3 9 2 3" xfId="13763"/>
    <cellStyle name="RowTitles1-Detail 2 3 3 9 2 3 2" xfId="13764"/>
    <cellStyle name="RowTitles1-Detail 2 3 3 9 2 3 2 2" xfId="13765"/>
    <cellStyle name="RowTitles1-Detail 2 3 3 9 2 4" xfId="13766"/>
    <cellStyle name="RowTitles1-Detail 2 3 3 9 2 4 2" xfId="13767"/>
    <cellStyle name="RowTitles1-Detail 2 3 3 9 2 5" xfId="13768"/>
    <cellStyle name="RowTitles1-Detail 2 3 3 9 3" xfId="13769"/>
    <cellStyle name="RowTitles1-Detail 2 3 3 9 3 2" xfId="13770"/>
    <cellStyle name="RowTitles1-Detail 2 3 3 9 3 2 2" xfId="13771"/>
    <cellStyle name="RowTitles1-Detail 2 3 3 9 3 2 2 2" xfId="13772"/>
    <cellStyle name="RowTitles1-Detail 2 3 3 9 3 2 3" xfId="13773"/>
    <cellStyle name="RowTitles1-Detail 2 3 3 9 3 3" xfId="13774"/>
    <cellStyle name="RowTitles1-Detail 2 3 3 9 3 3 2" xfId="13775"/>
    <cellStyle name="RowTitles1-Detail 2 3 3 9 3 3 2 2" xfId="13776"/>
    <cellStyle name="RowTitles1-Detail 2 3 3 9 3 4" xfId="13777"/>
    <cellStyle name="RowTitles1-Detail 2 3 3 9 3 4 2" xfId="13778"/>
    <cellStyle name="RowTitles1-Detail 2 3 3 9 3 5" xfId="13779"/>
    <cellStyle name="RowTitles1-Detail 2 3 3 9 4" xfId="13780"/>
    <cellStyle name="RowTitles1-Detail 2 3 3 9 4 2" xfId="13781"/>
    <cellStyle name="RowTitles1-Detail 2 3 3 9 4 2 2" xfId="13782"/>
    <cellStyle name="RowTitles1-Detail 2 3 3 9 4 3" xfId="13783"/>
    <cellStyle name="RowTitles1-Detail 2 3 3 9 5" xfId="13784"/>
    <cellStyle name="RowTitles1-Detail 2 3 3 9 5 2" xfId="13785"/>
    <cellStyle name="RowTitles1-Detail 2 3 3 9 5 2 2" xfId="13786"/>
    <cellStyle name="RowTitles1-Detail 2 3 3 9 6" xfId="13787"/>
    <cellStyle name="RowTitles1-Detail 2 3 3 9 6 2" xfId="13788"/>
    <cellStyle name="RowTitles1-Detail 2 3 3 9 7" xfId="13789"/>
    <cellStyle name="RowTitles1-Detail 2 3 3_STUD aligned by INSTIT" xfId="13790"/>
    <cellStyle name="RowTitles1-Detail 2 3 4" xfId="696"/>
    <cellStyle name="RowTitles1-Detail 2 3 4 10" xfId="13791"/>
    <cellStyle name="RowTitles1-Detail 2 3 4 2" xfId="697"/>
    <cellStyle name="RowTitles1-Detail 2 3 4 2 2" xfId="13792"/>
    <cellStyle name="RowTitles1-Detail 2 3 4 2 2 2" xfId="13793"/>
    <cellStyle name="RowTitles1-Detail 2 3 4 2 2 2 2" xfId="13794"/>
    <cellStyle name="RowTitles1-Detail 2 3 4 2 2 2 2 2" xfId="13795"/>
    <cellStyle name="RowTitles1-Detail 2 3 4 2 2 2 3" xfId="13796"/>
    <cellStyle name="RowTitles1-Detail 2 3 4 2 2 3" xfId="13797"/>
    <cellStyle name="RowTitles1-Detail 2 3 4 2 2 3 2" xfId="13798"/>
    <cellStyle name="RowTitles1-Detail 2 3 4 2 2 3 2 2" xfId="13799"/>
    <cellStyle name="RowTitles1-Detail 2 3 4 2 2 4" xfId="13800"/>
    <cellStyle name="RowTitles1-Detail 2 3 4 2 2 4 2" xfId="13801"/>
    <cellStyle name="RowTitles1-Detail 2 3 4 2 2 5" xfId="13802"/>
    <cellStyle name="RowTitles1-Detail 2 3 4 2 3" xfId="13803"/>
    <cellStyle name="RowTitles1-Detail 2 3 4 2 3 2" xfId="13804"/>
    <cellStyle name="RowTitles1-Detail 2 3 4 2 3 2 2" xfId="13805"/>
    <cellStyle name="RowTitles1-Detail 2 3 4 2 3 2 2 2" xfId="13806"/>
    <cellStyle name="RowTitles1-Detail 2 3 4 2 3 2 3" xfId="13807"/>
    <cellStyle name="RowTitles1-Detail 2 3 4 2 3 3" xfId="13808"/>
    <cellStyle name="RowTitles1-Detail 2 3 4 2 3 3 2" xfId="13809"/>
    <cellStyle name="RowTitles1-Detail 2 3 4 2 3 3 2 2" xfId="13810"/>
    <cellStyle name="RowTitles1-Detail 2 3 4 2 3 4" xfId="13811"/>
    <cellStyle name="RowTitles1-Detail 2 3 4 2 3 4 2" xfId="13812"/>
    <cellStyle name="RowTitles1-Detail 2 3 4 2 3 5" xfId="13813"/>
    <cellStyle name="RowTitles1-Detail 2 3 4 2 4" xfId="13814"/>
    <cellStyle name="RowTitles1-Detail 2 3 4 2 4 2" xfId="13815"/>
    <cellStyle name="RowTitles1-Detail 2 3 4 2 5" xfId="13816"/>
    <cellStyle name="RowTitles1-Detail 2 3 4 2 5 2" xfId="13817"/>
    <cellStyle name="RowTitles1-Detail 2 3 4 2 5 2 2" xfId="13818"/>
    <cellStyle name="RowTitles1-Detail 2 3 4 2 6" xfId="13819"/>
    <cellStyle name="RowTitles1-Detail 2 3 4 3" xfId="13820"/>
    <cellStyle name="RowTitles1-Detail 2 3 4 3 2" xfId="13821"/>
    <cellStyle name="RowTitles1-Detail 2 3 4 3 2 2" xfId="13822"/>
    <cellStyle name="RowTitles1-Detail 2 3 4 3 2 2 2" xfId="13823"/>
    <cellStyle name="RowTitles1-Detail 2 3 4 3 2 2 2 2" xfId="13824"/>
    <cellStyle name="RowTitles1-Detail 2 3 4 3 2 2 3" xfId="13825"/>
    <cellStyle name="RowTitles1-Detail 2 3 4 3 2 3" xfId="13826"/>
    <cellStyle name="RowTitles1-Detail 2 3 4 3 2 3 2" xfId="13827"/>
    <cellStyle name="RowTitles1-Detail 2 3 4 3 2 3 2 2" xfId="13828"/>
    <cellStyle name="RowTitles1-Detail 2 3 4 3 2 4" xfId="13829"/>
    <cellStyle name="RowTitles1-Detail 2 3 4 3 2 4 2" xfId="13830"/>
    <cellStyle name="RowTitles1-Detail 2 3 4 3 2 5" xfId="13831"/>
    <cellStyle name="RowTitles1-Detail 2 3 4 3 3" xfId="13832"/>
    <cellStyle name="RowTitles1-Detail 2 3 4 3 3 2" xfId="13833"/>
    <cellStyle name="RowTitles1-Detail 2 3 4 3 3 2 2" xfId="13834"/>
    <cellStyle name="RowTitles1-Detail 2 3 4 3 3 2 2 2" xfId="13835"/>
    <cellStyle name="RowTitles1-Detail 2 3 4 3 3 2 3" xfId="13836"/>
    <cellStyle name="RowTitles1-Detail 2 3 4 3 3 3" xfId="13837"/>
    <cellStyle name="RowTitles1-Detail 2 3 4 3 3 3 2" xfId="13838"/>
    <cellStyle name="RowTitles1-Detail 2 3 4 3 3 3 2 2" xfId="13839"/>
    <cellStyle name="RowTitles1-Detail 2 3 4 3 3 4" xfId="13840"/>
    <cellStyle name="RowTitles1-Detail 2 3 4 3 3 4 2" xfId="13841"/>
    <cellStyle name="RowTitles1-Detail 2 3 4 3 3 5" xfId="13842"/>
    <cellStyle name="RowTitles1-Detail 2 3 4 3 4" xfId="13843"/>
    <cellStyle name="RowTitles1-Detail 2 3 4 3 4 2" xfId="13844"/>
    <cellStyle name="RowTitles1-Detail 2 3 4 3 5" xfId="13845"/>
    <cellStyle name="RowTitles1-Detail 2 3 4 3 5 2" xfId="13846"/>
    <cellStyle name="RowTitles1-Detail 2 3 4 3 5 2 2" xfId="13847"/>
    <cellStyle name="RowTitles1-Detail 2 3 4 3 5 3" xfId="13848"/>
    <cellStyle name="RowTitles1-Detail 2 3 4 3 6" xfId="13849"/>
    <cellStyle name="RowTitles1-Detail 2 3 4 3 6 2" xfId="13850"/>
    <cellStyle name="RowTitles1-Detail 2 3 4 3 6 2 2" xfId="13851"/>
    <cellStyle name="RowTitles1-Detail 2 3 4 3 7" xfId="13852"/>
    <cellStyle name="RowTitles1-Detail 2 3 4 3 7 2" xfId="13853"/>
    <cellStyle name="RowTitles1-Detail 2 3 4 3 8" xfId="13854"/>
    <cellStyle name="RowTitles1-Detail 2 3 4 4" xfId="13855"/>
    <cellStyle name="RowTitles1-Detail 2 3 4 4 2" xfId="13856"/>
    <cellStyle name="RowTitles1-Detail 2 3 4 4 2 2" xfId="13857"/>
    <cellStyle name="RowTitles1-Detail 2 3 4 4 2 2 2" xfId="13858"/>
    <cellStyle name="RowTitles1-Detail 2 3 4 4 2 2 2 2" xfId="13859"/>
    <cellStyle name="RowTitles1-Detail 2 3 4 4 2 2 3" xfId="13860"/>
    <cellStyle name="RowTitles1-Detail 2 3 4 4 2 3" xfId="13861"/>
    <cellStyle name="RowTitles1-Detail 2 3 4 4 2 3 2" xfId="13862"/>
    <cellStyle name="RowTitles1-Detail 2 3 4 4 2 3 2 2" xfId="13863"/>
    <cellStyle name="RowTitles1-Detail 2 3 4 4 2 4" xfId="13864"/>
    <cellStyle name="RowTitles1-Detail 2 3 4 4 2 4 2" xfId="13865"/>
    <cellStyle name="RowTitles1-Detail 2 3 4 4 2 5" xfId="13866"/>
    <cellStyle name="RowTitles1-Detail 2 3 4 4 3" xfId="13867"/>
    <cellStyle name="RowTitles1-Detail 2 3 4 4 3 2" xfId="13868"/>
    <cellStyle name="RowTitles1-Detail 2 3 4 4 3 2 2" xfId="13869"/>
    <cellStyle name="RowTitles1-Detail 2 3 4 4 3 2 2 2" xfId="13870"/>
    <cellStyle name="RowTitles1-Detail 2 3 4 4 3 2 3" xfId="13871"/>
    <cellStyle name="RowTitles1-Detail 2 3 4 4 3 3" xfId="13872"/>
    <cellStyle name="RowTitles1-Detail 2 3 4 4 3 3 2" xfId="13873"/>
    <cellStyle name="RowTitles1-Detail 2 3 4 4 3 3 2 2" xfId="13874"/>
    <cellStyle name="RowTitles1-Detail 2 3 4 4 3 4" xfId="13875"/>
    <cellStyle name="RowTitles1-Detail 2 3 4 4 3 4 2" xfId="13876"/>
    <cellStyle name="RowTitles1-Detail 2 3 4 4 3 5" xfId="13877"/>
    <cellStyle name="RowTitles1-Detail 2 3 4 4 4" xfId="13878"/>
    <cellStyle name="RowTitles1-Detail 2 3 4 4 4 2" xfId="13879"/>
    <cellStyle name="RowTitles1-Detail 2 3 4 4 4 2 2" xfId="13880"/>
    <cellStyle name="RowTitles1-Detail 2 3 4 4 4 3" xfId="13881"/>
    <cellStyle name="RowTitles1-Detail 2 3 4 4 5" xfId="13882"/>
    <cellStyle name="RowTitles1-Detail 2 3 4 4 5 2" xfId="13883"/>
    <cellStyle name="RowTitles1-Detail 2 3 4 4 5 2 2" xfId="13884"/>
    <cellStyle name="RowTitles1-Detail 2 3 4 4 6" xfId="13885"/>
    <cellStyle name="RowTitles1-Detail 2 3 4 4 6 2" xfId="13886"/>
    <cellStyle name="RowTitles1-Detail 2 3 4 4 7" xfId="13887"/>
    <cellStyle name="RowTitles1-Detail 2 3 4 5" xfId="13888"/>
    <cellStyle name="RowTitles1-Detail 2 3 4 5 2" xfId="13889"/>
    <cellStyle name="RowTitles1-Detail 2 3 4 5 2 2" xfId="13890"/>
    <cellStyle name="RowTitles1-Detail 2 3 4 5 2 2 2" xfId="13891"/>
    <cellStyle name="RowTitles1-Detail 2 3 4 5 2 2 2 2" xfId="13892"/>
    <cellStyle name="RowTitles1-Detail 2 3 4 5 2 2 3" xfId="13893"/>
    <cellStyle name="RowTitles1-Detail 2 3 4 5 2 3" xfId="13894"/>
    <cellStyle name="RowTitles1-Detail 2 3 4 5 2 3 2" xfId="13895"/>
    <cellStyle name="RowTitles1-Detail 2 3 4 5 2 3 2 2" xfId="13896"/>
    <cellStyle name="RowTitles1-Detail 2 3 4 5 2 4" xfId="13897"/>
    <cellStyle name="RowTitles1-Detail 2 3 4 5 2 4 2" xfId="13898"/>
    <cellStyle name="RowTitles1-Detail 2 3 4 5 2 5" xfId="13899"/>
    <cellStyle name="RowTitles1-Detail 2 3 4 5 3" xfId="13900"/>
    <cellStyle name="RowTitles1-Detail 2 3 4 5 3 2" xfId="13901"/>
    <cellStyle name="RowTitles1-Detail 2 3 4 5 3 2 2" xfId="13902"/>
    <cellStyle name="RowTitles1-Detail 2 3 4 5 3 2 2 2" xfId="13903"/>
    <cellStyle name="RowTitles1-Detail 2 3 4 5 3 2 3" xfId="13904"/>
    <cellStyle name="RowTitles1-Detail 2 3 4 5 3 3" xfId="13905"/>
    <cellStyle name="RowTitles1-Detail 2 3 4 5 3 3 2" xfId="13906"/>
    <cellStyle name="RowTitles1-Detail 2 3 4 5 3 3 2 2" xfId="13907"/>
    <cellStyle name="RowTitles1-Detail 2 3 4 5 3 4" xfId="13908"/>
    <cellStyle name="RowTitles1-Detail 2 3 4 5 3 4 2" xfId="13909"/>
    <cellStyle name="RowTitles1-Detail 2 3 4 5 3 5" xfId="13910"/>
    <cellStyle name="RowTitles1-Detail 2 3 4 5 4" xfId="13911"/>
    <cellStyle name="RowTitles1-Detail 2 3 4 5 4 2" xfId="13912"/>
    <cellStyle name="RowTitles1-Detail 2 3 4 5 4 2 2" xfId="13913"/>
    <cellStyle name="RowTitles1-Detail 2 3 4 5 4 3" xfId="13914"/>
    <cellStyle name="RowTitles1-Detail 2 3 4 5 5" xfId="13915"/>
    <cellStyle name="RowTitles1-Detail 2 3 4 5 5 2" xfId="13916"/>
    <cellStyle name="RowTitles1-Detail 2 3 4 5 5 2 2" xfId="13917"/>
    <cellStyle name="RowTitles1-Detail 2 3 4 5 6" xfId="13918"/>
    <cellStyle name="RowTitles1-Detail 2 3 4 5 6 2" xfId="13919"/>
    <cellStyle name="RowTitles1-Detail 2 3 4 5 7" xfId="13920"/>
    <cellStyle name="RowTitles1-Detail 2 3 4 6" xfId="13921"/>
    <cellStyle name="RowTitles1-Detail 2 3 4 6 2" xfId="13922"/>
    <cellStyle name="RowTitles1-Detail 2 3 4 6 2 2" xfId="13923"/>
    <cellStyle name="RowTitles1-Detail 2 3 4 6 2 2 2" xfId="13924"/>
    <cellStyle name="RowTitles1-Detail 2 3 4 6 2 2 2 2" xfId="13925"/>
    <cellStyle name="RowTitles1-Detail 2 3 4 6 2 2 3" xfId="13926"/>
    <cellStyle name="RowTitles1-Detail 2 3 4 6 2 3" xfId="13927"/>
    <cellStyle name="RowTitles1-Detail 2 3 4 6 2 3 2" xfId="13928"/>
    <cellStyle name="RowTitles1-Detail 2 3 4 6 2 3 2 2" xfId="13929"/>
    <cellStyle name="RowTitles1-Detail 2 3 4 6 2 4" xfId="13930"/>
    <cellStyle name="RowTitles1-Detail 2 3 4 6 2 4 2" xfId="13931"/>
    <cellStyle name="RowTitles1-Detail 2 3 4 6 2 5" xfId="13932"/>
    <cellStyle name="RowTitles1-Detail 2 3 4 6 3" xfId="13933"/>
    <cellStyle name="RowTitles1-Detail 2 3 4 6 3 2" xfId="13934"/>
    <cellStyle name="RowTitles1-Detail 2 3 4 6 3 2 2" xfId="13935"/>
    <cellStyle name="RowTitles1-Detail 2 3 4 6 3 2 2 2" xfId="13936"/>
    <cellStyle name="RowTitles1-Detail 2 3 4 6 3 2 3" xfId="13937"/>
    <cellStyle name="RowTitles1-Detail 2 3 4 6 3 3" xfId="13938"/>
    <cellStyle name="RowTitles1-Detail 2 3 4 6 3 3 2" xfId="13939"/>
    <cellStyle name="RowTitles1-Detail 2 3 4 6 3 3 2 2" xfId="13940"/>
    <cellStyle name="RowTitles1-Detail 2 3 4 6 3 4" xfId="13941"/>
    <cellStyle name="RowTitles1-Detail 2 3 4 6 3 4 2" xfId="13942"/>
    <cellStyle name="RowTitles1-Detail 2 3 4 6 3 5" xfId="13943"/>
    <cellStyle name="RowTitles1-Detail 2 3 4 6 4" xfId="13944"/>
    <cellStyle name="RowTitles1-Detail 2 3 4 6 4 2" xfId="13945"/>
    <cellStyle name="RowTitles1-Detail 2 3 4 6 4 2 2" xfId="13946"/>
    <cellStyle name="RowTitles1-Detail 2 3 4 6 4 3" xfId="13947"/>
    <cellStyle name="RowTitles1-Detail 2 3 4 6 5" xfId="13948"/>
    <cellStyle name="RowTitles1-Detail 2 3 4 6 5 2" xfId="13949"/>
    <cellStyle name="RowTitles1-Detail 2 3 4 6 5 2 2" xfId="13950"/>
    <cellStyle name="RowTitles1-Detail 2 3 4 6 6" xfId="13951"/>
    <cellStyle name="RowTitles1-Detail 2 3 4 6 6 2" xfId="13952"/>
    <cellStyle name="RowTitles1-Detail 2 3 4 6 7" xfId="13953"/>
    <cellStyle name="RowTitles1-Detail 2 3 4 7" xfId="13954"/>
    <cellStyle name="RowTitles1-Detail 2 3 4 7 2" xfId="13955"/>
    <cellStyle name="RowTitles1-Detail 2 3 4 7 2 2" xfId="13956"/>
    <cellStyle name="RowTitles1-Detail 2 3 4 7 2 2 2" xfId="13957"/>
    <cellStyle name="RowTitles1-Detail 2 3 4 7 2 3" xfId="13958"/>
    <cellStyle name="RowTitles1-Detail 2 3 4 7 3" xfId="13959"/>
    <cellStyle name="RowTitles1-Detail 2 3 4 7 3 2" xfId="13960"/>
    <cellStyle name="RowTitles1-Detail 2 3 4 7 3 2 2" xfId="13961"/>
    <cellStyle name="RowTitles1-Detail 2 3 4 7 4" xfId="13962"/>
    <cellStyle name="RowTitles1-Detail 2 3 4 7 4 2" xfId="13963"/>
    <cellStyle name="RowTitles1-Detail 2 3 4 7 5" xfId="13964"/>
    <cellStyle name="RowTitles1-Detail 2 3 4 8" xfId="13965"/>
    <cellStyle name="RowTitles1-Detail 2 3 4 8 2" xfId="13966"/>
    <cellStyle name="RowTitles1-Detail 2 3 4 9" xfId="13967"/>
    <cellStyle name="RowTitles1-Detail 2 3 4 9 2" xfId="13968"/>
    <cellStyle name="RowTitles1-Detail 2 3 4 9 2 2" xfId="13969"/>
    <cellStyle name="RowTitles1-Detail 2 3 4_STUD aligned by INSTIT" xfId="13970"/>
    <cellStyle name="RowTitles1-Detail 2 3 5" xfId="698"/>
    <cellStyle name="RowTitles1-Detail 2 3 5 10" xfId="13971"/>
    <cellStyle name="RowTitles1-Detail 2 3 5 2" xfId="699"/>
    <cellStyle name="RowTitles1-Detail 2 3 5 2 2" xfId="13972"/>
    <cellStyle name="RowTitles1-Detail 2 3 5 2 2 2" xfId="13973"/>
    <cellStyle name="RowTitles1-Detail 2 3 5 2 2 2 2" xfId="13974"/>
    <cellStyle name="RowTitles1-Detail 2 3 5 2 2 2 2 2" xfId="13975"/>
    <cellStyle name="RowTitles1-Detail 2 3 5 2 2 2 3" xfId="13976"/>
    <cellStyle name="RowTitles1-Detail 2 3 5 2 2 3" xfId="13977"/>
    <cellStyle name="RowTitles1-Detail 2 3 5 2 2 3 2" xfId="13978"/>
    <cellStyle name="RowTitles1-Detail 2 3 5 2 2 3 2 2" xfId="13979"/>
    <cellStyle name="RowTitles1-Detail 2 3 5 2 2 4" xfId="13980"/>
    <cellStyle name="RowTitles1-Detail 2 3 5 2 2 4 2" xfId="13981"/>
    <cellStyle name="RowTitles1-Detail 2 3 5 2 2 5" xfId="13982"/>
    <cellStyle name="RowTitles1-Detail 2 3 5 2 3" xfId="13983"/>
    <cellStyle name="RowTitles1-Detail 2 3 5 2 3 2" xfId="13984"/>
    <cellStyle name="RowTitles1-Detail 2 3 5 2 3 2 2" xfId="13985"/>
    <cellStyle name="RowTitles1-Detail 2 3 5 2 3 2 2 2" xfId="13986"/>
    <cellStyle name="RowTitles1-Detail 2 3 5 2 3 2 3" xfId="13987"/>
    <cellStyle name="RowTitles1-Detail 2 3 5 2 3 3" xfId="13988"/>
    <cellStyle name="RowTitles1-Detail 2 3 5 2 3 3 2" xfId="13989"/>
    <cellStyle name="RowTitles1-Detail 2 3 5 2 3 3 2 2" xfId="13990"/>
    <cellStyle name="RowTitles1-Detail 2 3 5 2 3 4" xfId="13991"/>
    <cellStyle name="RowTitles1-Detail 2 3 5 2 3 4 2" xfId="13992"/>
    <cellStyle name="RowTitles1-Detail 2 3 5 2 3 5" xfId="13993"/>
    <cellStyle name="RowTitles1-Detail 2 3 5 2 4" xfId="13994"/>
    <cellStyle name="RowTitles1-Detail 2 3 5 2 4 2" xfId="13995"/>
    <cellStyle name="RowTitles1-Detail 2 3 5 2 5" xfId="13996"/>
    <cellStyle name="RowTitles1-Detail 2 3 5 2 5 2" xfId="13997"/>
    <cellStyle name="RowTitles1-Detail 2 3 5 2 5 2 2" xfId="13998"/>
    <cellStyle name="RowTitles1-Detail 2 3 5 2 5 3" xfId="13999"/>
    <cellStyle name="RowTitles1-Detail 2 3 5 2 6" xfId="14000"/>
    <cellStyle name="RowTitles1-Detail 2 3 5 2 6 2" xfId="14001"/>
    <cellStyle name="RowTitles1-Detail 2 3 5 2 6 2 2" xfId="14002"/>
    <cellStyle name="RowTitles1-Detail 2 3 5 2 7" xfId="14003"/>
    <cellStyle name="RowTitles1-Detail 2 3 5 2 7 2" xfId="14004"/>
    <cellStyle name="RowTitles1-Detail 2 3 5 2 8" xfId="14005"/>
    <cellStyle name="RowTitles1-Detail 2 3 5 2 9" xfId="14006"/>
    <cellStyle name="RowTitles1-Detail 2 3 5 3" xfId="14007"/>
    <cellStyle name="RowTitles1-Detail 2 3 5 3 2" xfId="14008"/>
    <cellStyle name="RowTitles1-Detail 2 3 5 3 2 2" xfId="14009"/>
    <cellStyle name="RowTitles1-Detail 2 3 5 3 2 2 2" xfId="14010"/>
    <cellStyle name="RowTitles1-Detail 2 3 5 3 2 2 2 2" xfId="14011"/>
    <cellStyle name="RowTitles1-Detail 2 3 5 3 2 2 3" xfId="14012"/>
    <cellStyle name="RowTitles1-Detail 2 3 5 3 2 3" xfId="14013"/>
    <cellStyle name="RowTitles1-Detail 2 3 5 3 2 3 2" xfId="14014"/>
    <cellStyle name="RowTitles1-Detail 2 3 5 3 2 3 2 2" xfId="14015"/>
    <cellStyle name="RowTitles1-Detail 2 3 5 3 2 4" xfId="14016"/>
    <cellStyle name="RowTitles1-Detail 2 3 5 3 2 4 2" xfId="14017"/>
    <cellStyle name="RowTitles1-Detail 2 3 5 3 2 5" xfId="14018"/>
    <cellStyle name="RowTitles1-Detail 2 3 5 3 3" xfId="14019"/>
    <cellStyle name="RowTitles1-Detail 2 3 5 3 3 2" xfId="14020"/>
    <cellStyle name="RowTitles1-Detail 2 3 5 3 3 2 2" xfId="14021"/>
    <cellStyle name="RowTitles1-Detail 2 3 5 3 3 2 2 2" xfId="14022"/>
    <cellStyle name="RowTitles1-Detail 2 3 5 3 3 2 3" xfId="14023"/>
    <cellStyle name="RowTitles1-Detail 2 3 5 3 3 3" xfId="14024"/>
    <cellStyle name="RowTitles1-Detail 2 3 5 3 3 3 2" xfId="14025"/>
    <cellStyle name="RowTitles1-Detail 2 3 5 3 3 3 2 2" xfId="14026"/>
    <cellStyle name="RowTitles1-Detail 2 3 5 3 3 4" xfId="14027"/>
    <cellStyle name="RowTitles1-Detail 2 3 5 3 3 4 2" xfId="14028"/>
    <cellStyle name="RowTitles1-Detail 2 3 5 3 3 5" xfId="14029"/>
    <cellStyle name="RowTitles1-Detail 2 3 5 3 4" xfId="14030"/>
    <cellStyle name="RowTitles1-Detail 2 3 5 3 4 2" xfId="14031"/>
    <cellStyle name="RowTitles1-Detail 2 3 5 3 5" xfId="14032"/>
    <cellStyle name="RowTitles1-Detail 2 3 5 3 5 2" xfId="14033"/>
    <cellStyle name="RowTitles1-Detail 2 3 5 3 5 2 2" xfId="14034"/>
    <cellStyle name="RowTitles1-Detail 2 3 5 4" xfId="14035"/>
    <cellStyle name="RowTitles1-Detail 2 3 5 4 2" xfId="14036"/>
    <cellStyle name="RowTitles1-Detail 2 3 5 4 2 2" xfId="14037"/>
    <cellStyle name="RowTitles1-Detail 2 3 5 4 2 2 2" xfId="14038"/>
    <cellStyle name="RowTitles1-Detail 2 3 5 4 2 2 2 2" xfId="14039"/>
    <cellStyle name="RowTitles1-Detail 2 3 5 4 2 2 3" xfId="14040"/>
    <cellStyle name="RowTitles1-Detail 2 3 5 4 2 3" xfId="14041"/>
    <cellStyle name="RowTitles1-Detail 2 3 5 4 2 3 2" xfId="14042"/>
    <cellStyle name="RowTitles1-Detail 2 3 5 4 2 3 2 2" xfId="14043"/>
    <cellStyle name="RowTitles1-Detail 2 3 5 4 2 4" xfId="14044"/>
    <cellStyle name="RowTitles1-Detail 2 3 5 4 2 4 2" xfId="14045"/>
    <cellStyle name="RowTitles1-Detail 2 3 5 4 2 5" xfId="14046"/>
    <cellStyle name="RowTitles1-Detail 2 3 5 4 3" xfId="14047"/>
    <cellStyle name="RowTitles1-Detail 2 3 5 4 3 2" xfId="14048"/>
    <cellStyle name="RowTitles1-Detail 2 3 5 4 3 2 2" xfId="14049"/>
    <cellStyle name="RowTitles1-Detail 2 3 5 4 3 2 2 2" xfId="14050"/>
    <cellStyle name="RowTitles1-Detail 2 3 5 4 3 2 3" xfId="14051"/>
    <cellStyle name="RowTitles1-Detail 2 3 5 4 3 3" xfId="14052"/>
    <cellStyle name="RowTitles1-Detail 2 3 5 4 3 3 2" xfId="14053"/>
    <cellStyle name="RowTitles1-Detail 2 3 5 4 3 3 2 2" xfId="14054"/>
    <cellStyle name="RowTitles1-Detail 2 3 5 4 3 4" xfId="14055"/>
    <cellStyle name="RowTitles1-Detail 2 3 5 4 3 4 2" xfId="14056"/>
    <cellStyle name="RowTitles1-Detail 2 3 5 4 3 5" xfId="14057"/>
    <cellStyle name="RowTitles1-Detail 2 3 5 4 4" xfId="14058"/>
    <cellStyle name="RowTitles1-Detail 2 3 5 4 4 2" xfId="14059"/>
    <cellStyle name="RowTitles1-Detail 2 3 5 4 4 2 2" xfId="14060"/>
    <cellStyle name="RowTitles1-Detail 2 3 5 4 4 3" xfId="14061"/>
    <cellStyle name="RowTitles1-Detail 2 3 5 4 5" xfId="14062"/>
    <cellStyle name="RowTitles1-Detail 2 3 5 4 5 2" xfId="14063"/>
    <cellStyle name="RowTitles1-Detail 2 3 5 4 5 2 2" xfId="14064"/>
    <cellStyle name="RowTitles1-Detail 2 3 5 4 6" xfId="14065"/>
    <cellStyle name="RowTitles1-Detail 2 3 5 4 6 2" xfId="14066"/>
    <cellStyle name="RowTitles1-Detail 2 3 5 4 7" xfId="14067"/>
    <cellStyle name="RowTitles1-Detail 2 3 5 5" xfId="14068"/>
    <cellStyle name="RowTitles1-Detail 2 3 5 5 2" xfId="14069"/>
    <cellStyle name="RowTitles1-Detail 2 3 5 5 2 2" xfId="14070"/>
    <cellStyle name="RowTitles1-Detail 2 3 5 5 2 2 2" xfId="14071"/>
    <cellStyle name="RowTitles1-Detail 2 3 5 5 2 2 2 2" xfId="14072"/>
    <cellStyle name="RowTitles1-Detail 2 3 5 5 2 2 3" xfId="14073"/>
    <cellStyle name="RowTitles1-Detail 2 3 5 5 2 3" xfId="14074"/>
    <cellStyle name="RowTitles1-Detail 2 3 5 5 2 3 2" xfId="14075"/>
    <cellStyle name="RowTitles1-Detail 2 3 5 5 2 3 2 2" xfId="14076"/>
    <cellStyle name="RowTitles1-Detail 2 3 5 5 2 4" xfId="14077"/>
    <cellStyle name="RowTitles1-Detail 2 3 5 5 2 4 2" xfId="14078"/>
    <cellStyle name="RowTitles1-Detail 2 3 5 5 2 5" xfId="14079"/>
    <cellStyle name="RowTitles1-Detail 2 3 5 5 3" xfId="14080"/>
    <cellStyle name="RowTitles1-Detail 2 3 5 5 3 2" xfId="14081"/>
    <cellStyle name="RowTitles1-Detail 2 3 5 5 3 2 2" xfId="14082"/>
    <cellStyle name="RowTitles1-Detail 2 3 5 5 3 2 2 2" xfId="14083"/>
    <cellStyle name="RowTitles1-Detail 2 3 5 5 3 2 3" xfId="14084"/>
    <cellStyle name="RowTitles1-Detail 2 3 5 5 3 3" xfId="14085"/>
    <cellStyle name="RowTitles1-Detail 2 3 5 5 3 3 2" xfId="14086"/>
    <cellStyle name="RowTitles1-Detail 2 3 5 5 3 3 2 2" xfId="14087"/>
    <cellStyle name="RowTitles1-Detail 2 3 5 5 3 4" xfId="14088"/>
    <cellStyle name="RowTitles1-Detail 2 3 5 5 3 4 2" xfId="14089"/>
    <cellStyle name="RowTitles1-Detail 2 3 5 5 3 5" xfId="14090"/>
    <cellStyle name="RowTitles1-Detail 2 3 5 5 4" xfId="14091"/>
    <cellStyle name="RowTitles1-Detail 2 3 5 5 4 2" xfId="14092"/>
    <cellStyle name="RowTitles1-Detail 2 3 5 5 4 2 2" xfId="14093"/>
    <cellStyle name="RowTitles1-Detail 2 3 5 5 4 3" xfId="14094"/>
    <cellStyle name="RowTitles1-Detail 2 3 5 5 5" xfId="14095"/>
    <cellStyle name="RowTitles1-Detail 2 3 5 5 5 2" xfId="14096"/>
    <cellStyle name="RowTitles1-Detail 2 3 5 5 5 2 2" xfId="14097"/>
    <cellStyle name="RowTitles1-Detail 2 3 5 5 6" xfId="14098"/>
    <cellStyle name="RowTitles1-Detail 2 3 5 5 6 2" xfId="14099"/>
    <cellStyle name="RowTitles1-Detail 2 3 5 5 7" xfId="14100"/>
    <cellStyle name="RowTitles1-Detail 2 3 5 6" xfId="14101"/>
    <cellStyle name="RowTitles1-Detail 2 3 5 6 2" xfId="14102"/>
    <cellStyle name="RowTitles1-Detail 2 3 5 6 2 2" xfId="14103"/>
    <cellStyle name="RowTitles1-Detail 2 3 5 6 2 2 2" xfId="14104"/>
    <cellStyle name="RowTitles1-Detail 2 3 5 6 2 2 2 2" xfId="14105"/>
    <cellStyle name="RowTitles1-Detail 2 3 5 6 2 2 3" xfId="14106"/>
    <cellStyle name="RowTitles1-Detail 2 3 5 6 2 3" xfId="14107"/>
    <cellStyle name="RowTitles1-Detail 2 3 5 6 2 3 2" xfId="14108"/>
    <cellStyle name="RowTitles1-Detail 2 3 5 6 2 3 2 2" xfId="14109"/>
    <cellStyle name="RowTitles1-Detail 2 3 5 6 2 4" xfId="14110"/>
    <cellStyle name="RowTitles1-Detail 2 3 5 6 2 4 2" xfId="14111"/>
    <cellStyle name="RowTitles1-Detail 2 3 5 6 2 5" xfId="14112"/>
    <cellStyle name="RowTitles1-Detail 2 3 5 6 3" xfId="14113"/>
    <cellStyle name="RowTitles1-Detail 2 3 5 6 3 2" xfId="14114"/>
    <cellStyle name="RowTitles1-Detail 2 3 5 6 3 2 2" xfId="14115"/>
    <cellStyle name="RowTitles1-Detail 2 3 5 6 3 2 2 2" xfId="14116"/>
    <cellStyle name="RowTitles1-Detail 2 3 5 6 3 2 3" xfId="14117"/>
    <cellStyle name="RowTitles1-Detail 2 3 5 6 3 3" xfId="14118"/>
    <cellStyle name="RowTitles1-Detail 2 3 5 6 3 3 2" xfId="14119"/>
    <cellStyle name="RowTitles1-Detail 2 3 5 6 3 3 2 2" xfId="14120"/>
    <cellStyle name="RowTitles1-Detail 2 3 5 6 3 4" xfId="14121"/>
    <cellStyle name="RowTitles1-Detail 2 3 5 6 3 4 2" xfId="14122"/>
    <cellStyle name="RowTitles1-Detail 2 3 5 6 3 5" xfId="14123"/>
    <cellStyle name="RowTitles1-Detail 2 3 5 6 4" xfId="14124"/>
    <cellStyle name="RowTitles1-Detail 2 3 5 6 4 2" xfId="14125"/>
    <cellStyle name="RowTitles1-Detail 2 3 5 6 4 2 2" xfId="14126"/>
    <cellStyle name="RowTitles1-Detail 2 3 5 6 4 3" xfId="14127"/>
    <cellStyle name="RowTitles1-Detail 2 3 5 6 5" xfId="14128"/>
    <cellStyle name="RowTitles1-Detail 2 3 5 6 5 2" xfId="14129"/>
    <cellStyle name="RowTitles1-Detail 2 3 5 6 5 2 2" xfId="14130"/>
    <cellStyle name="RowTitles1-Detail 2 3 5 6 6" xfId="14131"/>
    <cellStyle name="RowTitles1-Detail 2 3 5 6 6 2" xfId="14132"/>
    <cellStyle name="RowTitles1-Detail 2 3 5 6 7" xfId="14133"/>
    <cellStyle name="RowTitles1-Detail 2 3 5 7" xfId="14134"/>
    <cellStyle name="RowTitles1-Detail 2 3 5 7 2" xfId="14135"/>
    <cellStyle name="RowTitles1-Detail 2 3 5 7 2 2" xfId="14136"/>
    <cellStyle name="RowTitles1-Detail 2 3 5 7 2 2 2" xfId="14137"/>
    <cellStyle name="RowTitles1-Detail 2 3 5 7 2 3" xfId="14138"/>
    <cellStyle name="RowTitles1-Detail 2 3 5 7 3" xfId="14139"/>
    <cellStyle name="RowTitles1-Detail 2 3 5 7 3 2" xfId="14140"/>
    <cellStyle name="RowTitles1-Detail 2 3 5 7 3 2 2" xfId="14141"/>
    <cellStyle name="RowTitles1-Detail 2 3 5 7 4" xfId="14142"/>
    <cellStyle name="RowTitles1-Detail 2 3 5 7 4 2" xfId="14143"/>
    <cellStyle name="RowTitles1-Detail 2 3 5 7 5" xfId="14144"/>
    <cellStyle name="RowTitles1-Detail 2 3 5 8" xfId="14145"/>
    <cellStyle name="RowTitles1-Detail 2 3 5 8 2" xfId="14146"/>
    <cellStyle name="RowTitles1-Detail 2 3 5 8 2 2" xfId="14147"/>
    <cellStyle name="RowTitles1-Detail 2 3 5 8 2 2 2" xfId="14148"/>
    <cellStyle name="RowTitles1-Detail 2 3 5 8 2 3" xfId="14149"/>
    <cellStyle name="RowTitles1-Detail 2 3 5 8 3" xfId="14150"/>
    <cellStyle name="RowTitles1-Detail 2 3 5 8 3 2" xfId="14151"/>
    <cellStyle name="RowTitles1-Detail 2 3 5 8 3 2 2" xfId="14152"/>
    <cellStyle name="RowTitles1-Detail 2 3 5 8 4" xfId="14153"/>
    <cellStyle name="RowTitles1-Detail 2 3 5 8 4 2" xfId="14154"/>
    <cellStyle name="RowTitles1-Detail 2 3 5 8 5" xfId="14155"/>
    <cellStyle name="RowTitles1-Detail 2 3 5 9" xfId="14156"/>
    <cellStyle name="RowTitles1-Detail 2 3 5 9 2" xfId="14157"/>
    <cellStyle name="RowTitles1-Detail 2 3 5 9 2 2" xfId="14158"/>
    <cellStyle name="RowTitles1-Detail 2 3 5_STUD aligned by INSTIT" xfId="14159"/>
    <cellStyle name="RowTitles1-Detail 2 3 6" xfId="700"/>
    <cellStyle name="RowTitles1-Detail 2 3 6 10" xfId="14160"/>
    <cellStyle name="RowTitles1-Detail 2 3 6 2" xfId="701"/>
    <cellStyle name="RowTitles1-Detail 2 3 6 2 2" xfId="14161"/>
    <cellStyle name="RowTitles1-Detail 2 3 6 2 2 2" xfId="14162"/>
    <cellStyle name="RowTitles1-Detail 2 3 6 2 2 2 2" xfId="14163"/>
    <cellStyle name="RowTitles1-Detail 2 3 6 2 2 2 2 2" xfId="14164"/>
    <cellStyle name="RowTitles1-Detail 2 3 6 2 2 2 3" xfId="14165"/>
    <cellStyle name="RowTitles1-Detail 2 3 6 2 2 3" xfId="14166"/>
    <cellStyle name="RowTitles1-Detail 2 3 6 2 2 3 2" xfId="14167"/>
    <cellStyle name="RowTitles1-Detail 2 3 6 2 2 3 2 2" xfId="14168"/>
    <cellStyle name="RowTitles1-Detail 2 3 6 2 2 4" xfId="14169"/>
    <cellStyle name="RowTitles1-Detail 2 3 6 2 2 4 2" xfId="14170"/>
    <cellStyle name="RowTitles1-Detail 2 3 6 2 2 5" xfId="14171"/>
    <cellStyle name="RowTitles1-Detail 2 3 6 2 3" xfId="14172"/>
    <cellStyle name="RowTitles1-Detail 2 3 6 2 3 2" xfId="14173"/>
    <cellStyle name="RowTitles1-Detail 2 3 6 2 3 2 2" xfId="14174"/>
    <cellStyle name="RowTitles1-Detail 2 3 6 2 3 2 2 2" xfId="14175"/>
    <cellStyle name="RowTitles1-Detail 2 3 6 2 3 2 3" xfId="14176"/>
    <cellStyle name="RowTitles1-Detail 2 3 6 2 3 3" xfId="14177"/>
    <cellStyle name="RowTitles1-Detail 2 3 6 2 3 3 2" xfId="14178"/>
    <cellStyle name="RowTitles1-Detail 2 3 6 2 3 3 2 2" xfId="14179"/>
    <cellStyle name="RowTitles1-Detail 2 3 6 2 3 4" xfId="14180"/>
    <cellStyle name="RowTitles1-Detail 2 3 6 2 3 4 2" xfId="14181"/>
    <cellStyle name="RowTitles1-Detail 2 3 6 2 3 5" xfId="14182"/>
    <cellStyle name="RowTitles1-Detail 2 3 6 2 4" xfId="14183"/>
    <cellStyle name="RowTitles1-Detail 2 3 6 2 4 2" xfId="14184"/>
    <cellStyle name="RowTitles1-Detail 2 3 6 2 5" xfId="14185"/>
    <cellStyle name="RowTitles1-Detail 2 3 6 2 5 2" xfId="14186"/>
    <cellStyle name="RowTitles1-Detail 2 3 6 2 5 2 2" xfId="14187"/>
    <cellStyle name="RowTitles1-Detail 2 3 6 2 5 3" xfId="14188"/>
    <cellStyle name="RowTitles1-Detail 2 3 6 2 6" xfId="14189"/>
    <cellStyle name="RowTitles1-Detail 2 3 6 2 6 2" xfId="14190"/>
    <cellStyle name="RowTitles1-Detail 2 3 6 2 6 2 2" xfId="14191"/>
    <cellStyle name="RowTitles1-Detail 2 3 6 2 7" xfId="14192"/>
    <cellStyle name="RowTitles1-Detail 2 3 6 3" xfId="14193"/>
    <cellStyle name="RowTitles1-Detail 2 3 6 3 2" xfId="14194"/>
    <cellStyle name="RowTitles1-Detail 2 3 6 3 2 2" xfId="14195"/>
    <cellStyle name="RowTitles1-Detail 2 3 6 3 2 2 2" xfId="14196"/>
    <cellStyle name="RowTitles1-Detail 2 3 6 3 2 2 2 2" xfId="14197"/>
    <cellStyle name="RowTitles1-Detail 2 3 6 3 2 2 3" xfId="14198"/>
    <cellStyle name="RowTitles1-Detail 2 3 6 3 2 3" xfId="14199"/>
    <cellStyle name="RowTitles1-Detail 2 3 6 3 2 3 2" xfId="14200"/>
    <cellStyle name="RowTitles1-Detail 2 3 6 3 2 3 2 2" xfId="14201"/>
    <cellStyle name="RowTitles1-Detail 2 3 6 3 2 4" xfId="14202"/>
    <cellStyle name="RowTitles1-Detail 2 3 6 3 2 4 2" xfId="14203"/>
    <cellStyle name="RowTitles1-Detail 2 3 6 3 2 5" xfId="14204"/>
    <cellStyle name="RowTitles1-Detail 2 3 6 3 3" xfId="14205"/>
    <cellStyle name="RowTitles1-Detail 2 3 6 3 3 2" xfId="14206"/>
    <cellStyle name="RowTitles1-Detail 2 3 6 3 3 2 2" xfId="14207"/>
    <cellStyle name="RowTitles1-Detail 2 3 6 3 3 2 2 2" xfId="14208"/>
    <cellStyle name="RowTitles1-Detail 2 3 6 3 3 2 3" xfId="14209"/>
    <cellStyle name="RowTitles1-Detail 2 3 6 3 3 3" xfId="14210"/>
    <cellStyle name="RowTitles1-Detail 2 3 6 3 3 3 2" xfId="14211"/>
    <cellStyle name="RowTitles1-Detail 2 3 6 3 3 3 2 2" xfId="14212"/>
    <cellStyle name="RowTitles1-Detail 2 3 6 3 3 4" xfId="14213"/>
    <cellStyle name="RowTitles1-Detail 2 3 6 3 3 4 2" xfId="14214"/>
    <cellStyle name="RowTitles1-Detail 2 3 6 3 3 5" xfId="14215"/>
    <cellStyle name="RowTitles1-Detail 2 3 6 3 4" xfId="14216"/>
    <cellStyle name="RowTitles1-Detail 2 3 6 3 4 2" xfId="14217"/>
    <cellStyle name="RowTitles1-Detail 2 3 6 3 5" xfId="14218"/>
    <cellStyle name="RowTitles1-Detail 2 3 6 3 5 2" xfId="14219"/>
    <cellStyle name="RowTitles1-Detail 2 3 6 3 5 2 2" xfId="14220"/>
    <cellStyle name="RowTitles1-Detail 2 3 6 3 6" xfId="14221"/>
    <cellStyle name="RowTitles1-Detail 2 3 6 3 6 2" xfId="14222"/>
    <cellStyle name="RowTitles1-Detail 2 3 6 3 7" xfId="14223"/>
    <cellStyle name="RowTitles1-Detail 2 3 6 4" xfId="14224"/>
    <cellStyle name="RowTitles1-Detail 2 3 6 4 2" xfId="14225"/>
    <cellStyle name="RowTitles1-Detail 2 3 6 4 2 2" xfId="14226"/>
    <cellStyle name="RowTitles1-Detail 2 3 6 4 2 2 2" xfId="14227"/>
    <cellStyle name="RowTitles1-Detail 2 3 6 4 2 2 2 2" xfId="14228"/>
    <cellStyle name="RowTitles1-Detail 2 3 6 4 2 2 3" xfId="14229"/>
    <cellStyle name="RowTitles1-Detail 2 3 6 4 2 3" xfId="14230"/>
    <cellStyle name="RowTitles1-Detail 2 3 6 4 2 3 2" xfId="14231"/>
    <cellStyle name="RowTitles1-Detail 2 3 6 4 2 3 2 2" xfId="14232"/>
    <cellStyle name="RowTitles1-Detail 2 3 6 4 2 4" xfId="14233"/>
    <cellStyle name="RowTitles1-Detail 2 3 6 4 2 4 2" xfId="14234"/>
    <cellStyle name="RowTitles1-Detail 2 3 6 4 2 5" xfId="14235"/>
    <cellStyle name="RowTitles1-Detail 2 3 6 4 3" xfId="14236"/>
    <cellStyle name="RowTitles1-Detail 2 3 6 4 3 2" xfId="14237"/>
    <cellStyle name="RowTitles1-Detail 2 3 6 4 3 2 2" xfId="14238"/>
    <cellStyle name="RowTitles1-Detail 2 3 6 4 3 2 2 2" xfId="14239"/>
    <cellStyle name="RowTitles1-Detail 2 3 6 4 3 2 3" xfId="14240"/>
    <cellStyle name="RowTitles1-Detail 2 3 6 4 3 3" xfId="14241"/>
    <cellStyle name="RowTitles1-Detail 2 3 6 4 3 3 2" xfId="14242"/>
    <cellStyle name="RowTitles1-Detail 2 3 6 4 3 3 2 2" xfId="14243"/>
    <cellStyle name="RowTitles1-Detail 2 3 6 4 3 4" xfId="14244"/>
    <cellStyle name="RowTitles1-Detail 2 3 6 4 3 4 2" xfId="14245"/>
    <cellStyle name="RowTitles1-Detail 2 3 6 4 3 5" xfId="14246"/>
    <cellStyle name="RowTitles1-Detail 2 3 6 4 4" xfId="14247"/>
    <cellStyle name="RowTitles1-Detail 2 3 6 4 4 2" xfId="14248"/>
    <cellStyle name="RowTitles1-Detail 2 3 6 4 5" xfId="14249"/>
    <cellStyle name="RowTitles1-Detail 2 3 6 4 5 2" xfId="14250"/>
    <cellStyle name="RowTitles1-Detail 2 3 6 4 5 2 2" xfId="14251"/>
    <cellStyle name="RowTitles1-Detail 2 3 6 4 5 3" xfId="14252"/>
    <cellStyle name="RowTitles1-Detail 2 3 6 4 6" xfId="14253"/>
    <cellStyle name="RowTitles1-Detail 2 3 6 4 6 2" xfId="14254"/>
    <cellStyle name="RowTitles1-Detail 2 3 6 4 6 2 2" xfId="14255"/>
    <cellStyle name="RowTitles1-Detail 2 3 6 4 7" xfId="14256"/>
    <cellStyle name="RowTitles1-Detail 2 3 6 4 7 2" xfId="14257"/>
    <cellStyle name="RowTitles1-Detail 2 3 6 4 8" xfId="14258"/>
    <cellStyle name="RowTitles1-Detail 2 3 6 5" xfId="14259"/>
    <cellStyle name="RowTitles1-Detail 2 3 6 5 2" xfId="14260"/>
    <cellStyle name="RowTitles1-Detail 2 3 6 5 2 2" xfId="14261"/>
    <cellStyle name="RowTitles1-Detail 2 3 6 5 2 2 2" xfId="14262"/>
    <cellStyle name="RowTitles1-Detail 2 3 6 5 2 2 2 2" xfId="14263"/>
    <cellStyle name="RowTitles1-Detail 2 3 6 5 2 2 3" xfId="14264"/>
    <cellStyle name="RowTitles1-Detail 2 3 6 5 2 3" xfId="14265"/>
    <cellStyle name="RowTitles1-Detail 2 3 6 5 2 3 2" xfId="14266"/>
    <cellStyle name="RowTitles1-Detail 2 3 6 5 2 3 2 2" xfId="14267"/>
    <cellStyle name="RowTitles1-Detail 2 3 6 5 2 4" xfId="14268"/>
    <cellStyle name="RowTitles1-Detail 2 3 6 5 2 4 2" xfId="14269"/>
    <cellStyle name="RowTitles1-Detail 2 3 6 5 2 5" xfId="14270"/>
    <cellStyle name="RowTitles1-Detail 2 3 6 5 3" xfId="14271"/>
    <cellStyle name="RowTitles1-Detail 2 3 6 5 3 2" xfId="14272"/>
    <cellStyle name="RowTitles1-Detail 2 3 6 5 3 2 2" xfId="14273"/>
    <cellStyle name="RowTitles1-Detail 2 3 6 5 3 2 2 2" xfId="14274"/>
    <cellStyle name="RowTitles1-Detail 2 3 6 5 3 2 3" xfId="14275"/>
    <cellStyle name="RowTitles1-Detail 2 3 6 5 3 3" xfId="14276"/>
    <cellStyle name="RowTitles1-Detail 2 3 6 5 3 3 2" xfId="14277"/>
    <cellStyle name="RowTitles1-Detail 2 3 6 5 3 3 2 2" xfId="14278"/>
    <cellStyle name="RowTitles1-Detail 2 3 6 5 3 4" xfId="14279"/>
    <cellStyle name="RowTitles1-Detail 2 3 6 5 3 4 2" xfId="14280"/>
    <cellStyle name="RowTitles1-Detail 2 3 6 5 3 5" xfId="14281"/>
    <cellStyle name="RowTitles1-Detail 2 3 6 5 4" xfId="14282"/>
    <cellStyle name="RowTitles1-Detail 2 3 6 5 4 2" xfId="14283"/>
    <cellStyle name="RowTitles1-Detail 2 3 6 5 4 2 2" xfId="14284"/>
    <cellStyle name="RowTitles1-Detail 2 3 6 5 4 3" xfId="14285"/>
    <cellStyle name="RowTitles1-Detail 2 3 6 5 5" xfId="14286"/>
    <cellStyle name="RowTitles1-Detail 2 3 6 5 5 2" xfId="14287"/>
    <cellStyle name="RowTitles1-Detail 2 3 6 5 5 2 2" xfId="14288"/>
    <cellStyle name="RowTitles1-Detail 2 3 6 5 6" xfId="14289"/>
    <cellStyle name="RowTitles1-Detail 2 3 6 5 6 2" xfId="14290"/>
    <cellStyle name="RowTitles1-Detail 2 3 6 5 7" xfId="14291"/>
    <cellStyle name="RowTitles1-Detail 2 3 6 6" xfId="14292"/>
    <cellStyle name="RowTitles1-Detail 2 3 6 6 2" xfId="14293"/>
    <cellStyle name="RowTitles1-Detail 2 3 6 6 2 2" xfId="14294"/>
    <cellStyle name="RowTitles1-Detail 2 3 6 6 2 2 2" xfId="14295"/>
    <cellStyle name="RowTitles1-Detail 2 3 6 6 2 2 2 2" xfId="14296"/>
    <cellStyle name="RowTitles1-Detail 2 3 6 6 2 2 3" xfId="14297"/>
    <cellStyle name="RowTitles1-Detail 2 3 6 6 2 3" xfId="14298"/>
    <cellStyle name="RowTitles1-Detail 2 3 6 6 2 3 2" xfId="14299"/>
    <cellStyle name="RowTitles1-Detail 2 3 6 6 2 3 2 2" xfId="14300"/>
    <cellStyle name="RowTitles1-Detail 2 3 6 6 2 4" xfId="14301"/>
    <cellStyle name="RowTitles1-Detail 2 3 6 6 2 4 2" xfId="14302"/>
    <cellStyle name="RowTitles1-Detail 2 3 6 6 2 5" xfId="14303"/>
    <cellStyle name="RowTitles1-Detail 2 3 6 6 3" xfId="14304"/>
    <cellStyle name="RowTitles1-Detail 2 3 6 6 3 2" xfId="14305"/>
    <cellStyle name="RowTitles1-Detail 2 3 6 6 3 2 2" xfId="14306"/>
    <cellStyle name="RowTitles1-Detail 2 3 6 6 3 2 2 2" xfId="14307"/>
    <cellStyle name="RowTitles1-Detail 2 3 6 6 3 2 3" xfId="14308"/>
    <cellStyle name="RowTitles1-Detail 2 3 6 6 3 3" xfId="14309"/>
    <cellStyle name="RowTitles1-Detail 2 3 6 6 3 3 2" xfId="14310"/>
    <cellStyle name="RowTitles1-Detail 2 3 6 6 3 3 2 2" xfId="14311"/>
    <cellStyle name="RowTitles1-Detail 2 3 6 6 3 4" xfId="14312"/>
    <cellStyle name="RowTitles1-Detail 2 3 6 6 3 4 2" xfId="14313"/>
    <cellStyle name="RowTitles1-Detail 2 3 6 6 3 5" xfId="14314"/>
    <cellStyle name="RowTitles1-Detail 2 3 6 6 4" xfId="14315"/>
    <cellStyle name="RowTitles1-Detail 2 3 6 6 4 2" xfId="14316"/>
    <cellStyle name="RowTitles1-Detail 2 3 6 6 4 2 2" xfId="14317"/>
    <cellStyle name="RowTitles1-Detail 2 3 6 6 4 3" xfId="14318"/>
    <cellStyle name="RowTitles1-Detail 2 3 6 6 5" xfId="14319"/>
    <cellStyle name="RowTitles1-Detail 2 3 6 6 5 2" xfId="14320"/>
    <cellStyle name="RowTitles1-Detail 2 3 6 6 5 2 2" xfId="14321"/>
    <cellStyle name="RowTitles1-Detail 2 3 6 6 6" xfId="14322"/>
    <cellStyle name="RowTitles1-Detail 2 3 6 6 6 2" xfId="14323"/>
    <cellStyle name="RowTitles1-Detail 2 3 6 6 7" xfId="14324"/>
    <cellStyle name="RowTitles1-Detail 2 3 6 7" xfId="14325"/>
    <cellStyle name="RowTitles1-Detail 2 3 6 7 2" xfId="14326"/>
    <cellStyle name="RowTitles1-Detail 2 3 6 7 2 2" xfId="14327"/>
    <cellStyle name="RowTitles1-Detail 2 3 6 7 2 2 2" xfId="14328"/>
    <cellStyle name="RowTitles1-Detail 2 3 6 7 2 3" xfId="14329"/>
    <cellStyle name="RowTitles1-Detail 2 3 6 7 3" xfId="14330"/>
    <cellStyle name="RowTitles1-Detail 2 3 6 7 3 2" xfId="14331"/>
    <cellStyle name="RowTitles1-Detail 2 3 6 7 3 2 2" xfId="14332"/>
    <cellStyle name="RowTitles1-Detail 2 3 6 7 4" xfId="14333"/>
    <cellStyle name="RowTitles1-Detail 2 3 6 7 4 2" xfId="14334"/>
    <cellStyle name="RowTitles1-Detail 2 3 6 7 5" xfId="14335"/>
    <cellStyle name="RowTitles1-Detail 2 3 6 8" xfId="14336"/>
    <cellStyle name="RowTitles1-Detail 2 3 6 8 2" xfId="14337"/>
    <cellStyle name="RowTitles1-Detail 2 3 6 9" xfId="14338"/>
    <cellStyle name="RowTitles1-Detail 2 3 6 9 2" xfId="14339"/>
    <cellStyle name="RowTitles1-Detail 2 3 6 9 2 2" xfId="14340"/>
    <cellStyle name="RowTitles1-Detail 2 3 6_STUD aligned by INSTIT" xfId="14341"/>
    <cellStyle name="RowTitles1-Detail 2 3 7" xfId="702"/>
    <cellStyle name="RowTitles1-Detail 2 3 7 2" xfId="14342"/>
    <cellStyle name="RowTitles1-Detail 2 3 7 2 2" xfId="14343"/>
    <cellStyle name="RowTitles1-Detail 2 3 7 2 2 2" xfId="14344"/>
    <cellStyle name="RowTitles1-Detail 2 3 7 2 2 2 2" xfId="14345"/>
    <cellStyle name="RowTitles1-Detail 2 3 7 2 2 3" xfId="14346"/>
    <cellStyle name="RowTitles1-Detail 2 3 7 2 3" xfId="14347"/>
    <cellStyle name="RowTitles1-Detail 2 3 7 2 3 2" xfId="14348"/>
    <cellStyle name="RowTitles1-Detail 2 3 7 2 3 2 2" xfId="14349"/>
    <cellStyle name="RowTitles1-Detail 2 3 7 2 4" xfId="14350"/>
    <cellStyle name="RowTitles1-Detail 2 3 7 2 4 2" xfId="14351"/>
    <cellStyle name="RowTitles1-Detail 2 3 7 2 5" xfId="14352"/>
    <cellStyle name="RowTitles1-Detail 2 3 7 3" xfId="14353"/>
    <cellStyle name="RowTitles1-Detail 2 3 7 3 2" xfId="14354"/>
    <cellStyle name="RowTitles1-Detail 2 3 7 3 2 2" xfId="14355"/>
    <cellStyle name="RowTitles1-Detail 2 3 7 3 2 2 2" xfId="14356"/>
    <cellStyle name="RowTitles1-Detail 2 3 7 3 2 3" xfId="14357"/>
    <cellStyle name="RowTitles1-Detail 2 3 7 3 3" xfId="14358"/>
    <cellStyle name="RowTitles1-Detail 2 3 7 3 3 2" xfId="14359"/>
    <cellStyle name="RowTitles1-Detail 2 3 7 3 3 2 2" xfId="14360"/>
    <cellStyle name="RowTitles1-Detail 2 3 7 3 4" xfId="14361"/>
    <cellStyle name="RowTitles1-Detail 2 3 7 3 4 2" xfId="14362"/>
    <cellStyle name="RowTitles1-Detail 2 3 7 3 5" xfId="14363"/>
    <cellStyle name="RowTitles1-Detail 2 3 7 4" xfId="14364"/>
    <cellStyle name="RowTitles1-Detail 2 3 7 4 2" xfId="14365"/>
    <cellStyle name="RowTitles1-Detail 2 3 7 5" xfId="14366"/>
    <cellStyle name="RowTitles1-Detail 2 3 7 5 2" xfId="14367"/>
    <cellStyle name="RowTitles1-Detail 2 3 7 5 2 2" xfId="14368"/>
    <cellStyle name="RowTitles1-Detail 2 3 7 5 3" xfId="14369"/>
    <cellStyle name="RowTitles1-Detail 2 3 7 6" xfId="14370"/>
    <cellStyle name="RowTitles1-Detail 2 3 7 6 2" xfId="14371"/>
    <cellStyle name="RowTitles1-Detail 2 3 7 6 2 2" xfId="14372"/>
    <cellStyle name="RowTitles1-Detail 2 3 7 7" xfId="14373"/>
    <cellStyle name="RowTitles1-Detail 2 3 8" xfId="703"/>
    <cellStyle name="RowTitles1-Detail 2 3 8 2" xfId="14374"/>
    <cellStyle name="RowTitles1-Detail 2 3 8 2 2" xfId="14375"/>
    <cellStyle name="RowTitles1-Detail 2 3 8 2 2 2" xfId="14376"/>
    <cellStyle name="RowTitles1-Detail 2 3 8 2 2 2 2" xfId="14377"/>
    <cellStyle name="RowTitles1-Detail 2 3 8 2 2 3" xfId="14378"/>
    <cellStyle name="RowTitles1-Detail 2 3 8 2 3" xfId="14379"/>
    <cellStyle name="RowTitles1-Detail 2 3 8 2 3 2" xfId="14380"/>
    <cellStyle name="RowTitles1-Detail 2 3 8 2 3 2 2" xfId="14381"/>
    <cellStyle name="RowTitles1-Detail 2 3 8 2 4" xfId="14382"/>
    <cellStyle name="RowTitles1-Detail 2 3 8 2 4 2" xfId="14383"/>
    <cellStyle name="RowTitles1-Detail 2 3 8 2 5" xfId="14384"/>
    <cellStyle name="RowTitles1-Detail 2 3 8 3" xfId="14385"/>
    <cellStyle name="RowTitles1-Detail 2 3 8 3 2" xfId="14386"/>
    <cellStyle name="RowTitles1-Detail 2 3 8 3 2 2" xfId="14387"/>
    <cellStyle name="RowTitles1-Detail 2 3 8 3 2 2 2" xfId="14388"/>
    <cellStyle name="RowTitles1-Detail 2 3 8 3 2 3" xfId="14389"/>
    <cellStyle name="RowTitles1-Detail 2 3 8 3 3" xfId="14390"/>
    <cellStyle name="RowTitles1-Detail 2 3 8 3 3 2" xfId="14391"/>
    <cellStyle name="RowTitles1-Detail 2 3 8 3 3 2 2" xfId="14392"/>
    <cellStyle name="RowTitles1-Detail 2 3 8 3 4" xfId="14393"/>
    <cellStyle name="RowTitles1-Detail 2 3 8 3 4 2" xfId="14394"/>
    <cellStyle name="RowTitles1-Detail 2 3 8 3 5" xfId="14395"/>
    <cellStyle name="RowTitles1-Detail 2 3 8 4" xfId="14396"/>
    <cellStyle name="RowTitles1-Detail 2 3 8 4 2" xfId="14397"/>
    <cellStyle name="RowTitles1-Detail 2 3 8 5" xfId="14398"/>
    <cellStyle name="RowTitles1-Detail 2 3 8 5 2" xfId="14399"/>
    <cellStyle name="RowTitles1-Detail 2 3 8 5 2 2" xfId="14400"/>
    <cellStyle name="RowTitles1-Detail 2 3 8 6" xfId="14401"/>
    <cellStyle name="RowTitles1-Detail 2 3 8 6 2" xfId="14402"/>
    <cellStyle name="RowTitles1-Detail 2 3 8 7" xfId="14403"/>
    <cellStyle name="RowTitles1-Detail 2 3 8 8" xfId="14404"/>
    <cellStyle name="RowTitles1-Detail 2 3 9" xfId="14405"/>
    <cellStyle name="RowTitles1-Detail 2 3 9 2" xfId="14406"/>
    <cellStyle name="RowTitles1-Detail 2 3 9 2 2" xfId="14407"/>
    <cellStyle name="RowTitles1-Detail 2 3 9 2 2 2" xfId="14408"/>
    <cellStyle name="RowTitles1-Detail 2 3 9 2 2 2 2" xfId="14409"/>
    <cellStyle name="RowTitles1-Detail 2 3 9 2 2 3" xfId="14410"/>
    <cellStyle name="RowTitles1-Detail 2 3 9 2 3" xfId="14411"/>
    <cellStyle name="RowTitles1-Detail 2 3 9 2 3 2" xfId="14412"/>
    <cellStyle name="RowTitles1-Detail 2 3 9 2 3 2 2" xfId="14413"/>
    <cellStyle name="RowTitles1-Detail 2 3 9 2 4" xfId="14414"/>
    <cellStyle name="RowTitles1-Detail 2 3 9 2 4 2" xfId="14415"/>
    <cellStyle name="RowTitles1-Detail 2 3 9 2 5" xfId="14416"/>
    <cellStyle name="RowTitles1-Detail 2 3 9 3" xfId="14417"/>
    <cellStyle name="RowTitles1-Detail 2 3 9 3 2" xfId="14418"/>
    <cellStyle name="RowTitles1-Detail 2 3 9 3 2 2" xfId="14419"/>
    <cellStyle name="RowTitles1-Detail 2 3 9 3 2 2 2" xfId="14420"/>
    <cellStyle name="RowTitles1-Detail 2 3 9 3 2 3" xfId="14421"/>
    <cellStyle name="RowTitles1-Detail 2 3 9 3 3" xfId="14422"/>
    <cellStyle name="RowTitles1-Detail 2 3 9 3 3 2" xfId="14423"/>
    <cellStyle name="RowTitles1-Detail 2 3 9 3 3 2 2" xfId="14424"/>
    <cellStyle name="RowTitles1-Detail 2 3 9 3 4" xfId="14425"/>
    <cellStyle name="RowTitles1-Detail 2 3 9 3 4 2" xfId="14426"/>
    <cellStyle name="RowTitles1-Detail 2 3 9 3 5" xfId="14427"/>
    <cellStyle name="RowTitles1-Detail 2 3 9 4" xfId="14428"/>
    <cellStyle name="RowTitles1-Detail 2 3 9 4 2" xfId="14429"/>
    <cellStyle name="RowTitles1-Detail 2 3 9 5" xfId="14430"/>
    <cellStyle name="RowTitles1-Detail 2 3 9 5 2" xfId="14431"/>
    <cellStyle name="RowTitles1-Detail 2 3 9 5 2 2" xfId="14432"/>
    <cellStyle name="RowTitles1-Detail 2 3 9 5 3" xfId="14433"/>
    <cellStyle name="RowTitles1-Detail 2 3 9 6" xfId="14434"/>
    <cellStyle name="RowTitles1-Detail 2 3 9 6 2" xfId="14435"/>
    <cellStyle name="RowTitles1-Detail 2 3 9 6 2 2" xfId="14436"/>
    <cellStyle name="RowTitles1-Detail 2 3 9 7" xfId="14437"/>
    <cellStyle name="RowTitles1-Detail 2 3 9 7 2" xfId="14438"/>
    <cellStyle name="RowTitles1-Detail 2 3 9 8" xfId="14439"/>
    <cellStyle name="RowTitles1-Detail 2 3_STUD aligned by INSTIT" xfId="14440"/>
    <cellStyle name="RowTitles1-Detail 2 4" xfId="235"/>
    <cellStyle name="RowTitles1-Detail 2 4 10" xfId="14441"/>
    <cellStyle name="RowTitles1-Detail 2 4 10 2" xfId="14442"/>
    <cellStyle name="RowTitles1-Detail 2 4 10 2 2" xfId="14443"/>
    <cellStyle name="RowTitles1-Detail 2 4 10 2 2 2" xfId="14444"/>
    <cellStyle name="RowTitles1-Detail 2 4 10 2 3" xfId="14445"/>
    <cellStyle name="RowTitles1-Detail 2 4 10 3" xfId="14446"/>
    <cellStyle name="RowTitles1-Detail 2 4 10 3 2" xfId="14447"/>
    <cellStyle name="RowTitles1-Detail 2 4 10 3 2 2" xfId="14448"/>
    <cellStyle name="RowTitles1-Detail 2 4 10 4" xfId="14449"/>
    <cellStyle name="RowTitles1-Detail 2 4 10 4 2" xfId="14450"/>
    <cellStyle name="RowTitles1-Detail 2 4 10 5" xfId="14451"/>
    <cellStyle name="RowTitles1-Detail 2 4 11" xfId="14452"/>
    <cellStyle name="RowTitles1-Detail 2 4 11 2" xfId="14453"/>
    <cellStyle name="RowTitles1-Detail 2 4 12" xfId="14454"/>
    <cellStyle name="RowTitles1-Detail 2 4 12 2" xfId="14455"/>
    <cellStyle name="RowTitles1-Detail 2 4 12 2 2" xfId="14456"/>
    <cellStyle name="RowTitles1-Detail 2 4 13" xfId="14457"/>
    <cellStyle name="RowTitles1-Detail 2 4 2" xfId="704"/>
    <cellStyle name="RowTitles1-Detail 2 4 2 10" xfId="14458"/>
    <cellStyle name="RowTitles1-Detail 2 4 2 2" xfId="705"/>
    <cellStyle name="RowTitles1-Detail 2 4 2 2 2" xfId="14459"/>
    <cellStyle name="RowTitles1-Detail 2 4 2 2 2 2" xfId="14460"/>
    <cellStyle name="RowTitles1-Detail 2 4 2 2 2 2 2" xfId="14461"/>
    <cellStyle name="RowTitles1-Detail 2 4 2 2 2 2 2 2" xfId="14462"/>
    <cellStyle name="RowTitles1-Detail 2 4 2 2 2 2 3" xfId="14463"/>
    <cellStyle name="RowTitles1-Detail 2 4 2 2 2 3" xfId="14464"/>
    <cellStyle name="RowTitles1-Detail 2 4 2 2 2 3 2" xfId="14465"/>
    <cellStyle name="RowTitles1-Detail 2 4 2 2 2 3 2 2" xfId="14466"/>
    <cellStyle name="RowTitles1-Detail 2 4 2 2 2 4" xfId="14467"/>
    <cellStyle name="RowTitles1-Detail 2 4 2 2 2 4 2" xfId="14468"/>
    <cellStyle name="RowTitles1-Detail 2 4 2 2 2 5" xfId="14469"/>
    <cellStyle name="RowTitles1-Detail 2 4 2 2 3" xfId="14470"/>
    <cellStyle name="RowTitles1-Detail 2 4 2 2 3 2" xfId="14471"/>
    <cellStyle name="RowTitles1-Detail 2 4 2 2 3 2 2" xfId="14472"/>
    <cellStyle name="RowTitles1-Detail 2 4 2 2 3 2 2 2" xfId="14473"/>
    <cellStyle name="RowTitles1-Detail 2 4 2 2 3 2 3" xfId="14474"/>
    <cellStyle name="RowTitles1-Detail 2 4 2 2 3 3" xfId="14475"/>
    <cellStyle name="RowTitles1-Detail 2 4 2 2 3 3 2" xfId="14476"/>
    <cellStyle name="RowTitles1-Detail 2 4 2 2 3 3 2 2" xfId="14477"/>
    <cellStyle name="RowTitles1-Detail 2 4 2 2 3 4" xfId="14478"/>
    <cellStyle name="RowTitles1-Detail 2 4 2 2 3 4 2" xfId="14479"/>
    <cellStyle name="RowTitles1-Detail 2 4 2 2 3 5" xfId="14480"/>
    <cellStyle name="RowTitles1-Detail 2 4 2 2 4" xfId="14481"/>
    <cellStyle name="RowTitles1-Detail 2 4 2 2 4 2" xfId="14482"/>
    <cellStyle name="RowTitles1-Detail 2 4 2 2 5" xfId="14483"/>
    <cellStyle name="RowTitles1-Detail 2 4 2 2 5 2" xfId="14484"/>
    <cellStyle name="RowTitles1-Detail 2 4 2 2 5 2 2" xfId="14485"/>
    <cellStyle name="RowTitles1-Detail 2 4 2 2 6" xfId="14486"/>
    <cellStyle name="RowTitles1-Detail 2 4 2 3" xfId="14487"/>
    <cellStyle name="RowTitles1-Detail 2 4 2 3 2" xfId="14488"/>
    <cellStyle name="RowTitles1-Detail 2 4 2 3 2 2" xfId="14489"/>
    <cellStyle name="RowTitles1-Detail 2 4 2 3 2 2 2" xfId="14490"/>
    <cellStyle name="RowTitles1-Detail 2 4 2 3 2 2 2 2" xfId="14491"/>
    <cellStyle name="RowTitles1-Detail 2 4 2 3 2 2 3" xfId="14492"/>
    <cellStyle name="RowTitles1-Detail 2 4 2 3 2 3" xfId="14493"/>
    <cellStyle name="RowTitles1-Detail 2 4 2 3 2 3 2" xfId="14494"/>
    <cellStyle name="RowTitles1-Detail 2 4 2 3 2 3 2 2" xfId="14495"/>
    <cellStyle name="RowTitles1-Detail 2 4 2 3 2 4" xfId="14496"/>
    <cellStyle name="RowTitles1-Detail 2 4 2 3 2 4 2" xfId="14497"/>
    <cellStyle name="RowTitles1-Detail 2 4 2 3 2 5" xfId="14498"/>
    <cellStyle name="RowTitles1-Detail 2 4 2 3 3" xfId="14499"/>
    <cellStyle name="RowTitles1-Detail 2 4 2 3 3 2" xfId="14500"/>
    <cellStyle name="RowTitles1-Detail 2 4 2 3 3 2 2" xfId="14501"/>
    <cellStyle name="RowTitles1-Detail 2 4 2 3 3 2 2 2" xfId="14502"/>
    <cellStyle name="RowTitles1-Detail 2 4 2 3 3 2 3" xfId="14503"/>
    <cellStyle name="RowTitles1-Detail 2 4 2 3 3 3" xfId="14504"/>
    <cellStyle name="RowTitles1-Detail 2 4 2 3 3 3 2" xfId="14505"/>
    <cellStyle name="RowTitles1-Detail 2 4 2 3 3 3 2 2" xfId="14506"/>
    <cellStyle name="RowTitles1-Detail 2 4 2 3 3 4" xfId="14507"/>
    <cellStyle name="RowTitles1-Detail 2 4 2 3 3 4 2" xfId="14508"/>
    <cellStyle name="RowTitles1-Detail 2 4 2 3 3 5" xfId="14509"/>
    <cellStyle name="RowTitles1-Detail 2 4 2 3 4" xfId="14510"/>
    <cellStyle name="RowTitles1-Detail 2 4 2 3 4 2" xfId="14511"/>
    <cellStyle name="RowTitles1-Detail 2 4 2 3 5" xfId="14512"/>
    <cellStyle name="RowTitles1-Detail 2 4 2 3 5 2" xfId="14513"/>
    <cellStyle name="RowTitles1-Detail 2 4 2 3 5 2 2" xfId="14514"/>
    <cellStyle name="RowTitles1-Detail 2 4 2 3 5 3" xfId="14515"/>
    <cellStyle name="RowTitles1-Detail 2 4 2 3 6" xfId="14516"/>
    <cellStyle name="RowTitles1-Detail 2 4 2 3 6 2" xfId="14517"/>
    <cellStyle name="RowTitles1-Detail 2 4 2 3 6 2 2" xfId="14518"/>
    <cellStyle name="RowTitles1-Detail 2 4 2 3 7" xfId="14519"/>
    <cellStyle name="RowTitles1-Detail 2 4 2 3 7 2" xfId="14520"/>
    <cellStyle name="RowTitles1-Detail 2 4 2 3 8" xfId="14521"/>
    <cellStyle name="RowTitles1-Detail 2 4 2 4" xfId="14522"/>
    <cellStyle name="RowTitles1-Detail 2 4 2 4 2" xfId="14523"/>
    <cellStyle name="RowTitles1-Detail 2 4 2 4 2 2" xfId="14524"/>
    <cellStyle name="RowTitles1-Detail 2 4 2 4 2 2 2" xfId="14525"/>
    <cellStyle name="RowTitles1-Detail 2 4 2 4 2 2 2 2" xfId="14526"/>
    <cellStyle name="RowTitles1-Detail 2 4 2 4 2 2 3" xfId="14527"/>
    <cellStyle name="RowTitles1-Detail 2 4 2 4 2 3" xfId="14528"/>
    <cellStyle name="RowTitles1-Detail 2 4 2 4 2 3 2" xfId="14529"/>
    <cellStyle name="RowTitles1-Detail 2 4 2 4 2 3 2 2" xfId="14530"/>
    <cellStyle name="RowTitles1-Detail 2 4 2 4 2 4" xfId="14531"/>
    <cellStyle name="RowTitles1-Detail 2 4 2 4 2 4 2" xfId="14532"/>
    <cellStyle name="RowTitles1-Detail 2 4 2 4 2 5" xfId="14533"/>
    <cellStyle name="RowTitles1-Detail 2 4 2 4 3" xfId="14534"/>
    <cellStyle name="RowTitles1-Detail 2 4 2 4 3 2" xfId="14535"/>
    <cellStyle name="RowTitles1-Detail 2 4 2 4 3 2 2" xfId="14536"/>
    <cellStyle name="RowTitles1-Detail 2 4 2 4 3 2 2 2" xfId="14537"/>
    <cellStyle name="RowTitles1-Detail 2 4 2 4 3 2 3" xfId="14538"/>
    <cellStyle name="RowTitles1-Detail 2 4 2 4 3 3" xfId="14539"/>
    <cellStyle name="RowTitles1-Detail 2 4 2 4 3 3 2" xfId="14540"/>
    <cellStyle name="RowTitles1-Detail 2 4 2 4 3 3 2 2" xfId="14541"/>
    <cellStyle name="RowTitles1-Detail 2 4 2 4 3 4" xfId="14542"/>
    <cellStyle name="RowTitles1-Detail 2 4 2 4 3 4 2" xfId="14543"/>
    <cellStyle name="RowTitles1-Detail 2 4 2 4 3 5" xfId="14544"/>
    <cellStyle name="RowTitles1-Detail 2 4 2 4 4" xfId="14545"/>
    <cellStyle name="RowTitles1-Detail 2 4 2 4 4 2" xfId="14546"/>
    <cellStyle name="RowTitles1-Detail 2 4 2 4 4 2 2" xfId="14547"/>
    <cellStyle name="RowTitles1-Detail 2 4 2 4 4 3" xfId="14548"/>
    <cellStyle name="RowTitles1-Detail 2 4 2 4 5" xfId="14549"/>
    <cellStyle name="RowTitles1-Detail 2 4 2 4 5 2" xfId="14550"/>
    <cellStyle name="RowTitles1-Detail 2 4 2 4 5 2 2" xfId="14551"/>
    <cellStyle name="RowTitles1-Detail 2 4 2 4 6" xfId="14552"/>
    <cellStyle name="RowTitles1-Detail 2 4 2 4 6 2" xfId="14553"/>
    <cellStyle name="RowTitles1-Detail 2 4 2 4 7" xfId="14554"/>
    <cellStyle name="RowTitles1-Detail 2 4 2 5" xfId="14555"/>
    <cellStyle name="RowTitles1-Detail 2 4 2 5 2" xfId="14556"/>
    <cellStyle name="RowTitles1-Detail 2 4 2 5 2 2" xfId="14557"/>
    <cellStyle name="RowTitles1-Detail 2 4 2 5 2 2 2" xfId="14558"/>
    <cellStyle name="RowTitles1-Detail 2 4 2 5 2 2 2 2" xfId="14559"/>
    <cellStyle name="RowTitles1-Detail 2 4 2 5 2 2 3" xfId="14560"/>
    <cellStyle name="RowTitles1-Detail 2 4 2 5 2 3" xfId="14561"/>
    <cellStyle name="RowTitles1-Detail 2 4 2 5 2 3 2" xfId="14562"/>
    <cellStyle name="RowTitles1-Detail 2 4 2 5 2 3 2 2" xfId="14563"/>
    <cellStyle name="RowTitles1-Detail 2 4 2 5 2 4" xfId="14564"/>
    <cellStyle name="RowTitles1-Detail 2 4 2 5 2 4 2" xfId="14565"/>
    <cellStyle name="RowTitles1-Detail 2 4 2 5 2 5" xfId="14566"/>
    <cellStyle name="RowTitles1-Detail 2 4 2 5 3" xfId="14567"/>
    <cellStyle name="RowTitles1-Detail 2 4 2 5 3 2" xfId="14568"/>
    <cellStyle name="RowTitles1-Detail 2 4 2 5 3 2 2" xfId="14569"/>
    <cellStyle name="RowTitles1-Detail 2 4 2 5 3 2 2 2" xfId="14570"/>
    <cellStyle name="RowTitles1-Detail 2 4 2 5 3 2 3" xfId="14571"/>
    <cellStyle name="RowTitles1-Detail 2 4 2 5 3 3" xfId="14572"/>
    <cellStyle name="RowTitles1-Detail 2 4 2 5 3 3 2" xfId="14573"/>
    <cellStyle name="RowTitles1-Detail 2 4 2 5 3 3 2 2" xfId="14574"/>
    <cellStyle name="RowTitles1-Detail 2 4 2 5 3 4" xfId="14575"/>
    <cellStyle name="RowTitles1-Detail 2 4 2 5 3 4 2" xfId="14576"/>
    <cellStyle name="RowTitles1-Detail 2 4 2 5 3 5" xfId="14577"/>
    <cellStyle name="RowTitles1-Detail 2 4 2 5 4" xfId="14578"/>
    <cellStyle name="RowTitles1-Detail 2 4 2 5 4 2" xfId="14579"/>
    <cellStyle name="RowTitles1-Detail 2 4 2 5 4 2 2" xfId="14580"/>
    <cellStyle name="RowTitles1-Detail 2 4 2 5 4 3" xfId="14581"/>
    <cellStyle name="RowTitles1-Detail 2 4 2 5 5" xfId="14582"/>
    <cellStyle name="RowTitles1-Detail 2 4 2 5 5 2" xfId="14583"/>
    <cellStyle name="RowTitles1-Detail 2 4 2 5 5 2 2" xfId="14584"/>
    <cellStyle name="RowTitles1-Detail 2 4 2 5 6" xfId="14585"/>
    <cellStyle name="RowTitles1-Detail 2 4 2 5 6 2" xfId="14586"/>
    <cellStyle name="RowTitles1-Detail 2 4 2 5 7" xfId="14587"/>
    <cellStyle name="RowTitles1-Detail 2 4 2 6" xfId="14588"/>
    <cellStyle name="RowTitles1-Detail 2 4 2 6 2" xfId="14589"/>
    <cellStyle name="RowTitles1-Detail 2 4 2 6 2 2" xfId="14590"/>
    <cellStyle name="RowTitles1-Detail 2 4 2 6 2 2 2" xfId="14591"/>
    <cellStyle name="RowTitles1-Detail 2 4 2 6 2 2 2 2" xfId="14592"/>
    <cellStyle name="RowTitles1-Detail 2 4 2 6 2 2 3" xfId="14593"/>
    <cellStyle name="RowTitles1-Detail 2 4 2 6 2 3" xfId="14594"/>
    <cellStyle name="RowTitles1-Detail 2 4 2 6 2 3 2" xfId="14595"/>
    <cellStyle name="RowTitles1-Detail 2 4 2 6 2 3 2 2" xfId="14596"/>
    <cellStyle name="RowTitles1-Detail 2 4 2 6 2 4" xfId="14597"/>
    <cellStyle name="RowTitles1-Detail 2 4 2 6 2 4 2" xfId="14598"/>
    <cellStyle name="RowTitles1-Detail 2 4 2 6 2 5" xfId="14599"/>
    <cellStyle name="RowTitles1-Detail 2 4 2 6 3" xfId="14600"/>
    <cellStyle name="RowTitles1-Detail 2 4 2 6 3 2" xfId="14601"/>
    <cellStyle name="RowTitles1-Detail 2 4 2 6 3 2 2" xfId="14602"/>
    <cellStyle name="RowTitles1-Detail 2 4 2 6 3 2 2 2" xfId="14603"/>
    <cellStyle name="RowTitles1-Detail 2 4 2 6 3 2 3" xfId="14604"/>
    <cellStyle name="RowTitles1-Detail 2 4 2 6 3 3" xfId="14605"/>
    <cellStyle name="RowTitles1-Detail 2 4 2 6 3 3 2" xfId="14606"/>
    <cellStyle name="RowTitles1-Detail 2 4 2 6 3 3 2 2" xfId="14607"/>
    <cellStyle name="RowTitles1-Detail 2 4 2 6 3 4" xfId="14608"/>
    <cellStyle name="RowTitles1-Detail 2 4 2 6 3 4 2" xfId="14609"/>
    <cellStyle name="RowTitles1-Detail 2 4 2 6 3 5" xfId="14610"/>
    <cellStyle name="RowTitles1-Detail 2 4 2 6 4" xfId="14611"/>
    <cellStyle name="RowTitles1-Detail 2 4 2 6 4 2" xfId="14612"/>
    <cellStyle name="RowTitles1-Detail 2 4 2 6 4 2 2" xfId="14613"/>
    <cellStyle name="RowTitles1-Detail 2 4 2 6 4 3" xfId="14614"/>
    <cellStyle name="RowTitles1-Detail 2 4 2 6 5" xfId="14615"/>
    <cellStyle name="RowTitles1-Detail 2 4 2 6 5 2" xfId="14616"/>
    <cellStyle name="RowTitles1-Detail 2 4 2 6 5 2 2" xfId="14617"/>
    <cellStyle name="RowTitles1-Detail 2 4 2 6 6" xfId="14618"/>
    <cellStyle name="RowTitles1-Detail 2 4 2 6 6 2" xfId="14619"/>
    <cellStyle name="RowTitles1-Detail 2 4 2 6 7" xfId="14620"/>
    <cellStyle name="RowTitles1-Detail 2 4 2 7" xfId="14621"/>
    <cellStyle name="RowTitles1-Detail 2 4 2 7 2" xfId="14622"/>
    <cellStyle name="RowTitles1-Detail 2 4 2 7 2 2" xfId="14623"/>
    <cellStyle name="RowTitles1-Detail 2 4 2 7 2 2 2" xfId="14624"/>
    <cellStyle name="RowTitles1-Detail 2 4 2 7 2 3" xfId="14625"/>
    <cellStyle name="RowTitles1-Detail 2 4 2 7 3" xfId="14626"/>
    <cellStyle name="RowTitles1-Detail 2 4 2 7 3 2" xfId="14627"/>
    <cellStyle name="RowTitles1-Detail 2 4 2 7 3 2 2" xfId="14628"/>
    <cellStyle name="RowTitles1-Detail 2 4 2 7 4" xfId="14629"/>
    <cellStyle name="RowTitles1-Detail 2 4 2 7 4 2" xfId="14630"/>
    <cellStyle name="RowTitles1-Detail 2 4 2 7 5" xfId="14631"/>
    <cellStyle name="RowTitles1-Detail 2 4 2 8" xfId="14632"/>
    <cellStyle name="RowTitles1-Detail 2 4 2 8 2" xfId="14633"/>
    <cellStyle name="RowTitles1-Detail 2 4 2 9" xfId="14634"/>
    <cellStyle name="RowTitles1-Detail 2 4 2 9 2" xfId="14635"/>
    <cellStyle name="RowTitles1-Detail 2 4 2 9 2 2" xfId="14636"/>
    <cellStyle name="RowTitles1-Detail 2 4 2_STUD aligned by INSTIT" xfId="14637"/>
    <cellStyle name="RowTitles1-Detail 2 4 3" xfId="706"/>
    <cellStyle name="RowTitles1-Detail 2 4 3 10" xfId="14638"/>
    <cellStyle name="RowTitles1-Detail 2 4 3 2" xfId="707"/>
    <cellStyle name="RowTitles1-Detail 2 4 3 2 2" xfId="14639"/>
    <cellStyle name="RowTitles1-Detail 2 4 3 2 2 2" xfId="14640"/>
    <cellStyle name="RowTitles1-Detail 2 4 3 2 2 2 2" xfId="14641"/>
    <cellStyle name="RowTitles1-Detail 2 4 3 2 2 2 2 2" xfId="14642"/>
    <cellStyle name="RowTitles1-Detail 2 4 3 2 2 2 3" xfId="14643"/>
    <cellStyle name="RowTitles1-Detail 2 4 3 2 2 3" xfId="14644"/>
    <cellStyle name="RowTitles1-Detail 2 4 3 2 2 3 2" xfId="14645"/>
    <cellStyle name="RowTitles1-Detail 2 4 3 2 2 3 2 2" xfId="14646"/>
    <cellStyle name="RowTitles1-Detail 2 4 3 2 2 4" xfId="14647"/>
    <cellStyle name="RowTitles1-Detail 2 4 3 2 2 4 2" xfId="14648"/>
    <cellStyle name="RowTitles1-Detail 2 4 3 2 2 5" xfId="14649"/>
    <cellStyle name="RowTitles1-Detail 2 4 3 2 3" xfId="14650"/>
    <cellStyle name="RowTitles1-Detail 2 4 3 2 3 2" xfId="14651"/>
    <cellStyle name="RowTitles1-Detail 2 4 3 2 3 2 2" xfId="14652"/>
    <cellStyle name="RowTitles1-Detail 2 4 3 2 3 2 2 2" xfId="14653"/>
    <cellStyle name="RowTitles1-Detail 2 4 3 2 3 2 3" xfId="14654"/>
    <cellStyle name="RowTitles1-Detail 2 4 3 2 3 3" xfId="14655"/>
    <cellStyle name="RowTitles1-Detail 2 4 3 2 3 3 2" xfId="14656"/>
    <cellStyle name="RowTitles1-Detail 2 4 3 2 3 3 2 2" xfId="14657"/>
    <cellStyle name="RowTitles1-Detail 2 4 3 2 3 4" xfId="14658"/>
    <cellStyle name="RowTitles1-Detail 2 4 3 2 3 4 2" xfId="14659"/>
    <cellStyle name="RowTitles1-Detail 2 4 3 2 3 5" xfId="14660"/>
    <cellStyle name="RowTitles1-Detail 2 4 3 2 4" xfId="14661"/>
    <cellStyle name="RowTitles1-Detail 2 4 3 2 4 2" xfId="14662"/>
    <cellStyle name="RowTitles1-Detail 2 4 3 2 5" xfId="14663"/>
    <cellStyle name="RowTitles1-Detail 2 4 3 2 5 2" xfId="14664"/>
    <cellStyle name="RowTitles1-Detail 2 4 3 2 5 2 2" xfId="14665"/>
    <cellStyle name="RowTitles1-Detail 2 4 3 2 5 3" xfId="14666"/>
    <cellStyle name="RowTitles1-Detail 2 4 3 2 6" xfId="14667"/>
    <cellStyle name="RowTitles1-Detail 2 4 3 2 6 2" xfId="14668"/>
    <cellStyle name="RowTitles1-Detail 2 4 3 2 6 2 2" xfId="14669"/>
    <cellStyle name="RowTitles1-Detail 2 4 3 2 7" xfId="14670"/>
    <cellStyle name="RowTitles1-Detail 2 4 3 2 7 2" xfId="14671"/>
    <cellStyle name="RowTitles1-Detail 2 4 3 2 8" xfId="14672"/>
    <cellStyle name="RowTitles1-Detail 2 4 3 2 9" xfId="14673"/>
    <cellStyle name="RowTitles1-Detail 2 4 3 3" xfId="14674"/>
    <cellStyle name="RowTitles1-Detail 2 4 3 3 2" xfId="14675"/>
    <cellStyle name="RowTitles1-Detail 2 4 3 3 2 2" xfId="14676"/>
    <cellStyle name="RowTitles1-Detail 2 4 3 3 2 2 2" xfId="14677"/>
    <cellStyle name="RowTitles1-Detail 2 4 3 3 2 2 2 2" xfId="14678"/>
    <cellStyle name="RowTitles1-Detail 2 4 3 3 2 2 3" xfId="14679"/>
    <cellStyle name="RowTitles1-Detail 2 4 3 3 2 3" xfId="14680"/>
    <cellStyle name="RowTitles1-Detail 2 4 3 3 2 3 2" xfId="14681"/>
    <cellStyle name="RowTitles1-Detail 2 4 3 3 2 3 2 2" xfId="14682"/>
    <cellStyle name="RowTitles1-Detail 2 4 3 3 2 4" xfId="14683"/>
    <cellStyle name="RowTitles1-Detail 2 4 3 3 2 4 2" xfId="14684"/>
    <cellStyle name="RowTitles1-Detail 2 4 3 3 2 5" xfId="14685"/>
    <cellStyle name="RowTitles1-Detail 2 4 3 3 3" xfId="14686"/>
    <cellStyle name="RowTitles1-Detail 2 4 3 3 3 2" xfId="14687"/>
    <cellStyle name="RowTitles1-Detail 2 4 3 3 3 2 2" xfId="14688"/>
    <cellStyle name="RowTitles1-Detail 2 4 3 3 3 2 2 2" xfId="14689"/>
    <cellStyle name="RowTitles1-Detail 2 4 3 3 3 2 3" xfId="14690"/>
    <cellStyle name="RowTitles1-Detail 2 4 3 3 3 3" xfId="14691"/>
    <cellStyle name="RowTitles1-Detail 2 4 3 3 3 3 2" xfId="14692"/>
    <cellStyle name="RowTitles1-Detail 2 4 3 3 3 3 2 2" xfId="14693"/>
    <cellStyle name="RowTitles1-Detail 2 4 3 3 3 4" xfId="14694"/>
    <cellStyle name="RowTitles1-Detail 2 4 3 3 3 4 2" xfId="14695"/>
    <cellStyle name="RowTitles1-Detail 2 4 3 3 3 5" xfId="14696"/>
    <cellStyle name="RowTitles1-Detail 2 4 3 3 4" xfId="14697"/>
    <cellStyle name="RowTitles1-Detail 2 4 3 3 4 2" xfId="14698"/>
    <cellStyle name="RowTitles1-Detail 2 4 3 3 5" xfId="14699"/>
    <cellStyle name="RowTitles1-Detail 2 4 3 3 5 2" xfId="14700"/>
    <cellStyle name="RowTitles1-Detail 2 4 3 3 5 2 2" xfId="14701"/>
    <cellStyle name="RowTitles1-Detail 2 4 3 4" xfId="14702"/>
    <cellStyle name="RowTitles1-Detail 2 4 3 4 2" xfId="14703"/>
    <cellStyle name="RowTitles1-Detail 2 4 3 4 2 2" xfId="14704"/>
    <cellStyle name="RowTitles1-Detail 2 4 3 4 2 2 2" xfId="14705"/>
    <cellStyle name="RowTitles1-Detail 2 4 3 4 2 2 2 2" xfId="14706"/>
    <cellStyle name="RowTitles1-Detail 2 4 3 4 2 2 3" xfId="14707"/>
    <cellStyle name="RowTitles1-Detail 2 4 3 4 2 3" xfId="14708"/>
    <cellStyle name="RowTitles1-Detail 2 4 3 4 2 3 2" xfId="14709"/>
    <cellStyle name="RowTitles1-Detail 2 4 3 4 2 3 2 2" xfId="14710"/>
    <cellStyle name="RowTitles1-Detail 2 4 3 4 2 4" xfId="14711"/>
    <cellStyle name="RowTitles1-Detail 2 4 3 4 2 4 2" xfId="14712"/>
    <cellStyle name="RowTitles1-Detail 2 4 3 4 2 5" xfId="14713"/>
    <cellStyle name="RowTitles1-Detail 2 4 3 4 3" xfId="14714"/>
    <cellStyle name="RowTitles1-Detail 2 4 3 4 3 2" xfId="14715"/>
    <cellStyle name="RowTitles1-Detail 2 4 3 4 3 2 2" xfId="14716"/>
    <cellStyle name="RowTitles1-Detail 2 4 3 4 3 2 2 2" xfId="14717"/>
    <cellStyle name="RowTitles1-Detail 2 4 3 4 3 2 3" xfId="14718"/>
    <cellStyle name="RowTitles1-Detail 2 4 3 4 3 3" xfId="14719"/>
    <cellStyle name="RowTitles1-Detail 2 4 3 4 3 3 2" xfId="14720"/>
    <cellStyle name="RowTitles1-Detail 2 4 3 4 3 3 2 2" xfId="14721"/>
    <cellStyle name="RowTitles1-Detail 2 4 3 4 3 4" xfId="14722"/>
    <cellStyle name="RowTitles1-Detail 2 4 3 4 3 4 2" xfId="14723"/>
    <cellStyle name="RowTitles1-Detail 2 4 3 4 3 5" xfId="14724"/>
    <cellStyle name="RowTitles1-Detail 2 4 3 4 4" xfId="14725"/>
    <cellStyle name="RowTitles1-Detail 2 4 3 4 4 2" xfId="14726"/>
    <cellStyle name="RowTitles1-Detail 2 4 3 4 4 2 2" xfId="14727"/>
    <cellStyle name="RowTitles1-Detail 2 4 3 4 4 3" xfId="14728"/>
    <cellStyle name="RowTitles1-Detail 2 4 3 4 5" xfId="14729"/>
    <cellStyle name="RowTitles1-Detail 2 4 3 4 5 2" xfId="14730"/>
    <cellStyle name="RowTitles1-Detail 2 4 3 4 5 2 2" xfId="14731"/>
    <cellStyle name="RowTitles1-Detail 2 4 3 4 6" xfId="14732"/>
    <cellStyle name="RowTitles1-Detail 2 4 3 4 6 2" xfId="14733"/>
    <cellStyle name="RowTitles1-Detail 2 4 3 4 7" xfId="14734"/>
    <cellStyle name="RowTitles1-Detail 2 4 3 5" xfId="14735"/>
    <cellStyle name="RowTitles1-Detail 2 4 3 5 2" xfId="14736"/>
    <cellStyle name="RowTitles1-Detail 2 4 3 5 2 2" xfId="14737"/>
    <cellStyle name="RowTitles1-Detail 2 4 3 5 2 2 2" xfId="14738"/>
    <cellStyle name="RowTitles1-Detail 2 4 3 5 2 2 2 2" xfId="14739"/>
    <cellStyle name="RowTitles1-Detail 2 4 3 5 2 2 3" xfId="14740"/>
    <cellStyle name="RowTitles1-Detail 2 4 3 5 2 3" xfId="14741"/>
    <cellStyle name="RowTitles1-Detail 2 4 3 5 2 3 2" xfId="14742"/>
    <cellStyle name="RowTitles1-Detail 2 4 3 5 2 3 2 2" xfId="14743"/>
    <cellStyle name="RowTitles1-Detail 2 4 3 5 2 4" xfId="14744"/>
    <cellStyle name="RowTitles1-Detail 2 4 3 5 2 4 2" xfId="14745"/>
    <cellStyle name="RowTitles1-Detail 2 4 3 5 2 5" xfId="14746"/>
    <cellStyle name="RowTitles1-Detail 2 4 3 5 3" xfId="14747"/>
    <cellStyle name="RowTitles1-Detail 2 4 3 5 3 2" xfId="14748"/>
    <cellStyle name="RowTitles1-Detail 2 4 3 5 3 2 2" xfId="14749"/>
    <cellStyle name="RowTitles1-Detail 2 4 3 5 3 2 2 2" xfId="14750"/>
    <cellStyle name="RowTitles1-Detail 2 4 3 5 3 2 3" xfId="14751"/>
    <cellStyle name="RowTitles1-Detail 2 4 3 5 3 3" xfId="14752"/>
    <cellStyle name="RowTitles1-Detail 2 4 3 5 3 3 2" xfId="14753"/>
    <cellStyle name="RowTitles1-Detail 2 4 3 5 3 3 2 2" xfId="14754"/>
    <cellStyle name="RowTitles1-Detail 2 4 3 5 3 4" xfId="14755"/>
    <cellStyle name="RowTitles1-Detail 2 4 3 5 3 4 2" xfId="14756"/>
    <cellStyle name="RowTitles1-Detail 2 4 3 5 3 5" xfId="14757"/>
    <cellStyle name="RowTitles1-Detail 2 4 3 5 4" xfId="14758"/>
    <cellStyle name="RowTitles1-Detail 2 4 3 5 4 2" xfId="14759"/>
    <cellStyle name="RowTitles1-Detail 2 4 3 5 4 2 2" xfId="14760"/>
    <cellStyle name="RowTitles1-Detail 2 4 3 5 4 3" xfId="14761"/>
    <cellStyle name="RowTitles1-Detail 2 4 3 5 5" xfId="14762"/>
    <cellStyle name="RowTitles1-Detail 2 4 3 5 5 2" xfId="14763"/>
    <cellStyle name="RowTitles1-Detail 2 4 3 5 5 2 2" xfId="14764"/>
    <cellStyle name="RowTitles1-Detail 2 4 3 5 6" xfId="14765"/>
    <cellStyle name="RowTitles1-Detail 2 4 3 5 6 2" xfId="14766"/>
    <cellStyle name="RowTitles1-Detail 2 4 3 5 7" xfId="14767"/>
    <cellStyle name="RowTitles1-Detail 2 4 3 6" xfId="14768"/>
    <cellStyle name="RowTitles1-Detail 2 4 3 6 2" xfId="14769"/>
    <cellStyle name="RowTitles1-Detail 2 4 3 6 2 2" xfId="14770"/>
    <cellStyle name="RowTitles1-Detail 2 4 3 6 2 2 2" xfId="14771"/>
    <cellStyle name="RowTitles1-Detail 2 4 3 6 2 2 2 2" xfId="14772"/>
    <cellStyle name="RowTitles1-Detail 2 4 3 6 2 2 3" xfId="14773"/>
    <cellStyle name="RowTitles1-Detail 2 4 3 6 2 3" xfId="14774"/>
    <cellStyle name="RowTitles1-Detail 2 4 3 6 2 3 2" xfId="14775"/>
    <cellStyle name="RowTitles1-Detail 2 4 3 6 2 3 2 2" xfId="14776"/>
    <cellStyle name="RowTitles1-Detail 2 4 3 6 2 4" xfId="14777"/>
    <cellStyle name="RowTitles1-Detail 2 4 3 6 2 4 2" xfId="14778"/>
    <cellStyle name="RowTitles1-Detail 2 4 3 6 2 5" xfId="14779"/>
    <cellStyle name="RowTitles1-Detail 2 4 3 6 3" xfId="14780"/>
    <cellStyle name="RowTitles1-Detail 2 4 3 6 3 2" xfId="14781"/>
    <cellStyle name="RowTitles1-Detail 2 4 3 6 3 2 2" xfId="14782"/>
    <cellStyle name="RowTitles1-Detail 2 4 3 6 3 2 2 2" xfId="14783"/>
    <cellStyle name="RowTitles1-Detail 2 4 3 6 3 2 3" xfId="14784"/>
    <cellStyle name="RowTitles1-Detail 2 4 3 6 3 3" xfId="14785"/>
    <cellStyle name="RowTitles1-Detail 2 4 3 6 3 3 2" xfId="14786"/>
    <cellStyle name="RowTitles1-Detail 2 4 3 6 3 3 2 2" xfId="14787"/>
    <cellStyle name="RowTitles1-Detail 2 4 3 6 3 4" xfId="14788"/>
    <cellStyle name="RowTitles1-Detail 2 4 3 6 3 4 2" xfId="14789"/>
    <cellStyle name="RowTitles1-Detail 2 4 3 6 3 5" xfId="14790"/>
    <cellStyle name="RowTitles1-Detail 2 4 3 6 4" xfId="14791"/>
    <cellStyle name="RowTitles1-Detail 2 4 3 6 4 2" xfId="14792"/>
    <cellStyle name="RowTitles1-Detail 2 4 3 6 4 2 2" xfId="14793"/>
    <cellStyle name="RowTitles1-Detail 2 4 3 6 4 3" xfId="14794"/>
    <cellStyle name="RowTitles1-Detail 2 4 3 6 5" xfId="14795"/>
    <cellStyle name="RowTitles1-Detail 2 4 3 6 5 2" xfId="14796"/>
    <cellStyle name="RowTitles1-Detail 2 4 3 6 5 2 2" xfId="14797"/>
    <cellStyle name="RowTitles1-Detail 2 4 3 6 6" xfId="14798"/>
    <cellStyle name="RowTitles1-Detail 2 4 3 6 6 2" xfId="14799"/>
    <cellStyle name="RowTitles1-Detail 2 4 3 6 7" xfId="14800"/>
    <cellStyle name="RowTitles1-Detail 2 4 3 7" xfId="14801"/>
    <cellStyle name="RowTitles1-Detail 2 4 3 7 2" xfId="14802"/>
    <cellStyle name="RowTitles1-Detail 2 4 3 7 2 2" xfId="14803"/>
    <cellStyle name="RowTitles1-Detail 2 4 3 7 2 2 2" xfId="14804"/>
    <cellStyle name="RowTitles1-Detail 2 4 3 7 2 3" xfId="14805"/>
    <cellStyle name="RowTitles1-Detail 2 4 3 7 3" xfId="14806"/>
    <cellStyle name="RowTitles1-Detail 2 4 3 7 3 2" xfId="14807"/>
    <cellStyle name="RowTitles1-Detail 2 4 3 7 3 2 2" xfId="14808"/>
    <cellStyle name="RowTitles1-Detail 2 4 3 7 4" xfId="14809"/>
    <cellStyle name="RowTitles1-Detail 2 4 3 7 4 2" xfId="14810"/>
    <cellStyle name="RowTitles1-Detail 2 4 3 7 5" xfId="14811"/>
    <cellStyle name="RowTitles1-Detail 2 4 3 8" xfId="14812"/>
    <cellStyle name="RowTitles1-Detail 2 4 3 8 2" xfId="14813"/>
    <cellStyle name="RowTitles1-Detail 2 4 3 8 2 2" xfId="14814"/>
    <cellStyle name="RowTitles1-Detail 2 4 3 8 2 2 2" xfId="14815"/>
    <cellStyle name="RowTitles1-Detail 2 4 3 8 2 3" xfId="14816"/>
    <cellStyle name="RowTitles1-Detail 2 4 3 8 3" xfId="14817"/>
    <cellStyle name="RowTitles1-Detail 2 4 3 8 3 2" xfId="14818"/>
    <cellStyle name="RowTitles1-Detail 2 4 3 8 3 2 2" xfId="14819"/>
    <cellStyle name="RowTitles1-Detail 2 4 3 8 4" xfId="14820"/>
    <cellStyle name="RowTitles1-Detail 2 4 3 8 4 2" xfId="14821"/>
    <cellStyle name="RowTitles1-Detail 2 4 3 8 5" xfId="14822"/>
    <cellStyle name="RowTitles1-Detail 2 4 3 9" xfId="14823"/>
    <cellStyle name="RowTitles1-Detail 2 4 3 9 2" xfId="14824"/>
    <cellStyle name="RowTitles1-Detail 2 4 3 9 2 2" xfId="14825"/>
    <cellStyle name="RowTitles1-Detail 2 4 3_STUD aligned by INSTIT" xfId="14826"/>
    <cellStyle name="RowTitles1-Detail 2 4 4" xfId="708"/>
    <cellStyle name="RowTitles1-Detail 2 4 4 10" xfId="14827"/>
    <cellStyle name="RowTitles1-Detail 2 4 4 2" xfId="709"/>
    <cellStyle name="RowTitles1-Detail 2 4 4 2 2" xfId="14828"/>
    <cellStyle name="RowTitles1-Detail 2 4 4 2 2 2" xfId="14829"/>
    <cellStyle name="RowTitles1-Detail 2 4 4 2 2 2 2" xfId="14830"/>
    <cellStyle name="RowTitles1-Detail 2 4 4 2 2 2 2 2" xfId="14831"/>
    <cellStyle name="RowTitles1-Detail 2 4 4 2 2 2 3" xfId="14832"/>
    <cellStyle name="RowTitles1-Detail 2 4 4 2 2 3" xfId="14833"/>
    <cellStyle name="RowTitles1-Detail 2 4 4 2 2 3 2" xfId="14834"/>
    <cellStyle name="RowTitles1-Detail 2 4 4 2 2 3 2 2" xfId="14835"/>
    <cellStyle name="RowTitles1-Detail 2 4 4 2 2 4" xfId="14836"/>
    <cellStyle name="RowTitles1-Detail 2 4 4 2 2 4 2" xfId="14837"/>
    <cellStyle name="RowTitles1-Detail 2 4 4 2 2 5" xfId="14838"/>
    <cellStyle name="RowTitles1-Detail 2 4 4 2 3" xfId="14839"/>
    <cellStyle name="RowTitles1-Detail 2 4 4 2 3 2" xfId="14840"/>
    <cellStyle name="RowTitles1-Detail 2 4 4 2 3 2 2" xfId="14841"/>
    <cellStyle name="RowTitles1-Detail 2 4 4 2 3 2 2 2" xfId="14842"/>
    <cellStyle name="RowTitles1-Detail 2 4 4 2 3 2 3" xfId="14843"/>
    <cellStyle name="RowTitles1-Detail 2 4 4 2 3 3" xfId="14844"/>
    <cellStyle name="RowTitles1-Detail 2 4 4 2 3 3 2" xfId="14845"/>
    <cellStyle name="RowTitles1-Detail 2 4 4 2 3 3 2 2" xfId="14846"/>
    <cellStyle name="RowTitles1-Detail 2 4 4 2 3 4" xfId="14847"/>
    <cellStyle name="RowTitles1-Detail 2 4 4 2 3 4 2" xfId="14848"/>
    <cellStyle name="RowTitles1-Detail 2 4 4 2 3 5" xfId="14849"/>
    <cellStyle name="RowTitles1-Detail 2 4 4 2 4" xfId="14850"/>
    <cellStyle name="RowTitles1-Detail 2 4 4 2 4 2" xfId="14851"/>
    <cellStyle name="RowTitles1-Detail 2 4 4 2 5" xfId="14852"/>
    <cellStyle name="RowTitles1-Detail 2 4 4 2 5 2" xfId="14853"/>
    <cellStyle name="RowTitles1-Detail 2 4 4 2 5 2 2" xfId="14854"/>
    <cellStyle name="RowTitles1-Detail 2 4 4 2 5 3" xfId="14855"/>
    <cellStyle name="RowTitles1-Detail 2 4 4 2 6" xfId="14856"/>
    <cellStyle name="RowTitles1-Detail 2 4 4 2 6 2" xfId="14857"/>
    <cellStyle name="RowTitles1-Detail 2 4 4 2 6 2 2" xfId="14858"/>
    <cellStyle name="RowTitles1-Detail 2 4 4 2 7" xfId="14859"/>
    <cellStyle name="RowTitles1-Detail 2 4 4 3" xfId="14860"/>
    <cellStyle name="RowTitles1-Detail 2 4 4 3 2" xfId="14861"/>
    <cellStyle name="RowTitles1-Detail 2 4 4 3 2 2" xfId="14862"/>
    <cellStyle name="RowTitles1-Detail 2 4 4 3 2 2 2" xfId="14863"/>
    <cellStyle name="RowTitles1-Detail 2 4 4 3 2 2 2 2" xfId="14864"/>
    <cellStyle name="RowTitles1-Detail 2 4 4 3 2 2 3" xfId="14865"/>
    <cellStyle name="RowTitles1-Detail 2 4 4 3 2 3" xfId="14866"/>
    <cellStyle name="RowTitles1-Detail 2 4 4 3 2 3 2" xfId="14867"/>
    <cellStyle name="RowTitles1-Detail 2 4 4 3 2 3 2 2" xfId="14868"/>
    <cellStyle name="RowTitles1-Detail 2 4 4 3 2 4" xfId="14869"/>
    <cellStyle name="RowTitles1-Detail 2 4 4 3 2 4 2" xfId="14870"/>
    <cellStyle name="RowTitles1-Detail 2 4 4 3 2 5" xfId="14871"/>
    <cellStyle name="RowTitles1-Detail 2 4 4 3 3" xfId="14872"/>
    <cellStyle name="RowTitles1-Detail 2 4 4 3 3 2" xfId="14873"/>
    <cellStyle name="RowTitles1-Detail 2 4 4 3 3 2 2" xfId="14874"/>
    <cellStyle name="RowTitles1-Detail 2 4 4 3 3 2 2 2" xfId="14875"/>
    <cellStyle name="RowTitles1-Detail 2 4 4 3 3 2 3" xfId="14876"/>
    <cellStyle name="RowTitles1-Detail 2 4 4 3 3 3" xfId="14877"/>
    <cellStyle name="RowTitles1-Detail 2 4 4 3 3 3 2" xfId="14878"/>
    <cellStyle name="RowTitles1-Detail 2 4 4 3 3 3 2 2" xfId="14879"/>
    <cellStyle name="RowTitles1-Detail 2 4 4 3 3 4" xfId="14880"/>
    <cellStyle name="RowTitles1-Detail 2 4 4 3 3 4 2" xfId="14881"/>
    <cellStyle name="RowTitles1-Detail 2 4 4 3 3 5" xfId="14882"/>
    <cellStyle name="RowTitles1-Detail 2 4 4 3 4" xfId="14883"/>
    <cellStyle name="RowTitles1-Detail 2 4 4 3 4 2" xfId="14884"/>
    <cellStyle name="RowTitles1-Detail 2 4 4 3 5" xfId="14885"/>
    <cellStyle name="RowTitles1-Detail 2 4 4 3 5 2" xfId="14886"/>
    <cellStyle name="RowTitles1-Detail 2 4 4 3 5 2 2" xfId="14887"/>
    <cellStyle name="RowTitles1-Detail 2 4 4 3 6" xfId="14888"/>
    <cellStyle name="RowTitles1-Detail 2 4 4 3 6 2" xfId="14889"/>
    <cellStyle name="RowTitles1-Detail 2 4 4 3 7" xfId="14890"/>
    <cellStyle name="RowTitles1-Detail 2 4 4 4" xfId="14891"/>
    <cellStyle name="RowTitles1-Detail 2 4 4 4 2" xfId="14892"/>
    <cellStyle name="RowTitles1-Detail 2 4 4 4 2 2" xfId="14893"/>
    <cellStyle name="RowTitles1-Detail 2 4 4 4 2 2 2" xfId="14894"/>
    <cellStyle name="RowTitles1-Detail 2 4 4 4 2 2 2 2" xfId="14895"/>
    <cellStyle name="RowTitles1-Detail 2 4 4 4 2 2 3" xfId="14896"/>
    <cellStyle name="RowTitles1-Detail 2 4 4 4 2 3" xfId="14897"/>
    <cellStyle name="RowTitles1-Detail 2 4 4 4 2 3 2" xfId="14898"/>
    <cellStyle name="RowTitles1-Detail 2 4 4 4 2 3 2 2" xfId="14899"/>
    <cellStyle name="RowTitles1-Detail 2 4 4 4 2 4" xfId="14900"/>
    <cellStyle name="RowTitles1-Detail 2 4 4 4 2 4 2" xfId="14901"/>
    <cellStyle name="RowTitles1-Detail 2 4 4 4 2 5" xfId="14902"/>
    <cellStyle name="RowTitles1-Detail 2 4 4 4 3" xfId="14903"/>
    <cellStyle name="RowTitles1-Detail 2 4 4 4 3 2" xfId="14904"/>
    <cellStyle name="RowTitles1-Detail 2 4 4 4 3 2 2" xfId="14905"/>
    <cellStyle name="RowTitles1-Detail 2 4 4 4 3 2 2 2" xfId="14906"/>
    <cellStyle name="RowTitles1-Detail 2 4 4 4 3 2 3" xfId="14907"/>
    <cellStyle name="RowTitles1-Detail 2 4 4 4 3 3" xfId="14908"/>
    <cellStyle name="RowTitles1-Detail 2 4 4 4 3 3 2" xfId="14909"/>
    <cellStyle name="RowTitles1-Detail 2 4 4 4 3 3 2 2" xfId="14910"/>
    <cellStyle name="RowTitles1-Detail 2 4 4 4 3 4" xfId="14911"/>
    <cellStyle name="RowTitles1-Detail 2 4 4 4 3 4 2" xfId="14912"/>
    <cellStyle name="RowTitles1-Detail 2 4 4 4 3 5" xfId="14913"/>
    <cellStyle name="RowTitles1-Detail 2 4 4 4 4" xfId="14914"/>
    <cellStyle name="RowTitles1-Detail 2 4 4 4 4 2" xfId="14915"/>
    <cellStyle name="RowTitles1-Detail 2 4 4 4 5" xfId="14916"/>
    <cellStyle name="RowTitles1-Detail 2 4 4 4 5 2" xfId="14917"/>
    <cellStyle name="RowTitles1-Detail 2 4 4 4 5 2 2" xfId="14918"/>
    <cellStyle name="RowTitles1-Detail 2 4 4 4 5 3" xfId="14919"/>
    <cellStyle name="RowTitles1-Detail 2 4 4 4 6" xfId="14920"/>
    <cellStyle name="RowTitles1-Detail 2 4 4 4 6 2" xfId="14921"/>
    <cellStyle name="RowTitles1-Detail 2 4 4 4 6 2 2" xfId="14922"/>
    <cellStyle name="RowTitles1-Detail 2 4 4 4 7" xfId="14923"/>
    <cellStyle name="RowTitles1-Detail 2 4 4 4 7 2" xfId="14924"/>
    <cellStyle name="RowTitles1-Detail 2 4 4 4 8" xfId="14925"/>
    <cellStyle name="RowTitles1-Detail 2 4 4 5" xfId="14926"/>
    <cellStyle name="RowTitles1-Detail 2 4 4 5 2" xfId="14927"/>
    <cellStyle name="RowTitles1-Detail 2 4 4 5 2 2" xfId="14928"/>
    <cellStyle name="RowTitles1-Detail 2 4 4 5 2 2 2" xfId="14929"/>
    <cellStyle name="RowTitles1-Detail 2 4 4 5 2 2 2 2" xfId="14930"/>
    <cellStyle name="RowTitles1-Detail 2 4 4 5 2 2 3" xfId="14931"/>
    <cellStyle name="RowTitles1-Detail 2 4 4 5 2 3" xfId="14932"/>
    <cellStyle name="RowTitles1-Detail 2 4 4 5 2 3 2" xfId="14933"/>
    <cellStyle name="RowTitles1-Detail 2 4 4 5 2 3 2 2" xfId="14934"/>
    <cellStyle name="RowTitles1-Detail 2 4 4 5 2 4" xfId="14935"/>
    <cellStyle name="RowTitles1-Detail 2 4 4 5 2 4 2" xfId="14936"/>
    <cellStyle name="RowTitles1-Detail 2 4 4 5 2 5" xfId="14937"/>
    <cellStyle name="RowTitles1-Detail 2 4 4 5 3" xfId="14938"/>
    <cellStyle name="RowTitles1-Detail 2 4 4 5 3 2" xfId="14939"/>
    <cellStyle name="RowTitles1-Detail 2 4 4 5 3 2 2" xfId="14940"/>
    <cellStyle name="RowTitles1-Detail 2 4 4 5 3 2 2 2" xfId="14941"/>
    <cellStyle name="RowTitles1-Detail 2 4 4 5 3 2 3" xfId="14942"/>
    <cellStyle name="RowTitles1-Detail 2 4 4 5 3 3" xfId="14943"/>
    <cellStyle name="RowTitles1-Detail 2 4 4 5 3 3 2" xfId="14944"/>
    <cellStyle name="RowTitles1-Detail 2 4 4 5 3 3 2 2" xfId="14945"/>
    <cellStyle name="RowTitles1-Detail 2 4 4 5 3 4" xfId="14946"/>
    <cellStyle name="RowTitles1-Detail 2 4 4 5 3 4 2" xfId="14947"/>
    <cellStyle name="RowTitles1-Detail 2 4 4 5 3 5" xfId="14948"/>
    <cellStyle name="RowTitles1-Detail 2 4 4 5 4" xfId="14949"/>
    <cellStyle name="RowTitles1-Detail 2 4 4 5 4 2" xfId="14950"/>
    <cellStyle name="RowTitles1-Detail 2 4 4 5 4 2 2" xfId="14951"/>
    <cellStyle name="RowTitles1-Detail 2 4 4 5 4 3" xfId="14952"/>
    <cellStyle name="RowTitles1-Detail 2 4 4 5 5" xfId="14953"/>
    <cellStyle name="RowTitles1-Detail 2 4 4 5 5 2" xfId="14954"/>
    <cellStyle name="RowTitles1-Detail 2 4 4 5 5 2 2" xfId="14955"/>
    <cellStyle name="RowTitles1-Detail 2 4 4 5 6" xfId="14956"/>
    <cellStyle name="RowTitles1-Detail 2 4 4 5 6 2" xfId="14957"/>
    <cellStyle name="RowTitles1-Detail 2 4 4 5 7" xfId="14958"/>
    <cellStyle name="RowTitles1-Detail 2 4 4 6" xfId="14959"/>
    <cellStyle name="RowTitles1-Detail 2 4 4 6 2" xfId="14960"/>
    <cellStyle name="RowTitles1-Detail 2 4 4 6 2 2" xfId="14961"/>
    <cellStyle name="RowTitles1-Detail 2 4 4 6 2 2 2" xfId="14962"/>
    <cellStyle name="RowTitles1-Detail 2 4 4 6 2 2 2 2" xfId="14963"/>
    <cellStyle name="RowTitles1-Detail 2 4 4 6 2 2 3" xfId="14964"/>
    <cellStyle name="RowTitles1-Detail 2 4 4 6 2 3" xfId="14965"/>
    <cellStyle name="RowTitles1-Detail 2 4 4 6 2 3 2" xfId="14966"/>
    <cellStyle name="RowTitles1-Detail 2 4 4 6 2 3 2 2" xfId="14967"/>
    <cellStyle name="RowTitles1-Detail 2 4 4 6 2 4" xfId="14968"/>
    <cellStyle name="RowTitles1-Detail 2 4 4 6 2 4 2" xfId="14969"/>
    <cellStyle name="RowTitles1-Detail 2 4 4 6 2 5" xfId="14970"/>
    <cellStyle name="RowTitles1-Detail 2 4 4 6 3" xfId="14971"/>
    <cellStyle name="RowTitles1-Detail 2 4 4 6 3 2" xfId="14972"/>
    <cellStyle name="RowTitles1-Detail 2 4 4 6 3 2 2" xfId="14973"/>
    <cellStyle name="RowTitles1-Detail 2 4 4 6 3 2 2 2" xfId="14974"/>
    <cellStyle name="RowTitles1-Detail 2 4 4 6 3 2 3" xfId="14975"/>
    <cellStyle name="RowTitles1-Detail 2 4 4 6 3 3" xfId="14976"/>
    <cellStyle name="RowTitles1-Detail 2 4 4 6 3 3 2" xfId="14977"/>
    <cellStyle name="RowTitles1-Detail 2 4 4 6 3 3 2 2" xfId="14978"/>
    <cellStyle name="RowTitles1-Detail 2 4 4 6 3 4" xfId="14979"/>
    <cellStyle name="RowTitles1-Detail 2 4 4 6 3 4 2" xfId="14980"/>
    <cellStyle name="RowTitles1-Detail 2 4 4 6 3 5" xfId="14981"/>
    <cellStyle name="RowTitles1-Detail 2 4 4 6 4" xfId="14982"/>
    <cellStyle name="RowTitles1-Detail 2 4 4 6 4 2" xfId="14983"/>
    <cellStyle name="RowTitles1-Detail 2 4 4 6 4 2 2" xfId="14984"/>
    <cellStyle name="RowTitles1-Detail 2 4 4 6 4 3" xfId="14985"/>
    <cellStyle name="RowTitles1-Detail 2 4 4 6 5" xfId="14986"/>
    <cellStyle name="RowTitles1-Detail 2 4 4 6 5 2" xfId="14987"/>
    <cellStyle name="RowTitles1-Detail 2 4 4 6 5 2 2" xfId="14988"/>
    <cellStyle name="RowTitles1-Detail 2 4 4 6 6" xfId="14989"/>
    <cellStyle name="RowTitles1-Detail 2 4 4 6 6 2" xfId="14990"/>
    <cellStyle name="RowTitles1-Detail 2 4 4 6 7" xfId="14991"/>
    <cellStyle name="RowTitles1-Detail 2 4 4 7" xfId="14992"/>
    <cellStyle name="RowTitles1-Detail 2 4 4 7 2" xfId="14993"/>
    <cellStyle name="RowTitles1-Detail 2 4 4 7 2 2" xfId="14994"/>
    <cellStyle name="RowTitles1-Detail 2 4 4 7 2 2 2" xfId="14995"/>
    <cellStyle name="RowTitles1-Detail 2 4 4 7 2 3" xfId="14996"/>
    <cellStyle name="RowTitles1-Detail 2 4 4 7 3" xfId="14997"/>
    <cellStyle name="RowTitles1-Detail 2 4 4 7 3 2" xfId="14998"/>
    <cellStyle name="RowTitles1-Detail 2 4 4 7 3 2 2" xfId="14999"/>
    <cellStyle name="RowTitles1-Detail 2 4 4 7 4" xfId="15000"/>
    <cellStyle name="RowTitles1-Detail 2 4 4 7 4 2" xfId="15001"/>
    <cellStyle name="RowTitles1-Detail 2 4 4 7 5" xfId="15002"/>
    <cellStyle name="RowTitles1-Detail 2 4 4 8" xfId="15003"/>
    <cellStyle name="RowTitles1-Detail 2 4 4 8 2" xfId="15004"/>
    <cellStyle name="RowTitles1-Detail 2 4 4 9" xfId="15005"/>
    <cellStyle name="RowTitles1-Detail 2 4 4 9 2" xfId="15006"/>
    <cellStyle name="RowTitles1-Detail 2 4 4 9 2 2" xfId="15007"/>
    <cellStyle name="RowTitles1-Detail 2 4 4_STUD aligned by INSTIT" xfId="15008"/>
    <cellStyle name="RowTitles1-Detail 2 4 5" xfId="710"/>
    <cellStyle name="RowTitles1-Detail 2 4 5 2" xfId="15009"/>
    <cellStyle name="RowTitles1-Detail 2 4 5 2 2" xfId="15010"/>
    <cellStyle name="RowTitles1-Detail 2 4 5 2 2 2" xfId="15011"/>
    <cellStyle name="RowTitles1-Detail 2 4 5 2 2 2 2" xfId="15012"/>
    <cellStyle name="RowTitles1-Detail 2 4 5 2 2 3" xfId="15013"/>
    <cellStyle name="RowTitles1-Detail 2 4 5 2 3" xfId="15014"/>
    <cellStyle name="RowTitles1-Detail 2 4 5 2 3 2" xfId="15015"/>
    <cellStyle name="RowTitles1-Detail 2 4 5 2 3 2 2" xfId="15016"/>
    <cellStyle name="RowTitles1-Detail 2 4 5 2 4" xfId="15017"/>
    <cellStyle name="RowTitles1-Detail 2 4 5 2 4 2" xfId="15018"/>
    <cellStyle name="RowTitles1-Detail 2 4 5 2 5" xfId="15019"/>
    <cellStyle name="RowTitles1-Detail 2 4 5 3" xfId="15020"/>
    <cellStyle name="RowTitles1-Detail 2 4 5 3 2" xfId="15021"/>
    <cellStyle name="RowTitles1-Detail 2 4 5 3 2 2" xfId="15022"/>
    <cellStyle name="RowTitles1-Detail 2 4 5 3 2 2 2" xfId="15023"/>
    <cellStyle name="RowTitles1-Detail 2 4 5 3 2 3" xfId="15024"/>
    <cellStyle name="RowTitles1-Detail 2 4 5 3 3" xfId="15025"/>
    <cellStyle name="RowTitles1-Detail 2 4 5 3 3 2" xfId="15026"/>
    <cellStyle name="RowTitles1-Detail 2 4 5 3 3 2 2" xfId="15027"/>
    <cellStyle name="RowTitles1-Detail 2 4 5 3 4" xfId="15028"/>
    <cellStyle name="RowTitles1-Detail 2 4 5 3 4 2" xfId="15029"/>
    <cellStyle name="RowTitles1-Detail 2 4 5 3 5" xfId="15030"/>
    <cellStyle name="RowTitles1-Detail 2 4 5 4" xfId="15031"/>
    <cellStyle name="RowTitles1-Detail 2 4 5 4 2" xfId="15032"/>
    <cellStyle name="RowTitles1-Detail 2 4 5 5" xfId="15033"/>
    <cellStyle name="RowTitles1-Detail 2 4 5 5 2" xfId="15034"/>
    <cellStyle name="RowTitles1-Detail 2 4 5 5 2 2" xfId="15035"/>
    <cellStyle name="RowTitles1-Detail 2 4 5 5 3" xfId="15036"/>
    <cellStyle name="RowTitles1-Detail 2 4 5 6" xfId="15037"/>
    <cellStyle name="RowTitles1-Detail 2 4 5 6 2" xfId="15038"/>
    <cellStyle name="RowTitles1-Detail 2 4 5 6 2 2" xfId="15039"/>
    <cellStyle name="RowTitles1-Detail 2 4 5 7" xfId="15040"/>
    <cellStyle name="RowTitles1-Detail 2 4 6" xfId="15041"/>
    <cellStyle name="RowTitles1-Detail 2 4 6 2" xfId="15042"/>
    <cellStyle name="RowTitles1-Detail 2 4 6 2 2" xfId="15043"/>
    <cellStyle name="RowTitles1-Detail 2 4 6 2 2 2" xfId="15044"/>
    <cellStyle name="RowTitles1-Detail 2 4 6 2 2 2 2" xfId="15045"/>
    <cellStyle name="RowTitles1-Detail 2 4 6 2 2 3" xfId="15046"/>
    <cellStyle name="RowTitles1-Detail 2 4 6 2 3" xfId="15047"/>
    <cellStyle name="RowTitles1-Detail 2 4 6 2 3 2" xfId="15048"/>
    <cellStyle name="RowTitles1-Detail 2 4 6 2 3 2 2" xfId="15049"/>
    <cellStyle name="RowTitles1-Detail 2 4 6 2 4" xfId="15050"/>
    <cellStyle name="RowTitles1-Detail 2 4 6 2 4 2" xfId="15051"/>
    <cellStyle name="RowTitles1-Detail 2 4 6 2 5" xfId="15052"/>
    <cellStyle name="RowTitles1-Detail 2 4 6 3" xfId="15053"/>
    <cellStyle name="RowTitles1-Detail 2 4 6 3 2" xfId="15054"/>
    <cellStyle name="RowTitles1-Detail 2 4 6 3 2 2" xfId="15055"/>
    <cellStyle name="RowTitles1-Detail 2 4 6 3 2 2 2" xfId="15056"/>
    <cellStyle name="RowTitles1-Detail 2 4 6 3 2 3" xfId="15057"/>
    <cellStyle name="RowTitles1-Detail 2 4 6 3 3" xfId="15058"/>
    <cellStyle name="RowTitles1-Detail 2 4 6 3 3 2" xfId="15059"/>
    <cellStyle name="RowTitles1-Detail 2 4 6 3 3 2 2" xfId="15060"/>
    <cellStyle name="RowTitles1-Detail 2 4 6 3 4" xfId="15061"/>
    <cellStyle name="RowTitles1-Detail 2 4 6 3 4 2" xfId="15062"/>
    <cellStyle name="RowTitles1-Detail 2 4 6 3 5" xfId="15063"/>
    <cellStyle name="RowTitles1-Detail 2 4 6 4" xfId="15064"/>
    <cellStyle name="RowTitles1-Detail 2 4 6 4 2" xfId="15065"/>
    <cellStyle name="RowTitles1-Detail 2 4 6 5" xfId="15066"/>
    <cellStyle name="RowTitles1-Detail 2 4 6 5 2" xfId="15067"/>
    <cellStyle name="RowTitles1-Detail 2 4 6 5 2 2" xfId="15068"/>
    <cellStyle name="RowTitles1-Detail 2 4 6 6" xfId="15069"/>
    <cellStyle name="RowTitles1-Detail 2 4 6 6 2" xfId="15070"/>
    <cellStyle name="RowTitles1-Detail 2 4 6 7" xfId="15071"/>
    <cellStyle name="RowTitles1-Detail 2 4 7" xfId="15072"/>
    <cellStyle name="RowTitles1-Detail 2 4 7 2" xfId="15073"/>
    <cellStyle name="RowTitles1-Detail 2 4 7 2 2" xfId="15074"/>
    <cellStyle name="RowTitles1-Detail 2 4 7 2 2 2" xfId="15075"/>
    <cellStyle name="RowTitles1-Detail 2 4 7 2 2 2 2" xfId="15076"/>
    <cellStyle name="RowTitles1-Detail 2 4 7 2 2 3" xfId="15077"/>
    <cellStyle name="RowTitles1-Detail 2 4 7 2 3" xfId="15078"/>
    <cellStyle name="RowTitles1-Detail 2 4 7 2 3 2" xfId="15079"/>
    <cellStyle name="RowTitles1-Detail 2 4 7 2 3 2 2" xfId="15080"/>
    <cellStyle name="RowTitles1-Detail 2 4 7 2 4" xfId="15081"/>
    <cellStyle name="RowTitles1-Detail 2 4 7 2 4 2" xfId="15082"/>
    <cellStyle name="RowTitles1-Detail 2 4 7 2 5" xfId="15083"/>
    <cellStyle name="RowTitles1-Detail 2 4 7 3" xfId="15084"/>
    <cellStyle name="RowTitles1-Detail 2 4 7 3 2" xfId="15085"/>
    <cellStyle name="RowTitles1-Detail 2 4 7 3 2 2" xfId="15086"/>
    <cellStyle name="RowTitles1-Detail 2 4 7 3 2 2 2" xfId="15087"/>
    <cellStyle name="RowTitles1-Detail 2 4 7 3 2 3" xfId="15088"/>
    <cellStyle name="RowTitles1-Detail 2 4 7 3 3" xfId="15089"/>
    <cellStyle name="RowTitles1-Detail 2 4 7 3 3 2" xfId="15090"/>
    <cellStyle name="RowTitles1-Detail 2 4 7 3 3 2 2" xfId="15091"/>
    <cellStyle name="RowTitles1-Detail 2 4 7 3 4" xfId="15092"/>
    <cellStyle name="RowTitles1-Detail 2 4 7 3 4 2" xfId="15093"/>
    <cellStyle name="RowTitles1-Detail 2 4 7 3 5" xfId="15094"/>
    <cellStyle name="RowTitles1-Detail 2 4 7 4" xfId="15095"/>
    <cellStyle name="RowTitles1-Detail 2 4 7 4 2" xfId="15096"/>
    <cellStyle name="RowTitles1-Detail 2 4 7 5" xfId="15097"/>
    <cellStyle name="RowTitles1-Detail 2 4 7 5 2" xfId="15098"/>
    <cellStyle name="RowTitles1-Detail 2 4 7 5 2 2" xfId="15099"/>
    <cellStyle name="RowTitles1-Detail 2 4 7 5 3" xfId="15100"/>
    <cellStyle name="RowTitles1-Detail 2 4 7 6" xfId="15101"/>
    <cellStyle name="RowTitles1-Detail 2 4 7 6 2" xfId="15102"/>
    <cellStyle name="RowTitles1-Detail 2 4 7 6 2 2" xfId="15103"/>
    <cellStyle name="RowTitles1-Detail 2 4 7 7" xfId="15104"/>
    <cellStyle name="RowTitles1-Detail 2 4 7 7 2" xfId="15105"/>
    <cellStyle name="RowTitles1-Detail 2 4 7 8" xfId="15106"/>
    <cellStyle name="RowTitles1-Detail 2 4 8" xfId="15107"/>
    <cellStyle name="RowTitles1-Detail 2 4 8 2" xfId="15108"/>
    <cellStyle name="RowTitles1-Detail 2 4 8 2 2" xfId="15109"/>
    <cellStyle name="RowTitles1-Detail 2 4 8 2 2 2" xfId="15110"/>
    <cellStyle name="RowTitles1-Detail 2 4 8 2 2 2 2" xfId="15111"/>
    <cellStyle name="RowTitles1-Detail 2 4 8 2 2 3" xfId="15112"/>
    <cellStyle name="RowTitles1-Detail 2 4 8 2 3" xfId="15113"/>
    <cellStyle name="RowTitles1-Detail 2 4 8 2 3 2" xfId="15114"/>
    <cellStyle name="RowTitles1-Detail 2 4 8 2 3 2 2" xfId="15115"/>
    <cellStyle name="RowTitles1-Detail 2 4 8 2 4" xfId="15116"/>
    <cellStyle name="RowTitles1-Detail 2 4 8 2 4 2" xfId="15117"/>
    <cellStyle name="RowTitles1-Detail 2 4 8 2 5" xfId="15118"/>
    <cellStyle name="RowTitles1-Detail 2 4 8 3" xfId="15119"/>
    <cellStyle name="RowTitles1-Detail 2 4 8 3 2" xfId="15120"/>
    <cellStyle name="RowTitles1-Detail 2 4 8 3 2 2" xfId="15121"/>
    <cellStyle name="RowTitles1-Detail 2 4 8 3 2 2 2" xfId="15122"/>
    <cellStyle name="RowTitles1-Detail 2 4 8 3 2 3" xfId="15123"/>
    <cellStyle name="RowTitles1-Detail 2 4 8 3 3" xfId="15124"/>
    <cellStyle name="RowTitles1-Detail 2 4 8 3 3 2" xfId="15125"/>
    <cellStyle name="RowTitles1-Detail 2 4 8 3 3 2 2" xfId="15126"/>
    <cellStyle name="RowTitles1-Detail 2 4 8 3 4" xfId="15127"/>
    <cellStyle name="RowTitles1-Detail 2 4 8 3 4 2" xfId="15128"/>
    <cellStyle name="RowTitles1-Detail 2 4 8 3 5" xfId="15129"/>
    <cellStyle name="RowTitles1-Detail 2 4 8 4" xfId="15130"/>
    <cellStyle name="RowTitles1-Detail 2 4 8 4 2" xfId="15131"/>
    <cellStyle name="RowTitles1-Detail 2 4 8 4 2 2" xfId="15132"/>
    <cellStyle name="RowTitles1-Detail 2 4 8 4 3" xfId="15133"/>
    <cellStyle name="RowTitles1-Detail 2 4 8 5" xfId="15134"/>
    <cellStyle name="RowTitles1-Detail 2 4 8 5 2" xfId="15135"/>
    <cellStyle name="RowTitles1-Detail 2 4 8 5 2 2" xfId="15136"/>
    <cellStyle name="RowTitles1-Detail 2 4 8 6" xfId="15137"/>
    <cellStyle name="RowTitles1-Detail 2 4 8 6 2" xfId="15138"/>
    <cellStyle name="RowTitles1-Detail 2 4 8 7" xfId="15139"/>
    <cellStyle name="RowTitles1-Detail 2 4 9" xfId="15140"/>
    <cellStyle name="RowTitles1-Detail 2 4 9 2" xfId="15141"/>
    <cellStyle name="RowTitles1-Detail 2 4 9 2 2" xfId="15142"/>
    <cellStyle name="RowTitles1-Detail 2 4 9 2 2 2" xfId="15143"/>
    <cellStyle name="RowTitles1-Detail 2 4 9 2 2 2 2" xfId="15144"/>
    <cellStyle name="RowTitles1-Detail 2 4 9 2 2 3" xfId="15145"/>
    <cellStyle name="RowTitles1-Detail 2 4 9 2 3" xfId="15146"/>
    <cellStyle name="RowTitles1-Detail 2 4 9 2 3 2" xfId="15147"/>
    <cellStyle name="RowTitles1-Detail 2 4 9 2 3 2 2" xfId="15148"/>
    <cellStyle name="RowTitles1-Detail 2 4 9 2 4" xfId="15149"/>
    <cellStyle name="RowTitles1-Detail 2 4 9 2 4 2" xfId="15150"/>
    <cellStyle name="RowTitles1-Detail 2 4 9 2 5" xfId="15151"/>
    <cellStyle name="RowTitles1-Detail 2 4 9 3" xfId="15152"/>
    <cellStyle name="RowTitles1-Detail 2 4 9 3 2" xfId="15153"/>
    <cellStyle name="RowTitles1-Detail 2 4 9 3 2 2" xfId="15154"/>
    <cellStyle name="RowTitles1-Detail 2 4 9 3 2 2 2" xfId="15155"/>
    <cellStyle name="RowTitles1-Detail 2 4 9 3 2 3" xfId="15156"/>
    <cellStyle name="RowTitles1-Detail 2 4 9 3 3" xfId="15157"/>
    <cellStyle name="RowTitles1-Detail 2 4 9 3 3 2" xfId="15158"/>
    <cellStyle name="RowTitles1-Detail 2 4 9 3 3 2 2" xfId="15159"/>
    <cellStyle name="RowTitles1-Detail 2 4 9 3 4" xfId="15160"/>
    <cellStyle name="RowTitles1-Detail 2 4 9 3 4 2" xfId="15161"/>
    <cellStyle name="RowTitles1-Detail 2 4 9 3 5" xfId="15162"/>
    <cellStyle name="RowTitles1-Detail 2 4 9 4" xfId="15163"/>
    <cellStyle name="RowTitles1-Detail 2 4 9 4 2" xfId="15164"/>
    <cellStyle name="RowTitles1-Detail 2 4 9 4 2 2" xfId="15165"/>
    <cellStyle name="RowTitles1-Detail 2 4 9 4 3" xfId="15166"/>
    <cellStyle name="RowTitles1-Detail 2 4 9 5" xfId="15167"/>
    <cellStyle name="RowTitles1-Detail 2 4 9 5 2" xfId="15168"/>
    <cellStyle name="RowTitles1-Detail 2 4 9 5 2 2" xfId="15169"/>
    <cellStyle name="RowTitles1-Detail 2 4 9 6" xfId="15170"/>
    <cellStyle name="RowTitles1-Detail 2 4 9 6 2" xfId="15171"/>
    <cellStyle name="RowTitles1-Detail 2 4 9 7" xfId="15172"/>
    <cellStyle name="RowTitles1-Detail 2 4_STUD aligned by INSTIT" xfId="15173"/>
    <cellStyle name="RowTitles1-Detail 2 5" xfId="236"/>
    <cellStyle name="RowTitles1-Detail 2 5 10" xfId="15174"/>
    <cellStyle name="RowTitles1-Detail 2 5 2" xfId="711"/>
    <cellStyle name="RowTitles1-Detail 2 5 2 2" xfId="15175"/>
    <cellStyle name="RowTitles1-Detail 2 5 2 2 2" xfId="15176"/>
    <cellStyle name="RowTitles1-Detail 2 5 2 2 2 2" xfId="15177"/>
    <cellStyle name="RowTitles1-Detail 2 5 2 2 2 2 2" xfId="15178"/>
    <cellStyle name="RowTitles1-Detail 2 5 2 2 2 3" xfId="15179"/>
    <cellStyle name="RowTitles1-Detail 2 5 2 2 3" xfId="15180"/>
    <cellStyle name="RowTitles1-Detail 2 5 2 2 3 2" xfId="15181"/>
    <cellStyle name="RowTitles1-Detail 2 5 2 2 3 2 2" xfId="15182"/>
    <cellStyle name="RowTitles1-Detail 2 5 2 2 4" xfId="15183"/>
    <cellStyle name="RowTitles1-Detail 2 5 2 2 4 2" xfId="15184"/>
    <cellStyle name="RowTitles1-Detail 2 5 2 2 5" xfId="15185"/>
    <cellStyle name="RowTitles1-Detail 2 5 2 3" xfId="15186"/>
    <cellStyle name="RowTitles1-Detail 2 5 2 3 2" xfId="15187"/>
    <cellStyle name="RowTitles1-Detail 2 5 2 3 2 2" xfId="15188"/>
    <cellStyle name="RowTitles1-Detail 2 5 2 3 2 2 2" xfId="15189"/>
    <cellStyle name="RowTitles1-Detail 2 5 2 3 2 3" xfId="15190"/>
    <cellStyle name="RowTitles1-Detail 2 5 2 3 3" xfId="15191"/>
    <cellStyle name="RowTitles1-Detail 2 5 2 3 3 2" xfId="15192"/>
    <cellStyle name="RowTitles1-Detail 2 5 2 3 3 2 2" xfId="15193"/>
    <cellStyle name="RowTitles1-Detail 2 5 2 3 4" xfId="15194"/>
    <cellStyle name="RowTitles1-Detail 2 5 2 3 4 2" xfId="15195"/>
    <cellStyle name="RowTitles1-Detail 2 5 2 3 5" xfId="15196"/>
    <cellStyle name="RowTitles1-Detail 2 5 2 4" xfId="15197"/>
    <cellStyle name="RowTitles1-Detail 2 5 2 4 2" xfId="15198"/>
    <cellStyle name="RowTitles1-Detail 2 5 2 5" xfId="15199"/>
    <cellStyle name="RowTitles1-Detail 2 5 2 5 2" xfId="15200"/>
    <cellStyle name="RowTitles1-Detail 2 5 2 5 2 2" xfId="15201"/>
    <cellStyle name="RowTitles1-Detail 2 5 2 6" xfId="15202"/>
    <cellStyle name="RowTitles1-Detail 2 5 3" xfId="15203"/>
    <cellStyle name="RowTitles1-Detail 2 5 3 2" xfId="15204"/>
    <cellStyle name="RowTitles1-Detail 2 5 3 2 2" xfId="15205"/>
    <cellStyle name="RowTitles1-Detail 2 5 3 2 2 2" xfId="15206"/>
    <cellStyle name="RowTitles1-Detail 2 5 3 2 2 2 2" xfId="15207"/>
    <cellStyle name="RowTitles1-Detail 2 5 3 2 2 3" xfId="15208"/>
    <cellStyle name="RowTitles1-Detail 2 5 3 2 3" xfId="15209"/>
    <cellStyle name="RowTitles1-Detail 2 5 3 2 3 2" xfId="15210"/>
    <cellStyle name="RowTitles1-Detail 2 5 3 2 3 2 2" xfId="15211"/>
    <cellStyle name="RowTitles1-Detail 2 5 3 2 4" xfId="15212"/>
    <cellStyle name="RowTitles1-Detail 2 5 3 2 4 2" xfId="15213"/>
    <cellStyle name="RowTitles1-Detail 2 5 3 2 5" xfId="15214"/>
    <cellStyle name="RowTitles1-Detail 2 5 3 3" xfId="15215"/>
    <cellStyle name="RowTitles1-Detail 2 5 3 3 2" xfId="15216"/>
    <cellStyle name="RowTitles1-Detail 2 5 3 3 2 2" xfId="15217"/>
    <cellStyle name="RowTitles1-Detail 2 5 3 3 2 2 2" xfId="15218"/>
    <cellStyle name="RowTitles1-Detail 2 5 3 3 2 3" xfId="15219"/>
    <cellStyle name="RowTitles1-Detail 2 5 3 3 3" xfId="15220"/>
    <cellStyle name="RowTitles1-Detail 2 5 3 3 3 2" xfId="15221"/>
    <cellStyle name="RowTitles1-Detail 2 5 3 3 3 2 2" xfId="15222"/>
    <cellStyle name="RowTitles1-Detail 2 5 3 3 4" xfId="15223"/>
    <cellStyle name="RowTitles1-Detail 2 5 3 3 4 2" xfId="15224"/>
    <cellStyle name="RowTitles1-Detail 2 5 3 3 5" xfId="15225"/>
    <cellStyle name="RowTitles1-Detail 2 5 3 4" xfId="15226"/>
    <cellStyle name="RowTitles1-Detail 2 5 3 4 2" xfId="15227"/>
    <cellStyle name="RowTitles1-Detail 2 5 3 5" xfId="15228"/>
    <cellStyle name="RowTitles1-Detail 2 5 3 5 2" xfId="15229"/>
    <cellStyle name="RowTitles1-Detail 2 5 3 5 2 2" xfId="15230"/>
    <cellStyle name="RowTitles1-Detail 2 5 3 5 3" xfId="15231"/>
    <cellStyle name="RowTitles1-Detail 2 5 3 6" xfId="15232"/>
    <cellStyle name="RowTitles1-Detail 2 5 3 6 2" xfId="15233"/>
    <cellStyle name="RowTitles1-Detail 2 5 3 6 2 2" xfId="15234"/>
    <cellStyle name="RowTitles1-Detail 2 5 3 7" xfId="15235"/>
    <cellStyle name="RowTitles1-Detail 2 5 3 7 2" xfId="15236"/>
    <cellStyle name="RowTitles1-Detail 2 5 3 8" xfId="15237"/>
    <cellStyle name="RowTitles1-Detail 2 5 4" xfId="15238"/>
    <cellStyle name="RowTitles1-Detail 2 5 4 2" xfId="15239"/>
    <cellStyle name="RowTitles1-Detail 2 5 4 2 2" xfId="15240"/>
    <cellStyle name="RowTitles1-Detail 2 5 4 2 2 2" xfId="15241"/>
    <cellStyle name="RowTitles1-Detail 2 5 4 2 2 2 2" xfId="15242"/>
    <cellStyle name="RowTitles1-Detail 2 5 4 2 2 3" xfId="15243"/>
    <cellStyle name="RowTitles1-Detail 2 5 4 2 3" xfId="15244"/>
    <cellStyle name="RowTitles1-Detail 2 5 4 2 3 2" xfId="15245"/>
    <cellStyle name="RowTitles1-Detail 2 5 4 2 3 2 2" xfId="15246"/>
    <cellStyle name="RowTitles1-Detail 2 5 4 2 4" xfId="15247"/>
    <cellStyle name="RowTitles1-Detail 2 5 4 2 4 2" xfId="15248"/>
    <cellStyle name="RowTitles1-Detail 2 5 4 2 5" xfId="15249"/>
    <cellStyle name="RowTitles1-Detail 2 5 4 3" xfId="15250"/>
    <cellStyle name="RowTitles1-Detail 2 5 4 3 2" xfId="15251"/>
    <cellStyle name="RowTitles1-Detail 2 5 4 3 2 2" xfId="15252"/>
    <cellStyle name="RowTitles1-Detail 2 5 4 3 2 2 2" xfId="15253"/>
    <cellStyle name="RowTitles1-Detail 2 5 4 3 2 3" xfId="15254"/>
    <cellStyle name="RowTitles1-Detail 2 5 4 3 3" xfId="15255"/>
    <cellStyle name="RowTitles1-Detail 2 5 4 3 3 2" xfId="15256"/>
    <cellStyle name="RowTitles1-Detail 2 5 4 3 3 2 2" xfId="15257"/>
    <cellStyle name="RowTitles1-Detail 2 5 4 3 4" xfId="15258"/>
    <cellStyle name="RowTitles1-Detail 2 5 4 3 4 2" xfId="15259"/>
    <cellStyle name="RowTitles1-Detail 2 5 4 3 5" xfId="15260"/>
    <cellStyle name="RowTitles1-Detail 2 5 4 4" xfId="15261"/>
    <cellStyle name="RowTitles1-Detail 2 5 4 4 2" xfId="15262"/>
    <cellStyle name="RowTitles1-Detail 2 5 4 4 2 2" xfId="15263"/>
    <cellStyle name="RowTitles1-Detail 2 5 4 4 3" xfId="15264"/>
    <cellStyle name="RowTitles1-Detail 2 5 4 5" xfId="15265"/>
    <cellStyle name="RowTitles1-Detail 2 5 4 5 2" xfId="15266"/>
    <cellStyle name="RowTitles1-Detail 2 5 4 5 2 2" xfId="15267"/>
    <cellStyle name="RowTitles1-Detail 2 5 4 6" xfId="15268"/>
    <cellStyle name="RowTitles1-Detail 2 5 4 6 2" xfId="15269"/>
    <cellStyle name="RowTitles1-Detail 2 5 4 7" xfId="15270"/>
    <cellStyle name="RowTitles1-Detail 2 5 5" xfId="15271"/>
    <cellStyle name="RowTitles1-Detail 2 5 5 2" xfId="15272"/>
    <cellStyle name="RowTitles1-Detail 2 5 5 2 2" xfId="15273"/>
    <cellStyle name="RowTitles1-Detail 2 5 5 2 2 2" xfId="15274"/>
    <cellStyle name="RowTitles1-Detail 2 5 5 2 2 2 2" xfId="15275"/>
    <cellStyle name="RowTitles1-Detail 2 5 5 2 2 3" xfId="15276"/>
    <cellStyle name="RowTitles1-Detail 2 5 5 2 3" xfId="15277"/>
    <cellStyle name="RowTitles1-Detail 2 5 5 2 3 2" xfId="15278"/>
    <cellStyle name="RowTitles1-Detail 2 5 5 2 3 2 2" xfId="15279"/>
    <cellStyle name="RowTitles1-Detail 2 5 5 2 4" xfId="15280"/>
    <cellStyle name="RowTitles1-Detail 2 5 5 2 4 2" xfId="15281"/>
    <cellStyle name="RowTitles1-Detail 2 5 5 2 5" xfId="15282"/>
    <cellStyle name="RowTitles1-Detail 2 5 5 3" xfId="15283"/>
    <cellStyle name="RowTitles1-Detail 2 5 5 3 2" xfId="15284"/>
    <cellStyle name="RowTitles1-Detail 2 5 5 3 2 2" xfId="15285"/>
    <cellStyle name="RowTitles1-Detail 2 5 5 3 2 2 2" xfId="15286"/>
    <cellStyle name="RowTitles1-Detail 2 5 5 3 2 3" xfId="15287"/>
    <cellStyle name="RowTitles1-Detail 2 5 5 3 3" xfId="15288"/>
    <cellStyle name="RowTitles1-Detail 2 5 5 3 3 2" xfId="15289"/>
    <cellStyle name="RowTitles1-Detail 2 5 5 3 3 2 2" xfId="15290"/>
    <cellStyle name="RowTitles1-Detail 2 5 5 3 4" xfId="15291"/>
    <cellStyle name="RowTitles1-Detail 2 5 5 3 4 2" xfId="15292"/>
    <cellStyle name="RowTitles1-Detail 2 5 5 3 5" xfId="15293"/>
    <cellStyle name="RowTitles1-Detail 2 5 5 4" xfId="15294"/>
    <cellStyle name="RowTitles1-Detail 2 5 5 4 2" xfId="15295"/>
    <cellStyle name="RowTitles1-Detail 2 5 5 4 2 2" xfId="15296"/>
    <cellStyle name="RowTitles1-Detail 2 5 5 4 3" xfId="15297"/>
    <cellStyle name="RowTitles1-Detail 2 5 5 5" xfId="15298"/>
    <cellStyle name="RowTitles1-Detail 2 5 5 5 2" xfId="15299"/>
    <cellStyle name="RowTitles1-Detail 2 5 5 5 2 2" xfId="15300"/>
    <cellStyle name="RowTitles1-Detail 2 5 5 6" xfId="15301"/>
    <cellStyle name="RowTitles1-Detail 2 5 5 6 2" xfId="15302"/>
    <cellStyle name="RowTitles1-Detail 2 5 5 7" xfId="15303"/>
    <cellStyle name="RowTitles1-Detail 2 5 6" xfId="15304"/>
    <cellStyle name="RowTitles1-Detail 2 5 6 2" xfId="15305"/>
    <cellStyle name="RowTitles1-Detail 2 5 6 2 2" xfId="15306"/>
    <cellStyle name="RowTitles1-Detail 2 5 6 2 2 2" xfId="15307"/>
    <cellStyle name="RowTitles1-Detail 2 5 6 2 2 2 2" xfId="15308"/>
    <cellStyle name="RowTitles1-Detail 2 5 6 2 2 3" xfId="15309"/>
    <cellStyle name="RowTitles1-Detail 2 5 6 2 3" xfId="15310"/>
    <cellStyle name="RowTitles1-Detail 2 5 6 2 3 2" xfId="15311"/>
    <cellStyle name="RowTitles1-Detail 2 5 6 2 3 2 2" xfId="15312"/>
    <cellStyle name="RowTitles1-Detail 2 5 6 2 4" xfId="15313"/>
    <cellStyle name="RowTitles1-Detail 2 5 6 2 4 2" xfId="15314"/>
    <cellStyle name="RowTitles1-Detail 2 5 6 2 5" xfId="15315"/>
    <cellStyle name="RowTitles1-Detail 2 5 6 3" xfId="15316"/>
    <cellStyle name="RowTitles1-Detail 2 5 6 3 2" xfId="15317"/>
    <cellStyle name="RowTitles1-Detail 2 5 6 3 2 2" xfId="15318"/>
    <cellStyle name="RowTitles1-Detail 2 5 6 3 2 2 2" xfId="15319"/>
    <cellStyle name="RowTitles1-Detail 2 5 6 3 2 3" xfId="15320"/>
    <cellStyle name="RowTitles1-Detail 2 5 6 3 3" xfId="15321"/>
    <cellStyle name="RowTitles1-Detail 2 5 6 3 3 2" xfId="15322"/>
    <cellStyle name="RowTitles1-Detail 2 5 6 3 3 2 2" xfId="15323"/>
    <cellStyle name="RowTitles1-Detail 2 5 6 3 4" xfId="15324"/>
    <cellStyle name="RowTitles1-Detail 2 5 6 3 4 2" xfId="15325"/>
    <cellStyle name="RowTitles1-Detail 2 5 6 3 5" xfId="15326"/>
    <cellStyle name="RowTitles1-Detail 2 5 6 4" xfId="15327"/>
    <cellStyle name="RowTitles1-Detail 2 5 6 4 2" xfId="15328"/>
    <cellStyle name="RowTitles1-Detail 2 5 6 4 2 2" xfId="15329"/>
    <cellStyle name="RowTitles1-Detail 2 5 6 4 3" xfId="15330"/>
    <cellStyle name="RowTitles1-Detail 2 5 6 5" xfId="15331"/>
    <cellStyle name="RowTitles1-Detail 2 5 6 5 2" xfId="15332"/>
    <cellStyle name="RowTitles1-Detail 2 5 6 5 2 2" xfId="15333"/>
    <cellStyle name="RowTitles1-Detail 2 5 6 6" xfId="15334"/>
    <cellStyle name="RowTitles1-Detail 2 5 6 6 2" xfId="15335"/>
    <cellStyle name="RowTitles1-Detail 2 5 6 7" xfId="15336"/>
    <cellStyle name="RowTitles1-Detail 2 5 7" xfId="15337"/>
    <cellStyle name="RowTitles1-Detail 2 5 7 2" xfId="15338"/>
    <cellStyle name="RowTitles1-Detail 2 5 7 2 2" xfId="15339"/>
    <cellStyle name="RowTitles1-Detail 2 5 7 2 2 2" xfId="15340"/>
    <cellStyle name="RowTitles1-Detail 2 5 7 2 3" xfId="15341"/>
    <cellStyle name="RowTitles1-Detail 2 5 7 3" xfId="15342"/>
    <cellStyle name="RowTitles1-Detail 2 5 7 3 2" xfId="15343"/>
    <cellStyle name="RowTitles1-Detail 2 5 7 3 2 2" xfId="15344"/>
    <cellStyle name="RowTitles1-Detail 2 5 7 4" xfId="15345"/>
    <cellStyle name="RowTitles1-Detail 2 5 7 4 2" xfId="15346"/>
    <cellStyle name="RowTitles1-Detail 2 5 7 5" xfId="15347"/>
    <cellStyle name="RowTitles1-Detail 2 5 8" xfId="15348"/>
    <cellStyle name="RowTitles1-Detail 2 5 8 2" xfId="15349"/>
    <cellStyle name="RowTitles1-Detail 2 5 9" xfId="15350"/>
    <cellStyle name="RowTitles1-Detail 2 5 9 2" xfId="15351"/>
    <cellStyle name="RowTitles1-Detail 2 5 9 2 2" xfId="15352"/>
    <cellStyle name="RowTitles1-Detail 2 5_STUD aligned by INSTIT" xfId="15353"/>
    <cellStyle name="RowTitles1-Detail 2 6" xfId="237"/>
    <cellStyle name="RowTitles1-Detail 2 6 10" xfId="15354"/>
    <cellStyle name="RowTitles1-Detail 2 6 2" xfId="712"/>
    <cellStyle name="RowTitles1-Detail 2 6 2 2" xfId="15355"/>
    <cellStyle name="RowTitles1-Detail 2 6 2 2 2" xfId="15356"/>
    <cellStyle name="RowTitles1-Detail 2 6 2 2 2 2" xfId="15357"/>
    <cellStyle name="RowTitles1-Detail 2 6 2 2 2 2 2" xfId="15358"/>
    <cellStyle name="RowTitles1-Detail 2 6 2 2 2 3" xfId="15359"/>
    <cellStyle name="RowTitles1-Detail 2 6 2 2 3" xfId="15360"/>
    <cellStyle name="RowTitles1-Detail 2 6 2 2 3 2" xfId="15361"/>
    <cellStyle name="RowTitles1-Detail 2 6 2 2 3 2 2" xfId="15362"/>
    <cellStyle name="RowTitles1-Detail 2 6 2 2 4" xfId="15363"/>
    <cellStyle name="RowTitles1-Detail 2 6 2 2 4 2" xfId="15364"/>
    <cellStyle name="RowTitles1-Detail 2 6 2 2 5" xfId="15365"/>
    <cellStyle name="RowTitles1-Detail 2 6 2 3" xfId="15366"/>
    <cellStyle name="RowTitles1-Detail 2 6 2 3 2" xfId="15367"/>
    <cellStyle name="RowTitles1-Detail 2 6 2 3 2 2" xfId="15368"/>
    <cellStyle name="RowTitles1-Detail 2 6 2 3 2 2 2" xfId="15369"/>
    <cellStyle name="RowTitles1-Detail 2 6 2 3 2 3" xfId="15370"/>
    <cellStyle name="RowTitles1-Detail 2 6 2 3 3" xfId="15371"/>
    <cellStyle name="RowTitles1-Detail 2 6 2 3 3 2" xfId="15372"/>
    <cellStyle name="RowTitles1-Detail 2 6 2 3 3 2 2" xfId="15373"/>
    <cellStyle name="RowTitles1-Detail 2 6 2 3 4" xfId="15374"/>
    <cellStyle name="RowTitles1-Detail 2 6 2 3 4 2" xfId="15375"/>
    <cellStyle name="RowTitles1-Detail 2 6 2 3 5" xfId="15376"/>
    <cellStyle name="RowTitles1-Detail 2 6 2 4" xfId="15377"/>
    <cellStyle name="RowTitles1-Detail 2 6 2 4 2" xfId="15378"/>
    <cellStyle name="RowTitles1-Detail 2 6 2 5" xfId="15379"/>
    <cellStyle name="RowTitles1-Detail 2 6 2 5 2" xfId="15380"/>
    <cellStyle name="RowTitles1-Detail 2 6 2 5 2 2" xfId="15381"/>
    <cellStyle name="RowTitles1-Detail 2 6 2 5 3" xfId="15382"/>
    <cellStyle name="RowTitles1-Detail 2 6 2 6" xfId="15383"/>
    <cellStyle name="RowTitles1-Detail 2 6 2 6 2" xfId="15384"/>
    <cellStyle name="RowTitles1-Detail 2 6 2 6 2 2" xfId="15385"/>
    <cellStyle name="RowTitles1-Detail 2 6 2 7" xfId="15386"/>
    <cellStyle name="RowTitles1-Detail 2 6 2 7 2" xfId="15387"/>
    <cellStyle name="RowTitles1-Detail 2 6 2 8" xfId="15388"/>
    <cellStyle name="RowTitles1-Detail 2 6 2 9" xfId="15389"/>
    <cellStyle name="RowTitles1-Detail 2 6 3" xfId="15390"/>
    <cellStyle name="RowTitles1-Detail 2 6 3 2" xfId="15391"/>
    <cellStyle name="RowTitles1-Detail 2 6 3 2 2" xfId="15392"/>
    <cellStyle name="RowTitles1-Detail 2 6 3 2 2 2" xfId="15393"/>
    <cellStyle name="RowTitles1-Detail 2 6 3 2 2 2 2" xfId="15394"/>
    <cellStyle name="RowTitles1-Detail 2 6 3 2 2 3" xfId="15395"/>
    <cellStyle name="RowTitles1-Detail 2 6 3 2 3" xfId="15396"/>
    <cellStyle name="RowTitles1-Detail 2 6 3 2 3 2" xfId="15397"/>
    <cellStyle name="RowTitles1-Detail 2 6 3 2 3 2 2" xfId="15398"/>
    <cellStyle name="RowTitles1-Detail 2 6 3 2 4" xfId="15399"/>
    <cellStyle name="RowTitles1-Detail 2 6 3 2 4 2" xfId="15400"/>
    <cellStyle name="RowTitles1-Detail 2 6 3 2 5" xfId="15401"/>
    <cellStyle name="RowTitles1-Detail 2 6 3 3" xfId="15402"/>
    <cellStyle name="RowTitles1-Detail 2 6 3 3 2" xfId="15403"/>
    <cellStyle name="RowTitles1-Detail 2 6 3 3 2 2" xfId="15404"/>
    <cellStyle name="RowTitles1-Detail 2 6 3 3 2 2 2" xfId="15405"/>
    <cellStyle name="RowTitles1-Detail 2 6 3 3 2 3" xfId="15406"/>
    <cellStyle name="RowTitles1-Detail 2 6 3 3 3" xfId="15407"/>
    <cellStyle name="RowTitles1-Detail 2 6 3 3 3 2" xfId="15408"/>
    <cellStyle name="RowTitles1-Detail 2 6 3 3 3 2 2" xfId="15409"/>
    <cellStyle name="RowTitles1-Detail 2 6 3 3 4" xfId="15410"/>
    <cellStyle name="RowTitles1-Detail 2 6 3 3 4 2" xfId="15411"/>
    <cellStyle name="RowTitles1-Detail 2 6 3 3 5" xfId="15412"/>
    <cellStyle name="RowTitles1-Detail 2 6 3 4" xfId="15413"/>
    <cellStyle name="RowTitles1-Detail 2 6 3 4 2" xfId="15414"/>
    <cellStyle name="RowTitles1-Detail 2 6 3 5" xfId="15415"/>
    <cellStyle name="RowTitles1-Detail 2 6 3 5 2" xfId="15416"/>
    <cellStyle name="RowTitles1-Detail 2 6 3 5 2 2" xfId="15417"/>
    <cellStyle name="RowTitles1-Detail 2 6 4" xfId="15418"/>
    <cellStyle name="RowTitles1-Detail 2 6 4 2" xfId="15419"/>
    <cellStyle name="RowTitles1-Detail 2 6 4 2 2" xfId="15420"/>
    <cellStyle name="RowTitles1-Detail 2 6 4 2 2 2" xfId="15421"/>
    <cellStyle name="RowTitles1-Detail 2 6 4 2 2 2 2" xfId="15422"/>
    <cellStyle name="RowTitles1-Detail 2 6 4 2 2 3" xfId="15423"/>
    <cellStyle name="RowTitles1-Detail 2 6 4 2 3" xfId="15424"/>
    <cellStyle name="RowTitles1-Detail 2 6 4 2 3 2" xfId="15425"/>
    <cellStyle name="RowTitles1-Detail 2 6 4 2 3 2 2" xfId="15426"/>
    <cellStyle name="RowTitles1-Detail 2 6 4 2 4" xfId="15427"/>
    <cellStyle name="RowTitles1-Detail 2 6 4 2 4 2" xfId="15428"/>
    <cellStyle name="RowTitles1-Detail 2 6 4 2 5" xfId="15429"/>
    <cellStyle name="RowTitles1-Detail 2 6 4 3" xfId="15430"/>
    <cellStyle name="RowTitles1-Detail 2 6 4 3 2" xfId="15431"/>
    <cellStyle name="RowTitles1-Detail 2 6 4 3 2 2" xfId="15432"/>
    <cellStyle name="RowTitles1-Detail 2 6 4 3 2 2 2" xfId="15433"/>
    <cellStyle name="RowTitles1-Detail 2 6 4 3 2 3" xfId="15434"/>
    <cellStyle name="RowTitles1-Detail 2 6 4 3 3" xfId="15435"/>
    <cellStyle name="RowTitles1-Detail 2 6 4 3 3 2" xfId="15436"/>
    <cellStyle name="RowTitles1-Detail 2 6 4 3 3 2 2" xfId="15437"/>
    <cellStyle name="RowTitles1-Detail 2 6 4 3 4" xfId="15438"/>
    <cellStyle name="RowTitles1-Detail 2 6 4 3 4 2" xfId="15439"/>
    <cellStyle name="RowTitles1-Detail 2 6 4 3 5" xfId="15440"/>
    <cellStyle name="RowTitles1-Detail 2 6 4 4" xfId="15441"/>
    <cellStyle name="RowTitles1-Detail 2 6 4 4 2" xfId="15442"/>
    <cellStyle name="RowTitles1-Detail 2 6 4 4 2 2" xfId="15443"/>
    <cellStyle name="RowTitles1-Detail 2 6 4 4 3" xfId="15444"/>
    <cellStyle name="RowTitles1-Detail 2 6 4 5" xfId="15445"/>
    <cellStyle name="RowTitles1-Detail 2 6 4 5 2" xfId="15446"/>
    <cellStyle name="RowTitles1-Detail 2 6 4 5 2 2" xfId="15447"/>
    <cellStyle name="RowTitles1-Detail 2 6 4 6" xfId="15448"/>
    <cellStyle name="RowTitles1-Detail 2 6 4 6 2" xfId="15449"/>
    <cellStyle name="RowTitles1-Detail 2 6 4 7" xfId="15450"/>
    <cellStyle name="RowTitles1-Detail 2 6 5" xfId="15451"/>
    <cellStyle name="RowTitles1-Detail 2 6 5 2" xfId="15452"/>
    <cellStyle name="RowTitles1-Detail 2 6 5 2 2" xfId="15453"/>
    <cellStyle name="RowTitles1-Detail 2 6 5 2 2 2" xfId="15454"/>
    <cellStyle name="RowTitles1-Detail 2 6 5 2 2 2 2" xfId="15455"/>
    <cellStyle name="RowTitles1-Detail 2 6 5 2 2 3" xfId="15456"/>
    <cellStyle name="RowTitles1-Detail 2 6 5 2 3" xfId="15457"/>
    <cellStyle name="RowTitles1-Detail 2 6 5 2 3 2" xfId="15458"/>
    <cellStyle name="RowTitles1-Detail 2 6 5 2 3 2 2" xfId="15459"/>
    <cellStyle name="RowTitles1-Detail 2 6 5 2 4" xfId="15460"/>
    <cellStyle name="RowTitles1-Detail 2 6 5 2 4 2" xfId="15461"/>
    <cellStyle name="RowTitles1-Detail 2 6 5 2 5" xfId="15462"/>
    <cellStyle name="RowTitles1-Detail 2 6 5 3" xfId="15463"/>
    <cellStyle name="RowTitles1-Detail 2 6 5 3 2" xfId="15464"/>
    <cellStyle name="RowTitles1-Detail 2 6 5 3 2 2" xfId="15465"/>
    <cellStyle name="RowTitles1-Detail 2 6 5 3 2 2 2" xfId="15466"/>
    <cellStyle name="RowTitles1-Detail 2 6 5 3 2 3" xfId="15467"/>
    <cellStyle name="RowTitles1-Detail 2 6 5 3 3" xfId="15468"/>
    <cellStyle name="RowTitles1-Detail 2 6 5 3 3 2" xfId="15469"/>
    <cellStyle name="RowTitles1-Detail 2 6 5 3 3 2 2" xfId="15470"/>
    <cellStyle name="RowTitles1-Detail 2 6 5 3 4" xfId="15471"/>
    <cellStyle name="RowTitles1-Detail 2 6 5 3 4 2" xfId="15472"/>
    <cellStyle name="RowTitles1-Detail 2 6 5 3 5" xfId="15473"/>
    <cellStyle name="RowTitles1-Detail 2 6 5 4" xfId="15474"/>
    <cellStyle name="RowTitles1-Detail 2 6 5 4 2" xfId="15475"/>
    <cellStyle name="RowTitles1-Detail 2 6 5 4 2 2" xfId="15476"/>
    <cellStyle name="RowTitles1-Detail 2 6 5 4 3" xfId="15477"/>
    <cellStyle name="RowTitles1-Detail 2 6 5 5" xfId="15478"/>
    <cellStyle name="RowTitles1-Detail 2 6 5 5 2" xfId="15479"/>
    <cellStyle name="RowTitles1-Detail 2 6 5 5 2 2" xfId="15480"/>
    <cellStyle name="RowTitles1-Detail 2 6 5 6" xfId="15481"/>
    <cellStyle name="RowTitles1-Detail 2 6 5 6 2" xfId="15482"/>
    <cellStyle name="RowTitles1-Detail 2 6 5 7" xfId="15483"/>
    <cellStyle name="RowTitles1-Detail 2 6 6" xfId="15484"/>
    <cellStyle name="RowTitles1-Detail 2 6 6 2" xfId="15485"/>
    <cellStyle name="RowTitles1-Detail 2 6 6 2 2" xfId="15486"/>
    <cellStyle name="RowTitles1-Detail 2 6 6 2 2 2" xfId="15487"/>
    <cellStyle name="RowTitles1-Detail 2 6 6 2 2 2 2" xfId="15488"/>
    <cellStyle name="RowTitles1-Detail 2 6 6 2 2 3" xfId="15489"/>
    <cellStyle name="RowTitles1-Detail 2 6 6 2 3" xfId="15490"/>
    <cellStyle name="RowTitles1-Detail 2 6 6 2 3 2" xfId="15491"/>
    <cellStyle name="RowTitles1-Detail 2 6 6 2 3 2 2" xfId="15492"/>
    <cellStyle name="RowTitles1-Detail 2 6 6 2 4" xfId="15493"/>
    <cellStyle name="RowTitles1-Detail 2 6 6 2 4 2" xfId="15494"/>
    <cellStyle name="RowTitles1-Detail 2 6 6 2 5" xfId="15495"/>
    <cellStyle name="RowTitles1-Detail 2 6 6 3" xfId="15496"/>
    <cellStyle name="RowTitles1-Detail 2 6 6 3 2" xfId="15497"/>
    <cellStyle name="RowTitles1-Detail 2 6 6 3 2 2" xfId="15498"/>
    <cellStyle name="RowTitles1-Detail 2 6 6 3 2 2 2" xfId="15499"/>
    <cellStyle name="RowTitles1-Detail 2 6 6 3 2 3" xfId="15500"/>
    <cellStyle name="RowTitles1-Detail 2 6 6 3 3" xfId="15501"/>
    <cellStyle name="RowTitles1-Detail 2 6 6 3 3 2" xfId="15502"/>
    <cellStyle name="RowTitles1-Detail 2 6 6 3 3 2 2" xfId="15503"/>
    <cellStyle name="RowTitles1-Detail 2 6 6 3 4" xfId="15504"/>
    <cellStyle name="RowTitles1-Detail 2 6 6 3 4 2" xfId="15505"/>
    <cellStyle name="RowTitles1-Detail 2 6 6 3 5" xfId="15506"/>
    <cellStyle name="RowTitles1-Detail 2 6 6 4" xfId="15507"/>
    <cellStyle name="RowTitles1-Detail 2 6 6 4 2" xfId="15508"/>
    <cellStyle name="RowTitles1-Detail 2 6 6 4 2 2" xfId="15509"/>
    <cellStyle name="RowTitles1-Detail 2 6 6 4 3" xfId="15510"/>
    <cellStyle name="RowTitles1-Detail 2 6 6 5" xfId="15511"/>
    <cellStyle name="RowTitles1-Detail 2 6 6 5 2" xfId="15512"/>
    <cellStyle name="RowTitles1-Detail 2 6 6 5 2 2" xfId="15513"/>
    <cellStyle name="RowTitles1-Detail 2 6 6 6" xfId="15514"/>
    <cellStyle name="RowTitles1-Detail 2 6 6 6 2" xfId="15515"/>
    <cellStyle name="RowTitles1-Detail 2 6 6 7" xfId="15516"/>
    <cellStyle name="RowTitles1-Detail 2 6 7" xfId="15517"/>
    <cellStyle name="RowTitles1-Detail 2 6 7 2" xfId="15518"/>
    <cellStyle name="RowTitles1-Detail 2 6 7 2 2" xfId="15519"/>
    <cellStyle name="RowTitles1-Detail 2 6 7 2 2 2" xfId="15520"/>
    <cellStyle name="RowTitles1-Detail 2 6 7 2 3" xfId="15521"/>
    <cellStyle name="RowTitles1-Detail 2 6 7 3" xfId="15522"/>
    <cellStyle name="RowTitles1-Detail 2 6 7 3 2" xfId="15523"/>
    <cellStyle name="RowTitles1-Detail 2 6 7 3 2 2" xfId="15524"/>
    <cellStyle name="RowTitles1-Detail 2 6 7 4" xfId="15525"/>
    <cellStyle name="RowTitles1-Detail 2 6 7 4 2" xfId="15526"/>
    <cellStyle name="RowTitles1-Detail 2 6 7 5" xfId="15527"/>
    <cellStyle name="RowTitles1-Detail 2 6 8" xfId="15528"/>
    <cellStyle name="RowTitles1-Detail 2 6 8 2" xfId="15529"/>
    <cellStyle name="RowTitles1-Detail 2 6 8 2 2" xfId="15530"/>
    <cellStyle name="RowTitles1-Detail 2 6 8 2 2 2" xfId="15531"/>
    <cellStyle name="RowTitles1-Detail 2 6 8 2 3" xfId="15532"/>
    <cellStyle name="RowTitles1-Detail 2 6 8 3" xfId="15533"/>
    <cellStyle name="RowTitles1-Detail 2 6 8 3 2" xfId="15534"/>
    <cellStyle name="RowTitles1-Detail 2 6 8 3 2 2" xfId="15535"/>
    <cellStyle name="RowTitles1-Detail 2 6 8 4" xfId="15536"/>
    <cellStyle name="RowTitles1-Detail 2 6 8 4 2" xfId="15537"/>
    <cellStyle name="RowTitles1-Detail 2 6 8 5" xfId="15538"/>
    <cellStyle name="RowTitles1-Detail 2 6 9" xfId="15539"/>
    <cellStyle name="RowTitles1-Detail 2 6 9 2" xfId="15540"/>
    <cellStyle name="RowTitles1-Detail 2 6 9 2 2" xfId="15541"/>
    <cellStyle name="RowTitles1-Detail 2 6_STUD aligned by INSTIT" xfId="15542"/>
    <cellStyle name="RowTitles1-Detail 2 7" xfId="238"/>
    <cellStyle name="RowTitles1-Detail 2 7 10" xfId="15543"/>
    <cellStyle name="RowTitles1-Detail 2 7 2" xfId="713"/>
    <cellStyle name="RowTitles1-Detail 2 7 2 2" xfId="15544"/>
    <cellStyle name="RowTitles1-Detail 2 7 2 2 2" xfId="15545"/>
    <cellStyle name="RowTitles1-Detail 2 7 2 2 2 2" xfId="15546"/>
    <cellStyle name="RowTitles1-Detail 2 7 2 2 2 2 2" xfId="15547"/>
    <cellStyle name="RowTitles1-Detail 2 7 2 2 2 3" xfId="15548"/>
    <cellStyle name="RowTitles1-Detail 2 7 2 2 3" xfId="15549"/>
    <cellStyle name="RowTitles1-Detail 2 7 2 2 3 2" xfId="15550"/>
    <cellStyle name="RowTitles1-Detail 2 7 2 2 3 2 2" xfId="15551"/>
    <cellStyle name="RowTitles1-Detail 2 7 2 2 4" xfId="15552"/>
    <cellStyle name="RowTitles1-Detail 2 7 2 2 4 2" xfId="15553"/>
    <cellStyle name="RowTitles1-Detail 2 7 2 2 5" xfId="15554"/>
    <cellStyle name="RowTitles1-Detail 2 7 2 3" xfId="15555"/>
    <cellStyle name="RowTitles1-Detail 2 7 2 3 2" xfId="15556"/>
    <cellStyle name="RowTitles1-Detail 2 7 2 3 2 2" xfId="15557"/>
    <cellStyle name="RowTitles1-Detail 2 7 2 3 2 2 2" xfId="15558"/>
    <cellStyle name="RowTitles1-Detail 2 7 2 3 2 3" xfId="15559"/>
    <cellStyle name="RowTitles1-Detail 2 7 2 3 3" xfId="15560"/>
    <cellStyle name="RowTitles1-Detail 2 7 2 3 3 2" xfId="15561"/>
    <cellStyle name="RowTitles1-Detail 2 7 2 3 3 2 2" xfId="15562"/>
    <cellStyle name="RowTitles1-Detail 2 7 2 3 4" xfId="15563"/>
    <cellStyle name="RowTitles1-Detail 2 7 2 3 4 2" xfId="15564"/>
    <cellStyle name="RowTitles1-Detail 2 7 2 3 5" xfId="15565"/>
    <cellStyle name="RowTitles1-Detail 2 7 2 4" xfId="15566"/>
    <cellStyle name="RowTitles1-Detail 2 7 2 4 2" xfId="15567"/>
    <cellStyle name="RowTitles1-Detail 2 7 2 5" xfId="15568"/>
    <cellStyle name="RowTitles1-Detail 2 7 2 5 2" xfId="15569"/>
    <cellStyle name="RowTitles1-Detail 2 7 2 5 2 2" xfId="15570"/>
    <cellStyle name="RowTitles1-Detail 2 7 2 6" xfId="15571"/>
    <cellStyle name="RowTitles1-Detail 2 7 2 6 2" xfId="15572"/>
    <cellStyle name="RowTitles1-Detail 2 7 2 7" xfId="15573"/>
    <cellStyle name="RowTitles1-Detail 2 7 2 8" xfId="15574"/>
    <cellStyle name="RowTitles1-Detail 2 7 3" xfId="15575"/>
    <cellStyle name="RowTitles1-Detail 2 7 3 2" xfId="15576"/>
    <cellStyle name="RowTitles1-Detail 2 7 3 2 2" xfId="15577"/>
    <cellStyle name="RowTitles1-Detail 2 7 3 2 2 2" xfId="15578"/>
    <cellStyle name="RowTitles1-Detail 2 7 3 2 2 2 2" xfId="15579"/>
    <cellStyle name="RowTitles1-Detail 2 7 3 2 2 3" xfId="15580"/>
    <cellStyle name="RowTitles1-Detail 2 7 3 2 3" xfId="15581"/>
    <cellStyle name="RowTitles1-Detail 2 7 3 2 3 2" xfId="15582"/>
    <cellStyle name="RowTitles1-Detail 2 7 3 2 3 2 2" xfId="15583"/>
    <cellStyle name="RowTitles1-Detail 2 7 3 2 4" xfId="15584"/>
    <cellStyle name="RowTitles1-Detail 2 7 3 2 4 2" xfId="15585"/>
    <cellStyle name="RowTitles1-Detail 2 7 3 2 5" xfId="15586"/>
    <cellStyle name="RowTitles1-Detail 2 7 3 3" xfId="15587"/>
    <cellStyle name="RowTitles1-Detail 2 7 3 3 2" xfId="15588"/>
    <cellStyle name="RowTitles1-Detail 2 7 3 3 2 2" xfId="15589"/>
    <cellStyle name="RowTitles1-Detail 2 7 3 3 2 2 2" xfId="15590"/>
    <cellStyle name="RowTitles1-Detail 2 7 3 3 2 3" xfId="15591"/>
    <cellStyle name="RowTitles1-Detail 2 7 3 3 3" xfId="15592"/>
    <cellStyle name="RowTitles1-Detail 2 7 3 3 3 2" xfId="15593"/>
    <cellStyle name="RowTitles1-Detail 2 7 3 3 3 2 2" xfId="15594"/>
    <cellStyle name="RowTitles1-Detail 2 7 3 3 4" xfId="15595"/>
    <cellStyle name="RowTitles1-Detail 2 7 3 3 4 2" xfId="15596"/>
    <cellStyle name="RowTitles1-Detail 2 7 3 3 5" xfId="15597"/>
    <cellStyle name="RowTitles1-Detail 2 7 3 4" xfId="15598"/>
    <cellStyle name="RowTitles1-Detail 2 7 3 4 2" xfId="15599"/>
    <cellStyle name="RowTitles1-Detail 2 7 3 4 2 2" xfId="15600"/>
    <cellStyle name="RowTitles1-Detail 2 7 3 4 3" xfId="15601"/>
    <cellStyle name="RowTitles1-Detail 2 7 3 5" xfId="15602"/>
    <cellStyle name="RowTitles1-Detail 2 7 3 5 2" xfId="15603"/>
    <cellStyle name="RowTitles1-Detail 2 7 3 5 2 2" xfId="15604"/>
    <cellStyle name="RowTitles1-Detail 2 7 4" xfId="15605"/>
    <cellStyle name="RowTitles1-Detail 2 7 4 2" xfId="15606"/>
    <cellStyle name="RowTitles1-Detail 2 7 4 2 2" xfId="15607"/>
    <cellStyle name="RowTitles1-Detail 2 7 4 2 2 2" xfId="15608"/>
    <cellStyle name="RowTitles1-Detail 2 7 4 2 2 2 2" xfId="15609"/>
    <cellStyle name="RowTitles1-Detail 2 7 4 2 2 3" xfId="15610"/>
    <cellStyle name="RowTitles1-Detail 2 7 4 2 3" xfId="15611"/>
    <cellStyle name="RowTitles1-Detail 2 7 4 2 3 2" xfId="15612"/>
    <cellStyle name="RowTitles1-Detail 2 7 4 2 3 2 2" xfId="15613"/>
    <cellStyle name="RowTitles1-Detail 2 7 4 2 4" xfId="15614"/>
    <cellStyle name="RowTitles1-Detail 2 7 4 2 4 2" xfId="15615"/>
    <cellStyle name="RowTitles1-Detail 2 7 4 2 5" xfId="15616"/>
    <cellStyle name="RowTitles1-Detail 2 7 4 3" xfId="15617"/>
    <cellStyle name="RowTitles1-Detail 2 7 4 3 2" xfId="15618"/>
    <cellStyle name="RowTitles1-Detail 2 7 4 3 2 2" xfId="15619"/>
    <cellStyle name="RowTitles1-Detail 2 7 4 3 2 2 2" xfId="15620"/>
    <cellStyle name="RowTitles1-Detail 2 7 4 3 2 3" xfId="15621"/>
    <cellStyle name="RowTitles1-Detail 2 7 4 3 3" xfId="15622"/>
    <cellStyle name="RowTitles1-Detail 2 7 4 3 3 2" xfId="15623"/>
    <cellStyle name="RowTitles1-Detail 2 7 4 3 3 2 2" xfId="15624"/>
    <cellStyle name="RowTitles1-Detail 2 7 4 3 4" xfId="15625"/>
    <cellStyle name="RowTitles1-Detail 2 7 4 3 4 2" xfId="15626"/>
    <cellStyle name="RowTitles1-Detail 2 7 4 3 5" xfId="15627"/>
    <cellStyle name="RowTitles1-Detail 2 7 4 4" xfId="15628"/>
    <cellStyle name="RowTitles1-Detail 2 7 4 4 2" xfId="15629"/>
    <cellStyle name="RowTitles1-Detail 2 7 4 4 2 2" xfId="15630"/>
    <cellStyle name="RowTitles1-Detail 2 7 4 4 3" xfId="15631"/>
    <cellStyle name="RowTitles1-Detail 2 7 4 5" xfId="15632"/>
    <cellStyle name="RowTitles1-Detail 2 7 4 5 2" xfId="15633"/>
    <cellStyle name="RowTitles1-Detail 2 7 4 5 2 2" xfId="15634"/>
    <cellStyle name="RowTitles1-Detail 2 7 4 6" xfId="15635"/>
    <cellStyle name="RowTitles1-Detail 2 7 4 6 2" xfId="15636"/>
    <cellStyle name="RowTitles1-Detail 2 7 4 7" xfId="15637"/>
    <cellStyle name="RowTitles1-Detail 2 7 5" xfId="15638"/>
    <cellStyle name="RowTitles1-Detail 2 7 5 2" xfId="15639"/>
    <cellStyle name="RowTitles1-Detail 2 7 5 2 2" xfId="15640"/>
    <cellStyle name="RowTitles1-Detail 2 7 5 2 2 2" xfId="15641"/>
    <cellStyle name="RowTitles1-Detail 2 7 5 2 2 2 2" xfId="15642"/>
    <cellStyle name="RowTitles1-Detail 2 7 5 2 2 3" xfId="15643"/>
    <cellStyle name="RowTitles1-Detail 2 7 5 2 3" xfId="15644"/>
    <cellStyle name="RowTitles1-Detail 2 7 5 2 3 2" xfId="15645"/>
    <cellStyle name="RowTitles1-Detail 2 7 5 2 3 2 2" xfId="15646"/>
    <cellStyle name="RowTitles1-Detail 2 7 5 2 4" xfId="15647"/>
    <cellStyle name="RowTitles1-Detail 2 7 5 2 4 2" xfId="15648"/>
    <cellStyle name="RowTitles1-Detail 2 7 5 2 5" xfId="15649"/>
    <cellStyle name="RowTitles1-Detail 2 7 5 3" xfId="15650"/>
    <cellStyle name="RowTitles1-Detail 2 7 5 3 2" xfId="15651"/>
    <cellStyle name="RowTitles1-Detail 2 7 5 3 2 2" xfId="15652"/>
    <cellStyle name="RowTitles1-Detail 2 7 5 3 2 2 2" xfId="15653"/>
    <cellStyle name="RowTitles1-Detail 2 7 5 3 2 3" xfId="15654"/>
    <cellStyle name="RowTitles1-Detail 2 7 5 3 3" xfId="15655"/>
    <cellStyle name="RowTitles1-Detail 2 7 5 3 3 2" xfId="15656"/>
    <cellStyle name="RowTitles1-Detail 2 7 5 3 3 2 2" xfId="15657"/>
    <cellStyle name="RowTitles1-Detail 2 7 5 3 4" xfId="15658"/>
    <cellStyle name="RowTitles1-Detail 2 7 5 3 4 2" xfId="15659"/>
    <cellStyle name="RowTitles1-Detail 2 7 5 3 5" xfId="15660"/>
    <cellStyle name="RowTitles1-Detail 2 7 5 4" xfId="15661"/>
    <cellStyle name="RowTitles1-Detail 2 7 5 4 2" xfId="15662"/>
    <cellStyle name="RowTitles1-Detail 2 7 5 4 2 2" xfId="15663"/>
    <cellStyle name="RowTitles1-Detail 2 7 5 4 3" xfId="15664"/>
    <cellStyle name="RowTitles1-Detail 2 7 5 5" xfId="15665"/>
    <cellStyle name="RowTitles1-Detail 2 7 5 5 2" xfId="15666"/>
    <cellStyle name="RowTitles1-Detail 2 7 5 5 2 2" xfId="15667"/>
    <cellStyle name="RowTitles1-Detail 2 7 5 6" xfId="15668"/>
    <cellStyle name="RowTitles1-Detail 2 7 5 6 2" xfId="15669"/>
    <cellStyle name="RowTitles1-Detail 2 7 5 7" xfId="15670"/>
    <cellStyle name="RowTitles1-Detail 2 7 6" xfId="15671"/>
    <cellStyle name="RowTitles1-Detail 2 7 6 2" xfId="15672"/>
    <cellStyle name="RowTitles1-Detail 2 7 6 2 2" xfId="15673"/>
    <cellStyle name="RowTitles1-Detail 2 7 6 2 2 2" xfId="15674"/>
    <cellStyle name="RowTitles1-Detail 2 7 6 2 2 2 2" xfId="15675"/>
    <cellStyle name="RowTitles1-Detail 2 7 6 2 2 3" xfId="15676"/>
    <cellStyle name="RowTitles1-Detail 2 7 6 2 3" xfId="15677"/>
    <cellStyle name="RowTitles1-Detail 2 7 6 2 3 2" xfId="15678"/>
    <cellStyle name="RowTitles1-Detail 2 7 6 2 3 2 2" xfId="15679"/>
    <cellStyle name="RowTitles1-Detail 2 7 6 2 4" xfId="15680"/>
    <cellStyle name="RowTitles1-Detail 2 7 6 2 4 2" xfId="15681"/>
    <cellStyle name="RowTitles1-Detail 2 7 6 2 5" xfId="15682"/>
    <cellStyle name="RowTitles1-Detail 2 7 6 3" xfId="15683"/>
    <cellStyle name="RowTitles1-Detail 2 7 6 3 2" xfId="15684"/>
    <cellStyle name="RowTitles1-Detail 2 7 6 3 2 2" xfId="15685"/>
    <cellStyle name="RowTitles1-Detail 2 7 6 3 2 2 2" xfId="15686"/>
    <cellStyle name="RowTitles1-Detail 2 7 6 3 2 3" xfId="15687"/>
    <cellStyle name="RowTitles1-Detail 2 7 6 3 3" xfId="15688"/>
    <cellStyle name="RowTitles1-Detail 2 7 6 3 3 2" xfId="15689"/>
    <cellStyle name="RowTitles1-Detail 2 7 6 3 3 2 2" xfId="15690"/>
    <cellStyle name="RowTitles1-Detail 2 7 6 3 4" xfId="15691"/>
    <cellStyle name="RowTitles1-Detail 2 7 6 3 4 2" xfId="15692"/>
    <cellStyle name="RowTitles1-Detail 2 7 6 3 5" xfId="15693"/>
    <cellStyle name="RowTitles1-Detail 2 7 6 4" xfId="15694"/>
    <cellStyle name="RowTitles1-Detail 2 7 6 4 2" xfId="15695"/>
    <cellStyle name="RowTitles1-Detail 2 7 6 4 2 2" xfId="15696"/>
    <cellStyle name="RowTitles1-Detail 2 7 6 4 3" xfId="15697"/>
    <cellStyle name="RowTitles1-Detail 2 7 6 5" xfId="15698"/>
    <cellStyle name="RowTitles1-Detail 2 7 6 5 2" xfId="15699"/>
    <cellStyle name="RowTitles1-Detail 2 7 6 5 2 2" xfId="15700"/>
    <cellStyle name="RowTitles1-Detail 2 7 6 6" xfId="15701"/>
    <cellStyle name="RowTitles1-Detail 2 7 6 6 2" xfId="15702"/>
    <cellStyle name="RowTitles1-Detail 2 7 6 7" xfId="15703"/>
    <cellStyle name="RowTitles1-Detail 2 7 7" xfId="15704"/>
    <cellStyle name="RowTitles1-Detail 2 7 7 2" xfId="15705"/>
    <cellStyle name="RowTitles1-Detail 2 7 7 2 2" xfId="15706"/>
    <cellStyle name="RowTitles1-Detail 2 7 7 2 2 2" xfId="15707"/>
    <cellStyle name="RowTitles1-Detail 2 7 7 2 3" xfId="15708"/>
    <cellStyle name="RowTitles1-Detail 2 7 7 3" xfId="15709"/>
    <cellStyle name="RowTitles1-Detail 2 7 7 3 2" xfId="15710"/>
    <cellStyle name="RowTitles1-Detail 2 7 7 3 2 2" xfId="15711"/>
    <cellStyle name="RowTitles1-Detail 2 7 7 4" xfId="15712"/>
    <cellStyle name="RowTitles1-Detail 2 7 7 4 2" xfId="15713"/>
    <cellStyle name="RowTitles1-Detail 2 7 7 5" xfId="15714"/>
    <cellStyle name="RowTitles1-Detail 2 7 8" xfId="15715"/>
    <cellStyle name="RowTitles1-Detail 2 7 8 2" xfId="15716"/>
    <cellStyle name="RowTitles1-Detail 2 7 8 2 2" xfId="15717"/>
    <cellStyle name="RowTitles1-Detail 2 7 8 2 2 2" xfId="15718"/>
    <cellStyle name="RowTitles1-Detail 2 7 8 2 3" xfId="15719"/>
    <cellStyle name="RowTitles1-Detail 2 7 8 3" xfId="15720"/>
    <cellStyle name="RowTitles1-Detail 2 7 8 3 2" xfId="15721"/>
    <cellStyle name="RowTitles1-Detail 2 7 8 3 2 2" xfId="15722"/>
    <cellStyle name="RowTitles1-Detail 2 7 8 4" xfId="15723"/>
    <cellStyle name="RowTitles1-Detail 2 7 8 4 2" xfId="15724"/>
    <cellStyle name="RowTitles1-Detail 2 7 8 5" xfId="15725"/>
    <cellStyle name="RowTitles1-Detail 2 7 9" xfId="15726"/>
    <cellStyle name="RowTitles1-Detail 2 7 9 2" xfId="15727"/>
    <cellStyle name="RowTitles1-Detail 2 7 9 2 2" xfId="15728"/>
    <cellStyle name="RowTitles1-Detail 2 7_STUD aligned by INSTIT" xfId="15729"/>
    <cellStyle name="RowTitles1-Detail 2 8" xfId="239"/>
    <cellStyle name="RowTitles1-Detail 2 8 2" xfId="15730"/>
    <cellStyle name="RowTitles1-Detail 2 8 2 2" xfId="15731"/>
    <cellStyle name="RowTitles1-Detail 2 8 2 2 2" xfId="15732"/>
    <cellStyle name="RowTitles1-Detail 2 8 2 2 2 2" xfId="15733"/>
    <cellStyle name="RowTitles1-Detail 2 8 2 2 3" xfId="15734"/>
    <cellStyle name="RowTitles1-Detail 2 8 2 3" xfId="15735"/>
    <cellStyle name="RowTitles1-Detail 2 8 2 3 2" xfId="15736"/>
    <cellStyle name="RowTitles1-Detail 2 8 2 3 2 2" xfId="15737"/>
    <cellStyle name="RowTitles1-Detail 2 8 2 4" xfId="15738"/>
    <cellStyle name="RowTitles1-Detail 2 8 2 4 2" xfId="15739"/>
    <cellStyle name="RowTitles1-Detail 2 8 2 5" xfId="15740"/>
    <cellStyle name="RowTitles1-Detail 2 8 3" xfId="15741"/>
    <cellStyle name="RowTitles1-Detail 2 8 3 2" xfId="15742"/>
    <cellStyle name="RowTitles1-Detail 2 8 3 2 2" xfId="15743"/>
    <cellStyle name="RowTitles1-Detail 2 8 3 2 2 2" xfId="15744"/>
    <cellStyle name="RowTitles1-Detail 2 8 3 2 3" xfId="15745"/>
    <cellStyle name="RowTitles1-Detail 2 8 3 3" xfId="15746"/>
    <cellStyle name="RowTitles1-Detail 2 8 3 3 2" xfId="15747"/>
    <cellStyle name="RowTitles1-Detail 2 8 3 3 2 2" xfId="15748"/>
    <cellStyle name="RowTitles1-Detail 2 8 3 4" xfId="15749"/>
    <cellStyle name="RowTitles1-Detail 2 8 3 4 2" xfId="15750"/>
    <cellStyle name="RowTitles1-Detail 2 8 3 5" xfId="15751"/>
    <cellStyle name="RowTitles1-Detail 2 8 4" xfId="15752"/>
    <cellStyle name="RowTitles1-Detail 2 8 4 2" xfId="15753"/>
    <cellStyle name="RowTitles1-Detail 2 8 5" xfId="15754"/>
    <cellStyle name="RowTitles1-Detail 2 8 5 2" xfId="15755"/>
    <cellStyle name="RowTitles1-Detail 2 8 5 2 2" xfId="15756"/>
    <cellStyle name="RowTitles1-Detail 2 8 5 3" xfId="15757"/>
    <cellStyle name="RowTitles1-Detail 2 8 6" xfId="15758"/>
    <cellStyle name="RowTitles1-Detail 2 8 6 2" xfId="15759"/>
    <cellStyle name="RowTitles1-Detail 2 8 6 2 2" xfId="15760"/>
    <cellStyle name="RowTitles1-Detail 2 8 7" xfId="15761"/>
    <cellStyle name="RowTitles1-Detail 2 9" xfId="240"/>
    <cellStyle name="RowTitles1-Detail 2 9 2" xfId="15762"/>
    <cellStyle name="RowTitles1-Detail 2 9 2 2" xfId="15763"/>
    <cellStyle name="RowTitles1-Detail 2 9 2 2 2" xfId="15764"/>
    <cellStyle name="RowTitles1-Detail 2 9 2 2 2 2" xfId="15765"/>
    <cellStyle name="RowTitles1-Detail 2 9 2 2 3" xfId="15766"/>
    <cellStyle name="RowTitles1-Detail 2 9 2 3" xfId="15767"/>
    <cellStyle name="RowTitles1-Detail 2 9 2 3 2" xfId="15768"/>
    <cellStyle name="RowTitles1-Detail 2 9 2 3 2 2" xfId="15769"/>
    <cellStyle name="RowTitles1-Detail 2 9 2 4" xfId="15770"/>
    <cellStyle name="RowTitles1-Detail 2 9 2 4 2" xfId="15771"/>
    <cellStyle name="RowTitles1-Detail 2 9 2 5" xfId="15772"/>
    <cellStyle name="RowTitles1-Detail 2 9 3" xfId="15773"/>
    <cellStyle name="RowTitles1-Detail 2 9 3 2" xfId="15774"/>
    <cellStyle name="RowTitles1-Detail 2 9 3 2 2" xfId="15775"/>
    <cellStyle name="RowTitles1-Detail 2 9 3 2 2 2" xfId="15776"/>
    <cellStyle name="RowTitles1-Detail 2 9 3 2 3" xfId="15777"/>
    <cellStyle name="RowTitles1-Detail 2 9 3 3" xfId="15778"/>
    <cellStyle name="RowTitles1-Detail 2 9 3 3 2" xfId="15779"/>
    <cellStyle name="RowTitles1-Detail 2 9 3 3 2 2" xfId="15780"/>
    <cellStyle name="RowTitles1-Detail 2 9 3 4" xfId="15781"/>
    <cellStyle name="RowTitles1-Detail 2 9 3 4 2" xfId="15782"/>
    <cellStyle name="RowTitles1-Detail 2 9 3 5" xfId="15783"/>
    <cellStyle name="RowTitles1-Detail 2 9 4" xfId="15784"/>
    <cellStyle name="RowTitles1-Detail 2 9 4 2" xfId="15785"/>
    <cellStyle name="RowTitles1-Detail 2 9 5" xfId="15786"/>
    <cellStyle name="RowTitles1-Detail 2 9 5 2" xfId="15787"/>
    <cellStyle name="RowTitles1-Detail 2 9 5 2 2" xfId="15788"/>
    <cellStyle name="RowTitles1-Detail 2 9 6" xfId="15789"/>
    <cellStyle name="RowTitles1-Detail 2 9 6 2" xfId="15790"/>
    <cellStyle name="RowTitles1-Detail 2 9 7" xfId="15791"/>
    <cellStyle name="RowTitles1-Detail 2 9 8" xfId="15792"/>
    <cellStyle name="RowTitles1-Detail 2_STUD aligned by INSTIT" xfId="15793"/>
    <cellStyle name="RowTitles1-Detail 3" xfId="241"/>
    <cellStyle name="RowTitles1-Detail 3 10" xfId="242"/>
    <cellStyle name="RowTitles1-Detail 3 10 2" xfId="15794"/>
    <cellStyle name="RowTitles1-Detail 3 10 2 2" xfId="15795"/>
    <cellStyle name="RowTitles1-Detail 3 10 2 2 2" xfId="15796"/>
    <cellStyle name="RowTitles1-Detail 3 10 2 2 2 2" xfId="15797"/>
    <cellStyle name="RowTitles1-Detail 3 10 2 2 3" xfId="15798"/>
    <cellStyle name="RowTitles1-Detail 3 10 2 3" xfId="15799"/>
    <cellStyle name="RowTitles1-Detail 3 10 2 3 2" xfId="15800"/>
    <cellStyle name="RowTitles1-Detail 3 10 2 3 2 2" xfId="15801"/>
    <cellStyle name="RowTitles1-Detail 3 10 2 4" xfId="15802"/>
    <cellStyle name="RowTitles1-Detail 3 10 2 4 2" xfId="15803"/>
    <cellStyle name="RowTitles1-Detail 3 10 2 5" xfId="15804"/>
    <cellStyle name="RowTitles1-Detail 3 10 3" xfId="15805"/>
    <cellStyle name="RowTitles1-Detail 3 10 3 2" xfId="15806"/>
    <cellStyle name="RowTitles1-Detail 3 10 3 2 2" xfId="15807"/>
    <cellStyle name="RowTitles1-Detail 3 10 3 2 2 2" xfId="15808"/>
    <cellStyle name="RowTitles1-Detail 3 10 3 2 3" xfId="15809"/>
    <cellStyle name="RowTitles1-Detail 3 10 3 3" xfId="15810"/>
    <cellStyle name="RowTitles1-Detail 3 10 3 3 2" xfId="15811"/>
    <cellStyle name="RowTitles1-Detail 3 10 3 3 2 2" xfId="15812"/>
    <cellStyle name="RowTitles1-Detail 3 10 3 4" xfId="15813"/>
    <cellStyle name="RowTitles1-Detail 3 10 3 4 2" xfId="15814"/>
    <cellStyle name="RowTitles1-Detail 3 10 3 5" xfId="15815"/>
    <cellStyle name="RowTitles1-Detail 3 10 4" xfId="15816"/>
    <cellStyle name="RowTitles1-Detail 3 10 4 2" xfId="15817"/>
    <cellStyle name="RowTitles1-Detail 3 10 4 2 2" xfId="15818"/>
    <cellStyle name="RowTitles1-Detail 3 10 4 3" xfId="15819"/>
    <cellStyle name="RowTitles1-Detail 3 10 5" xfId="15820"/>
    <cellStyle name="RowTitles1-Detail 3 10 5 2" xfId="15821"/>
    <cellStyle name="RowTitles1-Detail 3 10 5 2 2" xfId="15822"/>
    <cellStyle name="RowTitles1-Detail 3 10 6" xfId="15823"/>
    <cellStyle name="RowTitles1-Detail 3 10 6 2" xfId="15824"/>
    <cellStyle name="RowTitles1-Detail 3 10 7" xfId="15825"/>
    <cellStyle name="RowTitles1-Detail 3 10 8" xfId="15826"/>
    <cellStyle name="RowTitles1-Detail 3 11" xfId="402"/>
    <cellStyle name="RowTitles1-Detail 3 11 2" xfId="15827"/>
    <cellStyle name="RowTitles1-Detail 3 11 2 2" xfId="15828"/>
    <cellStyle name="RowTitles1-Detail 3 11 2 2 2" xfId="15829"/>
    <cellStyle name="RowTitles1-Detail 3 11 2 2 2 2" xfId="15830"/>
    <cellStyle name="RowTitles1-Detail 3 11 2 2 3" xfId="15831"/>
    <cellStyle name="RowTitles1-Detail 3 11 2 3" xfId="15832"/>
    <cellStyle name="RowTitles1-Detail 3 11 2 3 2" xfId="15833"/>
    <cellStyle name="RowTitles1-Detail 3 11 2 3 2 2" xfId="15834"/>
    <cellStyle name="RowTitles1-Detail 3 11 2 4" xfId="15835"/>
    <cellStyle name="RowTitles1-Detail 3 11 2 4 2" xfId="15836"/>
    <cellStyle name="RowTitles1-Detail 3 11 2 5" xfId="15837"/>
    <cellStyle name="RowTitles1-Detail 3 11 3" xfId="15838"/>
    <cellStyle name="RowTitles1-Detail 3 11 3 2" xfId="15839"/>
    <cellStyle name="RowTitles1-Detail 3 11 3 2 2" xfId="15840"/>
    <cellStyle name="RowTitles1-Detail 3 11 3 2 2 2" xfId="15841"/>
    <cellStyle name="RowTitles1-Detail 3 11 3 2 3" xfId="15842"/>
    <cellStyle name="RowTitles1-Detail 3 11 3 3" xfId="15843"/>
    <cellStyle name="RowTitles1-Detail 3 11 3 3 2" xfId="15844"/>
    <cellStyle name="RowTitles1-Detail 3 11 3 3 2 2" xfId="15845"/>
    <cellStyle name="RowTitles1-Detail 3 11 3 4" xfId="15846"/>
    <cellStyle name="RowTitles1-Detail 3 11 3 4 2" xfId="15847"/>
    <cellStyle name="RowTitles1-Detail 3 11 3 5" xfId="15848"/>
    <cellStyle name="RowTitles1-Detail 3 11 4" xfId="15849"/>
    <cellStyle name="RowTitles1-Detail 3 11 4 2" xfId="15850"/>
    <cellStyle name="RowTitles1-Detail 3 11 4 2 2" xfId="15851"/>
    <cellStyle name="RowTitles1-Detail 3 11 4 3" xfId="15852"/>
    <cellStyle name="RowTitles1-Detail 3 11 5" xfId="15853"/>
    <cellStyle name="RowTitles1-Detail 3 11 5 2" xfId="15854"/>
    <cellStyle name="RowTitles1-Detail 3 11 5 2 2" xfId="15855"/>
    <cellStyle name="RowTitles1-Detail 3 11 6" xfId="15856"/>
    <cellStyle name="RowTitles1-Detail 3 11 6 2" xfId="15857"/>
    <cellStyle name="RowTitles1-Detail 3 11 7" xfId="15858"/>
    <cellStyle name="RowTitles1-Detail 3 11 8" xfId="15859"/>
    <cellStyle name="RowTitles1-Detail 3 12" xfId="15860"/>
    <cellStyle name="RowTitles1-Detail 3 12 2" xfId="15861"/>
    <cellStyle name="RowTitles1-Detail 3 12 2 2" xfId="15862"/>
    <cellStyle name="RowTitles1-Detail 3 12 2 2 2" xfId="15863"/>
    <cellStyle name="RowTitles1-Detail 3 12 2 3" xfId="15864"/>
    <cellStyle name="RowTitles1-Detail 3 12 3" xfId="15865"/>
    <cellStyle name="RowTitles1-Detail 3 12 3 2" xfId="15866"/>
    <cellStyle name="RowTitles1-Detail 3 12 3 2 2" xfId="15867"/>
    <cellStyle name="RowTitles1-Detail 3 12 4" xfId="15868"/>
    <cellStyle name="RowTitles1-Detail 3 12 4 2" xfId="15869"/>
    <cellStyle name="RowTitles1-Detail 3 12 5" xfId="15870"/>
    <cellStyle name="RowTitles1-Detail 3 13" xfId="15871"/>
    <cellStyle name="RowTitles1-Detail 3 13 2" xfId="15872"/>
    <cellStyle name="RowTitles1-Detail 3 13 2 2" xfId="15873"/>
    <cellStyle name="RowTitles1-Detail 3 14" xfId="15874"/>
    <cellStyle name="RowTitles1-Detail 3 14 2" xfId="15875"/>
    <cellStyle name="RowTitles1-Detail 3 15" xfId="15876"/>
    <cellStyle name="RowTitles1-Detail 3 15 2" xfId="15877"/>
    <cellStyle name="RowTitles1-Detail 3 15 2 2" xfId="15878"/>
    <cellStyle name="RowTitles1-Detail 3 16" xfId="15879"/>
    <cellStyle name="RowTitles1-Detail 3 2" xfId="243"/>
    <cellStyle name="RowTitles1-Detail 3 2 10" xfId="15880"/>
    <cellStyle name="RowTitles1-Detail 3 2 10 2" xfId="15881"/>
    <cellStyle name="RowTitles1-Detail 3 2 10 2 2" xfId="15882"/>
    <cellStyle name="RowTitles1-Detail 3 2 10 2 2 2" xfId="15883"/>
    <cellStyle name="RowTitles1-Detail 3 2 10 2 2 2 2" xfId="15884"/>
    <cellStyle name="RowTitles1-Detail 3 2 10 2 2 3" xfId="15885"/>
    <cellStyle name="RowTitles1-Detail 3 2 10 2 3" xfId="15886"/>
    <cellStyle name="RowTitles1-Detail 3 2 10 2 3 2" xfId="15887"/>
    <cellStyle name="RowTitles1-Detail 3 2 10 2 3 2 2" xfId="15888"/>
    <cellStyle name="RowTitles1-Detail 3 2 10 2 4" xfId="15889"/>
    <cellStyle name="RowTitles1-Detail 3 2 10 2 4 2" xfId="15890"/>
    <cellStyle name="RowTitles1-Detail 3 2 10 2 5" xfId="15891"/>
    <cellStyle name="RowTitles1-Detail 3 2 10 3" xfId="15892"/>
    <cellStyle name="RowTitles1-Detail 3 2 10 3 2" xfId="15893"/>
    <cellStyle name="RowTitles1-Detail 3 2 10 3 2 2" xfId="15894"/>
    <cellStyle name="RowTitles1-Detail 3 2 10 3 2 2 2" xfId="15895"/>
    <cellStyle name="RowTitles1-Detail 3 2 10 3 2 3" xfId="15896"/>
    <cellStyle name="RowTitles1-Detail 3 2 10 3 3" xfId="15897"/>
    <cellStyle name="RowTitles1-Detail 3 2 10 3 3 2" xfId="15898"/>
    <cellStyle name="RowTitles1-Detail 3 2 10 3 3 2 2" xfId="15899"/>
    <cellStyle name="RowTitles1-Detail 3 2 10 3 4" xfId="15900"/>
    <cellStyle name="RowTitles1-Detail 3 2 10 3 4 2" xfId="15901"/>
    <cellStyle name="RowTitles1-Detail 3 2 10 3 5" xfId="15902"/>
    <cellStyle name="RowTitles1-Detail 3 2 10 4" xfId="15903"/>
    <cellStyle name="RowTitles1-Detail 3 2 10 4 2" xfId="15904"/>
    <cellStyle name="RowTitles1-Detail 3 2 10 4 2 2" xfId="15905"/>
    <cellStyle name="RowTitles1-Detail 3 2 10 4 3" xfId="15906"/>
    <cellStyle name="RowTitles1-Detail 3 2 10 5" xfId="15907"/>
    <cellStyle name="RowTitles1-Detail 3 2 10 5 2" xfId="15908"/>
    <cellStyle name="RowTitles1-Detail 3 2 10 5 2 2" xfId="15909"/>
    <cellStyle name="RowTitles1-Detail 3 2 10 6" xfId="15910"/>
    <cellStyle name="RowTitles1-Detail 3 2 10 6 2" xfId="15911"/>
    <cellStyle name="RowTitles1-Detail 3 2 10 7" xfId="15912"/>
    <cellStyle name="RowTitles1-Detail 3 2 11" xfId="15913"/>
    <cellStyle name="RowTitles1-Detail 3 2 11 2" xfId="15914"/>
    <cellStyle name="RowTitles1-Detail 3 2 11 2 2" xfId="15915"/>
    <cellStyle name="RowTitles1-Detail 3 2 11 2 2 2" xfId="15916"/>
    <cellStyle name="RowTitles1-Detail 3 2 11 2 3" xfId="15917"/>
    <cellStyle name="RowTitles1-Detail 3 2 11 3" xfId="15918"/>
    <cellStyle name="RowTitles1-Detail 3 2 11 3 2" xfId="15919"/>
    <cellStyle name="RowTitles1-Detail 3 2 11 3 2 2" xfId="15920"/>
    <cellStyle name="RowTitles1-Detail 3 2 11 4" xfId="15921"/>
    <cellStyle name="RowTitles1-Detail 3 2 11 4 2" xfId="15922"/>
    <cellStyle name="RowTitles1-Detail 3 2 11 5" xfId="15923"/>
    <cellStyle name="RowTitles1-Detail 3 2 12" xfId="15924"/>
    <cellStyle name="RowTitles1-Detail 3 2 12 2" xfId="15925"/>
    <cellStyle name="RowTitles1-Detail 3 2 13" xfId="15926"/>
    <cellStyle name="RowTitles1-Detail 3 2 13 2" xfId="15927"/>
    <cellStyle name="RowTitles1-Detail 3 2 13 2 2" xfId="15928"/>
    <cellStyle name="RowTitles1-Detail 3 2 14" xfId="15929"/>
    <cellStyle name="RowTitles1-Detail 3 2 2" xfId="714"/>
    <cellStyle name="RowTitles1-Detail 3 2 2 10" xfId="15930"/>
    <cellStyle name="RowTitles1-Detail 3 2 2 10 2" xfId="15931"/>
    <cellStyle name="RowTitles1-Detail 3 2 2 10 2 2" xfId="15932"/>
    <cellStyle name="RowTitles1-Detail 3 2 2 10 2 2 2" xfId="15933"/>
    <cellStyle name="RowTitles1-Detail 3 2 2 10 2 3" xfId="15934"/>
    <cellStyle name="RowTitles1-Detail 3 2 2 10 3" xfId="15935"/>
    <cellStyle name="RowTitles1-Detail 3 2 2 10 3 2" xfId="15936"/>
    <cellStyle name="RowTitles1-Detail 3 2 2 10 3 2 2" xfId="15937"/>
    <cellStyle name="RowTitles1-Detail 3 2 2 10 4" xfId="15938"/>
    <cellStyle name="RowTitles1-Detail 3 2 2 10 4 2" xfId="15939"/>
    <cellStyle name="RowTitles1-Detail 3 2 2 10 5" xfId="15940"/>
    <cellStyle name="RowTitles1-Detail 3 2 2 11" xfId="15941"/>
    <cellStyle name="RowTitles1-Detail 3 2 2 11 2" xfId="15942"/>
    <cellStyle name="RowTitles1-Detail 3 2 2 12" xfId="15943"/>
    <cellStyle name="RowTitles1-Detail 3 2 2 12 2" xfId="15944"/>
    <cellStyle name="RowTitles1-Detail 3 2 2 12 2 2" xfId="15945"/>
    <cellStyle name="RowTitles1-Detail 3 2 2 13" xfId="15946"/>
    <cellStyle name="RowTitles1-Detail 3 2 2 2" xfId="715"/>
    <cellStyle name="RowTitles1-Detail 3 2 2 2 10" xfId="15947"/>
    <cellStyle name="RowTitles1-Detail 3 2 2 2 2" xfId="716"/>
    <cellStyle name="RowTitles1-Detail 3 2 2 2 2 2" xfId="15948"/>
    <cellStyle name="RowTitles1-Detail 3 2 2 2 2 2 2" xfId="15949"/>
    <cellStyle name="RowTitles1-Detail 3 2 2 2 2 2 2 2" xfId="15950"/>
    <cellStyle name="RowTitles1-Detail 3 2 2 2 2 2 2 2 2" xfId="15951"/>
    <cellStyle name="RowTitles1-Detail 3 2 2 2 2 2 2 3" xfId="15952"/>
    <cellStyle name="RowTitles1-Detail 3 2 2 2 2 2 3" xfId="15953"/>
    <cellStyle name="RowTitles1-Detail 3 2 2 2 2 2 3 2" xfId="15954"/>
    <cellStyle name="RowTitles1-Detail 3 2 2 2 2 2 3 2 2" xfId="15955"/>
    <cellStyle name="RowTitles1-Detail 3 2 2 2 2 2 4" xfId="15956"/>
    <cellStyle name="RowTitles1-Detail 3 2 2 2 2 2 4 2" xfId="15957"/>
    <cellStyle name="RowTitles1-Detail 3 2 2 2 2 2 5" xfId="15958"/>
    <cellStyle name="RowTitles1-Detail 3 2 2 2 2 3" xfId="15959"/>
    <cellStyle name="RowTitles1-Detail 3 2 2 2 2 3 2" xfId="15960"/>
    <cellStyle name="RowTitles1-Detail 3 2 2 2 2 3 2 2" xfId="15961"/>
    <cellStyle name="RowTitles1-Detail 3 2 2 2 2 3 2 2 2" xfId="15962"/>
    <cellStyle name="RowTitles1-Detail 3 2 2 2 2 3 2 3" xfId="15963"/>
    <cellStyle name="RowTitles1-Detail 3 2 2 2 2 3 3" xfId="15964"/>
    <cellStyle name="RowTitles1-Detail 3 2 2 2 2 3 3 2" xfId="15965"/>
    <cellStyle name="RowTitles1-Detail 3 2 2 2 2 3 3 2 2" xfId="15966"/>
    <cellStyle name="RowTitles1-Detail 3 2 2 2 2 3 4" xfId="15967"/>
    <cellStyle name="RowTitles1-Detail 3 2 2 2 2 3 4 2" xfId="15968"/>
    <cellStyle name="RowTitles1-Detail 3 2 2 2 2 3 5" xfId="15969"/>
    <cellStyle name="RowTitles1-Detail 3 2 2 2 2 4" xfId="15970"/>
    <cellStyle name="RowTitles1-Detail 3 2 2 2 2 4 2" xfId="15971"/>
    <cellStyle name="RowTitles1-Detail 3 2 2 2 2 5" xfId="15972"/>
    <cellStyle name="RowTitles1-Detail 3 2 2 2 2 5 2" xfId="15973"/>
    <cellStyle name="RowTitles1-Detail 3 2 2 2 2 5 2 2" xfId="15974"/>
    <cellStyle name="RowTitles1-Detail 3 2 2 2 2 6" xfId="15975"/>
    <cellStyle name="RowTitles1-Detail 3 2 2 2 3" xfId="15976"/>
    <cellStyle name="RowTitles1-Detail 3 2 2 2 3 2" xfId="15977"/>
    <cellStyle name="RowTitles1-Detail 3 2 2 2 3 2 2" xfId="15978"/>
    <cellStyle name="RowTitles1-Detail 3 2 2 2 3 2 2 2" xfId="15979"/>
    <cellStyle name="RowTitles1-Detail 3 2 2 2 3 2 2 2 2" xfId="15980"/>
    <cellStyle name="RowTitles1-Detail 3 2 2 2 3 2 2 3" xfId="15981"/>
    <cellStyle name="RowTitles1-Detail 3 2 2 2 3 2 3" xfId="15982"/>
    <cellStyle name="RowTitles1-Detail 3 2 2 2 3 2 3 2" xfId="15983"/>
    <cellStyle name="RowTitles1-Detail 3 2 2 2 3 2 3 2 2" xfId="15984"/>
    <cellStyle name="RowTitles1-Detail 3 2 2 2 3 2 4" xfId="15985"/>
    <cellStyle name="RowTitles1-Detail 3 2 2 2 3 2 4 2" xfId="15986"/>
    <cellStyle name="RowTitles1-Detail 3 2 2 2 3 2 5" xfId="15987"/>
    <cellStyle name="RowTitles1-Detail 3 2 2 2 3 3" xfId="15988"/>
    <cellStyle name="RowTitles1-Detail 3 2 2 2 3 3 2" xfId="15989"/>
    <cellStyle name="RowTitles1-Detail 3 2 2 2 3 3 2 2" xfId="15990"/>
    <cellStyle name="RowTitles1-Detail 3 2 2 2 3 3 2 2 2" xfId="15991"/>
    <cellStyle name="RowTitles1-Detail 3 2 2 2 3 3 2 3" xfId="15992"/>
    <cellStyle name="RowTitles1-Detail 3 2 2 2 3 3 3" xfId="15993"/>
    <cellStyle name="RowTitles1-Detail 3 2 2 2 3 3 3 2" xfId="15994"/>
    <cellStyle name="RowTitles1-Detail 3 2 2 2 3 3 3 2 2" xfId="15995"/>
    <cellStyle name="RowTitles1-Detail 3 2 2 2 3 3 4" xfId="15996"/>
    <cellStyle name="RowTitles1-Detail 3 2 2 2 3 3 4 2" xfId="15997"/>
    <cellStyle name="RowTitles1-Detail 3 2 2 2 3 3 5" xfId="15998"/>
    <cellStyle name="RowTitles1-Detail 3 2 2 2 3 4" xfId="15999"/>
    <cellStyle name="RowTitles1-Detail 3 2 2 2 3 4 2" xfId="16000"/>
    <cellStyle name="RowTitles1-Detail 3 2 2 2 3 5" xfId="16001"/>
    <cellStyle name="RowTitles1-Detail 3 2 2 2 3 5 2" xfId="16002"/>
    <cellStyle name="RowTitles1-Detail 3 2 2 2 3 5 2 2" xfId="16003"/>
    <cellStyle name="RowTitles1-Detail 3 2 2 2 3 5 3" xfId="16004"/>
    <cellStyle name="RowTitles1-Detail 3 2 2 2 3 6" xfId="16005"/>
    <cellStyle name="RowTitles1-Detail 3 2 2 2 3 6 2" xfId="16006"/>
    <cellStyle name="RowTitles1-Detail 3 2 2 2 3 6 2 2" xfId="16007"/>
    <cellStyle name="RowTitles1-Detail 3 2 2 2 3 7" xfId="16008"/>
    <cellStyle name="RowTitles1-Detail 3 2 2 2 3 7 2" xfId="16009"/>
    <cellStyle name="RowTitles1-Detail 3 2 2 2 3 8" xfId="16010"/>
    <cellStyle name="RowTitles1-Detail 3 2 2 2 4" xfId="16011"/>
    <cellStyle name="RowTitles1-Detail 3 2 2 2 4 2" xfId="16012"/>
    <cellStyle name="RowTitles1-Detail 3 2 2 2 4 2 2" xfId="16013"/>
    <cellStyle name="RowTitles1-Detail 3 2 2 2 4 2 2 2" xfId="16014"/>
    <cellStyle name="RowTitles1-Detail 3 2 2 2 4 2 2 2 2" xfId="16015"/>
    <cellStyle name="RowTitles1-Detail 3 2 2 2 4 2 2 3" xfId="16016"/>
    <cellStyle name="RowTitles1-Detail 3 2 2 2 4 2 3" xfId="16017"/>
    <cellStyle name="RowTitles1-Detail 3 2 2 2 4 2 3 2" xfId="16018"/>
    <cellStyle name="RowTitles1-Detail 3 2 2 2 4 2 3 2 2" xfId="16019"/>
    <cellStyle name="RowTitles1-Detail 3 2 2 2 4 2 4" xfId="16020"/>
    <cellStyle name="RowTitles1-Detail 3 2 2 2 4 2 4 2" xfId="16021"/>
    <cellStyle name="RowTitles1-Detail 3 2 2 2 4 2 5" xfId="16022"/>
    <cellStyle name="RowTitles1-Detail 3 2 2 2 4 3" xfId="16023"/>
    <cellStyle name="RowTitles1-Detail 3 2 2 2 4 3 2" xfId="16024"/>
    <cellStyle name="RowTitles1-Detail 3 2 2 2 4 3 2 2" xfId="16025"/>
    <cellStyle name="RowTitles1-Detail 3 2 2 2 4 3 2 2 2" xfId="16026"/>
    <cellStyle name="RowTitles1-Detail 3 2 2 2 4 3 2 3" xfId="16027"/>
    <cellStyle name="RowTitles1-Detail 3 2 2 2 4 3 3" xfId="16028"/>
    <cellStyle name="RowTitles1-Detail 3 2 2 2 4 3 3 2" xfId="16029"/>
    <cellStyle name="RowTitles1-Detail 3 2 2 2 4 3 3 2 2" xfId="16030"/>
    <cellStyle name="RowTitles1-Detail 3 2 2 2 4 3 4" xfId="16031"/>
    <cellStyle name="RowTitles1-Detail 3 2 2 2 4 3 4 2" xfId="16032"/>
    <cellStyle name="RowTitles1-Detail 3 2 2 2 4 3 5" xfId="16033"/>
    <cellStyle name="RowTitles1-Detail 3 2 2 2 4 4" xfId="16034"/>
    <cellStyle name="RowTitles1-Detail 3 2 2 2 4 4 2" xfId="16035"/>
    <cellStyle name="RowTitles1-Detail 3 2 2 2 4 4 2 2" xfId="16036"/>
    <cellStyle name="RowTitles1-Detail 3 2 2 2 4 4 3" xfId="16037"/>
    <cellStyle name="RowTitles1-Detail 3 2 2 2 4 5" xfId="16038"/>
    <cellStyle name="RowTitles1-Detail 3 2 2 2 4 5 2" xfId="16039"/>
    <cellStyle name="RowTitles1-Detail 3 2 2 2 4 5 2 2" xfId="16040"/>
    <cellStyle name="RowTitles1-Detail 3 2 2 2 4 6" xfId="16041"/>
    <cellStyle name="RowTitles1-Detail 3 2 2 2 4 6 2" xfId="16042"/>
    <cellStyle name="RowTitles1-Detail 3 2 2 2 4 7" xfId="16043"/>
    <cellStyle name="RowTitles1-Detail 3 2 2 2 5" xfId="16044"/>
    <cellStyle name="RowTitles1-Detail 3 2 2 2 5 2" xfId="16045"/>
    <cellStyle name="RowTitles1-Detail 3 2 2 2 5 2 2" xfId="16046"/>
    <cellStyle name="RowTitles1-Detail 3 2 2 2 5 2 2 2" xfId="16047"/>
    <cellStyle name="RowTitles1-Detail 3 2 2 2 5 2 2 2 2" xfId="16048"/>
    <cellStyle name="RowTitles1-Detail 3 2 2 2 5 2 2 3" xfId="16049"/>
    <cellStyle name="RowTitles1-Detail 3 2 2 2 5 2 3" xfId="16050"/>
    <cellStyle name="RowTitles1-Detail 3 2 2 2 5 2 3 2" xfId="16051"/>
    <cellStyle name="RowTitles1-Detail 3 2 2 2 5 2 3 2 2" xfId="16052"/>
    <cellStyle name="RowTitles1-Detail 3 2 2 2 5 2 4" xfId="16053"/>
    <cellStyle name="RowTitles1-Detail 3 2 2 2 5 2 4 2" xfId="16054"/>
    <cellStyle name="RowTitles1-Detail 3 2 2 2 5 2 5" xfId="16055"/>
    <cellStyle name="RowTitles1-Detail 3 2 2 2 5 3" xfId="16056"/>
    <cellStyle name="RowTitles1-Detail 3 2 2 2 5 3 2" xfId="16057"/>
    <cellStyle name="RowTitles1-Detail 3 2 2 2 5 3 2 2" xfId="16058"/>
    <cellStyle name="RowTitles1-Detail 3 2 2 2 5 3 2 2 2" xfId="16059"/>
    <cellStyle name="RowTitles1-Detail 3 2 2 2 5 3 2 3" xfId="16060"/>
    <cellStyle name="RowTitles1-Detail 3 2 2 2 5 3 3" xfId="16061"/>
    <cellStyle name="RowTitles1-Detail 3 2 2 2 5 3 3 2" xfId="16062"/>
    <cellStyle name="RowTitles1-Detail 3 2 2 2 5 3 3 2 2" xfId="16063"/>
    <cellStyle name="RowTitles1-Detail 3 2 2 2 5 3 4" xfId="16064"/>
    <cellStyle name="RowTitles1-Detail 3 2 2 2 5 3 4 2" xfId="16065"/>
    <cellStyle name="RowTitles1-Detail 3 2 2 2 5 3 5" xfId="16066"/>
    <cellStyle name="RowTitles1-Detail 3 2 2 2 5 4" xfId="16067"/>
    <cellStyle name="RowTitles1-Detail 3 2 2 2 5 4 2" xfId="16068"/>
    <cellStyle name="RowTitles1-Detail 3 2 2 2 5 4 2 2" xfId="16069"/>
    <cellStyle name="RowTitles1-Detail 3 2 2 2 5 4 3" xfId="16070"/>
    <cellStyle name="RowTitles1-Detail 3 2 2 2 5 5" xfId="16071"/>
    <cellStyle name="RowTitles1-Detail 3 2 2 2 5 5 2" xfId="16072"/>
    <cellStyle name="RowTitles1-Detail 3 2 2 2 5 5 2 2" xfId="16073"/>
    <cellStyle name="RowTitles1-Detail 3 2 2 2 5 6" xfId="16074"/>
    <cellStyle name="RowTitles1-Detail 3 2 2 2 5 6 2" xfId="16075"/>
    <cellStyle name="RowTitles1-Detail 3 2 2 2 5 7" xfId="16076"/>
    <cellStyle name="RowTitles1-Detail 3 2 2 2 6" xfId="16077"/>
    <cellStyle name="RowTitles1-Detail 3 2 2 2 6 2" xfId="16078"/>
    <cellStyle name="RowTitles1-Detail 3 2 2 2 6 2 2" xfId="16079"/>
    <cellStyle name="RowTitles1-Detail 3 2 2 2 6 2 2 2" xfId="16080"/>
    <cellStyle name="RowTitles1-Detail 3 2 2 2 6 2 2 2 2" xfId="16081"/>
    <cellStyle name="RowTitles1-Detail 3 2 2 2 6 2 2 3" xfId="16082"/>
    <cellStyle name="RowTitles1-Detail 3 2 2 2 6 2 3" xfId="16083"/>
    <cellStyle name="RowTitles1-Detail 3 2 2 2 6 2 3 2" xfId="16084"/>
    <cellStyle name="RowTitles1-Detail 3 2 2 2 6 2 3 2 2" xfId="16085"/>
    <cellStyle name="RowTitles1-Detail 3 2 2 2 6 2 4" xfId="16086"/>
    <cellStyle name="RowTitles1-Detail 3 2 2 2 6 2 4 2" xfId="16087"/>
    <cellStyle name="RowTitles1-Detail 3 2 2 2 6 2 5" xfId="16088"/>
    <cellStyle name="RowTitles1-Detail 3 2 2 2 6 3" xfId="16089"/>
    <cellStyle name="RowTitles1-Detail 3 2 2 2 6 3 2" xfId="16090"/>
    <cellStyle name="RowTitles1-Detail 3 2 2 2 6 3 2 2" xfId="16091"/>
    <cellStyle name="RowTitles1-Detail 3 2 2 2 6 3 2 2 2" xfId="16092"/>
    <cellStyle name="RowTitles1-Detail 3 2 2 2 6 3 2 3" xfId="16093"/>
    <cellStyle name="RowTitles1-Detail 3 2 2 2 6 3 3" xfId="16094"/>
    <cellStyle name="RowTitles1-Detail 3 2 2 2 6 3 3 2" xfId="16095"/>
    <cellStyle name="RowTitles1-Detail 3 2 2 2 6 3 3 2 2" xfId="16096"/>
    <cellStyle name="RowTitles1-Detail 3 2 2 2 6 3 4" xfId="16097"/>
    <cellStyle name="RowTitles1-Detail 3 2 2 2 6 3 4 2" xfId="16098"/>
    <cellStyle name="RowTitles1-Detail 3 2 2 2 6 3 5" xfId="16099"/>
    <cellStyle name="RowTitles1-Detail 3 2 2 2 6 4" xfId="16100"/>
    <cellStyle name="RowTitles1-Detail 3 2 2 2 6 4 2" xfId="16101"/>
    <cellStyle name="RowTitles1-Detail 3 2 2 2 6 4 2 2" xfId="16102"/>
    <cellStyle name="RowTitles1-Detail 3 2 2 2 6 4 3" xfId="16103"/>
    <cellStyle name="RowTitles1-Detail 3 2 2 2 6 5" xfId="16104"/>
    <cellStyle name="RowTitles1-Detail 3 2 2 2 6 5 2" xfId="16105"/>
    <cellStyle name="RowTitles1-Detail 3 2 2 2 6 5 2 2" xfId="16106"/>
    <cellStyle name="RowTitles1-Detail 3 2 2 2 6 6" xfId="16107"/>
    <cellStyle name="RowTitles1-Detail 3 2 2 2 6 6 2" xfId="16108"/>
    <cellStyle name="RowTitles1-Detail 3 2 2 2 6 7" xfId="16109"/>
    <cellStyle name="RowTitles1-Detail 3 2 2 2 7" xfId="16110"/>
    <cellStyle name="RowTitles1-Detail 3 2 2 2 7 2" xfId="16111"/>
    <cellStyle name="RowTitles1-Detail 3 2 2 2 7 2 2" xfId="16112"/>
    <cellStyle name="RowTitles1-Detail 3 2 2 2 7 2 2 2" xfId="16113"/>
    <cellStyle name="RowTitles1-Detail 3 2 2 2 7 2 3" xfId="16114"/>
    <cellStyle name="RowTitles1-Detail 3 2 2 2 7 3" xfId="16115"/>
    <cellStyle name="RowTitles1-Detail 3 2 2 2 7 3 2" xfId="16116"/>
    <cellStyle name="RowTitles1-Detail 3 2 2 2 7 3 2 2" xfId="16117"/>
    <cellStyle name="RowTitles1-Detail 3 2 2 2 7 4" xfId="16118"/>
    <cellStyle name="RowTitles1-Detail 3 2 2 2 7 4 2" xfId="16119"/>
    <cellStyle name="RowTitles1-Detail 3 2 2 2 7 5" xfId="16120"/>
    <cellStyle name="RowTitles1-Detail 3 2 2 2 8" xfId="16121"/>
    <cellStyle name="RowTitles1-Detail 3 2 2 2 8 2" xfId="16122"/>
    <cellStyle name="RowTitles1-Detail 3 2 2 2 9" xfId="16123"/>
    <cellStyle name="RowTitles1-Detail 3 2 2 2 9 2" xfId="16124"/>
    <cellStyle name="RowTitles1-Detail 3 2 2 2 9 2 2" xfId="16125"/>
    <cellStyle name="RowTitles1-Detail 3 2 2 2_STUD aligned by INSTIT" xfId="16126"/>
    <cellStyle name="RowTitles1-Detail 3 2 2 3" xfId="717"/>
    <cellStyle name="RowTitles1-Detail 3 2 2 3 10" xfId="16127"/>
    <cellStyle name="RowTitles1-Detail 3 2 2 3 2" xfId="718"/>
    <cellStyle name="RowTitles1-Detail 3 2 2 3 2 2" xfId="16128"/>
    <cellStyle name="RowTitles1-Detail 3 2 2 3 2 2 2" xfId="16129"/>
    <cellStyle name="RowTitles1-Detail 3 2 2 3 2 2 2 2" xfId="16130"/>
    <cellStyle name="RowTitles1-Detail 3 2 2 3 2 2 2 2 2" xfId="16131"/>
    <cellStyle name="RowTitles1-Detail 3 2 2 3 2 2 2 3" xfId="16132"/>
    <cellStyle name="RowTitles1-Detail 3 2 2 3 2 2 3" xfId="16133"/>
    <cellStyle name="RowTitles1-Detail 3 2 2 3 2 2 3 2" xfId="16134"/>
    <cellStyle name="RowTitles1-Detail 3 2 2 3 2 2 3 2 2" xfId="16135"/>
    <cellStyle name="RowTitles1-Detail 3 2 2 3 2 2 4" xfId="16136"/>
    <cellStyle name="RowTitles1-Detail 3 2 2 3 2 2 4 2" xfId="16137"/>
    <cellStyle name="RowTitles1-Detail 3 2 2 3 2 2 5" xfId="16138"/>
    <cellStyle name="RowTitles1-Detail 3 2 2 3 2 3" xfId="16139"/>
    <cellStyle name="RowTitles1-Detail 3 2 2 3 2 3 2" xfId="16140"/>
    <cellStyle name="RowTitles1-Detail 3 2 2 3 2 3 2 2" xfId="16141"/>
    <cellStyle name="RowTitles1-Detail 3 2 2 3 2 3 2 2 2" xfId="16142"/>
    <cellStyle name="RowTitles1-Detail 3 2 2 3 2 3 2 3" xfId="16143"/>
    <cellStyle name="RowTitles1-Detail 3 2 2 3 2 3 3" xfId="16144"/>
    <cellStyle name="RowTitles1-Detail 3 2 2 3 2 3 3 2" xfId="16145"/>
    <cellStyle name="RowTitles1-Detail 3 2 2 3 2 3 3 2 2" xfId="16146"/>
    <cellStyle name="RowTitles1-Detail 3 2 2 3 2 3 4" xfId="16147"/>
    <cellStyle name="RowTitles1-Detail 3 2 2 3 2 3 4 2" xfId="16148"/>
    <cellStyle name="RowTitles1-Detail 3 2 2 3 2 3 5" xfId="16149"/>
    <cellStyle name="RowTitles1-Detail 3 2 2 3 2 4" xfId="16150"/>
    <cellStyle name="RowTitles1-Detail 3 2 2 3 2 4 2" xfId="16151"/>
    <cellStyle name="RowTitles1-Detail 3 2 2 3 2 5" xfId="16152"/>
    <cellStyle name="RowTitles1-Detail 3 2 2 3 2 5 2" xfId="16153"/>
    <cellStyle name="RowTitles1-Detail 3 2 2 3 2 5 2 2" xfId="16154"/>
    <cellStyle name="RowTitles1-Detail 3 2 2 3 2 5 3" xfId="16155"/>
    <cellStyle name="RowTitles1-Detail 3 2 2 3 2 6" xfId="16156"/>
    <cellStyle name="RowTitles1-Detail 3 2 2 3 2 6 2" xfId="16157"/>
    <cellStyle name="RowTitles1-Detail 3 2 2 3 2 6 2 2" xfId="16158"/>
    <cellStyle name="RowTitles1-Detail 3 2 2 3 2 7" xfId="16159"/>
    <cellStyle name="RowTitles1-Detail 3 2 2 3 2 7 2" xfId="16160"/>
    <cellStyle name="RowTitles1-Detail 3 2 2 3 2 8" xfId="16161"/>
    <cellStyle name="RowTitles1-Detail 3 2 2 3 2 9" xfId="16162"/>
    <cellStyle name="RowTitles1-Detail 3 2 2 3 3" xfId="16163"/>
    <cellStyle name="RowTitles1-Detail 3 2 2 3 3 2" xfId="16164"/>
    <cellStyle name="RowTitles1-Detail 3 2 2 3 3 2 2" xfId="16165"/>
    <cellStyle name="RowTitles1-Detail 3 2 2 3 3 2 2 2" xfId="16166"/>
    <cellStyle name="RowTitles1-Detail 3 2 2 3 3 2 2 2 2" xfId="16167"/>
    <cellStyle name="RowTitles1-Detail 3 2 2 3 3 2 2 3" xfId="16168"/>
    <cellStyle name="RowTitles1-Detail 3 2 2 3 3 2 3" xfId="16169"/>
    <cellStyle name="RowTitles1-Detail 3 2 2 3 3 2 3 2" xfId="16170"/>
    <cellStyle name="RowTitles1-Detail 3 2 2 3 3 2 3 2 2" xfId="16171"/>
    <cellStyle name="RowTitles1-Detail 3 2 2 3 3 2 4" xfId="16172"/>
    <cellStyle name="RowTitles1-Detail 3 2 2 3 3 2 4 2" xfId="16173"/>
    <cellStyle name="RowTitles1-Detail 3 2 2 3 3 2 5" xfId="16174"/>
    <cellStyle name="RowTitles1-Detail 3 2 2 3 3 3" xfId="16175"/>
    <cellStyle name="RowTitles1-Detail 3 2 2 3 3 3 2" xfId="16176"/>
    <cellStyle name="RowTitles1-Detail 3 2 2 3 3 3 2 2" xfId="16177"/>
    <cellStyle name="RowTitles1-Detail 3 2 2 3 3 3 2 2 2" xfId="16178"/>
    <cellStyle name="RowTitles1-Detail 3 2 2 3 3 3 2 3" xfId="16179"/>
    <cellStyle name="RowTitles1-Detail 3 2 2 3 3 3 3" xfId="16180"/>
    <cellStyle name="RowTitles1-Detail 3 2 2 3 3 3 3 2" xfId="16181"/>
    <cellStyle name="RowTitles1-Detail 3 2 2 3 3 3 3 2 2" xfId="16182"/>
    <cellStyle name="RowTitles1-Detail 3 2 2 3 3 3 4" xfId="16183"/>
    <cellStyle name="RowTitles1-Detail 3 2 2 3 3 3 4 2" xfId="16184"/>
    <cellStyle name="RowTitles1-Detail 3 2 2 3 3 3 5" xfId="16185"/>
    <cellStyle name="RowTitles1-Detail 3 2 2 3 3 4" xfId="16186"/>
    <cellStyle name="RowTitles1-Detail 3 2 2 3 3 4 2" xfId="16187"/>
    <cellStyle name="RowTitles1-Detail 3 2 2 3 3 5" xfId="16188"/>
    <cellStyle name="RowTitles1-Detail 3 2 2 3 3 5 2" xfId="16189"/>
    <cellStyle name="RowTitles1-Detail 3 2 2 3 3 5 2 2" xfId="16190"/>
    <cellStyle name="RowTitles1-Detail 3 2 2 3 4" xfId="16191"/>
    <cellStyle name="RowTitles1-Detail 3 2 2 3 4 2" xfId="16192"/>
    <cellStyle name="RowTitles1-Detail 3 2 2 3 4 2 2" xfId="16193"/>
    <cellStyle name="RowTitles1-Detail 3 2 2 3 4 2 2 2" xfId="16194"/>
    <cellStyle name="RowTitles1-Detail 3 2 2 3 4 2 2 2 2" xfId="16195"/>
    <cellStyle name="RowTitles1-Detail 3 2 2 3 4 2 2 3" xfId="16196"/>
    <cellStyle name="RowTitles1-Detail 3 2 2 3 4 2 3" xfId="16197"/>
    <cellStyle name="RowTitles1-Detail 3 2 2 3 4 2 3 2" xfId="16198"/>
    <cellStyle name="RowTitles1-Detail 3 2 2 3 4 2 3 2 2" xfId="16199"/>
    <cellStyle name="RowTitles1-Detail 3 2 2 3 4 2 4" xfId="16200"/>
    <cellStyle name="RowTitles1-Detail 3 2 2 3 4 2 4 2" xfId="16201"/>
    <cellStyle name="RowTitles1-Detail 3 2 2 3 4 2 5" xfId="16202"/>
    <cellStyle name="RowTitles1-Detail 3 2 2 3 4 3" xfId="16203"/>
    <cellStyle name="RowTitles1-Detail 3 2 2 3 4 3 2" xfId="16204"/>
    <cellStyle name="RowTitles1-Detail 3 2 2 3 4 3 2 2" xfId="16205"/>
    <cellStyle name="RowTitles1-Detail 3 2 2 3 4 3 2 2 2" xfId="16206"/>
    <cellStyle name="RowTitles1-Detail 3 2 2 3 4 3 2 3" xfId="16207"/>
    <cellStyle name="RowTitles1-Detail 3 2 2 3 4 3 3" xfId="16208"/>
    <cellStyle name="RowTitles1-Detail 3 2 2 3 4 3 3 2" xfId="16209"/>
    <cellStyle name="RowTitles1-Detail 3 2 2 3 4 3 3 2 2" xfId="16210"/>
    <cellStyle name="RowTitles1-Detail 3 2 2 3 4 3 4" xfId="16211"/>
    <cellStyle name="RowTitles1-Detail 3 2 2 3 4 3 4 2" xfId="16212"/>
    <cellStyle name="RowTitles1-Detail 3 2 2 3 4 3 5" xfId="16213"/>
    <cellStyle name="RowTitles1-Detail 3 2 2 3 4 4" xfId="16214"/>
    <cellStyle name="RowTitles1-Detail 3 2 2 3 4 4 2" xfId="16215"/>
    <cellStyle name="RowTitles1-Detail 3 2 2 3 4 4 2 2" xfId="16216"/>
    <cellStyle name="RowTitles1-Detail 3 2 2 3 4 4 3" xfId="16217"/>
    <cellStyle name="RowTitles1-Detail 3 2 2 3 4 5" xfId="16218"/>
    <cellStyle name="RowTitles1-Detail 3 2 2 3 4 5 2" xfId="16219"/>
    <cellStyle name="RowTitles1-Detail 3 2 2 3 4 5 2 2" xfId="16220"/>
    <cellStyle name="RowTitles1-Detail 3 2 2 3 4 6" xfId="16221"/>
    <cellStyle name="RowTitles1-Detail 3 2 2 3 4 6 2" xfId="16222"/>
    <cellStyle name="RowTitles1-Detail 3 2 2 3 4 7" xfId="16223"/>
    <cellStyle name="RowTitles1-Detail 3 2 2 3 5" xfId="16224"/>
    <cellStyle name="RowTitles1-Detail 3 2 2 3 5 2" xfId="16225"/>
    <cellStyle name="RowTitles1-Detail 3 2 2 3 5 2 2" xfId="16226"/>
    <cellStyle name="RowTitles1-Detail 3 2 2 3 5 2 2 2" xfId="16227"/>
    <cellStyle name="RowTitles1-Detail 3 2 2 3 5 2 2 2 2" xfId="16228"/>
    <cellStyle name="RowTitles1-Detail 3 2 2 3 5 2 2 3" xfId="16229"/>
    <cellStyle name="RowTitles1-Detail 3 2 2 3 5 2 3" xfId="16230"/>
    <cellStyle name="RowTitles1-Detail 3 2 2 3 5 2 3 2" xfId="16231"/>
    <cellStyle name="RowTitles1-Detail 3 2 2 3 5 2 3 2 2" xfId="16232"/>
    <cellStyle name="RowTitles1-Detail 3 2 2 3 5 2 4" xfId="16233"/>
    <cellStyle name="RowTitles1-Detail 3 2 2 3 5 2 4 2" xfId="16234"/>
    <cellStyle name="RowTitles1-Detail 3 2 2 3 5 2 5" xfId="16235"/>
    <cellStyle name="RowTitles1-Detail 3 2 2 3 5 3" xfId="16236"/>
    <cellStyle name="RowTitles1-Detail 3 2 2 3 5 3 2" xfId="16237"/>
    <cellStyle name="RowTitles1-Detail 3 2 2 3 5 3 2 2" xfId="16238"/>
    <cellStyle name="RowTitles1-Detail 3 2 2 3 5 3 2 2 2" xfId="16239"/>
    <cellStyle name="RowTitles1-Detail 3 2 2 3 5 3 2 3" xfId="16240"/>
    <cellStyle name="RowTitles1-Detail 3 2 2 3 5 3 3" xfId="16241"/>
    <cellStyle name="RowTitles1-Detail 3 2 2 3 5 3 3 2" xfId="16242"/>
    <cellStyle name="RowTitles1-Detail 3 2 2 3 5 3 3 2 2" xfId="16243"/>
    <cellStyle name="RowTitles1-Detail 3 2 2 3 5 3 4" xfId="16244"/>
    <cellStyle name="RowTitles1-Detail 3 2 2 3 5 3 4 2" xfId="16245"/>
    <cellStyle name="RowTitles1-Detail 3 2 2 3 5 3 5" xfId="16246"/>
    <cellStyle name="RowTitles1-Detail 3 2 2 3 5 4" xfId="16247"/>
    <cellStyle name="RowTitles1-Detail 3 2 2 3 5 4 2" xfId="16248"/>
    <cellStyle name="RowTitles1-Detail 3 2 2 3 5 4 2 2" xfId="16249"/>
    <cellStyle name="RowTitles1-Detail 3 2 2 3 5 4 3" xfId="16250"/>
    <cellStyle name="RowTitles1-Detail 3 2 2 3 5 5" xfId="16251"/>
    <cellStyle name="RowTitles1-Detail 3 2 2 3 5 5 2" xfId="16252"/>
    <cellStyle name="RowTitles1-Detail 3 2 2 3 5 5 2 2" xfId="16253"/>
    <cellStyle name="RowTitles1-Detail 3 2 2 3 5 6" xfId="16254"/>
    <cellStyle name="RowTitles1-Detail 3 2 2 3 5 6 2" xfId="16255"/>
    <cellStyle name="RowTitles1-Detail 3 2 2 3 5 7" xfId="16256"/>
    <cellStyle name="RowTitles1-Detail 3 2 2 3 6" xfId="16257"/>
    <cellStyle name="RowTitles1-Detail 3 2 2 3 6 2" xfId="16258"/>
    <cellStyle name="RowTitles1-Detail 3 2 2 3 6 2 2" xfId="16259"/>
    <cellStyle name="RowTitles1-Detail 3 2 2 3 6 2 2 2" xfId="16260"/>
    <cellStyle name="RowTitles1-Detail 3 2 2 3 6 2 2 2 2" xfId="16261"/>
    <cellStyle name="RowTitles1-Detail 3 2 2 3 6 2 2 3" xfId="16262"/>
    <cellStyle name="RowTitles1-Detail 3 2 2 3 6 2 3" xfId="16263"/>
    <cellStyle name="RowTitles1-Detail 3 2 2 3 6 2 3 2" xfId="16264"/>
    <cellStyle name="RowTitles1-Detail 3 2 2 3 6 2 3 2 2" xfId="16265"/>
    <cellStyle name="RowTitles1-Detail 3 2 2 3 6 2 4" xfId="16266"/>
    <cellStyle name="RowTitles1-Detail 3 2 2 3 6 2 4 2" xfId="16267"/>
    <cellStyle name="RowTitles1-Detail 3 2 2 3 6 2 5" xfId="16268"/>
    <cellStyle name="RowTitles1-Detail 3 2 2 3 6 3" xfId="16269"/>
    <cellStyle name="RowTitles1-Detail 3 2 2 3 6 3 2" xfId="16270"/>
    <cellStyle name="RowTitles1-Detail 3 2 2 3 6 3 2 2" xfId="16271"/>
    <cellStyle name="RowTitles1-Detail 3 2 2 3 6 3 2 2 2" xfId="16272"/>
    <cellStyle name="RowTitles1-Detail 3 2 2 3 6 3 2 3" xfId="16273"/>
    <cellStyle name="RowTitles1-Detail 3 2 2 3 6 3 3" xfId="16274"/>
    <cellStyle name="RowTitles1-Detail 3 2 2 3 6 3 3 2" xfId="16275"/>
    <cellStyle name="RowTitles1-Detail 3 2 2 3 6 3 3 2 2" xfId="16276"/>
    <cellStyle name="RowTitles1-Detail 3 2 2 3 6 3 4" xfId="16277"/>
    <cellStyle name="RowTitles1-Detail 3 2 2 3 6 3 4 2" xfId="16278"/>
    <cellStyle name="RowTitles1-Detail 3 2 2 3 6 3 5" xfId="16279"/>
    <cellStyle name="RowTitles1-Detail 3 2 2 3 6 4" xfId="16280"/>
    <cellStyle name="RowTitles1-Detail 3 2 2 3 6 4 2" xfId="16281"/>
    <cellStyle name="RowTitles1-Detail 3 2 2 3 6 4 2 2" xfId="16282"/>
    <cellStyle name="RowTitles1-Detail 3 2 2 3 6 4 3" xfId="16283"/>
    <cellStyle name="RowTitles1-Detail 3 2 2 3 6 5" xfId="16284"/>
    <cellStyle name="RowTitles1-Detail 3 2 2 3 6 5 2" xfId="16285"/>
    <cellStyle name="RowTitles1-Detail 3 2 2 3 6 5 2 2" xfId="16286"/>
    <cellStyle name="RowTitles1-Detail 3 2 2 3 6 6" xfId="16287"/>
    <cellStyle name="RowTitles1-Detail 3 2 2 3 6 6 2" xfId="16288"/>
    <cellStyle name="RowTitles1-Detail 3 2 2 3 6 7" xfId="16289"/>
    <cellStyle name="RowTitles1-Detail 3 2 2 3 7" xfId="16290"/>
    <cellStyle name="RowTitles1-Detail 3 2 2 3 7 2" xfId="16291"/>
    <cellStyle name="RowTitles1-Detail 3 2 2 3 7 2 2" xfId="16292"/>
    <cellStyle name="RowTitles1-Detail 3 2 2 3 7 2 2 2" xfId="16293"/>
    <cellStyle name="RowTitles1-Detail 3 2 2 3 7 2 3" xfId="16294"/>
    <cellStyle name="RowTitles1-Detail 3 2 2 3 7 3" xfId="16295"/>
    <cellStyle name="RowTitles1-Detail 3 2 2 3 7 3 2" xfId="16296"/>
    <cellStyle name="RowTitles1-Detail 3 2 2 3 7 3 2 2" xfId="16297"/>
    <cellStyle name="RowTitles1-Detail 3 2 2 3 7 4" xfId="16298"/>
    <cellStyle name="RowTitles1-Detail 3 2 2 3 7 4 2" xfId="16299"/>
    <cellStyle name="RowTitles1-Detail 3 2 2 3 7 5" xfId="16300"/>
    <cellStyle name="RowTitles1-Detail 3 2 2 3 8" xfId="16301"/>
    <cellStyle name="RowTitles1-Detail 3 2 2 3 8 2" xfId="16302"/>
    <cellStyle name="RowTitles1-Detail 3 2 2 3 8 2 2" xfId="16303"/>
    <cellStyle name="RowTitles1-Detail 3 2 2 3 8 2 2 2" xfId="16304"/>
    <cellStyle name="RowTitles1-Detail 3 2 2 3 8 2 3" xfId="16305"/>
    <cellStyle name="RowTitles1-Detail 3 2 2 3 8 3" xfId="16306"/>
    <cellStyle name="RowTitles1-Detail 3 2 2 3 8 3 2" xfId="16307"/>
    <cellStyle name="RowTitles1-Detail 3 2 2 3 8 3 2 2" xfId="16308"/>
    <cellStyle name="RowTitles1-Detail 3 2 2 3 8 4" xfId="16309"/>
    <cellStyle name="RowTitles1-Detail 3 2 2 3 8 4 2" xfId="16310"/>
    <cellStyle name="RowTitles1-Detail 3 2 2 3 8 5" xfId="16311"/>
    <cellStyle name="RowTitles1-Detail 3 2 2 3 9" xfId="16312"/>
    <cellStyle name="RowTitles1-Detail 3 2 2 3 9 2" xfId="16313"/>
    <cellStyle name="RowTitles1-Detail 3 2 2 3 9 2 2" xfId="16314"/>
    <cellStyle name="RowTitles1-Detail 3 2 2 3_STUD aligned by INSTIT" xfId="16315"/>
    <cellStyle name="RowTitles1-Detail 3 2 2 4" xfId="719"/>
    <cellStyle name="RowTitles1-Detail 3 2 2 4 10" xfId="16316"/>
    <cellStyle name="RowTitles1-Detail 3 2 2 4 2" xfId="720"/>
    <cellStyle name="RowTitles1-Detail 3 2 2 4 2 2" xfId="16317"/>
    <cellStyle name="RowTitles1-Detail 3 2 2 4 2 2 2" xfId="16318"/>
    <cellStyle name="RowTitles1-Detail 3 2 2 4 2 2 2 2" xfId="16319"/>
    <cellStyle name="RowTitles1-Detail 3 2 2 4 2 2 2 2 2" xfId="16320"/>
    <cellStyle name="RowTitles1-Detail 3 2 2 4 2 2 2 3" xfId="16321"/>
    <cellStyle name="RowTitles1-Detail 3 2 2 4 2 2 3" xfId="16322"/>
    <cellStyle name="RowTitles1-Detail 3 2 2 4 2 2 3 2" xfId="16323"/>
    <cellStyle name="RowTitles1-Detail 3 2 2 4 2 2 3 2 2" xfId="16324"/>
    <cellStyle name="RowTitles1-Detail 3 2 2 4 2 2 4" xfId="16325"/>
    <cellStyle name="RowTitles1-Detail 3 2 2 4 2 2 4 2" xfId="16326"/>
    <cellStyle name="RowTitles1-Detail 3 2 2 4 2 2 5" xfId="16327"/>
    <cellStyle name="RowTitles1-Detail 3 2 2 4 2 3" xfId="16328"/>
    <cellStyle name="RowTitles1-Detail 3 2 2 4 2 3 2" xfId="16329"/>
    <cellStyle name="RowTitles1-Detail 3 2 2 4 2 3 2 2" xfId="16330"/>
    <cellStyle name="RowTitles1-Detail 3 2 2 4 2 3 2 2 2" xfId="16331"/>
    <cellStyle name="RowTitles1-Detail 3 2 2 4 2 3 2 3" xfId="16332"/>
    <cellStyle name="RowTitles1-Detail 3 2 2 4 2 3 3" xfId="16333"/>
    <cellStyle name="RowTitles1-Detail 3 2 2 4 2 3 3 2" xfId="16334"/>
    <cellStyle name="RowTitles1-Detail 3 2 2 4 2 3 3 2 2" xfId="16335"/>
    <cellStyle name="RowTitles1-Detail 3 2 2 4 2 3 4" xfId="16336"/>
    <cellStyle name="RowTitles1-Detail 3 2 2 4 2 3 4 2" xfId="16337"/>
    <cellStyle name="RowTitles1-Detail 3 2 2 4 2 3 5" xfId="16338"/>
    <cellStyle name="RowTitles1-Detail 3 2 2 4 2 4" xfId="16339"/>
    <cellStyle name="RowTitles1-Detail 3 2 2 4 2 4 2" xfId="16340"/>
    <cellStyle name="RowTitles1-Detail 3 2 2 4 2 5" xfId="16341"/>
    <cellStyle name="RowTitles1-Detail 3 2 2 4 2 5 2" xfId="16342"/>
    <cellStyle name="RowTitles1-Detail 3 2 2 4 2 5 2 2" xfId="16343"/>
    <cellStyle name="RowTitles1-Detail 3 2 2 4 2 5 3" xfId="16344"/>
    <cellStyle name="RowTitles1-Detail 3 2 2 4 2 6" xfId="16345"/>
    <cellStyle name="RowTitles1-Detail 3 2 2 4 2 6 2" xfId="16346"/>
    <cellStyle name="RowTitles1-Detail 3 2 2 4 2 6 2 2" xfId="16347"/>
    <cellStyle name="RowTitles1-Detail 3 2 2 4 2 7" xfId="16348"/>
    <cellStyle name="RowTitles1-Detail 3 2 2 4 3" xfId="16349"/>
    <cellStyle name="RowTitles1-Detail 3 2 2 4 3 2" xfId="16350"/>
    <cellStyle name="RowTitles1-Detail 3 2 2 4 3 2 2" xfId="16351"/>
    <cellStyle name="RowTitles1-Detail 3 2 2 4 3 2 2 2" xfId="16352"/>
    <cellStyle name="RowTitles1-Detail 3 2 2 4 3 2 2 2 2" xfId="16353"/>
    <cellStyle name="RowTitles1-Detail 3 2 2 4 3 2 2 3" xfId="16354"/>
    <cellStyle name="RowTitles1-Detail 3 2 2 4 3 2 3" xfId="16355"/>
    <cellStyle name="RowTitles1-Detail 3 2 2 4 3 2 3 2" xfId="16356"/>
    <cellStyle name="RowTitles1-Detail 3 2 2 4 3 2 3 2 2" xfId="16357"/>
    <cellStyle name="RowTitles1-Detail 3 2 2 4 3 2 4" xfId="16358"/>
    <cellStyle name="RowTitles1-Detail 3 2 2 4 3 2 4 2" xfId="16359"/>
    <cellStyle name="RowTitles1-Detail 3 2 2 4 3 2 5" xfId="16360"/>
    <cellStyle name="RowTitles1-Detail 3 2 2 4 3 3" xfId="16361"/>
    <cellStyle name="RowTitles1-Detail 3 2 2 4 3 3 2" xfId="16362"/>
    <cellStyle name="RowTitles1-Detail 3 2 2 4 3 3 2 2" xfId="16363"/>
    <cellStyle name="RowTitles1-Detail 3 2 2 4 3 3 2 2 2" xfId="16364"/>
    <cellStyle name="RowTitles1-Detail 3 2 2 4 3 3 2 3" xfId="16365"/>
    <cellStyle name="RowTitles1-Detail 3 2 2 4 3 3 3" xfId="16366"/>
    <cellStyle name="RowTitles1-Detail 3 2 2 4 3 3 3 2" xfId="16367"/>
    <cellStyle name="RowTitles1-Detail 3 2 2 4 3 3 3 2 2" xfId="16368"/>
    <cellStyle name="RowTitles1-Detail 3 2 2 4 3 3 4" xfId="16369"/>
    <cellStyle name="RowTitles1-Detail 3 2 2 4 3 3 4 2" xfId="16370"/>
    <cellStyle name="RowTitles1-Detail 3 2 2 4 3 3 5" xfId="16371"/>
    <cellStyle name="RowTitles1-Detail 3 2 2 4 3 4" xfId="16372"/>
    <cellStyle name="RowTitles1-Detail 3 2 2 4 3 4 2" xfId="16373"/>
    <cellStyle name="RowTitles1-Detail 3 2 2 4 3 5" xfId="16374"/>
    <cellStyle name="RowTitles1-Detail 3 2 2 4 3 5 2" xfId="16375"/>
    <cellStyle name="RowTitles1-Detail 3 2 2 4 3 5 2 2" xfId="16376"/>
    <cellStyle name="RowTitles1-Detail 3 2 2 4 3 6" xfId="16377"/>
    <cellStyle name="RowTitles1-Detail 3 2 2 4 3 6 2" xfId="16378"/>
    <cellStyle name="RowTitles1-Detail 3 2 2 4 3 7" xfId="16379"/>
    <cellStyle name="RowTitles1-Detail 3 2 2 4 4" xfId="16380"/>
    <cellStyle name="RowTitles1-Detail 3 2 2 4 4 2" xfId="16381"/>
    <cellStyle name="RowTitles1-Detail 3 2 2 4 4 2 2" xfId="16382"/>
    <cellStyle name="RowTitles1-Detail 3 2 2 4 4 2 2 2" xfId="16383"/>
    <cellStyle name="RowTitles1-Detail 3 2 2 4 4 2 2 2 2" xfId="16384"/>
    <cellStyle name="RowTitles1-Detail 3 2 2 4 4 2 2 3" xfId="16385"/>
    <cellStyle name="RowTitles1-Detail 3 2 2 4 4 2 3" xfId="16386"/>
    <cellStyle name="RowTitles1-Detail 3 2 2 4 4 2 3 2" xfId="16387"/>
    <cellStyle name="RowTitles1-Detail 3 2 2 4 4 2 3 2 2" xfId="16388"/>
    <cellStyle name="RowTitles1-Detail 3 2 2 4 4 2 4" xfId="16389"/>
    <cellStyle name="RowTitles1-Detail 3 2 2 4 4 2 4 2" xfId="16390"/>
    <cellStyle name="RowTitles1-Detail 3 2 2 4 4 2 5" xfId="16391"/>
    <cellStyle name="RowTitles1-Detail 3 2 2 4 4 3" xfId="16392"/>
    <cellStyle name="RowTitles1-Detail 3 2 2 4 4 3 2" xfId="16393"/>
    <cellStyle name="RowTitles1-Detail 3 2 2 4 4 3 2 2" xfId="16394"/>
    <cellStyle name="RowTitles1-Detail 3 2 2 4 4 3 2 2 2" xfId="16395"/>
    <cellStyle name="RowTitles1-Detail 3 2 2 4 4 3 2 3" xfId="16396"/>
    <cellStyle name="RowTitles1-Detail 3 2 2 4 4 3 3" xfId="16397"/>
    <cellStyle name="RowTitles1-Detail 3 2 2 4 4 3 3 2" xfId="16398"/>
    <cellStyle name="RowTitles1-Detail 3 2 2 4 4 3 3 2 2" xfId="16399"/>
    <cellStyle name="RowTitles1-Detail 3 2 2 4 4 3 4" xfId="16400"/>
    <cellStyle name="RowTitles1-Detail 3 2 2 4 4 3 4 2" xfId="16401"/>
    <cellStyle name="RowTitles1-Detail 3 2 2 4 4 3 5" xfId="16402"/>
    <cellStyle name="RowTitles1-Detail 3 2 2 4 4 4" xfId="16403"/>
    <cellStyle name="RowTitles1-Detail 3 2 2 4 4 4 2" xfId="16404"/>
    <cellStyle name="RowTitles1-Detail 3 2 2 4 4 5" xfId="16405"/>
    <cellStyle name="RowTitles1-Detail 3 2 2 4 4 5 2" xfId="16406"/>
    <cellStyle name="RowTitles1-Detail 3 2 2 4 4 5 2 2" xfId="16407"/>
    <cellStyle name="RowTitles1-Detail 3 2 2 4 4 5 3" xfId="16408"/>
    <cellStyle name="RowTitles1-Detail 3 2 2 4 4 6" xfId="16409"/>
    <cellStyle name="RowTitles1-Detail 3 2 2 4 4 6 2" xfId="16410"/>
    <cellStyle name="RowTitles1-Detail 3 2 2 4 4 6 2 2" xfId="16411"/>
    <cellStyle name="RowTitles1-Detail 3 2 2 4 4 7" xfId="16412"/>
    <cellStyle name="RowTitles1-Detail 3 2 2 4 4 7 2" xfId="16413"/>
    <cellStyle name="RowTitles1-Detail 3 2 2 4 4 8" xfId="16414"/>
    <cellStyle name="RowTitles1-Detail 3 2 2 4 5" xfId="16415"/>
    <cellStyle name="RowTitles1-Detail 3 2 2 4 5 2" xfId="16416"/>
    <cellStyle name="RowTitles1-Detail 3 2 2 4 5 2 2" xfId="16417"/>
    <cellStyle name="RowTitles1-Detail 3 2 2 4 5 2 2 2" xfId="16418"/>
    <cellStyle name="RowTitles1-Detail 3 2 2 4 5 2 2 2 2" xfId="16419"/>
    <cellStyle name="RowTitles1-Detail 3 2 2 4 5 2 2 3" xfId="16420"/>
    <cellStyle name="RowTitles1-Detail 3 2 2 4 5 2 3" xfId="16421"/>
    <cellStyle name="RowTitles1-Detail 3 2 2 4 5 2 3 2" xfId="16422"/>
    <cellStyle name="RowTitles1-Detail 3 2 2 4 5 2 3 2 2" xfId="16423"/>
    <cellStyle name="RowTitles1-Detail 3 2 2 4 5 2 4" xfId="16424"/>
    <cellStyle name="RowTitles1-Detail 3 2 2 4 5 2 4 2" xfId="16425"/>
    <cellStyle name="RowTitles1-Detail 3 2 2 4 5 2 5" xfId="16426"/>
    <cellStyle name="RowTitles1-Detail 3 2 2 4 5 3" xfId="16427"/>
    <cellStyle name="RowTitles1-Detail 3 2 2 4 5 3 2" xfId="16428"/>
    <cellStyle name="RowTitles1-Detail 3 2 2 4 5 3 2 2" xfId="16429"/>
    <cellStyle name="RowTitles1-Detail 3 2 2 4 5 3 2 2 2" xfId="16430"/>
    <cellStyle name="RowTitles1-Detail 3 2 2 4 5 3 2 3" xfId="16431"/>
    <cellStyle name="RowTitles1-Detail 3 2 2 4 5 3 3" xfId="16432"/>
    <cellStyle name="RowTitles1-Detail 3 2 2 4 5 3 3 2" xfId="16433"/>
    <cellStyle name="RowTitles1-Detail 3 2 2 4 5 3 3 2 2" xfId="16434"/>
    <cellStyle name="RowTitles1-Detail 3 2 2 4 5 3 4" xfId="16435"/>
    <cellStyle name="RowTitles1-Detail 3 2 2 4 5 3 4 2" xfId="16436"/>
    <cellStyle name="RowTitles1-Detail 3 2 2 4 5 3 5" xfId="16437"/>
    <cellStyle name="RowTitles1-Detail 3 2 2 4 5 4" xfId="16438"/>
    <cellStyle name="RowTitles1-Detail 3 2 2 4 5 4 2" xfId="16439"/>
    <cellStyle name="RowTitles1-Detail 3 2 2 4 5 4 2 2" xfId="16440"/>
    <cellStyle name="RowTitles1-Detail 3 2 2 4 5 4 3" xfId="16441"/>
    <cellStyle name="RowTitles1-Detail 3 2 2 4 5 5" xfId="16442"/>
    <cellStyle name="RowTitles1-Detail 3 2 2 4 5 5 2" xfId="16443"/>
    <cellStyle name="RowTitles1-Detail 3 2 2 4 5 5 2 2" xfId="16444"/>
    <cellStyle name="RowTitles1-Detail 3 2 2 4 5 6" xfId="16445"/>
    <cellStyle name="RowTitles1-Detail 3 2 2 4 5 6 2" xfId="16446"/>
    <cellStyle name="RowTitles1-Detail 3 2 2 4 5 7" xfId="16447"/>
    <cellStyle name="RowTitles1-Detail 3 2 2 4 6" xfId="16448"/>
    <cellStyle name="RowTitles1-Detail 3 2 2 4 6 2" xfId="16449"/>
    <cellStyle name="RowTitles1-Detail 3 2 2 4 6 2 2" xfId="16450"/>
    <cellStyle name="RowTitles1-Detail 3 2 2 4 6 2 2 2" xfId="16451"/>
    <cellStyle name="RowTitles1-Detail 3 2 2 4 6 2 2 2 2" xfId="16452"/>
    <cellStyle name="RowTitles1-Detail 3 2 2 4 6 2 2 3" xfId="16453"/>
    <cellStyle name="RowTitles1-Detail 3 2 2 4 6 2 3" xfId="16454"/>
    <cellStyle name="RowTitles1-Detail 3 2 2 4 6 2 3 2" xfId="16455"/>
    <cellStyle name="RowTitles1-Detail 3 2 2 4 6 2 3 2 2" xfId="16456"/>
    <cellStyle name="RowTitles1-Detail 3 2 2 4 6 2 4" xfId="16457"/>
    <cellStyle name="RowTitles1-Detail 3 2 2 4 6 2 4 2" xfId="16458"/>
    <cellStyle name="RowTitles1-Detail 3 2 2 4 6 2 5" xfId="16459"/>
    <cellStyle name="RowTitles1-Detail 3 2 2 4 6 3" xfId="16460"/>
    <cellStyle name="RowTitles1-Detail 3 2 2 4 6 3 2" xfId="16461"/>
    <cellStyle name="RowTitles1-Detail 3 2 2 4 6 3 2 2" xfId="16462"/>
    <cellStyle name="RowTitles1-Detail 3 2 2 4 6 3 2 2 2" xfId="16463"/>
    <cellStyle name="RowTitles1-Detail 3 2 2 4 6 3 2 3" xfId="16464"/>
    <cellStyle name="RowTitles1-Detail 3 2 2 4 6 3 3" xfId="16465"/>
    <cellStyle name="RowTitles1-Detail 3 2 2 4 6 3 3 2" xfId="16466"/>
    <cellStyle name="RowTitles1-Detail 3 2 2 4 6 3 3 2 2" xfId="16467"/>
    <cellStyle name="RowTitles1-Detail 3 2 2 4 6 3 4" xfId="16468"/>
    <cellStyle name="RowTitles1-Detail 3 2 2 4 6 3 4 2" xfId="16469"/>
    <cellStyle name="RowTitles1-Detail 3 2 2 4 6 3 5" xfId="16470"/>
    <cellStyle name="RowTitles1-Detail 3 2 2 4 6 4" xfId="16471"/>
    <cellStyle name="RowTitles1-Detail 3 2 2 4 6 4 2" xfId="16472"/>
    <cellStyle name="RowTitles1-Detail 3 2 2 4 6 4 2 2" xfId="16473"/>
    <cellStyle name="RowTitles1-Detail 3 2 2 4 6 4 3" xfId="16474"/>
    <cellStyle name="RowTitles1-Detail 3 2 2 4 6 5" xfId="16475"/>
    <cellStyle name="RowTitles1-Detail 3 2 2 4 6 5 2" xfId="16476"/>
    <cellStyle name="RowTitles1-Detail 3 2 2 4 6 5 2 2" xfId="16477"/>
    <cellStyle name="RowTitles1-Detail 3 2 2 4 6 6" xfId="16478"/>
    <cellStyle name="RowTitles1-Detail 3 2 2 4 6 6 2" xfId="16479"/>
    <cellStyle name="RowTitles1-Detail 3 2 2 4 6 7" xfId="16480"/>
    <cellStyle name="RowTitles1-Detail 3 2 2 4 7" xfId="16481"/>
    <cellStyle name="RowTitles1-Detail 3 2 2 4 7 2" xfId="16482"/>
    <cellStyle name="RowTitles1-Detail 3 2 2 4 7 2 2" xfId="16483"/>
    <cellStyle name="RowTitles1-Detail 3 2 2 4 7 2 2 2" xfId="16484"/>
    <cellStyle name="RowTitles1-Detail 3 2 2 4 7 2 3" xfId="16485"/>
    <cellStyle name="RowTitles1-Detail 3 2 2 4 7 3" xfId="16486"/>
    <cellStyle name="RowTitles1-Detail 3 2 2 4 7 3 2" xfId="16487"/>
    <cellStyle name="RowTitles1-Detail 3 2 2 4 7 3 2 2" xfId="16488"/>
    <cellStyle name="RowTitles1-Detail 3 2 2 4 7 4" xfId="16489"/>
    <cellStyle name="RowTitles1-Detail 3 2 2 4 7 4 2" xfId="16490"/>
    <cellStyle name="RowTitles1-Detail 3 2 2 4 7 5" xfId="16491"/>
    <cellStyle name="RowTitles1-Detail 3 2 2 4 8" xfId="16492"/>
    <cellStyle name="RowTitles1-Detail 3 2 2 4 8 2" xfId="16493"/>
    <cellStyle name="RowTitles1-Detail 3 2 2 4 9" xfId="16494"/>
    <cellStyle name="RowTitles1-Detail 3 2 2 4 9 2" xfId="16495"/>
    <cellStyle name="RowTitles1-Detail 3 2 2 4 9 2 2" xfId="16496"/>
    <cellStyle name="RowTitles1-Detail 3 2 2 4_STUD aligned by INSTIT" xfId="16497"/>
    <cellStyle name="RowTitles1-Detail 3 2 2 5" xfId="721"/>
    <cellStyle name="RowTitles1-Detail 3 2 2 5 2" xfId="16498"/>
    <cellStyle name="RowTitles1-Detail 3 2 2 5 2 2" xfId="16499"/>
    <cellStyle name="RowTitles1-Detail 3 2 2 5 2 2 2" xfId="16500"/>
    <cellStyle name="RowTitles1-Detail 3 2 2 5 2 2 2 2" xfId="16501"/>
    <cellStyle name="RowTitles1-Detail 3 2 2 5 2 2 3" xfId="16502"/>
    <cellStyle name="RowTitles1-Detail 3 2 2 5 2 3" xfId="16503"/>
    <cellStyle name="RowTitles1-Detail 3 2 2 5 2 3 2" xfId="16504"/>
    <cellStyle name="RowTitles1-Detail 3 2 2 5 2 3 2 2" xfId="16505"/>
    <cellStyle name="RowTitles1-Detail 3 2 2 5 2 4" xfId="16506"/>
    <cellStyle name="RowTitles1-Detail 3 2 2 5 2 4 2" xfId="16507"/>
    <cellStyle name="RowTitles1-Detail 3 2 2 5 2 5" xfId="16508"/>
    <cellStyle name="RowTitles1-Detail 3 2 2 5 3" xfId="16509"/>
    <cellStyle name="RowTitles1-Detail 3 2 2 5 3 2" xfId="16510"/>
    <cellStyle name="RowTitles1-Detail 3 2 2 5 3 2 2" xfId="16511"/>
    <cellStyle name="RowTitles1-Detail 3 2 2 5 3 2 2 2" xfId="16512"/>
    <cellStyle name="RowTitles1-Detail 3 2 2 5 3 2 3" xfId="16513"/>
    <cellStyle name="RowTitles1-Detail 3 2 2 5 3 3" xfId="16514"/>
    <cellStyle name="RowTitles1-Detail 3 2 2 5 3 3 2" xfId="16515"/>
    <cellStyle name="RowTitles1-Detail 3 2 2 5 3 3 2 2" xfId="16516"/>
    <cellStyle name="RowTitles1-Detail 3 2 2 5 3 4" xfId="16517"/>
    <cellStyle name="RowTitles1-Detail 3 2 2 5 3 4 2" xfId="16518"/>
    <cellStyle name="RowTitles1-Detail 3 2 2 5 3 5" xfId="16519"/>
    <cellStyle name="RowTitles1-Detail 3 2 2 5 4" xfId="16520"/>
    <cellStyle name="RowTitles1-Detail 3 2 2 5 4 2" xfId="16521"/>
    <cellStyle name="RowTitles1-Detail 3 2 2 5 5" xfId="16522"/>
    <cellStyle name="RowTitles1-Detail 3 2 2 5 5 2" xfId="16523"/>
    <cellStyle name="RowTitles1-Detail 3 2 2 5 5 2 2" xfId="16524"/>
    <cellStyle name="RowTitles1-Detail 3 2 2 5 5 3" xfId="16525"/>
    <cellStyle name="RowTitles1-Detail 3 2 2 5 6" xfId="16526"/>
    <cellStyle name="RowTitles1-Detail 3 2 2 5 6 2" xfId="16527"/>
    <cellStyle name="RowTitles1-Detail 3 2 2 5 6 2 2" xfId="16528"/>
    <cellStyle name="RowTitles1-Detail 3 2 2 5 7" xfId="16529"/>
    <cellStyle name="RowTitles1-Detail 3 2 2 6" xfId="16530"/>
    <cellStyle name="RowTitles1-Detail 3 2 2 6 2" xfId="16531"/>
    <cellStyle name="RowTitles1-Detail 3 2 2 6 2 2" xfId="16532"/>
    <cellStyle name="RowTitles1-Detail 3 2 2 6 2 2 2" xfId="16533"/>
    <cellStyle name="RowTitles1-Detail 3 2 2 6 2 2 2 2" xfId="16534"/>
    <cellStyle name="RowTitles1-Detail 3 2 2 6 2 2 3" xfId="16535"/>
    <cellStyle name="RowTitles1-Detail 3 2 2 6 2 3" xfId="16536"/>
    <cellStyle name="RowTitles1-Detail 3 2 2 6 2 3 2" xfId="16537"/>
    <cellStyle name="RowTitles1-Detail 3 2 2 6 2 3 2 2" xfId="16538"/>
    <cellStyle name="RowTitles1-Detail 3 2 2 6 2 4" xfId="16539"/>
    <cellStyle name="RowTitles1-Detail 3 2 2 6 2 4 2" xfId="16540"/>
    <cellStyle name="RowTitles1-Detail 3 2 2 6 2 5" xfId="16541"/>
    <cellStyle name="RowTitles1-Detail 3 2 2 6 3" xfId="16542"/>
    <cellStyle name="RowTitles1-Detail 3 2 2 6 3 2" xfId="16543"/>
    <cellStyle name="RowTitles1-Detail 3 2 2 6 3 2 2" xfId="16544"/>
    <cellStyle name="RowTitles1-Detail 3 2 2 6 3 2 2 2" xfId="16545"/>
    <cellStyle name="RowTitles1-Detail 3 2 2 6 3 2 3" xfId="16546"/>
    <cellStyle name="RowTitles1-Detail 3 2 2 6 3 3" xfId="16547"/>
    <cellStyle name="RowTitles1-Detail 3 2 2 6 3 3 2" xfId="16548"/>
    <cellStyle name="RowTitles1-Detail 3 2 2 6 3 3 2 2" xfId="16549"/>
    <cellStyle name="RowTitles1-Detail 3 2 2 6 3 4" xfId="16550"/>
    <cellStyle name="RowTitles1-Detail 3 2 2 6 3 4 2" xfId="16551"/>
    <cellStyle name="RowTitles1-Detail 3 2 2 6 3 5" xfId="16552"/>
    <cellStyle name="RowTitles1-Detail 3 2 2 6 4" xfId="16553"/>
    <cellStyle name="RowTitles1-Detail 3 2 2 6 4 2" xfId="16554"/>
    <cellStyle name="RowTitles1-Detail 3 2 2 6 5" xfId="16555"/>
    <cellStyle name="RowTitles1-Detail 3 2 2 6 5 2" xfId="16556"/>
    <cellStyle name="RowTitles1-Detail 3 2 2 6 5 2 2" xfId="16557"/>
    <cellStyle name="RowTitles1-Detail 3 2 2 6 6" xfId="16558"/>
    <cellStyle name="RowTitles1-Detail 3 2 2 6 6 2" xfId="16559"/>
    <cellStyle name="RowTitles1-Detail 3 2 2 6 7" xfId="16560"/>
    <cellStyle name="RowTitles1-Detail 3 2 2 7" xfId="16561"/>
    <cellStyle name="RowTitles1-Detail 3 2 2 7 2" xfId="16562"/>
    <cellStyle name="RowTitles1-Detail 3 2 2 7 2 2" xfId="16563"/>
    <cellStyle name="RowTitles1-Detail 3 2 2 7 2 2 2" xfId="16564"/>
    <cellStyle name="RowTitles1-Detail 3 2 2 7 2 2 2 2" xfId="16565"/>
    <cellStyle name="RowTitles1-Detail 3 2 2 7 2 2 3" xfId="16566"/>
    <cellStyle name="RowTitles1-Detail 3 2 2 7 2 3" xfId="16567"/>
    <cellStyle name="RowTitles1-Detail 3 2 2 7 2 3 2" xfId="16568"/>
    <cellStyle name="RowTitles1-Detail 3 2 2 7 2 3 2 2" xfId="16569"/>
    <cellStyle name="RowTitles1-Detail 3 2 2 7 2 4" xfId="16570"/>
    <cellStyle name="RowTitles1-Detail 3 2 2 7 2 4 2" xfId="16571"/>
    <cellStyle name="RowTitles1-Detail 3 2 2 7 2 5" xfId="16572"/>
    <cellStyle name="RowTitles1-Detail 3 2 2 7 3" xfId="16573"/>
    <cellStyle name="RowTitles1-Detail 3 2 2 7 3 2" xfId="16574"/>
    <cellStyle name="RowTitles1-Detail 3 2 2 7 3 2 2" xfId="16575"/>
    <cellStyle name="RowTitles1-Detail 3 2 2 7 3 2 2 2" xfId="16576"/>
    <cellStyle name="RowTitles1-Detail 3 2 2 7 3 2 3" xfId="16577"/>
    <cellStyle name="RowTitles1-Detail 3 2 2 7 3 3" xfId="16578"/>
    <cellStyle name="RowTitles1-Detail 3 2 2 7 3 3 2" xfId="16579"/>
    <cellStyle name="RowTitles1-Detail 3 2 2 7 3 3 2 2" xfId="16580"/>
    <cellStyle name="RowTitles1-Detail 3 2 2 7 3 4" xfId="16581"/>
    <cellStyle name="RowTitles1-Detail 3 2 2 7 3 4 2" xfId="16582"/>
    <cellStyle name="RowTitles1-Detail 3 2 2 7 3 5" xfId="16583"/>
    <cellStyle name="RowTitles1-Detail 3 2 2 7 4" xfId="16584"/>
    <cellStyle name="RowTitles1-Detail 3 2 2 7 4 2" xfId="16585"/>
    <cellStyle name="RowTitles1-Detail 3 2 2 7 5" xfId="16586"/>
    <cellStyle name="RowTitles1-Detail 3 2 2 7 5 2" xfId="16587"/>
    <cellStyle name="RowTitles1-Detail 3 2 2 7 5 2 2" xfId="16588"/>
    <cellStyle name="RowTitles1-Detail 3 2 2 7 5 3" xfId="16589"/>
    <cellStyle name="RowTitles1-Detail 3 2 2 7 6" xfId="16590"/>
    <cellStyle name="RowTitles1-Detail 3 2 2 7 6 2" xfId="16591"/>
    <cellStyle name="RowTitles1-Detail 3 2 2 7 6 2 2" xfId="16592"/>
    <cellStyle name="RowTitles1-Detail 3 2 2 7 7" xfId="16593"/>
    <cellStyle name="RowTitles1-Detail 3 2 2 7 7 2" xfId="16594"/>
    <cellStyle name="RowTitles1-Detail 3 2 2 7 8" xfId="16595"/>
    <cellStyle name="RowTitles1-Detail 3 2 2 8" xfId="16596"/>
    <cellStyle name="RowTitles1-Detail 3 2 2 8 2" xfId="16597"/>
    <cellStyle name="RowTitles1-Detail 3 2 2 8 2 2" xfId="16598"/>
    <cellStyle name="RowTitles1-Detail 3 2 2 8 2 2 2" xfId="16599"/>
    <cellStyle name="RowTitles1-Detail 3 2 2 8 2 2 2 2" xfId="16600"/>
    <cellStyle name="RowTitles1-Detail 3 2 2 8 2 2 3" xfId="16601"/>
    <cellStyle name="RowTitles1-Detail 3 2 2 8 2 3" xfId="16602"/>
    <cellStyle name="RowTitles1-Detail 3 2 2 8 2 3 2" xfId="16603"/>
    <cellStyle name="RowTitles1-Detail 3 2 2 8 2 3 2 2" xfId="16604"/>
    <cellStyle name="RowTitles1-Detail 3 2 2 8 2 4" xfId="16605"/>
    <cellStyle name="RowTitles1-Detail 3 2 2 8 2 4 2" xfId="16606"/>
    <cellStyle name="RowTitles1-Detail 3 2 2 8 2 5" xfId="16607"/>
    <cellStyle name="RowTitles1-Detail 3 2 2 8 3" xfId="16608"/>
    <cellStyle name="RowTitles1-Detail 3 2 2 8 3 2" xfId="16609"/>
    <cellStyle name="RowTitles1-Detail 3 2 2 8 3 2 2" xfId="16610"/>
    <cellStyle name="RowTitles1-Detail 3 2 2 8 3 2 2 2" xfId="16611"/>
    <cellStyle name="RowTitles1-Detail 3 2 2 8 3 2 3" xfId="16612"/>
    <cellStyle name="RowTitles1-Detail 3 2 2 8 3 3" xfId="16613"/>
    <cellStyle name="RowTitles1-Detail 3 2 2 8 3 3 2" xfId="16614"/>
    <cellStyle name="RowTitles1-Detail 3 2 2 8 3 3 2 2" xfId="16615"/>
    <cellStyle name="RowTitles1-Detail 3 2 2 8 3 4" xfId="16616"/>
    <cellStyle name="RowTitles1-Detail 3 2 2 8 3 4 2" xfId="16617"/>
    <cellStyle name="RowTitles1-Detail 3 2 2 8 3 5" xfId="16618"/>
    <cellStyle name="RowTitles1-Detail 3 2 2 8 4" xfId="16619"/>
    <cellStyle name="RowTitles1-Detail 3 2 2 8 4 2" xfId="16620"/>
    <cellStyle name="RowTitles1-Detail 3 2 2 8 4 2 2" xfId="16621"/>
    <cellStyle name="RowTitles1-Detail 3 2 2 8 4 3" xfId="16622"/>
    <cellStyle name="RowTitles1-Detail 3 2 2 8 5" xfId="16623"/>
    <cellStyle name="RowTitles1-Detail 3 2 2 8 5 2" xfId="16624"/>
    <cellStyle name="RowTitles1-Detail 3 2 2 8 5 2 2" xfId="16625"/>
    <cellStyle name="RowTitles1-Detail 3 2 2 8 6" xfId="16626"/>
    <cellStyle name="RowTitles1-Detail 3 2 2 8 6 2" xfId="16627"/>
    <cellStyle name="RowTitles1-Detail 3 2 2 8 7" xfId="16628"/>
    <cellStyle name="RowTitles1-Detail 3 2 2 9" xfId="16629"/>
    <cellStyle name="RowTitles1-Detail 3 2 2 9 2" xfId="16630"/>
    <cellStyle name="RowTitles1-Detail 3 2 2 9 2 2" xfId="16631"/>
    <cellStyle name="RowTitles1-Detail 3 2 2 9 2 2 2" xfId="16632"/>
    <cellStyle name="RowTitles1-Detail 3 2 2 9 2 2 2 2" xfId="16633"/>
    <cellStyle name="RowTitles1-Detail 3 2 2 9 2 2 3" xfId="16634"/>
    <cellStyle name="RowTitles1-Detail 3 2 2 9 2 3" xfId="16635"/>
    <cellStyle name="RowTitles1-Detail 3 2 2 9 2 3 2" xfId="16636"/>
    <cellStyle name="RowTitles1-Detail 3 2 2 9 2 3 2 2" xfId="16637"/>
    <cellStyle name="RowTitles1-Detail 3 2 2 9 2 4" xfId="16638"/>
    <cellStyle name="RowTitles1-Detail 3 2 2 9 2 4 2" xfId="16639"/>
    <cellStyle name="RowTitles1-Detail 3 2 2 9 2 5" xfId="16640"/>
    <cellStyle name="RowTitles1-Detail 3 2 2 9 3" xfId="16641"/>
    <cellStyle name="RowTitles1-Detail 3 2 2 9 3 2" xfId="16642"/>
    <cellStyle name="RowTitles1-Detail 3 2 2 9 3 2 2" xfId="16643"/>
    <cellStyle name="RowTitles1-Detail 3 2 2 9 3 2 2 2" xfId="16644"/>
    <cellStyle name="RowTitles1-Detail 3 2 2 9 3 2 3" xfId="16645"/>
    <cellStyle name="RowTitles1-Detail 3 2 2 9 3 3" xfId="16646"/>
    <cellStyle name="RowTitles1-Detail 3 2 2 9 3 3 2" xfId="16647"/>
    <cellStyle name="RowTitles1-Detail 3 2 2 9 3 3 2 2" xfId="16648"/>
    <cellStyle name="RowTitles1-Detail 3 2 2 9 3 4" xfId="16649"/>
    <cellStyle name="RowTitles1-Detail 3 2 2 9 3 4 2" xfId="16650"/>
    <cellStyle name="RowTitles1-Detail 3 2 2 9 3 5" xfId="16651"/>
    <cellStyle name="RowTitles1-Detail 3 2 2 9 4" xfId="16652"/>
    <cellStyle name="RowTitles1-Detail 3 2 2 9 4 2" xfId="16653"/>
    <cellStyle name="RowTitles1-Detail 3 2 2 9 4 2 2" xfId="16654"/>
    <cellStyle name="RowTitles1-Detail 3 2 2 9 4 3" xfId="16655"/>
    <cellStyle name="RowTitles1-Detail 3 2 2 9 5" xfId="16656"/>
    <cellStyle name="RowTitles1-Detail 3 2 2 9 5 2" xfId="16657"/>
    <cellStyle name="RowTitles1-Detail 3 2 2 9 5 2 2" xfId="16658"/>
    <cellStyle name="RowTitles1-Detail 3 2 2 9 6" xfId="16659"/>
    <cellStyle name="RowTitles1-Detail 3 2 2 9 6 2" xfId="16660"/>
    <cellStyle name="RowTitles1-Detail 3 2 2 9 7" xfId="16661"/>
    <cellStyle name="RowTitles1-Detail 3 2 2_STUD aligned by INSTIT" xfId="16662"/>
    <cellStyle name="RowTitles1-Detail 3 2 3" xfId="722"/>
    <cellStyle name="RowTitles1-Detail 3 2 3 10" xfId="16663"/>
    <cellStyle name="RowTitles1-Detail 3 2 3 2" xfId="723"/>
    <cellStyle name="RowTitles1-Detail 3 2 3 2 2" xfId="16664"/>
    <cellStyle name="RowTitles1-Detail 3 2 3 2 2 2" xfId="16665"/>
    <cellStyle name="RowTitles1-Detail 3 2 3 2 2 2 2" xfId="16666"/>
    <cellStyle name="RowTitles1-Detail 3 2 3 2 2 2 2 2" xfId="16667"/>
    <cellStyle name="RowTitles1-Detail 3 2 3 2 2 2 3" xfId="16668"/>
    <cellStyle name="RowTitles1-Detail 3 2 3 2 2 3" xfId="16669"/>
    <cellStyle name="RowTitles1-Detail 3 2 3 2 2 3 2" xfId="16670"/>
    <cellStyle name="RowTitles1-Detail 3 2 3 2 2 3 2 2" xfId="16671"/>
    <cellStyle name="RowTitles1-Detail 3 2 3 2 2 4" xfId="16672"/>
    <cellStyle name="RowTitles1-Detail 3 2 3 2 2 4 2" xfId="16673"/>
    <cellStyle name="RowTitles1-Detail 3 2 3 2 2 5" xfId="16674"/>
    <cellStyle name="RowTitles1-Detail 3 2 3 2 3" xfId="16675"/>
    <cellStyle name="RowTitles1-Detail 3 2 3 2 3 2" xfId="16676"/>
    <cellStyle name="RowTitles1-Detail 3 2 3 2 3 2 2" xfId="16677"/>
    <cellStyle name="RowTitles1-Detail 3 2 3 2 3 2 2 2" xfId="16678"/>
    <cellStyle name="RowTitles1-Detail 3 2 3 2 3 2 3" xfId="16679"/>
    <cellStyle name="RowTitles1-Detail 3 2 3 2 3 3" xfId="16680"/>
    <cellStyle name="RowTitles1-Detail 3 2 3 2 3 3 2" xfId="16681"/>
    <cellStyle name="RowTitles1-Detail 3 2 3 2 3 3 2 2" xfId="16682"/>
    <cellStyle name="RowTitles1-Detail 3 2 3 2 3 4" xfId="16683"/>
    <cellStyle name="RowTitles1-Detail 3 2 3 2 3 4 2" xfId="16684"/>
    <cellStyle name="RowTitles1-Detail 3 2 3 2 3 5" xfId="16685"/>
    <cellStyle name="RowTitles1-Detail 3 2 3 2 4" xfId="16686"/>
    <cellStyle name="RowTitles1-Detail 3 2 3 2 4 2" xfId="16687"/>
    <cellStyle name="RowTitles1-Detail 3 2 3 2 5" xfId="16688"/>
    <cellStyle name="RowTitles1-Detail 3 2 3 2 5 2" xfId="16689"/>
    <cellStyle name="RowTitles1-Detail 3 2 3 2 5 2 2" xfId="16690"/>
    <cellStyle name="RowTitles1-Detail 3 2 3 2 6" xfId="16691"/>
    <cellStyle name="RowTitles1-Detail 3 2 3 3" xfId="16692"/>
    <cellStyle name="RowTitles1-Detail 3 2 3 3 2" xfId="16693"/>
    <cellStyle name="RowTitles1-Detail 3 2 3 3 2 2" xfId="16694"/>
    <cellStyle name="RowTitles1-Detail 3 2 3 3 2 2 2" xfId="16695"/>
    <cellStyle name="RowTitles1-Detail 3 2 3 3 2 2 2 2" xfId="16696"/>
    <cellStyle name="RowTitles1-Detail 3 2 3 3 2 2 3" xfId="16697"/>
    <cellStyle name="RowTitles1-Detail 3 2 3 3 2 3" xfId="16698"/>
    <cellStyle name="RowTitles1-Detail 3 2 3 3 2 3 2" xfId="16699"/>
    <cellStyle name="RowTitles1-Detail 3 2 3 3 2 3 2 2" xfId="16700"/>
    <cellStyle name="RowTitles1-Detail 3 2 3 3 2 4" xfId="16701"/>
    <cellStyle name="RowTitles1-Detail 3 2 3 3 2 4 2" xfId="16702"/>
    <cellStyle name="RowTitles1-Detail 3 2 3 3 2 5" xfId="16703"/>
    <cellStyle name="RowTitles1-Detail 3 2 3 3 3" xfId="16704"/>
    <cellStyle name="RowTitles1-Detail 3 2 3 3 3 2" xfId="16705"/>
    <cellStyle name="RowTitles1-Detail 3 2 3 3 3 2 2" xfId="16706"/>
    <cellStyle name="RowTitles1-Detail 3 2 3 3 3 2 2 2" xfId="16707"/>
    <cellStyle name="RowTitles1-Detail 3 2 3 3 3 2 3" xfId="16708"/>
    <cellStyle name="RowTitles1-Detail 3 2 3 3 3 3" xfId="16709"/>
    <cellStyle name="RowTitles1-Detail 3 2 3 3 3 3 2" xfId="16710"/>
    <cellStyle name="RowTitles1-Detail 3 2 3 3 3 3 2 2" xfId="16711"/>
    <cellStyle name="RowTitles1-Detail 3 2 3 3 3 4" xfId="16712"/>
    <cellStyle name="RowTitles1-Detail 3 2 3 3 3 4 2" xfId="16713"/>
    <cellStyle name="RowTitles1-Detail 3 2 3 3 3 5" xfId="16714"/>
    <cellStyle name="RowTitles1-Detail 3 2 3 3 4" xfId="16715"/>
    <cellStyle name="RowTitles1-Detail 3 2 3 3 4 2" xfId="16716"/>
    <cellStyle name="RowTitles1-Detail 3 2 3 3 5" xfId="16717"/>
    <cellStyle name="RowTitles1-Detail 3 2 3 3 5 2" xfId="16718"/>
    <cellStyle name="RowTitles1-Detail 3 2 3 3 5 2 2" xfId="16719"/>
    <cellStyle name="RowTitles1-Detail 3 2 3 3 5 3" xfId="16720"/>
    <cellStyle name="RowTitles1-Detail 3 2 3 3 6" xfId="16721"/>
    <cellStyle name="RowTitles1-Detail 3 2 3 3 6 2" xfId="16722"/>
    <cellStyle name="RowTitles1-Detail 3 2 3 3 6 2 2" xfId="16723"/>
    <cellStyle name="RowTitles1-Detail 3 2 3 3 7" xfId="16724"/>
    <cellStyle name="RowTitles1-Detail 3 2 3 3 7 2" xfId="16725"/>
    <cellStyle name="RowTitles1-Detail 3 2 3 3 8" xfId="16726"/>
    <cellStyle name="RowTitles1-Detail 3 2 3 4" xfId="16727"/>
    <cellStyle name="RowTitles1-Detail 3 2 3 4 2" xfId="16728"/>
    <cellStyle name="RowTitles1-Detail 3 2 3 4 2 2" xfId="16729"/>
    <cellStyle name="RowTitles1-Detail 3 2 3 4 2 2 2" xfId="16730"/>
    <cellStyle name="RowTitles1-Detail 3 2 3 4 2 2 2 2" xfId="16731"/>
    <cellStyle name="RowTitles1-Detail 3 2 3 4 2 2 3" xfId="16732"/>
    <cellStyle name="RowTitles1-Detail 3 2 3 4 2 3" xfId="16733"/>
    <cellStyle name="RowTitles1-Detail 3 2 3 4 2 3 2" xfId="16734"/>
    <cellStyle name="RowTitles1-Detail 3 2 3 4 2 3 2 2" xfId="16735"/>
    <cellStyle name="RowTitles1-Detail 3 2 3 4 2 4" xfId="16736"/>
    <cellStyle name="RowTitles1-Detail 3 2 3 4 2 4 2" xfId="16737"/>
    <cellStyle name="RowTitles1-Detail 3 2 3 4 2 5" xfId="16738"/>
    <cellStyle name="RowTitles1-Detail 3 2 3 4 3" xfId="16739"/>
    <cellStyle name="RowTitles1-Detail 3 2 3 4 3 2" xfId="16740"/>
    <cellStyle name="RowTitles1-Detail 3 2 3 4 3 2 2" xfId="16741"/>
    <cellStyle name="RowTitles1-Detail 3 2 3 4 3 2 2 2" xfId="16742"/>
    <cellStyle name="RowTitles1-Detail 3 2 3 4 3 2 3" xfId="16743"/>
    <cellStyle name="RowTitles1-Detail 3 2 3 4 3 3" xfId="16744"/>
    <cellStyle name="RowTitles1-Detail 3 2 3 4 3 3 2" xfId="16745"/>
    <cellStyle name="RowTitles1-Detail 3 2 3 4 3 3 2 2" xfId="16746"/>
    <cellStyle name="RowTitles1-Detail 3 2 3 4 3 4" xfId="16747"/>
    <cellStyle name="RowTitles1-Detail 3 2 3 4 3 4 2" xfId="16748"/>
    <cellStyle name="RowTitles1-Detail 3 2 3 4 3 5" xfId="16749"/>
    <cellStyle name="RowTitles1-Detail 3 2 3 4 4" xfId="16750"/>
    <cellStyle name="RowTitles1-Detail 3 2 3 4 4 2" xfId="16751"/>
    <cellStyle name="RowTitles1-Detail 3 2 3 4 4 2 2" xfId="16752"/>
    <cellStyle name="RowTitles1-Detail 3 2 3 4 4 3" xfId="16753"/>
    <cellStyle name="RowTitles1-Detail 3 2 3 4 5" xfId="16754"/>
    <cellStyle name="RowTitles1-Detail 3 2 3 4 5 2" xfId="16755"/>
    <cellStyle name="RowTitles1-Detail 3 2 3 4 5 2 2" xfId="16756"/>
    <cellStyle name="RowTitles1-Detail 3 2 3 4 6" xfId="16757"/>
    <cellStyle name="RowTitles1-Detail 3 2 3 4 6 2" xfId="16758"/>
    <cellStyle name="RowTitles1-Detail 3 2 3 4 7" xfId="16759"/>
    <cellStyle name="RowTitles1-Detail 3 2 3 5" xfId="16760"/>
    <cellStyle name="RowTitles1-Detail 3 2 3 5 2" xfId="16761"/>
    <cellStyle name="RowTitles1-Detail 3 2 3 5 2 2" xfId="16762"/>
    <cellStyle name="RowTitles1-Detail 3 2 3 5 2 2 2" xfId="16763"/>
    <cellStyle name="RowTitles1-Detail 3 2 3 5 2 2 2 2" xfId="16764"/>
    <cellStyle name="RowTitles1-Detail 3 2 3 5 2 2 3" xfId="16765"/>
    <cellStyle name="RowTitles1-Detail 3 2 3 5 2 3" xfId="16766"/>
    <cellStyle name="RowTitles1-Detail 3 2 3 5 2 3 2" xfId="16767"/>
    <cellStyle name="RowTitles1-Detail 3 2 3 5 2 3 2 2" xfId="16768"/>
    <cellStyle name="RowTitles1-Detail 3 2 3 5 2 4" xfId="16769"/>
    <cellStyle name="RowTitles1-Detail 3 2 3 5 2 4 2" xfId="16770"/>
    <cellStyle name="RowTitles1-Detail 3 2 3 5 2 5" xfId="16771"/>
    <cellStyle name="RowTitles1-Detail 3 2 3 5 3" xfId="16772"/>
    <cellStyle name="RowTitles1-Detail 3 2 3 5 3 2" xfId="16773"/>
    <cellStyle name="RowTitles1-Detail 3 2 3 5 3 2 2" xfId="16774"/>
    <cellStyle name="RowTitles1-Detail 3 2 3 5 3 2 2 2" xfId="16775"/>
    <cellStyle name="RowTitles1-Detail 3 2 3 5 3 2 3" xfId="16776"/>
    <cellStyle name="RowTitles1-Detail 3 2 3 5 3 3" xfId="16777"/>
    <cellStyle name="RowTitles1-Detail 3 2 3 5 3 3 2" xfId="16778"/>
    <cellStyle name="RowTitles1-Detail 3 2 3 5 3 3 2 2" xfId="16779"/>
    <cellStyle name="RowTitles1-Detail 3 2 3 5 3 4" xfId="16780"/>
    <cellStyle name="RowTitles1-Detail 3 2 3 5 3 4 2" xfId="16781"/>
    <cellStyle name="RowTitles1-Detail 3 2 3 5 3 5" xfId="16782"/>
    <cellStyle name="RowTitles1-Detail 3 2 3 5 4" xfId="16783"/>
    <cellStyle name="RowTitles1-Detail 3 2 3 5 4 2" xfId="16784"/>
    <cellStyle name="RowTitles1-Detail 3 2 3 5 4 2 2" xfId="16785"/>
    <cellStyle name="RowTitles1-Detail 3 2 3 5 4 3" xfId="16786"/>
    <cellStyle name="RowTitles1-Detail 3 2 3 5 5" xfId="16787"/>
    <cellStyle name="RowTitles1-Detail 3 2 3 5 5 2" xfId="16788"/>
    <cellStyle name="RowTitles1-Detail 3 2 3 5 5 2 2" xfId="16789"/>
    <cellStyle name="RowTitles1-Detail 3 2 3 5 6" xfId="16790"/>
    <cellStyle name="RowTitles1-Detail 3 2 3 5 6 2" xfId="16791"/>
    <cellStyle name="RowTitles1-Detail 3 2 3 5 7" xfId="16792"/>
    <cellStyle name="RowTitles1-Detail 3 2 3 6" xfId="16793"/>
    <cellStyle name="RowTitles1-Detail 3 2 3 6 2" xfId="16794"/>
    <cellStyle name="RowTitles1-Detail 3 2 3 6 2 2" xfId="16795"/>
    <cellStyle name="RowTitles1-Detail 3 2 3 6 2 2 2" xfId="16796"/>
    <cellStyle name="RowTitles1-Detail 3 2 3 6 2 2 2 2" xfId="16797"/>
    <cellStyle name="RowTitles1-Detail 3 2 3 6 2 2 3" xfId="16798"/>
    <cellStyle name="RowTitles1-Detail 3 2 3 6 2 3" xfId="16799"/>
    <cellStyle name="RowTitles1-Detail 3 2 3 6 2 3 2" xfId="16800"/>
    <cellStyle name="RowTitles1-Detail 3 2 3 6 2 3 2 2" xfId="16801"/>
    <cellStyle name="RowTitles1-Detail 3 2 3 6 2 4" xfId="16802"/>
    <cellStyle name="RowTitles1-Detail 3 2 3 6 2 4 2" xfId="16803"/>
    <cellStyle name="RowTitles1-Detail 3 2 3 6 2 5" xfId="16804"/>
    <cellStyle name="RowTitles1-Detail 3 2 3 6 3" xfId="16805"/>
    <cellStyle name="RowTitles1-Detail 3 2 3 6 3 2" xfId="16806"/>
    <cellStyle name="RowTitles1-Detail 3 2 3 6 3 2 2" xfId="16807"/>
    <cellStyle name="RowTitles1-Detail 3 2 3 6 3 2 2 2" xfId="16808"/>
    <cellStyle name="RowTitles1-Detail 3 2 3 6 3 2 3" xfId="16809"/>
    <cellStyle name="RowTitles1-Detail 3 2 3 6 3 3" xfId="16810"/>
    <cellStyle name="RowTitles1-Detail 3 2 3 6 3 3 2" xfId="16811"/>
    <cellStyle name="RowTitles1-Detail 3 2 3 6 3 3 2 2" xfId="16812"/>
    <cellStyle name="RowTitles1-Detail 3 2 3 6 3 4" xfId="16813"/>
    <cellStyle name="RowTitles1-Detail 3 2 3 6 3 4 2" xfId="16814"/>
    <cellStyle name="RowTitles1-Detail 3 2 3 6 3 5" xfId="16815"/>
    <cellStyle name="RowTitles1-Detail 3 2 3 6 4" xfId="16816"/>
    <cellStyle name="RowTitles1-Detail 3 2 3 6 4 2" xfId="16817"/>
    <cellStyle name="RowTitles1-Detail 3 2 3 6 4 2 2" xfId="16818"/>
    <cellStyle name="RowTitles1-Detail 3 2 3 6 4 3" xfId="16819"/>
    <cellStyle name="RowTitles1-Detail 3 2 3 6 5" xfId="16820"/>
    <cellStyle name="RowTitles1-Detail 3 2 3 6 5 2" xfId="16821"/>
    <cellStyle name="RowTitles1-Detail 3 2 3 6 5 2 2" xfId="16822"/>
    <cellStyle name="RowTitles1-Detail 3 2 3 6 6" xfId="16823"/>
    <cellStyle name="RowTitles1-Detail 3 2 3 6 6 2" xfId="16824"/>
    <cellStyle name="RowTitles1-Detail 3 2 3 6 7" xfId="16825"/>
    <cellStyle name="RowTitles1-Detail 3 2 3 7" xfId="16826"/>
    <cellStyle name="RowTitles1-Detail 3 2 3 7 2" xfId="16827"/>
    <cellStyle name="RowTitles1-Detail 3 2 3 7 2 2" xfId="16828"/>
    <cellStyle name="RowTitles1-Detail 3 2 3 7 2 2 2" xfId="16829"/>
    <cellStyle name="RowTitles1-Detail 3 2 3 7 2 3" xfId="16830"/>
    <cellStyle name="RowTitles1-Detail 3 2 3 7 3" xfId="16831"/>
    <cellStyle name="RowTitles1-Detail 3 2 3 7 3 2" xfId="16832"/>
    <cellStyle name="RowTitles1-Detail 3 2 3 7 3 2 2" xfId="16833"/>
    <cellStyle name="RowTitles1-Detail 3 2 3 7 4" xfId="16834"/>
    <cellStyle name="RowTitles1-Detail 3 2 3 7 4 2" xfId="16835"/>
    <cellStyle name="RowTitles1-Detail 3 2 3 7 5" xfId="16836"/>
    <cellStyle name="RowTitles1-Detail 3 2 3 8" xfId="16837"/>
    <cellStyle name="RowTitles1-Detail 3 2 3 8 2" xfId="16838"/>
    <cellStyle name="RowTitles1-Detail 3 2 3 9" xfId="16839"/>
    <cellStyle name="RowTitles1-Detail 3 2 3 9 2" xfId="16840"/>
    <cellStyle name="RowTitles1-Detail 3 2 3 9 2 2" xfId="16841"/>
    <cellStyle name="RowTitles1-Detail 3 2 3_STUD aligned by INSTIT" xfId="16842"/>
    <cellStyle name="RowTitles1-Detail 3 2 4" xfId="724"/>
    <cellStyle name="RowTitles1-Detail 3 2 4 10" xfId="16843"/>
    <cellStyle name="RowTitles1-Detail 3 2 4 2" xfId="725"/>
    <cellStyle name="RowTitles1-Detail 3 2 4 2 2" xfId="16844"/>
    <cellStyle name="RowTitles1-Detail 3 2 4 2 2 2" xfId="16845"/>
    <cellStyle name="RowTitles1-Detail 3 2 4 2 2 2 2" xfId="16846"/>
    <cellStyle name="RowTitles1-Detail 3 2 4 2 2 2 2 2" xfId="16847"/>
    <cellStyle name="RowTitles1-Detail 3 2 4 2 2 2 3" xfId="16848"/>
    <cellStyle name="RowTitles1-Detail 3 2 4 2 2 3" xfId="16849"/>
    <cellStyle name="RowTitles1-Detail 3 2 4 2 2 3 2" xfId="16850"/>
    <cellStyle name="RowTitles1-Detail 3 2 4 2 2 3 2 2" xfId="16851"/>
    <cellStyle name="RowTitles1-Detail 3 2 4 2 2 4" xfId="16852"/>
    <cellStyle name="RowTitles1-Detail 3 2 4 2 2 4 2" xfId="16853"/>
    <cellStyle name="RowTitles1-Detail 3 2 4 2 2 5" xfId="16854"/>
    <cellStyle name="RowTitles1-Detail 3 2 4 2 3" xfId="16855"/>
    <cellStyle name="RowTitles1-Detail 3 2 4 2 3 2" xfId="16856"/>
    <cellStyle name="RowTitles1-Detail 3 2 4 2 3 2 2" xfId="16857"/>
    <cellStyle name="RowTitles1-Detail 3 2 4 2 3 2 2 2" xfId="16858"/>
    <cellStyle name="RowTitles1-Detail 3 2 4 2 3 2 3" xfId="16859"/>
    <cellStyle name="RowTitles1-Detail 3 2 4 2 3 3" xfId="16860"/>
    <cellStyle name="RowTitles1-Detail 3 2 4 2 3 3 2" xfId="16861"/>
    <cellStyle name="RowTitles1-Detail 3 2 4 2 3 3 2 2" xfId="16862"/>
    <cellStyle name="RowTitles1-Detail 3 2 4 2 3 4" xfId="16863"/>
    <cellStyle name="RowTitles1-Detail 3 2 4 2 3 4 2" xfId="16864"/>
    <cellStyle name="RowTitles1-Detail 3 2 4 2 3 5" xfId="16865"/>
    <cellStyle name="RowTitles1-Detail 3 2 4 2 4" xfId="16866"/>
    <cellStyle name="RowTitles1-Detail 3 2 4 2 4 2" xfId="16867"/>
    <cellStyle name="RowTitles1-Detail 3 2 4 2 5" xfId="16868"/>
    <cellStyle name="RowTitles1-Detail 3 2 4 2 5 2" xfId="16869"/>
    <cellStyle name="RowTitles1-Detail 3 2 4 2 5 2 2" xfId="16870"/>
    <cellStyle name="RowTitles1-Detail 3 2 4 2 5 3" xfId="16871"/>
    <cellStyle name="RowTitles1-Detail 3 2 4 2 6" xfId="16872"/>
    <cellStyle name="RowTitles1-Detail 3 2 4 2 6 2" xfId="16873"/>
    <cellStyle name="RowTitles1-Detail 3 2 4 2 6 2 2" xfId="16874"/>
    <cellStyle name="RowTitles1-Detail 3 2 4 2 7" xfId="16875"/>
    <cellStyle name="RowTitles1-Detail 3 2 4 2 7 2" xfId="16876"/>
    <cellStyle name="RowTitles1-Detail 3 2 4 2 8" xfId="16877"/>
    <cellStyle name="RowTitles1-Detail 3 2 4 2 9" xfId="16878"/>
    <cellStyle name="RowTitles1-Detail 3 2 4 3" xfId="16879"/>
    <cellStyle name="RowTitles1-Detail 3 2 4 3 2" xfId="16880"/>
    <cellStyle name="RowTitles1-Detail 3 2 4 3 2 2" xfId="16881"/>
    <cellStyle name="RowTitles1-Detail 3 2 4 3 2 2 2" xfId="16882"/>
    <cellStyle name="RowTitles1-Detail 3 2 4 3 2 2 2 2" xfId="16883"/>
    <cellStyle name="RowTitles1-Detail 3 2 4 3 2 2 3" xfId="16884"/>
    <cellStyle name="RowTitles1-Detail 3 2 4 3 2 3" xfId="16885"/>
    <cellStyle name="RowTitles1-Detail 3 2 4 3 2 3 2" xfId="16886"/>
    <cellStyle name="RowTitles1-Detail 3 2 4 3 2 3 2 2" xfId="16887"/>
    <cellStyle name="RowTitles1-Detail 3 2 4 3 2 4" xfId="16888"/>
    <cellStyle name="RowTitles1-Detail 3 2 4 3 2 4 2" xfId="16889"/>
    <cellStyle name="RowTitles1-Detail 3 2 4 3 2 5" xfId="16890"/>
    <cellStyle name="RowTitles1-Detail 3 2 4 3 3" xfId="16891"/>
    <cellStyle name="RowTitles1-Detail 3 2 4 3 3 2" xfId="16892"/>
    <cellStyle name="RowTitles1-Detail 3 2 4 3 3 2 2" xfId="16893"/>
    <cellStyle name="RowTitles1-Detail 3 2 4 3 3 2 2 2" xfId="16894"/>
    <cellStyle name="RowTitles1-Detail 3 2 4 3 3 2 3" xfId="16895"/>
    <cellStyle name="RowTitles1-Detail 3 2 4 3 3 3" xfId="16896"/>
    <cellStyle name="RowTitles1-Detail 3 2 4 3 3 3 2" xfId="16897"/>
    <cellStyle name="RowTitles1-Detail 3 2 4 3 3 3 2 2" xfId="16898"/>
    <cellStyle name="RowTitles1-Detail 3 2 4 3 3 4" xfId="16899"/>
    <cellStyle name="RowTitles1-Detail 3 2 4 3 3 4 2" xfId="16900"/>
    <cellStyle name="RowTitles1-Detail 3 2 4 3 3 5" xfId="16901"/>
    <cellStyle name="RowTitles1-Detail 3 2 4 3 4" xfId="16902"/>
    <cellStyle name="RowTitles1-Detail 3 2 4 3 4 2" xfId="16903"/>
    <cellStyle name="RowTitles1-Detail 3 2 4 3 5" xfId="16904"/>
    <cellStyle name="RowTitles1-Detail 3 2 4 3 5 2" xfId="16905"/>
    <cellStyle name="RowTitles1-Detail 3 2 4 3 5 2 2" xfId="16906"/>
    <cellStyle name="RowTitles1-Detail 3 2 4 4" xfId="16907"/>
    <cellStyle name="RowTitles1-Detail 3 2 4 4 2" xfId="16908"/>
    <cellStyle name="RowTitles1-Detail 3 2 4 4 2 2" xfId="16909"/>
    <cellStyle name="RowTitles1-Detail 3 2 4 4 2 2 2" xfId="16910"/>
    <cellStyle name="RowTitles1-Detail 3 2 4 4 2 2 2 2" xfId="16911"/>
    <cellStyle name="RowTitles1-Detail 3 2 4 4 2 2 3" xfId="16912"/>
    <cellStyle name="RowTitles1-Detail 3 2 4 4 2 3" xfId="16913"/>
    <cellStyle name="RowTitles1-Detail 3 2 4 4 2 3 2" xfId="16914"/>
    <cellStyle name="RowTitles1-Detail 3 2 4 4 2 3 2 2" xfId="16915"/>
    <cellStyle name="RowTitles1-Detail 3 2 4 4 2 4" xfId="16916"/>
    <cellStyle name="RowTitles1-Detail 3 2 4 4 2 4 2" xfId="16917"/>
    <cellStyle name="RowTitles1-Detail 3 2 4 4 2 5" xfId="16918"/>
    <cellStyle name="RowTitles1-Detail 3 2 4 4 3" xfId="16919"/>
    <cellStyle name="RowTitles1-Detail 3 2 4 4 3 2" xfId="16920"/>
    <cellStyle name="RowTitles1-Detail 3 2 4 4 3 2 2" xfId="16921"/>
    <cellStyle name="RowTitles1-Detail 3 2 4 4 3 2 2 2" xfId="16922"/>
    <cellStyle name="RowTitles1-Detail 3 2 4 4 3 2 3" xfId="16923"/>
    <cellStyle name="RowTitles1-Detail 3 2 4 4 3 3" xfId="16924"/>
    <cellStyle name="RowTitles1-Detail 3 2 4 4 3 3 2" xfId="16925"/>
    <cellStyle name="RowTitles1-Detail 3 2 4 4 3 3 2 2" xfId="16926"/>
    <cellStyle name="RowTitles1-Detail 3 2 4 4 3 4" xfId="16927"/>
    <cellStyle name="RowTitles1-Detail 3 2 4 4 3 4 2" xfId="16928"/>
    <cellStyle name="RowTitles1-Detail 3 2 4 4 3 5" xfId="16929"/>
    <cellStyle name="RowTitles1-Detail 3 2 4 4 4" xfId="16930"/>
    <cellStyle name="RowTitles1-Detail 3 2 4 4 4 2" xfId="16931"/>
    <cellStyle name="RowTitles1-Detail 3 2 4 4 4 2 2" xfId="16932"/>
    <cellStyle name="RowTitles1-Detail 3 2 4 4 4 3" xfId="16933"/>
    <cellStyle name="RowTitles1-Detail 3 2 4 4 5" xfId="16934"/>
    <cellStyle name="RowTitles1-Detail 3 2 4 4 5 2" xfId="16935"/>
    <cellStyle name="RowTitles1-Detail 3 2 4 4 5 2 2" xfId="16936"/>
    <cellStyle name="RowTitles1-Detail 3 2 4 4 6" xfId="16937"/>
    <cellStyle name="RowTitles1-Detail 3 2 4 4 6 2" xfId="16938"/>
    <cellStyle name="RowTitles1-Detail 3 2 4 4 7" xfId="16939"/>
    <cellStyle name="RowTitles1-Detail 3 2 4 5" xfId="16940"/>
    <cellStyle name="RowTitles1-Detail 3 2 4 5 2" xfId="16941"/>
    <cellStyle name="RowTitles1-Detail 3 2 4 5 2 2" xfId="16942"/>
    <cellStyle name="RowTitles1-Detail 3 2 4 5 2 2 2" xfId="16943"/>
    <cellStyle name="RowTitles1-Detail 3 2 4 5 2 2 2 2" xfId="16944"/>
    <cellStyle name="RowTitles1-Detail 3 2 4 5 2 2 3" xfId="16945"/>
    <cellStyle name="RowTitles1-Detail 3 2 4 5 2 3" xfId="16946"/>
    <cellStyle name="RowTitles1-Detail 3 2 4 5 2 3 2" xfId="16947"/>
    <cellStyle name="RowTitles1-Detail 3 2 4 5 2 3 2 2" xfId="16948"/>
    <cellStyle name="RowTitles1-Detail 3 2 4 5 2 4" xfId="16949"/>
    <cellStyle name="RowTitles1-Detail 3 2 4 5 2 4 2" xfId="16950"/>
    <cellStyle name="RowTitles1-Detail 3 2 4 5 2 5" xfId="16951"/>
    <cellStyle name="RowTitles1-Detail 3 2 4 5 3" xfId="16952"/>
    <cellStyle name="RowTitles1-Detail 3 2 4 5 3 2" xfId="16953"/>
    <cellStyle name="RowTitles1-Detail 3 2 4 5 3 2 2" xfId="16954"/>
    <cellStyle name="RowTitles1-Detail 3 2 4 5 3 2 2 2" xfId="16955"/>
    <cellStyle name="RowTitles1-Detail 3 2 4 5 3 2 3" xfId="16956"/>
    <cellStyle name="RowTitles1-Detail 3 2 4 5 3 3" xfId="16957"/>
    <cellStyle name="RowTitles1-Detail 3 2 4 5 3 3 2" xfId="16958"/>
    <cellStyle name="RowTitles1-Detail 3 2 4 5 3 3 2 2" xfId="16959"/>
    <cellStyle name="RowTitles1-Detail 3 2 4 5 3 4" xfId="16960"/>
    <cellStyle name="RowTitles1-Detail 3 2 4 5 3 4 2" xfId="16961"/>
    <cellStyle name="RowTitles1-Detail 3 2 4 5 3 5" xfId="16962"/>
    <cellStyle name="RowTitles1-Detail 3 2 4 5 4" xfId="16963"/>
    <cellStyle name="RowTitles1-Detail 3 2 4 5 4 2" xfId="16964"/>
    <cellStyle name="RowTitles1-Detail 3 2 4 5 4 2 2" xfId="16965"/>
    <cellStyle name="RowTitles1-Detail 3 2 4 5 4 3" xfId="16966"/>
    <cellStyle name="RowTitles1-Detail 3 2 4 5 5" xfId="16967"/>
    <cellStyle name="RowTitles1-Detail 3 2 4 5 5 2" xfId="16968"/>
    <cellStyle name="RowTitles1-Detail 3 2 4 5 5 2 2" xfId="16969"/>
    <cellStyle name="RowTitles1-Detail 3 2 4 5 6" xfId="16970"/>
    <cellStyle name="RowTitles1-Detail 3 2 4 5 6 2" xfId="16971"/>
    <cellStyle name="RowTitles1-Detail 3 2 4 5 7" xfId="16972"/>
    <cellStyle name="RowTitles1-Detail 3 2 4 6" xfId="16973"/>
    <cellStyle name="RowTitles1-Detail 3 2 4 6 2" xfId="16974"/>
    <cellStyle name="RowTitles1-Detail 3 2 4 6 2 2" xfId="16975"/>
    <cellStyle name="RowTitles1-Detail 3 2 4 6 2 2 2" xfId="16976"/>
    <cellStyle name="RowTitles1-Detail 3 2 4 6 2 2 2 2" xfId="16977"/>
    <cellStyle name="RowTitles1-Detail 3 2 4 6 2 2 3" xfId="16978"/>
    <cellStyle name="RowTitles1-Detail 3 2 4 6 2 3" xfId="16979"/>
    <cellStyle name="RowTitles1-Detail 3 2 4 6 2 3 2" xfId="16980"/>
    <cellStyle name="RowTitles1-Detail 3 2 4 6 2 3 2 2" xfId="16981"/>
    <cellStyle name="RowTitles1-Detail 3 2 4 6 2 4" xfId="16982"/>
    <cellStyle name="RowTitles1-Detail 3 2 4 6 2 4 2" xfId="16983"/>
    <cellStyle name="RowTitles1-Detail 3 2 4 6 2 5" xfId="16984"/>
    <cellStyle name="RowTitles1-Detail 3 2 4 6 3" xfId="16985"/>
    <cellStyle name="RowTitles1-Detail 3 2 4 6 3 2" xfId="16986"/>
    <cellStyle name="RowTitles1-Detail 3 2 4 6 3 2 2" xfId="16987"/>
    <cellStyle name="RowTitles1-Detail 3 2 4 6 3 2 2 2" xfId="16988"/>
    <cellStyle name="RowTitles1-Detail 3 2 4 6 3 2 3" xfId="16989"/>
    <cellStyle name="RowTitles1-Detail 3 2 4 6 3 3" xfId="16990"/>
    <cellStyle name="RowTitles1-Detail 3 2 4 6 3 3 2" xfId="16991"/>
    <cellStyle name="RowTitles1-Detail 3 2 4 6 3 3 2 2" xfId="16992"/>
    <cellStyle name="RowTitles1-Detail 3 2 4 6 3 4" xfId="16993"/>
    <cellStyle name="RowTitles1-Detail 3 2 4 6 3 4 2" xfId="16994"/>
    <cellStyle name="RowTitles1-Detail 3 2 4 6 3 5" xfId="16995"/>
    <cellStyle name="RowTitles1-Detail 3 2 4 6 4" xfId="16996"/>
    <cellStyle name="RowTitles1-Detail 3 2 4 6 4 2" xfId="16997"/>
    <cellStyle name="RowTitles1-Detail 3 2 4 6 4 2 2" xfId="16998"/>
    <cellStyle name="RowTitles1-Detail 3 2 4 6 4 3" xfId="16999"/>
    <cellStyle name="RowTitles1-Detail 3 2 4 6 5" xfId="17000"/>
    <cellStyle name="RowTitles1-Detail 3 2 4 6 5 2" xfId="17001"/>
    <cellStyle name="RowTitles1-Detail 3 2 4 6 5 2 2" xfId="17002"/>
    <cellStyle name="RowTitles1-Detail 3 2 4 6 6" xfId="17003"/>
    <cellStyle name="RowTitles1-Detail 3 2 4 6 6 2" xfId="17004"/>
    <cellStyle name="RowTitles1-Detail 3 2 4 6 7" xfId="17005"/>
    <cellStyle name="RowTitles1-Detail 3 2 4 7" xfId="17006"/>
    <cellStyle name="RowTitles1-Detail 3 2 4 7 2" xfId="17007"/>
    <cellStyle name="RowTitles1-Detail 3 2 4 7 2 2" xfId="17008"/>
    <cellStyle name="RowTitles1-Detail 3 2 4 7 2 2 2" xfId="17009"/>
    <cellStyle name="RowTitles1-Detail 3 2 4 7 2 3" xfId="17010"/>
    <cellStyle name="RowTitles1-Detail 3 2 4 7 3" xfId="17011"/>
    <cellStyle name="RowTitles1-Detail 3 2 4 7 3 2" xfId="17012"/>
    <cellStyle name="RowTitles1-Detail 3 2 4 7 3 2 2" xfId="17013"/>
    <cellStyle name="RowTitles1-Detail 3 2 4 7 4" xfId="17014"/>
    <cellStyle name="RowTitles1-Detail 3 2 4 7 4 2" xfId="17015"/>
    <cellStyle name="RowTitles1-Detail 3 2 4 7 5" xfId="17016"/>
    <cellStyle name="RowTitles1-Detail 3 2 4 8" xfId="17017"/>
    <cellStyle name="RowTitles1-Detail 3 2 4 8 2" xfId="17018"/>
    <cellStyle name="RowTitles1-Detail 3 2 4 8 2 2" xfId="17019"/>
    <cellStyle name="RowTitles1-Detail 3 2 4 8 2 2 2" xfId="17020"/>
    <cellStyle name="RowTitles1-Detail 3 2 4 8 2 3" xfId="17021"/>
    <cellStyle name="RowTitles1-Detail 3 2 4 8 3" xfId="17022"/>
    <cellStyle name="RowTitles1-Detail 3 2 4 8 3 2" xfId="17023"/>
    <cellStyle name="RowTitles1-Detail 3 2 4 8 3 2 2" xfId="17024"/>
    <cellStyle name="RowTitles1-Detail 3 2 4 8 4" xfId="17025"/>
    <cellStyle name="RowTitles1-Detail 3 2 4 8 4 2" xfId="17026"/>
    <cellStyle name="RowTitles1-Detail 3 2 4 8 5" xfId="17027"/>
    <cellStyle name="RowTitles1-Detail 3 2 4 9" xfId="17028"/>
    <cellStyle name="RowTitles1-Detail 3 2 4 9 2" xfId="17029"/>
    <cellStyle name="RowTitles1-Detail 3 2 4 9 2 2" xfId="17030"/>
    <cellStyle name="RowTitles1-Detail 3 2 4_STUD aligned by INSTIT" xfId="17031"/>
    <cellStyle name="RowTitles1-Detail 3 2 5" xfId="726"/>
    <cellStyle name="RowTitles1-Detail 3 2 5 10" xfId="17032"/>
    <cellStyle name="RowTitles1-Detail 3 2 5 2" xfId="727"/>
    <cellStyle name="RowTitles1-Detail 3 2 5 2 2" xfId="17033"/>
    <cellStyle name="RowTitles1-Detail 3 2 5 2 2 2" xfId="17034"/>
    <cellStyle name="RowTitles1-Detail 3 2 5 2 2 2 2" xfId="17035"/>
    <cellStyle name="RowTitles1-Detail 3 2 5 2 2 2 2 2" xfId="17036"/>
    <cellStyle name="RowTitles1-Detail 3 2 5 2 2 2 3" xfId="17037"/>
    <cellStyle name="RowTitles1-Detail 3 2 5 2 2 3" xfId="17038"/>
    <cellStyle name="RowTitles1-Detail 3 2 5 2 2 3 2" xfId="17039"/>
    <cellStyle name="RowTitles1-Detail 3 2 5 2 2 3 2 2" xfId="17040"/>
    <cellStyle name="RowTitles1-Detail 3 2 5 2 2 4" xfId="17041"/>
    <cellStyle name="RowTitles1-Detail 3 2 5 2 2 4 2" xfId="17042"/>
    <cellStyle name="RowTitles1-Detail 3 2 5 2 2 5" xfId="17043"/>
    <cellStyle name="RowTitles1-Detail 3 2 5 2 3" xfId="17044"/>
    <cellStyle name="RowTitles1-Detail 3 2 5 2 3 2" xfId="17045"/>
    <cellStyle name="RowTitles1-Detail 3 2 5 2 3 2 2" xfId="17046"/>
    <cellStyle name="RowTitles1-Detail 3 2 5 2 3 2 2 2" xfId="17047"/>
    <cellStyle name="RowTitles1-Detail 3 2 5 2 3 2 3" xfId="17048"/>
    <cellStyle name="RowTitles1-Detail 3 2 5 2 3 3" xfId="17049"/>
    <cellStyle name="RowTitles1-Detail 3 2 5 2 3 3 2" xfId="17050"/>
    <cellStyle name="RowTitles1-Detail 3 2 5 2 3 3 2 2" xfId="17051"/>
    <cellStyle name="RowTitles1-Detail 3 2 5 2 3 4" xfId="17052"/>
    <cellStyle name="RowTitles1-Detail 3 2 5 2 3 4 2" xfId="17053"/>
    <cellStyle name="RowTitles1-Detail 3 2 5 2 3 5" xfId="17054"/>
    <cellStyle name="RowTitles1-Detail 3 2 5 2 4" xfId="17055"/>
    <cellStyle name="RowTitles1-Detail 3 2 5 2 4 2" xfId="17056"/>
    <cellStyle name="RowTitles1-Detail 3 2 5 2 5" xfId="17057"/>
    <cellStyle name="RowTitles1-Detail 3 2 5 2 5 2" xfId="17058"/>
    <cellStyle name="RowTitles1-Detail 3 2 5 2 5 2 2" xfId="17059"/>
    <cellStyle name="RowTitles1-Detail 3 2 5 2 5 3" xfId="17060"/>
    <cellStyle name="RowTitles1-Detail 3 2 5 2 6" xfId="17061"/>
    <cellStyle name="RowTitles1-Detail 3 2 5 2 6 2" xfId="17062"/>
    <cellStyle name="RowTitles1-Detail 3 2 5 2 6 2 2" xfId="17063"/>
    <cellStyle name="RowTitles1-Detail 3 2 5 2 7" xfId="17064"/>
    <cellStyle name="RowTitles1-Detail 3 2 5 3" xfId="17065"/>
    <cellStyle name="RowTitles1-Detail 3 2 5 3 2" xfId="17066"/>
    <cellStyle name="RowTitles1-Detail 3 2 5 3 2 2" xfId="17067"/>
    <cellStyle name="RowTitles1-Detail 3 2 5 3 2 2 2" xfId="17068"/>
    <cellStyle name="RowTitles1-Detail 3 2 5 3 2 2 2 2" xfId="17069"/>
    <cellStyle name="RowTitles1-Detail 3 2 5 3 2 2 3" xfId="17070"/>
    <cellStyle name="RowTitles1-Detail 3 2 5 3 2 3" xfId="17071"/>
    <cellStyle name="RowTitles1-Detail 3 2 5 3 2 3 2" xfId="17072"/>
    <cellStyle name="RowTitles1-Detail 3 2 5 3 2 3 2 2" xfId="17073"/>
    <cellStyle name="RowTitles1-Detail 3 2 5 3 2 4" xfId="17074"/>
    <cellStyle name="RowTitles1-Detail 3 2 5 3 2 4 2" xfId="17075"/>
    <cellStyle name="RowTitles1-Detail 3 2 5 3 2 5" xfId="17076"/>
    <cellStyle name="RowTitles1-Detail 3 2 5 3 3" xfId="17077"/>
    <cellStyle name="RowTitles1-Detail 3 2 5 3 3 2" xfId="17078"/>
    <cellStyle name="RowTitles1-Detail 3 2 5 3 3 2 2" xfId="17079"/>
    <cellStyle name="RowTitles1-Detail 3 2 5 3 3 2 2 2" xfId="17080"/>
    <cellStyle name="RowTitles1-Detail 3 2 5 3 3 2 3" xfId="17081"/>
    <cellStyle name="RowTitles1-Detail 3 2 5 3 3 3" xfId="17082"/>
    <cellStyle name="RowTitles1-Detail 3 2 5 3 3 3 2" xfId="17083"/>
    <cellStyle name="RowTitles1-Detail 3 2 5 3 3 3 2 2" xfId="17084"/>
    <cellStyle name="RowTitles1-Detail 3 2 5 3 3 4" xfId="17085"/>
    <cellStyle name="RowTitles1-Detail 3 2 5 3 3 4 2" xfId="17086"/>
    <cellStyle name="RowTitles1-Detail 3 2 5 3 3 5" xfId="17087"/>
    <cellStyle name="RowTitles1-Detail 3 2 5 3 4" xfId="17088"/>
    <cellStyle name="RowTitles1-Detail 3 2 5 3 4 2" xfId="17089"/>
    <cellStyle name="RowTitles1-Detail 3 2 5 3 5" xfId="17090"/>
    <cellStyle name="RowTitles1-Detail 3 2 5 3 5 2" xfId="17091"/>
    <cellStyle name="RowTitles1-Detail 3 2 5 3 5 2 2" xfId="17092"/>
    <cellStyle name="RowTitles1-Detail 3 2 5 3 6" xfId="17093"/>
    <cellStyle name="RowTitles1-Detail 3 2 5 3 6 2" xfId="17094"/>
    <cellStyle name="RowTitles1-Detail 3 2 5 3 7" xfId="17095"/>
    <cellStyle name="RowTitles1-Detail 3 2 5 4" xfId="17096"/>
    <cellStyle name="RowTitles1-Detail 3 2 5 4 2" xfId="17097"/>
    <cellStyle name="RowTitles1-Detail 3 2 5 4 2 2" xfId="17098"/>
    <cellStyle name="RowTitles1-Detail 3 2 5 4 2 2 2" xfId="17099"/>
    <cellStyle name="RowTitles1-Detail 3 2 5 4 2 2 2 2" xfId="17100"/>
    <cellStyle name="RowTitles1-Detail 3 2 5 4 2 2 3" xfId="17101"/>
    <cellStyle name="RowTitles1-Detail 3 2 5 4 2 3" xfId="17102"/>
    <cellStyle name="RowTitles1-Detail 3 2 5 4 2 3 2" xfId="17103"/>
    <cellStyle name="RowTitles1-Detail 3 2 5 4 2 3 2 2" xfId="17104"/>
    <cellStyle name="RowTitles1-Detail 3 2 5 4 2 4" xfId="17105"/>
    <cellStyle name="RowTitles1-Detail 3 2 5 4 2 4 2" xfId="17106"/>
    <cellStyle name="RowTitles1-Detail 3 2 5 4 2 5" xfId="17107"/>
    <cellStyle name="RowTitles1-Detail 3 2 5 4 3" xfId="17108"/>
    <cellStyle name="RowTitles1-Detail 3 2 5 4 3 2" xfId="17109"/>
    <cellStyle name="RowTitles1-Detail 3 2 5 4 3 2 2" xfId="17110"/>
    <cellStyle name="RowTitles1-Detail 3 2 5 4 3 2 2 2" xfId="17111"/>
    <cellStyle name="RowTitles1-Detail 3 2 5 4 3 2 3" xfId="17112"/>
    <cellStyle name="RowTitles1-Detail 3 2 5 4 3 3" xfId="17113"/>
    <cellStyle name="RowTitles1-Detail 3 2 5 4 3 3 2" xfId="17114"/>
    <cellStyle name="RowTitles1-Detail 3 2 5 4 3 3 2 2" xfId="17115"/>
    <cellStyle name="RowTitles1-Detail 3 2 5 4 3 4" xfId="17116"/>
    <cellStyle name="RowTitles1-Detail 3 2 5 4 3 4 2" xfId="17117"/>
    <cellStyle name="RowTitles1-Detail 3 2 5 4 3 5" xfId="17118"/>
    <cellStyle name="RowTitles1-Detail 3 2 5 4 4" xfId="17119"/>
    <cellStyle name="RowTitles1-Detail 3 2 5 4 4 2" xfId="17120"/>
    <cellStyle name="RowTitles1-Detail 3 2 5 4 5" xfId="17121"/>
    <cellStyle name="RowTitles1-Detail 3 2 5 4 5 2" xfId="17122"/>
    <cellStyle name="RowTitles1-Detail 3 2 5 4 5 2 2" xfId="17123"/>
    <cellStyle name="RowTitles1-Detail 3 2 5 4 5 3" xfId="17124"/>
    <cellStyle name="RowTitles1-Detail 3 2 5 4 6" xfId="17125"/>
    <cellStyle name="RowTitles1-Detail 3 2 5 4 6 2" xfId="17126"/>
    <cellStyle name="RowTitles1-Detail 3 2 5 4 6 2 2" xfId="17127"/>
    <cellStyle name="RowTitles1-Detail 3 2 5 4 7" xfId="17128"/>
    <cellStyle name="RowTitles1-Detail 3 2 5 4 7 2" xfId="17129"/>
    <cellStyle name="RowTitles1-Detail 3 2 5 4 8" xfId="17130"/>
    <cellStyle name="RowTitles1-Detail 3 2 5 5" xfId="17131"/>
    <cellStyle name="RowTitles1-Detail 3 2 5 5 2" xfId="17132"/>
    <cellStyle name="RowTitles1-Detail 3 2 5 5 2 2" xfId="17133"/>
    <cellStyle name="RowTitles1-Detail 3 2 5 5 2 2 2" xfId="17134"/>
    <cellStyle name="RowTitles1-Detail 3 2 5 5 2 2 2 2" xfId="17135"/>
    <cellStyle name="RowTitles1-Detail 3 2 5 5 2 2 3" xfId="17136"/>
    <cellStyle name="RowTitles1-Detail 3 2 5 5 2 3" xfId="17137"/>
    <cellStyle name="RowTitles1-Detail 3 2 5 5 2 3 2" xfId="17138"/>
    <cellStyle name="RowTitles1-Detail 3 2 5 5 2 3 2 2" xfId="17139"/>
    <cellStyle name="RowTitles1-Detail 3 2 5 5 2 4" xfId="17140"/>
    <cellStyle name="RowTitles1-Detail 3 2 5 5 2 4 2" xfId="17141"/>
    <cellStyle name="RowTitles1-Detail 3 2 5 5 2 5" xfId="17142"/>
    <cellStyle name="RowTitles1-Detail 3 2 5 5 3" xfId="17143"/>
    <cellStyle name="RowTitles1-Detail 3 2 5 5 3 2" xfId="17144"/>
    <cellStyle name="RowTitles1-Detail 3 2 5 5 3 2 2" xfId="17145"/>
    <cellStyle name="RowTitles1-Detail 3 2 5 5 3 2 2 2" xfId="17146"/>
    <cellStyle name="RowTitles1-Detail 3 2 5 5 3 2 3" xfId="17147"/>
    <cellStyle name="RowTitles1-Detail 3 2 5 5 3 3" xfId="17148"/>
    <cellStyle name="RowTitles1-Detail 3 2 5 5 3 3 2" xfId="17149"/>
    <cellStyle name="RowTitles1-Detail 3 2 5 5 3 3 2 2" xfId="17150"/>
    <cellStyle name="RowTitles1-Detail 3 2 5 5 3 4" xfId="17151"/>
    <cellStyle name="RowTitles1-Detail 3 2 5 5 3 4 2" xfId="17152"/>
    <cellStyle name="RowTitles1-Detail 3 2 5 5 3 5" xfId="17153"/>
    <cellStyle name="RowTitles1-Detail 3 2 5 5 4" xfId="17154"/>
    <cellStyle name="RowTitles1-Detail 3 2 5 5 4 2" xfId="17155"/>
    <cellStyle name="RowTitles1-Detail 3 2 5 5 4 2 2" xfId="17156"/>
    <cellStyle name="RowTitles1-Detail 3 2 5 5 4 3" xfId="17157"/>
    <cellStyle name="RowTitles1-Detail 3 2 5 5 5" xfId="17158"/>
    <cellStyle name="RowTitles1-Detail 3 2 5 5 5 2" xfId="17159"/>
    <cellStyle name="RowTitles1-Detail 3 2 5 5 5 2 2" xfId="17160"/>
    <cellStyle name="RowTitles1-Detail 3 2 5 5 6" xfId="17161"/>
    <cellStyle name="RowTitles1-Detail 3 2 5 5 6 2" xfId="17162"/>
    <cellStyle name="RowTitles1-Detail 3 2 5 5 7" xfId="17163"/>
    <cellStyle name="RowTitles1-Detail 3 2 5 6" xfId="17164"/>
    <cellStyle name="RowTitles1-Detail 3 2 5 6 2" xfId="17165"/>
    <cellStyle name="RowTitles1-Detail 3 2 5 6 2 2" xfId="17166"/>
    <cellStyle name="RowTitles1-Detail 3 2 5 6 2 2 2" xfId="17167"/>
    <cellStyle name="RowTitles1-Detail 3 2 5 6 2 2 2 2" xfId="17168"/>
    <cellStyle name="RowTitles1-Detail 3 2 5 6 2 2 3" xfId="17169"/>
    <cellStyle name="RowTitles1-Detail 3 2 5 6 2 3" xfId="17170"/>
    <cellStyle name="RowTitles1-Detail 3 2 5 6 2 3 2" xfId="17171"/>
    <cellStyle name="RowTitles1-Detail 3 2 5 6 2 3 2 2" xfId="17172"/>
    <cellStyle name="RowTitles1-Detail 3 2 5 6 2 4" xfId="17173"/>
    <cellStyle name="RowTitles1-Detail 3 2 5 6 2 4 2" xfId="17174"/>
    <cellStyle name="RowTitles1-Detail 3 2 5 6 2 5" xfId="17175"/>
    <cellStyle name="RowTitles1-Detail 3 2 5 6 3" xfId="17176"/>
    <cellStyle name="RowTitles1-Detail 3 2 5 6 3 2" xfId="17177"/>
    <cellStyle name="RowTitles1-Detail 3 2 5 6 3 2 2" xfId="17178"/>
    <cellStyle name="RowTitles1-Detail 3 2 5 6 3 2 2 2" xfId="17179"/>
    <cellStyle name="RowTitles1-Detail 3 2 5 6 3 2 3" xfId="17180"/>
    <cellStyle name="RowTitles1-Detail 3 2 5 6 3 3" xfId="17181"/>
    <cellStyle name="RowTitles1-Detail 3 2 5 6 3 3 2" xfId="17182"/>
    <cellStyle name="RowTitles1-Detail 3 2 5 6 3 3 2 2" xfId="17183"/>
    <cellStyle name="RowTitles1-Detail 3 2 5 6 3 4" xfId="17184"/>
    <cellStyle name="RowTitles1-Detail 3 2 5 6 3 4 2" xfId="17185"/>
    <cellStyle name="RowTitles1-Detail 3 2 5 6 3 5" xfId="17186"/>
    <cellStyle name="RowTitles1-Detail 3 2 5 6 4" xfId="17187"/>
    <cellStyle name="RowTitles1-Detail 3 2 5 6 4 2" xfId="17188"/>
    <cellStyle name="RowTitles1-Detail 3 2 5 6 4 2 2" xfId="17189"/>
    <cellStyle name="RowTitles1-Detail 3 2 5 6 4 3" xfId="17190"/>
    <cellStyle name="RowTitles1-Detail 3 2 5 6 5" xfId="17191"/>
    <cellStyle name="RowTitles1-Detail 3 2 5 6 5 2" xfId="17192"/>
    <cellStyle name="RowTitles1-Detail 3 2 5 6 5 2 2" xfId="17193"/>
    <cellStyle name="RowTitles1-Detail 3 2 5 6 6" xfId="17194"/>
    <cellStyle name="RowTitles1-Detail 3 2 5 6 6 2" xfId="17195"/>
    <cellStyle name="RowTitles1-Detail 3 2 5 6 7" xfId="17196"/>
    <cellStyle name="RowTitles1-Detail 3 2 5 7" xfId="17197"/>
    <cellStyle name="RowTitles1-Detail 3 2 5 7 2" xfId="17198"/>
    <cellStyle name="RowTitles1-Detail 3 2 5 7 2 2" xfId="17199"/>
    <cellStyle name="RowTitles1-Detail 3 2 5 7 2 2 2" xfId="17200"/>
    <cellStyle name="RowTitles1-Detail 3 2 5 7 2 3" xfId="17201"/>
    <cellStyle name="RowTitles1-Detail 3 2 5 7 3" xfId="17202"/>
    <cellStyle name="RowTitles1-Detail 3 2 5 7 3 2" xfId="17203"/>
    <cellStyle name="RowTitles1-Detail 3 2 5 7 3 2 2" xfId="17204"/>
    <cellStyle name="RowTitles1-Detail 3 2 5 7 4" xfId="17205"/>
    <cellStyle name="RowTitles1-Detail 3 2 5 7 4 2" xfId="17206"/>
    <cellStyle name="RowTitles1-Detail 3 2 5 7 5" xfId="17207"/>
    <cellStyle name="RowTitles1-Detail 3 2 5 8" xfId="17208"/>
    <cellStyle name="RowTitles1-Detail 3 2 5 8 2" xfId="17209"/>
    <cellStyle name="RowTitles1-Detail 3 2 5 9" xfId="17210"/>
    <cellStyle name="RowTitles1-Detail 3 2 5 9 2" xfId="17211"/>
    <cellStyle name="RowTitles1-Detail 3 2 5 9 2 2" xfId="17212"/>
    <cellStyle name="RowTitles1-Detail 3 2 5_STUD aligned by INSTIT" xfId="17213"/>
    <cellStyle name="RowTitles1-Detail 3 2 6" xfId="728"/>
    <cellStyle name="RowTitles1-Detail 3 2 6 2" xfId="17214"/>
    <cellStyle name="RowTitles1-Detail 3 2 6 2 2" xfId="17215"/>
    <cellStyle name="RowTitles1-Detail 3 2 6 2 2 2" xfId="17216"/>
    <cellStyle name="RowTitles1-Detail 3 2 6 2 2 2 2" xfId="17217"/>
    <cellStyle name="RowTitles1-Detail 3 2 6 2 2 3" xfId="17218"/>
    <cellStyle name="RowTitles1-Detail 3 2 6 2 3" xfId="17219"/>
    <cellStyle name="RowTitles1-Detail 3 2 6 2 3 2" xfId="17220"/>
    <cellStyle name="RowTitles1-Detail 3 2 6 2 3 2 2" xfId="17221"/>
    <cellStyle name="RowTitles1-Detail 3 2 6 2 4" xfId="17222"/>
    <cellStyle name="RowTitles1-Detail 3 2 6 2 4 2" xfId="17223"/>
    <cellStyle name="RowTitles1-Detail 3 2 6 2 5" xfId="17224"/>
    <cellStyle name="RowTitles1-Detail 3 2 6 3" xfId="17225"/>
    <cellStyle name="RowTitles1-Detail 3 2 6 3 2" xfId="17226"/>
    <cellStyle name="RowTitles1-Detail 3 2 6 3 2 2" xfId="17227"/>
    <cellStyle name="RowTitles1-Detail 3 2 6 3 2 2 2" xfId="17228"/>
    <cellStyle name="RowTitles1-Detail 3 2 6 3 2 3" xfId="17229"/>
    <cellStyle name="RowTitles1-Detail 3 2 6 3 3" xfId="17230"/>
    <cellStyle name="RowTitles1-Detail 3 2 6 3 3 2" xfId="17231"/>
    <cellStyle name="RowTitles1-Detail 3 2 6 3 3 2 2" xfId="17232"/>
    <cellStyle name="RowTitles1-Detail 3 2 6 3 4" xfId="17233"/>
    <cellStyle name="RowTitles1-Detail 3 2 6 3 4 2" xfId="17234"/>
    <cellStyle name="RowTitles1-Detail 3 2 6 3 5" xfId="17235"/>
    <cellStyle name="RowTitles1-Detail 3 2 6 4" xfId="17236"/>
    <cellStyle name="RowTitles1-Detail 3 2 6 4 2" xfId="17237"/>
    <cellStyle name="RowTitles1-Detail 3 2 6 5" xfId="17238"/>
    <cellStyle name="RowTitles1-Detail 3 2 6 5 2" xfId="17239"/>
    <cellStyle name="RowTitles1-Detail 3 2 6 5 2 2" xfId="17240"/>
    <cellStyle name="RowTitles1-Detail 3 2 6 5 3" xfId="17241"/>
    <cellStyle name="RowTitles1-Detail 3 2 6 6" xfId="17242"/>
    <cellStyle name="RowTitles1-Detail 3 2 6 6 2" xfId="17243"/>
    <cellStyle name="RowTitles1-Detail 3 2 6 6 2 2" xfId="17244"/>
    <cellStyle name="RowTitles1-Detail 3 2 6 7" xfId="17245"/>
    <cellStyle name="RowTitles1-Detail 3 2 7" xfId="17246"/>
    <cellStyle name="RowTitles1-Detail 3 2 7 2" xfId="17247"/>
    <cellStyle name="RowTitles1-Detail 3 2 7 2 2" xfId="17248"/>
    <cellStyle name="RowTitles1-Detail 3 2 7 2 2 2" xfId="17249"/>
    <cellStyle name="RowTitles1-Detail 3 2 7 2 2 2 2" xfId="17250"/>
    <cellStyle name="RowTitles1-Detail 3 2 7 2 2 3" xfId="17251"/>
    <cellStyle name="RowTitles1-Detail 3 2 7 2 3" xfId="17252"/>
    <cellStyle name="RowTitles1-Detail 3 2 7 2 3 2" xfId="17253"/>
    <cellStyle name="RowTitles1-Detail 3 2 7 2 3 2 2" xfId="17254"/>
    <cellStyle name="RowTitles1-Detail 3 2 7 2 4" xfId="17255"/>
    <cellStyle name="RowTitles1-Detail 3 2 7 2 4 2" xfId="17256"/>
    <cellStyle name="RowTitles1-Detail 3 2 7 2 5" xfId="17257"/>
    <cellStyle name="RowTitles1-Detail 3 2 7 3" xfId="17258"/>
    <cellStyle name="RowTitles1-Detail 3 2 7 3 2" xfId="17259"/>
    <cellStyle name="RowTitles1-Detail 3 2 7 3 2 2" xfId="17260"/>
    <cellStyle name="RowTitles1-Detail 3 2 7 3 2 2 2" xfId="17261"/>
    <cellStyle name="RowTitles1-Detail 3 2 7 3 2 3" xfId="17262"/>
    <cellStyle name="RowTitles1-Detail 3 2 7 3 3" xfId="17263"/>
    <cellStyle name="RowTitles1-Detail 3 2 7 3 3 2" xfId="17264"/>
    <cellStyle name="RowTitles1-Detail 3 2 7 3 3 2 2" xfId="17265"/>
    <cellStyle name="RowTitles1-Detail 3 2 7 3 4" xfId="17266"/>
    <cellStyle name="RowTitles1-Detail 3 2 7 3 4 2" xfId="17267"/>
    <cellStyle name="RowTitles1-Detail 3 2 7 3 5" xfId="17268"/>
    <cellStyle name="RowTitles1-Detail 3 2 7 4" xfId="17269"/>
    <cellStyle name="RowTitles1-Detail 3 2 7 4 2" xfId="17270"/>
    <cellStyle name="RowTitles1-Detail 3 2 7 5" xfId="17271"/>
    <cellStyle name="RowTitles1-Detail 3 2 7 5 2" xfId="17272"/>
    <cellStyle name="RowTitles1-Detail 3 2 7 5 2 2" xfId="17273"/>
    <cellStyle name="RowTitles1-Detail 3 2 7 6" xfId="17274"/>
    <cellStyle name="RowTitles1-Detail 3 2 7 6 2" xfId="17275"/>
    <cellStyle name="RowTitles1-Detail 3 2 7 7" xfId="17276"/>
    <cellStyle name="RowTitles1-Detail 3 2 8" xfId="17277"/>
    <cellStyle name="RowTitles1-Detail 3 2 8 2" xfId="17278"/>
    <cellStyle name="RowTitles1-Detail 3 2 8 2 2" xfId="17279"/>
    <cellStyle name="RowTitles1-Detail 3 2 8 2 2 2" xfId="17280"/>
    <cellStyle name="RowTitles1-Detail 3 2 8 2 2 2 2" xfId="17281"/>
    <cellStyle name="RowTitles1-Detail 3 2 8 2 2 3" xfId="17282"/>
    <cellStyle name="RowTitles1-Detail 3 2 8 2 3" xfId="17283"/>
    <cellStyle name="RowTitles1-Detail 3 2 8 2 3 2" xfId="17284"/>
    <cellStyle name="RowTitles1-Detail 3 2 8 2 3 2 2" xfId="17285"/>
    <cellStyle name="RowTitles1-Detail 3 2 8 2 4" xfId="17286"/>
    <cellStyle name="RowTitles1-Detail 3 2 8 2 4 2" xfId="17287"/>
    <cellStyle name="RowTitles1-Detail 3 2 8 2 5" xfId="17288"/>
    <cellStyle name="RowTitles1-Detail 3 2 8 3" xfId="17289"/>
    <cellStyle name="RowTitles1-Detail 3 2 8 3 2" xfId="17290"/>
    <cellStyle name="RowTitles1-Detail 3 2 8 3 2 2" xfId="17291"/>
    <cellStyle name="RowTitles1-Detail 3 2 8 3 2 2 2" xfId="17292"/>
    <cellStyle name="RowTitles1-Detail 3 2 8 3 2 3" xfId="17293"/>
    <cellStyle name="RowTitles1-Detail 3 2 8 3 3" xfId="17294"/>
    <cellStyle name="RowTitles1-Detail 3 2 8 3 3 2" xfId="17295"/>
    <cellStyle name="RowTitles1-Detail 3 2 8 3 3 2 2" xfId="17296"/>
    <cellStyle name="RowTitles1-Detail 3 2 8 3 4" xfId="17297"/>
    <cellStyle name="RowTitles1-Detail 3 2 8 3 4 2" xfId="17298"/>
    <cellStyle name="RowTitles1-Detail 3 2 8 3 5" xfId="17299"/>
    <cellStyle name="RowTitles1-Detail 3 2 8 4" xfId="17300"/>
    <cellStyle name="RowTitles1-Detail 3 2 8 4 2" xfId="17301"/>
    <cellStyle name="RowTitles1-Detail 3 2 8 5" xfId="17302"/>
    <cellStyle name="RowTitles1-Detail 3 2 8 5 2" xfId="17303"/>
    <cellStyle name="RowTitles1-Detail 3 2 8 5 2 2" xfId="17304"/>
    <cellStyle name="RowTitles1-Detail 3 2 8 5 3" xfId="17305"/>
    <cellStyle name="RowTitles1-Detail 3 2 8 6" xfId="17306"/>
    <cellStyle name="RowTitles1-Detail 3 2 8 6 2" xfId="17307"/>
    <cellStyle name="RowTitles1-Detail 3 2 8 6 2 2" xfId="17308"/>
    <cellStyle name="RowTitles1-Detail 3 2 8 7" xfId="17309"/>
    <cellStyle name="RowTitles1-Detail 3 2 8 7 2" xfId="17310"/>
    <cellStyle name="RowTitles1-Detail 3 2 8 8" xfId="17311"/>
    <cellStyle name="RowTitles1-Detail 3 2 9" xfId="17312"/>
    <cellStyle name="RowTitles1-Detail 3 2 9 2" xfId="17313"/>
    <cellStyle name="RowTitles1-Detail 3 2 9 2 2" xfId="17314"/>
    <cellStyle name="RowTitles1-Detail 3 2 9 2 2 2" xfId="17315"/>
    <cellStyle name="RowTitles1-Detail 3 2 9 2 2 2 2" xfId="17316"/>
    <cellStyle name="RowTitles1-Detail 3 2 9 2 2 3" xfId="17317"/>
    <cellStyle name="RowTitles1-Detail 3 2 9 2 3" xfId="17318"/>
    <cellStyle name="RowTitles1-Detail 3 2 9 2 3 2" xfId="17319"/>
    <cellStyle name="RowTitles1-Detail 3 2 9 2 3 2 2" xfId="17320"/>
    <cellStyle name="RowTitles1-Detail 3 2 9 2 4" xfId="17321"/>
    <cellStyle name="RowTitles1-Detail 3 2 9 2 4 2" xfId="17322"/>
    <cellStyle name="RowTitles1-Detail 3 2 9 2 5" xfId="17323"/>
    <cellStyle name="RowTitles1-Detail 3 2 9 3" xfId="17324"/>
    <cellStyle name="RowTitles1-Detail 3 2 9 3 2" xfId="17325"/>
    <cellStyle name="RowTitles1-Detail 3 2 9 3 2 2" xfId="17326"/>
    <cellStyle name="RowTitles1-Detail 3 2 9 3 2 2 2" xfId="17327"/>
    <cellStyle name="RowTitles1-Detail 3 2 9 3 2 3" xfId="17328"/>
    <cellStyle name="RowTitles1-Detail 3 2 9 3 3" xfId="17329"/>
    <cellStyle name="RowTitles1-Detail 3 2 9 3 3 2" xfId="17330"/>
    <cellStyle name="RowTitles1-Detail 3 2 9 3 3 2 2" xfId="17331"/>
    <cellStyle name="RowTitles1-Detail 3 2 9 3 4" xfId="17332"/>
    <cellStyle name="RowTitles1-Detail 3 2 9 3 4 2" xfId="17333"/>
    <cellStyle name="RowTitles1-Detail 3 2 9 3 5" xfId="17334"/>
    <cellStyle name="RowTitles1-Detail 3 2 9 4" xfId="17335"/>
    <cellStyle name="RowTitles1-Detail 3 2 9 4 2" xfId="17336"/>
    <cellStyle name="RowTitles1-Detail 3 2 9 4 2 2" xfId="17337"/>
    <cellStyle name="RowTitles1-Detail 3 2 9 4 3" xfId="17338"/>
    <cellStyle name="RowTitles1-Detail 3 2 9 5" xfId="17339"/>
    <cellStyle name="RowTitles1-Detail 3 2 9 5 2" xfId="17340"/>
    <cellStyle name="RowTitles1-Detail 3 2 9 5 2 2" xfId="17341"/>
    <cellStyle name="RowTitles1-Detail 3 2 9 6" xfId="17342"/>
    <cellStyle name="RowTitles1-Detail 3 2 9 6 2" xfId="17343"/>
    <cellStyle name="RowTitles1-Detail 3 2 9 7" xfId="17344"/>
    <cellStyle name="RowTitles1-Detail 3 2_STUD aligned by INSTIT" xfId="17345"/>
    <cellStyle name="RowTitles1-Detail 3 3" xfId="244"/>
    <cellStyle name="RowTitles1-Detail 3 3 10" xfId="17346"/>
    <cellStyle name="RowTitles1-Detail 3 3 10 2" xfId="17347"/>
    <cellStyle name="RowTitles1-Detail 3 3 10 2 2" xfId="17348"/>
    <cellStyle name="RowTitles1-Detail 3 3 10 2 2 2" xfId="17349"/>
    <cellStyle name="RowTitles1-Detail 3 3 10 2 3" xfId="17350"/>
    <cellStyle name="RowTitles1-Detail 3 3 10 3" xfId="17351"/>
    <cellStyle name="RowTitles1-Detail 3 3 10 3 2" xfId="17352"/>
    <cellStyle name="RowTitles1-Detail 3 3 10 3 2 2" xfId="17353"/>
    <cellStyle name="RowTitles1-Detail 3 3 10 4" xfId="17354"/>
    <cellStyle name="RowTitles1-Detail 3 3 10 4 2" xfId="17355"/>
    <cellStyle name="RowTitles1-Detail 3 3 10 5" xfId="17356"/>
    <cellStyle name="RowTitles1-Detail 3 3 11" xfId="17357"/>
    <cellStyle name="RowTitles1-Detail 3 3 11 2" xfId="17358"/>
    <cellStyle name="RowTitles1-Detail 3 3 12" xfId="17359"/>
    <cellStyle name="RowTitles1-Detail 3 3 12 2" xfId="17360"/>
    <cellStyle name="RowTitles1-Detail 3 3 12 2 2" xfId="17361"/>
    <cellStyle name="RowTitles1-Detail 3 3 13" xfId="17362"/>
    <cellStyle name="RowTitles1-Detail 3 3 2" xfId="729"/>
    <cellStyle name="RowTitles1-Detail 3 3 2 10" xfId="17363"/>
    <cellStyle name="RowTitles1-Detail 3 3 2 2" xfId="730"/>
    <cellStyle name="RowTitles1-Detail 3 3 2 2 2" xfId="17364"/>
    <cellStyle name="RowTitles1-Detail 3 3 2 2 2 2" xfId="17365"/>
    <cellStyle name="RowTitles1-Detail 3 3 2 2 2 2 2" xfId="17366"/>
    <cellStyle name="RowTitles1-Detail 3 3 2 2 2 2 2 2" xfId="17367"/>
    <cellStyle name="RowTitles1-Detail 3 3 2 2 2 2 3" xfId="17368"/>
    <cellStyle name="RowTitles1-Detail 3 3 2 2 2 3" xfId="17369"/>
    <cellStyle name="RowTitles1-Detail 3 3 2 2 2 3 2" xfId="17370"/>
    <cellStyle name="RowTitles1-Detail 3 3 2 2 2 3 2 2" xfId="17371"/>
    <cellStyle name="RowTitles1-Detail 3 3 2 2 2 4" xfId="17372"/>
    <cellStyle name="RowTitles1-Detail 3 3 2 2 2 4 2" xfId="17373"/>
    <cellStyle name="RowTitles1-Detail 3 3 2 2 2 5" xfId="17374"/>
    <cellStyle name="RowTitles1-Detail 3 3 2 2 3" xfId="17375"/>
    <cellStyle name="RowTitles1-Detail 3 3 2 2 3 2" xfId="17376"/>
    <cellStyle name="RowTitles1-Detail 3 3 2 2 3 2 2" xfId="17377"/>
    <cellStyle name="RowTitles1-Detail 3 3 2 2 3 2 2 2" xfId="17378"/>
    <cellStyle name="RowTitles1-Detail 3 3 2 2 3 2 3" xfId="17379"/>
    <cellStyle name="RowTitles1-Detail 3 3 2 2 3 3" xfId="17380"/>
    <cellStyle name="RowTitles1-Detail 3 3 2 2 3 3 2" xfId="17381"/>
    <cellStyle name="RowTitles1-Detail 3 3 2 2 3 3 2 2" xfId="17382"/>
    <cellStyle name="RowTitles1-Detail 3 3 2 2 3 4" xfId="17383"/>
    <cellStyle name="RowTitles1-Detail 3 3 2 2 3 4 2" xfId="17384"/>
    <cellStyle name="RowTitles1-Detail 3 3 2 2 3 5" xfId="17385"/>
    <cellStyle name="RowTitles1-Detail 3 3 2 2 4" xfId="17386"/>
    <cellStyle name="RowTitles1-Detail 3 3 2 2 4 2" xfId="17387"/>
    <cellStyle name="RowTitles1-Detail 3 3 2 2 5" xfId="17388"/>
    <cellStyle name="RowTitles1-Detail 3 3 2 2 5 2" xfId="17389"/>
    <cellStyle name="RowTitles1-Detail 3 3 2 2 5 2 2" xfId="17390"/>
    <cellStyle name="RowTitles1-Detail 3 3 2 2 6" xfId="17391"/>
    <cellStyle name="RowTitles1-Detail 3 3 2 3" xfId="17392"/>
    <cellStyle name="RowTitles1-Detail 3 3 2 3 2" xfId="17393"/>
    <cellStyle name="RowTitles1-Detail 3 3 2 3 2 2" xfId="17394"/>
    <cellStyle name="RowTitles1-Detail 3 3 2 3 2 2 2" xfId="17395"/>
    <cellStyle name="RowTitles1-Detail 3 3 2 3 2 2 2 2" xfId="17396"/>
    <cellStyle name="RowTitles1-Detail 3 3 2 3 2 2 3" xfId="17397"/>
    <cellStyle name="RowTitles1-Detail 3 3 2 3 2 3" xfId="17398"/>
    <cellStyle name="RowTitles1-Detail 3 3 2 3 2 3 2" xfId="17399"/>
    <cellStyle name="RowTitles1-Detail 3 3 2 3 2 3 2 2" xfId="17400"/>
    <cellStyle name="RowTitles1-Detail 3 3 2 3 2 4" xfId="17401"/>
    <cellStyle name="RowTitles1-Detail 3 3 2 3 2 4 2" xfId="17402"/>
    <cellStyle name="RowTitles1-Detail 3 3 2 3 2 5" xfId="17403"/>
    <cellStyle name="RowTitles1-Detail 3 3 2 3 3" xfId="17404"/>
    <cellStyle name="RowTitles1-Detail 3 3 2 3 3 2" xfId="17405"/>
    <cellStyle name="RowTitles1-Detail 3 3 2 3 3 2 2" xfId="17406"/>
    <cellStyle name="RowTitles1-Detail 3 3 2 3 3 2 2 2" xfId="17407"/>
    <cellStyle name="RowTitles1-Detail 3 3 2 3 3 2 3" xfId="17408"/>
    <cellStyle name="RowTitles1-Detail 3 3 2 3 3 3" xfId="17409"/>
    <cellStyle name="RowTitles1-Detail 3 3 2 3 3 3 2" xfId="17410"/>
    <cellStyle name="RowTitles1-Detail 3 3 2 3 3 3 2 2" xfId="17411"/>
    <cellStyle name="RowTitles1-Detail 3 3 2 3 3 4" xfId="17412"/>
    <cellStyle name="RowTitles1-Detail 3 3 2 3 3 4 2" xfId="17413"/>
    <cellStyle name="RowTitles1-Detail 3 3 2 3 3 5" xfId="17414"/>
    <cellStyle name="RowTitles1-Detail 3 3 2 3 4" xfId="17415"/>
    <cellStyle name="RowTitles1-Detail 3 3 2 3 4 2" xfId="17416"/>
    <cellStyle name="RowTitles1-Detail 3 3 2 3 5" xfId="17417"/>
    <cellStyle name="RowTitles1-Detail 3 3 2 3 5 2" xfId="17418"/>
    <cellStyle name="RowTitles1-Detail 3 3 2 3 5 2 2" xfId="17419"/>
    <cellStyle name="RowTitles1-Detail 3 3 2 3 5 3" xfId="17420"/>
    <cellStyle name="RowTitles1-Detail 3 3 2 3 6" xfId="17421"/>
    <cellStyle name="RowTitles1-Detail 3 3 2 3 6 2" xfId="17422"/>
    <cellStyle name="RowTitles1-Detail 3 3 2 3 6 2 2" xfId="17423"/>
    <cellStyle name="RowTitles1-Detail 3 3 2 3 7" xfId="17424"/>
    <cellStyle name="RowTitles1-Detail 3 3 2 3 7 2" xfId="17425"/>
    <cellStyle name="RowTitles1-Detail 3 3 2 3 8" xfId="17426"/>
    <cellStyle name="RowTitles1-Detail 3 3 2 4" xfId="17427"/>
    <cellStyle name="RowTitles1-Detail 3 3 2 4 2" xfId="17428"/>
    <cellStyle name="RowTitles1-Detail 3 3 2 4 2 2" xfId="17429"/>
    <cellStyle name="RowTitles1-Detail 3 3 2 4 2 2 2" xfId="17430"/>
    <cellStyle name="RowTitles1-Detail 3 3 2 4 2 2 2 2" xfId="17431"/>
    <cellStyle name="RowTitles1-Detail 3 3 2 4 2 2 3" xfId="17432"/>
    <cellStyle name="RowTitles1-Detail 3 3 2 4 2 3" xfId="17433"/>
    <cellStyle name="RowTitles1-Detail 3 3 2 4 2 3 2" xfId="17434"/>
    <cellStyle name="RowTitles1-Detail 3 3 2 4 2 3 2 2" xfId="17435"/>
    <cellStyle name="RowTitles1-Detail 3 3 2 4 2 4" xfId="17436"/>
    <cellStyle name="RowTitles1-Detail 3 3 2 4 2 4 2" xfId="17437"/>
    <cellStyle name="RowTitles1-Detail 3 3 2 4 2 5" xfId="17438"/>
    <cellStyle name="RowTitles1-Detail 3 3 2 4 3" xfId="17439"/>
    <cellStyle name="RowTitles1-Detail 3 3 2 4 3 2" xfId="17440"/>
    <cellStyle name="RowTitles1-Detail 3 3 2 4 3 2 2" xfId="17441"/>
    <cellStyle name="RowTitles1-Detail 3 3 2 4 3 2 2 2" xfId="17442"/>
    <cellStyle name="RowTitles1-Detail 3 3 2 4 3 2 3" xfId="17443"/>
    <cellStyle name="RowTitles1-Detail 3 3 2 4 3 3" xfId="17444"/>
    <cellStyle name="RowTitles1-Detail 3 3 2 4 3 3 2" xfId="17445"/>
    <cellStyle name="RowTitles1-Detail 3 3 2 4 3 3 2 2" xfId="17446"/>
    <cellStyle name="RowTitles1-Detail 3 3 2 4 3 4" xfId="17447"/>
    <cellStyle name="RowTitles1-Detail 3 3 2 4 3 4 2" xfId="17448"/>
    <cellStyle name="RowTitles1-Detail 3 3 2 4 3 5" xfId="17449"/>
    <cellStyle name="RowTitles1-Detail 3 3 2 4 4" xfId="17450"/>
    <cellStyle name="RowTitles1-Detail 3 3 2 4 4 2" xfId="17451"/>
    <cellStyle name="RowTitles1-Detail 3 3 2 4 4 2 2" xfId="17452"/>
    <cellStyle name="RowTitles1-Detail 3 3 2 4 4 3" xfId="17453"/>
    <cellStyle name="RowTitles1-Detail 3 3 2 4 5" xfId="17454"/>
    <cellStyle name="RowTitles1-Detail 3 3 2 4 5 2" xfId="17455"/>
    <cellStyle name="RowTitles1-Detail 3 3 2 4 5 2 2" xfId="17456"/>
    <cellStyle name="RowTitles1-Detail 3 3 2 4 6" xfId="17457"/>
    <cellStyle name="RowTitles1-Detail 3 3 2 4 6 2" xfId="17458"/>
    <cellStyle name="RowTitles1-Detail 3 3 2 4 7" xfId="17459"/>
    <cellStyle name="RowTitles1-Detail 3 3 2 5" xfId="17460"/>
    <cellStyle name="RowTitles1-Detail 3 3 2 5 2" xfId="17461"/>
    <cellStyle name="RowTitles1-Detail 3 3 2 5 2 2" xfId="17462"/>
    <cellStyle name="RowTitles1-Detail 3 3 2 5 2 2 2" xfId="17463"/>
    <cellStyle name="RowTitles1-Detail 3 3 2 5 2 2 2 2" xfId="17464"/>
    <cellStyle name="RowTitles1-Detail 3 3 2 5 2 2 3" xfId="17465"/>
    <cellStyle name="RowTitles1-Detail 3 3 2 5 2 3" xfId="17466"/>
    <cellStyle name="RowTitles1-Detail 3 3 2 5 2 3 2" xfId="17467"/>
    <cellStyle name="RowTitles1-Detail 3 3 2 5 2 3 2 2" xfId="17468"/>
    <cellStyle name="RowTitles1-Detail 3 3 2 5 2 4" xfId="17469"/>
    <cellStyle name="RowTitles1-Detail 3 3 2 5 2 4 2" xfId="17470"/>
    <cellStyle name="RowTitles1-Detail 3 3 2 5 2 5" xfId="17471"/>
    <cellStyle name="RowTitles1-Detail 3 3 2 5 3" xfId="17472"/>
    <cellStyle name="RowTitles1-Detail 3 3 2 5 3 2" xfId="17473"/>
    <cellStyle name="RowTitles1-Detail 3 3 2 5 3 2 2" xfId="17474"/>
    <cellStyle name="RowTitles1-Detail 3 3 2 5 3 2 2 2" xfId="17475"/>
    <cellStyle name="RowTitles1-Detail 3 3 2 5 3 2 3" xfId="17476"/>
    <cellStyle name="RowTitles1-Detail 3 3 2 5 3 3" xfId="17477"/>
    <cellStyle name="RowTitles1-Detail 3 3 2 5 3 3 2" xfId="17478"/>
    <cellStyle name="RowTitles1-Detail 3 3 2 5 3 3 2 2" xfId="17479"/>
    <cellStyle name="RowTitles1-Detail 3 3 2 5 3 4" xfId="17480"/>
    <cellStyle name="RowTitles1-Detail 3 3 2 5 3 4 2" xfId="17481"/>
    <cellStyle name="RowTitles1-Detail 3 3 2 5 3 5" xfId="17482"/>
    <cellStyle name="RowTitles1-Detail 3 3 2 5 4" xfId="17483"/>
    <cellStyle name="RowTitles1-Detail 3 3 2 5 4 2" xfId="17484"/>
    <cellStyle name="RowTitles1-Detail 3 3 2 5 4 2 2" xfId="17485"/>
    <cellStyle name="RowTitles1-Detail 3 3 2 5 4 3" xfId="17486"/>
    <cellStyle name="RowTitles1-Detail 3 3 2 5 5" xfId="17487"/>
    <cellStyle name="RowTitles1-Detail 3 3 2 5 5 2" xfId="17488"/>
    <cellStyle name="RowTitles1-Detail 3 3 2 5 5 2 2" xfId="17489"/>
    <cellStyle name="RowTitles1-Detail 3 3 2 5 6" xfId="17490"/>
    <cellStyle name="RowTitles1-Detail 3 3 2 5 6 2" xfId="17491"/>
    <cellStyle name="RowTitles1-Detail 3 3 2 5 7" xfId="17492"/>
    <cellStyle name="RowTitles1-Detail 3 3 2 6" xfId="17493"/>
    <cellStyle name="RowTitles1-Detail 3 3 2 6 2" xfId="17494"/>
    <cellStyle name="RowTitles1-Detail 3 3 2 6 2 2" xfId="17495"/>
    <cellStyle name="RowTitles1-Detail 3 3 2 6 2 2 2" xfId="17496"/>
    <cellStyle name="RowTitles1-Detail 3 3 2 6 2 2 2 2" xfId="17497"/>
    <cellStyle name="RowTitles1-Detail 3 3 2 6 2 2 3" xfId="17498"/>
    <cellStyle name="RowTitles1-Detail 3 3 2 6 2 3" xfId="17499"/>
    <cellStyle name="RowTitles1-Detail 3 3 2 6 2 3 2" xfId="17500"/>
    <cellStyle name="RowTitles1-Detail 3 3 2 6 2 3 2 2" xfId="17501"/>
    <cellStyle name="RowTitles1-Detail 3 3 2 6 2 4" xfId="17502"/>
    <cellStyle name="RowTitles1-Detail 3 3 2 6 2 4 2" xfId="17503"/>
    <cellStyle name="RowTitles1-Detail 3 3 2 6 2 5" xfId="17504"/>
    <cellStyle name="RowTitles1-Detail 3 3 2 6 3" xfId="17505"/>
    <cellStyle name="RowTitles1-Detail 3 3 2 6 3 2" xfId="17506"/>
    <cellStyle name="RowTitles1-Detail 3 3 2 6 3 2 2" xfId="17507"/>
    <cellStyle name="RowTitles1-Detail 3 3 2 6 3 2 2 2" xfId="17508"/>
    <cellStyle name="RowTitles1-Detail 3 3 2 6 3 2 3" xfId="17509"/>
    <cellStyle name="RowTitles1-Detail 3 3 2 6 3 3" xfId="17510"/>
    <cellStyle name="RowTitles1-Detail 3 3 2 6 3 3 2" xfId="17511"/>
    <cellStyle name="RowTitles1-Detail 3 3 2 6 3 3 2 2" xfId="17512"/>
    <cellStyle name="RowTitles1-Detail 3 3 2 6 3 4" xfId="17513"/>
    <cellStyle name="RowTitles1-Detail 3 3 2 6 3 4 2" xfId="17514"/>
    <cellStyle name="RowTitles1-Detail 3 3 2 6 3 5" xfId="17515"/>
    <cellStyle name="RowTitles1-Detail 3 3 2 6 4" xfId="17516"/>
    <cellStyle name="RowTitles1-Detail 3 3 2 6 4 2" xfId="17517"/>
    <cellStyle name="RowTitles1-Detail 3 3 2 6 4 2 2" xfId="17518"/>
    <cellStyle name="RowTitles1-Detail 3 3 2 6 4 3" xfId="17519"/>
    <cellStyle name="RowTitles1-Detail 3 3 2 6 5" xfId="17520"/>
    <cellStyle name="RowTitles1-Detail 3 3 2 6 5 2" xfId="17521"/>
    <cellStyle name="RowTitles1-Detail 3 3 2 6 5 2 2" xfId="17522"/>
    <cellStyle name="RowTitles1-Detail 3 3 2 6 6" xfId="17523"/>
    <cellStyle name="RowTitles1-Detail 3 3 2 6 6 2" xfId="17524"/>
    <cellStyle name="RowTitles1-Detail 3 3 2 6 7" xfId="17525"/>
    <cellStyle name="RowTitles1-Detail 3 3 2 7" xfId="17526"/>
    <cellStyle name="RowTitles1-Detail 3 3 2 7 2" xfId="17527"/>
    <cellStyle name="RowTitles1-Detail 3 3 2 7 2 2" xfId="17528"/>
    <cellStyle name="RowTitles1-Detail 3 3 2 7 2 2 2" xfId="17529"/>
    <cellStyle name="RowTitles1-Detail 3 3 2 7 2 3" xfId="17530"/>
    <cellStyle name="RowTitles1-Detail 3 3 2 7 3" xfId="17531"/>
    <cellStyle name="RowTitles1-Detail 3 3 2 7 3 2" xfId="17532"/>
    <cellStyle name="RowTitles1-Detail 3 3 2 7 3 2 2" xfId="17533"/>
    <cellStyle name="RowTitles1-Detail 3 3 2 7 4" xfId="17534"/>
    <cellStyle name="RowTitles1-Detail 3 3 2 7 4 2" xfId="17535"/>
    <cellStyle name="RowTitles1-Detail 3 3 2 7 5" xfId="17536"/>
    <cellStyle name="RowTitles1-Detail 3 3 2 8" xfId="17537"/>
    <cellStyle name="RowTitles1-Detail 3 3 2 8 2" xfId="17538"/>
    <cellStyle name="RowTitles1-Detail 3 3 2 9" xfId="17539"/>
    <cellStyle name="RowTitles1-Detail 3 3 2 9 2" xfId="17540"/>
    <cellStyle name="RowTitles1-Detail 3 3 2 9 2 2" xfId="17541"/>
    <cellStyle name="RowTitles1-Detail 3 3 2_STUD aligned by INSTIT" xfId="17542"/>
    <cellStyle name="RowTitles1-Detail 3 3 3" xfId="731"/>
    <cellStyle name="RowTitles1-Detail 3 3 3 10" xfId="17543"/>
    <cellStyle name="RowTitles1-Detail 3 3 3 2" xfId="732"/>
    <cellStyle name="RowTitles1-Detail 3 3 3 2 2" xfId="17544"/>
    <cellStyle name="RowTitles1-Detail 3 3 3 2 2 2" xfId="17545"/>
    <cellStyle name="RowTitles1-Detail 3 3 3 2 2 2 2" xfId="17546"/>
    <cellStyle name="RowTitles1-Detail 3 3 3 2 2 2 2 2" xfId="17547"/>
    <cellStyle name="RowTitles1-Detail 3 3 3 2 2 2 3" xfId="17548"/>
    <cellStyle name="RowTitles1-Detail 3 3 3 2 2 3" xfId="17549"/>
    <cellStyle name="RowTitles1-Detail 3 3 3 2 2 3 2" xfId="17550"/>
    <cellStyle name="RowTitles1-Detail 3 3 3 2 2 3 2 2" xfId="17551"/>
    <cellStyle name="RowTitles1-Detail 3 3 3 2 2 4" xfId="17552"/>
    <cellStyle name="RowTitles1-Detail 3 3 3 2 2 4 2" xfId="17553"/>
    <cellStyle name="RowTitles1-Detail 3 3 3 2 2 5" xfId="17554"/>
    <cellStyle name="RowTitles1-Detail 3 3 3 2 3" xfId="17555"/>
    <cellStyle name="RowTitles1-Detail 3 3 3 2 3 2" xfId="17556"/>
    <cellStyle name="RowTitles1-Detail 3 3 3 2 3 2 2" xfId="17557"/>
    <cellStyle name="RowTitles1-Detail 3 3 3 2 3 2 2 2" xfId="17558"/>
    <cellStyle name="RowTitles1-Detail 3 3 3 2 3 2 3" xfId="17559"/>
    <cellStyle name="RowTitles1-Detail 3 3 3 2 3 3" xfId="17560"/>
    <cellStyle name="RowTitles1-Detail 3 3 3 2 3 3 2" xfId="17561"/>
    <cellStyle name="RowTitles1-Detail 3 3 3 2 3 3 2 2" xfId="17562"/>
    <cellStyle name="RowTitles1-Detail 3 3 3 2 3 4" xfId="17563"/>
    <cellStyle name="RowTitles1-Detail 3 3 3 2 3 4 2" xfId="17564"/>
    <cellStyle name="RowTitles1-Detail 3 3 3 2 3 5" xfId="17565"/>
    <cellStyle name="RowTitles1-Detail 3 3 3 2 4" xfId="17566"/>
    <cellStyle name="RowTitles1-Detail 3 3 3 2 4 2" xfId="17567"/>
    <cellStyle name="RowTitles1-Detail 3 3 3 2 5" xfId="17568"/>
    <cellStyle name="RowTitles1-Detail 3 3 3 2 5 2" xfId="17569"/>
    <cellStyle name="RowTitles1-Detail 3 3 3 2 5 2 2" xfId="17570"/>
    <cellStyle name="RowTitles1-Detail 3 3 3 2 5 3" xfId="17571"/>
    <cellStyle name="RowTitles1-Detail 3 3 3 2 6" xfId="17572"/>
    <cellStyle name="RowTitles1-Detail 3 3 3 2 6 2" xfId="17573"/>
    <cellStyle name="RowTitles1-Detail 3 3 3 2 6 2 2" xfId="17574"/>
    <cellStyle name="RowTitles1-Detail 3 3 3 2 7" xfId="17575"/>
    <cellStyle name="RowTitles1-Detail 3 3 3 2 7 2" xfId="17576"/>
    <cellStyle name="RowTitles1-Detail 3 3 3 2 8" xfId="17577"/>
    <cellStyle name="RowTitles1-Detail 3 3 3 2 9" xfId="17578"/>
    <cellStyle name="RowTitles1-Detail 3 3 3 3" xfId="17579"/>
    <cellStyle name="RowTitles1-Detail 3 3 3 3 2" xfId="17580"/>
    <cellStyle name="RowTitles1-Detail 3 3 3 3 2 2" xfId="17581"/>
    <cellStyle name="RowTitles1-Detail 3 3 3 3 2 2 2" xfId="17582"/>
    <cellStyle name="RowTitles1-Detail 3 3 3 3 2 2 2 2" xfId="17583"/>
    <cellStyle name="RowTitles1-Detail 3 3 3 3 2 2 3" xfId="17584"/>
    <cellStyle name="RowTitles1-Detail 3 3 3 3 2 3" xfId="17585"/>
    <cellStyle name="RowTitles1-Detail 3 3 3 3 2 3 2" xfId="17586"/>
    <cellStyle name="RowTitles1-Detail 3 3 3 3 2 3 2 2" xfId="17587"/>
    <cellStyle name="RowTitles1-Detail 3 3 3 3 2 4" xfId="17588"/>
    <cellStyle name="RowTitles1-Detail 3 3 3 3 2 4 2" xfId="17589"/>
    <cellStyle name="RowTitles1-Detail 3 3 3 3 2 5" xfId="17590"/>
    <cellStyle name="RowTitles1-Detail 3 3 3 3 3" xfId="17591"/>
    <cellStyle name="RowTitles1-Detail 3 3 3 3 3 2" xfId="17592"/>
    <cellStyle name="RowTitles1-Detail 3 3 3 3 3 2 2" xfId="17593"/>
    <cellStyle name="RowTitles1-Detail 3 3 3 3 3 2 2 2" xfId="17594"/>
    <cellStyle name="RowTitles1-Detail 3 3 3 3 3 2 3" xfId="17595"/>
    <cellStyle name="RowTitles1-Detail 3 3 3 3 3 3" xfId="17596"/>
    <cellStyle name="RowTitles1-Detail 3 3 3 3 3 3 2" xfId="17597"/>
    <cellStyle name="RowTitles1-Detail 3 3 3 3 3 3 2 2" xfId="17598"/>
    <cellStyle name="RowTitles1-Detail 3 3 3 3 3 4" xfId="17599"/>
    <cellStyle name="RowTitles1-Detail 3 3 3 3 3 4 2" xfId="17600"/>
    <cellStyle name="RowTitles1-Detail 3 3 3 3 3 5" xfId="17601"/>
    <cellStyle name="RowTitles1-Detail 3 3 3 3 4" xfId="17602"/>
    <cellStyle name="RowTitles1-Detail 3 3 3 3 4 2" xfId="17603"/>
    <cellStyle name="RowTitles1-Detail 3 3 3 3 5" xfId="17604"/>
    <cellStyle name="RowTitles1-Detail 3 3 3 3 5 2" xfId="17605"/>
    <cellStyle name="RowTitles1-Detail 3 3 3 3 5 2 2" xfId="17606"/>
    <cellStyle name="RowTitles1-Detail 3 3 3 4" xfId="17607"/>
    <cellStyle name="RowTitles1-Detail 3 3 3 4 2" xfId="17608"/>
    <cellStyle name="RowTitles1-Detail 3 3 3 4 2 2" xfId="17609"/>
    <cellStyle name="RowTitles1-Detail 3 3 3 4 2 2 2" xfId="17610"/>
    <cellStyle name="RowTitles1-Detail 3 3 3 4 2 2 2 2" xfId="17611"/>
    <cellStyle name="RowTitles1-Detail 3 3 3 4 2 2 3" xfId="17612"/>
    <cellStyle name="RowTitles1-Detail 3 3 3 4 2 3" xfId="17613"/>
    <cellStyle name="RowTitles1-Detail 3 3 3 4 2 3 2" xfId="17614"/>
    <cellStyle name="RowTitles1-Detail 3 3 3 4 2 3 2 2" xfId="17615"/>
    <cellStyle name="RowTitles1-Detail 3 3 3 4 2 4" xfId="17616"/>
    <cellStyle name="RowTitles1-Detail 3 3 3 4 2 4 2" xfId="17617"/>
    <cellStyle name="RowTitles1-Detail 3 3 3 4 2 5" xfId="17618"/>
    <cellStyle name="RowTitles1-Detail 3 3 3 4 3" xfId="17619"/>
    <cellStyle name="RowTitles1-Detail 3 3 3 4 3 2" xfId="17620"/>
    <cellStyle name="RowTitles1-Detail 3 3 3 4 3 2 2" xfId="17621"/>
    <cellStyle name="RowTitles1-Detail 3 3 3 4 3 2 2 2" xfId="17622"/>
    <cellStyle name="RowTitles1-Detail 3 3 3 4 3 2 3" xfId="17623"/>
    <cellStyle name="RowTitles1-Detail 3 3 3 4 3 3" xfId="17624"/>
    <cellStyle name="RowTitles1-Detail 3 3 3 4 3 3 2" xfId="17625"/>
    <cellStyle name="RowTitles1-Detail 3 3 3 4 3 3 2 2" xfId="17626"/>
    <cellStyle name="RowTitles1-Detail 3 3 3 4 3 4" xfId="17627"/>
    <cellStyle name="RowTitles1-Detail 3 3 3 4 3 4 2" xfId="17628"/>
    <cellStyle name="RowTitles1-Detail 3 3 3 4 3 5" xfId="17629"/>
    <cellStyle name="RowTitles1-Detail 3 3 3 4 4" xfId="17630"/>
    <cellStyle name="RowTitles1-Detail 3 3 3 4 4 2" xfId="17631"/>
    <cellStyle name="RowTitles1-Detail 3 3 3 4 4 2 2" xfId="17632"/>
    <cellStyle name="RowTitles1-Detail 3 3 3 4 4 3" xfId="17633"/>
    <cellStyle name="RowTitles1-Detail 3 3 3 4 5" xfId="17634"/>
    <cellStyle name="RowTitles1-Detail 3 3 3 4 5 2" xfId="17635"/>
    <cellStyle name="RowTitles1-Detail 3 3 3 4 5 2 2" xfId="17636"/>
    <cellStyle name="RowTitles1-Detail 3 3 3 4 6" xfId="17637"/>
    <cellStyle name="RowTitles1-Detail 3 3 3 4 6 2" xfId="17638"/>
    <cellStyle name="RowTitles1-Detail 3 3 3 4 7" xfId="17639"/>
    <cellStyle name="RowTitles1-Detail 3 3 3 5" xfId="17640"/>
    <cellStyle name="RowTitles1-Detail 3 3 3 5 2" xfId="17641"/>
    <cellStyle name="RowTitles1-Detail 3 3 3 5 2 2" xfId="17642"/>
    <cellStyle name="RowTitles1-Detail 3 3 3 5 2 2 2" xfId="17643"/>
    <cellStyle name="RowTitles1-Detail 3 3 3 5 2 2 2 2" xfId="17644"/>
    <cellStyle name="RowTitles1-Detail 3 3 3 5 2 2 3" xfId="17645"/>
    <cellStyle name="RowTitles1-Detail 3 3 3 5 2 3" xfId="17646"/>
    <cellStyle name="RowTitles1-Detail 3 3 3 5 2 3 2" xfId="17647"/>
    <cellStyle name="RowTitles1-Detail 3 3 3 5 2 3 2 2" xfId="17648"/>
    <cellStyle name="RowTitles1-Detail 3 3 3 5 2 4" xfId="17649"/>
    <cellStyle name="RowTitles1-Detail 3 3 3 5 2 4 2" xfId="17650"/>
    <cellStyle name="RowTitles1-Detail 3 3 3 5 2 5" xfId="17651"/>
    <cellStyle name="RowTitles1-Detail 3 3 3 5 3" xfId="17652"/>
    <cellStyle name="RowTitles1-Detail 3 3 3 5 3 2" xfId="17653"/>
    <cellStyle name="RowTitles1-Detail 3 3 3 5 3 2 2" xfId="17654"/>
    <cellStyle name="RowTitles1-Detail 3 3 3 5 3 2 2 2" xfId="17655"/>
    <cellStyle name="RowTitles1-Detail 3 3 3 5 3 2 3" xfId="17656"/>
    <cellStyle name="RowTitles1-Detail 3 3 3 5 3 3" xfId="17657"/>
    <cellStyle name="RowTitles1-Detail 3 3 3 5 3 3 2" xfId="17658"/>
    <cellStyle name="RowTitles1-Detail 3 3 3 5 3 3 2 2" xfId="17659"/>
    <cellStyle name="RowTitles1-Detail 3 3 3 5 3 4" xfId="17660"/>
    <cellStyle name="RowTitles1-Detail 3 3 3 5 3 4 2" xfId="17661"/>
    <cellStyle name="RowTitles1-Detail 3 3 3 5 3 5" xfId="17662"/>
    <cellStyle name="RowTitles1-Detail 3 3 3 5 4" xfId="17663"/>
    <cellStyle name="RowTitles1-Detail 3 3 3 5 4 2" xfId="17664"/>
    <cellStyle name="RowTitles1-Detail 3 3 3 5 4 2 2" xfId="17665"/>
    <cellStyle name="RowTitles1-Detail 3 3 3 5 4 3" xfId="17666"/>
    <cellStyle name="RowTitles1-Detail 3 3 3 5 5" xfId="17667"/>
    <cellStyle name="RowTitles1-Detail 3 3 3 5 5 2" xfId="17668"/>
    <cellStyle name="RowTitles1-Detail 3 3 3 5 5 2 2" xfId="17669"/>
    <cellStyle name="RowTitles1-Detail 3 3 3 5 6" xfId="17670"/>
    <cellStyle name="RowTitles1-Detail 3 3 3 5 6 2" xfId="17671"/>
    <cellStyle name="RowTitles1-Detail 3 3 3 5 7" xfId="17672"/>
    <cellStyle name="RowTitles1-Detail 3 3 3 6" xfId="17673"/>
    <cellStyle name="RowTitles1-Detail 3 3 3 6 2" xfId="17674"/>
    <cellStyle name="RowTitles1-Detail 3 3 3 6 2 2" xfId="17675"/>
    <cellStyle name="RowTitles1-Detail 3 3 3 6 2 2 2" xfId="17676"/>
    <cellStyle name="RowTitles1-Detail 3 3 3 6 2 2 2 2" xfId="17677"/>
    <cellStyle name="RowTitles1-Detail 3 3 3 6 2 2 3" xfId="17678"/>
    <cellStyle name="RowTitles1-Detail 3 3 3 6 2 3" xfId="17679"/>
    <cellStyle name="RowTitles1-Detail 3 3 3 6 2 3 2" xfId="17680"/>
    <cellStyle name="RowTitles1-Detail 3 3 3 6 2 3 2 2" xfId="17681"/>
    <cellStyle name="RowTitles1-Detail 3 3 3 6 2 4" xfId="17682"/>
    <cellStyle name="RowTitles1-Detail 3 3 3 6 2 4 2" xfId="17683"/>
    <cellStyle name="RowTitles1-Detail 3 3 3 6 2 5" xfId="17684"/>
    <cellStyle name="RowTitles1-Detail 3 3 3 6 3" xfId="17685"/>
    <cellStyle name="RowTitles1-Detail 3 3 3 6 3 2" xfId="17686"/>
    <cellStyle name="RowTitles1-Detail 3 3 3 6 3 2 2" xfId="17687"/>
    <cellStyle name="RowTitles1-Detail 3 3 3 6 3 2 2 2" xfId="17688"/>
    <cellStyle name="RowTitles1-Detail 3 3 3 6 3 2 3" xfId="17689"/>
    <cellStyle name="RowTitles1-Detail 3 3 3 6 3 3" xfId="17690"/>
    <cellStyle name="RowTitles1-Detail 3 3 3 6 3 3 2" xfId="17691"/>
    <cellStyle name="RowTitles1-Detail 3 3 3 6 3 3 2 2" xfId="17692"/>
    <cellStyle name="RowTitles1-Detail 3 3 3 6 3 4" xfId="17693"/>
    <cellStyle name="RowTitles1-Detail 3 3 3 6 3 4 2" xfId="17694"/>
    <cellStyle name="RowTitles1-Detail 3 3 3 6 3 5" xfId="17695"/>
    <cellStyle name="RowTitles1-Detail 3 3 3 6 4" xfId="17696"/>
    <cellStyle name="RowTitles1-Detail 3 3 3 6 4 2" xfId="17697"/>
    <cellStyle name="RowTitles1-Detail 3 3 3 6 4 2 2" xfId="17698"/>
    <cellStyle name="RowTitles1-Detail 3 3 3 6 4 3" xfId="17699"/>
    <cellStyle name="RowTitles1-Detail 3 3 3 6 5" xfId="17700"/>
    <cellStyle name="RowTitles1-Detail 3 3 3 6 5 2" xfId="17701"/>
    <cellStyle name="RowTitles1-Detail 3 3 3 6 5 2 2" xfId="17702"/>
    <cellStyle name="RowTitles1-Detail 3 3 3 6 6" xfId="17703"/>
    <cellStyle name="RowTitles1-Detail 3 3 3 6 6 2" xfId="17704"/>
    <cellStyle name="RowTitles1-Detail 3 3 3 6 7" xfId="17705"/>
    <cellStyle name="RowTitles1-Detail 3 3 3 7" xfId="17706"/>
    <cellStyle name="RowTitles1-Detail 3 3 3 7 2" xfId="17707"/>
    <cellStyle name="RowTitles1-Detail 3 3 3 7 2 2" xfId="17708"/>
    <cellStyle name="RowTitles1-Detail 3 3 3 7 2 2 2" xfId="17709"/>
    <cellStyle name="RowTitles1-Detail 3 3 3 7 2 3" xfId="17710"/>
    <cellStyle name="RowTitles1-Detail 3 3 3 7 3" xfId="17711"/>
    <cellStyle name="RowTitles1-Detail 3 3 3 7 3 2" xfId="17712"/>
    <cellStyle name="RowTitles1-Detail 3 3 3 7 3 2 2" xfId="17713"/>
    <cellStyle name="RowTitles1-Detail 3 3 3 7 4" xfId="17714"/>
    <cellStyle name="RowTitles1-Detail 3 3 3 7 4 2" xfId="17715"/>
    <cellStyle name="RowTitles1-Detail 3 3 3 7 5" xfId="17716"/>
    <cellStyle name="RowTitles1-Detail 3 3 3 8" xfId="17717"/>
    <cellStyle name="RowTitles1-Detail 3 3 3 8 2" xfId="17718"/>
    <cellStyle name="RowTitles1-Detail 3 3 3 8 2 2" xfId="17719"/>
    <cellStyle name="RowTitles1-Detail 3 3 3 8 2 2 2" xfId="17720"/>
    <cellStyle name="RowTitles1-Detail 3 3 3 8 2 3" xfId="17721"/>
    <cellStyle name="RowTitles1-Detail 3 3 3 8 3" xfId="17722"/>
    <cellStyle name="RowTitles1-Detail 3 3 3 8 3 2" xfId="17723"/>
    <cellStyle name="RowTitles1-Detail 3 3 3 8 3 2 2" xfId="17724"/>
    <cellStyle name="RowTitles1-Detail 3 3 3 8 4" xfId="17725"/>
    <cellStyle name="RowTitles1-Detail 3 3 3 8 4 2" xfId="17726"/>
    <cellStyle name="RowTitles1-Detail 3 3 3 8 5" xfId="17727"/>
    <cellStyle name="RowTitles1-Detail 3 3 3 9" xfId="17728"/>
    <cellStyle name="RowTitles1-Detail 3 3 3 9 2" xfId="17729"/>
    <cellStyle name="RowTitles1-Detail 3 3 3 9 2 2" xfId="17730"/>
    <cellStyle name="RowTitles1-Detail 3 3 3_STUD aligned by INSTIT" xfId="17731"/>
    <cellStyle name="RowTitles1-Detail 3 3 4" xfId="733"/>
    <cellStyle name="RowTitles1-Detail 3 3 4 10" xfId="17732"/>
    <cellStyle name="RowTitles1-Detail 3 3 4 2" xfId="734"/>
    <cellStyle name="RowTitles1-Detail 3 3 4 2 2" xfId="17733"/>
    <cellStyle name="RowTitles1-Detail 3 3 4 2 2 2" xfId="17734"/>
    <cellStyle name="RowTitles1-Detail 3 3 4 2 2 2 2" xfId="17735"/>
    <cellStyle name="RowTitles1-Detail 3 3 4 2 2 2 2 2" xfId="17736"/>
    <cellStyle name="RowTitles1-Detail 3 3 4 2 2 2 3" xfId="17737"/>
    <cellStyle name="RowTitles1-Detail 3 3 4 2 2 3" xfId="17738"/>
    <cellStyle name="RowTitles1-Detail 3 3 4 2 2 3 2" xfId="17739"/>
    <cellStyle name="RowTitles1-Detail 3 3 4 2 2 3 2 2" xfId="17740"/>
    <cellStyle name="RowTitles1-Detail 3 3 4 2 2 4" xfId="17741"/>
    <cellStyle name="RowTitles1-Detail 3 3 4 2 2 4 2" xfId="17742"/>
    <cellStyle name="RowTitles1-Detail 3 3 4 2 2 5" xfId="17743"/>
    <cellStyle name="RowTitles1-Detail 3 3 4 2 3" xfId="17744"/>
    <cellStyle name="RowTitles1-Detail 3 3 4 2 3 2" xfId="17745"/>
    <cellStyle name="RowTitles1-Detail 3 3 4 2 3 2 2" xfId="17746"/>
    <cellStyle name="RowTitles1-Detail 3 3 4 2 3 2 2 2" xfId="17747"/>
    <cellStyle name="RowTitles1-Detail 3 3 4 2 3 2 3" xfId="17748"/>
    <cellStyle name="RowTitles1-Detail 3 3 4 2 3 3" xfId="17749"/>
    <cellStyle name="RowTitles1-Detail 3 3 4 2 3 3 2" xfId="17750"/>
    <cellStyle name="RowTitles1-Detail 3 3 4 2 3 3 2 2" xfId="17751"/>
    <cellStyle name="RowTitles1-Detail 3 3 4 2 3 4" xfId="17752"/>
    <cellStyle name="RowTitles1-Detail 3 3 4 2 3 4 2" xfId="17753"/>
    <cellStyle name="RowTitles1-Detail 3 3 4 2 3 5" xfId="17754"/>
    <cellStyle name="RowTitles1-Detail 3 3 4 2 4" xfId="17755"/>
    <cellStyle name="RowTitles1-Detail 3 3 4 2 4 2" xfId="17756"/>
    <cellStyle name="RowTitles1-Detail 3 3 4 2 5" xfId="17757"/>
    <cellStyle name="RowTitles1-Detail 3 3 4 2 5 2" xfId="17758"/>
    <cellStyle name="RowTitles1-Detail 3 3 4 2 5 2 2" xfId="17759"/>
    <cellStyle name="RowTitles1-Detail 3 3 4 2 5 3" xfId="17760"/>
    <cellStyle name="RowTitles1-Detail 3 3 4 2 6" xfId="17761"/>
    <cellStyle name="RowTitles1-Detail 3 3 4 2 6 2" xfId="17762"/>
    <cellStyle name="RowTitles1-Detail 3 3 4 2 6 2 2" xfId="17763"/>
    <cellStyle name="RowTitles1-Detail 3 3 4 2 7" xfId="17764"/>
    <cellStyle name="RowTitles1-Detail 3 3 4 3" xfId="17765"/>
    <cellStyle name="RowTitles1-Detail 3 3 4 3 2" xfId="17766"/>
    <cellStyle name="RowTitles1-Detail 3 3 4 3 2 2" xfId="17767"/>
    <cellStyle name="RowTitles1-Detail 3 3 4 3 2 2 2" xfId="17768"/>
    <cellStyle name="RowTitles1-Detail 3 3 4 3 2 2 2 2" xfId="17769"/>
    <cellStyle name="RowTitles1-Detail 3 3 4 3 2 2 3" xfId="17770"/>
    <cellStyle name="RowTitles1-Detail 3 3 4 3 2 3" xfId="17771"/>
    <cellStyle name="RowTitles1-Detail 3 3 4 3 2 3 2" xfId="17772"/>
    <cellStyle name="RowTitles1-Detail 3 3 4 3 2 3 2 2" xfId="17773"/>
    <cellStyle name="RowTitles1-Detail 3 3 4 3 2 4" xfId="17774"/>
    <cellStyle name="RowTitles1-Detail 3 3 4 3 2 4 2" xfId="17775"/>
    <cellStyle name="RowTitles1-Detail 3 3 4 3 2 5" xfId="17776"/>
    <cellStyle name="RowTitles1-Detail 3 3 4 3 3" xfId="17777"/>
    <cellStyle name="RowTitles1-Detail 3 3 4 3 3 2" xfId="17778"/>
    <cellStyle name="RowTitles1-Detail 3 3 4 3 3 2 2" xfId="17779"/>
    <cellStyle name="RowTitles1-Detail 3 3 4 3 3 2 2 2" xfId="17780"/>
    <cellStyle name="RowTitles1-Detail 3 3 4 3 3 2 3" xfId="17781"/>
    <cellStyle name="RowTitles1-Detail 3 3 4 3 3 3" xfId="17782"/>
    <cellStyle name="RowTitles1-Detail 3 3 4 3 3 3 2" xfId="17783"/>
    <cellStyle name="RowTitles1-Detail 3 3 4 3 3 3 2 2" xfId="17784"/>
    <cellStyle name="RowTitles1-Detail 3 3 4 3 3 4" xfId="17785"/>
    <cellStyle name="RowTitles1-Detail 3 3 4 3 3 4 2" xfId="17786"/>
    <cellStyle name="RowTitles1-Detail 3 3 4 3 3 5" xfId="17787"/>
    <cellStyle name="RowTitles1-Detail 3 3 4 3 4" xfId="17788"/>
    <cellStyle name="RowTitles1-Detail 3 3 4 3 4 2" xfId="17789"/>
    <cellStyle name="RowTitles1-Detail 3 3 4 3 5" xfId="17790"/>
    <cellStyle name="RowTitles1-Detail 3 3 4 3 5 2" xfId="17791"/>
    <cellStyle name="RowTitles1-Detail 3 3 4 3 5 2 2" xfId="17792"/>
    <cellStyle name="RowTitles1-Detail 3 3 4 3 6" xfId="17793"/>
    <cellStyle name="RowTitles1-Detail 3 3 4 3 6 2" xfId="17794"/>
    <cellStyle name="RowTitles1-Detail 3 3 4 3 7" xfId="17795"/>
    <cellStyle name="RowTitles1-Detail 3 3 4 4" xfId="17796"/>
    <cellStyle name="RowTitles1-Detail 3 3 4 4 2" xfId="17797"/>
    <cellStyle name="RowTitles1-Detail 3 3 4 4 2 2" xfId="17798"/>
    <cellStyle name="RowTitles1-Detail 3 3 4 4 2 2 2" xfId="17799"/>
    <cellStyle name="RowTitles1-Detail 3 3 4 4 2 2 2 2" xfId="17800"/>
    <cellStyle name="RowTitles1-Detail 3 3 4 4 2 2 3" xfId="17801"/>
    <cellStyle name="RowTitles1-Detail 3 3 4 4 2 3" xfId="17802"/>
    <cellStyle name="RowTitles1-Detail 3 3 4 4 2 3 2" xfId="17803"/>
    <cellStyle name="RowTitles1-Detail 3 3 4 4 2 3 2 2" xfId="17804"/>
    <cellStyle name="RowTitles1-Detail 3 3 4 4 2 4" xfId="17805"/>
    <cellStyle name="RowTitles1-Detail 3 3 4 4 2 4 2" xfId="17806"/>
    <cellStyle name="RowTitles1-Detail 3 3 4 4 2 5" xfId="17807"/>
    <cellStyle name="RowTitles1-Detail 3 3 4 4 3" xfId="17808"/>
    <cellStyle name="RowTitles1-Detail 3 3 4 4 3 2" xfId="17809"/>
    <cellStyle name="RowTitles1-Detail 3 3 4 4 3 2 2" xfId="17810"/>
    <cellStyle name="RowTitles1-Detail 3 3 4 4 3 2 2 2" xfId="17811"/>
    <cellStyle name="RowTitles1-Detail 3 3 4 4 3 2 3" xfId="17812"/>
    <cellStyle name="RowTitles1-Detail 3 3 4 4 3 3" xfId="17813"/>
    <cellStyle name="RowTitles1-Detail 3 3 4 4 3 3 2" xfId="17814"/>
    <cellStyle name="RowTitles1-Detail 3 3 4 4 3 3 2 2" xfId="17815"/>
    <cellStyle name="RowTitles1-Detail 3 3 4 4 3 4" xfId="17816"/>
    <cellStyle name="RowTitles1-Detail 3 3 4 4 3 4 2" xfId="17817"/>
    <cellStyle name="RowTitles1-Detail 3 3 4 4 3 5" xfId="17818"/>
    <cellStyle name="RowTitles1-Detail 3 3 4 4 4" xfId="17819"/>
    <cellStyle name="RowTitles1-Detail 3 3 4 4 4 2" xfId="17820"/>
    <cellStyle name="RowTitles1-Detail 3 3 4 4 5" xfId="17821"/>
    <cellStyle name="RowTitles1-Detail 3 3 4 4 5 2" xfId="17822"/>
    <cellStyle name="RowTitles1-Detail 3 3 4 4 5 2 2" xfId="17823"/>
    <cellStyle name="RowTitles1-Detail 3 3 4 4 5 3" xfId="17824"/>
    <cellStyle name="RowTitles1-Detail 3 3 4 4 6" xfId="17825"/>
    <cellStyle name="RowTitles1-Detail 3 3 4 4 6 2" xfId="17826"/>
    <cellStyle name="RowTitles1-Detail 3 3 4 4 6 2 2" xfId="17827"/>
    <cellStyle name="RowTitles1-Detail 3 3 4 4 7" xfId="17828"/>
    <cellStyle name="RowTitles1-Detail 3 3 4 4 7 2" xfId="17829"/>
    <cellStyle name="RowTitles1-Detail 3 3 4 4 8" xfId="17830"/>
    <cellStyle name="RowTitles1-Detail 3 3 4 5" xfId="17831"/>
    <cellStyle name="RowTitles1-Detail 3 3 4 5 2" xfId="17832"/>
    <cellStyle name="RowTitles1-Detail 3 3 4 5 2 2" xfId="17833"/>
    <cellStyle name="RowTitles1-Detail 3 3 4 5 2 2 2" xfId="17834"/>
    <cellStyle name="RowTitles1-Detail 3 3 4 5 2 2 2 2" xfId="17835"/>
    <cellStyle name="RowTitles1-Detail 3 3 4 5 2 2 3" xfId="17836"/>
    <cellStyle name="RowTitles1-Detail 3 3 4 5 2 3" xfId="17837"/>
    <cellStyle name="RowTitles1-Detail 3 3 4 5 2 3 2" xfId="17838"/>
    <cellStyle name="RowTitles1-Detail 3 3 4 5 2 3 2 2" xfId="17839"/>
    <cellStyle name="RowTitles1-Detail 3 3 4 5 2 4" xfId="17840"/>
    <cellStyle name="RowTitles1-Detail 3 3 4 5 2 4 2" xfId="17841"/>
    <cellStyle name="RowTitles1-Detail 3 3 4 5 2 5" xfId="17842"/>
    <cellStyle name="RowTitles1-Detail 3 3 4 5 3" xfId="17843"/>
    <cellStyle name="RowTitles1-Detail 3 3 4 5 3 2" xfId="17844"/>
    <cellStyle name="RowTitles1-Detail 3 3 4 5 3 2 2" xfId="17845"/>
    <cellStyle name="RowTitles1-Detail 3 3 4 5 3 2 2 2" xfId="17846"/>
    <cellStyle name="RowTitles1-Detail 3 3 4 5 3 2 3" xfId="17847"/>
    <cellStyle name="RowTitles1-Detail 3 3 4 5 3 3" xfId="17848"/>
    <cellStyle name="RowTitles1-Detail 3 3 4 5 3 3 2" xfId="17849"/>
    <cellStyle name="RowTitles1-Detail 3 3 4 5 3 3 2 2" xfId="17850"/>
    <cellStyle name="RowTitles1-Detail 3 3 4 5 3 4" xfId="17851"/>
    <cellStyle name="RowTitles1-Detail 3 3 4 5 3 4 2" xfId="17852"/>
    <cellStyle name="RowTitles1-Detail 3 3 4 5 3 5" xfId="17853"/>
    <cellStyle name="RowTitles1-Detail 3 3 4 5 4" xfId="17854"/>
    <cellStyle name="RowTitles1-Detail 3 3 4 5 4 2" xfId="17855"/>
    <cellStyle name="RowTitles1-Detail 3 3 4 5 4 2 2" xfId="17856"/>
    <cellStyle name="RowTitles1-Detail 3 3 4 5 4 3" xfId="17857"/>
    <cellStyle name="RowTitles1-Detail 3 3 4 5 5" xfId="17858"/>
    <cellStyle name="RowTitles1-Detail 3 3 4 5 5 2" xfId="17859"/>
    <cellStyle name="RowTitles1-Detail 3 3 4 5 5 2 2" xfId="17860"/>
    <cellStyle name="RowTitles1-Detail 3 3 4 5 6" xfId="17861"/>
    <cellStyle name="RowTitles1-Detail 3 3 4 5 6 2" xfId="17862"/>
    <cellStyle name="RowTitles1-Detail 3 3 4 5 7" xfId="17863"/>
    <cellStyle name="RowTitles1-Detail 3 3 4 6" xfId="17864"/>
    <cellStyle name="RowTitles1-Detail 3 3 4 6 2" xfId="17865"/>
    <cellStyle name="RowTitles1-Detail 3 3 4 6 2 2" xfId="17866"/>
    <cellStyle name="RowTitles1-Detail 3 3 4 6 2 2 2" xfId="17867"/>
    <cellStyle name="RowTitles1-Detail 3 3 4 6 2 2 2 2" xfId="17868"/>
    <cellStyle name="RowTitles1-Detail 3 3 4 6 2 2 3" xfId="17869"/>
    <cellStyle name="RowTitles1-Detail 3 3 4 6 2 3" xfId="17870"/>
    <cellStyle name="RowTitles1-Detail 3 3 4 6 2 3 2" xfId="17871"/>
    <cellStyle name="RowTitles1-Detail 3 3 4 6 2 3 2 2" xfId="17872"/>
    <cellStyle name="RowTitles1-Detail 3 3 4 6 2 4" xfId="17873"/>
    <cellStyle name="RowTitles1-Detail 3 3 4 6 2 4 2" xfId="17874"/>
    <cellStyle name="RowTitles1-Detail 3 3 4 6 2 5" xfId="17875"/>
    <cellStyle name="RowTitles1-Detail 3 3 4 6 3" xfId="17876"/>
    <cellStyle name="RowTitles1-Detail 3 3 4 6 3 2" xfId="17877"/>
    <cellStyle name="RowTitles1-Detail 3 3 4 6 3 2 2" xfId="17878"/>
    <cellStyle name="RowTitles1-Detail 3 3 4 6 3 2 2 2" xfId="17879"/>
    <cellStyle name="RowTitles1-Detail 3 3 4 6 3 2 3" xfId="17880"/>
    <cellStyle name="RowTitles1-Detail 3 3 4 6 3 3" xfId="17881"/>
    <cellStyle name="RowTitles1-Detail 3 3 4 6 3 3 2" xfId="17882"/>
    <cellStyle name="RowTitles1-Detail 3 3 4 6 3 3 2 2" xfId="17883"/>
    <cellStyle name="RowTitles1-Detail 3 3 4 6 3 4" xfId="17884"/>
    <cellStyle name="RowTitles1-Detail 3 3 4 6 3 4 2" xfId="17885"/>
    <cellStyle name="RowTitles1-Detail 3 3 4 6 3 5" xfId="17886"/>
    <cellStyle name="RowTitles1-Detail 3 3 4 6 4" xfId="17887"/>
    <cellStyle name="RowTitles1-Detail 3 3 4 6 4 2" xfId="17888"/>
    <cellStyle name="RowTitles1-Detail 3 3 4 6 4 2 2" xfId="17889"/>
    <cellStyle name="RowTitles1-Detail 3 3 4 6 4 3" xfId="17890"/>
    <cellStyle name="RowTitles1-Detail 3 3 4 6 5" xfId="17891"/>
    <cellStyle name="RowTitles1-Detail 3 3 4 6 5 2" xfId="17892"/>
    <cellStyle name="RowTitles1-Detail 3 3 4 6 5 2 2" xfId="17893"/>
    <cellStyle name="RowTitles1-Detail 3 3 4 6 6" xfId="17894"/>
    <cellStyle name="RowTitles1-Detail 3 3 4 6 6 2" xfId="17895"/>
    <cellStyle name="RowTitles1-Detail 3 3 4 6 7" xfId="17896"/>
    <cellStyle name="RowTitles1-Detail 3 3 4 7" xfId="17897"/>
    <cellStyle name="RowTitles1-Detail 3 3 4 7 2" xfId="17898"/>
    <cellStyle name="RowTitles1-Detail 3 3 4 7 2 2" xfId="17899"/>
    <cellStyle name="RowTitles1-Detail 3 3 4 7 2 2 2" xfId="17900"/>
    <cellStyle name="RowTitles1-Detail 3 3 4 7 2 3" xfId="17901"/>
    <cellStyle name="RowTitles1-Detail 3 3 4 7 3" xfId="17902"/>
    <cellStyle name="RowTitles1-Detail 3 3 4 7 3 2" xfId="17903"/>
    <cellStyle name="RowTitles1-Detail 3 3 4 7 3 2 2" xfId="17904"/>
    <cellStyle name="RowTitles1-Detail 3 3 4 7 4" xfId="17905"/>
    <cellStyle name="RowTitles1-Detail 3 3 4 7 4 2" xfId="17906"/>
    <cellStyle name="RowTitles1-Detail 3 3 4 7 5" xfId="17907"/>
    <cellStyle name="RowTitles1-Detail 3 3 4 8" xfId="17908"/>
    <cellStyle name="RowTitles1-Detail 3 3 4 8 2" xfId="17909"/>
    <cellStyle name="RowTitles1-Detail 3 3 4 9" xfId="17910"/>
    <cellStyle name="RowTitles1-Detail 3 3 4 9 2" xfId="17911"/>
    <cellStyle name="RowTitles1-Detail 3 3 4 9 2 2" xfId="17912"/>
    <cellStyle name="RowTitles1-Detail 3 3 4_STUD aligned by INSTIT" xfId="17913"/>
    <cellStyle name="RowTitles1-Detail 3 3 5" xfId="735"/>
    <cellStyle name="RowTitles1-Detail 3 3 5 2" xfId="17914"/>
    <cellStyle name="RowTitles1-Detail 3 3 5 2 2" xfId="17915"/>
    <cellStyle name="RowTitles1-Detail 3 3 5 2 2 2" xfId="17916"/>
    <cellStyle name="RowTitles1-Detail 3 3 5 2 2 2 2" xfId="17917"/>
    <cellStyle name="RowTitles1-Detail 3 3 5 2 2 3" xfId="17918"/>
    <cellStyle name="RowTitles1-Detail 3 3 5 2 3" xfId="17919"/>
    <cellStyle name="RowTitles1-Detail 3 3 5 2 3 2" xfId="17920"/>
    <cellStyle name="RowTitles1-Detail 3 3 5 2 3 2 2" xfId="17921"/>
    <cellStyle name="RowTitles1-Detail 3 3 5 2 4" xfId="17922"/>
    <cellStyle name="RowTitles1-Detail 3 3 5 2 4 2" xfId="17923"/>
    <cellStyle name="RowTitles1-Detail 3 3 5 2 5" xfId="17924"/>
    <cellStyle name="RowTitles1-Detail 3 3 5 3" xfId="17925"/>
    <cellStyle name="RowTitles1-Detail 3 3 5 3 2" xfId="17926"/>
    <cellStyle name="RowTitles1-Detail 3 3 5 3 2 2" xfId="17927"/>
    <cellStyle name="RowTitles1-Detail 3 3 5 3 2 2 2" xfId="17928"/>
    <cellStyle name="RowTitles1-Detail 3 3 5 3 2 3" xfId="17929"/>
    <cellStyle name="RowTitles1-Detail 3 3 5 3 3" xfId="17930"/>
    <cellStyle name="RowTitles1-Detail 3 3 5 3 3 2" xfId="17931"/>
    <cellStyle name="RowTitles1-Detail 3 3 5 3 3 2 2" xfId="17932"/>
    <cellStyle name="RowTitles1-Detail 3 3 5 3 4" xfId="17933"/>
    <cellStyle name="RowTitles1-Detail 3 3 5 3 4 2" xfId="17934"/>
    <cellStyle name="RowTitles1-Detail 3 3 5 3 5" xfId="17935"/>
    <cellStyle name="RowTitles1-Detail 3 3 5 4" xfId="17936"/>
    <cellStyle name="RowTitles1-Detail 3 3 5 4 2" xfId="17937"/>
    <cellStyle name="RowTitles1-Detail 3 3 5 5" xfId="17938"/>
    <cellStyle name="RowTitles1-Detail 3 3 5 5 2" xfId="17939"/>
    <cellStyle name="RowTitles1-Detail 3 3 5 5 2 2" xfId="17940"/>
    <cellStyle name="RowTitles1-Detail 3 3 5 5 3" xfId="17941"/>
    <cellStyle name="RowTitles1-Detail 3 3 5 6" xfId="17942"/>
    <cellStyle name="RowTitles1-Detail 3 3 5 6 2" xfId="17943"/>
    <cellStyle name="RowTitles1-Detail 3 3 5 6 2 2" xfId="17944"/>
    <cellStyle name="RowTitles1-Detail 3 3 5 7" xfId="17945"/>
    <cellStyle name="RowTitles1-Detail 3 3 6" xfId="17946"/>
    <cellStyle name="RowTitles1-Detail 3 3 6 2" xfId="17947"/>
    <cellStyle name="RowTitles1-Detail 3 3 6 2 2" xfId="17948"/>
    <cellStyle name="RowTitles1-Detail 3 3 6 2 2 2" xfId="17949"/>
    <cellStyle name="RowTitles1-Detail 3 3 6 2 2 2 2" xfId="17950"/>
    <cellStyle name="RowTitles1-Detail 3 3 6 2 2 3" xfId="17951"/>
    <cellStyle name="RowTitles1-Detail 3 3 6 2 3" xfId="17952"/>
    <cellStyle name="RowTitles1-Detail 3 3 6 2 3 2" xfId="17953"/>
    <cellStyle name="RowTitles1-Detail 3 3 6 2 3 2 2" xfId="17954"/>
    <cellStyle name="RowTitles1-Detail 3 3 6 2 4" xfId="17955"/>
    <cellStyle name="RowTitles1-Detail 3 3 6 2 4 2" xfId="17956"/>
    <cellStyle name="RowTitles1-Detail 3 3 6 2 5" xfId="17957"/>
    <cellStyle name="RowTitles1-Detail 3 3 6 3" xfId="17958"/>
    <cellStyle name="RowTitles1-Detail 3 3 6 3 2" xfId="17959"/>
    <cellStyle name="RowTitles1-Detail 3 3 6 3 2 2" xfId="17960"/>
    <cellStyle name="RowTitles1-Detail 3 3 6 3 2 2 2" xfId="17961"/>
    <cellStyle name="RowTitles1-Detail 3 3 6 3 2 3" xfId="17962"/>
    <cellStyle name="RowTitles1-Detail 3 3 6 3 3" xfId="17963"/>
    <cellStyle name="RowTitles1-Detail 3 3 6 3 3 2" xfId="17964"/>
    <cellStyle name="RowTitles1-Detail 3 3 6 3 3 2 2" xfId="17965"/>
    <cellStyle name="RowTitles1-Detail 3 3 6 3 4" xfId="17966"/>
    <cellStyle name="RowTitles1-Detail 3 3 6 3 4 2" xfId="17967"/>
    <cellStyle name="RowTitles1-Detail 3 3 6 3 5" xfId="17968"/>
    <cellStyle name="RowTitles1-Detail 3 3 6 4" xfId="17969"/>
    <cellStyle name="RowTitles1-Detail 3 3 6 4 2" xfId="17970"/>
    <cellStyle name="RowTitles1-Detail 3 3 6 5" xfId="17971"/>
    <cellStyle name="RowTitles1-Detail 3 3 6 5 2" xfId="17972"/>
    <cellStyle name="RowTitles1-Detail 3 3 6 5 2 2" xfId="17973"/>
    <cellStyle name="RowTitles1-Detail 3 3 6 6" xfId="17974"/>
    <cellStyle name="RowTitles1-Detail 3 3 6 6 2" xfId="17975"/>
    <cellStyle name="RowTitles1-Detail 3 3 6 7" xfId="17976"/>
    <cellStyle name="RowTitles1-Detail 3 3 7" xfId="17977"/>
    <cellStyle name="RowTitles1-Detail 3 3 7 2" xfId="17978"/>
    <cellStyle name="RowTitles1-Detail 3 3 7 2 2" xfId="17979"/>
    <cellStyle name="RowTitles1-Detail 3 3 7 2 2 2" xfId="17980"/>
    <cellStyle name="RowTitles1-Detail 3 3 7 2 2 2 2" xfId="17981"/>
    <cellStyle name="RowTitles1-Detail 3 3 7 2 2 3" xfId="17982"/>
    <cellStyle name="RowTitles1-Detail 3 3 7 2 3" xfId="17983"/>
    <cellStyle name="RowTitles1-Detail 3 3 7 2 3 2" xfId="17984"/>
    <cellStyle name="RowTitles1-Detail 3 3 7 2 3 2 2" xfId="17985"/>
    <cellStyle name="RowTitles1-Detail 3 3 7 2 4" xfId="17986"/>
    <cellStyle name="RowTitles1-Detail 3 3 7 2 4 2" xfId="17987"/>
    <cellStyle name="RowTitles1-Detail 3 3 7 2 5" xfId="17988"/>
    <cellStyle name="RowTitles1-Detail 3 3 7 3" xfId="17989"/>
    <cellStyle name="RowTitles1-Detail 3 3 7 3 2" xfId="17990"/>
    <cellStyle name="RowTitles1-Detail 3 3 7 3 2 2" xfId="17991"/>
    <cellStyle name="RowTitles1-Detail 3 3 7 3 2 2 2" xfId="17992"/>
    <cellStyle name="RowTitles1-Detail 3 3 7 3 2 3" xfId="17993"/>
    <cellStyle name="RowTitles1-Detail 3 3 7 3 3" xfId="17994"/>
    <cellStyle name="RowTitles1-Detail 3 3 7 3 3 2" xfId="17995"/>
    <cellStyle name="RowTitles1-Detail 3 3 7 3 3 2 2" xfId="17996"/>
    <cellStyle name="RowTitles1-Detail 3 3 7 3 4" xfId="17997"/>
    <cellStyle name="RowTitles1-Detail 3 3 7 3 4 2" xfId="17998"/>
    <cellStyle name="RowTitles1-Detail 3 3 7 3 5" xfId="17999"/>
    <cellStyle name="RowTitles1-Detail 3 3 7 4" xfId="18000"/>
    <cellStyle name="RowTitles1-Detail 3 3 7 4 2" xfId="18001"/>
    <cellStyle name="RowTitles1-Detail 3 3 7 5" xfId="18002"/>
    <cellStyle name="RowTitles1-Detail 3 3 7 5 2" xfId="18003"/>
    <cellStyle name="RowTitles1-Detail 3 3 7 5 2 2" xfId="18004"/>
    <cellStyle name="RowTitles1-Detail 3 3 7 5 3" xfId="18005"/>
    <cellStyle name="RowTitles1-Detail 3 3 7 6" xfId="18006"/>
    <cellStyle name="RowTitles1-Detail 3 3 7 6 2" xfId="18007"/>
    <cellStyle name="RowTitles1-Detail 3 3 7 6 2 2" xfId="18008"/>
    <cellStyle name="RowTitles1-Detail 3 3 7 7" xfId="18009"/>
    <cellStyle name="RowTitles1-Detail 3 3 7 7 2" xfId="18010"/>
    <cellStyle name="RowTitles1-Detail 3 3 7 8" xfId="18011"/>
    <cellStyle name="RowTitles1-Detail 3 3 8" xfId="18012"/>
    <cellStyle name="RowTitles1-Detail 3 3 8 2" xfId="18013"/>
    <cellStyle name="RowTitles1-Detail 3 3 8 2 2" xfId="18014"/>
    <cellStyle name="RowTitles1-Detail 3 3 8 2 2 2" xfId="18015"/>
    <cellStyle name="RowTitles1-Detail 3 3 8 2 2 2 2" xfId="18016"/>
    <cellStyle name="RowTitles1-Detail 3 3 8 2 2 3" xfId="18017"/>
    <cellStyle name="RowTitles1-Detail 3 3 8 2 3" xfId="18018"/>
    <cellStyle name="RowTitles1-Detail 3 3 8 2 3 2" xfId="18019"/>
    <cellStyle name="RowTitles1-Detail 3 3 8 2 3 2 2" xfId="18020"/>
    <cellStyle name="RowTitles1-Detail 3 3 8 2 4" xfId="18021"/>
    <cellStyle name="RowTitles1-Detail 3 3 8 2 4 2" xfId="18022"/>
    <cellStyle name="RowTitles1-Detail 3 3 8 2 5" xfId="18023"/>
    <cellStyle name="RowTitles1-Detail 3 3 8 3" xfId="18024"/>
    <cellStyle name="RowTitles1-Detail 3 3 8 3 2" xfId="18025"/>
    <cellStyle name="RowTitles1-Detail 3 3 8 3 2 2" xfId="18026"/>
    <cellStyle name="RowTitles1-Detail 3 3 8 3 2 2 2" xfId="18027"/>
    <cellStyle name="RowTitles1-Detail 3 3 8 3 2 3" xfId="18028"/>
    <cellStyle name="RowTitles1-Detail 3 3 8 3 3" xfId="18029"/>
    <cellStyle name="RowTitles1-Detail 3 3 8 3 3 2" xfId="18030"/>
    <cellStyle name="RowTitles1-Detail 3 3 8 3 3 2 2" xfId="18031"/>
    <cellStyle name="RowTitles1-Detail 3 3 8 3 4" xfId="18032"/>
    <cellStyle name="RowTitles1-Detail 3 3 8 3 4 2" xfId="18033"/>
    <cellStyle name="RowTitles1-Detail 3 3 8 3 5" xfId="18034"/>
    <cellStyle name="RowTitles1-Detail 3 3 8 4" xfId="18035"/>
    <cellStyle name="RowTitles1-Detail 3 3 8 4 2" xfId="18036"/>
    <cellStyle name="RowTitles1-Detail 3 3 8 4 2 2" xfId="18037"/>
    <cellStyle name="RowTitles1-Detail 3 3 8 4 3" xfId="18038"/>
    <cellStyle name="RowTitles1-Detail 3 3 8 5" xfId="18039"/>
    <cellStyle name="RowTitles1-Detail 3 3 8 5 2" xfId="18040"/>
    <cellStyle name="RowTitles1-Detail 3 3 8 5 2 2" xfId="18041"/>
    <cellStyle name="RowTitles1-Detail 3 3 8 6" xfId="18042"/>
    <cellStyle name="RowTitles1-Detail 3 3 8 6 2" xfId="18043"/>
    <cellStyle name="RowTitles1-Detail 3 3 8 7" xfId="18044"/>
    <cellStyle name="RowTitles1-Detail 3 3 9" xfId="18045"/>
    <cellStyle name="RowTitles1-Detail 3 3 9 2" xfId="18046"/>
    <cellStyle name="RowTitles1-Detail 3 3 9 2 2" xfId="18047"/>
    <cellStyle name="RowTitles1-Detail 3 3 9 2 2 2" xfId="18048"/>
    <cellStyle name="RowTitles1-Detail 3 3 9 2 2 2 2" xfId="18049"/>
    <cellStyle name="RowTitles1-Detail 3 3 9 2 2 3" xfId="18050"/>
    <cellStyle name="RowTitles1-Detail 3 3 9 2 3" xfId="18051"/>
    <cellStyle name="RowTitles1-Detail 3 3 9 2 3 2" xfId="18052"/>
    <cellStyle name="RowTitles1-Detail 3 3 9 2 3 2 2" xfId="18053"/>
    <cellStyle name="RowTitles1-Detail 3 3 9 2 4" xfId="18054"/>
    <cellStyle name="RowTitles1-Detail 3 3 9 2 4 2" xfId="18055"/>
    <cellStyle name="RowTitles1-Detail 3 3 9 2 5" xfId="18056"/>
    <cellStyle name="RowTitles1-Detail 3 3 9 3" xfId="18057"/>
    <cellStyle name="RowTitles1-Detail 3 3 9 3 2" xfId="18058"/>
    <cellStyle name="RowTitles1-Detail 3 3 9 3 2 2" xfId="18059"/>
    <cellStyle name="RowTitles1-Detail 3 3 9 3 2 2 2" xfId="18060"/>
    <cellStyle name="RowTitles1-Detail 3 3 9 3 2 3" xfId="18061"/>
    <cellStyle name="RowTitles1-Detail 3 3 9 3 3" xfId="18062"/>
    <cellStyle name="RowTitles1-Detail 3 3 9 3 3 2" xfId="18063"/>
    <cellStyle name="RowTitles1-Detail 3 3 9 3 3 2 2" xfId="18064"/>
    <cellStyle name="RowTitles1-Detail 3 3 9 3 4" xfId="18065"/>
    <cellStyle name="RowTitles1-Detail 3 3 9 3 4 2" xfId="18066"/>
    <cellStyle name="RowTitles1-Detail 3 3 9 3 5" xfId="18067"/>
    <cellStyle name="RowTitles1-Detail 3 3 9 4" xfId="18068"/>
    <cellStyle name="RowTitles1-Detail 3 3 9 4 2" xfId="18069"/>
    <cellStyle name="RowTitles1-Detail 3 3 9 4 2 2" xfId="18070"/>
    <cellStyle name="RowTitles1-Detail 3 3 9 4 3" xfId="18071"/>
    <cellStyle name="RowTitles1-Detail 3 3 9 5" xfId="18072"/>
    <cellStyle name="RowTitles1-Detail 3 3 9 5 2" xfId="18073"/>
    <cellStyle name="RowTitles1-Detail 3 3 9 5 2 2" xfId="18074"/>
    <cellStyle name="RowTitles1-Detail 3 3 9 6" xfId="18075"/>
    <cellStyle name="RowTitles1-Detail 3 3 9 6 2" xfId="18076"/>
    <cellStyle name="RowTitles1-Detail 3 3 9 7" xfId="18077"/>
    <cellStyle name="RowTitles1-Detail 3 3_STUD aligned by INSTIT" xfId="18078"/>
    <cellStyle name="RowTitles1-Detail 3 4" xfId="245"/>
    <cellStyle name="RowTitles1-Detail 3 4 10" xfId="18079"/>
    <cellStyle name="RowTitles1-Detail 3 4 2" xfId="736"/>
    <cellStyle name="RowTitles1-Detail 3 4 2 2" xfId="18080"/>
    <cellStyle name="RowTitles1-Detail 3 4 2 2 2" xfId="18081"/>
    <cellStyle name="RowTitles1-Detail 3 4 2 2 2 2" xfId="18082"/>
    <cellStyle name="RowTitles1-Detail 3 4 2 2 2 2 2" xfId="18083"/>
    <cellStyle name="RowTitles1-Detail 3 4 2 2 2 3" xfId="18084"/>
    <cellStyle name="RowTitles1-Detail 3 4 2 2 3" xfId="18085"/>
    <cellStyle name="RowTitles1-Detail 3 4 2 2 3 2" xfId="18086"/>
    <cellStyle name="RowTitles1-Detail 3 4 2 2 3 2 2" xfId="18087"/>
    <cellStyle name="RowTitles1-Detail 3 4 2 2 4" xfId="18088"/>
    <cellStyle name="RowTitles1-Detail 3 4 2 2 4 2" xfId="18089"/>
    <cellStyle name="RowTitles1-Detail 3 4 2 2 5" xfId="18090"/>
    <cellStyle name="RowTitles1-Detail 3 4 2 3" xfId="18091"/>
    <cellStyle name="RowTitles1-Detail 3 4 2 3 2" xfId="18092"/>
    <cellStyle name="RowTitles1-Detail 3 4 2 3 2 2" xfId="18093"/>
    <cellStyle name="RowTitles1-Detail 3 4 2 3 2 2 2" xfId="18094"/>
    <cellStyle name="RowTitles1-Detail 3 4 2 3 2 3" xfId="18095"/>
    <cellStyle name="RowTitles1-Detail 3 4 2 3 3" xfId="18096"/>
    <cellStyle name="RowTitles1-Detail 3 4 2 3 3 2" xfId="18097"/>
    <cellStyle name="RowTitles1-Detail 3 4 2 3 3 2 2" xfId="18098"/>
    <cellStyle name="RowTitles1-Detail 3 4 2 3 4" xfId="18099"/>
    <cellStyle name="RowTitles1-Detail 3 4 2 3 4 2" xfId="18100"/>
    <cellStyle name="RowTitles1-Detail 3 4 2 3 5" xfId="18101"/>
    <cellStyle name="RowTitles1-Detail 3 4 2 4" xfId="18102"/>
    <cellStyle name="RowTitles1-Detail 3 4 2 4 2" xfId="18103"/>
    <cellStyle name="RowTitles1-Detail 3 4 2 5" xfId="18104"/>
    <cellStyle name="RowTitles1-Detail 3 4 2 5 2" xfId="18105"/>
    <cellStyle name="RowTitles1-Detail 3 4 2 5 2 2" xfId="18106"/>
    <cellStyle name="RowTitles1-Detail 3 4 2 6" xfId="18107"/>
    <cellStyle name="RowTitles1-Detail 3 4 3" xfId="18108"/>
    <cellStyle name="RowTitles1-Detail 3 4 3 2" xfId="18109"/>
    <cellStyle name="RowTitles1-Detail 3 4 3 2 2" xfId="18110"/>
    <cellStyle name="RowTitles1-Detail 3 4 3 2 2 2" xfId="18111"/>
    <cellStyle name="RowTitles1-Detail 3 4 3 2 2 2 2" xfId="18112"/>
    <cellStyle name="RowTitles1-Detail 3 4 3 2 2 3" xfId="18113"/>
    <cellStyle name="RowTitles1-Detail 3 4 3 2 3" xfId="18114"/>
    <cellStyle name="RowTitles1-Detail 3 4 3 2 3 2" xfId="18115"/>
    <cellStyle name="RowTitles1-Detail 3 4 3 2 3 2 2" xfId="18116"/>
    <cellStyle name="RowTitles1-Detail 3 4 3 2 4" xfId="18117"/>
    <cellStyle name="RowTitles1-Detail 3 4 3 2 4 2" xfId="18118"/>
    <cellStyle name="RowTitles1-Detail 3 4 3 2 5" xfId="18119"/>
    <cellStyle name="RowTitles1-Detail 3 4 3 3" xfId="18120"/>
    <cellStyle name="RowTitles1-Detail 3 4 3 3 2" xfId="18121"/>
    <cellStyle name="RowTitles1-Detail 3 4 3 3 2 2" xfId="18122"/>
    <cellStyle name="RowTitles1-Detail 3 4 3 3 2 2 2" xfId="18123"/>
    <cellStyle name="RowTitles1-Detail 3 4 3 3 2 3" xfId="18124"/>
    <cellStyle name="RowTitles1-Detail 3 4 3 3 3" xfId="18125"/>
    <cellStyle name="RowTitles1-Detail 3 4 3 3 3 2" xfId="18126"/>
    <cellStyle name="RowTitles1-Detail 3 4 3 3 3 2 2" xfId="18127"/>
    <cellStyle name="RowTitles1-Detail 3 4 3 3 4" xfId="18128"/>
    <cellStyle name="RowTitles1-Detail 3 4 3 3 4 2" xfId="18129"/>
    <cellStyle name="RowTitles1-Detail 3 4 3 3 5" xfId="18130"/>
    <cellStyle name="RowTitles1-Detail 3 4 3 4" xfId="18131"/>
    <cellStyle name="RowTitles1-Detail 3 4 3 4 2" xfId="18132"/>
    <cellStyle name="RowTitles1-Detail 3 4 3 5" xfId="18133"/>
    <cellStyle name="RowTitles1-Detail 3 4 3 5 2" xfId="18134"/>
    <cellStyle name="RowTitles1-Detail 3 4 3 5 2 2" xfId="18135"/>
    <cellStyle name="RowTitles1-Detail 3 4 3 5 3" xfId="18136"/>
    <cellStyle name="RowTitles1-Detail 3 4 3 6" xfId="18137"/>
    <cellStyle name="RowTitles1-Detail 3 4 3 6 2" xfId="18138"/>
    <cellStyle name="RowTitles1-Detail 3 4 3 6 2 2" xfId="18139"/>
    <cellStyle name="RowTitles1-Detail 3 4 3 7" xfId="18140"/>
    <cellStyle name="RowTitles1-Detail 3 4 3 7 2" xfId="18141"/>
    <cellStyle name="RowTitles1-Detail 3 4 3 8" xfId="18142"/>
    <cellStyle name="RowTitles1-Detail 3 4 4" xfId="18143"/>
    <cellStyle name="RowTitles1-Detail 3 4 4 2" xfId="18144"/>
    <cellStyle name="RowTitles1-Detail 3 4 4 2 2" xfId="18145"/>
    <cellStyle name="RowTitles1-Detail 3 4 4 2 2 2" xfId="18146"/>
    <cellStyle name="RowTitles1-Detail 3 4 4 2 2 2 2" xfId="18147"/>
    <cellStyle name="RowTitles1-Detail 3 4 4 2 2 3" xfId="18148"/>
    <cellStyle name="RowTitles1-Detail 3 4 4 2 3" xfId="18149"/>
    <cellStyle name="RowTitles1-Detail 3 4 4 2 3 2" xfId="18150"/>
    <cellStyle name="RowTitles1-Detail 3 4 4 2 3 2 2" xfId="18151"/>
    <cellStyle name="RowTitles1-Detail 3 4 4 2 4" xfId="18152"/>
    <cellStyle name="RowTitles1-Detail 3 4 4 2 4 2" xfId="18153"/>
    <cellStyle name="RowTitles1-Detail 3 4 4 2 5" xfId="18154"/>
    <cellStyle name="RowTitles1-Detail 3 4 4 3" xfId="18155"/>
    <cellStyle name="RowTitles1-Detail 3 4 4 3 2" xfId="18156"/>
    <cellStyle name="RowTitles1-Detail 3 4 4 3 2 2" xfId="18157"/>
    <cellStyle name="RowTitles1-Detail 3 4 4 3 2 2 2" xfId="18158"/>
    <cellStyle name="RowTitles1-Detail 3 4 4 3 2 3" xfId="18159"/>
    <cellStyle name="RowTitles1-Detail 3 4 4 3 3" xfId="18160"/>
    <cellStyle name="RowTitles1-Detail 3 4 4 3 3 2" xfId="18161"/>
    <cellStyle name="RowTitles1-Detail 3 4 4 3 3 2 2" xfId="18162"/>
    <cellStyle name="RowTitles1-Detail 3 4 4 3 4" xfId="18163"/>
    <cellStyle name="RowTitles1-Detail 3 4 4 3 4 2" xfId="18164"/>
    <cellStyle name="RowTitles1-Detail 3 4 4 3 5" xfId="18165"/>
    <cellStyle name="RowTitles1-Detail 3 4 4 4" xfId="18166"/>
    <cellStyle name="RowTitles1-Detail 3 4 4 4 2" xfId="18167"/>
    <cellStyle name="RowTitles1-Detail 3 4 4 4 2 2" xfId="18168"/>
    <cellStyle name="RowTitles1-Detail 3 4 4 4 3" xfId="18169"/>
    <cellStyle name="RowTitles1-Detail 3 4 4 5" xfId="18170"/>
    <cellStyle name="RowTitles1-Detail 3 4 4 5 2" xfId="18171"/>
    <cellStyle name="RowTitles1-Detail 3 4 4 5 2 2" xfId="18172"/>
    <cellStyle name="RowTitles1-Detail 3 4 4 6" xfId="18173"/>
    <cellStyle name="RowTitles1-Detail 3 4 4 6 2" xfId="18174"/>
    <cellStyle name="RowTitles1-Detail 3 4 4 7" xfId="18175"/>
    <cellStyle name="RowTitles1-Detail 3 4 5" xfId="18176"/>
    <cellStyle name="RowTitles1-Detail 3 4 5 2" xfId="18177"/>
    <cellStyle name="RowTitles1-Detail 3 4 5 2 2" xfId="18178"/>
    <cellStyle name="RowTitles1-Detail 3 4 5 2 2 2" xfId="18179"/>
    <cellStyle name="RowTitles1-Detail 3 4 5 2 2 2 2" xfId="18180"/>
    <cellStyle name="RowTitles1-Detail 3 4 5 2 2 3" xfId="18181"/>
    <cellStyle name="RowTitles1-Detail 3 4 5 2 3" xfId="18182"/>
    <cellStyle name="RowTitles1-Detail 3 4 5 2 3 2" xfId="18183"/>
    <cellStyle name="RowTitles1-Detail 3 4 5 2 3 2 2" xfId="18184"/>
    <cellStyle name="RowTitles1-Detail 3 4 5 2 4" xfId="18185"/>
    <cellStyle name="RowTitles1-Detail 3 4 5 2 4 2" xfId="18186"/>
    <cellStyle name="RowTitles1-Detail 3 4 5 2 5" xfId="18187"/>
    <cellStyle name="RowTitles1-Detail 3 4 5 3" xfId="18188"/>
    <cellStyle name="RowTitles1-Detail 3 4 5 3 2" xfId="18189"/>
    <cellStyle name="RowTitles1-Detail 3 4 5 3 2 2" xfId="18190"/>
    <cellStyle name="RowTitles1-Detail 3 4 5 3 2 2 2" xfId="18191"/>
    <cellStyle name="RowTitles1-Detail 3 4 5 3 2 3" xfId="18192"/>
    <cellStyle name="RowTitles1-Detail 3 4 5 3 3" xfId="18193"/>
    <cellStyle name="RowTitles1-Detail 3 4 5 3 3 2" xfId="18194"/>
    <cellStyle name="RowTitles1-Detail 3 4 5 3 3 2 2" xfId="18195"/>
    <cellStyle name="RowTitles1-Detail 3 4 5 3 4" xfId="18196"/>
    <cellStyle name="RowTitles1-Detail 3 4 5 3 4 2" xfId="18197"/>
    <cellStyle name="RowTitles1-Detail 3 4 5 3 5" xfId="18198"/>
    <cellStyle name="RowTitles1-Detail 3 4 5 4" xfId="18199"/>
    <cellStyle name="RowTitles1-Detail 3 4 5 4 2" xfId="18200"/>
    <cellStyle name="RowTitles1-Detail 3 4 5 4 2 2" xfId="18201"/>
    <cellStyle name="RowTitles1-Detail 3 4 5 4 3" xfId="18202"/>
    <cellStyle name="RowTitles1-Detail 3 4 5 5" xfId="18203"/>
    <cellStyle name="RowTitles1-Detail 3 4 5 5 2" xfId="18204"/>
    <cellStyle name="RowTitles1-Detail 3 4 5 5 2 2" xfId="18205"/>
    <cellStyle name="RowTitles1-Detail 3 4 5 6" xfId="18206"/>
    <cellStyle name="RowTitles1-Detail 3 4 5 6 2" xfId="18207"/>
    <cellStyle name="RowTitles1-Detail 3 4 5 7" xfId="18208"/>
    <cellStyle name="RowTitles1-Detail 3 4 6" xfId="18209"/>
    <cellStyle name="RowTitles1-Detail 3 4 6 2" xfId="18210"/>
    <cellStyle name="RowTitles1-Detail 3 4 6 2 2" xfId="18211"/>
    <cellStyle name="RowTitles1-Detail 3 4 6 2 2 2" xfId="18212"/>
    <cellStyle name="RowTitles1-Detail 3 4 6 2 2 2 2" xfId="18213"/>
    <cellStyle name="RowTitles1-Detail 3 4 6 2 2 3" xfId="18214"/>
    <cellStyle name="RowTitles1-Detail 3 4 6 2 3" xfId="18215"/>
    <cellStyle name="RowTitles1-Detail 3 4 6 2 3 2" xfId="18216"/>
    <cellStyle name="RowTitles1-Detail 3 4 6 2 3 2 2" xfId="18217"/>
    <cellStyle name="RowTitles1-Detail 3 4 6 2 4" xfId="18218"/>
    <cellStyle name="RowTitles1-Detail 3 4 6 2 4 2" xfId="18219"/>
    <cellStyle name="RowTitles1-Detail 3 4 6 2 5" xfId="18220"/>
    <cellStyle name="RowTitles1-Detail 3 4 6 3" xfId="18221"/>
    <cellStyle name="RowTitles1-Detail 3 4 6 3 2" xfId="18222"/>
    <cellStyle name="RowTitles1-Detail 3 4 6 3 2 2" xfId="18223"/>
    <cellStyle name="RowTitles1-Detail 3 4 6 3 2 2 2" xfId="18224"/>
    <cellStyle name="RowTitles1-Detail 3 4 6 3 2 3" xfId="18225"/>
    <cellStyle name="RowTitles1-Detail 3 4 6 3 3" xfId="18226"/>
    <cellStyle name="RowTitles1-Detail 3 4 6 3 3 2" xfId="18227"/>
    <cellStyle name="RowTitles1-Detail 3 4 6 3 3 2 2" xfId="18228"/>
    <cellStyle name="RowTitles1-Detail 3 4 6 3 4" xfId="18229"/>
    <cellStyle name="RowTitles1-Detail 3 4 6 3 4 2" xfId="18230"/>
    <cellStyle name="RowTitles1-Detail 3 4 6 3 5" xfId="18231"/>
    <cellStyle name="RowTitles1-Detail 3 4 6 4" xfId="18232"/>
    <cellStyle name="RowTitles1-Detail 3 4 6 4 2" xfId="18233"/>
    <cellStyle name="RowTitles1-Detail 3 4 6 4 2 2" xfId="18234"/>
    <cellStyle name="RowTitles1-Detail 3 4 6 4 3" xfId="18235"/>
    <cellStyle name="RowTitles1-Detail 3 4 6 5" xfId="18236"/>
    <cellStyle name="RowTitles1-Detail 3 4 6 5 2" xfId="18237"/>
    <cellStyle name="RowTitles1-Detail 3 4 6 5 2 2" xfId="18238"/>
    <cellStyle name="RowTitles1-Detail 3 4 6 6" xfId="18239"/>
    <cellStyle name="RowTitles1-Detail 3 4 6 6 2" xfId="18240"/>
    <cellStyle name="RowTitles1-Detail 3 4 6 7" xfId="18241"/>
    <cellStyle name="RowTitles1-Detail 3 4 7" xfId="18242"/>
    <cellStyle name="RowTitles1-Detail 3 4 7 2" xfId="18243"/>
    <cellStyle name="RowTitles1-Detail 3 4 7 2 2" xfId="18244"/>
    <cellStyle name="RowTitles1-Detail 3 4 7 2 2 2" xfId="18245"/>
    <cellStyle name="RowTitles1-Detail 3 4 7 2 3" xfId="18246"/>
    <cellStyle name="RowTitles1-Detail 3 4 7 3" xfId="18247"/>
    <cellStyle name="RowTitles1-Detail 3 4 7 3 2" xfId="18248"/>
    <cellStyle name="RowTitles1-Detail 3 4 7 3 2 2" xfId="18249"/>
    <cellStyle name="RowTitles1-Detail 3 4 7 4" xfId="18250"/>
    <cellStyle name="RowTitles1-Detail 3 4 7 4 2" xfId="18251"/>
    <cellStyle name="RowTitles1-Detail 3 4 7 5" xfId="18252"/>
    <cellStyle name="RowTitles1-Detail 3 4 8" xfId="18253"/>
    <cellStyle name="RowTitles1-Detail 3 4 8 2" xfId="18254"/>
    <cellStyle name="RowTitles1-Detail 3 4 9" xfId="18255"/>
    <cellStyle name="RowTitles1-Detail 3 4 9 2" xfId="18256"/>
    <cellStyle name="RowTitles1-Detail 3 4 9 2 2" xfId="18257"/>
    <cellStyle name="RowTitles1-Detail 3 4_STUD aligned by INSTIT" xfId="18258"/>
    <cellStyle name="RowTitles1-Detail 3 5" xfId="246"/>
    <cellStyle name="RowTitles1-Detail 3 5 10" xfId="18259"/>
    <cellStyle name="RowTitles1-Detail 3 5 2" xfId="737"/>
    <cellStyle name="RowTitles1-Detail 3 5 2 2" xfId="18260"/>
    <cellStyle name="RowTitles1-Detail 3 5 2 2 2" xfId="18261"/>
    <cellStyle name="RowTitles1-Detail 3 5 2 2 2 2" xfId="18262"/>
    <cellStyle name="RowTitles1-Detail 3 5 2 2 2 2 2" xfId="18263"/>
    <cellStyle name="RowTitles1-Detail 3 5 2 2 2 3" xfId="18264"/>
    <cellStyle name="RowTitles1-Detail 3 5 2 2 3" xfId="18265"/>
    <cellStyle name="RowTitles1-Detail 3 5 2 2 3 2" xfId="18266"/>
    <cellStyle name="RowTitles1-Detail 3 5 2 2 3 2 2" xfId="18267"/>
    <cellStyle name="RowTitles1-Detail 3 5 2 2 4" xfId="18268"/>
    <cellStyle name="RowTitles1-Detail 3 5 2 2 4 2" xfId="18269"/>
    <cellStyle name="RowTitles1-Detail 3 5 2 2 5" xfId="18270"/>
    <cellStyle name="RowTitles1-Detail 3 5 2 3" xfId="18271"/>
    <cellStyle name="RowTitles1-Detail 3 5 2 3 2" xfId="18272"/>
    <cellStyle name="RowTitles1-Detail 3 5 2 3 2 2" xfId="18273"/>
    <cellStyle name="RowTitles1-Detail 3 5 2 3 2 2 2" xfId="18274"/>
    <cellStyle name="RowTitles1-Detail 3 5 2 3 2 3" xfId="18275"/>
    <cellStyle name="RowTitles1-Detail 3 5 2 3 3" xfId="18276"/>
    <cellStyle name="RowTitles1-Detail 3 5 2 3 3 2" xfId="18277"/>
    <cellStyle name="RowTitles1-Detail 3 5 2 3 3 2 2" xfId="18278"/>
    <cellStyle name="RowTitles1-Detail 3 5 2 3 4" xfId="18279"/>
    <cellStyle name="RowTitles1-Detail 3 5 2 3 4 2" xfId="18280"/>
    <cellStyle name="RowTitles1-Detail 3 5 2 3 5" xfId="18281"/>
    <cellStyle name="RowTitles1-Detail 3 5 2 4" xfId="18282"/>
    <cellStyle name="RowTitles1-Detail 3 5 2 4 2" xfId="18283"/>
    <cellStyle name="RowTitles1-Detail 3 5 2 5" xfId="18284"/>
    <cellStyle name="RowTitles1-Detail 3 5 2 5 2" xfId="18285"/>
    <cellStyle name="RowTitles1-Detail 3 5 2 5 2 2" xfId="18286"/>
    <cellStyle name="RowTitles1-Detail 3 5 2 5 3" xfId="18287"/>
    <cellStyle name="RowTitles1-Detail 3 5 2 6" xfId="18288"/>
    <cellStyle name="RowTitles1-Detail 3 5 2 6 2" xfId="18289"/>
    <cellStyle name="RowTitles1-Detail 3 5 2 6 2 2" xfId="18290"/>
    <cellStyle name="RowTitles1-Detail 3 5 2 7" xfId="18291"/>
    <cellStyle name="RowTitles1-Detail 3 5 2 7 2" xfId="18292"/>
    <cellStyle name="RowTitles1-Detail 3 5 2 8" xfId="18293"/>
    <cellStyle name="RowTitles1-Detail 3 5 2 9" xfId="18294"/>
    <cellStyle name="RowTitles1-Detail 3 5 3" xfId="18295"/>
    <cellStyle name="RowTitles1-Detail 3 5 3 2" xfId="18296"/>
    <cellStyle name="RowTitles1-Detail 3 5 3 2 2" xfId="18297"/>
    <cellStyle name="RowTitles1-Detail 3 5 3 2 2 2" xfId="18298"/>
    <cellStyle name="RowTitles1-Detail 3 5 3 2 2 2 2" xfId="18299"/>
    <cellStyle name="RowTitles1-Detail 3 5 3 2 2 3" xfId="18300"/>
    <cellStyle name="RowTitles1-Detail 3 5 3 2 3" xfId="18301"/>
    <cellStyle name="RowTitles1-Detail 3 5 3 2 3 2" xfId="18302"/>
    <cellStyle name="RowTitles1-Detail 3 5 3 2 3 2 2" xfId="18303"/>
    <cellStyle name="RowTitles1-Detail 3 5 3 2 4" xfId="18304"/>
    <cellStyle name="RowTitles1-Detail 3 5 3 2 4 2" xfId="18305"/>
    <cellStyle name="RowTitles1-Detail 3 5 3 2 5" xfId="18306"/>
    <cellStyle name="RowTitles1-Detail 3 5 3 3" xfId="18307"/>
    <cellStyle name="RowTitles1-Detail 3 5 3 3 2" xfId="18308"/>
    <cellStyle name="RowTitles1-Detail 3 5 3 3 2 2" xfId="18309"/>
    <cellStyle name="RowTitles1-Detail 3 5 3 3 2 2 2" xfId="18310"/>
    <cellStyle name="RowTitles1-Detail 3 5 3 3 2 3" xfId="18311"/>
    <cellStyle name="RowTitles1-Detail 3 5 3 3 3" xfId="18312"/>
    <cellStyle name="RowTitles1-Detail 3 5 3 3 3 2" xfId="18313"/>
    <cellStyle name="RowTitles1-Detail 3 5 3 3 3 2 2" xfId="18314"/>
    <cellStyle name="RowTitles1-Detail 3 5 3 3 4" xfId="18315"/>
    <cellStyle name="RowTitles1-Detail 3 5 3 3 4 2" xfId="18316"/>
    <cellStyle name="RowTitles1-Detail 3 5 3 3 5" xfId="18317"/>
    <cellStyle name="RowTitles1-Detail 3 5 3 4" xfId="18318"/>
    <cellStyle name="RowTitles1-Detail 3 5 3 4 2" xfId="18319"/>
    <cellStyle name="RowTitles1-Detail 3 5 3 5" xfId="18320"/>
    <cellStyle name="RowTitles1-Detail 3 5 3 5 2" xfId="18321"/>
    <cellStyle name="RowTitles1-Detail 3 5 3 5 2 2" xfId="18322"/>
    <cellStyle name="RowTitles1-Detail 3 5 4" xfId="18323"/>
    <cellStyle name="RowTitles1-Detail 3 5 4 2" xfId="18324"/>
    <cellStyle name="RowTitles1-Detail 3 5 4 2 2" xfId="18325"/>
    <cellStyle name="RowTitles1-Detail 3 5 4 2 2 2" xfId="18326"/>
    <cellStyle name="RowTitles1-Detail 3 5 4 2 2 2 2" xfId="18327"/>
    <cellStyle name="RowTitles1-Detail 3 5 4 2 2 3" xfId="18328"/>
    <cellStyle name="RowTitles1-Detail 3 5 4 2 3" xfId="18329"/>
    <cellStyle name="RowTitles1-Detail 3 5 4 2 3 2" xfId="18330"/>
    <cellStyle name="RowTitles1-Detail 3 5 4 2 3 2 2" xfId="18331"/>
    <cellStyle name="RowTitles1-Detail 3 5 4 2 4" xfId="18332"/>
    <cellStyle name="RowTitles1-Detail 3 5 4 2 4 2" xfId="18333"/>
    <cellStyle name="RowTitles1-Detail 3 5 4 2 5" xfId="18334"/>
    <cellStyle name="RowTitles1-Detail 3 5 4 3" xfId="18335"/>
    <cellStyle name="RowTitles1-Detail 3 5 4 3 2" xfId="18336"/>
    <cellStyle name="RowTitles1-Detail 3 5 4 3 2 2" xfId="18337"/>
    <cellStyle name="RowTitles1-Detail 3 5 4 3 2 2 2" xfId="18338"/>
    <cellStyle name="RowTitles1-Detail 3 5 4 3 2 3" xfId="18339"/>
    <cellStyle name="RowTitles1-Detail 3 5 4 3 3" xfId="18340"/>
    <cellStyle name="RowTitles1-Detail 3 5 4 3 3 2" xfId="18341"/>
    <cellStyle name="RowTitles1-Detail 3 5 4 3 3 2 2" xfId="18342"/>
    <cellStyle name="RowTitles1-Detail 3 5 4 3 4" xfId="18343"/>
    <cellStyle name="RowTitles1-Detail 3 5 4 3 4 2" xfId="18344"/>
    <cellStyle name="RowTitles1-Detail 3 5 4 3 5" xfId="18345"/>
    <cellStyle name="RowTitles1-Detail 3 5 4 4" xfId="18346"/>
    <cellStyle name="RowTitles1-Detail 3 5 4 4 2" xfId="18347"/>
    <cellStyle name="RowTitles1-Detail 3 5 4 4 2 2" xfId="18348"/>
    <cellStyle name="RowTitles1-Detail 3 5 4 4 3" xfId="18349"/>
    <cellStyle name="RowTitles1-Detail 3 5 4 5" xfId="18350"/>
    <cellStyle name="RowTitles1-Detail 3 5 4 5 2" xfId="18351"/>
    <cellStyle name="RowTitles1-Detail 3 5 4 5 2 2" xfId="18352"/>
    <cellStyle name="RowTitles1-Detail 3 5 4 6" xfId="18353"/>
    <cellStyle name="RowTitles1-Detail 3 5 4 6 2" xfId="18354"/>
    <cellStyle name="RowTitles1-Detail 3 5 4 7" xfId="18355"/>
    <cellStyle name="RowTitles1-Detail 3 5 5" xfId="18356"/>
    <cellStyle name="RowTitles1-Detail 3 5 5 2" xfId="18357"/>
    <cellStyle name="RowTitles1-Detail 3 5 5 2 2" xfId="18358"/>
    <cellStyle name="RowTitles1-Detail 3 5 5 2 2 2" xfId="18359"/>
    <cellStyle name="RowTitles1-Detail 3 5 5 2 2 2 2" xfId="18360"/>
    <cellStyle name="RowTitles1-Detail 3 5 5 2 2 3" xfId="18361"/>
    <cellStyle name="RowTitles1-Detail 3 5 5 2 3" xfId="18362"/>
    <cellStyle name="RowTitles1-Detail 3 5 5 2 3 2" xfId="18363"/>
    <cellStyle name="RowTitles1-Detail 3 5 5 2 3 2 2" xfId="18364"/>
    <cellStyle name="RowTitles1-Detail 3 5 5 2 4" xfId="18365"/>
    <cellStyle name="RowTitles1-Detail 3 5 5 2 4 2" xfId="18366"/>
    <cellStyle name="RowTitles1-Detail 3 5 5 2 5" xfId="18367"/>
    <cellStyle name="RowTitles1-Detail 3 5 5 3" xfId="18368"/>
    <cellStyle name="RowTitles1-Detail 3 5 5 3 2" xfId="18369"/>
    <cellStyle name="RowTitles1-Detail 3 5 5 3 2 2" xfId="18370"/>
    <cellStyle name="RowTitles1-Detail 3 5 5 3 2 2 2" xfId="18371"/>
    <cellStyle name="RowTitles1-Detail 3 5 5 3 2 3" xfId="18372"/>
    <cellStyle name="RowTitles1-Detail 3 5 5 3 3" xfId="18373"/>
    <cellStyle name="RowTitles1-Detail 3 5 5 3 3 2" xfId="18374"/>
    <cellStyle name="RowTitles1-Detail 3 5 5 3 3 2 2" xfId="18375"/>
    <cellStyle name="RowTitles1-Detail 3 5 5 3 4" xfId="18376"/>
    <cellStyle name="RowTitles1-Detail 3 5 5 3 4 2" xfId="18377"/>
    <cellStyle name="RowTitles1-Detail 3 5 5 3 5" xfId="18378"/>
    <cellStyle name="RowTitles1-Detail 3 5 5 4" xfId="18379"/>
    <cellStyle name="RowTitles1-Detail 3 5 5 4 2" xfId="18380"/>
    <cellStyle name="RowTitles1-Detail 3 5 5 4 2 2" xfId="18381"/>
    <cellStyle name="RowTitles1-Detail 3 5 5 4 3" xfId="18382"/>
    <cellStyle name="RowTitles1-Detail 3 5 5 5" xfId="18383"/>
    <cellStyle name="RowTitles1-Detail 3 5 5 5 2" xfId="18384"/>
    <cellStyle name="RowTitles1-Detail 3 5 5 5 2 2" xfId="18385"/>
    <cellStyle name="RowTitles1-Detail 3 5 5 6" xfId="18386"/>
    <cellStyle name="RowTitles1-Detail 3 5 5 6 2" xfId="18387"/>
    <cellStyle name="RowTitles1-Detail 3 5 5 7" xfId="18388"/>
    <cellStyle name="RowTitles1-Detail 3 5 6" xfId="18389"/>
    <cellStyle name="RowTitles1-Detail 3 5 6 2" xfId="18390"/>
    <cellStyle name="RowTitles1-Detail 3 5 6 2 2" xfId="18391"/>
    <cellStyle name="RowTitles1-Detail 3 5 6 2 2 2" xfId="18392"/>
    <cellStyle name="RowTitles1-Detail 3 5 6 2 2 2 2" xfId="18393"/>
    <cellStyle name="RowTitles1-Detail 3 5 6 2 2 3" xfId="18394"/>
    <cellStyle name="RowTitles1-Detail 3 5 6 2 3" xfId="18395"/>
    <cellStyle name="RowTitles1-Detail 3 5 6 2 3 2" xfId="18396"/>
    <cellStyle name="RowTitles1-Detail 3 5 6 2 3 2 2" xfId="18397"/>
    <cellStyle name="RowTitles1-Detail 3 5 6 2 4" xfId="18398"/>
    <cellStyle name="RowTitles1-Detail 3 5 6 2 4 2" xfId="18399"/>
    <cellStyle name="RowTitles1-Detail 3 5 6 2 5" xfId="18400"/>
    <cellStyle name="RowTitles1-Detail 3 5 6 3" xfId="18401"/>
    <cellStyle name="RowTitles1-Detail 3 5 6 3 2" xfId="18402"/>
    <cellStyle name="RowTitles1-Detail 3 5 6 3 2 2" xfId="18403"/>
    <cellStyle name="RowTitles1-Detail 3 5 6 3 2 2 2" xfId="18404"/>
    <cellStyle name="RowTitles1-Detail 3 5 6 3 2 3" xfId="18405"/>
    <cellStyle name="RowTitles1-Detail 3 5 6 3 3" xfId="18406"/>
    <cellStyle name="RowTitles1-Detail 3 5 6 3 3 2" xfId="18407"/>
    <cellStyle name="RowTitles1-Detail 3 5 6 3 3 2 2" xfId="18408"/>
    <cellStyle name="RowTitles1-Detail 3 5 6 3 4" xfId="18409"/>
    <cellStyle name="RowTitles1-Detail 3 5 6 3 4 2" xfId="18410"/>
    <cellStyle name="RowTitles1-Detail 3 5 6 3 5" xfId="18411"/>
    <cellStyle name="RowTitles1-Detail 3 5 6 4" xfId="18412"/>
    <cellStyle name="RowTitles1-Detail 3 5 6 4 2" xfId="18413"/>
    <cellStyle name="RowTitles1-Detail 3 5 6 4 2 2" xfId="18414"/>
    <cellStyle name="RowTitles1-Detail 3 5 6 4 3" xfId="18415"/>
    <cellStyle name="RowTitles1-Detail 3 5 6 5" xfId="18416"/>
    <cellStyle name="RowTitles1-Detail 3 5 6 5 2" xfId="18417"/>
    <cellStyle name="RowTitles1-Detail 3 5 6 5 2 2" xfId="18418"/>
    <cellStyle name="RowTitles1-Detail 3 5 6 6" xfId="18419"/>
    <cellStyle name="RowTitles1-Detail 3 5 6 6 2" xfId="18420"/>
    <cellStyle name="RowTitles1-Detail 3 5 6 7" xfId="18421"/>
    <cellStyle name="RowTitles1-Detail 3 5 7" xfId="18422"/>
    <cellStyle name="RowTitles1-Detail 3 5 7 2" xfId="18423"/>
    <cellStyle name="RowTitles1-Detail 3 5 7 2 2" xfId="18424"/>
    <cellStyle name="RowTitles1-Detail 3 5 7 2 2 2" xfId="18425"/>
    <cellStyle name="RowTitles1-Detail 3 5 7 2 3" xfId="18426"/>
    <cellStyle name="RowTitles1-Detail 3 5 7 3" xfId="18427"/>
    <cellStyle name="RowTitles1-Detail 3 5 7 3 2" xfId="18428"/>
    <cellStyle name="RowTitles1-Detail 3 5 7 3 2 2" xfId="18429"/>
    <cellStyle name="RowTitles1-Detail 3 5 7 4" xfId="18430"/>
    <cellStyle name="RowTitles1-Detail 3 5 7 4 2" xfId="18431"/>
    <cellStyle name="RowTitles1-Detail 3 5 7 5" xfId="18432"/>
    <cellStyle name="RowTitles1-Detail 3 5 8" xfId="18433"/>
    <cellStyle name="RowTitles1-Detail 3 5 8 2" xfId="18434"/>
    <cellStyle name="RowTitles1-Detail 3 5 8 2 2" xfId="18435"/>
    <cellStyle name="RowTitles1-Detail 3 5 8 2 2 2" xfId="18436"/>
    <cellStyle name="RowTitles1-Detail 3 5 8 2 3" xfId="18437"/>
    <cellStyle name="RowTitles1-Detail 3 5 8 3" xfId="18438"/>
    <cellStyle name="RowTitles1-Detail 3 5 8 3 2" xfId="18439"/>
    <cellStyle name="RowTitles1-Detail 3 5 8 3 2 2" xfId="18440"/>
    <cellStyle name="RowTitles1-Detail 3 5 8 4" xfId="18441"/>
    <cellStyle name="RowTitles1-Detail 3 5 8 4 2" xfId="18442"/>
    <cellStyle name="RowTitles1-Detail 3 5 8 5" xfId="18443"/>
    <cellStyle name="RowTitles1-Detail 3 5 9" xfId="18444"/>
    <cellStyle name="RowTitles1-Detail 3 5 9 2" xfId="18445"/>
    <cellStyle name="RowTitles1-Detail 3 5 9 2 2" xfId="18446"/>
    <cellStyle name="RowTitles1-Detail 3 5_STUD aligned by INSTIT" xfId="18447"/>
    <cellStyle name="RowTitles1-Detail 3 6" xfId="247"/>
    <cellStyle name="RowTitles1-Detail 3 6 10" xfId="18448"/>
    <cellStyle name="RowTitles1-Detail 3 6 2" xfId="738"/>
    <cellStyle name="RowTitles1-Detail 3 6 2 2" xfId="18449"/>
    <cellStyle name="RowTitles1-Detail 3 6 2 2 2" xfId="18450"/>
    <cellStyle name="RowTitles1-Detail 3 6 2 2 2 2" xfId="18451"/>
    <cellStyle name="RowTitles1-Detail 3 6 2 2 2 2 2" xfId="18452"/>
    <cellStyle name="RowTitles1-Detail 3 6 2 2 2 3" xfId="18453"/>
    <cellStyle name="RowTitles1-Detail 3 6 2 2 3" xfId="18454"/>
    <cellStyle name="RowTitles1-Detail 3 6 2 2 3 2" xfId="18455"/>
    <cellStyle name="RowTitles1-Detail 3 6 2 2 3 2 2" xfId="18456"/>
    <cellStyle name="RowTitles1-Detail 3 6 2 2 4" xfId="18457"/>
    <cellStyle name="RowTitles1-Detail 3 6 2 2 4 2" xfId="18458"/>
    <cellStyle name="RowTitles1-Detail 3 6 2 2 5" xfId="18459"/>
    <cellStyle name="RowTitles1-Detail 3 6 2 3" xfId="18460"/>
    <cellStyle name="RowTitles1-Detail 3 6 2 3 2" xfId="18461"/>
    <cellStyle name="RowTitles1-Detail 3 6 2 3 2 2" xfId="18462"/>
    <cellStyle name="RowTitles1-Detail 3 6 2 3 2 2 2" xfId="18463"/>
    <cellStyle name="RowTitles1-Detail 3 6 2 3 2 3" xfId="18464"/>
    <cellStyle name="RowTitles1-Detail 3 6 2 3 3" xfId="18465"/>
    <cellStyle name="RowTitles1-Detail 3 6 2 3 3 2" xfId="18466"/>
    <cellStyle name="RowTitles1-Detail 3 6 2 3 3 2 2" xfId="18467"/>
    <cellStyle name="RowTitles1-Detail 3 6 2 3 4" xfId="18468"/>
    <cellStyle name="RowTitles1-Detail 3 6 2 3 4 2" xfId="18469"/>
    <cellStyle name="RowTitles1-Detail 3 6 2 3 5" xfId="18470"/>
    <cellStyle name="RowTitles1-Detail 3 6 2 4" xfId="18471"/>
    <cellStyle name="RowTitles1-Detail 3 6 2 4 2" xfId="18472"/>
    <cellStyle name="RowTitles1-Detail 3 6 2 5" xfId="18473"/>
    <cellStyle name="RowTitles1-Detail 3 6 2 5 2" xfId="18474"/>
    <cellStyle name="RowTitles1-Detail 3 6 2 5 2 2" xfId="18475"/>
    <cellStyle name="RowTitles1-Detail 3 6 2 5 3" xfId="18476"/>
    <cellStyle name="RowTitles1-Detail 3 6 2 6" xfId="18477"/>
    <cellStyle name="RowTitles1-Detail 3 6 2 6 2" xfId="18478"/>
    <cellStyle name="RowTitles1-Detail 3 6 2 6 2 2" xfId="18479"/>
    <cellStyle name="RowTitles1-Detail 3 6 2 7" xfId="18480"/>
    <cellStyle name="RowTitles1-Detail 3 6 3" xfId="18481"/>
    <cellStyle name="RowTitles1-Detail 3 6 3 2" xfId="18482"/>
    <cellStyle name="RowTitles1-Detail 3 6 3 2 2" xfId="18483"/>
    <cellStyle name="RowTitles1-Detail 3 6 3 2 2 2" xfId="18484"/>
    <cellStyle name="RowTitles1-Detail 3 6 3 2 2 2 2" xfId="18485"/>
    <cellStyle name="RowTitles1-Detail 3 6 3 2 2 3" xfId="18486"/>
    <cellStyle name="RowTitles1-Detail 3 6 3 2 3" xfId="18487"/>
    <cellStyle name="RowTitles1-Detail 3 6 3 2 3 2" xfId="18488"/>
    <cellStyle name="RowTitles1-Detail 3 6 3 2 3 2 2" xfId="18489"/>
    <cellStyle name="RowTitles1-Detail 3 6 3 2 4" xfId="18490"/>
    <cellStyle name="RowTitles1-Detail 3 6 3 2 4 2" xfId="18491"/>
    <cellStyle name="RowTitles1-Detail 3 6 3 2 5" xfId="18492"/>
    <cellStyle name="RowTitles1-Detail 3 6 3 3" xfId="18493"/>
    <cellStyle name="RowTitles1-Detail 3 6 3 3 2" xfId="18494"/>
    <cellStyle name="RowTitles1-Detail 3 6 3 3 2 2" xfId="18495"/>
    <cellStyle name="RowTitles1-Detail 3 6 3 3 2 2 2" xfId="18496"/>
    <cellStyle name="RowTitles1-Detail 3 6 3 3 2 3" xfId="18497"/>
    <cellStyle name="RowTitles1-Detail 3 6 3 3 3" xfId="18498"/>
    <cellStyle name="RowTitles1-Detail 3 6 3 3 3 2" xfId="18499"/>
    <cellStyle name="RowTitles1-Detail 3 6 3 3 3 2 2" xfId="18500"/>
    <cellStyle name="RowTitles1-Detail 3 6 3 3 4" xfId="18501"/>
    <cellStyle name="RowTitles1-Detail 3 6 3 3 4 2" xfId="18502"/>
    <cellStyle name="RowTitles1-Detail 3 6 3 3 5" xfId="18503"/>
    <cellStyle name="RowTitles1-Detail 3 6 3 4" xfId="18504"/>
    <cellStyle name="RowTitles1-Detail 3 6 3 4 2" xfId="18505"/>
    <cellStyle name="RowTitles1-Detail 3 6 3 5" xfId="18506"/>
    <cellStyle name="RowTitles1-Detail 3 6 3 5 2" xfId="18507"/>
    <cellStyle name="RowTitles1-Detail 3 6 3 5 2 2" xfId="18508"/>
    <cellStyle name="RowTitles1-Detail 3 6 3 6" xfId="18509"/>
    <cellStyle name="RowTitles1-Detail 3 6 3 6 2" xfId="18510"/>
    <cellStyle name="RowTitles1-Detail 3 6 3 7" xfId="18511"/>
    <cellStyle name="RowTitles1-Detail 3 6 4" xfId="18512"/>
    <cellStyle name="RowTitles1-Detail 3 6 4 2" xfId="18513"/>
    <cellStyle name="RowTitles1-Detail 3 6 4 2 2" xfId="18514"/>
    <cellStyle name="RowTitles1-Detail 3 6 4 2 2 2" xfId="18515"/>
    <cellStyle name="RowTitles1-Detail 3 6 4 2 2 2 2" xfId="18516"/>
    <cellStyle name="RowTitles1-Detail 3 6 4 2 2 3" xfId="18517"/>
    <cellStyle name="RowTitles1-Detail 3 6 4 2 3" xfId="18518"/>
    <cellStyle name="RowTitles1-Detail 3 6 4 2 3 2" xfId="18519"/>
    <cellStyle name="RowTitles1-Detail 3 6 4 2 3 2 2" xfId="18520"/>
    <cellStyle name="RowTitles1-Detail 3 6 4 2 4" xfId="18521"/>
    <cellStyle name="RowTitles1-Detail 3 6 4 2 4 2" xfId="18522"/>
    <cellStyle name="RowTitles1-Detail 3 6 4 2 5" xfId="18523"/>
    <cellStyle name="RowTitles1-Detail 3 6 4 3" xfId="18524"/>
    <cellStyle name="RowTitles1-Detail 3 6 4 3 2" xfId="18525"/>
    <cellStyle name="RowTitles1-Detail 3 6 4 3 2 2" xfId="18526"/>
    <cellStyle name="RowTitles1-Detail 3 6 4 3 2 2 2" xfId="18527"/>
    <cellStyle name="RowTitles1-Detail 3 6 4 3 2 3" xfId="18528"/>
    <cellStyle name="RowTitles1-Detail 3 6 4 3 3" xfId="18529"/>
    <cellStyle name="RowTitles1-Detail 3 6 4 3 3 2" xfId="18530"/>
    <cellStyle name="RowTitles1-Detail 3 6 4 3 3 2 2" xfId="18531"/>
    <cellStyle name="RowTitles1-Detail 3 6 4 3 4" xfId="18532"/>
    <cellStyle name="RowTitles1-Detail 3 6 4 3 4 2" xfId="18533"/>
    <cellStyle name="RowTitles1-Detail 3 6 4 3 5" xfId="18534"/>
    <cellStyle name="RowTitles1-Detail 3 6 4 4" xfId="18535"/>
    <cellStyle name="RowTitles1-Detail 3 6 4 4 2" xfId="18536"/>
    <cellStyle name="RowTitles1-Detail 3 6 4 5" xfId="18537"/>
    <cellStyle name="RowTitles1-Detail 3 6 4 5 2" xfId="18538"/>
    <cellStyle name="RowTitles1-Detail 3 6 4 5 2 2" xfId="18539"/>
    <cellStyle name="RowTitles1-Detail 3 6 4 5 3" xfId="18540"/>
    <cellStyle name="RowTitles1-Detail 3 6 4 6" xfId="18541"/>
    <cellStyle name="RowTitles1-Detail 3 6 4 6 2" xfId="18542"/>
    <cellStyle name="RowTitles1-Detail 3 6 4 6 2 2" xfId="18543"/>
    <cellStyle name="RowTitles1-Detail 3 6 4 7" xfId="18544"/>
    <cellStyle name="RowTitles1-Detail 3 6 4 7 2" xfId="18545"/>
    <cellStyle name="RowTitles1-Detail 3 6 4 8" xfId="18546"/>
    <cellStyle name="RowTitles1-Detail 3 6 5" xfId="18547"/>
    <cellStyle name="RowTitles1-Detail 3 6 5 2" xfId="18548"/>
    <cellStyle name="RowTitles1-Detail 3 6 5 2 2" xfId="18549"/>
    <cellStyle name="RowTitles1-Detail 3 6 5 2 2 2" xfId="18550"/>
    <cellStyle name="RowTitles1-Detail 3 6 5 2 2 2 2" xfId="18551"/>
    <cellStyle name="RowTitles1-Detail 3 6 5 2 2 3" xfId="18552"/>
    <cellStyle name="RowTitles1-Detail 3 6 5 2 3" xfId="18553"/>
    <cellStyle name="RowTitles1-Detail 3 6 5 2 3 2" xfId="18554"/>
    <cellStyle name="RowTitles1-Detail 3 6 5 2 3 2 2" xfId="18555"/>
    <cellStyle name="RowTitles1-Detail 3 6 5 2 4" xfId="18556"/>
    <cellStyle name="RowTitles1-Detail 3 6 5 2 4 2" xfId="18557"/>
    <cellStyle name="RowTitles1-Detail 3 6 5 2 5" xfId="18558"/>
    <cellStyle name="RowTitles1-Detail 3 6 5 3" xfId="18559"/>
    <cellStyle name="RowTitles1-Detail 3 6 5 3 2" xfId="18560"/>
    <cellStyle name="RowTitles1-Detail 3 6 5 3 2 2" xfId="18561"/>
    <cellStyle name="RowTitles1-Detail 3 6 5 3 2 2 2" xfId="18562"/>
    <cellStyle name="RowTitles1-Detail 3 6 5 3 2 3" xfId="18563"/>
    <cellStyle name="RowTitles1-Detail 3 6 5 3 3" xfId="18564"/>
    <cellStyle name="RowTitles1-Detail 3 6 5 3 3 2" xfId="18565"/>
    <cellStyle name="RowTitles1-Detail 3 6 5 3 3 2 2" xfId="18566"/>
    <cellStyle name="RowTitles1-Detail 3 6 5 3 4" xfId="18567"/>
    <cellStyle name="RowTitles1-Detail 3 6 5 3 4 2" xfId="18568"/>
    <cellStyle name="RowTitles1-Detail 3 6 5 3 5" xfId="18569"/>
    <cellStyle name="RowTitles1-Detail 3 6 5 4" xfId="18570"/>
    <cellStyle name="RowTitles1-Detail 3 6 5 4 2" xfId="18571"/>
    <cellStyle name="RowTitles1-Detail 3 6 5 4 2 2" xfId="18572"/>
    <cellStyle name="RowTitles1-Detail 3 6 5 4 3" xfId="18573"/>
    <cellStyle name="RowTitles1-Detail 3 6 5 5" xfId="18574"/>
    <cellStyle name="RowTitles1-Detail 3 6 5 5 2" xfId="18575"/>
    <cellStyle name="RowTitles1-Detail 3 6 5 5 2 2" xfId="18576"/>
    <cellStyle name="RowTitles1-Detail 3 6 5 6" xfId="18577"/>
    <cellStyle name="RowTitles1-Detail 3 6 5 6 2" xfId="18578"/>
    <cellStyle name="RowTitles1-Detail 3 6 5 7" xfId="18579"/>
    <cellStyle name="RowTitles1-Detail 3 6 6" xfId="18580"/>
    <cellStyle name="RowTitles1-Detail 3 6 6 2" xfId="18581"/>
    <cellStyle name="RowTitles1-Detail 3 6 6 2 2" xfId="18582"/>
    <cellStyle name="RowTitles1-Detail 3 6 6 2 2 2" xfId="18583"/>
    <cellStyle name="RowTitles1-Detail 3 6 6 2 2 2 2" xfId="18584"/>
    <cellStyle name="RowTitles1-Detail 3 6 6 2 2 3" xfId="18585"/>
    <cellStyle name="RowTitles1-Detail 3 6 6 2 3" xfId="18586"/>
    <cellStyle name="RowTitles1-Detail 3 6 6 2 3 2" xfId="18587"/>
    <cellStyle name="RowTitles1-Detail 3 6 6 2 3 2 2" xfId="18588"/>
    <cellStyle name="RowTitles1-Detail 3 6 6 2 4" xfId="18589"/>
    <cellStyle name="RowTitles1-Detail 3 6 6 2 4 2" xfId="18590"/>
    <cellStyle name="RowTitles1-Detail 3 6 6 2 5" xfId="18591"/>
    <cellStyle name="RowTitles1-Detail 3 6 6 3" xfId="18592"/>
    <cellStyle name="RowTitles1-Detail 3 6 6 3 2" xfId="18593"/>
    <cellStyle name="RowTitles1-Detail 3 6 6 3 2 2" xfId="18594"/>
    <cellStyle name="RowTitles1-Detail 3 6 6 3 2 2 2" xfId="18595"/>
    <cellStyle name="RowTitles1-Detail 3 6 6 3 2 3" xfId="18596"/>
    <cellStyle name="RowTitles1-Detail 3 6 6 3 3" xfId="18597"/>
    <cellStyle name="RowTitles1-Detail 3 6 6 3 3 2" xfId="18598"/>
    <cellStyle name="RowTitles1-Detail 3 6 6 3 3 2 2" xfId="18599"/>
    <cellStyle name="RowTitles1-Detail 3 6 6 3 4" xfId="18600"/>
    <cellStyle name="RowTitles1-Detail 3 6 6 3 4 2" xfId="18601"/>
    <cellStyle name="RowTitles1-Detail 3 6 6 3 5" xfId="18602"/>
    <cellStyle name="RowTitles1-Detail 3 6 6 4" xfId="18603"/>
    <cellStyle name="RowTitles1-Detail 3 6 6 4 2" xfId="18604"/>
    <cellStyle name="RowTitles1-Detail 3 6 6 4 2 2" xfId="18605"/>
    <cellStyle name="RowTitles1-Detail 3 6 6 4 3" xfId="18606"/>
    <cellStyle name="RowTitles1-Detail 3 6 6 5" xfId="18607"/>
    <cellStyle name="RowTitles1-Detail 3 6 6 5 2" xfId="18608"/>
    <cellStyle name="RowTitles1-Detail 3 6 6 5 2 2" xfId="18609"/>
    <cellStyle name="RowTitles1-Detail 3 6 6 6" xfId="18610"/>
    <cellStyle name="RowTitles1-Detail 3 6 6 6 2" xfId="18611"/>
    <cellStyle name="RowTitles1-Detail 3 6 6 7" xfId="18612"/>
    <cellStyle name="RowTitles1-Detail 3 6 7" xfId="18613"/>
    <cellStyle name="RowTitles1-Detail 3 6 7 2" xfId="18614"/>
    <cellStyle name="RowTitles1-Detail 3 6 7 2 2" xfId="18615"/>
    <cellStyle name="RowTitles1-Detail 3 6 7 2 2 2" xfId="18616"/>
    <cellStyle name="RowTitles1-Detail 3 6 7 2 3" xfId="18617"/>
    <cellStyle name="RowTitles1-Detail 3 6 7 3" xfId="18618"/>
    <cellStyle name="RowTitles1-Detail 3 6 7 3 2" xfId="18619"/>
    <cellStyle name="RowTitles1-Detail 3 6 7 3 2 2" xfId="18620"/>
    <cellStyle name="RowTitles1-Detail 3 6 7 4" xfId="18621"/>
    <cellStyle name="RowTitles1-Detail 3 6 7 4 2" xfId="18622"/>
    <cellStyle name="RowTitles1-Detail 3 6 7 5" xfId="18623"/>
    <cellStyle name="RowTitles1-Detail 3 6 8" xfId="18624"/>
    <cellStyle name="RowTitles1-Detail 3 6 8 2" xfId="18625"/>
    <cellStyle name="RowTitles1-Detail 3 6 9" xfId="18626"/>
    <cellStyle name="RowTitles1-Detail 3 6 9 2" xfId="18627"/>
    <cellStyle name="RowTitles1-Detail 3 6 9 2 2" xfId="18628"/>
    <cellStyle name="RowTitles1-Detail 3 6_STUD aligned by INSTIT" xfId="18629"/>
    <cellStyle name="RowTitles1-Detail 3 7" xfId="248"/>
    <cellStyle name="RowTitles1-Detail 3 7 2" xfId="18630"/>
    <cellStyle name="RowTitles1-Detail 3 7 2 2" xfId="18631"/>
    <cellStyle name="RowTitles1-Detail 3 7 2 2 2" xfId="18632"/>
    <cellStyle name="RowTitles1-Detail 3 7 2 2 2 2" xfId="18633"/>
    <cellStyle name="RowTitles1-Detail 3 7 2 2 3" xfId="18634"/>
    <cellStyle name="RowTitles1-Detail 3 7 2 3" xfId="18635"/>
    <cellStyle name="RowTitles1-Detail 3 7 2 3 2" xfId="18636"/>
    <cellStyle name="RowTitles1-Detail 3 7 2 3 2 2" xfId="18637"/>
    <cellStyle name="RowTitles1-Detail 3 7 2 4" xfId="18638"/>
    <cellStyle name="RowTitles1-Detail 3 7 2 4 2" xfId="18639"/>
    <cellStyle name="RowTitles1-Detail 3 7 2 5" xfId="18640"/>
    <cellStyle name="RowTitles1-Detail 3 7 3" xfId="18641"/>
    <cellStyle name="RowTitles1-Detail 3 7 3 2" xfId="18642"/>
    <cellStyle name="RowTitles1-Detail 3 7 3 2 2" xfId="18643"/>
    <cellStyle name="RowTitles1-Detail 3 7 3 2 2 2" xfId="18644"/>
    <cellStyle name="RowTitles1-Detail 3 7 3 2 3" xfId="18645"/>
    <cellStyle name="RowTitles1-Detail 3 7 3 3" xfId="18646"/>
    <cellStyle name="RowTitles1-Detail 3 7 3 3 2" xfId="18647"/>
    <cellStyle name="RowTitles1-Detail 3 7 3 3 2 2" xfId="18648"/>
    <cellStyle name="RowTitles1-Detail 3 7 3 4" xfId="18649"/>
    <cellStyle name="RowTitles1-Detail 3 7 3 4 2" xfId="18650"/>
    <cellStyle name="RowTitles1-Detail 3 7 3 5" xfId="18651"/>
    <cellStyle name="RowTitles1-Detail 3 7 4" xfId="18652"/>
    <cellStyle name="RowTitles1-Detail 3 7 4 2" xfId="18653"/>
    <cellStyle name="RowTitles1-Detail 3 7 5" xfId="18654"/>
    <cellStyle name="RowTitles1-Detail 3 7 5 2" xfId="18655"/>
    <cellStyle name="RowTitles1-Detail 3 7 5 2 2" xfId="18656"/>
    <cellStyle name="RowTitles1-Detail 3 7 5 3" xfId="18657"/>
    <cellStyle name="RowTitles1-Detail 3 7 6" xfId="18658"/>
    <cellStyle name="RowTitles1-Detail 3 7 6 2" xfId="18659"/>
    <cellStyle name="RowTitles1-Detail 3 7 6 2 2" xfId="18660"/>
    <cellStyle name="RowTitles1-Detail 3 7 7" xfId="18661"/>
    <cellStyle name="RowTitles1-Detail 3 8" xfId="249"/>
    <cellStyle name="RowTitles1-Detail 3 8 2" xfId="18662"/>
    <cellStyle name="RowTitles1-Detail 3 8 2 2" xfId="18663"/>
    <cellStyle name="RowTitles1-Detail 3 8 2 2 2" xfId="18664"/>
    <cellStyle name="RowTitles1-Detail 3 8 2 2 2 2" xfId="18665"/>
    <cellStyle name="RowTitles1-Detail 3 8 2 2 3" xfId="18666"/>
    <cellStyle name="RowTitles1-Detail 3 8 2 3" xfId="18667"/>
    <cellStyle name="RowTitles1-Detail 3 8 2 3 2" xfId="18668"/>
    <cellStyle name="RowTitles1-Detail 3 8 2 3 2 2" xfId="18669"/>
    <cellStyle name="RowTitles1-Detail 3 8 2 4" xfId="18670"/>
    <cellStyle name="RowTitles1-Detail 3 8 2 4 2" xfId="18671"/>
    <cellStyle name="RowTitles1-Detail 3 8 2 5" xfId="18672"/>
    <cellStyle name="RowTitles1-Detail 3 8 3" xfId="18673"/>
    <cellStyle name="RowTitles1-Detail 3 8 3 2" xfId="18674"/>
    <cellStyle name="RowTitles1-Detail 3 8 3 2 2" xfId="18675"/>
    <cellStyle name="RowTitles1-Detail 3 8 3 2 2 2" xfId="18676"/>
    <cellStyle name="RowTitles1-Detail 3 8 3 2 3" xfId="18677"/>
    <cellStyle name="RowTitles1-Detail 3 8 3 3" xfId="18678"/>
    <cellStyle name="RowTitles1-Detail 3 8 3 3 2" xfId="18679"/>
    <cellStyle name="RowTitles1-Detail 3 8 3 3 2 2" xfId="18680"/>
    <cellStyle name="RowTitles1-Detail 3 8 3 4" xfId="18681"/>
    <cellStyle name="RowTitles1-Detail 3 8 3 4 2" xfId="18682"/>
    <cellStyle name="RowTitles1-Detail 3 8 3 5" xfId="18683"/>
    <cellStyle name="RowTitles1-Detail 3 8 4" xfId="18684"/>
    <cellStyle name="RowTitles1-Detail 3 8 4 2" xfId="18685"/>
    <cellStyle name="RowTitles1-Detail 3 8 5" xfId="18686"/>
    <cellStyle name="RowTitles1-Detail 3 8 5 2" xfId="18687"/>
    <cellStyle name="RowTitles1-Detail 3 8 5 2 2" xfId="18688"/>
    <cellStyle name="RowTitles1-Detail 3 8 6" xfId="18689"/>
    <cellStyle name="RowTitles1-Detail 3 8 6 2" xfId="18690"/>
    <cellStyle name="RowTitles1-Detail 3 8 7" xfId="18691"/>
    <cellStyle name="RowTitles1-Detail 3 8 8" xfId="18692"/>
    <cellStyle name="RowTitles1-Detail 3 9" xfId="250"/>
    <cellStyle name="RowTitles1-Detail 3 9 2" xfId="18693"/>
    <cellStyle name="RowTitles1-Detail 3 9 2 2" xfId="18694"/>
    <cellStyle name="RowTitles1-Detail 3 9 2 2 2" xfId="18695"/>
    <cellStyle name="RowTitles1-Detail 3 9 2 2 2 2" xfId="18696"/>
    <cellStyle name="RowTitles1-Detail 3 9 2 2 3" xfId="18697"/>
    <cellStyle name="RowTitles1-Detail 3 9 2 3" xfId="18698"/>
    <cellStyle name="RowTitles1-Detail 3 9 2 3 2" xfId="18699"/>
    <cellStyle name="RowTitles1-Detail 3 9 2 3 2 2" xfId="18700"/>
    <cellStyle name="RowTitles1-Detail 3 9 2 4" xfId="18701"/>
    <cellStyle name="RowTitles1-Detail 3 9 2 4 2" xfId="18702"/>
    <cellStyle name="RowTitles1-Detail 3 9 2 5" xfId="18703"/>
    <cellStyle name="RowTitles1-Detail 3 9 3" xfId="18704"/>
    <cellStyle name="RowTitles1-Detail 3 9 3 2" xfId="18705"/>
    <cellStyle name="RowTitles1-Detail 3 9 3 2 2" xfId="18706"/>
    <cellStyle name="RowTitles1-Detail 3 9 3 2 2 2" xfId="18707"/>
    <cellStyle name="RowTitles1-Detail 3 9 3 2 3" xfId="18708"/>
    <cellStyle name="RowTitles1-Detail 3 9 3 3" xfId="18709"/>
    <cellStyle name="RowTitles1-Detail 3 9 3 3 2" xfId="18710"/>
    <cellStyle name="RowTitles1-Detail 3 9 3 3 2 2" xfId="18711"/>
    <cellStyle name="RowTitles1-Detail 3 9 3 4" xfId="18712"/>
    <cellStyle name="RowTitles1-Detail 3 9 3 4 2" xfId="18713"/>
    <cellStyle name="RowTitles1-Detail 3 9 3 5" xfId="18714"/>
    <cellStyle name="RowTitles1-Detail 3 9 4" xfId="18715"/>
    <cellStyle name="RowTitles1-Detail 3 9 4 2" xfId="18716"/>
    <cellStyle name="RowTitles1-Detail 3 9 5" xfId="18717"/>
    <cellStyle name="RowTitles1-Detail 3 9 5 2" xfId="18718"/>
    <cellStyle name="RowTitles1-Detail 3 9 5 2 2" xfId="18719"/>
    <cellStyle name="RowTitles1-Detail 3 9 5 3" xfId="18720"/>
    <cellStyle name="RowTitles1-Detail 3 9 6" xfId="18721"/>
    <cellStyle name="RowTitles1-Detail 3 9 6 2" xfId="18722"/>
    <cellStyle name="RowTitles1-Detail 3 9 6 2 2" xfId="18723"/>
    <cellStyle name="RowTitles1-Detail 3 9 7" xfId="18724"/>
    <cellStyle name="RowTitles1-Detail 3 9 7 2" xfId="18725"/>
    <cellStyle name="RowTitles1-Detail 3 9 8" xfId="18726"/>
    <cellStyle name="RowTitles1-Detail 3 9 9" xfId="18727"/>
    <cellStyle name="RowTitles1-Detail 3_STUD aligned by INSTIT" xfId="18728"/>
    <cellStyle name="RowTitles1-Detail 4" xfId="251"/>
    <cellStyle name="RowTitles1-Detail 4 10" xfId="409"/>
    <cellStyle name="RowTitles1-Detail 4 10 2" xfId="18729"/>
    <cellStyle name="RowTitles1-Detail 4 10 2 2" xfId="18730"/>
    <cellStyle name="RowTitles1-Detail 4 10 2 2 2" xfId="18731"/>
    <cellStyle name="RowTitles1-Detail 4 10 2 2 2 2" xfId="18732"/>
    <cellStyle name="RowTitles1-Detail 4 10 2 2 3" xfId="18733"/>
    <cellStyle name="RowTitles1-Detail 4 10 2 3" xfId="18734"/>
    <cellStyle name="RowTitles1-Detail 4 10 2 3 2" xfId="18735"/>
    <cellStyle name="RowTitles1-Detail 4 10 2 3 2 2" xfId="18736"/>
    <cellStyle name="RowTitles1-Detail 4 10 2 4" xfId="18737"/>
    <cellStyle name="RowTitles1-Detail 4 10 2 4 2" xfId="18738"/>
    <cellStyle name="RowTitles1-Detail 4 10 2 5" xfId="18739"/>
    <cellStyle name="RowTitles1-Detail 4 10 3" xfId="18740"/>
    <cellStyle name="RowTitles1-Detail 4 10 3 2" xfId="18741"/>
    <cellStyle name="RowTitles1-Detail 4 10 3 2 2" xfId="18742"/>
    <cellStyle name="RowTitles1-Detail 4 10 3 2 2 2" xfId="18743"/>
    <cellStyle name="RowTitles1-Detail 4 10 3 2 3" xfId="18744"/>
    <cellStyle name="RowTitles1-Detail 4 10 3 3" xfId="18745"/>
    <cellStyle name="RowTitles1-Detail 4 10 3 3 2" xfId="18746"/>
    <cellStyle name="RowTitles1-Detail 4 10 3 3 2 2" xfId="18747"/>
    <cellStyle name="RowTitles1-Detail 4 10 3 4" xfId="18748"/>
    <cellStyle name="RowTitles1-Detail 4 10 3 4 2" xfId="18749"/>
    <cellStyle name="RowTitles1-Detail 4 10 3 5" xfId="18750"/>
    <cellStyle name="RowTitles1-Detail 4 10 4" xfId="18751"/>
    <cellStyle name="RowTitles1-Detail 4 10 4 2" xfId="18752"/>
    <cellStyle name="RowTitles1-Detail 4 10 4 2 2" xfId="18753"/>
    <cellStyle name="RowTitles1-Detail 4 10 4 3" xfId="18754"/>
    <cellStyle name="RowTitles1-Detail 4 10 5" xfId="18755"/>
    <cellStyle name="RowTitles1-Detail 4 10 5 2" xfId="18756"/>
    <cellStyle name="RowTitles1-Detail 4 10 5 2 2" xfId="18757"/>
    <cellStyle name="RowTitles1-Detail 4 10 6" xfId="18758"/>
    <cellStyle name="RowTitles1-Detail 4 10 6 2" xfId="18759"/>
    <cellStyle name="RowTitles1-Detail 4 10 7" xfId="18760"/>
    <cellStyle name="RowTitles1-Detail 4 10 8" xfId="18761"/>
    <cellStyle name="RowTitles1-Detail 4 11" xfId="18762"/>
    <cellStyle name="RowTitles1-Detail 4 11 2" xfId="18763"/>
    <cellStyle name="RowTitles1-Detail 4 11 2 2" xfId="18764"/>
    <cellStyle name="RowTitles1-Detail 4 11 2 2 2" xfId="18765"/>
    <cellStyle name="RowTitles1-Detail 4 11 2 2 2 2" xfId="18766"/>
    <cellStyle name="RowTitles1-Detail 4 11 2 2 3" xfId="18767"/>
    <cellStyle name="RowTitles1-Detail 4 11 2 3" xfId="18768"/>
    <cellStyle name="RowTitles1-Detail 4 11 2 3 2" xfId="18769"/>
    <cellStyle name="RowTitles1-Detail 4 11 2 3 2 2" xfId="18770"/>
    <cellStyle name="RowTitles1-Detail 4 11 2 4" xfId="18771"/>
    <cellStyle name="RowTitles1-Detail 4 11 2 4 2" xfId="18772"/>
    <cellStyle name="RowTitles1-Detail 4 11 2 5" xfId="18773"/>
    <cellStyle name="RowTitles1-Detail 4 11 3" xfId="18774"/>
    <cellStyle name="RowTitles1-Detail 4 11 3 2" xfId="18775"/>
    <cellStyle name="RowTitles1-Detail 4 11 3 2 2" xfId="18776"/>
    <cellStyle name="RowTitles1-Detail 4 11 3 2 2 2" xfId="18777"/>
    <cellStyle name="RowTitles1-Detail 4 11 3 2 3" xfId="18778"/>
    <cellStyle name="RowTitles1-Detail 4 11 3 3" xfId="18779"/>
    <cellStyle name="RowTitles1-Detail 4 11 3 3 2" xfId="18780"/>
    <cellStyle name="RowTitles1-Detail 4 11 3 3 2 2" xfId="18781"/>
    <cellStyle name="RowTitles1-Detail 4 11 3 4" xfId="18782"/>
    <cellStyle name="RowTitles1-Detail 4 11 3 4 2" xfId="18783"/>
    <cellStyle name="RowTitles1-Detail 4 11 3 5" xfId="18784"/>
    <cellStyle name="RowTitles1-Detail 4 11 4" xfId="18785"/>
    <cellStyle name="RowTitles1-Detail 4 11 4 2" xfId="18786"/>
    <cellStyle name="RowTitles1-Detail 4 11 4 2 2" xfId="18787"/>
    <cellStyle name="RowTitles1-Detail 4 11 4 3" xfId="18788"/>
    <cellStyle name="RowTitles1-Detail 4 11 5" xfId="18789"/>
    <cellStyle name="RowTitles1-Detail 4 11 5 2" xfId="18790"/>
    <cellStyle name="RowTitles1-Detail 4 11 5 2 2" xfId="18791"/>
    <cellStyle name="RowTitles1-Detail 4 11 6" xfId="18792"/>
    <cellStyle name="RowTitles1-Detail 4 11 6 2" xfId="18793"/>
    <cellStyle name="RowTitles1-Detail 4 11 7" xfId="18794"/>
    <cellStyle name="RowTitles1-Detail 4 12" xfId="18795"/>
    <cellStyle name="RowTitles1-Detail 4 12 2" xfId="18796"/>
    <cellStyle name="RowTitles1-Detail 4 12 2 2" xfId="18797"/>
    <cellStyle name="RowTitles1-Detail 4 12 2 2 2" xfId="18798"/>
    <cellStyle name="RowTitles1-Detail 4 12 2 3" xfId="18799"/>
    <cellStyle name="RowTitles1-Detail 4 12 3" xfId="18800"/>
    <cellStyle name="RowTitles1-Detail 4 12 3 2" xfId="18801"/>
    <cellStyle name="RowTitles1-Detail 4 12 3 2 2" xfId="18802"/>
    <cellStyle name="RowTitles1-Detail 4 12 4" xfId="18803"/>
    <cellStyle name="RowTitles1-Detail 4 12 4 2" xfId="18804"/>
    <cellStyle name="RowTitles1-Detail 4 12 5" xfId="18805"/>
    <cellStyle name="RowTitles1-Detail 4 13" xfId="18806"/>
    <cellStyle name="RowTitles1-Detail 4 13 2" xfId="18807"/>
    <cellStyle name="RowTitles1-Detail 4 13 2 2" xfId="18808"/>
    <cellStyle name="RowTitles1-Detail 4 14" xfId="18809"/>
    <cellStyle name="RowTitles1-Detail 4 14 2" xfId="18810"/>
    <cellStyle name="RowTitles1-Detail 4 15" xfId="18811"/>
    <cellStyle name="RowTitles1-Detail 4 15 2" xfId="18812"/>
    <cellStyle name="RowTitles1-Detail 4 15 2 2" xfId="18813"/>
    <cellStyle name="RowTitles1-Detail 4 16" xfId="18814"/>
    <cellStyle name="RowTitles1-Detail 4 2" xfId="252"/>
    <cellStyle name="RowTitles1-Detail 4 2 10" xfId="18815"/>
    <cellStyle name="RowTitles1-Detail 4 2 10 2" xfId="18816"/>
    <cellStyle name="RowTitles1-Detail 4 2 10 2 2" xfId="18817"/>
    <cellStyle name="RowTitles1-Detail 4 2 10 2 2 2" xfId="18818"/>
    <cellStyle name="RowTitles1-Detail 4 2 10 2 2 2 2" xfId="18819"/>
    <cellStyle name="RowTitles1-Detail 4 2 10 2 2 3" xfId="18820"/>
    <cellStyle name="RowTitles1-Detail 4 2 10 2 3" xfId="18821"/>
    <cellStyle name="RowTitles1-Detail 4 2 10 2 3 2" xfId="18822"/>
    <cellStyle name="RowTitles1-Detail 4 2 10 2 3 2 2" xfId="18823"/>
    <cellStyle name="RowTitles1-Detail 4 2 10 2 4" xfId="18824"/>
    <cellStyle name="RowTitles1-Detail 4 2 10 2 4 2" xfId="18825"/>
    <cellStyle name="RowTitles1-Detail 4 2 10 2 5" xfId="18826"/>
    <cellStyle name="RowTitles1-Detail 4 2 10 3" xfId="18827"/>
    <cellStyle name="RowTitles1-Detail 4 2 10 3 2" xfId="18828"/>
    <cellStyle name="RowTitles1-Detail 4 2 10 3 2 2" xfId="18829"/>
    <cellStyle name="RowTitles1-Detail 4 2 10 3 2 2 2" xfId="18830"/>
    <cellStyle name="RowTitles1-Detail 4 2 10 3 2 3" xfId="18831"/>
    <cellStyle name="RowTitles1-Detail 4 2 10 3 3" xfId="18832"/>
    <cellStyle name="RowTitles1-Detail 4 2 10 3 3 2" xfId="18833"/>
    <cellStyle name="RowTitles1-Detail 4 2 10 3 3 2 2" xfId="18834"/>
    <cellStyle name="RowTitles1-Detail 4 2 10 3 4" xfId="18835"/>
    <cellStyle name="RowTitles1-Detail 4 2 10 3 4 2" xfId="18836"/>
    <cellStyle name="RowTitles1-Detail 4 2 10 3 5" xfId="18837"/>
    <cellStyle name="RowTitles1-Detail 4 2 10 4" xfId="18838"/>
    <cellStyle name="RowTitles1-Detail 4 2 10 4 2" xfId="18839"/>
    <cellStyle name="RowTitles1-Detail 4 2 10 4 2 2" xfId="18840"/>
    <cellStyle name="RowTitles1-Detail 4 2 10 4 3" xfId="18841"/>
    <cellStyle name="RowTitles1-Detail 4 2 10 5" xfId="18842"/>
    <cellStyle name="RowTitles1-Detail 4 2 10 5 2" xfId="18843"/>
    <cellStyle name="RowTitles1-Detail 4 2 10 5 2 2" xfId="18844"/>
    <cellStyle name="RowTitles1-Detail 4 2 10 6" xfId="18845"/>
    <cellStyle name="RowTitles1-Detail 4 2 10 6 2" xfId="18846"/>
    <cellStyle name="RowTitles1-Detail 4 2 10 7" xfId="18847"/>
    <cellStyle name="RowTitles1-Detail 4 2 11" xfId="18848"/>
    <cellStyle name="RowTitles1-Detail 4 2 11 2" xfId="18849"/>
    <cellStyle name="RowTitles1-Detail 4 2 11 2 2" xfId="18850"/>
    <cellStyle name="RowTitles1-Detail 4 2 11 2 2 2" xfId="18851"/>
    <cellStyle name="RowTitles1-Detail 4 2 11 2 3" xfId="18852"/>
    <cellStyle name="RowTitles1-Detail 4 2 11 3" xfId="18853"/>
    <cellStyle name="RowTitles1-Detail 4 2 11 3 2" xfId="18854"/>
    <cellStyle name="RowTitles1-Detail 4 2 11 3 2 2" xfId="18855"/>
    <cellStyle name="RowTitles1-Detail 4 2 11 4" xfId="18856"/>
    <cellStyle name="RowTitles1-Detail 4 2 11 4 2" xfId="18857"/>
    <cellStyle name="RowTitles1-Detail 4 2 11 5" xfId="18858"/>
    <cellStyle name="RowTitles1-Detail 4 2 12" xfId="18859"/>
    <cellStyle name="RowTitles1-Detail 4 2 12 2" xfId="18860"/>
    <cellStyle name="RowTitles1-Detail 4 2 13" xfId="18861"/>
    <cellStyle name="RowTitles1-Detail 4 2 13 2" xfId="18862"/>
    <cellStyle name="RowTitles1-Detail 4 2 13 2 2" xfId="18863"/>
    <cellStyle name="RowTitles1-Detail 4 2 14" xfId="18864"/>
    <cellStyle name="RowTitles1-Detail 4 2 2" xfId="739"/>
    <cellStyle name="RowTitles1-Detail 4 2 2 10" xfId="18865"/>
    <cellStyle name="RowTitles1-Detail 4 2 2 10 2" xfId="18866"/>
    <cellStyle name="RowTitles1-Detail 4 2 2 10 2 2" xfId="18867"/>
    <cellStyle name="RowTitles1-Detail 4 2 2 10 2 2 2" xfId="18868"/>
    <cellStyle name="RowTitles1-Detail 4 2 2 10 2 3" xfId="18869"/>
    <cellStyle name="RowTitles1-Detail 4 2 2 10 3" xfId="18870"/>
    <cellStyle name="RowTitles1-Detail 4 2 2 10 3 2" xfId="18871"/>
    <cellStyle name="RowTitles1-Detail 4 2 2 10 3 2 2" xfId="18872"/>
    <cellStyle name="RowTitles1-Detail 4 2 2 10 4" xfId="18873"/>
    <cellStyle name="RowTitles1-Detail 4 2 2 10 4 2" xfId="18874"/>
    <cellStyle name="RowTitles1-Detail 4 2 2 10 5" xfId="18875"/>
    <cellStyle name="RowTitles1-Detail 4 2 2 11" xfId="18876"/>
    <cellStyle name="RowTitles1-Detail 4 2 2 11 2" xfId="18877"/>
    <cellStyle name="RowTitles1-Detail 4 2 2 12" xfId="18878"/>
    <cellStyle name="RowTitles1-Detail 4 2 2 12 2" xfId="18879"/>
    <cellStyle name="RowTitles1-Detail 4 2 2 12 2 2" xfId="18880"/>
    <cellStyle name="RowTitles1-Detail 4 2 2 13" xfId="18881"/>
    <cellStyle name="RowTitles1-Detail 4 2 2 2" xfId="740"/>
    <cellStyle name="RowTitles1-Detail 4 2 2 2 10" xfId="18882"/>
    <cellStyle name="RowTitles1-Detail 4 2 2 2 2" xfId="741"/>
    <cellStyle name="RowTitles1-Detail 4 2 2 2 2 2" xfId="18883"/>
    <cellStyle name="RowTitles1-Detail 4 2 2 2 2 2 2" xfId="18884"/>
    <cellStyle name="RowTitles1-Detail 4 2 2 2 2 2 2 2" xfId="18885"/>
    <cellStyle name="RowTitles1-Detail 4 2 2 2 2 2 2 2 2" xfId="18886"/>
    <cellStyle name="RowTitles1-Detail 4 2 2 2 2 2 2 3" xfId="18887"/>
    <cellStyle name="RowTitles1-Detail 4 2 2 2 2 2 3" xfId="18888"/>
    <cellStyle name="RowTitles1-Detail 4 2 2 2 2 2 3 2" xfId="18889"/>
    <cellStyle name="RowTitles1-Detail 4 2 2 2 2 2 3 2 2" xfId="18890"/>
    <cellStyle name="RowTitles1-Detail 4 2 2 2 2 2 4" xfId="18891"/>
    <cellStyle name="RowTitles1-Detail 4 2 2 2 2 2 4 2" xfId="18892"/>
    <cellStyle name="RowTitles1-Detail 4 2 2 2 2 2 5" xfId="18893"/>
    <cellStyle name="RowTitles1-Detail 4 2 2 2 2 3" xfId="18894"/>
    <cellStyle name="RowTitles1-Detail 4 2 2 2 2 3 2" xfId="18895"/>
    <cellStyle name="RowTitles1-Detail 4 2 2 2 2 3 2 2" xfId="18896"/>
    <cellStyle name="RowTitles1-Detail 4 2 2 2 2 3 2 2 2" xfId="18897"/>
    <cellStyle name="RowTitles1-Detail 4 2 2 2 2 3 2 3" xfId="18898"/>
    <cellStyle name="RowTitles1-Detail 4 2 2 2 2 3 3" xfId="18899"/>
    <cellStyle name="RowTitles1-Detail 4 2 2 2 2 3 3 2" xfId="18900"/>
    <cellStyle name="RowTitles1-Detail 4 2 2 2 2 3 3 2 2" xfId="18901"/>
    <cellStyle name="RowTitles1-Detail 4 2 2 2 2 3 4" xfId="18902"/>
    <cellStyle name="RowTitles1-Detail 4 2 2 2 2 3 4 2" xfId="18903"/>
    <cellStyle name="RowTitles1-Detail 4 2 2 2 2 3 5" xfId="18904"/>
    <cellStyle name="RowTitles1-Detail 4 2 2 2 2 4" xfId="18905"/>
    <cellStyle name="RowTitles1-Detail 4 2 2 2 2 4 2" xfId="18906"/>
    <cellStyle name="RowTitles1-Detail 4 2 2 2 2 5" xfId="18907"/>
    <cellStyle name="RowTitles1-Detail 4 2 2 2 2 5 2" xfId="18908"/>
    <cellStyle name="RowTitles1-Detail 4 2 2 2 2 5 2 2" xfId="18909"/>
    <cellStyle name="RowTitles1-Detail 4 2 2 2 2 6" xfId="18910"/>
    <cellStyle name="RowTitles1-Detail 4 2 2 2 3" xfId="18911"/>
    <cellStyle name="RowTitles1-Detail 4 2 2 2 3 2" xfId="18912"/>
    <cellStyle name="RowTitles1-Detail 4 2 2 2 3 2 2" xfId="18913"/>
    <cellStyle name="RowTitles1-Detail 4 2 2 2 3 2 2 2" xfId="18914"/>
    <cellStyle name="RowTitles1-Detail 4 2 2 2 3 2 2 2 2" xfId="18915"/>
    <cellStyle name="RowTitles1-Detail 4 2 2 2 3 2 2 3" xfId="18916"/>
    <cellStyle name="RowTitles1-Detail 4 2 2 2 3 2 3" xfId="18917"/>
    <cellStyle name="RowTitles1-Detail 4 2 2 2 3 2 3 2" xfId="18918"/>
    <cellStyle name="RowTitles1-Detail 4 2 2 2 3 2 3 2 2" xfId="18919"/>
    <cellStyle name="RowTitles1-Detail 4 2 2 2 3 2 4" xfId="18920"/>
    <cellStyle name="RowTitles1-Detail 4 2 2 2 3 2 4 2" xfId="18921"/>
    <cellStyle name="RowTitles1-Detail 4 2 2 2 3 2 5" xfId="18922"/>
    <cellStyle name="RowTitles1-Detail 4 2 2 2 3 3" xfId="18923"/>
    <cellStyle name="RowTitles1-Detail 4 2 2 2 3 3 2" xfId="18924"/>
    <cellStyle name="RowTitles1-Detail 4 2 2 2 3 3 2 2" xfId="18925"/>
    <cellStyle name="RowTitles1-Detail 4 2 2 2 3 3 2 2 2" xfId="18926"/>
    <cellStyle name="RowTitles1-Detail 4 2 2 2 3 3 2 3" xfId="18927"/>
    <cellStyle name="RowTitles1-Detail 4 2 2 2 3 3 3" xfId="18928"/>
    <cellStyle name="RowTitles1-Detail 4 2 2 2 3 3 3 2" xfId="18929"/>
    <cellStyle name="RowTitles1-Detail 4 2 2 2 3 3 3 2 2" xfId="18930"/>
    <cellStyle name="RowTitles1-Detail 4 2 2 2 3 3 4" xfId="18931"/>
    <cellStyle name="RowTitles1-Detail 4 2 2 2 3 3 4 2" xfId="18932"/>
    <cellStyle name="RowTitles1-Detail 4 2 2 2 3 3 5" xfId="18933"/>
    <cellStyle name="RowTitles1-Detail 4 2 2 2 3 4" xfId="18934"/>
    <cellStyle name="RowTitles1-Detail 4 2 2 2 3 4 2" xfId="18935"/>
    <cellStyle name="RowTitles1-Detail 4 2 2 2 3 5" xfId="18936"/>
    <cellStyle name="RowTitles1-Detail 4 2 2 2 3 5 2" xfId="18937"/>
    <cellStyle name="RowTitles1-Detail 4 2 2 2 3 5 2 2" xfId="18938"/>
    <cellStyle name="RowTitles1-Detail 4 2 2 2 3 5 3" xfId="18939"/>
    <cellStyle name="RowTitles1-Detail 4 2 2 2 3 6" xfId="18940"/>
    <cellStyle name="RowTitles1-Detail 4 2 2 2 3 6 2" xfId="18941"/>
    <cellStyle name="RowTitles1-Detail 4 2 2 2 3 6 2 2" xfId="18942"/>
    <cellStyle name="RowTitles1-Detail 4 2 2 2 3 7" xfId="18943"/>
    <cellStyle name="RowTitles1-Detail 4 2 2 2 3 7 2" xfId="18944"/>
    <cellStyle name="RowTitles1-Detail 4 2 2 2 3 8" xfId="18945"/>
    <cellStyle name="RowTitles1-Detail 4 2 2 2 4" xfId="18946"/>
    <cellStyle name="RowTitles1-Detail 4 2 2 2 4 2" xfId="18947"/>
    <cellStyle name="RowTitles1-Detail 4 2 2 2 4 2 2" xfId="18948"/>
    <cellStyle name="RowTitles1-Detail 4 2 2 2 4 2 2 2" xfId="18949"/>
    <cellStyle name="RowTitles1-Detail 4 2 2 2 4 2 2 2 2" xfId="18950"/>
    <cellStyle name="RowTitles1-Detail 4 2 2 2 4 2 2 3" xfId="18951"/>
    <cellStyle name="RowTitles1-Detail 4 2 2 2 4 2 3" xfId="18952"/>
    <cellStyle name="RowTitles1-Detail 4 2 2 2 4 2 3 2" xfId="18953"/>
    <cellStyle name="RowTitles1-Detail 4 2 2 2 4 2 3 2 2" xfId="18954"/>
    <cellStyle name="RowTitles1-Detail 4 2 2 2 4 2 4" xfId="18955"/>
    <cellStyle name="RowTitles1-Detail 4 2 2 2 4 2 4 2" xfId="18956"/>
    <cellStyle name="RowTitles1-Detail 4 2 2 2 4 2 5" xfId="18957"/>
    <cellStyle name="RowTitles1-Detail 4 2 2 2 4 3" xfId="18958"/>
    <cellStyle name="RowTitles1-Detail 4 2 2 2 4 3 2" xfId="18959"/>
    <cellStyle name="RowTitles1-Detail 4 2 2 2 4 3 2 2" xfId="18960"/>
    <cellStyle name="RowTitles1-Detail 4 2 2 2 4 3 2 2 2" xfId="18961"/>
    <cellStyle name="RowTitles1-Detail 4 2 2 2 4 3 2 3" xfId="18962"/>
    <cellStyle name="RowTitles1-Detail 4 2 2 2 4 3 3" xfId="18963"/>
    <cellStyle name="RowTitles1-Detail 4 2 2 2 4 3 3 2" xfId="18964"/>
    <cellStyle name="RowTitles1-Detail 4 2 2 2 4 3 3 2 2" xfId="18965"/>
    <cellStyle name="RowTitles1-Detail 4 2 2 2 4 3 4" xfId="18966"/>
    <cellStyle name="RowTitles1-Detail 4 2 2 2 4 3 4 2" xfId="18967"/>
    <cellStyle name="RowTitles1-Detail 4 2 2 2 4 3 5" xfId="18968"/>
    <cellStyle name="RowTitles1-Detail 4 2 2 2 4 4" xfId="18969"/>
    <cellStyle name="RowTitles1-Detail 4 2 2 2 4 4 2" xfId="18970"/>
    <cellStyle name="RowTitles1-Detail 4 2 2 2 4 4 2 2" xfId="18971"/>
    <cellStyle name="RowTitles1-Detail 4 2 2 2 4 4 3" xfId="18972"/>
    <cellStyle name="RowTitles1-Detail 4 2 2 2 4 5" xfId="18973"/>
    <cellStyle name="RowTitles1-Detail 4 2 2 2 4 5 2" xfId="18974"/>
    <cellStyle name="RowTitles1-Detail 4 2 2 2 4 5 2 2" xfId="18975"/>
    <cellStyle name="RowTitles1-Detail 4 2 2 2 4 6" xfId="18976"/>
    <cellStyle name="RowTitles1-Detail 4 2 2 2 4 6 2" xfId="18977"/>
    <cellStyle name="RowTitles1-Detail 4 2 2 2 4 7" xfId="18978"/>
    <cellStyle name="RowTitles1-Detail 4 2 2 2 5" xfId="18979"/>
    <cellStyle name="RowTitles1-Detail 4 2 2 2 5 2" xfId="18980"/>
    <cellStyle name="RowTitles1-Detail 4 2 2 2 5 2 2" xfId="18981"/>
    <cellStyle name="RowTitles1-Detail 4 2 2 2 5 2 2 2" xfId="18982"/>
    <cellStyle name="RowTitles1-Detail 4 2 2 2 5 2 2 2 2" xfId="18983"/>
    <cellStyle name="RowTitles1-Detail 4 2 2 2 5 2 2 3" xfId="18984"/>
    <cellStyle name="RowTitles1-Detail 4 2 2 2 5 2 3" xfId="18985"/>
    <cellStyle name="RowTitles1-Detail 4 2 2 2 5 2 3 2" xfId="18986"/>
    <cellStyle name="RowTitles1-Detail 4 2 2 2 5 2 3 2 2" xfId="18987"/>
    <cellStyle name="RowTitles1-Detail 4 2 2 2 5 2 4" xfId="18988"/>
    <cellStyle name="RowTitles1-Detail 4 2 2 2 5 2 4 2" xfId="18989"/>
    <cellStyle name="RowTitles1-Detail 4 2 2 2 5 2 5" xfId="18990"/>
    <cellStyle name="RowTitles1-Detail 4 2 2 2 5 3" xfId="18991"/>
    <cellStyle name="RowTitles1-Detail 4 2 2 2 5 3 2" xfId="18992"/>
    <cellStyle name="RowTitles1-Detail 4 2 2 2 5 3 2 2" xfId="18993"/>
    <cellStyle name="RowTitles1-Detail 4 2 2 2 5 3 2 2 2" xfId="18994"/>
    <cellStyle name="RowTitles1-Detail 4 2 2 2 5 3 2 3" xfId="18995"/>
    <cellStyle name="RowTitles1-Detail 4 2 2 2 5 3 3" xfId="18996"/>
    <cellStyle name="RowTitles1-Detail 4 2 2 2 5 3 3 2" xfId="18997"/>
    <cellStyle name="RowTitles1-Detail 4 2 2 2 5 3 3 2 2" xfId="18998"/>
    <cellStyle name="RowTitles1-Detail 4 2 2 2 5 3 4" xfId="18999"/>
    <cellStyle name="RowTitles1-Detail 4 2 2 2 5 3 4 2" xfId="19000"/>
    <cellStyle name="RowTitles1-Detail 4 2 2 2 5 3 5" xfId="19001"/>
    <cellStyle name="RowTitles1-Detail 4 2 2 2 5 4" xfId="19002"/>
    <cellStyle name="RowTitles1-Detail 4 2 2 2 5 4 2" xfId="19003"/>
    <cellStyle name="RowTitles1-Detail 4 2 2 2 5 4 2 2" xfId="19004"/>
    <cellStyle name="RowTitles1-Detail 4 2 2 2 5 4 3" xfId="19005"/>
    <cellStyle name="RowTitles1-Detail 4 2 2 2 5 5" xfId="19006"/>
    <cellStyle name="RowTitles1-Detail 4 2 2 2 5 5 2" xfId="19007"/>
    <cellStyle name="RowTitles1-Detail 4 2 2 2 5 5 2 2" xfId="19008"/>
    <cellStyle name="RowTitles1-Detail 4 2 2 2 5 6" xfId="19009"/>
    <cellStyle name="RowTitles1-Detail 4 2 2 2 5 6 2" xfId="19010"/>
    <cellStyle name="RowTitles1-Detail 4 2 2 2 5 7" xfId="19011"/>
    <cellStyle name="RowTitles1-Detail 4 2 2 2 6" xfId="19012"/>
    <cellStyle name="RowTitles1-Detail 4 2 2 2 6 2" xfId="19013"/>
    <cellStyle name="RowTitles1-Detail 4 2 2 2 6 2 2" xfId="19014"/>
    <cellStyle name="RowTitles1-Detail 4 2 2 2 6 2 2 2" xfId="19015"/>
    <cellStyle name="RowTitles1-Detail 4 2 2 2 6 2 2 2 2" xfId="19016"/>
    <cellStyle name="RowTitles1-Detail 4 2 2 2 6 2 2 3" xfId="19017"/>
    <cellStyle name="RowTitles1-Detail 4 2 2 2 6 2 3" xfId="19018"/>
    <cellStyle name="RowTitles1-Detail 4 2 2 2 6 2 3 2" xfId="19019"/>
    <cellStyle name="RowTitles1-Detail 4 2 2 2 6 2 3 2 2" xfId="19020"/>
    <cellStyle name="RowTitles1-Detail 4 2 2 2 6 2 4" xfId="19021"/>
    <cellStyle name="RowTitles1-Detail 4 2 2 2 6 2 4 2" xfId="19022"/>
    <cellStyle name="RowTitles1-Detail 4 2 2 2 6 2 5" xfId="19023"/>
    <cellStyle name="RowTitles1-Detail 4 2 2 2 6 3" xfId="19024"/>
    <cellStyle name="RowTitles1-Detail 4 2 2 2 6 3 2" xfId="19025"/>
    <cellStyle name="RowTitles1-Detail 4 2 2 2 6 3 2 2" xfId="19026"/>
    <cellStyle name="RowTitles1-Detail 4 2 2 2 6 3 2 2 2" xfId="19027"/>
    <cellStyle name="RowTitles1-Detail 4 2 2 2 6 3 2 3" xfId="19028"/>
    <cellStyle name="RowTitles1-Detail 4 2 2 2 6 3 3" xfId="19029"/>
    <cellStyle name="RowTitles1-Detail 4 2 2 2 6 3 3 2" xfId="19030"/>
    <cellStyle name="RowTitles1-Detail 4 2 2 2 6 3 3 2 2" xfId="19031"/>
    <cellStyle name="RowTitles1-Detail 4 2 2 2 6 3 4" xfId="19032"/>
    <cellStyle name="RowTitles1-Detail 4 2 2 2 6 3 4 2" xfId="19033"/>
    <cellStyle name="RowTitles1-Detail 4 2 2 2 6 3 5" xfId="19034"/>
    <cellStyle name="RowTitles1-Detail 4 2 2 2 6 4" xfId="19035"/>
    <cellStyle name="RowTitles1-Detail 4 2 2 2 6 4 2" xfId="19036"/>
    <cellStyle name="RowTitles1-Detail 4 2 2 2 6 4 2 2" xfId="19037"/>
    <cellStyle name="RowTitles1-Detail 4 2 2 2 6 4 3" xfId="19038"/>
    <cellStyle name="RowTitles1-Detail 4 2 2 2 6 5" xfId="19039"/>
    <cellStyle name="RowTitles1-Detail 4 2 2 2 6 5 2" xfId="19040"/>
    <cellStyle name="RowTitles1-Detail 4 2 2 2 6 5 2 2" xfId="19041"/>
    <cellStyle name="RowTitles1-Detail 4 2 2 2 6 6" xfId="19042"/>
    <cellStyle name="RowTitles1-Detail 4 2 2 2 6 6 2" xfId="19043"/>
    <cellStyle name="RowTitles1-Detail 4 2 2 2 6 7" xfId="19044"/>
    <cellStyle name="RowTitles1-Detail 4 2 2 2 7" xfId="19045"/>
    <cellStyle name="RowTitles1-Detail 4 2 2 2 7 2" xfId="19046"/>
    <cellStyle name="RowTitles1-Detail 4 2 2 2 7 2 2" xfId="19047"/>
    <cellStyle name="RowTitles1-Detail 4 2 2 2 7 2 2 2" xfId="19048"/>
    <cellStyle name="RowTitles1-Detail 4 2 2 2 7 2 3" xfId="19049"/>
    <cellStyle name="RowTitles1-Detail 4 2 2 2 7 3" xfId="19050"/>
    <cellStyle name="RowTitles1-Detail 4 2 2 2 7 3 2" xfId="19051"/>
    <cellStyle name="RowTitles1-Detail 4 2 2 2 7 3 2 2" xfId="19052"/>
    <cellStyle name="RowTitles1-Detail 4 2 2 2 7 4" xfId="19053"/>
    <cellStyle name="RowTitles1-Detail 4 2 2 2 7 4 2" xfId="19054"/>
    <cellStyle name="RowTitles1-Detail 4 2 2 2 7 5" xfId="19055"/>
    <cellStyle name="RowTitles1-Detail 4 2 2 2 8" xfId="19056"/>
    <cellStyle name="RowTitles1-Detail 4 2 2 2 8 2" xfId="19057"/>
    <cellStyle name="RowTitles1-Detail 4 2 2 2 9" xfId="19058"/>
    <cellStyle name="RowTitles1-Detail 4 2 2 2 9 2" xfId="19059"/>
    <cellStyle name="RowTitles1-Detail 4 2 2 2 9 2 2" xfId="19060"/>
    <cellStyle name="RowTitles1-Detail 4 2 2 2_STUD aligned by INSTIT" xfId="19061"/>
    <cellStyle name="RowTitles1-Detail 4 2 2 3" xfId="742"/>
    <cellStyle name="RowTitles1-Detail 4 2 2 3 10" xfId="19062"/>
    <cellStyle name="RowTitles1-Detail 4 2 2 3 2" xfId="743"/>
    <cellStyle name="RowTitles1-Detail 4 2 2 3 2 2" xfId="19063"/>
    <cellStyle name="RowTitles1-Detail 4 2 2 3 2 2 2" xfId="19064"/>
    <cellStyle name="RowTitles1-Detail 4 2 2 3 2 2 2 2" xfId="19065"/>
    <cellStyle name="RowTitles1-Detail 4 2 2 3 2 2 2 2 2" xfId="19066"/>
    <cellStyle name="RowTitles1-Detail 4 2 2 3 2 2 2 3" xfId="19067"/>
    <cellStyle name="RowTitles1-Detail 4 2 2 3 2 2 3" xfId="19068"/>
    <cellStyle name="RowTitles1-Detail 4 2 2 3 2 2 3 2" xfId="19069"/>
    <cellStyle name="RowTitles1-Detail 4 2 2 3 2 2 3 2 2" xfId="19070"/>
    <cellStyle name="RowTitles1-Detail 4 2 2 3 2 2 4" xfId="19071"/>
    <cellStyle name="RowTitles1-Detail 4 2 2 3 2 2 4 2" xfId="19072"/>
    <cellStyle name="RowTitles1-Detail 4 2 2 3 2 2 5" xfId="19073"/>
    <cellStyle name="RowTitles1-Detail 4 2 2 3 2 3" xfId="19074"/>
    <cellStyle name="RowTitles1-Detail 4 2 2 3 2 3 2" xfId="19075"/>
    <cellStyle name="RowTitles1-Detail 4 2 2 3 2 3 2 2" xfId="19076"/>
    <cellStyle name="RowTitles1-Detail 4 2 2 3 2 3 2 2 2" xfId="19077"/>
    <cellStyle name="RowTitles1-Detail 4 2 2 3 2 3 2 3" xfId="19078"/>
    <cellStyle name="RowTitles1-Detail 4 2 2 3 2 3 3" xfId="19079"/>
    <cellStyle name="RowTitles1-Detail 4 2 2 3 2 3 3 2" xfId="19080"/>
    <cellStyle name="RowTitles1-Detail 4 2 2 3 2 3 3 2 2" xfId="19081"/>
    <cellStyle name="RowTitles1-Detail 4 2 2 3 2 3 4" xfId="19082"/>
    <cellStyle name="RowTitles1-Detail 4 2 2 3 2 3 4 2" xfId="19083"/>
    <cellStyle name="RowTitles1-Detail 4 2 2 3 2 3 5" xfId="19084"/>
    <cellStyle name="RowTitles1-Detail 4 2 2 3 2 4" xfId="19085"/>
    <cellStyle name="RowTitles1-Detail 4 2 2 3 2 4 2" xfId="19086"/>
    <cellStyle name="RowTitles1-Detail 4 2 2 3 2 5" xfId="19087"/>
    <cellStyle name="RowTitles1-Detail 4 2 2 3 2 5 2" xfId="19088"/>
    <cellStyle name="RowTitles1-Detail 4 2 2 3 2 5 2 2" xfId="19089"/>
    <cellStyle name="RowTitles1-Detail 4 2 2 3 2 5 3" xfId="19090"/>
    <cellStyle name="RowTitles1-Detail 4 2 2 3 2 6" xfId="19091"/>
    <cellStyle name="RowTitles1-Detail 4 2 2 3 2 6 2" xfId="19092"/>
    <cellStyle name="RowTitles1-Detail 4 2 2 3 2 6 2 2" xfId="19093"/>
    <cellStyle name="RowTitles1-Detail 4 2 2 3 2 7" xfId="19094"/>
    <cellStyle name="RowTitles1-Detail 4 2 2 3 2 7 2" xfId="19095"/>
    <cellStyle name="RowTitles1-Detail 4 2 2 3 2 8" xfId="19096"/>
    <cellStyle name="RowTitles1-Detail 4 2 2 3 2 9" xfId="19097"/>
    <cellStyle name="RowTitles1-Detail 4 2 2 3 3" xfId="19098"/>
    <cellStyle name="RowTitles1-Detail 4 2 2 3 3 2" xfId="19099"/>
    <cellStyle name="RowTitles1-Detail 4 2 2 3 3 2 2" xfId="19100"/>
    <cellStyle name="RowTitles1-Detail 4 2 2 3 3 2 2 2" xfId="19101"/>
    <cellStyle name="RowTitles1-Detail 4 2 2 3 3 2 2 2 2" xfId="19102"/>
    <cellStyle name="RowTitles1-Detail 4 2 2 3 3 2 2 3" xfId="19103"/>
    <cellStyle name="RowTitles1-Detail 4 2 2 3 3 2 3" xfId="19104"/>
    <cellStyle name="RowTitles1-Detail 4 2 2 3 3 2 3 2" xfId="19105"/>
    <cellStyle name="RowTitles1-Detail 4 2 2 3 3 2 3 2 2" xfId="19106"/>
    <cellStyle name="RowTitles1-Detail 4 2 2 3 3 2 4" xfId="19107"/>
    <cellStyle name="RowTitles1-Detail 4 2 2 3 3 2 4 2" xfId="19108"/>
    <cellStyle name="RowTitles1-Detail 4 2 2 3 3 2 5" xfId="19109"/>
    <cellStyle name="RowTitles1-Detail 4 2 2 3 3 3" xfId="19110"/>
    <cellStyle name="RowTitles1-Detail 4 2 2 3 3 3 2" xfId="19111"/>
    <cellStyle name="RowTitles1-Detail 4 2 2 3 3 3 2 2" xfId="19112"/>
    <cellStyle name="RowTitles1-Detail 4 2 2 3 3 3 2 2 2" xfId="19113"/>
    <cellStyle name="RowTitles1-Detail 4 2 2 3 3 3 2 3" xfId="19114"/>
    <cellStyle name="RowTitles1-Detail 4 2 2 3 3 3 3" xfId="19115"/>
    <cellStyle name="RowTitles1-Detail 4 2 2 3 3 3 3 2" xfId="19116"/>
    <cellStyle name="RowTitles1-Detail 4 2 2 3 3 3 3 2 2" xfId="19117"/>
    <cellStyle name="RowTitles1-Detail 4 2 2 3 3 3 4" xfId="19118"/>
    <cellStyle name="RowTitles1-Detail 4 2 2 3 3 3 4 2" xfId="19119"/>
    <cellStyle name="RowTitles1-Detail 4 2 2 3 3 3 5" xfId="19120"/>
    <cellStyle name="RowTitles1-Detail 4 2 2 3 3 4" xfId="19121"/>
    <cellStyle name="RowTitles1-Detail 4 2 2 3 3 4 2" xfId="19122"/>
    <cellStyle name="RowTitles1-Detail 4 2 2 3 3 5" xfId="19123"/>
    <cellStyle name="RowTitles1-Detail 4 2 2 3 3 5 2" xfId="19124"/>
    <cellStyle name="RowTitles1-Detail 4 2 2 3 3 5 2 2" xfId="19125"/>
    <cellStyle name="RowTitles1-Detail 4 2 2 3 4" xfId="19126"/>
    <cellStyle name="RowTitles1-Detail 4 2 2 3 4 2" xfId="19127"/>
    <cellStyle name="RowTitles1-Detail 4 2 2 3 4 2 2" xfId="19128"/>
    <cellStyle name="RowTitles1-Detail 4 2 2 3 4 2 2 2" xfId="19129"/>
    <cellStyle name="RowTitles1-Detail 4 2 2 3 4 2 2 2 2" xfId="19130"/>
    <cellStyle name="RowTitles1-Detail 4 2 2 3 4 2 2 3" xfId="19131"/>
    <cellStyle name="RowTitles1-Detail 4 2 2 3 4 2 3" xfId="19132"/>
    <cellStyle name="RowTitles1-Detail 4 2 2 3 4 2 3 2" xfId="19133"/>
    <cellStyle name="RowTitles1-Detail 4 2 2 3 4 2 3 2 2" xfId="19134"/>
    <cellStyle name="RowTitles1-Detail 4 2 2 3 4 2 4" xfId="19135"/>
    <cellStyle name="RowTitles1-Detail 4 2 2 3 4 2 4 2" xfId="19136"/>
    <cellStyle name="RowTitles1-Detail 4 2 2 3 4 2 5" xfId="19137"/>
    <cellStyle name="RowTitles1-Detail 4 2 2 3 4 3" xfId="19138"/>
    <cellStyle name="RowTitles1-Detail 4 2 2 3 4 3 2" xfId="19139"/>
    <cellStyle name="RowTitles1-Detail 4 2 2 3 4 3 2 2" xfId="19140"/>
    <cellStyle name="RowTitles1-Detail 4 2 2 3 4 3 2 2 2" xfId="19141"/>
    <cellStyle name="RowTitles1-Detail 4 2 2 3 4 3 2 3" xfId="19142"/>
    <cellStyle name="RowTitles1-Detail 4 2 2 3 4 3 3" xfId="19143"/>
    <cellStyle name="RowTitles1-Detail 4 2 2 3 4 3 3 2" xfId="19144"/>
    <cellStyle name="RowTitles1-Detail 4 2 2 3 4 3 3 2 2" xfId="19145"/>
    <cellStyle name="RowTitles1-Detail 4 2 2 3 4 3 4" xfId="19146"/>
    <cellStyle name="RowTitles1-Detail 4 2 2 3 4 3 4 2" xfId="19147"/>
    <cellStyle name="RowTitles1-Detail 4 2 2 3 4 3 5" xfId="19148"/>
    <cellStyle name="RowTitles1-Detail 4 2 2 3 4 4" xfId="19149"/>
    <cellStyle name="RowTitles1-Detail 4 2 2 3 4 4 2" xfId="19150"/>
    <cellStyle name="RowTitles1-Detail 4 2 2 3 4 4 2 2" xfId="19151"/>
    <cellStyle name="RowTitles1-Detail 4 2 2 3 4 4 3" xfId="19152"/>
    <cellStyle name="RowTitles1-Detail 4 2 2 3 4 5" xfId="19153"/>
    <cellStyle name="RowTitles1-Detail 4 2 2 3 4 5 2" xfId="19154"/>
    <cellStyle name="RowTitles1-Detail 4 2 2 3 4 5 2 2" xfId="19155"/>
    <cellStyle name="RowTitles1-Detail 4 2 2 3 4 6" xfId="19156"/>
    <cellStyle name="RowTitles1-Detail 4 2 2 3 4 6 2" xfId="19157"/>
    <cellStyle name="RowTitles1-Detail 4 2 2 3 4 7" xfId="19158"/>
    <cellStyle name="RowTitles1-Detail 4 2 2 3 5" xfId="19159"/>
    <cellStyle name="RowTitles1-Detail 4 2 2 3 5 2" xfId="19160"/>
    <cellStyle name="RowTitles1-Detail 4 2 2 3 5 2 2" xfId="19161"/>
    <cellStyle name="RowTitles1-Detail 4 2 2 3 5 2 2 2" xfId="19162"/>
    <cellStyle name="RowTitles1-Detail 4 2 2 3 5 2 2 2 2" xfId="19163"/>
    <cellStyle name="RowTitles1-Detail 4 2 2 3 5 2 2 3" xfId="19164"/>
    <cellStyle name="RowTitles1-Detail 4 2 2 3 5 2 3" xfId="19165"/>
    <cellStyle name="RowTitles1-Detail 4 2 2 3 5 2 3 2" xfId="19166"/>
    <cellStyle name="RowTitles1-Detail 4 2 2 3 5 2 3 2 2" xfId="19167"/>
    <cellStyle name="RowTitles1-Detail 4 2 2 3 5 2 4" xfId="19168"/>
    <cellStyle name="RowTitles1-Detail 4 2 2 3 5 2 4 2" xfId="19169"/>
    <cellStyle name="RowTitles1-Detail 4 2 2 3 5 2 5" xfId="19170"/>
    <cellStyle name="RowTitles1-Detail 4 2 2 3 5 3" xfId="19171"/>
    <cellStyle name="RowTitles1-Detail 4 2 2 3 5 3 2" xfId="19172"/>
    <cellStyle name="RowTitles1-Detail 4 2 2 3 5 3 2 2" xfId="19173"/>
    <cellStyle name="RowTitles1-Detail 4 2 2 3 5 3 2 2 2" xfId="19174"/>
    <cellStyle name="RowTitles1-Detail 4 2 2 3 5 3 2 3" xfId="19175"/>
    <cellStyle name="RowTitles1-Detail 4 2 2 3 5 3 3" xfId="19176"/>
    <cellStyle name="RowTitles1-Detail 4 2 2 3 5 3 3 2" xfId="19177"/>
    <cellStyle name="RowTitles1-Detail 4 2 2 3 5 3 3 2 2" xfId="19178"/>
    <cellStyle name="RowTitles1-Detail 4 2 2 3 5 3 4" xfId="19179"/>
    <cellStyle name="RowTitles1-Detail 4 2 2 3 5 3 4 2" xfId="19180"/>
    <cellStyle name="RowTitles1-Detail 4 2 2 3 5 3 5" xfId="19181"/>
    <cellStyle name="RowTitles1-Detail 4 2 2 3 5 4" xfId="19182"/>
    <cellStyle name="RowTitles1-Detail 4 2 2 3 5 4 2" xfId="19183"/>
    <cellStyle name="RowTitles1-Detail 4 2 2 3 5 4 2 2" xfId="19184"/>
    <cellStyle name="RowTitles1-Detail 4 2 2 3 5 4 3" xfId="19185"/>
    <cellStyle name="RowTitles1-Detail 4 2 2 3 5 5" xfId="19186"/>
    <cellStyle name="RowTitles1-Detail 4 2 2 3 5 5 2" xfId="19187"/>
    <cellStyle name="RowTitles1-Detail 4 2 2 3 5 5 2 2" xfId="19188"/>
    <cellStyle name="RowTitles1-Detail 4 2 2 3 5 6" xfId="19189"/>
    <cellStyle name="RowTitles1-Detail 4 2 2 3 5 6 2" xfId="19190"/>
    <cellStyle name="RowTitles1-Detail 4 2 2 3 5 7" xfId="19191"/>
    <cellStyle name="RowTitles1-Detail 4 2 2 3 6" xfId="19192"/>
    <cellStyle name="RowTitles1-Detail 4 2 2 3 6 2" xfId="19193"/>
    <cellStyle name="RowTitles1-Detail 4 2 2 3 6 2 2" xfId="19194"/>
    <cellStyle name="RowTitles1-Detail 4 2 2 3 6 2 2 2" xfId="19195"/>
    <cellStyle name="RowTitles1-Detail 4 2 2 3 6 2 2 2 2" xfId="19196"/>
    <cellStyle name="RowTitles1-Detail 4 2 2 3 6 2 2 3" xfId="19197"/>
    <cellStyle name="RowTitles1-Detail 4 2 2 3 6 2 3" xfId="19198"/>
    <cellStyle name="RowTitles1-Detail 4 2 2 3 6 2 3 2" xfId="19199"/>
    <cellStyle name="RowTitles1-Detail 4 2 2 3 6 2 3 2 2" xfId="19200"/>
    <cellStyle name="RowTitles1-Detail 4 2 2 3 6 2 4" xfId="19201"/>
    <cellStyle name="RowTitles1-Detail 4 2 2 3 6 2 4 2" xfId="19202"/>
    <cellStyle name="RowTitles1-Detail 4 2 2 3 6 2 5" xfId="19203"/>
    <cellStyle name="RowTitles1-Detail 4 2 2 3 6 3" xfId="19204"/>
    <cellStyle name="RowTitles1-Detail 4 2 2 3 6 3 2" xfId="19205"/>
    <cellStyle name="RowTitles1-Detail 4 2 2 3 6 3 2 2" xfId="19206"/>
    <cellStyle name="RowTitles1-Detail 4 2 2 3 6 3 2 2 2" xfId="19207"/>
    <cellStyle name="RowTitles1-Detail 4 2 2 3 6 3 2 3" xfId="19208"/>
    <cellStyle name="RowTitles1-Detail 4 2 2 3 6 3 3" xfId="19209"/>
    <cellStyle name="RowTitles1-Detail 4 2 2 3 6 3 3 2" xfId="19210"/>
    <cellStyle name="RowTitles1-Detail 4 2 2 3 6 3 3 2 2" xfId="19211"/>
    <cellStyle name="RowTitles1-Detail 4 2 2 3 6 3 4" xfId="19212"/>
    <cellStyle name="RowTitles1-Detail 4 2 2 3 6 3 4 2" xfId="19213"/>
    <cellStyle name="RowTitles1-Detail 4 2 2 3 6 3 5" xfId="19214"/>
    <cellStyle name="RowTitles1-Detail 4 2 2 3 6 4" xfId="19215"/>
    <cellStyle name="RowTitles1-Detail 4 2 2 3 6 4 2" xfId="19216"/>
    <cellStyle name="RowTitles1-Detail 4 2 2 3 6 4 2 2" xfId="19217"/>
    <cellStyle name="RowTitles1-Detail 4 2 2 3 6 4 3" xfId="19218"/>
    <cellStyle name="RowTitles1-Detail 4 2 2 3 6 5" xfId="19219"/>
    <cellStyle name="RowTitles1-Detail 4 2 2 3 6 5 2" xfId="19220"/>
    <cellStyle name="RowTitles1-Detail 4 2 2 3 6 5 2 2" xfId="19221"/>
    <cellStyle name="RowTitles1-Detail 4 2 2 3 6 6" xfId="19222"/>
    <cellStyle name="RowTitles1-Detail 4 2 2 3 6 6 2" xfId="19223"/>
    <cellStyle name="RowTitles1-Detail 4 2 2 3 6 7" xfId="19224"/>
    <cellStyle name="RowTitles1-Detail 4 2 2 3 7" xfId="19225"/>
    <cellStyle name="RowTitles1-Detail 4 2 2 3 7 2" xfId="19226"/>
    <cellStyle name="RowTitles1-Detail 4 2 2 3 7 2 2" xfId="19227"/>
    <cellStyle name="RowTitles1-Detail 4 2 2 3 7 2 2 2" xfId="19228"/>
    <cellStyle name="RowTitles1-Detail 4 2 2 3 7 2 3" xfId="19229"/>
    <cellStyle name="RowTitles1-Detail 4 2 2 3 7 3" xfId="19230"/>
    <cellStyle name="RowTitles1-Detail 4 2 2 3 7 3 2" xfId="19231"/>
    <cellStyle name="RowTitles1-Detail 4 2 2 3 7 3 2 2" xfId="19232"/>
    <cellStyle name="RowTitles1-Detail 4 2 2 3 7 4" xfId="19233"/>
    <cellStyle name="RowTitles1-Detail 4 2 2 3 7 4 2" xfId="19234"/>
    <cellStyle name="RowTitles1-Detail 4 2 2 3 7 5" xfId="19235"/>
    <cellStyle name="RowTitles1-Detail 4 2 2 3 8" xfId="19236"/>
    <cellStyle name="RowTitles1-Detail 4 2 2 3 8 2" xfId="19237"/>
    <cellStyle name="RowTitles1-Detail 4 2 2 3 8 2 2" xfId="19238"/>
    <cellStyle name="RowTitles1-Detail 4 2 2 3 8 2 2 2" xfId="19239"/>
    <cellStyle name="RowTitles1-Detail 4 2 2 3 8 2 3" xfId="19240"/>
    <cellStyle name="RowTitles1-Detail 4 2 2 3 8 3" xfId="19241"/>
    <cellStyle name="RowTitles1-Detail 4 2 2 3 8 3 2" xfId="19242"/>
    <cellStyle name="RowTitles1-Detail 4 2 2 3 8 3 2 2" xfId="19243"/>
    <cellStyle name="RowTitles1-Detail 4 2 2 3 8 4" xfId="19244"/>
    <cellStyle name="RowTitles1-Detail 4 2 2 3 8 4 2" xfId="19245"/>
    <cellStyle name="RowTitles1-Detail 4 2 2 3 8 5" xfId="19246"/>
    <cellStyle name="RowTitles1-Detail 4 2 2 3 9" xfId="19247"/>
    <cellStyle name="RowTitles1-Detail 4 2 2 3 9 2" xfId="19248"/>
    <cellStyle name="RowTitles1-Detail 4 2 2 3 9 2 2" xfId="19249"/>
    <cellStyle name="RowTitles1-Detail 4 2 2 3_STUD aligned by INSTIT" xfId="19250"/>
    <cellStyle name="RowTitles1-Detail 4 2 2 4" xfId="744"/>
    <cellStyle name="RowTitles1-Detail 4 2 2 4 10" xfId="19251"/>
    <cellStyle name="RowTitles1-Detail 4 2 2 4 2" xfId="745"/>
    <cellStyle name="RowTitles1-Detail 4 2 2 4 2 2" xfId="19252"/>
    <cellStyle name="RowTitles1-Detail 4 2 2 4 2 2 2" xfId="19253"/>
    <cellStyle name="RowTitles1-Detail 4 2 2 4 2 2 2 2" xfId="19254"/>
    <cellStyle name="RowTitles1-Detail 4 2 2 4 2 2 2 2 2" xfId="19255"/>
    <cellStyle name="RowTitles1-Detail 4 2 2 4 2 2 2 3" xfId="19256"/>
    <cellStyle name="RowTitles1-Detail 4 2 2 4 2 2 3" xfId="19257"/>
    <cellStyle name="RowTitles1-Detail 4 2 2 4 2 2 3 2" xfId="19258"/>
    <cellStyle name="RowTitles1-Detail 4 2 2 4 2 2 3 2 2" xfId="19259"/>
    <cellStyle name="RowTitles1-Detail 4 2 2 4 2 2 4" xfId="19260"/>
    <cellStyle name="RowTitles1-Detail 4 2 2 4 2 2 4 2" xfId="19261"/>
    <cellStyle name="RowTitles1-Detail 4 2 2 4 2 2 5" xfId="19262"/>
    <cellStyle name="RowTitles1-Detail 4 2 2 4 2 3" xfId="19263"/>
    <cellStyle name="RowTitles1-Detail 4 2 2 4 2 3 2" xfId="19264"/>
    <cellStyle name="RowTitles1-Detail 4 2 2 4 2 3 2 2" xfId="19265"/>
    <cellStyle name="RowTitles1-Detail 4 2 2 4 2 3 2 2 2" xfId="19266"/>
    <cellStyle name="RowTitles1-Detail 4 2 2 4 2 3 2 3" xfId="19267"/>
    <cellStyle name="RowTitles1-Detail 4 2 2 4 2 3 3" xfId="19268"/>
    <cellStyle name="RowTitles1-Detail 4 2 2 4 2 3 3 2" xfId="19269"/>
    <cellStyle name="RowTitles1-Detail 4 2 2 4 2 3 3 2 2" xfId="19270"/>
    <cellStyle name="RowTitles1-Detail 4 2 2 4 2 3 4" xfId="19271"/>
    <cellStyle name="RowTitles1-Detail 4 2 2 4 2 3 4 2" xfId="19272"/>
    <cellStyle name="RowTitles1-Detail 4 2 2 4 2 3 5" xfId="19273"/>
    <cellStyle name="RowTitles1-Detail 4 2 2 4 2 4" xfId="19274"/>
    <cellStyle name="RowTitles1-Detail 4 2 2 4 2 4 2" xfId="19275"/>
    <cellStyle name="RowTitles1-Detail 4 2 2 4 2 5" xfId="19276"/>
    <cellStyle name="RowTitles1-Detail 4 2 2 4 2 5 2" xfId="19277"/>
    <cellStyle name="RowTitles1-Detail 4 2 2 4 2 5 2 2" xfId="19278"/>
    <cellStyle name="RowTitles1-Detail 4 2 2 4 2 5 3" xfId="19279"/>
    <cellStyle name="RowTitles1-Detail 4 2 2 4 2 6" xfId="19280"/>
    <cellStyle name="RowTitles1-Detail 4 2 2 4 2 6 2" xfId="19281"/>
    <cellStyle name="RowTitles1-Detail 4 2 2 4 2 6 2 2" xfId="19282"/>
    <cellStyle name="RowTitles1-Detail 4 2 2 4 2 7" xfId="19283"/>
    <cellStyle name="RowTitles1-Detail 4 2 2 4 3" xfId="19284"/>
    <cellStyle name="RowTitles1-Detail 4 2 2 4 3 2" xfId="19285"/>
    <cellStyle name="RowTitles1-Detail 4 2 2 4 3 2 2" xfId="19286"/>
    <cellStyle name="RowTitles1-Detail 4 2 2 4 3 2 2 2" xfId="19287"/>
    <cellStyle name="RowTitles1-Detail 4 2 2 4 3 2 2 2 2" xfId="19288"/>
    <cellStyle name="RowTitles1-Detail 4 2 2 4 3 2 2 3" xfId="19289"/>
    <cellStyle name="RowTitles1-Detail 4 2 2 4 3 2 3" xfId="19290"/>
    <cellStyle name="RowTitles1-Detail 4 2 2 4 3 2 3 2" xfId="19291"/>
    <cellStyle name="RowTitles1-Detail 4 2 2 4 3 2 3 2 2" xfId="19292"/>
    <cellStyle name="RowTitles1-Detail 4 2 2 4 3 2 4" xfId="19293"/>
    <cellStyle name="RowTitles1-Detail 4 2 2 4 3 2 4 2" xfId="19294"/>
    <cellStyle name="RowTitles1-Detail 4 2 2 4 3 2 5" xfId="19295"/>
    <cellStyle name="RowTitles1-Detail 4 2 2 4 3 3" xfId="19296"/>
    <cellStyle name="RowTitles1-Detail 4 2 2 4 3 3 2" xfId="19297"/>
    <cellStyle name="RowTitles1-Detail 4 2 2 4 3 3 2 2" xfId="19298"/>
    <cellStyle name="RowTitles1-Detail 4 2 2 4 3 3 2 2 2" xfId="19299"/>
    <cellStyle name="RowTitles1-Detail 4 2 2 4 3 3 2 3" xfId="19300"/>
    <cellStyle name="RowTitles1-Detail 4 2 2 4 3 3 3" xfId="19301"/>
    <cellStyle name="RowTitles1-Detail 4 2 2 4 3 3 3 2" xfId="19302"/>
    <cellStyle name="RowTitles1-Detail 4 2 2 4 3 3 3 2 2" xfId="19303"/>
    <cellStyle name="RowTitles1-Detail 4 2 2 4 3 3 4" xfId="19304"/>
    <cellStyle name="RowTitles1-Detail 4 2 2 4 3 3 4 2" xfId="19305"/>
    <cellStyle name="RowTitles1-Detail 4 2 2 4 3 3 5" xfId="19306"/>
    <cellStyle name="RowTitles1-Detail 4 2 2 4 3 4" xfId="19307"/>
    <cellStyle name="RowTitles1-Detail 4 2 2 4 3 4 2" xfId="19308"/>
    <cellStyle name="RowTitles1-Detail 4 2 2 4 3 5" xfId="19309"/>
    <cellStyle name="RowTitles1-Detail 4 2 2 4 3 5 2" xfId="19310"/>
    <cellStyle name="RowTitles1-Detail 4 2 2 4 3 5 2 2" xfId="19311"/>
    <cellStyle name="RowTitles1-Detail 4 2 2 4 3 6" xfId="19312"/>
    <cellStyle name="RowTitles1-Detail 4 2 2 4 3 6 2" xfId="19313"/>
    <cellStyle name="RowTitles1-Detail 4 2 2 4 3 7" xfId="19314"/>
    <cellStyle name="RowTitles1-Detail 4 2 2 4 4" xfId="19315"/>
    <cellStyle name="RowTitles1-Detail 4 2 2 4 4 2" xfId="19316"/>
    <cellStyle name="RowTitles1-Detail 4 2 2 4 4 2 2" xfId="19317"/>
    <cellStyle name="RowTitles1-Detail 4 2 2 4 4 2 2 2" xfId="19318"/>
    <cellStyle name="RowTitles1-Detail 4 2 2 4 4 2 2 2 2" xfId="19319"/>
    <cellStyle name="RowTitles1-Detail 4 2 2 4 4 2 2 3" xfId="19320"/>
    <cellStyle name="RowTitles1-Detail 4 2 2 4 4 2 3" xfId="19321"/>
    <cellStyle name="RowTitles1-Detail 4 2 2 4 4 2 3 2" xfId="19322"/>
    <cellStyle name="RowTitles1-Detail 4 2 2 4 4 2 3 2 2" xfId="19323"/>
    <cellStyle name="RowTitles1-Detail 4 2 2 4 4 2 4" xfId="19324"/>
    <cellStyle name="RowTitles1-Detail 4 2 2 4 4 2 4 2" xfId="19325"/>
    <cellStyle name="RowTitles1-Detail 4 2 2 4 4 2 5" xfId="19326"/>
    <cellStyle name="RowTitles1-Detail 4 2 2 4 4 3" xfId="19327"/>
    <cellStyle name="RowTitles1-Detail 4 2 2 4 4 3 2" xfId="19328"/>
    <cellStyle name="RowTitles1-Detail 4 2 2 4 4 3 2 2" xfId="19329"/>
    <cellStyle name="RowTitles1-Detail 4 2 2 4 4 3 2 2 2" xfId="19330"/>
    <cellStyle name="RowTitles1-Detail 4 2 2 4 4 3 2 3" xfId="19331"/>
    <cellStyle name="RowTitles1-Detail 4 2 2 4 4 3 3" xfId="19332"/>
    <cellStyle name="RowTitles1-Detail 4 2 2 4 4 3 3 2" xfId="19333"/>
    <cellStyle name="RowTitles1-Detail 4 2 2 4 4 3 3 2 2" xfId="19334"/>
    <cellStyle name="RowTitles1-Detail 4 2 2 4 4 3 4" xfId="19335"/>
    <cellStyle name="RowTitles1-Detail 4 2 2 4 4 3 4 2" xfId="19336"/>
    <cellStyle name="RowTitles1-Detail 4 2 2 4 4 3 5" xfId="19337"/>
    <cellStyle name="RowTitles1-Detail 4 2 2 4 4 4" xfId="19338"/>
    <cellStyle name="RowTitles1-Detail 4 2 2 4 4 4 2" xfId="19339"/>
    <cellStyle name="RowTitles1-Detail 4 2 2 4 4 5" xfId="19340"/>
    <cellStyle name="RowTitles1-Detail 4 2 2 4 4 5 2" xfId="19341"/>
    <cellStyle name="RowTitles1-Detail 4 2 2 4 4 5 2 2" xfId="19342"/>
    <cellStyle name="RowTitles1-Detail 4 2 2 4 4 5 3" xfId="19343"/>
    <cellStyle name="RowTitles1-Detail 4 2 2 4 4 6" xfId="19344"/>
    <cellStyle name="RowTitles1-Detail 4 2 2 4 4 6 2" xfId="19345"/>
    <cellStyle name="RowTitles1-Detail 4 2 2 4 4 6 2 2" xfId="19346"/>
    <cellStyle name="RowTitles1-Detail 4 2 2 4 4 7" xfId="19347"/>
    <cellStyle name="RowTitles1-Detail 4 2 2 4 4 7 2" xfId="19348"/>
    <cellStyle name="RowTitles1-Detail 4 2 2 4 4 8" xfId="19349"/>
    <cellStyle name="RowTitles1-Detail 4 2 2 4 5" xfId="19350"/>
    <cellStyle name="RowTitles1-Detail 4 2 2 4 5 2" xfId="19351"/>
    <cellStyle name="RowTitles1-Detail 4 2 2 4 5 2 2" xfId="19352"/>
    <cellStyle name="RowTitles1-Detail 4 2 2 4 5 2 2 2" xfId="19353"/>
    <cellStyle name="RowTitles1-Detail 4 2 2 4 5 2 2 2 2" xfId="19354"/>
    <cellStyle name="RowTitles1-Detail 4 2 2 4 5 2 2 3" xfId="19355"/>
    <cellStyle name="RowTitles1-Detail 4 2 2 4 5 2 3" xfId="19356"/>
    <cellStyle name="RowTitles1-Detail 4 2 2 4 5 2 3 2" xfId="19357"/>
    <cellStyle name="RowTitles1-Detail 4 2 2 4 5 2 3 2 2" xfId="19358"/>
    <cellStyle name="RowTitles1-Detail 4 2 2 4 5 2 4" xfId="19359"/>
    <cellStyle name="RowTitles1-Detail 4 2 2 4 5 2 4 2" xfId="19360"/>
    <cellStyle name="RowTitles1-Detail 4 2 2 4 5 2 5" xfId="19361"/>
    <cellStyle name="RowTitles1-Detail 4 2 2 4 5 3" xfId="19362"/>
    <cellStyle name="RowTitles1-Detail 4 2 2 4 5 3 2" xfId="19363"/>
    <cellStyle name="RowTitles1-Detail 4 2 2 4 5 3 2 2" xfId="19364"/>
    <cellStyle name="RowTitles1-Detail 4 2 2 4 5 3 2 2 2" xfId="19365"/>
    <cellStyle name="RowTitles1-Detail 4 2 2 4 5 3 2 3" xfId="19366"/>
    <cellStyle name="RowTitles1-Detail 4 2 2 4 5 3 3" xfId="19367"/>
    <cellStyle name="RowTitles1-Detail 4 2 2 4 5 3 3 2" xfId="19368"/>
    <cellStyle name="RowTitles1-Detail 4 2 2 4 5 3 3 2 2" xfId="19369"/>
    <cellStyle name="RowTitles1-Detail 4 2 2 4 5 3 4" xfId="19370"/>
    <cellStyle name="RowTitles1-Detail 4 2 2 4 5 3 4 2" xfId="19371"/>
    <cellStyle name="RowTitles1-Detail 4 2 2 4 5 3 5" xfId="19372"/>
    <cellStyle name="RowTitles1-Detail 4 2 2 4 5 4" xfId="19373"/>
    <cellStyle name="RowTitles1-Detail 4 2 2 4 5 4 2" xfId="19374"/>
    <cellStyle name="RowTitles1-Detail 4 2 2 4 5 4 2 2" xfId="19375"/>
    <cellStyle name="RowTitles1-Detail 4 2 2 4 5 4 3" xfId="19376"/>
    <cellStyle name="RowTitles1-Detail 4 2 2 4 5 5" xfId="19377"/>
    <cellStyle name="RowTitles1-Detail 4 2 2 4 5 5 2" xfId="19378"/>
    <cellStyle name="RowTitles1-Detail 4 2 2 4 5 5 2 2" xfId="19379"/>
    <cellStyle name="RowTitles1-Detail 4 2 2 4 5 6" xfId="19380"/>
    <cellStyle name="RowTitles1-Detail 4 2 2 4 5 6 2" xfId="19381"/>
    <cellStyle name="RowTitles1-Detail 4 2 2 4 5 7" xfId="19382"/>
    <cellStyle name="RowTitles1-Detail 4 2 2 4 6" xfId="19383"/>
    <cellStyle name="RowTitles1-Detail 4 2 2 4 6 2" xfId="19384"/>
    <cellStyle name="RowTitles1-Detail 4 2 2 4 6 2 2" xfId="19385"/>
    <cellStyle name="RowTitles1-Detail 4 2 2 4 6 2 2 2" xfId="19386"/>
    <cellStyle name="RowTitles1-Detail 4 2 2 4 6 2 2 2 2" xfId="19387"/>
    <cellStyle name="RowTitles1-Detail 4 2 2 4 6 2 2 3" xfId="19388"/>
    <cellStyle name="RowTitles1-Detail 4 2 2 4 6 2 3" xfId="19389"/>
    <cellStyle name="RowTitles1-Detail 4 2 2 4 6 2 3 2" xfId="19390"/>
    <cellStyle name="RowTitles1-Detail 4 2 2 4 6 2 3 2 2" xfId="19391"/>
    <cellStyle name="RowTitles1-Detail 4 2 2 4 6 2 4" xfId="19392"/>
    <cellStyle name="RowTitles1-Detail 4 2 2 4 6 2 4 2" xfId="19393"/>
    <cellStyle name="RowTitles1-Detail 4 2 2 4 6 2 5" xfId="19394"/>
    <cellStyle name="RowTitles1-Detail 4 2 2 4 6 3" xfId="19395"/>
    <cellStyle name="RowTitles1-Detail 4 2 2 4 6 3 2" xfId="19396"/>
    <cellStyle name="RowTitles1-Detail 4 2 2 4 6 3 2 2" xfId="19397"/>
    <cellStyle name="RowTitles1-Detail 4 2 2 4 6 3 2 2 2" xfId="19398"/>
    <cellStyle name="RowTitles1-Detail 4 2 2 4 6 3 2 3" xfId="19399"/>
    <cellStyle name="RowTitles1-Detail 4 2 2 4 6 3 3" xfId="19400"/>
    <cellStyle name="RowTitles1-Detail 4 2 2 4 6 3 3 2" xfId="19401"/>
    <cellStyle name="RowTitles1-Detail 4 2 2 4 6 3 3 2 2" xfId="19402"/>
    <cellStyle name="RowTitles1-Detail 4 2 2 4 6 3 4" xfId="19403"/>
    <cellStyle name="RowTitles1-Detail 4 2 2 4 6 3 4 2" xfId="19404"/>
    <cellStyle name="RowTitles1-Detail 4 2 2 4 6 3 5" xfId="19405"/>
    <cellStyle name="RowTitles1-Detail 4 2 2 4 6 4" xfId="19406"/>
    <cellStyle name="RowTitles1-Detail 4 2 2 4 6 4 2" xfId="19407"/>
    <cellStyle name="RowTitles1-Detail 4 2 2 4 6 4 2 2" xfId="19408"/>
    <cellStyle name="RowTitles1-Detail 4 2 2 4 6 4 3" xfId="19409"/>
    <cellStyle name="RowTitles1-Detail 4 2 2 4 6 5" xfId="19410"/>
    <cellStyle name="RowTitles1-Detail 4 2 2 4 6 5 2" xfId="19411"/>
    <cellStyle name="RowTitles1-Detail 4 2 2 4 6 5 2 2" xfId="19412"/>
    <cellStyle name="RowTitles1-Detail 4 2 2 4 6 6" xfId="19413"/>
    <cellStyle name="RowTitles1-Detail 4 2 2 4 6 6 2" xfId="19414"/>
    <cellStyle name="RowTitles1-Detail 4 2 2 4 6 7" xfId="19415"/>
    <cellStyle name="RowTitles1-Detail 4 2 2 4 7" xfId="19416"/>
    <cellStyle name="RowTitles1-Detail 4 2 2 4 7 2" xfId="19417"/>
    <cellStyle name="RowTitles1-Detail 4 2 2 4 7 2 2" xfId="19418"/>
    <cellStyle name="RowTitles1-Detail 4 2 2 4 7 2 2 2" xfId="19419"/>
    <cellStyle name="RowTitles1-Detail 4 2 2 4 7 2 3" xfId="19420"/>
    <cellStyle name="RowTitles1-Detail 4 2 2 4 7 3" xfId="19421"/>
    <cellStyle name="RowTitles1-Detail 4 2 2 4 7 3 2" xfId="19422"/>
    <cellStyle name="RowTitles1-Detail 4 2 2 4 7 3 2 2" xfId="19423"/>
    <cellStyle name="RowTitles1-Detail 4 2 2 4 7 4" xfId="19424"/>
    <cellStyle name="RowTitles1-Detail 4 2 2 4 7 4 2" xfId="19425"/>
    <cellStyle name="RowTitles1-Detail 4 2 2 4 7 5" xfId="19426"/>
    <cellStyle name="RowTitles1-Detail 4 2 2 4 8" xfId="19427"/>
    <cellStyle name="RowTitles1-Detail 4 2 2 4 8 2" xfId="19428"/>
    <cellStyle name="RowTitles1-Detail 4 2 2 4 9" xfId="19429"/>
    <cellStyle name="RowTitles1-Detail 4 2 2 4 9 2" xfId="19430"/>
    <cellStyle name="RowTitles1-Detail 4 2 2 4 9 2 2" xfId="19431"/>
    <cellStyle name="RowTitles1-Detail 4 2 2 4_STUD aligned by INSTIT" xfId="19432"/>
    <cellStyle name="RowTitles1-Detail 4 2 2 5" xfId="746"/>
    <cellStyle name="RowTitles1-Detail 4 2 2 5 2" xfId="19433"/>
    <cellStyle name="RowTitles1-Detail 4 2 2 5 2 2" xfId="19434"/>
    <cellStyle name="RowTitles1-Detail 4 2 2 5 2 2 2" xfId="19435"/>
    <cellStyle name="RowTitles1-Detail 4 2 2 5 2 2 2 2" xfId="19436"/>
    <cellStyle name="RowTitles1-Detail 4 2 2 5 2 2 3" xfId="19437"/>
    <cellStyle name="RowTitles1-Detail 4 2 2 5 2 3" xfId="19438"/>
    <cellStyle name="RowTitles1-Detail 4 2 2 5 2 3 2" xfId="19439"/>
    <cellStyle name="RowTitles1-Detail 4 2 2 5 2 3 2 2" xfId="19440"/>
    <cellStyle name="RowTitles1-Detail 4 2 2 5 2 4" xfId="19441"/>
    <cellStyle name="RowTitles1-Detail 4 2 2 5 2 4 2" xfId="19442"/>
    <cellStyle name="RowTitles1-Detail 4 2 2 5 2 5" xfId="19443"/>
    <cellStyle name="RowTitles1-Detail 4 2 2 5 3" xfId="19444"/>
    <cellStyle name="RowTitles1-Detail 4 2 2 5 3 2" xfId="19445"/>
    <cellStyle name="RowTitles1-Detail 4 2 2 5 3 2 2" xfId="19446"/>
    <cellStyle name="RowTitles1-Detail 4 2 2 5 3 2 2 2" xfId="19447"/>
    <cellStyle name="RowTitles1-Detail 4 2 2 5 3 2 3" xfId="19448"/>
    <cellStyle name="RowTitles1-Detail 4 2 2 5 3 3" xfId="19449"/>
    <cellStyle name="RowTitles1-Detail 4 2 2 5 3 3 2" xfId="19450"/>
    <cellStyle name="RowTitles1-Detail 4 2 2 5 3 3 2 2" xfId="19451"/>
    <cellStyle name="RowTitles1-Detail 4 2 2 5 3 4" xfId="19452"/>
    <cellStyle name="RowTitles1-Detail 4 2 2 5 3 4 2" xfId="19453"/>
    <cellStyle name="RowTitles1-Detail 4 2 2 5 3 5" xfId="19454"/>
    <cellStyle name="RowTitles1-Detail 4 2 2 5 4" xfId="19455"/>
    <cellStyle name="RowTitles1-Detail 4 2 2 5 4 2" xfId="19456"/>
    <cellStyle name="RowTitles1-Detail 4 2 2 5 5" xfId="19457"/>
    <cellStyle name="RowTitles1-Detail 4 2 2 5 5 2" xfId="19458"/>
    <cellStyle name="RowTitles1-Detail 4 2 2 5 5 2 2" xfId="19459"/>
    <cellStyle name="RowTitles1-Detail 4 2 2 5 5 3" xfId="19460"/>
    <cellStyle name="RowTitles1-Detail 4 2 2 5 6" xfId="19461"/>
    <cellStyle name="RowTitles1-Detail 4 2 2 5 6 2" xfId="19462"/>
    <cellStyle name="RowTitles1-Detail 4 2 2 5 6 2 2" xfId="19463"/>
    <cellStyle name="RowTitles1-Detail 4 2 2 5 7" xfId="19464"/>
    <cellStyle name="RowTitles1-Detail 4 2 2 6" xfId="19465"/>
    <cellStyle name="RowTitles1-Detail 4 2 2 6 2" xfId="19466"/>
    <cellStyle name="RowTitles1-Detail 4 2 2 6 2 2" xfId="19467"/>
    <cellStyle name="RowTitles1-Detail 4 2 2 6 2 2 2" xfId="19468"/>
    <cellStyle name="RowTitles1-Detail 4 2 2 6 2 2 2 2" xfId="19469"/>
    <cellStyle name="RowTitles1-Detail 4 2 2 6 2 2 3" xfId="19470"/>
    <cellStyle name="RowTitles1-Detail 4 2 2 6 2 3" xfId="19471"/>
    <cellStyle name="RowTitles1-Detail 4 2 2 6 2 3 2" xfId="19472"/>
    <cellStyle name="RowTitles1-Detail 4 2 2 6 2 3 2 2" xfId="19473"/>
    <cellStyle name="RowTitles1-Detail 4 2 2 6 2 4" xfId="19474"/>
    <cellStyle name="RowTitles1-Detail 4 2 2 6 2 4 2" xfId="19475"/>
    <cellStyle name="RowTitles1-Detail 4 2 2 6 2 5" xfId="19476"/>
    <cellStyle name="RowTitles1-Detail 4 2 2 6 3" xfId="19477"/>
    <cellStyle name="RowTitles1-Detail 4 2 2 6 3 2" xfId="19478"/>
    <cellStyle name="RowTitles1-Detail 4 2 2 6 3 2 2" xfId="19479"/>
    <cellStyle name="RowTitles1-Detail 4 2 2 6 3 2 2 2" xfId="19480"/>
    <cellStyle name="RowTitles1-Detail 4 2 2 6 3 2 3" xfId="19481"/>
    <cellStyle name="RowTitles1-Detail 4 2 2 6 3 3" xfId="19482"/>
    <cellStyle name="RowTitles1-Detail 4 2 2 6 3 3 2" xfId="19483"/>
    <cellStyle name="RowTitles1-Detail 4 2 2 6 3 3 2 2" xfId="19484"/>
    <cellStyle name="RowTitles1-Detail 4 2 2 6 3 4" xfId="19485"/>
    <cellStyle name="RowTitles1-Detail 4 2 2 6 3 4 2" xfId="19486"/>
    <cellStyle name="RowTitles1-Detail 4 2 2 6 3 5" xfId="19487"/>
    <cellStyle name="RowTitles1-Detail 4 2 2 6 4" xfId="19488"/>
    <cellStyle name="RowTitles1-Detail 4 2 2 6 4 2" xfId="19489"/>
    <cellStyle name="RowTitles1-Detail 4 2 2 6 5" xfId="19490"/>
    <cellStyle name="RowTitles1-Detail 4 2 2 6 5 2" xfId="19491"/>
    <cellStyle name="RowTitles1-Detail 4 2 2 6 5 2 2" xfId="19492"/>
    <cellStyle name="RowTitles1-Detail 4 2 2 6 6" xfId="19493"/>
    <cellStyle name="RowTitles1-Detail 4 2 2 6 6 2" xfId="19494"/>
    <cellStyle name="RowTitles1-Detail 4 2 2 6 7" xfId="19495"/>
    <cellStyle name="RowTitles1-Detail 4 2 2 7" xfId="19496"/>
    <cellStyle name="RowTitles1-Detail 4 2 2 7 2" xfId="19497"/>
    <cellStyle name="RowTitles1-Detail 4 2 2 7 2 2" xfId="19498"/>
    <cellStyle name="RowTitles1-Detail 4 2 2 7 2 2 2" xfId="19499"/>
    <cellStyle name="RowTitles1-Detail 4 2 2 7 2 2 2 2" xfId="19500"/>
    <cellStyle name="RowTitles1-Detail 4 2 2 7 2 2 3" xfId="19501"/>
    <cellStyle name="RowTitles1-Detail 4 2 2 7 2 3" xfId="19502"/>
    <cellStyle name="RowTitles1-Detail 4 2 2 7 2 3 2" xfId="19503"/>
    <cellStyle name="RowTitles1-Detail 4 2 2 7 2 3 2 2" xfId="19504"/>
    <cellStyle name="RowTitles1-Detail 4 2 2 7 2 4" xfId="19505"/>
    <cellStyle name="RowTitles1-Detail 4 2 2 7 2 4 2" xfId="19506"/>
    <cellStyle name="RowTitles1-Detail 4 2 2 7 2 5" xfId="19507"/>
    <cellStyle name="RowTitles1-Detail 4 2 2 7 3" xfId="19508"/>
    <cellStyle name="RowTitles1-Detail 4 2 2 7 3 2" xfId="19509"/>
    <cellStyle name="RowTitles1-Detail 4 2 2 7 3 2 2" xfId="19510"/>
    <cellStyle name="RowTitles1-Detail 4 2 2 7 3 2 2 2" xfId="19511"/>
    <cellStyle name="RowTitles1-Detail 4 2 2 7 3 2 3" xfId="19512"/>
    <cellStyle name="RowTitles1-Detail 4 2 2 7 3 3" xfId="19513"/>
    <cellStyle name="RowTitles1-Detail 4 2 2 7 3 3 2" xfId="19514"/>
    <cellStyle name="RowTitles1-Detail 4 2 2 7 3 3 2 2" xfId="19515"/>
    <cellStyle name="RowTitles1-Detail 4 2 2 7 3 4" xfId="19516"/>
    <cellStyle name="RowTitles1-Detail 4 2 2 7 3 4 2" xfId="19517"/>
    <cellStyle name="RowTitles1-Detail 4 2 2 7 3 5" xfId="19518"/>
    <cellStyle name="RowTitles1-Detail 4 2 2 7 4" xfId="19519"/>
    <cellStyle name="RowTitles1-Detail 4 2 2 7 4 2" xfId="19520"/>
    <cellStyle name="RowTitles1-Detail 4 2 2 7 5" xfId="19521"/>
    <cellStyle name="RowTitles1-Detail 4 2 2 7 5 2" xfId="19522"/>
    <cellStyle name="RowTitles1-Detail 4 2 2 7 5 2 2" xfId="19523"/>
    <cellStyle name="RowTitles1-Detail 4 2 2 7 5 3" xfId="19524"/>
    <cellStyle name="RowTitles1-Detail 4 2 2 7 6" xfId="19525"/>
    <cellStyle name="RowTitles1-Detail 4 2 2 7 6 2" xfId="19526"/>
    <cellStyle name="RowTitles1-Detail 4 2 2 7 6 2 2" xfId="19527"/>
    <cellStyle name="RowTitles1-Detail 4 2 2 7 7" xfId="19528"/>
    <cellStyle name="RowTitles1-Detail 4 2 2 7 7 2" xfId="19529"/>
    <cellStyle name="RowTitles1-Detail 4 2 2 7 8" xfId="19530"/>
    <cellStyle name="RowTitles1-Detail 4 2 2 8" xfId="19531"/>
    <cellStyle name="RowTitles1-Detail 4 2 2 8 2" xfId="19532"/>
    <cellStyle name="RowTitles1-Detail 4 2 2 8 2 2" xfId="19533"/>
    <cellStyle name="RowTitles1-Detail 4 2 2 8 2 2 2" xfId="19534"/>
    <cellStyle name="RowTitles1-Detail 4 2 2 8 2 2 2 2" xfId="19535"/>
    <cellStyle name="RowTitles1-Detail 4 2 2 8 2 2 3" xfId="19536"/>
    <cellStyle name="RowTitles1-Detail 4 2 2 8 2 3" xfId="19537"/>
    <cellStyle name="RowTitles1-Detail 4 2 2 8 2 3 2" xfId="19538"/>
    <cellStyle name="RowTitles1-Detail 4 2 2 8 2 3 2 2" xfId="19539"/>
    <cellStyle name="RowTitles1-Detail 4 2 2 8 2 4" xfId="19540"/>
    <cellStyle name="RowTitles1-Detail 4 2 2 8 2 4 2" xfId="19541"/>
    <cellStyle name="RowTitles1-Detail 4 2 2 8 2 5" xfId="19542"/>
    <cellStyle name="RowTitles1-Detail 4 2 2 8 3" xfId="19543"/>
    <cellStyle name="RowTitles1-Detail 4 2 2 8 3 2" xfId="19544"/>
    <cellStyle name="RowTitles1-Detail 4 2 2 8 3 2 2" xfId="19545"/>
    <cellStyle name="RowTitles1-Detail 4 2 2 8 3 2 2 2" xfId="19546"/>
    <cellStyle name="RowTitles1-Detail 4 2 2 8 3 2 3" xfId="19547"/>
    <cellStyle name="RowTitles1-Detail 4 2 2 8 3 3" xfId="19548"/>
    <cellStyle name="RowTitles1-Detail 4 2 2 8 3 3 2" xfId="19549"/>
    <cellStyle name="RowTitles1-Detail 4 2 2 8 3 3 2 2" xfId="19550"/>
    <cellStyle name="RowTitles1-Detail 4 2 2 8 3 4" xfId="19551"/>
    <cellStyle name="RowTitles1-Detail 4 2 2 8 3 4 2" xfId="19552"/>
    <cellStyle name="RowTitles1-Detail 4 2 2 8 3 5" xfId="19553"/>
    <cellStyle name="RowTitles1-Detail 4 2 2 8 4" xfId="19554"/>
    <cellStyle name="RowTitles1-Detail 4 2 2 8 4 2" xfId="19555"/>
    <cellStyle name="RowTitles1-Detail 4 2 2 8 4 2 2" xfId="19556"/>
    <cellStyle name="RowTitles1-Detail 4 2 2 8 4 3" xfId="19557"/>
    <cellStyle name="RowTitles1-Detail 4 2 2 8 5" xfId="19558"/>
    <cellStyle name="RowTitles1-Detail 4 2 2 8 5 2" xfId="19559"/>
    <cellStyle name="RowTitles1-Detail 4 2 2 8 5 2 2" xfId="19560"/>
    <cellStyle name="RowTitles1-Detail 4 2 2 8 6" xfId="19561"/>
    <cellStyle name="RowTitles1-Detail 4 2 2 8 6 2" xfId="19562"/>
    <cellStyle name="RowTitles1-Detail 4 2 2 8 7" xfId="19563"/>
    <cellStyle name="RowTitles1-Detail 4 2 2 9" xfId="19564"/>
    <cellStyle name="RowTitles1-Detail 4 2 2 9 2" xfId="19565"/>
    <cellStyle name="RowTitles1-Detail 4 2 2 9 2 2" xfId="19566"/>
    <cellStyle name="RowTitles1-Detail 4 2 2 9 2 2 2" xfId="19567"/>
    <cellStyle name="RowTitles1-Detail 4 2 2 9 2 2 2 2" xfId="19568"/>
    <cellStyle name="RowTitles1-Detail 4 2 2 9 2 2 3" xfId="19569"/>
    <cellStyle name="RowTitles1-Detail 4 2 2 9 2 3" xfId="19570"/>
    <cellStyle name="RowTitles1-Detail 4 2 2 9 2 3 2" xfId="19571"/>
    <cellStyle name="RowTitles1-Detail 4 2 2 9 2 3 2 2" xfId="19572"/>
    <cellStyle name="RowTitles1-Detail 4 2 2 9 2 4" xfId="19573"/>
    <cellStyle name="RowTitles1-Detail 4 2 2 9 2 4 2" xfId="19574"/>
    <cellStyle name="RowTitles1-Detail 4 2 2 9 2 5" xfId="19575"/>
    <cellStyle name="RowTitles1-Detail 4 2 2 9 3" xfId="19576"/>
    <cellStyle name="RowTitles1-Detail 4 2 2 9 3 2" xfId="19577"/>
    <cellStyle name="RowTitles1-Detail 4 2 2 9 3 2 2" xfId="19578"/>
    <cellStyle name="RowTitles1-Detail 4 2 2 9 3 2 2 2" xfId="19579"/>
    <cellStyle name="RowTitles1-Detail 4 2 2 9 3 2 3" xfId="19580"/>
    <cellStyle name="RowTitles1-Detail 4 2 2 9 3 3" xfId="19581"/>
    <cellStyle name="RowTitles1-Detail 4 2 2 9 3 3 2" xfId="19582"/>
    <cellStyle name="RowTitles1-Detail 4 2 2 9 3 3 2 2" xfId="19583"/>
    <cellStyle name="RowTitles1-Detail 4 2 2 9 3 4" xfId="19584"/>
    <cellStyle name="RowTitles1-Detail 4 2 2 9 3 4 2" xfId="19585"/>
    <cellStyle name="RowTitles1-Detail 4 2 2 9 3 5" xfId="19586"/>
    <cellStyle name="RowTitles1-Detail 4 2 2 9 4" xfId="19587"/>
    <cellStyle name="RowTitles1-Detail 4 2 2 9 4 2" xfId="19588"/>
    <cellStyle name="RowTitles1-Detail 4 2 2 9 4 2 2" xfId="19589"/>
    <cellStyle name="RowTitles1-Detail 4 2 2 9 4 3" xfId="19590"/>
    <cellStyle name="RowTitles1-Detail 4 2 2 9 5" xfId="19591"/>
    <cellStyle name="RowTitles1-Detail 4 2 2 9 5 2" xfId="19592"/>
    <cellStyle name="RowTitles1-Detail 4 2 2 9 5 2 2" xfId="19593"/>
    <cellStyle name="RowTitles1-Detail 4 2 2 9 6" xfId="19594"/>
    <cellStyle name="RowTitles1-Detail 4 2 2 9 6 2" xfId="19595"/>
    <cellStyle name="RowTitles1-Detail 4 2 2 9 7" xfId="19596"/>
    <cellStyle name="RowTitles1-Detail 4 2 2_STUD aligned by INSTIT" xfId="19597"/>
    <cellStyle name="RowTitles1-Detail 4 2 3" xfId="747"/>
    <cellStyle name="RowTitles1-Detail 4 2 3 10" xfId="19598"/>
    <cellStyle name="RowTitles1-Detail 4 2 3 2" xfId="748"/>
    <cellStyle name="RowTitles1-Detail 4 2 3 2 2" xfId="19599"/>
    <cellStyle name="RowTitles1-Detail 4 2 3 2 2 2" xfId="19600"/>
    <cellStyle name="RowTitles1-Detail 4 2 3 2 2 2 2" xfId="19601"/>
    <cellStyle name="RowTitles1-Detail 4 2 3 2 2 2 2 2" xfId="19602"/>
    <cellStyle name="RowTitles1-Detail 4 2 3 2 2 2 3" xfId="19603"/>
    <cellStyle name="RowTitles1-Detail 4 2 3 2 2 3" xfId="19604"/>
    <cellStyle name="RowTitles1-Detail 4 2 3 2 2 3 2" xfId="19605"/>
    <cellStyle name="RowTitles1-Detail 4 2 3 2 2 3 2 2" xfId="19606"/>
    <cellStyle name="RowTitles1-Detail 4 2 3 2 2 4" xfId="19607"/>
    <cellStyle name="RowTitles1-Detail 4 2 3 2 2 4 2" xfId="19608"/>
    <cellStyle name="RowTitles1-Detail 4 2 3 2 2 5" xfId="19609"/>
    <cellStyle name="RowTitles1-Detail 4 2 3 2 3" xfId="19610"/>
    <cellStyle name="RowTitles1-Detail 4 2 3 2 3 2" xfId="19611"/>
    <cellStyle name="RowTitles1-Detail 4 2 3 2 3 2 2" xfId="19612"/>
    <cellStyle name="RowTitles1-Detail 4 2 3 2 3 2 2 2" xfId="19613"/>
    <cellStyle name="RowTitles1-Detail 4 2 3 2 3 2 3" xfId="19614"/>
    <cellStyle name="RowTitles1-Detail 4 2 3 2 3 3" xfId="19615"/>
    <cellStyle name="RowTitles1-Detail 4 2 3 2 3 3 2" xfId="19616"/>
    <cellStyle name="RowTitles1-Detail 4 2 3 2 3 3 2 2" xfId="19617"/>
    <cellStyle name="RowTitles1-Detail 4 2 3 2 3 4" xfId="19618"/>
    <cellStyle name="RowTitles1-Detail 4 2 3 2 3 4 2" xfId="19619"/>
    <cellStyle name="RowTitles1-Detail 4 2 3 2 3 5" xfId="19620"/>
    <cellStyle name="RowTitles1-Detail 4 2 3 2 4" xfId="19621"/>
    <cellStyle name="RowTitles1-Detail 4 2 3 2 4 2" xfId="19622"/>
    <cellStyle name="RowTitles1-Detail 4 2 3 2 5" xfId="19623"/>
    <cellStyle name="RowTitles1-Detail 4 2 3 2 5 2" xfId="19624"/>
    <cellStyle name="RowTitles1-Detail 4 2 3 2 5 2 2" xfId="19625"/>
    <cellStyle name="RowTitles1-Detail 4 2 3 2 6" xfId="19626"/>
    <cellStyle name="RowTitles1-Detail 4 2 3 3" xfId="19627"/>
    <cellStyle name="RowTitles1-Detail 4 2 3 3 2" xfId="19628"/>
    <cellStyle name="RowTitles1-Detail 4 2 3 3 2 2" xfId="19629"/>
    <cellStyle name="RowTitles1-Detail 4 2 3 3 2 2 2" xfId="19630"/>
    <cellStyle name="RowTitles1-Detail 4 2 3 3 2 2 2 2" xfId="19631"/>
    <cellStyle name="RowTitles1-Detail 4 2 3 3 2 2 3" xfId="19632"/>
    <cellStyle name="RowTitles1-Detail 4 2 3 3 2 3" xfId="19633"/>
    <cellStyle name="RowTitles1-Detail 4 2 3 3 2 3 2" xfId="19634"/>
    <cellStyle name="RowTitles1-Detail 4 2 3 3 2 3 2 2" xfId="19635"/>
    <cellStyle name="RowTitles1-Detail 4 2 3 3 2 4" xfId="19636"/>
    <cellStyle name="RowTitles1-Detail 4 2 3 3 2 4 2" xfId="19637"/>
    <cellStyle name="RowTitles1-Detail 4 2 3 3 2 5" xfId="19638"/>
    <cellStyle name="RowTitles1-Detail 4 2 3 3 3" xfId="19639"/>
    <cellStyle name="RowTitles1-Detail 4 2 3 3 3 2" xfId="19640"/>
    <cellStyle name="RowTitles1-Detail 4 2 3 3 3 2 2" xfId="19641"/>
    <cellStyle name="RowTitles1-Detail 4 2 3 3 3 2 2 2" xfId="19642"/>
    <cellStyle name="RowTitles1-Detail 4 2 3 3 3 2 3" xfId="19643"/>
    <cellStyle name="RowTitles1-Detail 4 2 3 3 3 3" xfId="19644"/>
    <cellStyle name="RowTitles1-Detail 4 2 3 3 3 3 2" xfId="19645"/>
    <cellStyle name="RowTitles1-Detail 4 2 3 3 3 3 2 2" xfId="19646"/>
    <cellStyle name="RowTitles1-Detail 4 2 3 3 3 4" xfId="19647"/>
    <cellStyle name="RowTitles1-Detail 4 2 3 3 3 4 2" xfId="19648"/>
    <cellStyle name="RowTitles1-Detail 4 2 3 3 3 5" xfId="19649"/>
    <cellStyle name="RowTitles1-Detail 4 2 3 3 4" xfId="19650"/>
    <cellStyle name="RowTitles1-Detail 4 2 3 3 4 2" xfId="19651"/>
    <cellStyle name="RowTitles1-Detail 4 2 3 3 5" xfId="19652"/>
    <cellStyle name="RowTitles1-Detail 4 2 3 3 5 2" xfId="19653"/>
    <cellStyle name="RowTitles1-Detail 4 2 3 3 5 2 2" xfId="19654"/>
    <cellStyle name="RowTitles1-Detail 4 2 3 3 5 3" xfId="19655"/>
    <cellStyle name="RowTitles1-Detail 4 2 3 3 6" xfId="19656"/>
    <cellStyle name="RowTitles1-Detail 4 2 3 3 6 2" xfId="19657"/>
    <cellStyle name="RowTitles1-Detail 4 2 3 3 6 2 2" xfId="19658"/>
    <cellStyle name="RowTitles1-Detail 4 2 3 3 7" xfId="19659"/>
    <cellStyle name="RowTitles1-Detail 4 2 3 3 7 2" xfId="19660"/>
    <cellStyle name="RowTitles1-Detail 4 2 3 3 8" xfId="19661"/>
    <cellStyle name="RowTitles1-Detail 4 2 3 4" xfId="19662"/>
    <cellStyle name="RowTitles1-Detail 4 2 3 4 2" xfId="19663"/>
    <cellStyle name="RowTitles1-Detail 4 2 3 4 2 2" xfId="19664"/>
    <cellStyle name="RowTitles1-Detail 4 2 3 4 2 2 2" xfId="19665"/>
    <cellStyle name="RowTitles1-Detail 4 2 3 4 2 2 2 2" xfId="19666"/>
    <cellStyle name="RowTitles1-Detail 4 2 3 4 2 2 3" xfId="19667"/>
    <cellStyle name="RowTitles1-Detail 4 2 3 4 2 3" xfId="19668"/>
    <cellStyle name="RowTitles1-Detail 4 2 3 4 2 3 2" xfId="19669"/>
    <cellStyle name="RowTitles1-Detail 4 2 3 4 2 3 2 2" xfId="19670"/>
    <cellStyle name="RowTitles1-Detail 4 2 3 4 2 4" xfId="19671"/>
    <cellStyle name="RowTitles1-Detail 4 2 3 4 2 4 2" xfId="19672"/>
    <cellStyle name="RowTitles1-Detail 4 2 3 4 2 5" xfId="19673"/>
    <cellStyle name="RowTitles1-Detail 4 2 3 4 3" xfId="19674"/>
    <cellStyle name="RowTitles1-Detail 4 2 3 4 3 2" xfId="19675"/>
    <cellStyle name="RowTitles1-Detail 4 2 3 4 3 2 2" xfId="19676"/>
    <cellStyle name="RowTitles1-Detail 4 2 3 4 3 2 2 2" xfId="19677"/>
    <cellStyle name="RowTitles1-Detail 4 2 3 4 3 2 3" xfId="19678"/>
    <cellStyle name="RowTitles1-Detail 4 2 3 4 3 3" xfId="19679"/>
    <cellStyle name="RowTitles1-Detail 4 2 3 4 3 3 2" xfId="19680"/>
    <cellStyle name="RowTitles1-Detail 4 2 3 4 3 3 2 2" xfId="19681"/>
    <cellStyle name="RowTitles1-Detail 4 2 3 4 3 4" xfId="19682"/>
    <cellStyle name="RowTitles1-Detail 4 2 3 4 3 4 2" xfId="19683"/>
    <cellStyle name="RowTitles1-Detail 4 2 3 4 3 5" xfId="19684"/>
    <cellStyle name="RowTitles1-Detail 4 2 3 4 4" xfId="19685"/>
    <cellStyle name="RowTitles1-Detail 4 2 3 4 4 2" xfId="19686"/>
    <cellStyle name="RowTitles1-Detail 4 2 3 4 4 2 2" xfId="19687"/>
    <cellStyle name="RowTitles1-Detail 4 2 3 4 4 3" xfId="19688"/>
    <cellStyle name="RowTitles1-Detail 4 2 3 4 5" xfId="19689"/>
    <cellStyle name="RowTitles1-Detail 4 2 3 4 5 2" xfId="19690"/>
    <cellStyle name="RowTitles1-Detail 4 2 3 4 5 2 2" xfId="19691"/>
    <cellStyle name="RowTitles1-Detail 4 2 3 4 6" xfId="19692"/>
    <cellStyle name="RowTitles1-Detail 4 2 3 4 6 2" xfId="19693"/>
    <cellStyle name="RowTitles1-Detail 4 2 3 4 7" xfId="19694"/>
    <cellStyle name="RowTitles1-Detail 4 2 3 5" xfId="19695"/>
    <cellStyle name="RowTitles1-Detail 4 2 3 5 2" xfId="19696"/>
    <cellStyle name="RowTitles1-Detail 4 2 3 5 2 2" xfId="19697"/>
    <cellStyle name="RowTitles1-Detail 4 2 3 5 2 2 2" xfId="19698"/>
    <cellStyle name="RowTitles1-Detail 4 2 3 5 2 2 2 2" xfId="19699"/>
    <cellStyle name="RowTitles1-Detail 4 2 3 5 2 2 3" xfId="19700"/>
    <cellStyle name="RowTitles1-Detail 4 2 3 5 2 3" xfId="19701"/>
    <cellStyle name="RowTitles1-Detail 4 2 3 5 2 3 2" xfId="19702"/>
    <cellStyle name="RowTitles1-Detail 4 2 3 5 2 3 2 2" xfId="19703"/>
    <cellStyle name="RowTitles1-Detail 4 2 3 5 2 4" xfId="19704"/>
    <cellStyle name="RowTitles1-Detail 4 2 3 5 2 4 2" xfId="19705"/>
    <cellStyle name="RowTitles1-Detail 4 2 3 5 2 5" xfId="19706"/>
    <cellStyle name="RowTitles1-Detail 4 2 3 5 3" xfId="19707"/>
    <cellStyle name="RowTitles1-Detail 4 2 3 5 3 2" xfId="19708"/>
    <cellStyle name="RowTitles1-Detail 4 2 3 5 3 2 2" xfId="19709"/>
    <cellStyle name="RowTitles1-Detail 4 2 3 5 3 2 2 2" xfId="19710"/>
    <cellStyle name="RowTitles1-Detail 4 2 3 5 3 2 3" xfId="19711"/>
    <cellStyle name="RowTitles1-Detail 4 2 3 5 3 3" xfId="19712"/>
    <cellStyle name="RowTitles1-Detail 4 2 3 5 3 3 2" xfId="19713"/>
    <cellStyle name="RowTitles1-Detail 4 2 3 5 3 3 2 2" xfId="19714"/>
    <cellStyle name="RowTitles1-Detail 4 2 3 5 3 4" xfId="19715"/>
    <cellStyle name="RowTitles1-Detail 4 2 3 5 3 4 2" xfId="19716"/>
    <cellStyle name="RowTitles1-Detail 4 2 3 5 3 5" xfId="19717"/>
    <cellStyle name="RowTitles1-Detail 4 2 3 5 4" xfId="19718"/>
    <cellStyle name="RowTitles1-Detail 4 2 3 5 4 2" xfId="19719"/>
    <cellStyle name="RowTitles1-Detail 4 2 3 5 4 2 2" xfId="19720"/>
    <cellStyle name="RowTitles1-Detail 4 2 3 5 4 3" xfId="19721"/>
    <cellStyle name="RowTitles1-Detail 4 2 3 5 5" xfId="19722"/>
    <cellStyle name="RowTitles1-Detail 4 2 3 5 5 2" xfId="19723"/>
    <cellStyle name="RowTitles1-Detail 4 2 3 5 5 2 2" xfId="19724"/>
    <cellStyle name="RowTitles1-Detail 4 2 3 5 6" xfId="19725"/>
    <cellStyle name="RowTitles1-Detail 4 2 3 5 6 2" xfId="19726"/>
    <cellStyle name="RowTitles1-Detail 4 2 3 5 7" xfId="19727"/>
    <cellStyle name="RowTitles1-Detail 4 2 3 6" xfId="19728"/>
    <cellStyle name="RowTitles1-Detail 4 2 3 6 2" xfId="19729"/>
    <cellStyle name="RowTitles1-Detail 4 2 3 6 2 2" xfId="19730"/>
    <cellStyle name="RowTitles1-Detail 4 2 3 6 2 2 2" xfId="19731"/>
    <cellStyle name="RowTitles1-Detail 4 2 3 6 2 2 2 2" xfId="19732"/>
    <cellStyle name="RowTitles1-Detail 4 2 3 6 2 2 3" xfId="19733"/>
    <cellStyle name="RowTitles1-Detail 4 2 3 6 2 3" xfId="19734"/>
    <cellStyle name="RowTitles1-Detail 4 2 3 6 2 3 2" xfId="19735"/>
    <cellStyle name="RowTitles1-Detail 4 2 3 6 2 3 2 2" xfId="19736"/>
    <cellStyle name="RowTitles1-Detail 4 2 3 6 2 4" xfId="19737"/>
    <cellStyle name="RowTitles1-Detail 4 2 3 6 2 4 2" xfId="19738"/>
    <cellStyle name="RowTitles1-Detail 4 2 3 6 2 5" xfId="19739"/>
    <cellStyle name="RowTitles1-Detail 4 2 3 6 3" xfId="19740"/>
    <cellStyle name="RowTitles1-Detail 4 2 3 6 3 2" xfId="19741"/>
    <cellStyle name="RowTitles1-Detail 4 2 3 6 3 2 2" xfId="19742"/>
    <cellStyle name="RowTitles1-Detail 4 2 3 6 3 2 2 2" xfId="19743"/>
    <cellStyle name="RowTitles1-Detail 4 2 3 6 3 2 3" xfId="19744"/>
    <cellStyle name="RowTitles1-Detail 4 2 3 6 3 3" xfId="19745"/>
    <cellStyle name="RowTitles1-Detail 4 2 3 6 3 3 2" xfId="19746"/>
    <cellStyle name="RowTitles1-Detail 4 2 3 6 3 3 2 2" xfId="19747"/>
    <cellStyle name="RowTitles1-Detail 4 2 3 6 3 4" xfId="19748"/>
    <cellStyle name="RowTitles1-Detail 4 2 3 6 3 4 2" xfId="19749"/>
    <cellStyle name="RowTitles1-Detail 4 2 3 6 3 5" xfId="19750"/>
    <cellStyle name="RowTitles1-Detail 4 2 3 6 4" xfId="19751"/>
    <cellStyle name="RowTitles1-Detail 4 2 3 6 4 2" xfId="19752"/>
    <cellStyle name="RowTitles1-Detail 4 2 3 6 4 2 2" xfId="19753"/>
    <cellStyle name="RowTitles1-Detail 4 2 3 6 4 3" xfId="19754"/>
    <cellStyle name="RowTitles1-Detail 4 2 3 6 5" xfId="19755"/>
    <cellStyle name="RowTitles1-Detail 4 2 3 6 5 2" xfId="19756"/>
    <cellStyle name="RowTitles1-Detail 4 2 3 6 5 2 2" xfId="19757"/>
    <cellStyle name="RowTitles1-Detail 4 2 3 6 6" xfId="19758"/>
    <cellStyle name="RowTitles1-Detail 4 2 3 6 6 2" xfId="19759"/>
    <cellStyle name="RowTitles1-Detail 4 2 3 6 7" xfId="19760"/>
    <cellStyle name="RowTitles1-Detail 4 2 3 7" xfId="19761"/>
    <cellStyle name="RowTitles1-Detail 4 2 3 7 2" xfId="19762"/>
    <cellStyle name="RowTitles1-Detail 4 2 3 7 2 2" xfId="19763"/>
    <cellStyle name="RowTitles1-Detail 4 2 3 7 2 2 2" xfId="19764"/>
    <cellStyle name="RowTitles1-Detail 4 2 3 7 2 3" xfId="19765"/>
    <cellStyle name="RowTitles1-Detail 4 2 3 7 3" xfId="19766"/>
    <cellStyle name="RowTitles1-Detail 4 2 3 7 3 2" xfId="19767"/>
    <cellStyle name="RowTitles1-Detail 4 2 3 7 3 2 2" xfId="19768"/>
    <cellStyle name="RowTitles1-Detail 4 2 3 7 4" xfId="19769"/>
    <cellStyle name="RowTitles1-Detail 4 2 3 7 4 2" xfId="19770"/>
    <cellStyle name="RowTitles1-Detail 4 2 3 7 5" xfId="19771"/>
    <cellStyle name="RowTitles1-Detail 4 2 3 8" xfId="19772"/>
    <cellStyle name="RowTitles1-Detail 4 2 3 8 2" xfId="19773"/>
    <cellStyle name="RowTitles1-Detail 4 2 3 9" xfId="19774"/>
    <cellStyle name="RowTitles1-Detail 4 2 3 9 2" xfId="19775"/>
    <cellStyle name="RowTitles1-Detail 4 2 3 9 2 2" xfId="19776"/>
    <cellStyle name="RowTitles1-Detail 4 2 3_STUD aligned by INSTIT" xfId="19777"/>
    <cellStyle name="RowTitles1-Detail 4 2 4" xfId="749"/>
    <cellStyle name="RowTitles1-Detail 4 2 4 10" xfId="19778"/>
    <cellStyle name="RowTitles1-Detail 4 2 4 2" xfId="750"/>
    <cellStyle name="RowTitles1-Detail 4 2 4 2 2" xfId="19779"/>
    <cellStyle name="RowTitles1-Detail 4 2 4 2 2 2" xfId="19780"/>
    <cellStyle name="RowTitles1-Detail 4 2 4 2 2 2 2" xfId="19781"/>
    <cellStyle name="RowTitles1-Detail 4 2 4 2 2 2 2 2" xfId="19782"/>
    <cellStyle name="RowTitles1-Detail 4 2 4 2 2 2 3" xfId="19783"/>
    <cellStyle name="RowTitles1-Detail 4 2 4 2 2 3" xfId="19784"/>
    <cellStyle name="RowTitles1-Detail 4 2 4 2 2 3 2" xfId="19785"/>
    <cellStyle name="RowTitles1-Detail 4 2 4 2 2 3 2 2" xfId="19786"/>
    <cellStyle name="RowTitles1-Detail 4 2 4 2 2 4" xfId="19787"/>
    <cellStyle name="RowTitles1-Detail 4 2 4 2 2 4 2" xfId="19788"/>
    <cellStyle name="RowTitles1-Detail 4 2 4 2 2 5" xfId="19789"/>
    <cellStyle name="RowTitles1-Detail 4 2 4 2 3" xfId="19790"/>
    <cellStyle name="RowTitles1-Detail 4 2 4 2 3 2" xfId="19791"/>
    <cellStyle name="RowTitles1-Detail 4 2 4 2 3 2 2" xfId="19792"/>
    <cellStyle name="RowTitles1-Detail 4 2 4 2 3 2 2 2" xfId="19793"/>
    <cellStyle name="RowTitles1-Detail 4 2 4 2 3 2 3" xfId="19794"/>
    <cellStyle name="RowTitles1-Detail 4 2 4 2 3 3" xfId="19795"/>
    <cellStyle name="RowTitles1-Detail 4 2 4 2 3 3 2" xfId="19796"/>
    <cellStyle name="RowTitles1-Detail 4 2 4 2 3 3 2 2" xfId="19797"/>
    <cellStyle name="RowTitles1-Detail 4 2 4 2 3 4" xfId="19798"/>
    <cellStyle name="RowTitles1-Detail 4 2 4 2 3 4 2" xfId="19799"/>
    <cellStyle name="RowTitles1-Detail 4 2 4 2 3 5" xfId="19800"/>
    <cellStyle name="RowTitles1-Detail 4 2 4 2 4" xfId="19801"/>
    <cellStyle name="RowTitles1-Detail 4 2 4 2 4 2" xfId="19802"/>
    <cellStyle name="RowTitles1-Detail 4 2 4 2 5" xfId="19803"/>
    <cellStyle name="RowTitles1-Detail 4 2 4 2 5 2" xfId="19804"/>
    <cellStyle name="RowTitles1-Detail 4 2 4 2 5 2 2" xfId="19805"/>
    <cellStyle name="RowTitles1-Detail 4 2 4 2 5 3" xfId="19806"/>
    <cellStyle name="RowTitles1-Detail 4 2 4 2 6" xfId="19807"/>
    <cellStyle name="RowTitles1-Detail 4 2 4 2 6 2" xfId="19808"/>
    <cellStyle name="RowTitles1-Detail 4 2 4 2 6 2 2" xfId="19809"/>
    <cellStyle name="RowTitles1-Detail 4 2 4 2 7" xfId="19810"/>
    <cellStyle name="RowTitles1-Detail 4 2 4 2 7 2" xfId="19811"/>
    <cellStyle name="RowTitles1-Detail 4 2 4 2 8" xfId="19812"/>
    <cellStyle name="RowTitles1-Detail 4 2 4 2 9" xfId="19813"/>
    <cellStyle name="RowTitles1-Detail 4 2 4 3" xfId="19814"/>
    <cellStyle name="RowTitles1-Detail 4 2 4 3 2" xfId="19815"/>
    <cellStyle name="RowTitles1-Detail 4 2 4 3 2 2" xfId="19816"/>
    <cellStyle name="RowTitles1-Detail 4 2 4 3 2 2 2" xfId="19817"/>
    <cellStyle name="RowTitles1-Detail 4 2 4 3 2 2 2 2" xfId="19818"/>
    <cellStyle name="RowTitles1-Detail 4 2 4 3 2 2 3" xfId="19819"/>
    <cellStyle name="RowTitles1-Detail 4 2 4 3 2 3" xfId="19820"/>
    <cellStyle name="RowTitles1-Detail 4 2 4 3 2 3 2" xfId="19821"/>
    <cellStyle name="RowTitles1-Detail 4 2 4 3 2 3 2 2" xfId="19822"/>
    <cellStyle name="RowTitles1-Detail 4 2 4 3 2 4" xfId="19823"/>
    <cellStyle name="RowTitles1-Detail 4 2 4 3 2 4 2" xfId="19824"/>
    <cellStyle name="RowTitles1-Detail 4 2 4 3 2 5" xfId="19825"/>
    <cellStyle name="RowTitles1-Detail 4 2 4 3 3" xfId="19826"/>
    <cellStyle name="RowTitles1-Detail 4 2 4 3 3 2" xfId="19827"/>
    <cellStyle name="RowTitles1-Detail 4 2 4 3 3 2 2" xfId="19828"/>
    <cellStyle name="RowTitles1-Detail 4 2 4 3 3 2 2 2" xfId="19829"/>
    <cellStyle name="RowTitles1-Detail 4 2 4 3 3 2 3" xfId="19830"/>
    <cellStyle name="RowTitles1-Detail 4 2 4 3 3 3" xfId="19831"/>
    <cellStyle name="RowTitles1-Detail 4 2 4 3 3 3 2" xfId="19832"/>
    <cellStyle name="RowTitles1-Detail 4 2 4 3 3 3 2 2" xfId="19833"/>
    <cellStyle name="RowTitles1-Detail 4 2 4 3 3 4" xfId="19834"/>
    <cellStyle name="RowTitles1-Detail 4 2 4 3 3 4 2" xfId="19835"/>
    <cellStyle name="RowTitles1-Detail 4 2 4 3 3 5" xfId="19836"/>
    <cellStyle name="RowTitles1-Detail 4 2 4 3 4" xfId="19837"/>
    <cellStyle name="RowTitles1-Detail 4 2 4 3 4 2" xfId="19838"/>
    <cellStyle name="RowTitles1-Detail 4 2 4 3 5" xfId="19839"/>
    <cellStyle name="RowTitles1-Detail 4 2 4 3 5 2" xfId="19840"/>
    <cellStyle name="RowTitles1-Detail 4 2 4 3 5 2 2" xfId="19841"/>
    <cellStyle name="RowTitles1-Detail 4 2 4 4" xfId="19842"/>
    <cellStyle name="RowTitles1-Detail 4 2 4 4 2" xfId="19843"/>
    <cellStyle name="RowTitles1-Detail 4 2 4 4 2 2" xfId="19844"/>
    <cellStyle name="RowTitles1-Detail 4 2 4 4 2 2 2" xfId="19845"/>
    <cellStyle name="RowTitles1-Detail 4 2 4 4 2 2 2 2" xfId="19846"/>
    <cellStyle name="RowTitles1-Detail 4 2 4 4 2 2 3" xfId="19847"/>
    <cellStyle name="RowTitles1-Detail 4 2 4 4 2 3" xfId="19848"/>
    <cellStyle name="RowTitles1-Detail 4 2 4 4 2 3 2" xfId="19849"/>
    <cellStyle name="RowTitles1-Detail 4 2 4 4 2 3 2 2" xfId="19850"/>
    <cellStyle name="RowTitles1-Detail 4 2 4 4 2 4" xfId="19851"/>
    <cellStyle name="RowTitles1-Detail 4 2 4 4 2 4 2" xfId="19852"/>
    <cellStyle name="RowTitles1-Detail 4 2 4 4 2 5" xfId="19853"/>
    <cellStyle name="RowTitles1-Detail 4 2 4 4 3" xfId="19854"/>
    <cellStyle name="RowTitles1-Detail 4 2 4 4 3 2" xfId="19855"/>
    <cellStyle name="RowTitles1-Detail 4 2 4 4 3 2 2" xfId="19856"/>
    <cellStyle name="RowTitles1-Detail 4 2 4 4 3 2 2 2" xfId="19857"/>
    <cellStyle name="RowTitles1-Detail 4 2 4 4 3 2 3" xfId="19858"/>
    <cellStyle name="RowTitles1-Detail 4 2 4 4 3 3" xfId="19859"/>
    <cellStyle name="RowTitles1-Detail 4 2 4 4 3 3 2" xfId="19860"/>
    <cellStyle name="RowTitles1-Detail 4 2 4 4 3 3 2 2" xfId="19861"/>
    <cellStyle name="RowTitles1-Detail 4 2 4 4 3 4" xfId="19862"/>
    <cellStyle name="RowTitles1-Detail 4 2 4 4 3 4 2" xfId="19863"/>
    <cellStyle name="RowTitles1-Detail 4 2 4 4 3 5" xfId="19864"/>
    <cellStyle name="RowTitles1-Detail 4 2 4 4 4" xfId="19865"/>
    <cellStyle name="RowTitles1-Detail 4 2 4 4 4 2" xfId="19866"/>
    <cellStyle name="RowTitles1-Detail 4 2 4 4 4 2 2" xfId="19867"/>
    <cellStyle name="RowTitles1-Detail 4 2 4 4 4 3" xfId="19868"/>
    <cellStyle name="RowTitles1-Detail 4 2 4 4 5" xfId="19869"/>
    <cellStyle name="RowTitles1-Detail 4 2 4 4 5 2" xfId="19870"/>
    <cellStyle name="RowTitles1-Detail 4 2 4 4 5 2 2" xfId="19871"/>
    <cellStyle name="RowTitles1-Detail 4 2 4 4 6" xfId="19872"/>
    <cellStyle name="RowTitles1-Detail 4 2 4 4 6 2" xfId="19873"/>
    <cellStyle name="RowTitles1-Detail 4 2 4 4 7" xfId="19874"/>
    <cellStyle name="RowTitles1-Detail 4 2 4 5" xfId="19875"/>
    <cellStyle name="RowTitles1-Detail 4 2 4 5 2" xfId="19876"/>
    <cellStyle name="RowTitles1-Detail 4 2 4 5 2 2" xfId="19877"/>
    <cellStyle name="RowTitles1-Detail 4 2 4 5 2 2 2" xfId="19878"/>
    <cellStyle name="RowTitles1-Detail 4 2 4 5 2 2 2 2" xfId="19879"/>
    <cellStyle name="RowTitles1-Detail 4 2 4 5 2 2 3" xfId="19880"/>
    <cellStyle name="RowTitles1-Detail 4 2 4 5 2 3" xfId="19881"/>
    <cellStyle name="RowTitles1-Detail 4 2 4 5 2 3 2" xfId="19882"/>
    <cellStyle name="RowTitles1-Detail 4 2 4 5 2 3 2 2" xfId="19883"/>
    <cellStyle name="RowTitles1-Detail 4 2 4 5 2 4" xfId="19884"/>
    <cellStyle name="RowTitles1-Detail 4 2 4 5 2 4 2" xfId="19885"/>
    <cellStyle name="RowTitles1-Detail 4 2 4 5 2 5" xfId="19886"/>
    <cellStyle name="RowTitles1-Detail 4 2 4 5 3" xfId="19887"/>
    <cellStyle name="RowTitles1-Detail 4 2 4 5 3 2" xfId="19888"/>
    <cellStyle name="RowTitles1-Detail 4 2 4 5 3 2 2" xfId="19889"/>
    <cellStyle name="RowTitles1-Detail 4 2 4 5 3 2 2 2" xfId="19890"/>
    <cellStyle name="RowTitles1-Detail 4 2 4 5 3 2 3" xfId="19891"/>
    <cellStyle name="RowTitles1-Detail 4 2 4 5 3 3" xfId="19892"/>
    <cellStyle name="RowTitles1-Detail 4 2 4 5 3 3 2" xfId="19893"/>
    <cellStyle name="RowTitles1-Detail 4 2 4 5 3 3 2 2" xfId="19894"/>
    <cellStyle name="RowTitles1-Detail 4 2 4 5 3 4" xfId="19895"/>
    <cellStyle name="RowTitles1-Detail 4 2 4 5 3 4 2" xfId="19896"/>
    <cellStyle name="RowTitles1-Detail 4 2 4 5 3 5" xfId="19897"/>
    <cellStyle name="RowTitles1-Detail 4 2 4 5 4" xfId="19898"/>
    <cellStyle name="RowTitles1-Detail 4 2 4 5 4 2" xfId="19899"/>
    <cellStyle name="RowTitles1-Detail 4 2 4 5 4 2 2" xfId="19900"/>
    <cellStyle name="RowTitles1-Detail 4 2 4 5 4 3" xfId="19901"/>
    <cellStyle name="RowTitles1-Detail 4 2 4 5 5" xfId="19902"/>
    <cellStyle name="RowTitles1-Detail 4 2 4 5 5 2" xfId="19903"/>
    <cellStyle name="RowTitles1-Detail 4 2 4 5 5 2 2" xfId="19904"/>
    <cellStyle name="RowTitles1-Detail 4 2 4 5 6" xfId="19905"/>
    <cellStyle name="RowTitles1-Detail 4 2 4 5 6 2" xfId="19906"/>
    <cellStyle name="RowTitles1-Detail 4 2 4 5 7" xfId="19907"/>
    <cellStyle name="RowTitles1-Detail 4 2 4 6" xfId="19908"/>
    <cellStyle name="RowTitles1-Detail 4 2 4 6 2" xfId="19909"/>
    <cellStyle name="RowTitles1-Detail 4 2 4 6 2 2" xfId="19910"/>
    <cellStyle name="RowTitles1-Detail 4 2 4 6 2 2 2" xfId="19911"/>
    <cellStyle name="RowTitles1-Detail 4 2 4 6 2 2 2 2" xfId="19912"/>
    <cellStyle name="RowTitles1-Detail 4 2 4 6 2 2 3" xfId="19913"/>
    <cellStyle name="RowTitles1-Detail 4 2 4 6 2 3" xfId="19914"/>
    <cellStyle name="RowTitles1-Detail 4 2 4 6 2 3 2" xfId="19915"/>
    <cellStyle name="RowTitles1-Detail 4 2 4 6 2 3 2 2" xfId="19916"/>
    <cellStyle name="RowTitles1-Detail 4 2 4 6 2 4" xfId="19917"/>
    <cellStyle name="RowTitles1-Detail 4 2 4 6 2 4 2" xfId="19918"/>
    <cellStyle name="RowTitles1-Detail 4 2 4 6 2 5" xfId="19919"/>
    <cellStyle name="RowTitles1-Detail 4 2 4 6 3" xfId="19920"/>
    <cellStyle name="RowTitles1-Detail 4 2 4 6 3 2" xfId="19921"/>
    <cellStyle name="RowTitles1-Detail 4 2 4 6 3 2 2" xfId="19922"/>
    <cellStyle name="RowTitles1-Detail 4 2 4 6 3 2 2 2" xfId="19923"/>
    <cellStyle name="RowTitles1-Detail 4 2 4 6 3 2 3" xfId="19924"/>
    <cellStyle name="RowTitles1-Detail 4 2 4 6 3 3" xfId="19925"/>
    <cellStyle name="RowTitles1-Detail 4 2 4 6 3 3 2" xfId="19926"/>
    <cellStyle name="RowTitles1-Detail 4 2 4 6 3 3 2 2" xfId="19927"/>
    <cellStyle name="RowTitles1-Detail 4 2 4 6 3 4" xfId="19928"/>
    <cellStyle name="RowTitles1-Detail 4 2 4 6 3 4 2" xfId="19929"/>
    <cellStyle name="RowTitles1-Detail 4 2 4 6 3 5" xfId="19930"/>
    <cellStyle name="RowTitles1-Detail 4 2 4 6 4" xfId="19931"/>
    <cellStyle name="RowTitles1-Detail 4 2 4 6 4 2" xfId="19932"/>
    <cellStyle name="RowTitles1-Detail 4 2 4 6 4 2 2" xfId="19933"/>
    <cellStyle name="RowTitles1-Detail 4 2 4 6 4 3" xfId="19934"/>
    <cellStyle name="RowTitles1-Detail 4 2 4 6 5" xfId="19935"/>
    <cellStyle name="RowTitles1-Detail 4 2 4 6 5 2" xfId="19936"/>
    <cellStyle name="RowTitles1-Detail 4 2 4 6 5 2 2" xfId="19937"/>
    <cellStyle name="RowTitles1-Detail 4 2 4 6 6" xfId="19938"/>
    <cellStyle name="RowTitles1-Detail 4 2 4 6 6 2" xfId="19939"/>
    <cellStyle name="RowTitles1-Detail 4 2 4 6 7" xfId="19940"/>
    <cellStyle name="RowTitles1-Detail 4 2 4 7" xfId="19941"/>
    <cellStyle name="RowTitles1-Detail 4 2 4 7 2" xfId="19942"/>
    <cellStyle name="RowTitles1-Detail 4 2 4 7 2 2" xfId="19943"/>
    <cellStyle name="RowTitles1-Detail 4 2 4 7 2 2 2" xfId="19944"/>
    <cellStyle name="RowTitles1-Detail 4 2 4 7 2 3" xfId="19945"/>
    <cellStyle name="RowTitles1-Detail 4 2 4 7 3" xfId="19946"/>
    <cellStyle name="RowTitles1-Detail 4 2 4 7 3 2" xfId="19947"/>
    <cellStyle name="RowTitles1-Detail 4 2 4 7 3 2 2" xfId="19948"/>
    <cellStyle name="RowTitles1-Detail 4 2 4 7 4" xfId="19949"/>
    <cellStyle name="RowTitles1-Detail 4 2 4 7 4 2" xfId="19950"/>
    <cellStyle name="RowTitles1-Detail 4 2 4 7 5" xfId="19951"/>
    <cellStyle name="RowTitles1-Detail 4 2 4 8" xfId="19952"/>
    <cellStyle name="RowTitles1-Detail 4 2 4 8 2" xfId="19953"/>
    <cellStyle name="RowTitles1-Detail 4 2 4 8 2 2" xfId="19954"/>
    <cellStyle name="RowTitles1-Detail 4 2 4 8 2 2 2" xfId="19955"/>
    <cellStyle name="RowTitles1-Detail 4 2 4 8 2 3" xfId="19956"/>
    <cellStyle name="RowTitles1-Detail 4 2 4 8 3" xfId="19957"/>
    <cellStyle name="RowTitles1-Detail 4 2 4 8 3 2" xfId="19958"/>
    <cellStyle name="RowTitles1-Detail 4 2 4 8 3 2 2" xfId="19959"/>
    <cellStyle name="RowTitles1-Detail 4 2 4 8 4" xfId="19960"/>
    <cellStyle name="RowTitles1-Detail 4 2 4 8 4 2" xfId="19961"/>
    <cellStyle name="RowTitles1-Detail 4 2 4 8 5" xfId="19962"/>
    <cellStyle name="RowTitles1-Detail 4 2 4 9" xfId="19963"/>
    <cellStyle name="RowTitles1-Detail 4 2 4 9 2" xfId="19964"/>
    <cellStyle name="RowTitles1-Detail 4 2 4 9 2 2" xfId="19965"/>
    <cellStyle name="RowTitles1-Detail 4 2 4_STUD aligned by INSTIT" xfId="19966"/>
    <cellStyle name="RowTitles1-Detail 4 2 5" xfId="751"/>
    <cellStyle name="RowTitles1-Detail 4 2 5 10" xfId="19967"/>
    <cellStyle name="RowTitles1-Detail 4 2 5 2" xfId="752"/>
    <cellStyle name="RowTitles1-Detail 4 2 5 2 2" xfId="19968"/>
    <cellStyle name="RowTitles1-Detail 4 2 5 2 2 2" xfId="19969"/>
    <cellStyle name="RowTitles1-Detail 4 2 5 2 2 2 2" xfId="19970"/>
    <cellStyle name="RowTitles1-Detail 4 2 5 2 2 2 2 2" xfId="19971"/>
    <cellStyle name="RowTitles1-Detail 4 2 5 2 2 2 3" xfId="19972"/>
    <cellStyle name="RowTitles1-Detail 4 2 5 2 2 3" xfId="19973"/>
    <cellStyle name="RowTitles1-Detail 4 2 5 2 2 3 2" xfId="19974"/>
    <cellStyle name="RowTitles1-Detail 4 2 5 2 2 3 2 2" xfId="19975"/>
    <cellStyle name="RowTitles1-Detail 4 2 5 2 2 4" xfId="19976"/>
    <cellStyle name="RowTitles1-Detail 4 2 5 2 2 4 2" xfId="19977"/>
    <cellStyle name="RowTitles1-Detail 4 2 5 2 2 5" xfId="19978"/>
    <cellStyle name="RowTitles1-Detail 4 2 5 2 3" xfId="19979"/>
    <cellStyle name="RowTitles1-Detail 4 2 5 2 3 2" xfId="19980"/>
    <cellStyle name="RowTitles1-Detail 4 2 5 2 3 2 2" xfId="19981"/>
    <cellStyle name="RowTitles1-Detail 4 2 5 2 3 2 2 2" xfId="19982"/>
    <cellStyle name="RowTitles1-Detail 4 2 5 2 3 2 3" xfId="19983"/>
    <cellStyle name="RowTitles1-Detail 4 2 5 2 3 3" xfId="19984"/>
    <cellStyle name="RowTitles1-Detail 4 2 5 2 3 3 2" xfId="19985"/>
    <cellStyle name="RowTitles1-Detail 4 2 5 2 3 3 2 2" xfId="19986"/>
    <cellStyle name="RowTitles1-Detail 4 2 5 2 3 4" xfId="19987"/>
    <cellStyle name="RowTitles1-Detail 4 2 5 2 3 4 2" xfId="19988"/>
    <cellStyle name="RowTitles1-Detail 4 2 5 2 3 5" xfId="19989"/>
    <cellStyle name="RowTitles1-Detail 4 2 5 2 4" xfId="19990"/>
    <cellStyle name="RowTitles1-Detail 4 2 5 2 4 2" xfId="19991"/>
    <cellStyle name="RowTitles1-Detail 4 2 5 2 5" xfId="19992"/>
    <cellStyle name="RowTitles1-Detail 4 2 5 2 5 2" xfId="19993"/>
    <cellStyle name="RowTitles1-Detail 4 2 5 2 5 2 2" xfId="19994"/>
    <cellStyle name="RowTitles1-Detail 4 2 5 2 5 3" xfId="19995"/>
    <cellStyle name="RowTitles1-Detail 4 2 5 2 6" xfId="19996"/>
    <cellStyle name="RowTitles1-Detail 4 2 5 2 6 2" xfId="19997"/>
    <cellStyle name="RowTitles1-Detail 4 2 5 2 6 2 2" xfId="19998"/>
    <cellStyle name="RowTitles1-Detail 4 2 5 2 7" xfId="19999"/>
    <cellStyle name="RowTitles1-Detail 4 2 5 3" xfId="20000"/>
    <cellStyle name="RowTitles1-Detail 4 2 5 3 2" xfId="20001"/>
    <cellStyle name="RowTitles1-Detail 4 2 5 3 2 2" xfId="20002"/>
    <cellStyle name="RowTitles1-Detail 4 2 5 3 2 2 2" xfId="20003"/>
    <cellStyle name="RowTitles1-Detail 4 2 5 3 2 2 2 2" xfId="20004"/>
    <cellStyle name="RowTitles1-Detail 4 2 5 3 2 2 3" xfId="20005"/>
    <cellStyle name="RowTitles1-Detail 4 2 5 3 2 3" xfId="20006"/>
    <cellStyle name="RowTitles1-Detail 4 2 5 3 2 3 2" xfId="20007"/>
    <cellStyle name="RowTitles1-Detail 4 2 5 3 2 3 2 2" xfId="20008"/>
    <cellStyle name="RowTitles1-Detail 4 2 5 3 2 4" xfId="20009"/>
    <cellStyle name="RowTitles1-Detail 4 2 5 3 2 4 2" xfId="20010"/>
    <cellStyle name="RowTitles1-Detail 4 2 5 3 2 5" xfId="20011"/>
    <cellStyle name="RowTitles1-Detail 4 2 5 3 3" xfId="20012"/>
    <cellStyle name="RowTitles1-Detail 4 2 5 3 3 2" xfId="20013"/>
    <cellStyle name="RowTitles1-Detail 4 2 5 3 3 2 2" xfId="20014"/>
    <cellStyle name="RowTitles1-Detail 4 2 5 3 3 2 2 2" xfId="20015"/>
    <cellStyle name="RowTitles1-Detail 4 2 5 3 3 2 3" xfId="20016"/>
    <cellStyle name="RowTitles1-Detail 4 2 5 3 3 3" xfId="20017"/>
    <cellStyle name="RowTitles1-Detail 4 2 5 3 3 3 2" xfId="20018"/>
    <cellStyle name="RowTitles1-Detail 4 2 5 3 3 3 2 2" xfId="20019"/>
    <cellStyle name="RowTitles1-Detail 4 2 5 3 3 4" xfId="20020"/>
    <cellStyle name="RowTitles1-Detail 4 2 5 3 3 4 2" xfId="20021"/>
    <cellStyle name="RowTitles1-Detail 4 2 5 3 3 5" xfId="20022"/>
    <cellStyle name="RowTitles1-Detail 4 2 5 3 4" xfId="20023"/>
    <cellStyle name="RowTitles1-Detail 4 2 5 3 4 2" xfId="20024"/>
    <cellStyle name="RowTitles1-Detail 4 2 5 3 5" xfId="20025"/>
    <cellStyle name="RowTitles1-Detail 4 2 5 3 5 2" xfId="20026"/>
    <cellStyle name="RowTitles1-Detail 4 2 5 3 5 2 2" xfId="20027"/>
    <cellStyle name="RowTitles1-Detail 4 2 5 3 6" xfId="20028"/>
    <cellStyle name="RowTitles1-Detail 4 2 5 3 6 2" xfId="20029"/>
    <cellStyle name="RowTitles1-Detail 4 2 5 3 7" xfId="20030"/>
    <cellStyle name="RowTitles1-Detail 4 2 5 4" xfId="20031"/>
    <cellStyle name="RowTitles1-Detail 4 2 5 4 2" xfId="20032"/>
    <cellStyle name="RowTitles1-Detail 4 2 5 4 2 2" xfId="20033"/>
    <cellStyle name="RowTitles1-Detail 4 2 5 4 2 2 2" xfId="20034"/>
    <cellStyle name="RowTitles1-Detail 4 2 5 4 2 2 2 2" xfId="20035"/>
    <cellStyle name="RowTitles1-Detail 4 2 5 4 2 2 3" xfId="20036"/>
    <cellStyle name="RowTitles1-Detail 4 2 5 4 2 3" xfId="20037"/>
    <cellStyle name="RowTitles1-Detail 4 2 5 4 2 3 2" xfId="20038"/>
    <cellStyle name="RowTitles1-Detail 4 2 5 4 2 3 2 2" xfId="20039"/>
    <cellStyle name="RowTitles1-Detail 4 2 5 4 2 4" xfId="20040"/>
    <cellStyle name="RowTitles1-Detail 4 2 5 4 2 4 2" xfId="20041"/>
    <cellStyle name="RowTitles1-Detail 4 2 5 4 2 5" xfId="20042"/>
    <cellStyle name="RowTitles1-Detail 4 2 5 4 3" xfId="20043"/>
    <cellStyle name="RowTitles1-Detail 4 2 5 4 3 2" xfId="20044"/>
    <cellStyle name="RowTitles1-Detail 4 2 5 4 3 2 2" xfId="20045"/>
    <cellStyle name="RowTitles1-Detail 4 2 5 4 3 2 2 2" xfId="20046"/>
    <cellStyle name="RowTitles1-Detail 4 2 5 4 3 2 3" xfId="20047"/>
    <cellStyle name="RowTitles1-Detail 4 2 5 4 3 3" xfId="20048"/>
    <cellStyle name="RowTitles1-Detail 4 2 5 4 3 3 2" xfId="20049"/>
    <cellStyle name="RowTitles1-Detail 4 2 5 4 3 3 2 2" xfId="20050"/>
    <cellStyle name="RowTitles1-Detail 4 2 5 4 3 4" xfId="20051"/>
    <cellStyle name="RowTitles1-Detail 4 2 5 4 3 4 2" xfId="20052"/>
    <cellStyle name="RowTitles1-Detail 4 2 5 4 3 5" xfId="20053"/>
    <cellStyle name="RowTitles1-Detail 4 2 5 4 4" xfId="20054"/>
    <cellStyle name="RowTitles1-Detail 4 2 5 4 4 2" xfId="20055"/>
    <cellStyle name="RowTitles1-Detail 4 2 5 4 5" xfId="20056"/>
    <cellStyle name="RowTitles1-Detail 4 2 5 4 5 2" xfId="20057"/>
    <cellStyle name="RowTitles1-Detail 4 2 5 4 5 2 2" xfId="20058"/>
    <cellStyle name="RowTitles1-Detail 4 2 5 4 5 3" xfId="20059"/>
    <cellStyle name="RowTitles1-Detail 4 2 5 4 6" xfId="20060"/>
    <cellStyle name="RowTitles1-Detail 4 2 5 4 6 2" xfId="20061"/>
    <cellStyle name="RowTitles1-Detail 4 2 5 4 6 2 2" xfId="20062"/>
    <cellStyle name="RowTitles1-Detail 4 2 5 4 7" xfId="20063"/>
    <cellStyle name="RowTitles1-Detail 4 2 5 4 7 2" xfId="20064"/>
    <cellStyle name="RowTitles1-Detail 4 2 5 4 8" xfId="20065"/>
    <cellStyle name="RowTitles1-Detail 4 2 5 5" xfId="20066"/>
    <cellStyle name="RowTitles1-Detail 4 2 5 5 2" xfId="20067"/>
    <cellStyle name="RowTitles1-Detail 4 2 5 5 2 2" xfId="20068"/>
    <cellStyle name="RowTitles1-Detail 4 2 5 5 2 2 2" xfId="20069"/>
    <cellStyle name="RowTitles1-Detail 4 2 5 5 2 2 2 2" xfId="20070"/>
    <cellStyle name="RowTitles1-Detail 4 2 5 5 2 2 3" xfId="20071"/>
    <cellStyle name="RowTitles1-Detail 4 2 5 5 2 3" xfId="20072"/>
    <cellStyle name="RowTitles1-Detail 4 2 5 5 2 3 2" xfId="20073"/>
    <cellStyle name="RowTitles1-Detail 4 2 5 5 2 3 2 2" xfId="20074"/>
    <cellStyle name="RowTitles1-Detail 4 2 5 5 2 4" xfId="20075"/>
    <cellStyle name="RowTitles1-Detail 4 2 5 5 2 4 2" xfId="20076"/>
    <cellStyle name="RowTitles1-Detail 4 2 5 5 2 5" xfId="20077"/>
    <cellStyle name="RowTitles1-Detail 4 2 5 5 3" xfId="20078"/>
    <cellStyle name="RowTitles1-Detail 4 2 5 5 3 2" xfId="20079"/>
    <cellStyle name="RowTitles1-Detail 4 2 5 5 3 2 2" xfId="20080"/>
    <cellStyle name="RowTitles1-Detail 4 2 5 5 3 2 2 2" xfId="20081"/>
    <cellStyle name="RowTitles1-Detail 4 2 5 5 3 2 3" xfId="20082"/>
    <cellStyle name="RowTitles1-Detail 4 2 5 5 3 3" xfId="20083"/>
    <cellStyle name="RowTitles1-Detail 4 2 5 5 3 3 2" xfId="20084"/>
    <cellStyle name="RowTitles1-Detail 4 2 5 5 3 3 2 2" xfId="20085"/>
    <cellStyle name="RowTitles1-Detail 4 2 5 5 3 4" xfId="20086"/>
    <cellStyle name="RowTitles1-Detail 4 2 5 5 3 4 2" xfId="20087"/>
    <cellStyle name="RowTitles1-Detail 4 2 5 5 3 5" xfId="20088"/>
    <cellStyle name="RowTitles1-Detail 4 2 5 5 4" xfId="20089"/>
    <cellStyle name="RowTitles1-Detail 4 2 5 5 4 2" xfId="20090"/>
    <cellStyle name="RowTitles1-Detail 4 2 5 5 4 2 2" xfId="20091"/>
    <cellStyle name="RowTitles1-Detail 4 2 5 5 4 3" xfId="20092"/>
    <cellStyle name="RowTitles1-Detail 4 2 5 5 5" xfId="20093"/>
    <cellStyle name="RowTitles1-Detail 4 2 5 5 5 2" xfId="20094"/>
    <cellStyle name="RowTitles1-Detail 4 2 5 5 5 2 2" xfId="20095"/>
    <cellStyle name="RowTitles1-Detail 4 2 5 5 6" xfId="20096"/>
    <cellStyle name="RowTitles1-Detail 4 2 5 5 6 2" xfId="20097"/>
    <cellStyle name="RowTitles1-Detail 4 2 5 5 7" xfId="20098"/>
    <cellStyle name="RowTitles1-Detail 4 2 5 6" xfId="20099"/>
    <cellStyle name="RowTitles1-Detail 4 2 5 6 2" xfId="20100"/>
    <cellStyle name="RowTitles1-Detail 4 2 5 6 2 2" xfId="20101"/>
    <cellStyle name="RowTitles1-Detail 4 2 5 6 2 2 2" xfId="20102"/>
    <cellStyle name="RowTitles1-Detail 4 2 5 6 2 2 2 2" xfId="20103"/>
    <cellStyle name="RowTitles1-Detail 4 2 5 6 2 2 3" xfId="20104"/>
    <cellStyle name="RowTitles1-Detail 4 2 5 6 2 3" xfId="20105"/>
    <cellStyle name="RowTitles1-Detail 4 2 5 6 2 3 2" xfId="20106"/>
    <cellStyle name="RowTitles1-Detail 4 2 5 6 2 3 2 2" xfId="20107"/>
    <cellStyle name="RowTitles1-Detail 4 2 5 6 2 4" xfId="20108"/>
    <cellStyle name="RowTitles1-Detail 4 2 5 6 2 4 2" xfId="20109"/>
    <cellStyle name="RowTitles1-Detail 4 2 5 6 2 5" xfId="20110"/>
    <cellStyle name="RowTitles1-Detail 4 2 5 6 3" xfId="20111"/>
    <cellStyle name="RowTitles1-Detail 4 2 5 6 3 2" xfId="20112"/>
    <cellStyle name="RowTitles1-Detail 4 2 5 6 3 2 2" xfId="20113"/>
    <cellStyle name="RowTitles1-Detail 4 2 5 6 3 2 2 2" xfId="20114"/>
    <cellStyle name="RowTitles1-Detail 4 2 5 6 3 2 3" xfId="20115"/>
    <cellStyle name="RowTitles1-Detail 4 2 5 6 3 3" xfId="20116"/>
    <cellStyle name="RowTitles1-Detail 4 2 5 6 3 3 2" xfId="20117"/>
    <cellStyle name="RowTitles1-Detail 4 2 5 6 3 3 2 2" xfId="20118"/>
    <cellStyle name="RowTitles1-Detail 4 2 5 6 3 4" xfId="20119"/>
    <cellStyle name="RowTitles1-Detail 4 2 5 6 3 4 2" xfId="20120"/>
    <cellStyle name="RowTitles1-Detail 4 2 5 6 3 5" xfId="20121"/>
    <cellStyle name="RowTitles1-Detail 4 2 5 6 4" xfId="20122"/>
    <cellStyle name="RowTitles1-Detail 4 2 5 6 4 2" xfId="20123"/>
    <cellStyle name="RowTitles1-Detail 4 2 5 6 4 2 2" xfId="20124"/>
    <cellStyle name="RowTitles1-Detail 4 2 5 6 4 3" xfId="20125"/>
    <cellStyle name="RowTitles1-Detail 4 2 5 6 5" xfId="20126"/>
    <cellStyle name="RowTitles1-Detail 4 2 5 6 5 2" xfId="20127"/>
    <cellStyle name="RowTitles1-Detail 4 2 5 6 5 2 2" xfId="20128"/>
    <cellStyle name="RowTitles1-Detail 4 2 5 6 6" xfId="20129"/>
    <cellStyle name="RowTitles1-Detail 4 2 5 6 6 2" xfId="20130"/>
    <cellStyle name="RowTitles1-Detail 4 2 5 6 7" xfId="20131"/>
    <cellStyle name="RowTitles1-Detail 4 2 5 7" xfId="20132"/>
    <cellStyle name="RowTitles1-Detail 4 2 5 7 2" xfId="20133"/>
    <cellStyle name="RowTitles1-Detail 4 2 5 7 2 2" xfId="20134"/>
    <cellStyle name="RowTitles1-Detail 4 2 5 7 2 2 2" xfId="20135"/>
    <cellStyle name="RowTitles1-Detail 4 2 5 7 2 3" xfId="20136"/>
    <cellStyle name="RowTitles1-Detail 4 2 5 7 3" xfId="20137"/>
    <cellStyle name="RowTitles1-Detail 4 2 5 7 3 2" xfId="20138"/>
    <cellStyle name="RowTitles1-Detail 4 2 5 7 3 2 2" xfId="20139"/>
    <cellStyle name="RowTitles1-Detail 4 2 5 7 4" xfId="20140"/>
    <cellStyle name="RowTitles1-Detail 4 2 5 7 4 2" xfId="20141"/>
    <cellStyle name="RowTitles1-Detail 4 2 5 7 5" xfId="20142"/>
    <cellStyle name="RowTitles1-Detail 4 2 5 8" xfId="20143"/>
    <cellStyle name="RowTitles1-Detail 4 2 5 8 2" xfId="20144"/>
    <cellStyle name="RowTitles1-Detail 4 2 5 9" xfId="20145"/>
    <cellStyle name="RowTitles1-Detail 4 2 5 9 2" xfId="20146"/>
    <cellStyle name="RowTitles1-Detail 4 2 5 9 2 2" xfId="20147"/>
    <cellStyle name="RowTitles1-Detail 4 2 5_STUD aligned by INSTIT" xfId="20148"/>
    <cellStyle name="RowTitles1-Detail 4 2 6" xfId="753"/>
    <cellStyle name="RowTitles1-Detail 4 2 6 2" xfId="20149"/>
    <cellStyle name="RowTitles1-Detail 4 2 6 2 2" xfId="20150"/>
    <cellStyle name="RowTitles1-Detail 4 2 6 2 2 2" xfId="20151"/>
    <cellStyle name="RowTitles1-Detail 4 2 6 2 2 2 2" xfId="20152"/>
    <cellStyle name="RowTitles1-Detail 4 2 6 2 2 3" xfId="20153"/>
    <cellStyle name="RowTitles1-Detail 4 2 6 2 3" xfId="20154"/>
    <cellStyle name="RowTitles1-Detail 4 2 6 2 3 2" xfId="20155"/>
    <cellStyle name="RowTitles1-Detail 4 2 6 2 3 2 2" xfId="20156"/>
    <cellStyle name="RowTitles1-Detail 4 2 6 2 4" xfId="20157"/>
    <cellStyle name="RowTitles1-Detail 4 2 6 2 4 2" xfId="20158"/>
    <cellStyle name="RowTitles1-Detail 4 2 6 2 5" xfId="20159"/>
    <cellStyle name="RowTitles1-Detail 4 2 6 3" xfId="20160"/>
    <cellStyle name="RowTitles1-Detail 4 2 6 3 2" xfId="20161"/>
    <cellStyle name="RowTitles1-Detail 4 2 6 3 2 2" xfId="20162"/>
    <cellStyle name="RowTitles1-Detail 4 2 6 3 2 2 2" xfId="20163"/>
    <cellStyle name="RowTitles1-Detail 4 2 6 3 2 3" xfId="20164"/>
    <cellStyle name="RowTitles1-Detail 4 2 6 3 3" xfId="20165"/>
    <cellStyle name="RowTitles1-Detail 4 2 6 3 3 2" xfId="20166"/>
    <cellStyle name="RowTitles1-Detail 4 2 6 3 3 2 2" xfId="20167"/>
    <cellStyle name="RowTitles1-Detail 4 2 6 3 4" xfId="20168"/>
    <cellStyle name="RowTitles1-Detail 4 2 6 3 4 2" xfId="20169"/>
    <cellStyle name="RowTitles1-Detail 4 2 6 3 5" xfId="20170"/>
    <cellStyle name="RowTitles1-Detail 4 2 6 4" xfId="20171"/>
    <cellStyle name="RowTitles1-Detail 4 2 6 4 2" xfId="20172"/>
    <cellStyle name="RowTitles1-Detail 4 2 6 5" xfId="20173"/>
    <cellStyle name="RowTitles1-Detail 4 2 6 5 2" xfId="20174"/>
    <cellStyle name="RowTitles1-Detail 4 2 6 5 2 2" xfId="20175"/>
    <cellStyle name="RowTitles1-Detail 4 2 6 5 3" xfId="20176"/>
    <cellStyle name="RowTitles1-Detail 4 2 6 6" xfId="20177"/>
    <cellStyle name="RowTitles1-Detail 4 2 6 6 2" xfId="20178"/>
    <cellStyle name="RowTitles1-Detail 4 2 6 6 2 2" xfId="20179"/>
    <cellStyle name="RowTitles1-Detail 4 2 6 7" xfId="20180"/>
    <cellStyle name="RowTitles1-Detail 4 2 7" xfId="20181"/>
    <cellStyle name="RowTitles1-Detail 4 2 7 2" xfId="20182"/>
    <cellStyle name="RowTitles1-Detail 4 2 7 2 2" xfId="20183"/>
    <cellStyle name="RowTitles1-Detail 4 2 7 2 2 2" xfId="20184"/>
    <cellStyle name="RowTitles1-Detail 4 2 7 2 2 2 2" xfId="20185"/>
    <cellStyle name="RowTitles1-Detail 4 2 7 2 2 3" xfId="20186"/>
    <cellStyle name="RowTitles1-Detail 4 2 7 2 3" xfId="20187"/>
    <cellStyle name="RowTitles1-Detail 4 2 7 2 3 2" xfId="20188"/>
    <cellStyle name="RowTitles1-Detail 4 2 7 2 3 2 2" xfId="20189"/>
    <cellStyle name="RowTitles1-Detail 4 2 7 2 4" xfId="20190"/>
    <cellStyle name="RowTitles1-Detail 4 2 7 2 4 2" xfId="20191"/>
    <cellStyle name="RowTitles1-Detail 4 2 7 2 5" xfId="20192"/>
    <cellStyle name="RowTitles1-Detail 4 2 7 3" xfId="20193"/>
    <cellStyle name="RowTitles1-Detail 4 2 7 3 2" xfId="20194"/>
    <cellStyle name="RowTitles1-Detail 4 2 7 3 2 2" xfId="20195"/>
    <cellStyle name="RowTitles1-Detail 4 2 7 3 2 2 2" xfId="20196"/>
    <cellStyle name="RowTitles1-Detail 4 2 7 3 2 3" xfId="20197"/>
    <cellStyle name="RowTitles1-Detail 4 2 7 3 3" xfId="20198"/>
    <cellStyle name="RowTitles1-Detail 4 2 7 3 3 2" xfId="20199"/>
    <cellStyle name="RowTitles1-Detail 4 2 7 3 3 2 2" xfId="20200"/>
    <cellStyle name="RowTitles1-Detail 4 2 7 3 4" xfId="20201"/>
    <cellStyle name="RowTitles1-Detail 4 2 7 3 4 2" xfId="20202"/>
    <cellStyle name="RowTitles1-Detail 4 2 7 3 5" xfId="20203"/>
    <cellStyle name="RowTitles1-Detail 4 2 7 4" xfId="20204"/>
    <cellStyle name="RowTitles1-Detail 4 2 7 4 2" xfId="20205"/>
    <cellStyle name="RowTitles1-Detail 4 2 7 5" xfId="20206"/>
    <cellStyle name="RowTitles1-Detail 4 2 7 5 2" xfId="20207"/>
    <cellStyle name="RowTitles1-Detail 4 2 7 5 2 2" xfId="20208"/>
    <cellStyle name="RowTitles1-Detail 4 2 7 6" xfId="20209"/>
    <cellStyle name="RowTitles1-Detail 4 2 7 6 2" xfId="20210"/>
    <cellStyle name="RowTitles1-Detail 4 2 7 7" xfId="20211"/>
    <cellStyle name="RowTitles1-Detail 4 2 8" xfId="20212"/>
    <cellStyle name="RowTitles1-Detail 4 2 8 2" xfId="20213"/>
    <cellStyle name="RowTitles1-Detail 4 2 8 2 2" xfId="20214"/>
    <cellStyle name="RowTitles1-Detail 4 2 8 2 2 2" xfId="20215"/>
    <cellStyle name="RowTitles1-Detail 4 2 8 2 2 2 2" xfId="20216"/>
    <cellStyle name="RowTitles1-Detail 4 2 8 2 2 3" xfId="20217"/>
    <cellStyle name="RowTitles1-Detail 4 2 8 2 3" xfId="20218"/>
    <cellStyle name="RowTitles1-Detail 4 2 8 2 3 2" xfId="20219"/>
    <cellStyle name="RowTitles1-Detail 4 2 8 2 3 2 2" xfId="20220"/>
    <cellStyle name="RowTitles1-Detail 4 2 8 2 4" xfId="20221"/>
    <cellStyle name="RowTitles1-Detail 4 2 8 2 4 2" xfId="20222"/>
    <cellStyle name="RowTitles1-Detail 4 2 8 2 5" xfId="20223"/>
    <cellStyle name="RowTitles1-Detail 4 2 8 3" xfId="20224"/>
    <cellStyle name="RowTitles1-Detail 4 2 8 3 2" xfId="20225"/>
    <cellStyle name="RowTitles1-Detail 4 2 8 3 2 2" xfId="20226"/>
    <cellStyle name="RowTitles1-Detail 4 2 8 3 2 2 2" xfId="20227"/>
    <cellStyle name="RowTitles1-Detail 4 2 8 3 2 3" xfId="20228"/>
    <cellStyle name="RowTitles1-Detail 4 2 8 3 3" xfId="20229"/>
    <cellStyle name="RowTitles1-Detail 4 2 8 3 3 2" xfId="20230"/>
    <cellStyle name="RowTitles1-Detail 4 2 8 3 3 2 2" xfId="20231"/>
    <cellStyle name="RowTitles1-Detail 4 2 8 3 4" xfId="20232"/>
    <cellStyle name="RowTitles1-Detail 4 2 8 3 4 2" xfId="20233"/>
    <cellStyle name="RowTitles1-Detail 4 2 8 3 5" xfId="20234"/>
    <cellStyle name="RowTitles1-Detail 4 2 8 4" xfId="20235"/>
    <cellStyle name="RowTitles1-Detail 4 2 8 4 2" xfId="20236"/>
    <cellStyle name="RowTitles1-Detail 4 2 8 5" xfId="20237"/>
    <cellStyle name="RowTitles1-Detail 4 2 8 5 2" xfId="20238"/>
    <cellStyle name="RowTitles1-Detail 4 2 8 5 2 2" xfId="20239"/>
    <cellStyle name="RowTitles1-Detail 4 2 8 5 3" xfId="20240"/>
    <cellStyle name="RowTitles1-Detail 4 2 8 6" xfId="20241"/>
    <cellStyle name="RowTitles1-Detail 4 2 8 6 2" xfId="20242"/>
    <cellStyle name="RowTitles1-Detail 4 2 8 6 2 2" xfId="20243"/>
    <cellStyle name="RowTitles1-Detail 4 2 8 7" xfId="20244"/>
    <cellStyle name="RowTitles1-Detail 4 2 8 7 2" xfId="20245"/>
    <cellStyle name="RowTitles1-Detail 4 2 8 8" xfId="20246"/>
    <cellStyle name="RowTitles1-Detail 4 2 9" xfId="20247"/>
    <cellStyle name="RowTitles1-Detail 4 2 9 2" xfId="20248"/>
    <cellStyle name="RowTitles1-Detail 4 2 9 2 2" xfId="20249"/>
    <cellStyle name="RowTitles1-Detail 4 2 9 2 2 2" xfId="20250"/>
    <cellStyle name="RowTitles1-Detail 4 2 9 2 2 2 2" xfId="20251"/>
    <cellStyle name="RowTitles1-Detail 4 2 9 2 2 3" xfId="20252"/>
    <cellStyle name="RowTitles1-Detail 4 2 9 2 3" xfId="20253"/>
    <cellStyle name="RowTitles1-Detail 4 2 9 2 3 2" xfId="20254"/>
    <cellStyle name="RowTitles1-Detail 4 2 9 2 3 2 2" xfId="20255"/>
    <cellStyle name="RowTitles1-Detail 4 2 9 2 4" xfId="20256"/>
    <cellStyle name="RowTitles1-Detail 4 2 9 2 4 2" xfId="20257"/>
    <cellStyle name="RowTitles1-Detail 4 2 9 2 5" xfId="20258"/>
    <cellStyle name="RowTitles1-Detail 4 2 9 3" xfId="20259"/>
    <cellStyle name="RowTitles1-Detail 4 2 9 3 2" xfId="20260"/>
    <cellStyle name="RowTitles1-Detail 4 2 9 3 2 2" xfId="20261"/>
    <cellStyle name="RowTitles1-Detail 4 2 9 3 2 2 2" xfId="20262"/>
    <cellStyle name="RowTitles1-Detail 4 2 9 3 2 3" xfId="20263"/>
    <cellStyle name="RowTitles1-Detail 4 2 9 3 3" xfId="20264"/>
    <cellStyle name="RowTitles1-Detail 4 2 9 3 3 2" xfId="20265"/>
    <cellStyle name="RowTitles1-Detail 4 2 9 3 3 2 2" xfId="20266"/>
    <cellStyle name="RowTitles1-Detail 4 2 9 3 4" xfId="20267"/>
    <cellStyle name="RowTitles1-Detail 4 2 9 3 4 2" xfId="20268"/>
    <cellStyle name="RowTitles1-Detail 4 2 9 3 5" xfId="20269"/>
    <cellStyle name="RowTitles1-Detail 4 2 9 4" xfId="20270"/>
    <cellStyle name="RowTitles1-Detail 4 2 9 4 2" xfId="20271"/>
    <cellStyle name="RowTitles1-Detail 4 2 9 4 2 2" xfId="20272"/>
    <cellStyle name="RowTitles1-Detail 4 2 9 4 3" xfId="20273"/>
    <cellStyle name="RowTitles1-Detail 4 2 9 5" xfId="20274"/>
    <cellStyle name="RowTitles1-Detail 4 2 9 5 2" xfId="20275"/>
    <cellStyle name="RowTitles1-Detail 4 2 9 5 2 2" xfId="20276"/>
    <cellStyle name="RowTitles1-Detail 4 2 9 6" xfId="20277"/>
    <cellStyle name="RowTitles1-Detail 4 2 9 6 2" xfId="20278"/>
    <cellStyle name="RowTitles1-Detail 4 2 9 7" xfId="20279"/>
    <cellStyle name="RowTitles1-Detail 4 2_STUD aligned by INSTIT" xfId="20280"/>
    <cellStyle name="RowTitles1-Detail 4 3" xfId="253"/>
    <cellStyle name="RowTitles1-Detail 4 3 10" xfId="20281"/>
    <cellStyle name="RowTitles1-Detail 4 3 10 2" xfId="20282"/>
    <cellStyle name="RowTitles1-Detail 4 3 10 2 2" xfId="20283"/>
    <cellStyle name="RowTitles1-Detail 4 3 10 2 2 2" xfId="20284"/>
    <cellStyle name="RowTitles1-Detail 4 3 10 2 3" xfId="20285"/>
    <cellStyle name="RowTitles1-Detail 4 3 10 3" xfId="20286"/>
    <cellStyle name="RowTitles1-Detail 4 3 10 3 2" xfId="20287"/>
    <cellStyle name="RowTitles1-Detail 4 3 10 3 2 2" xfId="20288"/>
    <cellStyle name="RowTitles1-Detail 4 3 10 4" xfId="20289"/>
    <cellStyle name="RowTitles1-Detail 4 3 10 4 2" xfId="20290"/>
    <cellStyle name="RowTitles1-Detail 4 3 10 5" xfId="20291"/>
    <cellStyle name="RowTitles1-Detail 4 3 11" xfId="20292"/>
    <cellStyle name="RowTitles1-Detail 4 3 11 2" xfId="20293"/>
    <cellStyle name="RowTitles1-Detail 4 3 12" xfId="20294"/>
    <cellStyle name="RowTitles1-Detail 4 3 12 2" xfId="20295"/>
    <cellStyle name="RowTitles1-Detail 4 3 12 2 2" xfId="20296"/>
    <cellStyle name="RowTitles1-Detail 4 3 13" xfId="20297"/>
    <cellStyle name="RowTitles1-Detail 4 3 2" xfId="754"/>
    <cellStyle name="RowTitles1-Detail 4 3 2 10" xfId="20298"/>
    <cellStyle name="RowTitles1-Detail 4 3 2 2" xfId="755"/>
    <cellStyle name="RowTitles1-Detail 4 3 2 2 2" xfId="20299"/>
    <cellStyle name="RowTitles1-Detail 4 3 2 2 2 2" xfId="20300"/>
    <cellStyle name="RowTitles1-Detail 4 3 2 2 2 2 2" xfId="20301"/>
    <cellStyle name="RowTitles1-Detail 4 3 2 2 2 2 2 2" xfId="20302"/>
    <cellStyle name="RowTitles1-Detail 4 3 2 2 2 2 3" xfId="20303"/>
    <cellStyle name="RowTitles1-Detail 4 3 2 2 2 3" xfId="20304"/>
    <cellStyle name="RowTitles1-Detail 4 3 2 2 2 3 2" xfId="20305"/>
    <cellStyle name="RowTitles1-Detail 4 3 2 2 2 3 2 2" xfId="20306"/>
    <cellStyle name="RowTitles1-Detail 4 3 2 2 2 4" xfId="20307"/>
    <cellStyle name="RowTitles1-Detail 4 3 2 2 2 4 2" xfId="20308"/>
    <cellStyle name="RowTitles1-Detail 4 3 2 2 2 5" xfId="20309"/>
    <cellStyle name="RowTitles1-Detail 4 3 2 2 3" xfId="20310"/>
    <cellStyle name="RowTitles1-Detail 4 3 2 2 3 2" xfId="20311"/>
    <cellStyle name="RowTitles1-Detail 4 3 2 2 3 2 2" xfId="20312"/>
    <cellStyle name="RowTitles1-Detail 4 3 2 2 3 2 2 2" xfId="20313"/>
    <cellStyle name="RowTitles1-Detail 4 3 2 2 3 2 3" xfId="20314"/>
    <cellStyle name="RowTitles1-Detail 4 3 2 2 3 3" xfId="20315"/>
    <cellStyle name="RowTitles1-Detail 4 3 2 2 3 3 2" xfId="20316"/>
    <cellStyle name="RowTitles1-Detail 4 3 2 2 3 3 2 2" xfId="20317"/>
    <cellStyle name="RowTitles1-Detail 4 3 2 2 3 4" xfId="20318"/>
    <cellStyle name="RowTitles1-Detail 4 3 2 2 3 4 2" xfId="20319"/>
    <cellStyle name="RowTitles1-Detail 4 3 2 2 3 5" xfId="20320"/>
    <cellStyle name="RowTitles1-Detail 4 3 2 2 4" xfId="20321"/>
    <cellStyle name="RowTitles1-Detail 4 3 2 2 4 2" xfId="20322"/>
    <cellStyle name="RowTitles1-Detail 4 3 2 2 5" xfId="20323"/>
    <cellStyle name="RowTitles1-Detail 4 3 2 2 5 2" xfId="20324"/>
    <cellStyle name="RowTitles1-Detail 4 3 2 2 5 2 2" xfId="20325"/>
    <cellStyle name="RowTitles1-Detail 4 3 2 2 6" xfId="20326"/>
    <cellStyle name="RowTitles1-Detail 4 3 2 3" xfId="20327"/>
    <cellStyle name="RowTitles1-Detail 4 3 2 3 2" xfId="20328"/>
    <cellStyle name="RowTitles1-Detail 4 3 2 3 2 2" xfId="20329"/>
    <cellStyle name="RowTitles1-Detail 4 3 2 3 2 2 2" xfId="20330"/>
    <cellStyle name="RowTitles1-Detail 4 3 2 3 2 2 2 2" xfId="20331"/>
    <cellStyle name="RowTitles1-Detail 4 3 2 3 2 2 3" xfId="20332"/>
    <cellStyle name="RowTitles1-Detail 4 3 2 3 2 3" xfId="20333"/>
    <cellStyle name="RowTitles1-Detail 4 3 2 3 2 3 2" xfId="20334"/>
    <cellStyle name="RowTitles1-Detail 4 3 2 3 2 3 2 2" xfId="20335"/>
    <cellStyle name="RowTitles1-Detail 4 3 2 3 2 4" xfId="20336"/>
    <cellStyle name="RowTitles1-Detail 4 3 2 3 2 4 2" xfId="20337"/>
    <cellStyle name="RowTitles1-Detail 4 3 2 3 2 5" xfId="20338"/>
    <cellStyle name="RowTitles1-Detail 4 3 2 3 3" xfId="20339"/>
    <cellStyle name="RowTitles1-Detail 4 3 2 3 3 2" xfId="20340"/>
    <cellStyle name="RowTitles1-Detail 4 3 2 3 3 2 2" xfId="20341"/>
    <cellStyle name="RowTitles1-Detail 4 3 2 3 3 2 2 2" xfId="20342"/>
    <cellStyle name="RowTitles1-Detail 4 3 2 3 3 2 3" xfId="20343"/>
    <cellStyle name="RowTitles1-Detail 4 3 2 3 3 3" xfId="20344"/>
    <cellStyle name="RowTitles1-Detail 4 3 2 3 3 3 2" xfId="20345"/>
    <cellStyle name="RowTitles1-Detail 4 3 2 3 3 3 2 2" xfId="20346"/>
    <cellStyle name="RowTitles1-Detail 4 3 2 3 3 4" xfId="20347"/>
    <cellStyle name="RowTitles1-Detail 4 3 2 3 3 4 2" xfId="20348"/>
    <cellStyle name="RowTitles1-Detail 4 3 2 3 3 5" xfId="20349"/>
    <cellStyle name="RowTitles1-Detail 4 3 2 3 4" xfId="20350"/>
    <cellStyle name="RowTitles1-Detail 4 3 2 3 4 2" xfId="20351"/>
    <cellStyle name="RowTitles1-Detail 4 3 2 3 5" xfId="20352"/>
    <cellStyle name="RowTitles1-Detail 4 3 2 3 5 2" xfId="20353"/>
    <cellStyle name="RowTitles1-Detail 4 3 2 3 5 2 2" xfId="20354"/>
    <cellStyle name="RowTitles1-Detail 4 3 2 3 5 3" xfId="20355"/>
    <cellStyle name="RowTitles1-Detail 4 3 2 3 6" xfId="20356"/>
    <cellStyle name="RowTitles1-Detail 4 3 2 3 6 2" xfId="20357"/>
    <cellStyle name="RowTitles1-Detail 4 3 2 3 6 2 2" xfId="20358"/>
    <cellStyle name="RowTitles1-Detail 4 3 2 3 7" xfId="20359"/>
    <cellStyle name="RowTitles1-Detail 4 3 2 3 7 2" xfId="20360"/>
    <cellStyle name="RowTitles1-Detail 4 3 2 3 8" xfId="20361"/>
    <cellStyle name="RowTitles1-Detail 4 3 2 4" xfId="20362"/>
    <cellStyle name="RowTitles1-Detail 4 3 2 4 2" xfId="20363"/>
    <cellStyle name="RowTitles1-Detail 4 3 2 4 2 2" xfId="20364"/>
    <cellStyle name="RowTitles1-Detail 4 3 2 4 2 2 2" xfId="20365"/>
    <cellStyle name="RowTitles1-Detail 4 3 2 4 2 2 2 2" xfId="20366"/>
    <cellStyle name="RowTitles1-Detail 4 3 2 4 2 2 3" xfId="20367"/>
    <cellStyle name="RowTitles1-Detail 4 3 2 4 2 3" xfId="20368"/>
    <cellStyle name="RowTitles1-Detail 4 3 2 4 2 3 2" xfId="20369"/>
    <cellStyle name="RowTitles1-Detail 4 3 2 4 2 3 2 2" xfId="20370"/>
    <cellStyle name="RowTitles1-Detail 4 3 2 4 2 4" xfId="20371"/>
    <cellStyle name="RowTitles1-Detail 4 3 2 4 2 4 2" xfId="20372"/>
    <cellStyle name="RowTitles1-Detail 4 3 2 4 2 5" xfId="20373"/>
    <cellStyle name="RowTitles1-Detail 4 3 2 4 3" xfId="20374"/>
    <cellStyle name="RowTitles1-Detail 4 3 2 4 3 2" xfId="20375"/>
    <cellStyle name="RowTitles1-Detail 4 3 2 4 3 2 2" xfId="20376"/>
    <cellStyle name="RowTitles1-Detail 4 3 2 4 3 2 2 2" xfId="20377"/>
    <cellStyle name="RowTitles1-Detail 4 3 2 4 3 2 3" xfId="20378"/>
    <cellStyle name="RowTitles1-Detail 4 3 2 4 3 3" xfId="20379"/>
    <cellStyle name="RowTitles1-Detail 4 3 2 4 3 3 2" xfId="20380"/>
    <cellStyle name="RowTitles1-Detail 4 3 2 4 3 3 2 2" xfId="20381"/>
    <cellStyle name="RowTitles1-Detail 4 3 2 4 3 4" xfId="20382"/>
    <cellStyle name="RowTitles1-Detail 4 3 2 4 3 4 2" xfId="20383"/>
    <cellStyle name="RowTitles1-Detail 4 3 2 4 3 5" xfId="20384"/>
    <cellStyle name="RowTitles1-Detail 4 3 2 4 4" xfId="20385"/>
    <cellStyle name="RowTitles1-Detail 4 3 2 4 4 2" xfId="20386"/>
    <cellStyle name="RowTitles1-Detail 4 3 2 4 4 2 2" xfId="20387"/>
    <cellStyle name="RowTitles1-Detail 4 3 2 4 4 3" xfId="20388"/>
    <cellStyle name="RowTitles1-Detail 4 3 2 4 5" xfId="20389"/>
    <cellStyle name="RowTitles1-Detail 4 3 2 4 5 2" xfId="20390"/>
    <cellStyle name="RowTitles1-Detail 4 3 2 4 5 2 2" xfId="20391"/>
    <cellStyle name="RowTitles1-Detail 4 3 2 4 6" xfId="20392"/>
    <cellStyle name="RowTitles1-Detail 4 3 2 4 6 2" xfId="20393"/>
    <cellStyle name="RowTitles1-Detail 4 3 2 4 7" xfId="20394"/>
    <cellStyle name="RowTitles1-Detail 4 3 2 5" xfId="20395"/>
    <cellStyle name="RowTitles1-Detail 4 3 2 5 2" xfId="20396"/>
    <cellStyle name="RowTitles1-Detail 4 3 2 5 2 2" xfId="20397"/>
    <cellStyle name="RowTitles1-Detail 4 3 2 5 2 2 2" xfId="20398"/>
    <cellStyle name="RowTitles1-Detail 4 3 2 5 2 2 2 2" xfId="20399"/>
    <cellStyle name="RowTitles1-Detail 4 3 2 5 2 2 3" xfId="20400"/>
    <cellStyle name="RowTitles1-Detail 4 3 2 5 2 3" xfId="20401"/>
    <cellStyle name="RowTitles1-Detail 4 3 2 5 2 3 2" xfId="20402"/>
    <cellStyle name="RowTitles1-Detail 4 3 2 5 2 3 2 2" xfId="20403"/>
    <cellStyle name="RowTitles1-Detail 4 3 2 5 2 4" xfId="20404"/>
    <cellStyle name="RowTitles1-Detail 4 3 2 5 2 4 2" xfId="20405"/>
    <cellStyle name="RowTitles1-Detail 4 3 2 5 2 5" xfId="20406"/>
    <cellStyle name="RowTitles1-Detail 4 3 2 5 3" xfId="20407"/>
    <cellStyle name="RowTitles1-Detail 4 3 2 5 3 2" xfId="20408"/>
    <cellStyle name="RowTitles1-Detail 4 3 2 5 3 2 2" xfId="20409"/>
    <cellStyle name="RowTitles1-Detail 4 3 2 5 3 2 2 2" xfId="20410"/>
    <cellStyle name="RowTitles1-Detail 4 3 2 5 3 2 3" xfId="20411"/>
    <cellStyle name="RowTitles1-Detail 4 3 2 5 3 3" xfId="20412"/>
    <cellStyle name="RowTitles1-Detail 4 3 2 5 3 3 2" xfId="20413"/>
    <cellStyle name="RowTitles1-Detail 4 3 2 5 3 3 2 2" xfId="20414"/>
    <cellStyle name="RowTitles1-Detail 4 3 2 5 3 4" xfId="20415"/>
    <cellStyle name="RowTitles1-Detail 4 3 2 5 3 4 2" xfId="20416"/>
    <cellStyle name="RowTitles1-Detail 4 3 2 5 3 5" xfId="20417"/>
    <cellStyle name="RowTitles1-Detail 4 3 2 5 4" xfId="20418"/>
    <cellStyle name="RowTitles1-Detail 4 3 2 5 4 2" xfId="20419"/>
    <cellStyle name="RowTitles1-Detail 4 3 2 5 4 2 2" xfId="20420"/>
    <cellStyle name="RowTitles1-Detail 4 3 2 5 4 3" xfId="20421"/>
    <cellStyle name="RowTitles1-Detail 4 3 2 5 5" xfId="20422"/>
    <cellStyle name="RowTitles1-Detail 4 3 2 5 5 2" xfId="20423"/>
    <cellStyle name="RowTitles1-Detail 4 3 2 5 5 2 2" xfId="20424"/>
    <cellStyle name="RowTitles1-Detail 4 3 2 5 6" xfId="20425"/>
    <cellStyle name="RowTitles1-Detail 4 3 2 5 6 2" xfId="20426"/>
    <cellStyle name="RowTitles1-Detail 4 3 2 5 7" xfId="20427"/>
    <cellStyle name="RowTitles1-Detail 4 3 2 6" xfId="20428"/>
    <cellStyle name="RowTitles1-Detail 4 3 2 6 2" xfId="20429"/>
    <cellStyle name="RowTitles1-Detail 4 3 2 6 2 2" xfId="20430"/>
    <cellStyle name="RowTitles1-Detail 4 3 2 6 2 2 2" xfId="20431"/>
    <cellStyle name="RowTitles1-Detail 4 3 2 6 2 2 2 2" xfId="20432"/>
    <cellStyle name="RowTitles1-Detail 4 3 2 6 2 2 3" xfId="20433"/>
    <cellStyle name="RowTitles1-Detail 4 3 2 6 2 3" xfId="20434"/>
    <cellStyle name="RowTitles1-Detail 4 3 2 6 2 3 2" xfId="20435"/>
    <cellStyle name="RowTitles1-Detail 4 3 2 6 2 3 2 2" xfId="20436"/>
    <cellStyle name="RowTitles1-Detail 4 3 2 6 2 4" xfId="20437"/>
    <cellStyle name="RowTitles1-Detail 4 3 2 6 2 4 2" xfId="20438"/>
    <cellStyle name="RowTitles1-Detail 4 3 2 6 2 5" xfId="20439"/>
    <cellStyle name="RowTitles1-Detail 4 3 2 6 3" xfId="20440"/>
    <cellStyle name="RowTitles1-Detail 4 3 2 6 3 2" xfId="20441"/>
    <cellStyle name="RowTitles1-Detail 4 3 2 6 3 2 2" xfId="20442"/>
    <cellStyle name="RowTitles1-Detail 4 3 2 6 3 2 2 2" xfId="20443"/>
    <cellStyle name="RowTitles1-Detail 4 3 2 6 3 2 3" xfId="20444"/>
    <cellStyle name="RowTitles1-Detail 4 3 2 6 3 3" xfId="20445"/>
    <cellStyle name="RowTitles1-Detail 4 3 2 6 3 3 2" xfId="20446"/>
    <cellStyle name="RowTitles1-Detail 4 3 2 6 3 3 2 2" xfId="20447"/>
    <cellStyle name="RowTitles1-Detail 4 3 2 6 3 4" xfId="20448"/>
    <cellStyle name="RowTitles1-Detail 4 3 2 6 3 4 2" xfId="20449"/>
    <cellStyle name="RowTitles1-Detail 4 3 2 6 3 5" xfId="20450"/>
    <cellStyle name="RowTitles1-Detail 4 3 2 6 4" xfId="20451"/>
    <cellStyle name="RowTitles1-Detail 4 3 2 6 4 2" xfId="20452"/>
    <cellStyle name="RowTitles1-Detail 4 3 2 6 4 2 2" xfId="20453"/>
    <cellStyle name="RowTitles1-Detail 4 3 2 6 4 3" xfId="20454"/>
    <cellStyle name="RowTitles1-Detail 4 3 2 6 5" xfId="20455"/>
    <cellStyle name="RowTitles1-Detail 4 3 2 6 5 2" xfId="20456"/>
    <cellStyle name="RowTitles1-Detail 4 3 2 6 5 2 2" xfId="20457"/>
    <cellStyle name="RowTitles1-Detail 4 3 2 6 6" xfId="20458"/>
    <cellStyle name="RowTitles1-Detail 4 3 2 6 6 2" xfId="20459"/>
    <cellStyle name="RowTitles1-Detail 4 3 2 6 7" xfId="20460"/>
    <cellStyle name="RowTitles1-Detail 4 3 2 7" xfId="20461"/>
    <cellStyle name="RowTitles1-Detail 4 3 2 7 2" xfId="20462"/>
    <cellStyle name="RowTitles1-Detail 4 3 2 7 2 2" xfId="20463"/>
    <cellStyle name="RowTitles1-Detail 4 3 2 7 2 2 2" xfId="20464"/>
    <cellStyle name="RowTitles1-Detail 4 3 2 7 2 3" xfId="20465"/>
    <cellStyle name="RowTitles1-Detail 4 3 2 7 3" xfId="20466"/>
    <cellStyle name="RowTitles1-Detail 4 3 2 7 3 2" xfId="20467"/>
    <cellStyle name="RowTitles1-Detail 4 3 2 7 3 2 2" xfId="20468"/>
    <cellStyle name="RowTitles1-Detail 4 3 2 7 4" xfId="20469"/>
    <cellStyle name="RowTitles1-Detail 4 3 2 7 4 2" xfId="20470"/>
    <cellStyle name="RowTitles1-Detail 4 3 2 7 5" xfId="20471"/>
    <cellStyle name="RowTitles1-Detail 4 3 2 8" xfId="20472"/>
    <cellStyle name="RowTitles1-Detail 4 3 2 8 2" xfId="20473"/>
    <cellStyle name="RowTitles1-Detail 4 3 2 9" xfId="20474"/>
    <cellStyle name="RowTitles1-Detail 4 3 2 9 2" xfId="20475"/>
    <cellStyle name="RowTitles1-Detail 4 3 2 9 2 2" xfId="20476"/>
    <cellStyle name="RowTitles1-Detail 4 3 2_STUD aligned by INSTIT" xfId="20477"/>
    <cellStyle name="RowTitles1-Detail 4 3 3" xfId="756"/>
    <cellStyle name="RowTitles1-Detail 4 3 3 10" xfId="20478"/>
    <cellStyle name="RowTitles1-Detail 4 3 3 2" xfId="757"/>
    <cellStyle name="RowTitles1-Detail 4 3 3 2 2" xfId="20479"/>
    <cellStyle name="RowTitles1-Detail 4 3 3 2 2 2" xfId="20480"/>
    <cellStyle name="RowTitles1-Detail 4 3 3 2 2 2 2" xfId="20481"/>
    <cellStyle name="RowTitles1-Detail 4 3 3 2 2 2 2 2" xfId="20482"/>
    <cellStyle name="RowTitles1-Detail 4 3 3 2 2 2 3" xfId="20483"/>
    <cellStyle name="RowTitles1-Detail 4 3 3 2 2 3" xfId="20484"/>
    <cellStyle name="RowTitles1-Detail 4 3 3 2 2 3 2" xfId="20485"/>
    <cellStyle name="RowTitles1-Detail 4 3 3 2 2 3 2 2" xfId="20486"/>
    <cellStyle name="RowTitles1-Detail 4 3 3 2 2 4" xfId="20487"/>
    <cellStyle name="RowTitles1-Detail 4 3 3 2 2 4 2" xfId="20488"/>
    <cellStyle name="RowTitles1-Detail 4 3 3 2 2 5" xfId="20489"/>
    <cellStyle name="RowTitles1-Detail 4 3 3 2 3" xfId="20490"/>
    <cellStyle name="RowTitles1-Detail 4 3 3 2 3 2" xfId="20491"/>
    <cellStyle name="RowTitles1-Detail 4 3 3 2 3 2 2" xfId="20492"/>
    <cellStyle name="RowTitles1-Detail 4 3 3 2 3 2 2 2" xfId="20493"/>
    <cellStyle name="RowTitles1-Detail 4 3 3 2 3 2 3" xfId="20494"/>
    <cellStyle name="RowTitles1-Detail 4 3 3 2 3 3" xfId="20495"/>
    <cellStyle name="RowTitles1-Detail 4 3 3 2 3 3 2" xfId="20496"/>
    <cellStyle name="RowTitles1-Detail 4 3 3 2 3 3 2 2" xfId="20497"/>
    <cellStyle name="RowTitles1-Detail 4 3 3 2 3 4" xfId="20498"/>
    <cellStyle name="RowTitles1-Detail 4 3 3 2 3 4 2" xfId="20499"/>
    <cellStyle name="RowTitles1-Detail 4 3 3 2 3 5" xfId="20500"/>
    <cellStyle name="RowTitles1-Detail 4 3 3 2 4" xfId="20501"/>
    <cellStyle name="RowTitles1-Detail 4 3 3 2 4 2" xfId="20502"/>
    <cellStyle name="RowTitles1-Detail 4 3 3 2 5" xfId="20503"/>
    <cellStyle name="RowTitles1-Detail 4 3 3 2 5 2" xfId="20504"/>
    <cellStyle name="RowTitles1-Detail 4 3 3 2 5 2 2" xfId="20505"/>
    <cellStyle name="RowTitles1-Detail 4 3 3 2 5 3" xfId="20506"/>
    <cellStyle name="RowTitles1-Detail 4 3 3 2 6" xfId="20507"/>
    <cellStyle name="RowTitles1-Detail 4 3 3 2 6 2" xfId="20508"/>
    <cellStyle name="RowTitles1-Detail 4 3 3 2 6 2 2" xfId="20509"/>
    <cellStyle name="RowTitles1-Detail 4 3 3 2 7" xfId="20510"/>
    <cellStyle name="RowTitles1-Detail 4 3 3 2 7 2" xfId="20511"/>
    <cellStyle name="RowTitles1-Detail 4 3 3 2 8" xfId="20512"/>
    <cellStyle name="RowTitles1-Detail 4 3 3 2 9" xfId="20513"/>
    <cellStyle name="RowTitles1-Detail 4 3 3 3" xfId="20514"/>
    <cellStyle name="RowTitles1-Detail 4 3 3 3 2" xfId="20515"/>
    <cellStyle name="RowTitles1-Detail 4 3 3 3 2 2" xfId="20516"/>
    <cellStyle name="RowTitles1-Detail 4 3 3 3 2 2 2" xfId="20517"/>
    <cellStyle name="RowTitles1-Detail 4 3 3 3 2 2 2 2" xfId="20518"/>
    <cellStyle name="RowTitles1-Detail 4 3 3 3 2 2 3" xfId="20519"/>
    <cellStyle name="RowTitles1-Detail 4 3 3 3 2 3" xfId="20520"/>
    <cellStyle name="RowTitles1-Detail 4 3 3 3 2 3 2" xfId="20521"/>
    <cellStyle name="RowTitles1-Detail 4 3 3 3 2 3 2 2" xfId="20522"/>
    <cellStyle name="RowTitles1-Detail 4 3 3 3 2 4" xfId="20523"/>
    <cellStyle name="RowTitles1-Detail 4 3 3 3 2 4 2" xfId="20524"/>
    <cellStyle name="RowTitles1-Detail 4 3 3 3 2 5" xfId="20525"/>
    <cellStyle name="RowTitles1-Detail 4 3 3 3 3" xfId="20526"/>
    <cellStyle name="RowTitles1-Detail 4 3 3 3 3 2" xfId="20527"/>
    <cellStyle name="RowTitles1-Detail 4 3 3 3 3 2 2" xfId="20528"/>
    <cellStyle name="RowTitles1-Detail 4 3 3 3 3 2 2 2" xfId="20529"/>
    <cellStyle name="RowTitles1-Detail 4 3 3 3 3 2 3" xfId="20530"/>
    <cellStyle name="RowTitles1-Detail 4 3 3 3 3 3" xfId="20531"/>
    <cellStyle name="RowTitles1-Detail 4 3 3 3 3 3 2" xfId="20532"/>
    <cellStyle name="RowTitles1-Detail 4 3 3 3 3 3 2 2" xfId="20533"/>
    <cellStyle name="RowTitles1-Detail 4 3 3 3 3 4" xfId="20534"/>
    <cellStyle name="RowTitles1-Detail 4 3 3 3 3 4 2" xfId="20535"/>
    <cellStyle name="RowTitles1-Detail 4 3 3 3 3 5" xfId="20536"/>
    <cellStyle name="RowTitles1-Detail 4 3 3 3 4" xfId="20537"/>
    <cellStyle name="RowTitles1-Detail 4 3 3 3 4 2" xfId="20538"/>
    <cellStyle name="RowTitles1-Detail 4 3 3 3 5" xfId="20539"/>
    <cellStyle name="RowTitles1-Detail 4 3 3 3 5 2" xfId="20540"/>
    <cellStyle name="RowTitles1-Detail 4 3 3 3 5 2 2" xfId="20541"/>
    <cellStyle name="RowTitles1-Detail 4 3 3 4" xfId="20542"/>
    <cellStyle name="RowTitles1-Detail 4 3 3 4 2" xfId="20543"/>
    <cellStyle name="RowTitles1-Detail 4 3 3 4 2 2" xfId="20544"/>
    <cellStyle name="RowTitles1-Detail 4 3 3 4 2 2 2" xfId="20545"/>
    <cellStyle name="RowTitles1-Detail 4 3 3 4 2 2 2 2" xfId="20546"/>
    <cellStyle name="RowTitles1-Detail 4 3 3 4 2 2 3" xfId="20547"/>
    <cellStyle name="RowTitles1-Detail 4 3 3 4 2 3" xfId="20548"/>
    <cellStyle name="RowTitles1-Detail 4 3 3 4 2 3 2" xfId="20549"/>
    <cellStyle name="RowTitles1-Detail 4 3 3 4 2 3 2 2" xfId="20550"/>
    <cellStyle name="RowTitles1-Detail 4 3 3 4 2 4" xfId="20551"/>
    <cellStyle name="RowTitles1-Detail 4 3 3 4 2 4 2" xfId="20552"/>
    <cellStyle name="RowTitles1-Detail 4 3 3 4 2 5" xfId="20553"/>
    <cellStyle name="RowTitles1-Detail 4 3 3 4 3" xfId="20554"/>
    <cellStyle name="RowTitles1-Detail 4 3 3 4 3 2" xfId="20555"/>
    <cellStyle name="RowTitles1-Detail 4 3 3 4 3 2 2" xfId="20556"/>
    <cellStyle name="RowTitles1-Detail 4 3 3 4 3 2 2 2" xfId="20557"/>
    <cellStyle name="RowTitles1-Detail 4 3 3 4 3 2 3" xfId="20558"/>
    <cellStyle name="RowTitles1-Detail 4 3 3 4 3 3" xfId="20559"/>
    <cellStyle name="RowTitles1-Detail 4 3 3 4 3 3 2" xfId="20560"/>
    <cellStyle name="RowTitles1-Detail 4 3 3 4 3 3 2 2" xfId="20561"/>
    <cellStyle name="RowTitles1-Detail 4 3 3 4 3 4" xfId="20562"/>
    <cellStyle name="RowTitles1-Detail 4 3 3 4 3 4 2" xfId="20563"/>
    <cellStyle name="RowTitles1-Detail 4 3 3 4 3 5" xfId="20564"/>
    <cellStyle name="RowTitles1-Detail 4 3 3 4 4" xfId="20565"/>
    <cellStyle name="RowTitles1-Detail 4 3 3 4 4 2" xfId="20566"/>
    <cellStyle name="RowTitles1-Detail 4 3 3 4 4 2 2" xfId="20567"/>
    <cellStyle name="RowTitles1-Detail 4 3 3 4 4 3" xfId="20568"/>
    <cellStyle name="RowTitles1-Detail 4 3 3 4 5" xfId="20569"/>
    <cellStyle name="RowTitles1-Detail 4 3 3 4 5 2" xfId="20570"/>
    <cellStyle name="RowTitles1-Detail 4 3 3 4 5 2 2" xfId="20571"/>
    <cellStyle name="RowTitles1-Detail 4 3 3 4 6" xfId="20572"/>
    <cellStyle name="RowTitles1-Detail 4 3 3 4 6 2" xfId="20573"/>
    <cellStyle name="RowTitles1-Detail 4 3 3 4 7" xfId="20574"/>
    <cellStyle name="RowTitles1-Detail 4 3 3 5" xfId="20575"/>
    <cellStyle name="RowTitles1-Detail 4 3 3 5 2" xfId="20576"/>
    <cellStyle name="RowTitles1-Detail 4 3 3 5 2 2" xfId="20577"/>
    <cellStyle name="RowTitles1-Detail 4 3 3 5 2 2 2" xfId="20578"/>
    <cellStyle name="RowTitles1-Detail 4 3 3 5 2 2 2 2" xfId="20579"/>
    <cellStyle name="RowTitles1-Detail 4 3 3 5 2 2 3" xfId="20580"/>
    <cellStyle name="RowTitles1-Detail 4 3 3 5 2 3" xfId="20581"/>
    <cellStyle name="RowTitles1-Detail 4 3 3 5 2 3 2" xfId="20582"/>
    <cellStyle name="RowTitles1-Detail 4 3 3 5 2 3 2 2" xfId="20583"/>
    <cellStyle name="RowTitles1-Detail 4 3 3 5 2 4" xfId="20584"/>
    <cellStyle name="RowTitles1-Detail 4 3 3 5 2 4 2" xfId="20585"/>
    <cellStyle name="RowTitles1-Detail 4 3 3 5 2 5" xfId="20586"/>
    <cellStyle name="RowTitles1-Detail 4 3 3 5 3" xfId="20587"/>
    <cellStyle name="RowTitles1-Detail 4 3 3 5 3 2" xfId="20588"/>
    <cellStyle name="RowTitles1-Detail 4 3 3 5 3 2 2" xfId="20589"/>
    <cellStyle name="RowTitles1-Detail 4 3 3 5 3 2 2 2" xfId="20590"/>
    <cellStyle name="RowTitles1-Detail 4 3 3 5 3 2 3" xfId="20591"/>
    <cellStyle name="RowTitles1-Detail 4 3 3 5 3 3" xfId="20592"/>
    <cellStyle name="RowTitles1-Detail 4 3 3 5 3 3 2" xfId="20593"/>
    <cellStyle name="RowTitles1-Detail 4 3 3 5 3 3 2 2" xfId="20594"/>
    <cellStyle name="RowTitles1-Detail 4 3 3 5 3 4" xfId="20595"/>
    <cellStyle name="RowTitles1-Detail 4 3 3 5 3 4 2" xfId="20596"/>
    <cellStyle name="RowTitles1-Detail 4 3 3 5 3 5" xfId="20597"/>
    <cellStyle name="RowTitles1-Detail 4 3 3 5 4" xfId="20598"/>
    <cellStyle name="RowTitles1-Detail 4 3 3 5 4 2" xfId="20599"/>
    <cellStyle name="RowTitles1-Detail 4 3 3 5 4 2 2" xfId="20600"/>
    <cellStyle name="RowTitles1-Detail 4 3 3 5 4 3" xfId="20601"/>
    <cellStyle name="RowTitles1-Detail 4 3 3 5 5" xfId="20602"/>
    <cellStyle name="RowTitles1-Detail 4 3 3 5 5 2" xfId="20603"/>
    <cellStyle name="RowTitles1-Detail 4 3 3 5 5 2 2" xfId="20604"/>
    <cellStyle name="RowTitles1-Detail 4 3 3 5 6" xfId="20605"/>
    <cellStyle name="RowTitles1-Detail 4 3 3 5 6 2" xfId="20606"/>
    <cellStyle name="RowTitles1-Detail 4 3 3 5 7" xfId="20607"/>
    <cellStyle name="RowTitles1-Detail 4 3 3 6" xfId="20608"/>
    <cellStyle name="RowTitles1-Detail 4 3 3 6 2" xfId="20609"/>
    <cellStyle name="RowTitles1-Detail 4 3 3 6 2 2" xfId="20610"/>
    <cellStyle name="RowTitles1-Detail 4 3 3 6 2 2 2" xfId="20611"/>
    <cellStyle name="RowTitles1-Detail 4 3 3 6 2 2 2 2" xfId="20612"/>
    <cellStyle name="RowTitles1-Detail 4 3 3 6 2 2 3" xfId="20613"/>
    <cellStyle name="RowTitles1-Detail 4 3 3 6 2 3" xfId="20614"/>
    <cellStyle name="RowTitles1-Detail 4 3 3 6 2 3 2" xfId="20615"/>
    <cellStyle name="RowTitles1-Detail 4 3 3 6 2 3 2 2" xfId="20616"/>
    <cellStyle name="RowTitles1-Detail 4 3 3 6 2 4" xfId="20617"/>
    <cellStyle name="RowTitles1-Detail 4 3 3 6 2 4 2" xfId="20618"/>
    <cellStyle name="RowTitles1-Detail 4 3 3 6 2 5" xfId="20619"/>
    <cellStyle name="RowTitles1-Detail 4 3 3 6 3" xfId="20620"/>
    <cellStyle name="RowTitles1-Detail 4 3 3 6 3 2" xfId="20621"/>
    <cellStyle name="RowTitles1-Detail 4 3 3 6 3 2 2" xfId="20622"/>
    <cellStyle name="RowTitles1-Detail 4 3 3 6 3 2 2 2" xfId="20623"/>
    <cellStyle name="RowTitles1-Detail 4 3 3 6 3 2 3" xfId="20624"/>
    <cellStyle name="RowTitles1-Detail 4 3 3 6 3 3" xfId="20625"/>
    <cellStyle name="RowTitles1-Detail 4 3 3 6 3 3 2" xfId="20626"/>
    <cellStyle name="RowTitles1-Detail 4 3 3 6 3 3 2 2" xfId="20627"/>
    <cellStyle name="RowTitles1-Detail 4 3 3 6 3 4" xfId="20628"/>
    <cellStyle name="RowTitles1-Detail 4 3 3 6 3 4 2" xfId="20629"/>
    <cellStyle name="RowTitles1-Detail 4 3 3 6 3 5" xfId="20630"/>
    <cellStyle name="RowTitles1-Detail 4 3 3 6 4" xfId="20631"/>
    <cellStyle name="RowTitles1-Detail 4 3 3 6 4 2" xfId="20632"/>
    <cellStyle name="RowTitles1-Detail 4 3 3 6 4 2 2" xfId="20633"/>
    <cellStyle name="RowTitles1-Detail 4 3 3 6 4 3" xfId="20634"/>
    <cellStyle name="RowTitles1-Detail 4 3 3 6 5" xfId="20635"/>
    <cellStyle name="RowTitles1-Detail 4 3 3 6 5 2" xfId="20636"/>
    <cellStyle name="RowTitles1-Detail 4 3 3 6 5 2 2" xfId="20637"/>
    <cellStyle name="RowTitles1-Detail 4 3 3 6 6" xfId="20638"/>
    <cellStyle name="RowTitles1-Detail 4 3 3 6 6 2" xfId="20639"/>
    <cellStyle name="RowTitles1-Detail 4 3 3 6 7" xfId="20640"/>
    <cellStyle name="RowTitles1-Detail 4 3 3 7" xfId="20641"/>
    <cellStyle name="RowTitles1-Detail 4 3 3 7 2" xfId="20642"/>
    <cellStyle name="RowTitles1-Detail 4 3 3 7 2 2" xfId="20643"/>
    <cellStyle name="RowTitles1-Detail 4 3 3 7 2 2 2" xfId="20644"/>
    <cellStyle name="RowTitles1-Detail 4 3 3 7 2 3" xfId="20645"/>
    <cellStyle name="RowTitles1-Detail 4 3 3 7 3" xfId="20646"/>
    <cellStyle name="RowTitles1-Detail 4 3 3 7 3 2" xfId="20647"/>
    <cellStyle name="RowTitles1-Detail 4 3 3 7 3 2 2" xfId="20648"/>
    <cellStyle name="RowTitles1-Detail 4 3 3 7 4" xfId="20649"/>
    <cellStyle name="RowTitles1-Detail 4 3 3 7 4 2" xfId="20650"/>
    <cellStyle name="RowTitles1-Detail 4 3 3 7 5" xfId="20651"/>
    <cellStyle name="RowTitles1-Detail 4 3 3 8" xfId="20652"/>
    <cellStyle name="RowTitles1-Detail 4 3 3 8 2" xfId="20653"/>
    <cellStyle name="RowTitles1-Detail 4 3 3 8 2 2" xfId="20654"/>
    <cellStyle name="RowTitles1-Detail 4 3 3 8 2 2 2" xfId="20655"/>
    <cellStyle name="RowTitles1-Detail 4 3 3 8 2 3" xfId="20656"/>
    <cellStyle name="RowTitles1-Detail 4 3 3 8 3" xfId="20657"/>
    <cellStyle name="RowTitles1-Detail 4 3 3 8 3 2" xfId="20658"/>
    <cellStyle name="RowTitles1-Detail 4 3 3 8 3 2 2" xfId="20659"/>
    <cellStyle name="RowTitles1-Detail 4 3 3 8 4" xfId="20660"/>
    <cellStyle name="RowTitles1-Detail 4 3 3 8 4 2" xfId="20661"/>
    <cellStyle name="RowTitles1-Detail 4 3 3 8 5" xfId="20662"/>
    <cellStyle name="RowTitles1-Detail 4 3 3 9" xfId="20663"/>
    <cellStyle name="RowTitles1-Detail 4 3 3 9 2" xfId="20664"/>
    <cellStyle name="RowTitles1-Detail 4 3 3 9 2 2" xfId="20665"/>
    <cellStyle name="RowTitles1-Detail 4 3 3_STUD aligned by INSTIT" xfId="20666"/>
    <cellStyle name="RowTitles1-Detail 4 3 4" xfId="758"/>
    <cellStyle name="RowTitles1-Detail 4 3 4 10" xfId="20667"/>
    <cellStyle name="RowTitles1-Detail 4 3 4 2" xfId="759"/>
    <cellStyle name="RowTitles1-Detail 4 3 4 2 2" xfId="20668"/>
    <cellStyle name="RowTitles1-Detail 4 3 4 2 2 2" xfId="20669"/>
    <cellStyle name="RowTitles1-Detail 4 3 4 2 2 2 2" xfId="20670"/>
    <cellStyle name="RowTitles1-Detail 4 3 4 2 2 2 2 2" xfId="20671"/>
    <cellStyle name="RowTitles1-Detail 4 3 4 2 2 2 3" xfId="20672"/>
    <cellStyle name="RowTitles1-Detail 4 3 4 2 2 3" xfId="20673"/>
    <cellStyle name="RowTitles1-Detail 4 3 4 2 2 3 2" xfId="20674"/>
    <cellStyle name="RowTitles1-Detail 4 3 4 2 2 3 2 2" xfId="20675"/>
    <cellStyle name="RowTitles1-Detail 4 3 4 2 2 4" xfId="20676"/>
    <cellStyle name="RowTitles1-Detail 4 3 4 2 2 4 2" xfId="20677"/>
    <cellStyle name="RowTitles1-Detail 4 3 4 2 2 5" xfId="20678"/>
    <cellStyle name="RowTitles1-Detail 4 3 4 2 3" xfId="20679"/>
    <cellStyle name="RowTitles1-Detail 4 3 4 2 3 2" xfId="20680"/>
    <cellStyle name="RowTitles1-Detail 4 3 4 2 3 2 2" xfId="20681"/>
    <cellStyle name="RowTitles1-Detail 4 3 4 2 3 2 2 2" xfId="20682"/>
    <cellStyle name="RowTitles1-Detail 4 3 4 2 3 2 3" xfId="20683"/>
    <cellStyle name="RowTitles1-Detail 4 3 4 2 3 3" xfId="20684"/>
    <cellStyle name="RowTitles1-Detail 4 3 4 2 3 3 2" xfId="20685"/>
    <cellStyle name="RowTitles1-Detail 4 3 4 2 3 3 2 2" xfId="20686"/>
    <cellStyle name="RowTitles1-Detail 4 3 4 2 3 4" xfId="20687"/>
    <cellStyle name="RowTitles1-Detail 4 3 4 2 3 4 2" xfId="20688"/>
    <cellStyle name="RowTitles1-Detail 4 3 4 2 3 5" xfId="20689"/>
    <cellStyle name="RowTitles1-Detail 4 3 4 2 4" xfId="20690"/>
    <cellStyle name="RowTitles1-Detail 4 3 4 2 4 2" xfId="20691"/>
    <cellStyle name="RowTitles1-Detail 4 3 4 2 5" xfId="20692"/>
    <cellStyle name="RowTitles1-Detail 4 3 4 2 5 2" xfId="20693"/>
    <cellStyle name="RowTitles1-Detail 4 3 4 2 5 2 2" xfId="20694"/>
    <cellStyle name="RowTitles1-Detail 4 3 4 2 5 3" xfId="20695"/>
    <cellStyle name="RowTitles1-Detail 4 3 4 2 6" xfId="20696"/>
    <cellStyle name="RowTitles1-Detail 4 3 4 2 6 2" xfId="20697"/>
    <cellStyle name="RowTitles1-Detail 4 3 4 2 6 2 2" xfId="20698"/>
    <cellStyle name="RowTitles1-Detail 4 3 4 2 7" xfId="20699"/>
    <cellStyle name="RowTitles1-Detail 4 3 4 3" xfId="20700"/>
    <cellStyle name="RowTitles1-Detail 4 3 4 3 2" xfId="20701"/>
    <cellStyle name="RowTitles1-Detail 4 3 4 3 2 2" xfId="20702"/>
    <cellStyle name="RowTitles1-Detail 4 3 4 3 2 2 2" xfId="20703"/>
    <cellStyle name="RowTitles1-Detail 4 3 4 3 2 2 2 2" xfId="20704"/>
    <cellStyle name="RowTitles1-Detail 4 3 4 3 2 2 3" xfId="20705"/>
    <cellStyle name="RowTitles1-Detail 4 3 4 3 2 3" xfId="20706"/>
    <cellStyle name="RowTitles1-Detail 4 3 4 3 2 3 2" xfId="20707"/>
    <cellStyle name="RowTitles1-Detail 4 3 4 3 2 3 2 2" xfId="20708"/>
    <cellStyle name="RowTitles1-Detail 4 3 4 3 2 4" xfId="20709"/>
    <cellStyle name="RowTitles1-Detail 4 3 4 3 2 4 2" xfId="20710"/>
    <cellStyle name="RowTitles1-Detail 4 3 4 3 2 5" xfId="20711"/>
    <cellStyle name="RowTitles1-Detail 4 3 4 3 3" xfId="20712"/>
    <cellStyle name="RowTitles1-Detail 4 3 4 3 3 2" xfId="20713"/>
    <cellStyle name="RowTitles1-Detail 4 3 4 3 3 2 2" xfId="20714"/>
    <cellStyle name="RowTitles1-Detail 4 3 4 3 3 2 2 2" xfId="20715"/>
    <cellStyle name="RowTitles1-Detail 4 3 4 3 3 2 3" xfId="20716"/>
    <cellStyle name="RowTitles1-Detail 4 3 4 3 3 3" xfId="20717"/>
    <cellStyle name="RowTitles1-Detail 4 3 4 3 3 3 2" xfId="20718"/>
    <cellStyle name="RowTitles1-Detail 4 3 4 3 3 3 2 2" xfId="20719"/>
    <cellStyle name="RowTitles1-Detail 4 3 4 3 3 4" xfId="20720"/>
    <cellStyle name="RowTitles1-Detail 4 3 4 3 3 4 2" xfId="20721"/>
    <cellStyle name="RowTitles1-Detail 4 3 4 3 3 5" xfId="20722"/>
    <cellStyle name="RowTitles1-Detail 4 3 4 3 4" xfId="20723"/>
    <cellStyle name="RowTitles1-Detail 4 3 4 3 4 2" xfId="20724"/>
    <cellStyle name="RowTitles1-Detail 4 3 4 3 5" xfId="20725"/>
    <cellStyle name="RowTitles1-Detail 4 3 4 3 5 2" xfId="20726"/>
    <cellStyle name="RowTitles1-Detail 4 3 4 3 5 2 2" xfId="20727"/>
    <cellStyle name="RowTitles1-Detail 4 3 4 3 6" xfId="20728"/>
    <cellStyle name="RowTitles1-Detail 4 3 4 3 6 2" xfId="20729"/>
    <cellStyle name="RowTitles1-Detail 4 3 4 3 7" xfId="20730"/>
    <cellStyle name="RowTitles1-Detail 4 3 4 4" xfId="20731"/>
    <cellStyle name="RowTitles1-Detail 4 3 4 4 2" xfId="20732"/>
    <cellStyle name="RowTitles1-Detail 4 3 4 4 2 2" xfId="20733"/>
    <cellStyle name="RowTitles1-Detail 4 3 4 4 2 2 2" xfId="20734"/>
    <cellStyle name="RowTitles1-Detail 4 3 4 4 2 2 2 2" xfId="20735"/>
    <cellStyle name="RowTitles1-Detail 4 3 4 4 2 2 3" xfId="20736"/>
    <cellStyle name="RowTitles1-Detail 4 3 4 4 2 3" xfId="20737"/>
    <cellStyle name="RowTitles1-Detail 4 3 4 4 2 3 2" xfId="20738"/>
    <cellStyle name="RowTitles1-Detail 4 3 4 4 2 3 2 2" xfId="20739"/>
    <cellStyle name="RowTitles1-Detail 4 3 4 4 2 4" xfId="20740"/>
    <cellStyle name="RowTitles1-Detail 4 3 4 4 2 4 2" xfId="20741"/>
    <cellStyle name="RowTitles1-Detail 4 3 4 4 2 5" xfId="20742"/>
    <cellStyle name="RowTitles1-Detail 4 3 4 4 3" xfId="20743"/>
    <cellStyle name="RowTitles1-Detail 4 3 4 4 3 2" xfId="20744"/>
    <cellStyle name="RowTitles1-Detail 4 3 4 4 3 2 2" xfId="20745"/>
    <cellStyle name="RowTitles1-Detail 4 3 4 4 3 2 2 2" xfId="20746"/>
    <cellStyle name="RowTitles1-Detail 4 3 4 4 3 2 3" xfId="20747"/>
    <cellStyle name="RowTitles1-Detail 4 3 4 4 3 3" xfId="20748"/>
    <cellStyle name="RowTitles1-Detail 4 3 4 4 3 3 2" xfId="20749"/>
    <cellStyle name="RowTitles1-Detail 4 3 4 4 3 3 2 2" xfId="20750"/>
    <cellStyle name="RowTitles1-Detail 4 3 4 4 3 4" xfId="20751"/>
    <cellStyle name="RowTitles1-Detail 4 3 4 4 3 4 2" xfId="20752"/>
    <cellStyle name="RowTitles1-Detail 4 3 4 4 3 5" xfId="20753"/>
    <cellStyle name="RowTitles1-Detail 4 3 4 4 4" xfId="20754"/>
    <cellStyle name="RowTitles1-Detail 4 3 4 4 4 2" xfId="20755"/>
    <cellStyle name="RowTitles1-Detail 4 3 4 4 5" xfId="20756"/>
    <cellStyle name="RowTitles1-Detail 4 3 4 4 5 2" xfId="20757"/>
    <cellStyle name="RowTitles1-Detail 4 3 4 4 5 2 2" xfId="20758"/>
    <cellStyle name="RowTitles1-Detail 4 3 4 4 5 3" xfId="20759"/>
    <cellStyle name="RowTitles1-Detail 4 3 4 4 6" xfId="20760"/>
    <cellStyle name="RowTitles1-Detail 4 3 4 4 6 2" xfId="20761"/>
    <cellStyle name="RowTitles1-Detail 4 3 4 4 6 2 2" xfId="20762"/>
    <cellStyle name="RowTitles1-Detail 4 3 4 4 7" xfId="20763"/>
    <cellStyle name="RowTitles1-Detail 4 3 4 4 7 2" xfId="20764"/>
    <cellStyle name="RowTitles1-Detail 4 3 4 4 8" xfId="20765"/>
    <cellStyle name="RowTitles1-Detail 4 3 4 5" xfId="20766"/>
    <cellStyle name="RowTitles1-Detail 4 3 4 5 2" xfId="20767"/>
    <cellStyle name="RowTitles1-Detail 4 3 4 5 2 2" xfId="20768"/>
    <cellStyle name="RowTitles1-Detail 4 3 4 5 2 2 2" xfId="20769"/>
    <cellStyle name="RowTitles1-Detail 4 3 4 5 2 2 2 2" xfId="20770"/>
    <cellStyle name="RowTitles1-Detail 4 3 4 5 2 2 3" xfId="20771"/>
    <cellStyle name="RowTitles1-Detail 4 3 4 5 2 3" xfId="20772"/>
    <cellStyle name="RowTitles1-Detail 4 3 4 5 2 3 2" xfId="20773"/>
    <cellStyle name="RowTitles1-Detail 4 3 4 5 2 3 2 2" xfId="20774"/>
    <cellStyle name="RowTitles1-Detail 4 3 4 5 2 4" xfId="20775"/>
    <cellStyle name="RowTitles1-Detail 4 3 4 5 2 4 2" xfId="20776"/>
    <cellStyle name="RowTitles1-Detail 4 3 4 5 2 5" xfId="20777"/>
    <cellStyle name="RowTitles1-Detail 4 3 4 5 3" xfId="20778"/>
    <cellStyle name="RowTitles1-Detail 4 3 4 5 3 2" xfId="20779"/>
    <cellStyle name="RowTitles1-Detail 4 3 4 5 3 2 2" xfId="20780"/>
    <cellStyle name="RowTitles1-Detail 4 3 4 5 3 2 2 2" xfId="20781"/>
    <cellStyle name="RowTitles1-Detail 4 3 4 5 3 2 3" xfId="20782"/>
    <cellStyle name="RowTitles1-Detail 4 3 4 5 3 3" xfId="20783"/>
    <cellStyle name="RowTitles1-Detail 4 3 4 5 3 3 2" xfId="20784"/>
    <cellStyle name="RowTitles1-Detail 4 3 4 5 3 3 2 2" xfId="20785"/>
    <cellStyle name="RowTitles1-Detail 4 3 4 5 3 4" xfId="20786"/>
    <cellStyle name="RowTitles1-Detail 4 3 4 5 3 4 2" xfId="20787"/>
    <cellStyle name="RowTitles1-Detail 4 3 4 5 3 5" xfId="20788"/>
    <cellStyle name="RowTitles1-Detail 4 3 4 5 4" xfId="20789"/>
    <cellStyle name="RowTitles1-Detail 4 3 4 5 4 2" xfId="20790"/>
    <cellStyle name="RowTitles1-Detail 4 3 4 5 4 2 2" xfId="20791"/>
    <cellStyle name="RowTitles1-Detail 4 3 4 5 4 3" xfId="20792"/>
    <cellStyle name="RowTitles1-Detail 4 3 4 5 5" xfId="20793"/>
    <cellStyle name="RowTitles1-Detail 4 3 4 5 5 2" xfId="20794"/>
    <cellStyle name="RowTitles1-Detail 4 3 4 5 5 2 2" xfId="20795"/>
    <cellStyle name="RowTitles1-Detail 4 3 4 5 6" xfId="20796"/>
    <cellStyle name="RowTitles1-Detail 4 3 4 5 6 2" xfId="20797"/>
    <cellStyle name="RowTitles1-Detail 4 3 4 5 7" xfId="20798"/>
    <cellStyle name="RowTitles1-Detail 4 3 4 6" xfId="20799"/>
    <cellStyle name="RowTitles1-Detail 4 3 4 6 2" xfId="20800"/>
    <cellStyle name="RowTitles1-Detail 4 3 4 6 2 2" xfId="20801"/>
    <cellStyle name="RowTitles1-Detail 4 3 4 6 2 2 2" xfId="20802"/>
    <cellStyle name="RowTitles1-Detail 4 3 4 6 2 2 2 2" xfId="20803"/>
    <cellStyle name="RowTitles1-Detail 4 3 4 6 2 2 3" xfId="20804"/>
    <cellStyle name="RowTitles1-Detail 4 3 4 6 2 3" xfId="20805"/>
    <cellStyle name="RowTitles1-Detail 4 3 4 6 2 3 2" xfId="20806"/>
    <cellStyle name="RowTitles1-Detail 4 3 4 6 2 3 2 2" xfId="20807"/>
    <cellStyle name="RowTitles1-Detail 4 3 4 6 2 4" xfId="20808"/>
    <cellStyle name="RowTitles1-Detail 4 3 4 6 2 4 2" xfId="20809"/>
    <cellStyle name="RowTitles1-Detail 4 3 4 6 2 5" xfId="20810"/>
    <cellStyle name="RowTitles1-Detail 4 3 4 6 3" xfId="20811"/>
    <cellStyle name="RowTitles1-Detail 4 3 4 6 3 2" xfId="20812"/>
    <cellStyle name="RowTitles1-Detail 4 3 4 6 3 2 2" xfId="20813"/>
    <cellStyle name="RowTitles1-Detail 4 3 4 6 3 2 2 2" xfId="20814"/>
    <cellStyle name="RowTitles1-Detail 4 3 4 6 3 2 3" xfId="20815"/>
    <cellStyle name="RowTitles1-Detail 4 3 4 6 3 3" xfId="20816"/>
    <cellStyle name="RowTitles1-Detail 4 3 4 6 3 3 2" xfId="20817"/>
    <cellStyle name="RowTitles1-Detail 4 3 4 6 3 3 2 2" xfId="20818"/>
    <cellStyle name="RowTitles1-Detail 4 3 4 6 3 4" xfId="20819"/>
    <cellStyle name="RowTitles1-Detail 4 3 4 6 3 4 2" xfId="20820"/>
    <cellStyle name="RowTitles1-Detail 4 3 4 6 3 5" xfId="20821"/>
    <cellStyle name="RowTitles1-Detail 4 3 4 6 4" xfId="20822"/>
    <cellStyle name="RowTitles1-Detail 4 3 4 6 4 2" xfId="20823"/>
    <cellStyle name="RowTitles1-Detail 4 3 4 6 4 2 2" xfId="20824"/>
    <cellStyle name="RowTitles1-Detail 4 3 4 6 4 3" xfId="20825"/>
    <cellStyle name="RowTitles1-Detail 4 3 4 6 5" xfId="20826"/>
    <cellStyle name="RowTitles1-Detail 4 3 4 6 5 2" xfId="20827"/>
    <cellStyle name="RowTitles1-Detail 4 3 4 6 5 2 2" xfId="20828"/>
    <cellStyle name="RowTitles1-Detail 4 3 4 6 6" xfId="20829"/>
    <cellStyle name="RowTitles1-Detail 4 3 4 6 6 2" xfId="20830"/>
    <cellStyle name="RowTitles1-Detail 4 3 4 6 7" xfId="20831"/>
    <cellStyle name="RowTitles1-Detail 4 3 4 7" xfId="20832"/>
    <cellStyle name="RowTitles1-Detail 4 3 4 7 2" xfId="20833"/>
    <cellStyle name="RowTitles1-Detail 4 3 4 7 2 2" xfId="20834"/>
    <cellStyle name="RowTitles1-Detail 4 3 4 7 2 2 2" xfId="20835"/>
    <cellStyle name="RowTitles1-Detail 4 3 4 7 2 3" xfId="20836"/>
    <cellStyle name="RowTitles1-Detail 4 3 4 7 3" xfId="20837"/>
    <cellStyle name="RowTitles1-Detail 4 3 4 7 3 2" xfId="20838"/>
    <cellStyle name="RowTitles1-Detail 4 3 4 7 3 2 2" xfId="20839"/>
    <cellStyle name="RowTitles1-Detail 4 3 4 7 4" xfId="20840"/>
    <cellStyle name="RowTitles1-Detail 4 3 4 7 4 2" xfId="20841"/>
    <cellStyle name="RowTitles1-Detail 4 3 4 7 5" xfId="20842"/>
    <cellStyle name="RowTitles1-Detail 4 3 4 8" xfId="20843"/>
    <cellStyle name="RowTitles1-Detail 4 3 4 8 2" xfId="20844"/>
    <cellStyle name="RowTitles1-Detail 4 3 4 9" xfId="20845"/>
    <cellStyle name="RowTitles1-Detail 4 3 4 9 2" xfId="20846"/>
    <cellStyle name="RowTitles1-Detail 4 3 4 9 2 2" xfId="20847"/>
    <cellStyle name="RowTitles1-Detail 4 3 4_STUD aligned by INSTIT" xfId="20848"/>
    <cellStyle name="RowTitles1-Detail 4 3 5" xfId="760"/>
    <cellStyle name="RowTitles1-Detail 4 3 5 2" xfId="20849"/>
    <cellStyle name="RowTitles1-Detail 4 3 5 2 2" xfId="20850"/>
    <cellStyle name="RowTitles1-Detail 4 3 5 2 2 2" xfId="20851"/>
    <cellStyle name="RowTitles1-Detail 4 3 5 2 2 2 2" xfId="20852"/>
    <cellStyle name="RowTitles1-Detail 4 3 5 2 2 3" xfId="20853"/>
    <cellStyle name="RowTitles1-Detail 4 3 5 2 3" xfId="20854"/>
    <cellStyle name="RowTitles1-Detail 4 3 5 2 3 2" xfId="20855"/>
    <cellStyle name="RowTitles1-Detail 4 3 5 2 3 2 2" xfId="20856"/>
    <cellStyle name="RowTitles1-Detail 4 3 5 2 4" xfId="20857"/>
    <cellStyle name="RowTitles1-Detail 4 3 5 2 4 2" xfId="20858"/>
    <cellStyle name="RowTitles1-Detail 4 3 5 2 5" xfId="20859"/>
    <cellStyle name="RowTitles1-Detail 4 3 5 3" xfId="20860"/>
    <cellStyle name="RowTitles1-Detail 4 3 5 3 2" xfId="20861"/>
    <cellStyle name="RowTitles1-Detail 4 3 5 3 2 2" xfId="20862"/>
    <cellStyle name="RowTitles1-Detail 4 3 5 3 2 2 2" xfId="20863"/>
    <cellStyle name="RowTitles1-Detail 4 3 5 3 2 3" xfId="20864"/>
    <cellStyle name="RowTitles1-Detail 4 3 5 3 3" xfId="20865"/>
    <cellStyle name="RowTitles1-Detail 4 3 5 3 3 2" xfId="20866"/>
    <cellStyle name="RowTitles1-Detail 4 3 5 3 3 2 2" xfId="20867"/>
    <cellStyle name="RowTitles1-Detail 4 3 5 3 4" xfId="20868"/>
    <cellStyle name="RowTitles1-Detail 4 3 5 3 4 2" xfId="20869"/>
    <cellStyle name="RowTitles1-Detail 4 3 5 3 5" xfId="20870"/>
    <cellStyle name="RowTitles1-Detail 4 3 5 4" xfId="20871"/>
    <cellStyle name="RowTitles1-Detail 4 3 5 4 2" xfId="20872"/>
    <cellStyle name="RowTitles1-Detail 4 3 5 5" xfId="20873"/>
    <cellStyle name="RowTitles1-Detail 4 3 5 5 2" xfId="20874"/>
    <cellStyle name="RowTitles1-Detail 4 3 5 5 2 2" xfId="20875"/>
    <cellStyle name="RowTitles1-Detail 4 3 5 5 3" xfId="20876"/>
    <cellStyle name="RowTitles1-Detail 4 3 5 6" xfId="20877"/>
    <cellStyle name="RowTitles1-Detail 4 3 5 6 2" xfId="20878"/>
    <cellStyle name="RowTitles1-Detail 4 3 5 6 2 2" xfId="20879"/>
    <cellStyle name="RowTitles1-Detail 4 3 5 7" xfId="20880"/>
    <cellStyle name="RowTitles1-Detail 4 3 6" xfId="20881"/>
    <cellStyle name="RowTitles1-Detail 4 3 6 2" xfId="20882"/>
    <cellStyle name="RowTitles1-Detail 4 3 6 2 2" xfId="20883"/>
    <cellStyle name="RowTitles1-Detail 4 3 6 2 2 2" xfId="20884"/>
    <cellStyle name="RowTitles1-Detail 4 3 6 2 2 2 2" xfId="20885"/>
    <cellStyle name="RowTitles1-Detail 4 3 6 2 2 3" xfId="20886"/>
    <cellStyle name="RowTitles1-Detail 4 3 6 2 3" xfId="20887"/>
    <cellStyle name="RowTitles1-Detail 4 3 6 2 3 2" xfId="20888"/>
    <cellStyle name="RowTitles1-Detail 4 3 6 2 3 2 2" xfId="20889"/>
    <cellStyle name="RowTitles1-Detail 4 3 6 2 4" xfId="20890"/>
    <cellStyle name="RowTitles1-Detail 4 3 6 2 4 2" xfId="20891"/>
    <cellStyle name="RowTitles1-Detail 4 3 6 2 5" xfId="20892"/>
    <cellStyle name="RowTitles1-Detail 4 3 6 3" xfId="20893"/>
    <cellStyle name="RowTitles1-Detail 4 3 6 3 2" xfId="20894"/>
    <cellStyle name="RowTitles1-Detail 4 3 6 3 2 2" xfId="20895"/>
    <cellStyle name="RowTitles1-Detail 4 3 6 3 2 2 2" xfId="20896"/>
    <cellStyle name="RowTitles1-Detail 4 3 6 3 2 3" xfId="20897"/>
    <cellStyle name="RowTitles1-Detail 4 3 6 3 3" xfId="20898"/>
    <cellStyle name="RowTitles1-Detail 4 3 6 3 3 2" xfId="20899"/>
    <cellStyle name="RowTitles1-Detail 4 3 6 3 3 2 2" xfId="20900"/>
    <cellStyle name="RowTitles1-Detail 4 3 6 3 4" xfId="20901"/>
    <cellStyle name="RowTitles1-Detail 4 3 6 3 4 2" xfId="20902"/>
    <cellStyle name="RowTitles1-Detail 4 3 6 3 5" xfId="20903"/>
    <cellStyle name="RowTitles1-Detail 4 3 6 4" xfId="20904"/>
    <cellStyle name="RowTitles1-Detail 4 3 6 4 2" xfId="20905"/>
    <cellStyle name="RowTitles1-Detail 4 3 6 5" xfId="20906"/>
    <cellStyle name="RowTitles1-Detail 4 3 6 5 2" xfId="20907"/>
    <cellStyle name="RowTitles1-Detail 4 3 6 5 2 2" xfId="20908"/>
    <cellStyle name="RowTitles1-Detail 4 3 6 6" xfId="20909"/>
    <cellStyle name="RowTitles1-Detail 4 3 6 6 2" xfId="20910"/>
    <cellStyle name="RowTitles1-Detail 4 3 6 7" xfId="20911"/>
    <cellStyle name="RowTitles1-Detail 4 3 7" xfId="20912"/>
    <cellStyle name="RowTitles1-Detail 4 3 7 2" xfId="20913"/>
    <cellStyle name="RowTitles1-Detail 4 3 7 2 2" xfId="20914"/>
    <cellStyle name="RowTitles1-Detail 4 3 7 2 2 2" xfId="20915"/>
    <cellStyle name="RowTitles1-Detail 4 3 7 2 2 2 2" xfId="20916"/>
    <cellStyle name="RowTitles1-Detail 4 3 7 2 2 3" xfId="20917"/>
    <cellStyle name="RowTitles1-Detail 4 3 7 2 3" xfId="20918"/>
    <cellStyle name="RowTitles1-Detail 4 3 7 2 3 2" xfId="20919"/>
    <cellStyle name="RowTitles1-Detail 4 3 7 2 3 2 2" xfId="20920"/>
    <cellStyle name="RowTitles1-Detail 4 3 7 2 4" xfId="20921"/>
    <cellStyle name="RowTitles1-Detail 4 3 7 2 4 2" xfId="20922"/>
    <cellStyle name="RowTitles1-Detail 4 3 7 2 5" xfId="20923"/>
    <cellStyle name="RowTitles1-Detail 4 3 7 3" xfId="20924"/>
    <cellStyle name="RowTitles1-Detail 4 3 7 3 2" xfId="20925"/>
    <cellStyle name="RowTitles1-Detail 4 3 7 3 2 2" xfId="20926"/>
    <cellStyle name="RowTitles1-Detail 4 3 7 3 2 2 2" xfId="20927"/>
    <cellStyle name="RowTitles1-Detail 4 3 7 3 2 3" xfId="20928"/>
    <cellStyle name="RowTitles1-Detail 4 3 7 3 3" xfId="20929"/>
    <cellStyle name="RowTitles1-Detail 4 3 7 3 3 2" xfId="20930"/>
    <cellStyle name="RowTitles1-Detail 4 3 7 3 3 2 2" xfId="20931"/>
    <cellStyle name="RowTitles1-Detail 4 3 7 3 4" xfId="20932"/>
    <cellStyle name="RowTitles1-Detail 4 3 7 3 4 2" xfId="20933"/>
    <cellStyle name="RowTitles1-Detail 4 3 7 3 5" xfId="20934"/>
    <cellStyle name="RowTitles1-Detail 4 3 7 4" xfId="20935"/>
    <cellStyle name="RowTitles1-Detail 4 3 7 4 2" xfId="20936"/>
    <cellStyle name="RowTitles1-Detail 4 3 7 5" xfId="20937"/>
    <cellStyle name="RowTitles1-Detail 4 3 7 5 2" xfId="20938"/>
    <cellStyle name="RowTitles1-Detail 4 3 7 5 2 2" xfId="20939"/>
    <cellStyle name="RowTitles1-Detail 4 3 7 5 3" xfId="20940"/>
    <cellStyle name="RowTitles1-Detail 4 3 7 6" xfId="20941"/>
    <cellStyle name="RowTitles1-Detail 4 3 7 6 2" xfId="20942"/>
    <cellStyle name="RowTitles1-Detail 4 3 7 6 2 2" xfId="20943"/>
    <cellStyle name="RowTitles1-Detail 4 3 7 7" xfId="20944"/>
    <cellStyle name="RowTitles1-Detail 4 3 7 7 2" xfId="20945"/>
    <cellStyle name="RowTitles1-Detail 4 3 7 8" xfId="20946"/>
    <cellStyle name="RowTitles1-Detail 4 3 8" xfId="20947"/>
    <cellStyle name="RowTitles1-Detail 4 3 8 2" xfId="20948"/>
    <cellStyle name="RowTitles1-Detail 4 3 8 2 2" xfId="20949"/>
    <cellStyle name="RowTitles1-Detail 4 3 8 2 2 2" xfId="20950"/>
    <cellStyle name="RowTitles1-Detail 4 3 8 2 2 2 2" xfId="20951"/>
    <cellStyle name="RowTitles1-Detail 4 3 8 2 2 3" xfId="20952"/>
    <cellStyle name="RowTitles1-Detail 4 3 8 2 3" xfId="20953"/>
    <cellStyle name="RowTitles1-Detail 4 3 8 2 3 2" xfId="20954"/>
    <cellStyle name="RowTitles1-Detail 4 3 8 2 3 2 2" xfId="20955"/>
    <cellStyle name="RowTitles1-Detail 4 3 8 2 4" xfId="20956"/>
    <cellStyle name="RowTitles1-Detail 4 3 8 2 4 2" xfId="20957"/>
    <cellStyle name="RowTitles1-Detail 4 3 8 2 5" xfId="20958"/>
    <cellStyle name="RowTitles1-Detail 4 3 8 3" xfId="20959"/>
    <cellStyle name="RowTitles1-Detail 4 3 8 3 2" xfId="20960"/>
    <cellStyle name="RowTitles1-Detail 4 3 8 3 2 2" xfId="20961"/>
    <cellStyle name="RowTitles1-Detail 4 3 8 3 2 2 2" xfId="20962"/>
    <cellStyle name="RowTitles1-Detail 4 3 8 3 2 3" xfId="20963"/>
    <cellStyle name="RowTitles1-Detail 4 3 8 3 3" xfId="20964"/>
    <cellStyle name="RowTitles1-Detail 4 3 8 3 3 2" xfId="20965"/>
    <cellStyle name="RowTitles1-Detail 4 3 8 3 3 2 2" xfId="20966"/>
    <cellStyle name="RowTitles1-Detail 4 3 8 3 4" xfId="20967"/>
    <cellStyle name="RowTitles1-Detail 4 3 8 3 4 2" xfId="20968"/>
    <cellStyle name="RowTitles1-Detail 4 3 8 3 5" xfId="20969"/>
    <cellStyle name="RowTitles1-Detail 4 3 8 4" xfId="20970"/>
    <cellStyle name="RowTitles1-Detail 4 3 8 4 2" xfId="20971"/>
    <cellStyle name="RowTitles1-Detail 4 3 8 4 2 2" xfId="20972"/>
    <cellStyle name="RowTitles1-Detail 4 3 8 4 3" xfId="20973"/>
    <cellStyle name="RowTitles1-Detail 4 3 8 5" xfId="20974"/>
    <cellStyle name="RowTitles1-Detail 4 3 8 5 2" xfId="20975"/>
    <cellStyle name="RowTitles1-Detail 4 3 8 5 2 2" xfId="20976"/>
    <cellStyle name="RowTitles1-Detail 4 3 8 6" xfId="20977"/>
    <cellStyle name="RowTitles1-Detail 4 3 8 6 2" xfId="20978"/>
    <cellStyle name="RowTitles1-Detail 4 3 8 7" xfId="20979"/>
    <cellStyle name="RowTitles1-Detail 4 3 9" xfId="20980"/>
    <cellStyle name="RowTitles1-Detail 4 3 9 2" xfId="20981"/>
    <cellStyle name="RowTitles1-Detail 4 3 9 2 2" xfId="20982"/>
    <cellStyle name="RowTitles1-Detail 4 3 9 2 2 2" xfId="20983"/>
    <cellStyle name="RowTitles1-Detail 4 3 9 2 2 2 2" xfId="20984"/>
    <cellStyle name="RowTitles1-Detail 4 3 9 2 2 3" xfId="20985"/>
    <cellStyle name="RowTitles1-Detail 4 3 9 2 3" xfId="20986"/>
    <cellStyle name="RowTitles1-Detail 4 3 9 2 3 2" xfId="20987"/>
    <cellStyle name="RowTitles1-Detail 4 3 9 2 3 2 2" xfId="20988"/>
    <cellStyle name="RowTitles1-Detail 4 3 9 2 4" xfId="20989"/>
    <cellStyle name="RowTitles1-Detail 4 3 9 2 4 2" xfId="20990"/>
    <cellStyle name="RowTitles1-Detail 4 3 9 2 5" xfId="20991"/>
    <cellStyle name="RowTitles1-Detail 4 3 9 3" xfId="20992"/>
    <cellStyle name="RowTitles1-Detail 4 3 9 3 2" xfId="20993"/>
    <cellStyle name="RowTitles1-Detail 4 3 9 3 2 2" xfId="20994"/>
    <cellStyle name="RowTitles1-Detail 4 3 9 3 2 2 2" xfId="20995"/>
    <cellStyle name="RowTitles1-Detail 4 3 9 3 2 3" xfId="20996"/>
    <cellStyle name="RowTitles1-Detail 4 3 9 3 3" xfId="20997"/>
    <cellStyle name="RowTitles1-Detail 4 3 9 3 3 2" xfId="20998"/>
    <cellStyle name="RowTitles1-Detail 4 3 9 3 3 2 2" xfId="20999"/>
    <cellStyle name="RowTitles1-Detail 4 3 9 3 4" xfId="21000"/>
    <cellStyle name="RowTitles1-Detail 4 3 9 3 4 2" xfId="21001"/>
    <cellStyle name="RowTitles1-Detail 4 3 9 3 5" xfId="21002"/>
    <cellStyle name="RowTitles1-Detail 4 3 9 4" xfId="21003"/>
    <cellStyle name="RowTitles1-Detail 4 3 9 4 2" xfId="21004"/>
    <cellStyle name="RowTitles1-Detail 4 3 9 4 2 2" xfId="21005"/>
    <cellStyle name="RowTitles1-Detail 4 3 9 4 3" xfId="21006"/>
    <cellStyle name="RowTitles1-Detail 4 3 9 5" xfId="21007"/>
    <cellStyle name="RowTitles1-Detail 4 3 9 5 2" xfId="21008"/>
    <cellStyle name="RowTitles1-Detail 4 3 9 5 2 2" xfId="21009"/>
    <cellStyle name="RowTitles1-Detail 4 3 9 6" xfId="21010"/>
    <cellStyle name="RowTitles1-Detail 4 3 9 6 2" xfId="21011"/>
    <cellStyle name="RowTitles1-Detail 4 3 9 7" xfId="21012"/>
    <cellStyle name="RowTitles1-Detail 4 3_STUD aligned by INSTIT" xfId="21013"/>
    <cellStyle name="RowTitles1-Detail 4 4" xfId="254"/>
    <cellStyle name="RowTitles1-Detail 4 4 10" xfId="21014"/>
    <cellStyle name="RowTitles1-Detail 4 4 2" xfId="761"/>
    <cellStyle name="RowTitles1-Detail 4 4 2 2" xfId="21015"/>
    <cellStyle name="RowTitles1-Detail 4 4 2 2 2" xfId="21016"/>
    <cellStyle name="RowTitles1-Detail 4 4 2 2 2 2" xfId="21017"/>
    <cellStyle name="RowTitles1-Detail 4 4 2 2 2 2 2" xfId="21018"/>
    <cellStyle name="RowTitles1-Detail 4 4 2 2 2 3" xfId="21019"/>
    <cellStyle name="RowTitles1-Detail 4 4 2 2 3" xfId="21020"/>
    <cellStyle name="RowTitles1-Detail 4 4 2 2 3 2" xfId="21021"/>
    <cellStyle name="RowTitles1-Detail 4 4 2 2 3 2 2" xfId="21022"/>
    <cellStyle name="RowTitles1-Detail 4 4 2 2 4" xfId="21023"/>
    <cellStyle name="RowTitles1-Detail 4 4 2 2 4 2" xfId="21024"/>
    <cellStyle name="RowTitles1-Detail 4 4 2 2 5" xfId="21025"/>
    <cellStyle name="RowTitles1-Detail 4 4 2 3" xfId="21026"/>
    <cellStyle name="RowTitles1-Detail 4 4 2 3 2" xfId="21027"/>
    <cellStyle name="RowTitles1-Detail 4 4 2 3 2 2" xfId="21028"/>
    <cellStyle name="RowTitles1-Detail 4 4 2 3 2 2 2" xfId="21029"/>
    <cellStyle name="RowTitles1-Detail 4 4 2 3 2 3" xfId="21030"/>
    <cellStyle name="RowTitles1-Detail 4 4 2 3 3" xfId="21031"/>
    <cellStyle name="RowTitles1-Detail 4 4 2 3 3 2" xfId="21032"/>
    <cellStyle name="RowTitles1-Detail 4 4 2 3 3 2 2" xfId="21033"/>
    <cellStyle name="RowTitles1-Detail 4 4 2 3 4" xfId="21034"/>
    <cellStyle name="RowTitles1-Detail 4 4 2 3 4 2" xfId="21035"/>
    <cellStyle name="RowTitles1-Detail 4 4 2 3 5" xfId="21036"/>
    <cellStyle name="RowTitles1-Detail 4 4 2 4" xfId="21037"/>
    <cellStyle name="RowTitles1-Detail 4 4 2 4 2" xfId="21038"/>
    <cellStyle name="RowTitles1-Detail 4 4 2 5" xfId="21039"/>
    <cellStyle name="RowTitles1-Detail 4 4 2 5 2" xfId="21040"/>
    <cellStyle name="RowTitles1-Detail 4 4 2 5 2 2" xfId="21041"/>
    <cellStyle name="RowTitles1-Detail 4 4 2 6" xfId="21042"/>
    <cellStyle name="RowTitles1-Detail 4 4 3" xfId="21043"/>
    <cellStyle name="RowTitles1-Detail 4 4 3 2" xfId="21044"/>
    <cellStyle name="RowTitles1-Detail 4 4 3 2 2" xfId="21045"/>
    <cellStyle name="RowTitles1-Detail 4 4 3 2 2 2" xfId="21046"/>
    <cellStyle name="RowTitles1-Detail 4 4 3 2 2 2 2" xfId="21047"/>
    <cellStyle name="RowTitles1-Detail 4 4 3 2 2 3" xfId="21048"/>
    <cellStyle name="RowTitles1-Detail 4 4 3 2 3" xfId="21049"/>
    <cellStyle name="RowTitles1-Detail 4 4 3 2 3 2" xfId="21050"/>
    <cellStyle name="RowTitles1-Detail 4 4 3 2 3 2 2" xfId="21051"/>
    <cellStyle name="RowTitles1-Detail 4 4 3 2 4" xfId="21052"/>
    <cellStyle name="RowTitles1-Detail 4 4 3 2 4 2" xfId="21053"/>
    <cellStyle name="RowTitles1-Detail 4 4 3 2 5" xfId="21054"/>
    <cellStyle name="RowTitles1-Detail 4 4 3 3" xfId="21055"/>
    <cellStyle name="RowTitles1-Detail 4 4 3 3 2" xfId="21056"/>
    <cellStyle name="RowTitles1-Detail 4 4 3 3 2 2" xfId="21057"/>
    <cellStyle name="RowTitles1-Detail 4 4 3 3 2 2 2" xfId="21058"/>
    <cellStyle name="RowTitles1-Detail 4 4 3 3 2 3" xfId="21059"/>
    <cellStyle name="RowTitles1-Detail 4 4 3 3 3" xfId="21060"/>
    <cellStyle name="RowTitles1-Detail 4 4 3 3 3 2" xfId="21061"/>
    <cellStyle name="RowTitles1-Detail 4 4 3 3 3 2 2" xfId="21062"/>
    <cellStyle name="RowTitles1-Detail 4 4 3 3 4" xfId="21063"/>
    <cellStyle name="RowTitles1-Detail 4 4 3 3 4 2" xfId="21064"/>
    <cellStyle name="RowTitles1-Detail 4 4 3 3 5" xfId="21065"/>
    <cellStyle name="RowTitles1-Detail 4 4 3 4" xfId="21066"/>
    <cellStyle name="RowTitles1-Detail 4 4 3 4 2" xfId="21067"/>
    <cellStyle name="RowTitles1-Detail 4 4 3 5" xfId="21068"/>
    <cellStyle name="RowTitles1-Detail 4 4 3 5 2" xfId="21069"/>
    <cellStyle name="RowTitles1-Detail 4 4 3 5 2 2" xfId="21070"/>
    <cellStyle name="RowTitles1-Detail 4 4 3 5 3" xfId="21071"/>
    <cellStyle name="RowTitles1-Detail 4 4 3 6" xfId="21072"/>
    <cellStyle name="RowTitles1-Detail 4 4 3 6 2" xfId="21073"/>
    <cellStyle name="RowTitles1-Detail 4 4 3 6 2 2" xfId="21074"/>
    <cellStyle name="RowTitles1-Detail 4 4 3 7" xfId="21075"/>
    <cellStyle name="RowTitles1-Detail 4 4 3 7 2" xfId="21076"/>
    <cellStyle name="RowTitles1-Detail 4 4 3 8" xfId="21077"/>
    <cellStyle name="RowTitles1-Detail 4 4 4" xfId="21078"/>
    <cellStyle name="RowTitles1-Detail 4 4 4 2" xfId="21079"/>
    <cellStyle name="RowTitles1-Detail 4 4 4 2 2" xfId="21080"/>
    <cellStyle name="RowTitles1-Detail 4 4 4 2 2 2" xfId="21081"/>
    <cellStyle name="RowTitles1-Detail 4 4 4 2 2 2 2" xfId="21082"/>
    <cellStyle name="RowTitles1-Detail 4 4 4 2 2 3" xfId="21083"/>
    <cellStyle name="RowTitles1-Detail 4 4 4 2 3" xfId="21084"/>
    <cellStyle name="RowTitles1-Detail 4 4 4 2 3 2" xfId="21085"/>
    <cellStyle name="RowTitles1-Detail 4 4 4 2 3 2 2" xfId="21086"/>
    <cellStyle name="RowTitles1-Detail 4 4 4 2 4" xfId="21087"/>
    <cellStyle name="RowTitles1-Detail 4 4 4 2 4 2" xfId="21088"/>
    <cellStyle name="RowTitles1-Detail 4 4 4 2 5" xfId="21089"/>
    <cellStyle name="RowTitles1-Detail 4 4 4 3" xfId="21090"/>
    <cellStyle name="RowTitles1-Detail 4 4 4 3 2" xfId="21091"/>
    <cellStyle name="RowTitles1-Detail 4 4 4 3 2 2" xfId="21092"/>
    <cellStyle name="RowTitles1-Detail 4 4 4 3 2 2 2" xfId="21093"/>
    <cellStyle name="RowTitles1-Detail 4 4 4 3 2 3" xfId="21094"/>
    <cellStyle name="RowTitles1-Detail 4 4 4 3 3" xfId="21095"/>
    <cellStyle name="RowTitles1-Detail 4 4 4 3 3 2" xfId="21096"/>
    <cellStyle name="RowTitles1-Detail 4 4 4 3 3 2 2" xfId="21097"/>
    <cellStyle name="RowTitles1-Detail 4 4 4 3 4" xfId="21098"/>
    <cellStyle name="RowTitles1-Detail 4 4 4 3 4 2" xfId="21099"/>
    <cellStyle name="RowTitles1-Detail 4 4 4 3 5" xfId="21100"/>
    <cellStyle name="RowTitles1-Detail 4 4 4 4" xfId="21101"/>
    <cellStyle name="RowTitles1-Detail 4 4 4 4 2" xfId="21102"/>
    <cellStyle name="RowTitles1-Detail 4 4 4 4 2 2" xfId="21103"/>
    <cellStyle name="RowTitles1-Detail 4 4 4 4 3" xfId="21104"/>
    <cellStyle name="RowTitles1-Detail 4 4 4 5" xfId="21105"/>
    <cellStyle name="RowTitles1-Detail 4 4 4 5 2" xfId="21106"/>
    <cellStyle name="RowTitles1-Detail 4 4 4 5 2 2" xfId="21107"/>
    <cellStyle name="RowTitles1-Detail 4 4 4 6" xfId="21108"/>
    <cellStyle name="RowTitles1-Detail 4 4 4 6 2" xfId="21109"/>
    <cellStyle name="RowTitles1-Detail 4 4 4 7" xfId="21110"/>
    <cellStyle name="RowTitles1-Detail 4 4 5" xfId="21111"/>
    <cellStyle name="RowTitles1-Detail 4 4 5 2" xfId="21112"/>
    <cellStyle name="RowTitles1-Detail 4 4 5 2 2" xfId="21113"/>
    <cellStyle name="RowTitles1-Detail 4 4 5 2 2 2" xfId="21114"/>
    <cellStyle name="RowTitles1-Detail 4 4 5 2 2 2 2" xfId="21115"/>
    <cellStyle name="RowTitles1-Detail 4 4 5 2 2 3" xfId="21116"/>
    <cellStyle name="RowTitles1-Detail 4 4 5 2 3" xfId="21117"/>
    <cellStyle name="RowTitles1-Detail 4 4 5 2 3 2" xfId="21118"/>
    <cellStyle name="RowTitles1-Detail 4 4 5 2 3 2 2" xfId="21119"/>
    <cellStyle name="RowTitles1-Detail 4 4 5 2 4" xfId="21120"/>
    <cellStyle name="RowTitles1-Detail 4 4 5 2 4 2" xfId="21121"/>
    <cellStyle name="RowTitles1-Detail 4 4 5 2 5" xfId="21122"/>
    <cellStyle name="RowTitles1-Detail 4 4 5 3" xfId="21123"/>
    <cellStyle name="RowTitles1-Detail 4 4 5 3 2" xfId="21124"/>
    <cellStyle name="RowTitles1-Detail 4 4 5 3 2 2" xfId="21125"/>
    <cellStyle name="RowTitles1-Detail 4 4 5 3 2 2 2" xfId="21126"/>
    <cellStyle name="RowTitles1-Detail 4 4 5 3 2 3" xfId="21127"/>
    <cellStyle name="RowTitles1-Detail 4 4 5 3 3" xfId="21128"/>
    <cellStyle name="RowTitles1-Detail 4 4 5 3 3 2" xfId="21129"/>
    <cellStyle name="RowTitles1-Detail 4 4 5 3 3 2 2" xfId="21130"/>
    <cellStyle name="RowTitles1-Detail 4 4 5 3 4" xfId="21131"/>
    <cellStyle name="RowTitles1-Detail 4 4 5 3 4 2" xfId="21132"/>
    <cellStyle name="RowTitles1-Detail 4 4 5 3 5" xfId="21133"/>
    <cellStyle name="RowTitles1-Detail 4 4 5 4" xfId="21134"/>
    <cellStyle name="RowTitles1-Detail 4 4 5 4 2" xfId="21135"/>
    <cellStyle name="RowTitles1-Detail 4 4 5 4 2 2" xfId="21136"/>
    <cellStyle name="RowTitles1-Detail 4 4 5 4 3" xfId="21137"/>
    <cellStyle name="RowTitles1-Detail 4 4 5 5" xfId="21138"/>
    <cellStyle name="RowTitles1-Detail 4 4 5 5 2" xfId="21139"/>
    <cellStyle name="RowTitles1-Detail 4 4 5 5 2 2" xfId="21140"/>
    <cellStyle name="RowTitles1-Detail 4 4 5 6" xfId="21141"/>
    <cellStyle name="RowTitles1-Detail 4 4 5 6 2" xfId="21142"/>
    <cellStyle name="RowTitles1-Detail 4 4 5 7" xfId="21143"/>
    <cellStyle name="RowTitles1-Detail 4 4 6" xfId="21144"/>
    <cellStyle name="RowTitles1-Detail 4 4 6 2" xfId="21145"/>
    <cellStyle name="RowTitles1-Detail 4 4 6 2 2" xfId="21146"/>
    <cellStyle name="RowTitles1-Detail 4 4 6 2 2 2" xfId="21147"/>
    <cellStyle name="RowTitles1-Detail 4 4 6 2 2 2 2" xfId="21148"/>
    <cellStyle name="RowTitles1-Detail 4 4 6 2 2 3" xfId="21149"/>
    <cellStyle name="RowTitles1-Detail 4 4 6 2 3" xfId="21150"/>
    <cellStyle name="RowTitles1-Detail 4 4 6 2 3 2" xfId="21151"/>
    <cellStyle name="RowTitles1-Detail 4 4 6 2 3 2 2" xfId="21152"/>
    <cellStyle name="RowTitles1-Detail 4 4 6 2 4" xfId="21153"/>
    <cellStyle name="RowTitles1-Detail 4 4 6 2 4 2" xfId="21154"/>
    <cellStyle name="RowTitles1-Detail 4 4 6 2 5" xfId="21155"/>
    <cellStyle name="RowTitles1-Detail 4 4 6 3" xfId="21156"/>
    <cellStyle name="RowTitles1-Detail 4 4 6 3 2" xfId="21157"/>
    <cellStyle name="RowTitles1-Detail 4 4 6 3 2 2" xfId="21158"/>
    <cellStyle name="RowTitles1-Detail 4 4 6 3 2 2 2" xfId="21159"/>
    <cellStyle name="RowTitles1-Detail 4 4 6 3 2 3" xfId="21160"/>
    <cellStyle name="RowTitles1-Detail 4 4 6 3 3" xfId="21161"/>
    <cellStyle name="RowTitles1-Detail 4 4 6 3 3 2" xfId="21162"/>
    <cellStyle name="RowTitles1-Detail 4 4 6 3 3 2 2" xfId="21163"/>
    <cellStyle name="RowTitles1-Detail 4 4 6 3 4" xfId="21164"/>
    <cellStyle name="RowTitles1-Detail 4 4 6 3 4 2" xfId="21165"/>
    <cellStyle name="RowTitles1-Detail 4 4 6 3 5" xfId="21166"/>
    <cellStyle name="RowTitles1-Detail 4 4 6 4" xfId="21167"/>
    <cellStyle name="RowTitles1-Detail 4 4 6 4 2" xfId="21168"/>
    <cellStyle name="RowTitles1-Detail 4 4 6 4 2 2" xfId="21169"/>
    <cellStyle name="RowTitles1-Detail 4 4 6 4 3" xfId="21170"/>
    <cellStyle name="RowTitles1-Detail 4 4 6 5" xfId="21171"/>
    <cellStyle name="RowTitles1-Detail 4 4 6 5 2" xfId="21172"/>
    <cellStyle name="RowTitles1-Detail 4 4 6 5 2 2" xfId="21173"/>
    <cellStyle name="RowTitles1-Detail 4 4 6 6" xfId="21174"/>
    <cellStyle name="RowTitles1-Detail 4 4 6 6 2" xfId="21175"/>
    <cellStyle name="RowTitles1-Detail 4 4 6 7" xfId="21176"/>
    <cellStyle name="RowTitles1-Detail 4 4 7" xfId="21177"/>
    <cellStyle name="RowTitles1-Detail 4 4 7 2" xfId="21178"/>
    <cellStyle name="RowTitles1-Detail 4 4 7 2 2" xfId="21179"/>
    <cellStyle name="RowTitles1-Detail 4 4 7 2 2 2" xfId="21180"/>
    <cellStyle name="RowTitles1-Detail 4 4 7 2 3" xfId="21181"/>
    <cellStyle name="RowTitles1-Detail 4 4 7 3" xfId="21182"/>
    <cellStyle name="RowTitles1-Detail 4 4 7 3 2" xfId="21183"/>
    <cellStyle name="RowTitles1-Detail 4 4 7 3 2 2" xfId="21184"/>
    <cellStyle name="RowTitles1-Detail 4 4 7 4" xfId="21185"/>
    <cellStyle name="RowTitles1-Detail 4 4 7 4 2" xfId="21186"/>
    <cellStyle name="RowTitles1-Detail 4 4 7 5" xfId="21187"/>
    <cellStyle name="RowTitles1-Detail 4 4 8" xfId="21188"/>
    <cellStyle name="RowTitles1-Detail 4 4 8 2" xfId="21189"/>
    <cellStyle name="RowTitles1-Detail 4 4 9" xfId="21190"/>
    <cellStyle name="RowTitles1-Detail 4 4 9 2" xfId="21191"/>
    <cellStyle name="RowTitles1-Detail 4 4 9 2 2" xfId="21192"/>
    <cellStyle name="RowTitles1-Detail 4 4_STUD aligned by INSTIT" xfId="21193"/>
    <cellStyle name="RowTitles1-Detail 4 5" xfId="255"/>
    <cellStyle name="RowTitles1-Detail 4 5 10" xfId="21194"/>
    <cellStyle name="RowTitles1-Detail 4 5 2" xfId="762"/>
    <cellStyle name="RowTitles1-Detail 4 5 2 2" xfId="21195"/>
    <cellStyle name="RowTitles1-Detail 4 5 2 2 2" xfId="21196"/>
    <cellStyle name="RowTitles1-Detail 4 5 2 2 2 2" xfId="21197"/>
    <cellStyle name="RowTitles1-Detail 4 5 2 2 2 2 2" xfId="21198"/>
    <cellStyle name="RowTitles1-Detail 4 5 2 2 2 3" xfId="21199"/>
    <cellStyle name="RowTitles1-Detail 4 5 2 2 3" xfId="21200"/>
    <cellStyle name="RowTitles1-Detail 4 5 2 2 3 2" xfId="21201"/>
    <cellStyle name="RowTitles1-Detail 4 5 2 2 3 2 2" xfId="21202"/>
    <cellStyle name="RowTitles1-Detail 4 5 2 2 4" xfId="21203"/>
    <cellStyle name="RowTitles1-Detail 4 5 2 2 4 2" xfId="21204"/>
    <cellStyle name="RowTitles1-Detail 4 5 2 2 5" xfId="21205"/>
    <cellStyle name="RowTitles1-Detail 4 5 2 3" xfId="21206"/>
    <cellStyle name="RowTitles1-Detail 4 5 2 3 2" xfId="21207"/>
    <cellStyle name="RowTitles1-Detail 4 5 2 3 2 2" xfId="21208"/>
    <cellStyle name="RowTitles1-Detail 4 5 2 3 2 2 2" xfId="21209"/>
    <cellStyle name="RowTitles1-Detail 4 5 2 3 2 3" xfId="21210"/>
    <cellStyle name="RowTitles1-Detail 4 5 2 3 3" xfId="21211"/>
    <cellStyle name="RowTitles1-Detail 4 5 2 3 3 2" xfId="21212"/>
    <cellStyle name="RowTitles1-Detail 4 5 2 3 3 2 2" xfId="21213"/>
    <cellStyle name="RowTitles1-Detail 4 5 2 3 4" xfId="21214"/>
    <cellStyle name="RowTitles1-Detail 4 5 2 3 4 2" xfId="21215"/>
    <cellStyle name="RowTitles1-Detail 4 5 2 3 5" xfId="21216"/>
    <cellStyle name="RowTitles1-Detail 4 5 2 4" xfId="21217"/>
    <cellStyle name="RowTitles1-Detail 4 5 2 4 2" xfId="21218"/>
    <cellStyle name="RowTitles1-Detail 4 5 2 5" xfId="21219"/>
    <cellStyle name="RowTitles1-Detail 4 5 2 5 2" xfId="21220"/>
    <cellStyle name="RowTitles1-Detail 4 5 2 5 2 2" xfId="21221"/>
    <cellStyle name="RowTitles1-Detail 4 5 2 5 3" xfId="21222"/>
    <cellStyle name="RowTitles1-Detail 4 5 2 6" xfId="21223"/>
    <cellStyle name="RowTitles1-Detail 4 5 2 6 2" xfId="21224"/>
    <cellStyle name="RowTitles1-Detail 4 5 2 6 2 2" xfId="21225"/>
    <cellStyle name="RowTitles1-Detail 4 5 2 7" xfId="21226"/>
    <cellStyle name="RowTitles1-Detail 4 5 2 7 2" xfId="21227"/>
    <cellStyle name="RowTitles1-Detail 4 5 2 8" xfId="21228"/>
    <cellStyle name="RowTitles1-Detail 4 5 2 9" xfId="21229"/>
    <cellStyle name="RowTitles1-Detail 4 5 3" xfId="21230"/>
    <cellStyle name="RowTitles1-Detail 4 5 3 2" xfId="21231"/>
    <cellStyle name="RowTitles1-Detail 4 5 3 2 2" xfId="21232"/>
    <cellStyle name="RowTitles1-Detail 4 5 3 2 2 2" xfId="21233"/>
    <cellStyle name="RowTitles1-Detail 4 5 3 2 2 2 2" xfId="21234"/>
    <cellStyle name="RowTitles1-Detail 4 5 3 2 2 3" xfId="21235"/>
    <cellStyle name="RowTitles1-Detail 4 5 3 2 3" xfId="21236"/>
    <cellStyle name="RowTitles1-Detail 4 5 3 2 3 2" xfId="21237"/>
    <cellStyle name="RowTitles1-Detail 4 5 3 2 3 2 2" xfId="21238"/>
    <cellStyle name="RowTitles1-Detail 4 5 3 2 4" xfId="21239"/>
    <cellStyle name="RowTitles1-Detail 4 5 3 2 4 2" xfId="21240"/>
    <cellStyle name="RowTitles1-Detail 4 5 3 2 5" xfId="21241"/>
    <cellStyle name="RowTitles1-Detail 4 5 3 3" xfId="21242"/>
    <cellStyle name="RowTitles1-Detail 4 5 3 3 2" xfId="21243"/>
    <cellStyle name="RowTitles1-Detail 4 5 3 3 2 2" xfId="21244"/>
    <cellStyle name="RowTitles1-Detail 4 5 3 3 2 2 2" xfId="21245"/>
    <cellStyle name="RowTitles1-Detail 4 5 3 3 2 3" xfId="21246"/>
    <cellStyle name="RowTitles1-Detail 4 5 3 3 3" xfId="21247"/>
    <cellStyle name="RowTitles1-Detail 4 5 3 3 3 2" xfId="21248"/>
    <cellStyle name="RowTitles1-Detail 4 5 3 3 3 2 2" xfId="21249"/>
    <cellStyle name="RowTitles1-Detail 4 5 3 3 4" xfId="21250"/>
    <cellStyle name="RowTitles1-Detail 4 5 3 3 4 2" xfId="21251"/>
    <cellStyle name="RowTitles1-Detail 4 5 3 3 5" xfId="21252"/>
    <cellStyle name="RowTitles1-Detail 4 5 3 4" xfId="21253"/>
    <cellStyle name="RowTitles1-Detail 4 5 3 4 2" xfId="21254"/>
    <cellStyle name="RowTitles1-Detail 4 5 3 5" xfId="21255"/>
    <cellStyle name="RowTitles1-Detail 4 5 3 5 2" xfId="21256"/>
    <cellStyle name="RowTitles1-Detail 4 5 3 5 2 2" xfId="21257"/>
    <cellStyle name="RowTitles1-Detail 4 5 4" xfId="21258"/>
    <cellStyle name="RowTitles1-Detail 4 5 4 2" xfId="21259"/>
    <cellStyle name="RowTitles1-Detail 4 5 4 2 2" xfId="21260"/>
    <cellStyle name="RowTitles1-Detail 4 5 4 2 2 2" xfId="21261"/>
    <cellStyle name="RowTitles1-Detail 4 5 4 2 2 2 2" xfId="21262"/>
    <cellStyle name="RowTitles1-Detail 4 5 4 2 2 3" xfId="21263"/>
    <cellStyle name="RowTitles1-Detail 4 5 4 2 3" xfId="21264"/>
    <cellStyle name="RowTitles1-Detail 4 5 4 2 3 2" xfId="21265"/>
    <cellStyle name="RowTitles1-Detail 4 5 4 2 3 2 2" xfId="21266"/>
    <cellStyle name="RowTitles1-Detail 4 5 4 2 4" xfId="21267"/>
    <cellStyle name="RowTitles1-Detail 4 5 4 2 4 2" xfId="21268"/>
    <cellStyle name="RowTitles1-Detail 4 5 4 2 5" xfId="21269"/>
    <cellStyle name="RowTitles1-Detail 4 5 4 3" xfId="21270"/>
    <cellStyle name="RowTitles1-Detail 4 5 4 3 2" xfId="21271"/>
    <cellStyle name="RowTitles1-Detail 4 5 4 3 2 2" xfId="21272"/>
    <cellStyle name="RowTitles1-Detail 4 5 4 3 2 2 2" xfId="21273"/>
    <cellStyle name="RowTitles1-Detail 4 5 4 3 2 3" xfId="21274"/>
    <cellStyle name="RowTitles1-Detail 4 5 4 3 3" xfId="21275"/>
    <cellStyle name="RowTitles1-Detail 4 5 4 3 3 2" xfId="21276"/>
    <cellStyle name="RowTitles1-Detail 4 5 4 3 3 2 2" xfId="21277"/>
    <cellStyle name="RowTitles1-Detail 4 5 4 3 4" xfId="21278"/>
    <cellStyle name="RowTitles1-Detail 4 5 4 3 4 2" xfId="21279"/>
    <cellStyle name="RowTitles1-Detail 4 5 4 3 5" xfId="21280"/>
    <cellStyle name="RowTitles1-Detail 4 5 4 4" xfId="21281"/>
    <cellStyle name="RowTitles1-Detail 4 5 4 4 2" xfId="21282"/>
    <cellStyle name="RowTitles1-Detail 4 5 4 4 2 2" xfId="21283"/>
    <cellStyle name="RowTitles1-Detail 4 5 4 4 3" xfId="21284"/>
    <cellStyle name="RowTitles1-Detail 4 5 4 5" xfId="21285"/>
    <cellStyle name="RowTitles1-Detail 4 5 4 5 2" xfId="21286"/>
    <cellStyle name="RowTitles1-Detail 4 5 4 5 2 2" xfId="21287"/>
    <cellStyle name="RowTitles1-Detail 4 5 4 6" xfId="21288"/>
    <cellStyle name="RowTitles1-Detail 4 5 4 6 2" xfId="21289"/>
    <cellStyle name="RowTitles1-Detail 4 5 4 7" xfId="21290"/>
    <cellStyle name="RowTitles1-Detail 4 5 5" xfId="21291"/>
    <cellStyle name="RowTitles1-Detail 4 5 5 2" xfId="21292"/>
    <cellStyle name="RowTitles1-Detail 4 5 5 2 2" xfId="21293"/>
    <cellStyle name="RowTitles1-Detail 4 5 5 2 2 2" xfId="21294"/>
    <cellStyle name="RowTitles1-Detail 4 5 5 2 2 2 2" xfId="21295"/>
    <cellStyle name="RowTitles1-Detail 4 5 5 2 2 3" xfId="21296"/>
    <cellStyle name="RowTitles1-Detail 4 5 5 2 3" xfId="21297"/>
    <cellStyle name="RowTitles1-Detail 4 5 5 2 3 2" xfId="21298"/>
    <cellStyle name="RowTitles1-Detail 4 5 5 2 3 2 2" xfId="21299"/>
    <cellStyle name="RowTitles1-Detail 4 5 5 2 4" xfId="21300"/>
    <cellStyle name="RowTitles1-Detail 4 5 5 2 4 2" xfId="21301"/>
    <cellStyle name="RowTitles1-Detail 4 5 5 2 5" xfId="21302"/>
    <cellStyle name="RowTitles1-Detail 4 5 5 3" xfId="21303"/>
    <cellStyle name="RowTitles1-Detail 4 5 5 3 2" xfId="21304"/>
    <cellStyle name="RowTitles1-Detail 4 5 5 3 2 2" xfId="21305"/>
    <cellStyle name="RowTitles1-Detail 4 5 5 3 2 2 2" xfId="21306"/>
    <cellStyle name="RowTitles1-Detail 4 5 5 3 2 3" xfId="21307"/>
    <cellStyle name="RowTitles1-Detail 4 5 5 3 3" xfId="21308"/>
    <cellStyle name="RowTitles1-Detail 4 5 5 3 3 2" xfId="21309"/>
    <cellStyle name="RowTitles1-Detail 4 5 5 3 3 2 2" xfId="21310"/>
    <cellStyle name="RowTitles1-Detail 4 5 5 3 4" xfId="21311"/>
    <cellStyle name="RowTitles1-Detail 4 5 5 3 4 2" xfId="21312"/>
    <cellStyle name="RowTitles1-Detail 4 5 5 3 5" xfId="21313"/>
    <cellStyle name="RowTitles1-Detail 4 5 5 4" xfId="21314"/>
    <cellStyle name="RowTitles1-Detail 4 5 5 4 2" xfId="21315"/>
    <cellStyle name="RowTitles1-Detail 4 5 5 4 2 2" xfId="21316"/>
    <cellStyle name="RowTitles1-Detail 4 5 5 4 3" xfId="21317"/>
    <cellStyle name="RowTitles1-Detail 4 5 5 5" xfId="21318"/>
    <cellStyle name="RowTitles1-Detail 4 5 5 5 2" xfId="21319"/>
    <cellStyle name="RowTitles1-Detail 4 5 5 5 2 2" xfId="21320"/>
    <cellStyle name="RowTitles1-Detail 4 5 5 6" xfId="21321"/>
    <cellStyle name="RowTitles1-Detail 4 5 5 6 2" xfId="21322"/>
    <cellStyle name="RowTitles1-Detail 4 5 5 7" xfId="21323"/>
    <cellStyle name="RowTitles1-Detail 4 5 6" xfId="21324"/>
    <cellStyle name="RowTitles1-Detail 4 5 6 2" xfId="21325"/>
    <cellStyle name="RowTitles1-Detail 4 5 6 2 2" xfId="21326"/>
    <cellStyle name="RowTitles1-Detail 4 5 6 2 2 2" xfId="21327"/>
    <cellStyle name="RowTitles1-Detail 4 5 6 2 2 2 2" xfId="21328"/>
    <cellStyle name="RowTitles1-Detail 4 5 6 2 2 3" xfId="21329"/>
    <cellStyle name="RowTitles1-Detail 4 5 6 2 3" xfId="21330"/>
    <cellStyle name="RowTitles1-Detail 4 5 6 2 3 2" xfId="21331"/>
    <cellStyle name="RowTitles1-Detail 4 5 6 2 3 2 2" xfId="21332"/>
    <cellStyle name="RowTitles1-Detail 4 5 6 2 4" xfId="21333"/>
    <cellStyle name="RowTitles1-Detail 4 5 6 2 4 2" xfId="21334"/>
    <cellStyle name="RowTitles1-Detail 4 5 6 2 5" xfId="21335"/>
    <cellStyle name="RowTitles1-Detail 4 5 6 3" xfId="21336"/>
    <cellStyle name="RowTitles1-Detail 4 5 6 3 2" xfId="21337"/>
    <cellStyle name="RowTitles1-Detail 4 5 6 3 2 2" xfId="21338"/>
    <cellStyle name="RowTitles1-Detail 4 5 6 3 2 2 2" xfId="21339"/>
    <cellStyle name="RowTitles1-Detail 4 5 6 3 2 3" xfId="21340"/>
    <cellStyle name="RowTitles1-Detail 4 5 6 3 3" xfId="21341"/>
    <cellStyle name="RowTitles1-Detail 4 5 6 3 3 2" xfId="21342"/>
    <cellStyle name="RowTitles1-Detail 4 5 6 3 3 2 2" xfId="21343"/>
    <cellStyle name="RowTitles1-Detail 4 5 6 3 4" xfId="21344"/>
    <cellStyle name="RowTitles1-Detail 4 5 6 3 4 2" xfId="21345"/>
    <cellStyle name="RowTitles1-Detail 4 5 6 3 5" xfId="21346"/>
    <cellStyle name="RowTitles1-Detail 4 5 6 4" xfId="21347"/>
    <cellStyle name="RowTitles1-Detail 4 5 6 4 2" xfId="21348"/>
    <cellStyle name="RowTitles1-Detail 4 5 6 4 2 2" xfId="21349"/>
    <cellStyle name="RowTitles1-Detail 4 5 6 4 3" xfId="21350"/>
    <cellStyle name="RowTitles1-Detail 4 5 6 5" xfId="21351"/>
    <cellStyle name="RowTitles1-Detail 4 5 6 5 2" xfId="21352"/>
    <cellStyle name="RowTitles1-Detail 4 5 6 5 2 2" xfId="21353"/>
    <cellStyle name="RowTitles1-Detail 4 5 6 6" xfId="21354"/>
    <cellStyle name="RowTitles1-Detail 4 5 6 6 2" xfId="21355"/>
    <cellStyle name="RowTitles1-Detail 4 5 6 7" xfId="21356"/>
    <cellStyle name="RowTitles1-Detail 4 5 7" xfId="21357"/>
    <cellStyle name="RowTitles1-Detail 4 5 7 2" xfId="21358"/>
    <cellStyle name="RowTitles1-Detail 4 5 7 2 2" xfId="21359"/>
    <cellStyle name="RowTitles1-Detail 4 5 7 2 2 2" xfId="21360"/>
    <cellStyle name="RowTitles1-Detail 4 5 7 2 3" xfId="21361"/>
    <cellStyle name="RowTitles1-Detail 4 5 7 3" xfId="21362"/>
    <cellStyle name="RowTitles1-Detail 4 5 7 3 2" xfId="21363"/>
    <cellStyle name="RowTitles1-Detail 4 5 7 3 2 2" xfId="21364"/>
    <cellStyle name="RowTitles1-Detail 4 5 7 4" xfId="21365"/>
    <cellStyle name="RowTitles1-Detail 4 5 7 4 2" xfId="21366"/>
    <cellStyle name="RowTitles1-Detail 4 5 7 5" xfId="21367"/>
    <cellStyle name="RowTitles1-Detail 4 5 8" xfId="21368"/>
    <cellStyle name="RowTitles1-Detail 4 5 8 2" xfId="21369"/>
    <cellStyle name="RowTitles1-Detail 4 5 8 2 2" xfId="21370"/>
    <cellStyle name="RowTitles1-Detail 4 5 8 2 2 2" xfId="21371"/>
    <cellStyle name="RowTitles1-Detail 4 5 8 2 3" xfId="21372"/>
    <cellStyle name="RowTitles1-Detail 4 5 8 3" xfId="21373"/>
    <cellStyle name="RowTitles1-Detail 4 5 8 3 2" xfId="21374"/>
    <cellStyle name="RowTitles1-Detail 4 5 8 3 2 2" xfId="21375"/>
    <cellStyle name="RowTitles1-Detail 4 5 8 4" xfId="21376"/>
    <cellStyle name="RowTitles1-Detail 4 5 8 4 2" xfId="21377"/>
    <cellStyle name="RowTitles1-Detail 4 5 8 5" xfId="21378"/>
    <cellStyle name="RowTitles1-Detail 4 5 9" xfId="21379"/>
    <cellStyle name="RowTitles1-Detail 4 5 9 2" xfId="21380"/>
    <cellStyle name="RowTitles1-Detail 4 5 9 2 2" xfId="21381"/>
    <cellStyle name="RowTitles1-Detail 4 5_STUD aligned by INSTIT" xfId="21382"/>
    <cellStyle name="RowTitles1-Detail 4 6" xfId="256"/>
    <cellStyle name="RowTitles1-Detail 4 6 10" xfId="21383"/>
    <cellStyle name="RowTitles1-Detail 4 6 2" xfId="763"/>
    <cellStyle name="RowTitles1-Detail 4 6 2 2" xfId="21384"/>
    <cellStyle name="RowTitles1-Detail 4 6 2 2 2" xfId="21385"/>
    <cellStyle name="RowTitles1-Detail 4 6 2 2 2 2" xfId="21386"/>
    <cellStyle name="RowTitles1-Detail 4 6 2 2 2 2 2" xfId="21387"/>
    <cellStyle name="RowTitles1-Detail 4 6 2 2 2 3" xfId="21388"/>
    <cellStyle name="RowTitles1-Detail 4 6 2 2 3" xfId="21389"/>
    <cellStyle name="RowTitles1-Detail 4 6 2 2 3 2" xfId="21390"/>
    <cellStyle name="RowTitles1-Detail 4 6 2 2 3 2 2" xfId="21391"/>
    <cellStyle name="RowTitles1-Detail 4 6 2 2 4" xfId="21392"/>
    <cellStyle name="RowTitles1-Detail 4 6 2 2 4 2" xfId="21393"/>
    <cellStyle name="RowTitles1-Detail 4 6 2 2 5" xfId="21394"/>
    <cellStyle name="RowTitles1-Detail 4 6 2 3" xfId="21395"/>
    <cellStyle name="RowTitles1-Detail 4 6 2 3 2" xfId="21396"/>
    <cellStyle name="RowTitles1-Detail 4 6 2 3 2 2" xfId="21397"/>
    <cellStyle name="RowTitles1-Detail 4 6 2 3 2 2 2" xfId="21398"/>
    <cellStyle name="RowTitles1-Detail 4 6 2 3 2 3" xfId="21399"/>
    <cellStyle name="RowTitles1-Detail 4 6 2 3 3" xfId="21400"/>
    <cellStyle name="RowTitles1-Detail 4 6 2 3 3 2" xfId="21401"/>
    <cellStyle name="RowTitles1-Detail 4 6 2 3 3 2 2" xfId="21402"/>
    <cellStyle name="RowTitles1-Detail 4 6 2 3 4" xfId="21403"/>
    <cellStyle name="RowTitles1-Detail 4 6 2 3 4 2" xfId="21404"/>
    <cellStyle name="RowTitles1-Detail 4 6 2 3 5" xfId="21405"/>
    <cellStyle name="RowTitles1-Detail 4 6 2 4" xfId="21406"/>
    <cellStyle name="RowTitles1-Detail 4 6 2 4 2" xfId="21407"/>
    <cellStyle name="RowTitles1-Detail 4 6 2 5" xfId="21408"/>
    <cellStyle name="RowTitles1-Detail 4 6 2 5 2" xfId="21409"/>
    <cellStyle name="RowTitles1-Detail 4 6 2 5 2 2" xfId="21410"/>
    <cellStyle name="RowTitles1-Detail 4 6 2 5 3" xfId="21411"/>
    <cellStyle name="RowTitles1-Detail 4 6 2 6" xfId="21412"/>
    <cellStyle name="RowTitles1-Detail 4 6 2 6 2" xfId="21413"/>
    <cellStyle name="RowTitles1-Detail 4 6 2 6 2 2" xfId="21414"/>
    <cellStyle name="RowTitles1-Detail 4 6 2 7" xfId="21415"/>
    <cellStyle name="RowTitles1-Detail 4 6 3" xfId="21416"/>
    <cellStyle name="RowTitles1-Detail 4 6 3 2" xfId="21417"/>
    <cellStyle name="RowTitles1-Detail 4 6 3 2 2" xfId="21418"/>
    <cellStyle name="RowTitles1-Detail 4 6 3 2 2 2" xfId="21419"/>
    <cellStyle name="RowTitles1-Detail 4 6 3 2 2 2 2" xfId="21420"/>
    <cellStyle name="RowTitles1-Detail 4 6 3 2 2 3" xfId="21421"/>
    <cellStyle name="RowTitles1-Detail 4 6 3 2 3" xfId="21422"/>
    <cellStyle name="RowTitles1-Detail 4 6 3 2 3 2" xfId="21423"/>
    <cellStyle name="RowTitles1-Detail 4 6 3 2 3 2 2" xfId="21424"/>
    <cellStyle name="RowTitles1-Detail 4 6 3 2 4" xfId="21425"/>
    <cellStyle name="RowTitles1-Detail 4 6 3 2 4 2" xfId="21426"/>
    <cellStyle name="RowTitles1-Detail 4 6 3 2 5" xfId="21427"/>
    <cellStyle name="RowTitles1-Detail 4 6 3 3" xfId="21428"/>
    <cellStyle name="RowTitles1-Detail 4 6 3 3 2" xfId="21429"/>
    <cellStyle name="RowTitles1-Detail 4 6 3 3 2 2" xfId="21430"/>
    <cellStyle name="RowTitles1-Detail 4 6 3 3 2 2 2" xfId="21431"/>
    <cellStyle name="RowTitles1-Detail 4 6 3 3 2 3" xfId="21432"/>
    <cellStyle name="RowTitles1-Detail 4 6 3 3 3" xfId="21433"/>
    <cellStyle name="RowTitles1-Detail 4 6 3 3 3 2" xfId="21434"/>
    <cellStyle name="RowTitles1-Detail 4 6 3 3 3 2 2" xfId="21435"/>
    <cellStyle name="RowTitles1-Detail 4 6 3 3 4" xfId="21436"/>
    <cellStyle name="RowTitles1-Detail 4 6 3 3 4 2" xfId="21437"/>
    <cellStyle name="RowTitles1-Detail 4 6 3 3 5" xfId="21438"/>
    <cellStyle name="RowTitles1-Detail 4 6 3 4" xfId="21439"/>
    <cellStyle name="RowTitles1-Detail 4 6 3 4 2" xfId="21440"/>
    <cellStyle name="RowTitles1-Detail 4 6 3 5" xfId="21441"/>
    <cellStyle name="RowTitles1-Detail 4 6 3 5 2" xfId="21442"/>
    <cellStyle name="RowTitles1-Detail 4 6 3 5 2 2" xfId="21443"/>
    <cellStyle name="RowTitles1-Detail 4 6 3 6" xfId="21444"/>
    <cellStyle name="RowTitles1-Detail 4 6 3 6 2" xfId="21445"/>
    <cellStyle name="RowTitles1-Detail 4 6 3 7" xfId="21446"/>
    <cellStyle name="RowTitles1-Detail 4 6 4" xfId="21447"/>
    <cellStyle name="RowTitles1-Detail 4 6 4 2" xfId="21448"/>
    <cellStyle name="RowTitles1-Detail 4 6 4 2 2" xfId="21449"/>
    <cellStyle name="RowTitles1-Detail 4 6 4 2 2 2" xfId="21450"/>
    <cellStyle name="RowTitles1-Detail 4 6 4 2 2 2 2" xfId="21451"/>
    <cellStyle name="RowTitles1-Detail 4 6 4 2 2 3" xfId="21452"/>
    <cellStyle name="RowTitles1-Detail 4 6 4 2 3" xfId="21453"/>
    <cellStyle name="RowTitles1-Detail 4 6 4 2 3 2" xfId="21454"/>
    <cellStyle name="RowTitles1-Detail 4 6 4 2 3 2 2" xfId="21455"/>
    <cellStyle name="RowTitles1-Detail 4 6 4 2 4" xfId="21456"/>
    <cellStyle name="RowTitles1-Detail 4 6 4 2 4 2" xfId="21457"/>
    <cellStyle name="RowTitles1-Detail 4 6 4 2 5" xfId="21458"/>
    <cellStyle name="RowTitles1-Detail 4 6 4 3" xfId="21459"/>
    <cellStyle name="RowTitles1-Detail 4 6 4 3 2" xfId="21460"/>
    <cellStyle name="RowTitles1-Detail 4 6 4 3 2 2" xfId="21461"/>
    <cellStyle name="RowTitles1-Detail 4 6 4 3 2 2 2" xfId="21462"/>
    <cellStyle name="RowTitles1-Detail 4 6 4 3 2 3" xfId="21463"/>
    <cellStyle name="RowTitles1-Detail 4 6 4 3 3" xfId="21464"/>
    <cellStyle name="RowTitles1-Detail 4 6 4 3 3 2" xfId="21465"/>
    <cellStyle name="RowTitles1-Detail 4 6 4 3 3 2 2" xfId="21466"/>
    <cellStyle name="RowTitles1-Detail 4 6 4 3 4" xfId="21467"/>
    <cellStyle name="RowTitles1-Detail 4 6 4 3 4 2" xfId="21468"/>
    <cellStyle name="RowTitles1-Detail 4 6 4 3 5" xfId="21469"/>
    <cellStyle name="RowTitles1-Detail 4 6 4 4" xfId="21470"/>
    <cellStyle name="RowTitles1-Detail 4 6 4 4 2" xfId="21471"/>
    <cellStyle name="RowTitles1-Detail 4 6 4 5" xfId="21472"/>
    <cellStyle name="RowTitles1-Detail 4 6 4 5 2" xfId="21473"/>
    <cellStyle name="RowTitles1-Detail 4 6 4 5 2 2" xfId="21474"/>
    <cellStyle name="RowTitles1-Detail 4 6 4 5 3" xfId="21475"/>
    <cellStyle name="RowTitles1-Detail 4 6 4 6" xfId="21476"/>
    <cellStyle name="RowTitles1-Detail 4 6 4 6 2" xfId="21477"/>
    <cellStyle name="RowTitles1-Detail 4 6 4 6 2 2" xfId="21478"/>
    <cellStyle name="RowTitles1-Detail 4 6 4 7" xfId="21479"/>
    <cellStyle name="RowTitles1-Detail 4 6 4 7 2" xfId="21480"/>
    <cellStyle name="RowTitles1-Detail 4 6 4 8" xfId="21481"/>
    <cellStyle name="RowTitles1-Detail 4 6 5" xfId="21482"/>
    <cellStyle name="RowTitles1-Detail 4 6 5 2" xfId="21483"/>
    <cellStyle name="RowTitles1-Detail 4 6 5 2 2" xfId="21484"/>
    <cellStyle name="RowTitles1-Detail 4 6 5 2 2 2" xfId="21485"/>
    <cellStyle name="RowTitles1-Detail 4 6 5 2 2 2 2" xfId="21486"/>
    <cellStyle name="RowTitles1-Detail 4 6 5 2 2 3" xfId="21487"/>
    <cellStyle name="RowTitles1-Detail 4 6 5 2 3" xfId="21488"/>
    <cellStyle name="RowTitles1-Detail 4 6 5 2 3 2" xfId="21489"/>
    <cellStyle name="RowTitles1-Detail 4 6 5 2 3 2 2" xfId="21490"/>
    <cellStyle name="RowTitles1-Detail 4 6 5 2 4" xfId="21491"/>
    <cellStyle name="RowTitles1-Detail 4 6 5 2 4 2" xfId="21492"/>
    <cellStyle name="RowTitles1-Detail 4 6 5 2 5" xfId="21493"/>
    <cellStyle name="RowTitles1-Detail 4 6 5 3" xfId="21494"/>
    <cellStyle name="RowTitles1-Detail 4 6 5 3 2" xfId="21495"/>
    <cellStyle name="RowTitles1-Detail 4 6 5 3 2 2" xfId="21496"/>
    <cellStyle name="RowTitles1-Detail 4 6 5 3 2 2 2" xfId="21497"/>
    <cellStyle name="RowTitles1-Detail 4 6 5 3 2 3" xfId="21498"/>
    <cellStyle name="RowTitles1-Detail 4 6 5 3 3" xfId="21499"/>
    <cellStyle name="RowTitles1-Detail 4 6 5 3 3 2" xfId="21500"/>
    <cellStyle name="RowTitles1-Detail 4 6 5 3 3 2 2" xfId="21501"/>
    <cellStyle name="RowTitles1-Detail 4 6 5 3 4" xfId="21502"/>
    <cellStyle name="RowTitles1-Detail 4 6 5 3 4 2" xfId="21503"/>
    <cellStyle name="RowTitles1-Detail 4 6 5 3 5" xfId="21504"/>
    <cellStyle name="RowTitles1-Detail 4 6 5 4" xfId="21505"/>
    <cellStyle name="RowTitles1-Detail 4 6 5 4 2" xfId="21506"/>
    <cellStyle name="RowTitles1-Detail 4 6 5 4 2 2" xfId="21507"/>
    <cellStyle name="RowTitles1-Detail 4 6 5 4 3" xfId="21508"/>
    <cellStyle name="RowTitles1-Detail 4 6 5 5" xfId="21509"/>
    <cellStyle name="RowTitles1-Detail 4 6 5 5 2" xfId="21510"/>
    <cellStyle name="RowTitles1-Detail 4 6 5 5 2 2" xfId="21511"/>
    <cellStyle name="RowTitles1-Detail 4 6 5 6" xfId="21512"/>
    <cellStyle name="RowTitles1-Detail 4 6 5 6 2" xfId="21513"/>
    <cellStyle name="RowTitles1-Detail 4 6 5 7" xfId="21514"/>
    <cellStyle name="RowTitles1-Detail 4 6 6" xfId="21515"/>
    <cellStyle name="RowTitles1-Detail 4 6 6 2" xfId="21516"/>
    <cellStyle name="RowTitles1-Detail 4 6 6 2 2" xfId="21517"/>
    <cellStyle name="RowTitles1-Detail 4 6 6 2 2 2" xfId="21518"/>
    <cellStyle name="RowTitles1-Detail 4 6 6 2 2 2 2" xfId="21519"/>
    <cellStyle name="RowTitles1-Detail 4 6 6 2 2 3" xfId="21520"/>
    <cellStyle name="RowTitles1-Detail 4 6 6 2 3" xfId="21521"/>
    <cellStyle name="RowTitles1-Detail 4 6 6 2 3 2" xfId="21522"/>
    <cellStyle name="RowTitles1-Detail 4 6 6 2 3 2 2" xfId="21523"/>
    <cellStyle name="RowTitles1-Detail 4 6 6 2 4" xfId="21524"/>
    <cellStyle name="RowTitles1-Detail 4 6 6 2 4 2" xfId="21525"/>
    <cellStyle name="RowTitles1-Detail 4 6 6 2 5" xfId="21526"/>
    <cellStyle name="RowTitles1-Detail 4 6 6 3" xfId="21527"/>
    <cellStyle name="RowTitles1-Detail 4 6 6 3 2" xfId="21528"/>
    <cellStyle name="RowTitles1-Detail 4 6 6 3 2 2" xfId="21529"/>
    <cellStyle name="RowTitles1-Detail 4 6 6 3 2 2 2" xfId="21530"/>
    <cellStyle name="RowTitles1-Detail 4 6 6 3 2 3" xfId="21531"/>
    <cellStyle name="RowTitles1-Detail 4 6 6 3 3" xfId="21532"/>
    <cellStyle name="RowTitles1-Detail 4 6 6 3 3 2" xfId="21533"/>
    <cellStyle name="RowTitles1-Detail 4 6 6 3 3 2 2" xfId="21534"/>
    <cellStyle name="RowTitles1-Detail 4 6 6 3 4" xfId="21535"/>
    <cellStyle name="RowTitles1-Detail 4 6 6 3 4 2" xfId="21536"/>
    <cellStyle name="RowTitles1-Detail 4 6 6 3 5" xfId="21537"/>
    <cellStyle name="RowTitles1-Detail 4 6 6 4" xfId="21538"/>
    <cellStyle name="RowTitles1-Detail 4 6 6 4 2" xfId="21539"/>
    <cellStyle name="RowTitles1-Detail 4 6 6 4 2 2" xfId="21540"/>
    <cellStyle name="RowTitles1-Detail 4 6 6 4 3" xfId="21541"/>
    <cellStyle name="RowTitles1-Detail 4 6 6 5" xfId="21542"/>
    <cellStyle name="RowTitles1-Detail 4 6 6 5 2" xfId="21543"/>
    <cellStyle name="RowTitles1-Detail 4 6 6 5 2 2" xfId="21544"/>
    <cellStyle name="RowTitles1-Detail 4 6 6 6" xfId="21545"/>
    <cellStyle name="RowTitles1-Detail 4 6 6 6 2" xfId="21546"/>
    <cellStyle name="RowTitles1-Detail 4 6 6 7" xfId="21547"/>
    <cellStyle name="RowTitles1-Detail 4 6 7" xfId="21548"/>
    <cellStyle name="RowTitles1-Detail 4 6 7 2" xfId="21549"/>
    <cellStyle name="RowTitles1-Detail 4 6 7 2 2" xfId="21550"/>
    <cellStyle name="RowTitles1-Detail 4 6 7 2 2 2" xfId="21551"/>
    <cellStyle name="RowTitles1-Detail 4 6 7 2 3" xfId="21552"/>
    <cellStyle name="RowTitles1-Detail 4 6 7 3" xfId="21553"/>
    <cellStyle name="RowTitles1-Detail 4 6 7 3 2" xfId="21554"/>
    <cellStyle name="RowTitles1-Detail 4 6 7 3 2 2" xfId="21555"/>
    <cellStyle name="RowTitles1-Detail 4 6 7 4" xfId="21556"/>
    <cellStyle name="RowTitles1-Detail 4 6 7 4 2" xfId="21557"/>
    <cellStyle name="RowTitles1-Detail 4 6 7 5" xfId="21558"/>
    <cellStyle name="RowTitles1-Detail 4 6 8" xfId="21559"/>
    <cellStyle name="RowTitles1-Detail 4 6 8 2" xfId="21560"/>
    <cellStyle name="RowTitles1-Detail 4 6 9" xfId="21561"/>
    <cellStyle name="RowTitles1-Detail 4 6 9 2" xfId="21562"/>
    <cellStyle name="RowTitles1-Detail 4 6 9 2 2" xfId="21563"/>
    <cellStyle name="RowTitles1-Detail 4 6_STUD aligned by INSTIT" xfId="21564"/>
    <cellStyle name="RowTitles1-Detail 4 7" xfId="257"/>
    <cellStyle name="RowTitles1-Detail 4 7 2" xfId="21565"/>
    <cellStyle name="RowTitles1-Detail 4 7 2 2" xfId="21566"/>
    <cellStyle name="RowTitles1-Detail 4 7 2 2 2" xfId="21567"/>
    <cellStyle name="RowTitles1-Detail 4 7 2 2 2 2" xfId="21568"/>
    <cellStyle name="RowTitles1-Detail 4 7 2 2 3" xfId="21569"/>
    <cellStyle name="RowTitles1-Detail 4 7 2 3" xfId="21570"/>
    <cellStyle name="RowTitles1-Detail 4 7 2 3 2" xfId="21571"/>
    <cellStyle name="RowTitles1-Detail 4 7 2 3 2 2" xfId="21572"/>
    <cellStyle name="RowTitles1-Detail 4 7 2 4" xfId="21573"/>
    <cellStyle name="RowTitles1-Detail 4 7 2 4 2" xfId="21574"/>
    <cellStyle name="RowTitles1-Detail 4 7 2 5" xfId="21575"/>
    <cellStyle name="RowTitles1-Detail 4 7 3" xfId="21576"/>
    <cellStyle name="RowTitles1-Detail 4 7 3 2" xfId="21577"/>
    <cellStyle name="RowTitles1-Detail 4 7 3 2 2" xfId="21578"/>
    <cellStyle name="RowTitles1-Detail 4 7 3 2 2 2" xfId="21579"/>
    <cellStyle name="RowTitles1-Detail 4 7 3 2 3" xfId="21580"/>
    <cellStyle name="RowTitles1-Detail 4 7 3 3" xfId="21581"/>
    <cellStyle name="RowTitles1-Detail 4 7 3 3 2" xfId="21582"/>
    <cellStyle name="RowTitles1-Detail 4 7 3 3 2 2" xfId="21583"/>
    <cellStyle name="RowTitles1-Detail 4 7 3 4" xfId="21584"/>
    <cellStyle name="RowTitles1-Detail 4 7 3 4 2" xfId="21585"/>
    <cellStyle name="RowTitles1-Detail 4 7 3 5" xfId="21586"/>
    <cellStyle name="RowTitles1-Detail 4 7 4" xfId="21587"/>
    <cellStyle name="RowTitles1-Detail 4 7 4 2" xfId="21588"/>
    <cellStyle name="RowTitles1-Detail 4 7 5" xfId="21589"/>
    <cellStyle name="RowTitles1-Detail 4 7 5 2" xfId="21590"/>
    <cellStyle name="RowTitles1-Detail 4 7 5 2 2" xfId="21591"/>
    <cellStyle name="RowTitles1-Detail 4 7 5 3" xfId="21592"/>
    <cellStyle name="RowTitles1-Detail 4 7 6" xfId="21593"/>
    <cellStyle name="RowTitles1-Detail 4 7 6 2" xfId="21594"/>
    <cellStyle name="RowTitles1-Detail 4 7 6 2 2" xfId="21595"/>
    <cellStyle name="RowTitles1-Detail 4 7 7" xfId="21596"/>
    <cellStyle name="RowTitles1-Detail 4 8" xfId="258"/>
    <cellStyle name="RowTitles1-Detail 4 8 2" xfId="21597"/>
    <cellStyle name="RowTitles1-Detail 4 8 2 2" xfId="21598"/>
    <cellStyle name="RowTitles1-Detail 4 8 2 2 2" xfId="21599"/>
    <cellStyle name="RowTitles1-Detail 4 8 2 2 2 2" xfId="21600"/>
    <cellStyle name="RowTitles1-Detail 4 8 2 2 3" xfId="21601"/>
    <cellStyle name="RowTitles1-Detail 4 8 2 3" xfId="21602"/>
    <cellStyle name="RowTitles1-Detail 4 8 2 3 2" xfId="21603"/>
    <cellStyle name="RowTitles1-Detail 4 8 2 3 2 2" xfId="21604"/>
    <cellStyle name="RowTitles1-Detail 4 8 2 4" xfId="21605"/>
    <cellStyle name="RowTitles1-Detail 4 8 2 4 2" xfId="21606"/>
    <cellStyle name="RowTitles1-Detail 4 8 2 5" xfId="21607"/>
    <cellStyle name="RowTitles1-Detail 4 8 3" xfId="21608"/>
    <cellStyle name="RowTitles1-Detail 4 8 3 2" xfId="21609"/>
    <cellStyle name="RowTitles1-Detail 4 8 3 2 2" xfId="21610"/>
    <cellStyle name="RowTitles1-Detail 4 8 3 2 2 2" xfId="21611"/>
    <cellStyle name="RowTitles1-Detail 4 8 3 2 3" xfId="21612"/>
    <cellStyle name="RowTitles1-Detail 4 8 3 3" xfId="21613"/>
    <cellStyle name="RowTitles1-Detail 4 8 3 3 2" xfId="21614"/>
    <cellStyle name="RowTitles1-Detail 4 8 3 3 2 2" xfId="21615"/>
    <cellStyle name="RowTitles1-Detail 4 8 3 4" xfId="21616"/>
    <cellStyle name="RowTitles1-Detail 4 8 3 4 2" xfId="21617"/>
    <cellStyle name="RowTitles1-Detail 4 8 3 5" xfId="21618"/>
    <cellStyle name="RowTitles1-Detail 4 8 4" xfId="21619"/>
    <cellStyle name="RowTitles1-Detail 4 8 4 2" xfId="21620"/>
    <cellStyle name="RowTitles1-Detail 4 8 5" xfId="21621"/>
    <cellStyle name="RowTitles1-Detail 4 8 5 2" xfId="21622"/>
    <cellStyle name="RowTitles1-Detail 4 8 5 2 2" xfId="21623"/>
    <cellStyle name="RowTitles1-Detail 4 8 6" xfId="21624"/>
    <cellStyle name="RowTitles1-Detail 4 8 6 2" xfId="21625"/>
    <cellStyle name="RowTitles1-Detail 4 8 7" xfId="21626"/>
    <cellStyle name="RowTitles1-Detail 4 8 8" xfId="21627"/>
    <cellStyle name="RowTitles1-Detail 4 9" xfId="259"/>
    <cellStyle name="RowTitles1-Detail 4 9 2" xfId="21628"/>
    <cellStyle name="RowTitles1-Detail 4 9 2 2" xfId="21629"/>
    <cellStyle name="RowTitles1-Detail 4 9 2 2 2" xfId="21630"/>
    <cellStyle name="RowTitles1-Detail 4 9 2 2 2 2" xfId="21631"/>
    <cellStyle name="RowTitles1-Detail 4 9 2 2 3" xfId="21632"/>
    <cellStyle name="RowTitles1-Detail 4 9 2 3" xfId="21633"/>
    <cellStyle name="RowTitles1-Detail 4 9 2 3 2" xfId="21634"/>
    <cellStyle name="RowTitles1-Detail 4 9 2 3 2 2" xfId="21635"/>
    <cellStyle name="RowTitles1-Detail 4 9 2 4" xfId="21636"/>
    <cellStyle name="RowTitles1-Detail 4 9 2 4 2" xfId="21637"/>
    <cellStyle name="RowTitles1-Detail 4 9 2 5" xfId="21638"/>
    <cellStyle name="RowTitles1-Detail 4 9 3" xfId="21639"/>
    <cellStyle name="RowTitles1-Detail 4 9 3 2" xfId="21640"/>
    <cellStyle name="RowTitles1-Detail 4 9 3 2 2" xfId="21641"/>
    <cellStyle name="RowTitles1-Detail 4 9 3 2 2 2" xfId="21642"/>
    <cellStyle name="RowTitles1-Detail 4 9 3 2 3" xfId="21643"/>
    <cellStyle name="RowTitles1-Detail 4 9 3 3" xfId="21644"/>
    <cellStyle name="RowTitles1-Detail 4 9 3 3 2" xfId="21645"/>
    <cellStyle name="RowTitles1-Detail 4 9 3 3 2 2" xfId="21646"/>
    <cellStyle name="RowTitles1-Detail 4 9 3 4" xfId="21647"/>
    <cellStyle name="RowTitles1-Detail 4 9 3 4 2" xfId="21648"/>
    <cellStyle name="RowTitles1-Detail 4 9 3 5" xfId="21649"/>
    <cellStyle name="RowTitles1-Detail 4 9 4" xfId="21650"/>
    <cellStyle name="RowTitles1-Detail 4 9 4 2" xfId="21651"/>
    <cellStyle name="RowTitles1-Detail 4 9 5" xfId="21652"/>
    <cellStyle name="RowTitles1-Detail 4 9 5 2" xfId="21653"/>
    <cellStyle name="RowTitles1-Detail 4 9 5 2 2" xfId="21654"/>
    <cellStyle name="RowTitles1-Detail 4 9 5 3" xfId="21655"/>
    <cellStyle name="RowTitles1-Detail 4 9 6" xfId="21656"/>
    <cellStyle name="RowTitles1-Detail 4 9 6 2" xfId="21657"/>
    <cellStyle name="RowTitles1-Detail 4 9 6 2 2" xfId="21658"/>
    <cellStyle name="RowTitles1-Detail 4 9 7" xfId="21659"/>
    <cellStyle name="RowTitles1-Detail 4 9 7 2" xfId="21660"/>
    <cellStyle name="RowTitles1-Detail 4 9 8" xfId="21661"/>
    <cellStyle name="RowTitles1-Detail 4 9 9" xfId="21662"/>
    <cellStyle name="RowTitles1-Detail 4_STUD aligned by INSTIT" xfId="21663"/>
    <cellStyle name="RowTitles1-Detail 5" xfId="260"/>
    <cellStyle name="RowTitles1-Detail 5 10" xfId="410"/>
    <cellStyle name="RowTitles1-Detail 5 11" xfId="21664"/>
    <cellStyle name="RowTitles1-Detail 5 2" xfId="261"/>
    <cellStyle name="RowTitles1-Detail 5 2 2" xfId="21665"/>
    <cellStyle name="RowTitles1-Detail 5 2 2 2" xfId="21666"/>
    <cellStyle name="RowTitles1-Detail 5 2 2 2 2" xfId="21667"/>
    <cellStyle name="RowTitles1-Detail 5 2 2 2 2 2" xfId="21668"/>
    <cellStyle name="RowTitles1-Detail 5 2 2 2 3" xfId="21669"/>
    <cellStyle name="RowTitles1-Detail 5 2 2 3" xfId="21670"/>
    <cellStyle name="RowTitles1-Detail 5 2 2 3 2" xfId="21671"/>
    <cellStyle name="RowTitles1-Detail 5 2 2 3 2 2" xfId="21672"/>
    <cellStyle name="RowTitles1-Detail 5 2 2 4" xfId="21673"/>
    <cellStyle name="RowTitles1-Detail 5 2 2 4 2" xfId="21674"/>
    <cellStyle name="RowTitles1-Detail 5 2 2 5" xfId="21675"/>
    <cellStyle name="RowTitles1-Detail 5 2 3" xfId="21676"/>
    <cellStyle name="RowTitles1-Detail 5 2 3 2" xfId="21677"/>
    <cellStyle name="RowTitles1-Detail 5 2 3 2 2" xfId="21678"/>
    <cellStyle name="RowTitles1-Detail 5 2 3 2 2 2" xfId="21679"/>
    <cellStyle name="RowTitles1-Detail 5 2 3 2 3" xfId="21680"/>
    <cellStyle name="RowTitles1-Detail 5 2 3 3" xfId="21681"/>
    <cellStyle name="RowTitles1-Detail 5 2 3 3 2" xfId="21682"/>
    <cellStyle name="RowTitles1-Detail 5 2 3 3 2 2" xfId="21683"/>
    <cellStyle name="RowTitles1-Detail 5 2 3 4" xfId="21684"/>
    <cellStyle name="RowTitles1-Detail 5 2 3 4 2" xfId="21685"/>
    <cellStyle name="RowTitles1-Detail 5 2 3 5" xfId="21686"/>
    <cellStyle name="RowTitles1-Detail 5 2 4" xfId="21687"/>
    <cellStyle name="RowTitles1-Detail 5 2 4 2" xfId="21688"/>
    <cellStyle name="RowTitles1-Detail 5 2 5" xfId="21689"/>
    <cellStyle name="RowTitles1-Detail 5 2 5 2" xfId="21690"/>
    <cellStyle name="RowTitles1-Detail 5 2 5 2 2" xfId="21691"/>
    <cellStyle name="RowTitles1-Detail 5 2 6" xfId="21692"/>
    <cellStyle name="RowTitles1-Detail 5 3" xfId="262"/>
    <cellStyle name="RowTitles1-Detail 5 3 2" xfId="21693"/>
    <cellStyle name="RowTitles1-Detail 5 3 2 2" xfId="21694"/>
    <cellStyle name="RowTitles1-Detail 5 3 2 2 2" xfId="21695"/>
    <cellStyle name="RowTitles1-Detail 5 3 2 2 2 2" xfId="21696"/>
    <cellStyle name="RowTitles1-Detail 5 3 2 2 3" xfId="21697"/>
    <cellStyle name="RowTitles1-Detail 5 3 2 3" xfId="21698"/>
    <cellStyle name="RowTitles1-Detail 5 3 2 3 2" xfId="21699"/>
    <cellStyle name="RowTitles1-Detail 5 3 2 3 2 2" xfId="21700"/>
    <cellStyle name="RowTitles1-Detail 5 3 2 4" xfId="21701"/>
    <cellStyle name="RowTitles1-Detail 5 3 2 4 2" xfId="21702"/>
    <cellStyle name="RowTitles1-Detail 5 3 2 5" xfId="21703"/>
    <cellStyle name="RowTitles1-Detail 5 3 3" xfId="21704"/>
    <cellStyle name="RowTitles1-Detail 5 3 3 2" xfId="21705"/>
    <cellStyle name="RowTitles1-Detail 5 3 3 2 2" xfId="21706"/>
    <cellStyle name="RowTitles1-Detail 5 3 3 2 2 2" xfId="21707"/>
    <cellStyle name="RowTitles1-Detail 5 3 3 2 3" xfId="21708"/>
    <cellStyle name="RowTitles1-Detail 5 3 3 3" xfId="21709"/>
    <cellStyle name="RowTitles1-Detail 5 3 3 3 2" xfId="21710"/>
    <cellStyle name="RowTitles1-Detail 5 3 3 3 2 2" xfId="21711"/>
    <cellStyle name="RowTitles1-Detail 5 3 3 4" xfId="21712"/>
    <cellStyle name="RowTitles1-Detail 5 3 3 4 2" xfId="21713"/>
    <cellStyle name="RowTitles1-Detail 5 3 3 5" xfId="21714"/>
    <cellStyle name="RowTitles1-Detail 5 3 4" xfId="21715"/>
    <cellStyle name="RowTitles1-Detail 5 3 4 2" xfId="21716"/>
    <cellStyle name="RowTitles1-Detail 5 3 5" xfId="21717"/>
    <cellStyle name="RowTitles1-Detail 5 3 5 2" xfId="21718"/>
    <cellStyle name="RowTitles1-Detail 5 3 5 2 2" xfId="21719"/>
    <cellStyle name="RowTitles1-Detail 5 3 5 3" xfId="21720"/>
    <cellStyle name="RowTitles1-Detail 5 3 6" xfId="21721"/>
    <cellStyle name="RowTitles1-Detail 5 3 6 2" xfId="21722"/>
    <cellStyle name="RowTitles1-Detail 5 3 6 2 2" xfId="21723"/>
    <cellStyle name="RowTitles1-Detail 5 3 7" xfId="21724"/>
    <cellStyle name="RowTitles1-Detail 5 3 7 2" xfId="21725"/>
    <cellStyle name="RowTitles1-Detail 5 3 8" xfId="21726"/>
    <cellStyle name="RowTitles1-Detail 5 3 9" xfId="21727"/>
    <cellStyle name="RowTitles1-Detail 5 4" xfId="263"/>
    <cellStyle name="RowTitles1-Detail 5 4 2" xfId="21728"/>
    <cellStyle name="RowTitles1-Detail 5 4 2 2" xfId="21729"/>
    <cellStyle name="RowTitles1-Detail 5 4 2 2 2" xfId="21730"/>
    <cellStyle name="RowTitles1-Detail 5 4 2 2 2 2" xfId="21731"/>
    <cellStyle name="RowTitles1-Detail 5 4 2 2 3" xfId="21732"/>
    <cellStyle name="RowTitles1-Detail 5 4 2 3" xfId="21733"/>
    <cellStyle name="RowTitles1-Detail 5 4 2 3 2" xfId="21734"/>
    <cellStyle name="RowTitles1-Detail 5 4 2 3 2 2" xfId="21735"/>
    <cellStyle name="RowTitles1-Detail 5 4 2 4" xfId="21736"/>
    <cellStyle name="RowTitles1-Detail 5 4 2 4 2" xfId="21737"/>
    <cellStyle name="RowTitles1-Detail 5 4 2 5" xfId="21738"/>
    <cellStyle name="RowTitles1-Detail 5 4 3" xfId="21739"/>
    <cellStyle name="RowTitles1-Detail 5 4 3 2" xfId="21740"/>
    <cellStyle name="RowTitles1-Detail 5 4 3 2 2" xfId="21741"/>
    <cellStyle name="RowTitles1-Detail 5 4 3 2 2 2" xfId="21742"/>
    <cellStyle name="RowTitles1-Detail 5 4 3 2 3" xfId="21743"/>
    <cellStyle name="RowTitles1-Detail 5 4 3 3" xfId="21744"/>
    <cellStyle name="RowTitles1-Detail 5 4 3 3 2" xfId="21745"/>
    <cellStyle name="RowTitles1-Detail 5 4 3 3 2 2" xfId="21746"/>
    <cellStyle name="RowTitles1-Detail 5 4 3 4" xfId="21747"/>
    <cellStyle name="RowTitles1-Detail 5 4 3 4 2" xfId="21748"/>
    <cellStyle name="RowTitles1-Detail 5 4 3 5" xfId="21749"/>
    <cellStyle name="RowTitles1-Detail 5 4 4" xfId="21750"/>
    <cellStyle name="RowTitles1-Detail 5 4 4 2" xfId="21751"/>
    <cellStyle name="RowTitles1-Detail 5 4 4 2 2" xfId="21752"/>
    <cellStyle name="RowTitles1-Detail 5 4 4 3" xfId="21753"/>
    <cellStyle name="RowTitles1-Detail 5 4 5" xfId="21754"/>
    <cellStyle name="RowTitles1-Detail 5 4 5 2" xfId="21755"/>
    <cellStyle name="RowTitles1-Detail 5 4 5 2 2" xfId="21756"/>
    <cellStyle name="RowTitles1-Detail 5 4 6" xfId="21757"/>
    <cellStyle name="RowTitles1-Detail 5 4 6 2" xfId="21758"/>
    <cellStyle name="RowTitles1-Detail 5 4 7" xfId="21759"/>
    <cellStyle name="RowTitles1-Detail 5 4 8" xfId="21760"/>
    <cellStyle name="RowTitles1-Detail 5 5" xfId="264"/>
    <cellStyle name="RowTitles1-Detail 5 5 2" xfId="21761"/>
    <cellStyle name="RowTitles1-Detail 5 5 2 2" xfId="21762"/>
    <cellStyle name="RowTitles1-Detail 5 5 2 2 2" xfId="21763"/>
    <cellStyle name="RowTitles1-Detail 5 5 2 2 2 2" xfId="21764"/>
    <cellStyle name="RowTitles1-Detail 5 5 2 2 3" xfId="21765"/>
    <cellStyle name="RowTitles1-Detail 5 5 2 3" xfId="21766"/>
    <cellStyle name="RowTitles1-Detail 5 5 2 3 2" xfId="21767"/>
    <cellStyle name="RowTitles1-Detail 5 5 2 3 2 2" xfId="21768"/>
    <cellStyle name="RowTitles1-Detail 5 5 2 4" xfId="21769"/>
    <cellStyle name="RowTitles1-Detail 5 5 2 4 2" xfId="21770"/>
    <cellStyle name="RowTitles1-Detail 5 5 2 5" xfId="21771"/>
    <cellStyle name="RowTitles1-Detail 5 5 3" xfId="21772"/>
    <cellStyle name="RowTitles1-Detail 5 5 3 2" xfId="21773"/>
    <cellStyle name="RowTitles1-Detail 5 5 3 2 2" xfId="21774"/>
    <cellStyle name="RowTitles1-Detail 5 5 3 2 2 2" xfId="21775"/>
    <cellStyle name="RowTitles1-Detail 5 5 3 2 3" xfId="21776"/>
    <cellStyle name="RowTitles1-Detail 5 5 3 3" xfId="21777"/>
    <cellStyle name="RowTitles1-Detail 5 5 3 3 2" xfId="21778"/>
    <cellStyle name="RowTitles1-Detail 5 5 3 3 2 2" xfId="21779"/>
    <cellStyle name="RowTitles1-Detail 5 5 3 4" xfId="21780"/>
    <cellStyle name="RowTitles1-Detail 5 5 3 4 2" xfId="21781"/>
    <cellStyle name="RowTitles1-Detail 5 5 3 5" xfId="21782"/>
    <cellStyle name="RowTitles1-Detail 5 5 4" xfId="21783"/>
    <cellStyle name="RowTitles1-Detail 5 5 4 2" xfId="21784"/>
    <cellStyle name="RowTitles1-Detail 5 5 4 2 2" xfId="21785"/>
    <cellStyle name="RowTitles1-Detail 5 5 4 3" xfId="21786"/>
    <cellStyle name="RowTitles1-Detail 5 5 5" xfId="21787"/>
    <cellStyle name="RowTitles1-Detail 5 5 5 2" xfId="21788"/>
    <cellStyle name="RowTitles1-Detail 5 5 5 2 2" xfId="21789"/>
    <cellStyle name="RowTitles1-Detail 5 5 6" xfId="21790"/>
    <cellStyle name="RowTitles1-Detail 5 5 6 2" xfId="21791"/>
    <cellStyle name="RowTitles1-Detail 5 5 7" xfId="21792"/>
    <cellStyle name="RowTitles1-Detail 5 5 8" xfId="21793"/>
    <cellStyle name="RowTitles1-Detail 5 6" xfId="265"/>
    <cellStyle name="RowTitles1-Detail 5 6 2" xfId="21794"/>
    <cellStyle name="RowTitles1-Detail 5 6 2 2" xfId="21795"/>
    <cellStyle name="RowTitles1-Detail 5 6 2 2 2" xfId="21796"/>
    <cellStyle name="RowTitles1-Detail 5 6 2 2 2 2" xfId="21797"/>
    <cellStyle name="RowTitles1-Detail 5 6 2 2 3" xfId="21798"/>
    <cellStyle name="RowTitles1-Detail 5 6 2 3" xfId="21799"/>
    <cellStyle name="RowTitles1-Detail 5 6 2 3 2" xfId="21800"/>
    <cellStyle name="RowTitles1-Detail 5 6 2 3 2 2" xfId="21801"/>
    <cellStyle name="RowTitles1-Detail 5 6 2 4" xfId="21802"/>
    <cellStyle name="RowTitles1-Detail 5 6 2 4 2" xfId="21803"/>
    <cellStyle name="RowTitles1-Detail 5 6 2 5" xfId="21804"/>
    <cellStyle name="RowTitles1-Detail 5 6 3" xfId="21805"/>
    <cellStyle name="RowTitles1-Detail 5 6 3 2" xfId="21806"/>
    <cellStyle name="RowTitles1-Detail 5 6 3 2 2" xfId="21807"/>
    <cellStyle name="RowTitles1-Detail 5 6 3 2 2 2" xfId="21808"/>
    <cellStyle name="RowTitles1-Detail 5 6 3 2 3" xfId="21809"/>
    <cellStyle name="RowTitles1-Detail 5 6 3 3" xfId="21810"/>
    <cellStyle name="RowTitles1-Detail 5 6 3 3 2" xfId="21811"/>
    <cellStyle name="RowTitles1-Detail 5 6 3 3 2 2" xfId="21812"/>
    <cellStyle name="RowTitles1-Detail 5 6 3 4" xfId="21813"/>
    <cellStyle name="RowTitles1-Detail 5 6 3 4 2" xfId="21814"/>
    <cellStyle name="RowTitles1-Detail 5 6 3 5" xfId="21815"/>
    <cellStyle name="RowTitles1-Detail 5 6 4" xfId="21816"/>
    <cellStyle name="RowTitles1-Detail 5 6 4 2" xfId="21817"/>
    <cellStyle name="RowTitles1-Detail 5 6 4 2 2" xfId="21818"/>
    <cellStyle name="RowTitles1-Detail 5 6 4 3" xfId="21819"/>
    <cellStyle name="RowTitles1-Detail 5 6 5" xfId="21820"/>
    <cellStyle name="RowTitles1-Detail 5 6 5 2" xfId="21821"/>
    <cellStyle name="RowTitles1-Detail 5 6 5 2 2" xfId="21822"/>
    <cellStyle name="RowTitles1-Detail 5 6 6" xfId="21823"/>
    <cellStyle name="RowTitles1-Detail 5 6 6 2" xfId="21824"/>
    <cellStyle name="RowTitles1-Detail 5 6 7" xfId="21825"/>
    <cellStyle name="RowTitles1-Detail 5 6 8" xfId="21826"/>
    <cellStyle name="RowTitles1-Detail 5 7" xfId="266"/>
    <cellStyle name="RowTitles1-Detail 5 7 2" xfId="21827"/>
    <cellStyle name="RowTitles1-Detail 5 7 2 2" xfId="21828"/>
    <cellStyle name="RowTitles1-Detail 5 7 2 2 2" xfId="21829"/>
    <cellStyle name="RowTitles1-Detail 5 7 2 3" xfId="21830"/>
    <cellStyle name="RowTitles1-Detail 5 7 3" xfId="21831"/>
    <cellStyle name="RowTitles1-Detail 5 7 3 2" xfId="21832"/>
    <cellStyle name="RowTitles1-Detail 5 7 3 2 2" xfId="21833"/>
    <cellStyle name="RowTitles1-Detail 5 7 4" xfId="21834"/>
    <cellStyle name="RowTitles1-Detail 5 7 4 2" xfId="21835"/>
    <cellStyle name="RowTitles1-Detail 5 7 5" xfId="21836"/>
    <cellStyle name="RowTitles1-Detail 5 7 6" xfId="21837"/>
    <cellStyle name="RowTitles1-Detail 5 8" xfId="267"/>
    <cellStyle name="RowTitles1-Detail 5 8 2" xfId="21838"/>
    <cellStyle name="RowTitles1-Detail 5 8 3" xfId="21839"/>
    <cellStyle name="RowTitles1-Detail 5 9" xfId="268"/>
    <cellStyle name="RowTitles1-Detail 5 9 2" xfId="21840"/>
    <cellStyle name="RowTitles1-Detail 5 9 2 2" xfId="21841"/>
    <cellStyle name="RowTitles1-Detail 5 9 3" xfId="21842"/>
    <cellStyle name="RowTitles1-Detail 5_STUD aligned by INSTIT" xfId="21843"/>
    <cellStyle name="RowTitles1-Detail 6" xfId="269"/>
    <cellStyle name="RowTitles1-Detail 6 10" xfId="21844"/>
    <cellStyle name="RowTitles1-Detail 6 2" xfId="764"/>
    <cellStyle name="RowTitles1-Detail 6 2 2" xfId="21845"/>
    <cellStyle name="RowTitles1-Detail 6 2 2 2" xfId="21846"/>
    <cellStyle name="RowTitles1-Detail 6 2 2 2 2" xfId="21847"/>
    <cellStyle name="RowTitles1-Detail 6 2 2 2 2 2" xfId="21848"/>
    <cellStyle name="RowTitles1-Detail 6 2 2 2 3" xfId="21849"/>
    <cellStyle name="RowTitles1-Detail 6 2 2 3" xfId="21850"/>
    <cellStyle name="RowTitles1-Detail 6 2 2 3 2" xfId="21851"/>
    <cellStyle name="RowTitles1-Detail 6 2 2 3 2 2" xfId="21852"/>
    <cellStyle name="RowTitles1-Detail 6 2 2 4" xfId="21853"/>
    <cellStyle name="RowTitles1-Detail 6 2 2 4 2" xfId="21854"/>
    <cellStyle name="RowTitles1-Detail 6 2 2 5" xfId="21855"/>
    <cellStyle name="RowTitles1-Detail 6 2 3" xfId="21856"/>
    <cellStyle name="RowTitles1-Detail 6 2 3 2" xfId="21857"/>
    <cellStyle name="RowTitles1-Detail 6 2 3 2 2" xfId="21858"/>
    <cellStyle name="RowTitles1-Detail 6 2 3 2 2 2" xfId="21859"/>
    <cellStyle name="RowTitles1-Detail 6 2 3 2 3" xfId="21860"/>
    <cellStyle name="RowTitles1-Detail 6 2 3 3" xfId="21861"/>
    <cellStyle name="RowTitles1-Detail 6 2 3 3 2" xfId="21862"/>
    <cellStyle name="RowTitles1-Detail 6 2 3 3 2 2" xfId="21863"/>
    <cellStyle name="RowTitles1-Detail 6 2 3 4" xfId="21864"/>
    <cellStyle name="RowTitles1-Detail 6 2 3 4 2" xfId="21865"/>
    <cellStyle name="RowTitles1-Detail 6 2 3 5" xfId="21866"/>
    <cellStyle name="RowTitles1-Detail 6 2 4" xfId="21867"/>
    <cellStyle name="RowTitles1-Detail 6 2 4 2" xfId="21868"/>
    <cellStyle name="RowTitles1-Detail 6 2 5" xfId="21869"/>
    <cellStyle name="RowTitles1-Detail 6 2 5 2" xfId="21870"/>
    <cellStyle name="RowTitles1-Detail 6 2 5 2 2" xfId="21871"/>
    <cellStyle name="RowTitles1-Detail 6 2 5 3" xfId="21872"/>
    <cellStyle name="RowTitles1-Detail 6 2 6" xfId="21873"/>
    <cellStyle name="RowTitles1-Detail 6 2 6 2" xfId="21874"/>
    <cellStyle name="RowTitles1-Detail 6 2 6 2 2" xfId="21875"/>
    <cellStyle name="RowTitles1-Detail 6 2 7" xfId="21876"/>
    <cellStyle name="RowTitles1-Detail 6 2 7 2" xfId="21877"/>
    <cellStyle name="RowTitles1-Detail 6 2 8" xfId="21878"/>
    <cellStyle name="RowTitles1-Detail 6 2 9" xfId="21879"/>
    <cellStyle name="RowTitles1-Detail 6 3" xfId="21880"/>
    <cellStyle name="RowTitles1-Detail 6 3 2" xfId="21881"/>
    <cellStyle name="RowTitles1-Detail 6 3 2 2" xfId="21882"/>
    <cellStyle name="RowTitles1-Detail 6 3 2 2 2" xfId="21883"/>
    <cellStyle name="RowTitles1-Detail 6 3 2 2 2 2" xfId="21884"/>
    <cellStyle name="RowTitles1-Detail 6 3 2 2 3" xfId="21885"/>
    <cellStyle name="RowTitles1-Detail 6 3 2 3" xfId="21886"/>
    <cellStyle name="RowTitles1-Detail 6 3 2 3 2" xfId="21887"/>
    <cellStyle name="RowTitles1-Detail 6 3 2 3 2 2" xfId="21888"/>
    <cellStyle name="RowTitles1-Detail 6 3 2 4" xfId="21889"/>
    <cellStyle name="RowTitles1-Detail 6 3 2 4 2" xfId="21890"/>
    <cellStyle name="RowTitles1-Detail 6 3 2 5" xfId="21891"/>
    <cellStyle name="RowTitles1-Detail 6 3 3" xfId="21892"/>
    <cellStyle name="RowTitles1-Detail 6 3 3 2" xfId="21893"/>
    <cellStyle name="RowTitles1-Detail 6 3 3 2 2" xfId="21894"/>
    <cellStyle name="RowTitles1-Detail 6 3 3 2 2 2" xfId="21895"/>
    <cellStyle name="RowTitles1-Detail 6 3 3 2 3" xfId="21896"/>
    <cellStyle name="RowTitles1-Detail 6 3 3 3" xfId="21897"/>
    <cellStyle name="RowTitles1-Detail 6 3 3 3 2" xfId="21898"/>
    <cellStyle name="RowTitles1-Detail 6 3 3 3 2 2" xfId="21899"/>
    <cellStyle name="RowTitles1-Detail 6 3 3 4" xfId="21900"/>
    <cellStyle name="RowTitles1-Detail 6 3 3 4 2" xfId="21901"/>
    <cellStyle name="RowTitles1-Detail 6 3 3 5" xfId="21902"/>
    <cellStyle name="RowTitles1-Detail 6 3 4" xfId="21903"/>
    <cellStyle name="RowTitles1-Detail 6 3 4 2" xfId="21904"/>
    <cellStyle name="RowTitles1-Detail 6 3 5" xfId="21905"/>
    <cellStyle name="RowTitles1-Detail 6 3 5 2" xfId="21906"/>
    <cellStyle name="RowTitles1-Detail 6 3 5 2 2" xfId="21907"/>
    <cellStyle name="RowTitles1-Detail 6 4" xfId="21908"/>
    <cellStyle name="RowTitles1-Detail 6 4 2" xfId="21909"/>
    <cellStyle name="RowTitles1-Detail 6 4 2 2" xfId="21910"/>
    <cellStyle name="RowTitles1-Detail 6 4 2 2 2" xfId="21911"/>
    <cellStyle name="RowTitles1-Detail 6 4 2 2 2 2" xfId="21912"/>
    <cellStyle name="RowTitles1-Detail 6 4 2 2 3" xfId="21913"/>
    <cellStyle name="RowTitles1-Detail 6 4 2 3" xfId="21914"/>
    <cellStyle name="RowTitles1-Detail 6 4 2 3 2" xfId="21915"/>
    <cellStyle name="RowTitles1-Detail 6 4 2 3 2 2" xfId="21916"/>
    <cellStyle name="RowTitles1-Detail 6 4 2 4" xfId="21917"/>
    <cellStyle name="RowTitles1-Detail 6 4 2 4 2" xfId="21918"/>
    <cellStyle name="RowTitles1-Detail 6 4 2 5" xfId="21919"/>
    <cellStyle name="RowTitles1-Detail 6 4 3" xfId="21920"/>
    <cellStyle name="RowTitles1-Detail 6 4 3 2" xfId="21921"/>
    <cellStyle name="RowTitles1-Detail 6 4 3 2 2" xfId="21922"/>
    <cellStyle name="RowTitles1-Detail 6 4 3 2 2 2" xfId="21923"/>
    <cellStyle name="RowTitles1-Detail 6 4 3 2 3" xfId="21924"/>
    <cellStyle name="RowTitles1-Detail 6 4 3 3" xfId="21925"/>
    <cellStyle name="RowTitles1-Detail 6 4 3 3 2" xfId="21926"/>
    <cellStyle name="RowTitles1-Detail 6 4 3 3 2 2" xfId="21927"/>
    <cellStyle name="RowTitles1-Detail 6 4 3 4" xfId="21928"/>
    <cellStyle name="RowTitles1-Detail 6 4 3 4 2" xfId="21929"/>
    <cellStyle name="RowTitles1-Detail 6 4 3 5" xfId="21930"/>
    <cellStyle name="RowTitles1-Detail 6 4 4" xfId="21931"/>
    <cellStyle name="RowTitles1-Detail 6 4 4 2" xfId="21932"/>
    <cellStyle name="RowTitles1-Detail 6 4 4 2 2" xfId="21933"/>
    <cellStyle name="RowTitles1-Detail 6 4 4 3" xfId="21934"/>
    <cellStyle name="RowTitles1-Detail 6 4 5" xfId="21935"/>
    <cellStyle name="RowTitles1-Detail 6 4 5 2" xfId="21936"/>
    <cellStyle name="RowTitles1-Detail 6 4 5 2 2" xfId="21937"/>
    <cellStyle name="RowTitles1-Detail 6 4 6" xfId="21938"/>
    <cellStyle name="RowTitles1-Detail 6 4 6 2" xfId="21939"/>
    <cellStyle name="RowTitles1-Detail 6 4 7" xfId="21940"/>
    <cellStyle name="RowTitles1-Detail 6 5" xfId="21941"/>
    <cellStyle name="RowTitles1-Detail 6 5 2" xfId="21942"/>
    <cellStyle name="RowTitles1-Detail 6 5 2 2" xfId="21943"/>
    <cellStyle name="RowTitles1-Detail 6 5 2 2 2" xfId="21944"/>
    <cellStyle name="RowTitles1-Detail 6 5 2 2 2 2" xfId="21945"/>
    <cellStyle name="RowTitles1-Detail 6 5 2 2 3" xfId="21946"/>
    <cellStyle name="RowTitles1-Detail 6 5 2 3" xfId="21947"/>
    <cellStyle name="RowTitles1-Detail 6 5 2 3 2" xfId="21948"/>
    <cellStyle name="RowTitles1-Detail 6 5 2 3 2 2" xfId="21949"/>
    <cellStyle name="RowTitles1-Detail 6 5 2 4" xfId="21950"/>
    <cellStyle name="RowTitles1-Detail 6 5 2 4 2" xfId="21951"/>
    <cellStyle name="RowTitles1-Detail 6 5 2 5" xfId="21952"/>
    <cellStyle name="RowTitles1-Detail 6 5 3" xfId="21953"/>
    <cellStyle name="RowTitles1-Detail 6 5 3 2" xfId="21954"/>
    <cellStyle name="RowTitles1-Detail 6 5 3 2 2" xfId="21955"/>
    <cellStyle name="RowTitles1-Detail 6 5 3 2 2 2" xfId="21956"/>
    <cellStyle name="RowTitles1-Detail 6 5 3 2 3" xfId="21957"/>
    <cellStyle name="RowTitles1-Detail 6 5 3 3" xfId="21958"/>
    <cellStyle name="RowTitles1-Detail 6 5 3 3 2" xfId="21959"/>
    <cellStyle name="RowTitles1-Detail 6 5 3 3 2 2" xfId="21960"/>
    <cellStyle name="RowTitles1-Detail 6 5 3 4" xfId="21961"/>
    <cellStyle name="RowTitles1-Detail 6 5 3 4 2" xfId="21962"/>
    <cellStyle name="RowTitles1-Detail 6 5 3 5" xfId="21963"/>
    <cellStyle name="RowTitles1-Detail 6 5 4" xfId="21964"/>
    <cellStyle name="RowTitles1-Detail 6 5 4 2" xfId="21965"/>
    <cellStyle name="RowTitles1-Detail 6 5 4 2 2" xfId="21966"/>
    <cellStyle name="RowTitles1-Detail 6 5 4 3" xfId="21967"/>
    <cellStyle name="RowTitles1-Detail 6 5 5" xfId="21968"/>
    <cellStyle name="RowTitles1-Detail 6 5 5 2" xfId="21969"/>
    <cellStyle name="RowTitles1-Detail 6 5 5 2 2" xfId="21970"/>
    <cellStyle name="RowTitles1-Detail 6 5 6" xfId="21971"/>
    <cellStyle name="RowTitles1-Detail 6 5 6 2" xfId="21972"/>
    <cellStyle name="RowTitles1-Detail 6 5 7" xfId="21973"/>
    <cellStyle name="RowTitles1-Detail 6 6" xfId="21974"/>
    <cellStyle name="RowTitles1-Detail 6 6 2" xfId="21975"/>
    <cellStyle name="RowTitles1-Detail 6 6 2 2" xfId="21976"/>
    <cellStyle name="RowTitles1-Detail 6 6 2 2 2" xfId="21977"/>
    <cellStyle name="RowTitles1-Detail 6 6 2 2 2 2" xfId="21978"/>
    <cellStyle name="RowTitles1-Detail 6 6 2 2 3" xfId="21979"/>
    <cellStyle name="RowTitles1-Detail 6 6 2 3" xfId="21980"/>
    <cellStyle name="RowTitles1-Detail 6 6 2 3 2" xfId="21981"/>
    <cellStyle name="RowTitles1-Detail 6 6 2 3 2 2" xfId="21982"/>
    <cellStyle name="RowTitles1-Detail 6 6 2 4" xfId="21983"/>
    <cellStyle name="RowTitles1-Detail 6 6 2 4 2" xfId="21984"/>
    <cellStyle name="RowTitles1-Detail 6 6 2 5" xfId="21985"/>
    <cellStyle name="RowTitles1-Detail 6 6 3" xfId="21986"/>
    <cellStyle name="RowTitles1-Detail 6 6 3 2" xfId="21987"/>
    <cellStyle name="RowTitles1-Detail 6 6 3 2 2" xfId="21988"/>
    <cellStyle name="RowTitles1-Detail 6 6 3 2 2 2" xfId="21989"/>
    <cellStyle name="RowTitles1-Detail 6 6 3 2 3" xfId="21990"/>
    <cellStyle name="RowTitles1-Detail 6 6 3 3" xfId="21991"/>
    <cellStyle name="RowTitles1-Detail 6 6 3 3 2" xfId="21992"/>
    <cellStyle name="RowTitles1-Detail 6 6 3 3 2 2" xfId="21993"/>
    <cellStyle name="RowTitles1-Detail 6 6 3 4" xfId="21994"/>
    <cellStyle name="RowTitles1-Detail 6 6 3 4 2" xfId="21995"/>
    <cellStyle name="RowTitles1-Detail 6 6 3 5" xfId="21996"/>
    <cellStyle name="RowTitles1-Detail 6 6 4" xfId="21997"/>
    <cellStyle name="RowTitles1-Detail 6 6 4 2" xfId="21998"/>
    <cellStyle name="RowTitles1-Detail 6 6 4 2 2" xfId="21999"/>
    <cellStyle name="RowTitles1-Detail 6 6 4 3" xfId="22000"/>
    <cellStyle name="RowTitles1-Detail 6 6 5" xfId="22001"/>
    <cellStyle name="RowTitles1-Detail 6 6 5 2" xfId="22002"/>
    <cellStyle name="RowTitles1-Detail 6 6 5 2 2" xfId="22003"/>
    <cellStyle name="RowTitles1-Detail 6 6 6" xfId="22004"/>
    <cellStyle name="RowTitles1-Detail 6 6 6 2" xfId="22005"/>
    <cellStyle name="RowTitles1-Detail 6 6 7" xfId="22006"/>
    <cellStyle name="RowTitles1-Detail 6 7" xfId="22007"/>
    <cellStyle name="RowTitles1-Detail 6 7 2" xfId="22008"/>
    <cellStyle name="RowTitles1-Detail 6 7 2 2" xfId="22009"/>
    <cellStyle name="RowTitles1-Detail 6 7 2 2 2" xfId="22010"/>
    <cellStyle name="RowTitles1-Detail 6 7 2 3" xfId="22011"/>
    <cellStyle name="RowTitles1-Detail 6 7 3" xfId="22012"/>
    <cellStyle name="RowTitles1-Detail 6 7 3 2" xfId="22013"/>
    <cellStyle name="RowTitles1-Detail 6 7 3 2 2" xfId="22014"/>
    <cellStyle name="RowTitles1-Detail 6 7 4" xfId="22015"/>
    <cellStyle name="RowTitles1-Detail 6 7 4 2" xfId="22016"/>
    <cellStyle name="RowTitles1-Detail 6 7 5" xfId="22017"/>
    <cellStyle name="RowTitles1-Detail 6 8" xfId="22018"/>
    <cellStyle name="RowTitles1-Detail 6 8 2" xfId="22019"/>
    <cellStyle name="RowTitles1-Detail 6 8 2 2" xfId="22020"/>
    <cellStyle name="RowTitles1-Detail 6 8 2 2 2" xfId="22021"/>
    <cellStyle name="RowTitles1-Detail 6 8 2 3" xfId="22022"/>
    <cellStyle name="RowTitles1-Detail 6 8 3" xfId="22023"/>
    <cellStyle name="RowTitles1-Detail 6 8 3 2" xfId="22024"/>
    <cellStyle name="RowTitles1-Detail 6 8 3 2 2" xfId="22025"/>
    <cellStyle name="RowTitles1-Detail 6 8 4" xfId="22026"/>
    <cellStyle name="RowTitles1-Detail 6 8 4 2" xfId="22027"/>
    <cellStyle name="RowTitles1-Detail 6 8 5" xfId="22028"/>
    <cellStyle name="RowTitles1-Detail 6 9" xfId="22029"/>
    <cellStyle name="RowTitles1-Detail 6 9 2" xfId="22030"/>
    <cellStyle name="RowTitles1-Detail 6 9 2 2" xfId="22031"/>
    <cellStyle name="RowTitles1-Detail 6_STUD aligned by INSTIT" xfId="22032"/>
    <cellStyle name="RowTitles1-Detail 7" xfId="270"/>
    <cellStyle name="RowTitles1-Detail 7 10" xfId="22033"/>
    <cellStyle name="RowTitles1-Detail 7 2" xfId="765"/>
    <cellStyle name="RowTitles1-Detail 7 2 2" xfId="22034"/>
    <cellStyle name="RowTitles1-Detail 7 2 2 2" xfId="22035"/>
    <cellStyle name="RowTitles1-Detail 7 2 2 2 2" xfId="22036"/>
    <cellStyle name="RowTitles1-Detail 7 2 2 2 2 2" xfId="22037"/>
    <cellStyle name="RowTitles1-Detail 7 2 2 2 3" xfId="22038"/>
    <cellStyle name="RowTitles1-Detail 7 2 2 3" xfId="22039"/>
    <cellStyle name="RowTitles1-Detail 7 2 2 3 2" xfId="22040"/>
    <cellStyle name="RowTitles1-Detail 7 2 2 3 2 2" xfId="22041"/>
    <cellStyle name="RowTitles1-Detail 7 2 2 4" xfId="22042"/>
    <cellStyle name="RowTitles1-Detail 7 2 2 4 2" xfId="22043"/>
    <cellStyle name="RowTitles1-Detail 7 2 2 5" xfId="22044"/>
    <cellStyle name="RowTitles1-Detail 7 2 3" xfId="22045"/>
    <cellStyle name="RowTitles1-Detail 7 2 3 2" xfId="22046"/>
    <cellStyle name="RowTitles1-Detail 7 2 3 2 2" xfId="22047"/>
    <cellStyle name="RowTitles1-Detail 7 2 3 2 2 2" xfId="22048"/>
    <cellStyle name="RowTitles1-Detail 7 2 3 2 3" xfId="22049"/>
    <cellStyle name="RowTitles1-Detail 7 2 3 3" xfId="22050"/>
    <cellStyle name="RowTitles1-Detail 7 2 3 3 2" xfId="22051"/>
    <cellStyle name="RowTitles1-Detail 7 2 3 3 2 2" xfId="22052"/>
    <cellStyle name="RowTitles1-Detail 7 2 3 4" xfId="22053"/>
    <cellStyle name="RowTitles1-Detail 7 2 3 4 2" xfId="22054"/>
    <cellStyle name="RowTitles1-Detail 7 2 3 5" xfId="22055"/>
    <cellStyle name="RowTitles1-Detail 7 2 4" xfId="22056"/>
    <cellStyle name="RowTitles1-Detail 7 2 4 2" xfId="22057"/>
    <cellStyle name="RowTitles1-Detail 7 2 5" xfId="22058"/>
    <cellStyle name="RowTitles1-Detail 7 2 5 2" xfId="22059"/>
    <cellStyle name="RowTitles1-Detail 7 2 5 2 2" xfId="22060"/>
    <cellStyle name="RowTitles1-Detail 7 2 6" xfId="22061"/>
    <cellStyle name="RowTitles1-Detail 7 2 6 2" xfId="22062"/>
    <cellStyle name="RowTitles1-Detail 7 2 7" xfId="22063"/>
    <cellStyle name="RowTitles1-Detail 7 2 8" xfId="22064"/>
    <cellStyle name="RowTitles1-Detail 7 3" xfId="22065"/>
    <cellStyle name="RowTitles1-Detail 7 3 2" xfId="22066"/>
    <cellStyle name="RowTitles1-Detail 7 3 2 2" xfId="22067"/>
    <cellStyle name="RowTitles1-Detail 7 3 2 2 2" xfId="22068"/>
    <cellStyle name="RowTitles1-Detail 7 3 2 2 2 2" xfId="22069"/>
    <cellStyle name="RowTitles1-Detail 7 3 2 2 3" xfId="22070"/>
    <cellStyle name="RowTitles1-Detail 7 3 2 3" xfId="22071"/>
    <cellStyle name="RowTitles1-Detail 7 3 2 3 2" xfId="22072"/>
    <cellStyle name="RowTitles1-Detail 7 3 2 3 2 2" xfId="22073"/>
    <cellStyle name="RowTitles1-Detail 7 3 2 4" xfId="22074"/>
    <cellStyle name="RowTitles1-Detail 7 3 2 4 2" xfId="22075"/>
    <cellStyle name="RowTitles1-Detail 7 3 2 5" xfId="22076"/>
    <cellStyle name="RowTitles1-Detail 7 3 3" xfId="22077"/>
    <cellStyle name="RowTitles1-Detail 7 3 3 2" xfId="22078"/>
    <cellStyle name="RowTitles1-Detail 7 3 3 2 2" xfId="22079"/>
    <cellStyle name="RowTitles1-Detail 7 3 3 2 2 2" xfId="22080"/>
    <cellStyle name="RowTitles1-Detail 7 3 3 2 3" xfId="22081"/>
    <cellStyle name="RowTitles1-Detail 7 3 3 3" xfId="22082"/>
    <cellStyle name="RowTitles1-Detail 7 3 3 3 2" xfId="22083"/>
    <cellStyle name="RowTitles1-Detail 7 3 3 3 2 2" xfId="22084"/>
    <cellStyle name="RowTitles1-Detail 7 3 3 4" xfId="22085"/>
    <cellStyle name="RowTitles1-Detail 7 3 3 4 2" xfId="22086"/>
    <cellStyle name="RowTitles1-Detail 7 3 3 5" xfId="22087"/>
    <cellStyle name="RowTitles1-Detail 7 3 4" xfId="22088"/>
    <cellStyle name="RowTitles1-Detail 7 3 4 2" xfId="22089"/>
    <cellStyle name="RowTitles1-Detail 7 3 4 2 2" xfId="22090"/>
    <cellStyle name="RowTitles1-Detail 7 3 4 3" xfId="22091"/>
    <cellStyle name="RowTitles1-Detail 7 3 5" xfId="22092"/>
    <cellStyle name="RowTitles1-Detail 7 3 5 2" xfId="22093"/>
    <cellStyle name="RowTitles1-Detail 7 3 5 2 2" xfId="22094"/>
    <cellStyle name="RowTitles1-Detail 7 4" xfId="22095"/>
    <cellStyle name="RowTitles1-Detail 7 4 2" xfId="22096"/>
    <cellStyle name="RowTitles1-Detail 7 4 2 2" xfId="22097"/>
    <cellStyle name="RowTitles1-Detail 7 4 2 2 2" xfId="22098"/>
    <cellStyle name="RowTitles1-Detail 7 4 2 2 2 2" xfId="22099"/>
    <cellStyle name="RowTitles1-Detail 7 4 2 2 3" xfId="22100"/>
    <cellStyle name="RowTitles1-Detail 7 4 2 3" xfId="22101"/>
    <cellStyle name="RowTitles1-Detail 7 4 2 3 2" xfId="22102"/>
    <cellStyle name="RowTitles1-Detail 7 4 2 3 2 2" xfId="22103"/>
    <cellStyle name="RowTitles1-Detail 7 4 2 4" xfId="22104"/>
    <cellStyle name="RowTitles1-Detail 7 4 2 4 2" xfId="22105"/>
    <cellStyle name="RowTitles1-Detail 7 4 2 5" xfId="22106"/>
    <cellStyle name="RowTitles1-Detail 7 4 3" xfId="22107"/>
    <cellStyle name="RowTitles1-Detail 7 4 3 2" xfId="22108"/>
    <cellStyle name="RowTitles1-Detail 7 4 3 2 2" xfId="22109"/>
    <cellStyle name="RowTitles1-Detail 7 4 3 2 2 2" xfId="22110"/>
    <cellStyle name="RowTitles1-Detail 7 4 3 2 3" xfId="22111"/>
    <cellStyle name="RowTitles1-Detail 7 4 3 3" xfId="22112"/>
    <cellStyle name="RowTitles1-Detail 7 4 3 3 2" xfId="22113"/>
    <cellStyle name="RowTitles1-Detail 7 4 3 3 2 2" xfId="22114"/>
    <cellStyle name="RowTitles1-Detail 7 4 3 4" xfId="22115"/>
    <cellStyle name="RowTitles1-Detail 7 4 3 4 2" xfId="22116"/>
    <cellStyle name="RowTitles1-Detail 7 4 3 5" xfId="22117"/>
    <cellStyle name="RowTitles1-Detail 7 4 4" xfId="22118"/>
    <cellStyle name="RowTitles1-Detail 7 4 4 2" xfId="22119"/>
    <cellStyle name="RowTitles1-Detail 7 4 4 2 2" xfId="22120"/>
    <cellStyle name="RowTitles1-Detail 7 4 4 3" xfId="22121"/>
    <cellStyle name="RowTitles1-Detail 7 4 5" xfId="22122"/>
    <cellStyle name="RowTitles1-Detail 7 4 5 2" xfId="22123"/>
    <cellStyle name="RowTitles1-Detail 7 4 5 2 2" xfId="22124"/>
    <cellStyle name="RowTitles1-Detail 7 4 6" xfId="22125"/>
    <cellStyle name="RowTitles1-Detail 7 4 6 2" xfId="22126"/>
    <cellStyle name="RowTitles1-Detail 7 4 7" xfId="22127"/>
    <cellStyle name="RowTitles1-Detail 7 5" xfId="22128"/>
    <cellStyle name="RowTitles1-Detail 7 5 2" xfId="22129"/>
    <cellStyle name="RowTitles1-Detail 7 5 2 2" xfId="22130"/>
    <cellStyle name="RowTitles1-Detail 7 5 2 2 2" xfId="22131"/>
    <cellStyle name="RowTitles1-Detail 7 5 2 2 2 2" xfId="22132"/>
    <cellStyle name="RowTitles1-Detail 7 5 2 2 3" xfId="22133"/>
    <cellStyle name="RowTitles1-Detail 7 5 2 3" xfId="22134"/>
    <cellStyle name="RowTitles1-Detail 7 5 2 3 2" xfId="22135"/>
    <cellStyle name="RowTitles1-Detail 7 5 2 3 2 2" xfId="22136"/>
    <cellStyle name="RowTitles1-Detail 7 5 2 4" xfId="22137"/>
    <cellStyle name="RowTitles1-Detail 7 5 2 4 2" xfId="22138"/>
    <cellStyle name="RowTitles1-Detail 7 5 2 5" xfId="22139"/>
    <cellStyle name="RowTitles1-Detail 7 5 3" xfId="22140"/>
    <cellStyle name="RowTitles1-Detail 7 5 3 2" xfId="22141"/>
    <cellStyle name="RowTitles1-Detail 7 5 3 2 2" xfId="22142"/>
    <cellStyle name="RowTitles1-Detail 7 5 3 2 2 2" xfId="22143"/>
    <cellStyle name="RowTitles1-Detail 7 5 3 2 3" xfId="22144"/>
    <cellStyle name="RowTitles1-Detail 7 5 3 3" xfId="22145"/>
    <cellStyle name="RowTitles1-Detail 7 5 3 3 2" xfId="22146"/>
    <cellStyle name="RowTitles1-Detail 7 5 3 3 2 2" xfId="22147"/>
    <cellStyle name="RowTitles1-Detail 7 5 3 4" xfId="22148"/>
    <cellStyle name="RowTitles1-Detail 7 5 3 4 2" xfId="22149"/>
    <cellStyle name="RowTitles1-Detail 7 5 3 5" xfId="22150"/>
    <cellStyle name="RowTitles1-Detail 7 5 4" xfId="22151"/>
    <cellStyle name="RowTitles1-Detail 7 5 4 2" xfId="22152"/>
    <cellStyle name="RowTitles1-Detail 7 5 4 2 2" xfId="22153"/>
    <cellStyle name="RowTitles1-Detail 7 5 4 3" xfId="22154"/>
    <cellStyle name="RowTitles1-Detail 7 5 5" xfId="22155"/>
    <cellStyle name="RowTitles1-Detail 7 5 5 2" xfId="22156"/>
    <cellStyle name="RowTitles1-Detail 7 5 5 2 2" xfId="22157"/>
    <cellStyle name="RowTitles1-Detail 7 5 6" xfId="22158"/>
    <cellStyle name="RowTitles1-Detail 7 5 6 2" xfId="22159"/>
    <cellStyle name="RowTitles1-Detail 7 5 7" xfId="22160"/>
    <cellStyle name="RowTitles1-Detail 7 6" xfId="22161"/>
    <cellStyle name="RowTitles1-Detail 7 6 2" xfId="22162"/>
    <cellStyle name="RowTitles1-Detail 7 6 2 2" xfId="22163"/>
    <cellStyle name="RowTitles1-Detail 7 6 2 2 2" xfId="22164"/>
    <cellStyle name="RowTitles1-Detail 7 6 2 2 2 2" xfId="22165"/>
    <cellStyle name="RowTitles1-Detail 7 6 2 2 3" xfId="22166"/>
    <cellStyle name="RowTitles1-Detail 7 6 2 3" xfId="22167"/>
    <cellStyle name="RowTitles1-Detail 7 6 2 3 2" xfId="22168"/>
    <cellStyle name="RowTitles1-Detail 7 6 2 3 2 2" xfId="22169"/>
    <cellStyle name="RowTitles1-Detail 7 6 2 4" xfId="22170"/>
    <cellStyle name="RowTitles1-Detail 7 6 2 4 2" xfId="22171"/>
    <cellStyle name="RowTitles1-Detail 7 6 2 5" xfId="22172"/>
    <cellStyle name="RowTitles1-Detail 7 6 3" xfId="22173"/>
    <cellStyle name="RowTitles1-Detail 7 6 3 2" xfId="22174"/>
    <cellStyle name="RowTitles1-Detail 7 6 3 2 2" xfId="22175"/>
    <cellStyle name="RowTitles1-Detail 7 6 3 2 2 2" xfId="22176"/>
    <cellStyle name="RowTitles1-Detail 7 6 3 2 3" xfId="22177"/>
    <cellStyle name="RowTitles1-Detail 7 6 3 3" xfId="22178"/>
    <cellStyle name="RowTitles1-Detail 7 6 3 3 2" xfId="22179"/>
    <cellStyle name="RowTitles1-Detail 7 6 3 3 2 2" xfId="22180"/>
    <cellStyle name="RowTitles1-Detail 7 6 3 4" xfId="22181"/>
    <cellStyle name="RowTitles1-Detail 7 6 3 4 2" xfId="22182"/>
    <cellStyle name="RowTitles1-Detail 7 6 3 5" xfId="22183"/>
    <cellStyle name="RowTitles1-Detail 7 6 4" xfId="22184"/>
    <cellStyle name="RowTitles1-Detail 7 6 4 2" xfId="22185"/>
    <cellStyle name="RowTitles1-Detail 7 6 4 2 2" xfId="22186"/>
    <cellStyle name="RowTitles1-Detail 7 6 4 3" xfId="22187"/>
    <cellStyle name="RowTitles1-Detail 7 6 5" xfId="22188"/>
    <cellStyle name="RowTitles1-Detail 7 6 5 2" xfId="22189"/>
    <cellStyle name="RowTitles1-Detail 7 6 5 2 2" xfId="22190"/>
    <cellStyle name="RowTitles1-Detail 7 6 6" xfId="22191"/>
    <cellStyle name="RowTitles1-Detail 7 6 6 2" xfId="22192"/>
    <cellStyle name="RowTitles1-Detail 7 6 7" xfId="22193"/>
    <cellStyle name="RowTitles1-Detail 7 7" xfId="22194"/>
    <cellStyle name="RowTitles1-Detail 7 7 2" xfId="22195"/>
    <cellStyle name="RowTitles1-Detail 7 7 2 2" xfId="22196"/>
    <cellStyle name="RowTitles1-Detail 7 7 2 2 2" xfId="22197"/>
    <cellStyle name="RowTitles1-Detail 7 7 2 3" xfId="22198"/>
    <cellStyle name="RowTitles1-Detail 7 7 3" xfId="22199"/>
    <cellStyle name="RowTitles1-Detail 7 7 3 2" xfId="22200"/>
    <cellStyle name="RowTitles1-Detail 7 7 3 2 2" xfId="22201"/>
    <cellStyle name="RowTitles1-Detail 7 7 4" xfId="22202"/>
    <cellStyle name="RowTitles1-Detail 7 7 4 2" xfId="22203"/>
    <cellStyle name="RowTitles1-Detail 7 7 5" xfId="22204"/>
    <cellStyle name="RowTitles1-Detail 7 8" xfId="22205"/>
    <cellStyle name="RowTitles1-Detail 7 8 2" xfId="22206"/>
    <cellStyle name="RowTitles1-Detail 7 8 2 2" xfId="22207"/>
    <cellStyle name="RowTitles1-Detail 7 8 2 2 2" xfId="22208"/>
    <cellStyle name="RowTitles1-Detail 7 8 2 3" xfId="22209"/>
    <cellStyle name="RowTitles1-Detail 7 8 3" xfId="22210"/>
    <cellStyle name="RowTitles1-Detail 7 8 3 2" xfId="22211"/>
    <cellStyle name="RowTitles1-Detail 7 8 3 2 2" xfId="22212"/>
    <cellStyle name="RowTitles1-Detail 7 8 4" xfId="22213"/>
    <cellStyle name="RowTitles1-Detail 7 8 4 2" xfId="22214"/>
    <cellStyle name="RowTitles1-Detail 7 8 5" xfId="22215"/>
    <cellStyle name="RowTitles1-Detail 7 9" xfId="22216"/>
    <cellStyle name="RowTitles1-Detail 7 9 2" xfId="22217"/>
    <cellStyle name="RowTitles1-Detail 7 9 2 2" xfId="22218"/>
    <cellStyle name="RowTitles1-Detail 7_STUD aligned by INSTIT" xfId="22219"/>
    <cellStyle name="RowTitles1-Detail 8" xfId="271"/>
    <cellStyle name="RowTitles1-Detail 8 2" xfId="22220"/>
    <cellStyle name="RowTitles1-Detail 8 2 2" xfId="22221"/>
    <cellStyle name="RowTitles1-Detail 8 2 2 2" xfId="22222"/>
    <cellStyle name="RowTitles1-Detail 8 2 2 2 2" xfId="22223"/>
    <cellStyle name="RowTitles1-Detail 8 2 2 3" xfId="22224"/>
    <cellStyle name="RowTitles1-Detail 8 2 3" xfId="22225"/>
    <cellStyle name="RowTitles1-Detail 8 2 3 2" xfId="22226"/>
    <cellStyle name="RowTitles1-Detail 8 2 3 2 2" xfId="22227"/>
    <cellStyle name="RowTitles1-Detail 8 2 4" xfId="22228"/>
    <cellStyle name="RowTitles1-Detail 8 2 4 2" xfId="22229"/>
    <cellStyle name="RowTitles1-Detail 8 2 5" xfId="22230"/>
    <cellStyle name="RowTitles1-Detail 8 3" xfId="22231"/>
    <cellStyle name="RowTitles1-Detail 8 3 2" xfId="22232"/>
    <cellStyle name="RowTitles1-Detail 8 3 2 2" xfId="22233"/>
    <cellStyle name="RowTitles1-Detail 8 3 2 2 2" xfId="22234"/>
    <cellStyle name="RowTitles1-Detail 8 3 2 3" xfId="22235"/>
    <cellStyle name="RowTitles1-Detail 8 3 3" xfId="22236"/>
    <cellStyle name="RowTitles1-Detail 8 3 3 2" xfId="22237"/>
    <cellStyle name="RowTitles1-Detail 8 3 3 2 2" xfId="22238"/>
    <cellStyle name="RowTitles1-Detail 8 3 4" xfId="22239"/>
    <cellStyle name="RowTitles1-Detail 8 3 4 2" xfId="22240"/>
    <cellStyle name="RowTitles1-Detail 8 3 5" xfId="22241"/>
    <cellStyle name="RowTitles1-Detail 8 4" xfId="22242"/>
    <cellStyle name="RowTitles1-Detail 8 4 2" xfId="22243"/>
    <cellStyle name="RowTitles1-Detail 8 5" xfId="22244"/>
    <cellStyle name="RowTitles1-Detail 8 5 2" xfId="22245"/>
    <cellStyle name="RowTitles1-Detail 8 5 2 2" xfId="22246"/>
    <cellStyle name="RowTitles1-Detail 8 6" xfId="22247"/>
    <cellStyle name="RowTitles1-Detail 9" xfId="272"/>
    <cellStyle name="RowTitles1-Detail 9 2" xfId="22248"/>
    <cellStyle name="RowTitles1-Detail 9 2 2" xfId="22249"/>
    <cellStyle name="RowTitles1-Detail 9 2 2 2" xfId="22250"/>
    <cellStyle name="RowTitles1-Detail 9 2 2 2 2" xfId="22251"/>
    <cellStyle name="RowTitles1-Detail 9 2 2 3" xfId="22252"/>
    <cellStyle name="RowTitles1-Detail 9 2 3" xfId="22253"/>
    <cellStyle name="RowTitles1-Detail 9 2 3 2" xfId="22254"/>
    <cellStyle name="RowTitles1-Detail 9 2 3 2 2" xfId="22255"/>
    <cellStyle name="RowTitles1-Detail 9 2 4" xfId="22256"/>
    <cellStyle name="RowTitles1-Detail 9 2 4 2" xfId="22257"/>
    <cellStyle name="RowTitles1-Detail 9 2 5" xfId="22258"/>
    <cellStyle name="RowTitles1-Detail 9 3" xfId="22259"/>
    <cellStyle name="RowTitles1-Detail 9 3 2" xfId="22260"/>
    <cellStyle name="RowTitles1-Detail 9 3 2 2" xfId="22261"/>
    <cellStyle name="RowTitles1-Detail 9 3 2 2 2" xfId="22262"/>
    <cellStyle name="RowTitles1-Detail 9 3 2 3" xfId="22263"/>
    <cellStyle name="RowTitles1-Detail 9 3 3" xfId="22264"/>
    <cellStyle name="RowTitles1-Detail 9 3 3 2" xfId="22265"/>
    <cellStyle name="RowTitles1-Detail 9 3 3 2 2" xfId="22266"/>
    <cellStyle name="RowTitles1-Detail 9 3 4" xfId="22267"/>
    <cellStyle name="RowTitles1-Detail 9 3 4 2" xfId="22268"/>
    <cellStyle name="RowTitles1-Detail 9 3 5" xfId="22269"/>
    <cellStyle name="RowTitles1-Detail 9 4" xfId="22270"/>
    <cellStyle name="RowTitles1-Detail 9 4 2" xfId="22271"/>
    <cellStyle name="RowTitles1-Detail 9 5" xfId="22272"/>
    <cellStyle name="RowTitles1-Detail 9 5 2" xfId="22273"/>
    <cellStyle name="RowTitles1-Detail 9 5 2 2" xfId="22274"/>
    <cellStyle name="RowTitles1-Detail 9 5 3" xfId="22275"/>
    <cellStyle name="RowTitles1-Detail 9 6" xfId="22276"/>
    <cellStyle name="RowTitles1-Detail 9 6 2" xfId="22277"/>
    <cellStyle name="RowTitles1-Detail 9 6 2 2" xfId="22278"/>
    <cellStyle name="RowTitles1-Detail 9 7" xfId="22279"/>
    <cellStyle name="RowTitles1-Detail 9 7 2" xfId="22280"/>
    <cellStyle name="RowTitles1-Detail 9 8" xfId="22281"/>
    <cellStyle name="RowTitles1-Detail 9 9" xfId="22282"/>
    <cellStyle name="RowTitles1-Detail_STUD aligned by INSTIT" xfId="22283"/>
    <cellStyle name="RowTitles-Col2" xfId="273"/>
    <cellStyle name="RowTitles-Col2 10" xfId="274"/>
    <cellStyle name="RowTitles-Col2 10 2" xfId="22284"/>
    <cellStyle name="RowTitles-Col2 10 2 2" xfId="22285"/>
    <cellStyle name="RowTitles-Col2 10 2 2 2" xfId="22286"/>
    <cellStyle name="RowTitles-Col2 10 2 2 3" xfId="22287"/>
    <cellStyle name="RowTitles-Col2 10 2 3" xfId="22288"/>
    <cellStyle name="RowTitles-Col2 10 2 3 2" xfId="22289"/>
    <cellStyle name="RowTitles-Col2 10 2 3 2 2" xfId="22290"/>
    <cellStyle name="RowTitles-Col2 10 2 4" xfId="22291"/>
    <cellStyle name="RowTitles-Col2 10 3" xfId="22292"/>
    <cellStyle name="RowTitles-Col2 10 3 2" xfId="22293"/>
    <cellStyle name="RowTitles-Col2 10 3 2 2" xfId="22294"/>
    <cellStyle name="RowTitles-Col2 10 3 2 3" xfId="22295"/>
    <cellStyle name="RowTitles-Col2 10 3 3" xfId="22296"/>
    <cellStyle name="RowTitles-Col2 10 3 3 2" xfId="22297"/>
    <cellStyle name="RowTitles-Col2 10 3 3 2 2" xfId="22298"/>
    <cellStyle name="RowTitles-Col2 10 3 4" xfId="22299"/>
    <cellStyle name="RowTitles-Col2 10 4" xfId="22300"/>
    <cellStyle name="RowTitles-Col2 10 4 2" xfId="22301"/>
    <cellStyle name="RowTitles-Col2 10 4 3" xfId="22302"/>
    <cellStyle name="RowTitles-Col2 10 5" xfId="22303"/>
    <cellStyle name="RowTitles-Col2 10 5 2" xfId="22304"/>
    <cellStyle name="RowTitles-Col2 10 5 2 2" xfId="22305"/>
    <cellStyle name="RowTitles-Col2 10 6" xfId="22306"/>
    <cellStyle name="RowTitles-Col2 10 6 2" xfId="22307"/>
    <cellStyle name="RowTitles-Col2 10 7" xfId="22308"/>
    <cellStyle name="RowTitles-Col2 11" xfId="275"/>
    <cellStyle name="RowTitles-Col2 11 2" xfId="22309"/>
    <cellStyle name="RowTitles-Col2 11 2 2" xfId="22310"/>
    <cellStyle name="RowTitles-Col2 11 2 2 2" xfId="22311"/>
    <cellStyle name="RowTitles-Col2 11 2 2 3" xfId="22312"/>
    <cellStyle name="RowTitles-Col2 11 2 3" xfId="22313"/>
    <cellStyle name="RowTitles-Col2 11 2 3 2" xfId="22314"/>
    <cellStyle name="RowTitles-Col2 11 2 3 2 2" xfId="22315"/>
    <cellStyle name="RowTitles-Col2 11 2 4" xfId="22316"/>
    <cellStyle name="RowTitles-Col2 11 3" xfId="22317"/>
    <cellStyle name="RowTitles-Col2 11 3 2" xfId="22318"/>
    <cellStyle name="RowTitles-Col2 11 3 2 2" xfId="22319"/>
    <cellStyle name="RowTitles-Col2 11 3 2 3" xfId="22320"/>
    <cellStyle name="RowTitles-Col2 11 3 3" xfId="22321"/>
    <cellStyle name="RowTitles-Col2 11 3 3 2" xfId="22322"/>
    <cellStyle name="RowTitles-Col2 11 3 3 2 2" xfId="22323"/>
    <cellStyle name="RowTitles-Col2 11 3 4" xfId="22324"/>
    <cellStyle name="RowTitles-Col2 11 4" xfId="22325"/>
    <cellStyle name="RowTitles-Col2 11 4 2" xfId="22326"/>
    <cellStyle name="RowTitles-Col2 11 4 3" xfId="22327"/>
    <cellStyle name="RowTitles-Col2 11 5" xfId="22328"/>
    <cellStyle name="RowTitles-Col2 11 5 2" xfId="22329"/>
    <cellStyle name="RowTitles-Col2 11 5 2 2" xfId="22330"/>
    <cellStyle name="RowTitles-Col2 11 6" xfId="22331"/>
    <cellStyle name="RowTitles-Col2 11 6 2" xfId="22332"/>
    <cellStyle name="RowTitles-Col2 11 7" xfId="22333"/>
    <cellStyle name="RowTitles-Col2 12" xfId="398"/>
    <cellStyle name="RowTitles-Col2 12 2" xfId="22334"/>
    <cellStyle name="RowTitles-Col2 12 2 2" xfId="22335"/>
    <cellStyle name="RowTitles-Col2 12 2 3" xfId="22336"/>
    <cellStyle name="RowTitles-Col2 12 3" xfId="22337"/>
    <cellStyle name="RowTitles-Col2 12 3 2" xfId="22338"/>
    <cellStyle name="RowTitles-Col2 12 3 2 2" xfId="22339"/>
    <cellStyle name="RowTitles-Col2 12 4" xfId="22340"/>
    <cellStyle name="RowTitles-Col2 12 5" xfId="22341"/>
    <cellStyle name="RowTitles-Col2 13" xfId="22342"/>
    <cellStyle name="RowTitles-Col2 14" xfId="22343"/>
    <cellStyle name="RowTitles-Col2 15" xfId="22344"/>
    <cellStyle name="RowTitles-Col2 2" xfId="276"/>
    <cellStyle name="RowTitles-Col2 2 10" xfId="422"/>
    <cellStyle name="RowTitles-Col2 2 10 2" xfId="22345"/>
    <cellStyle name="RowTitles-Col2 2 10 2 2" xfId="22346"/>
    <cellStyle name="RowTitles-Col2 2 10 2 2 2" xfId="22347"/>
    <cellStyle name="RowTitles-Col2 2 10 2 2 3" xfId="22348"/>
    <cellStyle name="RowTitles-Col2 2 10 2 3" xfId="22349"/>
    <cellStyle name="RowTitles-Col2 2 10 2 3 2" xfId="22350"/>
    <cellStyle name="RowTitles-Col2 2 10 2 3 2 2" xfId="22351"/>
    <cellStyle name="RowTitles-Col2 2 10 2 4" xfId="22352"/>
    <cellStyle name="RowTitles-Col2 2 10 3" xfId="22353"/>
    <cellStyle name="RowTitles-Col2 2 10 3 2" xfId="22354"/>
    <cellStyle name="RowTitles-Col2 2 10 3 2 2" xfId="22355"/>
    <cellStyle name="RowTitles-Col2 2 10 3 2 3" xfId="22356"/>
    <cellStyle name="RowTitles-Col2 2 10 3 3" xfId="22357"/>
    <cellStyle name="RowTitles-Col2 2 10 3 3 2" xfId="22358"/>
    <cellStyle name="RowTitles-Col2 2 10 3 3 2 2" xfId="22359"/>
    <cellStyle name="RowTitles-Col2 2 10 3 4" xfId="22360"/>
    <cellStyle name="RowTitles-Col2 2 10 4" xfId="22361"/>
    <cellStyle name="RowTitles-Col2 2 10 4 2" xfId="22362"/>
    <cellStyle name="RowTitles-Col2 2 10 4 3" xfId="22363"/>
    <cellStyle name="RowTitles-Col2 2 10 5" xfId="22364"/>
    <cellStyle name="RowTitles-Col2 2 10 5 2" xfId="22365"/>
    <cellStyle name="RowTitles-Col2 2 10 5 2 2" xfId="22366"/>
    <cellStyle name="RowTitles-Col2 2 10 6" xfId="22367"/>
    <cellStyle name="RowTitles-Col2 2 10 6 2" xfId="22368"/>
    <cellStyle name="RowTitles-Col2 2 10 7" xfId="22369"/>
    <cellStyle name="RowTitles-Col2 2 11" xfId="22370"/>
    <cellStyle name="RowTitles-Col2 2 11 2" xfId="22371"/>
    <cellStyle name="RowTitles-Col2 2 11 2 2" xfId="22372"/>
    <cellStyle name="RowTitles-Col2 2 11 2 2 2" xfId="22373"/>
    <cellStyle name="RowTitles-Col2 2 11 2 2 3" xfId="22374"/>
    <cellStyle name="RowTitles-Col2 2 11 2 3" xfId="22375"/>
    <cellStyle name="RowTitles-Col2 2 11 2 3 2" xfId="22376"/>
    <cellStyle name="RowTitles-Col2 2 11 2 3 2 2" xfId="22377"/>
    <cellStyle name="RowTitles-Col2 2 11 2 4" xfId="22378"/>
    <cellStyle name="RowTitles-Col2 2 11 3" xfId="22379"/>
    <cellStyle name="RowTitles-Col2 2 11 3 2" xfId="22380"/>
    <cellStyle name="RowTitles-Col2 2 11 3 2 2" xfId="22381"/>
    <cellStyle name="RowTitles-Col2 2 11 3 2 3" xfId="22382"/>
    <cellStyle name="RowTitles-Col2 2 11 3 3" xfId="22383"/>
    <cellStyle name="RowTitles-Col2 2 11 3 3 2" xfId="22384"/>
    <cellStyle name="RowTitles-Col2 2 11 3 3 2 2" xfId="22385"/>
    <cellStyle name="RowTitles-Col2 2 11 3 4" xfId="22386"/>
    <cellStyle name="RowTitles-Col2 2 11 4" xfId="22387"/>
    <cellStyle name="RowTitles-Col2 2 11 4 2" xfId="22388"/>
    <cellStyle name="RowTitles-Col2 2 11 4 3" xfId="22389"/>
    <cellStyle name="RowTitles-Col2 2 11 5" xfId="22390"/>
    <cellStyle name="RowTitles-Col2 2 11 5 2" xfId="22391"/>
    <cellStyle name="RowTitles-Col2 2 11 5 2 2" xfId="22392"/>
    <cellStyle name="RowTitles-Col2 2 11 6" xfId="22393"/>
    <cellStyle name="RowTitles-Col2 2 11 6 2" xfId="22394"/>
    <cellStyle name="RowTitles-Col2 2 12" xfId="22395"/>
    <cellStyle name="RowTitles-Col2 2 12 2" xfId="22396"/>
    <cellStyle name="RowTitles-Col2 2 12 2 2" xfId="22397"/>
    <cellStyle name="RowTitles-Col2 2 12 2 3" xfId="22398"/>
    <cellStyle name="RowTitles-Col2 2 12 3" xfId="22399"/>
    <cellStyle name="RowTitles-Col2 2 12 3 2" xfId="22400"/>
    <cellStyle name="RowTitles-Col2 2 12 3 2 2" xfId="22401"/>
    <cellStyle name="RowTitles-Col2 2 12 4" xfId="22402"/>
    <cellStyle name="RowTitles-Col2 2 13" xfId="22403"/>
    <cellStyle name="RowTitles-Col2 2 14" xfId="22404"/>
    <cellStyle name="RowTitles-Col2 2 15" xfId="22405"/>
    <cellStyle name="RowTitles-Col2 2 2" xfId="277"/>
    <cellStyle name="RowTitles-Col2 2 2 10" xfId="22406"/>
    <cellStyle name="RowTitles-Col2 2 2 10 2" xfId="22407"/>
    <cellStyle name="RowTitles-Col2 2 2 10 2 2" xfId="22408"/>
    <cellStyle name="RowTitles-Col2 2 2 10 2 2 2" xfId="22409"/>
    <cellStyle name="RowTitles-Col2 2 2 10 2 2 3" xfId="22410"/>
    <cellStyle name="RowTitles-Col2 2 2 10 2 3" xfId="22411"/>
    <cellStyle name="RowTitles-Col2 2 2 10 2 3 2" xfId="22412"/>
    <cellStyle name="RowTitles-Col2 2 2 10 2 3 2 2" xfId="22413"/>
    <cellStyle name="RowTitles-Col2 2 2 10 2 4" xfId="22414"/>
    <cellStyle name="RowTitles-Col2 2 2 10 3" xfId="22415"/>
    <cellStyle name="RowTitles-Col2 2 2 10 3 2" xfId="22416"/>
    <cellStyle name="RowTitles-Col2 2 2 10 3 2 2" xfId="22417"/>
    <cellStyle name="RowTitles-Col2 2 2 10 3 2 3" xfId="22418"/>
    <cellStyle name="RowTitles-Col2 2 2 10 3 3" xfId="22419"/>
    <cellStyle name="RowTitles-Col2 2 2 10 3 3 2" xfId="22420"/>
    <cellStyle name="RowTitles-Col2 2 2 10 3 3 2 2" xfId="22421"/>
    <cellStyle name="RowTitles-Col2 2 2 10 3 4" xfId="22422"/>
    <cellStyle name="RowTitles-Col2 2 2 10 4" xfId="22423"/>
    <cellStyle name="RowTitles-Col2 2 2 10 4 2" xfId="22424"/>
    <cellStyle name="RowTitles-Col2 2 2 10 4 3" xfId="22425"/>
    <cellStyle name="RowTitles-Col2 2 2 10 5" xfId="22426"/>
    <cellStyle name="RowTitles-Col2 2 2 10 5 2" xfId="22427"/>
    <cellStyle name="RowTitles-Col2 2 2 10 5 2 2" xfId="22428"/>
    <cellStyle name="RowTitles-Col2 2 2 10 6" xfId="22429"/>
    <cellStyle name="RowTitles-Col2 2 2 10 6 2" xfId="22430"/>
    <cellStyle name="RowTitles-Col2 2 2 11" xfId="22431"/>
    <cellStyle name="RowTitles-Col2 2 2 11 2" xfId="22432"/>
    <cellStyle name="RowTitles-Col2 2 2 11 2 2" xfId="22433"/>
    <cellStyle name="RowTitles-Col2 2 2 11 2 3" xfId="22434"/>
    <cellStyle name="RowTitles-Col2 2 2 11 3" xfId="22435"/>
    <cellStyle name="RowTitles-Col2 2 2 11 3 2" xfId="22436"/>
    <cellStyle name="RowTitles-Col2 2 2 11 3 2 2" xfId="22437"/>
    <cellStyle name="RowTitles-Col2 2 2 11 4" xfId="22438"/>
    <cellStyle name="RowTitles-Col2 2 2 12" xfId="22439"/>
    <cellStyle name="RowTitles-Col2 2 2 13" xfId="22440"/>
    <cellStyle name="RowTitles-Col2 2 2 2" xfId="766"/>
    <cellStyle name="RowTitles-Col2 2 2 2 10" xfId="22441"/>
    <cellStyle name="RowTitles-Col2 2 2 2 10 2" xfId="22442"/>
    <cellStyle name="RowTitles-Col2 2 2 2 10 2 2" xfId="22443"/>
    <cellStyle name="RowTitles-Col2 2 2 2 10 2 3" xfId="22444"/>
    <cellStyle name="RowTitles-Col2 2 2 2 10 3" xfId="22445"/>
    <cellStyle name="RowTitles-Col2 2 2 2 10 3 2" xfId="22446"/>
    <cellStyle name="RowTitles-Col2 2 2 2 10 3 2 2" xfId="22447"/>
    <cellStyle name="RowTitles-Col2 2 2 2 10 4" xfId="22448"/>
    <cellStyle name="RowTitles-Col2 2 2 2 11" xfId="22449"/>
    <cellStyle name="RowTitles-Col2 2 2 2 12" xfId="22450"/>
    <cellStyle name="RowTitles-Col2 2 2 2 2" xfId="767"/>
    <cellStyle name="RowTitles-Col2 2 2 2 2 2" xfId="768"/>
    <cellStyle name="RowTitles-Col2 2 2 2 2 2 2" xfId="22451"/>
    <cellStyle name="RowTitles-Col2 2 2 2 2 2 2 2" xfId="22452"/>
    <cellStyle name="RowTitles-Col2 2 2 2 2 2 2 2 2" xfId="22453"/>
    <cellStyle name="RowTitles-Col2 2 2 2 2 2 2 2 3" xfId="22454"/>
    <cellStyle name="RowTitles-Col2 2 2 2 2 2 2 3" xfId="22455"/>
    <cellStyle name="RowTitles-Col2 2 2 2 2 2 2 3 2" xfId="22456"/>
    <cellStyle name="RowTitles-Col2 2 2 2 2 2 2 3 2 2" xfId="22457"/>
    <cellStyle name="RowTitles-Col2 2 2 2 2 2 2 4" xfId="22458"/>
    <cellStyle name="RowTitles-Col2 2 2 2 2 2 3" xfId="22459"/>
    <cellStyle name="RowTitles-Col2 2 2 2 2 2 3 2" xfId="22460"/>
    <cellStyle name="RowTitles-Col2 2 2 2 2 2 3 2 2" xfId="22461"/>
    <cellStyle name="RowTitles-Col2 2 2 2 2 2 3 2 3" xfId="22462"/>
    <cellStyle name="RowTitles-Col2 2 2 2 2 2 3 3" xfId="22463"/>
    <cellStyle name="RowTitles-Col2 2 2 2 2 2 3 3 2" xfId="22464"/>
    <cellStyle name="RowTitles-Col2 2 2 2 2 2 3 3 2 2" xfId="22465"/>
    <cellStyle name="RowTitles-Col2 2 2 2 2 2 3 4" xfId="22466"/>
    <cellStyle name="RowTitles-Col2 2 2 2 2 2 3 4 2" xfId="22467"/>
    <cellStyle name="RowTitles-Col2 2 2 2 2 2 4" xfId="22468"/>
    <cellStyle name="RowTitles-Col2 2 2 2 2 2 5" xfId="22469"/>
    <cellStyle name="RowTitles-Col2 2 2 2 2 3" xfId="769"/>
    <cellStyle name="RowTitles-Col2 2 2 2 2 3 2" xfId="22470"/>
    <cellStyle name="RowTitles-Col2 2 2 2 2 3 2 2" xfId="22471"/>
    <cellStyle name="RowTitles-Col2 2 2 2 2 3 2 2 2" xfId="22472"/>
    <cellStyle name="RowTitles-Col2 2 2 2 2 3 2 2 3" xfId="22473"/>
    <cellStyle name="RowTitles-Col2 2 2 2 2 3 2 3" xfId="22474"/>
    <cellStyle name="RowTitles-Col2 2 2 2 2 3 2 3 2" xfId="22475"/>
    <cellStyle name="RowTitles-Col2 2 2 2 2 3 2 3 2 2" xfId="22476"/>
    <cellStyle name="RowTitles-Col2 2 2 2 2 3 2 4" xfId="22477"/>
    <cellStyle name="RowTitles-Col2 2 2 2 2 3 3" xfId="22478"/>
    <cellStyle name="RowTitles-Col2 2 2 2 2 3 3 2" xfId="22479"/>
    <cellStyle name="RowTitles-Col2 2 2 2 2 3 3 2 2" xfId="22480"/>
    <cellStyle name="RowTitles-Col2 2 2 2 2 3 3 2 3" xfId="22481"/>
    <cellStyle name="RowTitles-Col2 2 2 2 2 3 3 3" xfId="22482"/>
    <cellStyle name="RowTitles-Col2 2 2 2 2 3 3 3 2" xfId="22483"/>
    <cellStyle name="RowTitles-Col2 2 2 2 2 3 3 3 2 2" xfId="22484"/>
    <cellStyle name="RowTitles-Col2 2 2 2 2 3 3 4" xfId="22485"/>
    <cellStyle name="RowTitles-Col2 2 2 2 2 3 3 4 2" xfId="22486"/>
    <cellStyle name="RowTitles-Col2 2 2 2 2 3 4" xfId="22487"/>
    <cellStyle name="RowTitles-Col2 2 2 2 2 3 5" xfId="22488"/>
    <cellStyle name="RowTitles-Col2 2 2 2 2 3 5 2" xfId="22489"/>
    <cellStyle name="RowTitles-Col2 2 2 2 2 3 5 3" xfId="22490"/>
    <cellStyle name="RowTitles-Col2 2 2 2 2 3 6" xfId="22491"/>
    <cellStyle name="RowTitles-Col2 2 2 2 2 3 6 2" xfId="22492"/>
    <cellStyle name="RowTitles-Col2 2 2 2 2 3 6 2 2" xfId="22493"/>
    <cellStyle name="RowTitles-Col2 2 2 2 2 3 7" xfId="22494"/>
    <cellStyle name="RowTitles-Col2 2 2 2 2 3 7 2" xfId="22495"/>
    <cellStyle name="RowTitles-Col2 2 2 2 2 3 8" xfId="22496"/>
    <cellStyle name="RowTitles-Col2 2 2 2 2 4" xfId="22497"/>
    <cellStyle name="RowTitles-Col2 2 2 2 2 4 2" xfId="22498"/>
    <cellStyle name="RowTitles-Col2 2 2 2 2 4 2 2" xfId="22499"/>
    <cellStyle name="RowTitles-Col2 2 2 2 2 4 2 2 2" xfId="22500"/>
    <cellStyle name="RowTitles-Col2 2 2 2 2 4 2 2 3" xfId="22501"/>
    <cellStyle name="RowTitles-Col2 2 2 2 2 4 2 3" xfId="22502"/>
    <cellStyle name="RowTitles-Col2 2 2 2 2 4 2 3 2" xfId="22503"/>
    <cellStyle name="RowTitles-Col2 2 2 2 2 4 2 3 2 2" xfId="22504"/>
    <cellStyle name="RowTitles-Col2 2 2 2 2 4 2 4" xfId="22505"/>
    <cellStyle name="RowTitles-Col2 2 2 2 2 4 3" xfId="22506"/>
    <cellStyle name="RowTitles-Col2 2 2 2 2 4 3 2" xfId="22507"/>
    <cellStyle name="RowTitles-Col2 2 2 2 2 4 3 2 2" xfId="22508"/>
    <cellStyle name="RowTitles-Col2 2 2 2 2 4 3 2 3" xfId="22509"/>
    <cellStyle name="RowTitles-Col2 2 2 2 2 4 3 3" xfId="22510"/>
    <cellStyle name="RowTitles-Col2 2 2 2 2 4 3 3 2" xfId="22511"/>
    <cellStyle name="RowTitles-Col2 2 2 2 2 4 3 3 2 2" xfId="22512"/>
    <cellStyle name="RowTitles-Col2 2 2 2 2 4 3 4" xfId="22513"/>
    <cellStyle name="RowTitles-Col2 2 2 2 2 4 4" xfId="22514"/>
    <cellStyle name="RowTitles-Col2 2 2 2 2 4 4 2" xfId="22515"/>
    <cellStyle name="RowTitles-Col2 2 2 2 2 4 4 3" xfId="22516"/>
    <cellStyle name="RowTitles-Col2 2 2 2 2 4 5" xfId="22517"/>
    <cellStyle name="RowTitles-Col2 2 2 2 2 4 5 2" xfId="22518"/>
    <cellStyle name="RowTitles-Col2 2 2 2 2 4 5 2 2" xfId="22519"/>
    <cellStyle name="RowTitles-Col2 2 2 2 2 4 6" xfId="22520"/>
    <cellStyle name="RowTitles-Col2 2 2 2 2 4 6 2" xfId="22521"/>
    <cellStyle name="RowTitles-Col2 2 2 2 2 5" xfId="22522"/>
    <cellStyle name="RowTitles-Col2 2 2 2 2 5 2" xfId="22523"/>
    <cellStyle name="RowTitles-Col2 2 2 2 2 5 2 2" xfId="22524"/>
    <cellStyle name="RowTitles-Col2 2 2 2 2 5 2 2 2" xfId="22525"/>
    <cellStyle name="RowTitles-Col2 2 2 2 2 5 2 2 3" xfId="22526"/>
    <cellStyle name="RowTitles-Col2 2 2 2 2 5 2 3" xfId="22527"/>
    <cellStyle name="RowTitles-Col2 2 2 2 2 5 2 3 2" xfId="22528"/>
    <cellStyle name="RowTitles-Col2 2 2 2 2 5 2 3 2 2" xfId="22529"/>
    <cellStyle name="RowTitles-Col2 2 2 2 2 5 2 4" xfId="22530"/>
    <cellStyle name="RowTitles-Col2 2 2 2 2 5 3" xfId="22531"/>
    <cellStyle name="RowTitles-Col2 2 2 2 2 5 3 2" xfId="22532"/>
    <cellStyle name="RowTitles-Col2 2 2 2 2 5 3 2 2" xfId="22533"/>
    <cellStyle name="RowTitles-Col2 2 2 2 2 5 3 2 3" xfId="22534"/>
    <cellStyle name="RowTitles-Col2 2 2 2 2 5 3 3" xfId="22535"/>
    <cellStyle name="RowTitles-Col2 2 2 2 2 5 3 3 2" xfId="22536"/>
    <cellStyle name="RowTitles-Col2 2 2 2 2 5 3 3 2 2" xfId="22537"/>
    <cellStyle name="RowTitles-Col2 2 2 2 2 5 3 4" xfId="22538"/>
    <cellStyle name="RowTitles-Col2 2 2 2 2 5 4" xfId="22539"/>
    <cellStyle name="RowTitles-Col2 2 2 2 2 5 4 2" xfId="22540"/>
    <cellStyle name="RowTitles-Col2 2 2 2 2 5 4 3" xfId="22541"/>
    <cellStyle name="RowTitles-Col2 2 2 2 2 5 5" xfId="22542"/>
    <cellStyle name="RowTitles-Col2 2 2 2 2 5 5 2" xfId="22543"/>
    <cellStyle name="RowTitles-Col2 2 2 2 2 5 5 2 2" xfId="22544"/>
    <cellStyle name="RowTitles-Col2 2 2 2 2 5 6" xfId="22545"/>
    <cellStyle name="RowTitles-Col2 2 2 2 2 5 6 2" xfId="22546"/>
    <cellStyle name="RowTitles-Col2 2 2 2 2 6" xfId="22547"/>
    <cellStyle name="RowTitles-Col2 2 2 2 2 6 2" xfId="22548"/>
    <cellStyle name="RowTitles-Col2 2 2 2 2 6 2 2" xfId="22549"/>
    <cellStyle name="RowTitles-Col2 2 2 2 2 6 2 2 2" xfId="22550"/>
    <cellStyle name="RowTitles-Col2 2 2 2 2 6 2 2 3" xfId="22551"/>
    <cellStyle name="RowTitles-Col2 2 2 2 2 6 2 3" xfId="22552"/>
    <cellStyle name="RowTitles-Col2 2 2 2 2 6 2 3 2" xfId="22553"/>
    <cellStyle name="RowTitles-Col2 2 2 2 2 6 2 3 2 2" xfId="22554"/>
    <cellStyle name="RowTitles-Col2 2 2 2 2 6 2 4" xfId="22555"/>
    <cellStyle name="RowTitles-Col2 2 2 2 2 6 3" xfId="22556"/>
    <cellStyle name="RowTitles-Col2 2 2 2 2 6 3 2" xfId="22557"/>
    <cellStyle name="RowTitles-Col2 2 2 2 2 6 3 2 2" xfId="22558"/>
    <cellStyle name="RowTitles-Col2 2 2 2 2 6 3 2 3" xfId="22559"/>
    <cellStyle name="RowTitles-Col2 2 2 2 2 6 3 3" xfId="22560"/>
    <cellStyle name="RowTitles-Col2 2 2 2 2 6 3 3 2" xfId="22561"/>
    <cellStyle name="RowTitles-Col2 2 2 2 2 6 3 3 2 2" xfId="22562"/>
    <cellStyle name="RowTitles-Col2 2 2 2 2 6 3 4" xfId="22563"/>
    <cellStyle name="RowTitles-Col2 2 2 2 2 6 4" xfId="22564"/>
    <cellStyle name="RowTitles-Col2 2 2 2 2 6 4 2" xfId="22565"/>
    <cellStyle name="RowTitles-Col2 2 2 2 2 6 4 3" xfId="22566"/>
    <cellStyle name="RowTitles-Col2 2 2 2 2 6 5" xfId="22567"/>
    <cellStyle name="RowTitles-Col2 2 2 2 2 6 5 2" xfId="22568"/>
    <cellStyle name="RowTitles-Col2 2 2 2 2 6 5 2 2" xfId="22569"/>
    <cellStyle name="RowTitles-Col2 2 2 2 2 6 6" xfId="22570"/>
    <cellStyle name="RowTitles-Col2 2 2 2 2 6 6 2" xfId="22571"/>
    <cellStyle name="RowTitles-Col2 2 2 2 2 7" xfId="22572"/>
    <cellStyle name="RowTitles-Col2 2 2 2 2 7 2" xfId="22573"/>
    <cellStyle name="RowTitles-Col2 2 2 2 2 7 2 2" xfId="22574"/>
    <cellStyle name="RowTitles-Col2 2 2 2 2 7 2 3" xfId="22575"/>
    <cellStyle name="RowTitles-Col2 2 2 2 2 7 3" xfId="22576"/>
    <cellStyle name="RowTitles-Col2 2 2 2 2 7 3 2" xfId="22577"/>
    <cellStyle name="RowTitles-Col2 2 2 2 2 7 3 2 2" xfId="22578"/>
    <cellStyle name="RowTitles-Col2 2 2 2 2 7 4" xfId="22579"/>
    <cellStyle name="RowTitles-Col2 2 2 2 2 8" xfId="22580"/>
    <cellStyle name="RowTitles-Col2 2 2 2 2 9" xfId="22581"/>
    <cellStyle name="RowTitles-Col2 2 2 2 2_STUD aligned by INSTIT" xfId="22582"/>
    <cellStyle name="RowTitles-Col2 2 2 2 3" xfId="770"/>
    <cellStyle name="RowTitles-Col2 2 2 2 3 2" xfId="771"/>
    <cellStyle name="RowTitles-Col2 2 2 2 3 2 2" xfId="22583"/>
    <cellStyle name="RowTitles-Col2 2 2 2 3 2 2 2" xfId="22584"/>
    <cellStyle name="RowTitles-Col2 2 2 2 3 2 2 2 2" xfId="22585"/>
    <cellStyle name="RowTitles-Col2 2 2 2 3 2 2 2 3" xfId="22586"/>
    <cellStyle name="RowTitles-Col2 2 2 2 3 2 2 3" xfId="22587"/>
    <cellStyle name="RowTitles-Col2 2 2 2 3 2 2 3 2" xfId="22588"/>
    <cellStyle name="RowTitles-Col2 2 2 2 3 2 2 3 2 2" xfId="22589"/>
    <cellStyle name="RowTitles-Col2 2 2 2 3 2 2 4" xfId="22590"/>
    <cellStyle name="RowTitles-Col2 2 2 2 3 2 3" xfId="22591"/>
    <cellStyle name="RowTitles-Col2 2 2 2 3 2 3 2" xfId="22592"/>
    <cellStyle name="RowTitles-Col2 2 2 2 3 2 3 2 2" xfId="22593"/>
    <cellStyle name="RowTitles-Col2 2 2 2 3 2 3 2 3" xfId="22594"/>
    <cellStyle name="RowTitles-Col2 2 2 2 3 2 3 3" xfId="22595"/>
    <cellStyle name="RowTitles-Col2 2 2 2 3 2 3 3 2" xfId="22596"/>
    <cellStyle name="RowTitles-Col2 2 2 2 3 2 3 3 2 2" xfId="22597"/>
    <cellStyle name="RowTitles-Col2 2 2 2 3 2 3 4" xfId="22598"/>
    <cellStyle name="RowTitles-Col2 2 2 2 3 2 3 4 2" xfId="22599"/>
    <cellStyle name="RowTitles-Col2 2 2 2 3 2 4" xfId="22600"/>
    <cellStyle name="RowTitles-Col2 2 2 2 3 2 5" xfId="22601"/>
    <cellStyle name="RowTitles-Col2 2 2 2 3 2 5 2" xfId="22602"/>
    <cellStyle name="RowTitles-Col2 2 2 2 3 2 5 3" xfId="22603"/>
    <cellStyle name="RowTitles-Col2 2 2 2 3 2 6" xfId="22604"/>
    <cellStyle name="RowTitles-Col2 2 2 2 3 2 6 2" xfId="22605"/>
    <cellStyle name="RowTitles-Col2 2 2 2 3 2 6 2 2" xfId="22606"/>
    <cellStyle name="RowTitles-Col2 2 2 2 3 2 7" xfId="22607"/>
    <cellStyle name="RowTitles-Col2 2 2 2 3 2 7 2" xfId="22608"/>
    <cellStyle name="RowTitles-Col2 2 2 2 3 2 8" xfId="22609"/>
    <cellStyle name="RowTitles-Col2 2 2 2 3 3" xfId="772"/>
    <cellStyle name="RowTitles-Col2 2 2 2 3 3 2" xfId="22610"/>
    <cellStyle name="RowTitles-Col2 2 2 2 3 3 2 2" xfId="22611"/>
    <cellStyle name="RowTitles-Col2 2 2 2 3 3 2 2 2" xfId="22612"/>
    <cellStyle name="RowTitles-Col2 2 2 2 3 3 2 2 3" xfId="22613"/>
    <cellStyle name="RowTitles-Col2 2 2 2 3 3 2 3" xfId="22614"/>
    <cellStyle name="RowTitles-Col2 2 2 2 3 3 2 3 2" xfId="22615"/>
    <cellStyle name="RowTitles-Col2 2 2 2 3 3 2 3 2 2" xfId="22616"/>
    <cellStyle name="RowTitles-Col2 2 2 2 3 3 2 4" xfId="22617"/>
    <cellStyle name="RowTitles-Col2 2 2 2 3 3 3" xfId="22618"/>
    <cellStyle name="RowTitles-Col2 2 2 2 3 3 3 2" xfId="22619"/>
    <cellStyle name="RowTitles-Col2 2 2 2 3 3 3 2 2" xfId="22620"/>
    <cellStyle name="RowTitles-Col2 2 2 2 3 3 3 2 3" xfId="22621"/>
    <cellStyle name="RowTitles-Col2 2 2 2 3 3 3 3" xfId="22622"/>
    <cellStyle name="RowTitles-Col2 2 2 2 3 3 3 3 2" xfId="22623"/>
    <cellStyle name="RowTitles-Col2 2 2 2 3 3 3 3 2 2" xfId="22624"/>
    <cellStyle name="RowTitles-Col2 2 2 2 3 3 3 4" xfId="22625"/>
    <cellStyle name="RowTitles-Col2 2 2 2 3 3 3 4 2" xfId="22626"/>
    <cellStyle name="RowTitles-Col2 2 2 2 3 3 4" xfId="22627"/>
    <cellStyle name="RowTitles-Col2 2 2 2 3 3 5" xfId="22628"/>
    <cellStyle name="RowTitles-Col2 2 2 2 3 4" xfId="22629"/>
    <cellStyle name="RowTitles-Col2 2 2 2 3 4 2" xfId="22630"/>
    <cellStyle name="RowTitles-Col2 2 2 2 3 4 2 2" xfId="22631"/>
    <cellStyle name="RowTitles-Col2 2 2 2 3 4 2 2 2" xfId="22632"/>
    <cellStyle name="RowTitles-Col2 2 2 2 3 4 2 2 3" xfId="22633"/>
    <cellStyle name="RowTitles-Col2 2 2 2 3 4 2 3" xfId="22634"/>
    <cellStyle name="RowTitles-Col2 2 2 2 3 4 2 3 2" xfId="22635"/>
    <cellStyle name="RowTitles-Col2 2 2 2 3 4 2 3 2 2" xfId="22636"/>
    <cellStyle name="RowTitles-Col2 2 2 2 3 4 2 4" xfId="22637"/>
    <cellStyle name="RowTitles-Col2 2 2 2 3 4 3" xfId="22638"/>
    <cellStyle name="RowTitles-Col2 2 2 2 3 4 3 2" xfId="22639"/>
    <cellStyle name="RowTitles-Col2 2 2 2 3 4 3 2 2" xfId="22640"/>
    <cellStyle name="RowTitles-Col2 2 2 2 3 4 3 2 3" xfId="22641"/>
    <cellStyle name="RowTitles-Col2 2 2 2 3 4 3 3" xfId="22642"/>
    <cellStyle name="RowTitles-Col2 2 2 2 3 4 3 3 2" xfId="22643"/>
    <cellStyle name="RowTitles-Col2 2 2 2 3 4 3 3 2 2" xfId="22644"/>
    <cellStyle name="RowTitles-Col2 2 2 2 3 4 3 4" xfId="22645"/>
    <cellStyle name="RowTitles-Col2 2 2 2 3 4 4" xfId="22646"/>
    <cellStyle name="RowTitles-Col2 2 2 2 3 4 4 2" xfId="22647"/>
    <cellStyle name="RowTitles-Col2 2 2 2 3 4 4 3" xfId="22648"/>
    <cellStyle name="RowTitles-Col2 2 2 2 3 4 5" xfId="22649"/>
    <cellStyle name="RowTitles-Col2 2 2 2 3 4 5 2" xfId="22650"/>
    <cellStyle name="RowTitles-Col2 2 2 2 3 4 5 2 2" xfId="22651"/>
    <cellStyle name="RowTitles-Col2 2 2 2 3 4 6" xfId="22652"/>
    <cellStyle name="RowTitles-Col2 2 2 2 3 4 6 2" xfId="22653"/>
    <cellStyle name="RowTitles-Col2 2 2 2 3 5" xfId="22654"/>
    <cellStyle name="RowTitles-Col2 2 2 2 3 5 2" xfId="22655"/>
    <cellStyle name="RowTitles-Col2 2 2 2 3 5 2 2" xfId="22656"/>
    <cellStyle name="RowTitles-Col2 2 2 2 3 5 2 2 2" xfId="22657"/>
    <cellStyle name="RowTitles-Col2 2 2 2 3 5 2 2 3" xfId="22658"/>
    <cellStyle name="RowTitles-Col2 2 2 2 3 5 2 3" xfId="22659"/>
    <cellStyle name="RowTitles-Col2 2 2 2 3 5 2 3 2" xfId="22660"/>
    <cellStyle name="RowTitles-Col2 2 2 2 3 5 2 3 2 2" xfId="22661"/>
    <cellStyle name="RowTitles-Col2 2 2 2 3 5 2 4" xfId="22662"/>
    <cellStyle name="RowTitles-Col2 2 2 2 3 5 3" xfId="22663"/>
    <cellStyle name="RowTitles-Col2 2 2 2 3 5 3 2" xfId="22664"/>
    <cellStyle name="RowTitles-Col2 2 2 2 3 5 3 2 2" xfId="22665"/>
    <cellStyle name="RowTitles-Col2 2 2 2 3 5 3 2 3" xfId="22666"/>
    <cellStyle name="RowTitles-Col2 2 2 2 3 5 3 3" xfId="22667"/>
    <cellStyle name="RowTitles-Col2 2 2 2 3 5 3 3 2" xfId="22668"/>
    <cellStyle name="RowTitles-Col2 2 2 2 3 5 3 3 2 2" xfId="22669"/>
    <cellStyle name="RowTitles-Col2 2 2 2 3 5 3 4" xfId="22670"/>
    <cellStyle name="RowTitles-Col2 2 2 2 3 5 4" xfId="22671"/>
    <cellStyle name="RowTitles-Col2 2 2 2 3 5 4 2" xfId="22672"/>
    <cellStyle name="RowTitles-Col2 2 2 2 3 5 4 3" xfId="22673"/>
    <cellStyle name="RowTitles-Col2 2 2 2 3 5 5" xfId="22674"/>
    <cellStyle name="RowTitles-Col2 2 2 2 3 5 5 2" xfId="22675"/>
    <cellStyle name="RowTitles-Col2 2 2 2 3 5 5 2 2" xfId="22676"/>
    <cellStyle name="RowTitles-Col2 2 2 2 3 5 6" xfId="22677"/>
    <cellStyle name="RowTitles-Col2 2 2 2 3 5 6 2" xfId="22678"/>
    <cellStyle name="RowTitles-Col2 2 2 2 3 6" xfId="22679"/>
    <cellStyle name="RowTitles-Col2 2 2 2 3 6 2" xfId="22680"/>
    <cellStyle name="RowTitles-Col2 2 2 2 3 6 2 2" xfId="22681"/>
    <cellStyle name="RowTitles-Col2 2 2 2 3 6 2 2 2" xfId="22682"/>
    <cellStyle name="RowTitles-Col2 2 2 2 3 6 2 2 3" xfId="22683"/>
    <cellStyle name="RowTitles-Col2 2 2 2 3 6 2 3" xfId="22684"/>
    <cellStyle name="RowTitles-Col2 2 2 2 3 6 2 3 2" xfId="22685"/>
    <cellStyle name="RowTitles-Col2 2 2 2 3 6 2 3 2 2" xfId="22686"/>
    <cellStyle name="RowTitles-Col2 2 2 2 3 6 2 4" xfId="22687"/>
    <cellStyle name="RowTitles-Col2 2 2 2 3 6 3" xfId="22688"/>
    <cellStyle name="RowTitles-Col2 2 2 2 3 6 3 2" xfId="22689"/>
    <cellStyle name="RowTitles-Col2 2 2 2 3 6 3 2 2" xfId="22690"/>
    <cellStyle name="RowTitles-Col2 2 2 2 3 6 3 2 3" xfId="22691"/>
    <cellStyle name="RowTitles-Col2 2 2 2 3 6 3 3" xfId="22692"/>
    <cellStyle name="RowTitles-Col2 2 2 2 3 6 3 3 2" xfId="22693"/>
    <cellStyle name="RowTitles-Col2 2 2 2 3 6 3 3 2 2" xfId="22694"/>
    <cellStyle name="RowTitles-Col2 2 2 2 3 6 3 4" xfId="22695"/>
    <cellStyle name="RowTitles-Col2 2 2 2 3 6 4" xfId="22696"/>
    <cellStyle name="RowTitles-Col2 2 2 2 3 6 4 2" xfId="22697"/>
    <cellStyle name="RowTitles-Col2 2 2 2 3 6 4 3" xfId="22698"/>
    <cellStyle name="RowTitles-Col2 2 2 2 3 6 5" xfId="22699"/>
    <cellStyle name="RowTitles-Col2 2 2 2 3 6 5 2" xfId="22700"/>
    <cellStyle name="RowTitles-Col2 2 2 2 3 6 5 2 2" xfId="22701"/>
    <cellStyle name="RowTitles-Col2 2 2 2 3 6 6" xfId="22702"/>
    <cellStyle name="RowTitles-Col2 2 2 2 3 6 6 2" xfId="22703"/>
    <cellStyle name="RowTitles-Col2 2 2 2 3 7" xfId="22704"/>
    <cellStyle name="RowTitles-Col2 2 2 2 3 7 2" xfId="22705"/>
    <cellStyle name="RowTitles-Col2 2 2 2 3 7 2 2" xfId="22706"/>
    <cellStyle name="RowTitles-Col2 2 2 2 3 7 2 3" xfId="22707"/>
    <cellStyle name="RowTitles-Col2 2 2 2 3 7 3" xfId="22708"/>
    <cellStyle name="RowTitles-Col2 2 2 2 3 7 3 2" xfId="22709"/>
    <cellStyle name="RowTitles-Col2 2 2 2 3 7 3 2 2" xfId="22710"/>
    <cellStyle name="RowTitles-Col2 2 2 2 3 7 4" xfId="22711"/>
    <cellStyle name="RowTitles-Col2 2 2 2 3 8" xfId="22712"/>
    <cellStyle name="RowTitles-Col2 2 2 2 3 8 2" xfId="22713"/>
    <cellStyle name="RowTitles-Col2 2 2 2 3 8 2 2" xfId="22714"/>
    <cellStyle name="RowTitles-Col2 2 2 2 3 8 2 3" xfId="22715"/>
    <cellStyle name="RowTitles-Col2 2 2 2 3 8 3" xfId="22716"/>
    <cellStyle name="RowTitles-Col2 2 2 2 3 8 3 2" xfId="22717"/>
    <cellStyle name="RowTitles-Col2 2 2 2 3 8 3 2 2" xfId="22718"/>
    <cellStyle name="RowTitles-Col2 2 2 2 3 8 4" xfId="22719"/>
    <cellStyle name="RowTitles-Col2 2 2 2 3 9" xfId="22720"/>
    <cellStyle name="RowTitles-Col2 2 2 2 3_STUD aligned by INSTIT" xfId="22721"/>
    <cellStyle name="RowTitles-Col2 2 2 2 4" xfId="773"/>
    <cellStyle name="RowTitles-Col2 2 2 2 4 2" xfId="774"/>
    <cellStyle name="RowTitles-Col2 2 2 2 4 2 2" xfId="22722"/>
    <cellStyle name="RowTitles-Col2 2 2 2 4 2 2 2" xfId="22723"/>
    <cellStyle name="RowTitles-Col2 2 2 2 4 2 2 2 2" xfId="22724"/>
    <cellStyle name="RowTitles-Col2 2 2 2 4 2 2 2 3" xfId="22725"/>
    <cellStyle name="RowTitles-Col2 2 2 2 4 2 2 3" xfId="22726"/>
    <cellStyle name="RowTitles-Col2 2 2 2 4 2 2 3 2" xfId="22727"/>
    <cellStyle name="RowTitles-Col2 2 2 2 4 2 2 3 2 2" xfId="22728"/>
    <cellStyle name="RowTitles-Col2 2 2 2 4 2 2 4" xfId="22729"/>
    <cellStyle name="RowTitles-Col2 2 2 2 4 2 3" xfId="22730"/>
    <cellStyle name="RowTitles-Col2 2 2 2 4 2 3 2" xfId="22731"/>
    <cellStyle name="RowTitles-Col2 2 2 2 4 2 3 2 2" xfId="22732"/>
    <cellStyle name="RowTitles-Col2 2 2 2 4 2 3 2 3" xfId="22733"/>
    <cellStyle name="RowTitles-Col2 2 2 2 4 2 3 3" xfId="22734"/>
    <cellStyle name="RowTitles-Col2 2 2 2 4 2 3 3 2" xfId="22735"/>
    <cellStyle name="RowTitles-Col2 2 2 2 4 2 3 3 2 2" xfId="22736"/>
    <cellStyle name="RowTitles-Col2 2 2 2 4 2 3 4" xfId="22737"/>
    <cellStyle name="RowTitles-Col2 2 2 2 4 2 3 4 2" xfId="22738"/>
    <cellStyle name="RowTitles-Col2 2 2 2 4 2 4" xfId="22739"/>
    <cellStyle name="RowTitles-Col2 2 2 2 4 2 5" xfId="22740"/>
    <cellStyle name="RowTitles-Col2 2 2 2 4 2 5 2" xfId="22741"/>
    <cellStyle name="RowTitles-Col2 2 2 2 4 2 5 3" xfId="22742"/>
    <cellStyle name="RowTitles-Col2 2 2 2 4 2 6" xfId="22743"/>
    <cellStyle name="RowTitles-Col2 2 2 2 4 3" xfId="775"/>
    <cellStyle name="RowTitles-Col2 2 2 2 4 3 2" xfId="22744"/>
    <cellStyle name="RowTitles-Col2 2 2 2 4 3 2 2" xfId="22745"/>
    <cellStyle name="RowTitles-Col2 2 2 2 4 3 2 2 2" xfId="22746"/>
    <cellStyle name="RowTitles-Col2 2 2 2 4 3 2 2 3" xfId="22747"/>
    <cellStyle name="RowTitles-Col2 2 2 2 4 3 2 3" xfId="22748"/>
    <cellStyle name="RowTitles-Col2 2 2 2 4 3 2 3 2" xfId="22749"/>
    <cellStyle name="RowTitles-Col2 2 2 2 4 3 2 3 2 2" xfId="22750"/>
    <cellStyle name="RowTitles-Col2 2 2 2 4 3 2 4" xfId="22751"/>
    <cellStyle name="RowTitles-Col2 2 2 2 4 3 3" xfId="22752"/>
    <cellStyle name="RowTitles-Col2 2 2 2 4 3 3 2" xfId="22753"/>
    <cellStyle name="RowTitles-Col2 2 2 2 4 3 3 2 2" xfId="22754"/>
    <cellStyle name="RowTitles-Col2 2 2 2 4 3 3 2 3" xfId="22755"/>
    <cellStyle name="RowTitles-Col2 2 2 2 4 3 3 3" xfId="22756"/>
    <cellStyle name="RowTitles-Col2 2 2 2 4 3 3 3 2" xfId="22757"/>
    <cellStyle name="RowTitles-Col2 2 2 2 4 3 3 3 2 2" xfId="22758"/>
    <cellStyle name="RowTitles-Col2 2 2 2 4 3 3 4" xfId="22759"/>
    <cellStyle name="RowTitles-Col2 2 2 2 4 3 3 4 2" xfId="22760"/>
    <cellStyle name="RowTitles-Col2 2 2 2 4 3 4" xfId="22761"/>
    <cellStyle name="RowTitles-Col2 2 2 2 4 3 5" xfId="22762"/>
    <cellStyle name="RowTitles-Col2 2 2 2 4 3 5 2" xfId="22763"/>
    <cellStyle name="RowTitles-Col2 2 2 2 4 3 5 2 2" xfId="22764"/>
    <cellStyle name="RowTitles-Col2 2 2 2 4 3 6" xfId="22765"/>
    <cellStyle name="RowTitles-Col2 2 2 2 4 3 6 2" xfId="22766"/>
    <cellStyle name="RowTitles-Col2 2 2 2 4 3 7" xfId="22767"/>
    <cellStyle name="RowTitles-Col2 2 2 2 4 4" xfId="22768"/>
    <cellStyle name="RowTitles-Col2 2 2 2 4 4 2" xfId="22769"/>
    <cellStyle name="RowTitles-Col2 2 2 2 4 4 2 2" xfId="22770"/>
    <cellStyle name="RowTitles-Col2 2 2 2 4 4 2 2 2" xfId="22771"/>
    <cellStyle name="RowTitles-Col2 2 2 2 4 4 2 2 3" xfId="22772"/>
    <cellStyle name="RowTitles-Col2 2 2 2 4 4 2 3" xfId="22773"/>
    <cellStyle name="RowTitles-Col2 2 2 2 4 4 2 3 2" xfId="22774"/>
    <cellStyle name="RowTitles-Col2 2 2 2 4 4 2 3 2 2" xfId="22775"/>
    <cellStyle name="RowTitles-Col2 2 2 2 4 4 2 4" xfId="22776"/>
    <cellStyle name="RowTitles-Col2 2 2 2 4 4 3" xfId="22777"/>
    <cellStyle name="RowTitles-Col2 2 2 2 4 4 3 2" xfId="22778"/>
    <cellStyle name="RowTitles-Col2 2 2 2 4 4 3 2 2" xfId="22779"/>
    <cellStyle name="RowTitles-Col2 2 2 2 4 4 3 2 3" xfId="22780"/>
    <cellStyle name="RowTitles-Col2 2 2 2 4 4 3 3" xfId="22781"/>
    <cellStyle name="RowTitles-Col2 2 2 2 4 4 3 3 2" xfId="22782"/>
    <cellStyle name="RowTitles-Col2 2 2 2 4 4 3 3 2 2" xfId="22783"/>
    <cellStyle name="RowTitles-Col2 2 2 2 4 4 3 4" xfId="22784"/>
    <cellStyle name="RowTitles-Col2 2 2 2 4 4 3 4 2" xfId="22785"/>
    <cellStyle name="RowTitles-Col2 2 2 2 4 4 4" xfId="22786"/>
    <cellStyle name="RowTitles-Col2 2 2 2 4 4 5" xfId="22787"/>
    <cellStyle name="RowTitles-Col2 2 2 2 4 4 5 2" xfId="22788"/>
    <cellStyle name="RowTitles-Col2 2 2 2 4 4 5 3" xfId="22789"/>
    <cellStyle name="RowTitles-Col2 2 2 2 4 4 6" xfId="22790"/>
    <cellStyle name="RowTitles-Col2 2 2 2 4 4 6 2" xfId="22791"/>
    <cellStyle name="RowTitles-Col2 2 2 2 4 4 6 2 2" xfId="22792"/>
    <cellStyle name="RowTitles-Col2 2 2 2 4 4 7" xfId="22793"/>
    <cellStyle name="RowTitles-Col2 2 2 2 4 4 7 2" xfId="22794"/>
    <cellStyle name="RowTitles-Col2 2 2 2 4 5" xfId="22795"/>
    <cellStyle name="RowTitles-Col2 2 2 2 4 5 2" xfId="22796"/>
    <cellStyle name="RowTitles-Col2 2 2 2 4 5 2 2" xfId="22797"/>
    <cellStyle name="RowTitles-Col2 2 2 2 4 5 2 2 2" xfId="22798"/>
    <cellStyle name="RowTitles-Col2 2 2 2 4 5 2 2 3" xfId="22799"/>
    <cellStyle name="RowTitles-Col2 2 2 2 4 5 2 3" xfId="22800"/>
    <cellStyle name="RowTitles-Col2 2 2 2 4 5 2 3 2" xfId="22801"/>
    <cellStyle name="RowTitles-Col2 2 2 2 4 5 2 3 2 2" xfId="22802"/>
    <cellStyle name="RowTitles-Col2 2 2 2 4 5 2 4" xfId="22803"/>
    <cellStyle name="RowTitles-Col2 2 2 2 4 5 3" xfId="22804"/>
    <cellStyle name="RowTitles-Col2 2 2 2 4 5 3 2" xfId="22805"/>
    <cellStyle name="RowTitles-Col2 2 2 2 4 5 3 2 2" xfId="22806"/>
    <cellStyle name="RowTitles-Col2 2 2 2 4 5 3 2 3" xfId="22807"/>
    <cellStyle name="RowTitles-Col2 2 2 2 4 5 3 3" xfId="22808"/>
    <cellStyle name="RowTitles-Col2 2 2 2 4 5 3 3 2" xfId="22809"/>
    <cellStyle name="RowTitles-Col2 2 2 2 4 5 3 3 2 2" xfId="22810"/>
    <cellStyle name="RowTitles-Col2 2 2 2 4 5 3 4" xfId="22811"/>
    <cellStyle name="RowTitles-Col2 2 2 2 4 5 4" xfId="22812"/>
    <cellStyle name="RowTitles-Col2 2 2 2 4 5 4 2" xfId="22813"/>
    <cellStyle name="RowTitles-Col2 2 2 2 4 5 4 3" xfId="22814"/>
    <cellStyle name="RowTitles-Col2 2 2 2 4 5 5" xfId="22815"/>
    <cellStyle name="RowTitles-Col2 2 2 2 4 5 5 2" xfId="22816"/>
    <cellStyle name="RowTitles-Col2 2 2 2 4 5 5 2 2" xfId="22817"/>
    <cellStyle name="RowTitles-Col2 2 2 2 4 5 6" xfId="22818"/>
    <cellStyle name="RowTitles-Col2 2 2 2 4 5 6 2" xfId="22819"/>
    <cellStyle name="RowTitles-Col2 2 2 2 4 6" xfId="22820"/>
    <cellStyle name="RowTitles-Col2 2 2 2 4 6 2" xfId="22821"/>
    <cellStyle name="RowTitles-Col2 2 2 2 4 6 2 2" xfId="22822"/>
    <cellStyle name="RowTitles-Col2 2 2 2 4 6 2 2 2" xfId="22823"/>
    <cellStyle name="RowTitles-Col2 2 2 2 4 6 2 2 3" xfId="22824"/>
    <cellStyle name="RowTitles-Col2 2 2 2 4 6 2 3" xfId="22825"/>
    <cellStyle name="RowTitles-Col2 2 2 2 4 6 2 3 2" xfId="22826"/>
    <cellStyle name="RowTitles-Col2 2 2 2 4 6 2 3 2 2" xfId="22827"/>
    <cellStyle name="RowTitles-Col2 2 2 2 4 6 2 4" xfId="22828"/>
    <cellStyle name="RowTitles-Col2 2 2 2 4 6 3" xfId="22829"/>
    <cellStyle name="RowTitles-Col2 2 2 2 4 6 3 2" xfId="22830"/>
    <cellStyle name="RowTitles-Col2 2 2 2 4 6 3 2 2" xfId="22831"/>
    <cellStyle name="RowTitles-Col2 2 2 2 4 6 3 2 3" xfId="22832"/>
    <cellStyle name="RowTitles-Col2 2 2 2 4 6 3 3" xfId="22833"/>
    <cellStyle name="RowTitles-Col2 2 2 2 4 6 3 3 2" xfId="22834"/>
    <cellStyle name="RowTitles-Col2 2 2 2 4 6 3 3 2 2" xfId="22835"/>
    <cellStyle name="RowTitles-Col2 2 2 2 4 6 3 4" xfId="22836"/>
    <cellStyle name="RowTitles-Col2 2 2 2 4 6 4" xfId="22837"/>
    <cellStyle name="RowTitles-Col2 2 2 2 4 6 4 2" xfId="22838"/>
    <cellStyle name="RowTitles-Col2 2 2 2 4 6 4 3" xfId="22839"/>
    <cellStyle name="RowTitles-Col2 2 2 2 4 6 5" xfId="22840"/>
    <cellStyle name="RowTitles-Col2 2 2 2 4 6 5 2" xfId="22841"/>
    <cellStyle name="RowTitles-Col2 2 2 2 4 6 5 2 2" xfId="22842"/>
    <cellStyle name="RowTitles-Col2 2 2 2 4 6 6" xfId="22843"/>
    <cellStyle name="RowTitles-Col2 2 2 2 4 6 6 2" xfId="22844"/>
    <cellStyle name="RowTitles-Col2 2 2 2 4 7" xfId="22845"/>
    <cellStyle name="RowTitles-Col2 2 2 2 4 7 2" xfId="22846"/>
    <cellStyle name="RowTitles-Col2 2 2 2 4 7 2 2" xfId="22847"/>
    <cellStyle name="RowTitles-Col2 2 2 2 4 7 2 3" xfId="22848"/>
    <cellStyle name="RowTitles-Col2 2 2 2 4 7 3" xfId="22849"/>
    <cellStyle name="RowTitles-Col2 2 2 2 4 7 3 2" xfId="22850"/>
    <cellStyle name="RowTitles-Col2 2 2 2 4 7 3 2 2" xfId="22851"/>
    <cellStyle name="RowTitles-Col2 2 2 2 4 7 4" xfId="22852"/>
    <cellStyle name="RowTitles-Col2 2 2 2 4 8" xfId="22853"/>
    <cellStyle name="RowTitles-Col2 2 2 2 4 9" xfId="22854"/>
    <cellStyle name="RowTitles-Col2 2 2 2 4_STUD aligned by INSTIT" xfId="22855"/>
    <cellStyle name="RowTitles-Col2 2 2 2 5" xfId="776"/>
    <cellStyle name="RowTitles-Col2 2 2 2 5 2" xfId="22856"/>
    <cellStyle name="RowTitles-Col2 2 2 2 5 2 2" xfId="22857"/>
    <cellStyle name="RowTitles-Col2 2 2 2 5 2 2 2" xfId="22858"/>
    <cellStyle name="RowTitles-Col2 2 2 2 5 2 2 3" xfId="22859"/>
    <cellStyle name="RowTitles-Col2 2 2 2 5 2 3" xfId="22860"/>
    <cellStyle name="RowTitles-Col2 2 2 2 5 2 3 2" xfId="22861"/>
    <cellStyle name="RowTitles-Col2 2 2 2 5 2 3 2 2" xfId="22862"/>
    <cellStyle name="RowTitles-Col2 2 2 2 5 2 4" xfId="22863"/>
    <cellStyle name="RowTitles-Col2 2 2 2 5 3" xfId="22864"/>
    <cellStyle name="RowTitles-Col2 2 2 2 5 3 2" xfId="22865"/>
    <cellStyle name="RowTitles-Col2 2 2 2 5 3 2 2" xfId="22866"/>
    <cellStyle name="RowTitles-Col2 2 2 2 5 3 2 3" xfId="22867"/>
    <cellStyle name="RowTitles-Col2 2 2 2 5 3 3" xfId="22868"/>
    <cellStyle name="RowTitles-Col2 2 2 2 5 3 3 2" xfId="22869"/>
    <cellStyle name="RowTitles-Col2 2 2 2 5 3 3 2 2" xfId="22870"/>
    <cellStyle name="RowTitles-Col2 2 2 2 5 3 4" xfId="22871"/>
    <cellStyle name="RowTitles-Col2 2 2 2 5 3 4 2" xfId="22872"/>
    <cellStyle name="RowTitles-Col2 2 2 2 5 4" xfId="22873"/>
    <cellStyle name="RowTitles-Col2 2 2 2 5 5" xfId="22874"/>
    <cellStyle name="RowTitles-Col2 2 2 2 5 5 2" xfId="22875"/>
    <cellStyle name="RowTitles-Col2 2 2 2 5 5 3" xfId="22876"/>
    <cellStyle name="RowTitles-Col2 2 2 2 5 6" xfId="22877"/>
    <cellStyle name="RowTitles-Col2 2 2 2 6" xfId="777"/>
    <cellStyle name="RowTitles-Col2 2 2 2 6 2" xfId="22878"/>
    <cellStyle name="RowTitles-Col2 2 2 2 6 2 2" xfId="22879"/>
    <cellStyle name="RowTitles-Col2 2 2 2 6 2 2 2" xfId="22880"/>
    <cellStyle name="RowTitles-Col2 2 2 2 6 2 2 3" xfId="22881"/>
    <cellStyle name="RowTitles-Col2 2 2 2 6 2 3" xfId="22882"/>
    <cellStyle name="RowTitles-Col2 2 2 2 6 2 3 2" xfId="22883"/>
    <cellStyle name="RowTitles-Col2 2 2 2 6 2 3 2 2" xfId="22884"/>
    <cellStyle name="RowTitles-Col2 2 2 2 6 2 4" xfId="22885"/>
    <cellStyle name="RowTitles-Col2 2 2 2 6 3" xfId="22886"/>
    <cellStyle name="RowTitles-Col2 2 2 2 6 3 2" xfId="22887"/>
    <cellStyle name="RowTitles-Col2 2 2 2 6 3 2 2" xfId="22888"/>
    <cellStyle name="RowTitles-Col2 2 2 2 6 3 2 3" xfId="22889"/>
    <cellStyle name="RowTitles-Col2 2 2 2 6 3 3" xfId="22890"/>
    <cellStyle name="RowTitles-Col2 2 2 2 6 3 3 2" xfId="22891"/>
    <cellStyle name="RowTitles-Col2 2 2 2 6 3 3 2 2" xfId="22892"/>
    <cellStyle name="RowTitles-Col2 2 2 2 6 3 4" xfId="22893"/>
    <cellStyle name="RowTitles-Col2 2 2 2 6 3 4 2" xfId="22894"/>
    <cellStyle name="RowTitles-Col2 2 2 2 6 4" xfId="22895"/>
    <cellStyle name="RowTitles-Col2 2 2 2 6 5" xfId="22896"/>
    <cellStyle name="RowTitles-Col2 2 2 2 6 5 2" xfId="22897"/>
    <cellStyle name="RowTitles-Col2 2 2 2 6 5 2 2" xfId="22898"/>
    <cellStyle name="RowTitles-Col2 2 2 2 6 6" xfId="22899"/>
    <cellStyle name="RowTitles-Col2 2 2 2 6 6 2" xfId="22900"/>
    <cellStyle name="RowTitles-Col2 2 2 2 6 7" xfId="22901"/>
    <cellStyle name="RowTitles-Col2 2 2 2 7" xfId="22902"/>
    <cellStyle name="RowTitles-Col2 2 2 2 7 2" xfId="22903"/>
    <cellStyle name="RowTitles-Col2 2 2 2 7 2 2" xfId="22904"/>
    <cellStyle name="RowTitles-Col2 2 2 2 7 2 2 2" xfId="22905"/>
    <cellStyle name="RowTitles-Col2 2 2 2 7 2 2 3" xfId="22906"/>
    <cellStyle name="RowTitles-Col2 2 2 2 7 2 3" xfId="22907"/>
    <cellStyle name="RowTitles-Col2 2 2 2 7 2 3 2" xfId="22908"/>
    <cellStyle name="RowTitles-Col2 2 2 2 7 2 3 2 2" xfId="22909"/>
    <cellStyle name="RowTitles-Col2 2 2 2 7 2 4" xfId="22910"/>
    <cellStyle name="RowTitles-Col2 2 2 2 7 3" xfId="22911"/>
    <cellStyle name="RowTitles-Col2 2 2 2 7 3 2" xfId="22912"/>
    <cellStyle name="RowTitles-Col2 2 2 2 7 3 2 2" xfId="22913"/>
    <cellStyle name="RowTitles-Col2 2 2 2 7 3 2 3" xfId="22914"/>
    <cellStyle name="RowTitles-Col2 2 2 2 7 3 3" xfId="22915"/>
    <cellStyle name="RowTitles-Col2 2 2 2 7 3 3 2" xfId="22916"/>
    <cellStyle name="RowTitles-Col2 2 2 2 7 3 3 2 2" xfId="22917"/>
    <cellStyle name="RowTitles-Col2 2 2 2 7 3 4" xfId="22918"/>
    <cellStyle name="RowTitles-Col2 2 2 2 7 3 4 2" xfId="22919"/>
    <cellStyle name="RowTitles-Col2 2 2 2 7 4" xfId="22920"/>
    <cellStyle name="RowTitles-Col2 2 2 2 7 5" xfId="22921"/>
    <cellStyle name="RowTitles-Col2 2 2 2 7 5 2" xfId="22922"/>
    <cellStyle name="RowTitles-Col2 2 2 2 7 5 3" xfId="22923"/>
    <cellStyle name="RowTitles-Col2 2 2 2 7 6" xfId="22924"/>
    <cellStyle name="RowTitles-Col2 2 2 2 7 6 2" xfId="22925"/>
    <cellStyle name="RowTitles-Col2 2 2 2 7 6 2 2" xfId="22926"/>
    <cellStyle name="RowTitles-Col2 2 2 2 7 7" xfId="22927"/>
    <cellStyle name="RowTitles-Col2 2 2 2 7 7 2" xfId="22928"/>
    <cellStyle name="RowTitles-Col2 2 2 2 8" xfId="22929"/>
    <cellStyle name="RowTitles-Col2 2 2 2 8 2" xfId="22930"/>
    <cellStyle name="RowTitles-Col2 2 2 2 8 2 2" xfId="22931"/>
    <cellStyle name="RowTitles-Col2 2 2 2 8 2 2 2" xfId="22932"/>
    <cellStyle name="RowTitles-Col2 2 2 2 8 2 2 3" xfId="22933"/>
    <cellStyle name="RowTitles-Col2 2 2 2 8 2 3" xfId="22934"/>
    <cellStyle name="RowTitles-Col2 2 2 2 8 2 3 2" xfId="22935"/>
    <cellStyle name="RowTitles-Col2 2 2 2 8 2 3 2 2" xfId="22936"/>
    <cellStyle name="RowTitles-Col2 2 2 2 8 2 4" xfId="22937"/>
    <cellStyle name="RowTitles-Col2 2 2 2 8 3" xfId="22938"/>
    <cellStyle name="RowTitles-Col2 2 2 2 8 3 2" xfId="22939"/>
    <cellStyle name="RowTitles-Col2 2 2 2 8 3 2 2" xfId="22940"/>
    <cellStyle name="RowTitles-Col2 2 2 2 8 3 2 3" xfId="22941"/>
    <cellStyle name="RowTitles-Col2 2 2 2 8 3 3" xfId="22942"/>
    <cellStyle name="RowTitles-Col2 2 2 2 8 3 3 2" xfId="22943"/>
    <cellStyle name="RowTitles-Col2 2 2 2 8 3 3 2 2" xfId="22944"/>
    <cellStyle name="RowTitles-Col2 2 2 2 8 3 4" xfId="22945"/>
    <cellStyle name="RowTitles-Col2 2 2 2 8 4" xfId="22946"/>
    <cellStyle name="RowTitles-Col2 2 2 2 8 4 2" xfId="22947"/>
    <cellStyle name="RowTitles-Col2 2 2 2 8 4 3" xfId="22948"/>
    <cellStyle name="RowTitles-Col2 2 2 2 8 5" xfId="22949"/>
    <cellStyle name="RowTitles-Col2 2 2 2 8 5 2" xfId="22950"/>
    <cellStyle name="RowTitles-Col2 2 2 2 8 5 2 2" xfId="22951"/>
    <cellStyle name="RowTitles-Col2 2 2 2 8 6" xfId="22952"/>
    <cellStyle name="RowTitles-Col2 2 2 2 8 6 2" xfId="22953"/>
    <cellStyle name="RowTitles-Col2 2 2 2 9" xfId="22954"/>
    <cellStyle name="RowTitles-Col2 2 2 2 9 2" xfId="22955"/>
    <cellStyle name="RowTitles-Col2 2 2 2 9 2 2" xfId="22956"/>
    <cellStyle name="RowTitles-Col2 2 2 2 9 2 2 2" xfId="22957"/>
    <cellStyle name="RowTitles-Col2 2 2 2 9 2 2 3" xfId="22958"/>
    <cellStyle name="RowTitles-Col2 2 2 2 9 2 3" xfId="22959"/>
    <cellStyle name="RowTitles-Col2 2 2 2 9 2 3 2" xfId="22960"/>
    <cellStyle name="RowTitles-Col2 2 2 2 9 2 3 2 2" xfId="22961"/>
    <cellStyle name="RowTitles-Col2 2 2 2 9 2 4" xfId="22962"/>
    <cellStyle name="RowTitles-Col2 2 2 2 9 3" xfId="22963"/>
    <cellStyle name="RowTitles-Col2 2 2 2 9 3 2" xfId="22964"/>
    <cellStyle name="RowTitles-Col2 2 2 2 9 3 2 2" xfId="22965"/>
    <cellStyle name="RowTitles-Col2 2 2 2 9 3 2 3" xfId="22966"/>
    <cellStyle name="RowTitles-Col2 2 2 2 9 3 3" xfId="22967"/>
    <cellStyle name="RowTitles-Col2 2 2 2 9 3 3 2" xfId="22968"/>
    <cellStyle name="RowTitles-Col2 2 2 2 9 3 3 2 2" xfId="22969"/>
    <cellStyle name="RowTitles-Col2 2 2 2 9 3 4" xfId="22970"/>
    <cellStyle name="RowTitles-Col2 2 2 2 9 4" xfId="22971"/>
    <cellStyle name="RowTitles-Col2 2 2 2 9 4 2" xfId="22972"/>
    <cellStyle name="RowTitles-Col2 2 2 2 9 4 3" xfId="22973"/>
    <cellStyle name="RowTitles-Col2 2 2 2 9 5" xfId="22974"/>
    <cellStyle name="RowTitles-Col2 2 2 2 9 5 2" xfId="22975"/>
    <cellStyle name="RowTitles-Col2 2 2 2 9 5 2 2" xfId="22976"/>
    <cellStyle name="RowTitles-Col2 2 2 2 9 6" xfId="22977"/>
    <cellStyle name="RowTitles-Col2 2 2 2 9 6 2" xfId="22978"/>
    <cellStyle name="RowTitles-Col2 2 2 2_STUD aligned by INSTIT" xfId="22979"/>
    <cellStyle name="RowTitles-Col2 2 2 3" xfId="778"/>
    <cellStyle name="RowTitles-Col2 2 2 3 2" xfId="779"/>
    <cellStyle name="RowTitles-Col2 2 2 3 2 2" xfId="22980"/>
    <cellStyle name="RowTitles-Col2 2 2 3 2 2 2" xfId="22981"/>
    <cellStyle name="RowTitles-Col2 2 2 3 2 2 2 2" xfId="22982"/>
    <cellStyle name="RowTitles-Col2 2 2 3 2 2 2 3" xfId="22983"/>
    <cellStyle name="RowTitles-Col2 2 2 3 2 2 3" xfId="22984"/>
    <cellStyle name="RowTitles-Col2 2 2 3 2 2 3 2" xfId="22985"/>
    <cellStyle name="RowTitles-Col2 2 2 3 2 2 3 2 2" xfId="22986"/>
    <cellStyle name="RowTitles-Col2 2 2 3 2 2 4" xfId="22987"/>
    <cellStyle name="RowTitles-Col2 2 2 3 2 3" xfId="22988"/>
    <cellStyle name="RowTitles-Col2 2 2 3 2 3 2" xfId="22989"/>
    <cellStyle name="RowTitles-Col2 2 2 3 2 3 2 2" xfId="22990"/>
    <cellStyle name="RowTitles-Col2 2 2 3 2 3 2 3" xfId="22991"/>
    <cellStyle name="RowTitles-Col2 2 2 3 2 3 3" xfId="22992"/>
    <cellStyle name="RowTitles-Col2 2 2 3 2 3 3 2" xfId="22993"/>
    <cellStyle name="RowTitles-Col2 2 2 3 2 3 3 2 2" xfId="22994"/>
    <cellStyle name="RowTitles-Col2 2 2 3 2 3 4" xfId="22995"/>
    <cellStyle name="RowTitles-Col2 2 2 3 2 3 4 2" xfId="22996"/>
    <cellStyle name="RowTitles-Col2 2 2 3 2 4" xfId="22997"/>
    <cellStyle name="RowTitles-Col2 2 2 3 2 5" xfId="22998"/>
    <cellStyle name="RowTitles-Col2 2 2 3 3" xfId="780"/>
    <cellStyle name="RowTitles-Col2 2 2 3 3 2" xfId="22999"/>
    <cellStyle name="RowTitles-Col2 2 2 3 3 2 2" xfId="23000"/>
    <cellStyle name="RowTitles-Col2 2 2 3 3 2 2 2" xfId="23001"/>
    <cellStyle name="RowTitles-Col2 2 2 3 3 2 2 3" xfId="23002"/>
    <cellStyle name="RowTitles-Col2 2 2 3 3 2 3" xfId="23003"/>
    <cellStyle name="RowTitles-Col2 2 2 3 3 2 3 2" xfId="23004"/>
    <cellStyle name="RowTitles-Col2 2 2 3 3 2 3 2 2" xfId="23005"/>
    <cellStyle name="RowTitles-Col2 2 2 3 3 2 4" xfId="23006"/>
    <cellStyle name="RowTitles-Col2 2 2 3 3 3" xfId="23007"/>
    <cellStyle name="RowTitles-Col2 2 2 3 3 3 2" xfId="23008"/>
    <cellStyle name="RowTitles-Col2 2 2 3 3 3 2 2" xfId="23009"/>
    <cellStyle name="RowTitles-Col2 2 2 3 3 3 2 3" xfId="23010"/>
    <cellStyle name="RowTitles-Col2 2 2 3 3 3 3" xfId="23011"/>
    <cellStyle name="RowTitles-Col2 2 2 3 3 3 3 2" xfId="23012"/>
    <cellStyle name="RowTitles-Col2 2 2 3 3 3 3 2 2" xfId="23013"/>
    <cellStyle name="RowTitles-Col2 2 2 3 3 3 4" xfId="23014"/>
    <cellStyle name="RowTitles-Col2 2 2 3 3 3 4 2" xfId="23015"/>
    <cellStyle name="RowTitles-Col2 2 2 3 3 4" xfId="23016"/>
    <cellStyle name="RowTitles-Col2 2 2 3 3 5" xfId="23017"/>
    <cellStyle name="RowTitles-Col2 2 2 3 3 5 2" xfId="23018"/>
    <cellStyle name="RowTitles-Col2 2 2 3 3 5 3" xfId="23019"/>
    <cellStyle name="RowTitles-Col2 2 2 3 3 6" xfId="23020"/>
    <cellStyle name="RowTitles-Col2 2 2 3 3 6 2" xfId="23021"/>
    <cellStyle name="RowTitles-Col2 2 2 3 3 6 2 2" xfId="23022"/>
    <cellStyle name="RowTitles-Col2 2 2 3 3 7" xfId="23023"/>
    <cellStyle name="RowTitles-Col2 2 2 3 3 7 2" xfId="23024"/>
    <cellStyle name="RowTitles-Col2 2 2 3 3 8" xfId="23025"/>
    <cellStyle name="RowTitles-Col2 2 2 3 4" xfId="23026"/>
    <cellStyle name="RowTitles-Col2 2 2 3 4 2" xfId="23027"/>
    <cellStyle name="RowTitles-Col2 2 2 3 4 2 2" xfId="23028"/>
    <cellStyle name="RowTitles-Col2 2 2 3 4 2 2 2" xfId="23029"/>
    <cellStyle name="RowTitles-Col2 2 2 3 4 2 2 3" xfId="23030"/>
    <cellStyle name="RowTitles-Col2 2 2 3 4 2 3" xfId="23031"/>
    <cellStyle name="RowTitles-Col2 2 2 3 4 2 3 2" xfId="23032"/>
    <cellStyle name="RowTitles-Col2 2 2 3 4 2 3 2 2" xfId="23033"/>
    <cellStyle name="RowTitles-Col2 2 2 3 4 2 4" xfId="23034"/>
    <cellStyle name="RowTitles-Col2 2 2 3 4 3" xfId="23035"/>
    <cellStyle name="RowTitles-Col2 2 2 3 4 3 2" xfId="23036"/>
    <cellStyle name="RowTitles-Col2 2 2 3 4 3 2 2" xfId="23037"/>
    <cellStyle name="RowTitles-Col2 2 2 3 4 3 2 3" xfId="23038"/>
    <cellStyle name="RowTitles-Col2 2 2 3 4 3 3" xfId="23039"/>
    <cellStyle name="RowTitles-Col2 2 2 3 4 3 3 2" xfId="23040"/>
    <cellStyle name="RowTitles-Col2 2 2 3 4 3 3 2 2" xfId="23041"/>
    <cellStyle name="RowTitles-Col2 2 2 3 4 3 4" xfId="23042"/>
    <cellStyle name="RowTitles-Col2 2 2 3 4 4" xfId="23043"/>
    <cellStyle name="RowTitles-Col2 2 2 3 4 4 2" xfId="23044"/>
    <cellStyle name="RowTitles-Col2 2 2 3 4 4 3" xfId="23045"/>
    <cellStyle name="RowTitles-Col2 2 2 3 4 5" xfId="23046"/>
    <cellStyle name="RowTitles-Col2 2 2 3 4 5 2" xfId="23047"/>
    <cellStyle name="RowTitles-Col2 2 2 3 4 5 2 2" xfId="23048"/>
    <cellStyle name="RowTitles-Col2 2 2 3 4 6" xfId="23049"/>
    <cellStyle name="RowTitles-Col2 2 2 3 4 6 2" xfId="23050"/>
    <cellStyle name="RowTitles-Col2 2 2 3 5" xfId="23051"/>
    <cellStyle name="RowTitles-Col2 2 2 3 5 2" xfId="23052"/>
    <cellStyle name="RowTitles-Col2 2 2 3 5 2 2" xfId="23053"/>
    <cellStyle name="RowTitles-Col2 2 2 3 5 2 2 2" xfId="23054"/>
    <cellStyle name="RowTitles-Col2 2 2 3 5 2 2 3" xfId="23055"/>
    <cellStyle name="RowTitles-Col2 2 2 3 5 2 3" xfId="23056"/>
    <cellStyle name="RowTitles-Col2 2 2 3 5 2 3 2" xfId="23057"/>
    <cellStyle name="RowTitles-Col2 2 2 3 5 2 3 2 2" xfId="23058"/>
    <cellStyle name="RowTitles-Col2 2 2 3 5 2 4" xfId="23059"/>
    <cellStyle name="RowTitles-Col2 2 2 3 5 3" xfId="23060"/>
    <cellStyle name="RowTitles-Col2 2 2 3 5 3 2" xfId="23061"/>
    <cellStyle name="RowTitles-Col2 2 2 3 5 3 2 2" xfId="23062"/>
    <cellStyle name="RowTitles-Col2 2 2 3 5 3 2 3" xfId="23063"/>
    <cellStyle name="RowTitles-Col2 2 2 3 5 3 3" xfId="23064"/>
    <cellStyle name="RowTitles-Col2 2 2 3 5 3 3 2" xfId="23065"/>
    <cellStyle name="RowTitles-Col2 2 2 3 5 3 3 2 2" xfId="23066"/>
    <cellStyle name="RowTitles-Col2 2 2 3 5 3 4" xfId="23067"/>
    <cellStyle name="RowTitles-Col2 2 2 3 5 4" xfId="23068"/>
    <cellStyle name="RowTitles-Col2 2 2 3 5 4 2" xfId="23069"/>
    <cellStyle name="RowTitles-Col2 2 2 3 5 4 3" xfId="23070"/>
    <cellStyle name="RowTitles-Col2 2 2 3 5 5" xfId="23071"/>
    <cellStyle name="RowTitles-Col2 2 2 3 5 5 2" xfId="23072"/>
    <cellStyle name="RowTitles-Col2 2 2 3 5 5 2 2" xfId="23073"/>
    <cellStyle name="RowTitles-Col2 2 2 3 5 6" xfId="23074"/>
    <cellStyle name="RowTitles-Col2 2 2 3 5 6 2" xfId="23075"/>
    <cellStyle name="RowTitles-Col2 2 2 3 6" xfId="23076"/>
    <cellStyle name="RowTitles-Col2 2 2 3 6 2" xfId="23077"/>
    <cellStyle name="RowTitles-Col2 2 2 3 6 2 2" xfId="23078"/>
    <cellStyle name="RowTitles-Col2 2 2 3 6 2 2 2" xfId="23079"/>
    <cellStyle name="RowTitles-Col2 2 2 3 6 2 2 3" xfId="23080"/>
    <cellStyle name="RowTitles-Col2 2 2 3 6 2 3" xfId="23081"/>
    <cellStyle name="RowTitles-Col2 2 2 3 6 2 3 2" xfId="23082"/>
    <cellStyle name="RowTitles-Col2 2 2 3 6 2 3 2 2" xfId="23083"/>
    <cellStyle name="RowTitles-Col2 2 2 3 6 2 4" xfId="23084"/>
    <cellStyle name="RowTitles-Col2 2 2 3 6 3" xfId="23085"/>
    <cellStyle name="RowTitles-Col2 2 2 3 6 3 2" xfId="23086"/>
    <cellStyle name="RowTitles-Col2 2 2 3 6 3 2 2" xfId="23087"/>
    <cellStyle name="RowTitles-Col2 2 2 3 6 3 2 3" xfId="23088"/>
    <cellStyle name="RowTitles-Col2 2 2 3 6 3 3" xfId="23089"/>
    <cellStyle name="RowTitles-Col2 2 2 3 6 3 3 2" xfId="23090"/>
    <cellStyle name="RowTitles-Col2 2 2 3 6 3 3 2 2" xfId="23091"/>
    <cellStyle name="RowTitles-Col2 2 2 3 6 3 4" xfId="23092"/>
    <cellStyle name="RowTitles-Col2 2 2 3 6 4" xfId="23093"/>
    <cellStyle name="RowTitles-Col2 2 2 3 6 4 2" xfId="23094"/>
    <cellStyle name="RowTitles-Col2 2 2 3 6 4 3" xfId="23095"/>
    <cellStyle name="RowTitles-Col2 2 2 3 6 5" xfId="23096"/>
    <cellStyle name="RowTitles-Col2 2 2 3 6 5 2" xfId="23097"/>
    <cellStyle name="RowTitles-Col2 2 2 3 6 5 2 2" xfId="23098"/>
    <cellStyle name="RowTitles-Col2 2 2 3 6 6" xfId="23099"/>
    <cellStyle name="RowTitles-Col2 2 2 3 6 6 2" xfId="23100"/>
    <cellStyle name="RowTitles-Col2 2 2 3 7" xfId="23101"/>
    <cellStyle name="RowTitles-Col2 2 2 3 7 2" xfId="23102"/>
    <cellStyle name="RowTitles-Col2 2 2 3 7 2 2" xfId="23103"/>
    <cellStyle name="RowTitles-Col2 2 2 3 7 2 3" xfId="23104"/>
    <cellStyle name="RowTitles-Col2 2 2 3 7 3" xfId="23105"/>
    <cellStyle name="RowTitles-Col2 2 2 3 7 3 2" xfId="23106"/>
    <cellStyle name="RowTitles-Col2 2 2 3 7 3 2 2" xfId="23107"/>
    <cellStyle name="RowTitles-Col2 2 2 3 7 4" xfId="23108"/>
    <cellStyle name="RowTitles-Col2 2 2 3 8" xfId="23109"/>
    <cellStyle name="RowTitles-Col2 2 2 3 9" xfId="23110"/>
    <cellStyle name="RowTitles-Col2 2 2 3_STUD aligned by INSTIT" xfId="23111"/>
    <cellStyle name="RowTitles-Col2 2 2 4" xfId="781"/>
    <cellStyle name="RowTitles-Col2 2 2 4 2" xfId="782"/>
    <cellStyle name="RowTitles-Col2 2 2 4 2 2" xfId="23112"/>
    <cellStyle name="RowTitles-Col2 2 2 4 2 2 2" xfId="23113"/>
    <cellStyle name="RowTitles-Col2 2 2 4 2 2 2 2" xfId="23114"/>
    <cellStyle name="RowTitles-Col2 2 2 4 2 2 2 3" xfId="23115"/>
    <cellStyle name="RowTitles-Col2 2 2 4 2 2 3" xfId="23116"/>
    <cellStyle name="RowTitles-Col2 2 2 4 2 2 3 2" xfId="23117"/>
    <cellStyle name="RowTitles-Col2 2 2 4 2 2 3 2 2" xfId="23118"/>
    <cellStyle name="RowTitles-Col2 2 2 4 2 2 4" xfId="23119"/>
    <cellStyle name="RowTitles-Col2 2 2 4 2 3" xfId="23120"/>
    <cellStyle name="RowTitles-Col2 2 2 4 2 3 2" xfId="23121"/>
    <cellStyle name="RowTitles-Col2 2 2 4 2 3 2 2" xfId="23122"/>
    <cellStyle name="RowTitles-Col2 2 2 4 2 3 2 3" xfId="23123"/>
    <cellStyle name="RowTitles-Col2 2 2 4 2 3 3" xfId="23124"/>
    <cellStyle name="RowTitles-Col2 2 2 4 2 3 3 2" xfId="23125"/>
    <cellStyle name="RowTitles-Col2 2 2 4 2 3 3 2 2" xfId="23126"/>
    <cellStyle name="RowTitles-Col2 2 2 4 2 3 4" xfId="23127"/>
    <cellStyle name="RowTitles-Col2 2 2 4 2 3 4 2" xfId="23128"/>
    <cellStyle name="RowTitles-Col2 2 2 4 2 4" xfId="23129"/>
    <cellStyle name="RowTitles-Col2 2 2 4 2 5" xfId="23130"/>
    <cellStyle name="RowTitles-Col2 2 2 4 2 5 2" xfId="23131"/>
    <cellStyle name="RowTitles-Col2 2 2 4 2 5 3" xfId="23132"/>
    <cellStyle name="RowTitles-Col2 2 2 4 2 6" xfId="23133"/>
    <cellStyle name="RowTitles-Col2 2 2 4 2 6 2" xfId="23134"/>
    <cellStyle name="RowTitles-Col2 2 2 4 2 6 2 2" xfId="23135"/>
    <cellStyle name="RowTitles-Col2 2 2 4 2 7" xfId="23136"/>
    <cellStyle name="RowTitles-Col2 2 2 4 2 7 2" xfId="23137"/>
    <cellStyle name="RowTitles-Col2 2 2 4 2 8" xfId="23138"/>
    <cellStyle name="RowTitles-Col2 2 2 4 3" xfId="783"/>
    <cellStyle name="RowTitles-Col2 2 2 4 3 2" xfId="23139"/>
    <cellStyle name="RowTitles-Col2 2 2 4 3 2 2" xfId="23140"/>
    <cellStyle name="RowTitles-Col2 2 2 4 3 2 2 2" xfId="23141"/>
    <cellStyle name="RowTitles-Col2 2 2 4 3 2 2 3" xfId="23142"/>
    <cellStyle name="RowTitles-Col2 2 2 4 3 2 3" xfId="23143"/>
    <cellStyle name="RowTitles-Col2 2 2 4 3 2 3 2" xfId="23144"/>
    <cellStyle name="RowTitles-Col2 2 2 4 3 2 3 2 2" xfId="23145"/>
    <cellStyle name="RowTitles-Col2 2 2 4 3 2 4" xfId="23146"/>
    <cellStyle name="RowTitles-Col2 2 2 4 3 3" xfId="23147"/>
    <cellStyle name="RowTitles-Col2 2 2 4 3 3 2" xfId="23148"/>
    <cellStyle name="RowTitles-Col2 2 2 4 3 3 2 2" xfId="23149"/>
    <cellStyle name="RowTitles-Col2 2 2 4 3 3 2 3" xfId="23150"/>
    <cellStyle name="RowTitles-Col2 2 2 4 3 3 3" xfId="23151"/>
    <cellStyle name="RowTitles-Col2 2 2 4 3 3 3 2" xfId="23152"/>
    <cellStyle name="RowTitles-Col2 2 2 4 3 3 3 2 2" xfId="23153"/>
    <cellStyle name="RowTitles-Col2 2 2 4 3 3 4" xfId="23154"/>
    <cellStyle name="RowTitles-Col2 2 2 4 3 3 4 2" xfId="23155"/>
    <cellStyle name="RowTitles-Col2 2 2 4 3 4" xfId="23156"/>
    <cellStyle name="RowTitles-Col2 2 2 4 3 5" xfId="23157"/>
    <cellStyle name="RowTitles-Col2 2 2 4 4" xfId="23158"/>
    <cellStyle name="RowTitles-Col2 2 2 4 4 2" xfId="23159"/>
    <cellStyle name="RowTitles-Col2 2 2 4 4 2 2" xfId="23160"/>
    <cellStyle name="RowTitles-Col2 2 2 4 4 2 2 2" xfId="23161"/>
    <cellStyle name="RowTitles-Col2 2 2 4 4 2 2 3" xfId="23162"/>
    <cellStyle name="RowTitles-Col2 2 2 4 4 2 3" xfId="23163"/>
    <cellStyle name="RowTitles-Col2 2 2 4 4 2 3 2" xfId="23164"/>
    <cellStyle name="RowTitles-Col2 2 2 4 4 2 3 2 2" xfId="23165"/>
    <cellStyle name="RowTitles-Col2 2 2 4 4 2 4" xfId="23166"/>
    <cellStyle name="RowTitles-Col2 2 2 4 4 3" xfId="23167"/>
    <cellStyle name="RowTitles-Col2 2 2 4 4 3 2" xfId="23168"/>
    <cellStyle name="RowTitles-Col2 2 2 4 4 3 2 2" xfId="23169"/>
    <cellStyle name="RowTitles-Col2 2 2 4 4 3 2 3" xfId="23170"/>
    <cellStyle name="RowTitles-Col2 2 2 4 4 3 3" xfId="23171"/>
    <cellStyle name="RowTitles-Col2 2 2 4 4 3 3 2" xfId="23172"/>
    <cellStyle name="RowTitles-Col2 2 2 4 4 3 3 2 2" xfId="23173"/>
    <cellStyle name="RowTitles-Col2 2 2 4 4 3 4" xfId="23174"/>
    <cellStyle name="RowTitles-Col2 2 2 4 4 4" xfId="23175"/>
    <cellStyle name="RowTitles-Col2 2 2 4 4 4 2" xfId="23176"/>
    <cellStyle name="RowTitles-Col2 2 2 4 4 4 3" xfId="23177"/>
    <cellStyle name="RowTitles-Col2 2 2 4 4 5" xfId="23178"/>
    <cellStyle name="RowTitles-Col2 2 2 4 4 5 2" xfId="23179"/>
    <cellStyle name="RowTitles-Col2 2 2 4 4 5 2 2" xfId="23180"/>
    <cellStyle name="RowTitles-Col2 2 2 4 4 6" xfId="23181"/>
    <cellStyle name="RowTitles-Col2 2 2 4 4 6 2" xfId="23182"/>
    <cellStyle name="RowTitles-Col2 2 2 4 5" xfId="23183"/>
    <cellStyle name="RowTitles-Col2 2 2 4 5 2" xfId="23184"/>
    <cellStyle name="RowTitles-Col2 2 2 4 5 2 2" xfId="23185"/>
    <cellStyle name="RowTitles-Col2 2 2 4 5 2 2 2" xfId="23186"/>
    <cellStyle name="RowTitles-Col2 2 2 4 5 2 2 3" xfId="23187"/>
    <cellStyle name="RowTitles-Col2 2 2 4 5 2 3" xfId="23188"/>
    <cellStyle name="RowTitles-Col2 2 2 4 5 2 3 2" xfId="23189"/>
    <cellStyle name="RowTitles-Col2 2 2 4 5 2 3 2 2" xfId="23190"/>
    <cellStyle name="RowTitles-Col2 2 2 4 5 2 4" xfId="23191"/>
    <cellStyle name="RowTitles-Col2 2 2 4 5 3" xfId="23192"/>
    <cellStyle name="RowTitles-Col2 2 2 4 5 3 2" xfId="23193"/>
    <cellStyle name="RowTitles-Col2 2 2 4 5 3 2 2" xfId="23194"/>
    <cellStyle name="RowTitles-Col2 2 2 4 5 3 2 3" xfId="23195"/>
    <cellStyle name="RowTitles-Col2 2 2 4 5 3 3" xfId="23196"/>
    <cellStyle name="RowTitles-Col2 2 2 4 5 3 3 2" xfId="23197"/>
    <cellStyle name="RowTitles-Col2 2 2 4 5 3 3 2 2" xfId="23198"/>
    <cellStyle name="RowTitles-Col2 2 2 4 5 3 4" xfId="23199"/>
    <cellStyle name="RowTitles-Col2 2 2 4 5 4" xfId="23200"/>
    <cellStyle name="RowTitles-Col2 2 2 4 5 4 2" xfId="23201"/>
    <cellStyle name="RowTitles-Col2 2 2 4 5 4 3" xfId="23202"/>
    <cellStyle name="RowTitles-Col2 2 2 4 5 5" xfId="23203"/>
    <cellStyle name="RowTitles-Col2 2 2 4 5 5 2" xfId="23204"/>
    <cellStyle name="RowTitles-Col2 2 2 4 5 5 2 2" xfId="23205"/>
    <cellStyle name="RowTitles-Col2 2 2 4 5 6" xfId="23206"/>
    <cellStyle name="RowTitles-Col2 2 2 4 5 6 2" xfId="23207"/>
    <cellStyle name="RowTitles-Col2 2 2 4 6" xfId="23208"/>
    <cellStyle name="RowTitles-Col2 2 2 4 6 2" xfId="23209"/>
    <cellStyle name="RowTitles-Col2 2 2 4 6 2 2" xfId="23210"/>
    <cellStyle name="RowTitles-Col2 2 2 4 6 2 2 2" xfId="23211"/>
    <cellStyle name="RowTitles-Col2 2 2 4 6 2 2 3" xfId="23212"/>
    <cellStyle name="RowTitles-Col2 2 2 4 6 2 3" xfId="23213"/>
    <cellStyle name="RowTitles-Col2 2 2 4 6 2 3 2" xfId="23214"/>
    <cellStyle name="RowTitles-Col2 2 2 4 6 2 3 2 2" xfId="23215"/>
    <cellStyle name="RowTitles-Col2 2 2 4 6 2 4" xfId="23216"/>
    <cellStyle name="RowTitles-Col2 2 2 4 6 3" xfId="23217"/>
    <cellStyle name="RowTitles-Col2 2 2 4 6 3 2" xfId="23218"/>
    <cellStyle name="RowTitles-Col2 2 2 4 6 3 2 2" xfId="23219"/>
    <cellStyle name="RowTitles-Col2 2 2 4 6 3 2 3" xfId="23220"/>
    <cellStyle name="RowTitles-Col2 2 2 4 6 3 3" xfId="23221"/>
    <cellStyle name="RowTitles-Col2 2 2 4 6 3 3 2" xfId="23222"/>
    <cellStyle name="RowTitles-Col2 2 2 4 6 3 3 2 2" xfId="23223"/>
    <cellStyle name="RowTitles-Col2 2 2 4 6 3 4" xfId="23224"/>
    <cellStyle name="RowTitles-Col2 2 2 4 6 4" xfId="23225"/>
    <cellStyle name="RowTitles-Col2 2 2 4 6 4 2" xfId="23226"/>
    <cellStyle name="RowTitles-Col2 2 2 4 6 4 3" xfId="23227"/>
    <cellStyle name="RowTitles-Col2 2 2 4 6 5" xfId="23228"/>
    <cellStyle name="RowTitles-Col2 2 2 4 6 5 2" xfId="23229"/>
    <cellStyle name="RowTitles-Col2 2 2 4 6 5 2 2" xfId="23230"/>
    <cellStyle name="RowTitles-Col2 2 2 4 6 6" xfId="23231"/>
    <cellStyle name="RowTitles-Col2 2 2 4 6 6 2" xfId="23232"/>
    <cellStyle name="RowTitles-Col2 2 2 4 7" xfId="23233"/>
    <cellStyle name="RowTitles-Col2 2 2 4 7 2" xfId="23234"/>
    <cellStyle name="RowTitles-Col2 2 2 4 7 2 2" xfId="23235"/>
    <cellStyle name="RowTitles-Col2 2 2 4 7 2 3" xfId="23236"/>
    <cellStyle name="RowTitles-Col2 2 2 4 7 3" xfId="23237"/>
    <cellStyle name="RowTitles-Col2 2 2 4 7 3 2" xfId="23238"/>
    <cellStyle name="RowTitles-Col2 2 2 4 7 3 2 2" xfId="23239"/>
    <cellStyle name="RowTitles-Col2 2 2 4 7 4" xfId="23240"/>
    <cellStyle name="RowTitles-Col2 2 2 4 8" xfId="23241"/>
    <cellStyle name="RowTitles-Col2 2 2 4 8 2" xfId="23242"/>
    <cellStyle name="RowTitles-Col2 2 2 4 8 2 2" xfId="23243"/>
    <cellStyle name="RowTitles-Col2 2 2 4 8 2 3" xfId="23244"/>
    <cellStyle name="RowTitles-Col2 2 2 4 8 3" xfId="23245"/>
    <cellStyle name="RowTitles-Col2 2 2 4 8 3 2" xfId="23246"/>
    <cellStyle name="RowTitles-Col2 2 2 4 8 3 2 2" xfId="23247"/>
    <cellStyle name="RowTitles-Col2 2 2 4 8 4" xfId="23248"/>
    <cellStyle name="RowTitles-Col2 2 2 4 9" xfId="23249"/>
    <cellStyle name="RowTitles-Col2 2 2 4_STUD aligned by INSTIT" xfId="23250"/>
    <cellStyle name="RowTitles-Col2 2 2 5" xfId="784"/>
    <cellStyle name="RowTitles-Col2 2 2 5 2" xfId="785"/>
    <cellStyle name="RowTitles-Col2 2 2 5 2 2" xfId="23251"/>
    <cellStyle name="RowTitles-Col2 2 2 5 2 2 2" xfId="23252"/>
    <cellStyle name="RowTitles-Col2 2 2 5 2 2 2 2" xfId="23253"/>
    <cellStyle name="RowTitles-Col2 2 2 5 2 2 2 3" xfId="23254"/>
    <cellStyle name="RowTitles-Col2 2 2 5 2 2 3" xfId="23255"/>
    <cellStyle name="RowTitles-Col2 2 2 5 2 2 3 2" xfId="23256"/>
    <cellStyle name="RowTitles-Col2 2 2 5 2 2 3 2 2" xfId="23257"/>
    <cellStyle name="RowTitles-Col2 2 2 5 2 2 4" xfId="23258"/>
    <cellStyle name="RowTitles-Col2 2 2 5 2 3" xfId="23259"/>
    <cellStyle name="RowTitles-Col2 2 2 5 2 3 2" xfId="23260"/>
    <cellStyle name="RowTitles-Col2 2 2 5 2 3 2 2" xfId="23261"/>
    <cellStyle name="RowTitles-Col2 2 2 5 2 3 2 3" xfId="23262"/>
    <cellStyle name="RowTitles-Col2 2 2 5 2 3 3" xfId="23263"/>
    <cellStyle name="RowTitles-Col2 2 2 5 2 3 3 2" xfId="23264"/>
    <cellStyle name="RowTitles-Col2 2 2 5 2 3 3 2 2" xfId="23265"/>
    <cellStyle name="RowTitles-Col2 2 2 5 2 3 4" xfId="23266"/>
    <cellStyle name="RowTitles-Col2 2 2 5 2 3 4 2" xfId="23267"/>
    <cellStyle name="RowTitles-Col2 2 2 5 2 4" xfId="23268"/>
    <cellStyle name="RowTitles-Col2 2 2 5 2 5" xfId="23269"/>
    <cellStyle name="RowTitles-Col2 2 2 5 2 5 2" xfId="23270"/>
    <cellStyle name="RowTitles-Col2 2 2 5 2 5 3" xfId="23271"/>
    <cellStyle name="RowTitles-Col2 2 2 5 2 6" xfId="23272"/>
    <cellStyle name="RowTitles-Col2 2 2 5 3" xfId="786"/>
    <cellStyle name="RowTitles-Col2 2 2 5 3 2" xfId="23273"/>
    <cellStyle name="RowTitles-Col2 2 2 5 3 2 2" xfId="23274"/>
    <cellStyle name="RowTitles-Col2 2 2 5 3 2 2 2" xfId="23275"/>
    <cellStyle name="RowTitles-Col2 2 2 5 3 2 2 3" xfId="23276"/>
    <cellStyle name="RowTitles-Col2 2 2 5 3 2 3" xfId="23277"/>
    <cellStyle name="RowTitles-Col2 2 2 5 3 2 3 2" xfId="23278"/>
    <cellStyle name="RowTitles-Col2 2 2 5 3 2 3 2 2" xfId="23279"/>
    <cellStyle name="RowTitles-Col2 2 2 5 3 2 4" xfId="23280"/>
    <cellStyle name="RowTitles-Col2 2 2 5 3 3" xfId="23281"/>
    <cellStyle name="RowTitles-Col2 2 2 5 3 3 2" xfId="23282"/>
    <cellStyle name="RowTitles-Col2 2 2 5 3 3 2 2" xfId="23283"/>
    <cellStyle name="RowTitles-Col2 2 2 5 3 3 2 3" xfId="23284"/>
    <cellStyle name="RowTitles-Col2 2 2 5 3 3 3" xfId="23285"/>
    <cellStyle name="RowTitles-Col2 2 2 5 3 3 3 2" xfId="23286"/>
    <cellStyle name="RowTitles-Col2 2 2 5 3 3 3 2 2" xfId="23287"/>
    <cellStyle name="RowTitles-Col2 2 2 5 3 3 4" xfId="23288"/>
    <cellStyle name="RowTitles-Col2 2 2 5 3 3 4 2" xfId="23289"/>
    <cellStyle name="RowTitles-Col2 2 2 5 3 4" xfId="23290"/>
    <cellStyle name="RowTitles-Col2 2 2 5 3 5" xfId="23291"/>
    <cellStyle name="RowTitles-Col2 2 2 5 3 5 2" xfId="23292"/>
    <cellStyle name="RowTitles-Col2 2 2 5 3 5 2 2" xfId="23293"/>
    <cellStyle name="RowTitles-Col2 2 2 5 3 6" xfId="23294"/>
    <cellStyle name="RowTitles-Col2 2 2 5 3 6 2" xfId="23295"/>
    <cellStyle name="RowTitles-Col2 2 2 5 3 7" xfId="23296"/>
    <cellStyle name="RowTitles-Col2 2 2 5 4" xfId="23297"/>
    <cellStyle name="RowTitles-Col2 2 2 5 4 2" xfId="23298"/>
    <cellStyle name="RowTitles-Col2 2 2 5 4 2 2" xfId="23299"/>
    <cellStyle name="RowTitles-Col2 2 2 5 4 2 2 2" xfId="23300"/>
    <cellStyle name="RowTitles-Col2 2 2 5 4 2 2 3" xfId="23301"/>
    <cellStyle name="RowTitles-Col2 2 2 5 4 2 3" xfId="23302"/>
    <cellStyle name="RowTitles-Col2 2 2 5 4 2 3 2" xfId="23303"/>
    <cellStyle name="RowTitles-Col2 2 2 5 4 2 3 2 2" xfId="23304"/>
    <cellStyle name="RowTitles-Col2 2 2 5 4 2 4" xfId="23305"/>
    <cellStyle name="RowTitles-Col2 2 2 5 4 3" xfId="23306"/>
    <cellStyle name="RowTitles-Col2 2 2 5 4 3 2" xfId="23307"/>
    <cellStyle name="RowTitles-Col2 2 2 5 4 3 2 2" xfId="23308"/>
    <cellStyle name="RowTitles-Col2 2 2 5 4 3 2 3" xfId="23309"/>
    <cellStyle name="RowTitles-Col2 2 2 5 4 3 3" xfId="23310"/>
    <cellStyle name="RowTitles-Col2 2 2 5 4 3 3 2" xfId="23311"/>
    <cellStyle name="RowTitles-Col2 2 2 5 4 3 3 2 2" xfId="23312"/>
    <cellStyle name="RowTitles-Col2 2 2 5 4 3 4" xfId="23313"/>
    <cellStyle name="RowTitles-Col2 2 2 5 4 3 4 2" xfId="23314"/>
    <cellStyle name="RowTitles-Col2 2 2 5 4 4" xfId="23315"/>
    <cellStyle name="RowTitles-Col2 2 2 5 4 5" xfId="23316"/>
    <cellStyle name="RowTitles-Col2 2 2 5 4 5 2" xfId="23317"/>
    <cellStyle name="RowTitles-Col2 2 2 5 4 5 3" xfId="23318"/>
    <cellStyle name="RowTitles-Col2 2 2 5 4 6" xfId="23319"/>
    <cellStyle name="RowTitles-Col2 2 2 5 4 6 2" xfId="23320"/>
    <cellStyle name="RowTitles-Col2 2 2 5 4 6 2 2" xfId="23321"/>
    <cellStyle name="RowTitles-Col2 2 2 5 4 7" xfId="23322"/>
    <cellStyle name="RowTitles-Col2 2 2 5 4 7 2" xfId="23323"/>
    <cellStyle name="RowTitles-Col2 2 2 5 5" xfId="23324"/>
    <cellStyle name="RowTitles-Col2 2 2 5 5 2" xfId="23325"/>
    <cellStyle name="RowTitles-Col2 2 2 5 5 2 2" xfId="23326"/>
    <cellStyle name="RowTitles-Col2 2 2 5 5 2 2 2" xfId="23327"/>
    <cellStyle name="RowTitles-Col2 2 2 5 5 2 2 3" xfId="23328"/>
    <cellStyle name="RowTitles-Col2 2 2 5 5 2 3" xfId="23329"/>
    <cellStyle name="RowTitles-Col2 2 2 5 5 2 3 2" xfId="23330"/>
    <cellStyle name="RowTitles-Col2 2 2 5 5 2 3 2 2" xfId="23331"/>
    <cellStyle name="RowTitles-Col2 2 2 5 5 2 4" xfId="23332"/>
    <cellStyle name="RowTitles-Col2 2 2 5 5 3" xfId="23333"/>
    <cellStyle name="RowTitles-Col2 2 2 5 5 3 2" xfId="23334"/>
    <cellStyle name="RowTitles-Col2 2 2 5 5 3 2 2" xfId="23335"/>
    <cellStyle name="RowTitles-Col2 2 2 5 5 3 2 3" xfId="23336"/>
    <cellStyle name="RowTitles-Col2 2 2 5 5 3 3" xfId="23337"/>
    <cellStyle name="RowTitles-Col2 2 2 5 5 3 3 2" xfId="23338"/>
    <cellStyle name="RowTitles-Col2 2 2 5 5 3 3 2 2" xfId="23339"/>
    <cellStyle name="RowTitles-Col2 2 2 5 5 3 4" xfId="23340"/>
    <cellStyle name="RowTitles-Col2 2 2 5 5 4" xfId="23341"/>
    <cellStyle name="RowTitles-Col2 2 2 5 5 4 2" xfId="23342"/>
    <cellStyle name="RowTitles-Col2 2 2 5 5 4 3" xfId="23343"/>
    <cellStyle name="RowTitles-Col2 2 2 5 5 5" xfId="23344"/>
    <cellStyle name="RowTitles-Col2 2 2 5 5 5 2" xfId="23345"/>
    <cellStyle name="RowTitles-Col2 2 2 5 5 5 2 2" xfId="23346"/>
    <cellStyle name="RowTitles-Col2 2 2 5 5 6" xfId="23347"/>
    <cellStyle name="RowTitles-Col2 2 2 5 5 6 2" xfId="23348"/>
    <cellStyle name="RowTitles-Col2 2 2 5 6" xfId="23349"/>
    <cellStyle name="RowTitles-Col2 2 2 5 6 2" xfId="23350"/>
    <cellStyle name="RowTitles-Col2 2 2 5 6 2 2" xfId="23351"/>
    <cellStyle name="RowTitles-Col2 2 2 5 6 2 2 2" xfId="23352"/>
    <cellStyle name="RowTitles-Col2 2 2 5 6 2 2 3" xfId="23353"/>
    <cellStyle name="RowTitles-Col2 2 2 5 6 2 3" xfId="23354"/>
    <cellStyle name="RowTitles-Col2 2 2 5 6 2 3 2" xfId="23355"/>
    <cellStyle name="RowTitles-Col2 2 2 5 6 2 3 2 2" xfId="23356"/>
    <cellStyle name="RowTitles-Col2 2 2 5 6 2 4" xfId="23357"/>
    <cellStyle name="RowTitles-Col2 2 2 5 6 3" xfId="23358"/>
    <cellStyle name="RowTitles-Col2 2 2 5 6 3 2" xfId="23359"/>
    <cellStyle name="RowTitles-Col2 2 2 5 6 3 2 2" xfId="23360"/>
    <cellStyle name="RowTitles-Col2 2 2 5 6 3 2 3" xfId="23361"/>
    <cellStyle name="RowTitles-Col2 2 2 5 6 3 3" xfId="23362"/>
    <cellStyle name="RowTitles-Col2 2 2 5 6 3 3 2" xfId="23363"/>
    <cellStyle name="RowTitles-Col2 2 2 5 6 3 3 2 2" xfId="23364"/>
    <cellStyle name="RowTitles-Col2 2 2 5 6 3 4" xfId="23365"/>
    <cellStyle name="RowTitles-Col2 2 2 5 6 4" xfId="23366"/>
    <cellStyle name="RowTitles-Col2 2 2 5 6 4 2" xfId="23367"/>
    <cellStyle name="RowTitles-Col2 2 2 5 6 4 3" xfId="23368"/>
    <cellStyle name="RowTitles-Col2 2 2 5 6 5" xfId="23369"/>
    <cellStyle name="RowTitles-Col2 2 2 5 6 5 2" xfId="23370"/>
    <cellStyle name="RowTitles-Col2 2 2 5 6 5 2 2" xfId="23371"/>
    <cellStyle name="RowTitles-Col2 2 2 5 6 6" xfId="23372"/>
    <cellStyle name="RowTitles-Col2 2 2 5 6 6 2" xfId="23373"/>
    <cellStyle name="RowTitles-Col2 2 2 5 7" xfId="23374"/>
    <cellStyle name="RowTitles-Col2 2 2 5 7 2" xfId="23375"/>
    <cellStyle name="RowTitles-Col2 2 2 5 7 2 2" xfId="23376"/>
    <cellStyle name="RowTitles-Col2 2 2 5 7 2 3" xfId="23377"/>
    <cellStyle name="RowTitles-Col2 2 2 5 7 3" xfId="23378"/>
    <cellStyle name="RowTitles-Col2 2 2 5 7 3 2" xfId="23379"/>
    <cellStyle name="RowTitles-Col2 2 2 5 7 3 2 2" xfId="23380"/>
    <cellStyle name="RowTitles-Col2 2 2 5 7 4" xfId="23381"/>
    <cellStyle name="RowTitles-Col2 2 2 5 8" xfId="23382"/>
    <cellStyle name="RowTitles-Col2 2 2 5 9" xfId="23383"/>
    <cellStyle name="RowTitles-Col2 2 2 5_STUD aligned by INSTIT" xfId="23384"/>
    <cellStyle name="RowTitles-Col2 2 2 6" xfId="787"/>
    <cellStyle name="RowTitles-Col2 2 2 6 2" xfId="23385"/>
    <cellStyle name="RowTitles-Col2 2 2 6 2 2" xfId="23386"/>
    <cellStyle name="RowTitles-Col2 2 2 6 2 2 2" xfId="23387"/>
    <cellStyle name="RowTitles-Col2 2 2 6 2 2 3" xfId="23388"/>
    <cellStyle name="RowTitles-Col2 2 2 6 2 3" xfId="23389"/>
    <cellStyle name="RowTitles-Col2 2 2 6 2 3 2" xfId="23390"/>
    <cellStyle name="RowTitles-Col2 2 2 6 2 3 2 2" xfId="23391"/>
    <cellStyle name="RowTitles-Col2 2 2 6 2 4" xfId="23392"/>
    <cellStyle name="RowTitles-Col2 2 2 6 3" xfId="23393"/>
    <cellStyle name="RowTitles-Col2 2 2 6 3 2" xfId="23394"/>
    <cellStyle name="RowTitles-Col2 2 2 6 3 2 2" xfId="23395"/>
    <cellStyle name="RowTitles-Col2 2 2 6 3 2 3" xfId="23396"/>
    <cellStyle name="RowTitles-Col2 2 2 6 3 3" xfId="23397"/>
    <cellStyle name="RowTitles-Col2 2 2 6 3 3 2" xfId="23398"/>
    <cellStyle name="RowTitles-Col2 2 2 6 3 3 2 2" xfId="23399"/>
    <cellStyle name="RowTitles-Col2 2 2 6 3 4" xfId="23400"/>
    <cellStyle name="RowTitles-Col2 2 2 6 3 4 2" xfId="23401"/>
    <cellStyle name="RowTitles-Col2 2 2 6 4" xfId="23402"/>
    <cellStyle name="RowTitles-Col2 2 2 6 5" xfId="23403"/>
    <cellStyle name="RowTitles-Col2 2 2 6 5 2" xfId="23404"/>
    <cellStyle name="RowTitles-Col2 2 2 6 5 3" xfId="23405"/>
    <cellStyle name="RowTitles-Col2 2 2 6 6" xfId="23406"/>
    <cellStyle name="RowTitles-Col2 2 2 7" xfId="788"/>
    <cellStyle name="RowTitles-Col2 2 2 7 2" xfId="23407"/>
    <cellStyle name="RowTitles-Col2 2 2 7 2 2" xfId="23408"/>
    <cellStyle name="RowTitles-Col2 2 2 7 2 2 2" xfId="23409"/>
    <cellStyle name="RowTitles-Col2 2 2 7 2 2 3" xfId="23410"/>
    <cellStyle name="RowTitles-Col2 2 2 7 2 3" xfId="23411"/>
    <cellStyle name="RowTitles-Col2 2 2 7 2 3 2" xfId="23412"/>
    <cellStyle name="RowTitles-Col2 2 2 7 2 3 2 2" xfId="23413"/>
    <cellStyle name="RowTitles-Col2 2 2 7 2 4" xfId="23414"/>
    <cellStyle name="RowTitles-Col2 2 2 7 3" xfId="23415"/>
    <cellStyle name="RowTitles-Col2 2 2 7 3 2" xfId="23416"/>
    <cellStyle name="RowTitles-Col2 2 2 7 3 2 2" xfId="23417"/>
    <cellStyle name="RowTitles-Col2 2 2 7 3 2 3" xfId="23418"/>
    <cellStyle name="RowTitles-Col2 2 2 7 3 3" xfId="23419"/>
    <cellStyle name="RowTitles-Col2 2 2 7 3 3 2" xfId="23420"/>
    <cellStyle name="RowTitles-Col2 2 2 7 3 3 2 2" xfId="23421"/>
    <cellStyle name="RowTitles-Col2 2 2 7 3 4" xfId="23422"/>
    <cellStyle name="RowTitles-Col2 2 2 7 3 4 2" xfId="23423"/>
    <cellStyle name="RowTitles-Col2 2 2 7 4" xfId="23424"/>
    <cellStyle name="RowTitles-Col2 2 2 7 5" xfId="23425"/>
    <cellStyle name="RowTitles-Col2 2 2 7 5 2" xfId="23426"/>
    <cellStyle name="RowTitles-Col2 2 2 7 5 2 2" xfId="23427"/>
    <cellStyle name="RowTitles-Col2 2 2 7 6" xfId="23428"/>
    <cellStyle name="RowTitles-Col2 2 2 7 6 2" xfId="23429"/>
    <cellStyle name="RowTitles-Col2 2 2 7 7" xfId="23430"/>
    <cellStyle name="RowTitles-Col2 2 2 8" xfId="23431"/>
    <cellStyle name="RowTitles-Col2 2 2 8 2" xfId="23432"/>
    <cellStyle name="RowTitles-Col2 2 2 8 2 2" xfId="23433"/>
    <cellStyle name="RowTitles-Col2 2 2 8 2 2 2" xfId="23434"/>
    <cellStyle name="RowTitles-Col2 2 2 8 2 2 3" xfId="23435"/>
    <cellStyle name="RowTitles-Col2 2 2 8 2 3" xfId="23436"/>
    <cellStyle name="RowTitles-Col2 2 2 8 2 3 2" xfId="23437"/>
    <cellStyle name="RowTitles-Col2 2 2 8 2 3 2 2" xfId="23438"/>
    <cellStyle name="RowTitles-Col2 2 2 8 2 4" xfId="23439"/>
    <cellStyle name="RowTitles-Col2 2 2 8 3" xfId="23440"/>
    <cellStyle name="RowTitles-Col2 2 2 8 3 2" xfId="23441"/>
    <cellStyle name="RowTitles-Col2 2 2 8 3 2 2" xfId="23442"/>
    <cellStyle name="RowTitles-Col2 2 2 8 3 2 3" xfId="23443"/>
    <cellStyle name="RowTitles-Col2 2 2 8 3 3" xfId="23444"/>
    <cellStyle name="RowTitles-Col2 2 2 8 3 3 2" xfId="23445"/>
    <cellStyle name="RowTitles-Col2 2 2 8 3 3 2 2" xfId="23446"/>
    <cellStyle name="RowTitles-Col2 2 2 8 3 4" xfId="23447"/>
    <cellStyle name="RowTitles-Col2 2 2 8 3 4 2" xfId="23448"/>
    <cellStyle name="RowTitles-Col2 2 2 8 4" xfId="23449"/>
    <cellStyle name="RowTitles-Col2 2 2 8 5" xfId="23450"/>
    <cellStyle name="RowTitles-Col2 2 2 8 5 2" xfId="23451"/>
    <cellStyle name="RowTitles-Col2 2 2 8 5 3" xfId="23452"/>
    <cellStyle name="RowTitles-Col2 2 2 8 6" xfId="23453"/>
    <cellStyle name="RowTitles-Col2 2 2 8 6 2" xfId="23454"/>
    <cellStyle name="RowTitles-Col2 2 2 8 6 2 2" xfId="23455"/>
    <cellStyle name="RowTitles-Col2 2 2 8 7" xfId="23456"/>
    <cellStyle name="RowTitles-Col2 2 2 8 7 2" xfId="23457"/>
    <cellStyle name="RowTitles-Col2 2 2 9" xfId="23458"/>
    <cellStyle name="RowTitles-Col2 2 2 9 2" xfId="23459"/>
    <cellStyle name="RowTitles-Col2 2 2 9 2 2" xfId="23460"/>
    <cellStyle name="RowTitles-Col2 2 2 9 2 2 2" xfId="23461"/>
    <cellStyle name="RowTitles-Col2 2 2 9 2 2 3" xfId="23462"/>
    <cellStyle name="RowTitles-Col2 2 2 9 2 3" xfId="23463"/>
    <cellStyle name="RowTitles-Col2 2 2 9 2 3 2" xfId="23464"/>
    <cellStyle name="RowTitles-Col2 2 2 9 2 3 2 2" xfId="23465"/>
    <cellStyle name="RowTitles-Col2 2 2 9 2 4" xfId="23466"/>
    <cellStyle name="RowTitles-Col2 2 2 9 3" xfId="23467"/>
    <cellStyle name="RowTitles-Col2 2 2 9 3 2" xfId="23468"/>
    <cellStyle name="RowTitles-Col2 2 2 9 3 2 2" xfId="23469"/>
    <cellStyle name="RowTitles-Col2 2 2 9 3 2 3" xfId="23470"/>
    <cellStyle name="RowTitles-Col2 2 2 9 3 3" xfId="23471"/>
    <cellStyle name="RowTitles-Col2 2 2 9 3 3 2" xfId="23472"/>
    <cellStyle name="RowTitles-Col2 2 2 9 3 3 2 2" xfId="23473"/>
    <cellStyle name="RowTitles-Col2 2 2 9 3 4" xfId="23474"/>
    <cellStyle name="RowTitles-Col2 2 2 9 4" xfId="23475"/>
    <cellStyle name="RowTitles-Col2 2 2 9 4 2" xfId="23476"/>
    <cellStyle name="RowTitles-Col2 2 2 9 4 3" xfId="23477"/>
    <cellStyle name="RowTitles-Col2 2 2 9 5" xfId="23478"/>
    <cellStyle name="RowTitles-Col2 2 2 9 5 2" xfId="23479"/>
    <cellStyle name="RowTitles-Col2 2 2 9 5 2 2" xfId="23480"/>
    <cellStyle name="RowTitles-Col2 2 2 9 6" xfId="23481"/>
    <cellStyle name="RowTitles-Col2 2 2 9 6 2" xfId="23482"/>
    <cellStyle name="RowTitles-Col2 2 2_STUD aligned by INSTIT" xfId="23483"/>
    <cellStyle name="RowTitles-Col2 2 3" xfId="278"/>
    <cellStyle name="RowTitles-Col2 2 3 10" xfId="23484"/>
    <cellStyle name="RowTitles-Col2 2 3 10 2" xfId="23485"/>
    <cellStyle name="RowTitles-Col2 2 3 10 2 2" xfId="23486"/>
    <cellStyle name="RowTitles-Col2 2 3 10 2 3" xfId="23487"/>
    <cellStyle name="RowTitles-Col2 2 3 10 3" xfId="23488"/>
    <cellStyle name="RowTitles-Col2 2 3 10 3 2" xfId="23489"/>
    <cellStyle name="RowTitles-Col2 2 3 10 3 2 2" xfId="23490"/>
    <cellStyle name="RowTitles-Col2 2 3 10 4" xfId="23491"/>
    <cellStyle name="RowTitles-Col2 2 3 11" xfId="23492"/>
    <cellStyle name="RowTitles-Col2 2 3 12" xfId="23493"/>
    <cellStyle name="RowTitles-Col2 2 3 2" xfId="789"/>
    <cellStyle name="RowTitles-Col2 2 3 2 2" xfId="790"/>
    <cellStyle name="RowTitles-Col2 2 3 2 2 2" xfId="23494"/>
    <cellStyle name="RowTitles-Col2 2 3 2 2 2 2" xfId="23495"/>
    <cellStyle name="RowTitles-Col2 2 3 2 2 2 2 2" xfId="23496"/>
    <cellStyle name="RowTitles-Col2 2 3 2 2 2 2 3" xfId="23497"/>
    <cellStyle name="RowTitles-Col2 2 3 2 2 2 3" xfId="23498"/>
    <cellStyle name="RowTitles-Col2 2 3 2 2 2 3 2" xfId="23499"/>
    <cellStyle name="RowTitles-Col2 2 3 2 2 2 3 2 2" xfId="23500"/>
    <cellStyle name="RowTitles-Col2 2 3 2 2 2 4" xfId="23501"/>
    <cellStyle name="RowTitles-Col2 2 3 2 2 3" xfId="23502"/>
    <cellStyle name="RowTitles-Col2 2 3 2 2 3 2" xfId="23503"/>
    <cellStyle name="RowTitles-Col2 2 3 2 2 3 2 2" xfId="23504"/>
    <cellStyle name="RowTitles-Col2 2 3 2 2 3 2 3" xfId="23505"/>
    <cellStyle name="RowTitles-Col2 2 3 2 2 3 3" xfId="23506"/>
    <cellStyle name="RowTitles-Col2 2 3 2 2 3 3 2" xfId="23507"/>
    <cellStyle name="RowTitles-Col2 2 3 2 2 3 3 2 2" xfId="23508"/>
    <cellStyle name="RowTitles-Col2 2 3 2 2 3 4" xfId="23509"/>
    <cellStyle name="RowTitles-Col2 2 3 2 2 3 4 2" xfId="23510"/>
    <cellStyle name="RowTitles-Col2 2 3 2 2 4" xfId="23511"/>
    <cellStyle name="RowTitles-Col2 2 3 2 2 5" xfId="23512"/>
    <cellStyle name="RowTitles-Col2 2 3 2 3" xfId="791"/>
    <cellStyle name="RowTitles-Col2 2 3 2 3 2" xfId="23513"/>
    <cellStyle name="RowTitles-Col2 2 3 2 3 2 2" xfId="23514"/>
    <cellStyle name="RowTitles-Col2 2 3 2 3 2 2 2" xfId="23515"/>
    <cellStyle name="RowTitles-Col2 2 3 2 3 2 2 3" xfId="23516"/>
    <cellStyle name="RowTitles-Col2 2 3 2 3 2 3" xfId="23517"/>
    <cellStyle name="RowTitles-Col2 2 3 2 3 2 3 2" xfId="23518"/>
    <cellStyle name="RowTitles-Col2 2 3 2 3 2 3 2 2" xfId="23519"/>
    <cellStyle name="RowTitles-Col2 2 3 2 3 2 4" xfId="23520"/>
    <cellStyle name="RowTitles-Col2 2 3 2 3 3" xfId="23521"/>
    <cellStyle name="RowTitles-Col2 2 3 2 3 3 2" xfId="23522"/>
    <cellStyle name="RowTitles-Col2 2 3 2 3 3 2 2" xfId="23523"/>
    <cellStyle name="RowTitles-Col2 2 3 2 3 3 2 3" xfId="23524"/>
    <cellStyle name="RowTitles-Col2 2 3 2 3 3 3" xfId="23525"/>
    <cellStyle name="RowTitles-Col2 2 3 2 3 3 3 2" xfId="23526"/>
    <cellStyle name="RowTitles-Col2 2 3 2 3 3 3 2 2" xfId="23527"/>
    <cellStyle name="RowTitles-Col2 2 3 2 3 3 4" xfId="23528"/>
    <cellStyle name="RowTitles-Col2 2 3 2 3 3 4 2" xfId="23529"/>
    <cellStyle name="RowTitles-Col2 2 3 2 3 4" xfId="23530"/>
    <cellStyle name="RowTitles-Col2 2 3 2 3 5" xfId="23531"/>
    <cellStyle name="RowTitles-Col2 2 3 2 3 5 2" xfId="23532"/>
    <cellStyle name="RowTitles-Col2 2 3 2 3 5 3" xfId="23533"/>
    <cellStyle name="RowTitles-Col2 2 3 2 3 6" xfId="23534"/>
    <cellStyle name="RowTitles-Col2 2 3 2 3 6 2" xfId="23535"/>
    <cellStyle name="RowTitles-Col2 2 3 2 3 6 2 2" xfId="23536"/>
    <cellStyle name="RowTitles-Col2 2 3 2 3 7" xfId="23537"/>
    <cellStyle name="RowTitles-Col2 2 3 2 3 7 2" xfId="23538"/>
    <cellStyle name="RowTitles-Col2 2 3 2 3 8" xfId="23539"/>
    <cellStyle name="RowTitles-Col2 2 3 2 4" xfId="23540"/>
    <cellStyle name="RowTitles-Col2 2 3 2 4 2" xfId="23541"/>
    <cellStyle name="RowTitles-Col2 2 3 2 4 2 2" xfId="23542"/>
    <cellStyle name="RowTitles-Col2 2 3 2 4 2 2 2" xfId="23543"/>
    <cellStyle name="RowTitles-Col2 2 3 2 4 2 2 3" xfId="23544"/>
    <cellStyle name="RowTitles-Col2 2 3 2 4 2 3" xfId="23545"/>
    <cellStyle name="RowTitles-Col2 2 3 2 4 2 3 2" xfId="23546"/>
    <cellStyle name="RowTitles-Col2 2 3 2 4 2 3 2 2" xfId="23547"/>
    <cellStyle name="RowTitles-Col2 2 3 2 4 2 4" xfId="23548"/>
    <cellStyle name="RowTitles-Col2 2 3 2 4 3" xfId="23549"/>
    <cellStyle name="RowTitles-Col2 2 3 2 4 3 2" xfId="23550"/>
    <cellStyle name="RowTitles-Col2 2 3 2 4 3 2 2" xfId="23551"/>
    <cellStyle name="RowTitles-Col2 2 3 2 4 3 2 3" xfId="23552"/>
    <cellStyle name="RowTitles-Col2 2 3 2 4 3 3" xfId="23553"/>
    <cellStyle name="RowTitles-Col2 2 3 2 4 3 3 2" xfId="23554"/>
    <cellStyle name="RowTitles-Col2 2 3 2 4 3 3 2 2" xfId="23555"/>
    <cellStyle name="RowTitles-Col2 2 3 2 4 3 4" xfId="23556"/>
    <cellStyle name="RowTitles-Col2 2 3 2 4 4" xfId="23557"/>
    <cellStyle name="RowTitles-Col2 2 3 2 4 4 2" xfId="23558"/>
    <cellStyle name="RowTitles-Col2 2 3 2 4 4 3" xfId="23559"/>
    <cellStyle name="RowTitles-Col2 2 3 2 4 5" xfId="23560"/>
    <cellStyle name="RowTitles-Col2 2 3 2 4 5 2" xfId="23561"/>
    <cellStyle name="RowTitles-Col2 2 3 2 4 5 2 2" xfId="23562"/>
    <cellStyle name="RowTitles-Col2 2 3 2 4 6" xfId="23563"/>
    <cellStyle name="RowTitles-Col2 2 3 2 4 6 2" xfId="23564"/>
    <cellStyle name="RowTitles-Col2 2 3 2 5" xfId="23565"/>
    <cellStyle name="RowTitles-Col2 2 3 2 5 2" xfId="23566"/>
    <cellStyle name="RowTitles-Col2 2 3 2 5 2 2" xfId="23567"/>
    <cellStyle name="RowTitles-Col2 2 3 2 5 2 2 2" xfId="23568"/>
    <cellStyle name="RowTitles-Col2 2 3 2 5 2 2 3" xfId="23569"/>
    <cellStyle name="RowTitles-Col2 2 3 2 5 2 3" xfId="23570"/>
    <cellStyle name="RowTitles-Col2 2 3 2 5 2 3 2" xfId="23571"/>
    <cellStyle name="RowTitles-Col2 2 3 2 5 2 3 2 2" xfId="23572"/>
    <cellStyle name="RowTitles-Col2 2 3 2 5 2 4" xfId="23573"/>
    <cellStyle name="RowTitles-Col2 2 3 2 5 3" xfId="23574"/>
    <cellStyle name="RowTitles-Col2 2 3 2 5 3 2" xfId="23575"/>
    <cellStyle name="RowTitles-Col2 2 3 2 5 3 2 2" xfId="23576"/>
    <cellStyle name="RowTitles-Col2 2 3 2 5 3 2 3" xfId="23577"/>
    <cellStyle name="RowTitles-Col2 2 3 2 5 3 3" xfId="23578"/>
    <cellStyle name="RowTitles-Col2 2 3 2 5 3 3 2" xfId="23579"/>
    <cellStyle name="RowTitles-Col2 2 3 2 5 3 3 2 2" xfId="23580"/>
    <cellStyle name="RowTitles-Col2 2 3 2 5 3 4" xfId="23581"/>
    <cellStyle name="RowTitles-Col2 2 3 2 5 4" xfId="23582"/>
    <cellStyle name="RowTitles-Col2 2 3 2 5 4 2" xfId="23583"/>
    <cellStyle name="RowTitles-Col2 2 3 2 5 4 3" xfId="23584"/>
    <cellStyle name="RowTitles-Col2 2 3 2 5 5" xfId="23585"/>
    <cellStyle name="RowTitles-Col2 2 3 2 5 5 2" xfId="23586"/>
    <cellStyle name="RowTitles-Col2 2 3 2 5 5 2 2" xfId="23587"/>
    <cellStyle name="RowTitles-Col2 2 3 2 5 6" xfId="23588"/>
    <cellStyle name="RowTitles-Col2 2 3 2 5 6 2" xfId="23589"/>
    <cellStyle name="RowTitles-Col2 2 3 2 6" xfId="23590"/>
    <cellStyle name="RowTitles-Col2 2 3 2 6 2" xfId="23591"/>
    <cellStyle name="RowTitles-Col2 2 3 2 6 2 2" xfId="23592"/>
    <cellStyle name="RowTitles-Col2 2 3 2 6 2 2 2" xfId="23593"/>
    <cellStyle name="RowTitles-Col2 2 3 2 6 2 2 3" xfId="23594"/>
    <cellStyle name="RowTitles-Col2 2 3 2 6 2 3" xfId="23595"/>
    <cellStyle name="RowTitles-Col2 2 3 2 6 2 3 2" xfId="23596"/>
    <cellStyle name="RowTitles-Col2 2 3 2 6 2 3 2 2" xfId="23597"/>
    <cellStyle name="RowTitles-Col2 2 3 2 6 2 4" xfId="23598"/>
    <cellStyle name="RowTitles-Col2 2 3 2 6 3" xfId="23599"/>
    <cellStyle name="RowTitles-Col2 2 3 2 6 3 2" xfId="23600"/>
    <cellStyle name="RowTitles-Col2 2 3 2 6 3 2 2" xfId="23601"/>
    <cellStyle name="RowTitles-Col2 2 3 2 6 3 2 3" xfId="23602"/>
    <cellStyle name="RowTitles-Col2 2 3 2 6 3 3" xfId="23603"/>
    <cellStyle name="RowTitles-Col2 2 3 2 6 3 3 2" xfId="23604"/>
    <cellStyle name="RowTitles-Col2 2 3 2 6 3 3 2 2" xfId="23605"/>
    <cellStyle name="RowTitles-Col2 2 3 2 6 3 4" xfId="23606"/>
    <cellStyle name="RowTitles-Col2 2 3 2 6 4" xfId="23607"/>
    <cellStyle name="RowTitles-Col2 2 3 2 6 4 2" xfId="23608"/>
    <cellStyle name="RowTitles-Col2 2 3 2 6 4 3" xfId="23609"/>
    <cellStyle name="RowTitles-Col2 2 3 2 6 5" xfId="23610"/>
    <cellStyle name="RowTitles-Col2 2 3 2 6 5 2" xfId="23611"/>
    <cellStyle name="RowTitles-Col2 2 3 2 6 5 2 2" xfId="23612"/>
    <cellStyle name="RowTitles-Col2 2 3 2 6 6" xfId="23613"/>
    <cellStyle name="RowTitles-Col2 2 3 2 6 6 2" xfId="23614"/>
    <cellStyle name="RowTitles-Col2 2 3 2 7" xfId="23615"/>
    <cellStyle name="RowTitles-Col2 2 3 2 7 2" xfId="23616"/>
    <cellStyle name="RowTitles-Col2 2 3 2 7 2 2" xfId="23617"/>
    <cellStyle name="RowTitles-Col2 2 3 2 7 2 3" xfId="23618"/>
    <cellStyle name="RowTitles-Col2 2 3 2 7 3" xfId="23619"/>
    <cellStyle name="RowTitles-Col2 2 3 2 7 3 2" xfId="23620"/>
    <cellStyle name="RowTitles-Col2 2 3 2 7 3 2 2" xfId="23621"/>
    <cellStyle name="RowTitles-Col2 2 3 2 7 4" xfId="23622"/>
    <cellStyle name="RowTitles-Col2 2 3 2 8" xfId="23623"/>
    <cellStyle name="RowTitles-Col2 2 3 2 9" xfId="23624"/>
    <cellStyle name="RowTitles-Col2 2 3 2_STUD aligned by INSTIT" xfId="23625"/>
    <cellStyle name="RowTitles-Col2 2 3 3" xfId="792"/>
    <cellStyle name="RowTitles-Col2 2 3 3 2" xfId="793"/>
    <cellStyle name="RowTitles-Col2 2 3 3 2 2" xfId="23626"/>
    <cellStyle name="RowTitles-Col2 2 3 3 2 2 2" xfId="23627"/>
    <cellStyle name="RowTitles-Col2 2 3 3 2 2 2 2" xfId="23628"/>
    <cellStyle name="RowTitles-Col2 2 3 3 2 2 2 3" xfId="23629"/>
    <cellStyle name="RowTitles-Col2 2 3 3 2 2 3" xfId="23630"/>
    <cellStyle name="RowTitles-Col2 2 3 3 2 2 3 2" xfId="23631"/>
    <cellStyle name="RowTitles-Col2 2 3 3 2 2 3 2 2" xfId="23632"/>
    <cellStyle name="RowTitles-Col2 2 3 3 2 2 4" xfId="23633"/>
    <cellStyle name="RowTitles-Col2 2 3 3 2 3" xfId="23634"/>
    <cellStyle name="RowTitles-Col2 2 3 3 2 3 2" xfId="23635"/>
    <cellStyle name="RowTitles-Col2 2 3 3 2 3 2 2" xfId="23636"/>
    <cellStyle name="RowTitles-Col2 2 3 3 2 3 2 3" xfId="23637"/>
    <cellStyle name="RowTitles-Col2 2 3 3 2 3 3" xfId="23638"/>
    <cellStyle name="RowTitles-Col2 2 3 3 2 3 3 2" xfId="23639"/>
    <cellStyle name="RowTitles-Col2 2 3 3 2 3 3 2 2" xfId="23640"/>
    <cellStyle name="RowTitles-Col2 2 3 3 2 3 4" xfId="23641"/>
    <cellStyle name="RowTitles-Col2 2 3 3 2 3 4 2" xfId="23642"/>
    <cellStyle name="RowTitles-Col2 2 3 3 2 4" xfId="23643"/>
    <cellStyle name="RowTitles-Col2 2 3 3 2 5" xfId="23644"/>
    <cellStyle name="RowTitles-Col2 2 3 3 2 5 2" xfId="23645"/>
    <cellStyle name="RowTitles-Col2 2 3 3 2 5 3" xfId="23646"/>
    <cellStyle name="RowTitles-Col2 2 3 3 2 6" xfId="23647"/>
    <cellStyle name="RowTitles-Col2 2 3 3 2 6 2" xfId="23648"/>
    <cellStyle name="RowTitles-Col2 2 3 3 2 6 2 2" xfId="23649"/>
    <cellStyle name="RowTitles-Col2 2 3 3 2 7" xfId="23650"/>
    <cellStyle name="RowTitles-Col2 2 3 3 2 7 2" xfId="23651"/>
    <cellStyle name="RowTitles-Col2 2 3 3 2 8" xfId="23652"/>
    <cellStyle name="RowTitles-Col2 2 3 3 3" xfId="794"/>
    <cellStyle name="RowTitles-Col2 2 3 3 3 2" xfId="23653"/>
    <cellStyle name="RowTitles-Col2 2 3 3 3 2 2" xfId="23654"/>
    <cellStyle name="RowTitles-Col2 2 3 3 3 2 2 2" xfId="23655"/>
    <cellStyle name="RowTitles-Col2 2 3 3 3 2 2 3" xfId="23656"/>
    <cellStyle name="RowTitles-Col2 2 3 3 3 2 3" xfId="23657"/>
    <cellStyle name="RowTitles-Col2 2 3 3 3 2 3 2" xfId="23658"/>
    <cellStyle name="RowTitles-Col2 2 3 3 3 2 3 2 2" xfId="23659"/>
    <cellStyle name="RowTitles-Col2 2 3 3 3 2 4" xfId="23660"/>
    <cellStyle name="RowTitles-Col2 2 3 3 3 3" xfId="23661"/>
    <cellStyle name="RowTitles-Col2 2 3 3 3 3 2" xfId="23662"/>
    <cellStyle name="RowTitles-Col2 2 3 3 3 3 2 2" xfId="23663"/>
    <cellStyle name="RowTitles-Col2 2 3 3 3 3 2 3" xfId="23664"/>
    <cellStyle name="RowTitles-Col2 2 3 3 3 3 3" xfId="23665"/>
    <cellStyle name="RowTitles-Col2 2 3 3 3 3 3 2" xfId="23666"/>
    <cellStyle name="RowTitles-Col2 2 3 3 3 3 3 2 2" xfId="23667"/>
    <cellStyle name="RowTitles-Col2 2 3 3 3 3 4" xfId="23668"/>
    <cellStyle name="RowTitles-Col2 2 3 3 3 3 4 2" xfId="23669"/>
    <cellStyle name="RowTitles-Col2 2 3 3 3 4" xfId="23670"/>
    <cellStyle name="RowTitles-Col2 2 3 3 3 5" xfId="23671"/>
    <cellStyle name="RowTitles-Col2 2 3 3 4" xfId="23672"/>
    <cellStyle name="RowTitles-Col2 2 3 3 4 2" xfId="23673"/>
    <cellStyle name="RowTitles-Col2 2 3 3 4 2 2" xfId="23674"/>
    <cellStyle name="RowTitles-Col2 2 3 3 4 2 2 2" xfId="23675"/>
    <cellStyle name="RowTitles-Col2 2 3 3 4 2 2 3" xfId="23676"/>
    <cellStyle name="RowTitles-Col2 2 3 3 4 2 3" xfId="23677"/>
    <cellStyle name="RowTitles-Col2 2 3 3 4 2 3 2" xfId="23678"/>
    <cellStyle name="RowTitles-Col2 2 3 3 4 2 3 2 2" xfId="23679"/>
    <cellStyle name="RowTitles-Col2 2 3 3 4 2 4" xfId="23680"/>
    <cellStyle name="RowTitles-Col2 2 3 3 4 3" xfId="23681"/>
    <cellStyle name="RowTitles-Col2 2 3 3 4 3 2" xfId="23682"/>
    <cellStyle name="RowTitles-Col2 2 3 3 4 3 2 2" xfId="23683"/>
    <cellStyle name="RowTitles-Col2 2 3 3 4 3 2 3" xfId="23684"/>
    <cellStyle name="RowTitles-Col2 2 3 3 4 3 3" xfId="23685"/>
    <cellStyle name="RowTitles-Col2 2 3 3 4 3 3 2" xfId="23686"/>
    <cellStyle name="RowTitles-Col2 2 3 3 4 3 3 2 2" xfId="23687"/>
    <cellStyle name="RowTitles-Col2 2 3 3 4 3 4" xfId="23688"/>
    <cellStyle name="RowTitles-Col2 2 3 3 4 4" xfId="23689"/>
    <cellStyle name="RowTitles-Col2 2 3 3 4 4 2" xfId="23690"/>
    <cellStyle name="RowTitles-Col2 2 3 3 4 4 3" xfId="23691"/>
    <cellStyle name="RowTitles-Col2 2 3 3 4 5" xfId="23692"/>
    <cellStyle name="RowTitles-Col2 2 3 3 4 5 2" xfId="23693"/>
    <cellStyle name="RowTitles-Col2 2 3 3 4 5 2 2" xfId="23694"/>
    <cellStyle name="RowTitles-Col2 2 3 3 4 6" xfId="23695"/>
    <cellStyle name="RowTitles-Col2 2 3 3 4 6 2" xfId="23696"/>
    <cellStyle name="RowTitles-Col2 2 3 3 5" xfId="23697"/>
    <cellStyle name="RowTitles-Col2 2 3 3 5 2" xfId="23698"/>
    <cellStyle name="RowTitles-Col2 2 3 3 5 2 2" xfId="23699"/>
    <cellStyle name="RowTitles-Col2 2 3 3 5 2 2 2" xfId="23700"/>
    <cellStyle name="RowTitles-Col2 2 3 3 5 2 2 3" xfId="23701"/>
    <cellStyle name="RowTitles-Col2 2 3 3 5 2 3" xfId="23702"/>
    <cellStyle name="RowTitles-Col2 2 3 3 5 2 3 2" xfId="23703"/>
    <cellStyle name="RowTitles-Col2 2 3 3 5 2 3 2 2" xfId="23704"/>
    <cellStyle name="RowTitles-Col2 2 3 3 5 2 4" xfId="23705"/>
    <cellStyle name="RowTitles-Col2 2 3 3 5 3" xfId="23706"/>
    <cellStyle name="RowTitles-Col2 2 3 3 5 3 2" xfId="23707"/>
    <cellStyle name="RowTitles-Col2 2 3 3 5 3 2 2" xfId="23708"/>
    <cellStyle name="RowTitles-Col2 2 3 3 5 3 2 3" xfId="23709"/>
    <cellStyle name="RowTitles-Col2 2 3 3 5 3 3" xfId="23710"/>
    <cellStyle name="RowTitles-Col2 2 3 3 5 3 3 2" xfId="23711"/>
    <cellStyle name="RowTitles-Col2 2 3 3 5 3 3 2 2" xfId="23712"/>
    <cellStyle name="RowTitles-Col2 2 3 3 5 3 4" xfId="23713"/>
    <cellStyle name="RowTitles-Col2 2 3 3 5 4" xfId="23714"/>
    <cellStyle name="RowTitles-Col2 2 3 3 5 4 2" xfId="23715"/>
    <cellStyle name="RowTitles-Col2 2 3 3 5 4 3" xfId="23716"/>
    <cellStyle name="RowTitles-Col2 2 3 3 5 5" xfId="23717"/>
    <cellStyle name="RowTitles-Col2 2 3 3 5 5 2" xfId="23718"/>
    <cellStyle name="RowTitles-Col2 2 3 3 5 5 2 2" xfId="23719"/>
    <cellStyle name="RowTitles-Col2 2 3 3 5 6" xfId="23720"/>
    <cellStyle name="RowTitles-Col2 2 3 3 5 6 2" xfId="23721"/>
    <cellStyle name="RowTitles-Col2 2 3 3 6" xfId="23722"/>
    <cellStyle name="RowTitles-Col2 2 3 3 6 2" xfId="23723"/>
    <cellStyle name="RowTitles-Col2 2 3 3 6 2 2" xfId="23724"/>
    <cellStyle name="RowTitles-Col2 2 3 3 6 2 2 2" xfId="23725"/>
    <cellStyle name="RowTitles-Col2 2 3 3 6 2 2 3" xfId="23726"/>
    <cellStyle name="RowTitles-Col2 2 3 3 6 2 3" xfId="23727"/>
    <cellStyle name="RowTitles-Col2 2 3 3 6 2 3 2" xfId="23728"/>
    <cellStyle name="RowTitles-Col2 2 3 3 6 2 3 2 2" xfId="23729"/>
    <cellStyle name="RowTitles-Col2 2 3 3 6 2 4" xfId="23730"/>
    <cellStyle name="RowTitles-Col2 2 3 3 6 3" xfId="23731"/>
    <cellStyle name="RowTitles-Col2 2 3 3 6 3 2" xfId="23732"/>
    <cellStyle name="RowTitles-Col2 2 3 3 6 3 2 2" xfId="23733"/>
    <cellStyle name="RowTitles-Col2 2 3 3 6 3 2 3" xfId="23734"/>
    <cellStyle name="RowTitles-Col2 2 3 3 6 3 3" xfId="23735"/>
    <cellStyle name="RowTitles-Col2 2 3 3 6 3 3 2" xfId="23736"/>
    <cellStyle name="RowTitles-Col2 2 3 3 6 3 3 2 2" xfId="23737"/>
    <cellStyle name="RowTitles-Col2 2 3 3 6 3 4" xfId="23738"/>
    <cellStyle name="RowTitles-Col2 2 3 3 6 4" xfId="23739"/>
    <cellStyle name="RowTitles-Col2 2 3 3 6 4 2" xfId="23740"/>
    <cellStyle name="RowTitles-Col2 2 3 3 6 4 3" xfId="23741"/>
    <cellStyle name="RowTitles-Col2 2 3 3 6 5" xfId="23742"/>
    <cellStyle name="RowTitles-Col2 2 3 3 6 5 2" xfId="23743"/>
    <cellStyle name="RowTitles-Col2 2 3 3 6 5 2 2" xfId="23744"/>
    <cellStyle name="RowTitles-Col2 2 3 3 6 6" xfId="23745"/>
    <cellStyle name="RowTitles-Col2 2 3 3 6 6 2" xfId="23746"/>
    <cellStyle name="RowTitles-Col2 2 3 3 7" xfId="23747"/>
    <cellStyle name="RowTitles-Col2 2 3 3 7 2" xfId="23748"/>
    <cellStyle name="RowTitles-Col2 2 3 3 7 2 2" xfId="23749"/>
    <cellStyle name="RowTitles-Col2 2 3 3 7 2 3" xfId="23750"/>
    <cellStyle name="RowTitles-Col2 2 3 3 7 3" xfId="23751"/>
    <cellStyle name="RowTitles-Col2 2 3 3 7 3 2" xfId="23752"/>
    <cellStyle name="RowTitles-Col2 2 3 3 7 3 2 2" xfId="23753"/>
    <cellStyle name="RowTitles-Col2 2 3 3 7 4" xfId="23754"/>
    <cellStyle name="RowTitles-Col2 2 3 3 8" xfId="23755"/>
    <cellStyle name="RowTitles-Col2 2 3 3 8 2" xfId="23756"/>
    <cellStyle name="RowTitles-Col2 2 3 3 8 2 2" xfId="23757"/>
    <cellStyle name="RowTitles-Col2 2 3 3 8 2 3" xfId="23758"/>
    <cellStyle name="RowTitles-Col2 2 3 3 8 3" xfId="23759"/>
    <cellStyle name="RowTitles-Col2 2 3 3 8 3 2" xfId="23760"/>
    <cellStyle name="RowTitles-Col2 2 3 3 8 3 2 2" xfId="23761"/>
    <cellStyle name="RowTitles-Col2 2 3 3 8 4" xfId="23762"/>
    <cellStyle name="RowTitles-Col2 2 3 3 9" xfId="23763"/>
    <cellStyle name="RowTitles-Col2 2 3 3_STUD aligned by INSTIT" xfId="23764"/>
    <cellStyle name="RowTitles-Col2 2 3 4" xfId="795"/>
    <cellStyle name="RowTitles-Col2 2 3 4 2" xfId="796"/>
    <cellStyle name="RowTitles-Col2 2 3 4 2 2" xfId="23765"/>
    <cellStyle name="RowTitles-Col2 2 3 4 2 2 2" xfId="23766"/>
    <cellStyle name="RowTitles-Col2 2 3 4 2 2 2 2" xfId="23767"/>
    <cellStyle name="RowTitles-Col2 2 3 4 2 2 2 3" xfId="23768"/>
    <cellStyle name="RowTitles-Col2 2 3 4 2 2 3" xfId="23769"/>
    <cellStyle name="RowTitles-Col2 2 3 4 2 2 3 2" xfId="23770"/>
    <cellStyle name="RowTitles-Col2 2 3 4 2 2 3 2 2" xfId="23771"/>
    <cellStyle name="RowTitles-Col2 2 3 4 2 2 4" xfId="23772"/>
    <cellStyle name="RowTitles-Col2 2 3 4 2 3" xfId="23773"/>
    <cellStyle name="RowTitles-Col2 2 3 4 2 3 2" xfId="23774"/>
    <cellStyle name="RowTitles-Col2 2 3 4 2 3 2 2" xfId="23775"/>
    <cellStyle name="RowTitles-Col2 2 3 4 2 3 2 3" xfId="23776"/>
    <cellStyle name="RowTitles-Col2 2 3 4 2 3 3" xfId="23777"/>
    <cellStyle name="RowTitles-Col2 2 3 4 2 3 3 2" xfId="23778"/>
    <cellStyle name="RowTitles-Col2 2 3 4 2 3 3 2 2" xfId="23779"/>
    <cellStyle name="RowTitles-Col2 2 3 4 2 3 4" xfId="23780"/>
    <cellStyle name="RowTitles-Col2 2 3 4 2 3 4 2" xfId="23781"/>
    <cellStyle name="RowTitles-Col2 2 3 4 2 4" xfId="23782"/>
    <cellStyle name="RowTitles-Col2 2 3 4 2 5" xfId="23783"/>
    <cellStyle name="RowTitles-Col2 2 3 4 2 5 2" xfId="23784"/>
    <cellStyle name="RowTitles-Col2 2 3 4 2 5 3" xfId="23785"/>
    <cellStyle name="RowTitles-Col2 2 3 4 2 6" xfId="23786"/>
    <cellStyle name="RowTitles-Col2 2 3 4 3" xfId="797"/>
    <cellStyle name="RowTitles-Col2 2 3 4 3 2" xfId="23787"/>
    <cellStyle name="RowTitles-Col2 2 3 4 3 2 2" xfId="23788"/>
    <cellStyle name="RowTitles-Col2 2 3 4 3 2 2 2" xfId="23789"/>
    <cellStyle name="RowTitles-Col2 2 3 4 3 2 2 3" xfId="23790"/>
    <cellStyle name="RowTitles-Col2 2 3 4 3 2 3" xfId="23791"/>
    <cellStyle name="RowTitles-Col2 2 3 4 3 2 3 2" xfId="23792"/>
    <cellStyle name="RowTitles-Col2 2 3 4 3 2 3 2 2" xfId="23793"/>
    <cellStyle name="RowTitles-Col2 2 3 4 3 2 4" xfId="23794"/>
    <cellStyle name="RowTitles-Col2 2 3 4 3 3" xfId="23795"/>
    <cellStyle name="RowTitles-Col2 2 3 4 3 3 2" xfId="23796"/>
    <cellStyle name="RowTitles-Col2 2 3 4 3 3 2 2" xfId="23797"/>
    <cellStyle name="RowTitles-Col2 2 3 4 3 3 2 3" xfId="23798"/>
    <cellStyle name="RowTitles-Col2 2 3 4 3 3 3" xfId="23799"/>
    <cellStyle name="RowTitles-Col2 2 3 4 3 3 3 2" xfId="23800"/>
    <cellStyle name="RowTitles-Col2 2 3 4 3 3 3 2 2" xfId="23801"/>
    <cellStyle name="RowTitles-Col2 2 3 4 3 3 4" xfId="23802"/>
    <cellStyle name="RowTitles-Col2 2 3 4 3 3 4 2" xfId="23803"/>
    <cellStyle name="RowTitles-Col2 2 3 4 3 4" xfId="23804"/>
    <cellStyle name="RowTitles-Col2 2 3 4 3 5" xfId="23805"/>
    <cellStyle name="RowTitles-Col2 2 3 4 3 5 2" xfId="23806"/>
    <cellStyle name="RowTitles-Col2 2 3 4 3 5 2 2" xfId="23807"/>
    <cellStyle name="RowTitles-Col2 2 3 4 3 6" xfId="23808"/>
    <cellStyle name="RowTitles-Col2 2 3 4 3 6 2" xfId="23809"/>
    <cellStyle name="RowTitles-Col2 2 3 4 3 7" xfId="23810"/>
    <cellStyle name="RowTitles-Col2 2 3 4 4" xfId="23811"/>
    <cellStyle name="RowTitles-Col2 2 3 4 4 2" xfId="23812"/>
    <cellStyle name="RowTitles-Col2 2 3 4 4 2 2" xfId="23813"/>
    <cellStyle name="RowTitles-Col2 2 3 4 4 2 2 2" xfId="23814"/>
    <cellStyle name="RowTitles-Col2 2 3 4 4 2 2 3" xfId="23815"/>
    <cellStyle name="RowTitles-Col2 2 3 4 4 2 3" xfId="23816"/>
    <cellStyle name="RowTitles-Col2 2 3 4 4 2 3 2" xfId="23817"/>
    <cellStyle name="RowTitles-Col2 2 3 4 4 2 3 2 2" xfId="23818"/>
    <cellStyle name="RowTitles-Col2 2 3 4 4 2 4" xfId="23819"/>
    <cellStyle name="RowTitles-Col2 2 3 4 4 3" xfId="23820"/>
    <cellStyle name="RowTitles-Col2 2 3 4 4 3 2" xfId="23821"/>
    <cellStyle name="RowTitles-Col2 2 3 4 4 3 2 2" xfId="23822"/>
    <cellStyle name="RowTitles-Col2 2 3 4 4 3 2 3" xfId="23823"/>
    <cellStyle name="RowTitles-Col2 2 3 4 4 3 3" xfId="23824"/>
    <cellStyle name="RowTitles-Col2 2 3 4 4 3 3 2" xfId="23825"/>
    <cellStyle name="RowTitles-Col2 2 3 4 4 3 3 2 2" xfId="23826"/>
    <cellStyle name="RowTitles-Col2 2 3 4 4 3 4" xfId="23827"/>
    <cellStyle name="RowTitles-Col2 2 3 4 4 3 4 2" xfId="23828"/>
    <cellStyle name="RowTitles-Col2 2 3 4 4 4" xfId="23829"/>
    <cellStyle name="RowTitles-Col2 2 3 4 4 5" xfId="23830"/>
    <cellStyle name="RowTitles-Col2 2 3 4 4 5 2" xfId="23831"/>
    <cellStyle name="RowTitles-Col2 2 3 4 4 5 3" xfId="23832"/>
    <cellStyle name="RowTitles-Col2 2 3 4 4 6" xfId="23833"/>
    <cellStyle name="RowTitles-Col2 2 3 4 4 6 2" xfId="23834"/>
    <cellStyle name="RowTitles-Col2 2 3 4 4 6 2 2" xfId="23835"/>
    <cellStyle name="RowTitles-Col2 2 3 4 4 7" xfId="23836"/>
    <cellStyle name="RowTitles-Col2 2 3 4 4 7 2" xfId="23837"/>
    <cellStyle name="RowTitles-Col2 2 3 4 5" xfId="23838"/>
    <cellStyle name="RowTitles-Col2 2 3 4 5 2" xfId="23839"/>
    <cellStyle name="RowTitles-Col2 2 3 4 5 2 2" xfId="23840"/>
    <cellStyle name="RowTitles-Col2 2 3 4 5 2 2 2" xfId="23841"/>
    <cellStyle name="RowTitles-Col2 2 3 4 5 2 2 3" xfId="23842"/>
    <cellStyle name="RowTitles-Col2 2 3 4 5 2 3" xfId="23843"/>
    <cellStyle name="RowTitles-Col2 2 3 4 5 2 3 2" xfId="23844"/>
    <cellStyle name="RowTitles-Col2 2 3 4 5 2 3 2 2" xfId="23845"/>
    <cellStyle name="RowTitles-Col2 2 3 4 5 2 4" xfId="23846"/>
    <cellStyle name="RowTitles-Col2 2 3 4 5 3" xfId="23847"/>
    <cellStyle name="RowTitles-Col2 2 3 4 5 3 2" xfId="23848"/>
    <cellStyle name="RowTitles-Col2 2 3 4 5 3 2 2" xfId="23849"/>
    <cellStyle name="RowTitles-Col2 2 3 4 5 3 2 3" xfId="23850"/>
    <cellStyle name="RowTitles-Col2 2 3 4 5 3 3" xfId="23851"/>
    <cellStyle name="RowTitles-Col2 2 3 4 5 3 3 2" xfId="23852"/>
    <cellStyle name="RowTitles-Col2 2 3 4 5 3 3 2 2" xfId="23853"/>
    <cellStyle name="RowTitles-Col2 2 3 4 5 3 4" xfId="23854"/>
    <cellStyle name="RowTitles-Col2 2 3 4 5 4" xfId="23855"/>
    <cellStyle name="RowTitles-Col2 2 3 4 5 4 2" xfId="23856"/>
    <cellStyle name="RowTitles-Col2 2 3 4 5 4 3" xfId="23857"/>
    <cellStyle name="RowTitles-Col2 2 3 4 5 5" xfId="23858"/>
    <cellStyle name="RowTitles-Col2 2 3 4 5 5 2" xfId="23859"/>
    <cellStyle name="RowTitles-Col2 2 3 4 5 5 2 2" xfId="23860"/>
    <cellStyle name="RowTitles-Col2 2 3 4 5 6" xfId="23861"/>
    <cellStyle name="RowTitles-Col2 2 3 4 5 6 2" xfId="23862"/>
    <cellStyle name="RowTitles-Col2 2 3 4 6" xfId="23863"/>
    <cellStyle name="RowTitles-Col2 2 3 4 6 2" xfId="23864"/>
    <cellStyle name="RowTitles-Col2 2 3 4 6 2 2" xfId="23865"/>
    <cellStyle name="RowTitles-Col2 2 3 4 6 2 2 2" xfId="23866"/>
    <cellStyle name="RowTitles-Col2 2 3 4 6 2 2 3" xfId="23867"/>
    <cellStyle name="RowTitles-Col2 2 3 4 6 2 3" xfId="23868"/>
    <cellStyle name="RowTitles-Col2 2 3 4 6 2 3 2" xfId="23869"/>
    <cellStyle name="RowTitles-Col2 2 3 4 6 2 3 2 2" xfId="23870"/>
    <cellStyle name="RowTitles-Col2 2 3 4 6 2 4" xfId="23871"/>
    <cellStyle name="RowTitles-Col2 2 3 4 6 3" xfId="23872"/>
    <cellStyle name="RowTitles-Col2 2 3 4 6 3 2" xfId="23873"/>
    <cellStyle name="RowTitles-Col2 2 3 4 6 3 2 2" xfId="23874"/>
    <cellStyle name="RowTitles-Col2 2 3 4 6 3 2 3" xfId="23875"/>
    <cellStyle name="RowTitles-Col2 2 3 4 6 3 3" xfId="23876"/>
    <cellStyle name="RowTitles-Col2 2 3 4 6 3 3 2" xfId="23877"/>
    <cellStyle name="RowTitles-Col2 2 3 4 6 3 3 2 2" xfId="23878"/>
    <cellStyle name="RowTitles-Col2 2 3 4 6 3 4" xfId="23879"/>
    <cellStyle name="RowTitles-Col2 2 3 4 6 4" xfId="23880"/>
    <cellStyle name="RowTitles-Col2 2 3 4 6 4 2" xfId="23881"/>
    <cellStyle name="RowTitles-Col2 2 3 4 6 4 3" xfId="23882"/>
    <cellStyle name="RowTitles-Col2 2 3 4 6 5" xfId="23883"/>
    <cellStyle name="RowTitles-Col2 2 3 4 6 5 2" xfId="23884"/>
    <cellStyle name="RowTitles-Col2 2 3 4 6 5 2 2" xfId="23885"/>
    <cellStyle name="RowTitles-Col2 2 3 4 6 6" xfId="23886"/>
    <cellStyle name="RowTitles-Col2 2 3 4 6 6 2" xfId="23887"/>
    <cellStyle name="RowTitles-Col2 2 3 4 7" xfId="23888"/>
    <cellStyle name="RowTitles-Col2 2 3 4 7 2" xfId="23889"/>
    <cellStyle name="RowTitles-Col2 2 3 4 7 2 2" xfId="23890"/>
    <cellStyle name="RowTitles-Col2 2 3 4 7 2 3" xfId="23891"/>
    <cellStyle name="RowTitles-Col2 2 3 4 7 3" xfId="23892"/>
    <cellStyle name="RowTitles-Col2 2 3 4 7 3 2" xfId="23893"/>
    <cellStyle name="RowTitles-Col2 2 3 4 7 3 2 2" xfId="23894"/>
    <cellStyle name="RowTitles-Col2 2 3 4 7 4" xfId="23895"/>
    <cellStyle name="RowTitles-Col2 2 3 4 8" xfId="23896"/>
    <cellStyle name="RowTitles-Col2 2 3 4 9" xfId="23897"/>
    <cellStyle name="RowTitles-Col2 2 3 4_STUD aligned by INSTIT" xfId="23898"/>
    <cellStyle name="RowTitles-Col2 2 3 5" xfId="798"/>
    <cellStyle name="RowTitles-Col2 2 3 5 2" xfId="23899"/>
    <cellStyle name="RowTitles-Col2 2 3 5 2 2" xfId="23900"/>
    <cellStyle name="RowTitles-Col2 2 3 5 2 2 2" xfId="23901"/>
    <cellStyle name="RowTitles-Col2 2 3 5 2 2 3" xfId="23902"/>
    <cellStyle name="RowTitles-Col2 2 3 5 2 3" xfId="23903"/>
    <cellStyle name="RowTitles-Col2 2 3 5 2 3 2" xfId="23904"/>
    <cellStyle name="RowTitles-Col2 2 3 5 2 3 2 2" xfId="23905"/>
    <cellStyle name="RowTitles-Col2 2 3 5 2 4" xfId="23906"/>
    <cellStyle name="RowTitles-Col2 2 3 5 3" xfId="23907"/>
    <cellStyle name="RowTitles-Col2 2 3 5 3 2" xfId="23908"/>
    <cellStyle name="RowTitles-Col2 2 3 5 3 2 2" xfId="23909"/>
    <cellStyle name="RowTitles-Col2 2 3 5 3 2 3" xfId="23910"/>
    <cellStyle name="RowTitles-Col2 2 3 5 3 3" xfId="23911"/>
    <cellStyle name="RowTitles-Col2 2 3 5 3 3 2" xfId="23912"/>
    <cellStyle name="RowTitles-Col2 2 3 5 3 3 2 2" xfId="23913"/>
    <cellStyle name="RowTitles-Col2 2 3 5 3 4" xfId="23914"/>
    <cellStyle name="RowTitles-Col2 2 3 5 3 4 2" xfId="23915"/>
    <cellStyle name="RowTitles-Col2 2 3 5 4" xfId="23916"/>
    <cellStyle name="RowTitles-Col2 2 3 5 5" xfId="23917"/>
    <cellStyle name="RowTitles-Col2 2 3 5 5 2" xfId="23918"/>
    <cellStyle name="RowTitles-Col2 2 3 5 5 3" xfId="23919"/>
    <cellStyle name="RowTitles-Col2 2 3 5 6" xfId="23920"/>
    <cellStyle name="RowTitles-Col2 2 3 6" xfId="799"/>
    <cellStyle name="RowTitles-Col2 2 3 6 2" xfId="23921"/>
    <cellStyle name="RowTitles-Col2 2 3 6 2 2" xfId="23922"/>
    <cellStyle name="RowTitles-Col2 2 3 6 2 2 2" xfId="23923"/>
    <cellStyle name="RowTitles-Col2 2 3 6 2 2 3" xfId="23924"/>
    <cellStyle name="RowTitles-Col2 2 3 6 2 3" xfId="23925"/>
    <cellStyle name="RowTitles-Col2 2 3 6 2 3 2" xfId="23926"/>
    <cellStyle name="RowTitles-Col2 2 3 6 2 3 2 2" xfId="23927"/>
    <cellStyle name="RowTitles-Col2 2 3 6 2 4" xfId="23928"/>
    <cellStyle name="RowTitles-Col2 2 3 6 3" xfId="23929"/>
    <cellStyle name="RowTitles-Col2 2 3 6 3 2" xfId="23930"/>
    <cellStyle name="RowTitles-Col2 2 3 6 3 2 2" xfId="23931"/>
    <cellStyle name="RowTitles-Col2 2 3 6 3 2 3" xfId="23932"/>
    <cellStyle name="RowTitles-Col2 2 3 6 3 3" xfId="23933"/>
    <cellStyle name="RowTitles-Col2 2 3 6 3 3 2" xfId="23934"/>
    <cellStyle name="RowTitles-Col2 2 3 6 3 3 2 2" xfId="23935"/>
    <cellStyle name="RowTitles-Col2 2 3 6 3 4" xfId="23936"/>
    <cellStyle name="RowTitles-Col2 2 3 6 3 4 2" xfId="23937"/>
    <cellStyle name="RowTitles-Col2 2 3 6 4" xfId="23938"/>
    <cellStyle name="RowTitles-Col2 2 3 6 5" xfId="23939"/>
    <cellStyle name="RowTitles-Col2 2 3 6 5 2" xfId="23940"/>
    <cellStyle name="RowTitles-Col2 2 3 6 5 2 2" xfId="23941"/>
    <cellStyle name="RowTitles-Col2 2 3 6 6" xfId="23942"/>
    <cellStyle name="RowTitles-Col2 2 3 6 6 2" xfId="23943"/>
    <cellStyle name="RowTitles-Col2 2 3 6 7" xfId="23944"/>
    <cellStyle name="RowTitles-Col2 2 3 7" xfId="23945"/>
    <cellStyle name="RowTitles-Col2 2 3 7 2" xfId="23946"/>
    <cellStyle name="RowTitles-Col2 2 3 7 2 2" xfId="23947"/>
    <cellStyle name="RowTitles-Col2 2 3 7 2 2 2" xfId="23948"/>
    <cellStyle name="RowTitles-Col2 2 3 7 2 2 3" xfId="23949"/>
    <cellStyle name="RowTitles-Col2 2 3 7 2 3" xfId="23950"/>
    <cellStyle name="RowTitles-Col2 2 3 7 2 3 2" xfId="23951"/>
    <cellStyle name="RowTitles-Col2 2 3 7 2 3 2 2" xfId="23952"/>
    <cellStyle name="RowTitles-Col2 2 3 7 2 4" xfId="23953"/>
    <cellStyle name="RowTitles-Col2 2 3 7 3" xfId="23954"/>
    <cellStyle name="RowTitles-Col2 2 3 7 3 2" xfId="23955"/>
    <cellStyle name="RowTitles-Col2 2 3 7 3 2 2" xfId="23956"/>
    <cellStyle name="RowTitles-Col2 2 3 7 3 2 3" xfId="23957"/>
    <cellStyle name="RowTitles-Col2 2 3 7 3 3" xfId="23958"/>
    <cellStyle name="RowTitles-Col2 2 3 7 3 3 2" xfId="23959"/>
    <cellStyle name="RowTitles-Col2 2 3 7 3 3 2 2" xfId="23960"/>
    <cellStyle name="RowTitles-Col2 2 3 7 3 4" xfId="23961"/>
    <cellStyle name="RowTitles-Col2 2 3 7 3 4 2" xfId="23962"/>
    <cellStyle name="RowTitles-Col2 2 3 7 4" xfId="23963"/>
    <cellStyle name="RowTitles-Col2 2 3 7 5" xfId="23964"/>
    <cellStyle name="RowTitles-Col2 2 3 7 5 2" xfId="23965"/>
    <cellStyle name="RowTitles-Col2 2 3 7 5 3" xfId="23966"/>
    <cellStyle name="RowTitles-Col2 2 3 7 6" xfId="23967"/>
    <cellStyle name="RowTitles-Col2 2 3 7 6 2" xfId="23968"/>
    <cellStyle name="RowTitles-Col2 2 3 7 6 2 2" xfId="23969"/>
    <cellStyle name="RowTitles-Col2 2 3 7 7" xfId="23970"/>
    <cellStyle name="RowTitles-Col2 2 3 7 7 2" xfId="23971"/>
    <cellStyle name="RowTitles-Col2 2 3 8" xfId="23972"/>
    <cellStyle name="RowTitles-Col2 2 3 8 2" xfId="23973"/>
    <cellStyle name="RowTitles-Col2 2 3 8 2 2" xfId="23974"/>
    <cellStyle name="RowTitles-Col2 2 3 8 2 2 2" xfId="23975"/>
    <cellStyle name="RowTitles-Col2 2 3 8 2 2 3" xfId="23976"/>
    <cellStyle name="RowTitles-Col2 2 3 8 2 3" xfId="23977"/>
    <cellStyle name="RowTitles-Col2 2 3 8 2 3 2" xfId="23978"/>
    <cellStyle name="RowTitles-Col2 2 3 8 2 3 2 2" xfId="23979"/>
    <cellStyle name="RowTitles-Col2 2 3 8 2 4" xfId="23980"/>
    <cellStyle name="RowTitles-Col2 2 3 8 3" xfId="23981"/>
    <cellStyle name="RowTitles-Col2 2 3 8 3 2" xfId="23982"/>
    <cellStyle name="RowTitles-Col2 2 3 8 3 2 2" xfId="23983"/>
    <cellStyle name="RowTitles-Col2 2 3 8 3 2 3" xfId="23984"/>
    <cellStyle name="RowTitles-Col2 2 3 8 3 3" xfId="23985"/>
    <cellStyle name="RowTitles-Col2 2 3 8 3 3 2" xfId="23986"/>
    <cellStyle name="RowTitles-Col2 2 3 8 3 3 2 2" xfId="23987"/>
    <cellStyle name="RowTitles-Col2 2 3 8 3 4" xfId="23988"/>
    <cellStyle name="RowTitles-Col2 2 3 8 4" xfId="23989"/>
    <cellStyle name="RowTitles-Col2 2 3 8 4 2" xfId="23990"/>
    <cellStyle name="RowTitles-Col2 2 3 8 4 3" xfId="23991"/>
    <cellStyle name="RowTitles-Col2 2 3 8 5" xfId="23992"/>
    <cellStyle name="RowTitles-Col2 2 3 8 5 2" xfId="23993"/>
    <cellStyle name="RowTitles-Col2 2 3 8 5 2 2" xfId="23994"/>
    <cellStyle name="RowTitles-Col2 2 3 8 6" xfId="23995"/>
    <cellStyle name="RowTitles-Col2 2 3 8 6 2" xfId="23996"/>
    <cellStyle name="RowTitles-Col2 2 3 9" xfId="23997"/>
    <cellStyle name="RowTitles-Col2 2 3 9 2" xfId="23998"/>
    <cellStyle name="RowTitles-Col2 2 3 9 2 2" xfId="23999"/>
    <cellStyle name="RowTitles-Col2 2 3 9 2 2 2" xfId="24000"/>
    <cellStyle name="RowTitles-Col2 2 3 9 2 2 3" xfId="24001"/>
    <cellStyle name="RowTitles-Col2 2 3 9 2 3" xfId="24002"/>
    <cellStyle name="RowTitles-Col2 2 3 9 2 3 2" xfId="24003"/>
    <cellStyle name="RowTitles-Col2 2 3 9 2 3 2 2" xfId="24004"/>
    <cellStyle name="RowTitles-Col2 2 3 9 2 4" xfId="24005"/>
    <cellStyle name="RowTitles-Col2 2 3 9 3" xfId="24006"/>
    <cellStyle name="RowTitles-Col2 2 3 9 3 2" xfId="24007"/>
    <cellStyle name="RowTitles-Col2 2 3 9 3 2 2" xfId="24008"/>
    <cellStyle name="RowTitles-Col2 2 3 9 3 2 3" xfId="24009"/>
    <cellStyle name="RowTitles-Col2 2 3 9 3 3" xfId="24010"/>
    <cellStyle name="RowTitles-Col2 2 3 9 3 3 2" xfId="24011"/>
    <cellStyle name="RowTitles-Col2 2 3 9 3 3 2 2" xfId="24012"/>
    <cellStyle name="RowTitles-Col2 2 3 9 3 4" xfId="24013"/>
    <cellStyle name="RowTitles-Col2 2 3 9 4" xfId="24014"/>
    <cellStyle name="RowTitles-Col2 2 3 9 4 2" xfId="24015"/>
    <cellStyle name="RowTitles-Col2 2 3 9 4 3" xfId="24016"/>
    <cellStyle name="RowTitles-Col2 2 3 9 5" xfId="24017"/>
    <cellStyle name="RowTitles-Col2 2 3 9 5 2" xfId="24018"/>
    <cellStyle name="RowTitles-Col2 2 3 9 5 2 2" xfId="24019"/>
    <cellStyle name="RowTitles-Col2 2 3 9 6" xfId="24020"/>
    <cellStyle name="RowTitles-Col2 2 3 9 6 2" xfId="24021"/>
    <cellStyle name="RowTitles-Col2 2 3_STUD aligned by INSTIT" xfId="24022"/>
    <cellStyle name="RowTitles-Col2 2 4" xfId="279"/>
    <cellStyle name="RowTitles-Col2 2 4 2" xfId="800"/>
    <cellStyle name="RowTitles-Col2 2 4 2 2" xfId="24023"/>
    <cellStyle name="RowTitles-Col2 2 4 2 2 2" xfId="24024"/>
    <cellStyle name="RowTitles-Col2 2 4 2 2 2 2" xfId="24025"/>
    <cellStyle name="RowTitles-Col2 2 4 2 2 2 3" xfId="24026"/>
    <cellStyle name="RowTitles-Col2 2 4 2 2 3" xfId="24027"/>
    <cellStyle name="RowTitles-Col2 2 4 2 2 3 2" xfId="24028"/>
    <cellStyle name="RowTitles-Col2 2 4 2 2 3 2 2" xfId="24029"/>
    <cellStyle name="RowTitles-Col2 2 4 2 2 4" xfId="24030"/>
    <cellStyle name="RowTitles-Col2 2 4 2 3" xfId="24031"/>
    <cellStyle name="RowTitles-Col2 2 4 2 3 2" xfId="24032"/>
    <cellStyle name="RowTitles-Col2 2 4 2 3 2 2" xfId="24033"/>
    <cellStyle name="RowTitles-Col2 2 4 2 3 2 3" xfId="24034"/>
    <cellStyle name="RowTitles-Col2 2 4 2 3 3" xfId="24035"/>
    <cellStyle name="RowTitles-Col2 2 4 2 3 3 2" xfId="24036"/>
    <cellStyle name="RowTitles-Col2 2 4 2 3 3 2 2" xfId="24037"/>
    <cellStyle name="RowTitles-Col2 2 4 2 3 4" xfId="24038"/>
    <cellStyle name="RowTitles-Col2 2 4 2 3 4 2" xfId="24039"/>
    <cellStyle name="RowTitles-Col2 2 4 2 4" xfId="24040"/>
    <cellStyle name="RowTitles-Col2 2 4 2 5" xfId="24041"/>
    <cellStyle name="RowTitles-Col2 2 4 3" xfId="801"/>
    <cellStyle name="RowTitles-Col2 2 4 3 2" xfId="24042"/>
    <cellStyle name="RowTitles-Col2 2 4 3 2 2" xfId="24043"/>
    <cellStyle name="RowTitles-Col2 2 4 3 2 2 2" xfId="24044"/>
    <cellStyle name="RowTitles-Col2 2 4 3 2 2 3" xfId="24045"/>
    <cellStyle name="RowTitles-Col2 2 4 3 2 3" xfId="24046"/>
    <cellStyle name="RowTitles-Col2 2 4 3 2 3 2" xfId="24047"/>
    <cellStyle name="RowTitles-Col2 2 4 3 2 3 2 2" xfId="24048"/>
    <cellStyle name="RowTitles-Col2 2 4 3 2 4" xfId="24049"/>
    <cellStyle name="RowTitles-Col2 2 4 3 3" xfId="24050"/>
    <cellStyle name="RowTitles-Col2 2 4 3 3 2" xfId="24051"/>
    <cellStyle name="RowTitles-Col2 2 4 3 3 2 2" xfId="24052"/>
    <cellStyle name="RowTitles-Col2 2 4 3 3 2 3" xfId="24053"/>
    <cellStyle name="RowTitles-Col2 2 4 3 3 3" xfId="24054"/>
    <cellStyle name="RowTitles-Col2 2 4 3 3 3 2" xfId="24055"/>
    <cellStyle name="RowTitles-Col2 2 4 3 3 3 2 2" xfId="24056"/>
    <cellStyle name="RowTitles-Col2 2 4 3 3 4" xfId="24057"/>
    <cellStyle name="RowTitles-Col2 2 4 3 3 4 2" xfId="24058"/>
    <cellStyle name="RowTitles-Col2 2 4 3 4" xfId="24059"/>
    <cellStyle name="RowTitles-Col2 2 4 3 5" xfId="24060"/>
    <cellStyle name="RowTitles-Col2 2 4 3 5 2" xfId="24061"/>
    <cellStyle name="RowTitles-Col2 2 4 3 5 3" xfId="24062"/>
    <cellStyle name="RowTitles-Col2 2 4 3 6" xfId="24063"/>
    <cellStyle name="RowTitles-Col2 2 4 3 6 2" xfId="24064"/>
    <cellStyle name="RowTitles-Col2 2 4 3 6 2 2" xfId="24065"/>
    <cellStyle name="RowTitles-Col2 2 4 3 7" xfId="24066"/>
    <cellStyle name="RowTitles-Col2 2 4 3 7 2" xfId="24067"/>
    <cellStyle name="RowTitles-Col2 2 4 3 8" xfId="24068"/>
    <cellStyle name="RowTitles-Col2 2 4 4" xfId="24069"/>
    <cellStyle name="RowTitles-Col2 2 4 4 2" xfId="24070"/>
    <cellStyle name="RowTitles-Col2 2 4 4 2 2" xfId="24071"/>
    <cellStyle name="RowTitles-Col2 2 4 4 2 2 2" xfId="24072"/>
    <cellStyle name="RowTitles-Col2 2 4 4 2 2 3" xfId="24073"/>
    <cellStyle name="RowTitles-Col2 2 4 4 2 3" xfId="24074"/>
    <cellStyle name="RowTitles-Col2 2 4 4 2 3 2" xfId="24075"/>
    <cellStyle name="RowTitles-Col2 2 4 4 2 3 2 2" xfId="24076"/>
    <cellStyle name="RowTitles-Col2 2 4 4 2 4" xfId="24077"/>
    <cellStyle name="RowTitles-Col2 2 4 4 3" xfId="24078"/>
    <cellStyle name="RowTitles-Col2 2 4 4 3 2" xfId="24079"/>
    <cellStyle name="RowTitles-Col2 2 4 4 3 2 2" xfId="24080"/>
    <cellStyle name="RowTitles-Col2 2 4 4 3 2 3" xfId="24081"/>
    <cellStyle name="RowTitles-Col2 2 4 4 3 3" xfId="24082"/>
    <cellStyle name="RowTitles-Col2 2 4 4 3 3 2" xfId="24083"/>
    <cellStyle name="RowTitles-Col2 2 4 4 3 3 2 2" xfId="24084"/>
    <cellStyle name="RowTitles-Col2 2 4 4 3 4" xfId="24085"/>
    <cellStyle name="RowTitles-Col2 2 4 4 4" xfId="24086"/>
    <cellStyle name="RowTitles-Col2 2 4 4 4 2" xfId="24087"/>
    <cellStyle name="RowTitles-Col2 2 4 4 4 3" xfId="24088"/>
    <cellStyle name="RowTitles-Col2 2 4 4 5" xfId="24089"/>
    <cellStyle name="RowTitles-Col2 2 4 4 5 2" xfId="24090"/>
    <cellStyle name="RowTitles-Col2 2 4 4 5 2 2" xfId="24091"/>
    <cellStyle name="RowTitles-Col2 2 4 4 6" xfId="24092"/>
    <cellStyle name="RowTitles-Col2 2 4 4 6 2" xfId="24093"/>
    <cellStyle name="RowTitles-Col2 2 4 5" xfId="24094"/>
    <cellStyle name="RowTitles-Col2 2 4 5 2" xfId="24095"/>
    <cellStyle name="RowTitles-Col2 2 4 5 2 2" xfId="24096"/>
    <cellStyle name="RowTitles-Col2 2 4 5 2 2 2" xfId="24097"/>
    <cellStyle name="RowTitles-Col2 2 4 5 2 2 3" xfId="24098"/>
    <cellStyle name="RowTitles-Col2 2 4 5 2 3" xfId="24099"/>
    <cellStyle name="RowTitles-Col2 2 4 5 2 3 2" xfId="24100"/>
    <cellStyle name="RowTitles-Col2 2 4 5 2 3 2 2" xfId="24101"/>
    <cellStyle name="RowTitles-Col2 2 4 5 2 4" xfId="24102"/>
    <cellStyle name="RowTitles-Col2 2 4 5 3" xfId="24103"/>
    <cellStyle name="RowTitles-Col2 2 4 5 3 2" xfId="24104"/>
    <cellStyle name="RowTitles-Col2 2 4 5 3 2 2" xfId="24105"/>
    <cellStyle name="RowTitles-Col2 2 4 5 3 2 3" xfId="24106"/>
    <cellStyle name="RowTitles-Col2 2 4 5 3 3" xfId="24107"/>
    <cellStyle name="RowTitles-Col2 2 4 5 3 3 2" xfId="24108"/>
    <cellStyle name="RowTitles-Col2 2 4 5 3 3 2 2" xfId="24109"/>
    <cellStyle name="RowTitles-Col2 2 4 5 3 4" xfId="24110"/>
    <cellStyle name="RowTitles-Col2 2 4 5 4" xfId="24111"/>
    <cellStyle name="RowTitles-Col2 2 4 5 4 2" xfId="24112"/>
    <cellStyle name="RowTitles-Col2 2 4 5 4 3" xfId="24113"/>
    <cellStyle name="RowTitles-Col2 2 4 5 5" xfId="24114"/>
    <cellStyle name="RowTitles-Col2 2 4 5 5 2" xfId="24115"/>
    <cellStyle name="RowTitles-Col2 2 4 5 5 2 2" xfId="24116"/>
    <cellStyle name="RowTitles-Col2 2 4 5 6" xfId="24117"/>
    <cellStyle name="RowTitles-Col2 2 4 5 6 2" xfId="24118"/>
    <cellStyle name="RowTitles-Col2 2 4 6" xfId="24119"/>
    <cellStyle name="RowTitles-Col2 2 4 6 2" xfId="24120"/>
    <cellStyle name="RowTitles-Col2 2 4 6 2 2" xfId="24121"/>
    <cellStyle name="RowTitles-Col2 2 4 6 2 2 2" xfId="24122"/>
    <cellStyle name="RowTitles-Col2 2 4 6 2 2 3" xfId="24123"/>
    <cellStyle name="RowTitles-Col2 2 4 6 2 3" xfId="24124"/>
    <cellStyle name="RowTitles-Col2 2 4 6 2 3 2" xfId="24125"/>
    <cellStyle name="RowTitles-Col2 2 4 6 2 3 2 2" xfId="24126"/>
    <cellStyle name="RowTitles-Col2 2 4 6 2 4" xfId="24127"/>
    <cellStyle name="RowTitles-Col2 2 4 6 3" xfId="24128"/>
    <cellStyle name="RowTitles-Col2 2 4 6 3 2" xfId="24129"/>
    <cellStyle name="RowTitles-Col2 2 4 6 3 2 2" xfId="24130"/>
    <cellStyle name="RowTitles-Col2 2 4 6 3 2 3" xfId="24131"/>
    <cellStyle name="RowTitles-Col2 2 4 6 3 3" xfId="24132"/>
    <cellStyle name="RowTitles-Col2 2 4 6 3 3 2" xfId="24133"/>
    <cellStyle name="RowTitles-Col2 2 4 6 3 3 2 2" xfId="24134"/>
    <cellStyle name="RowTitles-Col2 2 4 6 3 4" xfId="24135"/>
    <cellStyle name="RowTitles-Col2 2 4 6 4" xfId="24136"/>
    <cellStyle name="RowTitles-Col2 2 4 6 4 2" xfId="24137"/>
    <cellStyle name="RowTitles-Col2 2 4 6 4 3" xfId="24138"/>
    <cellStyle name="RowTitles-Col2 2 4 6 5" xfId="24139"/>
    <cellStyle name="RowTitles-Col2 2 4 6 5 2" xfId="24140"/>
    <cellStyle name="RowTitles-Col2 2 4 6 5 2 2" xfId="24141"/>
    <cellStyle name="RowTitles-Col2 2 4 6 6" xfId="24142"/>
    <cellStyle name="RowTitles-Col2 2 4 6 6 2" xfId="24143"/>
    <cellStyle name="RowTitles-Col2 2 4 7" xfId="24144"/>
    <cellStyle name="RowTitles-Col2 2 4 7 2" xfId="24145"/>
    <cellStyle name="RowTitles-Col2 2 4 7 2 2" xfId="24146"/>
    <cellStyle name="RowTitles-Col2 2 4 7 2 3" xfId="24147"/>
    <cellStyle name="RowTitles-Col2 2 4 7 3" xfId="24148"/>
    <cellStyle name="RowTitles-Col2 2 4 7 3 2" xfId="24149"/>
    <cellStyle name="RowTitles-Col2 2 4 7 3 2 2" xfId="24150"/>
    <cellStyle name="RowTitles-Col2 2 4 7 4" xfId="24151"/>
    <cellStyle name="RowTitles-Col2 2 4 8" xfId="24152"/>
    <cellStyle name="RowTitles-Col2 2 4 9" xfId="24153"/>
    <cellStyle name="RowTitles-Col2 2 4_STUD aligned by INSTIT" xfId="24154"/>
    <cellStyle name="RowTitles-Col2 2 5" xfId="280"/>
    <cellStyle name="RowTitles-Col2 2 5 2" xfId="802"/>
    <cellStyle name="RowTitles-Col2 2 5 2 2" xfId="24155"/>
    <cellStyle name="RowTitles-Col2 2 5 2 2 2" xfId="24156"/>
    <cellStyle name="RowTitles-Col2 2 5 2 2 2 2" xfId="24157"/>
    <cellStyle name="RowTitles-Col2 2 5 2 2 2 3" xfId="24158"/>
    <cellStyle name="RowTitles-Col2 2 5 2 2 3" xfId="24159"/>
    <cellStyle name="RowTitles-Col2 2 5 2 2 3 2" xfId="24160"/>
    <cellStyle name="RowTitles-Col2 2 5 2 2 3 2 2" xfId="24161"/>
    <cellStyle name="RowTitles-Col2 2 5 2 2 4" xfId="24162"/>
    <cellStyle name="RowTitles-Col2 2 5 2 3" xfId="24163"/>
    <cellStyle name="RowTitles-Col2 2 5 2 3 2" xfId="24164"/>
    <cellStyle name="RowTitles-Col2 2 5 2 3 2 2" xfId="24165"/>
    <cellStyle name="RowTitles-Col2 2 5 2 3 2 3" xfId="24166"/>
    <cellStyle name="RowTitles-Col2 2 5 2 3 3" xfId="24167"/>
    <cellStyle name="RowTitles-Col2 2 5 2 3 3 2" xfId="24168"/>
    <cellStyle name="RowTitles-Col2 2 5 2 3 3 2 2" xfId="24169"/>
    <cellStyle name="RowTitles-Col2 2 5 2 3 4" xfId="24170"/>
    <cellStyle name="RowTitles-Col2 2 5 2 3 4 2" xfId="24171"/>
    <cellStyle name="RowTitles-Col2 2 5 2 4" xfId="24172"/>
    <cellStyle name="RowTitles-Col2 2 5 2 5" xfId="24173"/>
    <cellStyle name="RowTitles-Col2 2 5 2 5 2" xfId="24174"/>
    <cellStyle name="RowTitles-Col2 2 5 2 5 3" xfId="24175"/>
    <cellStyle name="RowTitles-Col2 2 5 2 6" xfId="24176"/>
    <cellStyle name="RowTitles-Col2 2 5 2 6 2" xfId="24177"/>
    <cellStyle name="RowTitles-Col2 2 5 2 6 2 2" xfId="24178"/>
    <cellStyle name="RowTitles-Col2 2 5 2 7" xfId="24179"/>
    <cellStyle name="RowTitles-Col2 2 5 2 7 2" xfId="24180"/>
    <cellStyle name="RowTitles-Col2 2 5 2 8" xfId="24181"/>
    <cellStyle name="RowTitles-Col2 2 5 3" xfId="803"/>
    <cellStyle name="RowTitles-Col2 2 5 3 2" xfId="24182"/>
    <cellStyle name="RowTitles-Col2 2 5 3 2 2" xfId="24183"/>
    <cellStyle name="RowTitles-Col2 2 5 3 2 2 2" xfId="24184"/>
    <cellStyle name="RowTitles-Col2 2 5 3 2 2 3" xfId="24185"/>
    <cellStyle name="RowTitles-Col2 2 5 3 2 3" xfId="24186"/>
    <cellStyle name="RowTitles-Col2 2 5 3 2 3 2" xfId="24187"/>
    <cellStyle name="RowTitles-Col2 2 5 3 2 3 2 2" xfId="24188"/>
    <cellStyle name="RowTitles-Col2 2 5 3 2 4" xfId="24189"/>
    <cellStyle name="RowTitles-Col2 2 5 3 3" xfId="24190"/>
    <cellStyle name="RowTitles-Col2 2 5 3 3 2" xfId="24191"/>
    <cellStyle name="RowTitles-Col2 2 5 3 3 2 2" xfId="24192"/>
    <cellStyle name="RowTitles-Col2 2 5 3 3 2 3" xfId="24193"/>
    <cellStyle name="RowTitles-Col2 2 5 3 3 3" xfId="24194"/>
    <cellStyle name="RowTitles-Col2 2 5 3 3 3 2" xfId="24195"/>
    <cellStyle name="RowTitles-Col2 2 5 3 3 3 2 2" xfId="24196"/>
    <cellStyle name="RowTitles-Col2 2 5 3 3 4" xfId="24197"/>
    <cellStyle name="RowTitles-Col2 2 5 3 3 4 2" xfId="24198"/>
    <cellStyle name="RowTitles-Col2 2 5 3 4" xfId="24199"/>
    <cellStyle name="RowTitles-Col2 2 5 3 5" xfId="24200"/>
    <cellStyle name="RowTitles-Col2 2 5 4" xfId="24201"/>
    <cellStyle name="RowTitles-Col2 2 5 4 2" xfId="24202"/>
    <cellStyle name="RowTitles-Col2 2 5 4 2 2" xfId="24203"/>
    <cellStyle name="RowTitles-Col2 2 5 4 2 2 2" xfId="24204"/>
    <cellStyle name="RowTitles-Col2 2 5 4 2 2 3" xfId="24205"/>
    <cellStyle name="RowTitles-Col2 2 5 4 2 3" xfId="24206"/>
    <cellStyle name="RowTitles-Col2 2 5 4 2 3 2" xfId="24207"/>
    <cellStyle name="RowTitles-Col2 2 5 4 2 3 2 2" xfId="24208"/>
    <cellStyle name="RowTitles-Col2 2 5 4 2 4" xfId="24209"/>
    <cellStyle name="RowTitles-Col2 2 5 4 3" xfId="24210"/>
    <cellStyle name="RowTitles-Col2 2 5 4 3 2" xfId="24211"/>
    <cellStyle name="RowTitles-Col2 2 5 4 3 2 2" xfId="24212"/>
    <cellStyle name="RowTitles-Col2 2 5 4 3 2 3" xfId="24213"/>
    <cellStyle name="RowTitles-Col2 2 5 4 3 3" xfId="24214"/>
    <cellStyle name="RowTitles-Col2 2 5 4 3 3 2" xfId="24215"/>
    <cellStyle name="RowTitles-Col2 2 5 4 3 3 2 2" xfId="24216"/>
    <cellStyle name="RowTitles-Col2 2 5 4 3 4" xfId="24217"/>
    <cellStyle name="RowTitles-Col2 2 5 4 4" xfId="24218"/>
    <cellStyle name="RowTitles-Col2 2 5 4 4 2" xfId="24219"/>
    <cellStyle name="RowTitles-Col2 2 5 4 4 3" xfId="24220"/>
    <cellStyle name="RowTitles-Col2 2 5 4 5" xfId="24221"/>
    <cellStyle name="RowTitles-Col2 2 5 4 5 2" xfId="24222"/>
    <cellStyle name="RowTitles-Col2 2 5 4 5 2 2" xfId="24223"/>
    <cellStyle name="RowTitles-Col2 2 5 4 6" xfId="24224"/>
    <cellStyle name="RowTitles-Col2 2 5 4 6 2" xfId="24225"/>
    <cellStyle name="RowTitles-Col2 2 5 5" xfId="24226"/>
    <cellStyle name="RowTitles-Col2 2 5 5 2" xfId="24227"/>
    <cellStyle name="RowTitles-Col2 2 5 5 2 2" xfId="24228"/>
    <cellStyle name="RowTitles-Col2 2 5 5 2 2 2" xfId="24229"/>
    <cellStyle name="RowTitles-Col2 2 5 5 2 2 3" xfId="24230"/>
    <cellStyle name="RowTitles-Col2 2 5 5 2 3" xfId="24231"/>
    <cellStyle name="RowTitles-Col2 2 5 5 2 3 2" xfId="24232"/>
    <cellStyle name="RowTitles-Col2 2 5 5 2 3 2 2" xfId="24233"/>
    <cellStyle name="RowTitles-Col2 2 5 5 2 4" xfId="24234"/>
    <cellStyle name="RowTitles-Col2 2 5 5 3" xfId="24235"/>
    <cellStyle name="RowTitles-Col2 2 5 5 3 2" xfId="24236"/>
    <cellStyle name="RowTitles-Col2 2 5 5 3 2 2" xfId="24237"/>
    <cellStyle name="RowTitles-Col2 2 5 5 3 2 3" xfId="24238"/>
    <cellStyle name="RowTitles-Col2 2 5 5 3 3" xfId="24239"/>
    <cellStyle name="RowTitles-Col2 2 5 5 3 3 2" xfId="24240"/>
    <cellStyle name="RowTitles-Col2 2 5 5 3 3 2 2" xfId="24241"/>
    <cellStyle name="RowTitles-Col2 2 5 5 3 4" xfId="24242"/>
    <cellStyle name="RowTitles-Col2 2 5 5 4" xfId="24243"/>
    <cellStyle name="RowTitles-Col2 2 5 5 4 2" xfId="24244"/>
    <cellStyle name="RowTitles-Col2 2 5 5 4 3" xfId="24245"/>
    <cellStyle name="RowTitles-Col2 2 5 5 5" xfId="24246"/>
    <cellStyle name="RowTitles-Col2 2 5 5 5 2" xfId="24247"/>
    <cellStyle name="RowTitles-Col2 2 5 5 5 2 2" xfId="24248"/>
    <cellStyle name="RowTitles-Col2 2 5 5 6" xfId="24249"/>
    <cellStyle name="RowTitles-Col2 2 5 5 6 2" xfId="24250"/>
    <cellStyle name="RowTitles-Col2 2 5 6" xfId="24251"/>
    <cellStyle name="RowTitles-Col2 2 5 6 2" xfId="24252"/>
    <cellStyle name="RowTitles-Col2 2 5 6 2 2" xfId="24253"/>
    <cellStyle name="RowTitles-Col2 2 5 6 2 2 2" xfId="24254"/>
    <cellStyle name="RowTitles-Col2 2 5 6 2 2 3" xfId="24255"/>
    <cellStyle name="RowTitles-Col2 2 5 6 2 3" xfId="24256"/>
    <cellStyle name="RowTitles-Col2 2 5 6 2 3 2" xfId="24257"/>
    <cellStyle name="RowTitles-Col2 2 5 6 2 3 2 2" xfId="24258"/>
    <cellStyle name="RowTitles-Col2 2 5 6 2 4" xfId="24259"/>
    <cellStyle name="RowTitles-Col2 2 5 6 3" xfId="24260"/>
    <cellStyle name="RowTitles-Col2 2 5 6 3 2" xfId="24261"/>
    <cellStyle name="RowTitles-Col2 2 5 6 3 2 2" xfId="24262"/>
    <cellStyle name="RowTitles-Col2 2 5 6 3 2 3" xfId="24263"/>
    <cellStyle name="RowTitles-Col2 2 5 6 3 3" xfId="24264"/>
    <cellStyle name="RowTitles-Col2 2 5 6 3 3 2" xfId="24265"/>
    <cellStyle name="RowTitles-Col2 2 5 6 3 3 2 2" xfId="24266"/>
    <cellStyle name="RowTitles-Col2 2 5 6 3 4" xfId="24267"/>
    <cellStyle name="RowTitles-Col2 2 5 6 4" xfId="24268"/>
    <cellStyle name="RowTitles-Col2 2 5 6 4 2" xfId="24269"/>
    <cellStyle name="RowTitles-Col2 2 5 6 4 3" xfId="24270"/>
    <cellStyle name="RowTitles-Col2 2 5 6 5" xfId="24271"/>
    <cellStyle name="RowTitles-Col2 2 5 6 5 2" xfId="24272"/>
    <cellStyle name="RowTitles-Col2 2 5 6 5 2 2" xfId="24273"/>
    <cellStyle name="RowTitles-Col2 2 5 6 6" xfId="24274"/>
    <cellStyle name="RowTitles-Col2 2 5 6 6 2" xfId="24275"/>
    <cellStyle name="RowTitles-Col2 2 5 7" xfId="24276"/>
    <cellStyle name="RowTitles-Col2 2 5 7 2" xfId="24277"/>
    <cellStyle name="RowTitles-Col2 2 5 7 2 2" xfId="24278"/>
    <cellStyle name="RowTitles-Col2 2 5 7 2 3" xfId="24279"/>
    <cellStyle name="RowTitles-Col2 2 5 7 3" xfId="24280"/>
    <cellStyle name="RowTitles-Col2 2 5 7 3 2" xfId="24281"/>
    <cellStyle name="RowTitles-Col2 2 5 7 3 2 2" xfId="24282"/>
    <cellStyle name="RowTitles-Col2 2 5 7 4" xfId="24283"/>
    <cellStyle name="RowTitles-Col2 2 5 8" xfId="24284"/>
    <cellStyle name="RowTitles-Col2 2 5 8 2" xfId="24285"/>
    <cellStyle name="RowTitles-Col2 2 5 8 2 2" xfId="24286"/>
    <cellStyle name="RowTitles-Col2 2 5 8 2 3" xfId="24287"/>
    <cellStyle name="RowTitles-Col2 2 5 8 3" xfId="24288"/>
    <cellStyle name="RowTitles-Col2 2 5 8 3 2" xfId="24289"/>
    <cellStyle name="RowTitles-Col2 2 5 8 3 2 2" xfId="24290"/>
    <cellStyle name="RowTitles-Col2 2 5 8 4" xfId="24291"/>
    <cellStyle name="RowTitles-Col2 2 5 9" xfId="24292"/>
    <cellStyle name="RowTitles-Col2 2 5_STUD aligned by INSTIT" xfId="24293"/>
    <cellStyle name="RowTitles-Col2 2 6" xfId="281"/>
    <cellStyle name="RowTitles-Col2 2 6 2" xfId="804"/>
    <cellStyle name="RowTitles-Col2 2 6 2 2" xfId="24294"/>
    <cellStyle name="RowTitles-Col2 2 6 2 2 2" xfId="24295"/>
    <cellStyle name="RowTitles-Col2 2 6 2 2 2 2" xfId="24296"/>
    <cellStyle name="RowTitles-Col2 2 6 2 2 2 3" xfId="24297"/>
    <cellStyle name="RowTitles-Col2 2 6 2 2 3" xfId="24298"/>
    <cellStyle name="RowTitles-Col2 2 6 2 2 3 2" xfId="24299"/>
    <cellStyle name="RowTitles-Col2 2 6 2 2 3 2 2" xfId="24300"/>
    <cellStyle name="RowTitles-Col2 2 6 2 2 4" xfId="24301"/>
    <cellStyle name="RowTitles-Col2 2 6 2 3" xfId="24302"/>
    <cellStyle name="RowTitles-Col2 2 6 2 3 2" xfId="24303"/>
    <cellStyle name="RowTitles-Col2 2 6 2 3 2 2" xfId="24304"/>
    <cellStyle name="RowTitles-Col2 2 6 2 3 2 3" xfId="24305"/>
    <cellStyle name="RowTitles-Col2 2 6 2 3 3" xfId="24306"/>
    <cellStyle name="RowTitles-Col2 2 6 2 3 3 2" xfId="24307"/>
    <cellStyle name="RowTitles-Col2 2 6 2 3 3 2 2" xfId="24308"/>
    <cellStyle name="RowTitles-Col2 2 6 2 3 4" xfId="24309"/>
    <cellStyle name="RowTitles-Col2 2 6 2 3 4 2" xfId="24310"/>
    <cellStyle name="RowTitles-Col2 2 6 2 4" xfId="24311"/>
    <cellStyle name="RowTitles-Col2 2 6 2 5" xfId="24312"/>
    <cellStyle name="RowTitles-Col2 2 6 2 5 2" xfId="24313"/>
    <cellStyle name="RowTitles-Col2 2 6 2 5 3" xfId="24314"/>
    <cellStyle name="RowTitles-Col2 2 6 2 6" xfId="24315"/>
    <cellStyle name="RowTitles-Col2 2 6 3" xfId="805"/>
    <cellStyle name="RowTitles-Col2 2 6 3 2" xfId="24316"/>
    <cellStyle name="RowTitles-Col2 2 6 3 2 2" xfId="24317"/>
    <cellStyle name="RowTitles-Col2 2 6 3 2 2 2" xfId="24318"/>
    <cellStyle name="RowTitles-Col2 2 6 3 2 2 3" xfId="24319"/>
    <cellStyle name="RowTitles-Col2 2 6 3 2 3" xfId="24320"/>
    <cellStyle name="RowTitles-Col2 2 6 3 2 3 2" xfId="24321"/>
    <cellStyle name="RowTitles-Col2 2 6 3 2 3 2 2" xfId="24322"/>
    <cellStyle name="RowTitles-Col2 2 6 3 2 4" xfId="24323"/>
    <cellStyle name="RowTitles-Col2 2 6 3 3" xfId="24324"/>
    <cellStyle name="RowTitles-Col2 2 6 3 3 2" xfId="24325"/>
    <cellStyle name="RowTitles-Col2 2 6 3 3 2 2" xfId="24326"/>
    <cellStyle name="RowTitles-Col2 2 6 3 3 2 3" xfId="24327"/>
    <cellStyle name="RowTitles-Col2 2 6 3 3 3" xfId="24328"/>
    <cellStyle name="RowTitles-Col2 2 6 3 3 3 2" xfId="24329"/>
    <cellStyle name="RowTitles-Col2 2 6 3 3 3 2 2" xfId="24330"/>
    <cellStyle name="RowTitles-Col2 2 6 3 3 4" xfId="24331"/>
    <cellStyle name="RowTitles-Col2 2 6 3 3 4 2" xfId="24332"/>
    <cellStyle name="RowTitles-Col2 2 6 3 4" xfId="24333"/>
    <cellStyle name="RowTitles-Col2 2 6 3 5" xfId="24334"/>
    <cellStyle name="RowTitles-Col2 2 6 3 5 2" xfId="24335"/>
    <cellStyle name="RowTitles-Col2 2 6 3 5 2 2" xfId="24336"/>
    <cellStyle name="RowTitles-Col2 2 6 3 6" xfId="24337"/>
    <cellStyle name="RowTitles-Col2 2 6 3 6 2" xfId="24338"/>
    <cellStyle name="RowTitles-Col2 2 6 3 7" xfId="24339"/>
    <cellStyle name="RowTitles-Col2 2 6 4" xfId="24340"/>
    <cellStyle name="RowTitles-Col2 2 6 4 2" xfId="24341"/>
    <cellStyle name="RowTitles-Col2 2 6 4 2 2" xfId="24342"/>
    <cellStyle name="RowTitles-Col2 2 6 4 2 2 2" xfId="24343"/>
    <cellStyle name="RowTitles-Col2 2 6 4 2 2 3" xfId="24344"/>
    <cellStyle name="RowTitles-Col2 2 6 4 2 3" xfId="24345"/>
    <cellStyle name="RowTitles-Col2 2 6 4 2 3 2" xfId="24346"/>
    <cellStyle name="RowTitles-Col2 2 6 4 2 3 2 2" xfId="24347"/>
    <cellStyle name="RowTitles-Col2 2 6 4 2 4" xfId="24348"/>
    <cellStyle name="RowTitles-Col2 2 6 4 3" xfId="24349"/>
    <cellStyle name="RowTitles-Col2 2 6 4 3 2" xfId="24350"/>
    <cellStyle name="RowTitles-Col2 2 6 4 3 2 2" xfId="24351"/>
    <cellStyle name="RowTitles-Col2 2 6 4 3 2 3" xfId="24352"/>
    <cellStyle name="RowTitles-Col2 2 6 4 3 3" xfId="24353"/>
    <cellStyle name="RowTitles-Col2 2 6 4 3 3 2" xfId="24354"/>
    <cellStyle name="RowTitles-Col2 2 6 4 3 3 2 2" xfId="24355"/>
    <cellStyle name="RowTitles-Col2 2 6 4 3 4" xfId="24356"/>
    <cellStyle name="RowTitles-Col2 2 6 4 3 4 2" xfId="24357"/>
    <cellStyle name="RowTitles-Col2 2 6 4 4" xfId="24358"/>
    <cellStyle name="RowTitles-Col2 2 6 4 5" xfId="24359"/>
    <cellStyle name="RowTitles-Col2 2 6 4 5 2" xfId="24360"/>
    <cellStyle name="RowTitles-Col2 2 6 4 5 3" xfId="24361"/>
    <cellStyle name="RowTitles-Col2 2 6 4 6" xfId="24362"/>
    <cellStyle name="RowTitles-Col2 2 6 4 6 2" xfId="24363"/>
    <cellStyle name="RowTitles-Col2 2 6 4 6 2 2" xfId="24364"/>
    <cellStyle name="RowTitles-Col2 2 6 4 7" xfId="24365"/>
    <cellStyle name="RowTitles-Col2 2 6 4 7 2" xfId="24366"/>
    <cellStyle name="RowTitles-Col2 2 6 5" xfId="24367"/>
    <cellStyle name="RowTitles-Col2 2 6 5 2" xfId="24368"/>
    <cellStyle name="RowTitles-Col2 2 6 5 2 2" xfId="24369"/>
    <cellStyle name="RowTitles-Col2 2 6 5 2 2 2" xfId="24370"/>
    <cellStyle name="RowTitles-Col2 2 6 5 2 2 3" xfId="24371"/>
    <cellStyle name="RowTitles-Col2 2 6 5 2 3" xfId="24372"/>
    <cellStyle name="RowTitles-Col2 2 6 5 2 3 2" xfId="24373"/>
    <cellStyle name="RowTitles-Col2 2 6 5 2 3 2 2" xfId="24374"/>
    <cellStyle name="RowTitles-Col2 2 6 5 2 4" xfId="24375"/>
    <cellStyle name="RowTitles-Col2 2 6 5 3" xfId="24376"/>
    <cellStyle name="RowTitles-Col2 2 6 5 3 2" xfId="24377"/>
    <cellStyle name="RowTitles-Col2 2 6 5 3 2 2" xfId="24378"/>
    <cellStyle name="RowTitles-Col2 2 6 5 3 2 3" xfId="24379"/>
    <cellStyle name="RowTitles-Col2 2 6 5 3 3" xfId="24380"/>
    <cellStyle name="RowTitles-Col2 2 6 5 3 3 2" xfId="24381"/>
    <cellStyle name="RowTitles-Col2 2 6 5 3 3 2 2" xfId="24382"/>
    <cellStyle name="RowTitles-Col2 2 6 5 3 4" xfId="24383"/>
    <cellStyle name="RowTitles-Col2 2 6 5 4" xfId="24384"/>
    <cellStyle name="RowTitles-Col2 2 6 5 4 2" xfId="24385"/>
    <cellStyle name="RowTitles-Col2 2 6 5 4 3" xfId="24386"/>
    <cellStyle name="RowTitles-Col2 2 6 5 5" xfId="24387"/>
    <cellStyle name="RowTitles-Col2 2 6 5 5 2" xfId="24388"/>
    <cellStyle name="RowTitles-Col2 2 6 5 5 2 2" xfId="24389"/>
    <cellStyle name="RowTitles-Col2 2 6 5 6" xfId="24390"/>
    <cellStyle name="RowTitles-Col2 2 6 5 6 2" xfId="24391"/>
    <cellStyle name="RowTitles-Col2 2 6 6" xfId="24392"/>
    <cellStyle name="RowTitles-Col2 2 6 6 2" xfId="24393"/>
    <cellStyle name="RowTitles-Col2 2 6 6 2 2" xfId="24394"/>
    <cellStyle name="RowTitles-Col2 2 6 6 2 2 2" xfId="24395"/>
    <cellStyle name="RowTitles-Col2 2 6 6 2 2 3" xfId="24396"/>
    <cellStyle name="RowTitles-Col2 2 6 6 2 3" xfId="24397"/>
    <cellStyle name="RowTitles-Col2 2 6 6 2 3 2" xfId="24398"/>
    <cellStyle name="RowTitles-Col2 2 6 6 2 3 2 2" xfId="24399"/>
    <cellStyle name="RowTitles-Col2 2 6 6 2 4" xfId="24400"/>
    <cellStyle name="RowTitles-Col2 2 6 6 3" xfId="24401"/>
    <cellStyle name="RowTitles-Col2 2 6 6 3 2" xfId="24402"/>
    <cellStyle name="RowTitles-Col2 2 6 6 3 2 2" xfId="24403"/>
    <cellStyle name="RowTitles-Col2 2 6 6 3 2 3" xfId="24404"/>
    <cellStyle name="RowTitles-Col2 2 6 6 3 3" xfId="24405"/>
    <cellStyle name="RowTitles-Col2 2 6 6 3 3 2" xfId="24406"/>
    <cellStyle name="RowTitles-Col2 2 6 6 3 3 2 2" xfId="24407"/>
    <cellStyle name="RowTitles-Col2 2 6 6 3 4" xfId="24408"/>
    <cellStyle name="RowTitles-Col2 2 6 6 4" xfId="24409"/>
    <cellStyle name="RowTitles-Col2 2 6 6 4 2" xfId="24410"/>
    <cellStyle name="RowTitles-Col2 2 6 6 4 3" xfId="24411"/>
    <cellStyle name="RowTitles-Col2 2 6 6 5" xfId="24412"/>
    <cellStyle name="RowTitles-Col2 2 6 6 5 2" xfId="24413"/>
    <cellStyle name="RowTitles-Col2 2 6 6 5 2 2" xfId="24414"/>
    <cellStyle name="RowTitles-Col2 2 6 6 6" xfId="24415"/>
    <cellStyle name="RowTitles-Col2 2 6 6 6 2" xfId="24416"/>
    <cellStyle name="RowTitles-Col2 2 6 7" xfId="24417"/>
    <cellStyle name="RowTitles-Col2 2 6 7 2" xfId="24418"/>
    <cellStyle name="RowTitles-Col2 2 6 7 2 2" xfId="24419"/>
    <cellStyle name="RowTitles-Col2 2 6 7 2 3" xfId="24420"/>
    <cellStyle name="RowTitles-Col2 2 6 7 3" xfId="24421"/>
    <cellStyle name="RowTitles-Col2 2 6 7 3 2" xfId="24422"/>
    <cellStyle name="RowTitles-Col2 2 6 7 3 2 2" xfId="24423"/>
    <cellStyle name="RowTitles-Col2 2 6 7 4" xfId="24424"/>
    <cellStyle name="RowTitles-Col2 2 6 8" xfId="24425"/>
    <cellStyle name="RowTitles-Col2 2 6 9" xfId="24426"/>
    <cellStyle name="RowTitles-Col2 2 6_STUD aligned by INSTIT" xfId="24427"/>
    <cellStyle name="RowTitles-Col2 2 7" xfId="282"/>
    <cellStyle name="RowTitles-Col2 2 7 2" xfId="24428"/>
    <cellStyle name="RowTitles-Col2 2 7 2 2" xfId="24429"/>
    <cellStyle name="RowTitles-Col2 2 7 2 2 2" xfId="24430"/>
    <cellStyle name="RowTitles-Col2 2 7 2 2 3" xfId="24431"/>
    <cellStyle name="RowTitles-Col2 2 7 2 3" xfId="24432"/>
    <cellStyle name="RowTitles-Col2 2 7 2 3 2" xfId="24433"/>
    <cellStyle name="RowTitles-Col2 2 7 2 3 2 2" xfId="24434"/>
    <cellStyle name="RowTitles-Col2 2 7 2 4" xfId="24435"/>
    <cellStyle name="RowTitles-Col2 2 7 3" xfId="24436"/>
    <cellStyle name="RowTitles-Col2 2 7 3 2" xfId="24437"/>
    <cellStyle name="RowTitles-Col2 2 7 3 2 2" xfId="24438"/>
    <cellStyle name="RowTitles-Col2 2 7 3 2 3" xfId="24439"/>
    <cellStyle name="RowTitles-Col2 2 7 3 3" xfId="24440"/>
    <cellStyle name="RowTitles-Col2 2 7 3 3 2" xfId="24441"/>
    <cellStyle name="RowTitles-Col2 2 7 3 3 2 2" xfId="24442"/>
    <cellStyle name="RowTitles-Col2 2 7 3 4" xfId="24443"/>
    <cellStyle name="RowTitles-Col2 2 7 3 4 2" xfId="24444"/>
    <cellStyle name="RowTitles-Col2 2 7 4" xfId="24445"/>
    <cellStyle name="RowTitles-Col2 2 7 5" xfId="24446"/>
    <cellStyle name="RowTitles-Col2 2 7 5 2" xfId="24447"/>
    <cellStyle name="RowTitles-Col2 2 7 5 3" xfId="24448"/>
    <cellStyle name="RowTitles-Col2 2 7 6" xfId="24449"/>
    <cellStyle name="RowTitles-Col2 2 8" xfId="283"/>
    <cellStyle name="RowTitles-Col2 2 8 2" xfId="24450"/>
    <cellStyle name="RowTitles-Col2 2 8 2 2" xfId="24451"/>
    <cellStyle name="RowTitles-Col2 2 8 2 2 2" xfId="24452"/>
    <cellStyle name="RowTitles-Col2 2 8 2 2 3" xfId="24453"/>
    <cellStyle name="RowTitles-Col2 2 8 2 3" xfId="24454"/>
    <cellStyle name="RowTitles-Col2 2 8 2 3 2" xfId="24455"/>
    <cellStyle name="RowTitles-Col2 2 8 2 3 2 2" xfId="24456"/>
    <cellStyle name="RowTitles-Col2 2 8 2 4" xfId="24457"/>
    <cellStyle name="RowTitles-Col2 2 8 3" xfId="24458"/>
    <cellStyle name="RowTitles-Col2 2 8 3 2" xfId="24459"/>
    <cellStyle name="RowTitles-Col2 2 8 3 2 2" xfId="24460"/>
    <cellStyle name="RowTitles-Col2 2 8 3 2 3" xfId="24461"/>
    <cellStyle name="RowTitles-Col2 2 8 3 3" xfId="24462"/>
    <cellStyle name="RowTitles-Col2 2 8 3 3 2" xfId="24463"/>
    <cellStyle name="RowTitles-Col2 2 8 3 3 2 2" xfId="24464"/>
    <cellStyle name="RowTitles-Col2 2 8 3 4" xfId="24465"/>
    <cellStyle name="RowTitles-Col2 2 8 3 4 2" xfId="24466"/>
    <cellStyle name="RowTitles-Col2 2 8 4" xfId="24467"/>
    <cellStyle name="RowTitles-Col2 2 8 5" xfId="24468"/>
    <cellStyle name="RowTitles-Col2 2 8 5 2" xfId="24469"/>
    <cellStyle name="RowTitles-Col2 2 8 5 2 2" xfId="24470"/>
    <cellStyle name="RowTitles-Col2 2 8 6" xfId="24471"/>
    <cellStyle name="RowTitles-Col2 2 8 6 2" xfId="24472"/>
    <cellStyle name="RowTitles-Col2 2 8 7" xfId="24473"/>
    <cellStyle name="RowTitles-Col2 2 9" xfId="284"/>
    <cellStyle name="RowTitles-Col2 2 9 2" xfId="24474"/>
    <cellStyle name="RowTitles-Col2 2 9 2 2" xfId="24475"/>
    <cellStyle name="RowTitles-Col2 2 9 2 2 2" xfId="24476"/>
    <cellStyle name="RowTitles-Col2 2 9 2 2 3" xfId="24477"/>
    <cellStyle name="RowTitles-Col2 2 9 2 3" xfId="24478"/>
    <cellStyle name="RowTitles-Col2 2 9 2 3 2" xfId="24479"/>
    <cellStyle name="RowTitles-Col2 2 9 2 3 2 2" xfId="24480"/>
    <cellStyle name="RowTitles-Col2 2 9 2 4" xfId="24481"/>
    <cellStyle name="RowTitles-Col2 2 9 3" xfId="24482"/>
    <cellStyle name="RowTitles-Col2 2 9 3 2" xfId="24483"/>
    <cellStyle name="RowTitles-Col2 2 9 3 2 2" xfId="24484"/>
    <cellStyle name="RowTitles-Col2 2 9 3 2 3" xfId="24485"/>
    <cellStyle name="RowTitles-Col2 2 9 3 3" xfId="24486"/>
    <cellStyle name="RowTitles-Col2 2 9 3 3 2" xfId="24487"/>
    <cellStyle name="RowTitles-Col2 2 9 3 3 2 2" xfId="24488"/>
    <cellStyle name="RowTitles-Col2 2 9 3 4" xfId="24489"/>
    <cellStyle name="RowTitles-Col2 2 9 3 4 2" xfId="24490"/>
    <cellStyle name="RowTitles-Col2 2 9 4" xfId="24491"/>
    <cellStyle name="RowTitles-Col2 2 9 5" xfId="24492"/>
    <cellStyle name="RowTitles-Col2 2 9 5 2" xfId="24493"/>
    <cellStyle name="RowTitles-Col2 2 9 5 3" xfId="24494"/>
    <cellStyle name="RowTitles-Col2 2 9 6" xfId="24495"/>
    <cellStyle name="RowTitles-Col2 2 9 6 2" xfId="24496"/>
    <cellStyle name="RowTitles-Col2 2 9 6 2 2" xfId="24497"/>
    <cellStyle name="RowTitles-Col2 2 9 7" xfId="24498"/>
    <cellStyle name="RowTitles-Col2 2 9 7 2" xfId="24499"/>
    <cellStyle name="RowTitles-Col2 2 9 8" xfId="24500"/>
    <cellStyle name="RowTitles-Col2 2_STUD aligned by INSTIT" xfId="24501"/>
    <cellStyle name="RowTitles-Col2 3" xfId="285"/>
    <cellStyle name="RowTitles-Col2 3 10" xfId="24502"/>
    <cellStyle name="RowTitles-Col2 3 10 2" xfId="24503"/>
    <cellStyle name="RowTitles-Col2 3 10 2 2" xfId="24504"/>
    <cellStyle name="RowTitles-Col2 3 10 2 3" xfId="24505"/>
    <cellStyle name="RowTitles-Col2 3 10 3" xfId="24506"/>
    <cellStyle name="RowTitles-Col2 3 10 3 2" xfId="24507"/>
    <cellStyle name="RowTitles-Col2 3 10 3 2 2" xfId="24508"/>
    <cellStyle name="RowTitles-Col2 3 10 4" xfId="24509"/>
    <cellStyle name="RowTitles-Col2 3 11" xfId="24510"/>
    <cellStyle name="RowTitles-Col2 3 12" xfId="24511"/>
    <cellStyle name="RowTitles-Col2 3 2" xfId="806"/>
    <cellStyle name="RowTitles-Col2 3 2 2" xfId="807"/>
    <cellStyle name="RowTitles-Col2 3 2 2 2" xfId="24512"/>
    <cellStyle name="RowTitles-Col2 3 2 2 2 2" xfId="24513"/>
    <cellStyle name="RowTitles-Col2 3 2 2 2 2 2" xfId="24514"/>
    <cellStyle name="RowTitles-Col2 3 2 2 2 2 3" xfId="24515"/>
    <cellStyle name="RowTitles-Col2 3 2 2 2 3" xfId="24516"/>
    <cellStyle name="RowTitles-Col2 3 2 2 2 3 2" xfId="24517"/>
    <cellStyle name="RowTitles-Col2 3 2 2 2 3 2 2" xfId="24518"/>
    <cellStyle name="RowTitles-Col2 3 2 2 2 4" xfId="24519"/>
    <cellStyle name="RowTitles-Col2 3 2 2 3" xfId="24520"/>
    <cellStyle name="RowTitles-Col2 3 2 2 3 2" xfId="24521"/>
    <cellStyle name="RowTitles-Col2 3 2 2 3 2 2" xfId="24522"/>
    <cellStyle name="RowTitles-Col2 3 2 2 3 2 3" xfId="24523"/>
    <cellStyle name="RowTitles-Col2 3 2 2 3 3" xfId="24524"/>
    <cellStyle name="RowTitles-Col2 3 2 2 3 3 2" xfId="24525"/>
    <cellStyle name="RowTitles-Col2 3 2 2 3 3 2 2" xfId="24526"/>
    <cellStyle name="RowTitles-Col2 3 2 2 3 4" xfId="24527"/>
    <cellStyle name="RowTitles-Col2 3 2 2 3 4 2" xfId="24528"/>
    <cellStyle name="RowTitles-Col2 3 2 2 4" xfId="24529"/>
    <cellStyle name="RowTitles-Col2 3 2 2 5" xfId="24530"/>
    <cellStyle name="RowTitles-Col2 3 2 3" xfId="808"/>
    <cellStyle name="RowTitles-Col2 3 2 3 2" xfId="24531"/>
    <cellStyle name="RowTitles-Col2 3 2 3 2 2" xfId="24532"/>
    <cellStyle name="RowTitles-Col2 3 2 3 2 2 2" xfId="24533"/>
    <cellStyle name="RowTitles-Col2 3 2 3 2 2 3" xfId="24534"/>
    <cellStyle name="RowTitles-Col2 3 2 3 2 3" xfId="24535"/>
    <cellStyle name="RowTitles-Col2 3 2 3 2 3 2" xfId="24536"/>
    <cellStyle name="RowTitles-Col2 3 2 3 2 3 2 2" xfId="24537"/>
    <cellStyle name="RowTitles-Col2 3 2 3 2 4" xfId="24538"/>
    <cellStyle name="RowTitles-Col2 3 2 3 3" xfId="24539"/>
    <cellStyle name="RowTitles-Col2 3 2 3 3 2" xfId="24540"/>
    <cellStyle name="RowTitles-Col2 3 2 3 3 2 2" xfId="24541"/>
    <cellStyle name="RowTitles-Col2 3 2 3 3 2 3" xfId="24542"/>
    <cellStyle name="RowTitles-Col2 3 2 3 3 3" xfId="24543"/>
    <cellStyle name="RowTitles-Col2 3 2 3 3 3 2" xfId="24544"/>
    <cellStyle name="RowTitles-Col2 3 2 3 3 3 2 2" xfId="24545"/>
    <cellStyle name="RowTitles-Col2 3 2 3 3 4" xfId="24546"/>
    <cellStyle name="RowTitles-Col2 3 2 3 3 4 2" xfId="24547"/>
    <cellStyle name="RowTitles-Col2 3 2 3 4" xfId="24548"/>
    <cellStyle name="RowTitles-Col2 3 2 3 5" xfId="24549"/>
    <cellStyle name="RowTitles-Col2 3 2 3 5 2" xfId="24550"/>
    <cellStyle name="RowTitles-Col2 3 2 3 5 3" xfId="24551"/>
    <cellStyle name="RowTitles-Col2 3 2 3 6" xfId="24552"/>
    <cellStyle name="RowTitles-Col2 3 2 3 6 2" xfId="24553"/>
    <cellStyle name="RowTitles-Col2 3 2 3 6 2 2" xfId="24554"/>
    <cellStyle name="RowTitles-Col2 3 2 3 7" xfId="24555"/>
    <cellStyle name="RowTitles-Col2 3 2 3 7 2" xfId="24556"/>
    <cellStyle name="RowTitles-Col2 3 2 3 8" xfId="24557"/>
    <cellStyle name="RowTitles-Col2 3 2 4" xfId="24558"/>
    <cellStyle name="RowTitles-Col2 3 2 4 2" xfId="24559"/>
    <cellStyle name="RowTitles-Col2 3 2 4 2 2" xfId="24560"/>
    <cellStyle name="RowTitles-Col2 3 2 4 2 2 2" xfId="24561"/>
    <cellStyle name="RowTitles-Col2 3 2 4 2 2 3" xfId="24562"/>
    <cellStyle name="RowTitles-Col2 3 2 4 2 3" xfId="24563"/>
    <cellStyle name="RowTitles-Col2 3 2 4 2 3 2" xfId="24564"/>
    <cellStyle name="RowTitles-Col2 3 2 4 2 3 2 2" xfId="24565"/>
    <cellStyle name="RowTitles-Col2 3 2 4 2 4" xfId="24566"/>
    <cellStyle name="RowTitles-Col2 3 2 4 3" xfId="24567"/>
    <cellStyle name="RowTitles-Col2 3 2 4 3 2" xfId="24568"/>
    <cellStyle name="RowTitles-Col2 3 2 4 3 2 2" xfId="24569"/>
    <cellStyle name="RowTitles-Col2 3 2 4 3 2 3" xfId="24570"/>
    <cellStyle name="RowTitles-Col2 3 2 4 3 3" xfId="24571"/>
    <cellStyle name="RowTitles-Col2 3 2 4 3 3 2" xfId="24572"/>
    <cellStyle name="RowTitles-Col2 3 2 4 3 3 2 2" xfId="24573"/>
    <cellStyle name="RowTitles-Col2 3 2 4 3 4" xfId="24574"/>
    <cellStyle name="RowTitles-Col2 3 2 4 4" xfId="24575"/>
    <cellStyle name="RowTitles-Col2 3 2 4 4 2" xfId="24576"/>
    <cellStyle name="RowTitles-Col2 3 2 4 4 3" xfId="24577"/>
    <cellStyle name="RowTitles-Col2 3 2 4 5" xfId="24578"/>
    <cellStyle name="RowTitles-Col2 3 2 4 5 2" xfId="24579"/>
    <cellStyle name="RowTitles-Col2 3 2 4 5 2 2" xfId="24580"/>
    <cellStyle name="RowTitles-Col2 3 2 4 6" xfId="24581"/>
    <cellStyle name="RowTitles-Col2 3 2 4 6 2" xfId="24582"/>
    <cellStyle name="RowTitles-Col2 3 2 5" xfId="24583"/>
    <cellStyle name="RowTitles-Col2 3 2 5 2" xfId="24584"/>
    <cellStyle name="RowTitles-Col2 3 2 5 2 2" xfId="24585"/>
    <cellStyle name="RowTitles-Col2 3 2 5 2 2 2" xfId="24586"/>
    <cellStyle name="RowTitles-Col2 3 2 5 2 2 3" xfId="24587"/>
    <cellStyle name="RowTitles-Col2 3 2 5 2 3" xfId="24588"/>
    <cellStyle name="RowTitles-Col2 3 2 5 2 3 2" xfId="24589"/>
    <cellStyle name="RowTitles-Col2 3 2 5 2 3 2 2" xfId="24590"/>
    <cellStyle name="RowTitles-Col2 3 2 5 2 4" xfId="24591"/>
    <cellStyle name="RowTitles-Col2 3 2 5 3" xfId="24592"/>
    <cellStyle name="RowTitles-Col2 3 2 5 3 2" xfId="24593"/>
    <cellStyle name="RowTitles-Col2 3 2 5 3 2 2" xfId="24594"/>
    <cellStyle name="RowTitles-Col2 3 2 5 3 2 3" xfId="24595"/>
    <cellStyle name="RowTitles-Col2 3 2 5 3 3" xfId="24596"/>
    <cellStyle name="RowTitles-Col2 3 2 5 3 3 2" xfId="24597"/>
    <cellStyle name="RowTitles-Col2 3 2 5 3 3 2 2" xfId="24598"/>
    <cellStyle name="RowTitles-Col2 3 2 5 3 4" xfId="24599"/>
    <cellStyle name="RowTitles-Col2 3 2 5 4" xfId="24600"/>
    <cellStyle name="RowTitles-Col2 3 2 5 4 2" xfId="24601"/>
    <cellStyle name="RowTitles-Col2 3 2 5 4 3" xfId="24602"/>
    <cellStyle name="RowTitles-Col2 3 2 5 5" xfId="24603"/>
    <cellStyle name="RowTitles-Col2 3 2 5 5 2" xfId="24604"/>
    <cellStyle name="RowTitles-Col2 3 2 5 5 2 2" xfId="24605"/>
    <cellStyle name="RowTitles-Col2 3 2 5 6" xfId="24606"/>
    <cellStyle name="RowTitles-Col2 3 2 5 6 2" xfId="24607"/>
    <cellStyle name="RowTitles-Col2 3 2 6" xfId="24608"/>
    <cellStyle name="RowTitles-Col2 3 2 6 2" xfId="24609"/>
    <cellStyle name="RowTitles-Col2 3 2 6 2 2" xfId="24610"/>
    <cellStyle name="RowTitles-Col2 3 2 6 2 2 2" xfId="24611"/>
    <cellStyle name="RowTitles-Col2 3 2 6 2 2 3" xfId="24612"/>
    <cellStyle name="RowTitles-Col2 3 2 6 2 3" xfId="24613"/>
    <cellStyle name="RowTitles-Col2 3 2 6 2 3 2" xfId="24614"/>
    <cellStyle name="RowTitles-Col2 3 2 6 2 3 2 2" xfId="24615"/>
    <cellStyle name="RowTitles-Col2 3 2 6 2 4" xfId="24616"/>
    <cellStyle name="RowTitles-Col2 3 2 6 3" xfId="24617"/>
    <cellStyle name="RowTitles-Col2 3 2 6 3 2" xfId="24618"/>
    <cellStyle name="RowTitles-Col2 3 2 6 3 2 2" xfId="24619"/>
    <cellStyle name="RowTitles-Col2 3 2 6 3 2 3" xfId="24620"/>
    <cellStyle name="RowTitles-Col2 3 2 6 3 3" xfId="24621"/>
    <cellStyle name="RowTitles-Col2 3 2 6 3 3 2" xfId="24622"/>
    <cellStyle name="RowTitles-Col2 3 2 6 3 3 2 2" xfId="24623"/>
    <cellStyle name="RowTitles-Col2 3 2 6 3 4" xfId="24624"/>
    <cellStyle name="RowTitles-Col2 3 2 6 4" xfId="24625"/>
    <cellStyle name="RowTitles-Col2 3 2 6 4 2" xfId="24626"/>
    <cellStyle name="RowTitles-Col2 3 2 6 4 3" xfId="24627"/>
    <cellStyle name="RowTitles-Col2 3 2 6 5" xfId="24628"/>
    <cellStyle name="RowTitles-Col2 3 2 6 5 2" xfId="24629"/>
    <cellStyle name="RowTitles-Col2 3 2 6 5 2 2" xfId="24630"/>
    <cellStyle name="RowTitles-Col2 3 2 6 6" xfId="24631"/>
    <cellStyle name="RowTitles-Col2 3 2 6 6 2" xfId="24632"/>
    <cellStyle name="RowTitles-Col2 3 2 7" xfId="24633"/>
    <cellStyle name="RowTitles-Col2 3 2 7 2" xfId="24634"/>
    <cellStyle name="RowTitles-Col2 3 2 7 2 2" xfId="24635"/>
    <cellStyle name="RowTitles-Col2 3 2 7 2 3" xfId="24636"/>
    <cellStyle name="RowTitles-Col2 3 2 7 3" xfId="24637"/>
    <cellStyle name="RowTitles-Col2 3 2 7 3 2" xfId="24638"/>
    <cellStyle name="RowTitles-Col2 3 2 7 3 2 2" xfId="24639"/>
    <cellStyle name="RowTitles-Col2 3 2 7 4" xfId="24640"/>
    <cellStyle name="RowTitles-Col2 3 2 8" xfId="24641"/>
    <cellStyle name="RowTitles-Col2 3 2 9" xfId="24642"/>
    <cellStyle name="RowTitles-Col2 3 2_STUD aligned by INSTIT" xfId="24643"/>
    <cellStyle name="RowTitles-Col2 3 3" xfId="809"/>
    <cellStyle name="RowTitles-Col2 3 3 2" xfId="810"/>
    <cellStyle name="RowTitles-Col2 3 3 2 2" xfId="24644"/>
    <cellStyle name="RowTitles-Col2 3 3 2 2 2" xfId="24645"/>
    <cellStyle name="RowTitles-Col2 3 3 2 2 2 2" xfId="24646"/>
    <cellStyle name="RowTitles-Col2 3 3 2 2 2 3" xfId="24647"/>
    <cellStyle name="RowTitles-Col2 3 3 2 2 3" xfId="24648"/>
    <cellStyle name="RowTitles-Col2 3 3 2 2 3 2" xfId="24649"/>
    <cellStyle name="RowTitles-Col2 3 3 2 2 3 2 2" xfId="24650"/>
    <cellStyle name="RowTitles-Col2 3 3 2 2 4" xfId="24651"/>
    <cellStyle name="RowTitles-Col2 3 3 2 3" xfId="24652"/>
    <cellStyle name="RowTitles-Col2 3 3 2 3 2" xfId="24653"/>
    <cellStyle name="RowTitles-Col2 3 3 2 3 2 2" xfId="24654"/>
    <cellStyle name="RowTitles-Col2 3 3 2 3 2 3" xfId="24655"/>
    <cellStyle name="RowTitles-Col2 3 3 2 3 3" xfId="24656"/>
    <cellStyle name="RowTitles-Col2 3 3 2 3 3 2" xfId="24657"/>
    <cellStyle name="RowTitles-Col2 3 3 2 3 3 2 2" xfId="24658"/>
    <cellStyle name="RowTitles-Col2 3 3 2 3 4" xfId="24659"/>
    <cellStyle name="RowTitles-Col2 3 3 2 3 4 2" xfId="24660"/>
    <cellStyle name="RowTitles-Col2 3 3 2 4" xfId="24661"/>
    <cellStyle name="RowTitles-Col2 3 3 2 5" xfId="24662"/>
    <cellStyle name="RowTitles-Col2 3 3 2 5 2" xfId="24663"/>
    <cellStyle name="RowTitles-Col2 3 3 2 5 3" xfId="24664"/>
    <cellStyle name="RowTitles-Col2 3 3 2 6" xfId="24665"/>
    <cellStyle name="RowTitles-Col2 3 3 2 6 2" xfId="24666"/>
    <cellStyle name="RowTitles-Col2 3 3 2 6 2 2" xfId="24667"/>
    <cellStyle name="RowTitles-Col2 3 3 2 7" xfId="24668"/>
    <cellStyle name="RowTitles-Col2 3 3 2 7 2" xfId="24669"/>
    <cellStyle name="RowTitles-Col2 3 3 2 8" xfId="24670"/>
    <cellStyle name="RowTitles-Col2 3 3 3" xfId="811"/>
    <cellStyle name="RowTitles-Col2 3 3 3 2" xfId="24671"/>
    <cellStyle name="RowTitles-Col2 3 3 3 2 2" xfId="24672"/>
    <cellStyle name="RowTitles-Col2 3 3 3 2 2 2" xfId="24673"/>
    <cellStyle name="RowTitles-Col2 3 3 3 2 2 3" xfId="24674"/>
    <cellStyle name="RowTitles-Col2 3 3 3 2 3" xfId="24675"/>
    <cellStyle name="RowTitles-Col2 3 3 3 2 3 2" xfId="24676"/>
    <cellStyle name="RowTitles-Col2 3 3 3 2 3 2 2" xfId="24677"/>
    <cellStyle name="RowTitles-Col2 3 3 3 2 4" xfId="24678"/>
    <cellStyle name="RowTitles-Col2 3 3 3 3" xfId="24679"/>
    <cellStyle name="RowTitles-Col2 3 3 3 3 2" xfId="24680"/>
    <cellStyle name="RowTitles-Col2 3 3 3 3 2 2" xfId="24681"/>
    <cellStyle name="RowTitles-Col2 3 3 3 3 2 3" xfId="24682"/>
    <cellStyle name="RowTitles-Col2 3 3 3 3 3" xfId="24683"/>
    <cellStyle name="RowTitles-Col2 3 3 3 3 3 2" xfId="24684"/>
    <cellStyle name="RowTitles-Col2 3 3 3 3 3 2 2" xfId="24685"/>
    <cellStyle name="RowTitles-Col2 3 3 3 3 4" xfId="24686"/>
    <cellStyle name="RowTitles-Col2 3 3 3 3 4 2" xfId="24687"/>
    <cellStyle name="RowTitles-Col2 3 3 3 4" xfId="24688"/>
    <cellStyle name="RowTitles-Col2 3 3 3 5" xfId="24689"/>
    <cellStyle name="RowTitles-Col2 3 3 4" xfId="24690"/>
    <cellStyle name="RowTitles-Col2 3 3 4 2" xfId="24691"/>
    <cellStyle name="RowTitles-Col2 3 3 4 2 2" xfId="24692"/>
    <cellStyle name="RowTitles-Col2 3 3 4 2 2 2" xfId="24693"/>
    <cellStyle name="RowTitles-Col2 3 3 4 2 2 3" xfId="24694"/>
    <cellStyle name="RowTitles-Col2 3 3 4 2 3" xfId="24695"/>
    <cellStyle name="RowTitles-Col2 3 3 4 2 3 2" xfId="24696"/>
    <cellStyle name="RowTitles-Col2 3 3 4 2 3 2 2" xfId="24697"/>
    <cellStyle name="RowTitles-Col2 3 3 4 2 4" xfId="24698"/>
    <cellStyle name="RowTitles-Col2 3 3 4 3" xfId="24699"/>
    <cellStyle name="RowTitles-Col2 3 3 4 3 2" xfId="24700"/>
    <cellStyle name="RowTitles-Col2 3 3 4 3 2 2" xfId="24701"/>
    <cellStyle name="RowTitles-Col2 3 3 4 3 2 3" xfId="24702"/>
    <cellStyle name="RowTitles-Col2 3 3 4 3 3" xfId="24703"/>
    <cellStyle name="RowTitles-Col2 3 3 4 3 3 2" xfId="24704"/>
    <cellStyle name="RowTitles-Col2 3 3 4 3 3 2 2" xfId="24705"/>
    <cellStyle name="RowTitles-Col2 3 3 4 3 4" xfId="24706"/>
    <cellStyle name="RowTitles-Col2 3 3 4 4" xfId="24707"/>
    <cellStyle name="RowTitles-Col2 3 3 4 4 2" xfId="24708"/>
    <cellStyle name="RowTitles-Col2 3 3 4 4 3" xfId="24709"/>
    <cellStyle name="RowTitles-Col2 3 3 4 5" xfId="24710"/>
    <cellStyle name="RowTitles-Col2 3 3 4 5 2" xfId="24711"/>
    <cellStyle name="RowTitles-Col2 3 3 4 5 2 2" xfId="24712"/>
    <cellStyle name="RowTitles-Col2 3 3 4 6" xfId="24713"/>
    <cellStyle name="RowTitles-Col2 3 3 4 6 2" xfId="24714"/>
    <cellStyle name="RowTitles-Col2 3 3 5" xfId="24715"/>
    <cellStyle name="RowTitles-Col2 3 3 5 2" xfId="24716"/>
    <cellStyle name="RowTitles-Col2 3 3 5 2 2" xfId="24717"/>
    <cellStyle name="RowTitles-Col2 3 3 5 2 2 2" xfId="24718"/>
    <cellStyle name="RowTitles-Col2 3 3 5 2 2 3" xfId="24719"/>
    <cellStyle name="RowTitles-Col2 3 3 5 2 3" xfId="24720"/>
    <cellStyle name="RowTitles-Col2 3 3 5 2 3 2" xfId="24721"/>
    <cellStyle name="RowTitles-Col2 3 3 5 2 3 2 2" xfId="24722"/>
    <cellStyle name="RowTitles-Col2 3 3 5 2 4" xfId="24723"/>
    <cellStyle name="RowTitles-Col2 3 3 5 3" xfId="24724"/>
    <cellStyle name="RowTitles-Col2 3 3 5 3 2" xfId="24725"/>
    <cellStyle name="RowTitles-Col2 3 3 5 3 2 2" xfId="24726"/>
    <cellStyle name="RowTitles-Col2 3 3 5 3 2 3" xfId="24727"/>
    <cellStyle name="RowTitles-Col2 3 3 5 3 3" xfId="24728"/>
    <cellStyle name="RowTitles-Col2 3 3 5 3 3 2" xfId="24729"/>
    <cellStyle name="RowTitles-Col2 3 3 5 3 3 2 2" xfId="24730"/>
    <cellStyle name="RowTitles-Col2 3 3 5 3 4" xfId="24731"/>
    <cellStyle name="RowTitles-Col2 3 3 5 4" xfId="24732"/>
    <cellStyle name="RowTitles-Col2 3 3 5 4 2" xfId="24733"/>
    <cellStyle name="RowTitles-Col2 3 3 5 4 3" xfId="24734"/>
    <cellStyle name="RowTitles-Col2 3 3 5 5" xfId="24735"/>
    <cellStyle name="RowTitles-Col2 3 3 5 5 2" xfId="24736"/>
    <cellStyle name="RowTitles-Col2 3 3 5 5 2 2" xfId="24737"/>
    <cellStyle name="RowTitles-Col2 3 3 5 6" xfId="24738"/>
    <cellStyle name="RowTitles-Col2 3 3 5 6 2" xfId="24739"/>
    <cellStyle name="RowTitles-Col2 3 3 6" xfId="24740"/>
    <cellStyle name="RowTitles-Col2 3 3 6 2" xfId="24741"/>
    <cellStyle name="RowTitles-Col2 3 3 6 2 2" xfId="24742"/>
    <cellStyle name="RowTitles-Col2 3 3 6 2 2 2" xfId="24743"/>
    <cellStyle name="RowTitles-Col2 3 3 6 2 2 3" xfId="24744"/>
    <cellStyle name="RowTitles-Col2 3 3 6 2 3" xfId="24745"/>
    <cellStyle name="RowTitles-Col2 3 3 6 2 3 2" xfId="24746"/>
    <cellStyle name="RowTitles-Col2 3 3 6 2 3 2 2" xfId="24747"/>
    <cellStyle name="RowTitles-Col2 3 3 6 2 4" xfId="24748"/>
    <cellStyle name="RowTitles-Col2 3 3 6 3" xfId="24749"/>
    <cellStyle name="RowTitles-Col2 3 3 6 3 2" xfId="24750"/>
    <cellStyle name="RowTitles-Col2 3 3 6 3 2 2" xfId="24751"/>
    <cellStyle name="RowTitles-Col2 3 3 6 3 2 3" xfId="24752"/>
    <cellStyle name="RowTitles-Col2 3 3 6 3 3" xfId="24753"/>
    <cellStyle name="RowTitles-Col2 3 3 6 3 3 2" xfId="24754"/>
    <cellStyle name="RowTitles-Col2 3 3 6 3 3 2 2" xfId="24755"/>
    <cellStyle name="RowTitles-Col2 3 3 6 3 4" xfId="24756"/>
    <cellStyle name="RowTitles-Col2 3 3 6 4" xfId="24757"/>
    <cellStyle name="RowTitles-Col2 3 3 6 4 2" xfId="24758"/>
    <cellStyle name="RowTitles-Col2 3 3 6 4 3" xfId="24759"/>
    <cellStyle name="RowTitles-Col2 3 3 6 5" xfId="24760"/>
    <cellStyle name="RowTitles-Col2 3 3 6 5 2" xfId="24761"/>
    <cellStyle name="RowTitles-Col2 3 3 6 5 2 2" xfId="24762"/>
    <cellStyle name="RowTitles-Col2 3 3 6 6" xfId="24763"/>
    <cellStyle name="RowTitles-Col2 3 3 6 6 2" xfId="24764"/>
    <cellStyle name="RowTitles-Col2 3 3 7" xfId="24765"/>
    <cellStyle name="RowTitles-Col2 3 3 7 2" xfId="24766"/>
    <cellStyle name="RowTitles-Col2 3 3 7 2 2" xfId="24767"/>
    <cellStyle name="RowTitles-Col2 3 3 7 2 3" xfId="24768"/>
    <cellStyle name="RowTitles-Col2 3 3 7 3" xfId="24769"/>
    <cellStyle name="RowTitles-Col2 3 3 7 3 2" xfId="24770"/>
    <cellStyle name="RowTitles-Col2 3 3 7 3 2 2" xfId="24771"/>
    <cellStyle name="RowTitles-Col2 3 3 7 4" xfId="24772"/>
    <cellStyle name="RowTitles-Col2 3 3 8" xfId="24773"/>
    <cellStyle name="RowTitles-Col2 3 3 8 2" xfId="24774"/>
    <cellStyle name="RowTitles-Col2 3 3 8 2 2" xfId="24775"/>
    <cellStyle name="RowTitles-Col2 3 3 8 2 3" xfId="24776"/>
    <cellStyle name="RowTitles-Col2 3 3 8 3" xfId="24777"/>
    <cellStyle name="RowTitles-Col2 3 3 8 3 2" xfId="24778"/>
    <cellStyle name="RowTitles-Col2 3 3 8 3 2 2" xfId="24779"/>
    <cellStyle name="RowTitles-Col2 3 3 8 4" xfId="24780"/>
    <cellStyle name="RowTitles-Col2 3 3 9" xfId="24781"/>
    <cellStyle name="RowTitles-Col2 3 3_STUD aligned by INSTIT" xfId="24782"/>
    <cellStyle name="RowTitles-Col2 3 4" xfId="812"/>
    <cellStyle name="RowTitles-Col2 3 4 2" xfId="813"/>
    <cellStyle name="RowTitles-Col2 3 4 2 2" xfId="24783"/>
    <cellStyle name="RowTitles-Col2 3 4 2 2 2" xfId="24784"/>
    <cellStyle name="RowTitles-Col2 3 4 2 2 2 2" xfId="24785"/>
    <cellStyle name="RowTitles-Col2 3 4 2 2 2 3" xfId="24786"/>
    <cellStyle name="RowTitles-Col2 3 4 2 2 3" xfId="24787"/>
    <cellStyle name="RowTitles-Col2 3 4 2 2 3 2" xfId="24788"/>
    <cellStyle name="RowTitles-Col2 3 4 2 2 3 2 2" xfId="24789"/>
    <cellStyle name="RowTitles-Col2 3 4 2 2 4" xfId="24790"/>
    <cellStyle name="RowTitles-Col2 3 4 2 3" xfId="24791"/>
    <cellStyle name="RowTitles-Col2 3 4 2 3 2" xfId="24792"/>
    <cellStyle name="RowTitles-Col2 3 4 2 3 2 2" xfId="24793"/>
    <cellStyle name="RowTitles-Col2 3 4 2 3 2 3" xfId="24794"/>
    <cellStyle name="RowTitles-Col2 3 4 2 3 3" xfId="24795"/>
    <cellStyle name="RowTitles-Col2 3 4 2 3 3 2" xfId="24796"/>
    <cellStyle name="RowTitles-Col2 3 4 2 3 3 2 2" xfId="24797"/>
    <cellStyle name="RowTitles-Col2 3 4 2 3 4" xfId="24798"/>
    <cellStyle name="RowTitles-Col2 3 4 2 3 4 2" xfId="24799"/>
    <cellStyle name="RowTitles-Col2 3 4 2 4" xfId="24800"/>
    <cellStyle name="RowTitles-Col2 3 4 2 5" xfId="24801"/>
    <cellStyle name="RowTitles-Col2 3 4 2 5 2" xfId="24802"/>
    <cellStyle name="RowTitles-Col2 3 4 2 5 3" xfId="24803"/>
    <cellStyle name="RowTitles-Col2 3 4 2 6" xfId="24804"/>
    <cellStyle name="RowTitles-Col2 3 4 3" xfId="814"/>
    <cellStyle name="RowTitles-Col2 3 4 3 2" xfId="24805"/>
    <cellStyle name="RowTitles-Col2 3 4 3 2 2" xfId="24806"/>
    <cellStyle name="RowTitles-Col2 3 4 3 2 2 2" xfId="24807"/>
    <cellStyle name="RowTitles-Col2 3 4 3 2 2 3" xfId="24808"/>
    <cellStyle name="RowTitles-Col2 3 4 3 2 3" xfId="24809"/>
    <cellStyle name="RowTitles-Col2 3 4 3 2 3 2" xfId="24810"/>
    <cellStyle name="RowTitles-Col2 3 4 3 2 3 2 2" xfId="24811"/>
    <cellStyle name="RowTitles-Col2 3 4 3 2 4" xfId="24812"/>
    <cellStyle name="RowTitles-Col2 3 4 3 3" xfId="24813"/>
    <cellStyle name="RowTitles-Col2 3 4 3 3 2" xfId="24814"/>
    <cellStyle name="RowTitles-Col2 3 4 3 3 2 2" xfId="24815"/>
    <cellStyle name="RowTitles-Col2 3 4 3 3 2 3" xfId="24816"/>
    <cellStyle name="RowTitles-Col2 3 4 3 3 3" xfId="24817"/>
    <cellStyle name="RowTitles-Col2 3 4 3 3 3 2" xfId="24818"/>
    <cellStyle name="RowTitles-Col2 3 4 3 3 3 2 2" xfId="24819"/>
    <cellStyle name="RowTitles-Col2 3 4 3 3 4" xfId="24820"/>
    <cellStyle name="RowTitles-Col2 3 4 3 3 4 2" xfId="24821"/>
    <cellStyle name="RowTitles-Col2 3 4 3 4" xfId="24822"/>
    <cellStyle name="RowTitles-Col2 3 4 3 5" xfId="24823"/>
    <cellStyle name="RowTitles-Col2 3 4 3 5 2" xfId="24824"/>
    <cellStyle name="RowTitles-Col2 3 4 3 5 2 2" xfId="24825"/>
    <cellStyle name="RowTitles-Col2 3 4 3 6" xfId="24826"/>
    <cellStyle name="RowTitles-Col2 3 4 3 6 2" xfId="24827"/>
    <cellStyle name="RowTitles-Col2 3 4 3 7" xfId="24828"/>
    <cellStyle name="RowTitles-Col2 3 4 4" xfId="24829"/>
    <cellStyle name="RowTitles-Col2 3 4 4 2" xfId="24830"/>
    <cellStyle name="RowTitles-Col2 3 4 4 2 2" xfId="24831"/>
    <cellStyle name="RowTitles-Col2 3 4 4 2 2 2" xfId="24832"/>
    <cellStyle name="RowTitles-Col2 3 4 4 2 2 3" xfId="24833"/>
    <cellStyle name="RowTitles-Col2 3 4 4 2 3" xfId="24834"/>
    <cellStyle name="RowTitles-Col2 3 4 4 2 3 2" xfId="24835"/>
    <cellStyle name="RowTitles-Col2 3 4 4 2 3 2 2" xfId="24836"/>
    <cellStyle name="RowTitles-Col2 3 4 4 2 4" xfId="24837"/>
    <cellStyle name="RowTitles-Col2 3 4 4 3" xfId="24838"/>
    <cellStyle name="RowTitles-Col2 3 4 4 3 2" xfId="24839"/>
    <cellStyle name="RowTitles-Col2 3 4 4 3 2 2" xfId="24840"/>
    <cellStyle name="RowTitles-Col2 3 4 4 3 2 3" xfId="24841"/>
    <cellStyle name="RowTitles-Col2 3 4 4 3 3" xfId="24842"/>
    <cellStyle name="RowTitles-Col2 3 4 4 3 3 2" xfId="24843"/>
    <cellStyle name="RowTitles-Col2 3 4 4 3 3 2 2" xfId="24844"/>
    <cellStyle name="RowTitles-Col2 3 4 4 3 4" xfId="24845"/>
    <cellStyle name="RowTitles-Col2 3 4 4 3 4 2" xfId="24846"/>
    <cellStyle name="RowTitles-Col2 3 4 4 4" xfId="24847"/>
    <cellStyle name="RowTitles-Col2 3 4 4 5" xfId="24848"/>
    <cellStyle name="RowTitles-Col2 3 4 4 5 2" xfId="24849"/>
    <cellStyle name="RowTitles-Col2 3 4 4 5 3" xfId="24850"/>
    <cellStyle name="RowTitles-Col2 3 4 4 6" xfId="24851"/>
    <cellStyle name="RowTitles-Col2 3 4 4 6 2" xfId="24852"/>
    <cellStyle name="RowTitles-Col2 3 4 4 6 2 2" xfId="24853"/>
    <cellStyle name="RowTitles-Col2 3 4 4 7" xfId="24854"/>
    <cellStyle name="RowTitles-Col2 3 4 4 7 2" xfId="24855"/>
    <cellStyle name="RowTitles-Col2 3 4 5" xfId="24856"/>
    <cellStyle name="RowTitles-Col2 3 4 5 2" xfId="24857"/>
    <cellStyle name="RowTitles-Col2 3 4 5 2 2" xfId="24858"/>
    <cellStyle name="RowTitles-Col2 3 4 5 2 2 2" xfId="24859"/>
    <cellStyle name="RowTitles-Col2 3 4 5 2 2 3" xfId="24860"/>
    <cellStyle name="RowTitles-Col2 3 4 5 2 3" xfId="24861"/>
    <cellStyle name="RowTitles-Col2 3 4 5 2 3 2" xfId="24862"/>
    <cellStyle name="RowTitles-Col2 3 4 5 2 3 2 2" xfId="24863"/>
    <cellStyle name="RowTitles-Col2 3 4 5 2 4" xfId="24864"/>
    <cellStyle name="RowTitles-Col2 3 4 5 3" xfId="24865"/>
    <cellStyle name="RowTitles-Col2 3 4 5 3 2" xfId="24866"/>
    <cellStyle name="RowTitles-Col2 3 4 5 3 2 2" xfId="24867"/>
    <cellStyle name="RowTitles-Col2 3 4 5 3 2 3" xfId="24868"/>
    <cellStyle name="RowTitles-Col2 3 4 5 3 3" xfId="24869"/>
    <cellStyle name="RowTitles-Col2 3 4 5 3 3 2" xfId="24870"/>
    <cellStyle name="RowTitles-Col2 3 4 5 3 3 2 2" xfId="24871"/>
    <cellStyle name="RowTitles-Col2 3 4 5 3 4" xfId="24872"/>
    <cellStyle name="RowTitles-Col2 3 4 5 4" xfId="24873"/>
    <cellStyle name="RowTitles-Col2 3 4 5 4 2" xfId="24874"/>
    <cellStyle name="RowTitles-Col2 3 4 5 4 3" xfId="24875"/>
    <cellStyle name="RowTitles-Col2 3 4 5 5" xfId="24876"/>
    <cellStyle name="RowTitles-Col2 3 4 5 5 2" xfId="24877"/>
    <cellStyle name="RowTitles-Col2 3 4 5 5 2 2" xfId="24878"/>
    <cellStyle name="RowTitles-Col2 3 4 5 6" xfId="24879"/>
    <cellStyle name="RowTitles-Col2 3 4 5 6 2" xfId="24880"/>
    <cellStyle name="RowTitles-Col2 3 4 6" xfId="24881"/>
    <cellStyle name="RowTitles-Col2 3 4 6 2" xfId="24882"/>
    <cellStyle name="RowTitles-Col2 3 4 6 2 2" xfId="24883"/>
    <cellStyle name="RowTitles-Col2 3 4 6 2 2 2" xfId="24884"/>
    <cellStyle name="RowTitles-Col2 3 4 6 2 2 3" xfId="24885"/>
    <cellStyle name="RowTitles-Col2 3 4 6 2 3" xfId="24886"/>
    <cellStyle name="RowTitles-Col2 3 4 6 2 3 2" xfId="24887"/>
    <cellStyle name="RowTitles-Col2 3 4 6 2 3 2 2" xfId="24888"/>
    <cellStyle name="RowTitles-Col2 3 4 6 2 4" xfId="24889"/>
    <cellStyle name="RowTitles-Col2 3 4 6 3" xfId="24890"/>
    <cellStyle name="RowTitles-Col2 3 4 6 3 2" xfId="24891"/>
    <cellStyle name="RowTitles-Col2 3 4 6 3 2 2" xfId="24892"/>
    <cellStyle name="RowTitles-Col2 3 4 6 3 2 3" xfId="24893"/>
    <cellStyle name="RowTitles-Col2 3 4 6 3 3" xfId="24894"/>
    <cellStyle name="RowTitles-Col2 3 4 6 3 3 2" xfId="24895"/>
    <cellStyle name="RowTitles-Col2 3 4 6 3 3 2 2" xfId="24896"/>
    <cellStyle name="RowTitles-Col2 3 4 6 3 4" xfId="24897"/>
    <cellStyle name="RowTitles-Col2 3 4 6 4" xfId="24898"/>
    <cellStyle name="RowTitles-Col2 3 4 6 4 2" xfId="24899"/>
    <cellStyle name="RowTitles-Col2 3 4 6 4 3" xfId="24900"/>
    <cellStyle name="RowTitles-Col2 3 4 6 5" xfId="24901"/>
    <cellStyle name="RowTitles-Col2 3 4 6 5 2" xfId="24902"/>
    <cellStyle name="RowTitles-Col2 3 4 6 5 2 2" xfId="24903"/>
    <cellStyle name="RowTitles-Col2 3 4 6 6" xfId="24904"/>
    <cellStyle name="RowTitles-Col2 3 4 6 6 2" xfId="24905"/>
    <cellStyle name="RowTitles-Col2 3 4 7" xfId="24906"/>
    <cellStyle name="RowTitles-Col2 3 4 7 2" xfId="24907"/>
    <cellStyle name="RowTitles-Col2 3 4 7 2 2" xfId="24908"/>
    <cellStyle name="RowTitles-Col2 3 4 7 2 3" xfId="24909"/>
    <cellStyle name="RowTitles-Col2 3 4 7 3" xfId="24910"/>
    <cellStyle name="RowTitles-Col2 3 4 7 3 2" xfId="24911"/>
    <cellStyle name="RowTitles-Col2 3 4 7 3 2 2" xfId="24912"/>
    <cellStyle name="RowTitles-Col2 3 4 7 4" xfId="24913"/>
    <cellStyle name="RowTitles-Col2 3 4 8" xfId="24914"/>
    <cellStyle name="RowTitles-Col2 3 4 9" xfId="24915"/>
    <cellStyle name="RowTitles-Col2 3 4_STUD aligned by INSTIT" xfId="24916"/>
    <cellStyle name="RowTitles-Col2 3 5" xfId="815"/>
    <cellStyle name="RowTitles-Col2 3 5 2" xfId="24917"/>
    <cellStyle name="RowTitles-Col2 3 5 2 2" xfId="24918"/>
    <cellStyle name="RowTitles-Col2 3 5 2 2 2" xfId="24919"/>
    <cellStyle name="RowTitles-Col2 3 5 2 2 3" xfId="24920"/>
    <cellStyle name="RowTitles-Col2 3 5 2 3" xfId="24921"/>
    <cellStyle name="RowTitles-Col2 3 5 2 3 2" xfId="24922"/>
    <cellStyle name="RowTitles-Col2 3 5 2 3 2 2" xfId="24923"/>
    <cellStyle name="RowTitles-Col2 3 5 2 4" xfId="24924"/>
    <cellStyle name="RowTitles-Col2 3 5 3" xfId="24925"/>
    <cellStyle name="RowTitles-Col2 3 5 3 2" xfId="24926"/>
    <cellStyle name="RowTitles-Col2 3 5 3 2 2" xfId="24927"/>
    <cellStyle name="RowTitles-Col2 3 5 3 2 3" xfId="24928"/>
    <cellStyle name="RowTitles-Col2 3 5 3 3" xfId="24929"/>
    <cellStyle name="RowTitles-Col2 3 5 3 3 2" xfId="24930"/>
    <cellStyle name="RowTitles-Col2 3 5 3 3 2 2" xfId="24931"/>
    <cellStyle name="RowTitles-Col2 3 5 3 4" xfId="24932"/>
    <cellStyle name="RowTitles-Col2 3 5 3 4 2" xfId="24933"/>
    <cellStyle name="RowTitles-Col2 3 5 4" xfId="24934"/>
    <cellStyle name="RowTitles-Col2 3 5 5" xfId="24935"/>
    <cellStyle name="RowTitles-Col2 3 5 5 2" xfId="24936"/>
    <cellStyle name="RowTitles-Col2 3 5 5 3" xfId="24937"/>
    <cellStyle name="RowTitles-Col2 3 5 6" xfId="24938"/>
    <cellStyle name="RowTitles-Col2 3 6" xfId="816"/>
    <cellStyle name="RowTitles-Col2 3 6 2" xfId="24939"/>
    <cellStyle name="RowTitles-Col2 3 6 2 2" xfId="24940"/>
    <cellStyle name="RowTitles-Col2 3 6 2 2 2" xfId="24941"/>
    <cellStyle name="RowTitles-Col2 3 6 2 2 3" xfId="24942"/>
    <cellStyle name="RowTitles-Col2 3 6 2 3" xfId="24943"/>
    <cellStyle name="RowTitles-Col2 3 6 2 3 2" xfId="24944"/>
    <cellStyle name="RowTitles-Col2 3 6 2 3 2 2" xfId="24945"/>
    <cellStyle name="RowTitles-Col2 3 6 2 4" xfId="24946"/>
    <cellStyle name="RowTitles-Col2 3 6 3" xfId="24947"/>
    <cellStyle name="RowTitles-Col2 3 6 3 2" xfId="24948"/>
    <cellStyle name="RowTitles-Col2 3 6 3 2 2" xfId="24949"/>
    <cellStyle name="RowTitles-Col2 3 6 3 2 3" xfId="24950"/>
    <cellStyle name="RowTitles-Col2 3 6 3 3" xfId="24951"/>
    <cellStyle name="RowTitles-Col2 3 6 3 3 2" xfId="24952"/>
    <cellStyle name="RowTitles-Col2 3 6 3 3 2 2" xfId="24953"/>
    <cellStyle name="RowTitles-Col2 3 6 3 4" xfId="24954"/>
    <cellStyle name="RowTitles-Col2 3 6 3 4 2" xfId="24955"/>
    <cellStyle name="RowTitles-Col2 3 6 4" xfId="24956"/>
    <cellStyle name="RowTitles-Col2 3 6 5" xfId="24957"/>
    <cellStyle name="RowTitles-Col2 3 6 5 2" xfId="24958"/>
    <cellStyle name="RowTitles-Col2 3 6 5 2 2" xfId="24959"/>
    <cellStyle name="RowTitles-Col2 3 6 6" xfId="24960"/>
    <cellStyle name="RowTitles-Col2 3 6 6 2" xfId="24961"/>
    <cellStyle name="RowTitles-Col2 3 6 7" xfId="24962"/>
    <cellStyle name="RowTitles-Col2 3 7" xfId="24963"/>
    <cellStyle name="RowTitles-Col2 3 7 2" xfId="24964"/>
    <cellStyle name="RowTitles-Col2 3 7 2 2" xfId="24965"/>
    <cellStyle name="RowTitles-Col2 3 7 2 2 2" xfId="24966"/>
    <cellStyle name="RowTitles-Col2 3 7 2 2 3" xfId="24967"/>
    <cellStyle name="RowTitles-Col2 3 7 2 3" xfId="24968"/>
    <cellStyle name="RowTitles-Col2 3 7 2 3 2" xfId="24969"/>
    <cellStyle name="RowTitles-Col2 3 7 2 3 2 2" xfId="24970"/>
    <cellStyle name="RowTitles-Col2 3 7 2 4" xfId="24971"/>
    <cellStyle name="RowTitles-Col2 3 7 3" xfId="24972"/>
    <cellStyle name="RowTitles-Col2 3 7 3 2" xfId="24973"/>
    <cellStyle name="RowTitles-Col2 3 7 3 2 2" xfId="24974"/>
    <cellStyle name="RowTitles-Col2 3 7 3 2 3" xfId="24975"/>
    <cellStyle name="RowTitles-Col2 3 7 3 3" xfId="24976"/>
    <cellStyle name="RowTitles-Col2 3 7 3 3 2" xfId="24977"/>
    <cellStyle name="RowTitles-Col2 3 7 3 3 2 2" xfId="24978"/>
    <cellStyle name="RowTitles-Col2 3 7 3 4" xfId="24979"/>
    <cellStyle name="RowTitles-Col2 3 7 3 4 2" xfId="24980"/>
    <cellStyle name="RowTitles-Col2 3 7 4" xfId="24981"/>
    <cellStyle name="RowTitles-Col2 3 7 5" xfId="24982"/>
    <cellStyle name="RowTitles-Col2 3 7 5 2" xfId="24983"/>
    <cellStyle name="RowTitles-Col2 3 7 5 3" xfId="24984"/>
    <cellStyle name="RowTitles-Col2 3 7 6" xfId="24985"/>
    <cellStyle name="RowTitles-Col2 3 7 6 2" xfId="24986"/>
    <cellStyle name="RowTitles-Col2 3 7 6 2 2" xfId="24987"/>
    <cellStyle name="RowTitles-Col2 3 7 7" xfId="24988"/>
    <cellStyle name="RowTitles-Col2 3 7 7 2" xfId="24989"/>
    <cellStyle name="RowTitles-Col2 3 8" xfId="24990"/>
    <cellStyle name="RowTitles-Col2 3 8 2" xfId="24991"/>
    <cellStyle name="RowTitles-Col2 3 8 2 2" xfId="24992"/>
    <cellStyle name="RowTitles-Col2 3 8 2 2 2" xfId="24993"/>
    <cellStyle name="RowTitles-Col2 3 8 2 2 3" xfId="24994"/>
    <cellStyle name="RowTitles-Col2 3 8 2 3" xfId="24995"/>
    <cellStyle name="RowTitles-Col2 3 8 2 3 2" xfId="24996"/>
    <cellStyle name="RowTitles-Col2 3 8 2 3 2 2" xfId="24997"/>
    <cellStyle name="RowTitles-Col2 3 8 2 4" xfId="24998"/>
    <cellStyle name="RowTitles-Col2 3 8 3" xfId="24999"/>
    <cellStyle name="RowTitles-Col2 3 8 3 2" xfId="25000"/>
    <cellStyle name="RowTitles-Col2 3 8 3 2 2" xfId="25001"/>
    <cellStyle name="RowTitles-Col2 3 8 3 2 3" xfId="25002"/>
    <cellStyle name="RowTitles-Col2 3 8 3 3" xfId="25003"/>
    <cellStyle name="RowTitles-Col2 3 8 3 3 2" xfId="25004"/>
    <cellStyle name="RowTitles-Col2 3 8 3 3 2 2" xfId="25005"/>
    <cellStyle name="RowTitles-Col2 3 8 3 4" xfId="25006"/>
    <cellStyle name="RowTitles-Col2 3 8 4" xfId="25007"/>
    <cellStyle name="RowTitles-Col2 3 8 4 2" xfId="25008"/>
    <cellStyle name="RowTitles-Col2 3 8 4 3" xfId="25009"/>
    <cellStyle name="RowTitles-Col2 3 8 5" xfId="25010"/>
    <cellStyle name="RowTitles-Col2 3 8 5 2" xfId="25011"/>
    <cellStyle name="RowTitles-Col2 3 8 5 2 2" xfId="25012"/>
    <cellStyle name="RowTitles-Col2 3 8 6" xfId="25013"/>
    <cellStyle name="RowTitles-Col2 3 8 6 2" xfId="25014"/>
    <cellStyle name="RowTitles-Col2 3 9" xfId="25015"/>
    <cellStyle name="RowTitles-Col2 3 9 2" xfId="25016"/>
    <cellStyle name="RowTitles-Col2 3 9 2 2" xfId="25017"/>
    <cellStyle name="RowTitles-Col2 3 9 2 2 2" xfId="25018"/>
    <cellStyle name="RowTitles-Col2 3 9 2 2 3" xfId="25019"/>
    <cellStyle name="RowTitles-Col2 3 9 2 3" xfId="25020"/>
    <cellStyle name="RowTitles-Col2 3 9 2 3 2" xfId="25021"/>
    <cellStyle name="RowTitles-Col2 3 9 2 3 2 2" xfId="25022"/>
    <cellStyle name="RowTitles-Col2 3 9 2 4" xfId="25023"/>
    <cellStyle name="RowTitles-Col2 3 9 3" xfId="25024"/>
    <cellStyle name="RowTitles-Col2 3 9 3 2" xfId="25025"/>
    <cellStyle name="RowTitles-Col2 3 9 3 2 2" xfId="25026"/>
    <cellStyle name="RowTitles-Col2 3 9 3 2 3" xfId="25027"/>
    <cellStyle name="RowTitles-Col2 3 9 3 3" xfId="25028"/>
    <cellStyle name="RowTitles-Col2 3 9 3 3 2" xfId="25029"/>
    <cellStyle name="RowTitles-Col2 3 9 3 3 2 2" xfId="25030"/>
    <cellStyle name="RowTitles-Col2 3 9 3 4" xfId="25031"/>
    <cellStyle name="RowTitles-Col2 3 9 4" xfId="25032"/>
    <cellStyle name="RowTitles-Col2 3 9 4 2" xfId="25033"/>
    <cellStyle name="RowTitles-Col2 3 9 4 3" xfId="25034"/>
    <cellStyle name="RowTitles-Col2 3 9 5" xfId="25035"/>
    <cellStyle name="RowTitles-Col2 3 9 5 2" xfId="25036"/>
    <cellStyle name="RowTitles-Col2 3 9 5 2 2" xfId="25037"/>
    <cellStyle name="RowTitles-Col2 3 9 6" xfId="25038"/>
    <cellStyle name="RowTitles-Col2 3 9 6 2" xfId="25039"/>
    <cellStyle name="RowTitles-Col2 3_STUD aligned by INSTIT" xfId="25040"/>
    <cellStyle name="RowTitles-Col2 4" xfId="286"/>
    <cellStyle name="RowTitles-Col2 4 2" xfId="817"/>
    <cellStyle name="RowTitles-Col2 4 2 2" xfId="25041"/>
    <cellStyle name="RowTitles-Col2 4 2 2 2" xfId="25042"/>
    <cellStyle name="RowTitles-Col2 4 2 2 2 2" xfId="25043"/>
    <cellStyle name="RowTitles-Col2 4 2 2 2 3" xfId="25044"/>
    <cellStyle name="RowTitles-Col2 4 2 2 3" xfId="25045"/>
    <cellStyle name="RowTitles-Col2 4 2 2 3 2" xfId="25046"/>
    <cellStyle name="RowTitles-Col2 4 2 2 3 2 2" xfId="25047"/>
    <cellStyle name="RowTitles-Col2 4 2 2 4" xfId="25048"/>
    <cellStyle name="RowTitles-Col2 4 2 3" xfId="25049"/>
    <cellStyle name="RowTitles-Col2 4 2 3 2" xfId="25050"/>
    <cellStyle name="RowTitles-Col2 4 2 3 2 2" xfId="25051"/>
    <cellStyle name="RowTitles-Col2 4 2 3 2 3" xfId="25052"/>
    <cellStyle name="RowTitles-Col2 4 2 3 3" xfId="25053"/>
    <cellStyle name="RowTitles-Col2 4 2 3 3 2" xfId="25054"/>
    <cellStyle name="RowTitles-Col2 4 2 3 3 2 2" xfId="25055"/>
    <cellStyle name="RowTitles-Col2 4 2 3 4" xfId="25056"/>
    <cellStyle name="RowTitles-Col2 4 2 3 4 2" xfId="25057"/>
    <cellStyle name="RowTitles-Col2 4 2 4" xfId="25058"/>
    <cellStyle name="RowTitles-Col2 4 2 5" xfId="25059"/>
    <cellStyle name="RowTitles-Col2 4 3" xfId="818"/>
    <cellStyle name="RowTitles-Col2 4 3 2" xfId="25060"/>
    <cellStyle name="RowTitles-Col2 4 3 2 2" xfId="25061"/>
    <cellStyle name="RowTitles-Col2 4 3 2 2 2" xfId="25062"/>
    <cellStyle name="RowTitles-Col2 4 3 2 2 3" xfId="25063"/>
    <cellStyle name="RowTitles-Col2 4 3 2 3" xfId="25064"/>
    <cellStyle name="RowTitles-Col2 4 3 2 3 2" xfId="25065"/>
    <cellStyle name="RowTitles-Col2 4 3 2 3 2 2" xfId="25066"/>
    <cellStyle name="RowTitles-Col2 4 3 2 4" xfId="25067"/>
    <cellStyle name="RowTitles-Col2 4 3 3" xfId="25068"/>
    <cellStyle name="RowTitles-Col2 4 3 3 2" xfId="25069"/>
    <cellStyle name="RowTitles-Col2 4 3 3 2 2" xfId="25070"/>
    <cellStyle name="RowTitles-Col2 4 3 3 2 3" xfId="25071"/>
    <cellStyle name="RowTitles-Col2 4 3 3 3" xfId="25072"/>
    <cellStyle name="RowTitles-Col2 4 3 3 3 2" xfId="25073"/>
    <cellStyle name="RowTitles-Col2 4 3 3 3 2 2" xfId="25074"/>
    <cellStyle name="RowTitles-Col2 4 3 3 4" xfId="25075"/>
    <cellStyle name="RowTitles-Col2 4 3 3 4 2" xfId="25076"/>
    <cellStyle name="RowTitles-Col2 4 3 4" xfId="25077"/>
    <cellStyle name="RowTitles-Col2 4 3 5" xfId="25078"/>
    <cellStyle name="RowTitles-Col2 4 3 5 2" xfId="25079"/>
    <cellStyle name="RowTitles-Col2 4 3 5 3" xfId="25080"/>
    <cellStyle name="RowTitles-Col2 4 3 6" xfId="25081"/>
    <cellStyle name="RowTitles-Col2 4 3 6 2" xfId="25082"/>
    <cellStyle name="RowTitles-Col2 4 3 6 2 2" xfId="25083"/>
    <cellStyle name="RowTitles-Col2 4 3 7" xfId="25084"/>
    <cellStyle name="RowTitles-Col2 4 3 7 2" xfId="25085"/>
    <cellStyle name="RowTitles-Col2 4 3 8" xfId="25086"/>
    <cellStyle name="RowTitles-Col2 4 4" xfId="25087"/>
    <cellStyle name="RowTitles-Col2 4 4 2" xfId="25088"/>
    <cellStyle name="RowTitles-Col2 4 4 2 2" xfId="25089"/>
    <cellStyle name="RowTitles-Col2 4 4 2 2 2" xfId="25090"/>
    <cellStyle name="RowTitles-Col2 4 4 2 2 3" xfId="25091"/>
    <cellStyle name="RowTitles-Col2 4 4 2 3" xfId="25092"/>
    <cellStyle name="RowTitles-Col2 4 4 2 3 2" xfId="25093"/>
    <cellStyle name="RowTitles-Col2 4 4 2 3 2 2" xfId="25094"/>
    <cellStyle name="RowTitles-Col2 4 4 2 4" xfId="25095"/>
    <cellStyle name="RowTitles-Col2 4 4 3" xfId="25096"/>
    <cellStyle name="RowTitles-Col2 4 4 3 2" xfId="25097"/>
    <cellStyle name="RowTitles-Col2 4 4 3 2 2" xfId="25098"/>
    <cellStyle name="RowTitles-Col2 4 4 3 2 3" xfId="25099"/>
    <cellStyle name="RowTitles-Col2 4 4 3 3" xfId="25100"/>
    <cellStyle name="RowTitles-Col2 4 4 3 3 2" xfId="25101"/>
    <cellStyle name="RowTitles-Col2 4 4 3 3 2 2" xfId="25102"/>
    <cellStyle name="RowTitles-Col2 4 4 3 4" xfId="25103"/>
    <cellStyle name="RowTitles-Col2 4 4 4" xfId="25104"/>
    <cellStyle name="RowTitles-Col2 4 4 4 2" xfId="25105"/>
    <cellStyle name="RowTitles-Col2 4 4 4 3" xfId="25106"/>
    <cellStyle name="RowTitles-Col2 4 4 5" xfId="25107"/>
    <cellStyle name="RowTitles-Col2 4 4 5 2" xfId="25108"/>
    <cellStyle name="RowTitles-Col2 4 4 5 2 2" xfId="25109"/>
    <cellStyle name="RowTitles-Col2 4 4 6" xfId="25110"/>
    <cellStyle name="RowTitles-Col2 4 4 6 2" xfId="25111"/>
    <cellStyle name="RowTitles-Col2 4 5" xfId="25112"/>
    <cellStyle name="RowTitles-Col2 4 5 2" xfId="25113"/>
    <cellStyle name="RowTitles-Col2 4 5 2 2" xfId="25114"/>
    <cellStyle name="RowTitles-Col2 4 5 2 2 2" xfId="25115"/>
    <cellStyle name="RowTitles-Col2 4 5 2 2 3" xfId="25116"/>
    <cellStyle name="RowTitles-Col2 4 5 2 3" xfId="25117"/>
    <cellStyle name="RowTitles-Col2 4 5 2 3 2" xfId="25118"/>
    <cellStyle name="RowTitles-Col2 4 5 2 3 2 2" xfId="25119"/>
    <cellStyle name="RowTitles-Col2 4 5 2 4" xfId="25120"/>
    <cellStyle name="RowTitles-Col2 4 5 3" xfId="25121"/>
    <cellStyle name="RowTitles-Col2 4 5 3 2" xfId="25122"/>
    <cellStyle name="RowTitles-Col2 4 5 3 2 2" xfId="25123"/>
    <cellStyle name="RowTitles-Col2 4 5 3 2 3" xfId="25124"/>
    <cellStyle name="RowTitles-Col2 4 5 3 3" xfId="25125"/>
    <cellStyle name="RowTitles-Col2 4 5 3 3 2" xfId="25126"/>
    <cellStyle name="RowTitles-Col2 4 5 3 3 2 2" xfId="25127"/>
    <cellStyle name="RowTitles-Col2 4 5 3 4" xfId="25128"/>
    <cellStyle name="RowTitles-Col2 4 5 4" xfId="25129"/>
    <cellStyle name="RowTitles-Col2 4 5 4 2" xfId="25130"/>
    <cellStyle name="RowTitles-Col2 4 5 4 3" xfId="25131"/>
    <cellStyle name="RowTitles-Col2 4 5 5" xfId="25132"/>
    <cellStyle name="RowTitles-Col2 4 5 5 2" xfId="25133"/>
    <cellStyle name="RowTitles-Col2 4 5 5 2 2" xfId="25134"/>
    <cellStyle name="RowTitles-Col2 4 5 6" xfId="25135"/>
    <cellStyle name="RowTitles-Col2 4 5 6 2" xfId="25136"/>
    <cellStyle name="RowTitles-Col2 4 6" xfId="25137"/>
    <cellStyle name="RowTitles-Col2 4 6 2" xfId="25138"/>
    <cellStyle name="RowTitles-Col2 4 6 2 2" xfId="25139"/>
    <cellStyle name="RowTitles-Col2 4 6 2 2 2" xfId="25140"/>
    <cellStyle name="RowTitles-Col2 4 6 2 2 3" xfId="25141"/>
    <cellStyle name="RowTitles-Col2 4 6 2 3" xfId="25142"/>
    <cellStyle name="RowTitles-Col2 4 6 2 3 2" xfId="25143"/>
    <cellStyle name="RowTitles-Col2 4 6 2 3 2 2" xfId="25144"/>
    <cellStyle name="RowTitles-Col2 4 6 2 4" xfId="25145"/>
    <cellStyle name="RowTitles-Col2 4 6 3" xfId="25146"/>
    <cellStyle name="RowTitles-Col2 4 6 3 2" xfId="25147"/>
    <cellStyle name="RowTitles-Col2 4 6 3 2 2" xfId="25148"/>
    <cellStyle name="RowTitles-Col2 4 6 3 2 3" xfId="25149"/>
    <cellStyle name="RowTitles-Col2 4 6 3 3" xfId="25150"/>
    <cellStyle name="RowTitles-Col2 4 6 3 3 2" xfId="25151"/>
    <cellStyle name="RowTitles-Col2 4 6 3 3 2 2" xfId="25152"/>
    <cellStyle name="RowTitles-Col2 4 6 3 4" xfId="25153"/>
    <cellStyle name="RowTitles-Col2 4 6 4" xfId="25154"/>
    <cellStyle name="RowTitles-Col2 4 6 4 2" xfId="25155"/>
    <cellStyle name="RowTitles-Col2 4 6 4 3" xfId="25156"/>
    <cellStyle name="RowTitles-Col2 4 6 5" xfId="25157"/>
    <cellStyle name="RowTitles-Col2 4 6 5 2" xfId="25158"/>
    <cellStyle name="RowTitles-Col2 4 6 5 2 2" xfId="25159"/>
    <cellStyle name="RowTitles-Col2 4 6 6" xfId="25160"/>
    <cellStyle name="RowTitles-Col2 4 6 6 2" xfId="25161"/>
    <cellStyle name="RowTitles-Col2 4 7" xfId="25162"/>
    <cellStyle name="RowTitles-Col2 4 7 2" xfId="25163"/>
    <cellStyle name="RowTitles-Col2 4 7 2 2" xfId="25164"/>
    <cellStyle name="RowTitles-Col2 4 7 2 3" xfId="25165"/>
    <cellStyle name="RowTitles-Col2 4 7 3" xfId="25166"/>
    <cellStyle name="RowTitles-Col2 4 7 3 2" xfId="25167"/>
    <cellStyle name="RowTitles-Col2 4 7 3 2 2" xfId="25168"/>
    <cellStyle name="RowTitles-Col2 4 7 4" xfId="25169"/>
    <cellStyle name="RowTitles-Col2 4 8" xfId="25170"/>
    <cellStyle name="RowTitles-Col2 4 9" xfId="25171"/>
    <cellStyle name="RowTitles-Col2 4_STUD aligned by INSTIT" xfId="25172"/>
    <cellStyle name="RowTitles-Col2 5" xfId="287"/>
    <cellStyle name="RowTitles-Col2 5 2" xfId="819"/>
    <cellStyle name="RowTitles-Col2 5 2 2" xfId="25173"/>
    <cellStyle name="RowTitles-Col2 5 2 2 2" xfId="25174"/>
    <cellStyle name="RowTitles-Col2 5 2 2 2 2" xfId="25175"/>
    <cellStyle name="RowTitles-Col2 5 2 2 2 3" xfId="25176"/>
    <cellStyle name="RowTitles-Col2 5 2 2 3" xfId="25177"/>
    <cellStyle name="RowTitles-Col2 5 2 2 3 2" xfId="25178"/>
    <cellStyle name="RowTitles-Col2 5 2 2 3 2 2" xfId="25179"/>
    <cellStyle name="RowTitles-Col2 5 2 2 4" xfId="25180"/>
    <cellStyle name="RowTitles-Col2 5 2 3" xfId="25181"/>
    <cellStyle name="RowTitles-Col2 5 2 3 2" xfId="25182"/>
    <cellStyle name="RowTitles-Col2 5 2 3 2 2" xfId="25183"/>
    <cellStyle name="RowTitles-Col2 5 2 3 2 3" xfId="25184"/>
    <cellStyle name="RowTitles-Col2 5 2 3 3" xfId="25185"/>
    <cellStyle name="RowTitles-Col2 5 2 3 3 2" xfId="25186"/>
    <cellStyle name="RowTitles-Col2 5 2 3 3 2 2" xfId="25187"/>
    <cellStyle name="RowTitles-Col2 5 2 3 4" xfId="25188"/>
    <cellStyle name="RowTitles-Col2 5 2 3 4 2" xfId="25189"/>
    <cellStyle name="RowTitles-Col2 5 2 4" xfId="25190"/>
    <cellStyle name="RowTitles-Col2 5 2 5" xfId="25191"/>
    <cellStyle name="RowTitles-Col2 5 2 5 2" xfId="25192"/>
    <cellStyle name="RowTitles-Col2 5 2 5 3" xfId="25193"/>
    <cellStyle name="RowTitles-Col2 5 2 6" xfId="25194"/>
    <cellStyle name="RowTitles-Col2 5 2 6 2" xfId="25195"/>
    <cellStyle name="RowTitles-Col2 5 2 6 2 2" xfId="25196"/>
    <cellStyle name="RowTitles-Col2 5 2 7" xfId="25197"/>
    <cellStyle name="RowTitles-Col2 5 2 7 2" xfId="25198"/>
    <cellStyle name="RowTitles-Col2 5 2 8" xfId="25199"/>
    <cellStyle name="RowTitles-Col2 5 3" xfId="820"/>
    <cellStyle name="RowTitles-Col2 5 3 2" xfId="25200"/>
    <cellStyle name="RowTitles-Col2 5 3 2 2" xfId="25201"/>
    <cellStyle name="RowTitles-Col2 5 3 2 2 2" xfId="25202"/>
    <cellStyle name="RowTitles-Col2 5 3 2 2 3" xfId="25203"/>
    <cellStyle name="RowTitles-Col2 5 3 2 3" xfId="25204"/>
    <cellStyle name="RowTitles-Col2 5 3 2 3 2" xfId="25205"/>
    <cellStyle name="RowTitles-Col2 5 3 2 3 2 2" xfId="25206"/>
    <cellStyle name="RowTitles-Col2 5 3 2 4" xfId="25207"/>
    <cellStyle name="RowTitles-Col2 5 3 3" xfId="25208"/>
    <cellStyle name="RowTitles-Col2 5 3 3 2" xfId="25209"/>
    <cellStyle name="RowTitles-Col2 5 3 3 2 2" xfId="25210"/>
    <cellStyle name="RowTitles-Col2 5 3 3 2 3" xfId="25211"/>
    <cellStyle name="RowTitles-Col2 5 3 3 3" xfId="25212"/>
    <cellStyle name="RowTitles-Col2 5 3 3 3 2" xfId="25213"/>
    <cellStyle name="RowTitles-Col2 5 3 3 3 2 2" xfId="25214"/>
    <cellStyle name="RowTitles-Col2 5 3 3 4" xfId="25215"/>
    <cellStyle name="RowTitles-Col2 5 3 3 4 2" xfId="25216"/>
    <cellStyle name="RowTitles-Col2 5 3 4" xfId="25217"/>
    <cellStyle name="RowTitles-Col2 5 3 5" xfId="25218"/>
    <cellStyle name="RowTitles-Col2 5 4" xfId="25219"/>
    <cellStyle name="RowTitles-Col2 5 4 2" xfId="25220"/>
    <cellStyle name="RowTitles-Col2 5 4 2 2" xfId="25221"/>
    <cellStyle name="RowTitles-Col2 5 4 2 2 2" xfId="25222"/>
    <cellStyle name="RowTitles-Col2 5 4 2 2 3" xfId="25223"/>
    <cellStyle name="RowTitles-Col2 5 4 2 3" xfId="25224"/>
    <cellStyle name="RowTitles-Col2 5 4 2 3 2" xfId="25225"/>
    <cellStyle name="RowTitles-Col2 5 4 2 3 2 2" xfId="25226"/>
    <cellStyle name="RowTitles-Col2 5 4 2 4" xfId="25227"/>
    <cellStyle name="RowTitles-Col2 5 4 3" xfId="25228"/>
    <cellStyle name="RowTitles-Col2 5 4 3 2" xfId="25229"/>
    <cellStyle name="RowTitles-Col2 5 4 3 2 2" xfId="25230"/>
    <cellStyle name="RowTitles-Col2 5 4 3 2 3" xfId="25231"/>
    <cellStyle name="RowTitles-Col2 5 4 3 3" xfId="25232"/>
    <cellStyle name="RowTitles-Col2 5 4 3 3 2" xfId="25233"/>
    <cellStyle name="RowTitles-Col2 5 4 3 3 2 2" xfId="25234"/>
    <cellStyle name="RowTitles-Col2 5 4 3 4" xfId="25235"/>
    <cellStyle name="RowTitles-Col2 5 4 4" xfId="25236"/>
    <cellStyle name="RowTitles-Col2 5 4 4 2" xfId="25237"/>
    <cellStyle name="RowTitles-Col2 5 4 4 3" xfId="25238"/>
    <cellStyle name="RowTitles-Col2 5 4 5" xfId="25239"/>
    <cellStyle name="RowTitles-Col2 5 4 5 2" xfId="25240"/>
    <cellStyle name="RowTitles-Col2 5 4 5 2 2" xfId="25241"/>
    <cellStyle name="RowTitles-Col2 5 4 6" xfId="25242"/>
    <cellStyle name="RowTitles-Col2 5 4 6 2" xfId="25243"/>
    <cellStyle name="RowTitles-Col2 5 5" xfId="25244"/>
    <cellStyle name="RowTitles-Col2 5 5 2" xfId="25245"/>
    <cellStyle name="RowTitles-Col2 5 5 2 2" xfId="25246"/>
    <cellStyle name="RowTitles-Col2 5 5 2 2 2" xfId="25247"/>
    <cellStyle name="RowTitles-Col2 5 5 2 2 3" xfId="25248"/>
    <cellStyle name="RowTitles-Col2 5 5 2 3" xfId="25249"/>
    <cellStyle name="RowTitles-Col2 5 5 2 3 2" xfId="25250"/>
    <cellStyle name="RowTitles-Col2 5 5 2 3 2 2" xfId="25251"/>
    <cellStyle name="RowTitles-Col2 5 5 2 4" xfId="25252"/>
    <cellStyle name="RowTitles-Col2 5 5 3" xfId="25253"/>
    <cellStyle name="RowTitles-Col2 5 5 3 2" xfId="25254"/>
    <cellStyle name="RowTitles-Col2 5 5 3 2 2" xfId="25255"/>
    <cellStyle name="RowTitles-Col2 5 5 3 2 3" xfId="25256"/>
    <cellStyle name="RowTitles-Col2 5 5 3 3" xfId="25257"/>
    <cellStyle name="RowTitles-Col2 5 5 3 3 2" xfId="25258"/>
    <cellStyle name="RowTitles-Col2 5 5 3 3 2 2" xfId="25259"/>
    <cellStyle name="RowTitles-Col2 5 5 3 4" xfId="25260"/>
    <cellStyle name="RowTitles-Col2 5 5 4" xfId="25261"/>
    <cellStyle name="RowTitles-Col2 5 5 4 2" xfId="25262"/>
    <cellStyle name="RowTitles-Col2 5 5 4 3" xfId="25263"/>
    <cellStyle name="RowTitles-Col2 5 5 5" xfId="25264"/>
    <cellStyle name="RowTitles-Col2 5 5 5 2" xfId="25265"/>
    <cellStyle name="RowTitles-Col2 5 5 5 2 2" xfId="25266"/>
    <cellStyle name="RowTitles-Col2 5 5 6" xfId="25267"/>
    <cellStyle name="RowTitles-Col2 5 5 6 2" xfId="25268"/>
    <cellStyle name="RowTitles-Col2 5 6" xfId="25269"/>
    <cellStyle name="RowTitles-Col2 5 6 2" xfId="25270"/>
    <cellStyle name="RowTitles-Col2 5 6 2 2" xfId="25271"/>
    <cellStyle name="RowTitles-Col2 5 6 2 2 2" xfId="25272"/>
    <cellStyle name="RowTitles-Col2 5 6 2 2 3" xfId="25273"/>
    <cellStyle name="RowTitles-Col2 5 6 2 3" xfId="25274"/>
    <cellStyle name="RowTitles-Col2 5 6 2 3 2" xfId="25275"/>
    <cellStyle name="RowTitles-Col2 5 6 2 3 2 2" xfId="25276"/>
    <cellStyle name="RowTitles-Col2 5 6 2 4" xfId="25277"/>
    <cellStyle name="RowTitles-Col2 5 6 3" xfId="25278"/>
    <cellStyle name="RowTitles-Col2 5 6 3 2" xfId="25279"/>
    <cellStyle name="RowTitles-Col2 5 6 3 2 2" xfId="25280"/>
    <cellStyle name="RowTitles-Col2 5 6 3 2 3" xfId="25281"/>
    <cellStyle name="RowTitles-Col2 5 6 3 3" xfId="25282"/>
    <cellStyle name="RowTitles-Col2 5 6 3 3 2" xfId="25283"/>
    <cellStyle name="RowTitles-Col2 5 6 3 3 2 2" xfId="25284"/>
    <cellStyle name="RowTitles-Col2 5 6 3 4" xfId="25285"/>
    <cellStyle name="RowTitles-Col2 5 6 4" xfId="25286"/>
    <cellStyle name="RowTitles-Col2 5 6 4 2" xfId="25287"/>
    <cellStyle name="RowTitles-Col2 5 6 4 3" xfId="25288"/>
    <cellStyle name="RowTitles-Col2 5 6 5" xfId="25289"/>
    <cellStyle name="RowTitles-Col2 5 6 5 2" xfId="25290"/>
    <cellStyle name="RowTitles-Col2 5 6 5 2 2" xfId="25291"/>
    <cellStyle name="RowTitles-Col2 5 6 6" xfId="25292"/>
    <cellStyle name="RowTitles-Col2 5 6 6 2" xfId="25293"/>
    <cellStyle name="RowTitles-Col2 5 7" xfId="25294"/>
    <cellStyle name="RowTitles-Col2 5 7 2" xfId="25295"/>
    <cellStyle name="RowTitles-Col2 5 7 2 2" xfId="25296"/>
    <cellStyle name="RowTitles-Col2 5 7 2 3" xfId="25297"/>
    <cellStyle name="RowTitles-Col2 5 7 3" xfId="25298"/>
    <cellStyle name="RowTitles-Col2 5 7 3 2" xfId="25299"/>
    <cellStyle name="RowTitles-Col2 5 7 3 2 2" xfId="25300"/>
    <cellStyle name="RowTitles-Col2 5 7 4" xfId="25301"/>
    <cellStyle name="RowTitles-Col2 5 8" xfId="25302"/>
    <cellStyle name="RowTitles-Col2 5 8 2" xfId="25303"/>
    <cellStyle name="RowTitles-Col2 5 8 2 2" xfId="25304"/>
    <cellStyle name="RowTitles-Col2 5 8 2 3" xfId="25305"/>
    <cellStyle name="RowTitles-Col2 5 8 3" xfId="25306"/>
    <cellStyle name="RowTitles-Col2 5 8 3 2" xfId="25307"/>
    <cellStyle name="RowTitles-Col2 5 8 3 2 2" xfId="25308"/>
    <cellStyle name="RowTitles-Col2 5 8 4" xfId="25309"/>
    <cellStyle name="RowTitles-Col2 5 9" xfId="25310"/>
    <cellStyle name="RowTitles-Col2 5_STUD aligned by INSTIT" xfId="25311"/>
    <cellStyle name="RowTitles-Col2 6" xfId="288"/>
    <cellStyle name="RowTitles-Col2 6 2" xfId="821"/>
    <cellStyle name="RowTitles-Col2 6 2 2" xfId="25312"/>
    <cellStyle name="RowTitles-Col2 6 2 2 2" xfId="25313"/>
    <cellStyle name="RowTitles-Col2 6 2 2 2 2" xfId="25314"/>
    <cellStyle name="RowTitles-Col2 6 2 2 2 3" xfId="25315"/>
    <cellStyle name="RowTitles-Col2 6 2 2 3" xfId="25316"/>
    <cellStyle name="RowTitles-Col2 6 2 2 3 2" xfId="25317"/>
    <cellStyle name="RowTitles-Col2 6 2 2 3 2 2" xfId="25318"/>
    <cellStyle name="RowTitles-Col2 6 2 2 4" xfId="25319"/>
    <cellStyle name="RowTitles-Col2 6 2 3" xfId="25320"/>
    <cellStyle name="RowTitles-Col2 6 2 3 2" xfId="25321"/>
    <cellStyle name="RowTitles-Col2 6 2 3 2 2" xfId="25322"/>
    <cellStyle name="RowTitles-Col2 6 2 3 2 3" xfId="25323"/>
    <cellStyle name="RowTitles-Col2 6 2 3 3" xfId="25324"/>
    <cellStyle name="RowTitles-Col2 6 2 3 3 2" xfId="25325"/>
    <cellStyle name="RowTitles-Col2 6 2 3 3 2 2" xfId="25326"/>
    <cellStyle name="RowTitles-Col2 6 2 3 4" xfId="25327"/>
    <cellStyle name="RowTitles-Col2 6 2 3 4 2" xfId="25328"/>
    <cellStyle name="RowTitles-Col2 6 2 4" xfId="25329"/>
    <cellStyle name="RowTitles-Col2 6 2 5" xfId="25330"/>
    <cellStyle name="RowTitles-Col2 6 2 5 2" xfId="25331"/>
    <cellStyle name="RowTitles-Col2 6 2 5 2 2" xfId="25332"/>
    <cellStyle name="RowTitles-Col2 6 2 6" xfId="25333"/>
    <cellStyle name="RowTitles-Col2 6 2 6 2" xfId="25334"/>
    <cellStyle name="RowTitles-Col2 6 2 7" xfId="25335"/>
    <cellStyle name="RowTitles-Col2 6 3" xfId="822"/>
    <cellStyle name="RowTitles-Col2 6 3 2" xfId="25336"/>
    <cellStyle name="RowTitles-Col2 6 3 2 2" xfId="25337"/>
    <cellStyle name="RowTitles-Col2 6 3 2 2 2" xfId="25338"/>
    <cellStyle name="RowTitles-Col2 6 3 2 2 3" xfId="25339"/>
    <cellStyle name="RowTitles-Col2 6 3 2 3" xfId="25340"/>
    <cellStyle name="RowTitles-Col2 6 3 2 3 2" xfId="25341"/>
    <cellStyle name="RowTitles-Col2 6 3 2 3 2 2" xfId="25342"/>
    <cellStyle name="RowTitles-Col2 6 3 2 4" xfId="25343"/>
    <cellStyle name="RowTitles-Col2 6 3 3" xfId="25344"/>
    <cellStyle name="RowTitles-Col2 6 3 3 2" xfId="25345"/>
    <cellStyle name="RowTitles-Col2 6 3 3 2 2" xfId="25346"/>
    <cellStyle name="RowTitles-Col2 6 3 3 2 3" xfId="25347"/>
    <cellStyle name="RowTitles-Col2 6 3 3 3" xfId="25348"/>
    <cellStyle name="RowTitles-Col2 6 3 3 3 2" xfId="25349"/>
    <cellStyle name="RowTitles-Col2 6 3 3 3 2 2" xfId="25350"/>
    <cellStyle name="RowTitles-Col2 6 3 3 4" xfId="25351"/>
    <cellStyle name="RowTitles-Col2 6 3 4" xfId="25352"/>
    <cellStyle name="RowTitles-Col2 6 3 4 2" xfId="25353"/>
    <cellStyle name="RowTitles-Col2 6 3 4 3" xfId="25354"/>
    <cellStyle name="RowTitles-Col2 6 3 5" xfId="25355"/>
    <cellStyle name="RowTitles-Col2 6 4" xfId="25356"/>
    <cellStyle name="RowTitles-Col2 6 4 2" xfId="25357"/>
    <cellStyle name="RowTitles-Col2 6 4 2 2" xfId="25358"/>
    <cellStyle name="RowTitles-Col2 6 4 2 2 2" xfId="25359"/>
    <cellStyle name="RowTitles-Col2 6 4 2 2 3" xfId="25360"/>
    <cellStyle name="RowTitles-Col2 6 4 2 3" xfId="25361"/>
    <cellStyle name="RowTitles-Col2 6 4 2 3 2" xfId="25362"/>
    <cellStyle name="RowTitles-Col2 6 4 2 3 2 2" xfId="25363"/>
    <cellStyle name="RowTitles-Col2 6 4 2 4" xfId="25364"/>
    <cellStyle name="RowTitles-Col2 6 4 3" xfId="25365"/>
    <cellStyle name="RowTitles-Col2 6 4 3 2" xfId="25366"/>
    <cellStyle name="RowTitles-Col2 6 4 3 2 2" xfId="25367"/>
    <cellStyle name="RowTitles-Col2 6 4 3 2 3" xfId="25368"/>
    <cellStyle name="RowTitles-Col2 6 4 3 3" xfId="25369"/>
    <cellStyle name="RowTitles-Col2 6 4 3 3 2" xfId="25370"/>
    <cellStyle name="RowTitles-Col2 6 4 3 3 2 2" xfId="25371"/>
    <cellStyle name="RowTitles-Col2 6 4 3 4" xfId="25372"/>
    <cellStyle name="RowTitles-Col2 6 4 4" xfId="25373"/>
    <cellStyle name="RowTitles-Col2 6 4 4 2" xfId="25374"/>
    <cellStyle name="RowTitles-Col2 6 4 4 3" xfId="25375"/>
    <cellStyle name="RowTitles-Col2 6 4 5" xfId="25376"/>
    <cellStyle name="RowTitles-Col2 6 4 5 2" xfId="25377"/>
    <cellStyle name="RowTitles-Col2 6 4 5 2 2" xfId="25378"/>
    <cellStyle name="RowTitles-Col2 6 4 6" xfId="25379"/>
    <cellStyle name="RowTitles-Col2 6 4 6 2" xfId="25380"/>
    <cellStyle name="RowTitles-Col2 6 5" xfId="25381"/>
    <cellStyle name="RowTitles-Col2 6 5 2" xfId="25382"/>
    <cellStyle name="RowTitles-Col2 6 5 2 2" xfId="25383"/>
    <cellStyle name="RowTitles-Col2 6 5 2 2 2" xfId="25384"/>
    <cellStyle name="RowTitles-Col2 6 5 2 2 3" xfId="25385"/>
    <cellStyle name="RowTitles-Col2 6 5 2 3" xfId="25386"/>
    <cellStyle name="RowTitles-Col2 6 5 2 3 2" xfId="25387"/>
    <cellStyle name="RowTitles-Col2 6 5 2 3 2 2" xfId="25388"/>
    <cellStyle name="RowTitles-Col2 6 5 2 4" xfId="25389"/>
    <cellStyle name="RowTitles-Col2 6 5 3" xfId="25390"/>
    <cellStyle name="RowTitles-Col2 6 5 3 2" xfId="25391"/>
    <cellStyle name="RowTitles-Col2 6 5 3 2 2" xfId="25392"/>
    <cellStyle name="RowTitles-Col2 6 5 3 2 3" xfId="25393"/>
    <cellStyle name="RowTitles-Col2 6 5 3 3" xfId="25394"/>
    <cellStyle name="RowTitles-Col2 6 5 3 3 2" xfId="25395"/>
    <cellStyle name="RowTitles-Col2 6 5 3 3 2 2" xfId="25396"/>
    <cellStyle name="RowTitles-Col2 6 5 3 4" xfId="25397"/>
    <cellStyle name="RowTitles-Col2 6 5 4" xfId="25398"/>
    <cellStyle name="RowTitles-Col2 6 5 4 2" xfId="25399"/>
    <cellStyle name="RowTitles-Col2 6 5 4 3" xfId="25400"/>
    <cellStyle name="RowTitles-Col2 6 5 5" xfId="25401"/>
    <cellStyle name="RowTitles-Col2 6 5 5 2" xfId="25402"/>
    <cellStyle name="RowTitles-Col2 6 5 5 2 2" xfId="25403"/>
    <cellStyle name="RowTitles-Col2 6 5 6" xfId="25404"/>
    <cellStyle name="RowTitles-Col2 6 5 6 2" xfId="25405"/>
    <cellStyle name="RowTitles-Col2 6 6" xfId="25406"/>
    <cellStyle name="RowTitles-Col2 6 6 2" xfId="25407"/>
    <cellStyle name="RowTitles-Col2 6 6 2 2" xfId="25408"/>
    <cellStyle name="RowTitles-Col2 6 6 2 2 2" xfId="25409"/>
    <cellStyle name="RowTitles-Col2 6 6 2 2 3" xfId="25410"/>
    <cellStyle name="RowTitles-Col2 6 6 2 3" xfId="25411"/>
    <cellStyle name="RowTitles-Col2 6 6 2 3 2" xfId="25412"/>
    <cellStyle name="RowTitles-Col2 6 6 2 3 2 2" xfId="25413"/>
    <cellStyle name="RowTitles-Col2 6 6 2 4" xfId="25414"/>
    <cellStyle name="RowTitles-Col2 6 6 3" xfId="25415"/>
    <cellStyle name="RowTitles-Col2 6 6 3 2" xfId="25416"/>
    <cellStyle name="RowTitles-Col2 6 6 3 2 2" xfId="25417"/>
    <cellStyle name="RowTitles-Col2 6 6 3 2 3" xfId="25418"/>
    <cellStyle name="RowTitles-Col2 6 6 3 3" xfId="25419"/>
    <cellStyle name="RowTitles-Col2 6 6 3 3 2" xfId="25420"/>
    <cellStyle name="RowTitles-Col2 6 6 3 3 2 2" xfId="25421"/>
    <cellStyle name="RowTitles-Col2 6 6 3 4" xfId="25422"/>
    <cellStyle name="RowTitles-Col2 6 6 4" xfId="25423"/>
    <cellStyle name="RowTitles-Col2 6 6 4 2" xfId="25424"/>
    <cellStyle name="RowTitles-Col2 6 6 4 3" xfId="25425"/>
    <cellStyle name="RowTitles-Col2 6 6 5" xfId="25426"/>
    <cellStyle name="RowTitles-Col2 6 6 5 2" xfId="25427"/>
    <cellStyle name="RowTitles-Col2 6 6 5 2 2" xfId="25428"/>
    <cellStyle name="RowTitles-Col2 6 6 6" xfId="25429"/>
    <cellStyle name="RowTitles-Col2 6 6 6 2" xfId="25430"/>
    <cellStyle name="RowTitles-Col2 6 7" xfId="25431"/>
    <cellStyle name="RowTitles-Col2 6 7 2" xfId="25432"/>
    <cellStyle name="RowTitles-Col2 6 7 2 2" xfId="25433"/>
    <cellStyle name="RowTitles-Col2 6 7 2 3" xfId="25434"/>
    <cellStyle name="RowTitles-Col2 6 7 3" xfId="25435"/>
    <cellStyle name="RowTitles-Col2 6 7 3 2" xfId="25436"/>
    <cellStyle name="RowTitles-Col2 6 7 3 2 2" xfId="25437"/>
    <cellStyle name="RowTitles-Col2 6 7 4" xfId="25438"/>
    <cellStyle name="RowTitles-Col2 6 8" xfId="25439"/>
    <cellStyle name="RowTitles-Col2 6 8 2" xfId="25440"/>
    <cellStyle name="RowTitles-Col2 6 8 2 2" xfId="25441"/>
    <cellStyle name="RowTitles-Col2 6 8 2 3" xfId="25442"/>
    <cellStyle name="RowTitles-Col2 6 8 3" xfId="25443"/>
    <cellStyle name="RowTitles-Col2 6 8 3 2" xfId="25444"/>
    <cellStyle name="RowTitles-Col2 6 8 3 2 2" xfId="25445"/>
    <cellStyle name="RowTitles-Col2 6 8 4" xfId="25446"/>
    <cellStyle name="RowTitles-Col2 6 9" xfId="25447"/>
    <cellStyle name="RowTitles-Col2 6_STUD aligned by INSTIT" xfId="25448"/>
    <cellStyle name="RowTitles-Col2 7" xfId="289"/>
    <cellStyle name="RowTitles-Col2 7 2" xfId="25449"/>
    <cellStyle name="RowTitles-Col2 7 2 2" xfId="25450"/>
    <cellStyle name="RowTitles-Col2 7 2 2 2" xfId="25451"/>
    <cellStyle name="RowTitles-Col2 7 2 2 3" xfId="25452"/>
    <cellStyle name="RowTitles-Col2 7 2 3" xfId="25453"/>
    <cellStyle name="RowTitles-Col2 7 2 3 2" xfId="25454"/>
    <cellStyle name="RowTitles-Col2 7 2 3 2 2" xfId="25455"/>
    <cellStyle name="RowTitles-Col2 7 2 4" xfId="25456"/>
    <cellStyle name="RowTitles-Col2 7 3" xfId="25457"/>
    <cellStyle name="RowTitles-Col2 7 3 2" xfId="25458"/>
    <cellStyle name="RowTitles-Col2 7 3 2 2" xfId="25459"/>
    <cellStyle name="RowTitles-Col2 7 3 2 3" xfId="25460"/>
    <cellStyle name="RowTitles-Col2 7 3 3" xfId="25461"/>
    <cellStyle name="RowTitles-Col2 7 3 3 2" xfId="25462"/>
    <cellStyle name="RowTitles-Col2 7 3 3 2 2" xfId="25463"/>
    <cellStyle name="RowTitles-Col2 7 3 4" xfId="25464"/>
    <cellStyle name="RowTitles-Col2 7 3 4 2" xfId="25465"/>
    <cellStyle name="RowTitles-Col2 7 4" xfId="25466"/>
    <cellStyle name="RowTitles-Col2 7 5" xfId="25467"/>
    <cellStyle name="RowTitles-Col2 7 5 2" xfId="25468"/>
    <cellStyle name="RowTitles-Col2 7 5 3" xfId="25469"/>
    <cellStyle name="RowTitles-Col2 7 6" xfId="25470"/>
    <cellStyle name="RowTitles-Col2 8" xfId="290"/>
    <cellStyle name="RowTitles-Col2 8 2" xfId="25471"/>
    <cellStyle name="RowTitles-Col2 8 2 2" xfId="25472"/>
    <cellStyle name="RowTitles-Col2 8 2 2 2" xfId="25473"/>
    <cellStyle name="RowTitles-Col2 8 2 2 3" xfId="25474"/>
    <cellStyle name="RowTitles-Col2 8 2 3" xfId="25475"/>
    <cellStyle name="RowTitles-Col2 8 2 3 2" xfId="25476"/>
    <cellStyle name="RowTitles-Col2 8 2 3 2 2" xfId="25477"/>
    <cellStyle name="RowTitles-Col2 8 2 4" xfId="25478"/>
    <cellStyle name="RowTitles-Col2 8 3" xfId="25479"/>
    <cellStyle name="RowTitles-Col2 8 3 2" xfId="25480"/>
    <cellStyle name="RowTitles-Col2 8 3 2 2" xfId="25481"/>
    <cellStyle name="RowTitles-Col2 8 3 2 3" xfId="25482"/>
    <cellStyle name="RowTitles-Col2 8 3 3" xfId="25483"/>
    <cellStyle name="RowTitles-Col2 8 3 3 2" xfId="25484"/>
    <cellStyle name="RowTitles-Col2 8 3 3 2 2" xfId="25485"/>
    <cellStyle name="RowTitles-Col2 8 3 4" xfId="25486"/>
    <cellStyle name="RowTitles-Col2 8 3 4 2" xfId="25487"/>
    <cellStyle name="RowTitles-Col2 8 4" xfId="25488"/>
    <cellStyle name="RowTitles-Col2 8 5" xfId="25489"/>
    <cellStyle name="RowTitles-Col2 8 5 2" xfId="25490"/>
    <cellStyle name="RowTitles-Col2 8 5 2 2" xfId="25491"/>
    <cellStyle name="RowTitles-Col2 8 6" xfId="25492"/>
    <cellStyle name="RowTitles-Col2 8 6 2" xfId="25493"/>
    <cellStyle name="RowTitles-Col2 8 7" xfId="25494"/>
    <cellStyle name="RowTitles-Col2 9" xfId="291"/>
    <cellStyle name="RowTitles-Col2 9 2" xfId="25495"/>
    <cellStyle name="RowTitles-Col2 9 2 2" xfId="25496"/>
    <cellStyle name="RowTitles-Col2 9 2 2 2" xfId="25497"/>
    <cellStyle name="RowTitles-Col2 9 2 2 3" xfId="25498"/>
    <cellStyle name="RowTitles-Col2 9 2 3" xfId="25499"/>
    <cellStyle name="RowTitles-Col2 9 2 3 2" xfId="25500"/>
    <cellStyle name="RowTitles-Col2 9 2 3 2 2" xfId="25501"/>
    <cellStyle name="RowTitles-Col2 9 2 4" xfId="25502"/>
    <cellStyle name="RowTitles-Col2 9 3" xfId="25503"/>
    <cellStyle name="RowTitles-Col2 9 3 2" xfId="25504"/>
    <cellStyle name="RowTitles-Col2 9 3 2 2" xfId="25505"/>
    <cellStyle name="RowTitles-Col2 9 3 2 3" xfId="25506"/>
    <cellStyle name="RowTitles-Col2 9 3 3" xfId="25507"/>
    <cellStyle name="RowTitles-Col2 9 3 3 2" xfId="25508"/>
    <cellStyle name="RowTitles-Col2 9 3 3 2 2" xfId="25509"/>
    <cellStyle name="RowTitles-Col2 9 3 4" xfId="25510"/>
    <cellStyle name="RowTitles-Col2 9 3 4 2" xfId="25511"/>
    <cellStyle name="RowTitles-Col2 9 4" xfId="25512"/>
    <cellStyle name="RowTitles-Col2 9 5" xfId="25513"/>
    <cellStyle name="RowTitles-Col2 9 5 2" xfId="25514"/>
    <cellStyle name="RowTitles-Col2 9 5 3" xfId="25515"/>
    <cellStyle name="RowTitles-Col2 9 6" xfId="25516"/>
    <cellStyle name="RowTitles-Col2 9 6 2" xfId="25517"/>
    <cellStyle name="RowTitles-Col2 9 6 2 2" xfId="25518"/>
    <cellStyle name="RowTitles-Col2 9 7" xfId="25519"/>
    <cellStyle name="RowTitles-Col2 9 7 2" xfId="25520"/>
    <cellStyle name="RowTitles-Col2 9 8" xfId="25521"/>
    <cellStyle name="RowTitles-Col2_STUD aligned by INSTIT" xfId="25522"/>
    <cellStyle name="RowTitles-Detail" xfId="292"/>
    <cellStyle name="RowTitles-Detail 10" xfId="293"/>
    <cellStyle name="RowTitles-Detail 10 2" xfId="25523"/>
    <cellStyle name="RowTitles-Detail 10 2 2" xfId="25524"/>
    <cellStyle name="RowTitles-Detail 10 2 2 2" xfId="25525"/>
    <cellStyle name="RowTitles-Detail 10 2 2 2 2" xfId="25526"/>
    <cellStyle name="RowTitles-Detail 10 2 2 3" xfId="25527"/>
    <cellStyle name="RowTitles-Detail 10 2 3" xfId="25528"/>
    <cellStyle name="RowTitles-Detail 10 2 3 2" xfId="25529"/>
    <cellStyle name="RowTitles-Detail 10 2 3 2 2" xfId="25530"/>
    <cellStyle name="RowTitles-Detail 10 2 4" xfId="25531"/>
    <cellStyle name="RowTitles-Detail 10 2 4 2" xfId="25532"/>
    <cellStyle name="RowTitles-Detail 10 2 5" xfId="25533"/>
    <cellStyle name="RowTitles-Detail 10 3" xfId="25534"/>
    <cellStyle name="RowTitles-Detail 10 3 2" xfId="25535"/>
    <cellStyle name="RowTitles-Detail 10 3 2 2" xfId="25536"/>
    <cellStyle name="RowTitles-Detail 10 3 2 2 2" xfId="25537"/>
    <cellStyle name="RowTitles-Detail 10 3 2 3" xfId="25538"/>
    <cellStyle name="RowTitles-Detail 10 3 3" xfId="25539"/>
    <cellStyle name="RowTitles-Detail 10 3 3 2" xfId="25540"/>
    <cellStyle name="RowTitles-Detail 10 3 3 2 2" xfId="25541"/>
    <cellStyle name="RowTitles-Detail 10 3 4" xfId="25542"/>
    <cellStyle name="RowTitles-Detail 10 3 4 2" xfId="25543"/>
    <cellStyle name="RowTitles-Detail 10 3 5" xfId="25544"/>
    <cellStyle name="RowTitles-Detail 10 4" xfId="25545"/>
    <cellStyle name="RowTitles-Detail 10 4 2" xfId="25546"/>
    <cellStyle name="RowTitles-Detail 10 4 2 2" xfId="25547"/>
    <cellStyle name="RowTitles-Detail 10 4 3" xfId="25548"/>
    <cellStyle name="RowTitles-Detail 10 5" xfId="25549"/>
    <cellStyle name="RowTitles-Detail 10 5 2" xfId="25550"/>
    <cellStyle name="RowTitles-Detail 10 5 2 2" xfId="25551"/>
    <cellStyle name="RowTitles-Detail 10 6" xfId="25552"/>
    <cellStyle name="RowTitles-Detail 10 6 2" xfId="25553"/>
    <cellStyle name="RowTitles-Detail 10 7" xfId="25554"/>
    <cellStyle name="RowTitles-Detail 10 8" xfId="25555"/>
    <cellStyle name="RowTitles-Detail 11" xfId="294"/>
    <cellStyle name="RowTitles-Detail 11 2" xfId="25556"/>
    <cellStyle name="RowTitles-Detail 11 2 2" xfId="25557"/>
    <cellStyle name="RowTitles-Detail 11 2 2 2" xfId="25558"/>
    <cellStyle name="RowTitles-Detail 11 2 2 2 2" xfId="25559"/>
    <cellStyle name="RowTitles-Detail 11 2 2 3" xfId="25560"/>
    <cellStyle name="RowTitles-Detail 11 2 3" xfId="25561"/>
    <cellStyle name="RowTitles-Detail 11 2 3 2" xfId="25562"/>
    <cellStyle name="RowTitles-Detail 11 2 3 2 2" xfId="25563"/>
    <cellStyle name="RowTitles-Detail 11 2 4" xfId="25564"/>
    <cellStyle name="RowTitles-Detail 11 2 4 2" xfId="25565"/>
    <cellStyle name="RowTitles-Detail 11 2 5" xfId="25566"/>
    <cellStyle name="RowTitles-Detail 11 3" xfId="25567"/>
    <cellStyle name="RowTitles-Detail 11 3 2" xfId="25568"/>
    <cellStyle name="RowTitles-Detail 11 3 2 2" xfId="25569"/>
    <cellStyle name="RowTitles-Detail 11 3 2 2 2" xfId="25570"/>
    <cellStyle name="RowTitles-Detail 11 3 2 3" xfId="25571"/>
    <cellStyle name="RowTitles-Detail 11 3 3" xfId="25572"/>
    <cellStyle name="RowTitles-Detail 11 3 3 2" xfId="25573"/>
    <cellStyle name="RowTitles-Detail 11 3 3 2 2" xfId="25574"/>
    <cellStyle name="RowTitles-Detail 11 3 4" xfId="25575"/>
    <cellStyle name="RowTitles-Detail 11 3 4 2" xfId="25576"/>
    <cellStyle name="RowTitles-Detail 11 3 5" xfId="25577"/>
    <cellStyle name="RowTitles-Detail 11 4" xfId="25578"/>
    <cellStyle name="RowTitles-Detail 11 4 2" xfId="25579"/>
    <cellStyle name="RowTitles-Detail 11 4 2 2" xfId="25580"/>
    <cellStyle name="RowTitles-Detail 11 4 3" xfId="25581"/>
    <cellStyle name="RowTitles-Detail 11 5" xfId="25582"/>
    <cellStyle name="RowTitles-Detail 11 5 2" xfId="25583"/>
    <cellStyle name="RowTitles-Detail 11 5 2 2" xfId="25584"/>
    <cellStyle name="RowTitles-Detail 11 6" xfId="25585"/>
    <cellStyle name="RowTitles-Detail 11 6 2" xfId="25586"/>
    <cellStyle name="RowTitles-Detail 11 7" xfId="25587"/>
    <cellStyle name="RowTitles-Detail 11 8" xfId="25588"/>
    <cellStyle name="RowTitles-Detail 12" xfId="295"/>
    <cellStyle name="RowTitles-Detail 12 2" xfId="25589"/>
    <cellStyle name="RowTitles-Detail 12 2 2" xfId="25590"/>
    <cellStyle name="RowTitles-Detail 12 2 2 2" xfId="25591"/>
    <cellStyle name="RowTitles-Detail 12 2 2 2 2" xfId="25592"/>
    <cellStyle name="RowTitles-Detail 12 2 2 3" xfId="25593"/>
    <cellStyle name="RowTitles-Detail 12 2 3" xfId="25594"/>
    <cellStyle name="RowTitles-Detail 12 2 3 2" xfId="25595"/>
    <cellStyle name="RowTitles-Detail 12 2 3 2 2" xfId="25596"/>
    <cellStyle name="RowTitles-Detail 12 2 4" xfId="25597"/>
    <cellStyle name="RowTitles-Detail 12 2 4 2" xfId="25598"/>
    <cellStyle name="RowTitles-Detail 12 2 5" xfId="25599"/>
    <cellStyle name="RowTitles-Detail 12 3" xfId="25600"/>
    <cellStyle name="RowTitles-Detail 12 3 2" xfId="25601"/>
    <cellStyle name="RowTitles-Detail 12 3 2 2" xfId="25602"/>
    <cellStyle name="RowTitles-Detail 12 3 2 2 2" xfId="25603"/>
    <cellStyle name="RowTitles-Detail 12 3 2 3" xfId="25604"/>
    <cellStyle name="RowTitles-Detail 12 3 3" xfId="25605"/>
    <cellStyle name="RowTitles-Detail 12 3 3 2" xfId="25606"/>
    <cellStyle name="RowTitles-Detail 12 3 3 2 2" xfId="25607"/>
    <cellStyle name="RowTitles-Detail 12 3 4" xfId="25608"/>
    <cellStyle name="RowTitles-Detail 12 3 4 2" xfId="25609"/>
    <cellStyle name="RowTitles-Detail 12 3 5" xfId="25610"/>
    <cellStyle name="RowTitles-Detail 12 4" xfId="25611"/>
    <cellStyle name="RowTitles-Detail 12 4 2" xfId="25612"/>
    <cellStyle name="RowTitles-Detail 12 4 2 2" xfId="25613"/>
    <cellStyle name="RowTitles-Detail 12 4 3" xfId="25614"/>
    <cellStyle name="RowTitles-Detail 12 5" xfId="25615"/>
    <cellStyle name="RowTitles-Detail 12 5 2" xfId="25616"/>
    <cellStyle name="RowTitles-Detail 12 5 2 2" xfId="25617"/>
    <cellStyle name="RowTitles-Detail 12 6" xfId="25618"/>
    <cellStyle name="RowTitles-Detail 12 6 2" xfId="25619"/>
    <cellStyle name="RowTitles-Detail 12 7" xfId="25620"/>
    <cellStyle name="RowTitles-Detail 12 8" xfId="25621"/>
    <cellStyle name="RowTitles-Detail 13" xfId="296"/>
    <cellStyle name="RowTitles-Detail 13 2" xfId="25622"/>
    <cellStyle name="RowTitles-Detail 13 2 2" xfId="25623"/>
    <cellStyle name="RowTitles-Detail 13 2 2 2" xfId="25624"/>
    <cellStyle name="RowTitles-Detail 13 2 3" xfId="25625"/>
    <cellStyle name="RowTitles-Detail 13 3" xfId="25626"/>
    <cellStyle name="RowTitles-Detail 13 3 2" xfId="25627"/>
    <cellStyle name="RowTitles-Detail 13 3 2 2" xfId="25628"/>
    <cellStyle name="RowTitles-Detail 13 4" xfId="25629"/>
    <cellStyle name="RowTitles-Detail 13 4 2" xfId="25630"/>
    <cellStyle name="RowTitles-Detail 13 5" xfId="25631"/>
    <cellStyle name="RowTitles-Detail 13 6" xfId="25632"/>
    <cellStyle name="RowTitles-Detail 14" xfId="297"/>
    <cellStyle name="RowTitles-Detail 14 2" xfId="25633"/>
    <cellStyle name="RowTitles-Detail 14 2 2" xfId="25634"/>
    <cellStyle name="RowTitles-Detail 14 3" xfId="25635"/>
    <cellStyle name="RowTitles-Detail 15" xfId="389"/>
    <cellStyle name="RowTitles-Detail 15 2" xfId="25636"/>
    <cellStyle name="RowTitles-Detail 15 2 2" xfId="25637"/>
    <cellStyle name="RowTitles-Detail 15 3" xfId="25638"/>
    <cellStyle name="RowTitles-Detail 16" xfId="25639"/>
    <cellStyle name="RowTitles-Detail 2" xfId="298"/>
    <cellStyle name="RowTitles-Detail 2 10" xfId="299"/>
    <cellStyle name="RowTitles-Detail 2 10 2" xfId="25640"/>
    <cellStyle name="RowTitles-Detail 2 10 2 2" xfId="25641"/>
    <cellStyle name="RowTitles-Detail 2 10 2 2 2" xfId="25642"/>
    <cellStyle name="RowTitles-Detail 2 10 2 2 2 2" xfId="25643"/>
    <cellStyle name="RowTitles-Detail 2 10 2 2 3" xfId="25644"/>
    <cellStyle name="RowTitles-Detail 2 10 2 3" xfId="25645"/>
    <cellStyle name="RowTitles-Detail 2 10 2 3 2" xfId="25646"/>
    <cellStyle name="RowTitles-Detail 2 10 2 3 2 2" xfId="25647"/>
    <cellStyle name="RowTitles-Detail 2 10 2 4" xfId="25648"/>
    <cellStyle name="RowTitles-Detail 2 10 2 4 2" xfId="25649"/>
    <cellStyle name="RowTitles-Detail 2 10 2 5" xfId="25650"/>
    <cellStyle name="RowTitles-Detail 2 10 3" xfId="25651"/>
    <cellStyle name="RowTitles-Detail 2 10 3 2" xfId="25652"/>
    <cellStyle name="RowTitles-Detail 2 10 3 2 2" xfId="25653"/>
    <cellStyle name="RowTitles-Detail 2 10 3 2 2 2" xfId="25654"/>
    <cellStyle name="RowTitles-Detail 2 10 3 2 3" xfId="25655"/>
    <cellStyle name="RowTitles-Detail 2 10 3 3" xfId="25656"/>
    <cellStyle name="RowTitles-Detail 2 10 3 3 2" xfId="25657"/>
    <cellStyle name="RowTitles-Detail 2 10 3 3 2 2" xfId="25658"/>
    <cellStyle name="RowTitles-Detail 2 10 3 4" xfId="25659"/>
    <cellStyle name="RowTitles-Detail 2 10 3 4 2" xfId="25660"/>
    <cellStyle name="RowTitles-Detail 2 10 3 5" xfId="25661"/>
    <cellStyle name="RowTitles-Detail 2 10 4" xfId="25662"/>
    <cellStyle name="RowTitles-Detail 2 10 4 2" xfId="25663"/>
    <cellStyle name="RowTitles-Detail 2 10 5" xfId="25664"/>
    <cellStyle name="RowTitles-Detail 2 10 5 2" xfId="25665"/>
    <cellStyle name="RowTitles-Detail 2 10 5 2 2" xfId="25666"/>
    <cellStyle name="RowTitles-Detail 2 10 5 3" xfId="25667"/>
    <cellStyle name="RowTitles-Detail 2 10 6" xfId="25668"/>
    <cellStyle name="RowTitles-Detail 2 10 6 2" xfId="25669"/>
    <cellStyle name="RowTitles-Detail 2 10 6 2 2" xfId="25670"/>
    <cellStyle name="RowTitles-Detail 2 10 7" xfId="25671"/>
    <cellStyle name="RowTitles-Detail 2 10 7 2" xfId="25672"/>
    <cellStyle name="RowTitles-Detail 2 10 8" xfId="25673"/>
    <cellStyle name="RowTitles-Detail 2 10 9" xfId="25674"/>
    <cellStyle name="RowTitles-Detail 2 11" xfId="300"/>
    <cellStyle name="RowTitles-Detail 2 11 2" xfId="25675"/>
    <cellStyle name="RowTitles-Detail 2 11 2 2" xfId="25676"/>
    <cellStyle name="RowTitles-Detail 2 11 2 2 2" xfId="25677"/>
    <cellStyle name="RowTitles-Detail 2 11 2 2 2 2" xfId="25678"/>
    <cellStyle name="RowTitles-Detail 2 11 2 2 3" xfId="25679"/>
    <cellStyle name="RowTitles-Detail 2 11 2 3" xfId="25680"/>
    <cellStyle name="RowTitles-Detail 2 11 2 3 2" xfId="25681"/>
    <cellStyle name="RowTitles-Detail 2 11 2 3 2 2" xfId="25682"/>
    <cellStyle name="RowTitles-Detail 2 11 2 4" xfId="25683"/>
    <cellStyle name="RowTitles-Detail 2 11 2 4 2" xfId="25684"/>
    <cellStyle name="RowTitles-Detail 2 11 2 5" xfId="25685"/>
    <cellStyle name="RowTitles-Detail 2 11 3" xfId="25686"/>
    <cellStyle name="RowTitles-Detail 2 11 3 2" xfId="25687"/>
    <cellStyle name="RowTitles-Detail 2 11 3 2 2" xfId="25688"/>
    <cellStyle name="RowTitles-Detail 2 11 3 2 2 2" xfId="25689"/>
    <cellStyle name="RowTitles-Detail 2 11 3 2 3" xfId="25690"/>
    <cellStyle name="RowTitles-Detail 2 11 3 3" xfId="25691"/>
    <cellStyle name="RowTitles-Detail 2 11 3 3 2" xfId="25692"/>
    <cellStyle name="RowTitles-Detail 2 11 3 3 2 2" xfId="25693"/>
    <cellStyle name="RowTitles-Detail 2 11 3 4" xfId="25694"/>
    <cellStyle name="RowTitles-Detail 2 11 3 4 2" xfId="25695"/>
    <cellStyle name="RowTitles-Detail 2 11 3 5" xfId="25696"/>
    <cellStyle name="RowTitles-Detail 2 11 4" xfId="25697"/>
    <cellStyle name="RowTitles-Detail 2 11 4 2" xfId="25698"/>
    <cellStyle name="RowTitles-Detail 2 11 4 2 2" xfId="25699"/>
    <cellStyle name="RowTitles-Detail 2 11 4 3" xfId="25700"/>
    <cellStyle name="RowTitles-Detail 2 11 5" xfId="25701"/>
    <cellStyle name="RowTitles-Detail 2 11 5 2" xfId="25702"/>
    <cellStyle name="RowTitles-Detail 2 11 5 2 2" xfId="25703"/>
    <cellStyle name="RowTitles-Detail 2 11 6" xfId="25704"/>
    <cellStyle name="RowTitles-Detail 2 11 6 2" xfId="25705"/>
    <cellStyle name="RowTitles-Detail 2 11 7" xfId="25706"/>
    <cellStyle name="RowTitles-Detail 2 11 8" xfId="25707"/>
    <cellStyle name="RowTitles-Detail 2 12" xfId="393"/>
    <cellStyle name="RowTitles-Detail 2 12 2" xfId="25708"/>
    <cellStyle name="RowTitles-Detail 2 12 2 2" xfId="25709"/>
    <cellStyle name="RowTitles-Detail 2 12 2 2 2" xfId="25710"/>
    <cellStyle name="RowTitles-Detail 2 12 2 2 2 2" xfId="25711"/>
    <cellStyle name="RowTitles-Detail 2 12 2 2 3" xfId="25712"/>
    <cellStyle name="RowTitles-Detail 2 12 2 3" xfId="25713"/>
    <cellStyle name="RowTitles-Detail 2 12 2 3 2" xfId="25714"/>
    <cellStyle name="RowTitles-Detail 2 12 2 3 2 2" xfId="25715"/>
    <cellStyle name="RowTitles-Detail 2 12 2 4" xfId="25716"/>
    <cellStyle name="RowTitles-Detail 2 12 2 4 2" xfId="25717"/>
    <cellStyle name="RowTitles-Detail 2 12 2 5" xfId="25718"/>
    <cellStyle name="RowTitles-Detail 2 12 3" xfId="25719"/>
    <cellStyle name="RowTitles-Detail 2 12 3 2" xfId="25720"/>
    <cellStyle name="RowTitles-Detail 2 12 3 2 2" xfId="25721"/>
    <cellStyle name="RowTitles-Detail 2 12 3 2 2 2" xfId="25722"/>
    <cellStyle name="RowTitles-Detail 2 12 3 2 3" xfId="25723"/>
    <cellStyle name="RowTitles-Detail 2 12 3 3" xfId="25724"/>
    <cellStyle name="RowTitles-Detail 2 12 3 3 2" xfId="25725"/>
    <cellStyle name="RowTitles-Detail 2 12 3 3 2 2" xfId="25726"/>
    <cellStyle name="RowTitles-Detail 2 12 3 4" xfId="25727"/>
    <cellStyle name="RowTitles-Detail 2 12 3 4 2" xfId="25728"/>
    <cellStyle name="RowTitles-Detail 2 12 3 5" xfId="25729"/>
    <cellStyle name="RowTitles-Detail 2 12 4" xfId="25730"/>
    <cellStyle name="RowTitles-Detail 2 12 4 2" xfId="25731"/>
    <cellStyle name="RowTitles-Detail 2 12 4 2 2" xfId="25732"/>
    <cellStyle name="RowTitles-Detail 2 12 4 3" xfId="25733"/>
    <cellStyle name="RowTitles-Detail 2 12 5" xfId="25734"/>
    <cellStyle name="RowTitles-Detail 2 12 5 2" xfId="25735"/>
    <cellStyle name="RowTitles-Detail 2 12 5 2 2" xfId="25736"/>
    <cellStyle name="RowTitles-Detail 2 12 6" xfId="25737"/>
    <cellStyle name="RowTitles-Detail 2 12 6 2" xfId="25738"/>
    <cellStyle name="RowTitles-Detail 2 12 7" xfId="25739"/>
    <cellStyle name="RowTitles-Detail 2 12 8" xfId="25740"/>
    <cellStyle name="RowTitles-Detail 2 13" xfId="25741"/>
    <cellStyle name="RowTitles-Detail 2 13 2" xfId="25742"/>
    <cellStyle name="RowTitles-Detail 2 13 2 2" xfId="25743"/>
    <cellStyle name="RowTitles-Detail 2 13 2 2 2" xfId="25744"/>
    <cellStyle name="RowTitles-Detail 2 13 2 3" xfId="25745"/>
    <cellStyle name="RowTitles-Detail 2 13 3" xfId="25746"/>
    <cellStyle name="RowTitles-Detail 2 13 3 2" xfId="25747"/>
    <cellStyle name="RowTitles-Detail 2 13 3 2 2" xfId="25748"/>
    <cellStyle name="RowTitles-Detail 2 13 4" xfId="25749"/>
    <cellStyle name="RowTitles-Detail 2 13 4 2" xfId="25750"/>
    <cellStyle name="RowTitles-Detail 2 13 5" xfId="25751"/>
    <cellStyle name="RowTitles-Detail 2 14" xfId="25752"/>
    <cellStyle name="RowTitles-Detail 2 14 2" xfId="25753"/>
    <cellStyle name="RowTitles-Detail 2 14 2 2" xfId="25754"/>
    <cellStyle name="RowTitles-Detail 2 15" xfId="25755"/>
    <cellStyle name="RowTitles-Detail 2 15 2" xfId="25756"/>
    <cellStyle name="RowTitles-Detail 2 16" xfId="25757"/>
    <cellStyle name="RowTitles-Detail 2 16 2" xfId="25758"/>
    <cellStyle name="RowTitles-Detail 2 16 2 2" xfId="25759"/>
    <cellStyle name="RowTitles-Detail 2 17" xfId="25760"/>
    <cellStyle name="RowTitles-Detail 2 2" xfId="301"/>
    <cellStyle name="RowTitles-Detail 2 2 10" xfId="302"/>
    <cellStyle name="RowTitles-Detail 2 2 10 2" xfId="25761"/>
    <cellStyle name="RowTitles-Detail 2 2 10 2 2" xfId="25762"/>
    <cellStyle name="RowTitles-Detail 2 2 10 2 2 2" xfId="25763"/>
    <cellStyle name="RowTitles-Detail 2 2 10 2 2 2 2" xfId="25764"/>
    <cellStyle name="RowTitles-Detail 2 2 10 2 2 3" xfId="25765"/>
    <cellStyle name="RowTitles-Detail 2 2 10 2 3" xfId="25766"/>
    <cellStyle name="RowTitles-Detail 2 2 10 2 3 2" xfId="25767"/>
    <cellStyle name="RowTitles-Detail 2 2 10 2 3 2 2" xfId="25768"/>
    <cellStyle name="RowTitles-Detail 2 2 10 2 4" xfId="25769"/>
    <cellStyle name="RowTitles-Detail 2 2 10 2 4 2" xfId="25770"/>
    <cellStyle name="RowTitles-Detail 2 2 10 2 5" xfId="25771"/>
    <cellStyle name="RowTitles-Detail 2 2 10 3" xfId="25772"/>
    <cellStyle name="RowTitles-Detail 2 2 10 3 2" xfId="25773"/>
    <cellStyle name="RowTitles-Detail 2 2 10 3 2 2" xfId="25774"/>
    <cellStyle name="RowTitles-Detail 2 2 10 3 2 2 2" xfId="25775"/>
    <cellStyle name="RowTitles-Detail 2 2 10 3 2 3" xfId="25776"/>
    <cellStyle name="RowTitles-Detail 2 2 10 3 3" xfId="25777"/>
    <cellStyle name="RowTitles-Detail 2 2 10 3 3 2" xfId="25778"/>
    <cellStyle name="RowTitles-Detail 2 2 10 3 3 2 2" xfId="25779"/>
    <cellStyle name="RowTitles-Detail 2 2 10 3 4" xfId="25780"/>
    <cellStyle name="RowTitles-Detail 2 2 10 3 4 2" xfId="25781"/>
    <cellStyle name="RowTitles-Detail 2 2 10 3 5" xfId="25782"/>
    <cellStyle name="RowTitles-Detail 2 2 10 4" xfId="25783"/>
    <cellStyle name="RowTitles-Detail 2 2 10 4 2" xfId="25784"/>
    <cellStyle name="RowTitles-Detail 2 2 10 4 2 2" xfId="25785"/>
    <cellStyle name="RowTitles-Detail 2 2 10 4 3" xfId="25786"/>
    <cellStyle name="RowTitles-Detail 2 2 10 5" xfId="25787"/>
    <cellStyle name="RowTitles-Detail 2 2 10 5 2" xfId="25788"/>
    <cellStyle name="RowTitles-Detail 2 2 10 5 2 2" xfId="25789"/>
    <cellStyle name="RowTitles-Detail 2 2 10 6" xfId="25790"/>
    <cellStyle name="RowTitles-Detail 2 2 10 6 2" xfId="25791"/>
    <cellStyle name="RowTitles-Detail 2 2 10 7" xfId="25792"/>
    <cellStyle name="RowTitles-Detail 2 2 10 8" xfId="25793"/>
    <cellStyle name="RowTitles-Detail 2 2 11" xfId="403"/>
    <cellStyle name="RowTitles-Detail 2 2 11 2" xfId="25794"/>
    <cellStyle name="RowTitles-Detail 2 2 11 2 2" xfId="25795"/>
    <cellStyle name="RowTitles-Detail 2 2 11 2 2 2" xfId="25796"/>
    <cellStyle name="RowTitles-Detail 2 2 11 2 2 2 2" xfId="25797"/>
    <cellStyle name="RowTitles-Detail 2 2 11 2 2 3" xfId="25798"/>
    <cellStyle name="RowTitles-Detail 2 2 11 2 3" xfId="25799"/>
    <cellStyle name="RowTitles-Detail 2 2 11 2 3 2" xfId="25800"/>
    <cellStyle name="RowTitles-Detail 2 2 11 2 3 2 2" xfId="25801"/>
    <cellStyle name="RowTitles-Detail 2 2 11 2 4" xfId="25802"/>
    <cellStyle name="RowTitles-Detail 2 2 11 2 4 2" xfId="25803"/>
    <cellStyle name="RowTitles-Detail 2 2 11 2 5" xfId="25804"/>
    <cellStyle name="RowTitles-Detail 2 2 11 3" xfId="25805"/>
    <cellStyle name="RowTitles-Detail 2 2 11 3 2" xfId="25806"/>
    <cellStyle name="RowTitles-Detail 2 2 11 3 2 2" xfId="25807"/>
    <cellStyle name="RowTitles-Detail 2 2 11 3 2 2 2" xfId="25808"/>
    <cellStyle name="RowTitles-Detail 2 2 11 3 2 3" xfId="25809"/>
    <cellStyle name="RowTitles-Detail 2 2 11 3 3" xfId="25810"/>
    <cellStyle name="RowTitles-Detail 2 2 11 3 3 2" xfId="25811"/>
    <cellStyle name="RowTitles-Detail 2 2 11 3 3 2 2" xfId="25812"/>
    <cellStyle name="RowTitles-Detail 2 2 11 3 4" xfId="25813"/>
    <cellStyle name="RowTitles-Detail 2 2 11 3 4 2" xfId="25814"/>
    <cellStyle name="RowTitles-Detail 2 2 11 3 5" xfId="25815"/>
    <cellStyle name="RowTitles-Detail 2 2 11 4" xfId="25816"/>
    <cellStyle name="RowTitles-Detail 2 2 11 4 2" xfId="25817"/>
    <cellStyle name="RowTitles-Detail 2 2 11 4 2 2" xfId="25818"/>
    <cellStyle name="RowTitles-Detail 2 2 11 4 3" xfId="25819"/>
    <cellStyle name="RowTitles-Detail 2 2 11 5" xfId="25820"/>
    <cellStyle name="RowTitles-Detail 2 2 11 5 2" xfId="25821"/>
    <cellStyle name="RowTitles-Detail 2 2 11 5 2 2" xfId="25822"/>
    <cellStyle name="RowTitles-Detail 2 2 11 6" xfId="25823"/>
    <cellStyle name="RowTitles-Detail 2 2 11 6 2" xfId="25824"/>
    <cellStyle name="RowTitles-Detail 2 2 11 7" xfId="25825"/>
    <cellStyle name="RowTitles-Detail 2 2 11 8" xfId="25826"/>
    <cellStyle name="RowTitles-Detail 2 2 12" xfId="25827"/>
    <cellStyle name="RowTitles-Detail 2 2 12 2" xfId="25828"/>
    <cellStyle name="RowTitles-Detail 2 2 12 2 2" xfId="25829"/>
    <cellStyle name="RowTitles-Detail 2 2 12 2 2 2" xfId="25830"/>
    <cellStyle name="RowTitles-Detail 2 2 12 2 3" xfId="25831"/>
    <cellStyle name="RowTitles-Detail 2 2 12 3" xfId="25832"/>
    <cellStyle name="RowTitles-Detail 2 2 12 3 2" xfId="25833"/>
    <cellStyle name="RowTitles-Detail 2 2 12 3 2 2" xfId="25834"/>
    <cellStyle name="RowTitles-Detail 2 2 12 4" xfId="25835"/>
    <cellStyle name="RowTitles-Detail 2 2 12 4 2" xfId="25836"/>
    <cellStyle name="RowTitles-Detail 2 2 12 5" xfId="25837"/>
    <cellStyle name="RowTitles-Detail 2 2 13" xfId="25838"/>
    <cellStyle name="RowTitles-Detail 2 2 13 2" xfId="25839"/>
    <cellStyle name="RowTitles-Detail 2 2 13 2 2" xfId="25840"/>
    <cellStyle name="RowTitles-Detail 2 2 14" xfId="25841"/>
    <cellStyle name="RowTitles-Detail 2 2 14 2" xfId="25842"/>
    <cellStyle name="RowTitles-Detail 2 2 15" xfId="25843"/>
    <cellStyle name="RowTitles-Detail 2 2 15 2" xfId="25844"/>
    <cellStyle name="RowTitles-Detail 2 2 15 2 2" xfId="25845"/>
    <cellStyle name="RowTitles-Detail 2 2 16" xfId="25846"/>
    <cellStyle name="RowTitles-Detail 2 2 2" xfId="303"/>
    <cellStyle name="RowTitles-Detail 2 2 2 10" xfId="25847"/>
    <cellStyle name="RowTitles-Detail 2 2 2 10 2" xfId="25848"/>
    <cellStyle name="RowTitles-Detail 2 2 2 10 2 2" xfId="25849"/>
    <cellStyle name="RowTitles-Detail 2 2 2 10 2 2 2" xfId="25850"/>
    <cellStyle name="RowTitles-Detail 2 2 2 10 2 2 2 2" xfId="25851"/>
    <cellStyle name="RowTitles-Detail 2 2 2 10 2 2 3" xfId="25852"/>
    <cellStyle name="RowTitles-Detail 2 2 2 10 2 3" xfId="25853"/>
    <cellStyle name="RowTitles-Detail 2 2 2 10 2 3 2" xfId="25854"/>
    <cellStyle name="RowTitles-Detail 2 2 2 10 2 3 2 2" xfId="25855"/>
    <cellStyle name="RowTitles-Detail 2 2 2 10 2 4" xfId="25856"/>
    <cellStyle name="RowTitles-Detail 2 2 2 10 2 4 2" xfId="25857"/>
    <cellStyle name="RowTitles-Detail 2 2 2 10 2 5" xfId="25858"/>
    <cellStyle name="RowTitles-Detail 2 2 2 10 3" xfId="25859"/>
    <cellStyle name="RowTitles-Detail 2 2 2 10 3 2" xfId="25860"/>
    <cellStyle name="RowTitles-Detail 2 2 2 10 3 2 2" xfId="25861"/>
    <cellStyle name="RowTitles-Detail 2 2 2 10 3 2 2 2" xfId="25862"/>
    <cellStyle name="RowTitles-Detail 2 2 2 10 3 2 3" xfId="25863"/>
    <cellStyle name="RowTitles-Detail 2 2 2 10 3 3" xfId="25864"/>
    <cellStyle name="RowTitles-Detail 2 2 2 10 3 3 2" xfId="25865"/>
    <cellStyle name="RowTitles-Detail 2 2 2 10 3 3 2 2" xfId="25866"/>
    <cellStyle name="RowTitles-Detail 2 2 2 10 3 4" xfId="25867"/>
    <cellStyle name="RowTitles-Detail 2 2 2 10 3 4 2" xfId="25868"/>
    <cellStyle name="RowTitles-Detail 2 2 2 10 3 5" xfId="25869"/>
    <cellStyle name="RowTitles-Detail 2 2 2 10 4" xfId="25870"/>
    <cellStyle name="RowTitles-Detail 2 2 2 10 4 2" xfId="25871"/>
    <cellStyle name="RowTitles-Detail 2 2 2 10 4 2 2" xfId="25872"/>
    <cellStyle name="RowTitles-Detail 2 2 2 10 4 3" xfId="25873"/>
    <cellStyle name="RowTitles-Detail 2 2 2 10 5" xfId="25874"/>
    <cellStyle name="RowTitles-Detail 2 2 2 10 5 2" xfId="25875"/>
    <cellStyle name="RowTitles-Detail 2 2 2 10 5 2 2" xfId="25876"/>
    <cellStyle name="RowTitles-Detail 2 2 2 10 6" xfId="25877"/>
    <cellStyle name="RowTitles-Detail 2 2 2 10 6 2" xfId="25878"/>
    <cellStyle name="RowTitles-Detail 2 2 2 10 7" xfId="25879"/>
    <cellStyle name="RowTitles-Detail 2 2 2 11" xfId="25880"/>
    <cellStyle name="RowTitles-Detail 2 2 2 11 2" xfId="25881"/>
    <cellStyle name="RowTitles-Detail 2 2 2 11 2 2" xfId="25882"/>
    <cellStyle name="RowTitles-Detail 2 2 2 11 2 2 2" xfId="25883"/>
    <cellStyle name="RowTitles-Detail 2 2 2 11 2 3" xfId="25884"/>
    <cellStyle name="RowTitles-Detail 2 2 2 11 3" xfId="25885"/>
    <cellStyle name="RowTitles-Detail 2 2 2 11 3 2" xfId="25886"/>
    <cellStyle name="RowTitles-Detail 2 2 2 11 3 2 2" xfId="25887"/>
    <cellStyle name="RowTitles-Detail 2 2 2 11 4" xfId="25888"/>
    <cellStyle name="RowTitles-Detail 2 2 2 11 4 2" xfId="25889"/>
    <cellStyle name="RowTitles-Detail 2 2 2 11 5" xfId="25890"/>
    <cellStyle name="RowTitles-Detail 2 2 2 12" xfId="25891"/>
    <cellStyle name="RowTitles-Detail 2 2 2 12 2" xfId="25892"/>
    <cellStyle name="RowTitles-Detail 2 2 2 13" xfId="25893"/>
    <cellStyle name="RowTitles-Detail 2 2 2 13 2" xfId="25894"/>
    <cellStyle name="RowTitles-Detail 2 2 2 13 2 2" xfId="25895"/>
    <cellStyle name="RowTitles-Detail 2 2 2 14" xfId="25896"/>
    <cellStyle name="RowTitles-Detail 2 2 2 2" xfId="823"/>
    <cellStyle name="RowTitles-Detail 2 2 2 2 10" xfId="25897"/>
    <cellStyle name="RowTitles-Detail 2 2 2 2 10 2" xfId="25898"/>
    <cellStyle name="RowTitles-Detail 2 2 2 2 10 2 2" xfId="25899"/>
    <cellStyle name="RowTitles-Detail 2 2 2 2 10 2 2 2" xfId="25900"/>
    <cellStyle name="RowTitles-Detail 2 2 2 2 10 2 3" xfId="25901"/>
    <cellStyle name="RowTitles-Detail 2 2 2 2 10 3" xfId="25902"/>
    <cellStyle name="RowTitles-Detail 2 2 2 2 10 3 2" xfId="25903"/>
    <cellStyle name="RowTitles-Detail 2 2 2 2 10 3 2 2" xfId="25904"/>
    <cellStyle name="RowTitles-Detail 2 2 2 2 10 4" xfId="25905"/>
    <cellStyle name="RowTitles-Detail 2 2 2 2 10 4 2" xfId="25906"/>
    <cellStyle name="RowTitles-Detail 2 2 2 2 10 5" xfId="25907"/>
    <cellStyle name="RowTitles-Detail 2 2 2 2 11" xfId="25908"/>
    <cellStyle name="RowTitles-Detail 2 2 2 2 11 2" xfId="25909"/>
    <cellStyle name="RowTitles-Detail 2 2 2 2 12" xfId="25910"/>
    <cellStyle name="RowTitles-Detail 2 2 2 2 12 2" xfId="25911"/>
    <cellStyle name="RowTitles-Detail 2 2 2 2 12 2 2" xfId="25912"/>
    <cellStyle name="RowTitles-Detail 2 2 2 2 13" xfId="25913"/>
    <cellStyle name="RowTitles-Detail 2 2 2 2 2" xfId="824"/>
    <cellStyle name="RowTitles-Detail 2 2 2 2 2 10" xfId="25914"/>
    <cellStyle name="RowTitles-Detail 2 2 2 2 2 2" xfId="825"/>
    <cellStyle name="RowTitles-Detail 2 2 2 2 2 2 2" xfId="25915"/>
    <cellStyle name="RowTitles-Detail 2 2 2 2 2 2 2 2" xfId="25916"/>
    <cellStyle name="RowTitles-Detail 2 2 2 2 2 2 2 2 2" xfId="25917"/>
    <cellStyle name="RowTitles-Detail 2 2 2 2 2 2 2 2 2 2" xfId="25918"/>
    <cellStyle name="RowTitles-Detail 2 2 2 2 2 2 2 2 3" xfId="25919"/>
    <cellStyle name="RowTitles-Detail 2 2 2 2 2 2 2 3" xfId="25920"/>
    <cellStyle name="RowTitles-Detail 2 2 2 2 2 2 2 3 2" xfId="25921"/>
    <cellStyle name="RowTitles-Detail 2 2 2 2 2 2 2 3 2 2" xfId="25922"/>
    <cellStyle name="RowTitles-Detail 2 2 2 2 2 2 2 4" xfId="25923"/>
    <cellStyle name="RowTitles-Detail 2 2 2 2 2 2 2 4 2" xfId="25924"/>
    <cellStyle name="RowTitles-Detail 2 2 2 2 2 2 2 5" xfId="25925"/>
    <cellStyle name="RowTitles-Detail 2 2 2 2 2 2 3" xfId="25926"/>
    <cellStyle name="RowTitles-Detail 2 2 2 2 2 2 3 2" xfId="25927"/>
    <cellStyle name="RowTitles-Detail 2 2 2 2 2 2 3 2 2" xfId="25928"/>
    <cellStyle name="RowTitles-Detail 2 2 2 2 2 2 3 2 2 2" xfId="25929"/>
    <cellStyle name="RowTitles-Detail 2 2 2 2 2 2 3 2 3" xfId="25930"/>
    <cellStyle name="RowTitles-Detail 2 2 2 2 2 2 3 3" xfId="25931"/>
    <cellStyle name="RowTitles-Detail 2 2 2 2 2 2 3 3 2" xfId="25932"/>
    <cellStyle name="RowTitles-Detail 2 2 2 2 2 2 3 3 2 2" xfId="25933"/>
    <cellStyle name="RowTitles-Detail 2 2 2 2 2 2 3 4" xfId="25934"/>
    <cellStyle name="RowTitles-Detail 2 2 2 2 2 2 3 4 2" xfId="25935"/>
    <cellStyle name="RowTitles-Detail 2 2 2 2 2 2 3 5" xfId="25936"/>
    <cellStyle name="RowTitles-Detail 2 2 2 2 2 2 4" xfId="25937"/>
    <cellStyle name="RowTitles-Detail 2 2 2 2 2 2 4 2" xfId="25938"/>
    <cellStyle name="RowTitles-Detail 2 2 2 2 2 2 5" xfId="25939"/>
    <cellStyle name="RowTitles-Detail 2 2 2 2 2 2 5 2" xfId="25940"/>
    <cellStyle name="RowTitles-Detail 2 2 2 2 2 2 5 2 2" xfId="25941"/>
    <cellStyle name="RowTitles-Detail 2 2 2 2 2 2 6" xfId="25942"/>
    <cellStyle name="RowTitles-Detail 2 2 2 2 2 3" xfId="25943"/>
    <cellStyle name="RowTitles-Detail 2 2 2 2 2 3 2" xfId="25944"/>
    <cellStyle name="RowTitles-Detail 2 2 2 2 2 3 2 2" xfId="25945"/>
    <cellStyle name="RowTitles-Detail 2 2 2 2 2 3 2 2 2" xfId="25946"/>
    <cellStyle name="RowTitles-Detail 2 2 2 2 2 3 2 2 2 2" xfId="25947"/>
    <cellStyle name="RowTitles-Detail 2 2 2 2 2 3 2 2 3" xfId="25948"/>
    <cellStyle name="RowTitles-Detail 2 2 2 2 2 3 2 3" xfId="25949"/>
    <cellStyle name="RowTitles-Detail 2 2 2 2 2 3 2 3 2" xfId="25950"/>
    <cellStyle name="RowTitles-Detail 2 2 2 2 2 3 2 3 2 2" xfId="25951"/>
    <cellStyle name="RowTitles-Detail 2 2 2 2 2 3 2 4" xfId="25952"/>
    <cellStyle name="RowTitles-Detail 2 2 2 2 2 3 2 4 2" xfId="25953"/>
    <cellStyle name="RowTitles-Detail 2 2 2 2 2 3 2 5" xfId="25954"/>
    <cellStyle name="RowTitles-Detail 2 2 2 2 2 3 3" xfId="25955"/>
    <cellStyle name="RowTitles-Detail 2 2 2 2 2 3 3 2" xfId="25956"/>
    <cellStyle name="RowTitles-Detail 2 2 2 2 2 3 3 2 2" xfId="25957"/>
    <cellStyle name="RowTitles-Detail 2 2 2 2 2 3 3 2 2 2" xfId="25958"/>
    <cellStyle name="RowTitles-Detail 2 2 2 2 2 3 3 2 3" xfId="25959"/>
    <cellStyle name="RowTitles-Detail 2 2 2 2 2 3 3 3" xfId="25960"/>
    <cellStyle name="RowTitles-Detail 2 2 2 2 2 3 3 3 2" xfId="25961"/>
    <cellStyle name="RowTitles-Detail 2 2 2 2 2 3 3 3 2 2" xfId="25962"/>
    <cellStyle name="RowTitles-Detail 2 2 2 2 2 3 3 4" xfId="25963"/>
    <cellStyle name="RowTitles-Detail 2 2 2 2 2 3 3 4 2" xfId="25964"/>
    <cellStyle name="RowTitles-Detail 2 2 2 2 2 3 3 5" xfId="25965"/>
    <cellStyle name="RowTitles-Detail 2 2 2 2 2 3 4" xfId="25966"/>
    <cellStyle name="RowTitles-Detail 2 2 2 2 2 3 4 2" xfId="25967"/>
    <cellStyle name="RowTitles-Detail 2 2 2 2 2 3 5" xfId="25968"/>
    <cellStyle name="RowTitles-Detail 2 2 2 2 2 3 5 2" xfId="25969"/>
    <cellStyle name="RowTitles-Detail 2 2 2 2 2 3 5 2 2" xfId="25970"/>
    <cellStyle name="RowTitles-Detail 2 2 2 2 2 3 5 3" xfId="25971"/>
    <cellStyle name="RowTitles-Detail 2 2 2 2 2 3 6" xfId="25972"/>
    <cellStyle name="RowTitles-Detail 2 2 2 2 2 3 6 2" xfId="25973"/>
    <cellStyle name="RowTitles-Detail 2 2 2 2 2 3 6 2 2" xfId="25974"/>
    <cellStyle name="RowTitles-Detail 2 2 2 2 2 3 7" xfId="25975"/>
    <cellStyle name="RowTitles-Detail 2 2 2 2 2 3 7 2" xfId="25976"/>
    <cellStyle name="RowTitles-Detail 2 2 2 2 2 3 8" xfId="25977"/>
    <cellStyle name="RowTitles-Detail 2 2 2 2 2 4" xfId="25978"/>
    <cellStyle name="RowTitles-Detail 2 2 2 2 2 4 2" xfId="25979"/>
    <cellStyle name="RowTitles-Detail 2 2 2 2 2 4 2 2" xfId="25980"/>
    <cellStyle name="RowTitles-Detail 2 2 2 2 2 4 2 2 2" xfId="25981"/>
    <cellStyle name="RowTitles-Detail 2 2 2 2 2 4 2 2 2 2" xfId="25982"/>
    <cellStyle name="RowTitles-Detail 2 2 2 2 2 4 2 2 3" xfId="25983"/>
    <cellStyle name="RowTitles-Detail 2 2 2 2 2 4 2 3" xfId="25984"/>
    <cellStyle name="RowTitles-Detail 2 2 2 2 2 4 2 3 2" xfId="25985"/>
    <cellStyle name="RowTitles-Detail 2 2 2 2 2 4 2 3 2 2" xfId="25986"/>
    <cellStyle name="RowTitles-Detail 2 2 2 2 2 4 2 4" xfId="25987"/>
    <cellStyle name="RowTitles-Detail 2 2 2 2 2 4 2 4 2" xfId="25988"/>
    <cellStyle name="RowTitles-Detail 2 2 2 2 2 4 2 5" xfId="25989"/>
    <cellStyle name="RowTitles-Detail 2 2 2 2 2 4 3" xfId="25990"/>
    <cellStyle name="RowTitles-Detail 2 2 2 2 2 4 3 2" xfId="25991"/>
    <cellStyle name="RowTitles-Detail 2 2 2 2 2 4 3 2 2" xfId="25992"/>
    <cellStyle name="RowTitles-Detail 2 2 2 2 2 4 3 2 2 2" xfId="25993"/>
    <cellStyle name="RowTitles-Detail 2 2 2 2 2 4 3 2 3" xfId="25994"/>
    <cellStyle name="RowTitles-Detail 2 2 2 2 2 4 3 3" xfId="25995"/>
    <cellStyle name="RowTitles-Detail 2 2 2 2 2 4 3 3 2" xfId="25996"/>
    <cellStyle name="RowTitles-Detail 2 2 2 2 2 4 3 3 2 2" xfId="25997"/>
    <cellStyle name="RowTitles-Detail 2 2 2 2 2 4 3 4" xfId="25998"/>
    <cellStyle name="RowTitles-Detail 2 2 2 2 2 4 3 4 2" xfId="25999"/>
    <cellStyle name="RowTitles-Detail 2 2 2 2 2 4 3 5" xfId="26000"/>
    <cellStyle name="RowTitles-Detail 2 2 2 2 2 4 4" xfId="26001"/>
    <cellStyle name="RowTitles-Detail 2 2 2 2 2 4 4 2" xfId="26002"/>
    <cellStyle name="RowTitles-Detail 2 2 2 2 2 4 4 2 2" xfId="26003"/>
    <cellStyle name="RowTitles-Detail 2 2 2 2 2 4 4 3" xfId="26004"/>
    <cellStyle name="RowTitles-Detail 2 2 2 2 2 4 5" xfId="26005"/>
    <cellStyle name="RowTitles-Detail 2 2 2 2 2 4 5 2" xfId="26006"/>
    <cellStyle name="RowTitles-Detail 2 2 2 2 2 4 5 2 2" xfId="26007"/>
    <cellStyle name="RowTitles-Detail 2 2 2 2 2 4 6" xfId="26008"/>
    <cellStyle name="RowTitles-Detail 2 2 2 2 2 4 6 2" xfId="26009"/>
    <cellStyle name="RowTitles-Detail 2 2 2 2 2 4 7" xfId="26010"/>
    <cellStyle name="RowTitles-Detail 2 2 2 2 2 5" xfId="26011"/>
    <cellStyle name="RowTitles-Detail 2 2 2 2 2 5 2" xfId="26012"/>
    <cellStyle name="RowTitles-Detail 2 2 2 2 2 5 2 2" xfId="26013"/>
    <cellStyle name="RowTitles-Detail 2 2 2 2 2 5 2 2 2" xfId="26014"/>
    <cellStyle name="RowTitles-Detail 2 2 2 2 2 5 2 2 2 2" xfId="26015"/>
    <cellStyle name="RowTitles-Detail 2 2 2 2 2 5 2 2 3" xfId="26016"/>
    <cellStyle name="RowTitles-Detail 2 2 2 2 2 5 2 3" xfId="26017"/>
    <cellStyle name="RowTitles-Detail 2 2 2 2 2 5 2 3 2" xfId="26018"/>
    <cellStyle name="RowTitles-Detail 2 2 2 2 2 5 2 3 2 2" xfId="26019"/>
    <cellStyle name="RowTitles-Detail 2 2 2 2 2 5 2 4" xfId="26020"/>
    <cellStyle name="RowTitles-Detail 2 2 2 2 2 5 2 4 2" xfId="26021"/>
    <cellStyle name="RowTitles-Detail 2 2 2 2 2 5 2 5" xfId="26022"/>
    <cellStyle name="RowTitles-Detail 2 2 2 2 2 5 3" xfId="26023"/>
    <cellStyle name="RowTitles-Detail 2 2 2 2 2 5 3 2" xfId="26024"/>
    <cellStyle name="RowTitles-Detail 2 2 2 2 2 5 3 2 2" xfId="26025"/>
    <cellStyle name="RowTitles-Detail 2 2 2 2 2 5 3 2 2 2" xfId="26026"/>
    <cellStyle name="RowTitles-Detail 2 2 2 2 2 5 3 2 3" xfId="26027"/>
    <cellStyle name="RowTitles-Detail 2 2 2 2 2 5 3 3" xfId="26028"/>
    <cellStyle name="RowTitles-Detail 2 2 2 2 2 5 3 3 2" xfId="26029"/>
    <cellStyle name="RowTitles-Detail 2 2 2 2 2 5 3 3 2 2" xfId="26030"/>
    <cellStyle name="RowTitles-Detail 2 2 2 2 2 5 3 4" xfId="26031"/>
    <cellStyle name="RowTitles-Detail 2 2 2 2 2 5 3 4 2" xfId="26032"/>
    <cellStyle name="RowTitles-Detail 2 2 2 2 2 5 3 5" xfId="26033"/>
    <cellStyle name="RowTitles-Detail 2 2 2 2 2 5 4" xfId="26034"/>
    <cellStyle name="RowTitles-Detail 2 2 2 2 2 5 4 2" xfId="26035"/>
    <cellStyle name="RowTitles-Detail 2 2 2 2 2 5 4 2 2" xfId="26036"/>
    <cellStyle name="RowTitles-Detail 2 2 2 2 2 5 4 3" xfId="26037"/>
    <cellStyle name="RowTitles-Detail 2 2 2 2 2 5 5" xfId="26038"/>
    <cellStyle name="RowTitles-Detail 2 2 2 2 2 5 5 2" xfId="26039"/>
    <cellStyle name="RowTitles-Detail 2 2 2 2 2 5 5 2 2" xfId="26040"/>
    <cellStyle name="RowTitles-Detail 2 2 2 2 2 5 6" xfId="26041"/>
    <cellStyle name="RowTitles-Detail 2 2 2 2 2 5 6 2" xfId="26042"/>
    <cellStyle name="RowTitles-Detail 2 2 2 2 2 5 7" xfId="26043"/>
    <cellStyle name="RowTitles-Detail 2 2 2 2 2 6" xfId="26044"/>
    <cellStyle name="RowTitles-Detail 2 2 2 2 2 6 2" xfId="26045"/>
    <cellStyle name="RowTitles-Detail 2 2 2 2 2 6 2 2" xfId="26046"/>
    <cellStyle name="RowTitles-Detail 2 2 2 2 2 6 2 2 2" xfId="26047"/>
    <cellStyle name="RowTitles-Detail 2 2 2 2 2 6 2 2 2 2" xfId="26048"/>
    <cellStyle name="RowTitles-Detail 2 2 2 2 2 6 2 2 3" xfId="26049"/>
    <cellStyle name="RowTitles-Detail 2 2 2 2 2 6 2 3" xfId="26050"/>
    <cellStyle name="RowTitles-Detail 2 2 2 2 2 6 2 3 2" xfId="26051"/>
    <cellStyle name="RowTitles-Detail 2 2 2 2 2 6 2 3 2 2" xfId="26052"/>
    <cellStyle name="RowTitles-Detail 2 2 2 2 2 6 2 4" xfId="26053"/>
    <cellStyle name="RowTitles-Detail 2 2 2 2 2 6 2 4 2" xfId="26054"/>
    <cellStyle name="RowTitles-Detail 2 2 2 2 2 6 2 5" xfId="26055"/>
    <cellStyle name="RowTitles-Detail 2 2 2 2 2 6 3" xfId="26056"/>
    <cellStyle name="RowTitles-Detail 2 2 2 2 2 6 3 2" xfId="26057"/>
    <cellStyle name="RowTitles-Detail 2 2 2 2 2 6 3 2 2" xfId="26058"/>
    <cellStyle name="RowTitles-Detail 2 2 2 2 2 6 3 2 2 2" xfId="26059"/>
    <cellStyle name="RowTitles-Detail 2 2 2 2 2 6 3 2 3" xfId="26060"/>
    <cellStyle name="RowTitles-Detail 2 2 2 2 2 6 3 3" xfId="26061"/>
    <cellStyle name="RowTitles-Detail 2 2 2 2 2 6 3 3 2" xfId="26062"/>
    <cellStyle name="RowTitles-Detail 2 2 2 2 2 6 3 3 2 2" xfId="26063"/>
    <cellStyle name="RowTitles-Detail 2 2 2 2 2 6 3 4" xfId="26064"/>
    <cellStyle name="RowTitles-Detail 2 2 2 2 2 6 3 4 2" xfId="26065"/>
    <cellStyle name="RowTitles-Detail 2 2 2 2 2 6 3 5" xfId="26066"/>
    <cellStyle name="RowTitles-Detail 2 2 2 2 2 6 4" xfId="26067"/>
    <cellStyle name="RowTitles-Detail 2 2 2 2 2 6 4 2" xfId="26068"/>
    <cellStyle name="RowTitles-Detail 2 2 2 2 2 6 4 2 2" xfId="26069"/>
    <cellStyle name="RowTitles-Detail 2 2 2 2 2 6 4 3" xfId="26070"/>
    <cellStyle name="RowTitles-Detail 2 2 2 2 2 6 5" xfId="26071"/>
    <cellStyle name="RowTitles-Detail 2 2 2 2 2 6 5 2" xfId="26072"/>
    <cellStyle name="RowTitles-Detail 2 2 2 2 2 6 5 2 2" xfId="26073"/>
    <cellStyle name="RowTitles-Detail 2 2 2 2 2 6 6" xfId="26074"/>
    <cellStyle name="RowTitles-Detail 2 2 2 2 2 6 6 2" xfId="26075"/>
    <cellStyle name="RowTitles-Detail 2 2 2 2 2 6 7" xfId="26076"/>
    <cellStyle name="RowTitles-Detail 2 2 2 2 2 7" xfId="26077"/>
    <cellStyle name="RowTitles-Detail 2 2 2 2 2 7 2" xfId="26078"/>
    <cellStyle name="RowTitles-Detail 2 2 2 2 2 7 2 2" xfId="26079"/>
    <cellStyle name="RowTitles-Detail 2 2 2 2 2 7 2 2 2" xfId="26080"/>
    <cellStyle name="RowTitles-Detail 2 2 2 2 2 7 2 3" xfId="26081"/>
    <cellStyle name="RowTitles-Detail 2 2 2 2 2 7 3" xfId="26082"/>
    <cellStyle name="RowTitles-Detail 2 2 2 2 2 7 3 2" xfId="26083"/>
    <cellStyle name="RowTitles-Detail 2 2 2 2 2 7 3 2 2" xfId="26084"/>
    <cellStyle name="RowTitles-Detail 2 2 2 2 2 7 4" xfId="26085"/>
    <cellStyle name="RowTitles-Detail 2 2 2 2 2 7 4 2" xfId="26086"/>
    <cellStyle name="RowTitles-Detail 2 2 2 2 2 7 5" xfId="26087"/>
    <cellStyle name="RowTitles-Detail 2 2 2 2 2 8" xfId="26088"/>
    <cellStyle name="RowTitles-Detail 2 2 2 2 2 8 2" xfId="26089"/>
    <cellStyle name="RowTitles-Detail 2 2 2 2 2 9" xfId="26090"/>
    <cellStyle name="RowTitles-Detail 2 2 2 2 2 9 2" xfId="26091"/>
    <cellStyle name="RowTitles-Detail 2 2 2 2 2 9 2 2" xfId="26092"/>
    <cellStyle name="RowTitles-Detail 2 2 2 2 2_STUD aligned by INSTIT" xfId="26093"/>
    <cellStyle name="RowTitles-Detail 2 2 2 2 3" xfId="826"/>
    <cellStyle name="RowTitles-Detail 2 2 2 2 3 10" xfId="26094"/>
    <cellStyle name="RowTitles-Detail 2 2 2 2 3 2" xfId="827"/>
    <cellStyle name="RowTitles-Detail 2 2 2 2 3 2 2" xfId="26095"/>
    <cellStyle name="RowTitles-Detail 2 2 2 2 3 2 2 2" xfId="26096"/>
    <cellStyle name="RowTitles-Detail 2 2 2 2 3 2 2 2 2" xfId="26097"/>
    <cellStyle name="RowTitles-Detail 2 2 2 2 3 2 2 2 2 2" xfId="26098"/>
    <cellStyle name="RowTitles-Detail 2 2 2 2 3 2 2 2 3" xfId="26099"/>
    <cellStyle name="RowTitles-Detail 2 2 2 2 3 2 2 3" xfId="26100"/>
    <cellStyle name="RowTitles-Detail 2 2 2 2 3 2 2 3 2" xfId="26101"/>
    <cellStyle name="RowTitles-Detail 2 2 2 2 3 2 2 3 2 2" xfId="26102"/>
    <cellStyle name="RowTitles-Detail 2 2 2 2 3 2 2 4" xfId="26103"/>
    <cellStyle name="RowTitles-Detail 2 2 2 2 3 2 2 4 2" xfId="26104"/>
    <cellStyle name="RowTitles-Detail 2 2 2 2 3 2 2 5" xfId="26105"/>
    <cellStyle name="RowTitles-Detail 2 2 2 2 3 2 3" xfId="26106"/>
    <cellStyle name="RowTitles-Detail 2 2 2 2 3 2 3 2" xfId="26107"/>
    <cellStyle name="RowTitles-Detail 2 2 2 2 3 2 3 2 2" xfId="26108"/>
    <cellStyle name="RowTitles-Detail 2 2 2 2 3 2 3 2 2 2" xfId="26109"/>
    <cellStyle name="RowTitles-Detail 2 2 2 2 3 2 3 2 3" xfId="26110"/>
    <cellStyle name="RowTitles-Detail 2 2 2 2 3 2 3 3" xfId="26111"/>
    <cellStyle name="RowTitles-Detail 2 2 2 2 3 2 3 3 2" xfId="26112"/>
    <cellStyle name="RowTitles-Detail 2 2 2 2 3 2 3 3 2 2" xfId="26113"/>
    <cellStyle name="RowTitles-Detail 2 2 2 2 3 2 3 4" xfId="26114"/>
    <cellStyle name="RowTitles-Detail 2 2 2 2 3 2 3 4 2" xfId="26115"/>
    <cellStyle name="RowTitles-Detail 2 2 2 2 3 2 3 5" xfId="26116"/>
    <cellStyle name="RowTitles-Detail 2 2 2 2 3 2 4" xfId="26117"/>
    <cellStyle name="RowTitles-Detail 2 2 2 2 3 2 4 2" xfId="26118"/>
    <cellStyle name="RowTitles-Detail 2 2 2 2 3 2 5" xfId="26119"/>
    <cellStyle name="RowTitles-Detail 2 2 2 2 3 2 5 2" xfId="26120"/>
    <cellStyle name="RowTitles-Detail 2 2 2 2 3 2 5 2 2" xfId="26121"/>
    <cellStyle name="RowTitles-Detail 2 2 2 2 3 2 5 3" xfId="26122"/>
    <cellStyle name="RowTitles-Detail 2 2 2 2 3 2 6" xfId="26123"/>
    <cellStyle name="RowTitles-Detail 2 2 2 2 3 2 6 2" xfId="26124"/>
    <cellStyle name="RowTitles-Detail 2 2 2 2 3 2 6 2 2" xfId="26125"/>
    <cellStyle name="RowTitles-Detail 2 2 2 2 3 2 7" xfId="26126"/>
    <cellStyle name="RowTitles-Detail 2 2 2 2 3 2 7 2" xfId="26127"/>
    <cellStyle name="RowTitles-Detail 2 2 2 2 3 2 8" xfId="26128"/>
    <cellStyle name="RowTitles-Detail 2 2 2 2 3 2 9" xfId="26129"/>
    <cellStyle name="RowTitles-Detail 2 2 2 2 3 3" xfId="26130"/>
    <cellStyle name="RowTitles-Detail 2 2 2 2 3 3 2" xfId="26131"/>
    <cellStyle name="RowTitles-Detail 2 2 2 2 3 3 2 2" xfId="26132"/>
    <cellStyle name="RowTitles-Detail 2 2 2 2 3 3 2 2 2" xfId="26133"/>
    <cellStyle name="RowTitles-Detail 2 2 2 2 3 3 2 2 2 2" xfId="26134"/>
    <cellStyle name="RowTitles-Detail 2 2 2 2 3 3 2 2 3" xfId="26135"/>
    <cellStyle name="RowTitles-Detail 2 2 2 2 3 3 2 3" xfId="26136"/>
    <cellStyle name="RowTitles-Detail 2 2 2 2 3 3 2 3 2" xfId="26137"/>
    <cellStyle name="RowTitles-Detail 2 2 2 2 3 3 2 3 2 2" xfId="26138"/>
    <cellStyle name="RowTitles-Detail 2 2 2 2 3 3 2 4" xfId="26139"/>
    <cellStyle name="RowTitles-Detail 2 2 2 2 3 3 2 4 2" xfId="26140"/>
    <cellStyle name="RowTitles-Detail 2 2 2 2 3 3 2 5" xfId="26141"/>
    <cellStyle name="RowTitles-Detail 2 2 2 2 3 3 3" xfId="26142"/>
    <cellStyle name="RowTitles-Detail 2 2 2 2 3 3 3 2" xfId="26143"/>
    <cellStyle name="RowTitles-Detail 2 2 2 2 3 3 3 2 2" xfId="26144"/>
    <cellStyle name="RowTitles-Detail 2 2 2 2 3 3 3 2 2 2" xfId="26145"/>
    <cellStyle name="RowTitles-Detail 2 2 2 2 3 3 3 2 3" xfId="26146"/>
    <cellStyle name="RowTitles-Detail 2 2 2 2 3 3 3 3" xfId="26147"/>
    <cellStyle name="RowTitles-Detail 2 2 2 2 3 3 3 3 2" xfId="26148"/>
    <cellStyle name="RowTitles-Detail 2 2 2 2 3 3 3 3 2 2" xfId="26149"/>
    <cellStyle name="RowTitles-Detail 2 2 2 2 3 3 3 4" xfId="26150"/>
    <cellStyle name="RowTitles-Detail 2 2 2 2 3 3 3 4 2" xfId="26151"/>
    <cellStyle name="RowTitles-Detail 2 2 2 2 3 3 3 5" xfId="26152"/>
    <cellStyle name="RowTitles-Detail 2 2 2 2 3 3 4" xfId="26153"/>
    <cellStyle name="RowTitles-Detail 2 2 2 2 3 3 4 2" xfId="26154"/>
    <cellStyle name="RowTitles-Detail 2 2 2 2 3 3 5" xfId="26155"/>
    <cellStyle name="RowTitles-Detail 2 2 2 2 3 3 5 2" xfId="26156"/>
    <cellStyle name="RowTitles-Detail 2 2 2 2 3 3 5 2 2" xfId="26157"/>
    <cellStyle name="RowTitles-Detail 2 2 2 2 3 4" xfId="26158"/>
    <cellStyle name="RowTitles-Detail 2 2 2 2 3 4 2" xfId="26159"/>
    <cellStyle name="RowTitles-Detail 2 2 2 2 3 4 2 2" xfId="26160"/>
    <cellStyle name="RowTitles-Detail 2 2 2 2 3 4 2 2 2" xfId="26161"/>
    <cellStyle name="RowTitles-Detail 2 2 2 2 3 4 2 2 2 2" xfId="26162"/>
    <cellStyle name="RowTitles-Detail 2 2 2 2 3 4 2 2 3" xfId="26163"/>
    <cellStyle name="RowTitles-Detail 2 2 2 2 3 4 2 3" xfId="26164"/>
    <cellStyle name="RowTitles-Detail 2 2 2 2 3 4 2 3 2" xfId="26165"/>
    <cellStyle name="RowTitles-Detail 2 2 2 2 3 4 2 3 2 2" xfId="26166"/>
    <cellStyle name="RowTitles-Detail 2 2 2 2 3 4 2 4" xfId="26167"/>
    <cellStyle name="RowTitles-Detail 2 2 2 2 3 4 2 4 2" xfId="26168"/>
    <cellStyle name="RowTitles-Detail 2 2 2 2 3 4 2 5" xfId="26169"/>
    <cellStyle name="RowTitles-Detail 2 2 2 2 3 4 3" xfId="26170"/>
    <cellStyle name="RowTitles-Detail 2 2 2 2 3 4 3 2" xfId="26171"/>
    <cellStyle name="RowTitles-Detail 2 2 2 2 3 4 3 2 2" xfId="26172"/>
    <cellStyle name="RowTitles-Detail 2 2 2 2 3 4 3 2 2 2" xfId="26173"/>
    <cellStyle name="RowTitles-Detail 2 2 2 2 3 4 3 2 3" xfId="26174"/>
    <cellStyle name="RowTitles-Detail 2 2 2 2 3 4 3 3" xfId="26175"/>
    <cellStyle name="RowTitles-Detail 2 2 2 2 3 4 3 3 2" xfId="26176"/>
    <cellStyle name="RowTitles-Detail 2 2 2 2 3 4 3 3 2 2" xfId="26177"/>
    <cellStyle name="RowTitles-Detail 2 2 2 2 3 4 3 4" xfId="26178"/>
    <cellStyle name="RowTitles-Detail 2 2 2 2 3 4 3 4 2" xfId="26179"/>
    <cellStyle name="RowTitles-Detail 2 2 2 2 3 4 3 5" xfId="26180"/>
    <cellStyle name="RowTitles-Detail 2 2 2 2 3 4 4" xfId="26181"/>
    <cellStyle name="RowTitles-Detail 2 2 2 2 3 4 4 2" xfId="26182"/>
    <cellStyle name="RowTitles-Detail 2 2 2 2 3 4 4 2 2" xfId="26183"/>
    <cellStyle name="RowTitles-Detail 2 2 2 2 3 4 4 3" xfId="26184"/>
    <cellStyle name="RowTitles-Detail 2 2 2 2 3 4 5" xfId="26185"/>
    <cellStyle name="RowTitles-Detail 2 2 2 2 3 4 5 2" xfId="26186"/>
    <cellStyle name="RowTitles-Detail 2 2 2 2 3 4 5 2 2" xfId="26187"/>
    <cellStyle name="RowTitles-Detail 2 2 2 2 3 4 6" xfId="26188"/>
    <cellStyle name="RowTitles-Detail 2 2 2 2 3 4 6 2" xfId="26189"/>
    <cellStyle name="RowTitles-Detail 2 2 2 2 3 4 7" xfId="26190"/>
    <cellStyle name="RowTitles-Detail 2 2 2 2 3 5" xfId="26191"/>
    <cellStyle name="RowTitles-Detail 2 2 2 2 3 5 2" xfId="26192"/>
    <cellStyle name="RowTitles-Detail 2 2 2 2 3 5 2 2" xfId="26193"/>
    <cellStyle name="RowTitles-Detail 2 2 2 2 3 5 2 2 2" xfId="26194"/>
    <cellStyle name="RowTitles-Detail 2 2 2 2 3 5 2 2 2 2" xfId="26195"/>
    <cellStyle name="RowTitles-Detail 2 2 2 2 3 5 2 2 3" xfId="26196"/>
    <cellStyle name="RowTitles-Detail 2 2 2 2 3 5 2 3" xfId="26197"/>
    <cellStyle name="RowTitles-Detail 2 2 2 2 3 5 2 3 2" xfId="26198"/>
    <cellStyle name="RowTitles-Detail 2 2 2 2 3 5 2 3 2 2" xfId="26199"/>
    <cellStyle name="RowTitles-Detail 2 2 2 2 3 5 2 4" xfId="26200"/>
    <cellStyle name="RowTitles-Detail 2 2 2 2 3 5 2 4 2" xfId="26201"/>
    <cellStyle name="RowTitles-Detail 2 2 2 2 3 5 2 5" xfId="26202"/>
    <cellStyle name="RowTitles-Detail 2 2 2 2 3 5 3" xfId="26203"/>
    <cellStyle name="RowTitles-Detail 2 2 2 2 3 5 3 2" xfId="26204"/>
    <cellStyle name="RowTitles-Detail 2 2 2 2 3 5 3 2 2" xfId="26205"/>
    <cellStyle name="RowTitles-Detail 2 2 2 2 3 5 3 2 2 2" xfId="26206"/>
    <cellStyle name="RowTitles-Detail 2 2 2 2 3 5 3 2 3" xfId="26207"/>
    <cellStyle name="RowTitles-Detail 2 2 2 2 3 5 3 3" xfId="26208"/>
    <cellStyle name="RowTitles-Detail 2 2 2 2 3 5 3 3 2" xfId="26209"/>
    <cellStyle name="RowTitles-Detail 2 2 2 2 3 5 3 3 2 2" xfId="26210"/>
    <cellStyle name="RowTitles-Detail 2 2 2 2 3 5 3 4" xfId="26211"/>
    <cellStyle name="RowTitles-Detail 2 2 2 2 3 5 3 4 2" xfId="26212"/>
    <cellStyle name="RowTitles-Detail 2 2 2 2 3 5 3 5" xfId="26213"/>
    <cellStyle name="RowTitles-Detail 2 2 2 2 3 5 4" xfId="26214"/>
    <cellStyle name="RowTitles-Detail 2 2 2 2 3 5 4 2" xfId="26215"/>
    <cellStyle name="RowTitles-Detail 2 2 2 2 3 5 4 2 2" xfId="26216"/>
    <cellStyle name="RowTitles-Detail 2 2 2 2 3 5 4 3" xfId="26217"/>
    <cellStyle name="RowTitles-Detail 2 2 2 2 3 5 5" xfId="26218"/>
    <cellStyle name="RowTitles-Detail 2 2 2 2 3 5 5 2" xfId="26219"/>
    <cellStyle name="RowTitles-Detail 2 2 2 2 3 5 5 2 2" xfId="26220"/>
    <cellStyle name="RowTitles-Detail 2 2 2 2 3 5 6" xfId="26221"/>
    <cellStyle name="RowTitles-Detail 2 2 2 2 3 5 6 2" xfId="26222"/>
    <cellStyle name="RowTitles-Detail 2 2 2 2 3 5 7" xfId="26223"/>
    <cellStyle name="RowTitles-Detail 2 2 2 2 3 6" xfId="26224"/>
    <cellStyle name="RowTitles-Detail 2 2 2 2 3 6 2" xfId="26225"/>
    <cellStyle name="RowTitles-Detail 2 2 2 2 3 6 2 2" xfId="26226"/>
    <cellStyle name="RowTitles-Detail 2 2 2 2 3 6 2 2 2" xfId="26227"/>
    <cellStyle name="RowTitles-Detail 2 2 2 2 3 6 2 2 2 2" xfId="26228"/>
    <cellStyle name="RowTitles-Detail 2 2 2 2 3 6 2 2 3" xfId="26229"/>
    <cellStyle name="RowTitles-Detail 2 2 2 2 3 6 2 3" xfId="26230"/>
    <cellStyle name="RowTitles-Detail 2 2 2 2 3 6 2 3 2" xfId="26231"/>
    <cellStyle name="RowTitles-Detail 2 2 2 2 3 6 2 3 2 2" xfId="26232"/>
    <cellStyle name="RowTitles-Detail 2 2 2 2 3 6 2 4" xfId="26233"/>
    <cellStyle name="RowTitles-Detail 2 2 2 2 3 6 2 4 2" xfId="26234"/>
    <cellStyle name="RowTitles-Detail 2 2 2 2 3 6 2 5" xfId="26235"/>
    <cellStyle name="RowTitles-Detail 2 2 2 2 3 6 3" xfId="26236"/>
    <cellStyle name="RowTitles-Detail 2 2 2 2 3 6 3 2" xfId="26237"/>
    <cellStyle name="RowTitles-Detail 2 2 2 2 3 6 3 2 2" xfId="26238"/>
    <cellStyle name="RowTitles-Detail 2 2 2 2 3 6 3 2 2 2" xfId="26239"/>
    <cellStyle name="RowTitles-Detail 2 2 2 2 3 6 3 2 3" xfId="26240"/>
    <cellStyle name="RowTitles-Detail 2 2 2 2 3 6 3 3" xfId="26241"/>
    <cellStyle name="RowTitles-Detail 2 2 2 2 3 6 3 3 2" xfId="26242"/>
    <cellStyle name="RowTitles-Detail 2 2 2 2 3 6 3 3 2 2" xfId="26243"/>
    <cellStyle name="RowTitles-Detail 2 2 2 2 3 6 3 4" xfId="26244"/>
    <cellStyle name="RowTitles-Detail 2 2 2 2 3 6 3 4 2" xfId="26245"/>
    <cellStyle name="RowTitles-Detail 2 2 2 2 3 6 3 5" xfId="26246"/>
    <cellStyle name="RowTitles-Detail 2 2 2 2 3 6 4" xfId="26247"/>
    <cellStyle name="RowTitles-Detail 2 2 2 2 3 6 4 2" xfId="26248"/>
    <cellStyle name="RowTitles-Detail 2 2 2 2 3 6 4 2 2" xfId="26249"/>
    <cellStyle name="RowTitles-Detail 2 2 2 2 3 6 4 3" xfId="26250"/>
    <cellStyle name="RowTitles-Detail 2 2 2 2 3 6 5" xfId="26251"/>
    <cellStyle name="RowTitles-Detail 2 2 2 2 3 6 5 2" xfId="26252"/>
    <cellStyle name="RowTitles-Detail 2 2 2 2 3 6 5 2 2" xfId="26253"/>
    <cellStyle name="RowTitles-Detail 2 2 2 2 3 6 6" xfId="26254"/>
    <cellStyle name="RowTitles-Detail 2 2 2 2 3 6 6 2" xfId="26255"/>
    <cellStyle name="RowTitles-Detail 2 2 2 2 3 6 7" xfId="26256"/>
    <cellStyle name="RowTitles-Detail 2 2 2 2 3 7" xfId="26257"/>
    <cellStyle name="RowTitles-Detail 2 2 2 2 3 7 2" xfId="26258"/>
    <cellStyle name="RowTitles-Detail 2 2 2 2 3 7 2 2" xfId="26259"/>
    <cellStyle name="RowTitles-Detail 2 2 2 2 3 7 2 2 2" xfId="26260"/>
    <cellStyle name="RowTitles-Detail 2 2 2 2 3 7 2 3" xfId="26261"/>
    <cellStyle name="RowTitles-Detail 2 2 2 2 3 7 3" xfId="26262"/>
    <cellStyle name="RowTitles-Detail 2 2 2 2 3 7 3 2" xfId="26263"/>
    <cellStyle name="RowTitles-Detail 2 2 2 2 3 7 3 2 2" xfId="26264"/>
    <cellStyle name="RowTitles-Detail 2 2 2 2 3 7 4" xfId="26265"/>
    <cellStyle name="RowTitles-Detail 2 2 2 2 3 7 4 2" xfId="26266"/>
    <cellStyle name="RowTitles-Detail 2 2 2 2 3 7 5" xfId="26267"/>
    <cellStyle name="RowTitles-Detail 2 2 2 2 3 8" xfId="26268"/>
    <cellStyle name="RowTitles-Detail 2 2 2 2 3 8 2" xfId="26269"/>
    <cellStyle name="RowTitles-Detail 2 2 2 2 3 8 2 2" xfId="26270"/>
    <cellStyle name="RowTitles-Detail 2 2 2 2 3 8 2 2 2" xfId="26271"/>
    <cellStyle name="RowTitles-Detail 2 2 2 2 3 8 2 3" xfId="26272"/>
    <cellStyle name="RowTitles-Detail 2 2 2 2 3 8 3" xfId="26273"/>
    <cellStyle name="RowTitles-Detail 2 2 2 2 3 8 3 2" xfId="26274"/>
    <cellStyle name="RowTitles-Detail 2 2 2 2 3 8 3 2 2" xfId="26275"/>
    <cellStyle name="RowTitles-Detail 2 2 2 2 3 8 4" xfId="26276"/>
    <cellStyle name="RowTitles-Detail 2 2 2 2 3 8 4 2" xfId="26277"/>
    <cellStyle name="RowTitles-Detail 2 2 2 2 3 8 5" xfId="26278"/>
    <cellStyle name="RowTitles-Detail 2 2 2 2 3 9" xfId="26279"/>
    <cellStyle name="RowTitles-Detail 2 2 2 2 3 9 2" xfId="26280"/>
    <cellStyle name="RowTitles-Detail 2 2 2 2 3 9 2 2" xfId="26281"/>
    <cellStyle name="RowTitles-Detail 2 2 2 2 3_STUD aligned by INSTIT" xfId="26282"/>
    <cellStyle name="RowTitles-Detail 2 2 2 2 4" xfId="828"/>
    <cellStyle name="RowTitles-Detail 2 2 2 2 4 10" xfId="26283"/>
    <cellStyle name="RowTitles-Detail 2 2 2 2 4 2" xfId="829"/>
    <cellStyle name="RowTitles-Detail 2 2 2 2 4 2 2" xfId="26284"/>
    <cellStyle name="RowTitles-Detail 2 2 2 2 4 2 2 2" xfId="26285"/>
    <cellStyle name="RowTitles-Detail 2 2 2 2 4 2 2 2 2" xfId="26286"/>
    <cellStyle name="RowTitles-Detail 2 2 2 2 4 2 2 2 2 2" xfId="26287"/>
    <cellStyle name="RowTitles-Detail 2 2 2 2 4 2 2 2 3" xfId="26288"/>
    <cellStyle name="RowTitles-Detail 2 2 2 2 4 2 2 3" xfId="26289"/>
    <cellStyle name="RowTitles-Detail 2 2 2 2 4 2 2 3 2" xfId="26290"/>
    <cellStyle name="RowTitles-Detail 2 2 2 2 4 2 2 3 2 2" xfId="26291"/>
    <cellStyle name="RowTitles-Detail 2 2 2 2 4 2 2 4" xfId="26292"/>
    <cellStyle name="RowTitles-Detail 2 2 2 2 4 2 2 4 2" xfId="26293"/>
    <cellStyle name="RowTitles-Detail 2 2 2 2 4 2 2 5" xfId="26294"/>
    <cellStyle name="RowTitles-Detail 2 2 2 2 4 2 3" xfId="26295"/>
    <cellStyle name="RowTitles-Detail 2 2 2 2 4 2 3 2" xfId="26296"/>
    <cellStyle name="RowTitles-Detail 2 2 2 2 4 2 3 2 2" xfId="26297"/>
    <cellStyle name="RowTitles-Detail 2 2 2 2 4 2 3 2 2 2" xfId="26298"/>
    <cellStyle name="RowTitles-Detail 2 2 2 2 4 2 3 2 3" xfId="26299"/>
    <cellStyle name="RowTitles-Detail 2 2 2 2 4 2 3 3" xfId="26300"/>
    <cellStyle name="RowTitles-Detail 2 2 2 2 4 2 3 3 2" xfId="26301"/>
    <cellStyle name="RowTitles-Detail 2 2 2 2 4 2 3 3 2 2" xfId="26302"/>
    <cellStyle name="RowTitles-Detail 2 2 2 2 4 2 3 4" xfId="26303"/>
    <cellStyle name="RowTitles-Detail 2 2 2 2 4 2 3 4 2" xfId="26304"/>
    <cellStyle name="RowTitles-Detail 2 2 2 2 4 2 3 5" xfId="26305"/>
    <cellStyle name="RowTitles-Detail 2 2 2 2 4 2 4" xfId="26306"/>
    <cellStyle name="RowTitles-Detail 2 2 2 2 4 2 4 2" xfId="26307"/>
    <cellStyle name="RowTitles-Detail 2 2 2 2 4 2 5" xfId="26308"/>
    <cellStyle name="RowTitles-Detail 2 2 2 2 4 2 5 2" xfId="26309"/>
    <cellStyle name="RowTitles-Detail 2 2 2 2 4 2 5 2 2" xfId="26310"/>
    <cellStyle name="RowTitles-Detail 2 2 2 2 4 2 5 3" xfId="26311"/>
    <cellStyle name="RowTitles-Detail 2 2 2 2 4 2 6" xfId="26312"/>
    <cellStyle name="RowTitles-Detail 2 2 2 2 4 2 6 2" xfId="26313"/>
    <cellStyle name="RowTitles-Detail 2 2 2 2 4 2 6 2 2" xfId="26314"/>
    <cellStyle name="RowTitles-Detail 2 2 2 2 4 2 7" xfId="26315"/>
    <cellStyle name="RowTitles-Detail 2 2 2 2 4 3" xfId="26316"/>
    <cellStyle name="RowTitles-Detail 2 2 2 2 4 3 2" xfId="26317"/>
    <cellStyle name="RowTitles-Detail 2 2 2 2 4 3 2 2" xfId="26318"/>
    <cellStyle name="RowTitles-Detail 2 2 2 2 4 3 2 2 2" xfId="26319"/>
    <cellStyle name="RowTitles-Detail 2 2 2 2 4 3 2 2 2 2" xfId="26320"/>
    <cellStyle name="RowTitles-Detail 2 2 2 2 4 3 2 2 3" xfId="26321"/>
    <cellStyle name="RowTitles-Detail 2 2 2 2 4 3 2 3" xfId="26322"/>
    <cellStyle name="RowTitles-Detail 2 2 2 2 4 3 2 3 2" xfId="26323"/>
    <cellStyle name="RowTitles-Detail 2 2 2 2 4 3 2 3 2 2" xfId="26324"/>
    <cellStyle name="RowTitles-Detail 2 2 2 2 4 3 2 4" xfId="26325"/>
    <cellStyle name="RowTitles-Detail 2 2 2 2 4 3 2 4 2" xfId="26326"/>
    <cellStyle name="RowTitles-Detail 2 2 2 2 4 3 2 5" xfId="26327"/>
    <cellStyle name="RowTitles-Detail 2 2 2 2 4 3 3" xfId="26328"/>
    <cellStyle name="RowTitles-Detail 2 2 2 2 4 3 3 2" xfId="26329"/>
    <cellStyle name="RowTitles-Detail 2 2 2 2 4 3 3 2 2" xfId="26330"/>
    <cellStyle name="RowTitles-Detail 2 2 2 2 4 3 3 2 2 2" xfId="26331"/>
    <cellStyle name="RowTitles-Detail 2 2 2 2 4 3 3 2 3" xfId="26332"/>
    <cellStyle name="RowTitles-Detail 2 2 2 2 4 3 3 3" xfId="26333"/>
    <cellStyle name="RowTitles-Detail 2 2 2 2 4 3 3 3 2" xfId="26334"/>
    <cellStyle name="RowTitles-Detail 2 2 2 2 4 3 3 3 2 2" xfId="26335"/>
    <cellStyle name="RowTitles-Detail 2 2 2 2 4 3 3 4" xfId="26336"/>
    <cellStyle name="RowTitles-Detail 2 2 2 2 4 3 3 4 2" xfId="26337"/>
    <cellStyle name="RowTitles-Detail 2 2 2 2 4 3 3 5" xfId="26338"/>
    <cellStyle name="RowTitles-Detail 2 2 2 2 4 3 4" xfId="26339"/>
    <cellStyle name="RowTitles-Detail 2 2 2 2 4 3 4 2" xfId="26340"/>
    <cellStyle name="RowTitles-Detail 2 2 2 2 4 3 5" xfId="26341"/>
    <cellStyle name="RowTitles-Detail 2 2 2 2 4 3 5 2" xfId="26342"/>
    <cellStyle name="RowTitles-Detail 2 2 2 2 4 3 5 2 2" xfId="26343"/>
    <cellStyle name="RowTitles-Detail 2 2 2 2 4 3 6" xfId="26344"/>
    <cellStyle name="RowTitles-Detail 2 2 2 2 4 3 6 2" xfId="26345"/>
    <cellStyle name="RowTitles-Detail 2 2 2 2 4 3 7" xfId="26346"/>
    <cellStyle name="RowTitles-Detail 2 2 2 2 4 4" xfId="26347"/>
    <cellStyle name="RowTitles-Detail 2 2 2 2 4 4 2" xfId="26348"/>
    <cellStyle name="RowTitles-Detail 2 2 2 2 4 4 2 2" xfId="26349"/>
    <cellStyle name="RowTitles-Detail 2 2 2 2 4 4 2 2 2" xfId="26350"/>
    <cellStyle name="RowTitles-Detail 2 2 2 2 4 4 2 2 2 2" xfId="26351"/>
    <cellStyle name="RowTitles-Detail 2 2 2 2 4 4 2 2 3" xfId="26352"/>
    <cellStyle name="RowTitles-Detail 2 2 2 2 4 4 2 3" xfId="26353"/>
    <cellStyle name="RowTitles-Detail 2 2 2 2 4 4 2 3 2" xfId="26354"/>
    <cellStyle name="RowTitles-Detail 2 2 2 2 4 4 2 3 2 2" xfId="26355"/>
    <cellStyle name="RowTitles-Detail 2 2 2 2 4 4 2 4" xfId="26356"/>
    <cellStyle name="RowTitles-Detail 2 2 2 2 4 4 2 4 2" xfId="26357"/>
    <cellStyle name="RowTitles-Detail 2 2 2 2 4 4 2 5" xfId="26358"/>
    <cellStyle name="RowTitles-Detail 2 2 2 2 4 4 3" xfId="26359"/>
    <cellStyle name="RowTitles-Detail 2 2 2 2 4 4 3 2" xfId="26360"/>
    <cellStyle name="RowTitles-Detail 2 2 2 2 4 4 3 2 2" xfId="26361"/>
    <cellStyle name="RowTitles-Detail 2 2 2 2 4 4 3 2 2 2" xfId="26362"/>
    <cellStyle name="RowTitles-Detail 2 2 2 2 4 4 3 2 3" xfId="26363"/>
    <cellStyle name="RowTitles-Detail 2 2 2 2 4 4 3 3" xfId="26364"/>
    <cellStyle name="RowTitles-Detail 2 2 2 2 4 4 3 3 2" xfId="26365"/>
    <cellStyle name="RowTitles-Detail 2 2 2 2 4 4 3 3 2 2" xfId="26366"/>
    <cellStyle name="RowTitles-Detail 2 2 2 2 4 4 3 4" xfId="26367"/>
    <cellStyle name="RowTitles-Detail 2 2 2 2 4 4 3 4 2" xfId="26368"/>
    <cellStyle name="RowTitles-Detail 2 2 2 2 4 4 3 5" xfId="26369"/>
    <cellStyle name="RowTitles-Detail 2 2 2 2 4 4 4" xfId="26370"/>
    <cellStyle name="RowTitles-Detail 2 2 2 2 4 4 4 2" xfId="26371"/>
    <cellStyle name="RowTitles-Detail 2 2 2 2 4 4 5" xfId="26372"/>
    <cellStyle name="RowTitles-Detail 2 2 2 2 4 4 5 2" xfId="26373"/>
    <cellStyle name="RowTitles-Detail 2 2 2 2 4 4 5 2 2" xfId="26374"/>
    <cellStyle name="RowTitles-Detail 2 2 2 2 4 4 5 3" xfId="26375"/>
    <cellStyle name="RowTitles-Detail 2 2 2 2 4 4 6" xfId="26376"/>
    <cellStyle name="RowTitles-Detail 2 2 2 2 4 4 6 2" xfId="26377"/>
    <cellStyle name="RowTitles-Detail 2 2 2 2 4 4 6 2 2" xfId="26378"/>
    <cellStyle name="RowTitles-Detail 2 2 2 2 4 4 7" xfId="26379"/>
    <cellStyle name="RowTitles-Detail 2 2 2 2 4 4 7 2" xfId="26380"/>
    <cellStyle name="RowTitles-Detail 2 2 2 2 4 4 8" xfId="26381"/>
    <cellStyle name="RowTitles-Detail 2 2 2 2 4 5" xfId="26382"/>
    <cellStyle name="RowTitles-Detail 2 2 2 2 4 5 2" xfId="26383"/>
    <cellStyle name="RowTitles-Detail 2 2 2 2 4 5 2 2" xfId="26384"/>
    <cellStyle name="RowTitles-Detail 2 2 2 2 4 5 2 2 2" xfId="26385"/>
    <cellStyle name="RowTitles-Detail 2 2 2 2 4 5 2 2 2 2" xfId="26386"/>
    <cellStyle name="RowTitles-Detail 2 2 2 2 4 5 2 2 3" xfId="26387"/>
    <cellStyle name="RowTitles-Detail 2 2 2 2 4 5 2 3" xfId="26388"/>
    <cellStyle name="RowTitles-Detail 2 2 2 2 4 5 2 3 2" xfId="26389"/>
    <cellStyle name="RowTitles-Detail 2 2 2 2 4 5 2 3 2 2" xfId="26390"/>
    <cellStyle name="RowTitles-Detail 2 2 2 2 4 5 2 4" xfId="26391"/>
    <cellStyle name="RowTitles-Detail 2 2 2 2 4 5 2 4 2" xfId="26392"/>
    <cellStyle name="RowTitles-Detail 2 2 2 2 4 5 2 5" xfId="26393"/>
    <cellStyle name="RowTitles-Detail 2 2 2 2 4 5 3" xfId="26394"/>
    <cellStyle name="RowTitles-Detail 2 2 2 2 4 5 3 2" xfId="26395"/>
    <cellStyle name="RowTitles-Detail 2 2 2 2 4 5 3 2 2" xfId="26396"/>
    <cellStyle name="RowTitles-Detail 2 2 2 2 4 5 3 2 2 2" xfId="26397"/>
    <cellStyle name="RowTitles-Detail 2 2 2 2 4 5 3 2 3" xfId="26398"/>
    <cellStyle name="RowTitles-Detail 2 2 2 2 4 5 3 3" xfId="26399"/>
    <cellStyle name="RowTitles-Detail 2 2 2 2 4 5 3 3 2" xfId="26400"/>
    <cellStyle name="RowTitles-Detail 2 2 2 2 4 5 3 3 2 2" xfId="26401"/>
    <cellStyle name="RowTitles-Detail 2 2 2 2 4 5 3 4" xfId="26402"/>
    <cellStyle name="RowTitles-Detail 2 2 2 2 4 5 3 4 2" xfId="26403"/>
    <cellStyle name="RowTitles-Detail 2 2 2 2 4 5 3 5" xfId="26404"/>
    <cellStyle name="RowTitles-Detail 2 2 2 2 4 5 4" xfId="26405"/>
    <cellStyle name="RowTitles-Detail 2 2 2 2 4 5 4 2" xfId="26406"/>
    <cellStyle name="RowTitles-Detail 2 2 2 2 4 5 4 2 2" xfId="26407"/>
    <cellStyle name="RowTitles-Detail 2 2 2 2 4 5 4 3" xfId="26408"/>
    <cellStyle name="RowTitles-Detail 2 2 2 2 4 5 5" xfId="26409"/>
    <cellStyle name="RowTitles-Detail 2 2 2 2 4 5 5 2" xfId="26410"/>
    <cellStyle name="RowTitles-Detail 2 2 2 2 4 5 5 2 2" xfId="26411"/>
    <cellStyle name="RowTitles-Detail 2 2 2 2 4 5 6" xfId="26412"/>
    <cellStyle name="RowTitles-Detail 2 2 2 2 4 5 6 2" xfId="26413"/>
    <cellStyle name="RowTitles-Detail 2 2 2 2 4 5 7" xfId="26414"/>
    <cellStyle name="RowTitles-Detail 2 2 2 2 4 6" xfId="26415"/>
    <cellStyle name="RowTitles-Detail 2 2 2 2 4 6 2" xfId="26416"/>
    <cellStyle name="RowTitles-Detail 2 2 2 2 4 6 2 2" xfId="26417"/>
    <cellStyle name="RowTitles-Detail 2 2 2 2 4 6 2 2 2" xfId="26418"/>
    <cellStyle name="RowTitles-Detail 2 2 2 2 4 6 2 2 2 2" xfId="26419"/>
    <cellStyle name="RowTitles-Detail 2 2 2 2 4 6 2 2 3" xfId="26420"/>
    <cellStyle name="RowTitles-Detail 2 2 2 2 4 6 2 3" xfId="26421"/>
    <cellStyle name="RowTitles-Detail 2 2 2 2 4 6 2 3 2" xfId="26422"/>
    <cellStyle name="RowTitles-Detail 2 2 2 2 4 6 2 3 2 2" xfId="26423"/>
    <cellStyle name="RowTitles-Detail 2 2 2 2 4 6 2 4" xfId="26424"/>
    <cellStyle name="RowTitles-Detail 2 2 2 2 4 6 2 4 2" xfId="26425"/>
    <cellStyle name="RowTitles-Detail 2 2 2 2 4 6 2 5" xfId="26426"/>
    <cellStyle name="RowTitles-Detail 2 2 2 2 4 6 3" xfId="26427"/>
    <cellStyle name="RowTitles-Detail 2 2 2 2 4 6 3 2" xfId="26428"/>
    <cellStyle name="RowTitles-Detail 2 2 2 2 4 6 3 2 2" xfId="26429"/>
    <cellStyle name="RowTitles-Detail 2 2 2 2 4 6 3 2 2 2" xfId="26430"/>
    <cellStyle name="RowTitles-Detail 2 2 2 2 4 6 3 2 3" xfId="26431"/>
    <cellStyle name="RowTitles-Detail 2 2 2 2 4 6 3 3" xfId="26432"/>
    <cellStyle name="RowTitles-Detail 2 2 2 2 4 6 3 3 2" xfId="26433"/>
    <cellStyle name="RowTitles-Detail 2 2 2 2 4 6 3 3 2 2" xfId="26434"/>
    <cellStyle name="RowTitles-Detail 2 2 2 2 4 6 3 4" xfId="26435"/>
    <cellStyle name="RowTitles-Detail 2 2 2 2 4 6 3 4 2" xfId="26436"/>
    <cellStyle name="RowTitles-Detail 2 2 2 2 4 6 3 5" xfId="26437"/>
    <cellStyle name="RowTitles-Detail 2 2 2 2 4 6 4" xfId="26438"/>
    <cellStyle name="RowTitles-Detail 2 2 2 2 4 6 4 2" xfId="26439"/>
    <cellStyle name="RowTitles-Detail 2 2 2 2 4 6 4 2 2" xfId="26440"/>
    <cellStyle name="RowTitles-Detail 2 2 2 2 4 6 4 3" xfId="26441"/>
    <cellStyle name="RowTitles-Detail 2 2 2 2 4 6 5" xfId="26442"/>
    <cellStyle name="RowTitles-Detail 2 2 2 2 4 6 5 2" xfId="26443"/>
    <cellStyle name="RowTitles-Detail 2 2 2 2 4 6 5 2 2" xfId="26444"/>
    <cellStyle name="RowTitles-Detail 2 2 2 2 4 6 6" xfId="26445"/>
    <cellStyle name="RowTitles-Detail 2 2 2 2 4 6 6 2" xfId="26446"/>
    <cellStyle name="RowTitles-Detail 2 2 2 2 4 6 7" xfId="26447"/>
    <cellStyle name="RowTitles-Detail 2 2 2 2 4 7" xfId="26448"/>
    <cellStyle name="RowTitles-Detail 2 2 2 2 4 7 2" xfId="26449"/>
    <cellStyle name="RowTitles-Detail 2 2 2 2 4 7 2 2" xfId="26450"/>
    <cellStyle name="RowTitles-Detail 2 2 2 2 4 7 2 2 2" xfId="26451"/>
    <cellStyle name="RowTitles-Detail 2 2 2 2 4 7 2 3" xfId="26452"/>
    <cellStyle name="RowTitles-Detail 2 2 2 2 4 7 3" xfId="26453"/>
    <cellStyle name="RowTitles-Detail 2 2 2 2 4 7 3 2" xfId="26454"/>
    <cellStyle name="RowTitles-Detail 2 2 2 2 4 7 3 2 2" xfId="26455"/>
    <cellStyle name="RowTitles-Detail 2 2 2 2 4 7 4" xfId="26456"/>
    <cellStyle name="RowTitles-Detail 2 2 2 2 4 7 4 2" xfId="26457"/>
    <cellStyle name="RowTitles-Detail 2 2 2 2 4 7 5" xfId="26458"/>
    <cellStyle name="RowTitles-Detail 2 2 2 2 4 8" xfId="26459"/>
    <cellStyle name="RowTitles-Detail 2 2 2 2 4 8 2" xfId="26460"/>
    <cellStyle name="RowTitles-Detail 2 2 2 2 4 9" xfId="26461"/>
    <cellStyle name="RowTitles-Detail 2 2 2 2 4 9 2" xfId="26462"/>
    <cellStyle name="RowTitles-Detail 2 2 2 2 4 9 2 2" xfId="26463"/>
    <cellStyle name="RowTitles-Detail 2 2 2 2 4_STUD aligned by INSTIT" xfId="26464"/>
    <cellStyle name="RowTitles-Detail 2 2 2 2 5" xfId="830"/>
    <cellStyle name="RowTitles-Detail 2 2 2 2 5 2" xfId="26465"/>
    <cellStyle name="RowTitles-Detail 2 2 2 2 5 2 2" xfId="26466"/>
    <cellStyle name="RowTitles-Detail 2 2 2 2 5 2 2 2" xfId="26467"/>
    <cellStyle name="RowTitles-Detail 2 2 2 2 5 2 2 2 2" xfId="26468"/>
    <cellStyle name="RowTitles-Detail 2 2 2 2 5 2 2 3" xfId="26469"/>
    <cellStyle name="RowTitles-Detail 2 2 2 2 5 2 3" xfId="26470"/>
    <cellStyle name="RowTitles-Detail 2 2 2 2 5 2 3 2" xfId="26471"/>
    <cellStyle name="RowTitles-Detail 2 2 2 2 5 2 3 2 2" xfId="26472"/>
    <cellStyle name="RowTitles-Detail 2 2 2 2 5 2 4" xfId="26473"/>
    <cellStyle name="RowTitles-Detail 2 2 2 2 5 2 4 2" xfId="26474"/>
    <cellStyle name="RowTitles-Detail 2 2 2 2 5 2 5" xfId="26475"/>
    <cellStyle name="RowTitles-Detail 2 2 2 2 5 3" xfId="26476"/>
    <cellStyle name="RowTitles-Detail 2 2 2 2 5 3 2" xfId="26477"/>
    <cellStyle name="RowTitles-Detail 2 2 2 2 5 3 2 2" xfId="26478"/>
    <cellStyle name="RowTitles-Detail 2 2 2 2 5 3 2 2 2" xfId="26479"/>
    <cellStyle name="RowTitles-Detail 2 2 2 2 5 3 2 3" xfId="26480"/>
    <cellStyle name="RowTitles-Detail 2 2 2 2 5 3 3" xfId="26481"/>
    <cellStyle name="RowTitles-Detail 2 2 2 2 5 3 3 2" xfId="26482"/>
    <cellStyle name="RowTitles-Detail 2 2 2 2 5 3 3 2 2" xfId="26483"/>
    <cellStyle name="RowTitles-Detail 2 2 2 2 5 3 4" xfId="26484"/>
    <cellStyle name="RowTitles-Detail 2 2 2 2 5 3 4 2" xfId="26485"/>
    <cellStyle name="RowTitles-Detail 2 2 2 2 5 3 5" xfId="26486"/>
    <cellStyle name="RowTitles-Detail 2 2 2 2 5 4" xfId="26487"/>
    <cellStyle name="RowTitles-Detail 2 2 2 2 5 4 2" xfId="26488"/>
    <cellStyle name="RowTitles-Detail 2 2 2 2 5 5" xfId="26489"/>
    <cellStyle name="RowTitles-Detail 2 2 2 2 5 5 2" xfId="26490"/>
    <cellStyle name="RowTitles-Detail 2 2 2 2 5 5 2 2" xfId="26491"/>
    <cellStyle name="RowTitles-Detail 2 2 2 2 5 5 3" xfId="26492"/>
    <cellStyle name="RowTitles-Detail 2 2 2 2 5 6" xfId="26493"/>
    <cellStyle name="RowTitles-Detail 2 2 2 2 5 6 2" xfId="26494"/>
    <cellStyle name="RowTitles-Detail 2 2 2 2 5 6 2 2" xfId="26495"/>
    <cellStyle name="RowTitles-Detail 2 2 2 2 5 7" xfId="26496"/>
    <cellStyle name="RowTitles-Detail 2 2 2 2 6" xfId="26497"/>
    <cellStyle name="RowTitles-Detail 2 2 2 2 6 2" xfId="26498"/>
    <cellStyle name="RowTitles-Detail 2 2 2 2 6 2 2" xfId="26499"/>
    <cellStyle name="RowTitles-Detail 2 2 2 2 6 2 2 2" xfId="26500"/>
    <cellStyle name="RowTitles-Detail 2 2 2 2 6 2 2 2 2" xfId="26501"/>
    <cellStyle name="RowTitles-Detail 2 2 2 2 6 2 2 3" xfId="26502"/>
    <cellStyle name="RowTitles-Detail 2 2 2 2 6 2 3" xfId="26503"/>
    <cellStyle name="RowTitles-Detail 2 2 2 2 6 2 3 2" xfId="26504"/>
    <cellStyle name="RowTitles-Detail 2 2 2 2 6 2 3 2 2" xfId="26505"/>
    <cellStyle name="RowTitles-Detail 2 2 2 2 6 2 4" xfId="26506"/>
    <cellStyle name="RowTitles-Detail 2 2 2 2 6 2 4 2" xfId="26507"/>
    <cellStyle name="RowTitles-Detail 2 2 2 2 6 2 5" xfId="26508"/>
    <cellStyle name="RowTitles-Detail 2 2 2 2 6 3" xfId="26509"/>
    <cellStyle name="RowTitles-Detail 2 2 2 2 6 3 2" xfId="26510"/>
    <cellStyle name="RowTitles-Detail 2 2 2 2 6 3 2 2" xfId="26511"/>
    <cellStyle name="RowTitles-Detail 2 2 2 2 6 3 2 2 2" xfId="26512"/>
    <cellStyle name="RowTitles-Detail 2 2 2 2 6 3 2 3" xfId="26513"/>
    <cellStyle name="RowTitles-Detail 2 2 2 2 6 3 3" xfId="26514"/>
    <cellStyle name="RowTitles-Detail 2 2 2 2 6 3 3 2" xfId="26515"/>
    <cellStyle name="RowTitles-Detail 2 2 2 2 6 3 3 2 2" xfId="26516"/>
    <cellStyle name="RowTitles-Detail 2 2 2 2 6 3 4" xfId="26517"/>
    <cellStyle name="RowTitles-Detail 2 2 2 2 6 3 4 2" xfId="26518"/>
    <cellStyle name="RowTitles-Detail 2 2 2 2 6 3 5" xfId="26519"/>
    <cellStyle name="RowTitles-Detail 2 2 2 2 6 4" xfId="26520"/>
    <cellStyle name="RowTitles-Detail 2 2 2 2 6 4 2" xfId="26521"/>
    <cellStyle name="RowTitles-Detail 2 2 2 2 6 5" xfId="26522"/>
    <cellStyle name="RowTitles-Detail 2 2 2 2 6 5 2" xfId="26523"/>
    <cellStyle name="RowTitles-Detail 2 2 2 2 6 5 2 2" xfId="26524"/>
    <cellStyle name="RowTitles-Detail 2 2 2 2 6 6" xfId="26525"/>
    <cellStyle name="RowTitles-Detail 2 2 2 2 6 6 2" xfId="26526"/>
    <cellStyle name="RowTitles-Detail 2 2 2 2 6 7" xfId="26527"/>
    <cellStyle name="RowTitles-Detail 2 2 2 2 7" xfId="26528"/>
    <cellStyle name="RowTitles-Detail 2 2 2 2 7 2" xfId="26529"/>
    <cellStyle name="RowTitles-Detail 2 2 2 2 7 2 2" xfId="26530"/>
    <cellStyle name="RowTitles-Detail 2 2 2 2 7 2 2 2" xfId="26531"/>
    <cellStyle name="RowTitles-Detail 2 2 2 2 7 2 2 2 2" xfId="26532"/>
    <cellStyle name="RowTitles-Detail 2 2 2 2 7 2 2 3" xfId="26533"/>
    <cellStyle name="RowTitles-Detail 2 2 2 2 7 2 3" xfId="26534"/>
    <cellStyle name="RowTitles-Detail 2 2 2 2 7 2 3 2" xfId="26535"/>
    <cellStyle name="RowTitles-Detail 2 2 2 2 7 2 3 2 2" xfId="26536"/>
    <cellStyle name="RowTitles-Detail 2 2 2 2 7 2 4" xfId="26537"/>
    <cellStyle name="RowTitles-Detail 2 2 2 2 7 2 4 2" xfId="26538"/>
    <cellStyle name="RowTitles-Detail 2 2 2 2 7 2 5" xfId="26539"/>
    <cellStyle name="RowTitles-Detail 2 2 2 2 7 3" xfId="26540"/>
    <cellStyle name="RowTitles-Detail 2 2 2 2 7 3 2" xfId="26541"/>
    <cellStyle name="RowTitles-Detail 2 2 2 2 7 3 2 2" xfId="26542"/>
    <cellStyle name="RowTitles-Detail 2 2 2 2 7 3 2 2 2" xfId="26543"/>
    <cellStyle name="RowTitles-Detail 2 2 2 2 7 3 2 3" xfId="26544"/>
    <cellStyle name="RowTitles-Detail 2 2 2 2 7 3 3" xfId="26545"/>
    <cellStyle name="RowTitles-Detail 2 2 2 2 7 3 3 2" xfId="26546"/>
    <cellStyle name="RowTitles-Detail 2 2 2 2 7 3 3 2 2" xfId="26547"/>
    <cellStyle name="RowTitles-Detail 2 2 2 2 7 3 4" xfId="26548"/>
    <cellStyle name="RowTitles-Detail 2 2 2 2 7 3 4 2" xfId="26549"/>
    <cellStyle name="RowTitles-Detail 2 2 2 2 7 3 5" xfId="26550"/>
    <cellStyle name="RowTitles-Detail 2 2 2 2 7 4" xfId="26551"/>
    <cellStyle name="RowTitles-Detail 2 2 2 2 7 4 2" xfId="26552"/>
    <cellStyle name="RowTitles-Detail 2 2 2 2 7 5" xfId="26553"/>
    <cellStyle name="RowTitles-Detail 2 2 2 2 7 5 2" xfId="26554"/>
    <cellStyle name="RowTitles-Detail 2 2 2 2 7 5 2 2" xfId="26555"/>
    <cellStyle name="RowTitles-Detail 2 2 2 2 7 5 3" xfId="26556"/>
    <cellStyle name="RowTitles-Detail 2 2 2 2 7 6" xfId="26557"/>
    <cellStyle name="RowTitles-Detail 2 2 2 2 7 6 2" xfId="26558"/>
    <cellStyle name="RowTitles-Detail 2 2 2 2 7 6 2 2" xfId="26559"/>
    <cellStyle name="RowTitles-Detail 2 2 2 2 7 7" xfId="26560"/>
    <cellStyle name="RowTitles-Detail 2 2 2 2 7 7 2" xfId="26561"/>
    <cellStyle name="RowTitles-Detail 2 2 2 2 7 8" xfId="26562"/>
    <cellStyle name="RowTitles-Detail 2 2 2 2 8" xfId="26563"/>
    <cellStyle name="RowTitles-Detail 2 2 2 2 8 2" xfId="26564"/>
    <cellStyle name="RowTitles-Detail 2 2 2 2 8 2 2" xfId="26565"/>
    <cellStyle name="RowTitles-Detail 2 2 2 2 8 2 2 2" xfId="26566"/>
    <cellStyle name="RowTitles-Detail 2 2 2 2 8 2 2 2 2" xfId="26567"/>
    <cellStyle name="RowTitles-Detail 2 2 2 2 8 2 2 3" xfId="26568"/>
    <cellStyle name="RowTitles-Detail 2 2 2 2 8 2 3" xfId="26569"/>
    <cellStyle name="RowTitles-Detail 2 2 2 2 8 2 3 2" xfId="26570"/>
    <cellStyle name="RowTitles-Detail 2 2 2 2 8 2 3 2 2" xfId="26571"/>
    <cellStyle name="RowTitles-Detail 2 2 2 2 8 2 4" xfId="26572"/>
    <cellStyle name="RowTitles-Detail 2 2 2 2 8 2 4 2" xfId="26573"/>
    <cellStyle name="RowTitles-Detail 2 2 2 2 8 2 5" xfId="26574"/>
    <cellStyle name="RowTitles-Detail 2 2 2 2 8 3" xfId="26575"/>
    <cellStyle name="RowTitles-Detail 2 2 2 2 8 3 2" xfId="26576"/>
    <cellStyle name="RowTitles-Detail 2 2 2 2 8 3 2 2" xfId="26577"/>
    <cellStyle name="RowTitles-Detail 2 2 2 2 8 3 2 2 2" xfId="26578"/>
    <cellStyle name="RowTitles-Detail 2 2 2 2 8 3 2 3" xfId="26579"/>
    <cellStyle name="RowTitles-Detail 2 2 2 2 8 3 3" xfId="26580"/>
    <cellStyle name="RowTitles-Detail 2 2 2 2 8 3 3 2" xfId="26581"/>
    <cellStyle name="RowTitles-Detail 2 2 2 2 8 3 3 2 2" xfId="26582"/>
    <cellStyle name="RowTitles-Detail 2 2 2 2 8 3 4" xfId="26583"/>
    <cellStyle name="RowTitles-Detail 2 2 2 2 8 3 4 2" xfId="26584"/>
    <cellStyle name="RowTitles-Detail 2 2 2 2 8 3 5" xfId="26585"/>
    <cellStyle name="RowTitles-Detail 2 2 2 2 8 4" xfId="26586"/>
    <cellStyle name="RowTitles-Detail 2 2 2 2 8 4 2" xfId="26587"/>
    <cellStyle name="RowTitles-Detail 2 2 2 2 8 4 2 2" xfId="26588"/>
    <cellStyle name="RowTitles-Detail 2 2 2 2 8 4 3" xfId="26589"/>
    <cellStyle name="RowTitles-Detail 2 2 2 2 8 5" xfId="26590"/>
    <cellStyle name="RowTitles-Detail 2 2 2 2 8 5 2" xfId="26591"/>
    <cellStyle name="RowTitles-Detail 2 2 2 2 8 5 2 2" xfId="26592"/>
    <cellStyle name="RowTitles-Detail 2 2 2 2 8 6" xfId="26593"/>
    <cellStyle name="RowTitles-Detail 2 2 2 2 8 6 2" xfId="26594"/>
    <cellStyle name="RowTitles-Detail 2 2 2 2 8 7" xfId="26595"/>
    <cellStyle name="RowTitles-Detail 2 2 2 2 9" xfId="26596"/>
    <cellStyle name="RowTitles-Detail 2 2 2 2 9 2" xfId="26597"/>
    <cellStyle name="RowTitles-Detail 2 2 2 2 9 2 2" xfId="26598"/>
    <cellStyle name="RowTitles-Detail 2 2 2 2 9 2 2 2" xfId="26599"/>
    <cellStyle name="RowTitles-Detail 2 2 2 2 9 2 2 2 2" xfId="26600"/>
    <cellStyle name="RowTitles-Detail 2 2 2 2 9 2 2 3" xfId="26601"/>
    <cellStyle name="RowTitles-Detail 2 2 2 2 9 2 3" xfId="26602"/>
    <cellStyle name="RowTitles-Detail 2 2 2 2 9 2 3 2" xfId="26603"/>
    <cellStyle name="RowTitles-Detail 2 2 2 2 9 2 3 2 2" xfId="26604"/>
    <cellStyle name="RowTitles-Detail 2 2 2 2 9 2 4" xfId="26605"/>
    <cellStyle name="RowTitles-Detail 2 2 2 2 9 2 4 2" xfId="26606"/>
    <cellStyle name="RowTitles-Detail 2 2 2 2 9 2 5" xfId="26607"/>
    <cellStyle name="RowTitles-Detail 2 2 2 2 9 3" xfId="26608"/>
    <cellStyle name="RowTitles-Detail 2 2 2 2 9 3 2" xfId="26609"/>
    <cellStyle name="RowTitles-Detail 2 2 2 2 9 3 2 2" xfId="26610"/>
    <cellStyle name="RowTitles-Detail 2 2 2 2 9 3 2 2 2" xfId="26611"/>
    <cellStyle name="RowTitles-Detail 2 2 2 2 9 3 2 3" xfId="26612"/>
    <cellStyle name="RowTitles-Detail 2 2 2 2 9 3 3" xfId="26613"/>
    <cellStyle name="RowTitles-Detail 2 2 2 2 9 3 3 2" xfId="26614"/>
    <cellStyle name="RowTitles-Detail 2 2 2 2 9 3 3 2 2" xfId="26615"/>
    <cellStyle name="RowTitles-Detail 2 2 2 2 9 3 4" xfId="26616"/>
    <cellStyle name="RowTitles-Detail 2 2 2 2 9 3 4 2" xfId="26617"/>
    <cellStyle name="RowTitles-Detail 2 2 2 2 9 3 5" xfId="26618"/>
    <cellStyle name="RowTitles-Detail 2 2 2 2 9 4" xfId="26619"/>
    <cellStyle name="RowTitles-Detail 2 2 2 2 9 4 2" xfId="26620"/>
    <cellStyle name="RowTitles-Detail 2 2 2 2 9 4 2 2" xfId="26621"/>
    <cellStyle name="RowTitles-Detail 2 2 2 2 9 4 3" xfId="26622"/>
    <cellStyle name="RowTitles-Detail 2 2 2 2 9 5" xfId="26623"/>
    <cellStyle name="RowTitles-Detail 2 2 2 2 9 5 2" xfId="26624"/>
    <cellStyle name="RowTitles-Detail 2 2 2 2 9 5 2 2" xfId="26625"/>
    <cellStyle name="RowTitles-Detail 2 2 2 2 9 6" xfId="26626"/>
    <cellStyle name="RowTitles-Detail 2 2 2 2 9 6 2" xfId="26627"/>
    <cellStyle name="RowTitles-Detail 2 2 2 2 9 7" xfId="26628"/>
    <cellStyle name="RowTitles-Detail 2 2 2 2_STUD aligned by INSTIT" xfId="26629"/>
    <cellStyle name="RowTitles-Detail 2 2 2 3" xfId="831"/>
    <cellStyle name="RowTitles-Detail 2 2 2 3 10" xfId="26630"/>
    <cellStyle name="RowTitles-Detail 2 2 2 3 2" xfId="832"/>
    <cellStyle name="RowTitles-Detail 2 2 2 3 2 2" xfId="26631"/>
    <cellStyle name="RowTitles-Detail 2 2 2 3 2 2 2" xfId="26632"/>
    <cellStyle name="RowTitles-Detail 2 2 2 3 2 2 2 2" xfId="26633"/>
    <cellStyle name="RowTitles-Detail 2 2 2 3 2 2 2 2 2" xfId="26634"/>
    <cellStyle name="RowTitles-Detail 2 2 2 3 2 2 2 3" xfId="26635"/>
    <cellStyle name="RowTitles-Detail 2 2 2 3 2 2 3" xfId="26636"/>
    <cellStyle name="RowTitles-Detail 2 2 2 3 2 2 3 2" xfId="26637"/>
    <cellStyle name="RowTitles-Detail 2 2 2 3 2 2 3 2 2" xfId="26638"/>
    <cellStyle name="RowTitles-Detail 2 2 2 3 2 2 4" xfId="26639"/>
    <cellStyle name="RowTitles-Detail 2 2 2 3 2 2 4 2" xfId="26640"/>
    <cellStyle name="RowTitles-Detail 2 2 2 3 2 2 5" xfId="26641"/>
    <cellStyle name="RowTitles-Detail 2 2 2 3 2 3" xfId="26642"/>
    <cellStyle name="RowTitles-Detail 2 2 2 3 2 3 2" xfId="26643"/>
    <cellStyle name="RowTitles-Detail 2 2 2 3 2 3 2 2" xfId="26644"/>
    <cellStyle name="RowTitles-Detail 2 2 2 3 2 3 2 2 2" xfId="26645"/>
    <cellStyle name="RowTitles-Detail 2 2 2 3 2 3 2 3" xfId="26646"/>
    <cellStyle name="RowTitles-Detail 2 2 2 3 2 3 3" xfId="26647"/>
    <cellStyle name="RowTitles-Detail 2 2 2 3 2 3 3 2" xfId="26648"/>
    <cellStyle name="RowTitles-Detail 2 2 2 3 2 3 3 2 2" xfId="26649"/>
    <cellStyle name="RowTitles-Detail 2 2 2 3 2 3 4" xfId="26650"/>
    <cellStyle name="RowTitles-Detail 2 2 2 3 2 3 4 2" xfId="26651"/>
    <cellStyle name="RowTitles-Detail 2 2 2 3 2 3 5" xfId="26652"/>
    <cellStyle name="RowTitles-Detail 2 2 2 3 2 4" xfId="26653"/>
    <cellStyle name="RowTitles-Detail 2 2 2 3 2 4 2" xfId="26654"/>
    <cellStyle name="RowTitles-Detail 2 2 2 3 2 5" xfId="26655"/>
    <cellStyle name="RowTitles-Detail 2 2 2 3 2 5 2" xfId="26656"/>
    <cellStyle name="RowTitles-Detail 2 2 2 3 2 5 2 2" xfId="26657"/>
    <cellStyle name="RowTitles-Detail 2 2 2 3 2 6" xfId="26658"/>
    <cellStyle name="RowTitles-Detail 2 2 2 3 3" xfId="26659"/>
    <cellStyle name="RowTitles-Detail 2 2 2 3 3 2" xfId="26660"/>
    <cellStyle name="RowTitles-Detail 2 2 2 3 3 2 2" xfId="26661"/>
    <cellStyle name="RowTitles-Detail 2 2 2 3 3 2 2 2" xfId="26662"/>
    <cellStyle name="RowTitles-Detail 2 2 2 3 3 2 2 2 2" xfId="26663"/>
    <cellStyle name="RowTitles-Detail 2 2 2 3 3 2 2 3" xfId="26664"/>
    <cellStyle name="RowTitles-Detail 2 2 2 3 3 2 3" xfId="26665"/>
    <cellStyle name="RowTitles-Detail 2 2 2 3 3 2 3 2" xfId="26666"/>
    <cellStyle name="RowTitles-Detail 2 2 2 3 3 2 3 2 2" xfId="26667"/>
    <cellStyle name="RowTitles-Detail 2 2 2 3 3 2 4" xfId="26668"/>
    <cellStyle name="RowTitles-Detail 2 2 2 3 3 2 4 2" xfId="26669"/>
    <cellStyle name="RowTitles-Detail 2 2 2 3 3 2 5" xfId="26670"/>
    <cellStyle name="RowTitles-Detail 2 2 2 3 3 3" xfId="26671"/>
    <cellStyle name="RowTitles-Detail 2 2 2 3 3 3 2" xfId="26672"/>
    <cellStyle name="RowTitles-Detail 2 2 2 3 3 3 2 2" xfId="26673"/>
    <cellStyle name="RowTitles-Detail 2 2 2 3 3 3 2 2 2" xfId="26674"/>
    <cellStyle name="RowTitles-Detail 2 2 2 3 3 3 2 3" xfId="26675"/>
    <cellStyle name="RowTitles-Detail 2 2 2 3 3 3 3" xfId="26676"/>
    <cellStyle name="RowTitles-Detail 2 2 2 3 3 3 3 2" xfId="26677"/>
    <cellStyle name="RowTitles-Detail 2 2 2 3 3 3 3 2 2" xfId="26678"/>
    <cellStyle name="RowTitles-Detail 2 2 2 3 3 3 4" xfId="26679"/>
    <cellStyle name="RowTitles-Detail 2 2 2 3 3 3 4 2" xfId="26680"/>
    <cellStyle name="RowTitles-Detail 2 2 2 3 3 3 5" xfId="26681"/>
    <cellStyle name="RowTitles-Detail 2 2 2 3 3 4" xfId="26682"/>
    <cellStyle name="RowTitles-Detail 2 2 2 3 3 4 2" xfId="26683"/>
    <cellStyle name="RowTitles-Detail 2 2 2 3 3 5" xfId="26684"/>
    <cellStyle name="RowTitles-Detail 2 2 2 3 3 5 2" xfId="26685"/>
    <cellStyle name="RowTitles-Detail 2 2 2 3 3 5 2 2" xfId="26686"/>
    <cellStyle name="RowTitles-Detail 2 2 2 3 3 5 3" xfId="26687"/>
    <cellStyle name="RowTitles-Detail 2 2 2 3 3 6" xfId="26688"/>
    <cellStyle name="RowTitles-Detail 2 2 2 3 3 6 2" xfId="26689"/>
    <cellStyle name="RowTitles-Detail 2 2 2 3 3 6 2 2" xfId="26690"/>
    <cellStyle name="RowTitles-Detail 2 2 2 3 3 7" xfId="26691"/>
    <cellStyle name="RowTitles-Detail 2 2 2 3 3 7 2" xfId="26692"/>
    <cellStyle name="RowTitles-Detail 2 2 2 3 3 8" xfId="26693"/>
    <cellStyle name="RowTitles-Detail 2 2 2 3 4" xfId="26694"/>
    <cellStyle name="RowTitles-Detail 2 2 2 3 4 2" xfId="26695"/>
    <cellStyle name="RowTitles-Detail 2 2 2 3 4 2 2" xfId="26696"/>
    <cellStyle name="RowTitles-Detail 2 2 2 3 4 2 2 2" xfId="26697"/>
    <cellStyle name="RowTitles-Detail 2 2 2 3 4 2 2 2 2" xfId="26698"/>
    <cellStyle name="RowTitles-Detail 2 2 2 3 4 2 2 3" xfId="26699"/>
    <cellStyle name="RowTitles-Detail 2 2 2 3 4 2 3" xfId="26700"/>
    <cellStyle name="RowTitles-Detail 2 2 2 3 4 2 3 2" xfId="26701"/>
    <cellStyle name="RowTitles-Detail 2 2 2 3 4 2 3 2 2" xfId="26702"/>
    <cellStyle name="RowTitles-Detail 2 2 2 3 4 2 4" xfId="26703"/>
    <cellStyle name="RowTitles-Detail 2 2 2 3 4 2 4 2" xfId="26704"/>
    <cellStyle name="RowTitles-Detail 2 2 2 3 4 2 5" xfId="26705"/>
    <cellStyle name="RowTitles-Detail 2 2 2 3 4 3" xfId="26706"/>
    <cellStyle name="RowTitles-Detail 2 2 2 3 4 3 2" xfId="26707"/>
    <cellStyle name="RowTitles-Detail 2 2 2 3 4 3 2 2" xfId="26708"/>
    <cellStyle name="RowTitles-Detail 2 2 2 3 4 3 2 2 2" xfId="26709"/>
    <cellStyle name="RowTitles-Detail 2 2 2 3 4 3 2 3" xfId="26710"/>
    <cellStyle name="RowTitles-Detail 2 2 2 3 4 3 3" xfId="26711"/>
    <cellStyle name="RowTitles-Detail 2 2 2 3 4 3 3 2" xfId="26712"/>
    <cellStyle name="RowTitles-Detail 2 2 2 3 4 3 3 2 2" xfId="26713"/>
    <cellStyle name="RowTitles-Detail 2 2 2 3 4 3 4" xfId="26714"/>
    <cellStyle name="RowTitles-Detail 2 2 2 3 4 3 4 2" xfId="26715"/>
    <cellStyle name="RowTitles-Detail 2 2 2 3 4 3 5" xfId="26716"/>
    <cellStyle name="RowTitles-Detail 2 2 2 3 4 4" xfId="26717"/>
    <cellStyle name="RowTitles-Detail 2 2 2 3 4 4 2" xfId="26718"/>
    <cellStyle name="RowTitles-Detail 2 2 2 3 4 4 2 2" xfId="26719"/>
    <cellStyle name="RowTitles-Detail 2 2 2 3 4 4 3" xfId="26720"/>
    <cellStyle name="RowTitles-Detail 2 2 2 3 4 5" xfId="26721"/>
    <cellStyle name="RowTitles-Detail 2 2 2 3 4 5 2" xfId="26722"/>
    <cellStyle name="RowTitles-Detail 2 2 2 3 4 5 2 2" xfId="26723"/>
    <cellStyle name="RowTitles-Detail 2 2 2 3 4 6" xfId="26724"/>
    <cellStyle name="RowTitles-Detail 2 2 2 3 4 6 2" xfId="26725"/>
    <cellStyle name="RowTitles-Detail 2 2 2 3 4 7" xfId="26726"/>
    <cellStyle name="RowTitles-Detail 2 2 2 3 5" xfId="26727"/>
    <cellStyle name="RowTitles-Detail 2 2 2 3 5 2" xfId="26728"/>
    <cellStyle name="RowTitles-Detail 2 2 2 3 5 2 2" xfId="26729"/>
    <cellStyle name="RowTitles-Detail 2 2 2 3 5 2 2 2" xfId="26730"/>
    <cellStyle name="RowTitles-Detail 2 2 2 3 5 2 2 2 2" xfId="26731"/>
    <cellStyle name="RowTitles-Detail 2 2 2 3 5 2 2 3" xfId="26732"/>
    <cellStyle name="RowTitles-Detail 2 2 2 3 5 2 3" xfId="26733"/>
    <cellStyle name="RowTitles-Detail 2 2 2 3 5 2 3 2" xfId="26734"/>
    <cellStyle name="RowTitles-Detail 2 2 2 3 5 2 3 2 2" xfId="26735"/>
    <cellStyle name="RowTitles-Detail 2 2 2 3 5 2 4" xfId="26736"/>
    <cellStyle name="RowTitles-Detail 2 2 2 3 5 2 4 2" xfId="26737"/>
    <cellStyle name="RowTitles-Detail 2 2 2 3 5 2 5" xfId="26738"/>
    <cellStyle name="RowTitles-Detail 2 2 2 3 5 3" xfId="26739"/>
    <cellStyle name="RowTitles-Detail 2 2 2 3 5 3 2" xfId="26740"/>
    <cellStyle name="RowTitles-Detail 2 2 2 3 5 3 2 2" xfId="26741"/>
    <cellStyle name="RowTitles-Detail 2 2 2 3 5 3 2 2 2" xfId="26742"/>
    <cellStyle name="RowTitles-Detail 2 2 2 3 5 3 2 3" xfId="26743"/>
    <cellStyle name="RowTitles-Detail 2 2 2 3 5 3 3" xfId="26744"/>
    <cellStyle name="RowTitles-Detail 2 2 2 3 5 3 3 2" xfId="26745"/>
    <cellStyle name="RowTitles-Detail 2 2 2 3 5 3 3 2 2" xfId="26746"/>
    <cellStyle name="RowTitles-Detail 2 2 2 3 5 3 4" xfId="26747"/>
    <cellStyle name="RowTitles-Detail 2 2 2 3 5 3 4 2" xfId="26748"/>
    <cellStyle name="RowTitles-Detail 2 2 2 3 5 3 5" xfId="26749"/>
    <cellStyle name="RowTitles-Detail 2 2 2 3 5 4" xfId="26750"/>
    <cellStyle name="RowTitles-Detail 2 2 2 3 5 4 2" xfId="26751"/>
    <cellStyle name="RowTitles-Detail 2 2 2 3 5 4 2 2" xfId="26752"/>
    <cellStyle name="RowTitles-Detail 2 2 2 3 5 4 3" xfId="26753"/>
    <cellStyle name="RowTitles-Detail 2 2 2 3 5 5" xfId="26754"/>
    <cellStyle name="RowTitles-Detail 2 2 2 3 5 5 2" xfId="26755"/>
    <cellStyle name="RowTitles-Detail 2 2 2 3 5 5 2 2" xfId="26756"/>
    <cellStyle name="RowTitles-Detail 2 2 2 3 5 6" xfId="26757"/>
    <cellStyle name="RowTitles-Detail 2 2 2 3 5 6 2" xfId="26758"/>
    <cellStyle name="RowTitles-Detail 2 2 2 3 5 7" xfId="26759"/>
    <cellStyle name="RowTitles-Detail 2 2 2 3 6" xfId="26760"/>
    <cellStyle name="RowTitles-Detail 2 2 2 3 6 2" xfId="26761"/>
    <cellStyle name="RowTitles-Detail 2 2 2 3 6 2 2" xfId="26762"/>
    <cellStyle name="RowTitles-Detail 2 2 2 3 6 2 2 2" xfId="26763"/>
    <cellStyle name="RowTitles-Detail 2 2 2 3 6 2 2 2 2" xfId="26764"/>
    <cellStyle name="RowTitles-Detail 2 2 2 3 6 2 2 3" xfId="26765"/>
    <cellStyle name="RowTitles-Detail 2 2 2 3 6 2 3" xfId="26766"/>
    <cellStyle name="RowTitles-Detail 2 2 2 3 6 2 3 2" xfId="26767"/>
    <cellStyle name="RowTitles-Detail 2 2 2 3 6 2 3 2 2" xfId="26768"/>
    <cellStyle name="RowTitles-Detail 2 2 2 3 6 2 4" xfId="26769"/>
    <cellStyle name="RowTitles-Detail 2 2 2 3 6 2 4 2" xfId="26770"/>
    <cellStyle name="RowTitles-Detail 2 2 2 3 6 2 5" xfId="26771"/>
    <cellStyle name="RowTitles-Detail 2 2 2 3 6 3" xfId="26772"/>
    <cellStyle name="RowTitles-Detail 2 2 2 3 6 3 2" xfId="26773"/>
    <cellStyle name="RowTitles-Detail 2 2 2 3 6 3 2 2" xfId="26774"/>
    <cellStyle name="RowTitles-Detail 2 2 2 3 6 3 2 2 2" xfId="26775"/>
    <cellStyle name="RowTitles-Detail 2 2 2 3 6 3 2 3" xfId="26776"/>
    <cellStyle name="RowTitles-Detail 2 2 2 3 6 3 3" xfId="26777"/>
    <cellStyle name="RowTitles-Detail 2 2 2 3 6 3 3 2" xfId="26778"/>
    <cellStyle name="RowTitles-Detail 2 2 2 3 6 3 3 2 2" xfId="26779"/>
    <cellStyle name="RowTitles-Detail 2 2 2 3 6 3 4" xfId="26780"/>
    <cellStyle name="RowTitles-Detail 2 2 2 3 6 3 4 2" xfId="26781"/>
    <cellStyle name="RowTitles-Detail 2 2 2 3 6 3 5" xfId="26782"/>
    <cellStyle name="RowTitles-Detail 2 2 2 3 6 4" xfId="26783"/>
    <cellStyle name="RowTitles-Detail 2 2 2 3 6 4 2" xfId="26784"/>
    <cellStyle name="RowTitles-Detail 2 2 2 3 6 4 2 2" xfId="26785"/>
    <cellStyle name="RowTitles-Detail 2 2 2 3 6 4 3" xfId="26786"/>
    <cellStyle name="RowTitles-Detail 2 2 2 3 6 5" xfId="26787"/>
    <cellStyle name="RowTitles-Detail 2 2 2 3 6 5 2" xfId="26788"/>
    <cellStyle name="RowTitles-Detail 2 2 2 3 6 5 2 2" xfId="26789"/>
    <cellStyle name="RowTitles-Detail 2 2 2 3 6 6" xfId="26790"/>
    <cellStyle name="RowTitles-Detail 2 2 2 3 6 6 2" xfId="26791"/>
    <cellStyle name="RowTitles-Detail 2 2 2 3 6 7" xfId="26792"/>
    <cellStyle name="RowTitles-Detail 2 2 2 3 7" xfId="26793"/>
    <cellStyle name="RowTitles-Detail 2 2 2 3 7 2" xfId="26794"/>
    <cellStyle name="RowTitles-Detail 2 2 2 3 7 2 2" xfId="26795"/>
    <cellStyle name="RowTitles-Detail 2 2 2 3 7 2 2 2" xfId="26796"/>
    <cellStyle name="RowTitles-Detail 2 2 2 3 7 2 3" xfId="26797"/>
    <cellStyle name="RowTitles-Detail 2 2 2 3 7 3" xfId="26798"/>
    <cellStyle name="RowTitles-Detail 2 2 2 3 7 3 2" xfId="26799"/>
    <cellStyle name="RowTitles-Detail 2 2 2 3 7 3 2 2" xfId="26800"/>
    <cellStyle name="RowTitles-Detail 2 2 2 3 7 4" xfId="26801"/>
    <cellStyle name="RowTitles-Detail 2 2 2 3 7 4 2" xfId="26802"/>
    <cellStyle name="RowTitles-Detail 2 2 2 3 7 5" xfId="26803"/>
    <cellStyle name="RowTitles-Detail 2 2 2 3 8" xfId="26804"/>
    <cellStyle name="RowTitles-Detail 2 2 2 3 8 2" xfId="26805"/>
    <cellStyle name="RowTitles-Detail 2 2 2 3 9" xfId="26806"/>
    <cellStyle name="RowTitles-Detail 2 2 2 3 9 2" xfId="26807"/>
    <cellStyle name="RowTitles-Detail 2 2 2 3 9 2 2" xfId="26808"/>
    <cellStyle name="RowTitles-Detail 2 2 2 3_STUD aligned by INSTIT" xfId="26809"/>
    <cellStyle name="RowTitles-Detail 2 2 2 4" xfId="833"/>
    <cellStyle name="RowTitles-Detail 2 2 2 4 10" xfId="26810"/>
    <cellStyle name="RowTitles-Detail 2 2 2 4 2" xfId="834"/>
    <cellStyle name="RowTitles-Detail 2 2 2 4 2 2" xfId="26811"/>
    <cellStyle name="RowTitles-Detail 2 2 2 4 2 2 2" xfId="26812"/>
    <cellStyle name="RowTitles-Detail 2 2 2 4 2 2 2 2" xfId="26813"/>
    <cellStyle name="RowTitles-Detail 2 2 2 4 2 2 2 2 2" xfId="26814"/>
    <cellStyle name="RowTitles-Detail 2 2 2 4 2 2 2 3" xfId="26815"/>
    <cellStyle name="RowTitles-Detail 2 2 2 4 2 2 3" xfId="26816"/>
    <cellStyle name="RowTitles-Detail 2 2 2 4 2 2 3 2" xfId="26817"/>
    <cellStyle name="RowTitles-Detail 2 2 2 4 2 2 3 2 2" xfId="26818"/>
    <cellStyle name="RowTitles-Detail 2 2 2 4 2 2 4" xfId="26819"/>
    <cellStyle name="RowTitles-Detail 2 2 2 4 2 2 4 2" xfId="26820"/>
    <cellStyle name="RowTitles-Detail 2 2 2 4 2 2 5" xfId="26821"/>
    <cellStyle name="RowTitles-Detail 2 2 2 4 2 3" xfId="26822"/>
    <cellStyle name="RowTitles-Detail 2 2 2 4 2 3 2" xfId="26823"/>
    <cellStyle name="RowTitles-Detail 2 2 2 4 2 3 2 2" xfId="26824"/>
    <cellStyle name="RowTitles-Detail 2 2 2 4 2 3 2 2 2" xfId="26825"/>
    <cellStyle name="RowTitles-Detail 2 2 2 4 2 3 2 3" xfId="26826"/>
    <cellStyle name="RowTitles-Detail 2 2 2 4 2 3 3" xfId="26827"/>
    <cellStyle name="RowTitles-Detail 2 2 2 4 2 3 3 2" xfId="26828"/>
    <cellStyle name="RowTitles-Detail 2 2 2 4 2 3 3 2 2" xfId="26829"/>
    <cellStyle name="RowTitles-Detail 2 2 2 4 2 3 4" xfId="26830"/>
    <cellStyle name="RowTitles-Detail 2 2 2 4 2 3 4 2" xfId="26831"/>
    <cellStyle name="RowTitles-Detail 2 2 2 4 2 3 5" xfId="26832"/>
    <cellStyle name="RowTitles-Detail 2 2 2 4 2 4" xfId="26833"/>
    <cellStyle name="RowTitles-Detail 2 2 2 4 2 4 2" xfId="26834"/>
    <cellStyle name="RowTitles-Detail 2 2 2 4 2 5" xfId="26835"/>
    <cellStyle name="RowTitles-Detail 2 2 2 4 2 5 2" xfId="26836"/>
    <cellStyle name="RowTitles-Detail 2 2 2 4 2 5 2 2" xfId="26837"/>
    <cellStyle name="RowTitles-Detail 2 2 2 4 2 5 3" xfId="26838"/>
    <cellStyle name="RowTitles-Detail 2 2 2 4 2 6" xfId="26839"/>
    <cellStyle name="RowTitles-Detail 2 2 2 4 2 6 2" xfId="26840"/>
    <cellStyle name="RowTitles-Detail 2 2 2 4 2 6 2 2" xfId="26841"/>
    <cellStyle name="RowTitles-Detail 2 2 2 4 2 7" xfId="26842"/>
    <cellStyle name="RowTitles-Detail 2 2 2 4 2 7 2" xfId="26843"/>
    <cellStyle name="RowTitles-Detail 2 2 2 4 2 8" xfId="26844"/>
    <cellStyle name="RowTitles-Detail 2 2 2 4 2 9" xfId="26845"/>
    <cellStyle name="RowTitles-Detail 2 2 2 4 3" xfId="26846"/>
    <cellStyle name="RowTitles-Detail 2 2 2 4 3 2" xfId="26847"/>
    <cellStyle name="RowTitles-Detail 2 2 2 4 3 2 2" xfId="26848"/>
    <cellStyle name="RowTitles-Detail 2 2 2 4 3 2 2 2" xfId="26849"/>
    <cellStyle name="RowTitles-Detail 2 2 2 4 3 2 2 2 2" xfId="26850"/>
    <cellStyle name="RowTitles-Detail 2 2 2 4 3 2 2 3" xfId="26851"/>
    <cellStyle name="RowTitles-Detail 2 2 2 4 3 2 3" xfId="26852"/>
    <cellStyle name="RowTitles-Detail 2 2 2 4 3 2 3 2" xfId="26853"/>
    <cellStyle name="RowTitles-Detail 2 2 2 4 3 2 3 2 2" xfId="26854"/>
    <cellStyle name="RowTitles-Detail 2 2 2 4 3 2 4" xfId="26855"/>
    <cellStyle name="RowTitles-Detail 2 2 2 4 3 2 4 2" xfId="26856"/>
    <cellStyle name="RowTitles-Detail 2 2 2 4 3 2 5" xfId="26857"/>
    <cellStyle name="RowTitles-Detail 2 2 2 4 3 3" xfId="26858"/>
    <cellStyle name="RowTitles-Detail 2 2 2 4 3 3 2" xfId="26859"/>
    <cellStyle name="RowTitles-Detail 2 2 2 4 3 3 2 2" xfId="26860"/>
    <cellStyle name="RowTitles-Detail 2 2 2 4 3 3 2 2 2" xfId="26861"/>
    <cellStyle name="RowTitles-Detail 2 2 2 4 3 3 2 3" xfId="26862"/>
    <cellStyle name="RowTitles-Detail 2 2 2 4 3 3 3" xfId="26863"/>
    <cellStyle name="RowTitles-Detail 2 2 2 4 3 3 3 2" xfId="26864"/>
    <cellStyle name="RowTitles-Detail 2 2 2 4 3 3 3 2 2" xfId="26865"/>
    <cellStyle name="RowTitles-Detail 2 2 2 4 3 3 4" xfId="26866"/>
    <cellStyle name="RowTitles-Detail 2 2 2 4 3 3 4 2" xfId="26867"/>
    <cellStyle name="RowTitles-Detail 2 2 2 4 3 3 5" xfId="26868"/>
    <cellStyle name="RowTitles-Detail 2 2 2 4 3 4" xfId="26869"/>
    <cellStyle name="RowTitles-Detail 2 2 2 4 3 4 2" xfId="26870"/>
    <cellStyle name="RowTitles-Detail 2 2 2 4 3 5" xfId="26871"/>
    <cellStyle name="RowTitles-Detail 2 2 2 4 3 5 2" xfId="26872"/>
    <cellStyle name="RowTitles-Detail 2 2 2 4 3 5 2 2" xfId="26873"/>
    <cellStyle name="RowTitles-Detail 2 2 2 4 4" xfId="26874"/>
    <cellStyle name="RowTitles-Detail 2 2 2 4 4 2" xfId="26875"/>
    <cellStyle name="RowTitles-Detail 2 2 2 4 4 2 2" xfId="26876"/>
    <cellStyle name="RowTitles-Detail 2 2 2 4 4 2 2 2" xfId="26877"/>
    <cellStyle name="RowTitles-Detail 2 2 2 4 4 2 2 2 2" xfId="26878"/>
    <cellStyle name="RowTitles-Detail 2 2 2 4 4 2 2 3" xfId="26879"/>
    <cellStyle name="RowTitles-Detail 2 2 2 4 4 2 3" xfId="26880"/>
    <cellStyle name="RowTitles-Detail 2 2 2 4 4 2 3 2" xfId="26881"/>
    <cellStyle name="RowTitles-Detail 2 2 2 4 4 2 3 2 2" xfId="26882"/>
    <cellStyle name="RowTitles-Detail 2 2 2 4 4 2 4" xfId="26883"/>
    <cellStyle name="RowTitles-Detail 2 2 2 4 4 2 4 2" xfId="26884"/>
    <cellStyle name="RowTitles-Detail 2 2 2 4 4 2 5" xfId="26885"/>
    <cellStyle name="RowTitles-Detail 2 2 2 4 4 3" xfId="26886"/>
    <cellStyle name="RowTitles-Detail 2 2 2 4 4 3 2" xfId="26887"/>
    <cellStyle name="RowTitles-Detail 2 2 2 4 4 3 2 2" xfId="26888"/>
    <cellStyle name="RowTitles-Detail 2 2 2 4 4 3 2 2 2" xfId="26889"/>
    <cellStyle name="RowTitles-Detail 2 2 2 4 4 3 2 3" xfId="26890"/>
    <cellStyle name="RowTitles-Detail 2 2 2 4 4 3 3" xfId="26891"/>
    <cellStyle name="RowTitles-Detail 2 2 2 4 4 3 3 2" xfId="26892"/>
    <cellStyle name="RowTitles-Detail 2 2 2 4 4 3 3 2 2" xfId="26893"/>
    <cellStyle name="RowTitles-Detail 2 2 2 4 4 3 4" xfId="26894"/>
    <cellStyle name="RowTitles-Detail 2 2 2 4 4 3 4 2" xfId="26895"/>
    <cellStyle name="RowTitles-Detail 2 2 2 4 4 3 5" xfId="26896"/>
    <cellStyle name="RowTitles-Detail 2 2 2 4 4 4" xfId="26897"/>
    <cellStyle name="RowTitles-Detail 2 2 2 4 4 4 2" xfId="26898"/>
    <cellStyle name="RowTitles-Detail 2 2 2 4 4 4 2 2" xfId="26899"/>
    <cellStyle name="RowTitles-Detail 2 2 2 4 4 4 3" xfId="26900"/>
    <cellStyle name="RowTitles-Detail 2 2 2 4 4 5" xfId="26901"/>
    <cellStyle name="RowTitles-Detail 2 2 2 4 4 5 2" xfId="26902"/>
    <cellStyle name="RowTitles-Detail 2 2 2 4 4 5 2 2" xfId="26903"/>
    <cellStyle name="RowTitles-Detail 2 2 2 4 4 6" xfId="26904"/>
    <cellStyle name="RowTitles-Detail 2 2 2 4 4 6 2" xfId="26905"/>
    <cellStyle name="RowTitles-Detail 2 2 2 4 4 7" xfId="26906"/>
    <cellStyle name="RowTitles-Detail 2 2 2 4 5" xfId="26907"/>
    <cellStyle name="RowTitles-Detail 2 2 2 4 5 2" xfId="26908"/>
    <cellStyle name="RowTitles-Detail 2 2 2 4 5 2 2" xfId="26909"/>
    <cellStyle name="RowTitles-Detail 2 2 2 4 5 2 2 2" xfId="26910"/>
    <cellStyle name="RowTitles-Detail 2 2 2 4 5 2 2 2 2" xfId="26911"/>
    <cellStyle name="RowTitles-Detail 2 2 2 4 5 2 2 3" xfId="26912"/>
    <cellStyle name="RowTitles-Detail 2 2 2 4 5 2 3" xfId="26913"/>
    <cellStyle name="RowTitles-Detail 2 2 2 4 5 2 3 2" xfId="26914"/>
    <cellStyle name="RowTitles-Detail 2 2 2 4 5 2 3 2 2" xfId="26915"/>
    <cellStyle name="RowTitles-Detail 2 2 2 4 5 2 4" xfId="26916"/>
    <cellStyle name="RowTitles-Detail 2 2 2 4 5 2 4 2" xfId="26917"/>
    <cellStyle name="RowTitles-Detail 2 2 2 4 5 2 5" xfId="26918"/>
    <cellStyle name="RowTitles-Detail 2 2 2 4 5 3" xfId="26919"/>
    <cellStyle name="RowTitles-Detail 2 2 2 4 5 3 2" xfId="26920"/>
    <cellStyle name="RowTitles-Detail 2 2 2 4 5 3 2 2" xfId="26921"/>
    <cellStyle name="RowTitles-Detail 2 2 2 4 5 3 2 2 2" xfId="26922"/>
    <cellStyle name="RowTitles-Detail 2 2 2 4 5 3 2 3" xfId="26923"/>
    <cellStyle name="RowTitles-Detail 2 2 2 4 5 3 3" xfId="26924"/>
    <cellStyle name="RowTitles-Detail 2 2 2 4 5 3 3 2" xfId="26925"/>
    <cellStyle name="RowTitles-Detail 2 2 2 4 5 3 3 2 2" xfId="26926"/>
    <cellStyle name="RowTitles-Detail 2 2 2 4 5 3 4" xfId="26927"/>
    <cellStyle name="RowTitles-Detail 2 2 2 4 5 3 4 2" xfId="26928"/>
    <cellStyle name="RowTitles-Detail 2 2 2 4 5 3 5" xfId="26929"/>
    <cellStyle name="RowTitles-Detail 2 2 2 4 5 4" xfId="26930"/>
    <cellStyle name="RowTitles-Detail 2 2 2 4 5 4 2" xfId="26931"/>
    <cellStyle name="RowTitles-Detail 2 2 2 4 5 4 2 2" xfId="26932"/>
    <cellStyle name="RowTitles-Detail 2 2 2 4 5 4 3" xfId="26933"/>
    <cellStyle name="RowTitles-Detail 2 2 2 4 5 5" xfId="26934"/>
    <cellStyle name="RowTitles-Detail 2 2 2 4 5 5 2" xfId="26935"/>
    <cellStyle name="RowTitles-Detail 2 2 2 4 5 5 2 2" xfId="26936"/>
    <cellStyle name="RowTitles-Detail 2 2 2 4 5 6" xfId="26937"/>
    <cellStyle name="RowTitles-Detail 2 2 2 4 5 6 2" xfId="26938"/>
    <cellStyle name="RowTitles-Detail 2 2 2 4 5 7" xfId="26939"/>
    <cellStyle name="RowTitles-Detail 2 2 2 4 6" xfId="26940"/>
    <cellStyle name="RowTitles-Detail 2 2 2 4 6 2" xfId="26941"/>
    <cellStyle name="RowTitles-Detail 2 2 2 4 6 2 2" xfId="26942"/>
    <cellStyle name="RowTitles-Detail 2 2 2 4 6 2 2 2" xfId="26943"/>
    <cellStyle name="RowTitles-Detail 2 2 2 4 6 2 2 2 2" xfId="26944"/>
    <cellStyle name="RowTitles-Detail 2 2 2 4 6 2 2 3" xfId="26945"/>
    <cellStyle name="RowTitles-Detail 2 2 2 4 6 2 3" xfId="26946"/>
    <cellStyle name="RowTitles-Detail 2 2 2 4 6 2 3 2" xfId="26947"/>
    <cellStyle name="RowTitles-Detail 2 2 2 4 6 2 3 2 2" xfId="26948"/>
    <cellStyle name="RowTitles-Detail 2 2 2 4 6 2 4" xfId="26949"/>
    <cellStyle name="RowTitles-Detail 2 2 2 4 6 2 4 2" xfId="26950"/>
    <cellStyle name="RowTitles-Detail 2 2 2 4 6 2 5" xfId="26951"/>
    <cellStyle name="RowTitles-Detail 2 2 2 4 6 3" xfId="26952"/>
    <cellStyle name="RowTitles-Detail 2 2 2 4 6 3 2" xfId="26953"/>
    <cellStyle name="RowTitles-Detail 2 2 2 4 6 3 2 2" xfId="26954"/>
    <cellStyle name="RowTitles-Detail 2 2 2 4 6 3 2 2 2" xfId="26955"/>
    <cellStyle name="RowTitles-Detail 2 2 2 4 6 3 2 3" xfId="26956"/>
    <cellStyle name="RowTitles-Detail 2 2 2 4 6 3 3" xfId="26957"/>
    <cellStyle name="RowTitles-Detail 2 2 2 4 6 3 3 2" xfId="26958"/>
    <cellStyle name="RowTitles-Detail 2 2 2 4 6 3 3 2 2" xfId="26959"/>
    <cellStyle name="RowTitles-Detail 2 2 2 4 6 3 4" xfId="26960"/>
    <cellStyle name="RowTitles-Detail 2 2 2 4 6 3 4 2" xfId="26961"/>
    <cellStyle name="RowTitles-Detail 2 2 2 4 6 3 5" xfId="26962"/>
    <cellStyle name="RowTitles-Detail 2 2 2 4 6 4" xfId="26963"/>
    <cellStyle name="RowTitles-Detail 2 2 2 4 6 4 2" xfId="26964"/>
    <cellStyle name="RowTitles-Detail 2 2 2 4 6 4 2 2" xfId="26965"/>
    <cellStyle name="RowTitles-Detail 2 2 2 4 6 4 3" xfId="26966"/>
    <cellStyle name="RowTitles-Detail 2 2 2 4 6 5" xfId="26967"/>
    <cellStyle name="RowTitles-Detail 2 2 2 4 6 5 2" xfId="26968"/>
    <cellStyle name="RowTitles-Detail 2 2 2 4 6 5 2 2" xfId="26969"/>
    <cellStyle name="RowTitles-Detail 2 2 2 4 6 6" xfId="26970"/>
    <cellStyle name="RowTitles-Detail 2 2 2 4 6 6 2" xfId="26971"/>
    <cellStyle name="RowTitles-Detail 2 2 2 4 6 7" xfId="26972"/>
    <cellStyle name="RowTitles-Detail 2 2 2 4 7" xfId="26973"/>
    <cellStyle name="RowTitles-Detail 2 2 2 4 7 2" xfId="26974"/>
    <cellStyle name="RowTitles-Detail 2 2 2 4 7 2 2" xfId="26975"/>
    <cellStyle name="RowTitles-Detail 2 2 2 4 7 2 2 2" xfId="26976"/>
    <cellStyle name="RowTitles-Detail 2 2 2 4 7 2 3" xfId="26977"/>
    <cellStyle name="RowTitles-Detail 2 2 2 4 7 3" xfId="26978"/>
    <cellStyle name="RowTitles-Detail 2 2 2 4 7 3 2" xfId="26979"/>
    <cellStyle name="RowTitles-Detail 2 2 2 4 7 3 2 2" xfId="26980"/>
    <cellStyle name="RowTitles-Detail 2 2 2 4 7 4" xfId="26981"/>
    <cellStyle name="RowTitles-Detail 2 2 2 4 7 4 2" xfId="26982"/>
    <cellStyle name="RowTitles-Detail 2 2 2 4 7 5" xfId="26983"/>
    <cellStyle name="RowTitles-Detail 2 2 2 4 8" xfId="26984"/>
    <cellStyle name="RowTitles-Detail 2 2 2 4 8 2" xfId="26985"/>
    <cellStyle name="RowTitles-Detail 2 2 2 4 8 2 2" xfId="26986"/>
    <cellStyle name="RowTitles-Detail 2 2 2 4 8 2 2 2" xfId="26987"/>
    <cellStyle name="RowTitles-Detail 2 2 2 4 8 2 3" xfId="26988"/>
    <cellStyle name="RowTitles-Detail 2 2 2 4 8 3" xfId="26989"/>
    <cellStyle name="RowTitles-Detail 2 2 2 4 8 3 2" xfId="26990"/>
    <cellStyle name="RowTitles-Detail 2 2 2 4 8 3 2 2" xfId="26991"/>
    <cellStyle name="RowTitles-Detail 2 2 2 4 8 4" xfId="26992"/>
    <cellStyle name="RowTitles-Detail 2 2 2 4 8 4 2" xfId="26993"/>
    <cellStyle name="RowTitles-Detail 2 2 2 4 8 5" xfId="26994"/>
    <cellStyle name="RowTitles-Detail 2 2 2 4 9" xfId="26995"/>
    <cellStyle name="RowTitles-Detail 2 2 2 4 9 2" xfId="26996"/>
    <cellStyle name="RowTitles-Detail 2 2 2 4 9 2 2" xfId="26997"/>
    <cellStyle name="RowTitles-Detail 2 2 2 4_STUD aligned by INSTIT" xfId="26998"/>
    <cellStyle name="RowTitles-Detail 2 2 2 5" xfId="835"/>
    <cellStyle name="RowTitles-Detail 2 2 2 5 10" xfId="26999"/>
    <cellStyle name="RowTitles-Detail 2 2 2 5 2" xfId="836"/>
    <cellStyle name="RowTitles-Detail 2 2 2 5 2 2" xfId="27000"/>
    <cellStyle name="RowTitles-Detail 2 2 2 5 2 2 2" xfId="27001"/>
    <cellStyle name="RowTitles-Detail 2 2 2 5 2 2 2 2" xfId="27002"/>
    <cellStyle name="RowTitles-Detail 2 2 2 5 2 2 2 2 2" xfId="27003"/>
    <cellStyle name="RowTitles-Detail 2 2 2 5 2 2 2 3" xfId="27004"/>
    <cellStyle name="RowTitles-Detail 2 2 2 5 2 2 3" xfId="27005"/>
    <cellStyle name="RowTitles-Detail 2 2 2 5 2 2 3 2" xfId="27006"/>
    <cellStyle name="RowTitles-Detail 2 2 2 5 2 2 3 2 2" xfId="27007"/>
    <cellStyle name="RowTitles-Detail 2 2 2 5 2 2 4" xfId="27008"/>
    <cellStyle name="RowTitles-Detail 2 2 2 5 2 2 4 2" xfId="27009"/>
    <cellStyle name="RowTitles-Detail 2 2 2 5 2 2 5" xfId="27010"/>
    <cellStyle name="RowTitles-Detail 2 2 2 5 2 3" xfId="27011"/>
    <cellStyle name="RowTitles-Detail 2 2 2 5 2 3 2" xfId="27012"/>
    <cellStyle name="RowTitles-Detail 2 2 2 5 2 3 2 2" xfId="27013"/>
    <cellStyle name="RowTitles-Detail 2 2 2 5 2 3 2 2 2" xfId="27014"/>
    <cellStyle name="RowTitles-Detail 2 2 2 5 2 3 2 3" xfId="27015"/>
    <cellStyle name="RowTitles-Detail 2 2 2 5 2 3 3" xfId="27016"/>
    <cellStyle name="RowTitles-Detail 2 2 2 5 2 3 3 2" xfId="27017"/>
    <cellStyle name="RowTitles-Detail 2 2 2 5 2 3 3 2 2" xfId="27018"/>
    <cellStyle name="RowTitles-Detail 2 2 2 5 2 3 4" xfId="27019"/>
    <cellStyle name="RowTitles-Detail 2 2 2 5 2 3 4 2" xfId="27020"/>
    <cellStyle name="RowTitles-Detail 2 2 2 5 2 3 5" xfId="27021"/>
    <cellStyle name="RowTitles-Detail 2 2 2 5 2 4" xfId="27022"/>
    <cellStyle name="RowTitles-Detail 2 2 2 5 2 4 2" xfId="27023"/>
    <cellStyle name="RowTitles-Detail 2 2 2 5 2 5" xfId="27024"/>
    <cellStyle name="RowTitles-Detail 2 2 2 5 2 5 2" xfId="27025"/>
    <cellStyle name="RowTitles-Detail 2 2 2 5 2 5 2 2" xfId="27026"/>
    <cellStyle name="RowTitles-Detail 2 2 2 5 2 5 3" xfId="27027"/>
    <cellStyle name="RowTitles-Detail 2 2 2 5 2 6" xfId="27028"/>
    <cellStyle name="RowTitles-Detail 2 2 2 5 2 6 2" xfId="27029"/>
    <cellStyle name="RowTitles-Detail 2 2 2 5 2 6 2 2" xfId="27030"/>
    <cellStyle name="RowTitles-Detail 2 2 2 5 2 7" xfId="27031"/>
    <cellStyle name="RowTitles-Detail 2 2 2 5 3" xfId="27032"/>
    <cellStyle name="RowTitles-Detail 2 2 2 5 3 2" xfId="27033"/>
    <cellStyle name="RowTitles-Detail 2 2 2 5 3 2 2" xfId="27034"/>
    <cellStyle name="RowTitles-Detail 2 2 2 5 3 2 2 2" xfId="27035"/>
    <cellStyle name="RowTitles-Detail 2 2 2 5 3 2 2 2 2" xfId="27036"/>
    <cellStyle name="RowTitles-Detail 2 2 2 5 3 2 2 3" xfId="27037"/>
    <cellStyle name="RowTitles-Detail 2 2 2 5 3 2 3" xfId="27038"/>
    <cellStyle name="RowTitles-Detail 2 2 2 5 3 2 3 2" xfId="27039"/>
    <cellStyle name="RowTitles-Detail 2 2 2 5 3 2 3 2 2" xfId="27040"/>
    <cellStyle name="RowTitles-Detail 2 2 2 5 3 2 4" xfId="27041"/>
    <cellStyle name="RowTitles-Detail 2 2 2 5 3 2 4 2" xfId="27042"/>
    <cellStyle name="RowTitles-Detail 2 2 2 5 3 2 5" xfId="27043"/>
    <cellStyle name="RowTitles-Detail 2 2 2 5 3 3" xfId="27044"/>
    <cellStyle name="RowTitles-Detail 2 2 2 5 3 3 2" xfId="27045"/>
    <cellStyle name="RowTitles-Detail 2 2 2 5 3 3 2 2" xfId="27046"/>
    <cellStyle name="RowTitles-Detail 2 2 2 5 3 3 2 2 2" xfId="27047"/>
    <cellStyle name="RowTitles-Detail 2 2 2 5 3 3 2 3" xfId="27048"/>
    <cellStyle name="RowTitles-Detail 2 2 2 5 3 3 3" xfId="27049"/>
    <cellStyle name="RowTitles-Detail 2 2 2 5 3 3 3 2" xfId="27050"/>
    <cellStyle name="RowTitles-Detail 2 2 2 5 3 3 3 2 2" xfId="27051"/>
    <cellStyle name="RowTitles-Detail 2 2 2 5 3 3 4" xfId="27052"/>
    <cellStyle name="RowTitles-Detail 2 2 2 5 3 3 4 2" xfId="27053"/>
    <cellStyle name="RowTitles-Detail 2 2 2 5 3 3 5" xfId="27054"/>
    <cellStyle name="RowTitles-Detail 2 2 2 5 3 4" xfId="27055"/>
    <cellStyle name="RowTitles-Detail 2 2 2 5 3 4 2" xfId="27056"/>
    <cellStyle name="RowTitles-Detail 2 2 2 5 3 5" xfId="27057"/>
    <cellStyle name="RowTitles-Detail 2 2 2 5 3 5 2" xfId="27058"/>
    <cellStyle name="RowTitles-Detail 2 2 2 5 3 5 2 2" xfId="27059"/>
    <cellStyle name="RowTitles-Detail 2 2 2 5 3 6" xfId="27060"/>
    <cellStyle name="RowTitles-Detail 2 2 2 5 3 6 2" xfId="27061"/>
    <cellStyle name="RowTitles-Detail 2 2 2 5 3 7" xfId="27062"/>
    <cellStyle name="RowTitles-Detail 2 2 2 5 4" xfId="27063"/>
    <cellStyle name="RowTitles-Detail 2 2 2 5 4 2" xfId="27064"/>
    <cellStyle name="RowTitles-Detail 2 2 2 5 4 2 2" xfId="27065"/>
    <cellStyle name="RowTitles-Detail 2 2 2 5 4 2 2 2" xfId="27066"/>
    <cellStyle name="RowTitles-Detail 2 2 2 5 4 2 2 2 2" xfId="27067"/>
    <cellStyle name="RowTitles-Detail 2 2 2 5 4 2 2 3" xfId="27068"/>
    <cellStyle name="RowTitles-Detail 2 2 2 5 4 2 3" xfId="27069"/>
    <cellStyle name="RowTitles-Detail 2 2 2 5 4 2 3 2" xfId="27070"/>
    <cellStyle name="RowTitles-Detail 2 2 2 5 4 2 3 2 2" xfId="27071"/>
    <cellStyle name="RowTitles-Detail 2 2 2 5 4 2 4" xfId="27072"/>
    <cellStyle name="RowTitles-Detail 2 2 2 5 4 2 4 2" xfId="27073"/>
    <cellStyle name="RowTitles-Detail 2 2 2 5 4 2 5" xfId="27074"/>
    <cellStyle name="RowTitles-Detail 2 2 2 5 4 3" xfId="27075"/>
    <cellStyle name="RowTitles-Detail 2 2 2 5 4 3 2" xfId="27076"/>
    <cellStyle name="RowTitles-Detail 2 2 2 5 4 3 2 2" xfId="27077"/>
    <cellStyle name="RowTitles-Detail 2 2 2 5 4 3 2 2 2" xfId="27078"/>
    <cellStyle name="RowTitles-Detail 2 2 2 5 4 3 2 3" xfId="27079"/>
    <cellStyle name="RowTitles-Detail 2 2 2 5 4 3 3" xfId="27080"/>
    <cellStyle name="RowTitles-Detail 2 2 2 5 4 3 3 2" xfId="27081"/>
    <cellStyle name="RowTitles-Detail 2 2 2 5 4 3 3 2 2" xfId="27082"/>
    <cellStyle name="RowTitles-Detail 2 2 2 5 4 3 4" xfId="27083"/>
    <cellStyle name="RowTitles-Detail 2 2 2 5 4 3 4 2" xfId="27084"/>
    <cellStyle name="RowTitles-Detail 2 2 2 5 4 3 5" xfId="27085"/>
    <cellStyle name="RowTitles-Detail 2 2 2 5 4 4" xfId="27086"/>
    <cellStyle name="RowTitles-Detail 2 2 2 5 4 4 2" xfId="27087"/>
    <cellStyle name="RowTitles-Detail 2 2 2 5 4 5" xfId="27088"/>
    <cellStyle name="RowTitles-Detail 2 2 2 5 4 5 2" xfId="27089"/>
    <cellStyle name="RowTitles-Detail 2 2 2 5 4 5 2 2" xfId="27090"/>
    <cellStyle name="RowTitles-Detail 2 2 2 5 4 5 3" xfId="27091"/>
    <cellStyle name="RowTitles-Detail 2 2 2 5 4 6" xfId="27092"/>
    <cellStyle name="RowTitles-Detail 2 2 2 5 4 6 2" xfId="27093"/>
    <cellStyle name="RowTitles-Detail 2 2 2 5 4 6 2 2" xfId="27094"/>
    <cellStyle name="RowTitles-Detail 2 2 2 5 4 7" xfId="27095"/>
    <cellStyle name="RowTitles-Detail 2 2 2 5 4 7 2" xfId="27096"/>
    <cellStyle name="RowTitles-Detail 2 2 2 5 4 8" xfId="27097"/>
    <cellStyle name="RowTitles-Detail 2 2 2 5 5" xfId="27098"/>
    <cellStyle name="RowTitles-Detail 2 2 2 5 5 2" xfId="27099"/>
    <cellStyle name="RowTitles-Detail 2 2 2 5 5 2 2" xfId="27100"/>
    <cellStyle name="RowTitles-Detail 2 2 2 5 5 2 2 2" xfId="27101"/>
    <cellStyle name="RowTitles-Detail 2 2 2 5 5 2 2 2 2" xfId="27102"/>
    <cellStyle name="RowTitles-Detail 2 2 2 5 5 2 2 3" xfId="27103"/>
    <cellStyle name="RowTitles-Detail 2 2 2 5 5 2 3" xfId="27104"/>
    <cellStyle name="RowTitles-Detail 2 2 2 5 5 2 3 2" xfId="27105"/>
    <cellStyle name="RowTitles-Detail 2 2 2 5 5 2 3 2 2" xfId="27106"/>
    <cellStyle name="RowTitles-Detail 2 2 2 5 5 2 4" xfId="27107"/>
    <cellStyle name="RowTitles-Detail 2 2 2 5 5 2 4 2" xfId="27108"/>
    <cellStyle name="RowTitles-Detail 2 2 2 5 5 2 5" xfId="27109"/>
    <cellStyle name="RowTitles-Detail 2 2 2 5 5 3" xfId="27110"/>
    <cellStyle name="RowTitles-Detail 2 2 2 5 5 3 2" xfId="27111"/>
    <cellStyle name="RowTitles-Detail 2 2 2 5 5 3 2 2" xfId="27112"/>
    <cellStyle name="RowTitles-Detail 2 2 2 5 5 3 2 2 2" xfId="27113"/>
    <cellStyle name="RowTitles-Detail 2 2 2 5 5 3 2 3" xfId="27114"/>
    <cellStyle name="RowTitles-Detail 2 2 2 5 5 3 3" xfId="27115"/>
    <cellStyle name="RowTitles-Detail 2 2 2 5 5 3 3 2" xfId="27116"/>
    <cellStyle name="RowTitles-Detail 2 2 2 5 5 3 3 2 2" xfId="27117"/>
    <cellStyle name="RowTitles-Detail 2 2 2 5 5 3 4" xfId="27118"/>
    <cellStyle name="RowTitles-Detail 2 2 2 5 5 3 4 2" xfId="27119"/>
    <cellStyle name="RowTitles-Detail 2 2 2 5 5 3 5" xfId="27120"/>
    <cellStyle name="RowTitles-Detail 2 2 2 5 5 4" xfId="27121"/>
    <cellStyle name="RowTitles-Detail 2 2 2 5 5 4 2" xfId="27122"/>
    <cellStyle name="RowTitles-Detail 2 2 2 5 5 4 2 2" xfId="27123"/>
    <cellStyle name="RowTitles-Detail 2 2 2 5 5 4 3" xfId="27124"/>
    <cellStyle name="RowTitles-Detail 2 2 2 5 5 5" xfId="27125"/>
    <cellStyle name="RowTitles-Detail 2 2 2 5 5 5 2" xfId="27126"/>
    <cellStyle name="RowTitles-Detail 2 2 2 5 5 5 2 2" xfId="27127"/>
    <cellStyle name="RowTitles-Detail 2 2 2 5 5 6" xfId="27128"/>
    <cellStyle name="RowTitles-Detail 2 2 2 5 5 6 2" xfId="27129"/>
    <cellStyle name="RowTitles-Detail 2 2 2 5 5 7" xfId="27130"/>
    <cellStyle name="RowTitles-Detail 2 2 2 5 6" xfId="27131"/>
    <cellStyle name="RowTitles-Detail 2 2 2 5 6 2" xfId="27132"/>
    <cellStyle name="RowTitles-Detail 2 2 2 5 6 2 2" xfId="27133"/>
    <cellStyle name="RowTitles-Detail 2 2 2 5 6 2 2 2" xfId="27134"/>
    <cellStyle name="RowTitles-Detail 2 2 2 5 6 2 2 2 2" xfId="27135"/>
    <cellStyle name="RowTitles-Detail 2 2 2 5 6 2 2 3" xfId="27136"/>
    <cellStyle name="RowTitles-Detail 2 2 2 5 6 2 3" xfId="27137"/>
    <cellStyle name="RowTitles-Detail 2 2 2 5 6 2 3 2" xfId="27138"/>
    <cellStyle name="RowTitles-Detail 2 2 2 5 6 2 3 2 2" xfId="27139"/>
    <cellStyle name="RowTitles-Detail 2 2 2 5 6 2 4" xfId="27140"/>
    <cellStyle name="RowTitles-Detail 2 2 2 5 6 2 4 2" xfId="27141"/>
    <cellStyle name="RowTitles-Detail 2 2 2 5 6 2 5" xfId="27142"/>
    <cellStyle name="RowTitles-Detail 2 2 2 5 6 3" xfId="27143"/>
    <cellStyle name="RowTitles-Detail 2 2 2 5 6 3 2" xfId="27144"/>
    <cellStyle name="RowTitles-Detail 2 2 2 5 6 3 2 2" xfId="27145"/>
    <cellStyle name="RowTitles-Detail 2 2 2 5 6 3 2 2 2" xfId="27146"/>
    <cellStyle name="RowTitles-Detail 2 2 2 5 6 3 2 3" xfId="27147"/>
    <cellStyle name="RowTitles-Detail 2 2 2 5 6 3 3" xfId="27148"/>
    <cellStyle name="RowTitles-Detail 2 2 2 5 6 3 3 2" xfId="27149"/>
    <cellStyle name="RowTitles-Detail 2 2 2 5 6 3 3 2 2" xfId="27150"/>
    <cellStyle name="RowTitles-Detail 2 2 2 5 6 3 4" xfId="27151"/>
    <cellStyle name="RowTitles-Detail 2 2 2 5 6 3 4 2" xfId="27152"/>
    <cellStyle name="RowTitles-Detail 2 2 2 5 6 3 5" xfId="27153"/>
    <cellStyle name="RowTitles-Detail 2 2 2 5 6 4" xfId="27154"/>
    <cellStyle name="RowTitles-Detail 2 2 2 5 6 4 2" xfId="27155"/>
    <cellStyle name="RowTitles-Detail 2 2 2 5 6 4 2 2" xfId="27156"/>
    <cellStyle name="RowTitles-Detail 2 2 2 5 6 4 3" xfId="27157"/>
    <cellStyle name="RowTitles-Detail 2 2 2 5 6 5" xfId="27158"/>
    <cellStyle name="RowTitles-Detail 2 2 2 5 6 5 2" xfId="27159"/>
    <cellStyle name="RowTitles-Detail 2 2 2 5 6 5 2 2" xfId="27160"/>
    <cellStyle name="RowTitles-Detail 2 2 2 5 6 6" xfId="27161"/>
    <cellStyle name="RowTitles-Detail 2 2 2 5 6 6 2" xfId="27162"/>
    <cellStyle name="RowTitles-Detail 2 2 2 5 6 7" xfId="27163"/>
    <cellStyle name="RowTitles-Detail 2 2 2 5 7" xfId="27164"/>
    <cellStyle name="RowTitles-Detail 2 2 2 5 7 2" xfId="27165"/>
    <cellStyle name="RowTitles-Detail 2 2 2 5 7 2 2" xfId="27166"/>
    <cellStyle name="RowTitles-Detail 2 2 2 5 7 2 2 2" xfId="27167"/>
    <cellStyle name="RowTitles-Detail 2 2 2 5 7 2 3" xfId="27168"/>
    <cellStyle name="RowTitles-Detail 2 2 2 5 7 3" xfId="27169"/>
    <cellStyle name="RowTitles-Detail 2 2 2 5 7 3 2" xfId="27170"/>
    <cellStyle name="RowTitles-Detail 2 2 2 5 7 3 2 2" xfId="27171"/>
    <cellStyle name="RowTitles-Detail 2 2 2 5 7 4" xfId="27172"/>
    <cellStyle name="RowTitles-Detail 2 2 2 5 7 4 2" xfId="27173"/>
    <cellStyle name="RowTitles-Detail 2 2 2 5 7 5" xfId="27174"/>
    <cellStyle name="RowTitles-Detail 2 2 2 5 8" xfId="27175"/>
    <cellStyle name="RowTitles-Detail 2 2 2 5 8 2" xfId="27176"/>
    <cellStyle name="RowTitles-Detail 2 2 2 5 9" xfId="27177"/>
    <cellStyle name="RowTitles-Detail 2 2 2 5 9 2" xfId="27178"/>
    <cellStyle name="RowTitles-Detail 2 2 2 5 9 2 2" xfId="27179"/>
    <cellStyle name="RowTitles-Detail 2 2 2 5_STUD aligned by INSTIT" xfId="27180"/>
    <cellStyle name="RowTitles-Detail 2 2 2 6" xfId="837"/>
    <cellStyle name="RowTitles-Detail 2 2 2 6 2" xfId="27181"/>
    <cellStyle name="RowTitles-Detail 2 2 2 6 2 2" xfId="27182"/>
    <cellStyle name="RowTitles-Detail 2 2 2 6 2 2 2" xfId="27183"/>
    <cellStyle name="RowTitles-Detail 2 2 2 6 2 2 2 2" xfId="27184"/>
    <cellStyle name="RowTitles-Detail 2 2 2 6 2 2 3" xfId="27185"/>
    <cellStyle name="RowTitles-Detail 2 2 2 6 2 3" xfId="27186"/>
    <cellStyle name="RowTitles-Detail 2 2 2 6 2 3 2" xfId="27187"/>
    <cellStyle name="RowTitles-Detail 2 2 2 6 2 3 2 2" xfId="27188"/>
    <cellStyle name="RowTitles-Detail 2 2 2 6 2 4" xfId="27189"/>
    <cellStyle name="RowTitles-Detail 2 2 2 6 2 4 2" xfId="27190"/>
    <cellStyle name="RowTitles-Detail 2 2 2 6 2 5" xfId="27191"/>
    <cellStyle name="RowTitles-Detail 2 2 2 6 3" xfId="27192"/>
    <cellStyle name="RowTitles-Detail 2 2 2 6 3 2" xfId="27193"/>
    <cellStyle name="RowTitles-Detail 2 2 2 6 3 2 2" xfId="27194"/>
    <cellStyle name="RowTitles-Detail 2 2 2 6 3 2 2 2" xfId="27195"/>
    <cellStyle name="RowTitles-Detail 2 2 2 6 3 2 3" xfId="27196"/>
    <cellStyle name="RowTitles-Detail 2 2 2 6 3 3" xfId="27197"/>
    <cellStyle name="RowTitles-Detail 2 2 2 6 3 3 2" xfId="27198"/>
    <cellStyle name="RowTitles-Detail 2 2 2 6 3 3 2 2" xfId="27199"/>
    <cellStyle name="RowTitles-Detail 2 2 2 6 3 4" xfId="27200"/>
    <cellStyle name="RowTitles-Detail 2 2 2 6 3 4 2" xfId="27201"/>
    <cellStyle name="RowTitles-Detail 2 2 2 6 3 5" xfId="27202"/>
    <cellStyle name="RowTitles-Detail 2 2 2 6 4" xfId="27203"/>
    <cellStyle name="RowTitles-Detail 2 2 2 6 4 2" xfId="27204"/>
    <cellStyle name="RowTitles-Detail 2 2 2 6 5" xfId="27205"/>
    <cellStyle name="RowTitles-Detail 2 2 2 6 5 2" xfId="27206"/>
    <cellStyle name="RowTitles-Detail 2 2 2 6 5 2 2" xfId="27207"/>
    <cellStyle name="RowTitles-Detail 2 2 2 6 5 3" xfId="27208"/>
    <cellStyle name="RowTitles-Detail 2 2 2 6 6" xfId="27209"/>
    <cellStyle name="RowTitles-Detail 2 2 2 6 6 2" xfId="27210"/>
    <cellStyle name="RowTitles-Detail 2 2 2 6 6 2 2" xfId="27211"/>
    <cellStyle name="RowTitles-Detail 2 2 2 6 7" xfId="27212"/>
    <cellStyle name="RowTitles-Detail 2 2 2 7" xfId="27213"/>
    <cellStyle name="RowTitles-Detail 2 2 2 7 2" xfId="27214"/>
    <cellStyle name="RowTitles-Detail 2 2 2 7 2 2" xfId="27215"/>
    <cellStyle name="RowTitles-Detail 2 2 2 7 2 2 2" xfId="27216"/>
    <cellStyle name="RowTitles-Detail 2 2 2 7 2 2 2 2" xfId="27217"/>
    <cellStyle name="RowTitles-Detail 2 2 2 7 2 2 3" xfId="27218"/>
    <cellStyle name="RowTitles-Detail 2 2 2 7 2 3" xfId="27219"/>
    <cellStyle name="RowTitles-Detail 2 2 2 7 2 3 2" xfId="27220"/>
    <cellStyle name="RowTitles-Detail 2 2 2 7 2 3 2 2" xfId="27221"/>
    <cellStyle name="RowTitles-Detail 2 2 2 7 2 4" xfId="27222"/>
    <cellStyle name="RowTitles-Detail 2 2 2 7 2 4 2" xfId="27223"/>
    <cellStyle name="RowTitles-Detail 2 2 2 7 2 5" xfId="27224"/>
    <cellStyle name="RowTitles-Detail 2 2 2 7 3" xfId="27225"/>
    <cellStyle name="RowTitles-Detail 2 2 2 7 3 2" xfId="27226"/>
    <cellStyle name="RowTitles-Detail 2 2 2 7 3 2 2" xfId="27227"/>
    <cellStyle name="RowTitles-Detail 2 2 2 7 3 2 2 2" xfId="27228"/>
    <cellStyle name="RowTitles-Detail 2 2 2 7 3 2 3" xfId="27229"/>
    <cellStyle name="RowTitles-Detail 2 2 2 7 3 3" xfId="27230"/>
    <cellStyle name="RowTitles-Detail 2 2 2 7 3 3 2" xfId="27231"/>
    <cellStyle name="RowTitles-Detail 2 2 2 7 3 3 2 2" xfId="27232"/>
    <cellStyle name="RowTitles-Detail 2 2 2 7 3 4" xfId="27233"/>
    <cellStyle name="RowTitles-Detail 2 2 2 7 3 4 2" xfId="27234"/>
    <cellStyle name="RowTitles-Detail 2 2 2 7 3 5" xfId="27235"/>
    <cellStyle name="RowTitles-Detail 2 2 2 7 4" xfId="27236"/>
    <cellStyle name="RowTitles-Detail 2 2 2 7 4 2" xfId="27237"/>
    <cellStyle name="RowTitles-Detail 2 2 2 7 5" xfId="27238"/>
    <cellStyle name="RowTitles-Detail 2 2 2 7 5 2" xfId="27239"/>
    <cellStyle name="RowTitles-Detail 2 2 2 7 5 2 2" xfId="27240"/>
    <cellStyle name="RowTitles-Detail 2 2 2 7 6" xfId="27241"/>
    <cellStyle name="RowTitles-Detail 2 2 2 7 6 2" xfId="27242"/>
    <cellStyle name="RowTitles-Detail 2 2 2 7 7" xfId="27243"/>
    <cellStyle name="RowTitles-Detail 2 2 2 8" xfId="27244"/>
    <cellStyle name="RowTitles-Detail 2 2 2 8 2" xfId="27245"/>
    <cellStyle name="RowTitles-Detail 2 2 2 8 2 2" xfId="27246"/>
    <cellStyle name="RowTitles-Detail 2 2 2 8 2 2 2" xfId="27247"/>
    <cellStyle name="RowTitles-Detail 2 2 2 8 2 2 2 2" xfId="27248"/>
    <cellStyle name="RowTitles-Detail 2 2 2 8 2 2 3" xfId="27249"/>
    <cellStyle name="RowTitles-Detail 2 2 2 8 2 3" xfId="27250"/>
    <cellStyle name="RowTitles-Detail 2 2 2 8 2 3 2" xfId="27251"/>
    <cellStyle name="RowTitles-Detail 2 2 2 8 2 3 2 2" xfId="27252"/>
    <cellStyle name="RowTitles-Detail 2 2 2 8 2 4" xfId="27253"/>
    <cellStyle name="RowTitles-Detail 2 2 2 8 2 4 2" xfId="27254"/>
    <cellStyle name="RowTitles-Detail 2 2 2 8 2 5" xfId="27255"/>
    <cellStyle name="RowTitles-Detail 2 2 2 8 3" xfId="27256"/>
    <cellStyle name="RowTitles-Detail 2 2 2 8 3 2" xfId="27257"/>
    <cellStyle name="RowTitles-Detail 2 2 2 8 3 2 2" xfId="27258"/>
    <cellStyle name="RowTitles-Detail 2 2 2 8 3 2 2 2" xfId="27259"/>
    <cellStyle name="RowTitles-Detail 2 2 2 8 3 2 3" xfId="27260"/>
    <cellStyle name="RowTitles-Detail 2 2 2 8 3 3" xfId="27261"/>
    <cellStyle name="RowTitles-Detail 2 2 2 8 3 3 2" xfId="27262"/>
    <cellStyle name="RowTitles-Detail 2 2 2 8 3 3 2 2" xfId="27263"/>
    <cellStyle name="RowTitles-Detail 2 2 2 8 3 4" xfId="27264"/>
    <cellStyle name="RowTitles-Detail 2 2 2 8 3 4 2" xfId="27265"/>
    <cellStyle name="RowTitles-Detail 2 2 2 8 3 5" xfId="27266"/>
    <cellStyle name="RowTitles-Detail 2 2 2 8 4" xfId="27267"/>
    <cellStyle name="RowTitles-Detail 2 2 2 8 4 2" xfId="27268"/>
    <cellStyle name="RowTitles-Detail 2 2 2 8 5" xfId="27269"/>
    <cellStyle name="RowTitles-Detail 2 2 2 8 5 2" xfId="27270"/>
    <cellStyle name="RowTitles-Detail 2 2 2 8 5 2 2" xfId="27271"/>
    <cellStyle name="RowTitles-Detail 2 2 2 8 5 3" xfId="27272"/>
    <cellStyle name="RowTitles-Detail 2 2 2 8 6" xfId="27273"/>
    <cellStyle name="RowTitles-Detail 2 2 2 8 6 2" xfId="27274"/>
    <cellStyle name="RowTitles-Detail 2 2 2 8 6 2 2" xfId="27275"/>
    <cellStyle name="RowTitles-Detail 2 2 2 8 7" xfId="27276"/>
    <cellStyle name="RowTitles-Detail 2 2 2 8 7 2" xfId="27277"/>
    <cellStyle name="RowTitles-Detail 2 2 2 8 8" xfId="27278"/>
    <cellStyle name="RowTitles-Detail 2 2 2 9" xfId="27279"/>
    <cellStyle name="RowTitles-Detail 2 2 2 9 2" xfId="27280"/>
    <cellStyle name="RowTitles-Detail 2 2 2 9 2 2" xfId="27281"/>
    <cellStyle name="RowTitles-Detail 2 2 2 9 2 2 2" xfId="27282"/>
    <cellStyle name="RowTitles-Detail 2 2 2 9 2 2 2 2" xfId="27283"/>
    <cellStyle name="RowTitles-Detail 2 2 2 9 2 2 3" xfId="27284"/>
    <cellStyle name="RowTitles-Detail 2 2 2 9 2 3" xfId="27285"/>
    <cellStyle name="RowTitles-Detail 2 2 2 9 2 3 2" xfId="27286"/>
    <cellStyle name="RowTitles-Detail 2 2 2 9 2 3 2 2" xfId="27287"/>
    <cellStyle name="RowTitles-Detail 2 2 2 9 2 4" xfId="27288"/>
    <cellStyle name="RowTitles-Detail 2 2 2 9 2 4 2" xfId="27289"/>
    <cellStyle name="RowTitles-Detail 2 2 2 9 2 5" xfId="27290"/>
    <cellStyle name="RowTitles-Detail 2 2 2 9 3" xfId="27291"/>
    <cellStyle name="RowTitles-Detail 2 2 2 9 3 2" xfId="27292"/>
    <cellStyle name="RowTitles-Detail 2 2 2 9 3 2 2" xfId="27293"/>
    <cellStyle name="RowTitles-Detail 2 2 2 9 3 2 2 2" xfId="27294"/>
    <cellStyle name="RowTitles-Detail 2 2 2 9 3 2 3" xfId="27295"/>
    <cellStyle name="RowTitles-Detail 2 2 2 9 3 3" xfId="27296"/>
    <cellStyle name="RowTitles-Detail 2 2 2 9 3 3 2" xfId="27297"/>
    <cellStyle name="RowTitles-Detail 2 2 2 9 3 3 2 2" xfId="27298"/>
    <cellStyle name="RowTitles-Detail 2 2 2 9 3 4" xfId="27299"/>
    <cellStyle name="RowTitles-Detail 2 2 2 9 3 4 2" xfId="27300"/>
    <cellStyle name="RowTitles-Detail 2 2 2 9 3 5" xfId="27301"/>
    <cellStyle name="RowTitles-Detail 2 2 2 9 4" xfId="27302"/>
    <cellStyle name="RowTitles-Detail 2 2 2 9 4 2" xfId="27303"/>
    <cellStyle name="RowTitles-Detail 2 2 2 9 4 2 2" xfId="27304"/>
    <cellStyle name="RowTitles-Detail 2 2 2 9 4 3" xfId="27305"/>
    <cellStyle name="RowTitles-Detail 2 2 2 9 5" xfId="27306"/>
    <cellStyle name="RowTitles-Detail 2 2 2 9 5 2" xfId="27307"/>
    <cellStyle name="RowTitles-Detail 2 2 2 9 5 2 2" xfId="27308"/>
    <cellStyle name="RowTitles-Detail 2 2 2 9 6" xfId="27309"/>
    <cellStyle name="RowTitles-Detail 2 2 2 9 6 2" xfId="27310"/>
    <cellStyle name="RowTitles-Detail 2 2 2 9 7" xfId="27311"/>
    <cellStyle name="RowTitles-Detail 2 2 2_STUD aligned by INSTIT" xfId="27312"/>
    <cellStyle name="RowTitles-Detail 2 2 3" xfId="304"/>
    <cellStyle name="RowTitles-Detail 2 2 3 10" xfId="27313"/>
    <cellStyle name="RowTitles-Detail 2 2 3 10 2" xfId="27314"/>
    <cellStyle name="RowTitles-Detail 2 2 3 10 2 2" xfId="27315"/>
    <cellStyle name="RowTitles-Detail 2 2 3 10 2 2 2" xfId="27316"/>
    <cellStyle name="RowTitles-Detail 2 2 3 10 2 3" xfId="27317"/>
    <cellStyle name="RowTitles-Detail 2 2 3 10 3" xfId="27318"/>
    <cellStyle name="RowTitles-Detail 2 2 3 10 3 2" xfId="27319"/>
    <cellStyle name="RowTitles-Detail 2 2 3 10 3 2 2" xfId="27320"/>
    <cellStyle name="RowTitles-Detail 2 2 3 10 4" xfId="27321"/>
    <cellStyle name="RowTitles-Detail 2 2 3 10 4 2" xfId="27322"/>
    <cellStyle name="RowTitles-Detail 2 2 3 10 5" xfId="27323"/>
    <cellStyle name="RowTitles-Detail 2 2 3 11" xfId="27324"/>
    <cellStyle name="RowTitles-Detail 2 2 3 11 2" xfId="27325"/>
    <cellStyle name="RowTitles-Detail 2 2 3 12" xfId="27326"/>
    <cellStyle name="RowTitles-Detail 2 2 3 12 2" xfId="27327"/>
    <cellStyle name="RowTitles-Detail 2 2 3 12 2 2" xfId="27328"/>
    <cellStyle name="RowTitles-Detail 2 2 3 13" xfId="27329"/>
    <cellStyle name="RowTitles-Detail 2 2 3 2" xfId="838"/>
    <cellStyle name="RowTitles-Detail 2 2 3 2 10" xfId="27330"/>
    <cellStyle name="RowTitles-Detail 2 2 3 2 2" xfId="839"/>
    <cellStyle name="RowTitles-Detail 2 2 3 2 2 2" xfId="27331"/>
    <cellStyle name="RowTitles-Detail 2 2 3 2 2 2 2" xfId="27332"/>
    <cellStyle name="RowTitles-Detail 2 2 3 2 2 2 2 2" xfId="27333"/>
    <cellStyle name="RowTitles-Detail 2 2 3 2 2 2 2 2 2" xfId="27334"/>
    <cellStyle name="RowTitles-Detail 2 2 3 2 2 2 2 3" xfId="27335"/>
    <cellStyle name="RowTitles-Detail 2 2 3 2 2 2 3" xfId="27336"/>
    <cellStyle name="RowTitles-Detail 2 2 3 2 2 2 3 2" xfId="27337"/>
    <cellStyle name="RowTitles-Detail 2 2 3 2 2 2 3 2 2" xfId="27338"/>
    <cellStyle name="RowTitles-Detail 2 2 3 2 2 2 4" xfId="27339"/>
    <cellStyle name="RowTitles-Detail 2 2 3 2 2 2 4 2" xfId="27340"/>
    <cellStyle name="RowTitles-Detail 2 2 3 2 2 2 5" xfId="27341"/>
    <cellStyle name="RowTitles-Detail 2 2 3 2 2 3" xfId="27342"/>
    <cellStyle name="RowTitles-Detail 2 2 3 2 2 3 2" xfId="27343"/>
    <cellStyle name="RowTitles-Detail 2 2 3 2 2 3 2 2" xfId="27344"/>
    <cellStyle name="RowTitles-Detail 2 2 3 2 2 3 2 2 2" xfId="27345"/>
    <cellStyle name="RowTitles-Detail 2 2 3 2 2 3 2 3" xfId="27346"/>
    <cellStyle name="RowTitles-Detail 2 2 3 2 2 3 3" xfId="27347"/>
    <cellStyle name="RowTitles-Detail 2 2 3 2 2 3 3 2" xfId="27348"/>
    <cellStyle name="RowTitles-Detail 2 2 3 2 2 3 3 2 2" xfId="27349"/>
    <cellStyle name="RowTitles-Detail 2 2 3 2 2 3 4" xfId="27350"/>
    <cellStyle name="RowTitles-Detail 2 2 3 2 2 3 4 2" xfId="27351"/>
    <cellStyle name="RowTitles-Detail 2 2 3 2 2 3 5" xfId="27352"/>
    <cellStyle name="RowTitles-Detail 2 2 3 2 2 4" xfId="27353"/>
    <cellStyle name="RowTitles-Detail 2 2 3 2 2 4 2" xfId="27354"/>
    <cellStyle name="RowTitles-Detail 2 2 3 2 2 5" xfId="27355"/>
    <cellStyle name="RowTitles-Detail 2 2 3 2 2 5 2" xfId="27356"/>
    <cellStyle name="RowTitles-Detail 2 2 3 2 2 5 2 2" xfId="27357"/>
    <cellStyle name="RowTitles-Detail 2 2 3 2 2 6" xfId="27358"/>
    <cellStyle name="RowTitles-Detail 2 2 3 2 3" xfId="27359"/>
    <cellStyle name="RowTitles-Detail 2 2 3 2 3 2" xfId="27360"/>
    <cellStyle name="RowTitles-Detail 2 2 3 2 3 2 2" xfId="27361"/>
    <cellStyle name="RowTitles-Detail 2 2 3 2 3 2 2 2" xfId="27362"/>
    <cellStyle name="RowTitles-Detail 2 2 3 2 3 2 2 2 2" xfId="27363"/>
    <cellStyle name="RowTitles-Detail 2 2 3 2 3 2 2 3" xfId="27364"/>
    <cellStyle name="RowTitles-Detail 2 2 3 2 3 2 3" xfId="27365"/>
    <cellStyle name="RowTitles-Detail 2 2 3 2 3 2 3 2" xfId="27366"/>
    <cellStyle name="RowTitles-Detail 2 2 3 2 3 2 3 2 2" xfId="27367"/>
    <cellStyle name="RowTitles-Detail 2 2 3 2 3 2 4" xfId="27368"/>
    <cellStyle name="RowTitles-Detail 2 2 3 2 3 2 4 2" xfId="27369"/>
    <cellStyle name="RowTitles-Detail 2 2 3 2 3 2 5" xfId="27370"/>
    <cellStyle name="RowTitles-Detail 2 2 3 2 3 3" xfId="27371"/>
    <cellStyle name="RowTitles-Detail 2 2 3 2 3 3 2" xfId="27372"/>
    <cellStyle name="RowTitles-Detail 2 2 3 2 3 3 2 2" xfId="27373"/>
    <cellStyle name="RowTitles-Detail 2 2 3 2 3 3 2 2 2" xfId="27374"/>
    <cellStyle name="RowTitles-Detail 2 2 3 2 3 3 2 3" xfId="27375"/>
    <cellStyle name="RowTitles-Detail 2 2 3 2 3 3 3" xfId="27376"/>
    <cellStyle name="RowTitles-Detail 2 2 3 2 3 3 3 2" xfId="27377"/>
    <cellStyle name="RowTitles-Detail 2 2 3 2 3 3 3 2 2" xfId="27378"/>
    <cellStyle name="RowTitles-Detail 2 2 3 2 3 3 4" xfId="27379"/>
    <cellStyle name="RowTitles-Detail 2 2 3 2 3 3 4 2" xfId="27380"/>
    <cellStyle name="RowTitles-Detail 2 2 3 2 3 3 5" xfId="27381"/>
    <cellStyle name="RowTitles-Detail 2 2 3 2 3 4" xfId="27382"/>
    <cellStyle name="RowTitles-Detail 2 2 3 2 3 4 2" xfId="27383"/>
    <cellStyle name="RowTitles-Detail 2 2 3 2 3 5" xfId="27384"/>
    <cellStyle name="RowTitles-Detail 2 2 3 2 3 5 2" xfId="27385"/>
    <cellStyle name="RowTitles-Detail 2 2 3 2 3 5 2 2" xfId="27386"/>
    <cellStyle name="RowTitles-Detail 2 2 3 2 3 5 3" xfId="27387"/>
    <cellStyle name="RowTitles-Detail 2 2 3 2 3 6" xfId="27388"/>
    <cellStyle name="RowTitles-Detail 2 2 3 2 3 6 2" xfId="27389"/>
    <cellStyle name="RowTitles-Detail 2 2 3 2 3 6 2 2" xfId="27390"/>
    <cellStyle name="RowTitles-Detail 2 2 3 2 3 7" xfId="27391"/>
    <cellStyle name="RowTitles-Detail 2 2 3 2 3 7 2" xfId="27392"/>
    <cellStyle name="RowTitles-Detail 2 2 3 2 3 8" xfId="27393"/>
    <cellStyle name="RowTitles-Detail 2 2 3 2 4" xfId="27394"/>
    <cellStyle name="RowTitles-Detail 2 2 3 2 4 2" xfId="27395"/>
    <cellStyle name="RowTitles-Detail 2 2 3 2 4 2 2" xfId="27396"/>
    <cellStyle name="RowTitles-Detail 2 2 3 2 4 2 2 2" xfId="27397"/>
    <cellStyle name="RowTitles-Detail 2 2 3 2 4 2 2 2 2" xfId="27398"/>
    <cellStyle name="RowTitles-Detail 2 2 3 2 4 2 2 3" xfId="27399"/>
    <cellStyle name="RowTitles-Detail 2 2 3 2 4 2 3" xfId="27400"/>
    <cellStyle name="RowTitles-Detail 2 2 3 2 4 2 3 2" xfId="27401"/>
    <cellStyle name="RowTitles-Detail 2 2 3 2 4 2 3 2 2" xfId="27402"/>
    <cellStyle name="RowTitles-Detail 2 2 3 2 4 2 4" xfId="27403"/>
    <cellStyle name="RowTitles-Detail 2 2 3 2 4 2 4 2" xfId="27404"/>
    <cellStyle name="RowTitles-Detail 2 2 3 2 4 2 5" xfId="27405"/>
    <cellStyle name="RowTitles-Detail 2 2 3 2 4 3" xfId="27406"/>
    <cellStyle name="RowTitles-Detail 2 2 3 2 4 3 2" xfId="27407"/>
    <cellStyle name="RowTitles-Detail 2 2 3 2 4 3 2 2" xfId="27408"/>
    <cellStyle name="RowTitles-Detail 2 2 3 2 4 3 2 2 2" xfId="27409"/>
    <cellStyle name="RowTitles-Detail 2 2 3 2 4 3 2 3" xfId="27410"/>
    <cellStyle name="RowTitles-Detail 2 2 3 2 4 3 3" xfId="27411"/>
    <cellStyle name="RowTitles-Detail 2 2 3 2 4 3 3 2" xfId="27412"/>
    <cellStyle name="RowTitles-Detail 2 2 3 2 4 3 3 2 2" xfId="27413"/>
    <cellStyle name="RowTitles-Detail 2 2 3 2 4 3 4" xfId="27414"/>
    <cellStyle name="RowTitles-Detail 2 2 3 2 4 3 4 2" xfId="27415"/>
    <cellStyle name="RowTitles-Detail 2 2 3 2 4 3 5" xfId="27416"/>
    <cellStyle name="RowTitles-Detail 2 2 3 2 4 4" xfId="27417"/>
    <cellStyle name="RowTitles-Detail 2 2 3 2 4 4 2" xfId="27418"/>
    <cellStyle name="RowTitles-Detail 2 2 3 2 4 4 2 2" xfId="27419"/>
    <cellStyle name="RowTitles-Detail 2 2 3 2 4 4 3" xfId="27420"/>
    <cellStyle name="RowTitles-Detail 2 2 3 2 4 5" xfId="27421"/>
    <cellStyle name="RowTitles-Detail 2 2 3 2 4 5 2" xfId="27422"/>
    <cellStyle name="RowTitles-Detail 2 2 3 2 4 5 2 2" xfId="27423"/>
    <cellStyle name="RowTitles-Detail 2 2 3 2 4 6" xfId="27424"/>
    <cellStyle name="RowTitles-Detail 2 2 3 2 4 6 2" xfId="27425"/>
    <cellStyle name="RowTitles-Detail 2 2 3 2 4 7" xfId="27426"/>
    <cellStyle name="RowTitles-Detail 2 2 3 2 5" xfId="27427"/>
    <cellStyle name="RowTitles-Detail 2 2 3 2 5 2" xfId="27428"/>
    <cellStyle name="RowTitles-Detail 2 2 3 2 5 2 2" xfId="27429"/>
    <cellStyle name="RowTitles-Detail 2 2 3 2 5 2 2 2" xfId="27430"/>
    <cellStyle name="RowTitles-Detail 2 2 3 2 5 2 2 2 2" xfId="27431"/>
    <cellStyle name="RowTitles-Detail 2 2 3 2 5 2 2 3" xfId="27432"/>
    <cellStyle name="RowTitles-Detail 2 2 3 2 5 2 3" xfId="27433"/>
    <cellStyle name="RowTitles-Detail 2 2 3 2 5 2 3 2" xfId="27434"/>
    <cellStyle name="RowTitles-Detail 2 2 3 2 5 2 3 2 2" xfId="27435"/>
    <cellStyle name="RowTitles-Detail 2 2 3 2 5 2 4" xfId="27436"/>
    <cellStyle name="RowTitles-Detail 2 2 3 2 5 2 4 2" xfId="27437"/>
    <cellStyle name="RowTitles-Detail 2 2 3 2 5 2 5" xfId="27438"/>
    <cellStyle name="RowTitles-Detail 2 2 3 2 5 3" xfId="27439"/>
    <cellStyle name="RowTitles-Detail 2 2 3 2 5 3 2" xfId="27440"/>
    <cellStyle name="RowTitles-Detail 2 2 3 2 5 3 2 2" xfId="27441"/>
    <cellStyle name="RowTitles-Detail 2 2 3 2 5 3 2 2 2" xfId="27442"/>
    <cellStyle name="RowTitles-Detail 2 2 3 2 5 3 2 3" xfId="27443"/>
    <cellStyle name="RowTitles-Detail 2 2 3 2 5 3 3" xfId="27444"/>
    <cellStyle name="RowTitles-Detail 2 2 3 2 5 3 3 2" xfId="27445"/>
    <cellStyle name="RowTitles-Detail 2 2 3 2 5 3 3 2 2" xfId="27446"/>
    <cellStyle name="RowTitles-Detail 2 2 3 2 5 3 4" xfId="27447"/>
    <cellStyle name="RowTitles-Detail 2 2 3 2 5 3 4 2" xfId="27448"/>
    <cellStyle name="RowTitles-Detail 2 2 3 2 5 3 5" xfId="27449"/>
    <cellStyle name="RowTitles-Detail 2 2 3 2 5 4" xfId="27450"/>
    <cellStyle name="RowTitles-Detail 2 2 3 2 5 4 2" xfId="27451"/>
    <cellStyle name="RowTitles-Detail 2 2 3 2 5 4 2 2" xfId="27452"/>
    <cellStyle name="RowTitles-Detail 2 2 3 2 5 4 3" xfId="27453"/>
    <cellStyle name="RowTitles-Detail 2 2 3 2 5 5" xfId="27454"/>
    <cellStyle name="RowTitles-Detail 2 2 3 2 5 5 2" xfId="27455"/>
    <cellStyle name="RowTitles-Detail 2 2 3 2 5 5 2 2" xfId="27456"/>
    <cellStyle name="RowTitles-Detail 2 2 3 2 5 6" xfId="27457"/>
    <cellStyle name="RowTitles-Detail 2 2 3 2 5 6 2" xfId="27458"/>
    <cellStyle name="RowTitles-Detail 2 2 3 2 5 7" xfId="27459"/>
    <cellStyle name="RowTitles-Detail 2 2 3 2 6" xfId="27460"/>
    <cellStyle name="RowTitles-Detail 2 2 3 2 6 2" xfId="27461"/>
    <cellStyle name="RowTitles-Detail 2 2 3 2 6 2 2" xfId="27462"/>
    <cellStyle name="RowTitles-Detail 2 2 3 2 6 2 2 2" xfId="27463"/>
    <cellStyle name="RowTitles-Detail 2 2 3 2 6 2 2 2 2" xfId="27464"/>
    <cellStyle name="RowTitles-Detail 2 2 3 2 6 2 2 3" xfId="27465"/>
    <cellStyle name="RowTitles-Detail 2 2 3 2 6 2 3" xfId="27466"/>
    <cellStyle name="RowTitles-Detail 2 2 3 2 6 2 3 2" xfId="27467"/>
    <cellStyle name="RowTitles-Detail 2 2 3 2 6 2 3 2 2" xfId="27468"/>
    <cellStyle name="RowTitles-Detail 2 2 3 2 6 2 4" xfId="27469"/>
    <cellStyle name="RowTitles-Detail 2 2 3 2 6 2 4 2" xfId="27470"/>
    <cellStyle name="RowTitles-Detail 2 2 3 2 6 2 5" xfId="27471"/>
    <cellStyle name="RowTitles-Detail 2 2 3 2 6 3" xfId="27472"/>
    <cellStyle name="RowTitles-Detail 2 2 3 2 6 3 2" xfId="27473"/>
    <cellStyle name="RowTitles-Detail 2 2 3 2 6 3 2 2" xfId="27474"/>
    <cellStyle name="RowTitles-Detail 2 2 3 2 6 3 2 2 2" xfId="27475"/>
    <cellStyle name="RowTitles-Detail 2 2 3 2 6 3 2 3" xfId="27476"/>
    <cellStyle name="RowTitles-Detail 2 2 3 2 6 3 3" xfId="27477"/>
    <cellStyle name="RowTitles-Detail 2 2 3 2 6 3 3 2" xfId="27478"/>
    <cellStyle name="RowTitles-Detail 2 2 3 2 6 3 3 2 2" xfId="27479"/>
    <cellStyle name="RowTitles-Detail 2 2 3 2 6 3 4" xfId="27480"/>
    <cellStyle name="RowTitles-Detail 2 2 3 2 6 3 4 2" xfId="27481"/>
    <cellStyle name="RowTitles-Detail 2 2 3 2 6 3 5" xfId="27482"/>
    <cellStyle name="RowTitles-Detail 2 2 3 2 6 4" xfId="27483"/>
    <cellStyle name="RowTitles-Detail 2 2 3 2 6 4 2" xfId="27484"/>
    <cellStyle name="RowTitles-Detail 2 2 3 2 6 4 2 2" xfId="27485"/>
    <cellStyle name="RowTitles-Detail 2 2 3 2 6 4 3" xfId="27486"/>
    <cellStyle name="RowTitles-Detail 2 2 3 2 6 5" xfId="27487"/>
    <cellStyle name="RowTitles-Detail 2 2 3 2 6 5 2" xfId="27488"/>
    <cellStyle name="RowTitles-Detail 2 2 3 2 6 5 2 2" xfId="27489"/>
    <cellStyle name="RowTitles-Detail 2 2 3 2 6 6" xfId="27490"/>
    <cellStyle name="RowTitles-Detail 2 2 3 2 6 6 2" xfId="27491"/>
    <cellStyle name="RowTitles-Detail 2 2 3 2 6 7" xfId="27492"/>
    <cellStyle name="RowTitles-Detail 2 2 3 2 7" xfId="27493"/>
    <cellStyle name="RowTitles-Detail 2 2 3 2 7 2" xfId="27494"/>
    <cellStyle name="RowTitles-Detail 2 2 3 2 7 2 2" xfId="27495"/>
    <cellStyle name="RowTitles-Detail 2 2 3 2 7 2 2 2" xfId="27496"/>
    <cellStyle name="RowTitles-Detail 2 2 3 2 7 2 3" xfId="27497"/>
    <cellStyle name="RowTitles-Detail 2 2 3 2 7 3" xfId="27498"/>
    <cellStyle name="RowTitles-Detail 2 2 3 2 7 3 2" xfId="27499"/>
    <cellStyle name="RowTitles-Detail 2 2 3 2 7 3 2 2" xfId="27500"/>
    <cellStyle name="RowTitles-Detail 2 2 3 2 7 4" xfId="27501"/>
    <cellStyle name="RowTitles-Detail 2 2 3 2 7 4 2" xfId="27502"/>
    <cellStyle name="RowTitles-Detail 2 2 3 2 7 5" xfId="27503"/>
    <cellStyle name="RowTitles-Detail 2 2 3 2 8" xfId="27504"/>
    <cellStyle name="RowTitles-Detail 2 2 3 2 8 2" xfId="27505"/>
    <cellStyle name="RowTitles-Detail 2 2 3 2 9" xfId="27506"/>
    <cellStyle name="RowTitles-Detail 2 2 3 2 9 2" xfId="27507"/>
    <cellStyle name="RowTitles-Detail 2 2 3 2 9 2 2" xfId="27508"/>
    <cellStyle name="RowTitles-Detail 2 2 3 2_STUD aligned by INSTIT" xfId="27509"/>
    <cellStyle name="RowTitles-Detail 2 2 3 3" xfId="840"/>
    <cellStyle name="RowTitles-Detail 2 2 3 3 10" xfId="27510"/>
    <cellStyle name="RowTitles-Detail 2 2 3 3 2" xfId="841"/>
    <cellStyle name="RowTitles-Detail 2 2 3 3 2 2" xfId="27511"/>
    <cellStyle name="RowTitles-Detail 2 2 3 3 2 2 2" xfId="27512"/>
    <cellStyle name="RowTitles-Detail 2 2 3 3 2 2 2 2" xfId="27513"/>
    <cellStyle name="RowTitles-Detail 2 2 3 3 2 2 2 2 2" xfId="27514"/>
    <cellStyle name="RowTitles-Detail 2 2 3 3 2 2 2 3" xfId="27515"/>
    <cellStyle name="RowTitles-Detail 2 2 3 3 2 2 3" xfId="27516"/>
    <cellStyle name="RowTitles-Detail 2 2 3 3 2 2 3 2" xfId="27517"/>
    <cellStyle name="RowTitles-Detail 2 2 3 3 2 2 3 2 2" xfId="27518"/>
    <cellStyle name="RowTitles-Detail 2 2 3 3 2 2 4" xfId="27519"/>
    <cellStyle name="RowTitles-Detail 2 2 3 3 2 2 4 2" xfId="27520"/>
    <cellStyle name="RowTitles-Detail 2 2 3 3 2 2 5" xfId="27521"/>
    <cellStyle name="RowTitles-Detail 2 2 3 3 2 3" xfId="27522"/>
    <cellStyle name="RowTitles-Detail 2 2 3 3 2 3 2" xfId="27523"/>
    <cellStyle name="RowTitles-Detail 2 2 3 3 2 3 2 2" xfId="27524"/>
    <cellStyle name="RowTitles-Detail 2 2 3 3 2 3 2 2 2" xfId="27525"/>
    <cellStyle name="RowTitles-Detail 2 2 3 3 2 3 2 3" xfId="27526"/>
    <cellStyle name="RowTitles-Detail 2 2 3 3 2 3 3" xfId="27527"/>
    <cellStyle name="RowTitles-Detail 2 2 3 3 2 3 3 2" xfId="27528"/>
    <cellStyle name="RowTitles-Detail 2 2 3 3 2 3 3 2 2" xfId="27529"/>
    <cellStyle name="RowTitles-Detail 2 2 3 3 2 3 4" xfId="27530"/>
    <cellStyle name="RowTitles-Detail 2 2 3 3 2 3 4 2" xfId="27531"/>
    <cellStyle name="RowTitles-Detail 2 2 3 3 2 3 5" xfId="27532"/>
    <cellStyle name="RowTitles-Detail 2 2 3 3 2 4" xfId="27533"/>
    <cellStyle name="RowTitles-Detail 2 2 3 3 2 4 2" xfId="27534"/>
    <cellStyle name="RowTitles-Detail 2 2 3 3 2 5" xfId="27535"/>
    <cellStyle name="RowTitles-Detail 2 2 3 3 2 5 2" xfId="27536"/>
    <cellStyle name="RowTitles-Detail 2 2 3 3 2 5 2 2" xfId="27537"/>
    <cellStyle name="RowTitles-Detail 2 2 3 3 2 5 3" xfId="27538"/>
    <cellStyle name="RowTitles-Detail 2 2 3 3 2 6" xfId="27539"/>
    <cellStyle name="RowTitles-Detail 2 2 3 3 2 6 2" xfId="27540"/>
    <cellStyle name="RowTitles-Detail 2 2 3 3 2 6 2 2" xfId="27541"/>
    <cellStyle name="RowTitles-Detail 2 2 3 3 2 7" xfId="27542"/>
    <cellStyle name="RowTitles-Detail 2 2 3 3 2 7 2" xfId="27543"/>
    <cellStyle name="RowTitles-Detail 2 2 3 3 2 8" xfId="27544"/>
    <cellStyle name="RowTitles-Detail 2 2 3 3 2 9" xfId="27545"/>
    <cellStyle name="RowTitles-Detail 2 2 3 3 3" xfId="27546"/>
    <cellStyle name="RowTitles-Detail 2 2 3 3 3 2" xfId="27547"/>
    <cellStyle name="RowTitles-Detail 2 2 3 3 3 2 2" xfId="27548"/>
    <cellStyle name="RowTitles-Detail 2 2 3 3 3 2 2 2" xfId="27549"/>
    <cellStyle name="RowTitles-Detail 2 2 3 3 3 2 2 2 2" xfId="27550"/>
    <cellStyle name="RowTitles-Detail 2 2 3 3 3 2 2 3" xfId="27551"/>
    <cellStyle name="RowTitles-Detail 2 2 3 3 3 2 3" xfId="27552"/>
    <cellStyle name="RowTitles-Detail 2 2 3 3 3 2 3 2" xfId="27553"/>
    <cellStyle name="RowTitles-Detail 2 2 3 3 3 2 3 2 2" xfId="27554"/>
    <cellStyle name="RowTitles-Detail 2 2 3 3 3 2 4" xfId="27555"/>
    <cellStyle name="RowTitles-Detail 2 2 3 3 3 2 4 2" xfId="27556"/>
    <cellStyle name="RowTitles-Detail 2 2 3 3 3 2 5" xfId="27557"/>
    <cellStyle name="RowTitles-Detail 2 2 3 3 3 3" xfId="27558"/>
    <cellStyle name="RowTitles-Detail 2 2 3 3 3 3 2" xfId="27559"/>
    <cellStyle name="RowTitles-Detail 2 2 3 3 3 3 2 2" xfId="27560"/>
    <cellStyle name="RowTitles-Detail 2 2 3 3 3 3 2 2 2" xfId="27561"/>
    <cellStyle name="RowTitles-Detail 2 2 3 3 3 3 2 3" xfId="27562"/>
    <cellStyle name="RowTitles-Detail 2 2 3 3 3 3 3" xfId="27563"/>
    <cellStyle name="RowTitles-Detail 2 2 3 3 3 3 3 2" xfId="27564"/>
    <cellStyle name="RowTitles-Detail 2 2 3 3 3 3 3 2 2" xfId="27565"/>
    <cellStyle name="RowTitles-Detail 2 2 3 3 3 3 4" xfId="27566"/>
    <cellStyle name="RowTitles-Detail 2 2 3 3 3 3 4 2" xfId="27567"/>
    <cellStyle name="RowTitles-Detail 2 2 3 3 3 3 5" xfId="27568"/>
    <cellStyle name="RowTitles-Detail 2 2 3 3 3 4" xfId="27569"/>
    <cellStyle name="RowTitles-Detail 2 2 3 3 3 4 2" xfId="27570"/>
    <cellStyle name="RowTitles-Detail 2 2 3 3 3 5" xfId="27571"/>
    <cellStyle name="RowTitles-Detail 2 2 3 3 3 5 2" xfId="27572"/>
    <cellStyle name="RowTitles-Detail 2 2 3 3 3 5 2 2" xfId="27573"/>
    <cellStyle name="RowTitles-Detail 2 2 3 3 4" xfId="27574"/>
    <cellStyle name="RowTitles-Detail 2 2 3 3 4 2" xfId="27575"/>
    <cellStyle name="RowTitles-Detail 2 2 3 3 4 2 2" xfId="27576"/>
    <cellStyle name="RowTitles-Detail 2 2 3 3 4 2 2 2" xfId="27577"/>
    <cellStyle name="RowTitles-Detail 2 2 3 3 4 2 2 2 2" xfId="27578"/>
    <cellStyle name="RowTitles-Detail 2 2 3 3 4 2 2 3" xfId="27579"/>
    <cellStyle name="RowTitles-Detail 2 2 3 3 4 2 3" xfId="27580"/>
    <cellStyle name="RowTitles-Detail 2 2 3 3 4 2 3 2" xfId="27581"/>
    <cellStyle name="RowTitles-Detail 2 2 3 3 4 2 3 2 2" xfId="27582"/>
    <cellStyle name="RowTitles-Detail 2 2 3 3 4 2 4" xfId="27583"/>
    <cellStyle name="RowTitles-Detail 2 2 3 3 4 2 4 2" xfId="27584"/>
    <cellStyle name="RowTitles-Detail 2 2 3 3 4 2 5" xfId="27585"/>
    <cellStyle name="RowTitles-Detail 2 2 3 3 4 3" xfId="27586"/>
    <cellStyle name="RowTitles-Detail 2 2 3 3 4 3 2" xfId="27587"/>
    <cellStyle name="RowTitles-Detail 2 2 3 3 4 3 2 2" xfId="27588"/>
    <cellStyle name="RowTitles-Detail 2 2 3 3 4 3 2 2 2" xfId="27589"/>
    <cellStyle name="RowTitles-Detail 2 2 3 3 4 3 2 3" xfId="27590"/>
    <cellStyle name="RowTitles-Detail 2 2 3 3 4 3 3" xfId="27591"/>
    <cellStyle name="RowTitles-Detail 2 2 3 3 4 3 3 2" xfId="27592"/>
    <cellStyle name="RowTitles-Detail 2 2 3 3 4 3 3 2 2" xfId="27593"/>
    <cellStyle name="RowTitles-Detail 2 2 3 3 4 3 4" xfId="27594"/>
    <cellStyle name="RowTitles-Detail 2 2 3 3 4 3 4 2" xfId="27595"/>
    <cellStyle name="RowTitles-Detail 2 2 3 3 4 3 5" xfId="27596"/>
    <cellStyle name="RowTitles-Detail 2 2 3 3 4 4" xfId="27597"/>
    <cellStyle name="RowTitles-Detail 2 2 3 3 4 4 2" xfId="27598"/>
    <cellStyle name="RowTitles-Detail 2 2 3 3 4 4 2 2" xfId="27599"/>
    <cellStyle name="RowTitles-Detail 2 2 3 3 4 4 3" xfId="27600"/>
    <cellStyle name="RowTitles-Detail 2 2 3 3 4 5" xfId="27601"/>
    <cellStyle name="RowTitles-Detail 2 2 3 3 4 5 2" xfId="27602"/>
    <cellStyle name="RowTitles-Detail 2 2 3 3 4 5 2 2" xfId="27603"/>
    <cellStyle name="RowTitles-Detail 2 2 3 3 4 6" xfId="27604"/>
    <cellStyle name="RowTitles-Detail 2 2 3 3 4 6 2" xfId="27605"/>
    <cellStyle name="RowTitles-Detail 2 2 3 3 4 7" xfId="27606"/>
    <cellStyle name="RowTitles-Detail 2 2 3 3 5" xfId="27607"/>
    <cellStyle name="RowTitles-Detail 2 2 3 3 5 2" xfId="27608"/>
    <cellStyle name="RowTitles-Detail 2 2 3 3 5 2 2" xfId="27609"/>
    <cellStyle name="RowTitles-Detail 2 2 3 3 5 2 2 2" xfId="27610"/>
    <cellStyle name="RowTitles-Detail 2 2 3 3 5 2 2 2 2" xfId="27611"/>
    <cellStyle name="RowTitles-Detail 2 2 3 3 5 2 2 3" xfId="27612"/>
    <cellStyle name="RowTitles-Detail 2 2 3 3 5 2 3" xfId="27613"/>
    <cellStyle name="RowTitles-Detail 2 2 3 3 5 2 3 2" xfId="27614"/>
    <cellStyle name="RowTitles-Detail 2 2 3 3 5 2 3 2 2" xfId="27615"/>
    <cellStyle name="RowTitles-Detail 2 2 3 3 5 2 4" xfId="27616"/>
    <cellStyle name="RowTitles-Detail 2 2 3 3 5 2 4 2" xfId="27617"/>
    <cellStyle name="RowTitles-Detail 2 2 3 3 5 2 5" xfId="27618"/>
    <cellStyle name="RowTitles-Detail 2 2 3 3 5 3" xfId="27619"/>
    <cellStyle name="RowTitles-Detail 2 2 3 3 5 3 2" xfId="27620"/>
    <cellStyle name="RowTitles-Detail 2 2 3 3 5 3 2 2" xfId="27621"/>
    <cellStyle name="RowTitles-Detail 2 2 3 3 5 3 2 2 2" xfId="27622"/>
    <cellStyle name="RowTitles-Detail 2 2 3 3 5 3 2 3" xfId="27623"/>
    <cellStyle name="RowTitles-Detail 2 2 3 3 5 3 3" xfId="27624"/>
    <cellStyle name="RowTitles-Detail 2 2 3 3 5 3 3 2" xfId="27625"/>
    <cellStyle name="RowTitles-Detail 2 2 3 3 5 3 3 2 2" xfId="27626"/>
    <cellStyle name="RowTitles-Detail 2 2 3 3 5 3 4" xfId="27627"/>
    <cellStyle name="RowTitles-Detail 2 2 3 3 5 3 4 2" xfId="27628"/>
    <cellStyle name="RowTitles-Detail 2 2 3 3 5 3 5" xfId="27629"/>
    <cellStyle name="RowTitles-Detail 2 2 3 3 5 4" xfId="27630"/>
    <cellStyle name="RowTitles-Detail 2 2 3 3 5 4 2" xfId="27631"/>
    <cellStyle name="RowTitles-Detail 2 2 3 3 5 4 2 2" xfId="27632"/>
    <cellStyle name="RowTitles-Detail 2 2 3 3 5 4 3" xfId="27633"/>
    <cellStyle name="RowTitles-Detail 2 2 3 3 5 5" xfId="27634"/>
    <cellStyle name="RowTitles-Detail 2 2 3 3 5 5 2" xfId="27635"/>
    <cellStyle name="RowTitles-Detail 2 2 3 3 5 5 2 2" xfId="27636"/>
    <cellStyle name="RowTitles-Detail 2 2 3 3 5 6" xfId="27637"/>
    <cellStyle name="RowTitles-Detail 2 2 3 3 5 6 2" xfId="27638"/>
    <cellStyle name="RowTitles-Detail 2 2 3 3 5 7" xfId="27639"/>
    <cellStyle name="RowTitles-Detail 2 2 3 3 6" xfId="27640"/>
    <cellStyle name="RowTitles-Detail 2 2 3 3 6 2" xfId="27641"/>
    <cellStyle name="RowTitles-Detail 2 2 3 3 6 2 2" xfId="27642"/>
    <cellStyle name="RowTitles-Detail 2 2 3 3 6 2 2 2" xfId="27643"/>
    <cellStyle name="RowTitles-Detail 2 2 3 3 6 2 2 2 2" xfId="27644"/>
    <cellStyle name="RowTitles-Detail 2 2 3 3 6 2 2 3" xfId="27645"/>
    <cellStyle name="RowTitles-Detail 2 2 3 3 6 2 3" xfId="27646"/>
    <cellStyle name="RowTitles-Detail 2 2 3 3 6 2 3 2" xfId="27647"/>
    <cellStyle name="RowTitles-Detail 2 2 3 3 6 2 3 2 2" xfId="27648"/>
    <cellStyle name="RowTitles-Detail 2 2 3 3 6 2 4" xfId="27649"/>
    <cellStyle name="RowTitles-Detail 2 2 3 3 6 2 4 2" xfId="27650"/>
    <cellStyle name="RowTitles-Detail 2 2 3 3 6 2 5" xfId="27651"/>
    <cellStyle name="RowTitles-Detail 2 2 3 3 6 3" xfId="27652"/>
    <cellStyle name="RowTitles-Detail 2 2 3 3 6 3 2" xfId="27653"/>
    <cellStyle name="RowTitles-Detail 2 2 3 3 6 3 2 2" xfId="27654"/>
    <cellStyle name="RowTitles-Detail 2 2 3 3 6 3 2 2 2" xfId="27655"/>
    <cellStyle name="RowTitles-Detail 2 2 3 3 6 3 2 3" xfId="27656"/>
    <cellStyle name="RowTitles-Detail 2 2 3 3 6 3 3" xfId="27657"/>
    <cellStyle name="RowTitles-Detail 2 2 3 3 6 3 3 2" xfId="27658"/>
    <cellStyle name="RowTitles-Detail 2 2 3 3 6 3 3 2 2" xfId="27659"/>
    <cellStyle name="RowTitles-Detail 2 2 3 3 6 3 4" xfId="27660"/>
    <cellStyle name="RowTitles-Detail 2 2 3 3 6 3 4 2" xfId="27661"/>
    <cellStyle name="RowTitles-Detail 2 2 3 3 6 3 5" xfId="27662"/>
    <cellStyle name="RowTitles-Detail 2 2 3 3 6 4" xfId="27663"/>
    <cellStyle name="RowTitles-Detail 2 2 3 3 6 4 2" xfId="27664"/>
    <cellStyle name="RowTitles-Detail 2 2 3 3 6 4 2 2" xfId="27665"/>
    <cellStyle name="RowTitles-Detail 2 2 3 3 6 4 3" xfId="27666"/>
    <cellStyle name="RowTitles-Detail 2 2 3 3 6 5" xfId="27667"/>
    <cellStyle name="RowTitles-Detail 2 2 3 3 6 5 2" xfId="27668"/>
    <cellStyle name="RowTitles-Detail 2 2 3 3 6 5 2 2" xfId="27669"/>
    <cellStyle name="RowTitles-Detail 2 2 3 3 6 6" xfId="27670"/>
    <cellStyle name="RowTitles-Detail 2 2 3 3 6 6 2" xfId="27671"/>
    <cellStyle name="RowTitles-Detail 2 2 3 3 6 7" xfId="27672"/>
    <cellStyle name="RowTitles-Detail 2 2 3 3 7" xfId="27673"/>
    <cellStyle name="RowTitles-Detail 2 2 3 3 7 2" xfId="27674"/>
    <cellStyle name="RowTitles-Detail 2 2 3 3 7 2 2" xfId="27675"/>
    <cellStyle name="RowTitles-Detail 2 2 3 3 7 2 2 2" xfId="27676"/>
    <cellStyle name="RowTitles-Detail 2 2 3 3 7 2 3" xfId="27677"/>
    <cellStyle name="RowTitles-Detail 2 2 3 3 7 3" xfId="27678"/>
    <cellStyle name="RowTitles-Detail 2 2 3 3 7 3 2" xfId="27679"/>
    <cellStyle name="RowTitles-Detail 2 2 3 3 7 3 2 2" xfId="27680"/>
    <cellStyle name="RowTitles-Detail 2 2 3 3 7 4" xfId="27681"/>
    <cellStyle name="RowTitles-Detail 2 2 3 3 7 4 2" xfId="27682"/>
    <cellStyle name="RowTitles-Detail 2 2 3 3 7 5" xfId="27683"/>
    <cellStyle name="RowTitles-Detail 2 2 3 3 8" xfId="27684"/>
    <cellStyle name="RowTitles-Detail 2 2 3 3 8 2" xfId="27685"/>
    <cellStyle name="RowTitles-Detail 2 2 3 3 8 2 2" xfId="27686"/>
    <cellStyle name="RowTitles-Detail 2 2 3 3 8 2 2 2" xfId="27687"/>
    <cellStyle name="RowTitles-Detail 2 2 3 3 8 2 3" xfId="27688"/>
    <cellStyle name="RowTitles-Detail 2 2 3 3 8 3" xfId="27689"/>
    <cellStyle name="RowTitles-Detail 2 2 3 3 8 3 2" xfId="27690"/>
    <cellStyle name="RowTitles-Detail 2 2 3 3 8 3 2 2" xfId="27691"/>
    <cellStyle name="RowTitles-Detail 2 2 3 3 8 4" xfId="27692"/>
    <cellStyle name="RowTitles-Detail 2 2 3 3 8 4 2" xfId="27693"/>
    <cellStyle name="RowTitles-Detail 2 2 3 3 8 5" xfId="27694"/>
    <cellStyle name="RowTitles-Detail 2 2 3 3 9" xfId="27695"/>
    <cellStyle name="RowTitles-Detail 2 2 3 3 9 2" xfId="27696"/>
    <cellStyle name="RowTitles-Detail 2 2 3 3 9 2 2" xfId="27697"/>
    <cellStyle name="RowTitles-Detail 2 2 3 3_STUD aligned by INSTIT" xfId="27698"/>
    <cellStyle name="RowTitles-Detail 2 2 3 4" xfId="842"/>
    <cellStyle name="RowTitles-Detail 2 2 3 4 10" xfId="27699"/>
    <cellStyle name="RowTitles-Detail 2 2 3 4 2" xfId="843"/>
    <cellStyle name="RowTitles-Detail 2 2 3 4 2 2" xfId="27700"/>
    <cellStyle name="RowTitles-Detail 2 2 3 4 2 2 2" xfId="27701"/>
    <cellStyle name="RowTitles-Detail 2 2 3 4 2 2 2 2" xfId="27702"/>
    <cellStyle name="RowTitles-Detail 2 2 3 4 2 2 2 2 2" xfId="27703"/>
    <cellStyle name="RowTitles-Detail 2 2 3 4 2 2 2 3" xfId="27704"/>
    <cellStyle name="RowTitles-Detail 2 2 3 4 2 2 3" xfId="27705"/>
    <cellStyle name="RowTitles-Detail 2 2 3 4 2 2 3 2" xfId="27706"/>
    <cellStyle name="RowTitles-Detail 2 2 3 4 2 2 3 2 2" xfId="27707"/>
    <cellStyle name="RowTitles-Detail 2 2 3 4 2 2 4" xfId="27708"/>
    <cellStyle name="RowTitles-Detail 2 2 3 4 2 2 4 2" xfId="27709"/>
    <cellStyle name="RowTitles-Detail 2 2 3 4 2 2 5" xfId="27710"/>
    <cellStyle name="RowTitles-Detail 2 2 3 4 2 3" xfId="27711"/>
    <cellStyle name="RowTitles-Detail 2 2 3 4 2 3 2" xfId="27712"/>
    <cellStyle name="RowTitles-Detail 2 2 3 4 2 3 2 2" xfId="27713"/>
    <cellStyle name="RowTitles-Detail 2 2 3 4 2 3 2 2 2" xfId="27714"/>
    <cellStyle name="RowTitles-Detail 2 2 3 4 2 3 2 3" xfId="27715"/>
    <cellStyle name="RowTitles-Detail 2 2 3 4 2 3 3" xfId="27716"/>
    <cellStyle name="RowTitles-Detail 2 2 3 4 2 3 3 2" xfId="27717"/>
    <cellStyle name="RowTitles-Detail 2 2 3 4 2 3 3 2 2" xfId="27718"/>
    <cellStyle name="RowTitles-Detail 2 2 3 4 2 3 4" xfId="27719"/>
    <cellStyle name="RowTitles-Detail 2 2 3 4 2 3 4 2" xfId="27720"/>
    <cellStyle name="RowTitles-Detail 2 2 3 4 2 3 5" xfId="27721"/>
    <cellStyle name="RowTitles-Detail 2 2 3 4 2 4" xfId="27722"/>
    <cellStyle name="RowTitles-Detail 2 2 3 4 2 4 2" xfId="27723"/>
    <cellStyle name="RowTitles-Detail 2 2 3 4 2 5" xfId="27724"/>
    <cellStyle name="RowTitles-Detail 2 2 3 4 2 5 2" xfId="27725"/>
    <cellStyle name="RowTitles-Detail 2 2 3 4 2 5 2 2" xfId="27726"/>
    <cellStyle name="RowTitles-Detail 2 2 3 4 2 5 3" xfId="27727"/>
    <cellStyle name="RowTitles-Detail 2 2 3 4 2 6" xfId="27728"/>
    <cellStyle name="RowTitles-Detail 2 2 3 4 2 6 2" xfId="27729"/>
    <cellStyle name="RowTitles-Detail 2 2 3 4 2 6 2 2" xfId="27730"/>
    <cellStyle name="RowTitles-Detail 2 2 3 4 2 7" xfId="27731"/>
    <cellStyle name="RowTitles-Detail 2 2 3 4 3" xfId="27732"/>
    <cellStyle name="RowTitles-Detail 2 2 3 4 3 2" xfId="27733"/>
    <cellStyle name="RowTitles-Detail 2 2 3 4 3 2 2" xfId="27734"/>
    <cellStyle name="RowTitles-Detail 2 2 3 4 3 2 2 2" xfId="27735"/>
    <cellStyle name="RowTitles-Detail 2 2 3 4 3 2 2 2 2" xfId="27736"/>
    <cellStyle name="RowTitles-Detail 2 2 3 4 3 2 2 3" xfId="27737"/>
    <cellStyle name="RowTitles-Detail 2 2 3 4 3 2 3" xfId="27738"/>
    <cellStyle name="RowTitles-Detail 2 2 3 4 3 2 3 2" xfId="27739"/>
    <cellStyle name="RowTitles-Detail 2 2 3 4 3 2 3 2 2" xfId="27740"/>
    <cellStyle name="RowTitles-Detail 2 2 3 4 3 2 4" xfId="27741"/>
    <cellStyle name="RowTitles-Detail 2 2 3 4 3 2 4 2" xfId="27742"/>
    <cellStyle name="RowTitles-Detail 2 2 3 4 3 2 5" xfId="27743"/>
    <cellStyle name="RowTitles-Detail 2 2 3 4 3 3" xfId="27744"/>
    <cellStyle name="RowTitles-Detail 2 2 3 4 3 3 2" xfId="27745"/>
    <cellStyle name="RowTitles-Detail 2 2 3 4 3 3 2 2" xfId="27746"/>
    <cellStyle name="RowTitles-Detail 2 2 3 4 3 3 2 2 2" xfId="27747"/>
    <cellStyle name="RowTitles-Detail 2 2 3 4 3 3 2 3" xfId="27748"/>
    <cellStyle name="RowTitles-Detail 2 2 3 4 3 3 3" xfId="27749"/>
    <cellStyle name="RowTitles-Detail 2 2 3 4 3 3 3 2" xfId="27750"/>
    <cellStyle name="RowTitles-Detail 2 2 3 4 3 3 3 2 2" xfId="27751"/>
    <cellStyle name="RowTitles-Detail 2 2 3 4 3 3 4" xfId="27752"/>
    <cellStyle name="RowTitles-Detail 2 2 3 4 3 3 4 2" xfId="27753"/>
    <cellStyle name="RowTitles-Detail 2 2 3 4 3 3 5" xfId="27754"/>
    <cellStyle name="RowTitles-Detail 2 2 3 4 3 4" xfId="27755"/>
    <cellStyle name="RowTitles-Detail 2 2 3 4 3 4 2" xfId="27756"/>
    <cellStyle name="RowTitles-Detail 2 2 3 4 3 5" xfId="27757"/>
    <cellStyle name="RowTitles-Detail 2 2 3 4 3 5 2" xfId="27758"/>
    <cellStyle name="RowTitles-Detail 2 2 3 4 3 5 2 2" xfId="27759"/>
    <cellStyle name="RowTitles-Detail 2 2 3 4 3 6" xfId="27760"/>
    <cellStyle name="RowTitles-Detail 2 2 3 4 3 6 2" xfId="27761"/>
    <cellStyle name="RowTitles-Detail 2 2 3 4 3 7" xfId="27762"/>
    <cellStyle name="RowTitles-Detail 2 2 3 4 4" xfId="27763"/>
    <cellStyle name="RowTitles-Detail 2 2 3 4 4 2" xfId="27764"/>
    <cellStyle name="RowTitles-Detail 2 2 3 4 4 2 2" xfId="27765"/>
    <cellStyle name="RowTitles-Detail 2 2 3 4 4 2 2 2" xfId="27766"/>
    <cellStyle name="RowTitles-Detail 2 2 3 4 4 2 2 2 2" xfId="27767"/>
    <cellStyle name="RowTitles-Detail 2 2 3 4 4 2 2 3" xfId="27768"/>
    <cellStyle name="RowTitles-Detail 2 2 3 4 4 2 3" xfId="27769"/>
    <cellStyle name="RowTitles-Detail 2 2 3 4 4 2 3 2" xfId="27770"/>
    <cellStyle name="RowTitles-Detail 2 2 3 4 4 2 3 2 2" xfId="27771"/>
    <cellStyle name="RowTitles-Detail 2 2 3 4 4 2 4" xfId="27772"/>
    <cellStyle name="RowTitles-Detail 2 2 3 4 4 2 4 2" xfId="27773"/>
    <cellStyle name="RowTitles-Detail 2 2 3 4 4 2 5" xfId="27774"/>
    <cellStyle name="RowTitles-Detail 2 2 3 4 4 3" xfId="27775"/>
    <cellStyle name="RowTitles-Detail 2 2 3 4 4 3 2" xfId="27776"/>
    <cellStyle name="RowTitles-Detail 2 2 3 4 4 3 2 2" xfId="27777"/>
    <cellStyle name="RowTitles-Detail 2 2 3 4 4 3 2 2 2" xfId="27778"/>
    <cellStyle name="RowTitles-Detail 2 2 3 4 4 3 2 3" xfId="27779"/>
    <cellStyle name="RowTitles-Detail 2 2 3 4 4 3 3" xfId="27780"/>
    <cellStyle name="RowTitles-Detail 2 2 3 4 4 3 3 2" xfId="27781"/>
    <cellStyle name="RowTitles-Detail 2 2 3 4 4 3 3 2 2" xfId="27782"/>
    <cellStyle name="RowTitles-Detail 2 2 3 4 4 3 4" xfId="27783"/>
    <cellStyle name="RowTitles-Detail 2 2 3 4 4 3 4 2" xfId="27784"/>
    <cellStyle name="RowTitles-Detail 2 2 3 4 4 3 5" xfId="27785"/>
    <cellStyle name="RowTitles-Detail 2 2 3 4 4 4" xfId="27786"/>
    <cellStyle name="RowTitles-Detail 2 2 3 4 4 4 2" xfId="27787"/>
    <cellStyle name="RowTitles-Detail 2 2 3 4 4 5" xfId="27788"/>
    <cellStyle name="RowTitles-Detail 2 2 3 4 4 5 2" xfId="27789"/>
    <cellStyle name="RowTitles-Detail 2 2 3 4 4 5 2 2" xfId="27790"/>
    <cellStyle name="RowTitles-Detail 2 2 3 4 4 5 3" xfId="27791"/>
    <cellStyle name="RowTitles-Detail 2 2 3 4 4 6" xfId="27792"/>
    <cellStyle name="RowTitles-Detail 2 2 3 4 4 6 2" xfId="27793"/>
    <cellStyle name="RowTitles-Detail 2 2 3 4 4 6 2 2" xfId="27794"/>
    <cellStyle name="RowTitles-Detail 2 2 3 4 4 7" xfId="27795"/>
    <cellStyle name="RowTitles-Detail 2 2 3 4 4 7 2" xfId="27796"/>
    <cellStyle name="RowTitles-Detail 2 2 3 4 4 8" xfId="27797"/>
    <cellStyle name="RowTitles-Detail 2 2 3 4 5" xfId="27798"/>
    <cellStyle name="RowTitles-Detail 2 2 3 4 5 2" xfId="27799"/>
    <cellStyle name="RowTitles-Detail 2 2 3 4 5 2 2" xfId="27800"/>
    <cellStyle name="RowTitles-Detail 2 2 3 4 5 2 2 2" xfId="27801"/>
    <cellStyle name="RowTitles-Detail 2 2 3 4 5 2 2 2 2" xfId="27802"/>
    <cellStyle name="RowTitles-Detail 2 2 3 4 5 2 2 3" xfId="27803"/>
    <cellStyle name="RowTitles-Detail 2 2 3 4 5 2 3" xfId="27804"/>
    <cellStyle name="RowTitles-Detail 2 2 3 4 5 2 3 2" xfId="27805"/>
    <cellStyle name="RowTitles-Detail 2 2 3 4 5 2 3 2 2" xfId="27806"/>
    <cellStyle name="RowTitles-Detail 2 2 3 4 5 2 4" xfId="27807"/>
    <cellStyle name="RowTitles-Detail 2 2 3 4 5 2 4 2" xfId="27808"/>
    <cellStyle name="RowTitles-Detail 2 2 3 4 5 2 5" xfId="27809"/>
    <cellStyle name="RowTitles-Detail 2 2 3 4 5 3" xfId="27810"/>
    <cellStyle name="RowTitles-Detail 2 2 3 4 5 3 2" xfId="27811"/>
    <cellStyle name="RowTitles-Detail 2 2 3 4 5 3 2 2" xfId="27812"/>
    <cellStyle name="RowTitles-Detail 2 2 3 4 5 3 2 2 2" xfId="27813"/>
    <cellStyle name="RowTitles-Detail 2 2 3 4 5 3 2 3" xfId="27814"/>
    <cellStyle name="RowTitles-Detail 2 2 3 4 5 3 3" xfId="27815"/>
    <cellStyle name="RowTitles-Detail 2 2 3 4 5 3 3 2" xfId="27816"/>
    <cellStyle name="RowTitles-Detail 2 2 3 4 5 3 3 2 2" xfId="27817"/>
    <cellStyle name="RowTitles-Detail 2 2 3 4 5 3 4" xfId="27818"/>
    <cellStyle name="RowTitles-Detail 2 2 3 4 5 3 4 2" xfId="27819"/>
    <cellStyle name="RowTitles-Detail 2 2 3 4 5 3 5" xfId="27820"/>
    <cellStyle name="RowTitles-Detail 2 2 3 4 5 4" xfId="27821"/>
    <cellStyle name="RowTitles-Detail 2 2 3 4 5 4 2" xfId="27822"/>
    <cellStyle name="RowTitles-Detail 2 2 3 4 5 4 2 2" xfId="27823"/>
    <cellStyle name="RowTitles-Detail 2 2 3 4 5 4 3" xfId="27824"/>
    <cellStyle name="RowTitles-Detail 2 2 3 4 5 5" xfId="27825"/>
    <cellStyle name="RowTitles-Detail 2 2 3 4 5 5 2" xfId="27826"/>
    <cellStyle name="RowTitles-Detail 2 2 3 4 5 5 2 2" xfId="27827"/>
    <cellStyle name="RowTitles-Detail 2 2 3 4 5 6" xfId="27828"/>
    <cellStyle name="RowTitles-Detail 2 2 3 4 5 6 2" xfId="27829"/>
    <cellStyle name="RowTitles-Detail 2 2 3 4 5 7" xfId="27830"/>
    <cellStyle name="RowTitles-Detail 2 2 3 4 6" xfId="27831"/>
    <cellStyle name="RowTitles-Detail 2 2 3 4 6 2" xfId="27832"/>
    <cellStyle name="RowTitles-Detail 2 2 3 4 6 2 2" xfId="27833"/>
    <cellStyle name="RowTitles-Detail 2 2 3 4 6 2 2 2" xfId="27834"/>
    <cellStyle name="RowTitles-Detail 2 2 3 4 6 2 2 2 2" xfId="27835"/>
    <cellStyle name="RowTitles-Detail 2 2 3 4 6 2 2 3" xfId="27836"/>
    <cellStyle name="RowTitles-Detail 2 2 3 4 6 2 3" xfId="27837"/>
    <cellStyle name="RowTitles-Detail 2 2 3 4 6 2 3 2" xfId="27838"/>
    <cellStyle name="RowTitles-Detail 2 2 3 4 6 2 3 2 2" xfId="27839"/>
    <cellStyle name="RowTitles-Detail 2 2 3 4 6 2 4" xfId="27840"/>
    <cellStyle name="RowTitles-Detail 2 2 3 4 6 2 4 2" xfId="27841"/>
    <cellStyle name="RowTitles-Detail 2 2 3 4 6 2 5" xfId="27842"/>
    <cellStyle name="RowTitles-Detail 2 2 3 4 6 3" xfId="27843"/>
    <cellStyle name="RowTitles-Detail 2 2 3 4 6 3 2" xfId="27844"/>
    <cellStyle name="RowTitles-Detail 2 2 3 4 6 3 2 2" xfId="27845"/>
    <cellStyle name="RowTitles-Detail 2 2 3 4 6 3 2 2 2" xfId="27846"/>
    <cellStyle name="RowTitles-Detail 2 2 3 4 6 3 2 3" xfId="27847"/>
    <cellStyle name="RowTitles-Detail 2 2 3 4 6 3 3" xfId="27848"/>
    <cellStyle name="RowTitles-Detail 2 2 3 4 6 3 3 2" xfId="27849"/>
    <cellStyle name="RowTitles-Detail 2 2 3 4 6 3 3 2 2" xfId="27850"/>
    <cellStyle name="RowTitles-Detail 2 2 3 4 6 3 4" xfId="27851"/>
    <cellStyle name="RowTitles-Detail 2 2 3 4 6 3 4 2" xfId="27852"/>
    <cellStyle name="RowTitles-Detail 2 2 3 4 6 3 5" xfId="27853"/>
    <cellStyle name="RowTitles-Detail 2 2 3 4 6 4" xfId="27854"/>
    <cellStyle name="RowTitles-Detail 2 2 3 4 6 4 2" xfId="27855"/>
    <cellStyle name="RowTitles-Detail 2 2 3 4 6 4 2 2" xfId="27856"/>
    <cellStyle name="RowTitles-Detail 2 2 3 4 6 4 3" xfId="27857"/>
    <cellStyle name="RowTitles-Detail 2 2 3 4 6 5" xfId="27858"/>
    <cellStyle name="RowTitles-Detail 2 2 3 4 6 5 2" xfId="27859"/>
    <cellStyle name="RowTitles-Detail 2 2 3 4 6 5 2 2" xfId="27860"/>
    <cellStyle name="RowTitles-Detail 2 2 3 4 6 6" xfId="27861"/>
    <cellStyle name="RowTitles-Detail 2 2 3 4 6 6 2" xfId="27862"/>
    <cellStyle name="RowTitles-Detail 2 2 3 4 6 7" xfId="27863"/>
    <cellStyle name="RowTitles-Detail 2 2 3 4 7" xfId="27864"/>
    <cellStyle name="RowTitles-Detail 2 2 3 4 7 2" xfId="27865"/>
    <cellStyle name="RowTitles-Detail 2 2 3 4 7 2 2" xfId="27866"/>
    <cellStyle name="RowTitles-Detail 2 2 3 4 7 2 2 2" xfId="27867"/>
    <cellStyle name="RowTitles-Detail 2 2 3 4 7 2 3" xfId="27868"/>
    <cellStyle name="RowTitles-Detail 2 2 3 4 7 3" xfId="27869"/>
    <cellStyle name="RowTitles-Detail 2 2 3 4 7 3 2" xfId="27870"/>
    <cellStyle name="RowTitles-Detail 2 2 3 4 7 3 2 2" xfId="27871"/>
    <cellStyle name="RowTitles-Detail 2 2 3 4 7 4" xfId="27872"/>
    <cellStyle name="RowTitles-Detail 2 2 3 4 7 4 2" xfId="27873"/>
    <cellStyle name="RowTitles-Detail 2 2 3 4 7 5" xfId="27874"/>
    <cellStyle name="RowTitles-Detail 2 2 3 4 8" xfId="27875"/>
    <cellStyle name="RowTitles-Detail 2 2 3 4 8 2" xfId="27876"/>
    <cellStyle name="RowTitles-Detail 2 2 3 4 9" xfId="27877"/>
    <cellStyle name="RowTitles-Detail 2 2 3 4 9 2" xfId="27878"/>
    <cellStyle name="RowTitles-Detail 2 2 3 4 9 2 2" xfId="27879"/>
    <cellStyle name="RowTitles-Detail 2 2 3 4_STUD aligned by INSTIT" xfId="27880"/>
    <cellStyle name="RowTitles-Detail 2 2 3 5" xfId="844"/>
    <cellStyle name="RowTitles-Detail 2 2 3 5 2" xfId="27881"/>
    <cellStyle name="RowTitles-Detail 2 2 3 5 2 2" xfId="27882"/>
    <cellStyle name="RowTitles-Detail 2 2 3 5 2 2 2" xfId="27883"/>
    <cellStyle name="RowTitles-Detail 2 2 3 5 2 2 2 2" xfId="27884"/>
    <cellStyle name="RowTitles-Detail 2 2 3 5 2 2 3" xfId="27885"/>
    <cellStyle name="RowTitles-Detail 2 2 3 5 2 3" xfId="27886"/>
    <cellStyle name="RowTitles-Detail 2 2 3 5 2 3 2" xfId="27887"/>
    <cellStyle name="RowTitles-Detail 2 2 3 5 2 3 2 2" xfId="27888"/>
    <cellStyle name="RowTitles-Detail 2 2 3 5 2 4" xfId="27889"/>
    <cellStyle name="RowTitles-Detail 2 2 3 5 2 4 2" xfId="27890"/>
    <cellStyle name="RowTitles-Detail 2 2 3 5 2 5" xfId="27891"/>
    <cellStyle name="RowTitles-Detail 2 2 3 5 3" xfId="27892"/>
    <cellStyle name="RowTitles-Detail 2 2 3 5 3 2" xfId="27893"/>
    <cellStyle name="RowTitles-Detail 2 2 3 5 3 2 2" xfId="27894"/>
    <cellStyle name="RowTitles-Detail 2 2 3 5 3 2 2 2" xfId="27895"/>
    <cellStyle name="RowTitles-Detail 2 2 3 5 3 2 3" xfId="27896"/>
    <cellStyle name="RowTitles-Detail 2 2 3 5 3 3" xfId="27897"/>
    <cellStyle name="RowTitles-Detail 2 2 3 5 3 3 2" xfId="27898"/>
    <cellStyle name="RowTitles-Detail 2 2 3 5 3 3 2 2" xfId="27899"/>
    <cellStyle name="RowTitles-Detail 2 2 3 5 3 4" xfId="27900"/>
    <cellStyle name="RowTitles-Detail 2 2 3 5 3 4 2" xfId="27901"/>
    <cellStyle name="RowTitles-Detail 2 2 3 5 3 5" xfId="27902"/>
    <cellStyle name="RowTitles-Detail 2 2 3 5 4" xfId="27903"/>
    <cellStyle name="RowTitles-Detail 2 2 3 5 4 2" xfId="27904"/>
    <cellStyle name="RowTitles-Detail 2 2 3 5 5" xfId="27905"/>
    <cellStyle name="RowTitles-Detail 2 2 3 5 5 2" xfId="27906"/>
    <cellStyle name="RowTitles-Detail 2 2 3 5 5 2 2" xfId="27907"/>
    <cellStyle name="RowTitles-Detail 2 2 3 5 5 3" xfId="27908"/>
    <cellStyle name="RowTitles-Detail 2 2 3 5 6" xfId="27909"/>
    <cellStyle name="RowTitles-Detail 2 2 3 5 6 2" xfId="27910"/>
    <cellStyle name="RowTitles-Detail 2 2 3 5 6 2 2" xfId="27911"/>
    <cellStyle name="RowTitles-Detail 2 2 3 5 7" xfId="27912"/>
    <cellStyle name="RowTitles-Detail 2 2 3 6" xfId="27913"/>
    <cellStyle name="RowTitles-Detail 2 2 3 6 2" xfId="27914"/>
    <cellStyle name="RowTitles-Detail 2 2 3 6 2 2" xfId="27915"/>
    <cellStyle name="RowTitles-Detail 2 2 3 6 2 2 2" xfId="27916"/>
    <cellStyle name="RowTitles-Detail 2 2 3 6 2 2 2 2" xfId="27917"/>
    <cellStyle name="RowTitles-Detail 2 2 3 6 2 2 3" xfId="27918"/>
    <cellStyle name="RowTitles-Detail 2 2 3 6 2 3" xfId="27919"/>
    <cellStyle name="RowTitles-Detail 2 2 3 6 2 3 2" xfId="27920"/>
    <cellStyle name="RowTitles-Detail 2 2 3 6 2 3 2 2" xfId="27921"/>
    <cellStyle name="RowTitles-Detail 2 2 3 6 2 4" xfId="27922"/>
    <cellStyle name="RowTitles-Detail 2 2 3 6 2 4 2" xfId="27923"/>
    <cellStyle name="RowTitles-Detail 2 2 3 6 2 5" xfId="27924"/>
    <cellStyle name="RowTitles-Detail 2 2 3 6 3" xfId="27925"/>
    <cellStyle name="RowTitles-Detail 2 2 3 6 3 2" xfId="27926"/>
    <cellStyle name="RowTitles-Detail 2 2 3 6 3 2 2" xfId="27927"/>
    <cellStyle name="RowTitles-Detail 2 2 3 6 3 2 2 2" xfId="27928"/>
    <cellStyle name="RowTitles-Detail 2 2 3 6 3 2 3" xfId="27929"/>
    <cellStyle name="RowTitles-Detail 2 2 3 6 3 3" xfId="27930"/>
    <cellStyle name="RowTitles-Detail 2 2 3 6 3 3 2" xfId="27931"/>
    <cellStyle name="RowTitles-Detail 2 2 3 6 3 3 2 2" xfId="27932"/>
    <cellStyle name="RowTitles-Detail 2 2 3 6 3 4" xfId="27933"/>
    <cellStyle name="RowTitles-Detail 2 2 3 6 3 4 2" xfId="27934"/>
    <cellStyle name="RowTitles-Detail 2 2 3 6 3 5" xfId="27935"/>
    <cellStyle name="RowTitles-Detail 2 2 3 6 4" xfId="27936"/>
    <cellStyle name="RowTitles-Detail 2 2 3 6 4 2" xfId="27937"/>
    <cellStyle name="RowTitles-Detail 2 2 3 6 5" xfId="27938"/>
    <cellStyle name="RowTitles-Detail 2 2 3 6 5 2" xfId="27939"/>
    <cellStyle name="RowTitles-Detail 2 2 3 6 5 2 2" xfId="27940"/>
    <cellStyle name="RowTitles-Detail 2 2 3 6 6" xfId="27941"/>
    <cellStyle name="RowTitles-Detail 2 2 3 6 6 2" xfId="27942"/>
    <cellStyle name="RowTitles-Detail 2 2 3 6 7" xfId="27943"/>
    <cellStyle name="RowTitles-Detail 2 2 3 7" xfId="27944"/>
    <cellStyle name="RowTitles-Detail 2 2 3 7 2" xfId="27945"/>
    <cellStyle name="RowTitles-Detail 2 2 3 7 2 2" xfId="27946"/>
    <cellStyle name="RowTitles-Detail 2 2 3 7 2 2 2" xfId="27947"/>
    <cellStyle name="RowTitles-Detail 2 2 3 7 2 2 2 2" xfId="27948"/>
    <cellStyle name="RowTitles-Detail 2 2 3 7 2 2 3" xfId="27949"/>
    <cellStyle name="RowTitles-Detail 2 2 3 7 2 3" xfId="27950"/>
    <cellStyle name="RowTitles-Detail 2 2 3 7 2 3 2" xfId="27951"/>
    <cellStyle name="RowTitles-Detail 2 2 3 7 2 3 2 2" xfId="27952"/>
    <cellStyle name="RowTitles-Detail 2 2 3 7 2 4" xfId="27953"/>
    <cellStyle name="RowTitles-Detail 2 2 3 7 2 4 2" xfId="27954"/>
    <cellStyle name="RowTitles-Detail 2 2 3 7 2 5" xfId="27955"/>
    <cellStyle name="RowTitles-Detail 2 2 3 7 3" xfId="27956"/>
    <cellStyle name="RowTitles-Detail 2 2 3 7 3 2" xfId="27957"/>
    <cellStyle name="RowTitles-Detail 2 2 3 7 3 2 2" xfId="27958"/>
    <cellStyle name="RowTitles-Detail 2 2 3 7 3 2 2 2" xfId="27959"/>
    <cellStyle name="RowTitles-Detail 2 2 3 7 3 2 3" xfId="27960"/>
    <cellStyle name="RowTitles-Detail 2 2 3 7 3 3" xfId="27961"/>
    <cellStyle name="RowTitles-Detail 2 2 3 7 3 3 2" xfId="27962"/>
    <cellStyle name="RowTitles-Detail 2 2 3 7 3 3 2 2" xfId="27963"/>
    <cellStyle name="RowTitles-Detail 2 2 3 7 3 4" xfId="27964"/>
    <cellStyle name="RowTitles-Detail 2 2 3 7 3 4 2" xfId="27965"/>
    <cellStyle name="RowTitles-Detail 2 2 3 7 3 5" xfId="27966"/>
    <cellStyle name="RowTitles-Detail 2 2 3 7 4" xfId="27967"/>
    <cellStyle name="RowTitles-Detail 2 2 3 7 4 2" xfId="27968"/>
    <cellStyle name="RowTitles-Detail 2 2 3 7 5" xfId="27969"/>
    <cellStyle name="RowTitles-Detail 2 2 3 7 5 2" xfId="27970"/>
    <cellStyle name="RowTitles-Detail 2 2 3 7 5 2 2" xfId="27971"/>
    <cellStyle name="RowTitles-Detail 2 2 3 7 5 3" xfId="27972"/>
    <cellStyle name="RowTitles-Detail 2 2 3 7 6" xfId="27973"/>
    <cellStyle name="RowTitles-Detail 2 2 3 7 6 2" xfId="27974"/>
    <cellStyle name="RowTitles-Detail 2 2 3 7 6 2 2" xfId="27975"/>
    <cellStyle name="RowTitles-Detail 2 2 3 7 7" xfId="27976"/>
    <cellStyle name="RowTitles-Detail 2 2 3 7 7 2" xfId="27977"/>
    <cellStyle name="RowTitles-Detail 2 2 3 7 8" xfId="27978"/>
    <cellStyle name="RowTitles-Detail 2 2 3 8" xfId="27979"/>
    <cellStyle name="RowTitles-Detail 2 2 3 8 2" xfId="27980"/>
    <cellStyle name="RowTitles-Detail 2 2 3 8 2 2" xfId="27981"/>
    <cellStyle name="RowTitles-Detail 2 2 3 8 2 2 2" xfId="27982"/>
    <cellStyle name="RowTitles-Detail 2 2 3 8 2 2 2 2" xfId="27983"/>
    <cellStyle name="RowTitles-Detail 2 2 3 8 2 2 3" xfId="27984"/>
    <cellStyle name="RowTitles-Detail 2 2 3 8 2 3" xfId="27985"/>
    <cellStyle name="RowTitles-Detail 2 2 3 8 2 3 2" xfId="27986"/>
    <cellStyle name="RowTitles-Detail 2 2 3 8 2 3 2 2" xfId="27987"/>
    <cellStyle name="RowTitles-Detail 2 2 3 8 2 4" xfId="27988"/>
    <cellStyle name="RowTitles-Detail 2 2 3 8 2 4 2" xfId="27989"/>
    <cellStyle name="RowTitles-Detail 2 2 3 8 2 5" xfId="27990"/>
    <cellStyle name="RowTitles-Detail 2 2 3 8 3" xfId="27991"/>
    <cellStyle name="RowTitles-Detail 2 2 3 8 3 2" xfId="27992"/>
    <cellStyle name="RowTitles-Detail 2 2 3 8 3 2 2" xfId="27993"/>
    <cellStyle name="RowTitles-Detail 2 2 3 8 3 2 2 2" xfId="27994"/>
    <cellStyle name="RowTitles-Detail 2 2 3 8 3 2 3" xfId="27995"/>
    <cellStyle name="RowTitles-Detail 2 2 3 8 3 3" xfId="27996"/>
    <cellStyle name="RowTitles-Detail 2 2 3 8 3 3 2" xfId="27997"/>
    <cellStyle name="RowTitles-Detail 2 2 3 8 3 3 2 2" xfId="27998"/>
    <cellStyle name="RowTitles-Detail 2 2 3 8 3 4" xfId="27999"/>
    <cellStyle name="RowTitles-Detail 2 2 3 8 3 4 2" xfId="28000"/>
    <cellStyle name="RowTitles-Detail 2 2 3 8 3 5" xfId="28001"/>
    <cellStyle name="RowTitles-Detail 2 2 3 8 4" xfId="28002"/>
    <cellStyle name="RowTitles-Detail 2 2 3 8 4 2" xfId="28003"/>
    <cellStyle name="RowTitles-Detail 2 2 3 8 4 2 2" xfId="28004"/>
    <cellStyle name="RowTitles-Detail 2 2 3 8 4 3" xfId="28005"/>
    <cellStyle name="RowTitles-Detail 2 2 3 8 5" xfId="28006"/>
    <cellStyle name="RowTitles-Detail 2 2 3 8 5 2" xfId="28007"/>
    <cellStyle name="RowTitles-Detail 2 2 3 8 5 2 2" xfId="28008"/>
    <cellStyle name="RowTitles-Detail 2 2 3 8 6" xfId="28009"/>
    <cellStyle name="RowTitles-Detail 2 2 3 8 6 2" xfId="28010"/>
    <cellStyle name="RowTitles-Detail 2 2 3 8 7" xfId="28011"/>
    <cellStyle name="RowTitles-Detail 2 2 3 9" xfId="28012"/>
    <cellStyle name="RowTitles-Detail 2 2 3 9 2" xfId="28013"/>
    <cellStyle name="RowTitles-Detail 2 2 3 9 2 2" xfId="28014"/>
    <cellStyle name="RowTitles-Detail 2 2 3 9 2 2 2" xfId="28015"/>
    <cellStyle name="RowTitles-Detail 2 2 3 9 2 2 2 2" xfId="28016"/>
    <cellStyle name="RowTitles-Detail 2 2 3 9 2 2 3" xfId="28017"/>
    <cellStyle name="RowTitles-Detail 2 2 3 9 2 3" xfId="28018"/>
    <cellStyle name="RowTitles-Detail 2 2 3 9 2 3 2" xfId="28019"/>
    <cellStyle name="RowTitles-Detail 2 2 3 9 2 3 2 2" xfId="28020"/>
    <cellStyle name="RowTitles-Detail 2 2 3 9 2 4" xfId="28021"/>
    <cellStyle name="RowTitles-Detail 2 2 3 9 2 4 2" xfId="28022"/>
    <cellStyle name="RowTitles-Detail 2 2 3 9 2 5" xfId="28023"/>
    <cellStyle name="RowTitles-Detail 2 2 3 9 3" xfId="28024"/>
    <cellStyle name="RowTitles-Detail 2 2 3 9 3 2" xfId="28025"/>
    <cellStyle name="RowTitles-Detail 2 2 3 9 3 2 2" xfId="28026"/>
    <cellStyle name="RowTitles-Detail 2 2 3 9 3 2 2 2" xfId="28027"/>
    <cellStyle name="RowTitles-Detail 2 2 3 9 3 2 3" xfId="28028"/>
    <cellStyle name="RowTitles-Detail 2 2 3 9 3 3" xfId="28029"/>
    <cellStyle name="RowTitles-Detail 2 2 3 9 3 3 2" xfId="28030"/>
    <cellStyle name="RowTitles-Detail 2 2 3 9 3 3 2 2" xfId="28031"/>
    <cellStyle name="RowTitles-Detail 2 2 3 9 3 4" xfId="28032"/>
    <cellStyle name="RowTitles-Detail 2 2 3 9 3 4 2" xfId="28033"/>
    <cellStyle name="RowTitles-Detail 2 2 3 9 3 5" xfId="28034"/>
    <cellStyle name="RowTitles-Detail 2 2 3 9 4" xfId="28035"/>
    <cellStyle name="RowTitles-Detail 2 2 3 9 4 2" xfId="28036"/>
    <cellStyle name="RowTitles-Detail 2 2 3 9 4 2 2" xfId="28037"/>
    <cellStyle name="RowTitles-Detail 2 2 3 9 4 3" xfId="28038"/>
    <cellStyle name="RowTitles-Detail 2 2 3 9 5" xfId="28039"/>
    <cellStyle name="RowTitles-Detail 2 2 3 9 5 2" xfId="28040"/>
    <cellStyle name="RowTitles-Detail 2 2 3 9 5 2 2" xfId="28041"/>
    <cellStyle name="RowTitles-Detail 2 2 3 9 6" xfId="28042"/>
    <cellStyle name="RowTitles-Detail 2 2 3 9 6 2" xfId="28043"/>
    <cellStyle name="RowTitles-Detail 2 2 3 9 7" xfId="28044"/>
    <cellStyle name="RowTitles-Detail 2 2 3_STUD aligned by INSTIT" xfId="28045"/>
    <cellStyle name="RowTitles-Detail 2 2 4" xfId="305"/>
    <cellStyle name="RowTitles-Detail 2 2 4 10" xfId="28046"/>
    <cellStyle name="RowTitles-Detail 2 2 4 2" xfId="845"/>
    <cellStyle name="RowTitles-Detail 2 2 4 2 2" xfId="28047"/>
    <cellStyle name="RowTitles-Detail 2 2 4 2 2 2" xfId="28048"/>
    <cellStyle name="RowTitles-Detail 2 2 4 2 2 2 2" xfId="28049"/>
    <cellStyle name="RowTitles-Detail 2 2 4 2 2 2 2 2" xfId="28050"/>
    <cellStyle name="RowTitles-Detail 2 2 4 2 2 2 3" xfId="28051"/>
    <cellStyle name="RowTitles-Detail 2 2 4 2 2 3" xfId="28052"/>
    <cellStyle name="RowTitles-Detail 2 2 4 2 2 3 2" xfId="28053"/>
    <cellStyle name="RowTitles-Detail 2 2 4 2 2 3 2 2" xfId="28054"/>
    <cellStyle name="RowTitles-Detail 2 2 4 2 2 4" xfId="28055"/>
    <cellStyle name="RowTitles-Detail 2 2 4 2 2 4 2" xfId="28056"/>
    <cellStyle name="RowTitles-Detail 2 2 4 2 2 5" xfId="28057"/>
    <cellStyle name="RowTitles-Detail 2 2 4 2 3" xfId="28058"/>
    <cellStyle name="RowTitles-Detail 2 2 4 2 3 2" xfId="28059"/>
    <cellStyle name="RowTitles-Detail 2 2 4 2 3 2 2" xfId="28060"/>
    <cellStyle name="RowTitles-Detail 2 2 4 2 3 2 2 2" xfId="28061"/>
    <cellStyle name="RowTitles-Detail 2 2 4 2 3 2 3" xfId="28062"/>
    <cellStyle name="RowTitles-Detail 2 2 4 2 3 3" xfId="28063"/>
    <cellStyle name="RowTitles-Detail 2 2 4 2 3 3 2" xfId="28064"/>
    <cellStyle name="RowTitles-Detail 2 2 4 2 3 3 2 2" xfId="28065"/>
    <cellStyle name="RowTitles-Detail 2 2 4 2 3 4" xfId="28066"/>
    <cellStyle name="RowTitles-Detail 2 2 4 2 3 4 2" xfId="28067"/>
    <cellStyle name="RowTitles-Detail 2 2 4 2 3 5" xfId="28068"/>
    <cellStyle name="RowTitles-Detail 2 2 4 2 4" xfId="28069"/>
    <cellStyle name="RowTitles-Detail 2 2 4 2 4 2" xfId="28070"/>
    <cellStyle name="RowTitles-Detail 2 2 4 2 5" xfId="28071"/>
    <cellStyle name="RowTitles-Detail 2 2 4 2 5 2" xfId="28072"/>
    <cellStyle name="RowTitles-Detail 2 2 4 2 5 2 2" xfId="28073"/>
    <cellStyle name="RowTitles-Detail 2 2 4 2 6" xfId="28074"/>
    <cellStyle name="RowTitles-Detail 2 2 4 3" xfId="28075"/>
    <cellStyle name="RowTitles-Detail 2 2 4 3 2" xfId="28076"/>
    <cellStyle name="RowTitles-Detail 2 2 4 3 2 2" xfId="28077"/>
    <cellStyle name="RowTitles-Detail 2 2 4 3 2 2 2" xfId="28078"/>
    <cellStyle name="RowTitles-Detail 2 2 4 3 2 2 2 2" xfId="28079"/>
    <cellStyle name="RowTitles-Detail 2 2 4 3 2 2 3" xfId="28080"/>
    <cellStyle name="RowTitles-Detail 2 2 4 3 2 3" xfId="28081"/>
    <cellStyle name="RowTitles-Detail 2 2 4 3 2 3 2" xfId="28082"/>
    <cellStyle name="RowTitles-Detail 2 2 4 3 2 3 2 2" xfId="28083"/>
    <cellStyle name="RowTitles-Detail 2 2 4 3 2 4" xfId="28084"/>
    <cellStyle name="RowTitles-Detail 2 2 4 3 2 4 2" xfId="28085"/>
    <cellStyle name="RowTitles-Detail 2 2 4 3 2 5" xfId="28086"/>
    <cellStyle name="RowTitles-Detail 2 2 4 3 3" xfId="28087"/>
    <cellStyle name="RowTitles-Detail 2 2 4 3 3 2" xfId="28088"/>
    <cellStyle name="RowTitles-Detail 2 2 4 3 3 2 2" xfId="28089"/>
    <cellStyle name="RowTitles-Detail 2 2 4 3 3 2 2 2" xfId="28090"/>
    <cellStyle name="RowTitles-Detail 2 2 4 3 3 2 3" xfId="28091"/>
    <cellStyle name="RowTitles-Detail 2 2 4 3 3 3" xfId="28092"/>
    <cellStyle name="RowTitles-Detail 2 2 4 3 3 3 2" xfId="28093"/>
    <cellStyle name="RowTitles-Detail 2 2 4 3 3 3 2 2" xfId="28094"/>
    <cellStyle name="RowTitles-Detail 2 2 4 3 3 4" xfId="28095"/>
    <cellStyle name="RowTitles-Detail 2 2 4 3 3 4 2" xfId="28096"/>
    <cellStyle name="RowTitles-Detail 2 2 4 3 3 5" xfId="28097"/>
    <cellStyle name="RowTitles-Detail 2 2 4 3 4" xfId="28098"/>
    <cellStyle name="RowTitles-Detail 2 2 4 3 4 2" xfId="28099"/>
    <cellStyle name="RowTitles-Detail 2 2 4 3 5" xfId="28100"/>
    <cellStyle name="RowTitles-Detail 2 2 4 3 5 2" xfId="28101"/>
    <cellStyle name="RowTitles-Detail 2 2 4 3 5 2 2" xfId="28102"/>
    <cellStyle name="RowTitles-Detail 2 2 4 3 5 3" xfId="28103"/>
    <cellStyle name="RowTitles-Detail 2 2 4 3 6" xfId="28104"/>
    <cellStyle name="RowTitles-Detail 2 2 4 3 6 2" xfId="28105"/>
    <cellStyle name="RowTitles-Detail 2 2 4 3 6 2 2" xfId="28106"/>
    <cellStyle name="RowTitles-Detail 2 2 4 3 7" xfId="28107"/>
    <cellStyle name="RowTitles-Detail 2 2 4 3 7 2" xfId="28108"/>
    <cellStyle name="RowTitles-Detail 2 2 4 3 8" xfId="28109"/>
    <cellStyle name="RowTitles-Detail 2 2 4 4" xfId="28110"/>
    <cellStyle name="RowTitles-Detail 2 2 4 4 2" xfId="28111"/>
    <cellStyle name="RowTitles-Detail 2 2 4 4 2 2" xfId="28112"/>
    <cellStyle name="RowTitles-Detail 2 2 4 4 2 2 2" xfId="28113"/>
    <cellStyle name="RowTitles-Detail 2 2 4 4 2 2 2 2" xfId="28114"/>
    <cellStyle name="RowTitles-Detail 2 2 4 4 2 2 3" xfId="28115"/>
    <cellStyle name="RowTitles-Detail 2 2 4 4 2 3" xfId="28116"/>
    <cellStyle name="RowTitles-Detail 2 2 4 4 2 3 2" xfId="28117"/>
    <cellStyle name="RowTitles-Detail 2 2 4 4 2 3 2 2" xfId="28118"/>
    <cellStyle name="RowTitles-Detail 2 2 4 4 2 4" xfId="28119"/>
    <cellStyle name="RowTitles-Detail 2 2 4 4 2 4 2" xfId="28120"/>
    <cellStyle name="RowTitles-Detail 2 2 4 4 2 5" xfId="28121"/>
    <cellStyle name="RowTitles-Detail 2 2 4 4 3" xfId="28122"/>
    <cellStyle name="RowTitles-Detail 2 2 4 4 3 2" xfId="28123"/>
    <cellStyle name="RowTitles-Detail 2 2 4 4 3 2 2" xfId="28124"/>
    <cellStyle name="RowTitles-Detail 2 2 4 4 3 2 2 2" xfId="28125"/>
    <cellStyle name="RowTitles-Detail 2 2 4 4 3 2 3" xfId="28126"/>
    <cellStyle name="RowTitles-Detail 2 2 4 4 3 3" xfId="28127"/>
    <cellStyle name="RowTitles-Detail 2 2 4 4 3 3 2" xfId="28128"/>
    <cellStyle name="RowTitles-Detail 2 2 4 4 3 3 2 2" xfId="28129"/>
    <cellStyle name="RowTitles-Detail 2 2 4 4 3 4" xfId="28130"/>
    <cellStyle name="RowTitles-Detail 2 2 4 4 3 4 2" xfId="28131"/>
    <cellStyle name="RowTitles-Detail 2 2 4 4 3 5" xfId="28132"/>
    <cellStyle name="RowTitles-Detail 2 2 4 4 4" xfId="28133"/>
    <cellStyle name="RowTitles-Detail 2 2 4 4 4 2" xfId="28134"/>
    <cellStyle name="RowTitles-Detail 2 2 4 4 4 2 2" xfId="28135"/>
    <cellStyle name="RowTitles-Detail 2 2 4 4 4 3" xfId="28136"/>
    <cellStyle name="RowTitles-Detail 2 2 4 4 5" xfId="28137"/>
    <cellStyle name="RowTitles-Detail 2 2 4 4 5 2" xfId="28138"/>
    <cellStyle name="RowTitles-Detail 2 2 4 4 5 2 2" xfId="28139"/>
    <cellStyle name="RowTitles-Detail 2 2 4 4 6" xfId="28140"/>
    <cellStyle name="RowTitles-Detail 2 2 4 4 6 2" xfId="28141"/>
    <cellStyle name="RowTitles-Detail 2 2 4 4 7" xfId="28142"/>
    <cellStyle name="RowTitles-Detail 2 2 4 5" xfId="28143"/>
    <cellStyle name="RowTitles-Detail 2 2 4 5 2" xfId="28144"/>
    <cellStyle name="RowTitles-Detail 2 2 4 5 2 2" xfId="28145"/>
    <cellStyle name="RowTitles-Detail 2 2 4 5 2 2 2" xfId="28146"/>
    <cellStyle name="RowTitles-Detail 2 2 4 5 2 2 2 2" xfId="28147"/>
    <cellStyle name="RowTitles-Detail 2 2 4 5 2 2 3" xfId="28148"/>
    <cellStyle name="RowTitles-Detail 2 2 4 5 2 3" xfId="28149"/>
    <cellStyle name="RowTitles-Detail 2 2 4 5 2 3 2" xfId="28150"/>
    <cellStyle name="RowTitles-Detail 2 2 4 5 2 3 2 2" xfId="28151"/>
    <cellStyle name="RowTitles-Detail 2 2 4 5 2 4" xfId="28152"/>
    <cellStyle name="RowTitles-Detail 2 2 4 5 2 4 2" xfId="28153"/>
    <cellStyle name="RowTitles-Detail 2 2 4 5 2 5" xfId="28154"/>
    <cellStyle name="RowTitles-Detail 2 2 4 5 3" xfId="28155"/>
    <cellStyle name="RowTitles-Detail 2 2 4 5 3 2" xfId="28156"/>
    <cellStyle name="RowTitles-Detail 2 2 4 5 3 2 2" xfId="28157"/>
    <cellStyle name="RowTitles-Detail 2 2 4 5 3 2 2 2" xfId="28158"/>
    <cellStyle name="RowTitles-Detail 2 2 4 5 3 2 3" xfId="28159"/>
    <cellStyle name="RowTitles-Detail 2 2 4 5 3 3" xfId="28160"/>
    <cellStyle name="RowTitles-Detail 2 2 4 5 3 3 2" xfId="28161"/>
    <cellStyle name="RowTitles-Detail 2 2 4 5 3 3 2 2" xfId="28162"/>
    <cellStyle name="RowTitles-Detail 2 2 4 5 3 4" xfId="28163"/>
    <cellStyle name="RowTitles-Detail 2 2 4 5 3 4 2" xfId="28164"/>
    <cellStyle name="RowTitles-Detail 2 2 4 5 3 5" xfId="28165"/>
    <cellStyle name="RowTitles-Detail 2 2 4 5 4" xfId="28166"/>
    <cellStyle name="RowTitles-Detail 2 2 4 5 4 2" xfId="28167"/>
    <cellStyle name="RowTitles-Detail 2 2 4 5 4 2 2" xfId="28168"/>
    <cellStyle name="RowTitles-Detail 2 2 4 5 4 3" xfId="28169"/>
    <cellStyle name="RowTitles-Detail 2 2 4 5 5" xfId="28170"/>
    <cellStyle name="RowTitles-Detail 2 2 4 5 5 2" xfId="28171"/>
    <cellStyle name="RowTitles-Detail 2 2 4 5 5 2 2" xfId="28172"/>
    <cellStyle name="RowTitles-Detail 2 2 4 5 6" xfId="28173"/>
    <cellStyle name="RowTitles-Detail 2 2 4 5 6 2" xfId="28174"/>
    <cellStyle name="RowTitles-Detail 2 2 4 5 7" xfId="28175"/>
    <cellStyle name="RowTitles-Detail 2 2 4 6" xfId="28176"/>
    <cellStyle name="RowTitles-Detail 2 2 4 6 2" xfId="28177"/>
    <cellStyle name="RowTitles-Detail 2 2 4 6 2 2" xfId="28178"/>
    <cellStyle name="RowTitles-Detail 2 2 4 6 2 2 2" xfId="28179"/>
    <cellStyle name="RowTitles-Detail 2 2 4 6 2 2 2 2" xfId="28180"/>
    <cellStyle name="RowTitles-Detail 2 2 4 6 2 2 3" xfId="28181"/>
    <cellStyle name="RowTitles-Detail 2 2 4 6 2 3" xfId="28182"/>
    <cellStyle name="RowTitles-Detail 2 2 4 6 2 3 2" xfId="28183"/>
    <cellStyle name="RowTitles-Detail 2 2 4 6 2 3 2 2" xfId="28184"/>
    <cellStyle name="RowTitles-Detail 2 2 4 6 2 4" xfId="28185"/>
    <cellStyle name="RowTitles-Detail 2 2 4 6 2 4 2" xfId="28186"/>
    <cellStyle name="RowTitles-Detail 2 2 4 6 2 5" xfId="28187"/>
    <cellStyle name="RowTitles-Detail 2 2 4 6 3" xfId="28188"/>
    <cellStyle name="RowTitles-Detail 2 2 4 6 3 2" xfId="28189"/>
    <cellStyle name="RowTitles-Detail 2 2 4 6 3 2 2" xfId="28190"/>
    <cellStyle name="RowTitles-Detail 2 2 4 6 3 2 2 2" xfId="28191"/>
    <cellStyle name="RowTitles-Detail 2 2 4 6 3 2 3" xfId="28192"/>
    <cellStyle name="RowTitles-Detail 2 2 4 6 3 3" xfId="28193"/>
    <cellStyle name="RowTitles-Detail 2 2 4 6 3 3 2" xfId="28194"/>
    <cellStyle name="RowTitles-Detail 2 2 4 6 3 3 2 2" xfId="28195"/>
    <cellStyle name="RowTitles-Detail 2 2 4 6 3 4" xfId="28196"/>
    <cellStyle name="RowTitles-Detail 2 2 4 6 3 4 2" xfId="28197"/>
    <cellStyle name="RowTitles-Detail 2 2 4 6 3 5" xfId="28198"/>
    <cellStyle name="RowTitles-Detail 2 2 4 6 4" xfId="28199"/>
    <cellStyle name="RowTitles-Detail 2 2 4 6 4 2" xfId="28200"/>
    <cellStyle name="RowTitles-Detail 2 2 4 6 4 2 2" xfId="28201"/>
    <cellStyle name="RowTitles-Detail 2 2 4 6 4 3" xfId="28202"/>
    <cellStyle name="RowTitles-Detail 2 2 4 6 5" xfId="28203"/>
    <cellStyle name="RowTitles-Detail 2 2 4 6 5 2" xfId="28204"/>
    <cellStyle name="RowTitles-Detail 2 2 4 6 5 2 2" xfId="28205"/>
    <cellStyle name="RowTitles-Detail 2 2 4 6 6" xfId="28206"/>
    <cellStyle name="RowTitles-Detail 2 2 4 6 6 2" xfId="28207"/>
    <cellStyle name="RowTitles-Detail 2 2 4 6 7" xfId="28208"/>
    <cellStyle name="RowTitles-Detail 2 2 4 7" xfId="28209"/>
    <cellStyle name="RowTitles-Detail 2 2 4 7 2" xfId="28210"/>
    <cellStyle name="RowTitles-Detail 2 2 4 7 2 2" xfId="28211"/>
    <cellStyle name="RowTitles-Detail 2 2 4 7 2 2 2" xfId="28212"/>
    <cellStyle name="RowTitles-Detail 2 2 4 7 2 3" xfId="28213"/>
    <cellStyle name="RowTitles-Detail 2 2 4 7 3" xfId="28214"/>
    <cellStyle name="RowTitles-Detail 2 2 4 7 3 2" xfId="28215"/>
    <cellStyle name="RowTitles-Detail 2 2 4 7 3 2 2" xfId="28216"/>
    <cellStyle name="RowTitles-Detail 2 2 4 7 4" xfId="28217"/>
    <cellStyle name="RowTitles-Detail 2 2 4 7 4 2" xfId="28218"/>
    <cellStyle name="RowTitles-Detail 2 2 4 7 5" xfId="28219"/>
    <cellStyle name="RowTitles-Detail 2 2 4 8" xfId="28220"/>
    <cellStyle name="RowTitles-Detail 2 2 4 8 2" xfId="28221"/>
    <cellStyle name="RowTitles-Detail 2 2 4 9" xfId="28222"/>
    <cellStyle name="RowTitles-Detail 2 2 4 9 2" xfId="28223"/>
    <cellStyle name="RowTitles-Detail 2 2 4 9 2 2" xfId="28224"/>
    <cellStyle name="RowTitles-Detail 2 2 4_STUD aligned by INSTIT" xfId="28225"/>
    <cellStyle name="RowTitles-Detail 2 2 5" xfId="306"/>
    <cellStyle name="RowTitles-Detail 2 2 5 10" xfId="28226"/>
    <cellStyle name="RowTitles-Detail 2 2 5 2" xfId="846"/>
    <cellStyle name="RowTitles-Detail 2 2 5 2 2" xfId="28227"/>
    <cellStyle name="RowTitles-Detail 2 2 5 2 2 2" xfId="28228"/>
    <cellStyle name="RowTitles-Detail 2 2 5 2 2 2 2" xfId="28229"/>
    <cellStyle name="RowTitles-Detail 2 2 5 2 2 2 2 2" xfId="28230"/>
    <cellStyle name="RowTitles-Detail 2 2 5 2 2 2 3" xfId="28231"/>
    <cellStyle name="RowTitles-Detail 2 2 5 2 2 3" xfId="28232"/>
    <cellStyle name="RowTitles-Detail 2 2 5 2 2 3 2" xfId="28233"/>
    <cellStyle name="RowTitles-Detail 2 2 5 2 2 3 2 2" xfId="28234"/>
    <cellStyle name="RowTitles-Detail 2 2 5 2 2 4" xfId="28235"/>
    <cellStyle name="RowTitles-Detail 2 2 5 2 2 4 2" xfId="28236"/>
    <cellStyle name="RowTitles-Detail 2 2 5 2 2 5" xfId="28237"/>
    <cellStyle name="RowTitles-Detail 2 2 5 2 3" xfId="28238"/>
    <cellStyle name="RowTitles-Detail 2 2 5 2 3 2" xfId="28239"/>
    <cellStyle name="RowTitles-Detail 2 2 5 2 3 2 2" xfId="28240"/>
    <cellStyle name="RowTitles-Detail 2 2 5 2 3 2 2 2" xfId="28241"/>
    <cellStyle name="RowTitles-Detail 2 2 5 2 3 2 3" xfId="28242"/>
    <cellStyle name="RowTitles-Detail 2 2 5 2 3 3" xfId="28243"/>
    <cellStyle name="RowTitles-Detail 2 2 5 2 3 3 2" xfId="28244"/>
    <cellStyle name="RowTitles-Detail 2 2 5 2 3 3 2 2" xfId="28245"/>
    <cellStyle name="RowTitles-Detail 2 2 5 2 3 4" xfId="28246"/>
    <cellStyle name="RowTitles-Detail 2 2 5 2 3 4 2" xfId="28247"/>
    <cellStyle name="RowTitles-Detail 2 2 5 2 3 5" xfId="28248"/>
    <cellStyle name="RowTitles-Detail 2 2 5 2 4" xfId="28249"/>
    <cellStyle name="RowTitles-Detail 2 2 5 2 4 2" xfId="28250"/>
    <cellStyle name="RowTitles-Detail 2 2 5 2 5" xfId="28251"/>
    <cellStyle name="RowTitles-Detail 2 2 5 2 5 2" xfId="28252"/>
    <cellStyle name="RowTitles-Detail 2 2 5 2 5 2 2" xfId="28253"/>
    <cellStyle name="RowTitles-Detail 2 2 5 2 5 3" xfId="28254"/>
    <cellStyle name="RowTitles-Detail 2 2 5 2 6" xfId="28255"/>
    <cellStyle name="RowTitles-Detail 2 2 5 2 6 2" xfId="28256"/>
    <cellStyle name="RowTitles-Detail 2 2 5 2 6 2 2" xfId="28257"/>
    <cellStyle name="RowTitles-Detail 2 2 5 2 7" xfId="28258"/>
    <cellStyle name="RowTitles-Detail 2 2 5 2 7 2" xfId="28259"/>
    <cellStyle name="RowTitles-Detail 2 2 5 2 8" xfId="28260"/>
    <cellStyle name="RowTitles-Detail 2 2 5 2 9" xfId="28261"/>
    <cellStyle name="RowTitles-Detail 2 2 5 3" xfId="28262"/>
    <cellStyle name="RowTitles-Detail 2 2 5 3 2" xfId="28263"/>
    <cellStyle name="RowTitles-Detail 2 2 5 3 2 2" xfId="28264"/>
    <cellStyle name="RowTitles-Detail 2 2 5 3 2 2 2" xfId="28265"/>
    <cellStyle name="RowTitles-Detail 2 2 5 3 2 2 2 2" xfId="28266"/>
    <cellStyle name="RowTitles-Detail 2 2 5 3 2 2 3" xfId="28267"/>
    <cellStyle name="RowTitles-Detail 2 2 5 3 2 3" xfId="28268"/>
    <cellStyle name="RowTitles-Detail 2 2 5 3 2 3 2" xfId="28269"/>
    <cellStyle name="RowTitles-Detail 2 2 5 3 2 3 2 2" xfId="28270"/>
    <cellStyle name="RowTitles-Detail 2 2 5 3 2 4" xfId="28271"/>
    <cellStyle name="RowTitles-Detail 2 2 5 3 2 4 2" xfId="28272"/>
    <cellStyle name="RowTitles-Detail 2 2 5 3 2 5" xfId="28273"/>
    <cellStyle name="RowTitles-Detail 2 2 5 3 3" xfId="28274"/>
    <cellStyle name="RowTitles-Detail 2 2 5 3 3 2" xfId="28275"/>
    <cellStyle name="RowTitles-Detail 2 2 5 3 3 2 2" xfId="28276"/>
    <cellStyle name="RowTitles-Detail 2 2 5 3 3 2 2 2" xfId="28277"/>
    <cellStyle name="RowTitles-Detail 2 2 5 3 3 2 3" xfId="28278"/>
    <cellStyle name="RowTitles-Detail 2 2 5 3 3 3" xfId="28279"/>
    <cellStyle name="RowTitles-Detail 2 2 5 3 3 3 2" xfId="28280"/>
    <cellStyle name="RowTitles-Detail 2 2 5 3 3 3 2 2" xfId="28281"/>
    <cellStyle name="RowTitles-Detail 2 2 5 3 3 4" xfId="28282"/>
    <cellStyle name="RowTitles-Detail 2 2 5 3 3 4 2" xfId="28283"/>
    <cellStyle name="RowTitles-Detail 2 2 5 3 3 5" xfId="28284"/>
    <cellStyle name="RowTitles-Detail 2 2 5 3 4" xfId="28285"/>
    <cellStyle name="RowTitles-Detail 2 2 5 3 4 2" xfId="28286"/>
    <cellStyle name="RowTitles-Detail 2 2 5 3 5" xfId="28287"/>
    <cellStyle name="RowTitles-Detail 2 2 5 3 5 2" xfId="28288"/>
    <cellStyle name="RowTitles-Detail 2 2 5 3 5 2 2" xfId="28289"/>
    <cellStyle name="RowTitles-Detail 2 2 5 4" xfId="28290"/>
    <cellStyle name="RowTitles-Detail 2 2 5 4 2" xfId="28291"/>
    <cellStyle name="RowTitles-Detail 2 2 5 4 2 2" xfId="28292"/>
    <cellStyle name="RowTitles-Detail 2 2 5 4 2 2 2" xfId="28293"/>
    <cellStyle name="RowTitles-Detail 2 2 5 4 2 2 2 2" xfId="28294"/>
    <cellStyle name="RowTitles-Detail 2 2 5 4 2 2 3" xfId="28295"/>
    <cellStyle name="RowTitles-Detail 2 2 5 4 2 3" xfId="28296"/>
    <cellStyle name="RowTitles-Detail 2 2 5 4 2 3 2" xfId="28297"/>
    <cellStyle name="RowTitles-Detail 2 2 5 4 2 3 2 2" xfId="28298"/>
    <cellStyle name="RowTitles-Detail 2 2 5 4 2 4" xfId="28299"/>
    <cellStyle name="RowTitles-Detail 2 2 5 4 2 4 2" xfId="28300"/>
    <cellStyle name="RowTitles-Detail 2 2 5 4 2 5" xfId="28301"/>
    <cellStyle name="RowTitles-Detail 2 2 5 4 3" xfId="28302"/>
    <cellStyle name="RowTitles-Detail 2 2 5 4 3 2" xfId="28303"/>
    <cellStyle name="RowTitles-Detail 2 2 5 4 3 2 2" xfId="28304"/>
    <cellStyle name="RowTitles-Detail 2 2 5 4 3 2 2 2" xfId="28305"/>
    <cellStyle name="RowTitles-Detail 2 2 5 4 3 2 3" xfId="28306"/>
    <cellStyle name="RowTitles-Detail 2 2 5 4 3 3" xfId="28307"/>
    <cellStyle name="RowTitles-Detail 2 2 5 4 3 3 2" xfId="28308"/>
    <cellStyle name="RowTitles-Detail 2 2 5 4 3 3 2 2" xfId="28309"/>
    <cellStyle name="RowTitles-Detail 2 2 5 4 3 4" xfId="28310"/>
    <cellStyle name="RowTitles-Detail 2 2 5 4 3 4 2" xfId="28311"/>
    <cellStyle name="RowTitles-Detail 2 2 5 4 3 5" xfId="28312"/>
    <cellStyle name="RowTitles-Detail 2 2 5 4 4" xfId="28313"/>
    <cellStyle name="RowTitles-Detail 2 2 5 4 4 2" xfId="28314"/>
    <cellStyle name="RowTitles-Detail 2 2 5 4 4 2 2" xfId="28315"/>
    <cellStyle name="RowTitles-Detail 2 2 5 4 4 3" xfId="28316"/>
    <cellStyle name="RowTitles-Detail 2 2 5 4 5" xfId="28317"/>
    <cellStyle name="RowTitles-Detail 2 2 5 4 5 2" xfId="28318"/>
    <cellStyle name="RowTitles-Detail 2 2 5 4 5 2 2" xfId="28319"/>
    <cellStyle name="RowTitles-Detail 2 2 5 4 6" xfId="28320"/>
    <cellStyle name="RowTitles-Detail 2 2 5 4 6 2" xfId="28321"/>
    <cellStyle name="RowTitles-Detail 2 2 5 4 7" xfId="28322"/>
    <cellStyle name="RowTitles-Detail 2 2 5 5" xfId="28323"/>
    <cellStyle name="RowTitles-Detail 2 2 5 5 2" xfId="28324"/>
    <cellStyle name="RowTitles-Detail 2 2 5 5 2 2" xfId="28325"/>
    <cellStyle name="RowTitles-Detail 2 2 5 5 2 2 2" xfId="28326"/>
    <cellStyle name="RowTitles-Detail 2 2 5 5 2 2 2 2" xfId="28327"/>
    <cellStyle name="RowTitles-Detail 2 2 5 5 2 2 3" xfId="28328"/>
    <cellStyle name="RowTitles-Detail 2 2 5 5 2 3" xfId="28329"/>
    <cellStyle name="RowTitles-Detail 2 2 5 5 2 3 2" xfId="28330"/>
    <cellStyle name="RowTitles-Detail 2 2 5 5 2 3 2 2" xfId="28331"/>
    <cellStyle name="RowTitles-Detail 2 2 5 5 2 4" xfId="28332"/>
    <cellStyle name="RowTitles-Detail 2 2 5 5 2 4 2" xfId="28333"/>
    <cellStyle name="RowTitles-Detail 2 2 5 5 2 5" xfId="28334"/>
    <cellStyle name="RowTitles-Detail 2 2 5 5 3" xfId="28335"/>
    <cellStyle name="RowTitles-Detail 2 2 5 5 3 2" xfId="28336"/>
    <cellStyle name="RowTitles-Detail 2 2 5 5 3 2 2" xfId="28337"/>
    <cellStyle name="RowTitles-Detail 2 2 5 5 3 2 2 2" xfId="28338"/>
    <cellStyle name="RowTitles-Detail 2 2 5 5 3 2 3" xfId="28339"/>
    <cellStyle name="RowTitles-Detail 2 2 5 5 3 3" xfId="28340"/>
    <cellStyle name="RowTitles-Detail 2 2 5 5 3 3 2" xfId="28341"/>
    <cellStyle name="RowTitles-Detail 2 2 5 5 3 3 2 2" xfId="28342"/>
    <cellStyle name="RowTitles-Detail 2 2 5 5 3 4" xfId="28343"/>
    <cellStyle name="RowTitles-Detail 2 2 5 5 3 4 2" xfId="28344"/>
    <cellStyle name="RowTitles-Detail 2 2 5 5 3 5" xfId="28345"/>
    <cellStyle name="RowTitles-Detail 2 2 5 5 4" xfId="28346"/>
    <cellStyle name="RowTitles-Detail 2 2 5 5 4 2" xfId="28347"/>
    <cellStyle name="RowTitles-Detail 2 2 5 5 4 2 2" xfId="28348"/>
    <cellStyle name="RowTitles-Detail 2 2 5 5 4 3" xfId="28349"/>
    <cellStyle name="RowTitles-Detail 2 2 5 5 5" xfId="28350"/>
    <cellStyle name="RowTitles-Detail 2 2 5 5 5 2" xfId="28351"/>
    <cellStyle name="RowTitles-Detail 2 2 5 5 5 2 2" xfId="28352"/>
    <cellStyle name="RowTitles-Detail 2 2 5 5 6" xfId="28353"/>
    <cellStyle name="RowTitles-Detail 2 2 5 5 6 2" xfId="28354"/>
    <cellStyle name="RowTitles-Detail 2 2 5 5 7" xfId="28355"/>
    <cellStyle name="RowTitles-Detail 2 2 5 6" xfId="28356"/>
    <cellStyle name="RowTitles-Detail 2 2 5 6 2" xfId="28357"/>
    <cellStyle name="RowTitles-Detail 2 2 5 6 2 2" xfId="28358"/>
    <cellStyle name="RowTitles-Detail 2 2 5 6 2 2 2" xfId="28359"/>
    <cellStyle name="RowTitles-Detail 2 2 5 6 2 2 2 2" xfId="28360"/>
    <cellStyle name="RowTitles-Detail 2 2 5 6 2 2 3" xfId="28361"/>
    <cellStyle name="RowTitles-Detail 2 2 5 6 2 3" xfId="28362"/>
    <cellStyle name="RowTitles-Detail 2 2 5 6 2 3 2" xfId="28363"/>
    <cellStyle name="RowTitles-Detail 2 2 5 6 2 3 2 2" xfId="28364"/>
    <cellStyle name="RowTitles-Detail 2 2 5 6 2 4" xfId="28365"/>
    <cellStyle name="RowTitles-Detail 2 2 5 6 2 4 2" xfId="28366"/>
    <cellStyle name="RowTitles-Detail 2 2 5 6 2 5" xfId="28367"/>
    <cellStyle name="RowTitles-Detail 2 2 5 6 3" xfId="28368"/>
    <cellStyle name="RowTitles-Detail 2 2 5 6 3 2" xfId="28369"/>
    <cellStyle name="RowTitles-Detail 2 2 5 6 3 2 2" xfId="28370"/>
    <cellStyle name="RowTitles-Detail 2 2 5 6 3 2 2 2" xfId="28371"/>
    <cellStyle name="RowTitles-Detail 2 2 5 6 3 2 3" xfId="28372"/>
    <cellStyle name="RowTitles-Detail 2 2 5 6 3 3" xfId="28373"/>
    <cellStyle name="RowTitles-Detail 2 2 5 6 3 3 2" xfId="28374"/>
    <cellStyle name="RowTitles-Detail 2 2 5 6 3 3 2 2" xfId="28375"/>
    <cellStyle name="RowTitles-Detail 2 2 5 6 3 4" xfId="28376"/>
    <cellStyle name="RowTitles-Detail 2 2 5 6 3 4 2" xfId="28377"/>
    <cellStyle name="RowTitles-Detail 2 2 5 6 3 5" xfId="28378"/>
    <cellStyle name="RowTitles-Detail 2 2 5 6 4" xfId="28379"/>
    <cellStyle name="RowTitles-Detail 2 2 5 6 4 2" xfId="28380"/>
    <cellStyle name="RowTitles-Detail 2 2 5 6 4 2 2" xfId="28381"/>
    <cellStyle name="RowTitles-Detail 2 2 5 6 4 3" xfId="28382"/>
    <cellStyle name="RowTitles-Detail 2 2 5 6 5" xfId="28383"/>
    <cellStyle name="RowTitles-Detail 2 2 5 6 5 2" xfId="28384"/>
    <cellStyle name="RowTitles-Detail 2 2 5 6 5 2 2" xfId="28385"/>
    <cellStyle name="RowTitles-Detail 2 2 5 6 6" xfId="28386"/>
    <cellStyle name="RowTitles-Detail 2 2 5 6 6 2" xfId="28387"/>
    <cellStyle name="RowTitles-Detail 2 2 5 6 7" xfId="28388"/>
    <cellStyle name="RowTitles-Detail 2 2 5 7" xfId="28389"/>
    <cellStyle name="RowTitles-Detail 2 2 5 7 2" xfId="28390"/>
    <cellStyle name="RowTitles-Detail 2 2 5 7 2 2" xfId="28391"/>
    <cellStyle name="RowTitles-Detail 2 2 5 7 2 2 2" xfId="28392"/>
    <cellStyle name="RowTitles-Detail 2 2 5 7 2 3" xfId="28393"/>
    <cellStyle name="RowTitles-Detail 2 2 5 7 3" xfId="28394"/>
    <cellStyle name="RowTitles-Detail 2 2 5 7 3 2" xfId="28395"/>
    <cellStyle name="RowTitles-Detail 2 2 5 7 3 2 2" xfId="28396"/>
    <cellStyle name="RowTitles-Detail 2 2 5 7 4" xfId="28397"/>
    <cellStyle name="RowTitles-Detail 2 2 5 7 4 2" xfId="28398"/>
    <cellStyle name="RowTitles-Detail 2 2 5 7 5" xfId="28399"/>
    <cellStyle name="RowTitles-Detail 2 2 5 8" xfId="28400"/>
    <cellStyle name="RowTitles-Detail 2 2 5 8 2" xfId="28401"/>
    <cellStyle name="RowTitles-Detail 2 2 5 8 2 2" xfId="28402"/>
    <cellStyle name="RowTitles-Detail 2 2 5 8 2 2 2" xfId="28403"/>
    <cellStyle name="RowTitles-Detail 2 2 5 8 2 3" xfId="28404"/>
    <cellStyle name="RowTitles-Detail 2 2 5 8 3" xfId="28405"/>
    <cellStyle name="RowTitles-Detail 2 2 5 8 3 2" xfId="28406"/>
    <cellStyle name="RowTitles-Detail 2 2 5 8 3 2 2" xfId="28407"/>
    <cellStyle name="RowTitles-Detail 2 2 5 8 4" xfId="28408"/>
    <cellStyle name="RowTitles-Detail 2 2 5 8 4 2" xfId="28409"/>
    <cellStyle name="RowTitles-Detail 2 2 5 8 5" xfId="28410"/>
    <cellStyle name="RowTitles-Detail 2 2 5 9" xfId="28411"/>
    <cellStyle name="RowTitles-Detail 2 2 5 9 2" xfId="28412"/>
    <cellStyle name="RowTitles-Detail 2 2 5 9 2 2" xfId="28413"/>
    <cellStyle name="RowTitles-Detail 2 2 5_STUD aligned by INSTIT" xfId="28414"/>
    <cellStyle name="RowTitles-Detail 2 2 6" xfId="307"/>
    <cellStyle name="RowTitles-Detail 2 2 6 10" xfId="28415"/>
    <cellStyle name="RowTitles-Detail 2 2 6 2" xfId="847"/>
    <cellStyle name="RowTitles-Detail 2 2 6 2 2" xfId="28416"/>
    <cellStyle name="RowTitles-Detail 2 2 6 2 2 2" xfId="28417"/>
    <cellStyle name="RowTitles-Detail 2 2 6 2 2 2 2" xfId="28418"/>
    <cellStyle name="RowTitles-Detail 2 2 6 2 2 2 2 2" xfId="28419"/>
    <cellStyle name="RowTitles-Detail 2 2 6 2 2 2 3" xfId="28420"/>
    <cellStyle name="RowTitles-Detail 2 2 6 2 2 3" xfId="28421"/>
    <cellStyle name="RowTitles-Detail 2 2 6 2 2 3 2" xfId="28422"/>
    <cellStyle name="RowTitles-Detail 2 2 6 2 2 3 2 2" xfId="28423"/>
    <cellStyle name="RowTitles-Detail 2 2 6 2 2 4" xfId="28424"/>
    <cellStyle name="RowTitles-Detail 2 2 6 2 2 4 2" xfId="28425"/>
    <cellStyle name="RowTitles-Detail 2 2 6 2 2 5" xfId="28426"/>
    <cellStyle name="RowTitles-Detail 2 2 6 2 3" xfId="28427"/>
    <cellStyle name="RowTitles-Detail 2 2 6 2 3 2" xfId="28428"/>
    <cellStyle name="RowTitles-Detail 2 2 6 2 3 2 2" xfId="28429"/>
    <cellStyle name="RowTitles-Detail 2 2 6 2 3 2 2 2" xfId="28430"/>
    <cellStyle name="RowTitles-Detail 2 2 6 2 3 2 3" xfId="28431"/>
    <cellStyle name="RowTitles-Detail 2 2 6 2 3 3" xfId="28432"/>
    <cellStyle name="RowTitles-Detail 2 2 6 2 3 3 2" xfId="28433"/>
    <cellStyle name="RowTitles-Detail 2 2 6 2 3 3 2 2" xfId="28434"/>
    <cellStyle name="RowTitles-Detail 2 2 6 2 3 4" xfId="28435"/>
    <cellStyle name="RowTitles-Detail 2 2 6 2 3 4 2" xfId="28436"/>
    <cellStyle name="RowTitles-Detail 2 2 6 2 3 5" xfId="28437"/>
    <cellStyle name="RowTitles-Detail 2 2 6 2 4" xfId="28438"/>
    <cellStyle name="RowTitles-Detail 2 2 6 2 4 2" xfId="28439"/>
    <cellStyle name="RowTitles-Detail 2 2 6 2 5" xfId="28440"/>
    <cellStyle name="RowTitles-Detail 2 2 6 2 5 2" xfId="28441"/>
    <cellStyle name="RowTitles-Detail 2 2 6 2 5 2 2" xfId="28442"/>
    <cellStyle name="RowTitles-Detail 2 2 6 2 5 3" xfId="28443"/>
    <cellStyle name="RowTitles-Detail 2 2 6 2 6" xfId="28444"/>
    <cellStyle name="RowTitles-Detail 2 2 6 2 6 2" xfId="28445"/>
    <cellStyle name="RowTitles-Detail 2 2 6 2 6 2 2" xfId="28446"/>
    <cellStyle name="RowTitles-Detail 2 2 6 2 7" xfId="28447"/>
    <cellStyle name="RowTitles-Detail 2 2 6 3" xfId="28448"/>
    <cellStyle name="RowTitles-Detail 2 2 6 3 2" xfId="28449"/>
    <cellStyle name="RowTitles-Detail 2 2 6 3 2 2" xfId="28450"/>
    <cellStyle name="RowTitles-Detail 2 2 6 3 2 2 2" xfId="28451"/>
    <cellStyle name="RowTitles-Detail 2 2 6 3 2 2 2 2" xfId="28452"/>
    <cellStyle name="RowTitles-Detail 2 2 6 3 2 2 3" xfId="28453"/>
    <cellStyle name="RowTitles-Detail 2 2 6 3 2 3" xfId="28454"/>
    <cellStyle name="RowTitles-Detail 2 2 6 3 2 3 2" xfId="28455"/>
    <cellStyle name="RowTitles-Detail 2 2 6 3 2 3 2 2" xfId="28456"/>
    <cellStyle name="RowTitles-Detail 2 2 6 3 2 4" xfId="28457"/>
    <cellStyle name="RowTitles-Detail 2 2 6 3 2 4 2" xfId="28458"/>
    <cellStyle name="RowTitles-Detail 2 2 6 3 2 5" xfId="28459"/>
    <cellStyle name="RowTitles-Detail 2 2 6 3 3" xfId="28460"/>
    <cellStyle name="RowTitles-Detail 2 2 6 3 3 2" xfId="28461"/>
    <cellStyle name="RowTitles-Detail 2 2 6 3 3 2 2" xfId="28462"/>
    <cellStyle name="RowTitles-Detail 2 2 6 3 3 2 2 2" xfId="28463"/>
    <cellStyle name="RowTitles-Detail 2 2 6 3 3 2 3" xfId="28464"/>
    <cellStyle name="RowTitles-Detail 2 2 6 3 3 3" xfId="28465"/>
    <cellStyle name="RowTitles-Detail 2 2 6 3 3 3 2" xfId="28466"/>
    <cellStyle name="RowTitles-Detail 2 2 6 3 3 3 2 2" xfId="28467"/>
    <cellStyle name="RowTitles-Detail 2 2 6 3 3 4" xfId="28468"/>
    <cellStyle name="RowTitles-Detail 2 2 6 3 3 4 2" xfId="28469"/>
    <cellStyle name="RowTitles-Detail 2 2 6 3 3 5" xfId="28470"/>
    <cellStyle name="RowTitles-Detail 2 2 6 3 4" xfId="28471"/>
    <cellStyle name="RowTitles-Detail 2 2 6 3 4 2" xfId="28472"/>
    <cellStyle name="RowTitles-Detail 2 2 6 3 5" xfId="28473"/>
    <cellStyle name="RowTitles-Detail 2 2 6 3 5 2" xfId="28474"/>
    <cellStyle name="RowTitles-Detail 2 2 6 3 5 2 2" xfId="28475"/>
    <cellStyle name="RowTitles-Detail 2 2 6 3 6" xfId="28476"/>
    <cellStyle name="RowTitles-Detail 2 2 6 3 6 2" xfId="28477"/>
    <cellStyle name="RowTitles-Detail 2 2 6 3 7" xfId="28478"/>
    <cellStyle name="RowTitles-Detail 2 2 6 4" xfId="28479"/>
    <cellStyle name="RowTitles-Detail 2 2 6 4 2" xfId="28480"/>
    <cellStyle name="RowTitles-Detail 2 2 6 4 2 2" xfId="28481"/>
    <cellStyle name="RowTitles-Detail 2 2 6 4 2 2 2" xfId="28482"/>
    <cellStyle name="RowTitles-Detail 2 2 6 4 2 2 2 2" xfId="28483"/>
    <cellStyle name="RowTitles-Detail 2 2 6 4 2 2 3" xfId="28484"/>
    <cellStyle name="RowTitles-Detail 2 2 6 4 2 3" xfId="28485"/>
    <cellStyle name="RowTitles-Detail 2 2 6 4 2 3 2" xfId="28486"/>
    <cellStyle name="RowTitles-Detail 2 2 6 4 2 3 2 2" xfId="28487"/>
    <cellStyle name="RowTitles-Detail 2 2 6 4 2 4" xfId="28488"/>
    <cellStyle name="RowTitles-Detail 2 2 6 4 2 4 2" xfId="28489"/>
    <cellStyle name="RowTitles-Detail 2 2 6 4 2 5" xfId="28490"/>
    <cellStyle name="RowTitles-Detail 2 2 6 4 3" xfId="28491"/>
    <cellStyle name="RowTitles-Detail 2 2 6 4 3 2" xfId="28492"/>
    <cellStyle name="RowTitles-Detail 2 2 6 4 3 2 2" xfId="28493"/>
    <cellStyle name="RowTitles-Detail 2 2 6 4 3 2 2 2" xfId="28494"/>
    <cellStyle name="RowTitles-Detail 2 2 6 4 3 2 3" xfId="28495"/>
    <cellStyle name="RowTitles-Detail 2 2 6 4 3 3" xfId="28496"/>
    <cellStyle name="RowTitles-Detail 2 2 6 4 3 3 2" xfId="28497"/>
    <cellStyle name="RowTitles-Detail 2 2 6 4 3 3 2 2" xfId="28498"/>
    <cellStyle name="RowTitles-Detail 2 2 6 4 3 4" xfId="28499"/>
    <cellStyle name="RowTitles-Detail 2 2 6 4 3 4 2" xfId="28500"/>
    <cellStyle name="RowTitles-Detail 2 2 6 4 3 5" xfId="28501"/>
    <cellStyle name="RowTitles-Detail 2 2 6 4 4" xfId="28502"/>
    <cellStyle name="RowTitles-Detail 2 2 6 4 4 2" xfId="28503"/>
    <cellStyle name="RowTitles-Detail 2 2 6 4 5" xfId="28504"/>
    <cellStyle name="RowTitles-Detail 2 2 6 4 5 2" xfId="28505"/>
    <cellStyle name="RowTitles-Detail 2 2 6 4 5 2 2" xfId="28506"/>
    <cellStyle name="RowTitles-Detail 2 2 6 4 5 3" xfId="28507"/>
    <cellStyle name="RowTitles-Detail 2 2 6 4 6" xfId="28508"/>
    <cellStyle name="RowTitles-Detail 2 2 6 4 6 2" xfId="28509"/>
    <cellStyle name="RowTitles-Detail 2 2 6 4 6 2 2" xfId="28510"/>
    <cellStyle name="RowTitles-Detail 2 2 6 4 7" xfId="28511"/>
    <cellStyle name="RowTitles-Detail 2 2 6 4 7 2" xfId="28512"/>
    <cellStyle name="RowTitles-Detail 2 2 6 4 8" xfId="28513"/>
    <cellStyle name="RowTitles-Detail 2 2 6 5" xfId="28514"/>
    <cellStyle name="RowTitles-Detail 2 2 6 5 2" xfId="28515"/>
    <cellStyle name="RowTitles-Detail 2 2 6 5 2 2" xfId="28516"/>
    <cellStyle name="RowTitles-Detail 2 2 6 5 2 2 2" xfId="28517"/>
    <cellStyle name="RowTitles-Detail 2 2 6 5 2 2 2 2" xfId="28518"/>
    <cellStyle name="RowTitles-Detail 2 2 6 5 2 2 3" xfId="28519"/>
    <cellStyle name="RowTitles-Detail 2 2 6 5 2 3" xfId="28520"/>
    <cellStyle name="RowTitles-Detail 2 2 6 5 2 3 2" xfId="28521"/>
    <cellStyle name="RowTitles-Detail 2 2 6 5 2 3 2 2" xfId="28522"/>
    <cellStyle name="RowTitles-Detail 2 2 6 5 2 4" xfId="28523"/>
    <cellStyle name="RowTitles-Detail 2 2 6 5 2 4 2" xfId="28524"/>
    <cellStyle name="RowTitles-Detail 2 2 6 5 2 5" xfId="28525"/>
    <cellStyle name="RowTitles-Detail 2 2 6 5 3" xfId="28526"/>
    <cellStyle name="RowTitles-Detail 2 2 6 5 3 2" xfId="28527"/>
    <cellStyle name="RowTitles-Detail 2 2 6 5 3 2 2" xfId="28528"/>
    <cellStyle name="RowTitles-Detail 2 2 6 5 3 2 2 2" xfId="28529"/>
    <cellStyle name="RowTitles-Detail 2 2 6 5 3 2 3" xfId="28530"/>
    <cellStyle name="RowTitles-Detail 2 2 6 5 3 3" xfId="28531"/>
    <cellStyle name="RowTitles-Detail 2 2 6 5 3 3 2" xfId="28532"/>
    <cellStyle name="RowTitles-Detail 2 2 6 5 3 3 2 2" xfId="28533"/>
    <cellStyle name="RowTitles-Detail 2 2 6 5 3 4" xfId="28534"/>
    <cellStyle name="RowTitles-Detail 2 2 6 5 3 4 2" xfId="28535"/>
    <cellStyle name="RowTitles-Detail 2 2 6 5 3 5" xfId="28536"/>
    <cellStyle name="RowTitles-Detail 2 2 6 5 4" xfId="28537"/>
    <cellStyle name="RowTitles-Detail 2 2 6 5 4 2" xfId="28538"/>
    <cellStyle name="RowTitles-Detail 2 2 6 5 4 2 2" xfId="28539"/>
    <cellStyle name="RowTitles-Detail 2 2 6 5 4 3" xfId="28540"/>
    <cellStyle name="RowTitles-Detail 2 2 6 5 5" xfId="28541"/>
    <cellStyle name="RowTitles-Detail 2 2 6 5 5 2" xfId="28542"/>
    <cellStyle name="RowTitles-Detail 2 2 6 5 5 2 2" xfId="28543"/>
    <cellStyle name="RowTitles-Detail 2 2 6 5 6" xfId="28544"/>
    <cellStyle name="RowTitles-Detail 2 2 6 5 6 2" xfId="28545"/>
    <cellStyle name="RowTitles-Detail 2 2 6 5 7" xfId="28546"/>
    <cellStyle name="RowTitles-Detail 2 2 6 6" xfId="28547"/>
    <cellStyle name="RowTitles-Detail 2 2 6 6 2" xfId="28548"/>
    <cellStyle name="RowTitles-Detail 2 2 6 6 2 2" xfId="28549"/>
    <cellStyle name="RowTitles-Detail 2 2 6 6 2 2 2" xfId="28550"/>
    <cellStyle name="RowTitles-Detail 2 2 6 6 2 2 2 2" xfId="28551"/>
    <cellStyle name="RowTitles-Detail 2 2 6 6 2 2 3" xfId="28552"/>
    <cellStyle name="RowTitles-Detail 2 2 6 6 2 3" xfId="28553"/>
    <cellStyle name="RowTitles-Detail 2 2 6 6 2 3 2" xfId="28554"/>
    <cellStyle name="RowTitles-Detail 2 2 6 6 2 3 2 2" xfId="28555"/>
    <cellStyle name="RowTitles-Detail 2 2 6 6 2 4" xfId="28556"/>
    <cellStyle name="RowTitles-Detail 2 2 6 6 2 4 2" xfId="28557"/>
    <cellStyle name="RowTitles-Detail 2 2 6 6 2 5" xfId="28558"/>
    <cellStyle name="RowTitles-Detail 2 2 6 6 3" xfId="28559"/>
    <cellStyle name="RowTitles-Detail 2 2 6 6 3 2" xfId="28560"/>
    <cellStyle name="RowTitles-Detail 2 2 6 6 3 2 2" xfId="28561"/>
    <cellStyle name="RowTitles-Detail 2 2 6 6 3 2 2 2" xfId="28562"/>
    <cellStyle name="RowTitles-Detail 2 2 6 6 3 2 3" xfId="28563"/>
    <cellStyle name="RowTitles-Detail 2 2 6 6 3 3" xfId="28564"/>
    <cellStyle name="RowTitles-Detail 2 2 6 6 3 3 2" xfId="28565"/>
    <cellStyle name="RowTitles-Detail 2 2 6 6 3 3 2 2" xfId="28566"/>
    <cellStyle name="RowTitles-Detail 2 2 6 6 3 4" xfId="28567"/>
    <cellStyle name="RowTitles-Detail 2 2 6 6 3 4 2" xfId="28568"/>
    <cellStyle name="RowTitles-Detail 2 2 6 6 3 5" xfId="28569"/>
    <cellStyle name="RowTitles-Detail 2 2 6 6 4" xfId="28570"/>
    <cellStyle name="RowTitles-Detail 2 2 6 6 4 2" xfId="28571"/>
    <cellStyle name="RowTitles-Detail 2 2 6 6 4 2 2" xfId="28572"/>
    <cellStyle name="RowTitles-Detail 2 2 6 6 4 3" xfId="28573"/>
    <cellStyle name="RowTitles-Detail 2 2 6 6 5" xfId="28574"/>
    <cellStyle name="RowTitles-Detail 2 2 6 6 5 2" xfId="28575"/>
    <cellStyle name="RowTitles-Detail 2 2 6 6 5 2 2" xfId="28576"/>
    <cellStyle name="RowTitles-Detail 2 2 6 6 6" xfId="28577"/>
    <cellStyle name="RowTitles-Detail 2 2 6 6 6 2" xfId="28578"/>
    <cellStyle name="RowTitles-Detail 2 2 6 6 7" xfId="28579"/>
    <cellStyle name="RowTitles-Detail 2 2 6 7" xfId="28580"/>
    <cellStyle name="RowTitles-Detail 2 2 6 7 2" xfId="28581"/>
    <cellStyle name="RowTitles-Detail 2 2 6 7 2 2" xfId="28582"/>
    <cellStyle name="RowTitles-Detail 2 2 6 7 2 2 2" xfId="28583"/>
    <cellStyle name="RowTitles-Detail 2 2 6 7 2 3" xfId="28584"/>
    <cellStyle name="RowTitles-Detail 2 2 6 7 3" xfId="28585"/>
    <cellStyle name="RowTitles-Detail 2 2 6 7 3 2" xfId="28586"/>
    <cellStyle name="RowTitles-Detail 2 2 6 7 3 2 2" xfId="28587"/>
    <cellStyle name="RowTitles-Detail 2 2 6 7 4" xfId="28588"/>
    <cellStyle name="RowTitles-Detail 2 2 6 7 4 2" xfId="28589"/>
    <cellStyle name="RowTitles-Detail 2 2 6 7 5" xfId="28590"/>
    <cellStyle name="RowTitles-Detail 2 2 6 8" xfId="28591"/>
    <cellStyle name="RowTitles-Detail 2 2 6 8 2" xfId="28592"/>
    <cellStyle name="RowTitles-Detail 2 2 6 9" xfId="28593"/>
    <cellStyle name="RowTitles-Detail 2 2 6 9 2" xfId="28594"/>
    <cellStyle name="RowTitles-Detail 2 2 6 9 2 2" xfId="28595"/>
    <cellStyle name="RowTitles-Detail 2 2 6_STUD aligned by INSTIT" xfId="28596"/>
    <cellStyle name="RowTitles-Detail 2 2 7" xfId="308"/>
    <cellStyle name="RowTitles-Detail 2 2 7 2" xfId="28597"/>
    <cellStyle name="RowTitles-Detail 2 2 7 2 2" xfId="28598"/>
    <cellStyle name="RowTitles-Detail 2 2 7 2 2 2" xfId="28599"/>
    <cellStyle name="RowTitles-Detail 2 2 7 2 2 2 2" xfId="28600"/>
    <cellStyle name="RowTitles-Detail 2 2 7 2 2 3" xfId="28601"/>
    <cellStyle name="RowTitles-Detail 2 2 7 2 3" xfId="28602"/>
    <cellStyle name="RowTitles-Detail 2 2 7 2 3 2" xfId="28603"/>
    <cellStyle name="RowTitles-Detail 2 2 7 2 3 2 2" xfId="28604"/>
    <cellStyle name="RowTitles-Detail 2 2 7 2 4" xfId="28605"/>
    <cellStyle name="RowTitles-Detail 2 2 7 2 4 2" xfId="28606"/>
    <cellStyle name="RowTitles-Detail 2 2 7 2 5" xfId="28607"/>
    <cellStyle name="RowTitles-Detail 2 2 7 3" xfId="28608"/>
    <cellStyle name="RowTitles-Detail 2 2 7 3 2" xfId="28609"/>
    <cellStyle name="RowTitles-Detail 2 2 7 3 2 2" xfId="28610"/>
    <cellStyle name="RowTitles-Detail 2 2 7 3 2 2 2" xfId="28611"/>
    <cellStyle name="RowTitles-Detail 2 2 7 3 2 3" xfId="28612"/>
    <cellStyle name="RowTitles-Detail 2 2 7 3 3" xfId="28613"/>
    <cellStyle name="RowTitles-Detail 2 2 7 3 3 2" xfId="28614"/>
    <cellStyle name="RowTitles-Detail 2 2 7 3 3 2 2" xfId="28615"/>
    <cellStyle name="RowTitles-Detail 2 2 7 3 4" xfId="28616"/>
    <cellStyle name="RowTitles-Detail 2 2 7 3 4 2" xfId="28617"/>
    <cellStyle name="RowTitles-Detail 2 2 7 3 5" xfId="28618"/>
    <cellStyle name="RowTitles-Detail 2 2 7 4" xfId="28619"/>
    <cellStyle name="RowTitles-Detail 2 2 7 4 2" xfId="28620"/>
    <cellStyle name="RowTitles-Detail 2 2 7 5" xfId="28621"/>
    <cellStyle name="RowTitles-Detail 2 2 7 5 2" xfId="28622"/>
    <cellStyle name="RowTitles-Detail 2 2 7 5 2 2" xfId="28623"/>
    <cellStyle name="RowTitles-Detail 2 2 7 5 3" xfId="28624"/>
    <cellStyle name="RowTitles-Detail 2 2 7 6" xfId="28625"/>
    <cellStyle name="RowTitles-Detail 2 2 7 6 2" xfId="28626"/>
    <cellStyle name="RowTitles-Detail 2 2 7 6 2 2" xfId="28627"/>
    <cellStyle name="RowTitles-Detail 2 2 7 7" xfId="28628"/>
    <cellStyle name="RowTitles-Detail 2 2 8" xfId="309"/>
    <cellStyle name="RowTitles-Detail 2 2 8 2" xfId="28629"/>
    <cellStyle name="RowTitles-Detail 2 2 8 2 2" xfId="28630"/>
    <cellStyle name="RowTitles-Detail 2 2 8 2 2 2" xfId="28631"/>
    <cellStyle name="RowTitles-Detail 2 2 8 2 2 2 2" xfId="28632"/>
    <cellStyle name="RowTitles-Detail 2 2 8 2 2 3" xfId="28633"/>
    <cellStyle name="RowTitles-Detail 2 2 8 2 3" xfId="28634"/>
    <cellStyle name="RowTitles-Detail 2 2 8 2 3 2" xfId="28635"/>
    <cellStyle name="RowTitles-Detail 2 2 8 2 3 2 2" xfId="28636"/>
    <cellStyle name="RowTitles-Detail 2 2 8 2 4" xfId="28637"/>
    <cellStyle name="RowTitles-Detail 2 2 8 2 4 2" xfId="28638"/>
    <cellStyle name="RowTitles-Detail 2 2 8 2 5" xfId="28639"/>
    <cellStyle name="RowTitles-Detail 2 2 8 3" xfId="28640"/>
    <cellStyle name="RowTitles-Detail 2 2 8 3 2" xfId="28641"/>
    <cellStyle name="RowTitles-Detail 2 2 8 3 2 2" xfId="28642"/>
    <cellStyle name="RowTitles-Detail 2 2 8 3 2 2 2" xfId="28643"/>
    <cellStyle name="RowTitles-Detail 2 2 8 3 2 3" xfId="28644"/>
    <cellStyle name="RowTitles-Detail 2 2 8 3 3" xfId="28645"/>
    <cellStyle name="RowTitles-Detail 2 2 8 3 3 2" xfId="28646"/>
    <cellStyle name="RowTitles-Detail 2 2 8 3 3 2 2" xfId="28647"/>
    <cellStyle name="RowTitles-Detail 2 2 8 3 4" xfId="28648"/>
    <cellStyle name="RowTitles-Detail 2 2 8 3 4 2" xfId="28649"/>
    <cellStyle name="RowTitles-Detail 2 2 8 3 5" xfId="28650"/>
    <cellStyle name="RowTitles-Detail 2 2 8 4" xfId="28651"/>
    <cellStyle name="RowTitles-Detail 2 2 8 4 2" xfId="28652"/>
    <cellStyle name="RowTitles-Detail 2 2 8 5" xfId="28653"/>
    <cellStyle name="RowTitles-Detail 2 2 8 5 2" xfId="28654"/>
    <cellStyle name="RowTitles-Detail 2 2 8 5 2 2" xfId="28655"/>
    <cellStyle name="RowTitles-Detail 2 2 8 6" xfId="28656"/>
    <cellStyle name="RowTitles-Detail 2 2 8 6 2" xfId="28657"/>
    <cellStyle name="RowTitles-Detail 2 2 8 7" xfId="28658"/>
    <cellStyle name="RowTitles-Detail 2 2 8 8" xfId="28659"/>
    <cellStyle name="RowTitles-Detail 2 2 9" xfId="310"/>
    <cellStyle name="RowTitles-Detail 2 2 9 2" xfId="28660"/>
    <cellStyle name="RowTitles-Detail 2 2 9 2 2" xfId="28661"/>
    <cellStyle name="RowTitles-Detail 2 2 9 2 2 2" xfId="28662"/>
    <cellStyle name="RowTitles-Detail 2 2 9 2 2 2 2" xfId="28663"/>
    <cellStyle name="RowTitles-Detail 2 2 9 2 2 3" xfId="28664"/>
    <cellStyle name="RowTitles-Detail 2 2 9 2 3" xfId="28665"/>
    <cellStyle name="RowTitles-Detail 2 2 9 2 3 2" xfId="28666"/>
    <cellStyle name="RowTitles-Detail 2 2 9 2 3 2 2" xfId="28667"/>
    <cellStyle name="RowTitles-Detail 2 2 9 2 4" xfId="28668"/>
    <cellStyle name="RowTitles-Detail 2 2 9 2 4 2" xfId="28669"/>
    <cellStyle name="RowTitles-Detail 2 2 9 2 5" xfId="28670"/>
    <cellStyle name="RowTitles-Detail 2 2 9 3" xfId="28671"/>
    <cellStyle name="RowTitles-Detail 2 2 9 3 2" xfId="28672"/>
    <cellStyle name="RowTitles-Detail 2 2 9 3 2 2" xfId="28673"/>
    <cellStyle name="RowTitles-Detail 2 2 9 3 2 2 2" xfId="28674"/>
    <cellStyle name="RowTitles-Detail 2 2 9 3 2 3" xfId="28675"/>
    <cellStyle name="RowTitles-Detail 2 2 9 3 3" xfId="28676"/>
    <cellStyle name="RowTitles-Detail 2 2 9 3 3 2" xfId="28677"/>
    <cellStyle name="RowTitles-Detail 2 2 9 3 3 2 2" xfId="28678"/>
    <cellStyle name="RowTitles-Detail 2 2 9 3 4" xfId="28679"/>
    <cellStyle name="RowTitles-Detail 2 2 9 3 4 2" xfId="28680"/>
    <cellStyle name="RowTitles-Detail 2 2 9 3 5" xfId="28681"/>
    <cellStyle name="RowTitles-Detail 2 2 9 4" xfId="28682"/>
    <cellStyle name="RowTitles-Detail 2 2 9 4 2" xfId="28683"/>
    <cellStyle name="RowTitles-Detail 2 2 9 5" xfId="28684"/>
    <cellStyle name="RowTitles-Detail 2 2 9 5 2" xfId="28685"/>
    <cellStyle name="RowTitles-Detail 2 2 9 5 2 2" xfId="28686"/>
    <cellStyle name="RowTitles-Detail 2 2 9 5 3" xfId="28687"/>
    <cellStyle name="RowTitles-Detail 2 2 9 6" xfId="28688"/>
    <cellStyle name="RowTitles-Detail 2 2 9 6 2" xfId="28689"/>
    <cellStyle name="RowTitles-Detail 2 2 9 6 2 2" xfId="28690"/>
    <cellStyle name="RowTitles-Detail 2 2 9 7" xfId="28691"/>
    <cellStyle name="RowTitles-Detail 2 2 9 7 2" xfId="28692"/>
    <cellStyle name="RowTitles-Detail 2 2 9 8" xfId="28693"/>
    <cellStyle name="RowTitles-Detail 2 2 9 9" xfId="28694"/>
    <cellStyle name="RowTitles-Detail 2 2_STUD aligned by INSTIT" xfId="28695"/>
    <cellStyle name="RowTitles-Detail 2 3" xfId="311"/>
    <cellStyle name="RowTitles-Detail 2 3 10" xfId="28696"/>
    <cellStyle name="RowTitles-Detail 2 3 10 2" xfId="28697"/>
    <cellStyle name="RowTitles-Detail 2 3 10 2 2" xfId="28698"/>
    <cellStyle name="RowTitles-Detail 2 3 10 2 2 2" xfId="28699"/>
    <cellStyle name="RowTitles-Detail 2 3 10 2 2 2 2" xfId="28700"/>
    <cellStyle name="RowTitles-Detail 2 3 10 2 2 3" xfId="28701"/>
    <cellStyle name="RowTitles-Detail 2 3 10 2 3" xfId="28702"/>
    <cellStyle name="RowTitles-Detail 2 3 10 2 3 2" xfId="28703"/>
    <cellStyle name="RowTitles-Detail 2 3 10 2 3 2 2" xfId="28704"/>
    <cellStyle name="RowTitles-Detail 2 3 10 2 4" xfId="28705"/>
    <cellStyle name="RowTitles-Detail 2 3 10 2 4 2" xfId="28706"/>
    <cellStyle name="RowTitles-Detail 2 3 10 2 5" xfId="28707"/>
    <cellStyle name="RowTitles-Detail 2 3 10 3" xfId="28708"/>
    <cellStyle name="RowTitles-Detail 2 3 10 3 2" xfId="28709"/>
    <cellStyle name="RowTitles-Detail 2 3 10 3 2 2" xfId="28710"/>
    <cellStyle name="RowTitles-Detail 2 3 10 3 2 2 2" xfId="28711"/>
    <cellStyle name="RowTitles-Detail 2 3 10 3 2 3" xfId="28712"/>
    <cellStyle name="RowTitles-Detail 2 3 10 3 3" xfId="28713"/>
    <cellStyle name="RowTitles-Detail 2 3 10 3 3 2" xfId="28714"/>
    <cellStyle name="RowTitles-Detail 2 3 10 3 3 2 2" xfId="28715"/>
    <cellStyle name="RowTitles-Detail 2 3 10 3 4" xfId="28716"/>
    <cellStyle name="RowTitles-Detail 2 3 10 3 4 2" xfId="28717"/>
    <cellStyle name="RowTitles-Detail 2 3 10 3 5" xfId="28718"/>
    <cellStyle name="RowTitles-Detail 2 3 10 4" xfId="28719"/>
    <cellStyle name="RowTitles-Detail 2 3 10 4 2" xfId="28720"/>
    <cellStyle name="RowTitles-Detail 2 3 10 4 2 2" xfId="28721"/>
    <cellStyle name="RowTitles-Detail 2 3 10 4 3" xfId="28722"/>
    <cellStyle name="RowTitles-Detail 2 3 10 5" xfId="28723"/>
    <cellStyle name="RowTitles-Detail 2 3 10 5 2" xfId="28724"/>
    <cellStyle name="RowTitles-Detail 2 3 10 5 2 2" xfId="28725"/>
    <cellStyle name="RowTitles-Detail 2 3 10 6" xfId="28726"/>
    <cellStyle name="RowTitles-Detail 2 3 10 6 2" xfId="28727"/>
    <cellStyle name="RowTitles-Detail 2 3 10 7" xfId="28728"/>
    <cellStyle name="RowTitles-Detail 2 3 11" xfId="28729"/>
    <cellStyle name="RowTitles-Detail 2 3 11 2" xfId="28730"/>
    <cellStyle name="RowTitles-Detail 2 3 11 2 2" xfId="28731"/>
    <cellStyle name="RowTitles-Detail 2 3 11 2 2 2" xfId="28732"/>
    <cellStyle name="RowTitles-Detail 2 3 11 2 2 2 2" xfId="28733"/>
    <cellStyle name="RowTitles-Detail 2 3 11 2 2 3" xfId="28734"/>
    <cellStyle name="RowTitles-Detail 2 3 11 2 3" xfId="28735"/>
    <cellStyle name="RowTitles-Detail 2 3 11 2 3 2" xfId="28736"/>
    <cellStyle name="RowTitles-Detail 2 3 11 2 3 2 2" xfId="28737"/>
    <cellStyle name="RowTitles-Detail 2 3 11 2 4" xfId="28738"/>
    <cellStyle name="RowTitles-Detail 2 3 11 2 4 2" xfId="28739"/>
    <cellStyle name="RowTitles-Detail 2 3 11 2 5" xfId="28740"/>
    <cellStyle name="RowTitles-Detail 2 3 11 3" xfId="28741"/>
    <cellStyle name="RowTitles-Detail 2 3 11 3 2" xfId="28742"/>
    <cellStyle name="RowTitles-Detail 2 3 11 3 2 2" xfId="28743"/>
    <cellStyle name="RowTitles-Detail 2 3 11 3 2 2 2" xfId="28744"/>
    <cellStyle name="RowTitles-Detail 2 3 11 3 2 3" xfId="28745"/>
    <cellStyle name="RowTitles-Detail 2 3 11 3 3" xfId="28746"/>
    <cellStyle name="RowTitles-Detail 2 3 11 3 3 2" xfId="28747"/>
    <cellStyle name="RowTitles-Detail 2 3 11 3 3 2 2" xfId="28748"/>
    <cellStyle name="RowTitles-Detail 2 3 11 3 4" xfId="28749"/>
    <cellStyle name="RowTitles-Detail 2 3 11 3 4 2" xfId="28750"/>
    <cellStyle name="RowTitles-Detail 2 3 11 3 5" xfId="28751"/>
    <cellStyle name="RowTitles-Detail 2 3 11 4" xfId="28752"/>
    <cellStyle name="RowTitles-Detail 2 3 11 4 2" xfId="28753"/>
    <cellStyle name="RowTitles-Detail 2 3 11 4 2 2" xfId="28754"/>
    <cellStyle name="RowTitles-Detail 2 3 11 4 3" xfId="28755"/>
    <cellStyle name="RowTitles-Detail 2 3 11 5" xfId="28756"/>
    <cellStyle name="RowTitles-Detail 2 3 11 5 2" xfId="28757"/>
    <cellStyle name="RowTitles-Detail 2 3 11 5 2 2" xfId="28758"/>
    <cellStyle name="RowTitles-Detail 2 3 11 6" xfId="28759"/>
    <cellStyle name="RowTitles-Detail 2 3 11 6 2" xfId="28760"/>
    <cellStyle name="RowTitles-Detail 2 3 11 7" xfId="28761"/>
    <cellStyle name="RowTitles-Detail 2 3 12" xfId="28762"/>
    <cellStyle name="RowTitles-Detail 2 3 12 2" xfId="28763"/>
    <cellStyle name="RowTitles-Detail 2 3 12 2 2" xfId="28764"/>
    <cellStyle name="RowTitles-Detail 2 3 12 2 2 2" xfId="28765"/>
    <cellStyle name="RowTitles-Detail 2 3 12 2 3" xfId="28766"/>
    <cellStyle name="RowTitles-Detail 2 3 12 3" xfId="28767"/>
    <cellStyle name="RowTitles-Detail 2 3 12 3 2" xfId="28768"/>
    <cellStyle name="RowTitles-Detail 2 3 12 3 2 2" xfId="28769"/>
    <cellStyle name="RowTitles-Detail 2 3 12 4" xfId="28770"/>
    <cellStyle name="RowTitles-Detail 2 3 12 4 2" xfId="28771"/>
    <cellStyle name="RowTitles-Detail 2 3 12 5" xfId="28772"/>
    <cellStyle name="RowTitles-Detail 2 3 13" xfId="28773"/>
    <cellStyle name="RowTitles-Detail 2 3 13 2" xfId="28774"/>
    <cellStyle name="RowTitles-Detail 2 3 13 2 2" xfId="28775"/>
    <cellStyle name="RowTitles-Detail 2 3 14" xfId="28776"/>
    <cellStyle name="RowTitles-Detail 2 3 14 2" xfId="28777"/>
    <cellStyle name="RowTitles-Detail 2 3 15" xfId="28778"/>
    <cellStyle name="RowTitles-Detail 2 3 15 2" xfId="28779"/>
    <cellStyle name="RowTitles-Detail 2 3 15 2 2" xfId="28780"/>
    <cellStyle name="RowTitles-Detail 2 3 16" xfId="28781"/>
    <cellStyle name="RowTitles-Detail 2 3 2" xfId="848"/>
    <cellStyle name="RowTitles-Detail 2 3 2 10" xfId="28782"/>
    <cellStyle name="RowTitles-Detail 2 3 2 10 2" xfId="28783"/>
    <cellStyle name="RowTitles-Detail 2 3 2 10 2 2" xfId="28784"/>
    <cellStyle name="RowTitles-Detail 2 3 2 10 2 2 2" xfId="28785"/>
    <cellStyle name="RowTitles-Detail 2 3 2 10 2 2 2 2" xfId="28786"/>
    <cellStyle name="RowTitles-Detail 2 3 2 10 2 2 3" xfId="28787"/>
    <cellStyle name="RowTitles-Detail 2 3 2 10 2 3" xfId="28788"/>
    <cellStyle name="RowTitles-Detail 2 3 2 10 2 3 2" xfId="28789"/>
    <cellStyle name="RowTitles-Detail 2 3 2 10 2 3 2 2" xfId="28790"/>
    <cellStyle name="RowTitles-Detail 2 3 2 10 2 4" xfId="28791"/>
    <cellStyle name="RowTitles-Detail 2 3 2 10 2 4 2" xfId="28792"/>
    <cellStyle name="RowTitles-Detail 2 3 2 10 2 5" xfId="28793"/>
    <cellStyle name="RowTitles-Detail 2 3 2 10 3" xfId="28794"/>
    <cellStyle name="RowTitles-Detail 2 3 2 10 3 2" xfId="28795"/>
    <cellStyle name="RowTitles-Detail 2 3 2 10 3 2 2" xfId="28796"/>
    <cellStyle name="RowTitles-Detail 2 3 2 10 3 2 2 2" xfId="28797"/>
    <cellStyle name="RowTitles-Detail 2 3 2 10 3 2 3" xfId="28798"/>
    <cellStyle name="RowTitles-Detail 2 3 2 10 3 3" xfId="28799"/>
    <cellStyle name="RowTitles-Detail 2 3 2 10 3 3 2" xfId="28800"/>
    <cellStyle name="RowTitles-Detail 2 3 2 10 3 3 2 2" xfId="28801"/>
    <cellStyle name="RowTitles-Detail 2 3 2 10 3 4" xfId="28802"/>
    <cellStyle name="RowTitles-Detail 2 3 2 10 3 4 2" xfId="28803"/>
    <cellStyle name="RowTitles-Detail 2 3 2 10 3 5" xfId="28804"/>
    <cellStyle name="RowTitles-Detail 2 3 2 10 4" xfId="28805"/>
    <cellStyle name="RowTitles-Detail 2 3 2 10 4 2" xfId="28806"/>
    <cellStyle name="RowTitles-Detail 2 3 2 10 4 2 2" xfId="28807"/>
    <cellStyle name="RowTitles-Detail 2 3 2 10 4 3" xfId="28808"/>
    <cellStyle name="RowTitles-Detail 2 3 2 10 5" xfId="28809"/>
    <cellStyle name="RowTitles-Detail 2 3 2 10 5 2" xfId="28810"/>
    <cellStyle name="RowTitles-Detail 2 3 2 10 5 2 2" xfId="28811"/>
    <cellStyle name="RowTitles-Detail 2 3 2 10 6" xfId="28812"/>
    <cellStyle name="RowTitles-Detail 2 3 2 10 6 2" xfId="28813"/>
    <cellStyle name="RowTitles-Detail 2 3 2 10 7" xfId="28814"/>
    <cellStyle name="RowTitles-Detail 2 3 2 11" xfId="28815"/>
    <cellStyle name="RowTitles-Detail 2 3 2 11 2" xfId="28816"/>
    <cellStyle name="RowTitles-Detail 2 3 2 11 2 2" xfId="28817"/>
    <cellStyle name="RowTitles-Detail 2 3 2 11 2 2 2" xfId="28818"/>
    <cellStyle name="RowTitles-Detail 2 3 2 11 2 3" xfId="28819"/>
    <cellStyle name="RowTitles-Detail 2 3 2 11 3" xfId="28820"/>
    <cellStyle name="RowTitles-Detail 2 3 2 11 3 2" xfId="28821"/>
    <cellStyle name="RowTitles-Detail 2 3 2 11 3 2 2" xfId="28822"/>
    <cellStyle name="RowTitles-Detail 2 3 2 11 4" xfId="28823"/>
    <cellStyle name="RowTitles-Detail 2 3 2 11 4 2" xfId="28824"/>
    <cellStyle name="RowTitles-Detail 2 3 2 11 5" xfId="28825"/>
    <cellStyle name="RowTitles-Detail 2 3 2 12" xfId="28826"/>
    <cellStyle name="RowTitles-Detail 2 3 2 12 2" xfId="28827"/>
    <cellStyle name="RowTitles-Detail 2 3 2 13" xfId="28828"/>
    <cellStyle name="RowTitles-Detail 2 3 2 13 2" xfId="28829"/>
    <cellStyle name="RowTitles-Detail 2 3 2 13 2 2" xfId="28830"/>
    <cellStyle name="RowTitles-Detail 2 3 2 14" xfId="28831"/>
    <cellStyle name="RowTitles-Detail 2 3 2 2" xfId="849"/>
    <cellStyle name="RowTitles-Detail 2 3 2 2 10" xfId="28832"/>
    <cellStyle name="RowTitles-Detail 2 3 2 2 10 2" xfId="28833"/>
    <cellStyle name="RowTitles-Detail 2 3 2 2 10 2 2" xfId="28834"/>
    <cellStyle name="RowTitles-Detail 2 3 2 2 10 2 2 2" xfId="28835"/>
    <cellStyle name="RowTitles-Detail 2 3 2 2 10 2 3" xfId="28836"/>
    <cellStyle name="RowTitles-Detail 2 3 2 2 10 3" xfId="28837"/>
    <cellStyle name="RowTitles-Detail 2 3 2 2 10 3 2" xfId="28838"/>
    <cellStyle name="RowTitles-Detail 2 3 2 2 10 3 2 2" xfId="28839"/>
    <cellStyle name="RowTitles-Detail 2 3 2 2 10 4" xfId="28840"/>
    <cellStyle name="RowTitles-Detail 2 3 2 2 10 4 2" xfId="28841"/>
    <cellStyle name="RowTitles-Detail 2 3 2 2 10 5" xfId="28842"/>
    <cellStyle name="RowTitles-Detail 2 3 2 2 11" xfId="28843"/>
    <cellStyle name="RowTitles-Detail 2 3 2 2 11 2" xfId="28844"/>
    <cellStyle name="RowTitles-Detail 2 3 2 2 12" xfId="28845"/>
    <cellStyle name="RowTitles-Detail 2 3 2 2 12 2" xfId="28846"/>
    <cellStyle name="RowTitles-Detail 2 3 2 2 12 2 2" xfId="28847"/>
    <cellStyle name="RowTitles-Detail 2 3 2 2 13" xfId="28848"/>
    <cellStyle name="RowTitles-Detail 2 3 2 2 2" xfId="850"/>
    <cellStyle name="RowTitles-Detail 2 3 2 2 2 10" xfId="28849"/>
    <cellStyle name="RowTitles-Detail 2 3 2 2 2 2" xfId="851"/>
    <cellStyle name="RowTitles-Detail 2 3 2 2 2 2 2" xfId="28850"/>
    <cellStyle name="RowTitles-Detail 2 3 2 2 2 2 2 2" xfId="28851"/>
    <cellStyle name="RowTitles-Detail 2 3 2 2 2 2 2 2 2" xfId="28852"/>
    <cellStyle name="RowTitles-Detail 2 3 2 2 2 2 2 2 2 2" xfId="28853"/>
    <cellStyle name="RowTitles-Detail 2 3 2 2 2 2 2 2 3" xfId="28854"/>
    <cellStyle name="RowTitles-Detail 2 3 2 2 2 2 2 3" xfId="28855"/>
    <cellStyle name="RowTitles-Detail 2 3 2 2 2 2 2 3 2" xfId="28856"/>
    <cellStyle name="RowTitles-Detail 2 3 2 2 2 2 2 3 2 2" xfId="28857"/>
    <cellStyle name="RowTitles-Detail 2 3 2 2 2 2 2 4" xfId="28858"/>
    <cellStyle name="RowTitles-Detail 2 3 2 2 2 2 2 4 2" xfId="28859"/>
    <cellStyle name="RowTitles-Detail 2 3 2 2 2 2 2 5" xfId="28860"/>
    <cellStyle name="RowTitles-Detail 2 3 2 2 2 2 3" xfId="28861"/>
    <cellStyle name="RowTitles-Detail 2 3 2 2 2 2 3 2" xfId="28862"/>
    <cellStyle name="RowTitles-Detail 2 3 2 2 2 2 3 2 2" xfId="28863"/>
    <cellStyle name="RowTitles-Detail 2 3 2 2 2 2 3 2 2 2" xfId="28864"/>
    <cellStyle name="RowTitles-Detail 2 3 2 2 2 2 3 2 3" xfId="28865"/>
    <cellStyle name="RowTitles-Detail 2 3 2 2 2 2 3 3" xfId="28866"/>
    <cellStyle name="RowTitles-Detail 2 3 2 2 2 2 3 3 2" xfId="28867"/>
    <cellStyle name="RowTitles-Detail 2 3 2 2 2 2 3 3 2 2" xfId="28868"/>
    <cellStyle name="RowTitles-Detail 2 3 2 2 2 2 3 4" xfId="28869"/>
    <cellStyle name="RowTitles-Detail 2 3 2 2 2 2 3 4 2" xfId="28870"/>
    <cellStyle name="RowTitles-Detail 2 3 2 2 2 2 3 5" xfId="28871"/>
    <cellStyle name="RowTitles-Detail 2 3 2 2 2 2 4" xfId="28872"/>
    <cellStyle name="RowTitles-Detail 2 3 2 2 2 2 4 2" xfId="28873"/>
    <cellStyle name="RowTitles-Detail 2 3 2 2 2 2 5" xfId="28874"/>
    <cellStyle name="RowTitles-Detail 2 3 2 2 2 2 5 2" xfId="28875"/>
    <cellStyle name="RowTitles-Detail 2 3 2 2 2 2 5 2 2" xfId="28876"/>
    <cellStyle name="RowTitles-Detail 2 3 2 2 2 2 6" xfId="28877"/>
    <cellStyle name="RowTitles-Detail 2 3 2 2 2 3" xfId="28878"/>
    <cellStyle name="RowTitles-Detail 2 3 2 2 2 3 2" xfId="28879"/>
    <cellStyle name="RowTitles-Detail 2 3 2 2 2 3 2 2" xfId="28880"/>
    <cellStyle name="RowTitles-Detail 2 3 2 2 2 3 2 2 2" xfId="28881"/>
    <cellStyle name="RowTitles-Detail 2 3 2 2 2 3 2 2 2 2" xfId="28882"/>
    <cellStyle name="RowTitles-Detail 2 3 2 2 2 3 2 2 3" xfId="28883"/>
    <cellStyle name="RowTitles-Detail 2 3 2 2 2 3 2 3" xfId="28884"/>
    <cellStyle name="RowTitles-Detail 2 3 2 2 2 3 2 3 2" xfId="28885"/>
    <cellStyle name="RowTitles-Detail 2 3 2 2 2 3 2 3 2 2" xfId="28886"/>
    <cellStyle name="RowTitles-Detail 2 3 2 2 2 3 2 4" xfId="28887"/>
    <cellStyle name="RowTitles-Detail 2 3 2 2 2 3 2 4 2" xfId="28888"/>
    <cellStyle name="RowTitles-Detail 2 3 2 2 2 3 2 5" xfId="28889"/>
    <cellStyle name="RowTitles-Detail 2 3 2 2 2 3 3" xfId="28890"/>
    <cellStyle name="RowTitles-Detail 2 3 2 2 2 3 3 2" xfId="28891"/>
    <cellStyle name="RowTitles-Detail 2 3 2 2 2 3 3 2 2" xfId="28892"/>
    <cellStyle name="RowTitles-Detail 2 3 2 2 2 3 3 2 2 2" xfId="28893"/>
    <cellStyle name="RowTitles-Detail 2 3 2 2 2 3 3 2 3" xfId="28894"/>
    <cellStyle name="RowTitles-Detail 2 3 2 2 2 3 3 3" xfId="28895"/>
    <cellStyle name="RowTitles-Detail 2 3 2 2 2 3 3 3 2" xfId="28896"/>
    <cellStyle name="RowTitles-Detail 2 3 2 2 2 3 3 3 2 2" xfId="28897"/>
    <cellStyle name="RowTitles-Detail 2 3 2 2 2 3 3 4" xfId="28898"/>
    <cellStyle name="RowTitles-Detail 2 3 2 2 2 3 3 4 2" xfId="28899"/>
    <cellStyle name="RowTitles-Detail 2 3 2 2 2 3 3 5" xfId="28900"/>
    <cellStyle name="RowTitles-Detail 2 3 2 2 2 3 4" xfId="28901"/>
    <cellStyle name="RowTitles-Detail 2 3 2 2 2 3 4 2" xfId="28902"/>
    <cellStyle name="RowTitles-Detail 2 3 2 2 2 3 5" xfId="28903"/>
    <cellStyle name="RowTitles-Detail 2 3 2 2 2 3 5 2" xfId="28904"/>
    <cellStyle name="RowTitles-Detail 2 3 2 2 2 3 5 2 2" xfId="28905"/>
    <cellStyle name="RowTitles-Detail 2 3 2 2 2 3 5 3" xfId="28906"/>
    <cellStyle name="RowTitles-Detail 2 3 2 2 2 3 6" xfId="28907"/>
    <cellStyle name="RowTitles-Detail 2 3 2 2 2 3 6 2" xfId="28908"/>
    <cellStyle name="RowTitles-Detail 2 3 2 2 2 3 6 2 2" xfId="28909"/>
    <cellStyle name="RowTitles-Detail 2 3 2 2 2 3 7" xfId="28910"/>
    <cellStyle name="RowTitles-Detail 2 3 2 2 2 3 7 2" xfId="28911"/>
    <cellStyle name="RowTitles-Detail 2 3 2 2 2 3 8" xfId="28912"/>
    <cellStyle name="RowTitles-Detail 2 3 2 2 2 4" xfId="28913"/>
    <cellStyle name="RowTitles-Detail 2 3 2 2 2 4 2" xfId="28914"/>
    <cellStyle name="RowTitles-Detail 2 3 2 2 2 4 2 2" xfId="28915"/>
    <cellStyle name="RowTitles-Detail 2 3 2 2 2 4 2 2 2" xfId="28916"/>
    <cellStyle name="RowTitles-Detail 2 3 2 2 2 4 2 2 2 2" xfId="28917"/>
    <cellStyle name="RowTitles-Detail 2 3 2 2 2 4 2 2 3" xfId="28918"/>
    <cellStyle name="RowTitles-Detail 2 3 2 2 2 4 2 3" xfId="28919"/>
    <cellStyle name="RowTitles-Detail 2 3 2 2 2 4 2 3 2" xfId="28920"/>
    <cellStyle name="RowTitles-Detail 2 3 2 2 2 4 2 3 2 2" xfId="28921"/>
    <cellStyle name="RowTitles-Detail 2 3 2 2 2 4 2 4" xfId="28922"/>
    <cellStyle name="RowTitles-Detail 2 3 2 2 2 4 2 4 2" xfId="28923"/>
    <cellStyle name="RowTitles-Detail 2 3 2 2 2 4 2 5" xfId="28924"/>
    <cellStyle name="RowTitles-Detail 2 3 2 2 2 4 3" xfId="28925"/>
    <cellStyle name="RowTitles-Detail 2 3 2 2 2 4 3 2" xfId="28926"/>
    <cellStyle name="RowTitles-Detail 2 3 2 2 2 4 3 2 2" xfId="28927"/>
    <cellStyle name="RowTitles-Detail 2 3 2 2 2 4 3 2 2 2" xfId="28928"/>
    <cellStyle name="RowTitles-Detail 2 3 2 2 2 4 3 2 3" xfId="28929"/>
    <cellStyle name="RowTitles-Detail 2 3 2 2 2 4 3 3" xfId="28930"/>
    <cellStyle name="RowTitles-Detail 2 3 2 2 2 4 3 3 2" xfId="28931"/>
    <cellStyle name="RowTitles-Detail 2 3 2 2 2 4 3 3 2 2" xfId="28932"/>
    <cellStyle name="RowTitles-Detail 2 3 2 2 2 4 3 4" xfId="28933"/>
    <cellStyle name="RowTitles-Detail 2 3 2 2 2 4 3 4 2" xfId="28934"/>
    <cellStyle name="RowTitles-Detail 2 3 2 2 2 4 3 5" xfId="28935"/>
    <cellStyle name="RowTitles-Detail 2 3 2 2 2 4 4" xfId="28936"/>
    <cellStyle name="RowTitles-Detail 2 3 2 2 2 4 4 2" xfId="28937"/>
    <cellStyle name="RowTitles-Detail 2 3 2 2 2 4 4 2 2" xfId="28938"/>
    <cellStyle name="RowTitles-Detail 2 3 2 2 2 4 4 3" xfId="28939"/>
    <cellStyle name="RowTitles-Detail 2 3 2 2 2 4 5" xfId="28940"/>
    <cellStyle name="RowTitles-Detail 2 3 2 2 2 4 5 2" xfId="28941"/>
    <cellStyle name="RowTitles-Detail 2 3 2 2 2 4 5 2 2" xfId="28942"/>
    <cellStyle name="RowTitles-Detail 2 3 2 2 2 4 6" xfId="28943"/>
    <cellStyle name="RowTitles-Detail 2 3 2 2 2 4 6 2" xfId="28944"/>
    <cellStyle name="RowTitles-Detail 2 3 2 2 2 4 7" xfId="28945"/>
    <cellStyle name="RowTitles-Detail 2 3 2 2 2 5" xfId="28946"/>
    <cellStyle name="RowTitles-Detail 2 3 2 2 2 5 2" xfId="28947"/>
    <cellStyle name="RowTitles-Detail 2 3 2 2 2 5 2 2" xfId="28948"/>
    <cellStyle name="RowTitles-Detail 2 3 2 2 2 5 2 2 2" xfId="28949"/>
    <cellStyle name="RowTitles-Detail 2 3 2 2 2 5 2 2 2 2" xfId="28950"/>
    <cellStyle name="RowTitles-Detail 2 3 2 2 2 5 2 2 3" xfId="28951"/>
    <cellStyle name="RowTitles-Detail 2 3 2 2 2 5 2 3" xfId="28952"/>
    <cellStyle name="RowTitles-Detail 2 3 2 2 2 5 2 3 2" xfId="28953"/>
    <cellStyle name="RowTitles-Detail 2 3 2 2 2 5 2 3 2 2" xfId="28954"/>
    <cellStyle name="RowTitles-Detail 2 3 2 2 2 5 2 4" xfId="28955"/>
    <cellStyle name="RowTitles-Detail 2 3 2 2 2 5 2 4 2" xfId="28956"/>
    <cellStyle name="RowTitles-Detail 2 3 2 2 2 5 2 5" xfId="28957"/>
    <cellStyle name="RowTitles-Detail 2 3 2 2 2 5 3" xfId="28958"/>
    <cellStyle name="RowTitles-Detail 2 3 2 2 2 5 3 2" xfId="28959"/>
    <cellStyle name="RowTitles-Detail 2 3 2 2 2 5 3 2 2" xfId="28960"/>
    <cellStyle name="RowTitles-Detail 2 3 2 2 2 5 3 2 2 2" xfId="28961"/>
    <cellStyle name="RowTitles-Detail 2 3 2 2 2 5 3 2 3" xfId="28962"/>
    <cellStyle name="RowTitles-Detail 2 3 2 2 2 5 3 3" xfId="28963"/>
    <cellStyle name="RowTitles-Detail 2 3 2 2 2 5 3 3 2" xfId="28964"/>
    <cellStyle name="RowTitles-Detail 2 3 2 2 2 5 3 3 2 2" xfId="28965"/>
    <cellStyle name="RowTitles-Detail 2 3 2 2 2 5 3 4" xfId="28966"/>
    <cellStyle name="RowTitles-Detail 2 3 2 2 2 5 3 4 2" xfId="28967"/>
    <cellStyle name="RowTitles-Detail 2 3 2 2 2 5 3 5" xfId="28968"/>
    <cellStyle name="RowTitles-Detail 2 3 2 2 2 5 4" xfId="28969"/>
    <cellStyle name="RowTitles-Detail 2 3 2 2 2 5 4 2" xfId="28970"/>
    <cellStyle name="RowTitles-Detail 2 3 2 2 2 5 4 2 2" xfId="28971"/>
    <cellStyle name="RowTitles-Detail 2 3 2 2 2 5 4 3" xfId="28972"/>
    <cellStyle name="RowTitles-Detail 2 3 2 2 2 5 5" xfId="28973"/>
    <cellStyle name="RowTitles-Detail 2 3 2 2 2 5 5 2" xfId="28974"/>
    <cellStyle name="RowTitles-Detail 2 3 2 2 2 5 5 2 2" xfId="28975"/>
    <cellStyle name="RowTitles-Detail 2 3 2 2 2 5 6" xfId="28976"/>
    <cellStyle name="RowTitles-Detail 2 3 2 2 2 5 6 2" xfId="28977"/>
    <cellStyle name="RowTitles-Detail 2 3 2 2 2 5 7" xfId="28978"/>
    <cellStyle name="RowTitles-Detail 2 3 2 2 2 6" xfId="28979"/>
    <cellStyle name="RowTitles-Detail 2 3 2 2 2 6 2" xfId="28980"/>
    <cellStyle name="RowTitles-Detail 2 3 2 2 2 6 2 2" xfId="28981"/>
    <cellStyle name="RowTitles-Detail 2 3 2 2 2 6 2 2 2" xfId="28982"/>
    <cellStyle name="RowTitles-Detail 2 3 2 2 2 6 2 2 2 2" xfId="28983"/>
    <cellStyle name="RowTitles-Detail 2 3 2 2 2 6 2 2 3" xfId="28984"/>
    <cellStyle name="RowTitles-Detail 2 3 2 2 2 6 2 3" xfId="28985"/>
    <cellStyle name="RowTitles-Detail 2 3 2 2 2 6 2 3 2" xfId="28986"/>
    <cellStyle name="RowTitles-Detail 2 3 2 2 2 6 2 3 2 2" xfId="28987"/>
    <cellStyle name="RowTitles-Detail 2 3 2 2 2 6 2 4" xfId="28988"/>
    <cellStyle name="RowTitles-Detail 2 3 2 2 2 6 2 4 2" xfId="28989"/>
    <cellStyle name="RowTitles-Detail 2 3 2 2 2 6 2 5" xfId="28990"/>
    <cellStyle name="RowTitles-Detail 2 3 2 2 2 6 3" xfId="28991"/>
    <cellStyle name="RowTitles-Detail 2 3 2 2 2 6 3 2" xfId="28992"/>
    <cellStyle name="RowTitles-Detail 2 3 2 2 2 6 3 2 2" xfId="28993"/>
    <cellStyle name="RowTitles-Detail 2 3 2 2 2 6 3 2 2 2" xfId="28994"/>
    <cellStyle name="RowTitles-Detail 2 3 2 2 2 6 3 2 3" xfId="28995"/>
    <cellStyle name="RowTitles-Detail 2 3 2 2 2 6 3 3" xfId="28996"/>
    <cellStyle name="RowTitles-Detail 2 3 2 2 2 6 3 3 2" xfId="28997"/>
    <cellStyle name="RowTitles-Detail 2 3 2 2 2 6 3 3 2 2" xfId="28998"/>
    <cellStyle name="RowTitles-Detail 2 3 2 2 2 6 3 4" xfId="28999"/>
    <cellStyle name="RowTitles-Detail 2 3 2 2 2 6 3 4 2" xfId="29000"/>
    <cellStyle name="RowTitles-Detail 2 3 2 2 2 6 3 5" xfId="29001"/>
    <cellStyle name="RowTitles-Detail 2 3 2 2 2 6 4" xfId="29002"/>
    <cellStyle name="RowTitles-Detail 2 3 2 2 2 6 4 2" xfId="29003"/>
    <cellStyle name="RowTitles-Detail 2 3 2 2 2 6 4 2 2" xfId="29004"/>
    <cellStyle name="RowTitles-Detail 2 3 2 2 2 6 4 3" xfId="29005"/>
    <cellStyle name="RowTitles-Detail 2 3 2 2 2 6 5" xfId="29006"/>
    <cellStyle name="RowTitles-Detail 2 3 2 2 2 6 5 2" xfId="29007"/>
    <cellStyle name="RowTitles-Detail 2 3 2 2 2 6 5 2 2" xfId="29008"/>
    <cellStyle name="RowTitles-Detail 2 3 2 2 2 6 6" xfId="29009"/>
    <cellStyle name="RowTitles-Detail 2 3 2 2 2 6 6 2" xfId="29010"/>
    <cellStyle name="RowTitles-Detail 2 3 2 2 2 6 7" xfId="29011"/>
    <cellStyle name="RowTitles-Detail 2 3 2 2 2 7" xfId="29012"/>
    <cellStyle name="RowTitles-Detail 2 3 2 2 2 7 2" xfId="29013"/>
    <cellStyle name="RowTitles-Detail 2 3 2 2 2 7 2 2" xfId="29014"/>
    <cellStyle name="RowTitles-Detail 2 3 2 2 2 7 2 2 2" xfId="29015"/>
    <cellStyle name="RowTitles-Detail 2 3 2 2 2 7 2 3" xfId="29016"/>
    <cellStyle name="RowTitles-Detail 2 3 2 2 2 7 3" xfId="29017"/>
    <cellStyle name="RowTitles-Detail 2 3 2 2 2 7 3 2" xfId="29018"/>
    <cellStyle name="RowTitles-Detail 2 3 2 2 2 7 3 2 2" xfId="29019"/>
    <cellStyle name="RowTitles-Detail 2 3 2 2 2 7 4" xfId="29020"/>
    <cellStyle name="RowTitles-Detail 2 3 2 2 2 7 4 2" xfId="29021"/>
    <cellStyle name="RowTitles-Detail 2 3 2 2 2 7 5" xfId="29022"/>
    <cellStyle name="RowTitles-Detail 2 3 2 2 2 8" xfId="29023"/>
    <cellStyle name="RowTitles-Detail 2 3 2 2 2 8 2" xfId="29024"/>
    <cellStyle name="RowTitles-Detail 2 3 2 2 2 9" xfId="29025"/>
    <cellStyle name="RowTitles-Detail 2 3 2 2 2 9 2" xfId="29026"/>
    <cellStyle name="RowTitles-Detail 2 3 2 2 2 9 2 2" xfId="29027"/>
    <cellStyle name="RowTitles-Detail 2 3 2 2 2_STUD aligned by INSTIT" xfId="29028"/>
    <cellStyle name="RowTitles-Detail 2 3 2 2 3" xfId="852"/>
    <cellStyle name="RowTitles-Detail 2 3 2 2 3 10" xfId="29029"/>
    <cellStyle name="RowTitles-Detail 2 3 2 2 3 2" xfId="853"/>
    <cellStyle name="RowTitles-Detail 2 3 2 2 3 2 2" xfId="29030"/>
    <cellStyle name="RowTitles-Detail 2 3 2 2 3 2 2 2" xfId="29031"/>
    <cellStyle name="RowTitles-Detail 2 3 2 2 3 2 2 2 2" xfId="29032"/>
    <cellStyle name="RowTitles-Detail 2 3 2 2 3 2 2 2 2 2" xfId="29033"/>
    <cellStyle name="RowTitles-Detail 2 3 2 2 3 2 2 2 3" xfId="29034"/>
    <cellStyle name="RowTitles-Detail 2 3 2 2 3 2 2 3" xfId="29035"/>
    <cellStyle name="RowTitles-Detail 2 3 2 2 3 2 2 3 2" xfId="29036"/>
    <cellStyle name="RowTitles-Detail 2 3 2 2 3 2 2 3 2 2" xfId="29037"/>
    <cellStyle name="RowTitles-Detail 2 3 2 2 3 2 2 4" xfId="29038"/>
    <cellStyle name="RowTitles-Detail 2 3 2 2 3 2 2 4 2" xfId="29039"/>
    <cellStyle name="RowTitles-Detail 2 3 2 2 3 2 2 5" xfId="29040"/>
    <cellStyle name="RowTitles-Detail 2 3 2 2 3 2 3" xfId="29041"/>
    <cellStyle name="RowTitles-Detail 2 3 2 2 3 2 3 2" xfId="29042"/>
    <cellStyle name="RowTitles-Detail 2 3 2 2 3 2 3 2 2" xfId="29043"/>
    <cellStyle name="RowTitles-Detail 2 3 2 2 3 2 3 2 2 2" xfId="29044"/>
    <cellStyle name="RowTitles-Detail 2 3 2 2 3 2 3 2 3" xfId="29045"/>
    <cellStyle name="RowTitles-Detail 2 3 2 2 3 2 3 3" xfId="29046"/>
    <cellStyle name="RowTitles-Detail 2 3 2 2 3 2 3 3 2" xfId="29047"/>
    <cellStyle name="RowTitles-Detail 2 3 2 2 3 2 3 3 2 2" xfId="29048"/>
    <cellStyle name="RowTitles-Detail 2 3 2 2 3 2 3 4" xfId="29049"/>
    <cellStyle name="RowTitles-Detail 2 3 2 2 3 2 3 4 2" xfId="29050"/>
    <cellStyle name="RowTitles-Detail 2 3 2 2 3 2 3 5" xfId="29051"/>
    <cellStyle name="RowTitles-Detail 2 3 2 2 3 2 4" xfId="29052"/>
    <cellStyle name="RowTitles-Detail 2 3 2 2 3 2 4 2" xfId="29053"/>
    <cellStyle name="RowTitles-Detail 2 3 2 2 3 2 5" xfId="29054"/>
    <cellStyle name="RowTitles-Detail 2 3 2 2 3 2 5 2" xfId="29055"/>
    <cellStyle name="RowTitles-Detail 2 3 2 2 3 2 5 2 2" xfId="29056"/>
    <cellStyle name="RowTitles-Detail 2 3 2 2 3 2 5 3" xfId="29057"/>
    <cellStyle name="RowTitles-Detail 2 3 2 2 3 2 6" xfId="29058"/>
    <cellStyle name="RowTitles-Detail 2 3 2 2 3 2 6 2" xfId="29059"/>
    <cellStyle name="RowTitles-Detail 2 3 2 2 3 2 6 2 2" xfId="29060"/>
    <cellStyle name="RowTitles-Detail 2 3 2 2 3 2 7" xfId="29061"/>
    <cellStyle name="RowTitles-Detail 2 3 2 2 3 2 7 2" xfId="29062"/>
    <cellStyle name="RowTitles-Detail 2 3 2 2 3 2 8" xfId="29063"/>
    <cellStyle name="RowTitles-Detail 2 3 2 2 3 2 9" xfId="29064"/>
    <cellStyle name="RowTitles-Detail 2 3 2 2 3 3" xfId="29065"/>
    <cellStyle name="RowTitles-Detail 2 3 2 2 3 3 2" xfId="29066"/>
    <cellStyle name="RowTitles-Detail 2 3 2 2 3 3 2 2" xfId="29067"/>
    <cellStyle name="RowTitles-Detail 2 3 2 2 3 3 2 2 2" xfId="29068"/>
    <cellStyle name="RowTitles-Detail 2 3 2 2 3 3 2 2 2 2" xfId="29069"/>
    <cellStyle name="RowTitles-Detail 2 3 2 2 3 3 2 2 3" xfId="29070"/>
    <cellStyle name="RowTitles-Detail 2 3 2 2 3 3 2 3" xfId="29071"/>
    <cellStyle name="RowTitles-Detail 2 3 2 2 3 3 2 3 2" xfId="29072"/>
    <cellStyle name="RowTitles-Detail 2 3 2 2 3 3 2 3 2 2" xfId="29073"/>
    <cellStyle name="RowTitles-Detail 2 3 2 2 3 3 2 4" xfId="29074"/>
    <cellStyle name="RowTitles-Detail 2 3 2 2 3 3 2 4 2" xfId="29075"/>
    <cellStyle name="RowTitles-Detail 2 3 2 2 3 3 2 5" xfId="29076"/>
    <cellStyle name="RowTitles-Detail 2 3 2 2 3 3 3" xfId="29077"/>
    <cellStyle name="RowTitles-Detail 2 3 2 2 3 3 3 2" xfId="29078"/>
    <cellStyle name="RowTitles-Detail 2 3 2 2 3 3 3 2 2" xfId="29079"/>
    <cellStyle name="RowTitles-Detail 2 3 2 2 3 3 3 2 2 2" xfId="29080"/>
    <cellStyle name="RowTitles-Detail 2 3 2 2 3 3 3 2 3" xfId="29081"/>
    <cellStyle name="RowTitles-Detail 2 3 2 2 3 3 3 3" xfId="29082"/>
    <cellStyle name="RowTitles-Detail 2 3 2 2 3 3 3 3 2" xfId="29083"/>
    <cellStyle name="RowTitles-Detail 2 3 2 2 3 3 3 3 2 2" xfId="29084"/>
    <cellStyle name="RowTitles-Detail 2 3 2 2 3 3 3 4" xfId="29085"/>
    <cellStyle name="RowTitles-Detail 2 3 2 2 3 3 3 4 2" xfId="29086"/>
    <cellStyle name="RowTitles-Detail 2 3 2 2 3 3 3 5" xfId="29087"/>
    <cellStyle name="RowTitles-Detail 2 3 2 2 3 3 4" xfId="29088"/>
    <cellStyle name="RowTitles-Detail 2 3 2 2 3 3 4 2" xfId="29089"/>
    <cellStyle name="RowTitles-Detail 2 3 2 2 3 3 5" xfId="29090"/>
    <cellStyle name="RowTitles-Detail 2 3 2 2 3 3 5 2" xfId="29091"/>
    <cellStyle name="RowTitles-Detail 2 3 2 2 3 3 5 2 2" xfId="29092"/>
    <cellStyle name="RowTitles-Detail 2 3 2 2 3 4" xfId="29093"/>
    <cellStyle name="RowTitles-Detail 2 3 2 2 3 4 2" xfId="29094"/>
    <cellStyle name="RowTitles-Detail 2 3 2 2 3 4 2 2" xfId="29095"/>
    <cellStyle name="RowTitles-Detail 2 3 2 2 3 4 2 2 2" xfId="29096"/>
    <cellStyle name="RowTitles-Detail 2 3 2 2 3 4 2 2 2 2" xfId="29097"/>
    <cellStyle name="RowTitles-Detail 2 3 2 2 3 4 2 2 3" xfId="29098"/>
    <cellStyle name="RowTitles-Detail 2 3 2 2 3 4 2 3" xfId="29099"/>
    <cellStyle name="RowTitles-Detail 2 3 2 2 3 4 2 3 2" xfId="29100"/>
    <cellStyle name="RowTitles-Detail 2 3 2 2 3 4 2 3 2 2" xfId="29101"/>
    <cellStyle name="RowTitles-Detail 2 3 2 2 3 4 2 4" xfId="29102"/>
    <cellStyle name="RowTitles-Detail 2 3 2 2 3 4 2 4 2" xfId="29103"/>
    <cellStyle name="RowTitles-Detail 2 3 2 2 3 4 2 5" xfId="29104"/>
    <cellStyle name="RowTitles-Detail 2 3 2 2 3 4 3" xfId="29105"/>
    <cellStyle name="RowTitles-Detail 2 3 2 2 3 4 3 2" xfId="29106"/>
    <cellStyle name="RowTitles-Detail 2 3 2 2 3 4 3 2 2" xfId="29107"/>
    <cellStyle name="RowTitles-Detail 2 3 2 2 3 4 3 2 2 2" xfId="29108"/>
    <cellStyle name="RowTitles-Detail 2 3 2 2 3 4 3 2 3" xfId="29109"/>
    <cellStyle name="RowTitles-Detail 2 3 2 2 3 4 3 3" xfId="29110"/>
    <cellStyle name="RowTitles-Detail 2 3 2 2 3 4 3 3 2" xfId="29111"/>
    <cellStyle name="RowTitles-Detail 2 3 2 2 3 4 3 3 2 2" xfId="29112"/>
    <cellStyle name="RowTitles-Detail 2 3 2 2 3 4 3 4" xfId="29113"/>
    <cellStyle name="RowTitles-Detail 2 3 2 2 3 4 3 4 2" xfId="29114"/>
    <cellStyle name="RowTitles-Detail 2 3 2 2 3 4 3 5" xfId="29115"/>
    <cellStyle name="RowTitles-Detail 2 3 2 2 3 4 4" xfId="29116"/>
    <cellStyle name="RowTitles-Detail 2 3 2 2 3 4 4 2" xfId="29117"/>
    <cellStyle name="RowTitles-Detail 2 3 2 2 3 4 4 2 2" xfId="29118"/>
    <cellStyle name="RowTitles-Detail 2 3 2 2 3 4 4 3" xfId="29119"/>
    <cellStyle name="RowTitles-Detail 2 3 2 2 3 4 5" xfId="29120"/>
    <cellStyle name="RowTitles-Detail 2 3 2 2 3 4 5 2" xfId="29121"/>
    <cellStyle name="RowTitles-Detail 2 3 2 2 3 4 5 2 2" xfId="29122"/>
    <cellStyle name="RowTitles-Detail 2 3 2 2 3 4 6" xfId="29123"/>
    <cellStyle name="RowTitles-Detail 2 3 2 2 3 4 6 2" xfId="29124"/>
    <cellStyle name="RowTitles-Detail 2 3 2 2 3 4 7" xfId="29125"/>
    <cellStyle name="RowTitles-Detail 2 3 2 2 3 5" xfId="29126"/>
    <cellStyle name="RowTitles-Detail 2 3 2 2 3 5 2" xfId="29127"/>
    <cellStyle name="RowTitles-Detail 2 3 2 2 3 5 2 2" xfId="29128"/>
    <cellStyle name="RowTitles-Detail 2 3 2 2 3 5 2 2 2" xfId="29129"/>
    <cellStyle name="RowTitles-Detail 2 3 2 2 3 5 2 2 2 2" xfId="29130"/>
    <cellStyle name="RowTitles-Detail 2 3 2 2 3 5 2 2 3" xfId="29131"/>
    <cellStyle name="RowTitles-Detail 2 3 2 2 3 5 2 3" xfId="29132"/>
    <cellStyle name="RowTitles-Detail 2 3 2 2 3 5 2 3 2" xfId="29133"/>
    <cellStyle name="RowTitles-Detail 2 3 2 2 3 5 2 3 2 2" xfId="29134"/>
    <cellStyle name="RowTitles-Detail 2 3 2 2 3 5 2 4" xfId="29135"/>
    <cellStyle name="RowTitles-Detail 2 3 2 2 3 5 2 4 2" xfId="29136"/>
    <cellStyle name="RowTitles-Detail 2 3 2 2 3 5 2 5" xfId="29137"/>
    <cellStyle name="RowTitles-Detail 2 3 2 2 3 5 3" xfId="29138"/>
    <cellStyle name="RowTitles-Detail 2 3 2 2 3 5 3 2" xfId="29139"/>
    <cellStyle name="RowTitles-Detail 2 3 2 2 3 5 3 2 2" xfId="29140"/>
    <cellStyle name="RowTitles-Detail 2 3 2 2 3 5 3 2 2 2" xfId="29141"/>
    <cellStyle name="RowTitles-Detail 2 3 2 2 3 5 3 2 3" xfId="29142"/>
    <cellStyle name="RowTitles-Detail 2 3 2 2 3 5 3 3" xfId="29143"/>
    <cellStyle name="RowTitles-Detail 2 3 2 2 3 5 3 3 2" xfId="29144"/>
    <cellStyle name="RowTitles-Detail 2 3 2 2 3 5 3 3 2 2" xfId="29145"/>
    <cellStyle name="RowTitles-Detail 2 3 2 2 3 5 3 4" xfId="29146"/>
    <cellStyle name="RowTitles-Detail 2 3 2 2 3 5 3 4 2" xfId="29147"/>
    <cellStyle name="RowTitles-Detail 2 3 2 2 3 5 3 5" xfId="29148"/>
    <cellStyle name="RowTitles-Detail 2 3 2 2 3 5 4" xfId="29149"/>
    <cellStyle name="RowTitles-Detail 2 3 2 2 3 5 4 2" xfId="29150"/>
    <cellStyle name="RowTitles-Detail 2 3 2 2 3 5 4 2 2" xfId="29151"/>
    <cellStyle name="RowTitles-Detail 2 3 2 2 3 5 4 3" xfId="29152"/>
    <cellStyle name="RowTitles-Detail 2 3 2 2 3 5 5" xfId="29153"/>
    <cellStyle name="RowTitles-Detail 2 3 2 2 3 5 5 2" xfId="29154"/>
    <cellStyle name="RowTitles-Detail 2 3 2 2 3 5 5 2 2" xfId="29155"/>
    <cellStyle name="RowTitles-Detail 2 3 2 2 3 5 6" xfId="29156"/>
    <cellStyle name="RowTitles-Detail 2 3 2 2 3 5 6 2" xfId="29157"/>
    <cellStyle name="RowTitles-Detail 2 3 2 2 3 5 7" xfId="29158"/>
    <cellStyle name="RowTitles-Detail 2 3 2 2 3 6" xfId="29159"/>
    <cellStyle name="RowTitles-Detail 2 3 2 2 3 6 2" xfId="29160"/>
    <cellStyle name="RowTitles-Detail 2 3 2 2 3 6 2 2" xfId="29161"/>
    <cellStyle name="RowTitles-Detail 2 3 2 2 3 6 2 2 2" xfId="29162"/>
    <cellStyle name="RowTitles-Detail 2 3 2 2 3 6 2 2 2 2" xfId="29163"/>
    <cellStyle name="RowTitles-Detail 2 3 2 2 3 6 2 2 3" xfId="29164"/>
    <cellStyle name="RowTitles-Detail 2 3 2 2 3 6 2 3" xfId="29165"/>
    <cellStyle name="RowTitles-Detail 2 3 2 2 3 6 2 3 2" xfId="29166"/>
    <cellStyle name="RowTitles-Detail 2 3 2 2 3 6 2 3 2 2" xfId="29167"/>
    <cellStyle name="RowTitles-Detail 2 3 2 2 3 6 2 4" xfId="29168"/>
    <cellStyle name="RowTitles-Detail 2 3 2 2 3 6 2 4 2" xfId="29169"/>
    <cellStyle name="RowTitles-Detail 2 3 2 2 3 6 2 5" xfId="29170"/>
    <cellStyle name="RowTitles-Detail 2 3 2 2 3 6 3" xfId="29171"/>
    <cellStyle name="RowTitles-Detail 2 3 2 2 3 6 3 2" xfId="29172"/>
    <cellStyle name="RowTitles-Detail 2 3 2 2 3 6 3 2 2" xfId="29173"/>
    <cellStyle name="RowTitles-Detail 2 3 2 2 3 6 3 2 2 2" xfId="29174"/>
    <cellStyle name="RowTitles-Detail 2 3 2 2 3 6 3 2 3" xfId="29175"/>
    <cellStyle name="RowTitles-Detail 2 3 2 2 3 6 3 3" xfId="29176"/>
    <cellStyle name="RowTitles-Detail 2 3 2 2 3 6 3 3 2" xfId="29177"/>
    <cellStyle name="RowTitles-Detail 2 3 2 2 3 6 3 3 2 2" xfId="29178"/>
    <cellStyle name="RowTitles-Detail 2 3 2 2 3 6 3 4" xfId="29179"/>
    <cellStyle name="RowTitles-Detail 2 3 2 2 3 6 3 4 2" xfId="29180"/>
    <cellStyle name="RowTitles-Detail 2 3 2 2 3 6 3 5" xfId="29181"/>
    <cellStyle name="RowTitles-Detail 2 3 2 2 3 6 4" xfId="29182"/>
    <cellStyle name="RowTitles-Detail 2 3 2 2 3 6 4 2" xfId="29183"/>
    <cellStyle name="RowTitles-Detail 2 3 2 2 3 6 4 2 2" xfId="29184"/>
    <cellStyle name="RowTitles-Detail 2 3 2 2 3 6 4 3" xfId="29185"/>
    <cellStyle name="RowTitles-Detail 2 3 2 2 3 6 5" xfId="29186"/>
    <cellStyle name="RowTitles-Detail 2 3 2 2 3 6 5 2" xfId="29187"/>
    <cellStyle name="RowTitles-Detail 2 3 2 2 3 6 5 2 2" xfId="29188"/>
    <cellStyle name="RowTitles-Detail 2 3 2 2 3 6 6" xfId="29189"/>
    <cellStyle name="RowTitles-Detail 2 3 2 2 3 6 6 2" xfId="29190"/>
    <cellStyle name="RowTitles-Detail 2 3 2 2 3 6 7" xfId="29191"/>
    <cellStyle name="RowTitles-Detail 2 3 2 2 3 7" xfId="29192"/>
    <cellStyle name="RowTitles-Detail 2 3 2 2 3 7 2" xfId="29193"/>
    <cellStyle name="RowTitles-Detail 2 3 2 2 3 7 2 2" xfId="29194"/>
    <cellStyle name="RowTitles-Detail 2 3 2 2 3 7 2 2 2" xfId="29195"/>
    <cellStyle name="RowTitles-Detail 2 3 2 2 3 7 2 3" xfId="29196"/>
    <cellStyle name="RowTitles-Detail 2 3 2 2 3 7 3" xfId="29197"/>
    <cellStyle name="RowTitles-Detail 2 3 2 2 3 7 3 2" xfId="29198"/>
    <cellStyle name="RowTitles-Detail 2 3 2 2 3 7 3 2 2" xfId="29199"/>
    <cellStyle name="RowTitles-Detail 2 3 2 2 3 7 4" xfId="29200"/>
    <cellStyle name="RowTitles-Detail 2 3 2 2 3 7 4 2" xfId="29201"/>
    <cellStyle name="RowTitles-Detail 2 3 2 2 3 7 5" xfId="29202"/>
    <cellStyle name="RowTitles-Detail 2 3 2 2 3 8" xfId="29203"/>
    <cellStyle name="RowTitles-Detail 2 3 2 2 3 8 2" xfId="29204"/>
    <cellStyle name="RowTitles-Detail 2 3 2 2 3 8 2 2" xfId="29205"/>
    <cellStyle name="RowTitles-Detail 2 3 2 2 3 8 2 2 2" xfId="29206"/>
    <cellStyle name="RowTitles-Detail 2 3 2 2 3 8 2 3" xfId="29207"/>
    <cellStyle name="RowTitles-Detail 2 3 2 2 3 8 3" xfId="29208"/>
    <cellStyle name="RowTitles-Detail 2 3 2 2 3 8 3 2" xfId="29209"/>
    <cellStyle name="RowTitles-Detail 2 3 2 2 3 8 3 2 2" xfId="29210"/>
    <cellStyle name="RowTitles-Detail 2 3 2 2 3 8 4" xfId="29211"/>
    <cellStyle name="RowTitles-Detail 2 3 2 2 3 8 4 2" xfId="29212"/>
    <cellStyle name="RowTitles-Detail 2 3 2 2 3 8 5" xfId="29213"/>
    <cellStyle name="RowTitles-Detail 2 3 2 2 3 9" xfId="29214"/>
    <cellStyle name="RowTitles-Detail 2 3 2 2 3 9 2" xfId="29215"/>
    <cellStyle name="RowTitles-Detail 2 3 2 2 3 9 2 2" xfId="29216"/>
    <cellStyle name="RowTitles-Detail 2 3 2 2 3_STUD aligned by INSTIT" xfId="29217"/>
    <cellStyle name="RowTitles-Detail 2 3 2 2 4" xfId="854"/>
    <cellStyle name="RowTitles-Detail 2 3 2 2 4 10" xfId="29218"/>
    <cellStyle name="RowTitles-Detail 2 3 2 2 4 2" xfId="855"/>
    <cellStyle name="RowTitles-Detail 2 3 2 2 4 2 2" xfId="29219"/>
    <cellStyle name="RowTitles-Detail 2 3 2 2 4 2 2 2" xfId="29220"/>
    <cellStyle name="RowTitles-Detail 2 3 2 2 4 2 2 2 2" xfId="29221"/>
    <cellStyle name="RowTitles-Detail 2 3 2 2 4 2 2 2 2 2" xfId="29222"/>
    <cellStyle name="RowTitles-Detail 2 3 2 2 4 2 2 2 3" xfId="29223"/>
    <cellStyle name="RowTitles-Detail 2 3 2 2 4 2 2 3" xfId="29224"/>
    <cellStyle name="RowTitles-Detail 2 3 2 2 4 2 2 3 2" xfId="29225"/>
    <cellStyle name="RowTitles-Detail 2 3 2 2 4 2 2 3 2 2" xfId="29226"/>
    <cellStyle name="RowTitles-Detail 2 3 2 2 4 2 2 4" xfId="29227"/>
    <cellStyle name="RowTitles-Detail 2 3 2 2 4 2 2 4 2" xfId="29228"/>
    <cellStyle name="RowTitles-Detail 2 3 2 2 4 2 2 5" xfId="29229"/>
    <cellStyle name="RowTitles-Detail 2 3 2 2 4 2 3" xfId="29230"/>
    <cellStyle name="RowTitles-Detail 2 3 2 2 4 2 3 2" xfId="29231"/>
    <cellStyle name="RowTitles-Detail 2 3 2 2 4 2 3 2 2" xfId="29232"/>
    <cellStyle name="RowTitles-Detail 2 3 2 2 4 2 3 2 2 2" xfId="29233"/>
    <cellStyle name="RowTitles-Detail 2 3 2 2 4 2 3 2 3" xfId="29234"/>
    <cellStyle name="RowTitles-Detail 2 3 2 2 4 2 3 3" xfId="29235"/>
    <cellStyle name="RowTitles-Detail 2 3 2 2 4 2 3 3 2" xfId="29236"/>
    <cellStyle name="RowTitles-Detail 2 3 2 2 4 2 3 3 2 2" xfId="29237"/>
    <cellStyle name="RowTitles-Detail 2 3 2 2 4 2 3 4" xfId="29238"/>
    <cellStyle name="RowTitles-Detail 2 3 2 2 4 2 3 4 2" xfId="29239"/>
    <cellStyle name="RowTitles-Detail 2 3 2 2 4 2 3 5" xfId="29240"/>
    <cellStyle name="RowTitles-Detail 2 3 2 2 4 2 4" xfId="29241"/>
    <cellStyle name="RowTitles-Detail 2 3 2 2 4 2 4 2" xfId="29242"/>
    <cellStyle name="RowTitles-Detail 2 3 2 2 4 2 5" xfId="29243"/>
    <cellStyle name="RowTitles-Detail 2 3 2 2 4 2 5 2" xfId="29244"/>
    <cellStyle name="RowTitles-Detail 2 3 2 2 4 2 5 2 2" xfId="29245"/>
    <cellStyle name="RowTitles-Detail 2 3 2 2 4 2 5 3" xfId="29246"/>
    <cellStyle name="RowTitles-Detail 2 3 2 2 4 2 6" xfId="29247"/>
    <cellStyle name="RowTitles-Detail 2 3 2 2 4 2 6 2" xfId="29248"/>
    <cellStyle name="RowTitles-Detail 2 3 2 2 4 2 6 2 2" xfId="29249"/>
    <cellStyle name="RowTitles-Detail 2 3 2 2 4 2 7" xfId="29250"/>
    <cellStyle name="RowTitles-Detail 2 3 2 2 4 3" xfId="29251"/>
    <cellStyle name="RowTitles-Detail 2 3 2 2 4 3 2" xfId="29252"/>
    <cellStyle name="RowTitles-Detail 2 3 2 2 4 3 2 2" xfId="29253"/>
    <cellStyle name="RowTitles-Detail 2 3 2 2 4 3 2 2 2" xfId="29254"/>
    <cellStyle name="RowTitles-Detail 2 3 2 2 4 3 2 2 2 2" xfId="29255"/>
    <cellStyle name="RowTitles-Detail 2 3 2 2 4 3 2 2 3" xfId="29256"/>
    <cellStyle name="RowTitles-Detail 2 3 2 2 4 3 2 3" xfId="29257"/>
    <cellStyle name="RowTitles-Detail 2 3 2 2 4 3 2 3 2" xfId="29258"/>
    <cellStyle name="RowTitles-Detail 2 3 2 2 4 3 2 3 2 2" xfId="29259"/>
    <cellStyle name="RowTitles-Detail 2 3 2 2 4 3 2 4" xfId="29260"/>
    <cellStyle name="RowTitles-Detail 2 3 2 2 4 3 2 4 2" xfId="29261"/>
    <cellStyle name="RowTitles-Detail 2 3 2 2 4 3 2 5" xfId="29262"/>
    <cellStyle name="RowTitles-Detail 2 3 2 2 4 3 3" xfId="29263"/>
    <cellStyle name="RowTitles-Detail 2 3 2 2 4 3 3 2" xfId="29264"/>
    <cellStyle name="RowTitles-Detail 2 3 2 2 4 3 3 2 2" xfId="29265"/>
    <cellStyle name="RowTitles-Detail 2 3 2 2 4 3 3 2 2 2" xfId="29266"/>
    <cellStyle name="RowTitles-Detail 2 3 2 2 4 3 3 2 3" xfId="29267"/>
    <cellStyle name="RowTitles-Detail 2 3 2 2 4 3 3 3" xfId="29268"/>
    <cellStyle name="RowTitles-Detail 2 3 2 2 4 3 3 3 2" xfId="29269"/>
    <cellStyle name="RowTitles-Detail 2 3 2 2 4 3 3 3 2 2" xfId="29270"/>
    <cellStyle name="RowTitles-Detail 2 3 2 2 4 3 3 4" xfId="29271"/>
    <cellStyle name="RowTitles-Detail 2 3 2 2 4 3 3 4 2" xfId="29272"/>
    <cellStyle name="RowTitles-Detail 2 3 2 2 4 3 3 5" xfId="29273"/>
    <cellStyle name="RowTitles-Detail 2 3 2 2 4 3 4" xfId="29274"/>
    <cellStyle name="RowTitles-Detail 2 3 2 2 4 3 4 2" xfId="29275"/>
    <cellStyle name="RowTitles-Detail 2 3 2 2 4 3 5" xfId="29276"/>
    <cellStyle name="RowTitles-Detail 2 3 2 2 4 3 5 2" xfId="29277"/>
    <cellStyle name="RowTitles-Detail 2 3 2 2 4 3 5 2 2" xfId="29278"/>
    <cellStyle name="RowTitles-Detail 2 3 2 2 4 3 6" xfId="29279"/>
    <cellStyle name="RowTitles-Detail 2 3 2 2 4 3 6 2" xfId="29280"/>
    <cellStyle name="RowTitles-Detail 2 3 2 2 4 3 7" xfId="29281"/>
    <cellStyle name="RowTitles-Detail 2 3 2 2 4 4" xfId="29282"/>
    <cellStyle name="RowTitles-Detail 2 3 2 2 4 4 2" xfId="29283"/>
    <cellStyle name="RowTitles-Detail 2 3 2 2 4 4 2 2" xfId="29284"/>
    <cellStyle name="RowTitles-Detail 2 3 2 2 4 4 2 2 2" xfId="29285"/>
    <cellStyle name="RowTitles-Detail 2 3 2 2 4 4 2 2 2 2" xfId="29286"/>
    <cellStyle name="RowTitles-Detail 2 3 2 2 4 4 2 2 3" xfId="29287"/>
    <cellStyle name="RowTitles-Detail 2 3 2 2 4 4 2 3" xfId="29288"/>
    <cellStyle name="RowTitles-Detail 2 3 2 2 4 4 2 3 2" xfId="29289"/>
    <cellStyle name="RowTitles-Detail 2 3 2 2 4 4 2 3 2 2" xfId="29290"/>
    <cellStyle name="RowTitles-Detail 2 3 2 2 4 4 2 4" xfId="29291"/>
    <cellStyle name="RowTitles-Detail 2 3 2 2 4 4 2 4 2" xfId="29292"/>
    <cellStyle name="RowTitles-Detail 2 3 2 2 4 4 2 5" xfId="29293"/>
    <cellStyle name="RowTitles-Detail 2 3 2 2 4 4 3" xfId="29294"/>
    <cellStyle name="RowTitles-Detail 2 3 2 2 4 4 3 2" xfId="29295"/>
    <cellStyle name="RowTitles-Detail 2 3 2 2 4 4 3 2 2" xfId="29296"/>
    <cellStyle name="RowTitles-Detail 2 3 2 2 4 4 3 2 2 2" xfId="29297"/>
    <cellStyle name="RowTitles-Detail 2 3 2 2 4 4 3 2 3" xfId="29298"/>
    <cellStyle name="RowTitles-Detail 2 3 2 2 4 4 3 3" xfId="29299"/>
    <cellStyle name="RowTitles-Detail 2 3 2 2 4 4 3 3 2" xfId="29300"/>
    <cellStyle name="RowTitles-Detail 2 3 2 2 4 4 3 3 2 2" xfId="29301"/>
    <cellStyle name="RowTitles-Detail 2 3 2 2 4 4 3 4" xfId="29302"/>
    <cellStyle name="RowTitles-Detail 2 3 2 2 4 4 3 4 2" xfId="29303"/>
    <cellStyle name="RowTitles-Detail 2 3 2 2 4 4 3 5" xfId="29304"/>
    <cellStyle name="RowTitles-Detail 2 3 2 2 4 4 4" xfId="29305"/>
    <cellStyle name="RowTitles-Detail 2 3 2 2 4 4 4 2" xfId="29306"/>
    <cellStyle name="RowTitles-Detail 2 3 2 2 4 4 5" xfId="29307"/>
    <cellStyle name="RowTitles-Detail 2 3 2 2 4 4 5 2" xfId="29308"/>
    <cellStyle name="RowTitles-Detail 2 3 2 2 4 4 5 2 2" xfId="29309"/>
    <cellStyle name="RowTitles-Detail 2 3 2 2 4 4 5 3" xfId="29310"/>
    <cellStyle name="RowTitles-Detail 2 3 2 2 4 4 6" xfId="29311"/>
    <cellStyle name="RowTitles-Detail 2 3 2 2 4 4 6 2" xfId="29312"/>
    <cellStyle name="RowTitles-Detail 2 3 2 2 4 4 6 2 2" xfId="29313"/>
    <cellStyle name="RowTitles-Detail 2 3 2 2 4 4 7" xfId="29314"/>
    <cellStyle name="RowTitles-Detail 2 3 2 2 4 4 7 2" xfId="29315"/>
    <cellStyle name="RowTitles-Detail 2 3 2 2 4 4 8" xfId="29316"/>
    <cellStyle name="RowTitles-Detail 2 3 2 2 4 5" xfId="29317"/>
    <cellStyle name="RowTitles-Detail 2 3 2 2 4 5 2" xfId="29318"/>
    <cellStyle name="RowTitles-Detail 2 3 2 2 4 5 2 2" xfId="29319"/>
    <cellStyle name="RowTitles-Detail 2 3 2 2 4 5 2 2 2" xfId="29320"/>
    <cellStyle name="RowTitles-Detail 2 3 2 2 4 5 2 2 2 2" xfId="29321"/>
    <cellStyle name="RowTitles-Detail 2 3 2 2 4 5 2 2 3" xfId="29322"/>
    <cellStyle name="RowTitles-Detail 2 3 2 2 4 5 2 3" xfId="29323"/>
    <cellStyle name="RowTitles-Detail 2 3 2 2 4 5 2 3 2" xfId="29324"/>
    <cellStyle name="RowTitles-Detail 2 3 2 2 4 5 2 3 2 2" xfId="29325"/>
    <cellStyle name="RowTitles-Detail 2 3 2 2 4 5 2 4" xfId="29326"/>
    <cellStyle name="RowTitles-Detail 2 3 2 2 4 5 2 4 2" xfId="29327"/>
    <cellStyle name="RowTitles-Detail 2 3 2 2 4 5 2 5" xfId="29328"/>
    <cellStyle name="RowTitles-Detail 2 3 2 2 4 5 3" xfId="29329"/>
    <cellStyle name="RowTitles-Detail 2 3 2 2 4 5 3 2" xfId="29330"/>
    <cellStyle name="RowTitles-Detail 2 3 2 2 4 5 3 2 2" xfId="29331"/>
    <cellStyle name="RowTitles-Detail 2 3 2 2 4 5 3 2 2 2" xfId="29332"/>
    <cellStyle name="RowTitles-Detail 2 3 2 2 4 5 3 2 3" xfId="29333"/>
    <cellStyle name="RowTitles-Detail 2 3 2 2 4 5 3 3" xfId="29334"/>
    <cellStyle name="RowTitles-Detail 2 3 2 2 4 5 3 3 2" xfId="29335"/>
    <cellStyle name="RowTitles-Detail 2 3 2 2 4 5 3 3 2 2" xfId="29336"/>
    <cellStyle name="RowTitles-Detail 2 3 2 2 4 5 3 4" xfId="29337"/>
    <cellStyle name="RowTitles-Detail 2 3 2 2 4 5 3 4 2" xfId="29338"/>
    <cellStyle name="RowTitles-Detail 2 3 2 2 4 5 3 5" xfId="29339"/>
    <cellStyle name="RowTitles-Detail 2 3 2 2 4 5 4" xfId="29340"/>
    <cellStyle name="RowTitles-Detail 2 3 2 2 4 5 4 2" xfId="29341"/>
    <cellStyle name="RowTitles-Detail 2 3 2 2 4 5 4 2 2" xfId="29342"/>
    <cellStyle name="RowTitles-Detail 2 3 2 2 4 5 4 3" xfId="29343"/>
    <cellStyle name="RowTitles-Detail 2 3 2 2 4 5 5" xfId="29344"/>
    <cellStyle name="RowTitles-Detail 2 3 2 2 4 5 5 2" xfId="29345"/>
    <cellStyle name="RowTitles-Detail 2 3 2 2 4 5 5 2 2" xfId="29346"/>
    <cellStyle name="RowTitles-Detail 2 3 2 2 4 5 6" xfId="29347"/>
    <cellStyle name="RowTitles-Detail 2 3 2 2 4 5 6 2" xfId="29348"/>
    <cellStyle name="RowTitles-Detail 2 3 2 2 4 5 7" xfId="29349"/>
    <cellStyle name="RowTitles-Detail 2 3 2 2 4 6" xfId="29350"/>
    <cellStyle name="RowTitles-Detail 2 3 2 2 4 6 2" xfId="29351"/>
    <cellStyle name="RowTitles-Detail 2 3 2 2 4 6 2 2" xfId="29352"/>
    <cellStyle name="RowTitles-Detail 2 3 2 2 4 6 2 2 2" xfId="29353"/>
    <cellStyle name="RowTitles-Detail 2 3 2 2 4 6 2 2 2 2" xfId="29354"/>
    <cellStyle name="RowTitles-Detail 2 3 2 2 4 6 2 2 3" xfId="29355"/>
    <cellStyle name="RowTitles-Detail 2 3 2 2 4 6 2 3" xfId="29356"/>
    <cellStyle name="RowTitles-Detail 2 3 2 2 4 6 2 3 2" xfId="29357"/>
    <cellStyle name="RowTitles-Detail 2 3 2 2 4 6 2 3 2 2" xfId="29358"/>
    <cellStyle name="RowTitles-Detail 2 3 2 2 4 6 2 4" xfId="29359"/>
    <cellStyle name="RowTitles-Detail 2 3 2 2 4 6 2 4 2" xfId="29360"/>
    <cellStyle name="RowTitles-Detail 2 3 2 2 4 6 2 5" xfId="29361"/>
    <cellStyle name="RowTitles-Detail 2 3 2 2 4 6 3" xfId="29362"/>
    <cellStyle name="RowTitles-Detail 2 3 2 2 4 6 3 2" xfId="29363"/>
    <cellStyle name="RowTitles-Detail 2 3 2 2 4 6 3 2 2" xfId="29364"/>
    <cellStyle name="RowTitles-Detail 2 3 2 2 4 6 3 2 2 2" xfId="29365"/>
    <cellStyle name="RowTitles-Detail 2 3 2 2 4 6 3 2 3" xfId="29366"/>
    <cellStyle name="RowTitles-Detail 2 3 2 2 4 6 3 3" xfId="29367"/>
    <cellStyle name="RowTitles-Detail 2 3 2 2 4 6 3 3 2" xfId="29368"/>
    <cellStyle name="RowTitles-Detail 2 3 2 2 4 6 3 3 2 2" xfId="29369"/>
    <cellStyle name="RowTitles-Detail 2 3 2 2 4 6 3 4" xfId="29370"/>
    <cellStyle name="RowTitles-Detail 2 3 2 2 4 6 3 4 2" xfId="29371"/>
    <cellStyle name="RowTitles-Detail 2 3 2 2 4 6 3 5" xfId="29372"/>
    <cellStyle name="RowTitles-Detail 2 3 2 2 4 6 4" xfId="29373"/>
    <cellStyle name="RowTitles-Detail 2 3 2 2 4 6 4 2" xfId="29374"/>
    <cellStyle name="RowTitles-Detail 2 3 2 2 4 6 4 2 2" xfId="29375"/>
    <cellStyle name="RowTitles-Detail 2 3 2 2 4 6 4 3" xfId="29376"/>
    <cellStyle name="RowTitles-Detail 2 3 2 2 4 6 5" xfId="29377"/>
    <cellStyle name="RowTitles-Detail 2 3 2 2 4 6 5 2" xfId="29378"/>
    <cellStyle name="RowTitles-Detail 2 3 2 2 4 6 5 2 2" xfId="29379"/>
    <cellStyle name="RowTitles-Detail 2 3 2 2 4 6 6" xfId="29380"/>
    <cellStyle name="RowTitles-Detail 2 3 2 2 4 6 6 2" xfId="29381"/>
    <cellStyle name="RowTitles-Detail 2 3 2 2 4 6 7" xfId="29382"/>
    <cellStyle name="RowTitles-Detail 2 3 2 2 4 7" xfId="29383"/>
    <cellStyle name="RowTitles-Detail 2 3 2 2 4 7 2" xfId="29384"/>
    <cellStyle name="RowTitles-Detail 2 3 2 2 4 7 2 2" xfId="29385"/>
    <cellStyle name="RowTitles-Detail 2 3 2 2 4 7 2 2 2" xfId="29386"/>
    <cellStyle name="RowTitles-Detail 2 3 2 2 4 7 2 3" xfId="29387"/>
    <cellStyle name="RowTitles-Detail 2 3 2 2 4 7 3" xfId="29388"/>
    <cellStyle name="RowTitles-Detail 2 3 2 2 4 7 3 2" xfId="29389"/>
    <cellStyle name="RowTitles-Detail 2 3 2 2 4 7 3 2 2" xfId="29390"/>
    <cellStyle name="RowTitles-Detail 2 3 2 2 4 7 4" xfId="29391"/>
    <cellStyle name="RowTitles-Detail 2 3 2 2 4 7 4 2" xfId="29392"/>
    <cellStyle name="RowTitles-Detail 2 3 2 2 4 7 5" xfId="29393"/>
    <cellStyle name="RowTitles-Detail 2 3 2 2 4 8" xfId="29394"/>
    <cellStyle name="RowTitles-Detail 2 3 2 2 4 8 2" xfId="29395"/>
    <cellStyle name="RowTitles-Detail 2 3 2 2 4 9" xfId="29396"/>
    <cellStyle name="RowTitles-Detail 2 3 2 2 4 9 2" xfId="29397"/>
    <cellStyle name="RowTitles-Detail 2 3 2 2 4 9 2 2" xfId="29398"/>
    <cellStyle name="RowTitles-Detail 2 3 2 2 4_STUD aligned by INSTIT" xfId="29399"/>
    <cellStyle name="RowTitles-Detail 2 3 2 2 5" xfId="856"/>
    <cellStyle name="RowTitles-Detail 2 3 2 2 5 2" xfId="29400"/>
    <cellStyle name="RowTitles-Detail 2 3 2 2 5 2 2" xfId="29401"/>
    <cellStyle name="RowTitles-Detail 2 3 2 2 5 2 2 2" xfId="29402"/>
    <cellStyle name="RowTitles-Detail 2 3 2 2 5 2 2 2 2" xfId="29403"/>
    <cellStyle name="RowTitles-Detail 2 3 2 2 5 2 2 3" xfId="29404"/>
    <cellStyle name="RowTitles-Detail 2 3 2 2 5 2 3" xfId="29405"/>
    <cellStyle name="RowTitles-Detail 2 3 2 2 5 2 3 2" xfId="29406"/>
    <cellStyle name="RowTitles-Detail 2 3 2 2 5 2 3 2 2" xfId="29407"/>
    <cellStyle name="RowTitles-Detail 2 3 2 2 5 2 4" xfId="29408"/>
    <cellStyle name="RowTitles-Detail 2 3 2 2 5 2 4 2" xfId="29409"/>
    <cellStyle name="RowTitles-Detail 2 3 2 2 5 2 5" xfId="29410"/>
    <cellStyle name="RowTitles-Detail 2 3 2 2 5 3" xfId="29411"/>
    <cellStyle name="RowTitles-Detail 2 3 2 2 5 3 2" xfId="29412"/>
    <cellStyle name="RowTitles-Detail 2 3 2 2 5 3 2 2" xfId="29413"/>
    <cellStyle name="RowTitles-Detail 2 3 2 2 5 3 2 2 2" xfId="29414"/>
    <cellStyle name="RowTitles-Detail 2 3 2 2 5 3 2 3" xfId="29415"/>
    <cellStyle name="RowTitles-Detail 2 3 2 2 5 3 3" xfId="29416"/>
    <cellStyle name="RowTitles-Detail 2 3 2 2 5 3 3 2" xfId="29417"/>
    <cellStyle name="RowTitles-Detail 2 3 2 2 5 3 3 2 2" xfId="29418"/>
    <cellStyle name="RowTitles-Detail 2 3 2 2 5 3 4" xfId="29419"/>
    <cellStyle name="RowTitles-Detail 2 3 2 2 5 3 4 2" xfId="29420"/>
    <cellStyle name="RowTitles-Detail 2 3 2 2 5 3 5" xfId="29421"/>
    <cellStyle name="RowTitles-Detail 2 3 2 2 5 4" xfId="29422"/>
    <cellStyle name="RowTitles-Detail 2 3 2 2 5 4 2" xfId="29423"/>
    <cellStyle name="RowTitles-Detail 2 3 2 2 5 5" xfId="29424"/>
    <cellStyle name="RowTitles-Detail 2 3 2 2 5 5 2" xfId="29425"/>
    <cellStyle name="RowTitles-Detail 2 3 2 2 5 5 2 2" xfId="29426"/>
    <cellStyle name="RowTitles-Detail 2 3 2 2 5 5 3" xfId="29427"/>
    <cellStyle name="RowTitles-Detail 2 3 2 2 5 6" xfId="29428"/>
    <cellStyle name="RowTitles-Detail 2 3 2 2 5 6 2" xfId="29429"/>
    <cellStyle name="RowTitles-Detail 2 3 2 2 5 6 2 2" xfId="29430"/>
    <cellStyle name="RowTitles-Detail 2 3 2 2 5 7" xfId="29431"/>
    <cellStyle name="RowTitles-Detail 2 3 2 2 6" xfId="29432"/>
    <cellStyle name="RowTitles-Detail 2 3 2 2 6 2" xfId="29433"/>
    <cellStyle name="RowTitles-Detail 2 3 2 2 6 2 2" xfId="29434"/>
    <cellStyle name="RowTitles-Detail 2 3 2 2 6 2 2 2" xfId="29435"/>
    <cellStyle name="RowTitles-Detail 2 3 2 2 6 2 2 2 2" xfId="29436"/>
    <cellStyle name="RowTitles-Detail 2 3 2 2 6 2 2 3" xfId="29437"/>
    <cellStyle name="RowTitles-Detail 2 3 2 2 6 2 3" xfId="29438"/>
    <cellStyle name="RowTitles-Detail 2 3 2 2 6 2 3 2" xfId="29439"/>
    <cellStyle name="RowTitles-Detail 2 3 2 2 6 2 3 2 2" xfId="29440"/>
    <cellStyle name="RowTitles-Detail 2 3 2 2 6 2 4" xfId="29441"/>
    <cellStyle name="RowTitles-Detail 2 3 2 2 6 2 4 2" xfId="29442"/>
    <cellStyle name="RowTitles-Detail 2 3 2 2 6 2 5" xfId="29443"/>
    <cellStyle name="RowTitles-Detail 2 3 2 2 6 3" xfId="29444"/>
    <cellStyle name="RowTitles-Detail 2 3 2 2 6 3 2" xfId="29445"/>
    <cellStyle name="RowTitles-Detail 2 3 2 2 6 3 2 2" xfId="29446"/>
    <cellStyle name="RowTitles-Detail 2 3 2 2 6 3 2 2 2" xfId="29447"/>
    <cellStyle name="RowTitles-Detail 2 3 2 2 6 3 2 3" xfId="29448"/>
    <cellStyle name="RowTitles-Detail 2 3 2 2 6 3 3" xfId="29449"/>
    <cellStyle name="RowTitles-Detail 2 3 2 2 6 3 3 2" xfId="29450"/>
    <cellStyle name="RowTitles-Detail 2 3 2 2 6 3 3 2 2" xfId="29451"/>
    <cellStyle name="RowTitles-Detail 2 3 2 2 6 3 4" xfId="29452"/>
    <cellStyle name="RowTitles-Detail 2 3 2 2 6 3 4 2" xfId="29453"/>
    <cellStyle name="RowTitles-Detail 2 3 2 2 6 3 5" xfId="29454"/>
    <cellStyle name="RowTitles-Detail 2 3 2 2 6 4" xfId="29455"/>
    <cellStyle name="RowTitles-Detail 2 3 2 2 6 4 2" xfId="29456"/>
    <cellStyle name="RowTitles-Detail 2 3 2 2 6 5" xfId="29457"/>
    <cellStyle name="RowTitles-Detail 2 3 2 2 6 5 2" xfId="29458"/>
    <cellStyle name="RowTitles-Detail 2 3 2 2 6 5 2 2" xfId="29459"/>
    <cellStyle name="RowTitles-Detail 2 3 2 2 6 6" xfId="29460"/>
    <cellStyle name="RowTitles-Detail 2 3 2 2 6 6 2" xfId="29461"/>
    <cellStyle name="RowTitles-Detail 2 3 2 2 6 7" xfId="29462"/>
    <cellStyle name="RowTitles-Detail 2 3 2 2 7" xfId="29463"/>
    <cellStyle name="RowTitles-Detail 2 3 2 2 7 2" xfId="29464"/>
    <cellStyle name="RowTitles-Detail 2 3 2 2 7 2 2" xfId="29465"/>
    <cellStyle name="RowTitles-Detail 2 3 2 2 7 2 2 2" xfId="29466"/>
    <cellStyle name="RowTitles-Detail 2 3 2 2 7 2 2 2 2" xfId="29467"/>
    <cellStyle name="RowTitles-Detail 2 3 2 2 7 2 2 3" xfId="29468"/>
    <cellStyle name="RowTitles-Detail 2 3 2 2 7 2 3" xfId="29469"/>
    <cellStyle name="RowTitles-Detail 2 3 2 2 7 2 3 2" xfId="29470"/>
    <cellStyle name="RowTitles-Detail 2 3 2 2 7 2 3 2 2" xfId="29471"/>
    <cellStyle name="RowTitles-Detail 2 3 2 2 7 2 4" xfId="29472"/>
    <cellStyle name="RowTitles-Detail 2 3 2 2 7 2 4 2" xfId="29473"/>
    <cellStyle name="RowTitles-Detail 2 3 2 2 7 2 5" xfId="29474"/>
    <cellStyle name="RowTitles-Detail 2 3 2 2 7 3" xfId="29475"/>
    <cellStyle name="RowTitles-Detail 2 3 2 2 7 3 2" xfId="29476"/>
    <cellStyle name="RowTitles-Detail 2 3 2 2 7 3 2 2" xfId="29477"/>
    <cellStyle name="RowTitles-Detail 2 3 2 2 7 3 2 2 2" xfId="29478"/>
    <cellStyle name="RowTitles-Detail 2 3 2 2 7 3 2 3" xfId="29479"/>
    <cellStyle name="RowTitles-Detail 2 3 2 2 7 3 3" xfId="29480"/>
    <cellStyle name="RowTitles-Detail 2 3 2 2 7 3 3 2" xfId="29481"/>
    <cellStyle name="RowTitles-Detail 2 3 2 2 7 3 3 2 2" xfId="29482"/>
    <cellStyle name="RowTitles-Detail 2 3 2 2 7 3 4" xfId="29483"/>
    <cellStyle name="RowTitles-Detail 2 3 2 2 7 3 4 2" xfId="29484"/>
    <cellStyle name="RowTitles-Detail 2 3 2 2 7 3 5" xfId="29485"/>
    <cellStyle name="RowTitles-Detail 2 3 2 2 7 4" xfId="29486"/>
    <cellStyle name="RowTitles-Detail 2 3 2 2 7 4 2" xfId="29487"/>
    <cellStyle name="RowTitles-Detail 2 3 2 2 7 5" xfId="29488"/>
    <cellStyle name="RowTitles-Detail 2 3 2 2 7 5 2" xfId="29489"/>
    <cellStyle name="RowTitles-Detail 2 3 2 2 7 5 2 2" xfId="29490"/>
    <cellStyle name="RowTitles-Detail 2 3 2 2 7 5 3" xfId="29491"/>
    <cellStyle name="RowTitles-Detail 2 3 2 2 7 6" xfId="29492"/>
    <cellStyle name="RowTitles-Detail 2 3 2 2 7 6 2" xfId="29493"/>
    <cellStyle name="RowTitles-Detail 2 3 2 2 7 6 2 2" xfId="29494"/>
    <cellStyle name="RowTitles-Detail 2 3 2 2 7 7" xfId="29495"/>
    <cellStyle name="RowTitles-Detail 2 3 2 2 7 7 2" xfId="29496"/>
    <cellStyle name="RowTitles-Detail 2 3 2 2 7 8" xfId="29497"/>
    <cellStyle name="RowTitles-Detail 2 3 2 2 8" xfId="29498"/>
    <cellStyle name="RowTitles-Detail 2 3 2 2 8 2" xfId="29499"/>
    <cellStyle name="RowTitles-Detail 2 3 2 2 8 2 2" xfId="29500"/>
    <cellStyle name="RowTitles-Detail 2 3 2 2 8 2 2 2" xfId="29501"/>
    <cellStyle name="RowTitles-Detail 2 3 2 2 8 2 2 2 2" xfId="29502"/>
    <cellStyle name="RowTitles-Detail 2 3 2 2 8 2 2 3" xfId="29503"/>
    <cellStyle name="RowTitles-Detail 2 3 2 2 8 2 3" xfId="29504"/>
    <cellStyle name="RowTitles-Detail 2 3 2 2 8 2 3 2" xfId="29505"/>
    <cellStyle name="RowTitles-Detail 2 3 2 2 8 2 3 2 2" xfId="29506"/>
    <cellStyle name="RowTitles-Detail 2 3 2 2 8 2 4" xfId="29507"/>
    <cellStyle name="RowTitles-Detail 2 3 2 2 8 2 4 2" xfId="29508"/>
    <cellStyle name="RowTitles-Detail 2 3 2 2 8 2 5" xfId="29509"/>
    <cellStyle name="RowTitles-Detail 2 3 2 2 8 3" xfId="29510"/>
    <cellStyle name="RowTitles-Detail 2 3 2 2 8 3 2" xfId="29511"/>
    <cellStyle name="RowTitles-Detail 2 3 2 2 8 3 2 2" xfId="29512"/>
    <cellStyle name="RowTitles-Detail 2 3 2 2 8 3 2 2 2" xfId="29513"/>
    <cellStyle name="RowTitles-Detail 2 3 2 2 8 3 2 3" xfId="29514"/>
    <cellStyle name="RowTitles-Detail 2 3 2 2 8 3 3" xfId="29515"/>
    <cellStyle name="RowTitles-Detail 2 3 2 2 8 3 3 2" xfId="29516"/>
    <cellStyle name="RowTitles-Detail 2 3 2 2 8 3 3 2 2" xfId="29517"/>
    <cellStyle name="RowTitles-Detail 2 3 2 2 8 3 4" xfId="29518"/>
    <cellStyle name="RowTitles-Detail 2 3 2 2 8 3 4 2" xfId="29519"/>
    <cellStyle name="RowTitles-Detail 2 3 2 2 8 3 5" xfId="29520"/>
    <cellStyle name="RowTitles-Detail 2 3 2 2 8 4" xfId="29521"/>
    <cellStyle name="RowTitles-Detail 2 3 2 2 8 4 2" xfId="29522"/>
    <cellStyle name="RowTitles-Detail 2 3 2 2 8 4 2 2" xfId="29523"/>
    <cellStyle name="RowTitles-Detail 2 3 2 2 8 4 3" xfId="29524"/>
    <cellStyle name="RowTitles-Detail 2 3 2 2 8 5" xfId="29525"/>
    <cellStyle name="RowTitles-Detail 2 3 2 2 8 5 2" xfId="29526"/>
    <cellStyle name="RowTitles-Detail 2 3 2 2 8 5 2 2" xfId="29527"/>
    <cellStyle name="RowTitles-Detail 2 3 2 2 8 6" xfId="29528"/>
    <cellStyle name="RowTitles-Detail 2 3 2 2 8 6 2" xfId="29529"/>
    <cellStyle name="RowTitles-Detail 2 3 2 2 8 7" xfId="29530"/>
    <cellStyle name="RowTitles-Detail 2 3 2 2 9" xfId="29531"/>
    <cellStyle name="RowTitles-Detail 2 3 2 2 9 2" xfId="29532"/>
    <cellStyle name="RowTitles-Detail 2 3 2 2 9 2 2" xfId="29533"/>
    <cellStyle name="RowTitles-Detail 2 3 2 2 9 2 2 2" xfId="29534"/>
    <cellStyle name="RowTitles-Detail 2 3 2 2 9 2 2 2 2" xfId="29535"/>
    <cellStyle name="RowTitles-Detail 2 3 2 2 9 2 2 3" xfId="29536"/>
    <cellStyle name="RowTitles-Detail 2 3 2 2 9 2 3" xfId="29537"/>
    <cellStyle name="RowTitles-Detail 2 3 2 2 9 2 3 2" xfId="29538"/>
    <cellStyle name="RowTitles-Detail 2 3 2 2 9 2 3 2 2" xfId="29539"/>
    <cellStyle name="RowTitles-Detail 2 3 2 2 9 2 4" xfId="29540"/>
    <cellStyle name="RowTitles-Detail 2 3 2 2 9 2 4 2" xfId="29541"/>
    <cellStyle name="RowTitles-Detail 2 3 2 2 9 2 5" xfId="29542"/>
    <cellStyle name="RowTitles-Detail 2 3 2 2 9 3" xfId="29543"/>
    <cellStyle name="RowTitles-Detail 2 3 2 2 9 3 2" xfId="29544"/>
    <cellStyle name="RowTitles-Detail 2 3 2 2 9 3 2 2" xfId="29545"/>
    <cellStyle name="RowTitles-Detail 2 3 2 2 9 3 2 2 2" xfId="29546"/>
    <cellStyle name="RowTitles-Detail 2 3 2 2 9 3 2 3" xfId="29547"/>
    <cellStyle name="RowTitles-Detail 2 3 2 2 9 3 3" xfId="29548"/>
    <cellStyle name="RowTitles-Detail 2 3 2 2 9 3 3 2" xfId="29549"/>
    <cellStyle name="RowTitles-Detail 2 3 2 2 9 3 3 2 2" xfId="29550"/>
    <cellStyle name="RowTitles-Detail 2 3 2 2 9 3 4" xfId="29551"/>
    <cellStyle name="RowTitles-Detail 2 3 2 2 9 3 4 2" xfId="29552"/>
    <cellStyle name="RowTitles-Detail 2 3 2 2 9 3 5" xfId="29553"/>
    <cellStyle name="RowTitles-Detail 2 3 2 2 9 4" xfId="29554"/>
    <cellStyle name="RowTitles-Detail 2 3 2 2 9 4 2" xfId="29555"/>
    <cellStyle name="RowTitles-Detail 2 3 2 2 9 4 2 2" xfId="29556"/>
    <cellStyle name="RowTitles-Detail 2 3 2 2 9 4 3" xfId="29557"/>
    <cellStyle name="RowTitles-Detail 2 3 2 2 9 5" xfId="29558"/>
    <cellStyle name="RowTitles-Detail 2 3 2 2 9 5 2" xfId="29559"/>
    <cellStyle name="RowTitles-Detail 2 3 2 2 9 5 2 2" xfId="29560"/>
    <cellStyle name="RowTitles-Detail 2 3 2 2 9 6" xfId="29561"/>
    <cellStyle name="RowTitles-Detail 2 3 2 2 9 6 2" xfId="29562"/>
    <cellStyle name="RowTitles-Detail 2 3 2 2 9 7" xfId="29563"/>
    <cellStyle name="RowTitles-Detail 2 3 2 2_STUD aligned by INSTIT" xfId="29564"/>
    <cellStyle name="RowTitles-Detail 2 3 2 3" xfId="857"/>
    <cellStyle name="RowTitles-Detail 2 3 2 3 10" xfId="29565"/>
    <cellStyle name="RowTitles-Detail 2 3 2 3 2" xfId="858"/>
    <cellStyle name="RowTitles-Detail 2 3 2 3 2 2" xfId="29566"/>
    <cellStyle name="RowTitles-Detail 2 3 2 3 2 2 2" xfId="29567"/>
    <cellStyle name="RowTitles-Detail 2 3 2 3 2 2 2 2" xfId="29568"/>
    <cellStyle name="RowTitles-Detail 2 3 2 3 2 2 2 2 2" xfId="29569"/>
    <cellStyle name="RowTitles-Detail 2 3 2 3 2 2 2 3" xfId="29570"/>
    <cellStyle name="RowTitles-Detail 2 3 2 3 2 2 3" xfId="29571"/>
    <cellStyle name="RowTitles-Detail 2 3 2 3 2 2 3 2" xfId="29572"/>
    <cellStyle name="RowTitles-Detail 2 3 2 3 2 2 3 2 2" xfId="29573"/>
    <cellStyle name="RowTitles-Detail 2 3 2 3 2 2 4" xfId="29574"/>
    <cellStyle name="RowTitles-Detail 2 3 2 3 2 2 4 2" xfId="29575"/>
    <cellStyle name="RowTitles-Detail 2 3 2 3 2 2 5" xfId="29576"/>
    <cellStyle name="RowTitles-Detail 2 3 2 3 2 3" xfId="29577"/>
    <cellStyle name="RowTitles-Detail 2 3 2 3 2 3 2" xfId="29578"/>
    <cellStyle name="RowTitles-Detail 2 3 2 3 2 3 2 2" xfId="29579"/>
    <cellStyle name="RowTitles-Detail 2 3 2 3 2 3 2 2 2" xfId="29580"/>
    <cellStyle name="RowTitles-Detail 2 3 2 3 2 3 2 3" xfId="29581"/>
    <cellStyle name="RowTitles-Detail 2 3 2 3 2 3 3" xfId="29582"/>
    <cellStyle name="RowTitles-Detail 2 3 2 3 2 3 3 2" xfId="29583"/>
    <cellStyle name="RowTitles-Detail 2 3 2 3 2 3 3 2 2" xfId="29584"/>
    <cellStyle name="RowTitles-Detail 2 3 2 3 2 3 4" xfId="29585"/>
    <cellStyle name="RowTitles-Detail 2 3 2 3 2 3 4 2" xfId="29586"/>
    <cellStyle name="RowTitles-Detail 2 3 2 3 2 3 5" xfId="29587"/>
    <cellStyle name="RowTitles-Detail 2 3 2 3 2 4" xfId="29588"/>
    <cellStyle name="RowTitles-Detail 2 3 2 3 2 4 2" xfId="29589"/>
    <cellStyle name="RowTitles-Detail 2 3 2 3 2 5" xfId="29590"/>
    <cellStyle name="RowTitles-Detail 2 3 2 3 2 5 2" xfId="29591"/>
    <cellStyle name="RowTitles-Detail 2 3 2 3 2 5 2 2" xfId="29592"/>
    <cellStyle name="RowTitles-Detail 2 3 2 3 2 6" xfId="29593"/>
    <cellStyle name="RowTitles-Detail 2 3 2 3 3" xfId="29594"/>
    <cellStyle name="RowTitles-Detail 2 3 2 3 3 2" xfId="29595"/>
    <cellStyle name="RowTitles-Detail 2 3 2 3 3 2 2" xfId="29596"/>
    <cellStyle name="RowTitles-Detail 2 3 2 3 3 2 2 2" xfId="29597"/>
    <cellStyle name="RowTitles-Detail 2 3 2 3 3 2 2 2 2" xfId="29598"/>
    <cellStyle name="RowTitles-Detail 2 3 2 3 3 2 2 3" xfId="29599"/>
    <cellStyle name="RowTitles-Detail 2 3 2 3 3 2 3" xfId="29600"/>
    <cellStyle name="RowTitles-Detail 2 3 2 3 3 2 3 2" xfId="29601"/>
    <cellStyle name="RowTitles-Detail 2 3 2 3 3 2 3 2 2" xfId="29602"/>
    <cellStyle name="RowTitles-Detail 2 3 2 3 3 2 4" xfId="29603"/>
    <cellStyle name="RowTitles-Detail 2 3 2 3 3 2 4 2" xfId="29604"/>
    <cellStyle name="RowTitles-Detail 2 3 2 3 3 2 5" xfId="29605"/>
    <cellStyle name="RowTitles-Detail 2 3 2 3 3 3" xfId="29606"/>
    <cellStyle name="RowTitles-Detail 2 3 2 3 3 3 2" xfId="29607"/>
    <cellStyle name="RowTitles-Detail 2 3 2 3 3 3 2 2" xfId="29608"/>
    <cellStyle name="RowTitles-Detail 2 3 2 3 3 3 2 2 2" xfId="29609"/>
    <cellStyle name="RowTitles-Detail 2 3 2 3 3 3 2 3" xfId="29610"/>
    <cellStyle name="RowTitles-Detail 2 3 2 3 3 3 3" xfId="29611"/>
    <cellStyle name="RowTitles-Detail 2 3 2 3 3 3 3 2" xfId="29612"/>
    <cellStyle name="RowTitles-Detail 2 3 2 3 3 3 3 2 2" xfId="29613"/>
    <cellStyle name="RowTitles-Detail 2 3 2 3 3 3 4" xfId="29614"/>
    <cellStyle name="RowTitles-Detail 2 3 2 3 3 3 4 2" xfId="29615"/>
    <cellStyle name="RowTitles-Detail 2 3 2 3 3 3 5" xfId="29616"/>
    <cellStyle name="RowTitles-Detail 2 3 2 3 3 4" xfId="29617"/>
    <cellStyle name="RowTitles-Detail 2 3 2 3 3 4 2" xfId="29618"/>
    <cellStyle name="RowTitles-Detail 2 3 2 3 3 5" xfId="29619"/>
    <cellStyle name="RowTitles-Detail 2 3 2 3 3 5 2" xfId="29620"/>
    <cellStyle name="RowTitles-Detail 2 3 2 3 3 5 2 2" xfId="29621"/>
    <cellStyle name="RowTitles-Detail 2 3 2 3 3 5 3" xfId="29622"/>
    <cellStyle name="RowTitles-Detail 2 3 2 3 3 6" xfId="29623"/>
    <cellStyle name="RowTitles-Detail 2 3 2 3 3 6 2" xfId="29624"/>
    <cellStyle name="RowTitles-Detail 2 3 2 3 3 6 2 2" xfId="29625"/>
    <cellStyle name="RowTitles-Detail 2 3 2 3 3 7" xfId="29626"/>
    <cellStyle name="RowTitles-Detail 2 3 2 3 3 7 2" xfId="29627"/>
    <cellStyle name="RowTitles-Detail 2 3 2 3 3 8" xfId="29628"/>
    <cellStyle name="RowTitles-Detail 2 3 2 3 4" xfId="29629"/>
    <cellStyle name="RowTitles-Detail 2 3 2 3 4 2" xfId="29630"/>
    <cellStyle name="RowTitles-Detail 2 3 2 3 4 2 2" xfId="29631"/>
    <cellStyle name="RowTitles-Detail 2 3 2 3 4 2 2 2" xfId="29632"/>
    <cellStyle name="RowTitles-Detail 2 3 2 3 4 2 2 2 2" xfId="29633"/>
    <cellStyle name="RowTitles-Detail 2 3 2 3 4 2 2 3" xfId="29634"/>
    <cellStyle name="RowTitles-Detail 2 3 2 3 4 2 3" xfId="29635"/>
    <cellStyle name="RowTitles-Detail 2 3 2 3 4 2 3 2" xfId="29636"/>
    <cellStyle name="RowTitles-Detail 2 3 2 3 4 2 3 2 2" xfId="29637"/>
    <cellStyle name="RowTitles-Detail 2 3 2 3 4 2 4" xfId="29638"/>
    <cellStyle name="RowTitles-Detail 2 3 2 3 4 2 4 2" xfId="29639"/>
    <cellStyle name="RowTitles-Detail 2 3 2 3 4 2 5" xfId="29640"/>
    <cellStyle name="RowTitles-Detail 2 3 2 3 4 3" xfId="29641"/>
    <cellStyle name="RowTitles-Detail 2 3 2 3 4 3 2" xfId="29642"/>
    <cellStyle name="RowTitles-Detail 2 3 2 3 4 3 2 2" xfId="29643"/>
    <cellStyle name="RowTitles-Detail 2 3 2 3 4 3 2 2 2" xfId="29644"/>
    <cellStyle name="RowTitles-Detail 2 3 2 3 4 3 2 3" xfId="29645"/>
    <cellStyle name="RowTitles-Detail 2 3 2 3 4 3 3" xfId="29646"/>
    <cellStyle name="RowTitles-Detail 2 3 2 3 4 3 3 2" xfId="29647"/>
    <cellStyle name="RowTitles-Detail 2 3 2 3 4 3 3 2 2" xfId="29648"/>
    <cellStyle name="RowTitles-Detail 2 3 2 3 4 3 4" xfId="29649"/>
    <cellStyle name="RowTitles-Detail 2 3 2 3 4 3 4 2" xfId="29650"/>
    <cellStyle name="RowTitles-Detail 2 3 2 3 4 3 5" xfId="29651"/>
    <cellStyle name="RowTitles-Detail 2 3 2 3 4 4" xfId="29652"/>
    <cellStyle name="RowTitles-Detail 2 3 2 3 4 4 2" xfId="29653"/>
    <cellStyle name="RowTitles-Detail 2 3 2 3 4 4 2 2" xfId="29654"/>
    <cellStyle name="RowTitles-Detail 2 3 2 3 4 4 3" xfId="29655"/>
    <cellStyle name="RowTitles-Detail 2 3 2 3 4 5" xfId="29656"/>
    <cellStyle name="RowTitles-Detail 2 3 2 3 4 5 2" xfId="29657"/>
    <cellStyle name="RowTitles-Detail 2 3 2 3 4 5 2 2" xfId="29658"/>
    <cellStyle name="RowTitles-Detail 2 3 2 3 4 6" xfId="29659"/>
    <cellStyle name="RowTitles-Detail 2 3 2 3 4 6 2" xfId="29660"/>
    <cellStyle name="RowTitles-Detail 2 3 2 3 4 7" xfId="29661"/>
    <cellStyle name="RowTitles-Detail 2 3 2 3 5" xfId="29662"/>
    <cellStyle name="RowTitles-Detail 2 3 2 3 5 2" xfId="29663"/>
    <cellStyle name="RowTitles-Detail 2 3 2 3 5 2 2" xfId="29664"/>
    <cellStyle name="RowTitles-Detail 2 3 2 3 5 2 2 2" xfId="29665"/>
    <cellStyle name="RowTitles-Detail 2 3 2 3 5 2 2 2 2" xfId="29666"/>
    <cellStyle name="RowTitles-Detail 2 3 2 3 5 2 2 3" xfId="29667"/>
    <cellStyle name="RowTitles-Detail 2 3 2 3 5 2 3" xfId="29668"/>
    <cellStyle name="RowTitles-Detail 2 3 2 3 5 2 3 2" xfId="29669"/>
    <cellStyle name="RowTitles-Detail 2 3 2 3 5 2 3 2 2" xfId="29670"/>
    <cellStyle name="RowTitles-Detail 2 3 2 3 5 2 4" xfId="29671"/>
    <cellStyle name="RowTitles-Detail 2 3 2 3 5 2 4 2" xfId="29672"/>
    <cellStyle name="RowTitles-Detail 2 3 2 3 5 2 5" xfId="29673"/>
    <cellStyle name="RowTitles-Detail 2 3 2 3 5 3" xfId="29674"/>
    <cellStyle name="RowTitles-Detail 2 3 2 3 5 3 2" xfId="29675"/>
    <cellStyle name="RowTitles-Detail 2 3 2 3 5 3 2 2" xfId="29676"/>
    <cellStyle name="RowTitles-Detail 2 3 2 3 5 3 2 2 2" xfId="29677"/>
    <cellStyle name="RowTitles-Detail 2 3 2 3 5 3 2 3" xfId="29678"/>
    <cellStyle name="RowTitles-Detail 2 3 2 3 5 3 3" xfId="29679"/>
    <cellStyle name="RowTitles-Detail 2 3 2 3 5 3 3 2" xfId="29680"/>
    <cellStyle name="RowTitles-Detail 2 3 2 3 5 3 3 2 2" xfId="29681"/>
    <cellStyle name="RowTitles-Detail 2 3 2 3 5 3 4" xfId="29682"/>
    <cellStyle name="RowTitles-Detail 2 3 2 3 5 3 4 2" xfId="29683"/>
    <cellStyle name="RowTitles-Detail 2 3 2 3 5 3 5" xfId="29684"/>
    <cellStyle name="RowTitles-Detail 2 3 2 3 5 4" xfId="29685"/>
    <cellStyle name="RowTitles-Detail 2 3 2 3 5 4 2" xfId="29686"/>
    <cellStyle name="RowTitles-Detail 2 3 2 3 5 4 2 2" xfId="29687"/>
    <cellStyle name="RowTitles-Detail 2 3 2 3 5 4 3" xfId="29688"/>
    <cellStyle name="RowTitles-Detail 2 3 2 3 5 5" xfId="29689"/>
    <cellStyle name="RowTitles-Detail 2 3 2 3 5 5 2" xfId="29690"/>
    <cellStyle name="RowTitles-Detail 2 3 2 3 5 5 2 2" xfId="29691"/>
    <cellStyle name="RowTitles-Detail 2 3 2 3 5 6" xfId="29692"/>
    <cellStyle name="RowTitles-Detail 2 3 2 3 5 6 2" xfId="29693"/>
    <cellStyle name="RowTitles-Detail 2 3 2 3 5 7" xfId="29694"/>
    <cellStyle name="RowTitles-Detail 2 3 2 3 6" xfId="29695"/>
    <cellStyle name="RowTitles-Detail 2 3 2 3 6 2" xfId="29696"/>
    <cellStyle name="RowTitles-Detail 2 3 2 3 6 2 2" xfId="29697"/>
    <cellStyle name="RowTitles-Detail 2 3 2 3 6 2 2 2" xfId="29698"/>
    <cellStyle name="RowTitles-Detail 2 3 2 3 6 2 2 2 2" xfId="29699"/>
    <cellStyle name="RowTitles-Detail 2 3 2 3 6 2 2 3" xfId="29700"/>
    <cellStyle name="RowTitles-Detail 2 3 2 3 6 2 3" xfId="29701"/>
    <cellStyle name="RowTitles-Detail 2 3 2 3 6 2 3 2" xfId="29702"/>
    <cellStyle name="RowTitles-Detail 2 3 2 3 6 2 3 2 2" xfId="29703"/>
    <cellStyle name="RowTitles-Detail 2 3 2 3 6 2 4" xfId="29704"/>
    <cellStyle name="RowTitles-Detail 2 3 2 3 6 2 4 2" xfId="29705"/>
    <cellStyle name="RowTitles-Detail 2 3 2 3 6 2 5" xfId="29706"/>
    <cellStyle name="RowTitles-Detail 2 3 2 3 6 3" xfId="29707"/>
    <cellStyle name="RowTitles-Detail 2 3 2 3 6 3 2" xfId="29708"/>
    <cellStyle name="RowTitles-Detail 2 3 2 3 6 3 2 2" xfId="29709"/>
    <cellStyle name="RowTitles-Detail 2 3 2 3 6 3 2 2 2" xfId="29710"/>
    <cellStyle name="RowTitles-Detail 2 3 2 3 6 3 2 3" xfId="29711"/>
    <cellStyle name="RowTitles-Detail 2 3 2 3 6 3 3" xfId="29712"/>
    <cellStyle name="RowTitles-Detail 2 3 2 3 6 3 3 2" xfId="29713"/>
    <cellStyle name="RowTitles-Detail 2 3 2 3 6 3 3 2 2" xfId="29714"/>
    <cellStyle name="RowTitles-Detail 2 3 2 3 6 3 4" xfId="29715"/>
    <cellStyle name="RowTitles-Detail 2 3 2 3 6 3 4 2" xfId="29716"/>
    <cellStyle name="RowTitles-Detail 2 3 2 3 6 3 5" xfId="29717"/>
    <cellStyle name="RowTitles-Detail 2 3 2 3 6 4" xfId="29718"/>
    <cellStyle name="RowTitles-Detail 2 3 2 3 6 4 2" xfId="29719"/>
    <cellStyle name="RowTitles-Detail 2 3 2 3 6 4 2 2" xfId="29720"/>
    <cellStyle name="RowTitles-Detail 2 3 2 3 6 4 3" xfId="29721"/>
    <cellStyle name="RowTitles-Detail 2 3 2 3 6 5" xfId="29722"/>
    <cellStyle name="RowTitles-Detail 2 3 2 3 6 5 2" xfId="29723"/>
    <cellStyle name="RowTitles-Detail 2 3 2 3 6 5 2 2" xfId="29724"/>
    <cellStyle name="RowTitles-Detail 2 3 2 3 6 6" xfId="29725"/>
    <cellStyle name="RowTitles-Detail 2 3 2 3 6 6 2" xfId="29726"/>
    <cellStyle name="RowTitles-Detail 2 3 2 3 6 7" xfId="29727"/>
    <cellStyle name="RowTitles-Detail 2 3 2 3 7" xfId="29728"/>
    <cellStyle name="RowTitles-Detail 2 3 2 3 7 2" xfId="29729"/>
    <cellStyle name="RowTitles-Detail 2 3 2 3 7 2 2" xfId="29730"/>
    <cellStyle name="RowTitles-Detail 2 3 2 3 7 2 2 2" xfId="29731"/>
    <cellStyle name="RowTitles-Detail 2 3 2 3 7 2 3" xfId="29732"/>
    <cellStyle name="RowTitles-Detail 2 3 2 3 7 3" xfId="29733"/>
    <cellStyle name="RowTitles-Detail 2 3 2 3 7 3 2" xfId="29734"/>
    <cellStyle name="RowTitles-Detail 2 3 2 3 7 3 2 2" xfId="29735"/>
    <cellStyle name="RowTitles-Detail 2 3 2 3 7 4" xfId="29736"/>
    <cellStyle name="RowTitles-Detail 2 3 2 3 7 4 2" xfId="29737"/>
    <cellStyle name="RowTitles-Detail 2 3 2 3 7 5" xfId="29738"/>
    <cellStyle name="RowTitles-Detail 2 3 2 3 8" xfId="29739"/>
    <cellStyle name="RowTitles-Detail 2 3 2 3 8 2" xfId="29740"/>
    <cellStyle name="RowTitles-Detail 2 3 2 3 9" xfId="29741"/>
    <cellStyle name="RowTitles-Detail 2 3 2 3 9 2" xfId="29742"/>
    <cellStyle name="RowTitles-Detail 2 3 2 3 9 2 2" xfId="29743"/>
    <cellStyle name="RowTitles-Detail 2 3 2 3_STUD aligned by INSTIT" xfId="29744"/>
    <cellStyle name="RowTitles-Detail 2 3 2 4" xfId="859"/>
    <cellStyle name="RowTitles-Detail 2 3 2 4 10" xfId="29745"/>
    <cellStyle name="RowTitles-Detail 2 3 2 4 2" xfId="860"/>
    <cellStyle name="RowTitles-Detail 2 3 2 4 2 2" xfId="29746"/>
    <cellStyle name="RowTitles-Detail 2 3 2 4 2 2 2" xfId="29747"/>
    <cellStyle name="RowTitles-Detail 2 3 2 4 2 2 2 2" xfId="29748"/>
    <cellStyle name="RowTitles-Detail 2 3 2 4 2 2 2 2 2" xfId="29749"/>
    <cellStyle name="RowTitles-Detail 2 3 2 4 2 2 2 3" xfId="29750"/>
    <cellStyle name="RowTitles-Detail 2 3 2 4 2 2 3" xfId="29751"/>
    <cellStyle name="RowTitles-Detail 2 3 2 4 2 2 3 2" xfId="29752"/>
    <cellStyle name="RowTitles-Detail 2 3 2 4 2 2 3 2 2" xfId="29753"/>
    <cellStyle name="RowTitles-Detail 2 3 2 4 2 2 4" xfId="29754"/>
    <cellStyle name="RowTitles-Detail 2 3 2 4 2 2 4 2" xfId="29755"/>
    <cellStyle name="RowTitles-Detail 2 3 2 4 2 2 5" xfId="29756"/>
    <cellStyle name="RowTitles-Detail 2 3 2 4 2 3" xfId="29757"/>
    <cellStyle name="RowTitles-Detail 2 3 2 4 2 3 2" xfId="29758"/>
    <cellStyle name="RowTitles-Detail 2 3 2 4 2 3 2 2" xfId="29759"/>
    <cellStyle name="RowTitles-Detail 2 3 2 4 2 3 2 2 2" xfId="29760"/>
    <cellStyle name="RowTitles-Detail 2 3 2 4 2 3 2 3" xfId="29761"/>
    <cellStyle name="RowTitles-Detail 2 3 2 4 2 3 3" xfId="29762"/>
    <cellStyle name="RowTitles-Detail 2 3 2 4 2 3 3 2" xfId="29763"/>
    <cellStyle name="RowTitles-Detail 2 3 2 4 2 3 3 2 2" xfId="29764"/>
    <cellStyle name="RowTitles-Detail 2 3 2 4 2 3 4" xfId="29765"/>
    <cellStyle name="RowTitles-Detail 2 3 2 4 2 3 4 2" xfId="29766"/>
    <cellStyle name="RowTitles-Detail 2 3 2 4 2 3 5" xfId="29767"/>
    <cellStyle name="RowTitles-Detail 2 3 2 4 2 4" xfId="29768"/>
    <cellStyle name="RowTitles-Detail 2 3 2 4 2 4 2" xfId="29769"/>
    <cellStyle name="RowTitles-Detail 2 3 2 4 2 5" xfId="29770"/>
    <cellStyle name="RowTitles-Detail 2 3 2 4 2 5 2" xfId="29771"/>
    <cellStyle name="RowTitles-Detail 2 3 2 4 2 5 2 2" xfId="29772"/>
    <cellStyle name="RowTitles-Detail 2 3 2 4 2 5 3" xfId="29773"/>
    <cellStyle name="RowTitles-Detail 2 3 2 4 2 6" xfId="29774"/>
    <cellStyle name="RowTitles-Detail 2 3 2 4 2 6 2" xfId="29775"/>
    <cellStyle name="RowTitles-Detail 2 3 2 4 2 6 2 2" xfId="29776"/>
    <cellStyle name="RowTitles-Detail 2 3 2 4 2 7" xfId="29777"/>
    <cellStyle name="RowTitles-Detail 2 3 2 4 2 7 2" xfId="29778"/>
    <cellStyle name="RowTitles-Detail 2 3 2 4 2 8" xfId="29779"/>
    <cellStyle name="RowTitles-Detail 2 3 2 4 2 9" xfId="29780"/>
    <cellStyle name="RowTitles-Detail 2 3 2 4 3" xfId="29781"/>
    <cellStyle name="RowTitles-Detail 2 3 2 4 3 2" xfId="29782"/>
    <cellStyle name="RowTitles-Detail 2 3 2 4 3 2 2" xfId="29783"/>
    <cellStyle name="RowTitles-Detail 2 3 2 4 3 2 2 2" xfId="29784"/>
    <cellStyle name="RowTitles-Detail 2 3 2 4 3 2 2 2 2" xfId="29785"/>
    <cellStyle name="RowTitles-Detail 2 3 2 4 3 2 2 3" xfId="29786"/>
    <cellStyle name="RowTitles-Detail 2 3 2 4 3 2 3" xfId="29787"/>
    <cellStyle name="RowTitles-Detail 2 3 2 4 3 2 3 2" xfId="29788"/>
    <cellStyle name="RowTitles-Detail 2 3 2 4 3 2 3 2 2" xfId="29789"/>
    <cellStyle name="RowTitles-Detail 2 3 2 4 3 2 4" xfId="29790"/>
    <cellStyle name="RowTitles-Detail 2 3 2 4 3 2 4 2" xfId="29791"/>
    <cellStyle name="RowTitles-Detail 2 3 2 4 3 2 5" xfId="29792"/>
    <cellStyle name="RowTitles-Detail 2 3 2 4 3 3" xfId="29793"/>
    <cellStyle name="RowTitles-Detail 2 3 2 4 3 3 2" xfId="29794"/>
    <cellStyle name="RowTitles-Detail 2 3 2 4 3 3 2 2" xfId="29795"/>
    <cellStyle name="RowTitles-Detail 2 3 2 4 3 3 2 2 2" xfId="29796"/>
    <cellStyle name="RowTitles-Detail 2 3 2 4 3 3 2 3" xfId="29797"/>
    <cellStyle name="RowTitles-Detail 2 3 2 4 3 3 3" xfId="29798"/>
    <cellStyle name="RowTitles-Detail 2 3 2 4 3 3 3 2" xfId="29799"/>
    <cellStyle name="RowTitles-Detail 2 3 2 4 3 3 3 2 2" xfId="29800"/>
    <cellStyle name="RowTitles-Detail 2 3 2 4 3 3 4" xfId="29801"/>
    <cellStyle name="RowTitles-Detail 2 3 2 4 3 3 4 2" xfId="29802"/>
    <cellStyle name="RowTitles-Detail 2 3 2 4 3 3 5" xfId="29803"/>
    <cellStyle name="RowTitles-Detail 2 3 2 4 3 4" xfId="29804"/>
    <cellStyle name="RowTitles-Detail 2 3 2 4 3 4 2" xfId="29805"/>
    <cellStyle name="RowTitles-Detail 2 3 2 4 3 5" xfId="29806"/>
    <cellStyle name="RowTitles-Detail 2 3 2 4 3 5 2" xfId="29807"/>
    <cellStyle name="RowTitles-Detail 2 3 2 4 3 5 2 2" xfId="29808"/>
    <cellStyle name="RowTitles-Detail 2 3 2 4 4" xfId="29809"/>
    <cellStyle name="RowTitles-Detail 2 3 2 4 4 2" xfId="29810"/>
    <cellStyle name="RowTitles-Detail 2 3 2 4 4 2 2" xfId="29811"/>
    <cellStyle name="RowTitles-Detail 2 3 2 4 4 2 2 2" xfId="29812"/>
    <cellStyle name="RowTitles-Detail 2 3 2 4 4 2 2 2 2" xfId="29813"/>
    <cellStyle name="RowTitles-Detail 2 3 2 4 4 2 2 3" xfId="29814"/>
    <cellStyle name="RowTitles-Detail 2 3 2 4 4 2 3" xfId="29815"/>
    <cellStyle name="RowTitles-Detail 2 3 2 4 4 2 3 2" xfId="29816"/>
    <cellStyle name="RowTitles-Detail 2 3 2 4 4 2 3 2 2" xfId="29817"/>
    <cellStyle name="RowTitles-Detail 2 3 2 4 4 2 4" xfId="29818"/>
    <cellStyle name="RowTitles-Detail 2 3 2 4 4 2 4 2" xfId="29819"/>
    <cellStyle name="RowTitles-Detail 2 3 2 4 4 2 5" xfId="29820"/>
    <cellStyle name="RowTitles-Detail 2 3 2 4 4 3" xfId="29821"/>
    <cellStyle name="RowTitles-Detail 2 3 2 4 4 3 2" xfId="29822"/>
    <cellStyle name="RowTitles-Detail 2 3 2 4 4 3 2 2" xfId="29823"/>
    <cellStyle name="RowTitles-Detail 2 3 2 4 4 3 2 2 2" xfId="29824"/>
    <cellStyle name="RowTitles-Detail 2 3 2 4 4 3 2 3" xfId="29825"/>
    <cellStyle name="RowTitles-Detail 2 3 2 4 4 3 3" xfId="29826"/>
    <cellStyle name="RowTitles-Detail 2 3 2 4 4 3 3 2" xfId="29827"/>
    <cellStyle name="RowTitles-Detail 2 3 2 4 4 3 3 2 2" xfId="29828"/>
    <cellStyle name="RowTitles-Detail 2 3 2 4 4 3 4" xfId="29829"/>
    <cellStyle name="RowTitles-Detail 2 3 2 4 4 3 4 2" xfId="29830"/>
    <cellStyle name="RowTitles-Detail 2 3 2 4 4 3 5" xfId="29831"/>
    <cellStyle name="RowTitles-Detail 2 3 2 4 4 4" xfId="29832"/>
    <cellStyle name="RowTitles-Detail 2 3 2 4 4 4 2" xfId="29833"/>
    <cellStyle name="RowTitles-Detail 2 3 2 4 4 4 2 2" xfId="29834"/>
    <cellStyle name="RowTitles-Detail 2 3 2 4 4 4 3" xfId="29835"/>
    <cellStyle name="RowTitles-Detail 2 3 2 4 4 5" xfId="29836"/>
    <cellStyle name="RowTitles-Detail 2 3 2 4 4 5 2" xfId="29837"/>
    <cellStyle name="RowTitles-Detail 2 3 2 4 4 5 2 2" xfId="29838"/>
    <cellStyle name="RowTitles-Detail 2 3 2 4 4 6" xfId="29839"/>
    <cellStyle name="RowTitles-Detail 2 3 2 4 4 6 2" xfId="29840"/>
    <cellStyle name="RowTitles-Detail 2 3 2 4 4 7" xfId="29841"/>
    <cellStyle name="RowTitles-Detail 2 3 2 4 5" xfId="29842"/>
    <cellStyle name="RowTitles-Detail 2 3 2 4 5 2" xfId="29843"/>
    <cellStyle name="RowTitles-Detail 2 3 2 4 5 2 2" xfId="29844"/>
    <cellStyle name="RowTitles-Detail 2 3 2 4 5 2 2 2" xfId="29845"/>
    <cellStyle name="RowTitles-Detail 2 3 2 4 5 2 2 2 2" xfId="29846"/>
    <cellStyle name="RowTitles-Detail 2 3 2 4 5 2 2 3" xfId="29847"/>
    <cellStyle name="RowTitles-Detail 2 3 2 4 5 2 3" xfId="29848"/>
    <cellStyle name="RowTitles-Detail 2 3 2 4 5 2 3 2" xfId="29849"/>
    <cellStyle name="RowTitles-Detail 2 3 2 4 5 2 3 2 2" xfId="29850"/>
    <cellStyle name="RowTitles-Detail 2 3 2 4 5 2 4" xfId="29851"/>
    <cellStyle name="RowTitles-Detail 2 3 2 4 5 2 4 2" xfId="29852"/>
    <cellStyle name="RowTitles-Detail 2 3 2 4 5 2 5" xfId="29853"/>
    <cellStyle name="RowTitles-Detail 2 3 2 4 5 3" xfId="29854"/>
    <cellStyle name="RowTitles-Detail 2 3 2 4 5 3 2" xfId="29855"/>
    <cellStyle name="RowTitles-Detail 2 3 2 4 5 3 2 2" xfId="29856"/>
    <cellStyle name="RowTitles-Detail 2 3 2 4 5 3 2 2 2" xfId="29857"/>
    <cellStyle name="RowTitles-Detail 2 3 2 4 5 3 2 3" xfId="29858"/>
    <cellStyle name="RowTitles-Detail 2 3 2 4 5 3 3" xfId="29859"/>
    <cellStyle name="RowTitles-Detail 2 3 2 4 5 3 3 2" xfId="29860"/>
    <cellStyle name="RowTitles-Detail 2 3 2 4 5 3 3 2 2" xfId="29861"/>
    <cellStyle name="RowTitles-Detail 2 3 2 4 5 3 4" xfId="29862"/>
    <cellStyle name="RowTitles-Detail 2 3 2 4 5 3 4 2" xfId="29863"/>
    <cellStyle name="RowTitles-Detail 2 3 2 4 5 3 5" xfId="29864"/>
    <cellStyle name="RowTitles-Detail 2 3 2 4 5 4" xfId="29865"/>
    <cellStyle name="RowTitles-Detail 2 3 2 4 5 4 2" xfId="29866"/>
    <cellStyle name="RowTitles-Detail 2 3 2 4 5 4 2 2" xfId="29867"/>
    <cellStyle name="RowTitles-Detail 2 3 2 4 5 4 3" xfId="29868"/>
    <cellStyle name="RowTitles-Detail 2 3 2 4 5 5" xfId="29869"/>
    <cellStyle name="RowTitles-Detail 2 3 2 4 5 5 2" xfId="29870"/>
    <cellStyle name="RowTitles-Detail 2 3 2 4 5 5 2 2" xfId="29871"/>
    <cellStyle name="RowTitles-Detail 2 3 2 4 5 6" xfId="29872"/>
    <cellStyle name="RowTitles-Detail 2 3 2 4 5 6 2" xfId="29873"/>
    <cellStyle name="RowTitles-Detail 2 3 2 4 5 7" xfId="29874"/>
    <cellStyle name="RowTitles-Detail 2 3 2 4 6" xfId="29875"/>
    <cellStyle name="RowTitles-Detail 2 3 2 4 6 2" xfId="29876"/>
    <cellStyle name="RowTitles-Detail 2 3 2 4 6 2 2" xfId="29877"/>
    <cellStyle name="RowTitles-Detail 2 3 2 4 6 2 2 2" xfId="29878"/>
    <cellStyle name="RowTitles-Detail 2 3 2 4 6 2 2 2 2" xfId="29879"/>
    <cellStyle name="RowTitles-Detail 2 3 2 4 6 2 2 3" xfId="29880"/>
    <cellStyle name="RowTitles-Detail 2 3 2 4 6 2 3" xfId="29881"/>
    <cellStyle name="RowTitles-Detail 2 3 2 4 6 2 3 2" xfId="29882"/>
    <cellStyle name="RowTitles-Detail 2 3 2 4 6 2 3 2 2" xfId="29883"/>
    <cellStyle name="RowTitles-Detail 2 3 2 4 6 2 4" xfId="29884"/>
    <cellStyle name="RowTitles-Detail 2 3 2 4 6 2 4 2" xfId="29885"/>
    <cellStyle name="RowTitles-Detail 2 3 2 4 6 2 5" xfId="29886"/>
    <cellStyle name="RowTitles-Detail 2 3 2 4 6 3" xfId="29887"/>
    <cellStyle name="RowTitles-Detail 2 3 2 4 6 3 2" xfId="29888"/>
    <cellStyle name="RowTitles-Detail 2 3 2 4 6 3 2 2" xfId="29889"/>
    <cellStyle name="RowTitles-Detail 2 3 2 4 6 3 2 2 2" xfId="29890"/>
    <cellStyle name="RowTitles-Detail 2 3 2 4 6 3 2 3" xfId="29891"/>
    <cellStyle name="RowTitles-Detail 2 3 2 4 6 3 3" xfId="29892"/>
    <cellStyle name="RowTitles-Detail 2 3 2 4 6 3 3 2" xfId="29893"/>
    <cellStyle name="RowTitles-Detail 2 3 2 4 6 3 3 2 2" xfId="29894"/>
    <cellStyle name="RowTitles-Detail 2 3 2 4 6 3 4" xfId="29895"/>
    <cellStyle name="RowTitles-Detail 2 3 2 4 6 3 4 2" xfId="29896"/>
    <cellStyle name="RowTitles-Detail 2 3 2 4 6 3 5" xfId="29897"/>
    <cellStyle name="RowTitles-Detail 2 3 2 4 6 4" xfId="29898"/>
    <cellStyle name="RowTitles-Detail 2 3 2 4 6 4 2" xfId="29899"/>
    <cellStyle name="RowTitles-Detail 2 3 2 4 6 4 2 2" xfId="29900"/>
    <cellStyle name="RowTitles-Detail 2 3 2 4 6 4 3" xfId="29901"/>
    <cellStyle name="RowTitles-Detail 2 3 2 4 6 5" xfId="29902"/>
    <cellStyle name="RowTitles-Detail 2 3 2 4 6 5 2" xfId="29903"/>
    <cellStyle name="RowTitles-Detail 2 3 2 4 6 5 2 2" xfId="29904"/>
    <cellStyle name="RowTitles-Detail 2 3 2 4 6 6" xfId="29905"/>
    <cellStyle name="RowTitles-Detail 2 3 2 4 6 6 2" xfId="29906"/>
    <cellStyle name="RowTitles-Detail 2 3 2 4 6 7" xfId="29907"/>
    <cellStyle name="RowTitles-Detail 2 3 2 4 7" xfId="29908"/>
    <cellStyle name="RowTitles-Detail 2 3 2 4 7 2" xfId="29909"/>
    <cellStyle name="RowTitles-Detail 2 3 2 4 7 2 2" xfId="29910"/>
    <cellStyle name="RowTitles-Detail 2 3 2 4 7 2 2 2" xfId="29911"/>
    <cellStyle name="RowTitles-Detail 2 3 2 4 7 2 3" xfId="29912"/>
    <cellStyle name="RowTitles-Detail 2 3 2 4 7 3" xfId="29913"/>
    <cellStyle name="RowTitles-Detail 2 3 2 4 7 3 2" xfId="29914"/>
    <cellStyle name="RowTitles-Detail 2 3 2 4 7 3 2 2" xfId="29915"/>
    <cellStyle name="RowTitles-Detail 2 3 2 4 7 4" xfId="29916"/>
    <cellStyle name="RowTitles-Detail 2 3 2 4 7 4 2" xfId="29917"/>
    <cellStyle name="RowTitles-Detail 2 3 2 4 7 5" xfId="29918"/>
    <cellStyle name="RowTitles-Detail 2 3 2 4 8" xfId="29919"/>
    <cellStyle name="RowTitles-Detail 2 3 2 4 8 2" xfId="29920"/>
    <cellStyle name="RowTitles-Detail 2 3 2 4 8 2 2" xfId="29921"/>
    <cellStyle name="RowTitles-Detail 2 3 2 4 8 2 2 2" xfId="29922"/>
    <cellStyle name="RowTitles-Detail 2 3 2 4 8 2 3" xfId="29923"/>
    <cellStyle name="RowTitles-Detail 2 3 2 4 8 3" xfId="29924"/>
    <cellStyle name="RowTitles-Detail 2 3 2 4 8 3 2" xfId="29925"/>
    <cellStyle name="RowTitles-Detail 2 3 2 4 8 3 2 2" xfId="29926"/>
    <cellStyle name="RowTitles-Detail 2 3 2 4 8 4" xfId="29927"/>
    <cellStyle name="RowTitles-Detail 2 3 2 4 8 4 2" xfId="29928"/>
    <cellStyle name="RowTitles-Detail 2 3 2 4 8 5" xfId="29929"/>
    <cellStyle name="RowTitles-Detail 2 3 2 4 9" xfId="29930"/>
    <cellStyle name="RowTitles-Detail 2 3 2 4 9 2" xfId="29931"/>
    <cellStyle name="RowTitles-Detail 2 3 2 4 9 2 2" xfId="29932"/>
    <cellStyle name="RowTitles-Detail 2 3 2 4_STUD aligned by INSTIT" xfId="29933"/>
    <cellStyle name="RowTitles-Detail 2 3 2 5" xfId="861"/>
    <cellStyle name="RowTitles-Detail 2 3 2 5 10" xfId="29934"/>
    <cellStyle name="RowTitles-Detail 2 3 2 5 2" xfId="862"/>
    <cellStyle name="RowTitles-Detail 2 3 2 5 2 2" xfId="29935"/>
    <cellStyle name="RowTitles-Detail 2 3 2 5 2 2 2" xfId="29936"/>
    <cellStyle name="RowTitles-Detail 2 3 2 5 2 2 2 2" xfId="29937"/>
    <cellStyle name="RowTitles-Detail 2 3 2 5 2 2 2 2 2" xfId="29938"/>
    <cellStyle name="RowTitles-Detail 2 3 2 5 2 2 2 3" xfId="29939"/>
    <cellStyle name="RowTitles-Detail 2 3 2 5 2 2 3" xfId="29940"/>
    <cellStyle name="RowTitles-Detail 2 3 2 5 2 2 3 2" xfId="29941"/>
    <cellStyle name="RowTitles-Detail 2 3 2 5 2 2 3 2 2" xfId="29942"/>
    <cellStyle name="RowTitles-Detail 2 3 2 5 2 2 4" xfId="29943"/>
    <cellStyle name="RowTitles-Detail 2 3 2 5 2 2 4 2" xfId="29944"/>
    <cellStyle name="RowTitles-Detail 2 3 2 5 2 2 5" xfId="29945"/>
    <cellStyle name="RowTitles-Detail 2 3 2 5 2 3" xfId="29946"/>
    <cellStyle name="RowTitles-Detail 2 3 2 5 2 3 2" xfId="29947"/>
    <cellStyle name="RowTitles-Detail 2 3 2 5 2 3 2 2" xfId="29948"/>
    <cellStyle name="RowTitles-Detail 2 3 2 5 2 3 2 2 2" xfId="29949"/>
    <cellStyle name="RowTitles-Detail 2 3 2 5 2 3 2 3" xfId="29950"/>
    <cellStyle name="RowTitles-Detail 2 3 2 5 2 3 3" xfId="29951"/>
    <cellStyle name="RowTitles-Detail 2 3 2 5 2 3 3 2" xfId="29952"/>
    <cellStyle name="RowTitles-Detail 2 3 2 5 2 3 3 2 2" xfId="29953"/>
    <cellStyle name="RowTitles-Detail 2 3 2 5 2 3 4" xfId="29954"/>
    <cellStyle name="RowTitles-Detail 2 3 2 5 2 3 4 2" xfId="29955"/>
    <cellStyle name="RowTitles-Detail 2 3 2 5 2 3 5" xfId="29956"/>
    <cellStyle name="RowTitles-Detail 2 3 2 5 2 4" xfId="29957"/>
    <cellStyle name="RowTitles-Detail 2 3 2 5 2 4 2" xfId="29958"/>
    <cellStyle name="RowTitles-Detail 2 3 2 5 2 5" xfId="29959"/>
    <cellStyle name="RowTitles-Detail 2 3 2 5 2 5 2" xfId="29960"/>
    <cellStyle name="RowTitles-Detail 2 3 2 5 2 5 2 2" xfId="29961"/>
    <cellStyle name="RowTitles-Detail 2 3 2 5 2 5 3" xfId="29962"/>
    <cellStyle name="RowTitles-Detail 2 3 2 5 2 6" xfId="29963"/>
    <cellStyle name="RowTitles-Detail 2 3 2 5 2 6 2" xfId="29964"/>
    <cellStyle name="RowTitles-Detail 2 3 2 5 2 6 2 2" xfId="29965"/>
    <cellStyle name="RowTitles-Detail 2 3 2 5 2 7" xfId="29966"/>
    <cellStyle name="RowTitles-Detail 2 3 2 5 3" xfId="29967"/>
    <cellStyle name="RowTitles-Detail 2 3 2 5 3 2" xfId="29968"/>
    <cellStyle name="RowTitles-Detail 2 3 2 5 3 2 2" xfId="29969"/>
    <cellStyle name="RowTitles-Detail 2 3 2 5 3 2 2 2" xfId="29970"/>
    <cellStyle name="RowTitles-Detail 2 3 2 5 3 2 2 2 2" xfId="29971"/>
    <cellStyle name="RowTitles-Detail 2 3 2 5 3 2 2 3" xfId="29972"/>
    <cellStyle name="RowTitles-Detail 2 3 2 5 3 2 3" xfId="29973"/>
    <cellStyle name="RowTitles-Detail 2 3 2 5 3 2 3 2" xfId="29974"/>
    <cellStyle name="RowTitles-Detail 2 3 2 5 3 2 3 2 2" xfId="29975"/>
    <cellStyle name="RowTitles-Detail 2 3 2 5 3 2 4" xfId="29976"/>
    <cellStyle name="RowTitles-Detail 2 3 2 5 3 2 4 2" xfId="29977"/>
    <cellStyle name="RowTitles-Detail 2 3 2 5 3 2 5" xfId="29978"/>
    <cellStyle name="RowTitles-Detail 2 3 2 5 3 3" xfId="29979"/>
    <cellStyle name="RowTitles-Detail 2 3 2 5 3 3 2" xfId="29980"/>
    <cellStyle name="RowTitles-Detail 2 3 2 5 3 3 2 2" xfId="29981"/>
    <cellStyle name="RowTitles-Detail 2 3 2 5 3 3 2 2 2" xfId="29982"/>
    <cellStyle name="RowTitles-Detail 2 3 2 5 3 3 2 3" xfId="29983"/>
    <cellStyle name="RowTitles-Detail 2 3 2 5 3 3 3" xfId="29984"/>
    <cellStyle name="RowTitles-Detail 2 3 2 5 3 3 3 2" xfId="29985"/>
    <cellStyle name="RowTitles-Detail 2 3 2 5 3 3 3 2 2" xfId="29986"/>
    <cellStyle name="RowTitles-Detail 2 3 2 5 3 3 4" xfId="29987"/>
    <cellStyle name="RowTitles-Detail 2 3 2 5 3 3 4 2" xfId="29988"/>
    <cellStyle name="RowTitles-Detail 2 3 2 5 3 3 5" xfId="29989"/>
    <cellStyle name="RowTitles-Detail 2 3 2 5 3 4" xfId="29990"/>
    <cellStyle name="RowTitles-Detail 2 3 2 5 3 4 2" xfId="29991"/>
    <cellStyle name="RowTitles-Detail 2 3 2 5 3 5" xfId="29992"/>
    <cellStyle name="RowTitles-Detail 2 3 2 5 3 5 2" xfId="29993"/>
    <cellStyle name="RowTitles-Detail 2 3 2 5 3 5 2 2" xfId="29994"/>
    <cellStyle name="RowTitles-Detail 2 3 2 5 3 6" xfId="29995"/>
    <cellStyle name="RowTitles-Detail 2 3 2 5 3 6 2" xfId="29996"/>
    <cellStyle name="RowTitles-Detail 2 3 2 5 3 7" xfId="29997"/>
    <cellStyle name="RowTitles-Detail 2 3 2 5 4" xfId="29998"/>
    <cellStyle name="RowTitles-Detail 2 3 2 5 4 2" xfId="29999"/>
    <cellStyle name="RowTitles-Detail 2 3 2 5 4 2 2" xfId="30000"/>
    <cellStyle name="RowTitles-Detail 2 3 2 5 4 2 2 2" xfId="30001"/>
    <cellStyle name="RowTitles-Detail 2 3 2 5 4 2 2 2 2" xfId="30002"/>
    <cellStyle name="RowTitles-Detail 2 3 2 5 4 2 2 3" xfId="30003"/>
    <cellStyle name="RowTitles-Detail 2 3 2 5 4 2 3" xfId="30004"/>
    <cellStyle name="RowTitles-Detail 2 3 2 5 4 2 3 2" xfId="30005"/>
    <cellStyle name="RowTitles-Detail 2 3 2 5 4 2 3 2 2" xfId="30006"/>
    <cellStyle name="RowTitles-Detail 2 3 2 5 4 2 4" xfId="30007"/>
    <cellStyle name="RowTitles-Detail 2 3 2 5 4 2 4 2" xfId="30008"/>
    <cellStyle name="RowTitles-Detail 2 3 2 5 4 2 5" xfId="30009"/>
    <cellStyle name="RowTitles-Detail 2 3 2 5 4 3" xfId="30010"/>
    <cellStyle name="RowTitles-Detail 2 3 2 5 4 3 2" xfId="30011"/>
    <cellStyle name="RowTitles-Detail 2 3 2 5 4 3 2 2" xfId="30012"/>
    <cellStyle name="RowTitles-Detail 2 3 2 5 4 3 2 2 2" xfId="30013"/>
    <cellStyle name="RowTitles-Detail 2 3 2 5 4 3 2 3" xfId="30014"/>
    <cellStyle name="RowTitles-Detail 2 3 2 5 4 3 3" xfId="30015"/>
    <cellStyle name="RowTitles-Detail 2 3 2 5 4 3 3 2" xfId="30016"/>
    <cellStyle name="RowTitles-Detail 2 3 2 5 4 3 3 2 2" xfId="30017"/>
    <cellStyle name="RowTitles-Detail 2 3 2 5 4 3 4" xfId="30018"/>
    <cellStyle name="RowTitles-Detail 2 3 2 5 4 3 4 2" xfId="30019"/>
    <cellStyle name="RowTitles-Detail 2 3 2 5 4 3 5" xfId="30020"/>
    <cellStyle name="RowTitles-Detail 2 3 2 5 4 4" xfId="30021"/>
    <cellStyle name="RowTitles-Detail 2 3 2 5 4 4 2" xfId="30022"/>
    <cellStyle name="RowTitles-Detail 2 3 2 5 4 5" xfId="30023"/>
    <cellStyle name="RowTitles-Detail 2 3 2 5 4 5 2" xfId="30024"/>
    <cellStyle name="RowTitles-Detail 2 3 2 5 4 5 2 2" xfId="30025"/>
    <cellStyle name="RowTitles-Detail 2 3 2 5 4 5 3" xfId="30026"/>
    <cellStyle name="RowTitles-Detail 2 3 2 5 4 6" xfId="30027"/>
    <cellStyle name="RowTitles-Detail 2 3 2 5 4 6 2" xfId="30028"/>
    <cellStyle name="RowTitles-Detail 2 3 2 5 4 6 2 2" xfId="30029"/>
    <cellStyle name="RowTitles-Detail 2 3 2 5 4 7" xfId="30030"/>
    <cellStyle name="RowTitles-Detail 2 3 2 5 4 7 2" xfId="30031"/>
    <cellStyle name="RowTitles-Detail 2 3 2 5 4 8" xfId="30032"/>
    <cellStyle name="RowTitles-Detail 2 3 2 5 5" xfId="30033"/>
    <cellStyle name="RowTitles-Detail 2 3 2 5 5 2" xfId="30034"/>
    <cellStyle name="RowTitles-Detail 2 3 2 5 5 2 2" xfId="30035"/>
    <cellStyle name="RowTitles-Detail 2 3 2 5 5 2 2 2" xfId="30036"/>
    <cellStyle name="RowTitles-Detail 2 3 2 5 5 2 2 2 2" xfId="30037"/>
    <cellStyle name="RowTitles-Detail 2 3 2 5 5 2 2 3" xfId="30038"/>
    <cellStyle name="RowTitles-Detail 2 3 2 5 5 2 3" xfId="30039"/>
    <cellStyle name="RowTitles-Detail 2 3 2 5 5 2 3 2" xfId="30040"/>
    <cellStyle name="RowTitles-Detail 2 3 2 5 5 2 3 2 2" xfId="30041"/>
    <cellStyle name="RowTitles-Detail 2 3 2 5 5 2 4" xfId="30042"/>
    <cellStyle name="RowTitles-Detail 2 3 2 5 5 2 4 2" xfId="30043"/>
    <cellStyle name="RowTitles-Detail 2 3 2 5 5 2 5" xfId="30044"/>
    <cellStyle name="RowTitles-Detail 2 3 2 5 5 3" xfId="30045"/>
    <cellStyle name="RowTitles-Detail 2 3 2 5 5 3 2" xfId="30046"/>
    <cellStyle name="RowTitles-Detail 2 3 2 5 5 3 2 2" xfId="30047"/>
    <cellStyle name="RowTitles-Detail 2 3 2 5 5 3 2 2 2" xfId="30048"/>
    <cellStyle name="RowTitles-Detail 2 3 2 5 5 3 2 3" xfId="30049"/>
    <cellStyle name="RowTitles-Detail 2 3 2 5 5 3 3" xfId="30050"/>
    <cellStyle name="RowTitles-Detail 2 3 2 5 5 3 3 2" xfId="30051"/>
    <cellStyle name="RowTitles-Detail 2 3 2 5 5 3 3 2 2" xfId="30052"/>
    <cellStyle name="RowTitles-Detail 2 3 2 5 5 3 4" xfId="30053"/>
    <cellStyle name="RowTitles-Detail 2 3 2 5 5 3 4 2" xfId="30054"/>
    <cellStyle name="RowTitles-Detail 2 3 2 5 5 3 5" xfId="30055"/>
    <cellStyle name="RowTitles-Detail 2 3 2 5 5 4" xfId="30056"/>
    <cellStyle name="RowTitles-Detail 2 3 2 5 5 4 2" xfId="30057"/>
    <cellStyle name="RowTitles-Detail 2 3 2 5 5 4 2 2" xfId="30058"/>
    <cellStyle name="RowTitles-Detail 2 3 2 5 5 4 3" xfId="30059"/>
    <cellStyle name="RowTitles-Detail 2 3 2 5 5 5" xfId="30060"/>
    <cellStyle name="RowTitles-Detail 2 3 2 5 5 5 2" xfId="30061"/>
    <cellStyle name="RowTitles-Detail 2 3 2 5 5 5 2 2" xfId="30062"/>
    <cellStyle name="RowTitles-Detail 2 3 2 5 5 6" xfId="30063"/>
    <cellStyle name="RowTitles-Detail 2 3 2 5 5 6 2" xfId="30064"/>
    <cellStyle name="RowTitles-Detail 2 3 2 5 5 7" xfId="30065"/>
    <cellStyle name="RowTitles-Detail 2 3 2 5 6" xfId="30066"/>
    <cellStyle name="RowTitles-Detail 2 3 2 5 6 2" xfId="30067"/>
    <cellStyle name="RowTitles-Detail 2 3 2 5 6 2 2" xfId="30068"/>
    <cellStyle name="RowTitles-Detail 2 3 2 5 6 2 2 2" xfId="30069"/>
    <cellStyle name="RowTitles-Detail 2 3 2 5 6 2 2 2 2" xfId="30070"/>
    <cellStyle name="RowTitles-Detail 2 3 2 5 6 2 2 3" xfId="30071"/>
    <cellStyle name="RowTitles-Detail 2 3 2 5 6 2 3" xfId="30072"/>
    <cellStyle name="RowTitles-Detail 2 3 2 5 6 2 3 2" xfId="30073"/>
    <cellStyle name="RowTitles-Detail 2 3 2 5 6 2 3 2 2" xfId="30074"/>
    <cellStyle name="RowTitles-Detail 2 3 2 5 6 2 4" xfId="30075"/>
    <cellStyle name="RowTitles-Detail 2 3 2 5 6 2 4 2" xfId="30076"/>
    <cellStyle name="RowTitles-Detail 2 3 2 5 6 2 5" xfId="30077"/>
    <cellStyle name="RowTitles-Detail 2 3 2 5 6 3" xfId="30078"/>
    <cellStyle name="RowTitles-Detail 2 3 2 5 6 3 2" xfId="30079"/>
    <cellStyle name="RowTitles-Detail 2 3 2 5 6 3 2 2" xfId="30080"/>
    <cellStyle name="RowTitles-Detail 2 3 2 5 6 3 2 2 2" xfId="30081"/>
    <cellStyle name="RowTitles-Detail 2 3 2 5 6 3 2 3" xfId="30082"/>
    <cellStyle name="RowTitles-Detail 2 3 2 5 6 3 3" xfId="30083"/>
    <cellStyle name="RowTitles-Detail 2 3 2 5 6 3 3 2" xfId="30084"/>
    <cellStyle name="RowTitles-Detail 2 3 2 5 6 3 3 2 2" xfId="30085"/>
    <cellStyle name="RowTitles-Detail 2 3 2 5 6 3 4" xfId="30086"/>
    <cellStyle name="RowTitles-Detail 2 3 2 5 6 3 4 2" xfId="30087"/>
    <cellStyle name="RowTitles-Detail 2 3 2 5 6 3 5" xfId="30088"/>
    <cellStyle name="RowTitles-Detail 2 3 2 5 6 4" xfId="30089"/>
    <cellStyle name="RowTitles-Detail 2 3 2 5 6 4 2" xfId="30090"/>
    <cellStyle name="RowTitles-Detail 2 3 2 5 6 4 2 2" xfId="30091"/>
    <cellStyle name="RowTitles-Detail 2 3 2 5 6 4 3" xfId="30092"/>
    <cellStyle name="RowTitles-Detail 2 3 2 5 6 5" xfId="30093"/>
    <cellStyle name="RowTitles-Detail 2 3 2 5 6 5 2" xfId="30094"/>
    <cellStyle name="RowTitles-Detail 2 3 2 5 6 5 2 2" xfId="30095"/>
    <cellStyle name="RowTitles-Detail 2 3 2 5 6 6" xfId="30096"/>
    <cellStyle name="RowTitles-Detail 2 3 2 5 6 6 2" xfId="30097"/>
    <cellStyle name="RowTitles-Detail 2 3 2 5 6 7" xfId="30098"/>
    <cellStyle name="RowTitles-Detail 2 3 2 5 7" xfId="30099"/>
    <cellStyle name="RowTitles-Detail 2 3 2 5 7 2" xfId="30100"/>
    <cellStyle name="RowTitles-Detail 2 3 2 5 7 2 2" xfId="30101"/>
    <cellStyle name="RowTitles-Detail 2 3 2 5 7 2 2 2" xfId="30102"/>
    <cellStyle name="RowTitles-Detail 2 3 2 5 7 2 3" xfId="30103"/>
    <cellStyle name="RowTitles-Detail 2 3 2 5 7 3" xfId="30104"/>
    <cellStyle name="RowTitles-Detail 2 3 2 5 7 3 2" xfId="30105"/>
    <cellStyle name="RowTitles-Detail 2 3 2 5 7 3 2 2" xfId="30106"/>
    <cellStyle name="RowTitles-Detail 2 3 2 5 7 4" xfId="30107"/>
    <cellStyle name="RowTitles-Detail 2 3 2 5 7 4 2" xfId="30108"/>
    <cellStyle name="RowTitles-Detail 2 3 2 5 7 5" xfId="30109"/>
    <cellStyle name="RowTitles-Detail 2 3 2 5 8" xfId="30110"/>
    <cellStyle name="RowTitles-Detail 2 3 2 5 8 2" xfId="30111"/>
    <cellStyle name="RowTitles-Detail 2 3 2 5 9" xfId="30112"/>
    <cellStyle name="RowTitles-Detail 2 3 2 5 9 2" xfId="30113"/>
    <cellStyle name="RowTitles-Detail 2 3 2 5 9 2 2" xfId="30114"/>
    <cellStyle name="RowTitles-Detail 2 3 2 5_STUD aligned by INSTIT" xfId="30115"/>
    <cellStyle name="RowTitles-Detail 2 3 2 6" xfId="863"/>
    <cellStyle name="RowTitles-Detail 2 3 2 6 2" xfId="30116"/>
    <cellStyle name="RowTitles-Detail 2 3 2 6 2 2" xfId="30117"/>
    <cellStyle name="RowTitles-Detail 2 3 2 6 2 2 2" xfId="30118"/>
    <cellStyle name="RowTitles-Detail 2 3 2 6 2 2 2 2" xfId="30119"/>
    <cellStyle name="RowTitles-Detail 2 3 2 6 2 2 3" xfId="30120"/>
    <cellStyle name="RowTitles-Detail 2 3 2 6 2 3" xfId="30121"/>
    <cellStyle name="RowTitles-Detail 2 3 2 6 2 3 2" xfId="30122"/>
    <cellStyle name="RowTitles-Detail 2 3 2 6 2 3 2 2" xfId="30123"/>
    <cellStyle name="RowTitles-Detail 2 3 2 6 2 4" xfId="30124"/>
    <cellStyle name="RowTitles-Detail 2 3 2 6 2 4 2" xfId="30125"/>
    <cellStyle name="RowTitles-Detail 2 3 2 6 2 5" xfId="30126"/>
    <cellStyle name="RowTitles-Detail 2 3 2 6 3" xfId="30127"/>
    <cellStyle name="RowTitles-Detail 2 3 2 6 3 2" xfId="30128"/>
    <cellStyle name="RowTitles-Detail 2 3 2 6 3 2 2" xfId="30129"/>
    <cellStyle name="RowTitles-Detail 2 3 2 6 3 2 2 2" xfId="30130"/>
    <cellStyle name="RowTitles-Detail 2 3 2 6 3 2 3" xfId="30131"/>
    <cellStyle name="RowTitles-Detail 2 3 2 6 3 3" xfId="30132"/>
    <cellStyle name="RowTitles-Detail 2 3 2 6 3 3 2" xfId="30133"/>
    <cellStyle name="RowTitles-Detail 2 3 2 6 3 3 2 2" xfId="30134"/>
    <cellStyle name="RowTitles-Detail 2 3 2 6 3 4" xfId="30135"/>
    <cellStyle name="RowTitles-Detail 2 3 2 6 3 4 2" xfId="30136"/>
    <cellStyle name="RowTitles-Detail 2 3 2 6 3 5" xfId="30137"/>
    <cellStyle name="RowTitles-Detail 2 3 2 6 4" xfId="30138"/>
    <cellStyle name="RowTitles-Detail 2 3 2 6 4 2" xfId="30139"/>
    <cellStyle name="RowTitles-Detail 2 3 2 6 5" xfId="30140"/>
    <cellStyle name="RowTitles-Detail 2 3 2 6 5 2" xfId="30141"/>
    <cellStyle name="RowTitles-Detail 2 3 2 6 5 2 2" xfId="30142"/>
    <cellStyle name="RowTitles-Detail 2 3 2 6 5 3" xfId="30143"/>
    <cellStyle name="RowTitles-Detail 2 3 2 6 6" xfId="30144"/>
    <cellStyle name="RowTitles-Detail 2 3 2 6 6 2" xfId="30145"/>
    <cellStyle name="RowTitles-Detail 2 3 2 6 6 2 2" xfId="30146"/>
    <cellStyle name="RowTitles-Detail 2 3 2 6 7" xfId="30147"/>
    <cellStyle name="RowTitles-Detail 2 3 2 7" xfId="30148"/>
    <cellStyle name="RowTitles-Detail 2 3 2 7 2" xfId="30149"/>
    <cellStyle name="RowTitles-Detail 2 3 2 7 2 2" xfId="30150"/>
    <cellStyle name="RowTitles-Detail 2 3 2 7 2 2 2" xfId="30151"/>
    <cellStyle name="RowTitles-Detail 2 3 2 7 2 2 2 2" xfId="30152"/>
    <cellStyle name="RowTitles-Detail 2 3 2 7 2 2 3" xfId="30153"/>
    <cellStyle name="RowTitles-Detail 2 3 2 7 2 3" xfId="30154"/>
    <cellStyle name="RowTitles-Detail 2 3 2 7 2 3 2" xfId="30155"/>
    <cellStyle name="RowTitles-Detail 2 3 2 7 2 3 2 2" xfId="30156"/>
    <cellStyle name="RowTitles-Detail 2 3 2 7 2 4" xfId="30157"/>
    <cellStyle name="RowTitles-Detail 2 3 2 7 2 4 2" xfId="30158"/>
    <cellStyle name="RowTitles-Detail 2 3 2 7 2 5" xfId="30159"/>
    <cellStyle name="RowTitles-Detail 2 3 2 7 3" xfId="30160"/>
    <cellStyle name="RowTitles-Detail 2 3 2 7 3 2" xfId="30161"/>
    <cellStyle name="RowTitles-Detail 2 3 2 7 3 2 2" xfId="30162"/>
    <cellStyle name="RowTitles-Detail 2 3 2 7 3 2 2 2" xfId="30163"/>
    <cellStyle name="RowTitles-Detail 2 3 2 7 3 2 3" xfId="30164"/>
    <cellStyle name="RowTitles-Detail 2 3 2 7 3 3" xfId="30165"/>
    <cellStyle name="RowTitles-Detail 2 3 2 7 3 3 2" xfId="30166"/>
    <cellStyle name="RowTitles-Detail 2 3 2 7 3 3 2 2" xfId="30167"/>
    <cellStyle name="RowTitles-Detail 2 3 2 7 3 4" xfId="30168"/>
    <cellStyle name="RowTitles-Detail 2 3 2 7 3 4 2" xfId="30169"/>
    <cellStyle name="RowTitles-Detail 2 3 2 7 3 5" xfId="30170"/>
    <cellStyle name="RowTitles-Detail 2 3 2 7 4" xfId="30171"/>
    <cellStyle name="RowTitles-Detail 2 3 2 7 4 2" xfId="30172"/>
    <cellStyle name="RowTitles-Detail 2 3 2 7 5" xfId="30173"/>
    <cellStyle name="RowTitles-Detail 2 3 2 7 5 2" xfId="30174"/>
    <cellStyle name="RowTitles-Detail 2 3 2 7 5 2 2" xfId="30175"/>
    <cellStyle name="RowTitles-Detail 2 3 2 7 6" xfId="30176"/>
    <cellStyle name="RowTitles-Detail 2 3 2 7 6 2" xfId="30177"/>
    <cellStyle name="RowTitles-Detail 2 3 2 7 7" xfId="30178"/>
    <cellStyle name="RowTitles-Detail 2 3 2 8" xfId="30179"/>
    <cellStyle name="RowTitles-Detail 2 3 2 8 2" xfId="30180"/>
    <cellStyle name="RowTitles-Detail 2 3 2 8 2 2" xfId="30181"/>
    <cellStyle name="RowTitles-Detail 2 3 2 8 2 2 2" xfId="30182"/>
    <cellStyle name="RowTitles-Detail 2 3 2 8 2 2 2 2" xfId="30183"/>
    <cellStyle name="RowTitles-Detail 2 3 2 8 2 2 3" xfId="30184"/>
    <cellStyle name="RowTitles-Detail 2 3 2 8 2 3" xfId="30185"/>
    <cellStyle name="RowTitles-Detail 2 3 2 8 2 3 2" xfId="30186"/>
    <cellStyle name="RowTitles-Detail 2 3 2 8 2 3 2 2" xfId="30187"/>
    <cellStyle name="RowTitles-Detail 2 3 2 8 2 4" xfId="30188"/>
    <cellStyle name="RowTitles-Detail 2 3 2 8 2 4 2" xfId="30189"/>
    <cellStyle name="RowTitles-Detail 2 3 2 8 2 5" xfId="30190"/>
    <cellStyle name="RowTitles-Detail 2 3 2 8 3" xfId="30191"/>
    <cellStyle name="RowTitles-Detail 2 3 2 8 3 2" xfId="30192"/>
    <cellStyle name="RowTitles-Detail 2 3 2 8 3 2 2" xfId="30193"/>
    <cellStyle name="RowTitles-Detail 2 3 2 8 3 2 2 2" xfId="30194"/>
    <cellStyle name="RowTitles-Detail 2 3 2 8 3 2 3" xfId="30195"/>
    <cellStyle name="RowTitles-Detail 2 3 2 8 3 3" xfId="30196"/>
    <cellStyle name="RowTitles-Detail 2 3 2 8 3 3 2" xfId="30197"/>
    <cellStyle name="RowTitles-Detail 2 3 2 8 3 3 2 2" xfId="30198"/>
    <cellStyle name="RowTitles-Detail 2 3 2 8 3 4" xfId="30199"/>
    <cellStyle name="RowTitles-Detail 2 3 2 8 3 4 2" xfId="30200"/>
    <cellStyle name="RowTitles-Detail 2 3 2 8 3 5" xfId="30201"/>
    <cellStyle name="RowTitles-Detail 2 3 2 8 4" xfId="30202"/>
    <cellStyle name="RowTitles-Detail 2 3 2 8 4 2" xfId="30203"/>
    <cellStyle name="RowTitles-Detail 2 3 2 8 5" xfId="30204"/>
    <cellStyle name="RowTitles-Detail 2 3 2 8 5 2" xfId="30205"/>
    <cellStyle name="RowTitles-Detail 2 3 2 8 5 2 2" xfId="30206"/>
    <cellStyle name="RowTitles-Detail 2 3 2 8 5 3" xfId="30207"/>
    <cellStyle name="RowTitles-Detail 2 3 2 8 6" xfId="30208"/>
    <cellStyle name="RowTitles-Detail 2 3 2 8 6 2" xfId="30209"/>
    <cellStyle name="RowTitles-Detail 2 3 2 8 6 2 2" xfId="30210"/>
    <cellStyle name="RowTitles-Detail 2 3 2 8 7" xfId="30211"/>
    <cellStyle name="RowTitles-Detail 2 3 2 8 7 2" xfId="30212"/>
    <cellStyle name="RowTitles-Detail 2 3 2 8 8" xfId="30213"/>
    <cellStyle name="RowTitles-Detail 2 3 2 9" xfId="30214"/>
    <cellStyle name="RowTitles-Detail 2 3 2 9 2" xfId="30215"/>
    <cellStyle name="RowTitles-Detail 2 3 2 9 2 2" xfId="30216"/>
    <cellStyle name="RowTitles-Detail 2 3 2 9 2 2 2" xfId="30217"/>
    <cellStyle name="RowTitles-Detail 2 3 2 9 2 2 2 2" xfId="30218"/>
    <cellStyle name="RowTitles-Detail 2 3 2 9 2 2 3" xfId="30219"/>
    <cellStyle name="RowTitles-Detail 2 3 2 9 2 3" xfId="30220"/>
    <cellStyle name="RowTitles-Detail 2 3 2 9 2 3 2" xfId="30221"/>
    <cellStyle name="RowTitles-Detail 2 3 2 9 2 3 2 2" xfId="30222"/>
    <cellStyle name="RowTitles-Detail 2 3 2 9 2 4" xfId="30223"/>
    <cellStyle name="RowTitles-Detail 2 3 2 9 2 4 2" xfId="30224"/>
    <cellStyle name="RowTitles-Detail 2 3 2 9 2 5" xfId="30225"/>
    <cellStyle name="RowTitles-Detail 2 3 2 9 3" xfId="30226"/>
    <cellStyle name="RowTitles-Detail 2 3 2 9 3 2" xfId="30227"/>
    <cellStyle name="RowTitles-Detail 2 3 2 9 3 2 2" xfId="30228"/>
    <cellStyle name="RowTitles-Detail 2 3 2 9 3 2 2 2" xfId="30229"/>
    <cellStyle name="RowTitles-Detail 2 3 2 9 3 2 3" xfId="30230"/>
    <cellStyle name="RowTitles-Detail 2 3 2 9 3 3" xfId="30231"/>
    <cellStyle name="RowTitles-Detail 2 3 2 9 3 3 2" xfId="30232"/>
    <cellStyle name="RowTitles-Detail 2 3 2 9 3 3 2 2" xfId="30233"/>
    <cellStyle name="RowTitles-Detail 2 3 2 9 3 4" xfId="30234"/>
    <cellStyle name="RowTitles-Detail 2 3 2 9 3 4 2" xfId="30235"/>
    <cellStyle name="RowTitles-Detail 2 3 2 9 3 5" xfId="30236"/>
    <cellStyle name="RowTitles-Detail 2 3 2 9 4" xfId="30237"/>
    <cellStyle name="RowTitles-Detail 2 3 2 9 4 2" xfId="30238"/>
    <cellStyle name="RowTitles-Detail 2 3 2 9 4 2 2" xfId="30239"/>
    <cellStyle name="RowTitles-Detail 2 3 2 9 4 3" xfId="30240"/>
    <cellStyle name="RowTitles-Detail 2 3 2 9 5" xfId="30241"/>
    <cellStyle name="RowTitles-Detail 2 3 2 9 5 2" xfId="30242"/>
    <cellStyle name="RowTitles-Detail 2 3 2 9 5 2 2" xfId="30243"/>
    <cellStyle name="RowTitles-Detail 2 3 2 9 6" xfId="30244"/>
    <cellStyle name="RowTitles-Detail 2 3 2 9 6 2" xfId="30245"/>
    <cellStyle name="RowTitles-Detail 2 3 2 9 7" xfId="30246"/>
    <cellStyle name="RowTitles-Detail 2 3 2_STUD aligned by INSTIT" xfId="30247"/>
    <cellStyle name="RowTitles-Detail 2 3 3" xfId="864"/>
    <cellStyle name="RowTitles-Detail 2 3 3 10" xfId="30248"/>
    <cellStyle name="RowTitles-Detail 2 3 3 10 2" xfId="30249"/>
    <cellStyle name="RowTitles-Detail 2 3 3 10 2 2" xfId="30250"/>
    <cellStyle name="RowTitles-Detail 2 3 3 10 2 2 2" xfId="30251"/>
    <cellStyle name="RowTitles-Detail 2 3 3 10 2 3" xfId="30252"/>
    <cellStyle name="RowTitles-Detail 2 3 3 10 3" xfId="30253"/>
    <cellStyle name="RowTitles-Detail 2 3 3 10 3 2" xfId="30254"/>
    <cellStyle name="RowTitles-Detail 2 3 3 10 3 2 2" xfId="30255"/>
    <cellStyle name="RowTitles-Detail 2 3 3 10 4" xfId="30256"/>
    <cellStyle name="RowTitles-Detail 2 3 3 10 4 2" xfId="30257"/>
    <cellStyle name="RowTitles-Detail 2 3 3 10 5" xfId="30258"/>
    <cellStyle name="RowTitles-Detail 2 3 3 11" xfId="30259"/>
    <cellStyle name="RowTitles-Detail 2 3 3 11 2" xfId="30260"/>
    <cellStyle name="RowTitles-Detail 2 3 3 12" xfId="30261"/>
    <cellStyle name="RowTitles-Detail 2 3 3 12 2" xfId="30262"/>
    <cellStyle name="RowTitles-Detail 2 3 3 12 2 2" xfId="30263"/>
    <cellStyle name="RowTitles-Detail 2 3 3 13" xfId="30264"/>
    <cellStyle name="RowTitles-Detail 2 3 3 2" xfId="865"/>
    <cellStyle name="RowTitles-Detail 2 3 3 2 10" xfId="30265"/>
    <cellStyle name="RowTitles-Detail 2 3 3 2 2" xfId="866"/>
    <cellStyle name="RowTitles-Detail 2 3 3 2 2 2" xfId="30266"/>
    <cellStyle name="RowTitles-Detail 2 3 3 2 2 2 2" xfId="30267"/>
    <cellStyle name="RowTitles-Detail 2 3 3 2 2 2 2 2" xfId="30268"/>
    <cellStyle name="RowTitles-Detail 2 3 3 2 2 2 2 2 2" xfId="30269"/>
    <cellStyle name="RowTitles-Detail 2 3 3 2 2 2 2 3" xfId="30270"/>
    <cellStyle name="RowTitles-Detail 2 3 3 2 2 2 3" xfId="30271"/>
    <cellStyle name="RowTitles-Detail 2 3 3 2 2 2 3 2" xfId="30272"/>
    <cellStyle name="RowTitles-Detail 2 3 3 2 2 2 3 2 2" xfId="30273"/>
    <cellStyle name="RowTitles-Detail 2 3 3 2 2 2 4" xfId="30274"/>
    <cellStyle name="RowTitles-Detail 2 3 3 2 2 2 4 2" xfId="30275"/>
    <cellStyle name="RowTitles-Detail 2 3 3 2 2 2 5" xfId="30276"/>
    <cellStyle name="RowTitles-Detail 2 3 3 2 2 3" xfId="30277"/>
    <cellStyle name="RowTitles-Detail 2 3 3 2 2 3 2" xfId="30278"/>
    <cellStyle name="RowTitles-Detail 2 3 3 2 2 3 2 2" xfId="30279"/>
    <cellStyle name="RowTitles-Detail 2 3 3 2 2 3 2 2 2" xfId="30280"/>
    <cellStyle name="RowTitles-Detail 2 3 3 2 2 3 2 3" xfId="30281"/>
    <cellStyle name="RowTitles-Detail 2 3 3 2 2 3 3" xfId="30282"/>
    <cellStyle name="RowTitles-Detail 2 3 3 2 2 3 3 2" xfId="30283"/>
    <cellStyle name="RowTitles-Detail 2 3 3 2 2 3 3 2 2" xfId="30284"/>
    <cellStyle name="RowTitles-Detail 2 3 3 2 2 3 4" xfId="30285"/>
    <cellStyle name="RowTitles-Detail 2 3 3 2 2 3 4 2" xfId="30286"/>
    <cellStyle name="RowTitles-Detail 2 3 3 2 2 3 5" xfId="30287"/>
    <cellStyle name="RowTitles-Detail 2 3 3 2 2 4" xfId="30288"/>
    <cellStyle name="RowTitles-Detail 2 3 3 2 2 4 2" xfId="30289"/>
    <cellStyle name="RowTitles-Detail 2 3 3 2 2 5" xfId="30290"/>
    <cellStyle name="RowTitles-Detail 2 3 3 2 2 5 2" xfId="30291"/>
    <cellStyle name="RowTitles-Detail 2 3 3 2 2 5 2 2" xfId="30292"/>
    <cellStyle name="RowTitles-Detail 2 3 3 2 2 6" xfId="30293"/>
    <cellStyle name="RowTitles-Detail 2 3 3 2 3" xfId="30294"/>
    <cellStyle name="RowTitles-Detail 2 3 3 2 3 2" xfId="30295"/>
    <cellStyle name="RowTitles-Detail 2 3 3 2 3 2 2" xfId="30296"/>
    <cellStyle name="RowTitles-Detail 2 3 3 2 3 2 2 2" xfId="30297"/>
    <cellStyle name="RowTitles-Detail 2 3 3 2 3 2 2 2 2" xfId="30298"/>
    <cellStyle name="RowTitles-Detail 2 3 3 2 3 2 2 3" xfId="30299"/>
    <cellStyle name="RowTitles-Detail 2 3 3 2 3 2 3" xfId="30300"/>
    <cellStyle name="RowTitles-Detail 2 3 3 2 3 2 3 2" xfId="30301"/>
    <cellStyle name="RowTitles-Detail 2 3 3 2 3 2 3 2 2" xfId="30302"/>
    <cellStyle name="RowTitles-Detail 2 3 3 2 3 2 4" xfId="30303"/>
    <cellStyle name="RowTitles-Detail 2 3 3 2 3 2 4 2" xfId="30304"/>
    <cellStyle name="RowTitles-Detail 2 3 3 2 3 2 5" xfId="30305"/>
    <cellStyle name="RowTitles-Detail 2 3 3 2 3 3" xfId="30306"/>
    <cellStyle name="RowTitles-Detail 2 3 3 2 3 3 2" xfId="30307"/>
    <cellStyle name="RowTitles-Detail 2 3 3 2 3 3 2 2" xfId="30308"/>
    <cellStyle name="RowTitles-Detail 2 3 3 2 3 3 2 2 2" xfId="30309"/>
    <cellStyle name="RowTitles-Detail 2 3 3 2 3 3 2 3" xfId="30310"/>
    <cellStyle name="RowTitles-Detail 2 3 3 2 3 3 3" xfId="30311"/>
    <cellStyle name="RowTitles-Detail 2 3 3 2 3 3 3 2" xfId="30312"/>
    <cellStyle name="RowTitles-Detail 2 3 3 2 3 3 3 2 2" xfId="30313"/>
    <cellStyle name="RowTitles-Detail 2 3 3 2 3 3 4" xfId="30314"/>
    <cellStyle name="RowTitles-Detail 2 3 3 2 3 3 4 2" xfId="30315"/>
    <cellStyle name="RowTitles-Detail 2 3 3 2 3 3 5" xfId="30316"/>
    <cellStyle name="RowTitles-Detail 2 3 3 2 3 4" xfId="30317"/>
    <cellStyle name="RowTitles-Detail 2 3 3 2 3 4 2" xfId="30318"/>
    <cellStyle name="RowTitles-Detail 2 3 3 2 3 5" xfId="30319"/>
    <cellStyle name="RowTitles-Detail 2 3 3 2 3 5 2" xfId="30320"/>
    <cellStyle name="RowTitles-Detail 2 3 3 2 3 5 2 2" xfId="30321"/>
    <cellStyle name="RowTitles-Detail 2 3 3 2 3 5 3" xfId="30322"/>
    <cellStyle name="RowTitles-Detail 2 3 3 2 3 6" xfId="30323"/>
    <cellStyle name="RowTitles-Detail 2 3 3 2 3 6 2" xfId="30324"/>
    <cellStyle name="RowTitles-Detail 2 3 3 2 3 6 2 2" xfId="30325"/>
    <cellStyle name="RowTitles-Detail 2 3 3 2 3 7" xfId="30326"/>
    <cellStyle name="RowTitles-Detail 2 3 3 2 3 7 2" xfId="30327"/>
    <cellStyle name="RowTitles-Detail 2 3 3 2 3 8" xfId="30328"/>
    <cellStyle name="RowTitles-Detail 2 3 3 2 4" xfId="30329"/>
    <cellStyle name="RowTitles-Detail 2 3 3 2 4 2" xfId="30330"/>
    <cellStyle name="RowTitles-Detail 2 3 3 2 4 2 2" xfId="30331"/>
    <cellStyle name="RowTitles-Detail 2 3 3 2 4 2 2 2" xfId="30332"/>
    <cellStyle name="RowTitles-Detail 2 3 3 2 4 2 2 2 2" xfId="30333"/>
    <cellStyle name="RowTitles-Detail 2 3 3 2 4 2 2 3" xfId="30334"/>
    <cellStyle name="RowTitles-Detail 2 3 3 2 4 2 3" xfId="30335"/>
    <cellStyle name="RowTitles-Detail 2 3 3 2 4 2 3 2" xfId="30336"/>
    <cellStyle name="RowTitles-Detail 2 3 3 2 4 2 3 2 2" xfId="30337"/>
    <cellStyle name="RowTitles-Detail 2 3 3 2 4 2 4" xfId="30338"/>
    <cellStyle name="RowTitles-Detail 2 3 3 2 4 2 4 2" xfId="30339"/>
    <cellStyle name="RowTitles-Detail 2 3 3 2 4 2 5" xfId="30340"/>
    <cellStyle name="RowTitles-Detail 2 3 3 2 4 3" xfId="30341"/>
    <cellStyle name="RowTitles-Detail 2 3 3 2 4 3 2" xfId="30342"/>
    <cellStyle name="RowTitles-Detail 2 3 3 2 4 3 2 2" xfId="30343"/>
    <cellStyle name="RowTitles-Detail 2 3 3 2 4 3 2 2 2" xfId="30344"/>
    <cellStyle name="RowTitles-Detail 2 3 3 2 4 3 2 3" xfId="30345"/>
    <cellStyle name="RowTitles-Detail 2 3 3 2 4 3 3" xfId="30346"/>
    <cellStyle name="RowTitles-Detail 2 3 3 2 4 3 3 2" xfId="30347"/>
    <cellStyle name="RowTitles-Detail 2 3 3 2 4 3 3 2 2" xfId="30348"/>
    <cellStyle name="RowTitles-Detail 2 3 3 2 4 3 4" xfId="30349"/>
    <cellStyle name="RowTitles-Detail 2 3 3 2 4 3 4 2" xfId="30350"/>
    <cellStyle name="RowTitles-Detail 2 3 3 2 4 3 5" xfId="30351"/>
    <cellStyle name="RowTitles-Detail 2 3 3 2 4 4" xfId="30352"/>
    <cellStyle name="RowTitles-Detail 2 3 3 2 4 4 2" xfId="30353"/>
    <cellStyle name="RowTitles-Detail 2 3 3 2 4 4 2 2" xfId="30354"/>
    <cellStyle name="RowTitles-Detail 2 3 3 2 4 4 3" xfId="30355"/>
    <cellStyle name="RowTitles-Detail 2 3 3 2 4 5" xfId="30356"/>
    <cellStyle name="RowTitles-Detail 2 3 3 2 4 5 2" xfId="30357"/>
    <cellStyle name="RowTitles-Detail 2 3 3 2 4 5 2 2" xfId="30358"/>
    <cellStyle name="RowTitles-Detail 2 3 3 2 4 6" xfId="30359"/>
    <cellStyle name="RowTitles-Detail 2 3 3 2 4 6 2" xfId="30360"/>
    <cellStyle name="RowTitles-Detail 2 3 3 2 4 7" xfId="30361"/>
    <cellStyle name="RowTitles-Detail 2 3 3 2 5" xfId="30362"/>
    <cellStyle name="RowTitles-Detail 2 3 3 2 5 2" xfId="30363"/>
    <cellStyle name="RowTitles-Detail 2 3 3 2 5 2 2" xfId="30364"/>
    <cellStyle name="RowTitles-Detail 2 3 3 2 5 2 2 2" xfId="30365"/>
    <cellStyle name="RowTitles-Detail 2 3 3 2 5 2 2 2 2" xfId="30366"/>
    <cellStyle name="RowTitles-Detail 2 3 3 2 5 2 2 3" xfId="30367"/>
    <cellStyle name="RowTitles-Detail 2 3 3 2 5 2 3" xfId="30368"/>
    <cellStyle name="RowTitles-Detail 2 3 3 2 5 2 3 2" xfId="30369"/>
    <cellStyle name="RowTitles-Detail 2 3 3 2 5 2 3 2 2" xfId="30370"/>
    <cellStyle name="RowTitles-Detail 2 3 3 2 5 2 4" xfId="30371"/>
    <cellStyle name="RowTitles-Detail 2 3 3 2 5 2 4 2" xfId="30372"/>
    <cellStyle name="RowTitles-Detail 2 3 3 2 5 2 5" xfId="30373"/>
    <cellStyle name="RowTitles-Detail 2 3 3 2 5 3" xfId="30374"/>
    <cellStyle name="RowTitles-Detail 2 3 3 2 5 3 2" xfId="30375"/>
    <cellStyle name="RowTitles-Detail 2 3 3 2 5 3 2 2" xfId="30376"/>
    <cellStyle name="RowTitles-Detail 2 3 3 2 5 3 2 2 2" xfId="30377"/>
    <cellStyle name="RowTitles-Detail 2 3 3 2 5 3 2 3" xfId="30378"/>
    <cellStyle name="RowTitles-Detail 2 3 3 2 5 3 3" xfId="30379"/>
    <cellStyle name="RowTitles-Detail 2 3 3 2 5 3 3 2" xfId="30380"/>
    <cellStyle name="RowTitles-Detail 2 3 3 2 5 3 3 2 2" xfId="30381"/>
    <cellStyle name="RowTitles-Detail 2 3 3 2 5 3 4" xfId="30382"/>
    <cellStyle name="RowTitles-Detail 2 3 3 2 5 3 4 2" xfId="30383"/>
    <cellStyle name="RowTitles-Detail 2 3 3 2 5 3 5" xfId="30384"/>
    <cellStyle name="RowTitles-Detail 2 3 3 2 5 4" xfId="30385"/>
    <cellStyle name="RowTitles-Detail 2 3 3 2 5 4 2" xfId="30386"/>
    <cellStyle name="RowTitles-Detail 2 3 3 2 5 4 2 2" xfId="30387"/>
    <cellStyle name="RowTitles-Detail 2 3 3 2 5 4 3" xfId="30388"/>
    <cellStyle name="RowTitles-Detail 2 3 3 2 5 5" xfId="30389"/>
    <cellStyle name="RowTitles-Detail 2 3 3 2 5 5 2" xfId="30390"/>
    <cellStyle name="RowTitles-Detail 2 3 3 2 5 5 2 2" xfId="30391"/>
    <cellStyle name="RowTitles-Detail 2 3 3 2 5 6" xfId="30392"/>
    <cellStyle name="RowTitles-Detail 2 3 3 2 5 6 2" xfId="30393"/>
    <cellStyle name="RowTitles-Detail 2 3 3 2 5 7" xfId="30394"/>
    <cellStyle name="RowTitles-Detail 2 3 3 2 6" xfId="30395"/>
    <cellStyle name="RowTitles-Detail 2 3 3 2 6 2" xfId="30396"/>
    <cellStyle name="RowTitles-Detail 2 3 3 2 6 2 2" xfId="30397"/>
    <cellStyle name="RowTitles-Detail 2 3 3 2 6 2 2 2" xfId="30398"/>
    <cellStyle name="RowTitles-Detail 2 3 3 2 6 2 2 2 2" xfId="30399"/>
    <cellStyle name="RowTitles-Detail 2 3 3 2 6 2 2 3" xfId="30400"/>
    <cellStyle name="RowTitles-Detail 2 3 3 2 6 2 3" xfId="30401"/>
    <cellStyle name="RowTitles-Detail 2 3 3 2 6 2 3 2" xfId="30402"/>
    <cellStyle name="RowTitles-Detail 2 3 3 2 6 2 3 2 2" xfId="30403"/>
    <cellStyle name="RowTitles-Detail 2 3 3 2 6 2 4" xfId="30404"/>
    <cellStyle name="RowTitles-Detail 2 3 3 2 6 2 4 2" xfId="30405"/>
    <cellStyle name="RowTitles-Detail 2 3 3 2 6 2 5" xfId="30406"/>
    <cellStyle name="RowTitles-Detail 2 3 3 2 6 3" xfId="30407"/>
    <cellStyle name="RowTitles-Detail 2 3 3 2 6 3 2" xfId="30408"/>
    <cellStyle name="RowTitles-Detail 2 3 3 2 6 3 2 2" xfId="30409"/>
    <cellStyle name="RowTitles-Detail 2 3 3 2 6 3 2 2 2" xfId="30410"/>
    <cellStyle name="RowTitles-Detail 2 3 3 2 6 3 2 3" xfId="30411"/>
    <cellStyle name="RowTitles-Detail 2 3 3 2 6 3 3" xfId="30412"/>
    <cellStyle name="RowTitles-Detail 2 3 3 2 6 3 3 2" xfId="30413"/>
    <cellStyle name="RowTitles-Detail 2 3 3 2 6 3 3 2 2" xfId="30414"/>
    <cellStyle name="RowTitles-Detail 2 3 3 2 6 3 4" xfId="30415"/>
    <cellStyle name="RowTitles-Detail 2 3 3 2 6 3 4 2" xfId="30416"/>
    <cellStyle name="RowTitles-Detail 2 3 3 2 6 3 5" xfId="30417"/>
    <cellStyle name="RowTitles-Detail 2 3 3 2 6 4" xfId="30418"/>
    <cellStyle name="RowTitles-Detail 2 3 3 2 6 4 2" xfId="30419"/>
    <cellStyle name="RowTitles-Detail 2 3 3 2 6 4 2 2" xfId="30420"/>
    <cellStyle name="RowTitles-Detail 2 3 3 2 6 4 3" xfId="30421"/>
    <cellStyle name="RowTitles-Detail 2 3 3 2 6 5" xfId="30422"/>
    <cellStyle name="RowTitles-Detail 2 3 3 2 6 5 2" xfId="30423"/>
    <cellStyle name="RowTitles-Detail 2 3 3 2 6 5 2 2" xfId="30424"/>
    <cellStyle name="RowTitles-Detail 2 3 3 2 6 6" xfId="30425"/>
    <cellStyle name="RowTitles-Detail 2 3 3 2 6 6 2" xfId="30426"/>
    <cellStyle name="RowTitles-Detail 2 3 3 2 6 7" xfId="30427"/>
    <cellStyle name="RowTitles-Detail 2 3 3 2 7" xfId="30428"/>
    <cellStyle name="RowTitles-Detail 2 3 3 2 7 2" xfId="30429"/>
    <cellStyle name="RowTitles-Detail 2 3 3 2 7 2 2" xfId="30430"/>
    <cellStyle name="RowTitles-Detail 2 3 3 2 7 2 2 2" xfId="30431"/>
    <cellStyle name="RowTitles-Detail 2 3 3 2 7 2 3" xfId="30432"/>
    <cellStyle name="RowTitles-Detail 2 3 3 2 7 3" xfId="30433"/>
    <cellStyle name="RowTitles-Detail 2 3 3 2 7 3 2" xfId="30434"/>
    <cellStyle name="RowTitles-Detail 2 3 3 2 7 3 2 2" xfId="30435"/>
    <cellStyle name="RowTitles-Detail 2 3 3 2 7 4" xfId="30436"/>
    <cellStyle name="RowTitles-Detail 2 3 3 2 7 4 2" xfId="30437"/>
    <cellStyle name="RowTitles-Detail 2 3 3 2 7 5" xfId="30438"/>
    <cellStyle name="RowTitles-Detail 2 3 3 2 8" xfId="30439"/>
    <cellStyle name="RowTitles-Detail 2 3 3 2 8 2" xfId="30440"/>
    <cellStyle name="RowTitles-Detail 2 3 3 2 9" xfId="30441"/>
    <cellStyle name="RowTitles-Detail 2 3 3 2 9 2" xfId="30442"/>
    <cellStyle name="RowTitles-Detail 2 3 3 2 9 2 2" xfId="30443"/>
    <cellStyle name="RowTitles-Detail 2 3 3 2_STUD aligned by INSTIT" xfId="30444"/>
    <cellStyle name="RowTitles-Detail 2 3 3 3" xfId="867"/>
    <cellStyle name="RowTitles-Detail 2 3 3 3 10" xfId="30445"/>
    <cellStyle name="RowTitles-Detail 2 3 3 3 2" xfId="868"/>
    <cellStyle name="RowTitles-Detail 2 3 3 3 2 2" xfId="30446"/>
    <cellStyle name="RowTitles-Detail 2 3 3 3 2 2 2" xfId="30447"/>
    <cellStyle name="RowTitles-Detail 2 3 3 3 2 2 2 2" xfId="30448"/>
    <cellStyle name="RowTitles-Detail 2 3 3 3 2 2 2 2 2" xfId="30449"/>
    <cellStyle name="RowTitles-Detail 2 3 3 3 2 2 2 3" xfId="30450"/>
    <cellStyle name="RowTitles-Detail 2 3 3 3 2 2 3" xfId="30451"/>
    <cellStyle name="RowTitles-Detail 2 3 3 3 2 2 3 2" xfId="30452"/>
    <cellStyle name="RowTitles-Detail 2 3 3 3 2 2 3 2 2" xfId="30453"/>
    <cellStyle name="RowTitles-Detail 2 3 3 3 2 2 4" xfId="30454"/>
    <cellStyle name="RowTitles-Detail 2 3 3 3 2 2 4 2" xfId="30455"/>
    <cellStyle name="RowTitles-Detail 2 3 3 3 2 2 5" xfId="30456"/>
    <cellStyle name="RowTitles-Detail 2 3 3 3 2 3" xfId="30457"/>
    <cellStyle name="RowTitles-Detail 2 3 3 3 2 3 2" xfId="30458"/>
    <cellStyle name="RowTitles-Detail 2 3 3 3 2 3 2 2" xfId="30459"/>
    <cellStyle name="RowTitles-Detail 2 3 3 3 2 3 2 2 2" xfId="30460"/>
    <cellStyle name="RowTitles-Detail 2 3 3 3 2 3 2 3" xfId="30461"/>
    <cellStyle name="RowTitles-Detail 2 3 3 3 2 3 3" xfId="30462"/>
    <cellStyle name="RowTitles-Detail 2 3 3 3 2 3 3 2" xfId="30463"/>
    <cellStyle name="RowTitles-Detail 2 3 3 3 2 3 3 2 2" xfId="30464"/>
    <cellStyle name="RowTitles-Detail 2 3 3 3 2 3 4" xfId="30465"/>
    <cellStyle name="RowTitles-Detail 2 3 3 3 2 3 4 2" xfId="30466"/>
    <cellStyle name="RowTitles-Detail 2 3 3 3 2 3 5" xfId="30467"/>
    <cellStyle name="RowTitles-Detail 2 3 3 3 2 4" xfId="30468"/>
    <cellStyle name="RowTitles-Detail 2 3 3 3 2 4 2" xfId="30469"/>
    <cellStyle name="RowTitles-Detail 2 3 3 3 2 5" xfId="30470"/>
    <cellStyle name="RowTitles-Detail 2 3 3 3 2 5 2" xfId="30471"/>
    <cellStyle name="RowTitles-Detail 2 3 3 3 2 5 2 2" xfId="30472"/>
    <cellStyle name="RowTitles-Detail 2 3 3 3 2 5 3" xfId="30473"/>
    <cellStyle name="RowTitles-Detail 2 3 3 3 2 6" xfId="30474"/>
    <cellStyle name="RowTitles-Detail 2 3 3 3 2 6 2" xfId="30475"/>
    <cellStyle name="RowTitles-Detail 2 3 3 3 2 6 2 2" xfId="30476"/>
    <cellStyle name="RowTitles-Detail 2 3 3 3 2 7" xfId="30477"/>
    <cellStyle name="RowTitles-Detail 2 3 3 3 2 7 2" xfId="30478"/>
    <cellStyle name="RowTitles-Detail 2 3 3 3 2 8" xfId="30479"/>
    <cellStyle name="RowTitles-Detail 2 3 3 3 2 9" xfId="30480"/>
    <cellStyle name="RowTitles-Detail 2 3 3 3 3" xfId="30481"/>
    <cellStyle name="RowTitles-Detail 2 3 3 3 3 2" xfId="30482"/>
    <cellStyle name="RowTitles-Detail 2 3 3 3 3 2 2" xfId="30483"/>
    <cellStyle name="RowTitles-Detail 2 3 3 3 3 2 2 2" xfId="30484"/>
    <cellStyle name="RowTitles-Detail 2 3 3 3 3 2 2 2 2" xfId="30485"/>
    <cellStyle name="RowTitles-Detail 2 3 3 3 3 2 2 3" xfId="30486"/>
    <cellStyle name="RowTitles-Detail 2 3 3 3 3 2 3" xfId="30487"/>
    <cellStyle name="RowTitles-Detail 2 3 3 3 3 2 3 2" xfId="30488"/>
    <cellStyle name="RowTitles-Detail 2 3 3 3 3 2 3 2 2" xfId="30489"/>
    <cellStyle name="RowTitles-Detail 2 3 3 3 3 2 4" xfId="30490"/>
    <cellStyle name="RowTitles-Detail 2 3 3 3 3 2 4 2" xfId="30491"/>
    <cellStyle name="RowTitles-Detail 2 3 3 3 3 2 5" xfId="30492"/>
    <cellStyle name="RowTitles-Detail 2 3 3 3 3 3" xfId="30493"/>
    <cellStyle name="RowTitles-Detail 2 3 3 3 3 3 2" xfId="30494"/>
    <cellStyle name="RowTitles-Detail 2 3 3 3 3 3 2 2" xfId="30495"/>
    <cellStyle name="RowTitles-Detail 2 3 3 3 3 3 2 2 2" xfId="30496"/>
    <cellStyle name="RowTitles-Detail 2 3 3 3 3 3 2 3" xfId="30497"/>
    <cellStyle name="RowTitles-Detail 2 3 3 3 3 3 3" xfId="30498"/>
    <cellStyle name="RowTitles-Detail 2 3 3 3 3 3 3 2" xfId="30499"/>
    <cellStyle name="RowTitles-Detail 2 3 3 3 3 3 3 2 2" xfId="30500"/>
    <cellStyle name="RowTitles-Detail 2 3 3 3 3 3 4" xfId="30501"/>
    <cellStyle name="RowTitles-Detail 2 3 3 3 3 3 4 2" xfId="30502"/>
    <cellStyle name="RowTitles-Detail 2 3 3 3 3 3 5" xfId="30503"/>
    <cellStyle name="RowTitles-Detail 2 3 3 3 3 4" xfId="30504"/>
    <cellStyle name="RowTitles-Detail 2 3 3 3 3 4 2" xfId="30505"/>
    <cellStyle name="RowTitles-Detail 2 3 3 3 3 5" xfId="30506"/>
    <cellStyle name="RowTitles-Detail 2 3 3 3 3 5 2" xfId="30507"/>
    <cellStyle name="RowTitles-Detail 2 3 3 3 3 5 2 2" xfId="30508"/>
    <cellStyle name="RowTitles-Detail 2 3 3 3 4" xfId="30509"/>
    <cellStyle name="RowTitles-Detail 2 3 3 3 4 2" xfId="30510"/>
    <cellStyle name="RowTitles-Detail 2 3 3 3 4 2 2" xfId="30511"/>
    <cellStyle name="RowTitles-Detail 2 3 3 3 4 2 2 2" xfId="30512"/>
    <cellStyle name="RowTitles-Detail 2 3 3 3 4 2 2 2 2" xfId="30513"/>
    <cellStyle name="RowTitles-Detail 2 3 3 3 4 2 2 3" xfId="30514"/>
    <cellStyle name="RowTitles-Detail 2 3 3 3 4 2 3" xfId="30515"/>
    <cellStyle name="RowTitles-Detail 2 3 3 3 4 2 3 2" xfId="30516"/>
    <cellStyle name="RowTitles-Detail 2 3 3 3 4 2 3 2 2" xfId="30517"/>
    <cellStyle name="RowTitles-Detail 2 3 3 3 4 2 4" xfId="30518"/>
    <cellStyle name="RowTitles-Detail 2 3 3 3 4 2 4 2" xfId="30519"/>
    <cellStyle name="RowTitles-Detail 2 3 3 3 4 2 5" xfId="30520"/>
    <cellStyle name="RowTitles-Detail 2 3 3 3 4 3" xfId="30521"/>
    <cellStyle name="RowTitles-Detail 2 3 3 3 4 3 2" xfId="30522"/>
    <cellStyle name="RowTitles-Detail 2 3 3 3 4 3 2 2" xfId="30523"/>
    <cellStyle name="RowTitles-Detail 2 3 3 3 4 3 2 2 2" xfId="30524"/>
    <cellStyle name="RowTitles-Detail 2 3 3 3 4 3 2 3" xfId="30525"/>
    <cellStyle name="RowTitles-Detail 2 3 3 3 4 3 3" xfId="30526"/>
    <cellStyle name="RowTitles-Detail 2 3 3 3 4 3 3 2" xfId="30527"/>
    <cellStyle name="RowTitles-Detail 2 3 3 3 4 3 3 2 2" xfId="30528"/>
    <cellStyle name="RowTitles-Detail 2 3 3 3 4 3 4" xfId="30529"/>
    <cellStyle name="RowTitles-Detail 2 3 3 3 4 3 4 2" xfId="30530"/>
    <cellStyle name="RowTitles-Detail 2 3 3 3 4 3 5" xfId="30531"/>
    <cellStyle name="RowTitles-Detail 2 3 3 3 4 4" xfId="30532"/>
    <cellStyle name="RowTitles-Detail 2 3 3 3 4 4 2" xfId="30533"/>
    <cellStyle name="RowTitles-Detail 2 3 3 3 4 4 2 2" xfId="30534"/>
    <cellStyle name="RowTitles-Detail 2 3 3 3 4 4 3" xfId="30535"/>
    <cellStyle name="RowTitles-Detail 2 3 3 3 4 5" xfId="30536"/>
    <cellStyle name="RowTitles-Detail 2 3 3 3 4 5 2" xfId="30537"/>
    <cellStyle name="RowTitles-Detail 2 3 3 3 4 5 2 2" xfId="30538"/>
    <cellStyle name="RowTitles-Detail 2 3 3 3 4 6" xfId="30539"/>
    <cellStyle name="RowTitles-Detail 2 3 3 3 4 6 2" xfId="30540"/>
    <cellStyle name="RowTitles-Detail 2 3 3 3 4 7" xfId="30541"/>
    <cellStyle name="RowTitles-Detail 2 3 3 3 5" xfId="30542"/>
    <cellStyle name="RowTitles-Detail 2 3 3 3 5 2" xfId="30543"/>
    <cellStyle name="RowTitles-Detail 2 3 3 3 5 2 2" xfId="30544"/>
    <cellStyle name="RowTitles-Detail 2 3 3 3 5 2 2 2" xfId="30545"/>
    <cellStyle name="RowTitles-Detail 2 3 3 3 5 2 2 2 2" xfId="30546"/>
    <cellStyle name="RowTitles-Detail 2 3 3 3 5 2 2 3" xfId="30547"/>
    <cellStyle name="RowTitles-Detail 2 3 3 3 5 2 3" xfId="30548"/>
    <cellStyle name="RowTitles-Detail 2 3 3 3 5 2 3 2" xfId="30549"/>
    <cellStyle name="RowTitles-Detail 2 3 3 3 5 2 3 2 2" xfId="30550"/>
    <cellStyle name="RowTitles-Detail 2 3 3 3 5 2 4" xfId="30551"/>
    <cellStyle name="RowTitles-Detail 2 3 3 3 5 2 4 2" xfId="30552"/>
    <cellStyle name="RowTitles-Detail 2 3 3 3 5 2 5" xfId="30553"/>
    <cellStyle name="RowTitles-Detail 2 3 3 3 5 3" xfId="30554"/>
    <cellStyle name="RowTitles-Detail 2 3 3 3 5 3 2" xfId="30555"/>
    <cellStyle name="RowTitles-Detail 2 3 3 3 5 3 2 2" xfId="30556"/>
    <cellStyle name="RowTitles-Detail 2 3 3 3 5 3 2 2 2" xfId="30557"/>
    <cellStyle name="RowTitles-Detail 2 3 3 3 5 3 2 3" xfId="30558"/>
    <cellStyle name="RowTitles-Detail 2 3 3 3 5 3 3" xfId="30559"/>
    <cellStyle name="RowTitles-Detail 2 3 3 3 5 3 3 2" xfId="30560"/>
    <cellStyle name="RowTitles-Detail 2 3 3 3 5 3 3 2 2" xfId="30561"/>
    <cellStyle name="RowTitles-Detail 2 3 3 3 5 3 4" xfId="30562"/>
    <cellStyle name="RowTitles-Detail 2 3 3 3 5 3 4 2" xfId="30563"/>
    <cellStyle name="RowTitles-Detail 2 3 3 3 5 3 5" xfId="30564"/>
    <cellStyle name="RowTitles-Detail 2 3 3 3 5 4" xfId="30565"/>
    <cellStyle name="RowTitles-Detail 2 3 3 3 5 4 2" xfId="30566"/>
    <cellStyle name="RowTitles-Detail 2 3 3 3 5 4 2 2" xfId="30567"/>
    <cellStyle name="RowTitles-Detail 2 3 3 3 5 4 3" xfId="30568"/>
    <cellStyle name="RowTitles-Detail 2 3 3 3 5 5" xfId="30569"/>
    <cellStyle name="RowTitles-Detail 2 3 3 3 5 5 2" xfId="30570"/>
    <cellStyle name="RowTitles-Detail 2 3 3 3 5 5 2 2" xfId="30571"/>
    <cellStyle name="RowTitles-Detail 2 3 3 3 5 6" xfId="30572"/>
    <cellStyle name="RowTitles-Detail 2 3 3 3 5 6 2" xfId="30573"/>
    <cellStyle name="RowTitles-Detail 2 3 3 3 5 7" xfId="30574"/>
    <cellStyle name="RowTitles-Detail 2 3 3 3 6" xfId="30575"/>
    <cellStyle name="RowTitles-Detail 2 3 3 3 6 2" xfId="30576"/>
    <cellStyle name="RowTitles-Detail 2 3 3 3 6 2 2" xfId="30577"/>
    <cellStyle name="RowTitles-Detail 2 3 3 3 6 2 2 2" xfId="30578"/>
    <cellStyle name="RowTitles-Detail 2 3 3 3 6 2 2 2 2" xfId="30579"/>
    <cellStyle name="RowTitles-Detail 2 3 3 3 6 2 2 3" xfId="30580"/>
    <cellStyle name="RowTitles-Detail 2 3 3 3 6 2 3" xfId="30581"/>
    <cellStyle name="RowTitles-Detail 2 3 3 3 6 2 3 2" xfId="30582"/>
    <cellStyle name="RowTitles-Detail 2 3 3 3 6 2 3 2 2" xfId="30583"/>
    <cellStyle name="RowTitles-Detail 2 3 3 3 6 2 4" xfId="30584"/>
    <cellStyle name="RowTitles-Detail 2 3 3 3 6 2 4 2" xfId="30585"/>
    <cellStyle name="RowTitles-Detail 2 3 3 3 6 2 5" xfId="30586"/>
    <cellStyle name="RowTitles-Detail 2 3 3 3 6 3" xfId="30587"/>
    <cellStyle name="RowTitles-Detail 2 3 3 3 6 3 2" xfId="30588"/>
    <cellStyle name="RowTitles-Detail 2 3 3 3 6 3 2 2" xfId="30589"/>
    <cellStyle name="RowTitles-Detail 2 3 3 3 6 3 2 2 2" xfId="30590"/>
    <cellStyle name="RowTitles-Detail 2 3 3 3 6 3 2 3" xfId="30591"/>
    <cellStyle name="RowTitles-Detail 2 3 3 3 6 3 3" xfId="30592"/>
    <cellStyle name="RowTitles-Detail 2 3 3 3 6 3 3 2" xfId="30593"/>
    <cellStyle name="RowTitles-Detail 2 3 3 3 6 3 3 2 2" xfId="30594"/>
    <cellStyle name="RowTitles-Detail 2 3 3 3 6 3 4" xfId="30595"/>
    <cellStyle name="RowTitles-Detail 2 3 3 3 6 3 4 2" xfId="30596"/>
    <cellStyle name="RowTitles-Detail 2 3 3 3 6 3 5" xfId="30597"/>
    <cellStyle name="RowTitles-Detail 2 3 3 3 6 4" xfId="30598"/>
    <cellStyle name="RowTitles-Detail 2 3 3 3 6 4 2" xfId="30599"/>
    <cellStyle name="RowTitles-Detail 2 3 3 3 6 4 2 2" xfId="30600"/>
    <cellStyle name="RowTitles-Detail 2 3 3 3 6 4 3" xfId="30601"/>
    <cellStyle name="RowTitles-Detail 2 3 3 3 6 5" xfId="30602"/>
    <cellStyle name="RowTitles-Detail 2 3 3 3 6 5 2" xfId="30603"/>
    <cellStyle name="RowTitles-Detail 2 3 3 3 6 5 2 2" xfId="30604"/>
    <cellStyle name="RowTitles-Detail 2 3 3 3 6 6" xfId="30605"/>
    <cellStyle name="RowTitles-Detail 2 3 3 3 6 6 2" xfId="30606"/>
    <cellStyle name="RowTitles-Detail 2 3 3 3 6 7" xfId="30607"/>
    <cellStyle name="RowTitles-Detail 2 3 3 3 7" xfId="30608"/>
    <cellStyle name="RowTitles-Detail 2 3 3 3 7 2" xfId="30609"/>
    <cellStyle name="RowTitles-Detail 2 3 3 3 7 2 2" xfId="30610"/>
    <cellStyle name="RowTitles-Detail 2 3 3 3 7 2 2 2" xfId="30611"/>
    <cellStyle name="RowTitles-Detail 2 3 3 3 7 2 3" xfId="30612"/>
    <cellStyle name="RowTitles-Detail 2 3 3 3 7 3" xfId="30613"/>
    <cellStyle name="RowTitles-Detail 2 3 3 3 7 3 2" xfId="30614"/>
    <cellStyle name="RowTitles-Detail 2 3 3 3 7 3 2 2" xfId="30615"/>
    <cellStyle name="RowTitles-Detail 2 3 3 3 7 4" xfId="30616"/>
    <cellStyle name="RowTitles-Detail 2 3 3 3 7 4 2" xfId="30617"/>
    <cellStyle name="RowTitles-Detail 2 3 3 3 7 5" xfId="30618"/>
    <cellStyle name="RowTitles-Detail 2 3 3 3 8" xfId="30619"/>
    <cellStyle name="RowTitles-Detail 2 3 3 3 8 2" xfId="30620"/>
    <cellStyle name="RowTitles-Detail 2 3 3 3 8 2 2" xfId="30621"/>
    <cellStyle name="RowTitles-Detail 2 3 3 3 8 2 2 2" xfId="30622"/>
    <cellStyle name="RowTitles-Detail 2 3 3 3 8 2 3" xfId="30623"/>
    <cellStyle name="RowTitles-Detail 2 3 3 3 8 3" xfId="30624"/>
    <cellStyle name="RowTitles-Detail 2 3 3 3 8 3 2" xfId="30625"/>
    <cellStyle name="RowTitles-Detail 2 3 3 3 8 3 2 2" xfId="30626"/>
    <cellStyle name="RowTitles-Detail 2 3 3 3 8 4" xfId="30627"/>
    <cellStyle name="RowTitles-Detail 2 3 3 3 8 4 2" xfId="30628"/>
    <cellStyle name="RowTitles-Detail 2 3 3 3 8 5" xfId="30629"/>
    <cellStyle name="RowTitles-Detail 2 3 3 3 9" xfId="30630"/>
    <cellStyle name="RowTitles-Detail 2 3 3 3 9 2" xfId="30631"/>
    <cellStyle name="RowTitles-Detail 2 3 3 3 9 2 2" xfId="30632"/>
    <cellStyle name="RowTitles-Detail 2 3 3 3_STUD aligned by INSTIT" xfId="30633"/>
    <cellStyle name="RowTitles-Detail 2 3 3 4" xfId="869"/>
    <cellStyle name="RowTitles-Detail 2 3 3 4 10" xfId="30634"/>
    <cellStyle name="RowTitles-Detail 2 3 3 4 2" xfId="870"/>
    <cellStyle name="RowTitles-Detail 2 3 3 4 2 2" xfId="30635"/>
    <cellStyle name="RowTitles-Detail 2 3 3 4 2 2 2" xfId="30636"/>
    <cellStyle name="RowTitles-Detail 2 3 3 4 2 2 2 2" xfId="30637"/>
    <cellStyle name="RowTitles-Detail 2 3 3 4 2 2 2 2 2" xfId="30638"/>
    <cellStyle name="RowTitles-Detail 2 3 3 4 2 2 2 3" xfId="30639"/>
    <cellStyle name="RowTitles-Detail 2 3 3 4 2 2 3" xfId="30640"/>
    <cellStyle name="RowTitles-Detail 2 3 3 4 2 2 3 2" xfId="30641"/>
    <cellStyle name="RowTitles-Detail 2 3 3 4 2 2 3 2 2" xfId="30642"/>
    <cellStyle name="RowTitles-Detail 2 3 3 4 2 2 4" xfId="30643"/>
    <cellStyle name="RowTitles-Detail 2 3 3 4 2 2 4 2" xfId="30644"/>
    <cellStyle name="RowTitles-Detail 2 3 3 4 2 2 5" xfId="30645"/>
    <cellStyle name="RowTitles-Detail 2 3 3 4 2 3" xfId="30646"/>
    <cellStyle name="RowTitles-Detail 2 3 3 4 2 3 2" xfId="30647"/>
    <cellStyle name="RowTitles-Detail 2 3 3 4 2 3 2 2" xfId="30648"/>
    <cellStyle name="RowTitles-Detail 2 3 3 4 2 3 2 2 2" xfId="30649"/>
    <cellStyle name="RowTitles-Detail 2 3 3 4 2 3 2 3" xfId="30650"/>
    <cellStyle name="RowTitles-Detail 2 3 3 4 2 3 3" xfId="30651"/>
    <cellStyle name="RowTitles-Detail 2 3 3 4 2 3 3 2" xfId="30652"/>
    <cellStyle name="RowTitles-Detail 2 3 3 4 2 3 3 2 2" xfId="30653"/>
    <cellStyle name="RowTitles-Detail 2 3 3 4 2 3 4" xfId="30654"/>
    <cellStyle name="RowTitles-Detail 2 3 3 4 2 3 4 2" xfId="30655"/>
    <cellStyle name="RowTitles-Detail 2 3 3 4 2 3 5" xfId="30656"/>
    <cellStyle name="RowTitles-Detail 2 3 3 4 2 4" xfId="30657"/>
    <cellStyle name="RowTitles-Detail 2 3 3 4 2 4 2" xfId="30658"/>
    <cellStyle name="RowTitles-Detail 2 3 3 4 2 5" xfId="30659"/>
    <cellStyle name="RowTitles-Detail 2 3 3 4 2 5 2" xfId="30660"/>
    <cellStyle name="RowTitles-Detail 2 3 3 4 2 5 2 2" xfId="30661"/>
    <cellStyle name="RowTitles-Detail 2 3 3 4 2 5 3" xfId="30662"/>
    <cellStyle name="RowTitles-Detail 2 3 3 4 2 6" xfId="30663"/>
    <cellStyle name="RowTitles-Detail 2 3 3 4 2 6 2" xfId="30664"/>
    <cellStyle name="RowTitles-Detail 2 3 3 4 2 6 2 2" xfId="30665"/>
    <cellStyle name="RowTitles-Detail 2 3 3 4 2 7" xfId="30666"/>
    <cellStyle name="RowTitles-Detail 2 3 3 4 3" xfId="30667"/>
    <cellStyle name="RowTitles-Detail 2 3 3 4 3 2" xfId="30668"/>
    <cellStyle name="RowTitles-Detail 2 3 3 4 3 2 2" xfId="30669"/>
    <cellStyle name="RowTitles-Detail 2 3 3 4 3 2 2 2" xfId="30670"/>
    <cellStyle name="RowTitles-Detail 2 3 3 4 3 2 2 2 2" xfId="30671"/>
    <cellStyle name="RowTitles-Detail 2 3 3 4 3 2 2 3" xfId="30672"/>
    <cellStyle name="RowTitles-Detail 2 3 3 4 3 2 3" xfId="30673"/>
    <cellStyle name="RowTitles-Detail 2 3 3 4 3 2 3 2" xfId="30674"/>
    <cellStyle name="RowTitles-Detail 2 3 3 4 3 2 3 2 2" xfId="30675"/>
    <cellStyle name="RowTitles-Detail 2 3 3 4 3 2 4" xfId="30676"/>
    <cellStyle name="RowTitles-Detail 2 3 3 4 3 2 4 2" xfId="30677"/>
    <cellStyle name="RowTitles-Detail 2 3 3 4 3 2 5" xfId="30678"/>
    <cellStyle name="RowTitles-Detail 2 3 3 4 3 3" xfId="30679"/>
    <cellStyle name="RowTitles-Detail 2 3 3 4 3 3 2" xfId="30680"/>
    <cellStyle name="RowTitles-Detail 2 3 3 4 3 3 2 2" xfId="30681"/>
    <cellStyle name="RowTitles-Detail 2 3 3 4 3 3 2 2 2" xfId="30682"/>
    <cellStyle name="RowTitles-Detail 2 3 3 4 3 3 2 3" xfId="30683"/>
    <cellStyle name="RowTitles-Detail 2 3 3 4 3 3 3" xfId="30684"/>
    <cellStyle name="RowTitles-Detail 2 3 3 4 3 3 3 2" xfId="30685"/>
    <cellStyle name="RowTitles-Detail 2 3 3 4 3 3 3 2 2" xfId="30686"/>
    <cellStyle name="RowTitles-Detail 2 3 3 4 3 3 4" xfId="30687"/>
    <cellStyle name="RowTitles-Detail 2 3 3 4 3 3 4 2" xfId="30688"/>
    <cellStyle name="RowTitles-Detail 2 3 3 4 3 3 5" xfId="30689"/>
    <cellStyle name="RowTitles-Detail 2 3 3 4 3 4" xfId="30690"/>
    <cellStyle name="RowTitles-Detail 2 3 3 4 3 4 2" xfId="30691"/>
    <cellStyle name="RowTitles-Detail 2 3 3 4 3 5" xfId="30692"/>
    <cellStyle name="RowTitles-Detail 2 3 3 4 3 5 2" xfId="30693"/>
    <cellStyle name="RowTitles-Detail 2 3 3 4 3 5 2 2" xfId="30694"/>
    <cellStyle name="RowTitles-Detail 2 3 3 4 3 6" xfId="30695"/>
    <cellStyle name="RowTitles-Detail 2 3 3 4 3 6 2" xfId="30696"/>
    <cellStyle name="RowTitles-Detail 2 3 3 4 3 7" xfId="30697"/>
    <cellStyle name="RowTitles-Detail 2 3 3 4 4" xfId="30698"/>
    <cellStyle name="RowTitles-Detail 2 3 3 4 4 2" xfId="30699"/>
    <cellStyle name="RowTitles-Detail 2 3 3 4 4 2 2" xfId="30700"/>
    <cellStyle name="RowTitles-Detail 2 3 3 4 4 2 2 2" xfId="30701"/>
    <cellStyle name="RowTitles-Detail 2 3 3 4 4 2 2 2 2" xfId="30702"/>
    <cellStyle name="RowTitles-Detail 2 3 3 4 4 2 2 3" xfId="30703"/>
    <cellStyle name="RowTitles-Detail 2 3 3 4 4 2 3" xfId="30704"/>
    <cellStyle name="RowTitles-Detail 2 3 3 4 4 2 3 2" xfId="30705"/>
    <cellStyle name="RowTitles-Detail 2 3 3 4 4 2 3 2 2" xfId="30706"/>
    <cellStyle name="RowTitles-Detail 2 3 3 4 4 2 4" xfId="30707"/>
    <cellStyle name="RowTitles-Detail 2 3 3 4 4 2 4 2" xfId="30708"/>
    <cellStyle name="RowTitles-Detail 2 3 3 4 4 2 5" xfId="30709"/>
    <cellStyle name="RowTitles-Detail 2 3 3 4 4 3" xfId="30710"/>
    <cellStyle name="RowTitles-Detail 2 3 3 4 4 3 2" xfId="30711"/>
    <cellStyle name="RowTitles-Detail 2 3 3 4 4 3 2 2" xfId="30712"/>
    <cellStyle name="RowTitles-Detail 2 3 3 4 4 3 2 2 2" xfId="30713"/>
    <cellStyle name="RowTitles-Detail 2 3 3 4 4 3 2 3" xfId="30714"/>
    <cellStyle name="RowTitles-Detail 2 3 3 4 4 3 3" xfId="30715"/>
    <cellStyle name="RowTitles-Detail 2 3 3 4 4 3 3 2" xfId="30716"/>
    <cellStyle name="RowTitles-Detail 2 3 3 4 4 3 3 2 2" xfId="30717"/>
    <cellStyle name="RowTitles-Detail 2 3 3 4 4 3 4" xfId="30718"/>
    <cellStyle name="RowTitles-Detail 2 3 3 4 4 3 4 2" xfId="30719"/>
    <cellStyle name="RowTitles-Detail 2 3 3 4 4 3 5" xfId="30720"/>
    <cellStyle name="RowTitles-Detail 2 3 3 4 4 4" xfId="30721"/>
    <cellStyle name="RowTitles-Detail 2 3 3 4 4 4 2" xfId="30722"/>
    <cellStyle name="RowTitles-Detail 2 3 3 4 4 5" xfId="30723"/>
    <cellStyle name="RowTitles-Detail 2 3 3 4 4 5 2" xfId="30724"/>
    <cellStyle name="RowTitles-Detail 2 3 3 4 4 5 2 2" xfId="30725"/>
    <cellStyle name="RowTitles-Detail 2 3 3 4 4 5 3" xfId="30726"/>
    <cellStyle name="RowTitles-Detail 2 3 3 4 4 6" xfId="30727"/>
    <cellStyle name="RowTitles-Detail 2 3 3 4 4 6 2" xfId="30728"/>
    <cellStyle name="RowTitles-Detail 2 3 3 4 4 6 2 2" xfId="30729"/>
    <cellStyle name="RowTitles-Detail 2 3 3 4 4 7" xfId="30730"/>
    <cellStyle name="RowTitles-Detail 2 3 3 4 4 7 2" xfId="30731"/>
    <cellStyle name="RowTitles-Detail 2 3 3 4 4 8" xfId="30732"/>
    <cellStyle name="RowTitles-Detail 2 3 3 4 5" xfId="30733"/>
    <cellStyle name="RowTitles-Detail 2 3 3 4 5 2" xfId="30734"/>
    <cellStyle name="RowTitles-Detail 2 3 3 4 5 2 2" xfId="30735"/>
    <cellStyle name="RowTitles-Detail 2 3 3 4 5 2 2 2" xfId="30736"/>
    <cellStyle name="RowTitles-Detail 2 3 3 4 5 2 2 2 2" xfId="30737"/>
    <cellStyle name="RowTitles-Detail 2 3 3 4 5 2 2 3" xfId="30738"/>
    <cellStyle name="RowTitles-Detail 2 3 3 4 5 2 3" xfId="30739"/>
    <cellStyle name="RowTitles-Detail 2 3 3 4 5 2 3 2" xfId="30740"/>
    <cellStyle name="RowTitles-Detail 2 3 3 4 5 2 3 2 2" xfId="30741"/>
    <cellStyle name="RowTitles-Detail 2 3 3 4 5 2 4" xfId="30742"/>
    <cellStyle name="RowTitles-Detail 2 3 3 4 5 2 4 2" xfId="30743"/>
    <cellStyle name="RowTitles-Detail 2 3 3 4 5 2 5" xfId="30744"/>
    <cellStyle name="RowTitles-Detail 2 3 3 4 5 3" xfId="30745"/>
    <cellStyle name="RowTitles-Detail 2 3 3 4 5 3 2" xfId="30746"/>
    <cellStyle name="RowTitles-Detail 2 3 3 4 5 3 2 2" xfId="30747"/>
    <cellStyle name="RowTitles-Detail 2 3 3 4 5 3 2 2 2" xfId="30748"/>
    <cellStyle name="RowTitles-Detail 2 3 3 4 5 3 2 3" xfId="30749"/>
    <cellStyle name="RowTitles-Detail 2 3 3 4 5 3 3" xfId="30750"/>
    <cellStyle name="RowTitles-Detail 2 3 3 4 5 3 3 2" xfId="30751"/>
    <cellStyle name="RowTitles-Detail 2 3 3 4 5 3 3 2 2" xfId="30752"/>
    <cellStyle name="RowTitles-Detail 2 3 3 4 5 3 4" xfId="30753"/>
    <cellStyle name="RowTitles-Detail 2 3 3 4 5 3 4 2" xfId="30754"/>
    <cellStyle name="RowTitles-Detail 2 3 3 4 5 3 5" xfId="30755"/>
    <cellStyle name="RowTitles-Detail 2 3 3 4 5 4" xfId="30756"/>
    <cellStyle name="RowTitles-Detail 2 3 3 4 5 4 2" xfId="30757"/>
    <cellStyle name="RowTitles-Detail 2 3 3 4 5 4 2 2" xfId="30758"/>
    <cellStyle name="RowTitles-Detail 2 3 3 4 5 4 3" xfId="30759"/>
    <cellStyle name="RowTitles-Detail 2 3 3 4 5 5" xfId="30760"/>
    <cellStyle name="RowTitles-Detail 2 3 3 4 5 5 2" xfId="30761"/>
    <cellStyle name="RowTitles-Detail 2 3 3 4 5 5 2 2" xfId="30762"/>
    <cellStyle name="RowTitles-Detail 2 3 3 4 5 6" xfId="30763"/>
    <cellStyle name="RowTitles-Detail 2 3 3 4 5 6 2" xfId="30764"/>
    <cellStyle name="RowTitles-Detail 2 3 3 4 5 7" xfId="30765"/>
    <cellStyle name="RowTitles-Detail 2 3 3 4 6" xfId="30766"/>
    <cellStyle name="RowTitles-Detail 2 3 3 4 6 2" xfId="30767"/>
    <cellStyle name="RowTitles-Detail 2 3 3 4 6 2 2" xfId="30768"/>
    <cellStyle name="RowTitles-Detail 2 3 3 4 6 2 2 2" xfId="30769"/>
    <cellStyle name="RowTitles-Detail 2 3 3 4 6 2 2 2 2" xfId="30770"/>
    <cellStyle name="RowTitles-Detail 2 3 3 4 6 2 2 3" xfId="30771"/>
    <cellStyle name="RowTitles-Detail 2 3 3 4 6 2 3" xfId="30772"/>
    <cellStyle name="RowTitles-Detail 2 3 3 4 6 2 3 2" xfId="30773"/>
    <cellStyle name="RowTitles-Detail 2 3 3 4 6 2 3 2 2" xfId="30774"/>
    <cellStyle name="RowTitles-Detail 2 3 3 4 6 2 4" xfId="30775"/>
    <cellStyle name="RowTitles-Detail 2 3 3 4 6 2 4 2" xfId="30776"/>
    <cellStyle name="RowTitles-Detail 2 3 3 4 6 2 5" xfId="30777"/>
    <cellStyle name="RowTitles-Detail 2 3 3 4 6 3" xfId="30778"/>
    <cellStyle name="RowTitles-Detail 2 3 3 4 6 3 2" xfId="30779"/>
    <cellStyle name="RowTitles-Detail 2 3 3 4 6 3 2 2" xfId="30780"/>
    <cellStyle name="RowTitles-Detail 2 3 3 4 6 3 2 2 2" xfId="30781"/>
    <cellStyle name="RowTitles-Detail 2 3 3 4 6 3 2 3" xfId="30782"/>
    <cellStyle name="RowTitles-Detail 2 3 3 4 6 3 3" xfId="30783"/>
    <cellStyle name="RowTitles-Detail 2 3 3 4 6 3 3 2" xfId="30784"/>
    <cellStyle name="RowTitles-Detail 2 3 3 4 6 3 3 2 2" xfId="30785"/>
    <cellStyle name="RowTitles-Detail 2 3 3 4 6 3 4" xfId="30786"/>
    <cellStyle name="RowTitles-Detail 2 3 3 4 6 3 4 2" xfId="30787"/>
    <cellStyle name="RowTitles-Detail 2 3 3 4 6 3 5" xfId="30788"/>
    <cellStyle name="RowTitles-Detail 2 3 3 4 6 4" xfId="30789"/>
    <cellStyle name="RowTitles-Detail 2 3 3 4 6 4 2" xfId="30790"/>
    <cellStyle name="RowTitles-Detail 2 3 3 4 6 4 2 2" xfId="30791"/>
    <cellStyle name="RowTitles-Detail 2 3 3 4 6 4 3" xfId="30792"/>
    <cellStyle name="RowTitles-Detail 2 3 3 4 6 5" xfId="30793"/>
    <cellStyle name="RowTitles-Detail 2 3 3 4 6 5 2" xfId="30794"/>
    <cellStyle name="RowTitles-Detail 2 3 3 4 6 5 2 2" xfId="30795"/>
    <cellStyle name="RowTitles-Detail 2 3 3 4 6 6" xfId="30796"/>
    <cellStyle name="RowTitles-Detail 2 3 3 4 6 6 2" xfId="30797"/>
    <cellStyle name="RowTitles-Detail 2 3 3 4 6 7" xfId="30798"/>
    <cellStyle name="RowTitles-Detail 2 3 3 4 7" xfId="30799"/>
    <cellStyle name="RowTitles-Detail 2 3 3 4 7 2" xfId="30800"/>
    <cellStyle name="RowTitles-Detail 2 3 3 4 7 2 2" xfId="30801"/>
    <cellStyle name="RowTitles-Detail 2 3 3 4 7 2 2 2" xfId="30802"/>
    <cellStyle name="RowTitles-Detail 2 3 3 4 7 2 3" xfId="30803"/>
    <cellStyle name="RowTitles-Detail 2 3 3 4 7 3" xfId="30804"/>
    <cellStyle name="RowTitles-Detail 2 3 3 4 7 3 2" xfId="30805"/>
    <cellStyle name="RowTitles-Detail 2 3 3 4 7 3 2 2" xfId="30806"/>
    <cellStyle name="RowTitles-Detail 2 3 3 4 7 4" xfId="30807"/>
    <cellStyle name="RowTitles-Detail 2 3 3 4 7 4 2" xfId="30808"/>
    <cellStyle name="RowTitles-Detail 2 3 3 4 7 5" xfId="30809"/>
    <cellStyle name="RowTitles-Detail 2 3 3 4 8" xfId="30810"/>
    <cellStyle name="RowTitles-Detail 2 3 3 4 8 2" xfId="30811"/>
    <cellStyle name="RowTitles-Detail 2 3 3 4 9" xfId="30812"/>
    <cellStyle name="RowTitles-Detail 2 3 3 4 9 2" xfId="30813"/>
    <cellStyle name="RowTitles-Detail 2 3 3 4 9 2 2" xfId="30814"/>
    <cellStyle name="RowTitles-Detail 2 3 3 4_STUD aligned by INSTIT" xfId="30815"/>
    <cellStyle name="RowTitles-Detail 2 3 3 5" xfId="871"/>
    <cellStyle name="RowTitles-Detail 2 3 3 5 2" xfId="30816"/>
    <cellStyle name="RowTitles-Detail 2 3 3 5 2 2" xfId="30817"/>
    <cellStyle name="RowTitles-Detail 2 3 3 5 2 2 2" xfId="30818"/>
    <cellStyle name="RowTitles-Detail 2 3 3 5 2 2 2 2" xfId="30819"/>
    <cellStyle name="RowTitles-Detail 2 3 3 5 2 2 3" xfId="30820"/>
    <cellStyle name="RowTitles-Detail 2 3 3 5 2 3" xfId="30821"/>
    <cellStyle name="RowTitles-Detail 2 3 3 5 2 3 2" xfId="30822"/>
    <cellStyle name="RowTitles-Detail 2 3 3 5 2 3 2 2" xfId="30823"/>
    <cellStyle name="RowTitles-Detail 2 3 3 5 2 4" xfId="30824"/>
    <cellStyle name="RowTitles-Detail 2 3 3 5 2 4 2" xfId="30825"/>
    <cellStyle name="RowTitles-Detail 2 3 3 5 2 5" xfId="30826"/>
    <cellStyle name="RowTitles-Detail 2 3 3 5 3" xfId="30827"/>
    <cellStyle name="RowTitles-Detail 2 3 3 5 3 2" xfId="30828"/>
    <cellStyle name="RowTitles-Detail 2 3 3 5 3 2 2" xfId="30829"/>
    <cellStyle name="RowTitles-Detail 2 3 3 5 3 2 2 2" xfId="30830"/>
    <cellStyle name="RowTitles-Detail 2 3 3 5 3 2 3" xfId="30831"/>
    <cellStyle name="RowTitles-Detail 2 3 3 5 3 3" xfId="30832"/>
    <cellStyle name="RowTitles-Detail 2 3 3 5 3 3 2" xfId="30833"/>
    <cellStyle name="RowTitles-Detail 2 3 3 5 3 3 2 2" xfId="30834"/>
    <cellStyle name="RowTitles-Detail 2 3 3 5 3 4" xfId="30835"/>
    <cellStyle name="RowTitles-Detail 2 3 3 5 3 4 2" xfId="30836"/>
    <cellStyle name="RowTitles-Detail 2 3 3 5 3 5" xfId="30837"/>
    <cellStyle name="RowTitles-Detail 2 3 3 5 4" xfId="30838"/>
    <cellStyle name="RowTitles-Detail 2 3 3 5 4 2" xfId="30839"/>
    <cellStyle name="RowTitles-Detail 2 3 3 5 5" xfId="30840"/>
    <cellStyle name="RowTitles-Detail 2 3 3 5 5 2" xfId="30841"/>
    <cellStyle name="RowTitles-Detail 2 3 3 5 5 2 2" xfId="30842"/>
    <cellStyle name="RowTitles-Detail 2 3 3 5 5 3" xfId="30843"/>
    <cellStyle name="RowTitles-Detail 2 3 3 5 6" xfId="30844"/>
    <cellStyle name="RowTitles-Detail 2 3 3 5 6 2" xfId="30845"/>
    <cellStyle name="RowTitles-Detail 2 3 3 5 6 2 2" xfId="30846"/>
    <cellStyle name="RowTitles-Detail 2 3 3 5 7" xfId="30847"/>
    <cellStyle name="RowTitles-Detail 2 3 3 6" xfId="30848"/>
    <cellStyle name="RowTitles-Detail 2 3 3 6 2" xfId="30849"/>
    <cellStyle name="RowTitles-Detail 2 3 3 6 2 2" xfId="30850"/>
    <cellStyle name="RowTitles-Detail 2 3 3 6 2 2 2" xfId="30851"/>
    <cellStyle name="RowTitles-Detail 2 3 3 6 2 2 2 2" xfId="30852"/>
    <cellStyle name="RowTitles-Detail 2 3 3 6 2 2 3" xfId="30853"/>
    <cellStyle name="RowTitles-Detail 2 3 3 6 2 3" xfId="30854"/>
    <cellStyle name="RowTitles-Detail 2 3 3 6 2 3 2" xfId="30855"/>
    <cellStyle name="RowTitles-Detail 2 3 3 6 2 3 2 2" xfId="30856"/>
    <cellStyle name="RowTitles-Detail 2 3 3 6 2 4" xfId="30857"/>
    <cellStyle name="RowTitles-Detail 2 3 3 6 2 4 2" xfId="30858"/>
    <cellStyle name="RowTitles-Detail 2 3 3 6 2 5" xfId="30859"/>
    <cellStyle name="RowTitles-Detail 2 3 3 6 3" xfId="30860"/>
    <cellStyle name="RowTitles-Detail 2 3 3 6 3 2" xfId="30861"/>
    <cellStyle name="RowTitles-Detail 2 3 3 6 3 2 2" xfId="30862"/>
    <cellStyle name="RowTitles-Detail 2 3 3 6 3 2 2 2" xfId="30863"/>
    <cellStyle name="RowTitles-Detail 2 3 3 6 3 2 3" xfId="30864"/>
    <cellStyle name="RowTitles-Detail 2 3 3 6 3 3" xfId="30865"/>
    <cellStyle name="RowTitles-Detail 2 3 3 6 3 3 2" xfId="30866"/>
    <cellStyle name="RowTitles-Detail 2 3 3 6 3 3 2 2" xfId="30867"/>
    <cellStyle name="RowTitles-Detail 2 3 3 6 3 4" xfId="30868"/>
    <cellStyle name="RowTitles-Detail 2 3 3 6 3 4 2" xfId="30869"/>
    <cellStyle name="RowTitles-Detail 2 3 3 6 3 5" xfId="30870"/>
    <cellStyle name="RowTitles-Detail 2 3 3 6 4" xfId="30871"/>
    <cellStyle name="RowTitles-Detail 2 3 3 6 4 2" xfId="30872"/>
    <cellStyle name="RowTitles-Detail 2 3 3 6 5" xfId="30873"/>
    <cellStyle name="RowTitles-Detail 2 3 3 6 5 2" xfId="30874"/>
    <cellStyle name="RowTitles-Detail 2 3 3 6 5 2 2" xfId="30875"/>
    <cellStyle name="RowTitles-Detail 2 3 3 6 6" xfId="30876"/>
    <cellStyle name="RowTitles-Detail 2 3 3 6 6 2" xfId="30877"/>
    <cellStyle name="RowTitles-Detail 2 3 3 6 7" xfId="30878"/>
    <cellStyle name="RowTitles-Detail 2 3 3 7" xfId="30879"/>
    <cellStyle name="RowTitles-Detail 2 3 3 7 2" xfId="30880"/>
    <cellStyle name="RowTitles-Detail 2 3 3 7 2 2" xfId="30881"/>
    <cellStyle name="RowTitles-Detail 2 3 3 7 2 2 2" xfId="30882"/>
    <cellStyle name="RowTitles-Detail 2 3 3 7 2 2 2 2" xfId="30883"/>
    <cellStyle name="RowTitles-Detail 2 3 3 7 2 2 3" xfId="30884"/>
    <cellStyle name="RowTitles-Detail 2 3 3 7 2 3" xfId="30885"/>
    <cellStyle name="RowTitles-Detail 2 3 3 7 2 3 2" xfId="30886"/>
    <cellStyle name="RowTitles-Detail 2 3 3 7 2 3 2 2" xfId="30887"/>
    <cellStyle name="RowTitles-Detail 2 3 3 7 2 4" xfId="30888"/>
    <cellStyle name="RowTitles-Detail 2 3 3 7 2 4 2" xfId="30889"/>
    <cellStyle name="RowTitles-Detail 2 3 3 7 2 5" xfId="30890"/>
    <cellStyle name="RowTitles-Detail 2 3 3 7 3" xfId="30891"/>
    <cellStyle name="RowTitles-Detail 2 3 3 7 3 2" xfId="30892"/>
    <cellStyle name="RowTitles-Detail 2 3 3 7 3 2 2" xfId="30893"/>
    <cellStyle name="RowTitles-Detail 2 3 3 7 3 2 2 2" xfId="30894"/>
    <cellStyle name="RowTitles-Detail 2 3 3 7 3 2 3" xfId="30895"/>
    <cellStyle name="RowTitles-Detail 2 3 3 7 3 3" xfId="30896"/>
    <cellStyle name="RowTitles-Detail 2 3 3 7 3 3 2" xfId="30897"/>
    <cellStyle name="RowTitles-Detail 2 3 3 7 3 3 2 2" xfId="30898"/>
    <cellStyle name="RowTitles-Detail 2 3 3 7 3 4" xfId="30899"/>
    <cellStyle name="RowTitles-Detail 2 3 3 7 3 4 2" xfId="30900"/>
    <cellStyle name="RowTitles-Detail 2 3 3 7 3 5" xfId="30901"/>
    <cellStyle name="RowTitles-Detail 2 3 3 7 4" xfId="30902"/>
    <cellStyle name="RowTitles-Detail 2 3 3 7 4 2" xfId="30903"/>
    <cellStyle name="RowTitles-Detail 2 3 3 7 5" xfId="30904"/>
    <cellStyle name="RowTitles-Detail 2 3 3 7 5 2" xfId="30905"/>
    <cellStyle name="RowTitles-Detail 2 3 3 7 5 2 2" xfId="30906"/>
    <cellStyle name="RowTitles-Detail 2 3 3 7 5 3" xfId="30907"/>
    <cellStyle name="RowTitles-Detail 2 3 3 7 6" xfId="30908"/>
    <cellStyle name="RowTitles-Detail 2 3 3 7 6 2" xfId="30909"/>
    <cellStyle name="RowTitles-Detail 2 3 3 7 6 2 2" xfId="30910"/>
    <cellStyle name="RowTitles-Detail 2 3 3 7 7" xfId="30911"/>
    <cellStyle name="RowTitles-Detail 2 3 3 7 7 2" xfId="30912"/>
    <cellStyle name="RowTitles-Detail 2 3 3 7 8" xfId="30913"/>
    <cellStyle name="RowTitles-Detail 2 3 3 8" xfId="30914"/>
    <cellStyle name="RowTitles-Detail 2 3 3 8 2" xfId="30915"/>
    <cellStyle name="RowTitles-Detail 2 3 3 8 2 2" xfId="30916"/>
    <cellStyle name="RowTitles-Detail 2 3 3 8 2 2 2" xfId="30917"/>
    <cellStyle name="RowTitles-Detail 2 3 3 8 2 2 2 2" xfId="30918"/>
    <cellStyle name="RowTitles-Detail 2 3 3 8 2 2 3" xfId="30919"/>
    <cellStyle name="RowTitles-Detail 2 3 3 8 2 3" xfId="30920"/>
    <cellStyle name="RowTitles-Detail 2 3 3 8 2 3 2" xfId="30921"/>
    <cellStyle name="RowTitles-Detail 2 3 3 8 2 3 2 2" xfId="30922"/>
    <cellStyle name="RowTitles-Detail 2 3 3 8 2 4" xfId="30923"/>
    <cellStyle name="RowTitles-Detail 2 3 3 8 2 4 2" xfId="30924"/>
    <cellStyle name="RowTitles-Detail 2 3 3 8 2 5" xfId="30925"/>
    <cellStyle name="RowTitles-Detail 2 3 3 8 3" xfId="30926"/>
    <cellStyle name="RowTitles-Detail 2 3 3 8 3 2" xfId="30927"/>
    <cellStyle name="RowTitles-Detail 2 3 3 8 3 2 2" xfId="30928"/>
    <cellStyle name="RowTitles-Detail 2 3 3 8 3 2 2 2" xfId="30929"/>
    <cellStyle name="RowTitles-Detail 2 3 3 8 3 2 3" xfId="30930"/>
    <cellStyle name="RowTitles-Detail 2 3 3 8 3 3" xfId="30931"/>
    <cellStyle name="RowTitles-Detail 2 3 3 8 3 3 2" xfId="30932"/>
    <cellStyle name="RowTitles-Detail 2 3 3 8 3 3 2 2" xfId="30933"/>
    <cellStyle name="RowTitles-Detail 2 3 3 8 3 4" xfId="30934"/>
    <cellStyle name="RowTitles-Detail 2 3 3 8 3 4 2" xfId="30935"/>
    <cellStyle name="RowTitles-Detail 2 3 3 8 3 5" xfId="30936"/>
    <cellStyle name="RowTitles-Detail 2 3 3 8 4" xfId="30937"/>
    <cellStyle name="RowTitles-Detail 2 3 3 8 4 2" xfId="30938"/>
    <cellStyle name="RowTitles-Detail 2 3 3 8 4 2 2" xfId="30939"/>
    <cellStyle name="RowTitles-Detail 2 3 3 8 4 3" xfId="30940"/>
    <cellStyle name="RowTitles-Detail 2 3 3 8 5" xfId="30941"/>
    <cellStyle name="RowTitles-Detail 2 3 3 8 5 2" xfId="30942"/>
    <cellStyle name="RowTitles-Detail 2 3 3 8 5 2 2" xfId="30943"/>
    <cellStyle name="RowTitles-Detail 2 3 3 8 6" xfId="30944"/>
    <cellStyle name="RowTitles-Detail 2 3 3 8 6 2" xfId="30945"/>
    <cellStyle name="RowTitles-Detail 2 3 3 8 7" xfId="30946"/>
    <cellStyle name="RowTitles-Detail 2 3 3 9" xfId="30947"/>
    <cellStyle name="RowTitles-Detail 2 3 3 9 2" xfId="30948"/>
    <cellStyle name="RowTitles-Detail 2 3 3 9 2 2" xfId="30949"/>
    <cellStyle name="RowTitles-Detail 2 3 3 9 2 2 2" xfId="30950"/>
    <cellStyle name="RowTitles-Detail 2 3 3 9 2 2 2 2" xfId="30951"/>
    <cellStyle name="RowTitles-Detail 2 3 3 9 2 2 3" xfId="30952"/>
    <cellStyle name="RowTitles-Detail 2 3 3 9 2 3" xfId="30953"/>
    <cellStyle name="RowTitles-Detail 2 3 3 9 2 3 2" xfId="30954"/>
    <cellStyle name="RowTitles-Detail 2 3 3 9 2 3 2 2" xfId="30955"/>
    <cellStyle name="RowTitles-Detail 2 3 3 9 2 4" xfId="30956"/>
    <cellStyle name="RowTitles-Detail 2 3 3 9 2 4 2" xfId="30957"/>
    <cellStyle name="RowTitles-Detail 2 3 3 9 2 5" xfId="30958"/>
    <cellStyle name="RowTitles-Detail 2 3 3 9 3" xfId="30959"/>
    <cellStyle name="RowTitles-Detail 2 3 3 9 3 2" xfId="30960"/>
    <cellStyle name="RowTitles-Detail 2 3 3 9 3 2 2" xfId="30961"/>
    <cellStyle name="RowTitles-Detail 2 3 3 9 3 2 2 2" xfId="30962"/>
    <cellStyle name="RowTitles-Detail 2 3 3 9 3 2 3" xfId="30963"/>
    <cellStyle name="RowTitles-Detail 2 3 3 9 3 3" xfId="30964"/>
    <cellStyle name="RowTitles-Detail 2 3 3 9 3 3 2" xfId="30965"/>
    <cellStyle name="RowTitles-Detail 2 3 3 9 3 3 2 2" xfId="30966"/>
    <cellStyle name="RowTitles-Detail 2 3 3 9 3 4" xfId="30967"/>
    <cellStyle name="RowTitles-Detail 2 3 3 9 3 4 2" xfId="30968"/>
    <cellStyle name="RowTitles-Detail 2 3 3 9 3 5" xfId="30969"/>
    <cellStyle name="RowTitles-Detail 2 3 3 9 4" xfId="30970"/>
    <cellStyle name="RowTitles-Detail 2 3 3 9 4 2" xfId="30971"/>
    <cellStyle name="RowTitles-Detail 2 3 3 9 4 2 2" xfId="30972"/>
    <cellStyle name="RowTitles-Detail 2 3 3 9 4 3" xfId="30973"/>
    <cellStyle name="RowTitles-Detail 2 3 3 9 5" xfId="30974"/>
    <cellStyle name="RowTitles-Detail 2 3 3 9 5 2" xfId="30975"/>
    <cellStyle name="RowTitles-Detail 2 3 3 9 5 2 2" xfId="30976"/>
    <cellStyle name="RowTitles-Detail 2 3 3 9 6" xfId="30977"/>
    <cellStyle name="RowTitles-Detail 2 3 3 9 6 2" xfId="30978"/>
    <cellStyle name="RowTitles-Detail 2 3 3 9 7" xfId="30979"/>
    <cellStyle name="RowTitles-Detail 2 3 3_STUD aligned by INSTIT" xfId="30980"/>
    <cellStyle name="RowTitles-Detail 2 3 4" xfId="872"/>
    <cellStyle name="RowTitles-Detail 2 3 4 10" xfId="30981"/>
    <cellStyle name="RowTitles-Detail 2 3 4 2" xfId="873"/>
    <cellStyle name="RowTitles-Detail 2 3 4 2 2" xfId="30982"/>
    <cellStyle name="RowTitles-Detail 2 3 4 2 2 2" xfId="30983"/>
    <cellStyle name="RowTitles-Detail 2 3 4 2 2 2 2" xfId="30984"/>
    <cellStyle name="RowTitles-Detail 2 3 4 2 2 2 2 2" xfId="30985"/>
    <cellStyle name="RowTitles-Detail 2 3 4 2 2 2 3" xfId="30986"/>
    <cellStyle name="RowTitles-Detail 2 3 4 2 2 3" xfId="30987"/>
    <cellStyle name="RowTitles-Detail 2 3 4 2 2 3 2" xfId="30988"/>
    <cellStyle name="RowTitles-Detail 2 3 4 2 2 3 2 2" xfId="30989"/>
    <cellStyle name="RowTitles-Detail 2 3 4 2 2 4" xfId="30990"/>
    <cellStyle name="RowTitles-Detail 2 3 4 2 2 4 2" xfId="30991"/>
    <cellStyle name="RowTitles-Detail 2 3 4 2 2 5" xfId="30992"/>
    <cellStyle name="RowTitles-Detail 2 3 4 2 3" xfId="30993"/>
    <cellStyle name="RowTitles-Detail 2 3 4 2 3 2" xfId="30994"/>
    <cellStyle name="RowTitles-Detail 2 3 4 2 3 2 2" xfId="30995"/>
    <cellStyle name="RowTitles-Detail 2 3 4 2 3 2 2 2" xfId="30996"/>
    <cellStyle name="RowTitles-Detail 2 3 4 2 3 2 3" xfId="30997"/>
    <cellStyle name="RowTitles-Detail 2 3 4 2 3 3" xfId="30998"/>
    <cellStyle name="RowTitles-Detail 2 3 4 2 3 3 2" xfId="30999"/>
    <cellStyle name="RowTitles-Detail 2 3 4 2 3 3 2 2" xfId="31000"/>
    <cellStyle name="RowTitles-Detail 2 3 4 2 3 4" xfId="31001"/>
    <cellStyle name="RowTitles-Detail 2 3 4 2 3 4 2" xfId="31002"/>
    <cellStyle name="RowTitles-Detail 2 3 4 2 3 5" xfId="31003"/>
    <cellStyle name="RowTitles-Detail 2 3 4 2 4" xfId="31004"/>
    <cellStyle name="RowTitles-Detail 2 3 4 2 4 2" xfId="31005"/>
    <cellStyle name="RowTitles-Detail 2 3 4 2 5" xfId="31006"/>
    <cellStyle name="RowTitles-Detail 2 3 4 2 5 2" xfId="31007"/>
    <cellStyle name="RowTitles-Detail 2 3 4 2 5 2 2" xfId="31008"/>
    <cellStyle name="RowTitles-Detail 2 3 4 2 6" xfId="31009"/>
    <cellStyle name="RowTitles-Detail 2 3 4 3" xfId="31010"/>
    <cellStyle name="RowTitles-Detail 2 3 4 3 2" xfId="31011"/>
    <cellStyle name="RowTitles-Detail 2 3 4 3 2 2" xfId="31012"/>
    <cellStyle name="RowTitles-Detail 2 3 4 3 2 2 2" xfId="31013"/>
    <cellStyle name="RowTitles-Detail 2 3 4 3 2 2 2 2" xfId="31014"/>
    <cellStyle name="RowTitles-Detail 2 3 4 3 2 2 3" xfId="31015"/>
    <cellStyle name="RowTitles-Detail 2 3 4 3 2 3" xfId="31016"/>
    <cellStyle name="RowTitles-Detail 2 3 4 3 2 3 2" xfId="31017"/>
    <cellStyle name="RowTitles-Detail 2 3 4 3 2 3 2 2" xfId="31018"/>
    <cellStyle name="RowTitles-Detail 2 3 4 3 2 4" xfId="31019"/>
    <cellStyle name="RowTitles-Detail 2 3 4 3 2 4 2" xfId="31020"/>
    <cellStyle name="RowTitles-Detail 2 3 4 3 2 5" xfId="31021"/>
    <cellStyle name="RowTitles-Detail 2 3 4 3 3" xfId="31022"/>
    <cellStyle name="RowTitles-Detail 2 3 4 3 3 2" xfId="31023"/>
    <cellStyle name="RowTitles-Detail 2 3 4 3 3 2 2" xfId="31024"/>
    <cellStyle name="RowTitles-Detail 2 3 4 3 3 2 2 2" xfId="31025"/>
    <cellStyle name="RowTitles-Detail 2 3 4 3 3 2 3" xfId="31026"/>
    <cellStyle name="RowTitles-Detail 2 3 4 3 3 3" xfId="31027"/>
    <cellStyle name="RowTitles-Detail 2 3 4 3 3 3 2" xfId="31028"/>
    <cellStyle name="RowTitles-Detail 2 3 4 3 3 3 2 2" xfId="31029"/>
    <cellStyle name="RowTitles-Detail 2 3 4 3 3 4" xfId="31030"/>
    <cellStyle name="RowTitles-Detail 2 3 4 3 3 4 2" xfId="31031"/>
    <cellStyle name="RowTitles-Detail 2 3 4 3 3 5" xfId="31032"/>
    <cellStyle name="RowTitles-Detail 2 3 4 3 4" xfId="31033"/>
    <cellStyle name="RowTitles-Detail 2 3 4 3 4 2" xfId="31034"/>
    <cellStyle name="RowTitles-Detail 2 3 4 3 5" xfId="31035"/>
    <cellStyle name="RowTitles-Detail 2 3 4 3 5 2" xfId="31036"/>
    <cellStyle name="RowTitles-Detail 2 3 4 3 5 2 2" xfId="31037"/>
    <cellStyle name="RowTitles-Detail 2 3 4 3 5 3" xfId="31038"/>
    <cellStyle name="RowTitles-Detail 2 3 4 3 6" xfId="31039"/>
    <cellStyle name="RowTitles-Detail 2 3 4 3 6 2" xfId="31040"/>
    <cellStyle name="RowTitles-Detail 2 3 4 3 6 2 2" xfId="31041"/>
    <cellStyle name="RowTitles-Detail 2 3 4 3 7" xfId="31042"/>
    <cellStyle name="RowTitles-Detail 2 3 4 3 7 2" xfId="31043"/>
    <cellStyle name="RowTitles-Detail 2 3 4 3 8" xfId="31044"/>
    <cellStyle name="RowTitles-Detail 2 3 4 4" xfId="31045"/>
    <cellStyle name="RowTitles-Detail 2 3 4 4 2" xfId="31046"/>
    <cellStyle name="RowTitles-Detail 2 3 4 4 2 2" xfId="31047"/>
    <cellStyle name="RowTitles-Detail 2 3 4 4 2 2 2" xfId="31048"/>
    <cellStyle name="RowTitles-Detail 2 3 4 4 2 2 2 2" xfId="31049"/>
    <cellStyle name="RowTitles-Detail 2 3 4 4 2 2 3" xfId="31050"/>
    <cellStyle name="RowTitles-Detail 2 3 4 4 2 3" xfId="31051"/>
    <cellStyle name="RowTitles-Detail 2 3 4 4 2 3 2" xfId="31052"/>
    <cellStyle name="RowTitles-Detail 2 3 4 4 2 3 2 2" xfId="31053"/>
    <cellStyle name="RowTitles-Detail 2 3 4 4 2 4" xfId="31054"/>
    <cellStyle name="RowTitles-Detail 2 3 4 4 2 4 2" xfId="31055"/>
    <cellStyle name="RowTitles-Detail 2 3 4 4 2 5" xfId="31056"/>
    <cellStyle name="RowTitles-Detail 2 3 4 4 3" xfId="31057"/>
    <cellStyle name="RowTitles-Detail 2 3 4 4 3 2" xfId="31058"/>
    <cellStyle name="RowTitles-Detail 2 3 4 4 3 2 2" xfId="31059"/>
    <cellStyle name="RowTitles-Detail 2 3 4 4 3 2 2 2" xfId="31060"/>
    <cellStyle name="RowTitles-Detail 2 3 4 4 3 2 3" xfId="31061"/>
    <cellStyle name="RowTitles-Detail 2 3 4 4 3 3" xfId="31062"/>
    <cellStyle name="RowTitles-Detail 2 3 4 4 3 3 2" xfId="31063"/>
    <cellStyle name="RowTitles-Detail 2 3 4 4 3 3 2 2" xfId="31064"/>
    <cellStyle name="RowTitles-Detail 2 3 4 4 3 4" xfId="31065"/>
    <cellStyle name="RowTitles-Detail 2 3 4 4 3 4 2" xfId="31066"/>
    <cellStyle name="RowTitles-Detail 2 3 4 4 3 5" xfId="31067"/>
    <cellStyle name="RowTitles-Detail 2 3 4 4 4" xfId="31068"/>
    <cellStyle name="RowTitles-Detail 2 3 4 4 4 2" xfId="31069"/>
    <cellStyle name="RowTitles-Detail 2 3 4 4 4 2 2" xfId="31070"/>
    <cellStyle name="RowTitles-Detail 2 3 4 4 4 3" xfId="31071"/>
    <cellStyle name="RowTitles-Detail 2 3 4 4 5" xfId="31072"/>
    <cellStyle name="RowTitles-Detail 2 3 4 4 5 2" xfId="31073"/>
    <cellStyle name="RowTitles-Detail 2 3 4 4 5 2 2" xfId="31074"/>
    <cellStyle name="RowTitles-Detail 2 3 4 4 6" xfId="31075"/>
    <cellStyle name="RowTitles-Detail 2 3 4 4 6 2" xfId="31076"/>
    <cellStyle name="RowTitles-Detail 2 3 4 4 7" xfId="31077"/>
    <cellStyle name="RowTitles-Detail 2 3 4 5" xfId="31078"/>
    <cellStyle name="RowTitles-Detail 2 3 4 5 2" xfId="31079"/>
    <cellStyle name="RowTitles-Detail 2 3 4 5 2 2" xfId="31080"/>
    <cellStyle name="RowTitles-Detail 2 3 4 5 2 2 2" xfId="31081"/>
    <cellStyle name="RowTitles-Detail 2 3 4 5 2 2 2 2" xfId="31082"/>
    <cellStyle name="RowTitles-Detail 2 3 4 5 2 2 3" xfId="31083"/>
    <cellStyle name="RowTitles-Detail 2 3 4 5 2 3" xfId="31084"/>
    <cellStyle name="RowTitles-Detail 2 3 4 5 2 3 2" xfId="31085"/>
    <cellStyle name="RowTitles-Detail 2 3 4 5 2 3 2 2" xfId="31086"/>
    <cellStyle name="RowTitles-Detail 2 3 4 5 2 4" xfId="31087"/>
    <cellStyle name="RowTitles-Detail 2 3 4 5 2 4 2" xfId="31088"/>
    <cellStyle name="RowTitles-Detail 2 3 4 5 2 5" xfId="31089"/>
    <cellStyle name="RowTitles-Detail 2 3 4 5 3" xfId="31090"/>
    <cellStyle name="RowTitles-Detail 2 3 4 5 3 2" xfId="31091"/>
    <cellStyle name="RowTitles-Detail 2 3 4 5 3 2 2" xfId="31092"/>
    <cellStyle name="RowTitles-Detail 2 3 4 5 3 2 2 2" xfId="31093"/>
    <cellStyle name="RowTitles-Detail 2 3 4 5 3 2 3" xfId="31094"/>
    <cellStyle name="RowTitles-Detail 2 3 4 5 3 3" xfId="31095"/>
    <cellStyle name="RowTitles-Detail 2 3 4 5 3 3 2" xfId="31096"/>
    <cellStyle name="RowTitles-Detail 2 3 4 5 3 3 2 2" xfId="31097"/>
    <cellStyle name="RowTitles-Detail 2 3 4 5 3 4" xfId="31098"/>
    <cellStyle name="RowTitles-Detail 2 3 4 5 3 4 2" xfId="31099"/>
    <cellStyle name="RowTitles-Detail 2 3 4 5 3 5" xfId="31100"/>
    <cellStyle name="RowTitles-Detail 2 3 4 5 4" xfId="31101"/>
    <cellStyle name="RowTitles-Detail 2 3 4 5 4 2" xfId="31102"/>
    <cellStyle name="RowTitles-Detail 2 3 4 5 4 2 2" xfId="31103"/>
    <cellStyle name="RowTitles-Detail 2 3 4 5 4 3" xfId="31104"/>
    <cellStyle name="RowTitles-Detail 2 3 4 5 5" xfId="31105"/>
    <cellStyle name="RowTitles-Detail 2 3 4 5 5 2" xfId="31106"/>
    <cellStyle name="RowTitles-Detail 2 3 4 5 5 2 2" xfId="31107"/>
    <cellStyle name="RowTitles-Detail 2 3 4 5 6" xfId="31108"/>
    <cellStyle name="RowTitles-Detail 2 3 4 5 6 2" xfId="31109"/>
    <cellStyle name="RowTitles-Detail 2 3 4 5 7" xfId="31110"/>
    <cellStyle name="RowTitles-Detail 2 3 4 6" xfId="31111"/>
    <cellStyle name="RowTitles-Detail 2 3 4 6 2" xfId="31112"/>
    <cellStyle name="RowTitles-Detail 2 3 4 6 2 2" xfId="31113"/>
    <cellStyle name="RowTitles-Detail 2 3 4 6 2 2 2" xfId="31114"/>
    <cellStyle name="RowTitles-Detail 2 3 4 6 2 2 2 2" xfId="31115"/>
    <cellStyle name="RowTitles-Detail 2 3 4 6 2 2 3" xfId="31116"/>
    <cellStyle name="RowTitles-Detail 2 3 4 6 2 3" xfId="31117"/>
    <cellStyle name="RowTitles-Detail 2 3 4 6 2 3 2" xfId="31118"/>
    <cellStyle name="RowTitles-Detail 2 3 4 6 2 3 2 2" xfId="31119"/>
    <cellStyle name="RowTitles-Detail 2 3 4 6 2 4" xfId="31120"/>
    <cellStyle name="RowTitles-Detail 2 3 4 6 2 4 2" xfId="31121"/>
    <cellStyle name="RowTitles-Detail 2 3 4 6 2 5" xfId="31122"/>
    <cellStyle name="RowTitles-Detail 2 3 4 6 3" xfId="31123"/>
    <cellStyle name="RowTitles-Detail 2 3 4 6 3 2" xfId="31124"/>
    <cellStyle name="RowTitles-Detail 2 3 4 6 3 2 2" xfId="31125"/>
    <cellStyle name="RowTitles-Detail 2 3 4 6 3 2 2 2" xfId="31126"/>
    <cellStyle name="RowTitles-Detail 2 3 4 6 3 2 3" xfId="31127"/>
    <cellStyle name="RowTitles-Detail 2 3 4 6 3 3" xfId="31128"/>
    <cellStyle name="RowTitles-Detail 2 3 4 6 3 3 2" xfId="31129"/>
    <cellStyle name="RowTitles-Detail 2 3 4 6 3 3 2 2" xfId="31130"/>
    <cellStyle name="RowTitles-Detail 2 3 4 6 3 4" xfId="31131"/>
    <cellStyle name="RowTitles-Detail 2 3 4 6 3 4 2" xfId="31132"/>
    <cellStyle name="RowTitles-Detail 2 3 4 6 3 5" xfId="31133"/>
    <cellStyle name="RowTitles-Detail 2 3 4 6 4" xfId="31134"/>
    <cellStyle name="RowTitles-Detail 2 3 4 6 4 2" xfId="31135"/>
    <cellStyle name="RowTitles-Detail 2 3 4 6 4 2 2" xfId="31136"/>
    <cellStyle name="RowTitles-Detail 2 3 4 6 4 3" xfId="31137"/>
    <cellStyle name="RowTitles-Detail 2 3 4 6 5" xfId="31138"/>
    <cellStyle name="RowTitles-Detail 2 3 4 6 5 2" xfId="31139"/>
    <cellStyle name="RowTitles-Detail 2 3 4 6 5 2 2" xfId="31140"/>
    <cellStyle name="RowTitles-Detail 2 3 4 6 6" xfId="31141"/>
    <cellStyle name="RowTitles-Detail 2 3 4 6 6 2" xfId="31142"/>
    <cellStyle name="RowTitles-Detail 2 3 4 6 7" xfId="31143"/>
    <cellStyle name="RowTitles-Detail 2 3 4 7" xfId="31144"/>
    <cellStyle name="RowTitles-Detail 2 3 4 7 2" xfId="31145"/>
    <cellStyle name="RowTitles-Detail 2 3 4 7 2 2" xfId="31146"/>
    <cellStyle name="RowTitles-Detail 2 3 4 7 2 2 2" xfId="31147"/>
    <cellStyle name="RowTitles-Detail 2 3 4 7 2 3" xfId="31148"/>
    <cellStyle name="RowTitles-Detail 2 3 4 7 3" xfId="31149"/>
    <cellStyle name="RowTitles-Detail 2 3 4 7 3 2" xfId="31150"/>
    <cellStyle name="RowTitles-Detail 2 3 4 7 3 2 2" xfId="31151"/>
    <cellStyle name="RowTitles-Detail 2 3 4 7 4" xfId="31152"/>
    <cellStyle name="RowTitles-Detail 2 3 4 7 4 2" xfId="31153"/>
    <cellStyle name="RowTitles-Detail 2 3 4 7 5" xfId="31154"/>
    <cellStyle name="RowTitles-Detail 2 3 4 8" xfId="31155"/>
    <cellStyle name="RowTitles-Detail 2 3 4 8 2" xfId="31156"/>
    <cellStyle name="RowTitles-Detail 2 3 4 9" xfId="31157"/>
    <cellStyle name="RowTitles-Detail 2 3 4 9 2" xfId="31158"/>
    <cellStyle name="RowTitles-Detail 2 3 4 9 2 2" xfId="31159"/>
    <cellStyle name="RowTitles-Detail 2 3 4_STUD aligned by INSTIT" xfId="31160"/>
    <cellStyle name="RowTitles-Detail 2 3 5" xfId="874"/>
    <cellStyle name="RowTitles-Detail 2 3 5 10" xfId="31161"/>
    <cellStyle name="RowTitles-Detail 2 3 5 2" xfId="875"/>
    <cellStyle name="RowTitles-Detail 2 3 5 2 2" xfId="31162"/>
    <cellStyle name="RowTitles-Detail 2 3 5 2 2 2" xfId="31163"/>
    <cellStyle name="RowTitles-Detail 2 3 5 2 2 2 2" xfId="31164"/>
    <cellStyle name="RowTitles-Detail 2 3 5 2 2 2 2 2" xfId="31165"/>
    <cellStyle name="RowTitles-Detail 2 3 5 2 2 2 3" xfId="31166"/>
    <cellStyle name="RowTitles-Detail 2 3 5 2 2 3" xfId="31167"/>
    <cellStyle name="RowTitles-Detail 2 3 5 2 2 3 2" xfId="31168"/>
    <cellStyle name="RowTitles-Detail 2 3 5 2 2 3 2 2" xfId="31169"/>
    <cellStyle name="RowTitles-Detail 2 3 5 2 2 4" xfId="31170"/>
    <cellStyle name="RowTitles-Detail 2 3 5 2 2 4 2" xfId="31171"/>
    <cellStyle name="RowTitles-Detail 2 3 5 2 2 5" xfId="31172"/>
    <cellStyle name="RowTitles-Detail 2 3 5 2 3" xfId="31173"/>
    <cellStyle name="RowTitles-Detail 2 3 5 2 3 2" xfId="31174"/>
    <cellStyle name="RowTitles-Detail 2 3 5 2 3 2 2" xfId="31175"/>
    <cellStyle name="RowTitles-Detail 2 3 5 2 3 2 2 2" xfId="31176"/>
    <cellStyle name="RowTitles-Detail 2 3 5 2 3 2 3" xfId="31177"/>
    <cellStyle name="RowTitles-Detail 2 3 5 2 3 3" xfId="31178"/>
    <cellStyle name="RowTitles-Detail 2 3 5 2 3 3 2" xfId="31179"/>
    <cellStyle name="RowTitles-Detail 2 3 5 2 3 3 2 2" xfId="31180"/>
    <cellStyle name="RowTitles-Detail 2 3 5 2 3 4" xfId="31181"/>
    <cellStyle name="RowTitles-Detail 2 3 5 2 3 4 2" xfId="31182"/>
    <cellStyle name="RowTitles-Detail 2 3 5 2 3 5" xfId="31183"/>
    <cellStyle name="RowTitles-Detail 2 3 5 2 4" xfId="31184"/>
    <cellStyle name="RowTitles-Detail 2 3 5 2 4 2" xfId="31185"/>
    <cellStyle name="RowTitles-Detail 2 3 5 2 5" xfId="31186"/>
    <cellStyle name="RowTitles-Detail 2 3 5 2 5 2" xfId="31187"/>
    <cellStyle name="RowTitles-Detail 2 3 5 2 5 2 2" xfId="31188"/>
    <cellStyle name="RowTitles-Detail 2 3 5 2 5 3" xfId="31189"/>
    <cellStyle name="RowTitles-Detail 2 3 5 2 6" xfId="31190"/>
    <cellStyle name="RowTitles-Detail 2 3 5 2 6 2" xfId="31191"/>
    <cellStyle name="RowTitles-Detail 2 3 5 2 6 2 2" xfId="31192"/>
    <cellStyle name="RowTitles-Detail 2 3 5 2 7" xfId="31193"/>
    <cellStyle name="RowTitles-Detail 2 3 5 2 7 2" xfId="31194"/>
    <cellStyle name="RowTitles-Detail 2 3 5 2 8" xfId="31195"/>
    <cellStyle name="RowTitles-Detail 2 3 5 2 9" xfId="31196"/>
    <cellStyle name="RowTitles-Detail 2 3 5 3" xfId="31197"/>
    <cellStyle name="RowTitles-Detail 2 3 5 3 2" xfId="31198"/>
    <cellStyle name="RowTitles-Detail 2 3 5 3 2 2" xfId="31199"/>
    <cellStyle name="RowTitles-Detail 2 3 5 3 2 2 2" xfId="31200"/>
    <cellStyle name="RowTitles-Detail 2 3 5 3 2 2 2 2" xfId="31201"/>
    <cellStyle name="RowTitles-Detail 2 3 5 3 2 2 3" xfId="31202"/>
    <cellStyle name="RowTitles-Detail 2 3 5 3 2 3" xfId="31203"/>
    <cellStyle name="RowTitles-Detail 2 3 5 3 2 3 2" xfId="31204"/>
    <cellStyle name="RowTitles-Detail 2 3 5 3 2 3 2 2" xfId="31205"/>
    <cellStyle name="RowTitles-Detail 2 3 5 3 2 4" xfId="31206"/>
    <cellStyle name="RowTitles-Detail 2 3 5 3 2 4 2" xfId="31207"/>
    <cellStyle name="RowTitles-Detail 2 3 5 3 2 5" xfId="31208"/>
    <cellStyle name="RowTitles-Detail 2 3 5 3 3" xfId="31209"/>
    <cellStyle name="RowTitles-Detail 2 3 5 3 3 2" xfId="31210"/>
    <cellStyle name="RowTitles-Detail 2 3 5 3 3 2 2" xfId="31211"/>
    <cellStyle name="RowTitles-Detail 2 3 5 3 3 2 2 2" xfId="31212"/>
    <cellStyle name="RowTitles-Detail 2 3 5 3 3 2 3" xfId="31213"/>
    <cellStyle name="RowTitles-Detail 2 3 5 3 3 3" xfId="31214"/>
    <cellStyle name="RowTitles-Detail 2 3 5 3 3 3 2" xfId="31215"/>
    <cellStyle name="RowTitles-Detail 2 3 5 3 3 3 2 2" xfId="31216"/>
    <cellStyle name="RowTitles-Detail 2 3 5 3 3 4" xfId="31217"/>
    <cellStyle name="RowTitles-Detail 2 3 5 3 3 4 2" xfId="31218"/>
    <cellStyle name="RowTitles-Detail 2 3 5 3 3 5" xfId="31219"/>
    <cellStyle name="RowTitles-Detail 2 3 5 3 4" xfId="31220"/>
    <cellStyle name="RowTitles-Detail 2 3 5 3 4 2" xfId="31221"/>
    <cellStyle name="RowTitles-Detail 2 3 5 3 5" xfId="31222"/>
    <cellStyle name="RowTitles-Detail 2 3 5 3 5 2" xfId="31223"/>
    <cellStyle name="RowTitles-Detail 2 3 5 3 5 2 2" xfId="31224"/>
    <cellStyle name="RowTitles-Detail 2 3 5 4" xfId="31225"/>
    <cellStyle name="RowTitles-Detail 2 3 5 4 2" xfId="31226"/>
    <cellStyle name="RowTitles-Detail 2 3 5 4 2 2" xfId="31227"/>
    <cellStyle name="RowTitles-Detail 2 3 5 4 2 2 2" xfId="31228"/>
    <cellStyle name="RowTitles-Detail 2 3 5 4 2 2 2 2" xfId="31229"/>
    <cellStyle name="RowTitles-Detail 2 3 5 4 2 2 3" xfId="31230"/>
    <cellStyle name="RowTitles-Detail 2 3 5 4 2 3" xfId="31231"/>
    <cellStyle name="RowTitles-Detail 2 3 5 4 2 3 2" xfId="31232"/>
    <cellStyle name="RowTitles-Detail 2 3 5 4 2 3 2 2" xfId="31233"/>
    <cellStyle name="RowTitles-Detail 2 3 5 4 2 4" xfId="31234"/>
    <cellStyle name="RowTitles-Detail 2 3 5 4 2 4 2" xfId="31235"/>
    <cellStyle name="RowTitles-Detail 2 3 5 4 2 5" xfId="31236"/>
    <cellStyle name="RowTitles-Detail 2 3 5 4 3" xfId="31237"/>
    <cellStyle name="RowTitles-Detail 2 3 5 4 3 2" xfId="31238"/>
    <cellStyle name="RowTitles-Detail 2 3 5 4 3 2 2" xfId="31239"/>
    <cellStyle name="RowTitles-Detail 2 3 5 4 3 2 2 2" xfId="31240"/>
    <cellStyle name="RowTitles-Detail 2 3 5 4 3 2 3" xfId="31241"/>
    <cellStyle name="RowTitles-Detail 2 3 5 4 3 3" xfId="31242"/>
    <cellStyle name="RowTitles-Detail 2 3 5 4 3 3 2" xfId="31243"/>
    <cellStyle name="RowTitles-Detail 2 3 5 4 3 3 2 2" xfId="31244"/>
    <cellStyle name="RowTitles-Detail 2 3 5 4 3 4" xfId="31245"/>
    <cellStyle name="RowTitles-Detail 2 3 5 4 3 4 2" xfId="31246"/>
    <cellStyle name="RowTitles-Detail 2 3 5 4 3 5" xfId="31247"/>
    <cellStyle name="RowTitles-Detail 2 3 5 4 4" xfId="31248"/>
    <cellStyle name="RowTitles-Detail 2 3 5 4 4 2" xfId="31249"/>
    <cellStyle name="RowTitles-Detail 2 3 5 4 4 2 2" xfId="31250"/>
    <cellStyle name="RowTitles-Detail 2 3 5 4 4 3" xfId="31251"/>
    <cellStyle name="RowTitles-Detail 2 3 5 4 5" xfId="31252"/>
    <cellStyle name="RowTitles-Detail 2 3 5 4 5 2" xfId="31253"/>
    <cellStyle name="RowTitles-Detail 2 3 5 4 5 2 2" xfId="31254"/>
    <cellStyle name="RowTitles-Detail 2 3 5 4 6" xfId="31255"/>
    <cellStyle name="RowTitles-Detail 2 3 5 4 6 2" xfId="31256"/>
    <cellStyle name="RowTitles-Detail 2 3 5 4 7" xfId="31257"/>
    <cellStyle name="RowTitles-Detail 2 3 5 5" xfId="31258"/>
    <cellStyle name="RowTitles-Detail 2 3 5 5 2" xfId="31259"/>
    <cellStyle name="RowTitles-Detail 2 3 5 5 2 2" xfId="31260"/>
    <cellStyle name="RowTitles-Detail 2 3 5 5 2 2 2" xfId="31261"/>
    <cellStyle name="RowTitles-Detail 2 3 5 5 2 2 2 2" xfId="31262"/>
    <cellStyle name="RowTitles-Detail 2 3 5 5 2 2 3" xfId="31263"/>
    <cellStyle name="RowTitles-Detail 2 3 5 5 2 3" xfId="31264"/>
    <cellStyle name="RowTitles-Detail 2 3 5 5 2 3 2" xfId="31265"/>
    <cellStyle name="RowTitles-Detail 2 3 5 5 2 3 2 2" xfId="31266"/>
    <cellStyle name="RowTitles-Detail 2 3 5 5 2 4" xfId="31267"/>
    <cellStyle name="RowTitles-Detail 2 3 5 5 2 4 2" xfId="31268"/>
    <cellStyle name="RowTitles-Detail 2 3 5 5 2 5" xfId="31269"/>
    <cellStyle name="RowTitles-Detail 2 3 5 5 3" xfId="31270"/>
    <cellStyle name="RowTitles-Detail 2 3 5 5 3 2" xfId="31271"/>
    <cellStyle name="RowTitles-Detail 2 3 5 5 3 2 2" xfId="31272"/>
    <cellStyle name="RowTitles-Detail 2 3 5 5 3 2 2 2" xfId="31273"/>
    <cellStyle name="RowTitles-Detail 2 3 5 5 3 2 3" xfId="31274"/>
    <cellStyle name="RowTitles-Detail 2 3 5 5 3 3" xfId="31275"/>
    <cellStyle name="RowTitles-Detail 2 3 5 5 3 3 2" xfId="31276"/>
    <cellStyle name="RowTitles-Detail 2 3 5 5 3 3 2 2" xfId="31277"/>
    <cellStyle name="RowTitles-Detail 2 3 5 5 3 4" xfId="31278"/>
    <cellStyle name="RowTitles-Detail 2 3 5 5 3 4 2" xfId="31279"/>
    <cellStyle name="RowTitles-Detail 2 3 5 5 3 5" xfId="31280"/>
    <cellStyle name="RowTitles-Detail 2 3 5 5 4" xfId="31281"/>
    <cellStyle name="RowTitles-Detail 2 3 5 5 4 2" xfId="31282"/>
    <cellStyle name="RowTitles-Detail 2 3 5 5 4 2 2" xfId="31283"/>
    <cellStyle name="RowTitles-Detail 2 3 5 5 4 3" xfId="31284"/>
    <cellStyle name="RowTitles-Detail 2 3 5 5 5" xfId="31285"/>
    <cellStyle name="RowTitles-Detail 2 3 5 5 5 2" xfId="31286"/>
    <cellStyle name="RowTitles-Detail 2 3 5 5 5 2 2" xfId="31287"/>
    <cellStyle name="RowTitles-Detail 2 3 5 5 6" xfId="31288"/>
    <cellStyle name="RowTitles-Detail 2 3 5 5 6 2" xfId="31289"/>
    <cellStyle name="RowTitles-Detail 2 3 5 5 7" xfId="31290"/>
    <cellStyle name="RowTitles-Detail 2 3 5 6" xfId="31291"/>
    <cellStyle name="RowTitles-Detail 2 3 5 6 2" xfId="31292"/>
    <cellStyle name="RowTitles-Detail 2 3 5 6 2 2" xfId="31293"/>
    <cellStyle name="RowTitles-Detail 2 3 5 6 2 2 2" xfId="31294"/>
    <cellStyle name="RowTitles-Detail 2 3 5 6 2 2 2 2" xfId="31295"/>
    <cellStyle name="RowTitles-Detail 2 3 5 6 2 2 3" xfId="31296"/>
    <cellStyle name="RowTitles-Detail 2 3 5 6 2 3" xfId="31297"/>
    <cellStyle name="RowTitles-Detail 2 3 5 6 2 3 2" xfId="31298"/>
    <cellStyle name="RowTitles-Detail 2 3 5 6 2 3 2 2" xfId="31299"/>
    <cellStyle name="RowTitles-Detail 2 3 5 6 2 4" xfId="31300"/>
    <cellStyle name="RowTitles-Detail 2 3 5 6 2 4 2" xfId="31301"/>
    <cellStyle name="RowTitles-Detail 2 3 5 6 2 5" xfId="31302"/>
    <cellStyle name="RowTitles-Detail 2 3 5 6 3" xfId="31303"/>
    <cellStyle name="RowTitles-Detail 2 3 5 6 3 2" xfId="31304"/>
    <cellStyle name="RowTitles-Detail 2 3 5 6 3 2 2" xfId="31305"/>
    <cellStyle name="RowTitles-Detail 2 3 5 6 3 2 2 2" xfId="31306"/>
    <cellStyle name="RowTitles-Detail 2 3 5 6 3 2 3" xfId="31307"/>
    <cellStyle name="RowTitles-Detail 2 3 5 6 3 3" xfId="31308"/>
    <cellStyle name="RowTitles-Detail 2 3 5 6 3 3 2" xfId="31309"/>
    <cellStyle name="RowTitles-Detail 2 3 5 6 3 3 2 2" xfId="31310"/>
    <cellStyle name="RowTitles-Detail 2 3 5 6 3 4" xfId="31311"/>
    <cellStyle name="RowTitles-Detail 2 3 5 6 3 4 2" xfId="31312"/>
    <cellStyle name="RowTitles-Detail 2 3 5 6 3 5" xfId="31313"/>
    <cellStyle name="RowTitles-Detail 2 3 5 6 4" xfId="31314"/>
    <cellStyle name="RowTitles-Detail 2 3 5 6 4 2" xfId="31315"/>
    <cellStyle name="RowTitles-Detail 2 3 5 6 4 2 2" xfId="31316"/>
    <cellStyle name="RowTitles-Detail 2 3 5 6 4 3" xfId="31317"/>
    <cellStyle name="RowTitles-Detail 2 3 5 6 5" xfId="31318"/>
    <cellStyle name="RowTitles-Detail 2 3 5 6 5 2" xfId="31319"/>
    <cellStyle name="RowTitles-Detail 2 3 5 6 5 2 2" xfId="31320"/>
    <cellStyle name="RowTitles-Detail 2 3 5 6 6" xfId="31321"/>
    <cellStyle name="RowTitles-Detail 2 3 5 6 6 2" xfId="31322"/>
    <cellStyle name="RowTitles-Detail 2 3 5 6 7" xfId="31323"/>
    <cellStyle name="RowTitles-Detail 2 3 5 7" xfId="31324"/>
    <cellStyle name="RowTitles-Detail 2 3 5 7 2" xfId="31325"/>
    <cellStyle name="RowTitles-Detail 2 3 5 7 2 2" xfId="31326"/>
    <cellStyle name="RowTitles-Detail 2 3 5 7 2 2 2" xfId="31327"/>
    <cellStyle name="RowTitles-Detail 2 3 5 7 2 3" xfId="31328"/>
    <cellStyle name="RowTitles-Detail 2 3 5 7 3" xfId="31329"/>
    <cellStyle name="RowTitles-Detail 2 3 5 7 3 2" xfId="31330"/>
    <cellStyle name="RowTitles-Detail 2 3 5 7 3 2 2" xfId="31331"/>
    <cellStyle name="RowTitles-Detail 2 3 5 7 4" xfId="31332"/>
    <cellStyle name="RowTitles-Detail 2 3 5 7 4 2" xfId="31333"/>
    <cellStyle name="RowTitles-Detail 2 3 5 7 5" xfId="31334"/>
    <cellStyle name="RowTitles-Detail 2 3 5 8" xfId="31335"/>
    <cellStyle name="RowTitles-Detail 2 3 5 8 2" xfId="31336"/>
    <cellStyle name="RowTitles-Detail 2 3 5 8 2 2" xfId="31337"/>
    <cellStyle name="RowTitles-Detail 2 3 5 8 2 2 2" xfId="31338"/>
    <cellStyle name="RowTitles-Detail 2 3 5 8 2 3" xfId="31339"/>
    <cellStyle name="RowTitles-Detail 2 3 5 8 3" xfId="31340"/>
    <cellStyle name="RowTitles-Detail 2 3 5 8 3 2" xfId="31341"/>
    <cellStyle name="RowTitles-Detail 2 3 5 8 3 2 2" xfId="31342"/>
    <cellStyle name="RowTitles-Detail 2 3 5 8 4" xfId="31343"/>
    <cellStyle name="RowTitles-Detail 2 3 5 8 4 2" xfId="31344"/>
    <cellStyle name="RowTitles-Detail 2 3 5 8 5" xfId="31345"/>
    <cellStyle name="RowTitles-Detail 2 3 5 9" xfId="31346"/>
    <cellStyle name="RowTitles-Detail 2 3 5 9 2" xfId="31347"/>
    <cellStyle name="RowTitles-Detail 2 3 5 9 2 2" xfId="31348"/>
    <cellStyle name="RowTitles-Detail 2 3 5_STUD aligned by INSTIT" xfId="31349"/>
    <cellStyle name="RowTitles-Detail 2 3 6" xfId="876"/>
    <cellStyle name="RowTitles-Detail 2 3 6 10" xfId="31350"/>
    <cellStyle name="RowTitles-Detail 2 3 6 2" xfId="877"/>
    <cellStyle name="RowTitles-Detail 2 3 6 2 2" xfId="31351"/>
    <cellStyle name="RowTitles-Detail 2 3 6 2 2 2" xfId="31352"/>
    <cellStyle name="RowTitles-Detail 2 3 6 2 2 2 2" xfId="31353"/>
    <cellStyle name="RowTitles-Detail 2 3 6 2 2 2 2 2" xfId="31354"/>
    <cellStyle name="RowTitles-Detail 2 3 6 2 2 2 3" xfId="31355"/>
    <cellStyle name="RowTitles-Detail 2 3 6 2 2 3" xfId="31356"/>
    <cellStyle name="RowTitles-Detail 2 3 6 2 2 3 2" xfId="31357"/>
    <cellStyle name="RowTitles-Detail 2 3 6 2 2 3 2 2" xfId="31358"/>
    <cellStyle name="RowTitles-Detail 2 3 6 2 2 4" xfId="31359"/>
    <cellStyle name="RowTitles-Detail 2 3 6 2 2 4 2" xfId="31360"/>
    <cellStyle name="RowTitles-Detail 2 3 6 2 2 5" xfId="31361"/>
    <cellStyle name="RowTitles-Detail 2 3 6 2 3" xfId="31362"/>
    <cellStyle name="RowTitles-Detail 2 3 6 2 3 2" xfId="31363"/>
    <cellStyle name="RowTitles-Detail 2 3 6 2 3 2 2" xfId="31364"/>
    <cellStyle name="RowTitles-Detail 2 3 6 2 3 2 2 2" xfId="31365"/>
    <cellStyle name="RowTitles-Detail 2 3 6 2 3 2 3" xfId="31366"/>
    <cellStyle name="RowTitles-Detail 2 3 6 2 3 3" xfId="31367"/>
    <cellStyle name="RowTitles-Detail 2 3 6 2 3 3 2" xfId="31368"/>
    <cellStyle name="RowTitles-Detail 2 3 6 2 3 3 2 2" xfId="31369"/>
    <cellStyle name="RowTitles-Detail 2 3 6 2 3 4" xfId="31370"/>
    <cellStyle name="RowTitles-Detail 2 3 6 2 3 4 2" xfId="31371"/>
    <cellStyle name="RowTitles-Detail 2 3 6 2 3 5" xfId="31372"/>
    <cellStyle name="RowTitles-Detail 2 3 6 2 4" xfId="31373"/>
    <cellStyle name="RowTitles-Detail 2 3 6 2 4 2" xfId="31374"/>
    <cellStyle name="RowTitles-Detail 2 3 6 2 5" xfId="31375"/>
    <cellStyle name="RowTitles-Detail 2 3 6 2 5 2" xfId="31376"/>
    <cellStyle name="RowTitles-Detail 2 3 6 2 5 2 2" xfId="31377"/>
    <cellStyle name="RowTitles-Detail 2 3 6 2 5 3" xfId="31378"/>
    <cellStyle name="RowTitles-Detail 2 3 6 2 6" xfId="31379"/>
    <cellStyle name="RowTitles-Detail 2 3 6 2 6 2" xfId="31380"/>
    <cellStyle name="RowTitles-Detail 2 3 6 2 6 2 2" xfId="31381"/>
    <cellStyle name="RowTitles-Detail 2 3 6 2 7" xfId="31382"/>
    <cellStyle name="RowTitles-Detail 2 3 6 3" xfId="31383"/>
    <cellStyle name="RowTitles-Detail 2 3 6 3 2" xfId="31384"/>
    <cellStyle name="RowTitles-Detail 2 3 6 3 2 2" xfId="31385"/>
    <cellStyle name="RowTitles-Detail 2 3 6 3 2 2 2" xfId="31386"/>
    <cellStyle name="RowTitles-Detail 2 3 6 3 2 2 2 2" xfId="31387"/>
    <cellStyle name="RowTitles-Detail 2 3 6 3 2 2 3" xfId="31388"/>
    <cellStyle name="RowTitles-Detail 2 3 6 3 2 3" xfId="31389"/>
    <cellStyle name="RowTitles-Detail 2 3 6 3 2 3 2" xfId="31390"/>
    <cellStyle name="RowTitles-Detail 2 3 6 3 2 3 2 2" xfId="31391"/>
    <cellStyle name="RowTitles-Detail 2 3 6 3 2 4" xfId="31392"/>
    <cellStyle name="RowTitles-Detail 2 3 6 3 2 4 2" xfId="31393"/>
    <cellStyle name="RowTitles-Detail 2 3 6 3 2 5" xfId="31394"/>
    <cellStyle name="RowTitles-Detail 2 3 6 3 3" xfId="31395"/>
    <cellStyle name="RowTitles-Detail 2 3 6 3 3 2" xfId="31396"/>
    <cellStyle name="RowTitles-Detail 2 3 6 3 3 2 2" xfId="31397"/>
    <cellStyle name="RowTitles-Detail 2 3 6 3 3 2 2 2" xfId="31398"/>
    <cellStyle name="RowTitles-Detail 2 3 6 3 3 2 3" xfId="31399"/>
    <cellStyle name="RowTitles-Detail 2 3 6 3 3 3" xfId="31400"/>
    <cellStyle name="RowTitles-Detail 2 3 6 3 3 3 2" xfId="31401"/>
    <cellStyle name="RowTitles-Detail 2 3 6 3 3 3 2 2" xfId="31402"/>
    <cellStyle name="RowTitles-Detail 2 3 6 3 3 4" xfId="31403"/>
    <cellStyle name="RowTitles-Detail 2 3 6 3 3 4 2" xfId="31404"/>
    <cellStyle name="RowTitles-Detail 2 3 6 3 3 5" xfId="31405"/>
    <cellStyle name="RowTitles-Detail 2 3 6 3 4" xfId="31406"/>
    <cellStyle name="RowTitles-Detail 2 3 6 3 4 2" xfId="31407"/>
    <cellStyle name="RowTitles-Detail 2 3 6 3 5" xfId="31408"/>
    <cellStyle name="RowTitles-Detail 2 3 6 3 5 2" xfId="31409"/>
    <cellStyle name="RowTitles-Detail 2 3 6 3 5 2 2" xfId="31410"/>
    <cellStyle name="RowTitles-Detail 2 3 6 3 6" xfId="31411"/>
    <cellStyle name="RowTitles-Detail 2 3 6 3 6 2" xfId="31412"/>
    <cellStyle name="RowTitles-Detail 2 3 6 3 7" xfId="31413"/>
    <cellStyle name="RowTitles-Detail 2 3 6 4" xfId="31414"/>
    <cellStyle name="RowTitles-Detail 2 3 6 4 2" xfId="31415"/>
    <cellStyle name="RowTitles-Detail 2 3 6 4 2 2" xfId="31416"/>
    <cellStyle name="RowTitles-Detail 2 3 6 4 2 2 2" xfId="31417"/>
    <cellStyle name="RowTitles-Detail 2 3 6 4 2 2 2 2" xfId="31418"/>
    <cellStyle name="RowTitles-Detail 2 3 6 4 2 2 3" xfId="31419"/>
    <cellStyle name="RowTitles-Detail 2 3 6 4 2 3" xfId="31420"/>
    <cellStyle name="RowTitles-Detail 2 3 6 4 2 3 2" xfId="31421"/>
    <cellStyle name="RowTitles-Detail 2 3 6 4 2 3 2 2" xfId="31422"/>
    <cellStyle name="RowTitles-Detail 2 3 6 4 2 4" xfId="31423"/>
    <cellStyle name="RowTitles-Detail 2 3 6 4 2 4 2" xfId="31424"/>
    <cellStyle name="RowTitles-Detail 2 3 6 4 2 5" xfId="31425"/>
    <cellStyle name="RowTitles-Detail 2 3 6 4 3" xfId="31426"/>
    <cellStyle name="RowTitles-Detail 2 3 6 4 3 2" xfId="31427"/>
    <cellStyle name="RowTitles-Detail 2 3 6 4 3 2 2" xfId="31428"/>
    <cellStyle name="RowTitles-Detail 2 3 6 4 3 2 2 2" xfId="31429"/>
    <cellStyle name="RowTitles-Detail 2 3 6 4 3 2 3" xfId="31430"/>
    <cellStyle name="RowTitles-Detail 2 3 6 4 3 3" xfId="31431"/>
    <cellStyle name="RowTitles-Detail 2 3 6 4 3 3 2" xfId="31432"/>
    <cellStyle name="RowTitles-Detail 2 3 6 4 3 3 2 2" xfId="31433"/>
    <cellStyle name="RowTitles-Detail 2 3 6 4 3 4" xfId="31434"/>
    <cellStyle name="RowTitles-Detail 2 3 6 4 3 4 2" xfId="31435"/>
    <cellStyle name="RowTitles-Detail 2 3 6 4 3 5" xfId="31436"/>
    <cellStyle name="RowTitles-Detail 2 3 6 4 4" xfId="31437"/>
    <cellStyle name="RowTitles-Detail 2 3 6 4 4 2" xfId="31438"/>
    <cellStyle name="RowTitles-Detail 2 3 6 4 5" xfId="31439"/>
    <cellStyle name="RowTitles-Detail 2 3 6 4 5 2" xfId="31440"/>
    <cellStyle name="RowTitles-Detail 2 3 6 4 5 2 2" xfId="31441"/>
    <cellStyle name="RowTitles-Detail 2 3 6 4 5 3" xfId="31442"/>
    <cellStyle name="RowTitles-Detail 2 3 6 4 6" xfId="31443"/>
    <cellStyle name="RowTitles-Detail 2 3 6 4 6 2" xfId="31444"/>
    <cellStyle name="RowTitles-Detail 2 3 6 4 6 2 2" xfId="31445"/>
    <cellStyle name="RowTitles-Detail 2 3 6 4 7" xfId="31446"/>
    <cellStyle name="RowTitles-Detail 2 3 6 4 7 2" xfId="31447"/>
    <cellStyle name="RowTitles-Detail 2 3 6 4 8" xfId="31448"/>
    <cellStyle name="RowTitles-Detail 2 3 6 5" xfId="31449"/>
    <cellStyle name="RowTitles-Detail 2 3 6 5 2" xfId="31450"/>
    <cellStyle name="RowTitles-Detail 2 3 6 5 2 2" xfId="31451"/>
    <cellStyle name="RowTitles-Detail 2 3 6 5 2 2 2" xfId="31452"/>
    <cellStyle name="RowTitles-Detail 2 3 6 5 2 2 2 2" xfId="31453"/>
    <cellStyle name="RowTitles-Detail 2 3 6 5 2 2 3" xfId="31454"/>
    <cellStyle name="RowTitles-Detail 2 3 6 5 2 3" xfId="31455"/>
    <cellStyle name="RowTitles-Detail 2 3 6 5 2 3 2" xfId="31456"/>
    <cellStyle name="RowTitles-Detail 2 3 6 5 2 3 2 2" xfId="31457"/>
    <cellStyle name="RowTitles-Detail 2 3 6 5 2 4" xfId="31458"/>
    <cellStyle name="RowTitles-Detail 2 3 6 5 2 4 2" xfId="31459"/>
    <cellStyle name="RowTitles-Detail 2 3 6 5 2 5" xfId="31460"/>
    <cellStyle name="RowTitles-Detail 2 3 6 5 3" xfId="31461"/>
    <cellStyle name="RowTitles-Detail 2 3 6 5 3 2" xfId="31462"/>
    <cellStyle name="RowTitles-Detail 2 3 6 5 3 2 2" xfId="31463"/>
    <cellStyle name="RowTitles-Detail 2 3 6 5 3 2 2 2" xfId="31464"/>
    <cellStyle name="RowTitles-Detail 2 3 6 5 3 2 3" xfId="31465"/>
    <cellStyle name="RowTitles-Detail 2 3 6 5 3 3" xfId="31466"/>
    <cellStyle name="RowTitles-Detail 2 3 6 5 3 3 2" xfId="31467"/>
    <cellStyle name="RowTitles-Detail 2 3 6 5 3 3 2 2" xfId="31468"/>
    <cellStyle name="RowTitles-Detail 2 3 6 5 3 4" xfId="31469"/>
    <cellStyle name="RowTitles-Detail 2 3 6 5 3 4 2" xfId="31470"/>
    <cellStyle name="RowTitles-Detail 2 3 6 5 3 5" xfId="31471"/>
    <cellStyle name="RowTitles-Detail 2 3 6 5 4" xfId="31472"/>
    <cellStyle name="RowTitles-Detail 2 3 6 5 4 2" xfId="31473"/>
    <cellStyle name="RowTitles-Detail 2 3 6 5 4 2 2" xfId="31474"/>
    <cellStyle name="RowTitles-Detail 2 3 6 5 4 3" xfId="31475"/>
    <cellStyle name="RowTitles-Detail 2 3 6 5 5" xfId="31476"/>
    <cellStyle name="RowTitles-Detail 2 3 6 5 5 2" xfId="31477"/>
    <cellStyle name="RowTitles-Detail 2 3 6 5 5 2 2" xfId="31478"/>
    <cellStyle name="RowTitles-Detail 2 3 6 5 6" xfId="31479"/>
    <cellStyle name="RowTitles-Detail 2 3 6 5 6 2" xfId="31480"/>
    <cellStyle name="RowTitles-Detail 2 3 6 5 7" xfId="31481"/>
    <cellStyle name="RowTitles-Detail 2 3 6 6" xfId="31482"/>
    <cellStyle name="RowTitles-Detail 2 3 6 6 2" xfId="31483"/>
    <cellStyle name="RowTitles-Detail 2 3 6 6 2 2" xfId="31484"/>
    <cellStyle name="RowTitles-Detail 2 3 6 6 2 2 2" xfId="31485"/>
    <cellStyle name="RowTitles-Detail 2 3 6 6 2 2 2 2" xfId="31486"/>
    <cellStyle name="RowTitles-Detail 2 3 6 6 2 2 3" xfId="31487"/>
    <cellStyle name="RowTitles-Detail 2 3 6 6 2 3" xfId="31488"/>
    <cellStyle name="RowTitles-Detail 2 3 6 6 2 3 2" xfId="31489"/>
    <cellStyle name="RowTitles-Detail 2 3 6 6 2 3 2 2" xfId="31490"/>
    <cellStyle name="RowTitles-Detail 2 3 6 6 2 4" xfId="31491"/>
    <cellStyle name="RowTitles-Detail 2 3 6 6 2 4 2" xfId="31492"/>
    <cellStyle name="RowTitles-Detail 2 3 6 6 2 5" xfId="31493"/>
    <cellStyle name="RowTitles-Detail 2 3 6 6 3" xfId="31494"/>
    <cellStyle name="RowTitles-Detail 2 3 6 6 3 2" xfId="31495"/>
    <cellStyle name="RowTitles-Detail 2 3 6 6 3 2 2" xfId="31496"/>
    <cellStyle name="RowTitles-Detail 2 3 6 6 3 2 2 2" xfId="31497"/>
    <cellStyle name="RowTitles-Detail 2 3 6 6 3 2 3" xfId="31498"/>
    <cellStyle name="RowTitles-Detail 2 3 6 6 3 3" xfId="31499"/>
    <cellStyle name="RowTitles-Detail 2 3 6 6 3 3 2" xfId="31500"/>
    <cellStyle name="RowTitles-Detail 2 3 6 6 3 3 2 2" xfId="31501"/>
    <cellStyle name="RowTitles-Detail 2 3 6 6 3 4" xfId="31502"/>
    <cellStyle name="RowTitles-Detail 2 3 6 6 3 4 2" xfId="31503"/>
    <cellStyle name="RowTitles-Detail 2 3 6 6 3 5" xfId="31504"/>
    <cellStyle name="RowTitles-Detail 2 3 6 6 4" xfId="31505"/>
    <cellStyle name="RowTitles-Detail 2 3 6 6 4 2" xfId="31506"/>
    <cellStyle name="RowTitles-Detail 2 3 6 6 4 2 2" xfId="31507"/>
    <cellStyle name="RowTitles-Detail 2 3 6 6 4 3" xfId="31508"/>
    <cellStyle name="RowTitles-Detail 2 3 6 6 5" xfId="31509"/>
    <cellStyle name="RowTitles-Detail 2 3 6 6 5 2" xfId="31510"/>
    <cellStyle name="RowTitles-Detail 2 3 6 6 5 2 2" xfId="31511"/>
    <cellStyle name="RowTitles-Detail 2 3 6 6 6" xfId="31512"/>
    <cellStyle name="RowTitles-Detail 2 3 6 6 6 2" xfId="31513"/>
    <cellStyle name="RowTitles-Detail 2 3 6 6 7" xfId="31514"/>
    <cellStyle name="RowTitles-Detail 2 3 6 7" xfId="31515"/>
    <cellStyle name="RowTitles-Detail 2 3 6 7 2" xfId="31516"/>
    <cellStyle name="RowTitles-Detail 2 3 6 7 2 2" xfId="31517"/>
    <cellStyle name="RowTitles-Detail 2 3 6 7 2 2 2" xfId="31518"/>
    <cellStyle name="RowTitles-Detail 2 3 6 7 2 3" xfId="31519"/>
    <cellStyle name="RowTitles-Detail 2 3 6 7 3" xfId="31520"/>
    <cellStyle name="RowTitles-Detail 2 3 6 7 3 2" xfId="31521"/>
    <cellStyle name="RowTitles-Detail 2 3 6 7 3 2 2" xfId="31522"/>
    <cellStyle name="RowTitles-Detail 2 3 6 7 4" xfId="31523"/>
    <cellStyle name="RowTitles-Detail 2 3 6 7 4 2" xfId="31524"/>
    <cellStyle name="RowTitles-Detail 2 3 6 7 5" xfId="31525"/>
    <cellStyle name="RowTitles-Detail 2 3 6 8" xfId="31526"/>
    <cellStyle name="RowTitles-Detail 2 3 6 8 2" xfId="31527"/>
    <cellStyle name="RowTitles-Detail 2 3 6 9" xfId="31528"/>
    <cellStyle name="RowTitles-Detail 2 3 6 9 2" xfId="31529"/>
    <cellStyle name="RowTitles-Detail 2 3 6 9 2 2" xfId="31530"/>
    <cellStyle name="RowTitles-Detail 2 3 6_STUD aligned by INSTIT" xfId="31531"/>
    <cellStyle name="RowTitles-Detail 2 3 7" xfId="878"/>
    <cellStyle name="RowTitles-Detail 2 3 7 2" xfId="31532"/>
    <cellStyle name="RowTitles-Detail 2 3 7 2 2" xfId="31533"/>
    <cellStyle name="RowTitles-Detail 2 3 7 2 2 2" xfId="31534"/>
    <cellStyle name="RowTitles-Detail 2 3 7 2 2 2 2" xfId="31535"/>
    <cellStyle name="RowTitles-Detail 2 3 7 2 2 3" xfId="31536"/>
    <cellStyle name="RowTitles-Detail 2 3 7 2 3" xfId="31537"/>
    <cellStyle name="RowTitles-Detail 2 3 7 2 3 2" xfId="31538"/>
    <cellStyle name="RowTitles-Detail 2 3 7 2 3 2 2" xfId="31539"/>
    <cellStyle name="RowTitles-Detail 2 3 7 2 4" xfId="31540"/>
    <cellStyle name="RowTitles-Detail 2 3 7 2 4 2" xfId="31541"/>
    <cellStyle name="RowTitles-Detail 2 3 7 2 5" xfId="31542"/>
    <cellStyle name="RowTitles-Detail 2 3 7 3" xfId="31543"/>
    <cellStyle name="RowTitles-Detail 2 3 7 3 2" xfId="31544"/>
    <cellStyle name="RowTitles-Detail 2 3 7 3 2 2" xfId="31545"/>
    <cellStyle name="RowTitles-Detail 2 3 7 3 2 2 2" xfId="31546"/>
    <cellStyle name="RowTitles-Detail 2 3 7 3 2 3" xfId="31547"/>
    <cellStyle name="RowTitles-Detail 2 3 7 3 3" xfId="31548"/>
    <cellStyle name="RowTitles-Detail 2 3 7 3 3 2" xfId="31549"/>
    <cellStyle name="RowTitles-Detail 2 3 7 3 3 2 2" xfId="31550"/>
    <cellStyle name="RowTitles-Detail 2 3 7 3 4" xfId="31551"/>
    <cellStyle name="RowTitles-Detail 2 3 7 3 4 2" xfId="31552"/>
    <cellStyle name="RowTitles-Detail 2 3 7 3 5" xfId="31553"/>
    <cellStyle name="RowTitles-Detail 2 3 7 4" xfId="31554"/>
    <cellStyle name="RowTitles-Detail 2 3 7 4 2" xfId="31555"/>
    <cellStyle name="RowTitles-Detail 2 3 7 5" xfId="31556"/>
    <cellStyle name="RowTitles-Detail 2 3 7 5 2" xfId="31557"/>
    <cellStyle name="RowTitles-Detail 2 3 7 5 2 2" xfId="31558"/>
    <cellStyle name="RowTitles-Detail 2 3 7 5 3" xfId="31559"/>
    <cellStyle name="RowTitles-Detail 2 3 7 6" xfId="31560"/>
    <cellStyle name="RowTitles-Detail 2 3 7 6 2" xfId="31561"/>
    <cellStyle name="RowTitles-Detail 2 3 7 6 2 2" xfId="31562"/>
    <cellStyle name="RowTitles-Detail 2 3 7 7" xfId="31563"/>
    <cellStyle name="RowTitles-Detail 2 3 8" xfId="879"/>
    <cellStyle name="RowTitles-Detail 2 3 8 2" xfId="31564"/>
    <cellStyle name="RowTitles-Detail 2 3 8 2 2" xfId="31565"/>
    <cellStyle name="RowTitles-Detail 2 3 8 2 2 2" xfId="31566"/>
    <cellStyle name="RowTitles-Detail 2 3 8 2 2 2 2" xfId="31567"/>
    <cellStyle name="RowTitles-Detail 2 3 8 2 2 3" xfId="31568"/>
    <cellStyle name="RowTitles-Detail 2 3 8 2 3" xfId="31569"/>
    <cellStyle name="RowTitles-Detail 2 3 8 2 3 2" xfId="31570"/>
    <cellStyle name="RowTitles-Detail 2 3 8 2 3 2 2" xfId="31571"/>
    <cellStyle name="RowTitles-Detail 2 3 8 2 4" xfId="31572"/>
    <cellStyle name="RowTitles-Detail 2 3 8 2 4 2" xfId="31573"/>
    <cellStyle name="RowTitles-Detail 2 3 8 2 5" xfId="31574"/>
    <cellStyle name="RowTitles-Detail 2 3 8 3" xfId="31575"/>
    <cellStyle name="RowTitles-Detail 2 3 8 3 2" xfId="31576"/>
    <cellStyle name="RowTitles-Detail 2 3 8 3 2 2" xfId="31577"/>
    <cellStyle name="RowTitles-Detail 2 3 8 3 2 2 2" xfId="31578"/>
    <cellStyle name="RowTitles-Detail 2 3 8 3 2 3" xfId="31579"/>
    <cellStyle name="RowTitles-Detail 2 3 8 3 3" xfId="31580"/>
    <cellStyle name="RowTitles-Detail 2 3 8 3 3 2" xfId="31581"/>
    <cellStyle name="RowTitles-Detail 2 3 8 3 3 2 2" xfId="31582"/>
    <cellStyle name="RowTitles-Detail 2 3 8 3 4" xfId="31583"/>
    <cellStyle name="RowTitles-Detail 2 3 8 3 4 2" xfId="31584"/>
    <cellStyle name="RowTitles-Detail 2 3 8 3 5" xfId="31585"/>
    <cellStyle name="RowTitles-Detail 2 3 8 4" xfId="31586"/>
    <cellStyle name="RowTitles-Detail 2 3 8 4 2" xfId="31587"/>
    <cellStyle name="RowTitles-Detail 2 3 8 5" xfId="31588"/>
    <cellStyle name="RowTitles-Detail 2 3 8 5 2" xfId="31589"/>
    <cellStyle name="RowTitles-Detail 2 3 8 5 2 2" xfId="31590"/>
    <cellStyle name="RowTitles-Detail 2 3 8 6" xfId="31591"/>
    <cellStyle name="RowTitles-Detail 2 3 8 6 2" xfId="31592"/>
    <cellStyle name="RowTitles-Detail 2 3 8 7" xfId="31593"/>
    <cellStyle name="RowTitles-Detail 2 3 8 8" xfId="31594"/>
    <cellStyle name="RowTitles-Detail 2 3 9" xfId="31595"/>
    <cellStyle name="RowTitles-Detail 2 3 9 2" xfId="31596"/>
    <cellStyle name="RowTitles-Detail 2 3 9 2 2" xfId="31597"/>
    <cellStyle name="RowTitles-Detail 2 3 9 2 2 2" xfId="31598"/>
    <cellStyle name="RowTitles-Detail 2 3 9 2 2 2 2" xfId="31599"/>
    <cellStyle name="RowTitles-Detail 2 3 9 2 2 3" xfId="31600"/>
    <cellStyle name="RowTitles-Detail 2 3 9 2 3" xfId="31601"/>
    <cellStyle name="RowTitles-Detail 2 3 9 2 3 2" xfId="31602"/>
    <cellStyle name="RowTitles-Detail 2 3 9 2 3 2 2" xfId="31603"/>
    <cellStyle name="RowTitles-Detail 2 3 9 2 4" xfId="31604"/>
    <cellStyle name="RowTitles-Detail 2 3 9 2 4 2" xfId="31605"/>
    <cellStyle name="RowTitles-Detail 2 3 9 2 5" xfId="31606"/>
    <cellStyle name="RowTitles-Detail 2 3 9 3" xfId="31607"/>
    <cellStyle name="RowTitles-Detail 2 3 9 3 2" xfId="31608"/>
    <cellStyle name="RowTitles-Detail 2 3 9 3 2 2" xfId="31609"/>
    <cellStyle name="RowTitles-Detail 2 3 9 3 2 2 2" xfId="31610"/>
    <cellStyle name="RowTitles-Detail 2 3 9 3 2 3" xfId="31611"/>
    <cellStyle name="RowTitles-Detail 2 3 9 3 3" xfId="31612"/>
    <cellStyle name="RowTitles-Detail 2 3 9 3 3 2" xfId="31613"/>
    <cellStyle name="RowTitles-Detail 2 3 9 3 3 2 2" xfId="31614"/>
    <cellStyle name="RowTitles-Detail 2 3 9 3 4" xfId="31615"/>
    <cellStyle name="RowTitles-Detail 2 3 9 3 4 2" xfId="31616"/>
    <cellStyle name="RowTitles-Detail 2 3 9 3 5" xfId="31617"/>
    <cellStyle name="RowTitles-Detail 2 3 9 4" xfId="31618"/>
    <cellStyle name="RowTitles-Detail 2 3 9 4 2" xfId="31619"/>
    <cellStyle name="RowTitles-Detail 2 3 9 5" xfId="31620"/>
    <cellStyle name="RowTitles-Detail 2 3 9 5 2" xfId="31621"/>
    <cellStyle name="RowTitles-Detail 2 3 9 5 2 2" xfId="31622"/>
    <cellStyle name="RowTitles-Detail 2 3 9 5 3" xfId="31623"/>
    <cellStyle name="RowTitles-Detail 2 3 9 6" xfId="31624"/>
    <cellStyle name="RowTitles-Detail 2 3 9 6 2" xfId="31625"/>
    <cellStyle name="RowTitles-Detail 2 3 9 6 2 2" xfId="31626"/>
    <cellStyle name="RowTitles-Detail 2 3 9 7" xfId="31627"/>
    <cellStyle name="RowTitles-Detail 2 3 9 7 2" xfId="31628"/>
    <cellStyle name="RowTitles-Detail 2 3 9 8" xfId="31629"/>
    <cellStyle name="RowTitles-Detail 2 3_STUD aligned by INSTIT" xfId="31630"/>
    <cellStyle name="RowTitles-Detail 2 4" xfId="312"/>
    <cellStyle name="RowTitles-Detail 2 4 10" xfId="31631"/>
    <cellStyle name="RowTitles-Detail 2 4 10 2" xfId="31632"/>
    <cellStyle name="RowTitles-Detail 2 4 10 2 2" xfId="31633"/>
    <cellStyle name="RowTitles-Detail 2 4 10 2 2 2" xfId="31634"/>
    <cellStyle name="RowTitles-Detail 2 4 10 2 3" xfId="31635"/>
    <cellStyle name="RowTitles-Detail 2 4 10 3" xfId="31636"/>
    <cellStyle name="RowTitles-Detail 2 4 10 3 2" xfId="31637"/>
    <cellStyle name="RowTitles-Detail 2 4 10 3 2 2" xfId="31638"/>
    <cellStyle name="RowTitles-Detail 2 4 10 4" xfId="31639"/>
    <cellStyle name="RowTitles-Detail 2 4 10 4 2" xfId="31640"/>
    <cellStyle name="RowTitles-Detail 2 4 10 5" xfId="31641"/>
    <cellStyle name="RowTitles-Detail 2 4 11" xfId="31642"/>
    <cellStyle name="RowTitles-Detail 2 4 11 2" xfId="31643"/>
    <cellStyle name="RowTitles-Detail 2 4 12" xfId="31644"/>
    <cellStyle name="RowTitles-Detail 2 4 12 2" xfId="31645"/>
    <cellStyle name="RowTitles-Detail 2 4 12 2 2" xfId="31646"/>
    <cellStyle name="RowTitles-Detail 2 4 13" xfId="31647"/>
    <cellStyle name="RowTitles-Detail 2 4 2" xfId="880"/>
    <cellStyle name="RowTitles-Detail 2 4 2 10" xfId="31648"/>
    <cellStyle name="RowTitles-Detail 2 4 2 2" xfId="881"/>
    <cellStyle name="RowTitles-Detail 2 4 2 2 2" xfId="31649"/>
    <cellStyle name="RowTitles-Detail 2 4 2 2 2 2" xfId="31650"/>
    <cellStyle name="RowTitles-Detail 2 4 2 2 2 2 2" xfId="31651"/>
    <cellStyle name="RowTitles-Detail 2 4 2 2 2 2 2 2" xfId="31652"/>
    <cellStyle name="RowTitles-Detail 2 4 2 2 2 2 3" xfId="31653"/>
    <cellStyle name="RowTitles-Detail 2 4 2 2 2 3" xfId="31654"/>
    <cellStyle name="RowTitles-Detail 2 4 2 2 2 3 2" xfId="31655"/>
    <cellStyle name="RowTitles-Detail 2 4 2 2 2 3 2 2" xfId="31656"/>
    <cellStyle name="RowTitles-Detail 2 4 2 2 2 4" xfId="31657"/>
    <cellStyle name="RowTitles-Detail 2 4 2 2 2 4 2" xfId="31658"/>
    <cellStyle name="RowTitles-Detail 2 4 2 2 2 5" xfId="31659"/>
    <cellStyle name="RowTitles-Detail 2 4 2 2 3" xfId="31660"/>
    <cellStyle name="RowTitles-Detail 2 4 2 2 3 2" xfId="31661"/>
    <cellStyle name="RowTitles-Detail 2 4 2 2 3 2 2" xfId="31662"/>
    <cellStyle name="RowTitles-Detail 2 4 2 2 3 2 2 2" xfId="31663"/>
    <cellStyle name="RowTitles-Detail 2 4 2 2 3 2 3" xfId="31664"/>
    <cellStyle name="RowTitles-Detail 2 4 2 2 3 3" xfId="31665"/>
    <cellStyle name="RowTitles-Detail 2 4 2 2 3 3 2" xfId="31666"/>
    <cellStyle name="RowTitles-Detail 2 4 2 2 3 3 2 2" xfId="31667"/>
    <cellStyle name="RowTitles-Detail 2 4 2 2 3 4" xfId="31668"/>
    <cellStyle name="RowTitles-Detail 2 4 2 2 3 4 2" xfId="31669"/>
    <cellStyle name="RowTitles-Detail 2 4 2 2 3 5" xfId="31670"/>
    <cellStyle name="RowTitles-Detail 2 4 2 2 4" xfId="31671"/>
    <cellStyle name="RowTitles-Detail 2 4 2 2 4 2" xfId="31672"/>
    <cellStyle name="RowTitles-Detail 2 4 2 2 5" xfId="31673"/>
    <cellStyle name="RowTitles-Detail 2 4 2 2 5 2" xfId="31674"/>
    <cellStyle name="RowTitles-Detail 2 4 2 2 5 2 2" xfId="31675"/>
    <cellStyle name="RowTitles-Detail 2 4 2 2 6" xfId="31676"/>
    <cellStyle name="RowTitles-Detail 2 4 2 3" xfId="31677"/>
    <cellStyle name="RowTitles-Detail 2 4 2 3 2" xfId="31678"/>
    <cellStyle name="RowTitles-Detail 2 4 2 3 2 2" xfId="31679"/>
    <cellStyle name="RowTitles-Detail 2 4 2 3 2 2 2" xfId="31680"/>
    <cellStyle name="RowTitles-Detail 2 4 2 3 2 2 2 2" xfId="31681"/>
    <cellStyle name="RowTitles-Detail 2 4 2 3 2 2 3" xfId="31682"/>
    <cellStyle name="RowTitles-Detail 2 4 2 3 2 3" xfId="31683"/>
    <cellStyle name="RowTitles-Detail 2 4 2 3 2 3 2" xfId="31684"/>
    <cellStyle name="RowTitles-Detail 2 4 2 3 2 3 2 2" xfId="31685"/>
    <cellStyle name="RowTitles-Detail 2 4 2 3 2 4" xfId="31686"/>
    <cellStyle name="RowTitles-Detail 2 4 2 3 2 4 2" xfId="31687"/>
    <cellStyle name="RowTitles-Detail 2 4 2 3 2 5" xfId="31688"/>
    <cellStyle name="RowTitles-Detail 2 4 2 3 3" xfId="31689"/>
    <cellStyle name="RowTitles-Detail 2 4 2 3 3 2" xfId="31690"/>
    <cellStyle name="RowTitles-Detail 2 4 2 3 3 2 2" xfId="31691"/>
    <cellStyle name="RowTitles-Detail 2 4 2 3 3 2 2 2" xfId="31692"/>
    <cellStyle name="RowTitles-Detail 2 4 2 3 3 2 3" xfId="31693"/>
    <cellStyle name="RowTitles-Detail 2 4 2 3 3 3" xfId="31694"/>
    <cellStyle name="RowTitles-Detail 2 4 2 3 3 3 2" xfId="31695"/>
    <cellStyle name="RowTitles-Detail 2 4 2 3 3 3 2 2" xfId="31696"/>
    <cellStyle name="RowTitles-Detail 2 4 2 3 3 4" xfId="31697"/>
    <cellStyle name="RowTitles-Detail 2 4 2 3 3 4 2" xfId="31698"/>
    <cellStyle name="RowTitles-Detail 2 4 2 3 3 5" xfId="31699"/>
    <cellStyle name="RowTitles-Detail 2 4 2 3 4" xfId="31700"/>
    <cellStyle name="RowTitles-Detail 2 4 2 3 4 2" xfId="31701"/>
    <cellStyle name="RowTitles-Detail 2 4 2 3 5" xfId="31702"/>
    <cellStyle name="RowTitles-Detail 2 4 2 3 5 2" xfId="31703"/>
    <cellStyle name="RowTitles-Detail 2 4 2 3 5 2 2" xfId="31704"/>
    <cellStyle name="RowTitles-Detail 2 4 2 3 5 3" xfId="31705"/>
    <cellStyle name="RowTitles-Detail 2 4 2 3 6" xfId="31706"/>
    <cellStyle name="RowTitles-Detail 2 4 2 3 6 2" xfId="31707"/>
    <cellStyle name="RowTitles-Detail 2 4 2 3 6 2 2" xfId="31708"/>
    <cellStyle name="RowTitles-Detail 2 4 2 3 7" xfId="31709"/>
    <cellStyle name="RowTitles-Detail 2 4 2 3 7 2" xfId="31710"/>
    <cellStyle name="RowTitles-Detail 2 4 2 3 8" xfId="31711"/>
    <cellStyle name="RowTitles-Detail 2 4 2 4" xfId="31712"/>
    <cellStyle name="RowTitles-Detail 2 4 2 4 2" xfId="31713"/>
    <cellStyle name="RowTitles-Detail 2 4 2 4 2 2" xfId="31714"/>
    <cellStyle name="RowTitles-Detail 2 4 2 4 2 2 2" xfId="31715"/>
    <cellStyle name="RowTitles-Detail 2 4 2 4 2 2 2 2" xfId="31716"/>
    <cellStyle name="RowTitles-Detail 2 4 2 4 2 2 3" xfId="31717"/>
    <cellStyle name="RowTitles-Detail 2 4 2 4 2 3" xfId="31718"/>
    <cellStyle name="RowTitles-Detail 2 4 2 4 2 3 2" xfId="31719"/>
    <cellStyle name="RowTitles-Detail 2 4 2 4 2 3 2 2" xfId="31720"/>
    <cellStyle name="RowTitles-Detail 2 4 2 4 2 4" xfId="31721"/>
    <cellStyle name="RowTitles-Detail 2 4 2 4 2 4 2" xfId="31722"/>
    <cellStyle name="RowTitles-Detail 2 4 2 4 2 5" xfId="31723"/>
    <cellStyle name="RowTitles-Detail 2 4 2 4 3" xfId="31724"/>
    <cellStyle name="RowTitles-Detail 2 4 2 4 3 2" xfId="31725"/>
    <cellStyle name="RowTitles-Detail 2 4 2 4 3 2 2" xfId="31726"/>
    <cellStyle name="RowTitles-Detail 2 4 2 4 3 2 2 2" xfId="31727"/>
    <cellStyle name="RowTitles-Detail 2 4 2 4 3 2 3" xfId="31728"/>
    <cellStyle name="RowTitles-Detail 2 4 2 4 3 3" xfId="31729"/>
    <cellStyle name="RowTitles-Detail 2 4 2 4 3 3 2" xfId="31730"/>
    <cellStyle name="RowTitles-Detail 2 4 2 4 3 3 2 2" xfId="31731"/>
    <cellStyle name="RowTitles-Detail 2 4 2 4 3 4" xfId="31732"/>
    <cellStyle name="RowTitles-Detail 2 4 2 4 3 4 2" xfId="31733"/>
    <cellStyle name="RowTitles-Detail 2 4 2 4 3 5" xfId="31734"/>
    <cellStyle name="RowTitles-Detail 2 4 2 4 4" xfId="31735"/>
    <cellStyle name="RowTitles-Detail 2 4 2 4 4 2" xfId="31736"/>
    <cellStyle name="RowTitles-Detail 2 4 2 4 4 2 2" xfId="31737"/>
    <cellStyle name="RowTitles-Detail 2 4 2 4 4 3" xfId="31738"/>
    <cellStyle name="RowTitles-Detail 2 4 2 4 5" xfId="31739"/>
    <cellStyle name="RowTitles-Detail 2 4 2 4 5 2" xfId="31740"/>
    <cellStyle name="RowTitles-Detail 2 4 2 4 5 2 2" xfId="31741"/>
    <cellStyle name="RowTitles-Detail 2 4 2 4 6" xfId="31742"/>
    <cellStyle name="RowTitles-Detail 2 4 2 4 6 2" xfId="31743"/>
    <cellStyle name="RowTitles-Detail 2 4 2 4 7" xfId="31744"/>
    <cellStyle name="RowTitles-Detail 2 4 2 5" xfId="31745"/>
    <cellStyle name="RowTitles-Detail 2 4 2 5 2" xfId="31746"/>
    <cellStyle name="RowTitles-Detail 2 4 2 5 2 2" xfId="31747"/>
    <cellStyle name="RowTitles-Detail 2 4 2 5 2 2 2" xfId="31748"/>
    <cellStyle name="RowTitles-Detail 2 4 2 5 2 2 2 2" xfId="31749"/>
    <cellStyle name="RowTitles-Detail 2 4 2 5 2 2 3" xfId="31750"/>
    <cellStyle name="RowTitles-Detail 2 4 2 5 2 3" xfId="31751"/>
    <cellStyle name="RowTitles-Detail 2 4 2 5 2 3 2" xfId="31752"/>
    <cellStyle name="RowTitles-Detail 2 4 2 5 2 3 2 2" xfId="31753"/>
    <cellStyle name="RowTitles-Detail 2 4 2 5 2 4" xfId="31754"/>
    <cellStyle name="RowTitles-Detail 2 4 2 5 2 4 2" xfId="31755"/>
    <cellStyle name="RowTitles-Detail 2 4 2 5 2 5" xfId="31756"/>
    <cellStyle name="RowTitles-Detail 2 4 2 5 3" xfId="31757"/>
    <cellStyle name="RowTitles-Detail 2 4 2 5 3 2" xfId="31758"/>
    <cellStyle name="RowTitles-Detail 2 4 2 5 3 2 2" xfId="31759"/>
    <cellStyle name="RowTitles-Detail 2 4 2 5 3 2 2 2" xfId="31760"/>
    <cellStyle name="RowTitles-Detail 2 4 2 5 3 2 3" xfId="31761"/>
    <cellStyle name="RowTitles-Detail 2 4 2 5 3 3" xfId="31762"/>
    <cellStyle name="RowTitles-Detail 2 4 2 5 3 3 2" xfId="31763"/>
    <cellStyle name="RowTitles-Detail 2 4 2 5 3 3 2 2" xfId="31764"/>
    <cellStyle name="RowTitles-Detail 2 4 2 5 3 4" xfId="31765"/>
    <cellStyle name="RowTitles-Detail 2 4 2 5 3 4 2" xfId="31766"/>
    <cellStyle name="RowTitles-Detail 2 4 2 5 3 5" xfId="31767"/>
    <cellStyle name="RowTitles-Detail 2 4 2 5 4" xfId="31768"/>
    <cellStyle name="RowTitles-Detail 2 4 2 5 4 2" xfId="31769"/>
    <cellStyle name="RowTitles-Detail 2 4 2 5 4 2 2" xfId="31770"/>
    <cellStyle name="RowTitles-Detail 2 4 2 5 4 3" xfId="31771"/>
    <cellStyle name="RowTitles-Detail 2 4 2 5 5" xfId="31772"/>
    <cellStyle name="RowTitles-Detail 2 4 2 5 5 2" xfId="31773"/>
    <cellStyle name="RowTitles-Detail 2 4 2 5 5 2 2" xfId="31774"/>
    <cellStyle name="RowTitles-Detail 2 4 2 5 6" xfId="31775"/>
    <cellStyle name="RowTitles-Detail 2 4 2 5 6 2" xfId="31776"/>
    <cellStyle name="RowTitles-Detail 2 4 2 5 7" xfId="31777"/>
    <cellStyle name="RowTitles-Detail 2 4 2 6" xfId="31778"/>
    <cellStyle name="RowTitles-Detail 2 4 2 6 2" xfId="31779"/>
    <cellStyle name="RowTitles-Detail 2 4 2 6 2 2" xfId="31780"/>
    <cellStyle name="RowTitles-Detail 2 4 2 6 2 2 2" xfId="31781"/>
    <cellStyle name="RowTitles-Detail 2 4 2 6 2 2 2 2" xfId="31782"/>
    <cellStyle name="RowTitles-Detail 2 4 2 6 2 2 3" xfId="31783"/>
    <cellStyle name="RowTitles-Detail 2 4 2 6 2 3" xfId="31784"/>
    <cellStyle name="RowTitles-Detail 2 4 2 6 2 3 2" xfId="31785"/>
    <cellStyle name="RowTitles-Detail 2 4 2 6 2 3 2 2" xfId="31786"/>
    <cellStyle name="RowTitles-Detail 2 4 2 6 2 4" xfId="31787"/>
    <cellStyle name="RowTitles-Detail 2 4 2 6 2 4 2" xfId="31788"/>
    <cellStyle name="RowTitles-Detail 2 4 2 6 2 5" xfId="31789"/>
    <cellStyle name="RowTitles-Detail 2 4 2 6 3" xfId="31790"/>
    <cellStyle name="RowTitles-Detail 2 4 2 6 3 2" xfId="31791"/>
    <cellStyle name="RowTitles-Detail 2 4 2 6 3 2 2" xfId="31792"/>
    <cellStyle name="RowTitles-Detail 2 4 2 6 3 2 2 2" xfId="31793"/>
    <cellStyle name="RowTitles-Detail 2 4 2 6 3 2 3" xfId="31794"/>
    <cellStyle name="RowTitles-Detail 2 4 2 6 3 3" xfId="31795"/>
    <cellStyle name="RowTitles-Detail 2 4 2 6 3 3 2" xfId="31796"/>
    <cellStyle name="RowTitles-Detail 2 4 2 6 3 3 2 2" xfId="31797"/>
    <cellStyle name="RowTitles-Detail 2 4 2 6 3 4" xfId="31798"/>
    <cellStyle name="RowTitles-Detail 2 4 2 6 3 4 2" xfId="31799"/>
    <cellStyle name="RowTitles-Detail 2 4 2 6 3 5" xfId="31800"/>
    <cellStyle name="RowTitles-Detail 2 4 2 6 4" xfId="31801"/>
    <cellStyle name="RowTitles-Detail 2 4 2 6 4 2" xfId="31802"/>
    <cellStyle name="RowTitles-Detail 2 4 2 6 4 2 2" xfId="31803"/>
    <cellStyle name="RowTitles-Detail 2 4 2 6 4 3" xfId="31804"/>
    <cellStyle name="RowTitles-Detail 2 4 2 6 5" xfId="31805"/>
    <cellStyle name="RowTitles-Detail 2 4 2 6 5 2" xfId="31806"/>
    <cellStyle name="RowTitles-Detail 2 4 2 6 5 2 2" xfId="31807"/>
    <cellStyle name="RowTitles-Detail 2 4 2 6 6" xfId="31808"/>
    <cellStyle name="RowTitles-Detail 2 4 2 6 6 2" xfId="31809"/>
    <cellStyle name="RowTitles-Detail 2 4 2 6 7" xfId="31810"/>
    <cellStyle name="RowTitles-Detail 2 4 2 7" xfId="31811"/>
    <cellStyle name="RowTitles-Detail 2 4 2 7 2" xfId="31812"/>
    <cellStyle name="RowTitles-Detail 2 4 2 7 2 2" xfId="31813"/>
    <cellStyle name="RowTitles-Detail 2 4 2 7 2 2 2" xfId="31814"/>
    <cellStyle name="RowTitles-Detail 2 4 2 7 2 3" xfId="31815"/>
    <cellStyle name="RowTitles-Detail 2 4 2 7 3" xfId="31816"/>
    <cellStyle name="RowTitles-Detail 2 4 2 7 3 2" xfId="31817"/>
    <cellStyle name="RowTitles-Detail 2 4 2 7 3 2 2" xfId="31818"/>
    <cellStyle name="RowTitles-Detail 2 4 2 7 4" xfId="31819"/>
    <cellStyle name="RowTitles-Detail 2 4 2 7 4 2" xfId="31820"/>
    <cellStyle name="RowTitles-Detail 2 4 2 7 5" xfId="31821"/>
    <cellStyle name="RowTitles-Detail 2 4 2 8" xfId="31822"/>
    <cellStyle name="RowTitles-Detail 2 4 2 8 2" xfId="31823"/>
    <cellStyle name="RowTitles-Detail 2 4 2 9" xfId="31824"/>
    <cellStyle name="RowTitles-Detail 2 4 2 9 2" xfId="31825"/>
    <cellStyle name="RowTitles-Detail 2 4 2 9 2 2" xfId="31826"/>
    <cellStyle name="RowTitles-Detail 2 4 2_STUD aligned by INSTIT" xfId="31827"/>
    <cellStyle name="RowTitles-Detail 2 4 3" xfId="882"/>
    <cellStyle name="RowTitles-Detail 2 4 3 10" xfId="31828"/>
    <cellStyle name="RowTitles-Detail 2 4 3 2" xfId="883"/>
    <cellStyle name="RowTitles-Detail 2 4 3 2 2" xfId="31829"/>
    <cellStyle name="RowTitles-Detail 2 4 3 2 2 2" xfId="31830"/>
    <cellStyle name="RowTitles-Detail 2 4 3 2 2 2 2" xfId="31831"/>
    <cellStyle name="RowTitles-Detail 2 4 3 2 2 2 2 2" xfId="31832"/>
    <cellStyle name="RowTitles-Detail 2 4 3 2 2 2 3" xfId="31833"/>
    <cellStyle name="RowTitles-Detail 2 4 3 2 2 3" xfId="31834"/>
    <cellStyle name="RowTitles-Detail 2 4 3 2 2 3 2" xfId="31835"/>
    <cellStyle name="RowTitles-Detail 2 4 3 2 2 3 2 2" xfId="31836"/>
    <cellStyle name="RowTitles-Detail 2 4 3 2 2 4" xfId="31837"/>
    <cellStyle name="RowTitles-Detail 2 4 3 2 2 4 2" xfId="31838"/>
    <cellStyle name="RowTitles-Detail 2 4 3 2 2 5" xfId="31839"/>
    <cellStyle name="RowTitles-Detail 2 4 3 2 3" xfId="31840"/>
    <cellStyle name="RowTitles-Detail 2 4 3 2 3 2" xfId="31841"/>
    <cellStyle name="RowTitles-Detail 2 4 3 2 3 2 2" xfId="31842"/>
    <cellStyle name="RowTitles-Detail 2 4 3 2 3 2 2 2" xfId="31843"/>
    <cellStyle name="RowTitles-Detail 2 4 3 2 3 2 3" xfId="31844"/>
    <cellStyle name="RowTitles-Detail 2 4 3 2 3 3" xfId="31845"/>
    <cellStyle name="RowTitles-Detail 2 4 3 2 3 3 2" xfId="31846"/>
    <cellStyle name="RowTitles-Detail 2 4 3 2 3 3 2 2" xfId="31847"/>
    <cellStyle name="RowTitles-Detail 2 4 3 2 3 4" xfId="31848"/>
    <cellStyle name="RowTitles-Detail 2 4 3 2 3 4 2" xfId="31849"/>
    <cellStyle name="RowTitles-Detail 2 4 3 2 3 5" xfId="31850"/>
    <cellStyle name="RowTitles-Detail 2 4 3 2 4" xfId="31851"/>
    <cellStyle name="RowTitles-Detail 2 4 3 2 4 2" xfId="31852"/>
    <cellStyle name="RowTitles-Detail 2 4 3 2 5" xfId="31853"/>
    <cellStyle name="RowTitles-Detail 2 4 3 2 5 2" xfId="31854"/>
    <cellStyle name="RowTitles-Detail 2 4 3 2 5 2 2" xfId="31855"/>
    <cellStyle name="RowTitles-Detail 2 4 3 2 5 3" xfId="31856"/>
    <cellStyle name="RowTitles-Detail 2 4 3 2 6" xfId="31857"/>
    <cellStyle name="RowTitles-Detail 2 4 3 2 6 2" xfId="31858"/>
    <cellStyle name="RowTitles-Detail 2 4 3 2 6 2 2" xfId="31859"/>
    <cellStyle name="RowTitles-Detail 2 4 3 2 7" xfId="31860"/>
    <cellStyle name="RowTitles-Detail 2 4 3 2 7 2" xfId="31861"/>
    <cellStyle name="RowTitles-Detail 2 4 3 2 8" xfId="31862"/>
    <cellStyle name="RowTitles-Detail 2 4 3 2 9" xfId="31863"/>
    <cellStyle name="RowTitles-Detail 2 4 3 3" xfId="31864"/>
    <cellStyle name="RowTitles-Detail 2 4 3 3 2" xfId="31865"/>
    <cellStyle name="RowTitles-Detail 2 4 3 3 2 2" xfId="31866"/>
    <cellStyle name="RowTitles-Detail 2 4 3 3 2 2 2" xfId="31867"/>
    <cellStyle name="RowTitles-Detail 2 4 3 3 2 2 2 2" xfId="31868"/>
    <cellStyle name="RowTitles-Detail 2 4 3 3 2 2 3" xfId="31869"/>
    <cellStyle name="RowTitles-Detail 2 4 3 3 2 3" xfId="31870"/>
    <cellStyle name="RowTitles-Detail 2 4 3 3 2 3 2" xfId="31871"/>
    <cellStyle name="RowTitles-Detail 2 4 3 3 2 3 2 2" xfId="31872"/>
    <cellStyle name="RowTitles-Detail 2 4 3 3 2 4" xfId="31873"/>
    <cellStyle name="RowTitles-Detail 2 4 3 3 2 4 2" xfId="31874"/>
    <cellStyle name="RowTitles-Detail 2 4 3 3 2 5" xfId="31875"/>
    <cellStyle name="RowTitles-Detail 2 4 3 3 3" xfId="31876"/>
    <cellStyle name="RowTitles-Detail 2 4 3 3 3 2" xfId="31877"/>
    <cellStyle name="RowTitles-Detail 2 4 3 3 3 2 2" xfId="31878"/>
    <cellStyle name="RowTitles-Detail 2 4 3 3 3 2 2 2" xfId="31879"/>
    <cellStyle name="RowTitles-Detail 2 4 3 3 3 2 3" xfId="31880"/>
    <cellStyle name="RowTitles-Detail 2 4 3 3 3 3" xfId="31881"/>
    <cellStyle name="RowTitles-Detail 2 4 3 3 3 3 2" xfId="31882"/>
    <cellStyle name="RowTitles-Detail 2 4 3 3 3 3 2 2" xfId="31883"/>
    <cellStyle name="RowTitles-Detail 2 4 3 3 3 4" xfId="31884"/>
    <cellStyle name="RowTitles-Detail 2 4 3 3 3 4 2" xfId="31885"/>
    <cellStyle name="RowTitles-Detail 2 4 3 3 3 5" xfId="31886"/>
    <cellStyle name="RowTitles-Detail 2 4 3 3 4" xfId="31887"/>
    <cellStyle name="RowTitles-Detail 2 4 3 3 4 2" xfId="31888"/>
    <cellStyle name="RowTitles-Detail 2 4 3 3 5" xfId="31889"/>
    <cellStyle name="RowTitles-Detail 2 4 3 3 5 2" xfId="31890"/>
    <cellStyle name="RowTitles-Detail 2 4 3 3 5 2 2" xfId="31891"/>
    <cellStyle name="RowTitles-Detail 2 4 3 4" xfId="31892"/>
    <cellStyle name="RowTitles-Detail 2 4 3 4 2" xfId="31893"/>
    <cellStyle name="RowTitles-Detail 2 4 3 4 2 2" xfId="31894"/>
    <cellStyle name="RowTitles-Detail 2 4 3 4 2 2 2" xfId="31895"/>
    <cellStyle name="RowTitles-Detail 2 4 3 4 2 2 2 2" xfId="31896"/>
    <cellStyle name="RowTitles-Detail 2 4 3 4 2 2 3" xfId="31897"/>
    <cellStyle name="RowTitles-Detail 2 4 3 4 2 3" xfId="31898"/>
    <cellStyle name="RowTitles-Detail 2 4 3 4 2 3 2" xfId="31899"/>
    <cellStyle name="RowTitles-Detail 2 4 3 4 2 3 2 2" xfId="31900"/>
    <cellStyle name="RowTitles-Detail 2 4 3 4 2 4" xfId="31901"/>
    <cellStyle name="RowTitles-Detail 2 4 3 4 2 4 2" xfId="31902"/>
    <cellStyle name="RowTitles-Detail 2 4 3 4 2 5" xfId="31903"/>
    <cellStyle name="RowTitles-Detail 2 4 3 4 3" xfId="31904"/>
    <cellStyle name="RowTitles-Detail 2 4 3 4 3 2" xfId="31905"/>
    <cellStyle name="RowTitles-Detail 2 4 3 4 3 2 2" xfId="31906"/>
    <cellStyle name="RowTitles-Detail 2 4 3 4 3 2 2 2" xfId="31907"/>
    <cellStyle name="RowTitles-Detail 2 4 3 4 3 2 3" xfId="31908"/>
    <cellStyle name="RowTitles-Detail 2 4 3 4 3 3" xfId="31909"/>
    <cellStyle name="RowTitles-Detail 2 4 3 4 3 3 2" xfId="31910"/>
    <cellStyle name="RowTitles-Detail 2 4 3 4 3 3 2 2" xfId="31911"/>
    <cellStyle name="RowTitles-Detail 2 4 3 4 3 4" xfId="31912"/>
    <cellStyle name="RowTitles-Detail 2 4 3 4 3 4 2" xfId="31913"/>
    <cellStyle name="RowTitles-Detail 2 4 3 4 3 5" xfId="31914"/>
    <cellStyle name="RowTitles-Detail 2 4 3 4 4" xfId="31915"/>
    <cellStyle name="RowTitles-Detail 2 4 3 4 4 2" xfId="31916"/>
    <cellStyle name="RowTitles-Detail 2 4 3 4 4 2 2" xfId="31917"/>
    <cellStyle name="RowTitles-Detail 2 4 3 4 4 3" xfId="31918"/>
    <cellStyle name="RowTitles-Detail 2 4 3 4 5" xfId="31919"/>
    <cellStyle name="RowTitles-Detail 2 4 3 4 5 2" xfId="31920"/>
    <cellStyle name="RowTitles-Detail 2 4 3 4 5 2 2" xfId="31921"/>
    <cellStyle name="RowTitles-Detail 2 4 3 4 6" xfId="31922"/>
    <cellStyle name="RowTitles-Detail 2 4 3 4 6 2" xfId="31923"/>
    <cellStyle name="RowTitles-Detail 2 4 3 4 7" xfId="31924"/>
    <cellStyle name="RowTitles-Detail 2 4 3 5" xfId="31925"/>
    <cellStyle name="RowTitles-Detail 2 4 3 5 2" xfId="31926"/>
    <cellStyle name="RowTitles-Detail 2 4 3 5 2 2" xfId="31927"/>
    <cellStyle name="RowTitles-Detail 2 4 3 5 2 2 2" xfId="31928"/>
    <cellStyle name="RowTitles-Detail 2 4 3 5 2 2 2 2" xfId="31929"/>
    <cellStyle name="RowTitles-Detail 2 4 3 5 2 2 3" xfId="31930"/>
    <cellStyle name="RowTitles-Detail 2 4 3 5 2 3" xfId="31931"/>
    <cellStyle name="RowTitles-Detail 2 4 3 5 2 3 2" xfId="31932"/>
    <cellStyle name="RowTitles-Detail 2 4 3 5 2 3 2 2" xfId="31933"/>
    <cellStyle name="RowTitles-Detail 2 4 3 5 2 4" xfId="31934"/>
    <cellStyle name="RowTitles-Detail 2 4 3 5 2 4 2" xfId="31935"/>
    <cellStyle name="RowTitles-Detail 2 4 3 5 2 5" xfId="31936"/>
    <cellStyle name="RowTitles-Detail 2 4 3 5 3" xfId="31937"/>
    <cellStyle name="RowTitles-Detail 2 4 3 5 3 2" xfId="31938"/>
    <cellStyle name="RowTitles-Detail 2 4 3 5 3 2 2" xfId="31939"/>
    <cellStyle name="RowTitles-Detail 2 4 3 5 3 2 2 2" xfId="31940"/>
    <cellStyle name="RowTitles-Detail 2 4 3 5 3 2 3" xfId="31941"/>
    <cellStyle name="RowTitles-Detail 2 4 3 5 3 3" xfId="31942"/>
    <cellStyle name="RowTitles-Detail 2 4 3 5 3 3 2" xfId="31943"/>
    <cellStyle name="RowTitles-Detail 2 4 3 5 3 3 2 2" xfId="31944"/>
    <cellStyle name="RowTitles-Detail 2 4 3 5 3 4" xfId="31945"/>
    <cellStyle name="RowTitles-Detail 2 4 3 5 3 4 2" xfId="31946"/>
    <cellStyle name="RowTitles-Detail 2 4 3 5 3 5" xfId="31947"/>
    <cellStyle name="RowTitles-Detail 2 4 3 5 4" xfId="31948"/>
    <cellStyle name="RowTitles-Detail 2 4 3 5 4 2" xfId="31949"/>
    <cellStyle name="RowTitles-Detail 2 4 3 5 4 2 2" xfId="31950"/>
    <cellStyle name="RowTitles-Detail 2 4 3 5 4 3" xfId="31951"/>
    <cellStyle name="RowTitles-Detail 2 4 3 5 5" xfId="31952"/>
    <cellStyle name="RowTitles-Detail 2 4 3 5 5 2" xfId="31953"/>
    <cellStyle name="RowTitles-Detail 2 4 3 5 5 2 2" xfId="31954"/>
    <cellStyle name="RowTitles-Detail 2 4 3 5 6" xfId="31955"/>
    <cellStyle name="RowTitles-Detail 2 4 3 5 6 2" xfId="31956"/>
    <cellStyle name="RowTitles-Detail 2 4 3 5 7" xfId="31957"/>
    <cellStyle name="RowTitles-Detail 2 4 3 6" xfId="31958"/>
    <cellStyle name="RowTitles-Detail 2 4 3 6 2" xfId="31959"/>
    <cellStyle name="RowTitles-Detail 2 4 3 6 2 2" xfId="31960"/>
    <cellStyle name="RowTitles-Detail 2 4 3 6 2 2 2" xfId="31961"/>
    <cellStyle name="RowTitles-Detail 2 4 3 6 2 2 2 2" xfId="31962"/>
    <cellStyle name="RowTitles-Detail 2 4 3 6 2 2 3" xfId="31963"/>
    <cellStyle name="RowTitles-Detail 2 4 3 6 2 3" xfId="31964"/>
    <cellStyle name="RowTitles-Detail 2 4 3 6 2 3 2" xfId="31965"/>
    <cellStyle name="RowTitles-Detail 2 4 3 6 2 3 2 2" xfId="31966"/>
    <cellStyle name="RowTitles-Detail 2 4 3 6 2 4" xfId="31967"/>
    <cellStyle name="RowTitles-Detail 2 4 3 6 2 4 2" xfId="31968"/>
    <cellStyle name="RowTitles-Detail 2 4 3 6 2 5" xfId="31969"/>
    <cellStyle name="RowTitles-Detail 2 4 3 6 3" xfId="31970"/>
    <cellStyle name="RowTitles-Detail 2 4 3 6 3 2" xfId="31971"/>
    <cellStyle name="RowTitles-Detail 2 4 3 6 3 2 2" xfId="31972"/>
    <cellStyle name="RowTitles-Detail 2 4 3 6 3 2 2 2" xfId="31973"/>
    <cellStyle name="RowTitles-Detail 2 4 3 6 3 2 3" xfId="31974"/>
    <cellStyle name="RowTitles-Detail 2 4 3 6 3 3" xfId="31975"/>
    <cellStyle name="RowTitles-Detail 2 4 3 6 3 3 2" xfId="31976"/>
    <cellStyle name="RowTitles-Detail 2 4 3 6 3 3 2 2" xfId="31977"/>
    <cellStyle name="RowTitles-Detail 2 4 3 6 3 4" xfId="31978"/>
    <cellStyle name="RowTitles-Detail 2 4 3 6 3 4 2" xfId="31979"/>
    <cellStyle name="RowTitles-Detail 2 4 3 6 3 5" xfId="31980"/>
    <cellStyle name="RowTitles-Detail 2 4 3 6 4" xfId="31981"/>
    <cellStyle name="RowTitles-Detail 2 4 3 6 4 2" xfId="31982"/>
    <cellStyle name="RowTitles-Detail 2 4 3 6 4 2 2" xfId="31983"/>
    <cellStyle name="RowTitles-Detail 2 4 3 6 4 3" xfId="31984"/>
    <cellStyle name="RowTitles-Detail 2 4 3 6 5" xfId="31985"/>
    <cellStyle name="RowTitles-Detail 2 4 3 6 5 2" xfId="31986"/>
    <cellStyle name="RowTitles-Detail 2 4 3 6 5 2 2" xfId="31987"/>
    <cellStyle name="RowTitles-Detail 2 4 3 6 6" xfId="31988"/>
    <cellStyle name="RowTitles-Detail 2 4 3 6 6 2" xfId="31989"/>
    <cellStyle name="RowTitles-Detail 2 4 3 6 7" xfId="31990"/>
    <cellStyle name="RowTitles-Detail 2 4 3 7" xfId="31991"/>
    <cellStyle name="RowTitles-Detail 2 4 3 7 2" xfId="31992"/>
    <cellStyle name="RowTitles-Detail 2 4 3 7 2 2" xfId="31993"/>
    <cellStyle name="RowTitles-Detail 2 4 3 7 2 2 2" xfId="31994"/>
    <cellStyle name="RowTitles-Detail 2 4 3 7 2 3" xfId="31995"/>
    <cellStyle name="RowTitles-Detail 2 4 3 7 3" xfId="31996"/>
    <cellStyle name="RowTitles-Detail 2 4 3 7 3 2" xfId="31997"/>
    <cellStyle name="RowTitles-Detail 2 4 3 7 3 2 2" xfId="31998"/>
    <cellStyle name="RowTitles-Detail 2 4 3 7 4" xfId="31999"/>
    <cellStyle name="RowTitles-Detail 2 4 3 7 4 2" xfId="32000"/>
    <cellStyle name="RowTitles-Detail 2 4 3 7 5" xfId="32001"/>
    <cellStyle name="RowTitles-Detail 2 4 3 8" xfId="32002"/>
    <cellStyle name="RowTitles-Detail 2 4 3 8 2" xfId="32003"/>
    <cellStyle name="RowTitles-Detail 2 4 3 8 2 2" xfId="32004"/>
    <cellStyle name="RowTitles-Detail 2 4 3 8 2 2 2" xfId="32005"/>
    <cellStyle name="RowTitles-Detail 2 4 3 8 2 3" xfId="32006"/>
    <cellStyle name="RowTitles-Detail 2 4 3 8 3" xfId="32007"/>
    <cellStyle name="RowTitles-Detail 2 4 3 8 3 2" xfId="32008"/>
    <cellStyle name="RowTitles-Detail 2 4 3 8 3 2 2" xfId="32009"/>
    <cellStyle name="RowTitles-Detail 2 4 3 8 4" xfId="32010"/>
    <cellStyle name="RowTitles-Detail 2 4 3 8 4 2" xfId="32011"/>
    <cellStyle name="RowTitles-Detail 2 4 3 8 5" xfId="32012"/>
    <cellStyle name="RowTitles-Detail 2 4 3 9" xfId="32013"/>
    <cellStyle name="RowTitles-Detail 2 4 3 9 2" xfId="32014"/>
    <cellStyle name="RowTitles-Detail 2 4 3 9 2 2" xfId="32015"/>
    <cellStyle name="RowTitles-Detail 2 4 3_STUD aligned by INSTIT" xfId="32016"/>
    <cellStyle name="RowTitles-Detail 2 4 4" xfId="884"/>
    <cellStyle name="RowTitles-Detail 2 4 4 10" xfId="32017"/>
    <cellStyle name="RowTitles-Detail 2 4 4 2" xfId="885"/>
    <cellStyle name="RowTitles-Detail 2 4 4 2 2" xfId="32018"/>
    <cellStyle name="RowTitles-Detail 2 4 4 2 2 2" xfId="32019"/>
    <cellStyle name="RowTitles-Detail 2 4 4 2 2 2 2" xfId="32020"/>
    <cellStyle name="RowTitles-Detail 2 4 4 2 2 2 2 2" xfId="32021"/>
    <cellStyle name="RowTitles-Detail 2 4 4 2 2 2 3" xfId="32022"/>
    <cellStyle name="RowTitles-Detail 2 4 4 2 2 3" xfId="32023"/>
    <cellStyle name="RowTitles-Detail 2 4 4 2 2 3 2" xfId="32024"/>
    <cellStyle name="RowTitles-Detail 2 4 4 2 2 3 2 2" xfId="32025"/>
    <cellStyle name="RowTitles-Detail 2 4 4 2 2 4" xfId="32026"/>
    <cellStyle name="RowTitles-Detail 2 4 4 2 2 4 2" xfId="32027"/>
    <cellStyle name="RowTitles-Detail 2 4 4 2 2 5" xfId="32028"/>
    <cellStyle name="RowTitles-Detail 2 4 4 2 3" xfId="32029"/>
    <cellStyle name="RowTitles-Detail 2 4 4 2 3 2" xfId="32030"/>
    <cellStyle name="RowTitles-Detail 2 4 4 2 3 2 2" xfId="32031"/>
    <cellStyle name="RowTitles-Detail 2 4 4 2 3 2 2 2" xfId="32032"/>
    <cellStyle name="RowTitles-Detail 2 4 4 2 3 2 3" xfId="32033"/>
    <cellStyle name="RowTitles-Detail 2 4 4 2 3 3" xfId="32034"/>
    <cellStyle name="RowTitles-Detail 2 4 4 2 3 3 2" xfId="32035"/>
    <cellStyle name="RowTitles-Detail 2 4 4 2 3 3 2 2" xfId="32036"/>
    <cellStyle name="RowTitles-Detail 2 4 4 2 3 4" xfId="32037"/>
    <cellStyle name="RowTitles-Detail 2 4 4 2 3 4 2" xfId="32038"/>
    <cellStyle name="RowTitles-Detail 2 4 4 2 3 5" xfId="32039"/>
    <cellStyle name="RowTitles-Detail 2 4 4 2 4" xfId="32040"/>
    <cellStyle name="RowTitles-Detail 2 4 4 2 4 2" xfId="32041"/>
    <cellStyle name="RowTitles-Detail 2 4 4 2 5" xfId="32042"/>
    <cellStyle name="RowTitles-Detail 2 4 4 2 5 2" xfId="32043"/>
    <cellStyle name="RowTitles-Detail 2 4 4 2 5 2 2" xfId="32044"/>
    <cellStyle name="RowTitles-Detail 2 4 4 2 5 3" xfId="32045"/>
    <cellStyle name="RowTitles-Detail 2 4 4 2 6" xfId="32046"/>
    <cellStyle name="RowTitles-Detail 2 4 4 2 6 2" xfId="32047"/>
    <cellStyle name="RowTitles-Detail 2 4 4 2 6 2 2" xfId="32048"/>
    <cellStyle name="RowTitles-Detail 2 4 4 2 7" xfId="32049"/>
    <cellStyle name="RowTitles-Detail 2 4 4 3" xfId="32050"/>
    <cellStyle name="RowTitles-Detail 2 4 4 3 2" xfId="32051"/>
    <cellStyle name="RowTitles-Detail 2 4 4 3 2 2" xfId="32052"/>
    <cellStyle name="RowTitles-Detail 2 4 4 3 2 2 2" xfId="32053"/>
    <cellStyle name="RowTitles-Detail 2 4 4 3 2 2 2 2" xfId="32054"/>
    <cellStyle name="RowTitles-Detail 2 4 4 3 2 2 3" xfId="32055"/>
    <cellStyle name="RowTitles-Detail 2 4 4 3 2 3" xfId="32056"/>
    <cellStyle name="RowTitles-Detail 2 4 4 3 2 3 2" xfId="32057"/>
    <cellStyle name="RowTitles-Detail 2 4 4 3 2 3 2 2" xfId="32058"/>
    <cellStyle name="RowTitles-Detail 2 4 4 3 2 4" xfId="32059"/>
    <cellStyle name="RowTitles-Detail 2 4 4 3 2 4 2" xfId="32060"/>
    <cellStyle name="RowTitles-Detail 2 4 4 3 2 5" xfId="32061"/>
    <cellStyle name="RowTitles-Detail 2 4 4 3 3" xfId="32062"/>
    <cellStyle name="RowTitles-Detail 2 4 4 3 3 2" xfId="32063"/>
    <cellStyle name="RowTitles-Detail 2 4 4 3 3 2 2" xfId="32064"/>
    <cellStyle name="RowTitles-Detail 2 4 4 3 3 2 2 2" xfId="32065"/>
    <cellStyle name="RowTitles-Detail 2 4 4 3 3 2 3" xfId="32066"/>
    <cellStyle name="RowTitles-Detail 2 4 4 3 3 3" xfId="32067"/>
    <cellStyle name="RowTitles-Detail 2 4 4 3 3 3 2" xfId="32068"/>
    <cellStyle name="RowTitles-Detail 2 4 4 3 3 3 2 2" xfId="32069"/>
    <cellStyle name="RowTitles-Detail 2 4 4 3 3 4" xfId="32070"/>
    <cellStyle name="RowTitles-Detail 2 4 4 3 3 4 2" xfId="32071"/>
    <cellStyle name="RowTitles-Detail 2 4 4 3 3 5" xfId="32072"/>
    <cellStyle name="RowTitles-Detail 2 4 4 3 4" xfId="32073"/>
    <cellStyle name="RowTitles-Detail 2 4 4 3 4 2" xfId="32074"/>
    <cellStyle name="RowTitles-Detail 2 4 4 3 5" xfId="32075"/>
    <cellStyle name="RowTitles-Detail 2 4 4 3 5 2" xfId="32076"/>
    <cellStyle name="RowTitles-Detail 2 4 4 3 5 2 2" xfId="32077"/>
    <cellStyle name="RowTitles-Detail 2 4 4 3 6" xfId="32078"/>
    <cellStyle name="RowTitles-Detail 2 4 4 3 6 2" xfId="32079"/>
    <cellStyle name="RowTitles-Detail 2 4 4 3 7" xfId="32080"/>
    <cellStyle name="RowTitles-Detail 2 4 4 4" xfId="32081"/>
    <cellStyle name="RowTitles-Detail 2 4 4 4 2" xfId="32082"/>
    <cellStyle name="RowTitles-Detail 2 4 4 4 2 2" xfId="32083"/>
    <cellStyle name="RowTitles-Detail 2 4 4 4 2 2 2" xfId="32084"/>
    <cellStyle name="RowTitles-Detail 2 4 4 4 2 2 2 2" xfId="32085"/>
    <cellStyle name="RowTitles-Detail 2 4 4 4 2 2 3" xfId="32086"/>
    <cellStyle name="RowTitles-Detail 2 4 4 4 2 3" xfId="32087"/>
    <cellStyle name="RowTitles-Detail 2 4 4 4 2 3 2" xfId="32088"/>
    <cellStyle name="RowTitles-Detail 2 4 4 4 2 3 2 2" xfId="32089"/>
    <cellStyle name="RowTitles-Detail 2 4 4 4 2 4" xfId="32090"/>
    <cellStyle name="RowTitles-Detail 2 4 4 4 2 4 2" xfId="32091"/>
    <cellStyle name="RowTitles-Detail 2 4 4 4 2 5" xfId="32092"/>
    <cellStyle name="RowTitles-Detail 2 4 4 4 3" xfId="32093"/>
    <cellStyle name="RowTitles-Detail 2 4 4 4 3 2" xfId="32094"/>
    <cellStyle name="RowTitles-Detail 2 4 4 4 3 2 2" xfId="32095"/>
    <cellStyle name="RowTitles-Detail 2 4 4 4 3 2 2 2" xfId="32096"/>
    <cellStyle name="RowTitles-Detail 2 4 4 4 3 2 3" xfId="32097"/>
    <cellStyle name="RowTitles-Detail 2 4 4 4 3 3" xfId="32098"/>
    <cellStyle name="RowTitles-Detail 2 4 4 4 3 3 2" xfId="32099"/>
    <cellStyle name="RowTitles-Detail 2 4 4 4 3 3 2 2" xfId="32100"/>
    <cellStyle name="RowTitles-Detail 2 4 4 4 3 4" xfId="32101"/>
    <cellStyle name="RowTitles-Detail 2 4 4 4 3 4 2" xfId="32102"/>
    <cellStyle name="RowTitles-Detail 2 4 4 4 3 5" xfId="32103"/>
    <cellStyle name="RowTitles-Detail 2 4 4 4 4" xfId="32104"/>
    <cellStyle name="RowTitles-Detail 2 4 4 4 4 2" xfId="32105"/>
    <cellStyle name="RowTitles-Detail 2 4 4 4 5" xfId="32106"/>
    <cellStyle name="RowTitles-Detail 2 4 4 4 5 2" xfId="32107"/>
    <cellStyle name="RowTitles-Detail 2 4 4 4 5 2 2" xfId="32108"/>
    <cellStyle name="RowTitles-Detail 2 4 4 4 5 3" xfId="32109"/>
    <cellStyle name="RowTitles-Detail 2 4 4 4 6" xfId="32110"/>
    <cellStyle name="RowTitles-Detail 2 4 4 4 6 2" xfId="32111"/>
    <cellStyle name="RowTitles-Detail 2 4 4 4 6 2 2" xfId="32112"/>
    <cellStyle name="RowTitles-Detail 2 4 4 4 7" xfId="32113"/>
    <cellStyle name="RowTitles-Detail 2 4 4 4 7 2" xfId="32114"/>
    <cellStyle name="RowTitles-Detail 2 4 4 4 8" xfId="32115"/>
    <cellStyle name="RowTitles-Detail 2 4 4 5" xfId="32116"/>
    <cellStyle name="RowTitles-Detail 2 4 4 5 2" xfId="32117"/>
    <cellStyle name="RowTitles-Detail 2 4 4 5 2 2" xfId="32118"/>
    <cellStyle name="RowTitles-Detail 2 4 4 5 2 2 2" xfId="32119"/>
    <cellStyle name="RowTitles-Detail 2 4 4 5 2 2 2 2" xfId="32120"/>
    <cellStyle name="RowTitles-Detail 2 4 4 5 2 2 3" xfId="32121"/>
    <cellStyle name="RowTitles-Detail 2 4 4 5 2 3" xfId="32122"/>
    <cellStyle name="RowTitles-Detail 2 4 4 5 2 3 2" xfId="32123"/>
    <cellStyle name="RowTitles-Detail 2 4 4 5 2 3 2 2" xfId="32124"/>
    <cellStyle name="RowTitles-Detail 2 4 4 5 2 4" xfId="32125"/>
    <cellStyle name="RowTitles-Detail 2 4 4 5 2 4 2" xfId="32126"/>
    <cellStyle name="RowTitles-Detail 2 4 4 5 2 5" xfId="32127"/>
    <cellStyle name="RowTitles-Detail 2 4 4 5 3" xfId="32128"/>
    <cellStyle name="RowTitles-Detail 2 4 4 5 3 2" xfId="32129"/>
    <cellStyle name="RowTitles-Detail 2 4 4 5 3 2 2" xfId="32130"/>
    <cellStyle name="RowTitles-Detail 2 4 4 5 3 2 2 2" xfId="32131"/>
    <cellStyle name="RowTitles-Detail 2 4 4 5 3 2 3" xfId="32132"/>
    <cellStyle name="RowTitles-Detail 2 4 4 5 3 3" xfId="32133"/>
    <cellStyle name="RowTitles-Detail 2 4 4 5 3 3 2" xfId="32134"/>
    <cellStyle name="RowTitles-Detail 2 4 4 5 3 3 2 2" xfId="32135"/>
    <cellStyle name="RowTitles-Detail 2 4 4 5 3 4" xfId="32136"/>
    <cellStyle name="RowTitles-Detail 2 4 4 5 3 4 2" xfId="32137"/>
    <cellStyle name="RowTitles-Detail 2 4 4 5 3 5" xfId="32138"/>
    <cellStyle name="RowTitles-Detail 2 4 4 5 4" xfId="32139"/>
    <cellStyle name="RowTitles-Detail 2 4 4 5 4 2" xfId="32140"/>
    <cellStyle name="RowTitles-Detail 2 4 4 5 4 2 2" xfId="32141"/>
    <cellStyle name="RowTitles-Detail 2 4 4 5 4 3" xfId="32142"/>
    <cellStyle name="RowTitles-Detail 2 4 4 5 5" xfId="32143"/>
    <cellStyle name="RowTitles-Detail 2 4 4 5 5 2" xfId="32144"/>
    <cellStyle name="RowTitles-Detail 2 4 4 5 5 2 2" xfId="32145"/>
    <cellStyle name="RowTitles-Detail 2 4 4 5 6" xfId="32146"/>
    <cellStyle name="RowTitles-Detail 2 4 4 5 6 2" xfId="32147"/>
    <cellStyle name="RowTitles-Detail 2 4 4 5 7" xfId="32148"/>
    <cellStyle name="RowTitles-Detail 2 4 4 6" xfId="32149"/>
    <cellStyle name="RowTitles-Detail 2 4 4 6 2" xfId="32150"/>
    <cellStyle name="RowTitles-Detail 2 4 4 6 2 2" xfId="32151"/>
    <cellStyle name="RowTitles-Detail 2 4 4 6 2 2 2" xfId="32152"/>
    <cellStyle name="RowTitles-Detail 2 4 4 6 2 2 2 2" xfId="32153"/>
    <cellStyle name="RowTitles-Detail 2 4 4 6 2 2 3" xfId="32154"/>
    <cellStyle name="RowTitles-Detail 2 4 4 6 2 3" xfId="32155"/>
    <cellStyle name="RowTitles-Detail 2 4 4 6 2 3 2" xfId="32156"/>
    <cellStyle name="RowTitles-Detail 2 4 4 6 2 3 2 2" xfId="32157"/>
    <cellStyle name="RowTitles-Detail 2 4 4 6 2 4" xfId="32158"/>
    <cellStyle name="RowTitles-Detail 2 4 4 6 2 4 2" xfId="32159"/>
    <cellStyle name="RowTitles-Detail 2 4 4 6 2 5" xfId="32160"/>
    <cellStyle name="RowTitles-Detail 2 4 4 6 3" xfId="32161"/>
    <cellStyle name="RowTitles-Detail 2 4 4 6 3 2" xfId="32162"/>
    <cellStyle name="RowTitles-Detail 2 4 4 6 3 2 2" xfId="32163"/>
    <cellStyle name="RowTitles-Detail 2 4 4 6 3 2 2 2" xfId="32164"/>
    <cellStyle name="RowTitles-Detail 2 4 4 6 3 2 3" xfId="32165"/>
    <cellStyle name="RowTitles-Detail 2 4 4 6 3 3" xfId="32166"/>
    <cellStyle name="RowTitles-Detail 2 4 4 6 3 3 2" xfId="32167"/>
    <cellStyle name="RowTitles-Detail 2 4 4 6 3 3 2 2" xfId="32168"/>
    <cellStyle name="RowTitles-Detail 2 4 4 6 3 4" xfId="32169"/>
    <cellStyle name="RowTitles-Detail 2 4 4 6 3 4 2" xfId="32170"/>
    <cellStyle name="RowTitles-Detail 2 4 4 6 3 5" xfId="32171"/>
    <cellStyle name="RowTitles-Detail 2 4 4 6 4" xfId="32172"/>
    <cellStyle name="RowTitles-Detail 2 4 4 6 4 2" xfId="32173"/>
    <cellStyle name="RowTitles-Detail 2 4 4 6 4 2 2" xfId="32174"/>
    <cellStyle name="RowTitles-Detail 2 4 4 6 4 3" xfId="32175"/>
    <cellStyle name="RowTitles-Detail 2 4 4 6 5" xfId="32176"/>
    <cellStyle name="RowTitles-Detail 2 4 4 6 5 2" xfId="32177"/>
    <cellStyle name="RowTitles-Detail 2 4 4 6 5 2 2" xfId="32178"/>
    <cellStyle name="RowTitles-Detail 2 4 4 6 6" xfId="32179"/>
    <cellStyle name="RowTitles-Detail 2 4 4 6 6 2" xfId="32180"/>
    <cellStyle name="RowTitles-Detail 2 4 4 6 7" xfId="32181"/>
    <cellStyle name="RowTitles-Detail 2 4 4 7" xfId="32182"/>
    <cellStyle name="RowTitles-Detail 2 4 4 7 2" xfId="32183"/>
    <cellStyle name="RowTitles-Detail 2 4 4 7 2 2" xfId="32184"/>
    <cellStyle name="RowTitles-Detail 2 4 4 7 2 2 2" xfId="32185"/>
    <cellStyle name="RowTitles-Detail 2 4 4 7 2 3" xfId="32186"/>
    <cellStyle name="RowTitles-Detail 2 4 4 7 3" xfId="32187"/>
    <cellStyle name="RowTitles-Detail 2 4 4 7 3 2" xfId="32188"/>
    <cellStyle name="RowTitles-Detail 2 4 4 7 3 2 2" xfId="32189"/>
    <cellStyle name="RowTitles-Detail 2 4 4 7 4" xfId="32190"/>
    <cellStyle name="RowTitles-Detail 2 4 4 7 4 2" xfId="32191"/>
    <cellStyle name="RowTitles-Detail 2 4 4 7 5" xfId="32192"/>
    <cellStyle name="RowTitles-Detail 2 4 4 8" xfId="32193"/>
    <cellStyle name="RowTitles-Detail 2 4 4 8 2" xfId="32194"/>
    <cellStyle name="RowTitles-Detail 2 4 4 9" xfId="32195"/>
    <cellStyle name="RowTitles-Detail 2 4 4 9 2" xfId="32196"/>
    <cellStyle name="RowTitles-Detail 2 4 4 9 2 2" xfId="32197"/>
    <cellStyle name="RowTitles-Detail 2 4 4_STUD aligned by INSTIT" xfId="32198"/>
    <cellStyle name="RowTitles-Detail 2 4 5" xfId="886"/>
    <cellStyle name="RowTitles-Detail 2 4 5 2" xfId="32199"/>
    <cellStyle name="RowTitles-Detail 2 4 5 2 2" xfId="32200"/>
    <cellStyle name="RowTitles-Detail 2 4 5 2 2 2" xfId="32201"/>
    <cellStyle name="RowTitles-Detail 2 4 5 2 2 2 2" xfId="32202"/>
    <cellStyle name="RowTitles-Detail 2 4 5 2 2 3" xfId="32203"/>
    <cellStyle name="RowTitles-Detail 2 4 5 2 3" xfId="32204"/>
    <cellStyle name="RowTitles-Detail 2 4 5 2 3 2" xfId="32205"/>
    <cellStyle name="RowTitles-Detail 2 4 5 2 3 2 2" xfId="32206"/>
    <cellStyle name="RowTitles-Detail 2 4 5 2 4" xfId="32207"/>
    <cellStyle name="RowTitles-Detail 2 4 5 2 4 2" xfId="32208"/>
    <cellStyle name="RowTitles-Detail 2 4 5 2 5" xfId="32209"/>
    <cellStyle name="RowTitles-Detail 2 4 5 3" xfId="32210"/>
    <cellStyle name="RowTitles-Detail 2 4 5 3 2" xfId="32211"/>
    <cellStyle name="RowTitles-Detail 2 4 5 3 2 2" xfId="32212"/>
    <cellStyle name="RowTitles-Detail 2 4 5 3 2 2 2" xfId="32213"/>
    <cellStyle name="RowTitles-Detail 2 4 5 3 2 3" xfId="32214"/>
    <cellStyle name="RowTitles-Detail 2 4 5 3 3" xfId="32215"/>
    <cellStyle name="RowTitles-Detail 2 4 5 3 3 2" xfId="32216"/>
    <cellStyle name="RowTitles-Detail 2 4 5 3 3 2 2" xfId="32217"/>
    <cellStyle name="RowTitles-Detail 2 4 5 3 4" xfId="32218"/>
    <cellStyle name="RowTitles-Detail 2 4 5 3 4 2" xfId="32219"/>
    <cellStyle name="RowTitles-Detail 2 4 5 3 5" xfId="32220"/>
    <cellStyle name="RowTitles-Detail 2 4 5 4" xfId="32221"/>
    <cellStyle name="RowTitles-Detail 2 4 5 4 2" xfId="32222"/>
    <cellStyle name="RowTitles-Detail 2 4 5 5" xfId="32223"/>
    <cellStyle name="RowTitles-Detail 2 4 5 5 2" xfId="32224"/>
    <cellStyle name="RowTitles-Detail 2 4 5 5 2 2" xfId="32225"/>
    <cellStyle name="RowTitles-Detail 2 4 5 5 3" xfId="32226"/>
    <cellStyle name="RowTitles-Detail 2 4 5 6" xfId="32227"/>
    <cellStyle name="RowTitles-Detail 2 4 5 6 2" xfId="32228"/>
    <cellStyle name="RowTitles-Detail 2 4 5 6 2 2" xfId="32229"/>
    <cellStyle name="RowTitles-Detail 2 4 5 7" xfId="32230"/>
    <cellStyle name="RowTitles-Detail 2 4 6" xfId="32231"/>
    <cellStyle name="RowTitles-Detail 2 4 6 2" xfId="32232"/>
    <cellStyle name="RowTitles-Detail 2 4 6 2 2" xfId="32233"/>
    <cellStyle name="RowTitles-Detail 2 4 6 2 2 2" xfId="32234"/>
    <cellStyle name="RowTitles-Detail 2 4 6 2 2 2 2" xfId="32235"/>
    <cellStyle name="RowTitles-Detail 2 4 6 2 2 3" xfId="32236"/>
    <cellStyle name="RowTitles-Detail 2 4 6 2 3" xfId="32237"/>
    <cellStyle name="RowTitles-Detail 2 4 6 2 3 2" xfId="32238"/>
    <cellStyle name="RowTitles-Detail 2 4 6 2 3 2 2" xfId="32239"/>
    <cellStyle name="RowTitles-Detail 2 4 6 2 4" xfId="32240"/>
    <cellStyle name="RowTitles-Detail 2 4 6 2 4 2" xfId="32241"/>
    <cellStyle name="RowTitles-Detail 2 4 6 2 5" xfId="32242"/>
    <cellStyle name="RowTitles-Detail 2 4 6 3" xfId="32243"/>
    <cellStyle name="RowTitles-Detail 2 4 6 3 2" xfId="32244"/>
    <cellStyle name="RowTitles-Detail 2 4 6 3 2 2" xfId="32245"/>
    <cellStyle name="RowTitles-Detail 2 4 6 3 2 2 2" xfId="32246"/>
    <cellStyle name="RowTitles-Detail 2 4 6 3 2 3" xfId="32247"/>
    <cellStyle name="RowTitles-Detail 2 4 6 3 3" xfId="32248"/>
    <cellStyle name="RowTitles-Detail 2 4 6 3 3 2" xfId="32249"/>
    <cellStyle name="RowTitles-Detail 2 4 6 3 3 2 2" xfId="32250"/>
    <cellStyle name="RowTitles-Detail 2 4 6 3 4" xfId="32251"/>
    <cellStyle name="RowTitles-Detail 2 4 6 3 4 2" xfId="32252"/>
    <cellStyle name="RowTitles-Detail 2 4 6 3 5" xfId="32253"/>
    <cellStyle name="RowTitles-Detail 2 4 6 4" xfId="32254"/>
    <cellStyle name="RowTitles-Detail 2 4 6 4 2" xfId="32255"/>
    <cellStyle name="RowTitles-Detail 2 4 6 5" xfId="32256"/>
    <cellStyle name="RowTitles-Detail 2 4 6 5 2" xfId="32257"/>
    <cellStyle name="RowTitles-Detail 2 4 6 5 2 2" xfId="32258"/>
    <cellStyle name="RowTitles-Detail 2 4 6 6" xfId="32259"/>
    <cellStyle name="RowTitles-Detail 2 4 6 6 2" xfId="32260"/>
    <cellStyle name="RowTitles-Detail 2 4 6 7" xfId="32261"/>
    <cellStyle name="RowTitles-Detail 2 4 7" xfId="32262"/>
    <cellStyle name="RowTitles-Detail 2 4 7 2" xfId="32263"/>
    <cellStyle name="RowTitles-Detail 2 4 7 2 2" xfId="32264"/>
    <cellStyle name="RowTitles-Detail 2 4 7 2 2 2" xfId="32265"/>
    <cellStyle name="RowTitles-Detail 2 4 7 2 2 2 2" xfId="32266"/>
    <cellStyle name="RowTitles-Detail 2 4 7 2 2 3" xfId="32267"/>
    <cellStyle name="RowTitles-Detail 2 4 7 2 3" xfId="32268"/>
    <cellStyle name="RowTitles-Detail 2 4 7 2 3 2" xfId="32269"/>
    <cellStyle name="RowTitles-Detail 2 4 7 2 3 2 2" xfId="32270"/>
    <cellStyle name="RowTitles-Detail 2 4 7 2 4" xfId="32271"/>
    <cellStyle name="RowTitles-Detail 2 4 7 2 4 2" xfId="32272"/>
    <cellStyle name="RowTitles-Detail 2 4 7 2 5" xfId="32273"/>
    <cellStyle name="RowTitles-Detail 2 4 7 3" xfId="32274"/>
    <cellStyle name="RowTitles-Detail 2 4 7 3 2" xfId="32275"/>
    <cellStyle name="RowTitles-Detail 2 4 7 3 2 2" xfId="32276"/>
    <cellStyle name="RowTitles-Detail 2 4 7 3 2 2 2" xfId="32277"/>
    <cellStyle name="RowTitles-Detail 2 4 7 3 2 3" xfId="32278"/>
    <cellStyle name="RowTitles-Detail 2 4 7 3 3" xfId="32279"/>
    <cellStyle name="RowTitles-Detail 2 4 7 3 3 2" xfId="32280"/>
    <cellStyle name="RowTitles-Detail 2 4 7 3 3 2 2" xfId="32281"/>
    <cellStyle name="RowTitles-Detail 2 4 7 3 4" xfId="32282"/>
    <cellStyle name="RowTitles-Detail 2 4 7 3 4 2" xfId="32283"/>
    <cellStyle name="RowTitles-Detail 2 4 7 3 5" xfId="32284"/>
    <cellStyle name="RowTitles-Detail 2 4 7 4" xfId="32285"/>
    <cellStyle name="RowTitles-Detail 2 4 7 4 2" xfId="32286"/>
    <cellStyle name="RowTitles-Detail 2 4 7 5" xfId="32287"/>
    <cellStyle name="RowTitles-Detail 2 4 7 5 2" xfId="32288"/>
    <cellStyle name="RowTitles-Detail 2 4 7 5 2 2" xfId="32289"/>
    <cellStyle name="RowTitles-Detail 2 4 7 5 3" xfId="32290"/>
    <cellStyle name="RowTitles-Detail 2 4 7 6" xfId="32291"/>
    <cellStyle name="RowTitles-Detail 2 4 7 6 2" xfId="32292"/>
    <cellStyle name="RowTitles-Detail 2 4 7 6 2 2" xfId="32293"/>
    <cellStyle name="RowTitles-Detail 2 4 7 7" xfId="32294"/>
    <cellStyle name="RowTitles-Detail 2 4 7 7 2" xfId="32295"/>
    <cellStyle name="RowTitles-Detail 2 4 7 8" xfId="32296"/>
    <cellStyle name="RowTitles-Detail 2 4 8" xfId="32297"/>
    <cellStyle name="RowTitles-Detail 2 4 8 2" xfId="32298"/>
    <cellStyle name="RowTitles-Detail 2 4 8 2 2" xfId="32299"/>
    <cellStyle name="RowTitles-Detail 2 4 8 2 2 2" xfId="32300"/>
    <cellStyle name="RowTitles-Detail 2 4 8 2 2 2 2" xfId="32301"/>
    <cellStyle name="RowTitles-Detail 2 4 8 2 2 3" xfId="32302"/>
    <cellStyle name="RowTitles-Detail 2 4 8 2 3" xfId="32303"/>
    <cellStyle name="RowTitles-Detail 2 4 8 2 3 2" xfId="32304"/>
    <cellStyle name="RowTitles-Detail 2 4 8 2 3 2 2" xfId="32305"/>
    <cellStyle name="RowTitles-Detail 2 4 8 2 4" xfId="32306"/>
    <cellStyle name="RowTitles-Detail 2 4 8 2 4 2" xfId="32307"/>
    <cellStyle name="RowTitles-Detail 2 4 8 2 5" xfId="32308"/>
    <cellStyle name="RowTitles-Detail 2 4 8 3" xfId="32309"/>
    <cellStyle name="RowTitles-Detail 2 4 8 3 2" xfId="32310"/>
    <cellStyle name="RowTitles-Detail 2 4 8 3 2 2" xfId="32311"/>
    <cellStyle name="RowTitles-Detail 2 4 8 3 2 2 2" xfId="32312"/>
    <cellStyle name="RowTitles-Detail 2 4 8 3 2 3" xfId="32313"/>
    <cellStyle name="RowTitles-Detail 2 4 8 3 3" xfId="32314"/>
    <cellStyle name="RowTitles-Detail 2 4 8 3 3 2" xfId="32315"/>
    <cellStyle name="RowTitles-Detail 2 4 8 3 3 2 2" xfId="32316"/>
    <cellStyle name="RowTitles-Detail 2 4 8 3 4" xfId="32317"/>
    <cellStyle name="RowTitles-Detail 2 4 8 3 4 2" xfId="32318"/>
    <cellStyle name="RowTitles-Detail 2 4 8 3 5" xfId="32319"/>
    <cellStyle name="RowTitles-Detail 2 4 8 4" xfId="32320"/>
    <cellStyle name="RowTitles-Detail 2 4 8 4 2" xfId="32321"/>
    <cellStyle name="RowTitles-Detail 2 4 8 4 2 2" xfId="32322"/>
    <cellStyle name="RowTitles-Detail 2 4 8 4 3" xfId="32323"/>
    <cellStyle name="RowTitles-Detail 2 4 8 5" xfId="32324"/>
    <cellStyle name="RowTitles-Detail 2 4 8 5 2" xfId="32325"/>
    <cellStyle name="RowTitles-Detail 2 4 8 5 2 2" xfId="32326"/>
    <cellStyle name="RowTitles-Detail 2 4 8 6" xfId="32327"/>
    <cellStyle name="RowTitles-Detail 2 4 8 6 2" xfId="32328"/>
    <cellStyle name="RowTitles-Detail 2 4 8 7" xfId="32329"/>
    <cellStyle name="RowTitles-Detail 2 4 9" xfId="32330"/>
    <cellStyle name="RowTitles-Detail 2 4 9 2" xfId="32331"/>
    <cellStyle name="RowTitles-Detail 2 4 9 2 2" xfId="32332"/>
    <cellStyle name="RowTitles-Detail 2 4 9 2 2 2" xfId="32333"/>
    <cellStyle name="RowTitles-Detail 2 4 9 2 2 2 2" xfId="32334"/>
    <cellStyle name="RowTitles-Detail 2 4 9 2 2 3" xfId="32335"/>
    <cellStyle name="RowTitles-Detail 2 4 9 2 3" xfId="32336"/>
    <cellStyle name="RowTitles-Detail 2 4 9 2 3 2" xfId="32337"/>
    <cellStyle name="RowTitles-Detail 2 4 9 2 3 2 2" xfId="32338"/>
    <cellStyle name="RowTitles-Detail 2 4 9 2 4" xfId="32339"/>
    <cellStyle name="RowTitles-Detail 2 4 9 2 4 2" xfId="32340"/>
    <cellStyle name="RowTitles-Detail 2 4 9 2 5" xfId="32341"/>
    <cellStyle name="RowTitles-Detail 2 4 9 3" xfId="32342"/>
    <cellStyle name="RowTitles-Detail 2 4 9 3 2" xfId="32343"/>
    <cellStyle name="RowTitles-Detail 2 4 9 3 2 2" xfId="32344"/>
    <cellStyle name="RowTitles-Detail 2 4 9 3 2 2 2" xfId="32345"/>
    <cellStyle name="RowTitles-Detail 2 4 9 3 2 3" xfId="32346"/>
    <cellStyle name="RowTitles-Detail 2 4 9 3 3" xfId="32347"/>
    <cellStyle name="RowTitles-Detail 2 4 9 3 3 2" xfId="32348"/>
    <cellStyle name="RowTitles-Detail 2 4 9 3 3 2 2" xfId="32349"/>
    <cellStyle name="RowTitles-Detail 2 4 9 3 4" xfId="32350"/>
    <cellStyle name="RowTitles-Detail 2 4 9 3 4 2" xfId="32351"/>
    <cellStyle name="RowTitles-Detail 2 4 9 3 5" xfId="32352"/>
    <cellStyle name="RowTitles-Detail 2 4 9 4" xfId="32353"/>
    <cellStyle name="RowTitles-Detail 2 4 9 4 2" xfId="32354"/>
    <cellStyle name="RowTitles-Detail 2 4 9 4 2 2" xfId="32355"/>
    <cellStyle name="RowTitles-Detail 2 4 9 4 3" xfId="32356"/>
    <cellStyle name="RowTitles-Detail 2 4 9 5" xfId="32357"/>
    <cellStyle name="RowTitles-Detail 2 4 9 5 2" xfId="32358"/>
    <cellStyle name="RowTitles-Detail 2 4 9 5 2 2" xfId="32359"/>
    <cellStyle name="RowTitles-Detail 2 4 9 6" xfId="32360"/>
    <cellStyle name="RowTitles-Detail 2 4 9 6 2" xfId="32361"/>
    <cellStyle name="RowTitles-Detail 2 4 9 7" xfId="32362"/>
    <cellStyle name="RowTitles-Detail 2 4_STUD aligned by INSTIT" xfId="32363"/>
    <cellStyle name="RowTitles-Detail 2 5" xfId="313"/>
    <cellStyle name="RowTitles-Detail 2 5 10" xfId="32364"/>
    <cellStyle name="RowTitles-Detail 2 5 2" xfId="887"/>
    <cellStyle name="RowTitles-Detail 2 5 2 2" xfId="32365"/>
    <cellStyle name="RowTitles-Detail 2 5 2 2 2" xfId="32366"/>
    <cellStyle name="RowTitles-Detail 2 5 2 2 2 2" xfId="32367"/>
    <cellStyle name="RowTitles-Detail 2 5 2 2 2 2 2" xfId="32368"/>
    <cellStyle name="RowTitles-Detail 2 5 2 2 2 3" xfId="32369"/>
    <cellStyle name="RowTitles-Detail 2 5 2 2 3" xfId="32370"/>
    <cellStyle name="RowTitles-Detail 2 5 2 2 3 2" xfId="32371"/>
    <cellStyle name="RowTitles-Detail 2 5 2 2 3 2 2" xfId="32372"/>
    <cellStyle name="RowTitles-Detail 2 5 2 2 4" xfId="32373"/>
    <cellStyle name="RowTitles-Detail 2 5 2 2 4 2" xfId="32374"/>
    <cellStyle name="RowTitles-Detail 2 5 2 2 5" xfId="32375"/>
    <cellStyle name="RowTitles-Detail 2 5 2 3" xfId="32376"/>
    <cellStyle name="RowTitles-Detail 2 5 2 3 2" xfId="32377"/>
    <cellStyle name="RowTitles-Detail 2 5 2 3 2 2" xfId="32378"/>
    <cellStyle name="RowTitles-Detail 2 5 2 3 2 2 2" xfId="32379"/>
    <cellStyle name="RowTitles-Detail 2 5 2 3 2 3" xfId="32380"/>
    <cellStyle name="RowTitles-Detail 2 5 2 3 3" xfId="32381"/>
    <cellStyle name="RowTitles-Detail 2 5 2 3 3 2" xfId="32382"/>
    <cellStyle name="RowTitles-Detail 2 5 2 3 3 2 2" xfId="32383"/>
    <cellStyle name="RowTitles-Detail 2 5 2 3 4" xfId="32384"/>
    <cellStyle name="RowTitles-Detail 2 5 2 3 4 2" xfId="32385"/>
    <cellStyle name="RowTitles-Detail 2 5 2 3 5" xfId="32386"/>
    <cellStyle name="RowTitles-Detail 2 5 2 4" xfId="32387"/>
    <cellStyle name="RowTitles-Detail 2 5 2 4 2" xfId="32388"/>
    <cellStyle name="RowTitles-Detail 2 5 2 5" xfId="32389"/>
    <cellStyle name="RowTitles-Detail 2 5 2 5 2" xfId="32390"/>
    <cellStyle name="RowTitles-Detail 2 5 2 5 2 2" xfId="32391"/>
    <cellStyle name="RowTitles-Detail 2 5 2 6" xfId="32392"/>
    <cellStyle name="RowTitles-Detail 2 5 3" xfId="32393"/>
    <cellStyle name="RowTitles-Detail 2 5 3 2" xfId="32394"/>
    <cellStyle name="RowTitles-Detail 2 5 3 2 2" xfId="32395"/>
    <cellStyle name="RowTitles-Detail 2 5 3 2 2 2" xfId="32396"/>
    <cellStyle name="RowTitles-Detail 2 5 3 2 2 2 2" xfId="32397"/>
    <cellStyle name="RowTitles-Detail 2 5 3 2 2 3" xfId="32398"/>
    <cellStyle name="RowTitles-Detail 2 5 3 2 3" xfId="32399"/>
    <cellStyle name="RowTitles-Detail 2 5 3 2 3 2" xfId="32400"/>
    <cellStyle name="RowTitles-Detail 2 5 3 2 3 2 2" xfId="32401"/>
    <cellStyle name="RowTitles-Detail 2 5 3 2 4" xfId="32402"/>
    <cellStyle name="RowTitles-Detail 2 5 3 2 4 2" xfId="32403"/>
    <cellStyle name="RowTitles-Detail 2 5 3 2 5" xfId="32404"/>
    <cellStyle name="RowTitles-Detail 2 5 3 3" xfId="32405"/>
    <cellStyle name="RowTitles-Detail 2 5 3 3 2" xfId="32406"/>
    <cellStyle name="RowTitles-Detail 2 5 3 3 2 2" xfId="32407"/>
    <cellStyle name="RowTitles-Detail 2 5 3 3 2 2 2" xfId="32408"/>
    <cellStyle name="RowTitles-Detail 2 5 3 3 2 3" xfId="32409"/>
    <cellStyle name="RowTitles-Detail 2 5 3 3 3" xfId="32410"/>
    <cellStyle name="RowTitles-Detail 2 5 3 3 3 2" xfId="32411"/>
    <cellStyle name="RowTitles-Detail 2 5 3 3 3 2 2" xfId="32412"/>
    <cellStyle name="RowTitles-Detail 2 5 3 3 4" xfId="32413"/>
    <cellStyle name="RowTitles-Detail 2 5 3 3 4 2" xfId="32414"/>
    <cellStyle name="RowTitles-Detail 2 5 3 3 5" xfId="32415"/>
    <cellStyle name="RowTitles-Detail 2 5 3 4" xfId="32416"/>
    <cellStyle name="RowTitles-Detail 2 5 3 4 2" xfId="32417"/>
    <cellStyle name="RowTitles-Detail 2 5 3 5" xfId="32418"/>
    <cellStyle name="RowTitles-Detail 2 5 3 5 2" xfId="32419"/>
    <cellStyle name="RowTitles-Detail 2 5 3 5 2 2" xfId="32420"/>
    <cellStyle name="RowTitles-Detail 2 5 3 5 3" xfId="32421"/>
    <cellStyle name="RowTitles-Detail 2 5 3 6" xfId="32422"/>
    <cellStyle name="RowTitles-Detail 2 5 3 6 2" xfId="32423"/>
    <cellStyle name="RowTitles-Detail 2 5 3 6 2 2" xfId="32424"/>
    <cellStyle name="RowTitles-Detail 2 5 3 7" xfId="32425"/>
    <cellStyle name="RowTitles-Detail 2 5 3 7 2" xfId="32426"/>
    <cellStyle name="RowTitles-Detail 2 5 3 8" xfId="32427"/>
    <cellStyle name="RowTitles-Detail 2 5 4" xfId="32428"/>
    <cellStyle name="RowTitles-Detail 2 5 4 2" xfId="32429"/>
    <cellStyle name="RowTitles-Detail 2 5 4 2 2" xfId="32430"/>
    <cellStyle name="RowTitles-Detail 2 5 4 2 2 2" xfId="32431"/>
    <cellStyle name="RowTitles-Detail 2 5 4 2 2 2 2" xfId="32432"/>
    <cellStyle name="RowTitles-Detail 2 5 4 2 2 3" xfId="32433"/>
    <cellStyle name="RowTitles-Detail 2 5 4 2 3" xfId="32434"/>
    <cellStyle name="RowTitles-Detail 2 5 4 2 3 2" xfId="32435"/>
    <cellStyle name="RowTitles-Detail 2 5 4 2 3 2 2" xfId="32436"/>
    <cellStyle name="RowTitles-Detail 2 5 4 2 4" xfId="32437"/>
    <cellStyle name="RowTitles-Detail 2 5 4 2 4 2" xfId="32438"/>
    <cellStyle name="RowTitles-Detail 2 5 4 2 5" xfId="32439"/>
    <cellStyle name="RowTitles-Detail 2 5 4 3" xfId="32440"/>
    <cellStyle name="RowTitles-Detail 2 5 4 3 2" xfId="32441"/>
    <cellStyle name="RowTitles-Detail 2 5 4 3 2 2" xfId="32442"/>
    <cellStyle name="RowTitles-Detail 2 5 4 3 2 2 2" xfId="32443"/>
    <cellStyle name="RowTitles-Detail 2 5 4 3 2 3" xfId="32444"/>
    <cellStyle name="RowTitles-Detail 2 5 4 3 3" xfId="32445"/>
    <cellStyle name="RowTitles-Detail 2 5 4 3 3 2" xfId="32446"/>
    <cellStyle name="RowTitles-Detail 2 5 4 3 3 2 2" xfId="32447"/>
    <cellStyle name="RowTitles-Detail 2 5 4 3 4" xfId="32448"/>
    <cellStyle name="RowTitles-Detail 2 5 4 3 4 2" xfId="32449"/>
    <cellStyle name="RowTitles-Detail 2 5 4 3 5" xfId="32450"/>
    <cellStyle name="RowTitles-Detail 2 5 4 4" xfId="32451"/>
    <cellStyle name="RowTitles-Detail 2 5 4 4 2" xfId="32452"/>
    <cellStyle name="RowTitles-Detail 2 5 4 4 2 2" xfId="32453"/>
    <cellStyle name="RowTitles-Detail 2 5 4 4 3" xfId="32454"/>
    <cellStyle name="RowTitles-Detail 2 5 4 5" xfId="32455"/>
    <cellStyle name="RowTitles-Detail 2 5 4 5 2" xfId="32456"/>
    <cellStyle name="RowTitles-Detail 2 5 4 5 2 2" xfId="32457"/>
    <cellStyle name="RowTitles-Detail 2 5 4 6" xfId="32458"/>
    <cellStyle name="RowTitles-Detail 2 5 4 6 2" xfId="32459"/>
    <cellStyle name="RowTitles-Detail 2 5 4 7" xfId="32460"/>
    <cellStyle name="RowTitles-Detail 2 5 5" xfId="32461"/>
    <cellStyle name="RowTitles-Detail 2 5 5 2" xfId="32462"/>
    <cellStyle name="RowTitles-Detail 2 5 5 2 2" xfId="32463"/>
    <cellStyle name="RowTitles-Detail 2 5 5 2 2 2" xfId="32464"/>
    <cellStyle name="RowTitles-Detail 2 5 5 2 2 2 2" xfId="32465"/>
    <cellStyle name="RowTitles-Detail 2 5 5 2 2 3" xfId="32466"/>
    <cellStyle name="RowTitles-Detail 2 5 5 2 3" xfId="32467"/>
    <cellStyle name="RowTitles-Detail 2 5 5 2 3 2" xfId="32468"/>
    <cellStyle name="RowTitles-Detail 2 5 5 2 3 2 2" xfId="32469"/>
    <cellStyle name="RowTitles-Detail 2 5 5 2 4" xfId="32470"/>
    <cellStyle name="RowTitles-Detail 2 5 5 2 4 2" xfId="32471"/>
    <cellStyle name="RowTitles-Detail 2 5 5 2 5" xfId="32472"/>
    <cellStyle name="RowTitles-Detail 2 5 5 3" xfId="32473"/>
    <cellStyle name="RowTitles-Detail 2 5 5 3 2" xfId="32474"/>
    <cellStyle name="RowTitles-Detail 2 5 5 3 2 2" xfId="32475"/>
    <cellStyle name="RowTitles-Detail 2 5 5 3 2 2 2" xfId="32476"/>
    <cellStyle name="RowTitles-Detail 2 5 5 3 2 3" xfId="32477"/>
    <cellStyle name="RowTitles-Detail 2 5 5 3 3" xfId="32478"/>
    <cellStyle name="RowTitles-Detail 2 5 5 3 3 2" xfId="32479"/>
    <cellStyle name="RowTitles-Detail 2 5 5 3 3 2 2" xfId="32480"/>
    <cellStyle name="RowTitles-Detail 2 5 5 3 4" xfId="32481"/>
    <cellStyle name="RowTitles-Detail 2 5 5 3 4 2" xfId="32482"/>
    <cellStyle name="RowTitles-Detail 2 5 5 3 5" xfId="32483"/>
    <cellStyle name="RowTitles-Detail 2 5 5 4" xfId="32484"/>
    <cellStyle name="RowTitles-Detail 2 5 5 4 2" xfId="32485"/>
    <cellStyle name="RowTitles-Detail 2 5 5 4 2 2" xfId="32486"/>
    <cellStyle name="RowTitles-Detail 2 5 5 4 3" xfId="32487"/>
    <cellStyle name="RowTitles-Detail 2 5 5 5" xfId="32488"/>
    <cellStyle name="RowTitles-Detail 2 5 5 5 2" xfId="32489"/>
    <cellStyle name="RowTitles-Detail 2 5 5 5 2 2" xfId="32490"/>
    <cellStyle name="RowTitles-Detail 2 5 5 6" xfId="32491"/>
    <cellStyle name="RowTitles-Detail 2 5 5 6 2" xfId="32492"/>
    <cellStyle name="RowTitles-Detail 2 5 5 7" xfId="32493"/>
    <cellStyle name="RowTitles-Detail 2 5 6" xfId="32494"/>
    <cellStyle name="RowTitles-Detail 2 5 6 2" xfId="32495"/>
    <cellStyle name="RowTitles-Detail 2 5 6 2 2" xfId="32496"/>
    <cellStyle name="RowTitles-Detail 2 5 6 2 2 2" xfId="32497"/>
    <cellStyle name="RowTitles-Detail 2 5 6 2 2 2 2" xfId="32498"/>
    <cellStyle name="RowTitles-Detail 2 5 6 2 2 3" xfId="32499"/>
    <cellStyle name="RowTitles-Detail 2 5 6 2 3" xfId="32500"/>
    <cellStyle name="RowTitles-Detail 2 5 6 2 3 2" xfId="32501"/>
    <cellStyle name="RowTitles-Detail 2 5 6 2 3 2 2" xfId="32502"/>
    <cellStyle name="RowTitles-Detail 2 5 6 2 4" xfId="32503"/>
    <cellStyle name="RowTitles-Detail 2 5 6 2 4 2" xfId="32504"/>
    <cellStyle name="RowTitles-Detail 2 5 6 2 5" xfId="32505"/>
    <cellStyle name="RowTitles-Detail 2 5 6 3" xfId="32506"/>
    <cellStyle name="RowTitles-Detail 2 5 6 3 2" xfId="32507"/>
    <cellStyle name="RowTitles-Detail 2 5 6 3 2 2" xfId="32508"/>
    <cellStyle name="RowTitles-Detail 2 5 6 3 2 2 2" xfId="32509"/>
    <cellStyle name="RowTitles-Detail 2 5 6 3 2 3" xfId="32510"/>
    <cellStyle name="RowTitles-Detail 2 5 6 3 3" xfId="32511"/>
    <cellStyle name="RowTitles-Detail 2 5 6 3 3 2" xfId="32512"/>
    <cellStyle name="RowTitles-Detail 2 5 6 3 3 2 2" xfId="32513"/>
    <cellStyle name="RowTitles-Detail 2 5 6 3 4" xfId="32514"/>
    <cellStyle name="RowTitles-Detail 2 5 6 3 4 2" xfId="32515"/>
    <cellStyle name="RowTitles-Detail 2 5 6 3 5" xfId="32516"/>
    <cellStyle name="RowTitles-Detail 2 5 6 4" xfId="32517"/>
    <cellStyle name="RowTitles-Detail 2 5 6 4 2" xfId="32518"/>
    <cellStyle name="RowTitles-Detail 2 5 6 4 2 2" xfId="32519"/>
    <cellStyle name="RowTitles-Detail 2 5 6 4 3" xfId="32520"/>
    <cellStyle name="RowTitles-Detail 2 5 6 5" xfId="32521"/>
    <cellStyle name="RowTitles-Detail 2 5 6 5 2" xfId="32522"/>
    <cellStyle name="RowTitles-Detail 2 5 6 5 2 2" xfId="32523"/>
    <cellStyle name="RowTitles-Detail 2 5 6 6" xfId="32524"/>
    <cellStyle name="RowTitles-Detail 2 5 6 6 2" xfId="32525"/>
    <cellStyle name="RowTitles-Detail 2 5 6 7" xfId="32526"/>
    <cellStyle name="RowTitles-Detail 2 5 7" xfId="32527"/>
    <cellStyle name="RowTitles-Detail 2 5 7 2" xfId="32528"/>
    <cellStyle name="RowTitles-Detail 2 5 7 2 2" xfId="32529"/>
    <cellStyle name="RowTitles-Detail 2 5 7 2 2 2" xfId="32530"/>
    <cellStyle name="RowTitles-Detail 2 5 7 2 3" xfId="32531"/>
    <cellStyle name="RowTitles-Detail 2 5 7 3" xfId="32532"/>
    <cellStyle name="RowTitles-Detail 2 5 7 3 2" xfId="32533"/>
    <cellStyle name="RowTitles-Detail 2 5 7 3 2 2" xfId="32534"/>
    <cellStyle name="RowTitles-Detail 2 5 7 4" xfId="32535"/>
    <cellStyle name="RowTitles-Detail 2 5 7 4 2" xfId="32536"/>
    <cellStyle name="RowTitles-Detail 2 5 7 5" xfId="32537"/>
    <cellStyle name="RowTitles-Detail 2 5 8" xfId="32538"/>
    <cellStyle name="RowTitles-Detail 2 5 8 2" xfId="32539"/>
    <cellStyle name="RowTitles-Detail 2 5 9" xfId="32540"/>
    <cellStyle name="RowTitles-Detail 2 5 9 2" xfId="32541"/>
    <cellStyle name="RowTitles-Detail 2 5 9 2 2" xfId="32542"/>
    <cellStyle name="RowTitles-Detail 2 5_STUD aligned by INSTIT" xfId="32543"/>
    <cellStyle name="RowTitles-Detail 2 6" xfId="314"/>
    <cellStyle name="RowTitles-Detail 2 6 10" xfId="32544"/>
    <cellStyle name="RowTitles-Detail 2 6 2" xfId="888"/>
    <cellStyle name="RowTitles-Detail 2 6 2 2" xfId="32545"/>
    <cellStyle name="RowTitles-Detail 2 6 2 2 2" xfId="32546"/>
    <cellStyle name="RowTitles-Detail 2 6 2 2 2 2" xfId="32547"/>
    <cellStyle name="RowTitles-Detail 2 6 2 2 2 2 2" xfId="32548"/>
    <cellStyle name="RowTitles-Detail 2 6 2 2 2 3" xfId="32549"/>
    <cellStyle name="RowTitles-Detail 2 6 2 2 3" xfId="32550"/>
    <cellStyle name="RowTitles-Detail 2 6 2 2 3 2" xfId="32551"/>
    <cellStyle name="RowTitles-Detail 2 6 2 2 3 2 2" xfId="32552"/>
    <cellStyle name="RowTitles-Detail 2 6 2 2 4" xfId="32553"/>
    <cellStyle name="RowTitles-Detail 2 6 2 2 4 2" xfId="32554"/>
    <cellStyle name="RowTitles-Detail 2 6 2 2 5" xfId="32555"/>
    <cellStyle name="RowTitles-Detail 2 6 2 3" xfId="32556"/>
    <cellStyle name="RowTitles-Detail 2 6 2 3 2" xfId="32557"/>
    <cellStyle name="RowTitles-Detail 2 6 2 3 2 2" xfId="32558"/>
    <cellStyle name="RowTitles-Detail 2 6 2 3 2 2 2" xfId="32559"/>
    <cellStyle name="RowTitles-Detail 2 6 2 3 2 3" xfId="32560"/>
    <cellStyle name="RowTitles-Detail 2 6 2 3 3" xfId="32561"/>
    <cellStyle name="RowTitles-Detail 2 6 2 3 3 2" xfId="32562"/>
    <cellStyle name="RowTitles-Detail 2 6 2 3 3 2 2" xfId="32563"/>
    <cellStyle name="RowTitles-Detail 2 6 2 3 4" xfId="32564"/>
    <cellStyle name="RowTitles-Detail 2 6 2 3 4 2" xfId="32565"/>
    <cellStyle name="RowTitles-Detail 2 6 2 3 5" xfId="32566"/>
    <cellStyle name="RowTitles-Detail 2 6 2 4" xfId="32567"/>
    <cellStyle name="RowTitles-Detail 2 6 2 4 2" xfId="32568"/>
    <cellStyle name="RowTitles-Detail 2 6 2 5" xfId="32569"/>
    <cellStyle name="RowTitles-Detail 2 6 2 5 2" xfId="32570"/>
    <cellStyle name="RowTitles-Detail 2 6 2 5 2 2" xfId="32571"/>
    <cellStyle name="RowTitles-Detail 2 6 2 5 3" xfId="32572"/>
    <cellStyle name="RowTitles-Detail 2 6 2 6" xfId="32573"/>
    <cellStyle name="RowTitles-Detail 2 6 2 6 2" xfId="32574"/>
    <cellStyle name="RowTitles-Detail 2 6 2 6 2 2" xfId="32575"/>
    <cellStyle name="RowTitles-Detail 2 6 2 7" xfId="32576"/>
    <cellStyle name="RowTitles-Detail 2 6 2 7 2" xfId="32577"/>
    <cellStyle name="RowTitles-Detail 2 6 2 8" xfId="32578"/>
    <cellStyle name="RowTitles-Detail 2 6 2 9" xfId="32579"/>
    <cellStyle name="RowTitles-Detail 2 6 3" xfId="32580"/>
    <cellStyle name="RowTitles-Detail 2 6 3 2" xfId="32581"/>
    <cellStyle name="RowTitles-Detail 2 6 3 2 2" xfId="32582"/>
    <cellStyle name="RowTitles-Detail 2 6 3 2 2 2" xfId="32583"/>
    <cellStyle name="RowTitles-Detail 2 6 3 2 2 2 2" xfId="32584"/>
    <cellStyle name="RowTitles-Detail 2 6 3 2 2 3" xfId="32585"/>
    <cellStyle name="RowTitles-Detail 2 6 3 2 3" xfId="32586"/>
    <cellStyle name="RowTitles-Detail 2 6 3 2 3 2" xfId="32587"/>
    <cellStyle name="RowTitles-Detail 2 6 3 2 3 2 2" xfId="32588"/>
    <cellStyle name="RowTitles-Detail 2 6 3 2 4" xfId="32589"/>
    <cellStyle name="RowTitles-Detail 2 6 3 2 4 2" xfId="32590"/>
    <cellStyle name="RowTitles-Detail 2 6 3 2 5" xfId="32591"/>
    <cellStyle name="RowTitles-Detail 2 6 3 3" xfId="32592"/>
    <cellStyle name="RowTitles-Detail 2 6 3 3 2" xfId="32593"/>
    <cellStyle name="RowTitles-Detail 2 6 3 3 2 2" xfId="32594"/>
    <cellStyle name="RowTitles-Detail 2 6 3 3 2 2 2" xfId="32595"/>
    <cellStyle name="RowTitles-Detail 2 6 3 3 2 3" xfId="32596"/>
    <cellStyle name="RowTitles-Detail 2 6 3 3 3" xfId="32597"/>
    <cellStyle name="RowTitles-Detail 2 6 3 3 3 2" xfId="32598"/>
    <cellStyle name="RowTitles-Detail 2 6 3 3 3 2 2" xfId="32599"/>
    <cellStyle name="RowTitles-Detail 2 6 3 3 4" xfId="32600"/>
    <cellStyle name="RowTitles-Detail 2 6 3 3 4 2" xfId="32601"/>
    <cellStyle name="RowTitles-Detail 2 6 3 3 5" xfId="32602"/>
    <cellStyle name="RowTitles-Detail 2 6 3 4" xfId="32603"/>
    <cellStyle name="RowTitles-Detail 2 6 3 4 2" xfId="32604"/>
    <cellStyle name="RowTitles-Detail 2 6 3 5" xfId="32605"/>
    <cellStyle name="RowTitles-Detail 2 6 3 5 2" xfId="32606"/>
    <cellStyle name="RowTitles-Detail 2 6 3 5 2 2" xfId="32607"/>
    <cellStyle name="RowTitles-Detail 2 6 4" xfId="32608"/>
    <cellStyle name="RowTitles-Detail 2 6 4 2" xfId="32609"/>
    <cellStyle name="RowTitles-Detail 2 6 4 2 2" xfId="32610"/>
    <cellStyle name="RowTitles-Detail 2 6 4 2 2 2" xfId="32611"/>
    <cellStyle name="RowTitles-Detail 2 6 4 2 2 2 2" xfId="32612"/>
    <cellStyle name="RowTitles-Detail 2 6 4 2 2 3" xfId="32613"/>
    <cellStyle name="RowTitles-Detail 2 6 4 2 3" xfId="32614"/>
    <cellStyle name="RowTitles-Detail 2 6 4 2 3 2" xfId="32615"/>
    <cellStyle name="RowTitles-Detail 2 6 4 2 3 2 2" xfId="32616"/>
    <cellStyle name="RowTitles-Detail 2 6 4 2 4" xfId="32617"/>
    <cellStyle name="RowTitles-Detail 2 6 4 2 4 2" xfId="32618"/>
    <cellStyle name="RowTitles-Detail 2 6 4 2 5" xfId="32619"/>
    <cellStyle name="RowTitles-Detail 2 6 4 3" xfId="32620"/>
    <cellStyle name="RowTitles-Detail 2 6 4 3 2" xfId="32621"/>
    <cellStyle name="RowTitles-Detail 2 6 4 3 2 2" xfId="32622"/>
    <cellStyle name="RowTitles-Detail 2 6 4 3 2 2 2" xfId="32623"/>
    <cellStyle name="RowTitles-Detail 2 6 4 3 2 3" xfId="32624"/>
    <cellStyle name="RowTitles-Detail 2 6 4 3 3" xfId="32625"/>
    <cellStyle name="RowTitles-Detail 2 6 4 3 3 2" xfId="32626"/>
    <cellStyle name="RowTitles-Detail 2 6 4 3 3 2 2" xfId="32627"/>
    <cellStyle name="RowTitles-Detail 2 6 4 3 4" xfId="32628"/>
    <cellStyle name="RowTitles-Detail 2 6 4 3 4 2" xfId="32629"/>
    <cellStyle name="RowTitles-Detail 2 6 4 3 5" xfId="32630"/>
    <cellStyle name="RowTitles-Detail 2 6 4 4" xfId="32631"/>
    <cellStyle name="RowTitles-Detail 2 6 4 4 2" xfId="32632"/>
    <cellStyle name="RowTitles-Detail 2 6 4 4 2 2" xfId="32633"/>
    <cellStyle name="RowTitles-Detail 2 6 4 4 3" xfId="32634"/>
    <cellStyle name="RowTitles-Detail 2 6 4 5" xfId="32635"/>
    <cellStyle name="RowTitles-Detail 2 6 4 5 2" xfId="32636"/>
    <cellStyle name="RowTitles-Detail 2 6 4 5 2 2" xfId="32637"/>
    <cellStyle name="RowTitles-Detail 2 6 4 6" xfId="32638"/>
    <cellStyle name="RowTitles-Detail 2 6 4 6 2" xfId="32639"/>
    <cellStyle name="RowTitles-Detail 2 6 4 7" xfId="32640"/>
    <cellStyle name="RowTitles-Detail 2 6 5" xfId="32641"/>
    <cellStyle name="RowTitles-Detail 2 6 5 2" xfId="32642"/>
    <cellStyle name="RowTitles-Detail 2 6 5 2 2" xfId="32643"/>
    <cellStyle name="RowTitles-Detail 2 6 5 2 2 2" xfId="32644"/>
    <cellStyle name="RowTitles-Detail 2 6 5 2 2 2 2" xfId="32645"/>
    <cellStyle name="RowTitles-Detail 2 6 5 2 2 3" xfId="32646"/>
    <cellStyle name="RowTitles-Detail 2 6 5 2 3" xfId="32647"/>
    <cellStyle name="RowTitles-Detail 2 6 5 2 3 2" xfId="32648"/>
    <cellStyle name="RowTitles-Detail 2 6 5 2 3 2 2" xfId="32649"/>
    <cellStyle name="RowTitles-Detail 2 6 5 2 4" xfId="32650"/>
    <cellStyle name="RowTitles-Detail 2 6 5 2 4 2" xfId="32651"/>
    <cellStyle name="RowTitles-Detail 2 6 5 2 5" xfId="32652"/>
    <cellStyle name="RowTitles-Detail 2 6 5 3" xfId="32653"/>
    <cellStyle name="RowTitles-Detail 2 6 5 3 2" xfId="32654"/>
    <cellStyle name="RowTitles-Detail 2 6 5 3 2 2" xfId="32655"/>
    <cellStyle name="RowTitles-Detail 2 6 5 3 2 2 2" xfId="32656"/>
    <cellStyle name="RowTitles-Detail 2 6 5 3 2 3" xfId="32657"/>
    <cellStyle name="RowTitles-Detail 2 6 5 3 3" xfId="32658"/>
    <cellStyle name="RowTitles-Detail 2 6 5 3 3 2" xfId="32659"/>
    <cellStyle name="RowTitles-Detail 2 6 5 3 3 2 2" xfId="32660"/>
    <cellStyle name="RowTitles-Detail 2 6 5 3 4" xfId="32661"/>
    <cellStyle name="RowTitles-Detail 2 6 5 3 4 2" xfId="32662"/>
    <cellStyle name="RowTitles-Detail 2 6 5 3 5" xfId="32663"/>
    <cellStyle name="RowTitles-Detail 2 6 5 4" xfId="32664"/>
    <cellStyle name="RowTitles-Detail 2 6 5 4 2" xfId="32665"/>
    <cellStyle name="RowTitles-Detail 2 6 5 4 2 2" xfId="32666"/>
    <cellStyle name="RowTitles-Detail 2 6 5 4 3" xfId="32667"/>
    <cellStyle name="RowTitles-Detail 2 6 5 5" xfId="32668"/>
    <cellStyle name="RowTitles-Detail 2 6 5 5 2" xfId="32669"/>
    <cellStyle name="RowTitles-Detail 2 6 5 5 2 2" xfId="32670"/>
    <cellStyle name="RowTitles-Detail 2 6 5 6" xfId="32671"/>
    <cellStyle name="RowTitles-Detail 2 6 5 6 2" xfId="32672"/>
    <cellStyle name="RowTitles-Detail 2 6 5 7" xfId="32673"/>
    <cellStyle name="RowTitles-Detail 2 6 6" xfId="32674"/>
    <cellStyle name="RowTitles-Detail 2 6 6 2" xfId="32675"/>
    <cellStyle name="RowTitles-Detail 2 6 6 2 2" xfId="32676"/>
    <cellStyle name="RowTitles-Detail 2 6 6 2 2 2" xfId="32677"/>
    <cellStyle name="RowTitles-Detail 2 6 6 2 2 2 2" xfId="32678"/>
    <cellStyle name="RowTitles-Detail 2 6 6 2 2 3" xfId="32679"/>
    <cellStyle name="RowTitles-Detail 2 6 6 2 3" xfId="32680"/>
    <cellStyle name="RowTitles-Detail 2 6 6 2 3 2" xfId="32681"/>
    <cellStyle name="RowTitles-Detail 2 6 6 2 3 2 2" xfId="32682"/>
    <cellStyle name="RowTitles-Detail 2 6 6 2 4" xfId="32683"/>
    <cellStyle name="RowTitles-Detail 2 6 6 2 4 2" xfId="32684"/>
    <cellStyle name="RowTitles-Detail 2 6 6 2 5" xfId="32685"/>
    <cellStyle name="RowTitles-Detail 2 6 6 3" xfId="32686"/>
    <cellStyle name="RowTitles-Detail 2 6 6 3 2" xfId="32687"/>
    <cellStyle name="RowTitles-Detail 2 6 6 3 2 2" xfId="32688"/>
    <cellStyle name="RowTitles-Detail 2 6 6 3 2 2 2" xfId="32689"/>
    <cellStyle name="RowTitles-Detail 2 6 6 3 2 3" xfId="32690"/>
    <cellStyle name="RowTitles-Detail 2 6 6 3 3" xfId="32691"/>
    <cellStyle name="RowTitles-Detail 2 6 6 3 3 2" xfId="32692"/>
    <cellStyle name="RowTitles-Detail 2 6 6 3 3 2 2" xfId="32693"/>
    <cellStyle name="RowTitles-Detail 2 6 6 3 4" xfId="32694"/>
    <cellStyle name="RowTitles-Detail 2 6 6 3 4 2" xfId="32695"/>
    <cellStyle name="RowTitles-Detail 2 6 6 3 5" xfId="32696"/>
    <cellStyle name="RowTitles-Detail 2 6 6 4" xfId="32697"/>
    <cellStyle name="RowTitles-Detail 2 6 6 4 2" xfId="32698"/>
    <cellStyle name="RowTitles-Detail 2 6 6 4 2 2" xfId="32699"/>
    <cellStyle name="RowTitles-Detail 2 6 6 4 3" xfId="32700"/>
    <cellStyle name="RowTitles-Detail 2 6 6 5" xfId="32701"/>
    <cellStyle name="RowTitles-Detail 2 6 6 5 2" xfId="32702"/>
    <cellStyle name="RowTitles-Detail 2 6 6 5 2 2" xfId="32703"/>
    <cellStyle name="RowTitles-Detail 2 6 6 6" xfId="32704"/>
    <cellStyle name="RowTitles-Detail 2 6 6 6 2" xfId="32705"/>
    <cellStyle name="RowTitles-Detail 2 6 6 7" xfId="32706"/>
    <cellStyle name="RowTitles-Detail 2 6 7" xfId="32707"/>
    <cellStyle name="RowTitles-Detail 2 6 7 2" xfId="32708"/>
    <cellStyle name="RowTitles-Detail 2 6 7 2 2" xfId="32709"/>
    <cellStyle name="RowTitles-Detail 2 6 7 2 2 2" xfId="32710"/>
    <cellStyle name="RowTitles-Detail 2 6 7 2 3" xfId="32711"/>
    <cellStyle name="RowTitles-Detail 2 6 7 3" xfId="32712"/>
    <cellStyle name="RowTitles-Detail 2 6 7 3 2" xfId="32713"/>
    <cellStyle name="RowTitles-Detail 2 6 7 3 2 2" xfId="32714"/>
    <cellStyle name="RowTitles-Detail 2 6 7 4" xfId="32715"/>
    <cellStyle name="RowTitles-Detail 2 6 7 4 2" xfId="32716"/>
    <cellStyle name="RowTitles-Detail 2 6 7 5" xfId="32717"/>
    <cellStyle name="RowTitles-Detail 2 6 8" xfId="32718"/>
    <cellStyle name="RowTitles-Detail 2 6 8 2" xfId="32719"/>
    <cellStyle name="RowTitles-Detail 2 6 8 2 2" xfId="32720"/>
    <cellStyle name="RowTitles-Detail 2 6 8 2 2 2" xfId="32721"/>
    <cellStyle name="RowTitles-Detail 2 6 8 2 3" xfId="32722"/>
    <cellStyle name="RowTitles-Detail 2 6 8 3" xfId="32723"/>
    <cellStyle name="RowTitles-Detail 2 6 8 3 2" xfId="32724"/>
    <cellStyle name="RowTitles-Detail 2 6 8 3 2 2" xfId="32725"/>
    <cellStyle name="RowTitles-Detail 2 6 8 4" xfId="32726"/>
    <cellStyle name="RowTitles-Detail 2 6 8 4 2" xfId="32727"/>
    <cellStyle name="RowTitles-Detail 2 6 8 5" xfId="32728"/>
    <cellStyle name="RowTitles-Detail 2 6 9" xfId="32729"/>
    <cellStyle name="RowTitles-Detail 2 6 9 2" xfId="32730"/>
    <cellStyle name="RowTitles-Detail 2 6 9 2 2" xfId="32731"/>
    <cellStyle name="RowTitles-Detail 2 6_STUD aligned by INSTIT" xfId="32732"/>
    <cellStyle name="RowTitles-Detail 2 7" xfId="315"/>
    <cellStyle name="RowTitles-Detail 2 7 10" xfId="32733"/>
    <cellStyle name="RowTitles-Detail 2 7 2" xfId="889"/>
    <cellStyle name="RowTitles-Detail 2 7 2 2" xfId="32734"/>
    <cellStyle name="RowTitles-Detail 2 7 2 2 2" xfId="32735"/>
    <cellStyle name="RowTitles-Detail 2 7 2 2 2 2" xfId="32736"/>
    <cellStyle name="RowTitles-Detail 2 7 2 2 2 2 2" xfId="32737"/>
    <cellStyle name="RowTitles-Detail 2 7 2 2 2 3" xfId="32738"/>
    <cellStyle name="RowTitles-Detail 2 7 2 2 3" xfId="32739"/>
    <cellStyle name="RowTitles-Detail 2 7 2 2 3 2" xfId="32740"/>
    <cellStyle name="RowTitles-Detail 2 7 2 2 3 2 2" xfId="32741"/>
    <cellStyle name="RowTitles-Detail 2 7 2 2 4" xfId="32742"/>
    <cellStyle name="RowTitles-Detail 2 7 2 2 4 2" xfId="32743"/>
    <cellStyle name="RowTitles-Detail 2 7 2 2 5" xfId="32744"/>
    <cellStyle name="RowTitles-Detail 2 7 2 3" xfId="32745"/>
    <cellStyle name="RowTitles-Detail 2 7 2 3 2" xfId="32746"/>
    <cellStyle name="RowTitles-Detail 2 7 2 3 2 2" xfId="32747"/>
    <cellStyle name="RowTitles-Detail 2 7 2 3 2 2 2" xfId="32748"/>
    <cellStyle name="RowTitles-Detail 2 7 2 3 2 3" xfId="32749"/>
    <cellStyle name="RowTitles-Detail 2 7 2 3 3" xfId="32750"/>
    <cellStyle name="RowTitles-Detail 2 7 2 3 3 2" xfId="32751"/>
    <cellStyle name="RowTitles-Detail 2 7 2 3 3 2 2" xfId="32752"/>
    <cellStyle name="RowTitles-Detail 2 7 2 3 4" xfId="32753"/>
    <cellStyle name="RowTitles-Detail 2 7 2 3 4 2" xfId="32754"/>
    <cellStyle name="RowTitles-Detail 2 7 2 3 5" xfId="32755"/>
    <cellStyle name="RowTitles-Detail 2 7 2 4" xfId="32756"/>
    <cellStyle name="RowTitles-Detail 2 7 2 4 2" xfId="32757"/>
    <cellStyle name="RowTitles-Detail 2 7 2 5" xfId="32758"/>
    <cellStyle name="RowTitles-Detail 2 7 2 5 2" xfId="32759"/>
    <cellStyle name="RowTitles-Detail 2 7 2 5 2 2" xfId="32760"/>
    <cellStyle name="RowTitles-Detail 2 7 2 6" xfId="32761"/>
    <cellStyle name="RowTitles-Detail 2 7 2 6 2" xfId="32762"/>
    <cellStyle name="RowTitles-Detail 2 7 2 7" xfId="32763"/>
    <cellStyle name="RowTitles-Detail 2 7 2 8" xfId="32764"/>
    <cellStyle name="RowTitles-Detail 2 7 3" xfId="32765"/>
    <cellStyle name="RowTitles-Detail 2 7 3 2" xfId="32766"/>
    <cellStyle name="RowTitles-Detail 2 7 3 2 2" xfId="32767"/>
    <cellStyle name="RowTitles-Detail 2 7 3 2 2 2" xfId="32768"/>
    <cellStyle name="RowTitles-Detail 2 7 3 2 2 2 2" xfId="32769"/>
    <cellStyle name="RowTitles-Detail 2 7 3 2 2 3" xfId="32770"/>
    <cellStyle name="RowTitles-Detail 2 7 3 2 3" xfId="32771"/>
    <cellStyle name="RowTitles-Detail 2 7 3 2 3 2" xfId="32772"/>
    <cellStyle name="RowTitles-Detail 2 7 3 2 3 2 2" xfId="32773"/>
    <cellStyle name="RowTitles-Detail 2 7 3 2 4" xfId="32774"/>
    <cellStyle name="RowTitles-Detail 2 7 3 2 4 2" xfId="32775"/>
    <cellStyle name="RowTitles-Detail 2 7 3 2 5" xfId="32776"/>
    <cellStyle name="RowTitles-Detail 2 7 3 3" xfId="32777"/>
    <cellStyle name="RowTitles-Detail 2 7 3 3 2" xfId="32778"/>
    <cellStyle name="RowTitles-Detail 2 7 3 3 2 2" xfId="32779"/>
    <cellStyle name="RowTitles-Detail 2 7 3 3 2 2 2" xfId="32780"/>
    <cellStyle name="RowTitles-Detail 2 7 3 3 2 3" xfId="32781"/>
    <cellStyle name="RowTitles-Detail 2 7 3 3 3" xfId="32782"/>
    <cellStyle name="RowTitles-Detail 2 7 3 3 3 2" xfId="32783"/>
    <cellStyle name="RowTitles-Detail 2 7 3 3 3 2 2" xfId="32784"/>
    <cellStyle name="RowTitles-Detail 2 7 3 3 4" xfId="32785"/>
    <cellStyle name="RowTitles-Detail 2 7 3 3 4 2" xfId="32786"/>
    <cellStyle name="RowTitles-Detail 2 7 3 3 5" xfId="32787"/>
    <cellStyle name="RowTitles-Detail 2 7 3 4" xfId="32788"/>
    <cellStyle name="RowTitles-Detail 2 7 3 4 2" xfId="32789"/>
    <cellStyle name="RowTitles-Detail 2 7 3 4 2 2" xfId="32790"/>
    <cellStyle name="RowTitles-Detail 2 7 3 4 3" xfId="32791"/>
    <cellStyle name="RowTitles-Detail 2 7 3 5" xfId="32792"/>
    <cellStyle name="RowTitles-Detail 2 7 3 5 2" xfId="32793"/>
    <cellStyle name="RowTitles-Detail 2 7 3 5 2 2" xfId="32794"/>
    <cellStyle name="RowTitles-Detail 2 7 4" xfId="32795"/>
    <cellStyle name="RowTitles-Detail 2 7 4 2" xfId="32796"/>
    <cellStyle name="RowTitles-Detail 2 7 4 2 2" xfId="32797"/>
    <cellStyle name="RowTitles-Detail 2 7 4 2 2 2" xfId="32798"/>
    <cellStyle name="RowTitles-Detail 2 7 4 2 2 2 2" xfId="32799"/>
    <cellStyle name="RowTitles-Detail 2 7 4 2 2 3" xfId="32800"/>
    <cellStyle name="RowTitles-Detail 2 7 4 2 3" xfId="32801"/>
    <cellStyle name="RowTitles-Detail 2 7 4 2 3 2" xfId="32802"/>
    <cellStyle name="RowTitles-Detail 2 7 4 2 3 2 2" xfId="32803"/>
    <cellStyle name="RowTitles-Detail 2 7 4 2 4" xfId="32804"/>
    <cellStyle name="RowTitles-Detail 2 7 4 2 4 2" xfId="32805"/>
    <cellStyle name="RowTitles-Detail 2 7 4 2 5" xfId="32806"/>
    <cellStyle name="RowTitles-Detail 2 7 4 3" xfId="32807"/>
    <cellStyle name="RowTitles-Detail 2 7 4 3 2" xfId="32808"/>
    <cellStyle name="RowTitles-Detail 2 7 4 3 2 2" xfId="32809"/>
    <cellStyle name="RowTitles-Detail 2 7 4 3 2 2 2" xfId="32810"/>
    <cellStyle name="RowTitles-Detail 2 7 4 3 2 3" xfId="32811"/>
    <cellStyle name="RowTitles-Detail 2 7 4 3 3" xfId="32812"/>
    <cellStyle name="RowTitles-Detail 2 7 4 3 3 2" xfId="32813"/>
    <cellStyle name="RowTitles-Detail 2 7 4 3 3 2 2" xfId="32814"/>
    <cellStyle name="RowTitles-Detail 2 7 4 3 4" xfId="32815"/>
    <cellStyle name="RowTitles-Detail 2 7 4 3 4 2" xfId="32816"/>
    <cellStyle name="RowTitles-Detail 2 7 4 3 5" xfId="32817"/>
    <cellStyle name="RowTitles-Detail 2 7 4 4" xfId="32818"/>
    <cellStyle name="RowTitles-Detail 2 7 4 4 2" xfId="32819"/>
    <cellStyle name="RowTitles-Detail 2 7 4 4 2 2" xfId="32820"/>
    <cellStyle name="RowTitles-Detail 2 7 4 4 3" xfId="32821"/>
    <cellStyle name="RowTitles-Detail 2 7 4 5" xfId="32822"/>
    <cellStyle name="RowTitles-Detail 2 7 4 5 2" xfId="32823"/>
    <cellStyle name="RowTitles-Detail 2 7 4 5 2 2" xfId="32824"/>
    <cellStyle name="RowTitles-Detail 2 7 4 6" xfId="32825"/>
    <cellStyle name="RowTitles-Detail 2 7 4 6 2" xfId="32826"/>
    <cellStyle name="RowTitles-Detail 2 7 4 7" xfId="32827"/>
    <cellStyle name="RowTitles-Detail 2 7 5" xfId="32828"/>
    <cellStyle name="RowTitles-Detail 2 7 5 2" xfId="32829"/>
    <cellStyle name="RowTitles-Detail 2 7 5 2 2" xfId="32830"/>
    <cellStyle name="RowTitles-Detail 2 7 5 2 2 2" xfId="32831"/>
    <cellStyle name="RowTitles-Detail 2 7 5 2 2 2 2" xfId="32832"/>
    <cellStyle name="RowTitles-Detail 2 7 5 2 2 3" xfId="32833"/>
    <cellStyle name="RowTitles-Detail 2 7 5 2 3" xfId="32834"/>
    <cellStyle name="RowTitles-Detail 2 7 5 2 3 2" xfId="32835"/>
    <cellStyle name="RowTitles-Detail 2 7 5 2 3 2 2" xfId="32836"/>
    <cellStyle name="RowTitles-Detail 2 7 5 2 4" xfId="32837"/>
    <cellStyle name="RowTitles-Detail 2 7 5 2 4 2" xfId="32838"/>
    <cellStyle name="RowTitles-Detail 2 7 5 2 5" xfId="32839"/>
    <cellStyle name="RowTitles-Detail 2 7 5 3" xfId="32840"/>
    <cellStyle name="RowTitles-Detail 2 7 5 3 2" xfId="32841"/>
    <cellStyle name="RowTitles-Detail 2 7 5 3 2 2" xfId="32842"/>
    <cellStyle name="RowTitles-Detail 2 7 5 3 2 2 2" xfId="32843"/>
    <cellStyle name="RowTitles-Detail 2 7 5 3 2 3" xfId="32844"/>
    <cellStyle name="RowTitles-Detail 2 7 5 3 3" xfId="32845"/>
    <cellStyle name="RowTitles-Detail 2 7 5 3 3 2" xfId="32846"/>
    <cellStyle name="RowTitles-Detail 2 7 5 3 3 2 2" xfId="32847"/>
    <cellStyle name="RowTitles-Detail 2 7 5 3 4" xfId="32848"/>
    <cellStyle name="RowTitles-Detail 2 7 5 3 4 2" xfId="32849"/>
    <cellStyle name="RowTitles-Detail 2 7 5 3 5" xfId="32850"/>
    <cellStyle name="RowTitles-Detail 2 7 5 4" xfId="32851"/>
    <cellStyle name="RowTitles-Detail 2 7 5 4 2" xfId="32852"/>
    <cellStyle name="RowTitles-Detail 2 7 5 4 2 2" xfId="32853"/>
    <cellStyle name="RowTitles-Detail 2 7 5 4 3" xfId="32854"/>
    <cellStyle name="RowTitles-Detail 2 7 5 5" xfId="32855"/>
    <cellStyle name="RowTitles-Detail 2 7 5 5 2" xfId="32856"/>
    <cellStyle name="RowTitles-Detail 2 7 5 5 2 2" xfId="32857"/>
    <cellStyle name="RowTitles-Detail 2 7 5 6" xfId="32858"/>
    <cellStyle name="RowTitles-Detail 2 7 5 6 2" xfId="32859"/>
    <cellStyle name="RowTitles-Detail 2 7 5 7" xfId="32860"/>
    <cellStyle name="RowTitles-Detail 2 7 6" xfId="32861"/>
    <cellStyle name="RowTitles-Detail 2 7 6 2" xfId="32862"/>
    <cellStyle name="RowTitles-Detail 2 7 6 2 2" xfId="32863"/>
    <cellStyle name="RowTitles-Detail 2 7 6 2 2 2" xfId="32864"/>
    <cellStyle name="RowTitles-Detail 2 7 6 2 2 2 2" xfId="32865"/>
    <cellStyle name="RowTitles-Detail 2 7 6 2 2 3" xfId="32866"/>
    <cellStyle name="RowTitles-Detail 2 7 6 2 3" xfId="32867"/>
    <cellStyle name="RowTitles-Detail 2 7 6 2 3 2" xfId="32868"/>
    <cellStyle name="RowTitles-Detail 2 7 6 2 3 2 2" xfId="32869"/>
    <cellStyle name="RowTitles-Detail 2 7 6 2 4" xfId="32870"/>
    <cellStyle name="RowTitles-Detail 2 7 6 2 4 2" xfId="32871"/>
    <cellStyle name="RowTitles-Detail 2 7 6 2 5" xfId="32872"/>
    <cellStyle name="RowTitles-Detail 2 7 6 3" xfId="32873"/>
    <cellStyle name="RowTitles-Detail 2 7 6 3 2" xfId="32874"/>
    <cellStyle name="RowTitles-Detail 2 7 6 3 2 2" xfId="32875"/>
    <cellStyle name="RowTitles-Detail 2 7 6 3 2 2 2" xfId="32876"/>
    <cellStyle name="RowTitles-Detail 2 7 6 3 2 3" xfId="32877"/>
    <cellStyle name="RowTitles-Detail 2 7 6 3 3" xfId="32878"/>
    <cellStyle name="RowTitles-Detail 2 7 6 3 3 2" xfId="32879"/>
    <cellStyle name="RowTitles-Detail 2 7 6 3 3 2 2" xfId="32880"/>
    <cellStyle name="RowTitles-Detail 2 7 6 3 4" xfId="32881"/>
    <cellStyle name="RowTitles-Detail 2 7 6 3 4 2" xfId="32882"/>
    <cellStyle name="RowTitles-Detail 2 7 6 3 5" xfId="32883"/>
    <cellStyle name="RowTitles-Detail 2 7 6 4" xfId="32884"/>
    <cellStyle name="RowTitles-Detail 2 7 6 4 2" xfId="32885"/>
    <cellStyle name="RowTitles-Detail 2 7 6 4 2 2" xfId="32886"/>
    <cellStyle name="RowTitles-Detail 2 7 6 4 3" xfId="32887"/>
    <cellStyle name="RowTitles-Detail 2 7 6 5" xfId="32888"/>
    <cellStyle name="RowTitles-Detail 2 7 6 5 2" xfId="32889"/>
    <cellStyle name="RowTitles-Detail 2 7 6 5 2 2" xfId="32890"/>
    <cellStyle name="RowTitles-Detail 2 7 6 6" xfId="32891"/>
    <cellStyle name="RowTitles-Detail 2 7 6 6 2" xfId="32892"/>
    <cellStyle name="RowTitles-Detail 2 7 6 7" xfId="32893"/>
    <cellStyle name="RowTitles-Detail 2 7 7" xfId="32894"/>
    <cellStyle name="RowTitles-Detail 2 7 7 2" xfId="32895"/>
    <cellStyle name="RowTitles-Detail 2 7 7 2 2" xfId="32896"/>
    <cellStyle name="RowTitles-Detail 2 7 7 2 2 2" xfId="32897"/>
    <cellStyle name="RowTitles-Detail 2 7 7 2 3" xfId="32898"/>
    <cellStyle name="RowTitles-Detail 2 7 7 3" xfId="32899"/>
    <cellStyle name="RowTitles-Detail 2 7 7 3 2" xfId="32900"/>
    <cellStyle name="RowTitles-Detail 2 7 7 3 2 2" xfId="32901"/>
    <cellStyle name="RowTitles-Detail 2 7 7 4" xfId="32902"/>
    <cellStyle name="RowTitles-Detail 2 7 7 4 2" xfId="32903"/>
    <cellStyle name="RowTitles-Detail 2 7 7 5" xfId="32904"/>
    <cellStyle name="RowTitles-Detail 2 7 8" xfId="32905"/>
    <cellStyle name="RowTitles-Detail 2 7 8 2" xfId="32906"/>
    <cellStyle name="RowTitles-Detail 2 7 8 2 2" xfId="32907"/>
    <cellStyle name="RowTitles-Detail 2 7 8 2 2 2" xfId="32908"/>
    <cellStyle name="RowTitles-Detail 2 7 8 2 3" xfId="32909"/>
    <cellStyle name="RowTitles-Detail 2 7 8 3" xfId="32910"/>
    <cellStyle name="RowTitles-Detail 2 7 8 3 2" xfId="32911"/>
    <cellStyle name="RowTitles-Detail 2 7 8 3 2 2" xfId="32912"/>
    <cellStyle name="RowTitles-Detail 2 7 8 4" xfId="32913"/>
    <cellStyle name="RowTitles-Detail 2 7 8 4 2" xfId="32914"/>
    <cellStyle name="RowTitles-Detail 2 7 8 5" xfId="32915"/>
    <cellStyle name="RowTitles-Detail 2 7 9" xfId="32916"/>
    <cellStyle name="RowTitles-Detail 2 7 9 2" xfId="32917"/>
    <cellStyle name="RowTitles-Detail 2 7 9 2 2" xfId="32918"/>
    <cellStyle name="RowTitles-Detail 2 7_STUD aligned by INSTIT" xfId="32919"/>
    <cellStyle name="RowTitles-Detail 2 8" xfId="316"/>
    <cellStyle name="RowTitles-Detail 2 8 2" xfId="32920"/>
    <cellStyle name="RowTitles-Detail 2 8 2 2" xfId="32921"/>
    <cellStyle name="RowTitles-Detail 2 8 2 2 2" xfId="32922"/>
    <cellStyle name="RowTitles-Detail 2 8 2 2 2 2" xfId="32923"/>
    <cellStyle name="RowTitles-Detail 2 8 2 2 3" xfId="32924"/>
    <cellStyle name="RowTitles-Detail 2 8 2 3" xfId="32925"/>
    <cellStyle name="RowTitles-Detail 2 8 2 3 2" xfId="32926"/>
    <cellStyle name="RowTitles-Detail 2 8 2 3 2 2" xfId="32927"/>
    <cellStyle name="RowTitles-Detail 2 8 2 4" xfId="32928"/>
    <cellStyle name="RowTitles-Detail 2 8 2 4 2" xfId="32929"/>
    <cellStyle name="RowTitles-Detail 2 8 2 5" xfId="32930"/>
    <cellStyle name="RowTitles-Detail 2 8 3" xfId="32931"/>
    <cellStyle name="RowTitles-Detail 2 8 3 2" xfId="32932"/>
    <cellStyle name="RowTitles-Detail 2 8 3 2 2" xfId="32933"/>
    <cellStyle name="RowTitles-Detail 2 8 3 2 2 2" xfId="32934"/>
    <cellStyle name="RowTitles-Detail 2 8 3 2 3" xfId="32935"/>
    <cellStyle name="RowTitles-Detail 2 8 3 3" xfId="32936"/>
    <cellStyle name="RowTitles-Detail 2 8 3 3 2" xfId="32937"/>
    <cellStyle name="RowTitles-Detail 2 8 3 3 2 2" xfId="32938"/>
    <cellStyle name="RowTitles-Detail 2 8 3 4" xfId="32939"/>
    <cellStyle name="RowTitles-Detail 2 8 3 4 2" xfId="32940"/>
    <cellStyle name="RowTitles-Detail 2 8 3 5" xfId="32941"/>
    <cellStyle name="RowTitles-Detail 2 8 4" xfId="32942"/>
    <cellStyle name="RowTitles-Detail 2 8 4 2" xfId="32943"/>
    <cellStyle name="RowTitles-Detail 2 8 5" xfId="32944"/>
    <cellStyle name="RowTitles-Detail 2 8 5 2" xfId="32945"/>
    <cellStyle name="RowTitles-Detail 2 8 5 2 2" xfId="32946"/>
    <cellStyle name="RowTitles-Detail 2 8 5 3" xfId="32947"/>
    <cellStyle name="RowTitles-Detail 2 8 6" xfId="32948"/>
    <cellStyle name="RowTitles-Detail 2 8 6 2" xfId="32949"/>
    <cellStyle name="RowTitles-Detail 2 8 6 2 2" xfId="32950"/>
    <cellStyle name="RowTitles-Detail 2 8 7" xfId="32951"/>
    <cellStyle name="RowTitles-Detail 2 9" xfId="317"/>
    <cellStyle name="RowTitles-Detail 2 9 2" xfId="32952"/>
    <cellStyle name="RowTitles-Detail 2 9 2 2" xfId="32953"/>
    <cellStyle name="RowTitles-Detail 2 9 2 2 2" xfId="32954"/>
    <cellStyle name="RowTitles-Detail 2 9 2 2 2 2" xfId="32955"/>
    <cellStyle name="RowTitles-Detail 2 9 2 2 3" xfId="32956"/>
    <cellStyle name="RowTitles-Detail 2 9 2 3" xfId="32957"/>
    <cellStyle name="RowTitles-Detail 2 9 2 3 2" xfId="32958"/>
    <cellStyle name="RowTitles-Detail 2 9 2 3 2 2" xfId="32959"/>
    <cellStyle name="RowTitles-Detail 2 9 2 4" xfId="32960"/>
    <cellStyle name="RowTitles-Detail 2 9 2 4 2" xfId="32961"/>
    <cellStyle name="RowTitles-Detail 2 9 2 5" xfId="32962"/>
    <cellStyle name="RowTitles-Detail 2 9 3" xfId="32963"/>
    <cellStyle name="RowTitles-Detail 2 9 3 2" xfId="32964"/>
    <cellStyle name="RowTitles-Detail 2 9 3 2 2" xfId="32965"/>
    <cellStyle name="RowTitles-Detail 2 9 3 2 2 2" xfId="32966"/>
    <cellStyle name="RowTitles-Detail 2 9 3 2 3" xfId="32967"/>
    <cellStyle name="RowTitles-Detail 2 9 3 3" xfId="32968"/>
    <cellStyle name="RowTitles-Detail 2 9 3 3 2" xfId="32969"/>
    <cellStyle name="RowTitles-Detail 2 9 3 3 2 2" xfId="32970"/>
    <cellStyle name="RowTitles-Detail 2 9 3 4" xfId="32971"/>
    <cellStyle name="RowTitles-Detail 2 9 3 4 2" xfId="32972"/>
    <cellStyle name="RowTitles-Detail 2 9 3 5" xfId="32973"/>
    <cellStyle name="RowTitles-Detail 2 9 4" xfId="32974"/>
    <cellStyle name="RowTitles-Detail 2 9 4 2" xfId="32975"/>
    <cellStyle name="RowTitles-Detail 2 9 5" xfId="32976"/>
    <cellStyle name="RowTitles-Detail 2 9 5 2" xfId="32977"/>
    <cellStyle name="RowTitles-Detail 2 9 5 2 2" xfId="32978"/>
    <cellStyle name="RowTitles-Detail 2 9 6" xfId="32979"/>
    <cellStyle name="RowTitles-Detail 2 9 6 2" xfId="32980"/>
    <cellStyle name="RowTitles-Detail 2 9 7" xfId="32981"/>
    <cellStyle name="RowTitles-Detail 2 9 8" xfId="32982"/>
    <cellStyle name="RowTitles-Detail 2_STUD aligned by INSTIT" xfId="32983"/>
    <cellStyle name="RowTitles-Detail 3" xfId="318"/>
    <cellStyle name="RowTitles-Detail 3 10" xfId="319"/>
    <cellStyle name="RowTitles-Detail 3 10 2" xfId="32984"/>
    <cellStyle name="RowTitles-Detail 3 10 2 2" xfId="32985"/>
    <cellStyle name="RowTitles-Detail 3 10 2 2 2" xfId="32986"/>
    <cellStyle name="RowTitles-Detail 3 10 2 2 2 2" xfId="32987"/>
    <cellStyle name="RowTitles-Detail 3 10 2 2 3" xfId="32988"/>
    <cellStyle name="RowTitles-Detail 3 10 2 3" xfId="32989"/>
    <cellStyle name="RowTitles-Detail 3 10 2 3 2" xfId="32990"/>
    <cellStyle name="RowTitles-Detail 3 10 2 3 2 2" xfId="32991"/>
    <cellStyle name="RowTitles-Detail 3 10 2 4" xfId="32992"/>
    <cellStyle name="RowTitles-Detail 3 10 2 4 2" xfId="32993"/>
    <cellStyle name="RowTitles-Detail 3 10 2 5" xfId="32994"/>
    <cellStyle name="RowTitles-Detail 3 10 3" xfId="32995"/>
    <cellStyle name="RowTitles-Detail 3 10 3 2" xfId="32996"/>
    <cellStyle name="RowTitles-Detail 3 10 3 2 2" xfId="32997"/>
    <cellStyle name="RowTitles-Detail 3 10 3 2 2 2" xfId="32998"/>
    <cellStyle name="RowTitles-Detail 3 10 3 2 3" xfId="32999"/>
    <cellStyle name="RowTitles-Detail 3 10 3 3" xfId="33000"/>
    <cellStyle name="RowTitles-Detail 3 10 3 3 2" xfId="33001"/>
    <cellStyle name="RowTitles-Detail 3 10 3 3 2 2" xfId="33002"/>
    <cellStyle name="RowTitles-Detail 3 10 3 4" xfId="33003"/>
    <cellStyle name="RowTitles-Detail 3 10 3 4 2" xfId="33004"/>
    <cellStyle name="RowTitles-Detail 3 10 3 5" xfId="33005"/>
    <cellStyle name="RowTitles-Detail 3 10 4" xfId="33006"/>
    <cellStyle name="RowTitles-Detail 3 10 4 2" xfId="33007"/>
    <cellStyle name="RowTitles-Detail 3 10 4 2 2" xfId="33008"/>
    <cellStyle name="RowTitles-Detail 3 10 4 3" xfId="33009"/>
    <cellStyle name="RowTitles-Detail 3 10 5" xfId="33010"/>
    <cellStyle name="RowTitles-Detail 3 10 5 2" xfId="33011"/>
    <cellStyle name="RowTitles-Detail 3 10 5 2 2" xfId="33012"/>
    <cellStyle name="RowTitles-Detail 3 10 6" xfId="33013"/>
    <cellStyle name="RowTitles-Detail 3 10 6 2" xfId="33014"/>
    <cellStyle name="RowTitles-Detail 3 10 7" xfId="33015"/>
    <cellStyle name="RowTitles-Detail 3 10 8" xfId="33016"/>
    <cellStyle name="RowTitles-Detail 3 11" xfId="401"/>
    <cellStyle name="RowTitles-Detail 3 11 2" xfId="33017"/>
    <cellStyle name="RowTitles-Detail 3 11 2 2" xfId="33018"/>
    <cellStyle name="RowTitles-Detail 3 11 2 2 2" xfId="33019"/>
    <cellStyle name="RowTitles-Detail 3 11 2 2 2 2" xfId="33020"/>
    <cellStyle name="RowTitles-Detail 3 11 2 2 3" xfId="33021"/>
    <cellStyle name="RowTitles-Detail 3 11 2 3" xfId="33022"/>
    <cellStyle name="RowTitles-Detail 3 11 2 3 2" xfId="33023"/>
    <cellStyle name="RowTitles-Detail 3 11 2 3 2 2" xfId="33024"/>
    <cellStyle name="RowTitles-Detail 3 11 2 4" xfId="33025"/>
    <cellStyle name="RowTitles-Detail 3 11 2 4 2" xfId="33026"/>
    <cellStyle name="RowTitles-Detail 3 11 2 5" xfId="33027"/>
    <cellStyle name="RowTitles-Detail 3 11 3" xfId="33028"/>
    <cellStyle name="RowTitles-Detail 3 11 3 2" xfId="33029"/>
    <cellStyle name="RowTitles-Detail 3 11 3 2 2" xfId="33030"/>
    <cellStyle name="RowTitles-Detail 3 11 3 2 2 2" xfId="33031"/>
    <cellStyle name="RowTitles-Detail 3 11 3 2 3" xfId="33032"/>
    <cellStyle name="RowTitles-Detail 3 11 3 3" xfId="33033"/>
    <cellStyle name="RowTitles-Detail 3 11 3 3 2" xfId="33034"/>
    <cellStyle name="RowTitles-Detail 3 11 3 3 2 2" xfId="33035"/>
    <cellStyle name="RowTitles-Detail 3 11 3 4" xfId="33036"/>
    <cellStyle name="RowTitles-Detail 3 11 3 4 2" xfId="33037"/>
    <cellStyle name="RowTitles-Detail 3 11 3 5" xfId="33038"/>
    <cellStyle name="RowTitles-Detail 3 11 4" xfId="33039"/>
    <cellStyle name="RowTitles-Detail 3 11 4 2" xfId="33040"/>
    <cellStyle name="RowTitles-Detail 3 11 4 2 2" xfId="33041"/>
    <cellStyle name="RowTitles-Detail 3 11 4 3" xfId="33042"/>
    <cellStyle name="RowTitles-Detail 3 11 5" xfId="33043"/>
    <cellStyle name="RowTitles-Detail 3 11 5 2" xfId="33044"/>
    <cellStyle name="RowTitles-Detail 3 11 5 2 2" xfId="33045"/>
    <cellStyle name="RowTitles-Detail 3 11 6" xfId="33046"/>
    <cellStyle name="RowTitles-Detail 3 11 6 2" xfId="33047"/>
    <cellStyle name="RowTitles-Detail 3 11 7" xfId="33048"/>
    <cellStyle name="RowTitles-Detail 3 11 8" xfId="33049"/>
    <cellStyle name="RowTitles-Detail 3 12" xfId="33050"/>
    <cellStyle name="RowTitles-Detail 3 12 2" xfId="33051"/>
    <cellStyle name="RowTitles-Detail 3 12 2 2" xfId="33052"/>
    <cellStyle name="RowTitles-Detail 3 12 2 2 2" xfId="33053"/>
    <cellStyle name="RowTitles-Detail 3 12 2 3" xfId="33054"/>
    <cellStyle name="RowTitles-Detail 3 12 3" xfId="33055"/>
    <cellStyle name="RowTitles-Detail 3 12 3 2" xfId="33056"/>
    <cellStyle name="RowTitles-Detail 3 12 3 2 2" xfId="33057"/>
    <cellStyle name="RowTitles-Detail 3 12 4" xfId="33058"/>
    <cellStyle name="RowTitles-Detail 3 12 4 2" xfId="33059"/>
    <cellStyle name="RowTitles-Detail 3 12 5" xfId="33060"/>
    <cellStyle name="RowTitles-Detail 3 13" xfId="33061"/>
    <cellStyle name="RowTitles-Detail 3 13 2" xfId="33062"/>
    <cellStyle name="RowTitles-Detail 3 13 2 2" xfId="33063"/>
    <cellStyle name="RowTitles-Detail 3 14" xfId="33064"/>
    <cellStyle name="RowTitles-Detail 3 14 2" xfId="33065"/>
    <cellStyle name="RowTitles-Detail 3 15" xfId="33066"/>
    <cellStyle name="RowTitles-Detail 3 15 2" xfId="33067"/>
    <cellStyle name="RowTitles-Detail 3 15 2 2" xfId="33068"/>
    <cellStyle name="RowTitles-Detail 3 16" xfId="33069"/>
    <cellStyle name="RowTitles-Detail 3 2" xfId="320"/>
    <cellStyle name="RowTitles-Detail 3 2 10" xfId="33070"/>
    <cellStyle name="RowTitles-Detail 3 2 10 2" xfId="33071"/>
    <cellStyle name="RowTitles-Detail 3 2 10 2 2" xfId="33072"/>
    <cellStyle name="RowTitles-Detail 3 2 10 2 2 2" xfId="33073"/>
    <cellStyle name="RowTitles-Detail 3 2 10 2 2 2 2" xfId="33074"/>
    <cellStyle name="RowTitles-Detail 3 2 10 2 2 3" xfId="33075"/>
    <cellStyle name="RowTitles-Detail 3 2 10 2 3" xfId="33076"/>
    <cellStyle name="RowTitles-Detail 3 2 10 2 3 2" xfId="33077"/>
    <cellStyle name="RowTitles-Detail 3 2 10 2 3 2 2" xfId="33078"/>
    <cellStyle name="RowTitles-Detail 3 2 10 2 4" xfId="33079"/>
    <cellStyle name="RowTitles-Detail 3 2 10 2 4 2" xfId="33080"/>
    <cellStyle name="RowTitles-Detail 3 2 10 2 5" xfId="33081"/>
    <cellStyle name="RowTitles-Detail 3 2 10 3" xfId="33082"/>
    <cellStyle name="RowTitles-Detail 3 2 10 3 2" xfId="33083"/>
    <cellStyle name="RowTitles-Detail 3 2 10 3 2 2" xfId="33084"/>
    <cellStyle name="RowTitles-Detail 3 2 10 3 2 2 2" xfId="33085"/>
    <cellStyle name="RowTitles-Detail 3 2 10 3 2 3" xfId="33086"/>
    <cellStyle name="RowTitles-Detail 3 2 10 3 3" xfId="33087"/>
    <cellStyle name="RowTitles-Detail 3 2 10 3 3 2" xfId="33088"/>
    <cellStyle name="RowTitles-Detail 3 2 10 3 3 2 2" xfId="33089"/>
    <cellStyle name="RowTitles-Detail 3 2 10 3 4" xfId="33090"/>
    <cellStyle name="RowTitles-Detail 3 2 10 3 4 2" xfId="33091"/>
    <cellStyle name="RowTitles-Detail 3 2 10 3 5" xfId="33092"/>
    <cellStyle name="RowTitles-Detail 3 2 10 4" xfId="33093"/>
    <cellStyle name="RowTitles-Detail 3 2 10 4 2" xfId="33094"/>
    <cellStyle name="RowTitles-Detail 3 2 10 4 2 2" xfId="33095"/>
    <cellStyle name="RowTitles-Detail 3 2 10 4 3" xfId="33096"/>
    <cellStyle name="RowTitles-Detail 3 2 10 5" xfId="33097"/>
    <cellStyle name="RowTitles-Detail 3 2 10 5 2" xfId="33098"/>
    <cellStyle name="RowTitles-Detail 3 2 10 5 2 2" xfId="33099"/>
    <cellStyle name="RowTitles-Detail 3 2 10 6" xfId="33100"/>
    <cellStyle name="RowTitles-Detail 3 2 10 6 2" xfId="33101"/>
    <cellStyle name="RowTitles-Detail 3 2 10 7" xfId="33102"/>
    <cellStyle name="RowTitles-Detail 3 2 11" xfId="33103"/>
    <cellStyle name="RowTitles-Detail 3 2 11 2" xfId="33104"/>
    <cellStyle name="RowTitles-Detail 3 2 11 2 2" xfId="33105"/>
    <cellStyle name="RowTitles-Detail 3 2 11 2 2 2" xfId="33106"/>
    <cellStyle name="RowTitles-Detail 3 2 11 2 3" xfId="33107"/>
    <cellStyle name="RowTitles-Detail 3 2 11 3" xfId="33108"/>
    <cellStyle name="RowTitles-Detail 3 2 11 3 2" xfId="33109"/>
    <cellStyle name="RowTitles-Detail 3 2 11 3 2 2" xfId="33110"/>
    <cellStyle name="RowTitles-Detail 3 2 11 4" xfId="33111"/>
    <cellStyle name="RowTitles-Detail 3 2 11 4 2" xfId="33112"/>
    <cellStyle name="RowTitles-Detail 3 2 11 5" xfId="33113"/>
    <cellStyle name="RowTitles-Detail 3 2 12" xfId="33114"/>
    <cellStyle name="RowTitles-Detail 3 2 12 2" xfId="33115"/>
    <cellStyle name="RowTitles-Detail 3 2 13" xfId="33116"/>
    <cellStyle name="RowTitles-Detail 3 2 13 2" xfId="33117"/>
    <cellStyle name="RowTitles-Detail 3 2 13 2 2" xfId="33118"/>
    <cellStyle name="RowTitles-Detail 3 2 14" xfId="33119"/>
    <cellStyle name="RowTitles-Detail 3 2 2" xfId="890"/>
    <cellStyle name="RowTitles-Detail 3 2 2 10" xfId="33120"/>
    <cellStyle name="RowTitles-Detail 3 2 2 10 2" xfId="33121"/>
    <cellStyle name="RowTitles-Detail 3 2 2 10 2 2" xfId="33122"/>
    <cellStyle name="RowTitles-Detail 3 2 2 10 2 2 2" xfId="33123"/>
    <cellStyle name="RowTitles-Detail 3 2 2 10 2 3" xfId="33124"/>
    <cellStyle name="RowTitles-Detail 3 2 2 10 3" xfId="33125"/>
    <cellStyle name="RowTitles-Detail 3 2 2 10 3 2" xfId="33126"/>
    <cellStyle name="RowTitles-Detail 3 2 2 10 3 2 2" xfId="33127"/>
    <cellStyle name="RowTitles-Detail 3 2 2 10 4" xfId="33128"/>
    <cellStyle name="RowTitles-Detail 3 2 2 10 4 2" xfId="33129"/>
    <cellStyle name="RowTitles-Detail 3 2 2 10 5" xfId="33130"/>
    <cellStyle name="RowTitles-Detail 3 2 2 11" xfId="33131"/>
    <cellStyle name="RowTitles-Detail 3 2 2 11 2" xfId="33132"/>
    <cellStyle name="RowTitles-Detail 3 2 2 12" xfId="33133"/>
    <cellStyle name="RowTitles-Detail 3 2 2 12 2" xfId="33134"/>
    <cellStyle name="RowTitles-Detail 3 2 2 12 2 2" xfId="33135"/>
    <cellStyle name="RowTitles-Detail 3 2 2 13" xfId="33136"/>
    <cellStyle name="RowTitles-Detail 3 2 2 2" xfId="891"/>
    <cellStyle name="RowTitles-Detail 3 2 2 2 10" xfId="33137"/>
    <cellStyle name="RowTitles-Detail 3 2 2 2 2" xfId="892"/>
    <cellStyle name="RowTitles-Detail 3 2 2 2 2 2" xfId="33138"/>
    <cellStyle name="RowTitles-Detail 3 2 2 2 2 2 2" xfId="33139"/>
    <cellStyle name="RowTitles-Detail 3 2 2 2 2 2 2 2" xfId="33140"/>
    <cellStyle name="RowTitles-Detail 3 2 2 2 2 2 2 2 2" xfId="33141"/>
    <cellStyle name="RowTitles-Detail 3 2 2 2 2 2 2 3" xfId="33142"/>
    <cellStyle name="RowTitles-Detail 3 2 2 2 2 2 3" xfId="33143"/>
    <cellStyle name="RowTitles-Detail 3 2 2 2 2 2 3 2" xfId="33144"/>
    <cellStyle name="RowTitles-Detail 3 2 2 2 2 2 3 2 2" xfId="33145"/>
    <cellStyle name="RowTitles-Detail 3 2 2 2 2 2 4" xfId="33146"/>
    <cellStyle name="RowTitles-Detail 3 2 2 2 2 2 4 2" xfId="33147"/>
    <cellStyle name="RowTitles-Detail 3 2 2 2 2 2 5" xfId="33148"/>
    <cellStyle name="RowTitles-Detail 3 2 2 2 2 3" xfId="33149"/>
    <cellStyle name="RowTitles-Detail 3 2 2 2 2 3 2" xfId="33150"/>
    <cellStyle name="RowTitles-Detail 3 2 2 2 2 3 2 2" xfId="33151"/>
    <cellStyle name="RowTitles-Detail 3 2 2 2 2 3 2 2 2" xfId="33152"/>
    <cellStyle name="RowTitles-Detail 3 2 2 2 2 3 2 3" xfId="33153"/>
    <cellStyle name="RowTitles-Detail 3 2 2 2 2 3 3" xfId="33154"/>
    <cellStyle name="RowTitles-Detail 3 2 2 2 2 3 3 2" xfId="33155"/>
    <cellStyle name="RowTitles-Detail 3 2 2 2 2 3 3 2 2" xfId="33156"/>
    <cellStyle name="RowTitles-Detail 3 2 2 2 2 3 4" xfId="33157"/>
    <cellStyle name="RowTitles-Detail 3 2 2 2 2 3 4 2" xfId="33158"/>
    <cellStyle name="RowTitles-Detail 3 2 2 2 2 3 5" xfId="33159"/>
    <cellStyle name="RowTitles-Detail 3 2 2 2 2 4" xfId="33160"/>
    <cellStyle name="RowTitles-Detail 3 2 2 2 2 4 2" xfId="33161"/>
    <cellStyle name="RowTitles-Detail 3 2 2 2 2 5" xfId="33162"/>
    <cellStyle name="RowTitles-Detail 3 2 2 2 2 5 2" xfId="33163"/>
    <cellStyle name="RowTitles-Detail 3 2 2 2 2 5 2 2" xfId="33164"/>
    <cellStyle name="RowTitles-Detail 3 2 2 2 2 6" xfId="33165"/>
    <cellStyle name="RowTitles-Detail 3 2 2 2 3" xfId="33166"/>
    <cellStyle name="RowTitles-Detail 3 2 2 2 3 2" xfId="33167"/>
    <cellStyle name="RowTitles-Detail 3 2 2 2 3 2 2" xfId="33168"/>
    <cellStyle name="RowTitles-Detail 3 2 2 2 3 2 2 2" xfId="33169"/>
    <cellStyle name="RowTitles-Detail 3 2 2 2 3 2 2 2 2" xfId="33170"/>
    <cellStyle name="RowTitles-Detail 3 2 2 2 3 2 2 3" xfId="33171"/>
    <cellStyle name="RowTitles-Detail 3 2 2 2 3 2 3" xfId="33172"/>
    <cellStyle name="RowTitles-Detail 3 2 2 2 3 2 3 2" xfId="33173"/>
    <cellStyle name="RowTitles-Detail 3 2 2 2 3 2 3 2 2" xfId="33174"/>
    <cellStyle name="RowTitles-Detail 3 2 2 2 3 2 4" xfId="33175"/>
    <cellStyle name="RowTitles-Detail 3 2 2 2 3 2 4 2" xfId="33176"/>
    <cellStyle name="RowTitles-Detail 3 2 2 2 3 2 5" xfId="33177"/>
    <cellStyle name="RowTitles-Detail 3 2 2 2 3 3" xfId="33178"/>
    <cellStyle name="RowTitles-Detail 3 2 2 2 3 3 2" xfId="33179"/>
    <cellStyle name="RowTitles-Detail 3 2 2 2 3 3 2 2" xfId="33180"/>
    <cellStyle name="RowTitles-Detail 3 2 2 2 3 3 2 2 2" xfId="33181"/>
    <cellStyle name="RowTitles-Detail 3 2 2 2 3 3 2 3" xfId="33182"/>
    <cellStyle name="RowTitles-Detail 3 2 2 2 3 3 3" xfId="33183"/>
    <cellStyle name="RowTitles-Detail 3 2 2 2 3 3 3 2" xfId="33184"/>
    <cellStyle name="RowTitles-Detail 3 2 2 2 3 3 3 2 2" xfId="33185"/>
    <cellStyle name="RowTitles-Detail 3 2 2 2 3 3 4" xfId="33186"/>
    <cellStyle name="RowTitles-Detail 3 2 2 2 3 3 4 2" xfId="33187"/>
    <cellStyle name="RowTitles-Detail 3 2 2 2 3 3 5" xfId="33188"/>
    <cellStyle name="RowTitles-Detail 3 2 2 2 3 4" xfId="33189"/>
    <cellStyle name="RowTitles-Detail 3 2 2 2 3 4 2" xfId="33190"/>
    <cellStyle name="RowTitles-Detail 3 2 2 2 3 5" xfId="33191"/>
    <cellStyle name="RowTitles-Detail 3 2 2 2 3 5 2" xfId="33192"/>
    <cellStyle name="RowTitles-Detail 3 2 2 2 3 5 2 2" xfId="33193"/>
    <cellStyle name="RowTitles-Detail 3 2 2 2 3 5 3" xfId="33194"/>
    <cellStyle name="RowTitles-Detail 3 2 2 2 3 6" xfId="33195"/>
    <cellStyle name="RowTitles-Detail 3 2 2 2 3 6 2" xfId="33196"/>
    <cellStyle name="RowTitles-Detail 3 2 2 2 3 6 2 2" xfId="33197"/>
    <cellStyle name="RowTitles-Detail 3 2 2 2 3 7" xfId="33198"/>
    <cellStyle name="RowTitles-Detail 3 2 2 2 3 7 2" xfId="33199"/>
    <cellStyle name="RowTitles-Detail 3 2 2 2 3 8" xfId="33200"/>
    <cellStyle name="RowTitles-Detail 3 2 2 2 4" xfId="33201"/>
    <cellStyle name="RowTitles-Detail 3 2 2 2 4 2" xfId="33202"/>
    <cellStyle name="RowTitles-Detail 3 2 2 2 4 2 2" xfId="33203"/>
    <cellStyle name="RowTitles-Detail 3 2 2 2 4 2 2 2" xfId="33204"/>
    <cellStyle name="RowTitles-Detail 3 2 2 2 4 2 2 2 2" xfId="33205"/>
    <cellStyle name="RowTitles-Detail 3 2 2 2 4 2 2 3" xfId="33206"/>
    <cellStyle name="RowTitles-Detail 3 2 2 2 4 2 3" xfId="33207"/>
    <cellStyle name="RowTitles-Detail 3 2 2 2 4 2 3 2" xfId="33208"/>
    <cellStyle name="RowTitles-Detail 3 2 2 2 4 2 3 2 2" xfId="33209"/>
    <cellStyle name="RowTitles-Detail 3 2 2 2 4 2 4" xfId="33210"/>
    <cellStyle name="RowTitles-Detail 3 2 2 2 4 2 4 2" xfId="33211"/>
    <cellStyle name="RowTitles-Detail 3 2 2 2 4 2 5" xfId="33212"/>
    <cellStyle name="RowTitles-Detail 3 2 2 2 4 3" xfId="33213"/>
    <cellStyle name="RowTitles-Detail 3 2 2 2 4 3 2" xfId="33214"/>
    <cellStyle name="RowTitles-Detail 3 2 2 2 4 3 2 2" xfId="33215"/>
    <cellStyle name="RowTitles-Detail 3 2 2 2 4 3 2 2 2" xfId="33216"/>
    <cellStyle name="RowTitles-Detail 3 2 2 2 4 3 2 3" xfId="33217"/>
    <cellStyle name="RowTitles-Detail 3 2 2 2 4 3 3" xfId="33218"/>
    <cellStyle name="RowTitles-Detail 3 2 2 2 4 3 3 2" xfId="33219"/>
    <cellStyle name="RowTitles-Detail 3 2 2 2 4 3 3 2 2" xfId="33220"/>
    <cellStyle name="RowTitles-Detail 3 2 2 2 4 3 4" xfId="33221"/>
    <cellStyle name="RowTitles-Detail 3 2 2 2 4 3 4 2" xfId="33222"/>
    <cellStyle name="RowTitles-Detail 3 2 2 2 4 3 5" xfId="33223"/>
    <cellStyle name="RowTitles-Detail 3 2 2 2 4 4" xfId="33224"/>
    <cellStyle name="RowTitles-Detail 3 2 2 2 4 4 2" xfId="33225"/>
    <cellStyle name="RowTitles-Detail 3 2 2 2 4 4 2 2" xfId="33226"/>
    <cellStyle name="RowTitles-Detail 3 2 2 2 4 4 3" xfId="33227"/>
    <cellStyle name="RowTitles-Detail 3 2 2 2 4 5" xfId="33228"/>
    <cellStyle name="RowTitles-Detail 3 2 2 2 4 5 2" xfId="33229"/>
    <cellStyle name="RowTitles-Detail 3 2 2 2 4 5 2 2" xfId="33230"/>
    <cellStyle name="RowTitles-Detail 3 2 2 2 4 6" xfId="33231"/>
    <cellStyle name="RowTitles-Detail 3 2 2 2 4 6 2" xfId="33232"/>
    <cellStyle name="RowTitles-Detail 3 2 2 2 4 7" xfId="33233"/>
    <cellStyle name="RowTitles-Detail 3 2 2 2 5" xfId="33234"/>
    <cellStyle name="RowTitles-Detail 3 2 2 2 5 2" xfId="33235"/>
    <cellStyle name="RowTitles-Detail 3 2 2 2 5 2 2" xfId="33236"/>
    <cellStyle name="RowTitles-Detail 3 2 2 2 5 2 2 2" xfId="33237"/>
    <cellStyle name="RowTitles-Detail 3 2 2 2 5 2 2 2 2" xfId="33238"/>
    <cellStyle name="RowTitles-Detail 3 2 2 2 5 2 2 3" xfId="33239"/>
    <cellStyle name="RowTitles-Detail 3 2 2 2 5 2 3" xfId="33240"/>
    <cellStyle name="RowTitles-Detail 3 2 2 2 5 2 3 2" xfId="33241"/>
    <cellStyle name="RowTitles-Detail 3 2 2 2 5 2 3 2 2" xfId="33242"/>
    <cellStyle name="RowTitles-Detail 3 2 2 2 5 2 4" xfId="33243"/>
    <cellStyle name="RowTitles-Detail 3 2 2 2 5 2 4 2" xfId="33244"/>
    <cellStyle name="RowTitles-Detail 3 2 2 2 5 2 5" xfId="33245"/>
    <cellStyle name="RowTitles-Detail 3 2 2 2 5 3" xfId="33246"/>
    <cellStyle name="RowTitles-Detail 3 2 2 2 5 3 2" xfId="33247"/>
    <cellStyle name="RowTitles-Detail 3 2 2 2 5 3 2 2" xfId="33248"/>
    <cellStyle name="RowTitles-Detail 3 2 2 2 5 3 2 2 2" xfId="33249"/>
    <cellStyle name="RowTitles-Detail 3 2 2 2 5 3 2 3" xfId="33250"/>
    <cellStyle name="RowTitles-Detail 3 2 2 2 5 3 3" xfId="33251"/>
    <cellStyle name="RowTitles-Detail 3 2 2 2 5 3 3 2" xfId="33252"/>
    <cellStyle name="RowTitles-Detail 3 2 2 2 5 3 3 2 2" xfId="33253"/>
    <cellStyle name="RowTitles-Detail 3 2 2 2 5 3 4" xfId="33254"/>
    <cellStyle name="RowTitles-Detail 3 2 2 2 5 3 4 2" xfId="33255"/>
    <cellStyle name="RowTitles-Detail 3 2 2 2 5 3 5" xfId="33256"/>
    <cellStyle name="RowTitles-Detail 3 2 2 2 5 4" xfId="33257"/>
    <cellStyle name="RowTitles-Detail 3 2 2 2 5 4 2" xfId="33258"/>
    <cellStyle name="RowTitles-Detail 3 2 2 2 5 4 2 2" xfId="33259"/>
    <cellStyle name="RowTitles-Detail 3 2 2 2 5 4 3" xfId="33260"/>
    <cellStyle name="RowTitles-Detail 3 2 2 2 5 5" xfId="33261"/>
    <cellStyle name="RowTitles-Detail 3 2 2 2 5 5 2" xfId="33262"/>
    <cellStyle name="RowTitles-Detail 3 2 2 2 5 5 2 2" xfId="33263"/>
    <cellStyle name="RowTitles-Detail 3 2 2 2 5 6" xfId="33264"/>
    <cellStyle name="RowTitles-Detail 3 2 2 2 5 6 2" xfId="33265"/>
    <cellStyle name="RowTitles-Detail 3 2 2 2 5 7" xfId="33266"/>
    <cellStyle name="RowTitles-Detail 3 2 2 2 6" xfId="33267"/>
    <cellStyle name="RowTitles-Detail 3 2 2 2 6 2" xfId="33268"/>
    <cellStyle name="RowTitles-Detail 3 2 2 2 6 2 2" xfId="33269"/>
    <cellStyle name="RowTitles-Detail 3 2 2 2 6 2 2 2" xfId="33270"/>
    <cellStyle name="RowTitles-Detail 3 2 2 2 6 2 2 2 2" xfId="33271"/>
    <cellStyle name="RowTitles-Detail 3 2 2 2 6 2 2 3" xfId="33272"/>
    <cellStyle name="RowTitles-Detail 3 2 2 2 6 2 3" xfId="33273"/>
    <cellStyle name="RowTitles-Detail 3 2 2 2 6 2 3 2" xfId="33274"/>
    <cellStyle name="RowTitles-Detail 3 2 2 2 6 2 3 2 2" xfId="33275"/>
    <cellStyle name="RowTitles-Detail 3 2 2 2 6 2 4" xfId="33276"/>
    <cellStyle name="RowTitles-Detail 3 2 2 2 6 2 4 2" xfId="33277"/>
    <cellStyle name="RowTitles-Detail 3 2 2 2 6 2 5" xfId="33278"/>
    <cellStyle name="RowTitles-Detail 3 2 2 2 6 3" xfId="33279"/>
    <cellStyle name="RowTitles-Detail 3 2 2 2 6 3 2" xfId="33280"/>
    <cellStyle name="RowTitles-Detail 3 2 2 2 6 3 2 2" xfId="33281"/>
    <cellStyle name="RowTitles-Detail 3 2 2 2 6 3 2 2 2" xfId="33282"/>
    <cellStyle name="RowTitles-Detail 3 2 2 2 6 3 2 3" xfId="33283"/>
    <cellStyle name="RowTitles-Detail 3 2 2 2 6 3 3" xfId="33284"/>
    <cellStyle name="RowTitles-Detail 3 2 2 2 6 3 3 2" xfId="33285"/>
    <cellStyle name="RowTitles-Detail 3 2 2 2 6 3 3 2 2" xfId="33286"/>
    <cellStyle name="RowTitles-Detail 3 2 2 2 6 3 4" xfId="33287"/>
    <cellStyle name="RowTitles-Detail 3 2 2 2 6 3 4 2" xfId="33288"/>
    <cellStyle name="RowTitles-Detail 3 2 2 2 6 3 5" xfId="33289"/>
    <cellStyle name="RowTitles-Detail 3 2 2 2 6 4" xfId="33290"/>
    <cellStyle name="RowTitles-Detail 3 2 2 2 6 4 2" xfId="33291"/>
    <cellStyle name="RowTitles-Detail 3 2 2 2 6 4 2 2" xfId="33292"/>
    <cellStyle name="RowTitles-Detail 3 2 2 2 6 4 3" xfId="33293"/>
    <cellStyle name="RowTitles-Detail 3 2 2 2 6 5" xfId="33294"/>
    <cellStyle name="RowTitles-Detail 3 2 2 2 6 5 2" xfId="33295"/>
    <cellStyle name="RowTitles-Detail 3 2 2 2 6 5 2 2" xfId="33296"/>
    <cellStyle name="RowTitles-Detail 3 2 2 2 6 6" xfId="33297"/>
    <cellStyle name="RowTitles-Detail 3 2 2 2 6 6 2" xfId="33298"/>
    <cellStyle name="RowTitles-Detail 3 2 2 2 6 7" xfId="33299"/>
    <cellStyle name="RowTitles-Detail 3 2 2 2 7" xfId="33300"/>
    <cellStyle name="RowTitles-Detail 3 2 2 2 7 2" xfId="33301"/>
    <cellStyle name="RowTitles-Detail 3 2 2 2 7 2 2" xfId="33302"/>
    <cellStyle name="RowTitles-Detail 3 2 2 2 7 2 2 2" xfId="33303"/>
    <cellStyle name="RowTitles-Detail 3 2 2 2 7 2 3" xfId="33304"/>
    <cellStyle name="RowTitles-Detail 3 2 2 2 7 3" xfId="33305"/>
    <cellStyle name="RowTitles-Detail 3 2 2 2 7 3 2" xfId="33306"/>
    <cellStyle name="RowTitles-Detail 3 2 2 2 7 3 2 2" xfId="33307"/>
    <cellStyle name="RowTitles-Detail 3 2 2 2 7 4" xfId="33308"/>
    <cellStyle name="RowTitles-Detail 3 2 2 2 7 4 2" xfId="33309"/>
    <cellStyle name="RowTitles-Detail 3 2 2 2 7 5" xfId="33310"/>
    <cellStyle name="RowTitles-Detail 3 2 2 2 8" xfId="33311"/>
    <cellStyle name="RowTitles-Detail 3 2 2 2 8 2" xfId="33312"/>
    <cellStyle name="RowTitles-Detail 3 2 2 2 9" xfId="33313"/>
    <cellStyle name="RowTitles-Detail 3 2 2 2 9 2" xfId="33314"/>
    <cellStyle name="RowTitles-Detail 3 2 2 2 9 2 2" xfId="33315"/>
    <cellStyle name="RowTitles-Detail 3 2 2 2_STUD aligned by INSTIT" xfId="33316"/>
    <cellStyle name="RowTitles-Detail 3 2 2 3" xfId="893"/>
    <cellStyle name="RowTitles-Detail 3 2 2 3 10" xfId="33317"/>
    <cellStyle name="RowTitles-Detail 3 2 2 3 2" xfId="894"/>
    <cellStyle name="RowTitles-Detail 3 2 2 3 2 2" xfId="33318"/>
    <cellStyle name="RowTitles-Detail 3 2 2 3 2 2 2" xfId="33319"/>
    <cellStyle name="RowTitles-Detail 3 2 2 3 2 2 2 2" xfId="33320"/>
    <cellStyle name="RowTitles-Detail 3 2 2 3 2 2 2 2 2" xfId="33321"/>
    <cellStyle name="RowTitles-Detail 3 2 2 3 2 2 2 3" xfId="33322"/>
    <cellStyle name="RowTitles-Detail 3 2 2 3 2 2 3" xfId="33323"/>
    <cellStyle name="RowTitles-Detail 3 2 2 3 2 2 3 2" xfId="33324"/>
    <cellStyle name="RowTitles-Detail 3 2 2 3 2 2 3 2 2" xfId="33325"/>
    <cellStyle name="RowTitles-Detail 3 2 2 3 2 2 4" xfId="33326"/>
    <cellStyle name="RowTitles-Detail 3 2 2 3 2 2 4 2" xfId="33327"/>
    <cellStyle name="RowTitles-Detail 3 2 2 3 2 2 5" xfId="33328"/>
    <cellStyle name="RowTitles-Detail 3 2 2 3 2 3" xfId="33329"/>
    <cellStyle name="RowTitles-Detail 3 2 2 3 2 3 2" xfId="33330"/>
    <cellStyle name="RowTitles-Detail 3 2 2 3 2 3 2 2" xfId="33331"/>
    <cellStyle name="RowTitles-Detail 3 2 2 3 2 3 2 2 2" xfId="33332"/>
    <cellStyle name="RowTitles-Detail 3 2 2 3 2 3 2 3" xfId="33333"/>
    <cellStyle name="RowTitles-Detail 3 2 2 3 2 3 3" xfId="33334"/>
    <cellStyle name="RowTitles-Detail 3 2 2 3 2 3 3 2" xfId="33335"/>
    <cellStyle name="RowTitles-Detail 3 2 2 3 2 3 3 2 2" xfId="33336"/>
    <cellStyle name="RowTitles-Detail 3 2 2 3 2 3 4" xfId="33337"/>
    <cellStyle name="RowTitles-Detail 3 2 2 3 2 3 4 2" xfId="33338"/>
    <cellStyle name="RowTitles-Detail 3 2 2 3 2 3 5" xfId="33339"/>
    <cellStyle name="RowTitles-Detail 3 2 2 3 2 4" xfId="33340"/>
    <cellStyle name="RowTitles-Detail 3 2 2 3 2 4 2" xfId="33341"/>
    <cellStyle name="RowTitles-Detail 3 2 2 3 2 5" xfId="33342"/>
    <cellStyle name="RowTitles-Detail 3 2 2 3 2 5 2" xfId="33343"/>
    <cellStyle name="RowTitles-Detail 3 2 2 3 2 5 2 2" xfId="33344"/>
    <cellStyle name="RowTitles-Detail 3 2 2 3 2 5 3" xfId="33345"/>
    <cellStyle name="RowTitles-Detail 3 2 2 3 2 6" xfId="33346"/>
    <cellStyle name="RowTitles-Detail 3 2 2 3 2 6 2" xfId="33347"/>
    <cellStyle name="RowTitles-Detail 3 2 2 3 2 6 2 2" xfId="33348"/>
    <cellStyle name="RowTitles-Detail 3 2 2 3 2 7" xfId="33349"/>
    <cellStyle name="RowTitles-Detail 3 2 2 3 2 7 2" xfId="33350"/>
    <cellStyle name="RowTitles-Detail 3 2 2 3 2 8" xfId="33351"/>
    <cellStyle name="RowTitles-Detail 3 2 2 3 2 9" xfId="33352"/>
    <cellStyle name="RowTitles-Detail 3 2 2 3 3" xfId="33353"/>
    <cellStyle name="RowTitles-Detail 3 2 2 3 3 2" xfId="33354"/>
    <cellStyle name="RowTitles-Detail 3 2 2 3 3 2 2" xfId="33355"/>
    <cellStyle name="RowTitles-Detail 3 2 2 3 3 2 2 2" xfId="33356"/>
    <cellStyle name="RowTitles-Detail 3 2 2 3 3 2 2 2 2" xfId="33357"/>
    <cellStyle name="RowTitles-Detail 3 2 2 3 3 2 2 3" xfId="33358"/>
    <cellStyle name="RowTitles-Detail 3 2 2 3 3 2 3" xfId="33359"/>
    <cellStyle name="RowTitles-Detail 3 2 2 3 3 2 3 2" xfId="33360"/>
    <cellStyle name="RowTitles-Detail 3 2 2 3 3 2 3 2 2" xfId="33361"/>
    <cellStyle name="RowTitles-Detail 3 2 2 3 3 2 4" xfId="33362"/>
    <cellStyle name="RowTitles-Detail 3 2 2 3 3 2 4 2" xfId="33363"/>
    <cellStyle name="RowTitles-Detail 3 2 2 3 3 2 5" xfId="33364"/>
    <cellStyle name="RowTitles-Detail 3 2 2 3 3 3" xfId="33365"/>
    <cellStyle name="RowTitles-Detail 3 2 2 3 3 3 2" xfId="33366"/>
    <cellStyle name="RowTitles-Detail 3 2 2 3 3 3 2 2" xfId="33367"/>
    <cellStyle name="RowTitles-Detail 3 2 2 3 3 3 2 2 2" xfId="33368"/>
    <cellStyle name="RowTitles-Detail 3 2 2 3 3 3 2 3" xfId="33369"/>
    <cellStyle name="RowTitles-Detail 3 2 2 3 3 3 3" xfId="33370"/>
    <cellStyle name="RowTitles-Detail 3 2 2 3 3 3 3 2" xfId="33371"/>
    <cellStyle name="RowTitles-Detail 3 2 2 3 3 3 3 2 2" xfId="33372"/>
    <cellStyle name="RowTitles-Detail 3 2 2 3 3 3 4" xfId="33373"/>
    <cellStyle name="RowTitles-Detail 3 2 2 3 3 3 4 2" xfId="33374"/>
    <cellStyle name="RowTitles-Detail 3 2 2 3 3 3 5" xfId="33375"/>
    <cellStyle name="RowTitles-Detail 3 2 2 3 3 4" xfId="33376"/>
    <cellStyle name="RowTitles-Detail 3 2 2 3 3 4 2" xfId="33377"/>
    <cellStyle name="RowTitles-Detail 3 2 2 3 3 5" xfId="33378"/>
    <cellStyle name="RowTitles-Detail 3 2 2 3 3 5 2" xfId="33379"/>
    <cellStyle name="RowTitles-Detail 3 2 2 3 3 5 2 2" xfId="33380"/>
    <cellStyle name="RowTitles-Detail 3 2 2 3 4" xfId="33381"/>
    <cellStyle name="RowTitles-Detail 3 2 2 3 4 2" xfId="33382"/>
    <cellStyle name="RowTitles-Detail 3 2 2 3 4 2 2" xfId="33383"/>
    <cellStyle name="RowTitles-Detail 3 2 2 3 4 2 2 2" xfId="33384"/>
    <cellStyle name="RowTitles-Detail 3 2 2 3 4 2 2 2 2" xfId="33385"/>
    <cellStyle name="RowTitles-Detail 3 2 2 3 4 2 2 3" xfId="33386"/>
    <cellStyle name="RowTitles-Detail 3 2 2 3 4 2 3" xfId="33387"/>
    <cellStyle name="RowTitles-Detail 3 2 2 3 4 2 3 2" xfId="33388"/>
    <cellStyle name="RowTitles-Detail 3 2 2 3 4 2 3 2 2" xfId="33389"/>
    <cellStyle name="RowTitles-Detail 3 2 2 3 4 2 4" xfId="33390"/>
    <cellStyle name="RowTitles-Detail 3 2 2 3 4 2 4 2" xfId="33391"/>
    <cellStyle name="RowTitles-Detail 3 2 2 3 4 2 5" xfId="33392"/>
    <cellStyle name="RowTitles-Detail 3 2 2 3 4 3" xfId="33393"/>
    <cellStyle name="RowTitles-Detail 3 2 2 3 4 3 2" xfId="33394"/>
    <cellStyle name="RowTitles-Detail 3 2 2 3 4 3 2 2" xfId="33395"/>
    <cellStyle name="RowTitles-Detail 3 2 2 3 4 3 2 2 2" xfId="33396"/>
    <cellStyle name="RowTitles-Detail 3 2 2 3 4 3 2 3" xfId="33397"/>
    <cellStyle name="RowTitles-Detail 3 2 2 3 4 3 3" xfId="33398"/>
    <cellStyle name="RowTitles-Detail 3 2 2 3 4 3 3 2" xfId="33399"/>
    <cellStyle name="RowTitles-Detail 3 2 2 3 4 3 3 2 2" xfId="33400"/>
    <cellStyle name="RowTitles-Detail 3 2 2 3 4 3 4" xfId="33401"/>
    <cellStyle name="RowTitles-Detail 3 2 2 3 4 3 4 2" xfId="33402"/>
    <cellStyle name="RowTitles-Detail 3 2 2 3 4 3 5" xfId="33403"/>
    <cellStyle name="RowTitles-Detail 3 2 2 3 4 4" xfId="33404"/>
    <cellStyle name="RowTitles-Detail 3 2 2 3 4 4 2" xfId="33405"/>
    <cellStyle name="RowTitles-Detail 3 2 2 3 4 4 2 2" xfId="33406"/>
    <cellStyle name="RowTitles-Detail 3 2 2 3 4 4 3" xfId="33407"/>
    <cellStyle name="RowTitles-Detail 3 2 2 3 4 5" xfId="33408"/>
    <cellStyle name="RowTitles-Detail 3 2 2 3 4 5 2" xfId="33409"/>
    <cellStyle name="RowTitles-Detail 3 2 2 3 4 5 2 2" xfId="33410"/>
    <cellStyle name="RowTitles-Detail 3 2 2 3 4 6" xfId="33411"/>
    <cellStyle name="RowTitles-Detail 3 2 2 3 4 6 2" xfId="33412"/>
    <cellStyle name="RowTitles-Detail 3 2 2 3 4 7" xfId="33413"/>
    <cellStyle name="RowTitles-Detail 3 2 2 3 5" xfId="33414"/>
    <cellStyle name="RowTitles-Detail 3 2 2 3 5 2" xfId="33415"/>
    <cellStyle name="RowTitles-Detail 3 2 2 3 5 2 2" xfId="33416"/>
    <cellStyle name="RowTitles-Detail 3 2 2 3 5 2 2 2" xfId="33417"/>
    <cellStyle name="RowTitles-Detail 3 2 2 3 5 2 2 2 2" xfId="33418"/>
    <cellStyle name="RowTitles-Detail 3 2 2 3 5 2 2 3" xfId="33419"/>
    <cellStyle name="RowTitles-Detail 3 2 2 3 5 2 3" xfId="33420"/>
    <cellStyle name="RowTitles-Detail 3 2 2 3 5 2 3 2" xfId="33421"/>
    <cellStyle name="RowTitles-Detail 3 2 2 3 5 2 3 2 2" xfId="33422"/>
    <cellStyle name="RowTitles-Detail 3 2 2 3 5 2 4" xfId="33423"/>
    <cellStyle name="RowTitles-Detail 3 2 2 3 5 2 4 2" xfId="33424"/>
    <cellStyle name="RowTitles-Detail 3 2 2 3 5 2 5" xfId="33425"/>
    <cellStyle name="RowTitles-Detail 3 2 2 3 5 3" xfId="33426"/>
    <cellStyle name="RowTitles-Detail 3 2 2 3 5 3 2" xfId="33427"/>
    <cellStyle name="RowTitles-Detail 3 2 2 3 5 3 2 2" xfId="33428"/>
    <cellStyle name="RowTitles-Detail 3 2 2 3 5 3 2 2 2" xfId="33429"/>
    <cellStyle name="RowTitles-Detail 3 2 2 3 5 3 2 3" xfId="33430"/>
    <cellStyle name="RowTitles-Detail 3 2 2 3 5 3 3" xfId="33431"/>
    <cellStyle name="RowTitles-Detail 3 2 2 3 5 3 3 2" xfId="33432"/>
    <cellStyle name="RowTitles-Detail 3 2 2 3 5 3 3 2 2" xfId="33433"/>
    <cellStyle name="RowTitles-Detail 3 2 2 3 5 3 4" xfId="33434"/>
    <cellStyle name="RowTitles-Detail 3 2 2 3 5 3 4 2" xfId="33435"/>
    <cellStyle name="RowTitles-Detail 3 2 2 3 5 3 5" xfId="33436"/>
    <cellStyle name="RowTitles-Detail 3 2 2 3 5 4" xfId="33437"/>
    <cellStyle name="RowTitles-Detail 3 2 2 3 5 4 2" xfId="33438"/>
    <cellStyle name="RowTitles-Detail 3 2 2 3 5 4 2 2" xfId="33439"/>
    <cellStyle name="RowTitles-Detail 3 2 2 3 5 4 3" xfId="33440"/>
    <cellStyle name="RowTitles-Detail 3 2 2 3 5 5" xfId="33441"/>
    <cellStyle name="RowTitles-Detail 3 2 2 3 5 5 2" xfId="33442"/>
    <cellStyle name="RowTitles-Detail 3 2 2 3 5 5 2 2" xfId="33443"/>
    <cellStyle name="RowTitles-Detail 3 2 2 3 5 6" xfId="33444"/>
    <cellStyle name="RowTitles-Detail 3 2 2 3 5 6 2" xfId="33445"/>
    <cellStyle name="RowTitles-Detail 3 2 2 3 5 7" xfId="33446"/>
    <cellStyle name="RowTitles-Detail 3 2 2 3 6" xfId="33447"/>
    <cellStyle name="RowTitles-Detail 3 2 2 3 6 2" xfId="33448"/>
    <cellStyle name="RowTitles-Detail 3 2 2 3 6 2 2" xfId="33449"/>
    <cellStyle name="RowTitles-Detail 3 2 2 3 6 2 2 2" xfId="33450"/>
    <cellStyle name="RowTitles-Detail 3 2 2 3 6 2 2 2 2" xfId="33451"/>
    <cellStyle name="RowTitles-Detail 3 2 2 3 6 2 2 3" xfId="33452"/>
    <cellStyle name="RowTitles-Detail 3 2 2 3 6 2 3" xfId="33453"/>
    <cellStyle name="RowTitles-Detail 3 2 2 3 6 2 3 2" xfId="33454"/>
    <cellStyle name="RowTitles-Detail 3 2 2 3 6 2 3 2 2" xfId="33455"/>
    <cellStyle name="RowTitles-Detail 3 2 2 3 6 2 4" xfId="33456"/>
    <cellStyle name="RowTitles-Detail 3 2 2 3 6 2 4 2" xfId="33457"/>
    <cellStyle name="RowTitles-Detail 3 2 2 3 6 2 5" xfId="33458"/>
    <cellStyle name="RowTitles-Detail 3 2 2 3 6 3" xfId="33459"/>
    <cellStyle name="RowTitles-Detail 3 2 2 3 6 3 2" xfId="33460"/>
    <cellStyle name="RowTitles-Detail 3 2 2 3 6 3 2 2" xfId="33461"/>
    <cellStyle name="RowTitles-Detail 3 2 2 3 6 3 2 2 2" xfId="33462"/>
    <cellStyle name="RowTitles-Detail 3 2 2 3 6 3 2 3" xfId="33463"/>
    <cellStyle name="RowTitles-Detail 3 2 2 3 6 3 3" xfId="33464"/>
    <cellStyle name="RowTitles-Detail 3 2 2 3 6 3 3 2" xfId="33465"/>
    <cellStyle name="RowTitles-Detail 3 2 2 3 6 3 3 2 2" xfId="33466"/>
    <cellStyle name="RowTitles-Detail 3 2 2 3 6 3 4" xfId="33467"/>
    <cellStyle name="RowTitles-Detail 3 2 2 3 6 3 4 2" xfId="33468"/>
    <cellStyle name="RowTitles-Detail 3 2 2 3 6 3 5" xfId="33469"/>
    <cellStyle name="RowTitles-Detail 3 2 2 3 6 4" xfId="33470"/>
    <cellStyle name="RowTitles-Detail 3 2 2 3 6 4 2" xfId="33471"/>
    <cellStyle name="RowTitles-Detail 3 2 2 3 6 4 2 2" xfId="33472"/>
    <cellStyle name="RowTitles-Detail 3 2 2 3 6 4 3" xfId="33473"/>
    <cellStyle name="RowTitles-Detail 3 2 2 3 6 5" xfId="33474"/>
    <cellStyle name="RowTitles-Detail 3 2 2 3 6 5 2" xfId="33475"/>
    <cellStyle name="RowTitles-Detail 3 2 2 3 6 5 2 2" xfId="33476"/>
    <cellStyle name="RowTitles-Detail 3 2 2 3 6 6" xfId="33477"/>
    <cellStyle name="RowTitles-Detail 3 2 2 3 6 6 2" xfId="33478"/>
    <cellStyle name="RowTitles-Detail 3 2 2 3 6 7" xfId="33479"/>
    <cellStyle name="RowTitles-Detail 3 2 2 3 7" xfId="33480"/>
    <cellStyle name="RowTitles-Detail 3 2 2 3 7 2" xfId="33481"/>
    <cellStyle name="RowTitles-Detail 3 2 2 3 7 2 2" xfId="33482"/>
    <cellStyle name="RowTitles-Detail 3 2 2 3 7 2 2 2" xfId="33483"/>
    <cellStyle name="RowTitles-Detail 3 2 2 3 7 2 3" xfId="33484"/>
    <cellStyle name="RowTitles-Detail 3 2 2 3 7 3" xfId="33485"/>
    <cellStyle name="RowTitles-Detail 3 2 2 3 7 3 2" xfId="33486"/>
    <cellStyle name="RowTitles-Detail 3 2 2 3 7 3 2 2" xfId="33487"/>
    <cellStyle name="RowTitles-Detail 3 2 2 3 7 4" xfId="33488"/>
    <cellStyle name="RowTitles-Detail 3 2 2 3 7 4 2" xfId="33489"/>
    <cellStyle name="RowTitles-Detail 3 2 2 3 7 5" xfId="33490"/>
    <cellStyle name="RowTitles-Detail 3 2 2 3 8" xfId="33491"/>
    <cellStyle name="RowTitles-Detail 3 2 2 3 8 2" xfId="33492"/>
    <cellStyle name="RowTitles-Detail 3 2 2 3 8 2 2" xfId="33493"/>
    <cellStyle name="RowTitles-Detail 3 2 2 3 8 2 2 2" xfId="33494"/>
    <cellStyle name="RowTitles-Detail 3 2 2 3 8 2 3" xfId="33495"/>
    <cellStyle name="RowTitles-Detail 3 2 2 3 8 3" xfId="33496"/>
    <cellStyle name="RowTitles-Detail 3 2 2 3 8 3 2" xfId="33497"/>
    <cellStyle name="RowTitles-Detail 3 2 2 3 8 3 2 2" xfId="33498"/>
    <cellStyle name="RowTitles-Detail 3 2 2 3 8 4" xfId="33499"/>
    <cellStyle name="RowTitles-Detail 3 2 2 3 8 4 2" xfId="33500"/>
    <cellStyle name="RowTitles-Detail 3 2 2 3 8 5" xfId="33501"/>
    <cellStyle name="RowTitles-Detail 3 2 2 3 9" xfId="33502"/>
    <cellStyle name="RowTitles-Detail 3 2 2 3 9 2" xfId="33503"/>
    <cellStyle name="RowTitles-Detail 3 2 2 3 9 2 2" xfId="33504"/>
    <cellStyle name="RowTitles-Detail 3 2 2 3_STUD aligned by INSTIT" xfId="33505"/>
    <cellStyle name="RowTitles-Detail 3 2 2 4" xfId="895"/>
    <cellStyle name="RowTitles-Detail 3 2 2 4 10" xfId="33506"/>
    <cellStyle name="RowTitles-Detail 3 2 2 4 2" xfId="896"/>
    <cellStyle name="RowTitles-Detail 3 2 2 4 2 2" xfId="33507"/>
    <cellStyle name="RowTitles-Detail 3 2 2 4 2 2 2" xfId="33508"/>
    <cellStyle name="RowTitles-Detail 3 2 2 4 2 2 2 2" xfId="33509"/>
    <cellStyle name="RowTitles-Detail 3 2 2 4 2 2 2 2 2" xfId="33510"/>
    <cellStyle name="RowTitles-Detail 3 2 2 4 2 2 2 3" xfId="33511"/>
    <cellStyle name="RowTitles-Detail 3 2 2 4 2 2 3" xfId="33512"/>
    <cellStyle name="RowTitles-Detail 3 2 2 4 2 2 3 2" xfId="33513"/>
    <cellStyle name="RowTitles-Detail 3 2 2 4 2 2 3 2 2" xfId="33514"/>
    <cellStyle name="RowTitles-Detail 3 2 2 4 2 2 4" xfId="33515"/>
    <cellStyle name="RowTitles-Detail 3 2 2 4 2 2 4 2" xfId="33516"/>
    <cellStyle name="RowTitles-Detail 3 2 2 4 2 2 5" xfId="33517"/>
    <cellStyle name="RowTitles-Detail 3 2 2 4 2 3" xfId="33518"/>
    <cellStyle name="RowTitles-Detail 3 2 2 4 2 3 2" xfId="33519"/>
    <cellStyle name="RowTitles-Detail 3 2 2 4 2 3 2 2" xfId="33520"/>
    <cellStyle name="RowTitles-Detail 3 2 2 4 2 3 2 2 2" xfId="33521"/>
    <cellStyle name="RowTitles-Detail 3 2 2 4 2 3 2 3" xfId="33522"/>
    <cellStyle name="RowTitles-Detail 3 2 2 4 2 3 3" xfId="33523"/>
    <cellStyle name="RowTitles-Detail 3 2 2 4 2 3 3 2" xfId="33524"/>
    <cellStyle name="RowTitles-Detail 3 2 2 4 2 3 3 2 2" xfId="33525"/>
    <cellStyle name="RowTitles-Detail 3 2 2 4 2 3 4" xfId="33526"/>
    <cellStyle name="RowTitles-Detail 3 2 2 4 2 3 4 2" xfId="33527"/>
    <cellStyle name="RowTitles-Detail 3 2 2 4 2 3 5" xfId="33528"/>
    <cellStyle name="RowTitles-Detail 3 2 2 4 2 4" xfId="33529"/>
    <cellStyle name="RowTitles-Detail 3 2 2 4 2 4 2" xfId="33530"/>
    <cellStyle name="RowTitles-Detail 3 2 2 4 2 5" xfId="33531"/>
    <cellStyle name="RowTitles-Detail 3 2 2 4 2 5 2" xfId="33532"/>
    <cellStyle name="RowTitles-Detail 3 2 2 4 2 5 2 2" xfId="33533"/>
    <cellStyle name="RowTitles-Detail 3 2 2 4 2 5 3" xfId="33534"/>
    <cellStyle name="RowTitles-Detail 3 2 2 4 2 6" xfId="33535"/>
    <cellStyle name="RowTitles-Detail 3 2 2 4 2 6 2" xfId="33536"/>
    <cellStyle name="RowTitles-Detail 3 2 2 4 2 6 2 2" xfId="33537"/>
    <cellStyle name="RowTitles-Detail 3 2 2 4 2 7" xfId="33538"/>
    <cellStyle name="RowTitles-Detail 3 2 2 4 3" xfId="33539"/>
    <cellStyle name="RowTitles-Detail 3 2 2 4 3 2" xfId="33540"/>
    <cellStyle name="RowTitles-Detail 3 2 2 4 3 2 2" xfId="33541"/>
    <cellStyle name="RowTitles-Detail 3 2 2 4 3 2 2 2" xfId="33542"/>
    <cellStyle name="RowTitles-Detail 3 2 2 4 3 2 2 2 2" xfId="33543"/>
    <cellStyle name="RowTitles-Detail 3 2 2 4 3 2 2 3" xfId="33544"/>
    <cellStyle name="RowTitles-Detail 3 2 2 4 3 2 3" xfId="33545"/>
    <cellStyle name="RowTitles-Detail 3 2 2 4 3 2 3 2" xfId="33546"/>
    <cellStyle name="RowTitles-Detail 3 2 2 4 3 2 3 2 2" xfId="33547"/>
    <cellStyle name="RowTitles-Detail 3 2 2 4 3 2 4" xfId="33548"/>
    <cellStyle name="RowTitles-Detail 3 2 2 4 3 2 4 2" xfId="33549"/>
    <cellStyle name="RowTitles-Detail 3 2 2 4 3 2 5" xfId="33550"/>
    <cellStyle name="RowTitles-Detail 3 2 2 4 3 3" xfId="33551"/>
    <cellStyle name="RowTitles-Detail 3 2 2 4 3 3 2" xfId="33552"/>
    <cellStyle name="RowTitles-Detail 3 2 2 4 3 3 2 2" xfId="33553"/>
    <cellStyle name="RowTitles-Detail 3 2 2 4 3 3 2 2 2" xfId="33554"/>
    <cellStyle name="RowTitles-Detail 3 2 2 4 3 3 2 3" xfId="33555"/>
    <cellStyle name="RowTitles-Detail 3 2 2 4 3 3 3" xfId="33556"/>
    <cellStyle name="RowTitles-Detail 3 2 2 4 3 3 3 2" xfId="33557"/>
    <cellStyle name="RowTitles-Detail 3 2 2 4 3 3 3 2 2" xfId="33558"/>
    <cellStyle name="RowTitles-Detail 3 2 2 4 3 3 4" xfId="33559"/>
    <cellStyle name="RowTitles-Detail 3 2 2 4 3 3 4 2" xfId="33560"/>
    <cellStyle name="RowTitles-Detail 3 2 2 4 3 3 5" xfId="33561"/>
    <cellStyle name="RowTitles-Detail 3 2 2 4 3 4" xfId="33562"/>
    <cellStyle name="RowTitles-Detail 3 2 2 4 3 4 2" xfId="33563"/>
    <cellStyle name="RowTitles-Detail 3 2 2 4 3 5" xfId="33564"/>
    <cellStyle name="RowTitles-Detail 3 2 2 4 3 5 2" xfId="33565"/>
    <cellStyle name="RowTitles-Detail 3 2 2 4 3 5 2 2" xfId="33566"/>
    <cellStyle name="RowTitles-Detail 3 2 2 4 3 6" xfId="33567"/>
    <cellStyle name="RowTitles-Detail 3 2 2 4 3 6 2" xfId="33568"/>
    <cellStyle name="RowTitles-Detail 3 2 2 4 3 7" xfId="33569"/>
    <cellStyle name="RowTitles-Detail 3 2 2 4 4" xfId="33570"/>
    <cellStyle name="RowTitles-Detail 3 2 2 4 4 2" xfId="33571"/>
    <cellStyle name="RowTitles-Detail 3 2 2 4 4 2 2" xfId="33572"/>
    <cellStyle name="RowTitles-Detail 3 2 2 4 4 2 2 2" xfId="33573"/>
    <cellStyle name="RowTitles-Detail 3 2 2 4 4 2 2 2 2" xfId="33574"/>
    <cellStyle name="RowTitles-Detail 3 2 2 4 4 2 2 3" xfId="33575"/>
    <cellStyle name="RowTitles-Detail 3 2 2 4 4 2 3" xfId="33576"/>
    <cellStyle name="RowTitles-Detail 3 2 2 4 4 2 3 2" xfId="33577"/>
    <cellStyle name="RowTitles-Detail 3 2 2 4 4 2 3 2 2" xfId="33578"/>
    <cellStyle name="RowTitles-Detail 3 2 2 4 4 2 4" xfId="33579"/>
    <cellStyle name="RowTitles-Detail 3 2 2 4 4 2 4 2" xfId="33580"/>
    <cellStyle name="RowTitles-Detail 3 2 2 4 4 2 5" xfId="33581"/>
    <cellStyle name="RowTitles-Detail 3 2 2 4 4 3" xfId="33582"/>
    <cellStyle name="RowTitles-Detail 3 2 2 4 4 3 2" xfId="33583"/>
    <cellStyle name="RowTitles-Detail 3 2 2 4 4 3 2 2" xfId="33584"/>
    <cellStyle name="RowTitles-Detail 3 2 2 4 4 3 2 2 2" xfId="33585"/>
    <cellStyle name="RowTitles-Detail 3 2 2 4 4 3 2 3" xfId="33586"/>
    <cellStyle name="RowTitles-Detail 3 2 2 4 4 3 3" xfId="33587"/>
    <cellStyle name="RowTitles-Detail 3 2 2 4 4 3 3 2" xfId="33588"/>
    <cellStyle name="RowTitles-Detail 3 2 2 4 4 3 3 2 2" xfId="33589"/>
    <cellStyle name="RowTitles-Detail 3 2 2 4 4 3 4" xfId="33590"/>
    <cellStyle name="RowTitles-Detail 3 2 2 4 4 3 4 2" xfId="33591"/>
    <cellStyle name="RowTitles-Detail 3 2 2 4 4 3 5" xfId="33592"/>
    <cellStyle name="RowTitles-Detail 3 2 2 4 4 4" xfId="33593"/>
    <cellStyle name="RowTitles-Detail 3 2 2 4 4 4 2" xfId="33594"/>
    <cellStyle name="RowTitles-Detail 3 2 2 4 4 5" xfId="33595"/>
    <cellStyle name="RowTitles-Detail 3 2 2 4 4 5 2" xfId="33596"/>
    <cellStyle name="RowTitles-Detail 3 2 2 4 4 5 2 2" xfId="33597"/>
    <cellStyle name="RowTitles-Detail 3 2 2 4 4 5 3" xfId="33598"/>
    <cellStyle name="RowTitles-Detail 3 2 2 4 4 6" xfId="33599"/>
    <cellStyle name="RowTitles-Detail 3 2 2 4 4 6 2" xfId="33600"/>
    <cellStyle name="RowTitles-Detail 3 2 2 4 4 6 2 2" xfId="33601"/>
    <cellStyle name="RowTitles-Detail 3 2 2 4 4 7" xfId="33602"/>
    <cellStyle name="RowTitles-Detail 3 2 2 4 4 7 2" xfId="33603"/>
    <cellStyle name="RowTitles-Detail 3 2 2 4 4 8" xfId="33604"/>
    <cellStyle name="RowTitles-Detail 3 2 2 4 5" xfId="33605"/>
    <cellStyle name="RowTitles-Detail 3 2 2 4 5 2" xfId="33606"/>
    <cellStyle name="RowTitles-Detail 3 2 2 4 5 2 2" xfId="33607"/>
    <cellStyle name="RowTitles-Detail 3 2 2 4 5 2 2 2" xfId="33608"/>
    <cellStyle name="RowTitles-Detail 3 2 2 4 5 2 2 2 2" xfId="33609"/>
    <cellStyle name="RowTitles-Detail 3 2 2 4 5 2 2 3" xfId="33610"/>
    <cellStyle name="RowTitles-Detail 3 2 2 4 5 2 3" xfId="33611"/>
    <cellStyle name="RowTitles-Detail 3 2 2 4 5 2 3 2" xfId="33612"/>
    <cellStyle name="RowTitles-Detail 3 2 2 4 5 2 3 2 2" xfId="33613"/>
    <cellStyle name="RowTitles-Detail 3 2 2 4 5 2 4" xfId="33614"/>
    <cellStyle name="RowTitles-Detail 3 2 2 4 5 2 4 2" xfId="33615"/>
    <cellStyle name="RowTitles-Detail 3 2 2 4 5 2 5" xfId="33616"/>
    <cellStyle name="RowTitles-Detail 3 2 2 4 5 3" xfId="33617"/>
    <cellStyle name="RowTitles-Detail 3 2 2 4 5 3 2" xfId="33618"/>
    <cellStyle name="RowTitles-Detail 3 2 2 4 5 3 2 2" xfId="33619"/>
    <cellStyle name="RowTitles-Detail 3 2 2 4 5 3 2 2 2" xfId="33620"/>
    <cellStyle name="RowTitles-Detail 3 2 2 4 5 3 2 3" xfId="33621"/>
    <cellStyle name="RowTitles-Detail 3 2 2 4 5 3 3" xfId="33622"/>
    <cellStyle name="RowTitles-Detail 3 2 2 4 5 3 3 2" xfId="33623"/>
    <cellStyle name="RowTitles-Detail 3 2 2 4 5 3 3 2 2" xfId="33624"/>
    <cellStyle name="RowTitles-Detail 3 2 2 4 5 3 4" xfId="33625"/>
    <cellStyle name="RowTitles-Detail 3 2 2 4 5 3 4 2" xfId="33626"/>
    <cellStyle name="RowTitles-Detail 3 2 2 4 5 3 5" xfId="33627"/>
    <cellStyle name="RowTitles-Detail 3 2 2 4 5 4" xfId="33628"/>
    <cellStyle name="RowTitles-Detail 3 2 2 4 5 4 2" xfId="33629"/>
    <cellStyle name="RowTitles-Detail 3 2 2 4 5 4 2 2" xfId="33630"/>
    <cellStyle name="RowTitles-Detail 3 2 2 4 5 4 3" xfId="33631"/>
    <cellStyle name="RowTitles-Detail 3 2 2 4 5 5" xfId="33632"/>
    <cellStyle name="RowTitles-Detail 3 2 2 4 5 5 2" xfId="33633"/>
    <cellStyle name="RowTitles-Detail 3 2 2 4 5 5 2 2" xfId="33634"/>
    <cellStyle name="RowTitles-Detail 3 2 2 4 5 6" xfId="33635"/>
    <cellStyle name="RowTitles-Detail 3 2 2 4 5 6 2" xfId="33636"/>
    <cellStyle name="RowTitles-Detail 3 2 2 4 5 7" xfId="33637"/>
    <cellStyle name="RowTitles-Detail 3 2 2 4 6" xfId="33638"/>
    <cellStyle name="RowTitles-Detail 3 2 2 4 6 2" xfId="33639"/>
    <cellStyle name="RowTitles-Detail 3 2 2 4 6 2 2" xfId="33640"/>
    <cellStyle name="RowTitles-Detail 3 2 2 4 6 2 2 2" xfId="33641"/>
    <cellStyle name="RowTitles-Detail 3 2 2 4 6 2 2 2 2" xfId="33642"/>
    <cellStyle name="RowTitles-Detail 3 2 2 4 6 2 2 3" xfId="33643"/>
    <cellStyle name="RowTitles-Detail 3 2 2 4 6 2 3" xfId="33644"/>
    <cellStyle name="RowTitles-Detail 3 2 2 4 6 2 3 2" xfId="33645"/>
    <cellStyle name="RowTitles-Detail 3 2 2 4 6 2 3 2 2" xfId="33646"/>
    <cellStyle name="RowTitles-Detail 3 2 2 4 6 2 4" xfId="33647"/>
    <cellStyle name="RowTitles-Detail 3 2 2 4 6 2 4 2" xfId="33648"/>
    <cellStyle name="RowTitles-Detail 3 2 2 4 6 2 5" xfId="33649"/>
    <cellStyle name="RowTitles-Detail 3 2 2 4 6 3" xfId="33650"/>
    <cellStyle name="RowTitles-Detail 3 2 2 4 6 3 2" xfId="33651"/>
    <cellStyle name="RowTitles-Detail 3 2 2 4 6 3 2 2" xfId="33652"/>
    <cellStyle name="RowTitles-Detail 3 2 2 4 6 3 2 2 2" xfId="33653"/>
    <cellStyle name="RowTitles-Detail 3 2 2 4 6 3 2 3" xfId="33654"/>
    <cellStyle name="RowTitles-Detail 3 2 2 4 6 3 3" xfId="33655"/>
    <cellStyle name="RowTitles-Detail 3 2 2 4 6 3 3 2" xfId="33656"/>
    <cellStyle name="RowTitles-Detail 3 2 2 4 6 3 3 2 2" xfId="33657"/>
    <cellStyle name="RowTitles-Detail 3 2 2 4 6 3 4" xfId="33658"/>
    <cellStyle name="RowTitles-Detail 3 2 2 4 6 3 4 2" xfId="33659"/>
    <cellStyle name="RowTitles-Detail 3 2 2 4 6 3 5" xfId="33660"/>
    <cellStyle name="RowTitles-Detail 3 2 2 4 6 4" xfId="33661"/>
    <cellStyle name="RowTitles-Detail 3 2 2 4 6 4 2" xfId="33662"/>
    <cellStyle name="RowTitles-Detail 3 2 2 4 6 4 2 2" xfId="33663"/>
    <cellStyle name="RowTitles-Detail 3 2 2 4 6 4 3" xfId="33664"/>
    <cellStyle name="RowTitles-Detail 3 2 2 4 6 5" xfId="33665"/>
    <cellStyle name="RowTitles-Detail 3 2 2 4 6 5 2" xfId="33666"/>
    <cellStyle name="RowTitles-Detail 3 2 2 4 6 5 2 2" xfId="33667"/>
    <cellStyle name="RowTitles-Detail 3 2 2 4 6 6" xfId="33668"/>
    <cellStyle name="RowTitles-Detail 3 2 2 4 6 6 2" xfId="33669"/>
    <cellStyle name="RowTitles-Detail 3 2 2 4 6 7" xfId="33670"/>
    <cellStyle name="RowTitles-Detail 3 2 2 4 7" xfId="33671"/>
    <cellStyle name="RowTitles-Detail 3 2 2 4 7 2" xfId="33672"/>
    <cellStyle name="RowTitles-Detail 3 2 2 4 7 2 2" xfId="33673"/>
    <cellStyle name="RowTitles-Detail 3 2 2 4 7 2 2 2" xfId="33674"/>
    <cellStyle name="RowTitles-Detail 3 2 2 4 7 2 3" xfId="33675"/>
    <cellStyle name="RowTitles-Detail 3 2 2 4 7 3" xfId="33676"/>
    <cellStyle name="RowTitles-Detail 3 2 2 4 7 3 2" xfId="33677"/>
    <cellStyle name="RowTitles-Detail 3 2 2 4 7 3 2 2" xfId="33678"/>
    <cellStyle name="RowTitles-Detail 3 2 2 4 7 4" xfId="33679"/>
    <cellStyle name="RowTitles-Detail 3 2 2 4 7 4 2" xfId="33680"/>
    <cellStyle name="RowTitles-Detail 3 2 2 4 7 5" xfId="33681"/>
    <cellStyle name="RowTitles-Detail 3 2 2 4 8" xfId="33682"/>
    <cellStyle name="RowTitles-Detail 3 2 2 4 8 2" xfId="33683"/>
    <cellStyle name="RowTitles-Detail 3 2 2 4 9" xfId="33684"/>
    <cellStyle name="RowTitles-Detail 3 2 2 4 9 2" xfId="33685"/>
    <cellStyle name="RowTitles-Detail 3 2 2 4 9 2 2" xfId="33686"/>
    <cellStyle name="RowTitles-Detail 3 2 2 4_STUD aligned by INSTIT" xfId="33687"/>
    <cellStyle name="RowTitles-Detail 3 2 2 5" xfId="897"/>
    <cellStyle name="RowTitles-Detail 3 2 2 5 2" xfId="33688"/>
    <cellStyle name="RowTitles-Detail 3 2 2 5 2 2" xfId="33689"/>
    <cellStyle name="RowTitles-Detail 3 2 2 5 2 2 2" xfId="33690"/>
    <cellStyle name="RowTitles-Detail 3 2 2 5 2 2 2 2" xfId="33691"/>
    <cellStyle name="RowTitles-Detail 3 2 2 5 2 2 3" xfId="33692"/>
    <cellStyle name="RowTitles-Detail 3 2 2 5 2 3" xfId="33693"/>
    <cellStyle name="RowTitles-Detail 3 2 2 5 2 3 2" xfId="33694"/>
    <cellStyle name="RowTitles-Detail 3 2 2 5 2 3 2 2" xfId="33695"/>
    <cellStyle name="RowTitles-Detail 3 2 2 5 2 4" xfId="33696"/>
    <cellStyle name="RowTitles-Detail 3 2 2 5 2 4 2" xfId="33697"/>
    <cellStyle name="RowTitles-Detail 3 2 2 5 2 5" xfId="33698"/>
    <cellStyle name="RowTitles-Detail 3 2 2 5 3" xfId="33699"/>
    <cellStyle name="RowTitles-Detail 3 2 2 5 3 2" xfId="33700"/>
    <cellStyle name="RowTitles-Detail 3 2 2 5 3 2 2" xfId="33701"/>
    <cellStyle name="RowTitles-Detail 3 2 2 5 3 2 2 2" xfId="33702"/>
    <cellStyle name="RowTitles-Detail 3 2 2 5 3 2 3" xfId="33703"/>
    <cellStyle name="RowTitles-Detail 3 2 2 5 3 3" xfId="33704"/>
    <cellStyle name="RowTitles-Detail 3 2 2 5 3 3 2" xfId="33705"/>
    <cellStyle name="RowTitles-Detail 3 2 2 5 3 3 2 2" xfId="33706"/>
    <cellStyle name="RowTitles-Detail 3 2 2 5 3 4" xfId="33707"/>
    <cellStyle name="RowTitles-Detail 3 2 2 5 3 4 2" xfId="33708"/>
    <cellStyle name="RowTitles-Detail 3 2 2 5 3 5" xfId="33709"/>
    <cellStyle name="RowTitles-Detail 3 2 2 5 4" xfId="33710"/>
    <cellStyle name="RowTitles-Detail 3 2 2 5 4 2" xfId="33711"/>
    <cellStyle name="RowTitles-Detail 3 2 2 5 5" xfId="33712"/>
    <cellStyle name="RowTitles-Detail 3 2 2 5 5 2" xfId="33713"/>
    <cellStyle name="RowTitles-Detail 3 2 2 5 5 2 2" xfId="33714"/>
    <cellStyle name="RowTitles-Detail 3 2 2 5 5 3" xfId="33715"/>
    <cellStyle name="RowTitles-Detail 3 2 2 5 6" xfId="33716"/>
    <cellStyle name="RowTitles-Detail 3 2 2 5 6 2" xfId="33717"/>
    <cellStyle name="RowTitles-Detail 3 2 2 5 6 2 2" xfId="33718"/>
    <cellStyle name="RowTitles-Detail 3 2 2 5 7" xfId="33719"/>
    <cellStyle name="RowTitles-Detail 3 2 2 6" xfId="33720"/>
    <cellStyle name="RowTitles-Detail 3 2 2 6 2" xfId="33721"/>
    <cellStyle name="RowTitles-Detail 3 2 2 6 2 2" xfId="33722"/>
    <cellStyle name="RowTitles-Detail 3 2 2 6 2 2 2" xfId="33723"/>
    <cellStyle name="RowTitles-Detail 3 2 2 6 2 2 2 2" xfId="33724"/>
    <cellStyle name="RowTitles-Detail 3 2 2 6 2 2 3" xfId="33725"/>
    <cellStyle name="RowTitles-Detail 3 2 2 6 2 3" xfId="33726"/>
    <cellStyle name="RowTitles-Detail 3 2 2 6 2 3 2" xfId="33727"/>
    <cellStyle name="RowTitles-Detail 3 2 2 6 2 3 2 2" xfId="33728"/>
    <cellStyle name="RowTitles-Detail 3 2 2 6 2 4" xfId="33729"/>
    <cellStyle name="RowTitles-Detail 3 2 2 6 2 4 2" xfId="33730"/>
    <cellStyle name="RowTitles-Detail 3 2 2 6 2 5" xfId="33731"/>
    <cellStyle name="RowTitles-Detail 3 2 2 6 3" xfId="33732"/>
    <cellStyle name="RowTitles-Detail 3 2 2 6 3 2" xfId="33733"/>
    <cellStyle name="RowTitles-Detail 3 2 2 6 3 2 2" xfId="33734"/>
    <cellStyle name="RowTitles-Detail 3 2 2 6 3 2 2 2" xfId="33735"/>
    <cellStyle name="RowTitles-Detail 3 2 2 6 3 2 3" xfId="33736"/>
    <cellStyle name="RowTitles-Detail 3 2 2 6 3 3" xfId="33737"/>
    <cellStyle name="RowTitles-Detail 3 2 2 6 3 3 2" xfId="33738"/>
    <cellStyle name="RowTitles-Detail 3 2 2 6 3 3 2 2" xfId="33739"/>
    <cellStyle name="RowTitles-Detail 3 2 2 6 3 4" xfId="33740"/>
    <cellStyle name="RowTitles-Detail 3 2 2 6 3 4 2" xfId="33741"/>
    <cellStyle name="RowTitles-Detail 3 2 2 6 3 5" xfId="33742"/>
    <cellStyle name="RowTitles-Detail 3 2 2 6 4" xfId="33743"/>
    <cellStyle name="RowTitles-Detail 3 2 2 6 4 2" xfId="33744"/>
    <cellStyle name="RowTitles-Detail 3 2 2 6 5" xfId="33745"/>
    <cellStyle name="RowTitles-Detail 3 2 2 6 5 2" xfId="33746"/>
    <cellStyle name="RowTitles-Detail 3 2 2 6 5 2 2" xfId="33747"/>
    <cellStyle name="RowTitles-Detail 3 2 2 6 6" xfId="33748"/>
    <cellStyle name="RowTitles-Detail 3 2 2 6 6 2" xfId="33749"/>
    <cellStyle name="RowTitles-Detail 3 2 2 6 7" xfId="33750"/>
    <cellStyle name="RowTitles-Detail 3 2 2 7" xfId="33751"/>
    <cellStyle name="RowTitles-Detail 3 2 2 7 2" xfId="33752"/>
    <cellStyle name="RowTitles-Detail 3 2 2 7 2 2" xfId="33753"/>
    <cellStyle name="RowTitles-Detail 3 2 2 7 2 2 2" xfId="33754"/>
    <cellStyle name="RowTitles-Detail 3 2 2 7 2 2 2 2" xfId="33755"/>
    <cellStyle name="RowTitles-Detail 3 2 2 7 2 2 3" xfId="33756"/>
    <cellStyle name="RowTitles-Detail 3 2 2 7 2 3" xfId="33757"/>
    <cellStyle name="RowTitles-Detail 3 2 2 7 2 3 2" xfId="33758"/>
    <cellStyle name="RowTitles-Detail 3 2 2 7 2 3 2 2" xfId="33759"/>
    <cellStyle name="RowTitles-Detail 3 2 2 7 2 4" xfId="33760"/>
    <cellStyle name="RowTitles-Detail 3 2 2 7 2 4 2" xfId="33761"/>
    <cellStyle name="RowTitles-Detail 3 2 2 7 2 5" xfId="33762"/>
    <cellStyle name="RowTitles-Detail 3 2 2 7 3" xfId="33763"/>
    <cellStyle name="RowTitles-Detail 3 2 2 7 3 2" xfId="33764"/>
    <cellStyle name="RowTitles-Detail 3 2 2 7 3 2 2" xfId="33765"/>
    <cellStyle name="RowTitles-Detail 3 2 2 7 3 2 2 2" xfId="33766"/>
    <cellStyle name="RowTitles-Detail 3 2 2 7 3 2 3" xfId="33767"/>
    <cellStyle name="RowTitles-Detail 3 2 2 7 3 3" xfId="33768"/>
    <cellStyle name="RowTitles-Detail 3 2 2 7 3 3 2" xfId="33769"/>
    <cellStyle name="RowTitles-Detail 3 2 2 7 3 3 2 2" xfId="33770"/>
    <cellStyle name="RowTitles-Detail 3 2 2 7 3 4" xfId="33771"/>
    <cellStyle name="RowTitles-Detail 3 2 2 7 3 4 2" xfId="33772"/>
    <cellStyle name="RowTitles-Detail 3 2 2 7 3 5" xfId="33773"/>
    <cellStyle name="RowTitles-Detail 3 2 2 7 4" xfId="33774"/>
    <cellStyle name="RowTitles-Detail 3 2 2 7 4 2" xfId="33775"/>
    <cellStyle name="RowTitles-Detail 3 2 2 7 5" xfId="33776"/>
    <cellStyle name="RowTitles-Detail 3 2 2 7 5 2" xfId="33777"/>
    <cellStyle name="RowTitles-Detail 3 2 2 7 5 2 2" xfId="33778"/>
    <cellStyle name="RowTitles-Detail 3 2 2 7 5 3" xfId="33779"/>
    <cellStyle name="RowTitles-Detail 3 2 2 7 6" xfId="33780"/>
    <cellStyle name="RowTitles-Detail 3 2 2 7 6 2" xfId="33781"/>
    <cellStyle name="RowTitles-Detail 3 2 2 7 6 2 2" xfId="33782"/>
    <cellStyle name="RowTitles-Detail 3 2 2 7 7" xfId="33783"/>
    <cellStyle name="RowTitles-Detail 3 2 2 7 7 2" xfId="33784"/>
    <cellStyle name="RowTitles-Detail 3 2 2 7 8" xfId="33785"/>
    <cellStyle name="RowTitles-Detail 3 2 2 8" xfId="33786"/>
    <cellStyle name="RowTitles-Detail 3 2 2 8 2" xfId="33787"/>
    <cellStyle name="RowTitles-Detail 3 2 2 8 2 2" xfId="33788"/>
    <cellStyle name="RowTitles-Detail 3 2 2 8 2 2 2" xfId="33789"/>
    <cellStyle name="RowTitles-Detail 3 2 2 8 2 2 2 2" xfId="33790"/>
    <cellStyle name="RowTitles-Detail 3 2 2 8 2 2 3" xfId="33791"/>
    <cellStyle name="RowTitles-Detail 3 2 2 8 2 3" xfId="33792"/>
    <cellStyle name="RowTitles-Detail 3 2 2 8 2 3 2" xfId="33793"/>
    <cellStyle name="RowTitles-Detail 3 2 2 8 2 3 2 2" xfId="33794"/>
    <cellStyle name="RowTitles-Detail 3 2 2 8 2 4" xfId="33795"/>
    <cellStyle name="RowTitles-Detail 3 2 2 8 2 4 2" xfId="33796"/>
    <cellStyle name="RowTitles-Detail 3 2 2 8 2 5" xfId="33797"/>
    <cellStyle name="RowTitles-Detail 3 2 2 8 3" xfId="33798"/>
    <cellStyle name="RowTitles-Detail 3 2 2 8 3 2" xfId="33799"/>
    <cellStyle name="RowTitles-Detail 3 2 2 8 3 2 2" xfId="33800"/>
    <cellStyle name="RowTitles-Detail 3 2 2 8 3 2 2 2" xfId="33801"/>
    <cellStyle name="RowTitles-Detail 3 2 2 8 3 2 3" xfId="33802"/>
    <cellStyle name="RowTitles-Detail 3 2 2 8 3 3" xfId="33803"/>
    <cellStyle name="RowTitles-Detail 3 2 2 8 3 3 2" xfId="33804"/>
    <cellStyle name="RowTitles-Detail 3 2 2 8 3 3 2 2" xfId="33805"/>
    <cellStyle name="RowTitles-Detail 3 2 2 8 3 4" xfId="33806"/>
    <cellStyle name="RowTitles-Detail 3 2 2 8 3 4 2" xfId="33807"/>
    <cellStyle name="RowTitles-Detail 3 2 2 8 3 5" xfId="33808"/>
    <cellStyle name="RowTitles-Detail 3 2 2 8 4" xfId="33809"/>
    <cellStyle name="RowTitles-Detail 3 2 2 8 4 2" xfId="33810"/>
    <cellStyle name="RowTitles-Detail 3 2 2 8 4 2 2" xfId="33811"/>
    <cellStyle name="RowTitles-Detail 3 2 2 8 4 3" xfId="33812"/>
    <cellStyle name="RowTitles-Detail 3 2 2 8 5" xfId="33813"/>
    <cellStyle name="RowTitles-Detail 3 2 2 8 5 2" xfId="33814"/>
    <cellStyle name="RowTitles-Detail 3 2 2 8 5 2 2" xfId="33815"/>
    <cellStyle name="RowTitles-Detail 3 2 2 8 6" xfId="33816"/>
    <cellStyle name="RowTitles-Detail 3 2 2 8 6 2" xfId="33817"/>
    <cellStyle name="RowTitles-Detail 3 2 2 8 7" xfId="33818"/>
    <cellStyle name="RowTitles-Detail 3 2 2 9" xfId="33819"/>
    <cellStyle name="RowTitles-Detail 3 2 2 9 2" xfId="33820"/>
    <cellStyle name="RowTitles-Detail 3 2 2 9 2 2" xfId="33821"/>
    <cellStyle name="RowTitles-Detail 3 2 2 9 2 2 2" xfId="33822"/>
    <cellStyle name="RowTitles-Detail 3 2 2 9 2 2 2 2" xfId="33823"/>
    <cellStyle name="RowTitles-Detail 3 2 2 9 2 2 3" xfId="33824"/>
    <cellStyle name="RowTitles-Detail 3 2 2 9 2 3" xfId="33825"/>
    <cellStyle name="RowTitles-Detail 3 2 2 9 2 3 2" xfId="33826"/>
    <cellStyle name="RowTitles-Detail 3 2 2 9 2 3 2 2" xfId="33827"/>
    <cellStyle name="RowTitles-Detail 3 2 2 9 2 4" xfId="33828"/>
    <cellStyle name="RowTitles-Detail 3 2 2 9 2 4 2" xfId="33829"/>
    <cellStyle name="RowTitles-Detail 3 2 2 9 2 5" xfId="33830"/>
    <cellStyle name="RowTitles-Detail 3 2 2 9 3" xfId="33831"/>
    <cellStyle name="RowTitles-Detail 3 2 2 9 3 2" xfId="33832"/>
    <cellStyle name="RowTitles-Detail 3 2 2 9 3 2 2" xfId="33833"/>
    <cellStyle name="RowTitles-Detail 3 2 2 9 3 2 2 2" xfId="33834"/>
    <cellStyle name="RowTitles-Detail 3 2 2 9 3 2 3" xfId="33835"/>
    <cellStyle name="RowTitles-Detail 3 2 2 9 3 3" xfId="33836"/>
    <cellStyle name="RowTitles-Detail 3 2 2 9 3 3 2" xfId="33837"/>
    <cellStyle name="RowTitles-Detail 3 2 2 9 3 3 2 2" xfId="33838"/>
    <cellStyle name="RowTitles-Detail 3 2 2 9 3 4" xfId="33839"/>
    <cellStyle name="RowTitles-Detail 3 2 2 9 3 4 2" xfId="33840"/>
    <cellStyle name="RowTitles-Detail 3 2 2 9 3 5" xfId="33841"/>
    <cellStyle name="RowTitles-Detail 3 2 2 9 4" xfId="33842"/>
    <cellStyle name="RowTitles-Detail 3 2 2 9 4 2" xfId="33843"/>
    <cellStyle name="RowTitles-Detail 3 2 2 9 4 2 2" xfId="33844"/>
    <cellStyle name="RowTitles-Detail 3 2 2 9 4 3" xfId="33845"/>
    <cellStyle name="RowTitles-Detail 3 2 2 9 5" xfId="33846"/>
    <cellStyle name="RowTitles-Detail 3 2 2 9 5 2" xfId="33847"/>
    <cellStyle name="RowTitles-Detail 3 2 2 9 5 2 2" xfId="33848"/>
    <cellStyle name="RowTitles-Detail 3 2 2 9 6" xfId="33849"/>
    <cellStyle name="RowTitles-Detail 3 2 2 9 6 2" xfId="33850"/>
    <cellStyle name="RowTitles-Detail 3 2 2 9 7" xfId="33851"/>
    <cellStyle name="RowTitles-Detail 3 2 2_STUD aligned by INSTIT" xfId="33852"/>
    <cellStyle name="RowTitles-Detail 3 2 3" xfId="898"/>
    <cellStyle name="RowTitles-Detail 3 2 3 10" xfId="33853"/>
    <cellStyle name="RowTitles-Detail 3 2 3 2" xfId="899"/>
    <cellStyle name="RowTitles-Detail 3 2 3 2 2" xfId="33854"/>
    <cellStyle name="RowTitles-Detail 3 2 3 2 2 2" xfId="33855"/>
    <cellStyle name="RowTitles-Detail 3 2 3 2 2 2 2" xfId="33856"/>
    <cellStyle name="RowTitles-Detail 3 2 3 2 2 2 2 2" xfId="33857"/>
    <cellStyle name="RowTitles-Detail 3 2 3 2 2 2 3" xfId="33858"/>
    <cellStyle name="RowTitles-Detail 3 2 3 2 2 3" xfId="33859"/>
    <cellStyle name="RowTitles-Detail 3 2 3 2 2 3 2" xfId="33860"/>
    <cellStyle name="RowTitles-Detail 3 2 3 2 2 3 2 2" xfId="33861"/>
    <cellStyle name="RowTitles-Detail 3 2 3 2 2 4" xfId="33862"/>
    <cellStyle name="RowTitles-Detail 3 2 3 2 2 4 2" xfId="33863"/>
    <cellStyle name="RowTitles-Detail 3 2 3 2 2 5" xfId="33864"/>
    <cellStyle name="RowTitles-Detail 3 2 3 2 3" xfId="33865"/>
    <cellStyle name="RowTitles-Detail 3 2 3 2 3 2" xfId="33866"/>
    <cellStyle name="RowTitles-Detail 3 2 3 2 3 2 2" xfId="33867"/>
    <cellStyle name="RowTitles-Detail 3 2 3 2 3 2 2 2" xfId="33868"/>
    <cellStyle name="RowTitles-Detail 3 2 3 2 3 2 3" xfId="33869"/>
    <cellStyle name="RowTitles-Detail 3 2 3 2 3 3" xfId="33870"/>
    <cellStyle name="RowTitles-Detail 3 2 3 2 3 3 2" xfId="33871"/>
    <cellStyle name="RowTitles-Detail 3 2 3 2 3 3 2 2" xfId="33872"/>
    <cellStyle name="RowTitles-Detail 3 2 3 2 3 4" xfId="33873"/>
    <cellStyle name="RowTitles-Detail 3 2 3 2 3 4 2" xfId="33874"/>
    <cellStyle name="RowTitles-Detail 3 2 3 2 3 5" xfId="33875"/>
    <cellStyle name="RowTitles-Detail 3 2 3 2 4" xfId="33876"/>
    <cellStyle name="RowTitles-Detail 3 2 3 2 4 2" xfId="33877"/>
    <cellStyle name="RowTitles-Detail 3 2 3 2 5" xfId="33878"/>
    <cellStyle name="RowTitles-Detail 3 2 3 2 5 2" xfId="33879"/>
    <cellStyle name="RowTitles-Detail 3 2 3 2 5 2 2" xfId="33880"/>
    <cellStyle name="RowTitles-Detail 3 2 3 2 6" xfId="33881"/>
    <cellStyle name="RowTitles-Detail 3 2 3 3" xfId="33882"/>
    <cellStyle name="RowTitles-Detail 3 2 3 3 2" xfId="33883"/>
    <cellStyle name="RowTitles-Detail 3 2 3 3 2 2" xfId="33884"/>
    <cellStyle name="RowTitles-Detail 3 2 3 3 2 2 2" xfId="33885"/>
    <cellStyle name="RowTitles-Detail 3 2 3 3 2 2 2 2" xfId="33886"/>
    <cellStyle name="RowTitles-Detail 3 2 3 3 2 2 3" xfId="33887"/>
    <cellStyle name="RowTitles-Detail 3 2 3 3 2 3" xfId="33888"/>
    <cellStyle name="RowTitles-Detail 3 2 3 3 2 3 2" xfId="33889"/>
    <cellStyle name="RowTitles-Detail 3 2 3 3 2 3 2 2" xfId="33890"/>
    <cellStyle name="RowTitles-Detail 3 2 3 3 2 4" xfId="33891"/>
    <cellStyle name="RowTitles-Detail 3 2 3 3 2 4 2" xfId="33892"/>
    <cellStyle name="RowTitles-Detail 3 2 3 3 2 5" xfId="33893"/>
    <cellStyle name="RowTitles-Detail 3 2 3 3 3" xfId="33894"/>
    <cellStyle name="RowTitles-Detail 3 2 3 3 3 2" xfId="33895"/>
    <cellStyle name="RowTitles-Detail 3 2 3 3 3 2 2" xfId="33896"/>
    <cellStyle name="RowTitles-Detail 3 2 3 3 3 2 2 2" xfId="33897"/>
    <cellStyle name="RowTitles-Detail 3 2 3 3 3 2 3" xfId="33898"/>
    <cellStyle name="RowTitles-Detail 3 2 3 3 3 3" xfId="33899"/>
    <cellStyle name="RowTitles-Detail 3 2 3 3 3 3 2" xfId="33900"/>
    <cellStyle name="RowTitles-Detail 3 2 3 3 3 3 2 2" xfId="33901"/>
    <cellStyle name="RowTitles-Detail 3 2 3 3 3 4" xfId="33902"/>
    <cellStyle name="RowTitles-Detail 3 2 3 3 3 4 2" xfId="33903"/>
    <cellStyle name="RowTitles-Detail 3 2 3 3 3 5" xfId="33904"/>
    <cellStyle name="RowTitles-Detail 3 2 3 3 4" xfId="33905"/>
    <cellStyle name="RowTitles-Detail 3 2 3 3 4 2" xfId="33906"/>
    <cellStyle name="RowTitles-Detail 3 2 3 3 5" xfId="33907"/>
    <cellStyle name="RowTitles-Detail 3 2 3 3 5 2" xfId="33908"/>
    <cellStyle name="RowTitles-Detail 3 2 3 3 5 2 2" xfId="33909"/>
    <cellStyle name="RowTitles-Detail 3 2 3 3 5 3" xfId="33910"/>
    <cellStyle name="RowTitles-Detail 3 2 3 3 6" xfId="33911"/>
    <cellStyle name="RowTitles-Detail 3 2 3 3 6 2" xfId="33912"/>
    <cellStyle name="RowTitles-Detail 3 2 3 3 6 2 2" xfId="33913"/>
    <cellStyle name="RowTitles-Detail 3 2 3 3 7" xfId="33914"/>
    <cellStyle name="RowTitles-Detail 3 2 3 3 7 2" xfId="33915"/>
    <cellStyle name="RowTitles-Detail 3 2 3 3 8" xfId="33916"/>
    <cellStyle name="RowTitles-Detail 3 2 3 4" xfId="33917"/>
    <cellStyle name="RowTitles-Detail 3 2 3 4 2" xfId="33918"/>
    <cellStyle name="RowTitles-Detail 3 2 3 4 2 2" xfId="33919"/>
    <cellStyle name="RowTitles-Detail 3 2 3 4 2 2 2" xfId="33920"/>
    <cellStyle name="RowTitles-Detail 3 2 3 4 2 2 2 2" xfId="33921"/>
    <cellStyle name="RowTitles-Detail 3 2 3 4 2 2 3" xfId="33922"/>
    <cellStyle name="RowTitles-Detail 3 2 3 4 2 3" xfId="33923"/>
    <cellStyle name="RowTitles-Detail 3 2 3 4 2 3 2" xfId="33924"/>
    <cellStyle name="RowTitles-Detail 3 2 3 4 2 3 2 2" xfId="33925"/>
    <cellStyle name="RowTitles-Detail 3 2 3 4 2 4" xfId="33926"/>
    <cellStyle name="RowTitles-Detail 3 2 3 4 2 4 2" xfId="33927"/>
    <cellStyle name="RowTitles-Detail 3 2 3 4 2 5" xfId="33928"/>
    <cellStyle name="RowTitles-Detail 3 2 3 4 3" xfId="33929"/>
    <cellStyle name="RowTitles-Detail 3 2 3 4 3 2" xfId="33930"/>
    <cellStyle name="RowTitles-Detail 3 2 3 4 3 2 2" xfId="33931"/>
    <cellStyle name="RowTitles-Detail 3 2 3 4 3 2 2 2" xfId="33932"/>
    <cellStyle name="RowTitles-Detail 3 2 3 4 3 2 3" xfId="33933"/>
    <cellStyle name="RowTitles-Detail 3 2 3 4 3 3" xfId="33934"/>
    <cellStyle name="RowTitles-Detail 3 2 3 4 3 3 2" xfId="33935"/>
    <cellStyle name="RowTitles-Detail 3 2 3 4 3 3 2 2" xfId="33936"/>
    <cellStyle name="RowTitles-Detail 3 2 3 4 3 4" xfId="33937"/>
    <cellStyle name="RowTitles-Detail 3 2 3 4 3 4 2" xfId="33938"/>
    <cellStyle name="RowTitles-Detail 3 2 3 4 3 5" xfId="33939"/>
    <cellStyle name="RowTitles-Detail 3 2 3 4 4" xfId="33940"/>
    <cellStyle name="RowTitles-Detail 3 2 3 4 4 2" xfId="33941"/>
    <cellStyle name="RowTitles-Detail 3 2 3 4 4 2 2" xfId="33942"/>
    <cellStyle name="RowTitles-Detail 3 2 3 4 4 3" xfId="33943"/>
    <cellStyle name="RowTitles-Detail 3 2 3 4 5" xfId="33944"/>
    <cellStyle name="RowTitles-Detail 3 2 3 4 5 2" xfId="33945"/>
    <cellStyle name="RowTitles-Detail 3 2 3 4 5 2 2" xfId="33946"/>
    <cellStyle name="RowTitles-Detail 3 2 3 4 6" xfId="33947"/>
    <cellStyle name="RowTitles-Detail 3 2 3 4 6 2" xfId="33948"/>
    <cellStyle name="RowTitles-Detail 3 2 3 4 7" xfId="33949"/>
    <cellStyle name="RowTitles-Detail 3 2 3 5" xfId="33950"/>
    <cellStyle name="RowTitles-Detail 3 2 3 5 2" xfId="33951"/>
    <cellStyle name="RowTitles-Detail 3 2 3 5 2 2" xfId="33952"/>
    <cellStyle name="RowTitles-Detail 3 2 3 5 2 2 2" xfId="33953"/>
    <cellStyle name="RowTitles-Detail 3 2 3 5 2 2 2 2" xfId="33954"/>
    <cellStyle name="RowTitles-Detail 3 2 3 5 2 2 3" xfId="33955"/>
    <cellStyle name="RowTitles-Detail 3 2 3 5 2 3" xfId="33956"/>
    <cellStyle name="RowTitles-Detail 3 2 3 5 2 3 2" xfId="33957"/>
    <cellStyle name="RowTitles-Detail 3 2 3 5 2 3 2 2" xfId="33958"/>
    <cellStyle name="RowTitles-Detail 3 2 3 5 2 4" xfId="33959"/>
    <cellStyle name="RowTitles-Detail 3 2 3 5 2 4 2" xfId="33960"/>
    <cellStyle name="RowTitles-Detail 3 2 3 5 2 5" xfId="33961"/>
    <cellStyle name="RowTitles-Detail 3 2 3 5 3" xfId="33962"/>
    <cellStyle name="RowTitles-Detail 3 2 3 5 3 2" xfId="33963"/>
    <cellStyle name="RowTitles-Detail 3 2 3 5 3 2 2" xfId="33964"/>
    <cellStyle name="RowTitles-Detail 3 2 3 5 3 2 2 2" xfId="33965"/>
    <cellStyle name="RowTitles-Detail 3 2 3 5 3 2 3" xfId="33966"/>
    <cellStyle name="RowTitles-Detail 3 2 3 5 3 3" xfId="33967"/>
    <cellStyle name="RowTitles-Detail 3 2 3 5 3 3 2" xfId="33968"/>
    <cellStyle name="RowTitles-Detail 3 2 3 5 3 3 2 2" xfId="33969"/>
    <cellStyle name="RowTitles-Detail 3 2 3 5 3 4" xfId="33970"/>
    <cellStyle name="RowTitles-Detail 3 2 3 5 3 4 2" xfId="33971"/>
    <cellStyle name="RowTitles-Detail 3 2 3 5 3 5" xfId="33972"/>
    <cellStyle name="RowTitles-Detail 3 2 3 5 4" xfId="33973"/>
    <cellStyle name="RowTitles-Detail 3 2 3 5 4 2" xfId="33974"/>
    <cellStyle name="RowTitles-Detail 3 2 3 5 4 2 2" xfId="33975"/>
    <cellStyle name="RowTitles-Detail 3 2 3 5 4 3" xfId="33976"/>
    <cellStyle name="RowTitles-Detail 3 2 3 5 5" xfId="33977"/>
    <cellStyle name="RowTitles-Detail 3 2 3 5 5 2" xfId="33978"/>
    <cellStyle name="RowTitles-Detail 3 2 3 5 5 2 2" xfId="33979"/>
    <cellStyle name="RowTitles-Detail 3 2 3 5 6" xfId="33980"/>
    <cellStyle name="RowTitles-Detail 3 2 3 5 6 2" xfId="33981"/>
    <cellStyle name="RowTitles-Detail 3 2 3 5 7" xfId="33982"/>
    <cellStyle name="RowTitles-Detail 3 2 3 6" xfId="33983"/>
    <cellStyle name="RowTitles-Detail 3 2 3 6 2" xfId="33984"/>
    <cellStyle name="RowTitles-Detail 3 2 3 6 2 2" xfId="33985"/>
    <cellStyle name="RowTitles-Detail 3 2 3 6 2 2 2" xfId="33986"/>
    <cellStyle name="RowTitles-Detail 3 2 3 6 2 2 2 2" xfId="33987"/>
    <cellStyle name="RowTitles-Detail 3 2 3 6 2 2 3" xfId="33988"/>
    <cellStyle name="RowTitles-Detail 3 2 3 6 2 3" xfId="33989"/>
    <cellStyle name="RowTitles-Detail 3 2 3 6 2 3 2" xfId="33990"/>
    <cellStyle name="RowTitles-Detail 3 2 3 6 2 3 2 2" xfId="33991"/>
    <cellStyle name="RowTitles-Detail 3 2 3 6 2 4" xfId="33992"/>
    <cellStyle name="RowTitles-Detail 3 2 3 6 2 4 2" xfId="33993"/>
    <cellStyle name="RowTitles-Detail 3 2 3 6 2 5" xfId="33994"/>
    <cellStyle name="RowTitles-Detail 3 2 3 6 3" xfId="33995"/>
    <cellStyle name="RowTitles-Detail 3 2 3 6 3 2" xfId="33996"/>
    <cellStyle name="RowTitles-Detail 3 2 3 6 3 2 2" xfId="33997"/>
    <cellStyle name="RowTitles-Detail 3 2 3 6 3 2 2 2" xfId="33998"/>
    <cellStyle name="RowTitles-Detail 3 2 3 6 3 2 3" xfId="33999"/>
    <cellStyle name="RowTitles-Detail 3 2 3 6 3 3" xfId="34000"/>
    <cellStyle name="RowTitles-Detail 3 2 3 6 3 3 2" xfId="34001"/>
    <cellStyle name="RowTitles-Detail 3 2 3 6 3 3 2 2" xfId="34002"/>
    <cellStyle name="RowTitles-Detail 3 2 3 6 3 4" xfId="34003"/>
    <cellStyle name="RowTitles-Detail 3 2 3 6 3 4 2" xfId="34004"/>
    <cellStyle name="RowTitles-Detail 3 2 3 6 3 5" xfId="34005"/>
    <cellStyle name="RowTitles-Detail 3 2 3 6 4" xfId="34006"/>
    <cellStyle name="RowTitles-Detail 3 2 3 6 4 2" xfId="34007"/>
    <cellStyle name="RowTitles-Detail 3 2 3 6 4 2 2" xfId="34008"/>
    <cellStyle name="RowTitles-Detail 3 2 3 6 4 3" xfId="34009"/>
    <cellStyle name="RowTitles-Detail 3 2 3 6 5" xfId="34010"/>
    <cellStyle name="RowTitles-Detail 3 2 3 6 5 2" xfId="34011"/>
    <cellStyle name="RowTitles-Detail 3 2 3 6 5 2 2" xfId="34012"/>
    <cellStyle name="RowTitles-Detail 3 2 3 6 6" xfId="34013"/>
    <cellStyle name="RowTitles-Detail 3 2 3 6 6 2" xfId="34014"/>
    <cellStyle name="RowTitles-Detail 3 2 3 6 7" xfId="34015"/>
    <cellStyle name="RowTitles-Detail 3 2 3 7" xfId="34016"/>
    <cellStyle name="RowTitles-Detail 3 2 3 7 2" xfId="34017"/>
    <cellStyle name="RowTitles-Detail 3 2 3 7 2 2" xfId="34018"/>
    <cellStyle name="RowTitles-Detail 3 2 3 7 2 2 2" xfId="34019"/>
    <cellStyle name="RowTitles-Detail 3 2 3 7 2 3" xfId="34020"/>
    <cellStyle name="RowTitles-Detail 3 2 3 7 3" xfId="34021"/>
    <cellStyle name="RowTitles-Detail 3 2 3 7 3 2" xfId="34022"/>
    <cellStyle name="RowTitles-Detail 3 2 3 7 3 2 2" xfId="34023"/>
    <cellStyle name="RowTitles-Detail 3 2 3 7 4" xfId="34024"/>
    <cellStyle name="RowTitles-Detail 3 2 3 7 4 2" xfId="34025"/>
    <cellStyle name="RowTitles-Detail 3 2 3 7 5" xfId="34026"/>
    <cellStyle name="RowTitles-Detail 3 2 3 8" xfId="34027"/>
    <cellStyle name="RowTitles-Detail 3 2 3 8 2" xfId="34028"/>
    <cellStyle name="RowTitles-Detail 3 2 3 9" xfId="34029"/>
    <cellStyle name="RowTitles-Detail 3 2 3 9 2" xfId="34030"/>
    <cellStyle name="RowTitles-Detail 3 2 3 9 2 2" xfId="34031"/>
    <cellStyle name="RowTitles-Detail 3 2 3_STUD aligned by INSTIT" xfId="34032"/>
    <cellStyle name="RowTitles-Detail 3 2 4" xfId="900"/>
    <cellStyle name="RowTitles-Detail 3 2 4 10" xfId="34033"/>
    <cellStyle name="RowTitles-Detail 3 2 4 2" xfId="901"/>
    <cellStyle name="RowTitles-Detail 3 2 4 2 2" xfId="34034"/>
    <cellStyle name="RowTitles-Detail 3 2 4 2 2 2" xfId="34035"/>
    <cellStyle name="RowTitles-Detail 3 2 4 2 2 2 2" xfId="34036"/>
    <cellStyle name="RowTitles-Detail 3 2 4 2 2 2 2 2" xfId="34037"/>
    <cellStyle name="RowTitles-Detail 3 2 4 2 2 2 3" xfId="34038"/>
    <cellStyle name="RowTitles-Detail 3 2 4 2 2 3" xfId="34039"/>
    <cellStyle name="RowTitles-Detail 3 2 4 2 2 3 2" xfId="34040"/>
    <cellStyle name="RowTitles-Detail 3 2 4 2 2 3 2 2" xfId="34041"/>
    <cellStyle name="RowTitles-Detail 3 2 4 2 2 4" xfId="34042"/>
    <cellStyle name="RowTitles-Detail 3 2 4 2 2 4 2" xfId="34043"/>
    <cellStyle name="RowTitles-Detail 3 2 4 2 2 5" xfId="34044"/>
    <cellStyle name="RowTitles-Detail 3 2 4 2 3" xfId="34045"/>
    <cellStyle name="RowTitles-Detail 3 2 4 2 3 2" xfId="34046"/>
    <cellStyle name="RowTitles-Detail 3 2 4 2 3 2 2" xfId="34047"/>
    <cellStyle name="RowTitles-Detail 3 2 4 2 3 2 2 2" xfId="34048"/>
    <cellStyle name="RowTitles-Detail 3 2 4 2 3 2 3" xfId="34049"/>
    <cellStyle name="RowTitles-Detail 3 2 4 2 3 3" xfId="34050"/>
    <cellStyle name="RowTitles-Detail 3 2 4 2 3 3 2" xfId="34051"/>
    <cellStyle name="RowTitles-Detail 3 2 4 2 3 3 2 2" xfId="34052"/>
    <cellStyle name="RowTitles-Detail 3 2 4 2 3 4" xfId="34053"/>
    <cellStyle name="RowTitles-Detail 3 2 4 2 3 4 2" xfId="34054"/>
    <cellStyle name="RowTitles-Detail 3 2 4 2 3 5" xfId="34055"/>
    <cellStyle name="RowTitles-Detail 3 2 4 2 4" xfId="34056"/>
    <cellStyle name="RowTitles-Detail 3 2 4 2 4 2" xfId="34057"/>
    <cellStyle name="RowTitles-Detail 3 2 4 2 5" xfId="34058"/>
    <cellStyle name="RowTitles-Detail 3 2 4 2 5 2" xfId="34059"/>
    <cellStyle name="RowTitles-Detail 3 2 4 2 5 2 2" xfId="34060"/>
    <cellStyle name="RowTitles-Detail 3 2 4 2 5 3" xfId="34061"/>
    <cellStyle name="RowTitles-Detail 3 2 4 2 6" xfId="34062"/>
    <cellStyle name="RowTitles-Detail 3 2 4 2 6 2" xfId="34063"/>
    <cellStyle name="RowTitles-Detail 3 2 4 2 6 2 2" xfId="34064"/>
    <cellStyle name="RowTitles-Detail 3 2 4 2 7" xfId="34065"/>
    <cellStyle name="RowTitles-Detail 3 2 4 2 7 2" xfId="34066"/>
    <cellStyle name="RowTitles-Detail 3 2 4 2 8" xfId="34067"/>
    <cellStyle name="RowTitles-Detail 3 2 4 2 9" xfId="34068"/>
    <cellStyle name="RowTitles-Detail 3 2 4 3" xfId="34069"/>
    <cellStyle name="RowTitles-Detail 3 2 4 3 2" xfId="34070"/>
    <cellStyle name="RowTitles-Detail 3 2 4 3 2 2" xfId="34071"/>
    <cellStyle name="RowTitles-Detail 3 2 4 3 2 2 2" xfId="34072"/>
    <cellStyle name="RowTitles-Detail 3 2 4 3 2 2 2 2" xfId="34073"/>
    <cellStyle name="RowTitles-Detail 3 2 4 3 2 2 3" xfId="34074"/>
    <cellStyle name="RowTitles-Detail 3 2 4 3 2 3" xfId="34075"/>
    <cellStyle name="RowTitles-Detail 3 2 4 3 2 3 2" xfId="34076"/>
    <cellStyle name="RowTitles-Detail 3 2 4 3 2 3 2 2" xfId="34077"/>
    <cellStyle name="RowTitles-Detail 3 2 4 3 2 4" xfId="34078"/>
    <cellStyle name="RowTitles-Detail 3 2 4 3 2 4 2" xfId="34079"/>
    <cellStyle name="RowTitles-Detail 3 2 4 3 2 5" xfId="34080"/>
    <cellStyle name="RowTitles-Detail 3 2 4 3 3" xfId="34081"/>
    <cellStyle name="RowTitles-Detail 3 2 4 3 3 2" xfId="34082"/>
    <cellStyle name="RowTitles-Detail 3 2 4 3 3 2 2" xfId="34083"/>
    <cellStyle name="RowTitles-Detail 3 2 4 3 3 2 2 2" xfId="34084"/>
    <cellStyle name="RowTitles-Detail 3 2 4 3 3 2 3" xfId="34085"/>
    <cellStyle name="RowTitles-Detail 3 2 4 3 3 3" xfId="34086"/>
    <cellStyle name="RowTitles-Detail 3 2 4 3 3 3 2" xfId="34087"/>
    <cellStyle name="RowTitles-Detail 3 2 4 3 3 3 2 2" xfId="34088"/>
    <cellStyle name="RowTitles-Detail 3 2 4 3 3 4" xfId="34089"/>
    <cellStyle name="RowTitles-Detail 3 2 4 3 3 4 2" xfId="34090"/>
    <cellStyle name="RowTitles-Detail 3 2 4 3 3 5" xfId="34091"/>
    <cellStyle name="RowTitles-Detail 3 2 4 3 4" xfId="34092"/>
    <cellStyle name="RowTitles-Detail 3 2 4 3 4 2" xfId="34093"/>
    <cellStyle name="RowTitles-Detail 3 2 4 3 5" xfId="34094"/>
    <cellStyle name="RowTitles-Detail 3 2 4 3 5 2" xfId="34095"/>
    <cellStyle name="RowTitles-Detail 3 2 4 3 5 2 2" xfId="34096"/>
    <cellStyle name="RowTitles-Detail 3 2 4 4" xfId="34097"/>
    <cellStyle name="RowTitles-Detail 3 2 4 4 2" xfId="34098"/>
    <cellStyle name="RowTitles-Detail 3 2 4 4 2 2" xfId="34099"/>
    <cellStyle name="RowTitles-Detail 3 2 4 4 2 2 2" xfId="34100"/>
    <cellStyle name="RowTitles-Detail 3 2 4 4 2 2 2 2" xfId="34101"/>
    <cellStyle name="RowTitles-Detail 3 2 4 4 2 2 3" xfId="34102"/>
    <cellStyle name="RowTitles-Detail 3 2 4 4 2 3" xfId="34103"/>
    <cellStyle name="RowTitles-Detail 3 2 4 4 2 3 2" xfId="34104"/>
    <cellStyle name="RowTitles-Detail 3 2 4 4 2 3 2 2" xfId="34105"/>
    <cellStyle name="RowTitles-Detail 3 2 4 4 2 4" xfId="34106"/>
    <cellStyle name="RowTitles-Detail 3 2 4 4 2 4 2" xfId="34107"/>
    <cellStyle name="RowTitles-Detail 3 2 4 4 2 5" xfId="34108"/>
    <cellStyle name="RowTitles-Detail 3 2 4 4 3" xfId="34109"/>
    <cellStyle name="RowTitles-Detail 3 2 4 4 3 2" xfId="34110"/>
    <cellStyle name="RowTitles-Detail 3 2 4 4 3 2 2" xfId="34111"/>
    <cellStyle name="RowTitles-Detail 3 2 4 4 3 2 2 2" xfId="34112"/>
    <cellStyle name="RowTitles-Detail 3 2 4 4 3 2 3" xfId="34113"/>
    <cellStyle name="RowTitles-Detail 3 2 4 4 3 3" xfId="34114"/>
    <cellStyle name="RowTitles-Detail 3 2 4 4 3 3 2" xfId="34115"/>
    <cellStyle name="RowTitles-Detail 3 2 4 4 3 3 2 2" xfId="34116"/>
    <cellStyle name="RowTitles-Detail 3 2 4 4 3 4" xfId="34117"/>
    <cellStyle name="RowTitles-Detail 3 2 4 4 3 4 2" xfId="34118"/>
    <cellStyle name="RowTitles-Detail 3 2 4 4 3 5" xfId="34119"/>
    <cellStyle name="RowTitles-Detail 3 2 4 4 4" xfId="34120"/>
    <cellStyle name="RowTitles-Detail 3 2 4 4 4 2" xfId="34121"/>
    <cellStyle name="RowTitles-Detail 3 2 4 4 4 2 2" xfId="34122"/>
    <cellStyle name="RowTitles-Detail 3 2 4 4 4 3" xfId="34123"/>
    <cellStyle name="RowTitles-Detail 3 2 4 4 5" xfId="34124"/>
    <cellStyle name="RowTitles-Detail 3 2 4 4 5 2" xfId="34125"/>
    <cellStyle name="RowTitles-Detail 3 2 4 4 5 2 2" xfId="34126"/>
    <cellStyle name="RowTitles-Detail 3 2 4 4 6" xfId="34127"/>
    <cellStyle name="RowTitles-Detail 3 2 4 4 6 2" xfId="34128"/>
    <cellStyle name="RowTitles-Detail 3 2 4 4 7" xfId="34129"/>
    <cellStyle name="RowTitles-Detail 3 2 4 5" xfId="34130"/>
    <cellStyle name="RowTitles-Detail 3 2 4 5 2" xfId="34131"/>
    <cellStyle name="RowTitles-Detail 3 2 4 5 2 2" xfId="34132"/>
    <cellStyle name="RowTitles-Detail 3 2 4 5 2 2 2" xfId="34133"/>
    <cellStyle name="RowTitles-Detail 3 2 4 5 2 2 2 2" xfId="34134"/>
    <cellStyle name="RowTitles-Detail 3 2 4 5 2 2 3" xfId="34135"/>
    <cellStyle name="RowTitles-Detail 3 2 4 5 2 3" xfId="34136"/>
    <cellStyle name="RowTitles-Detail 3 2 4 5 2 3 2" xfId="34137"/>
    <cellStyle name="RowTitles-Detail 3 2 4 5 2 3 2 2" xfId="34138"/>
    <cellStyle name="RowTitles-Detail 3 2 4 5 2 4" xfId="34139"/>
    <cellStyle name="RowTitles-Detail 3 2 4 5 2 4 2" xfId="34140"/>
    <cellStyle name="RowTitles-Detail 3 2 4 5 2 5" xfId="34141"/>
    <cellStyle name="RowTitles-Detail 3 2 4 5 3" xfId="34142"/>
    <cellStyle name="RowTitles-Detail 3 2 4 5 3 2" xfId="34143"/>
    <cellStyle name="RowTitles-Detail 3 2 4 5 3 2 2" xfId="34144"/>
    <cellStyle name="RowTitles-Detail 3 2 4 5 3 2 2 2" xfId="34145"/>
    <cellStyle name="RowTitles-Detail 3 2 4 5 3 2 3" xfId="34146"/>
    <cellStyle name="RowTitles-Detail 3 2 4 5 3 3" xfId="34147"/>
    <cellStyle name="RowTitles-Detail 3 2 4 5 3 3 2" xfId="34148"/>
    <cellStyle name="RowTitles-Detail 3 2 4 5 3 3 2 2" xfId="34149"/>
    <cellStyle name="RowTitles-Detail 3 2 4 5 3 4" xfId="34150"/>
    <cellStyle name="RowTitles-Detail 3 2 4 5 3 4 2" xfId="34151"/>
    <cellStyle name="RowTitles-Detail 3 2 4 5 3 5" xfId="34152"/>
    <cellStyle name="RowTitles-Detail 3 2 4 5 4" xfId="34153"/>
    <cellStyle name="RowTitles-Detail 3 2 4 5 4 2" xfId="34154"/>
    <cellStyle name="RowTitles-Detail 3 2 4 5 4 2 2" xfId="34155"/>
    <cellStyle name="RowTitles-Detail 3 2 4 5 4 3" xfId="34156"/>
    <cellStyle name="RowTitles-Detail 3 2 4 5 5" xfId="34157"/>
    <cellStyle name="RowTitles-Detail 3 2 4 5 5 2" xfId="34158"/>
    <cellStyle name="RowTitles-Detail 3 2 4 5 5 2 2" xfId="34159"/>
    <cellStyle name="RowTitles-Detail 3 2 4 5 6" xfId="34160"/>
    <cellStyle name="RowTitles-Detail 3 2 4 5 6 2" xfId="34161"/>
    <cellStyle name="RowTitles-Detail 3 2 4 5 7" xfId="34162"/>
    <cellStyle name="RowTitles-Detail 3 2 4 6" xfId="34163"/>
    <cellStyle name="RowTitles-Detail 3 2 4 6 2" xfId="34164"/>
    <cellStyle name="RowTitles-Detail 3 2 4 6 2 2" xfId="34165"/>
    <cellStyle name="RowTitles-Detail 3 2 4 6 2 2 2" xfId="34166"/>
    <cellStyle name="RowTitles-Detail 3 2 4 6 2 2 2 2" xfId="34167"/>
    <cellStyle name="RowTitles-Detail 3 2 4 6 2 2 3" xfId="34168"/>
    <cellStyle name="RowTitles-Detail 3 2 4 6 2 3" xfId="34169"/>
    <cellStyle name="RowTitles-Detail 3 2 4 6 2 3 2" xfId="34170"/>
    <cellStyle name="RowTitles-Detail 3 2 4 6 2 3 2 2" xfId="34171"/>
    <cellStyle name="RowTitles-Detail 3 2 4 6 2 4" xfId="34172"/>
    <cellStyle name="RowTitles-Detail 3 2 4 6 2 4 2" xfId="34173"/>
    <cellStyle name="RowTitles-Detail 3 2 4 6 2 5" xfId="34174"/>
    <cellStyle name="RowTitles-Detail 3 2 4 6 3" xfId="34175"/>
    <cellStyle name="RowTitles-Detail 3 2 4 6 3 2" xfId="34176"/>
    <cellStyle name="RowTitles-Detail 3 2 4 6 3 2 2" xfId="34177"/>
    <cellStyle name="RowTitles-Detail 3 2 4 6 3 2 2 2" xfId="34178"/>
    <cellStyle name="RowTitles-Detail 3 2 4 6 3 2 3" xfId="34179"/>
    <cellStyle name="RowTitles-Detail 3 2 4 6 3 3" xfId="34180"/>
    <cellStyle name="RowTitles-Detail 3 2 4 6 3 3 2" xfId="34181"/>
    <cellStyle name="RowTitles-Detail 3 2 4 6 3 3 2 2" xfId="34182"/>
    <cellStyle name="RowTitles-Detail 3 2 4 6 3 4" xfId="34183"/>
    <cellStyle name="RowTitles-Detail 3 2 4 6 3 4 2" xfId="34184"/>
    <cellStyle name="RowTitles-Detail 3 2 4 6 3 5" xfId="34185"/>
    <cellStyle name="RowTitles-Detail 3 2 4 6 4" xfId="34186"/>
    <cellStyle name="RowTitles-Detail 3 2 4 6 4 2" xfId="34187"/>
    <cellStyle name="RowTitles-Detail 3 2 4 6 4 2 2" xfId="34188"/>
    <cellStyle name="RowTitles-Detail 3 2 4 6 4 3" xfId="34189"/>
    <cellStyle name="RowTitles-Detail 3 2 4 6 5" xfId="34190"/>
    <cellStyle name="RowTitles-Detail 3 2 4 6 5 2" xfId="34191"/>
    <cellStyle name="RowTitles-Detail 3 2 4 6 5 2 2" xfId="34192"/>
    <cellStyle name="RowTitles-Detail 3 2 4 6 6" xfId="34193"/>
    <cellStyle name="RowTitles-Detail 3 2 4 6 6 2" xfId="34194"/>
    <cellStyle name="RowTitles-Detail 3 2 4 6 7" xfId="34195"/>
    <cellStyle name="RowTitles-Detail 3 2 4 7" xfId="34196"/>
    <cellStyle name="RowTitles-Detail 3 2 4 7 2" xfId="34197"/>
    <cellStyle name="RowTitles-Detail 3 2 4 7 2 2" xfId="34198"/>
    <cellStyle name="RowTitles-Detail 3 2 4 7 2 2 2" xfId="34199"/>
    <cellStyle name="RowTitles-Detail 3 2 4 7 2 3" xfId="34200"/>
    <cellStyle name="RowTitles-Detail 3 2 4 7 3" xfId="34201"/>
    <cellStyle name="RowTitles-Detail 3 2 4 7 3 2" xfId="34202"/>
    <cellStyle name="RowTitles-Detail 3 2 4 7 3 2 2" xfId="34203"/>
    <cellStyle name="RowTitles-Detail 3 2 4 7 4" xfId="34204"/>
    <cellStyle name="RowTitles-Detail 3 2 4 7 4 2" xfId="34205"/>
    <cellStyle name="RowTitles-Detail 3 2 4 7 5" xfId="34206"/>
    <cellStyle name="RowTitles-Detail 3 2 4 8" xfId="34207"/>
    <cellStyle name="RowTitles-Detail 3 2 4 8 2" xfId="34208"/>
    <cellStyle name="RowTitles-Detail 3 2 4 8 2 2" xfId="34209"/>
    <cellStyle name="RowTitles-Detail 3 2 4 8 2 2 2" xfId="34210"/>
    <cellStyle name="RowTitles-Detail 3 2 4 8 2 3" xfId="34211"/>
    <cellStyle name="RowTitles-Detail 3 2 4 8 3" xfId="34212"/>
    <cellStyle name="RowTitles-Detail 3 2 4 8 3 2" xfId="34213"/>
    <cellStyle name="RowTitles-Detail 3 2 4 8 3 2 2" xfId="34214"/>
    <cellStyle name="RowTitles-Detail 3 2 4 8 4" xfId="34215"/>
    <cellStyle name="RowTitles-Detail 3 2 4 8 4 2" xfId="34216"/>
    <cellStyle name="RowTitles-Detail 3 2 4 8 5" xfId="34217"/>
    <cellStyle name="RowTitles-Detail 3 2 4 9" xfId="34218"/>
    <cellStyle name="RowTitles-Detail 3 2 4 9 2" xfId="34219"/>
    <cellStyle name="RowTitles-Detail 3 2 4 9 2 2" xfId="34220"/>
    <cellStyle name="RowTitles-Detail 3 2 4_STUD aligned by INSTIT" xfId="34221"/>
    <cellStyle name="RowTitles-Detail 3 2 5" xfId="902"/>
    <cellStyle name="RowTitles-Detail 3 2 5 10" xfId="34222"/>
    <cellStyle name="RowTitles-Detail 3 2 5 2" xfId="903"/>
    <cellStyle name="RowTitles-Detail 3 2 5 2 2" xfId="34223"/>
    <cellStyle name="RowTitles-Detail 3 2 5 2 2 2" xfId="34224"/>
    <cellStyle name="RowTitles-Detail 3 2 5 2 2 2 2" xfId="34225"/>
    <cellStyle name="RowTitles-Detail 3 2 5 2 2 2 2 2" xfId="34226"/>
    <cellStyle name="RowTitles-Detail 3 2 5 2 2 2 3" xfId="34227"/>
    <cellStyle name="RowTitles-Detail 3 2 5 2 2 3" xfId="34228"/>
    <cellStyle name="RowTitles-Detail 3 2 5 2 2 3 2" xfId="34229"/>
    <cellStyle name="RowTitles-Detail 3 2 5 2 2 3 2 2" xfId="34230"/>
    <cellStyle name="RowTitles-Detail 3 2 5 2 2 4" xfId="34231"/>
    <cellStyle name="RowTitles-Detail 3 2 5 2 2 4 2" xfId="34232"/>
    <cellStyle name="RowTitles-Detail 3 2 5 2 2 5" xfId="34233"/>
    <cellStyle name="RowTitles-Detail 3 2 5 2 3" xfId="34234"/>
    <cellStyle name="RowTitles-Detail 3 2 5 2 3 2" xfId="34235"/>
    <cellStyle name="RowTitles-Detail 3 2 5 2 3 2 2" xfId="34236"/>
    <cellStyle name="RowTitles-Detail 3 2 5 2 3 2 2 2" xfId="34237"/>
    <cellStyle name="RowTitles-Detail 3 2 5 2 3 2 3" xfId="34238"/>
    <cellStyle name="RowTitles-Detail 3 2 5 2 3 3" xfId="34239"/>
    <cellStyle name="RowTitles-Detail 3 2 5 2 3 3 2" xfId="34240"/>
    <cellStyle name="RowTitles-Detail 3 2 5 2 3 3 2 2" xfId="34241"/>
    <cellStyle name="RowTitles-Detail 3 2 5 2 3 4" xfId="34242"/>
    <cellStyle name="RowTitles-Detail 3 2 5 2 3 4 2" xfId="34243"/>
    <cellStyle name="RowTitles-Detail 3 2 5 2 3 5" xfId="34244"/>
    <cellStyle name="RowTitles-Detail 3 2 5 2 4" xfId="34245"/>
    <cellStyle name="RowTitles-Detail 3 2 5 2 4 2" xfId="34246"/>
    <cellStyle name="RowTitles-Detail 3 2 5 2 5" xfId="34247"/>
    <cellStyle name="RowTitles-Detail 3 2 5 2 5 2" xfId="34248"/>
    <cellStyle name="RowTitles-Detail 3 2 5 2 5 2 2" xfId="34249"/>
    <cellStyle name="RowTitles-Detail 3 2 5 2 5 3" xfId="34250"/>
    <cellStyle name="RowTitles-Detail 3 2 5 2 6" xfId="34251"/>
    <cellStyle name="RowTitles-Detail 3 2 5 2 6 2" xfId="34252"/>
    <cellStyle name="RowTitles-Detail 3 2 5 2 6 2 2" xfId="34253"/>
    <cellStyle name="RowTitles-Detail 3 2 5 2 7" xfId="34254"/>
    <cellStyle name="RowTitles-Detail 3 2 5 3" xfId="34255"/>
    <cellStyle name="RowTitles-Detail 3 2 5 3 2" xfId="34256"/>
    <cellStyle name="RowTitles-Detail 3 2 5 3 2 2" xfId="34257"/>
    <cellStyle name="RowTitles-Detail 3 2 5 3 2 2 2" xfId="34258"/>
    <cellStyle name="RowTitles-Detail 3 2 5 3 2 2 2 2" xfId="34259"/>
    <cellStyle name="RowTitles-Detail 3 2 5 3 2 2 3" xfId="34260"/>
    <cellStyle name="RowTitles-Detail 3 2 5 3 2 3" xfId="34261"/>
    <cellStyle name="RowTitles-Detail 3 2 5 3 2 3 2" xfId="34262"/>
    <cellStyle name="RowTitles-Detail 3 2 5 3 2 3 2 2" xfId="34263"/>
    <cellStyle name="RowTitles-Detail 3 2 5 3 2 4" xfId="34264"/>
    <cellStyle name="RowTitles-Detail 3 2 5 3 2 4 2" xfId="34265"/>
    <cellStyle name="RowTitles-Detail 3 2 5 3 2 5" xfId="34266"/>
    <cellStyle name="RowTitles-Detail 3 2 5 3 3" xfId="34267"/>
    <cellStyle name="RowTitles-Detail 3 2 5 3 3 2" xfId="34268"/>
    <cellStyle name="RowTitles-Detail 3 2 5 3 3 2 2" xfId="34269"/>
    <cellStyle name="RowTitles-Detail 3 2 5 3 3 2 2 2" xfId="34270"/>
    <cellStyle name="RowTitles-Detail 3 2 5 3 3 2 3" xfId="34271"/>
    <cellStyle name="RowTitles-Detail 3 2 5 3 3 3" xfId="34272"/>
    <cellStyle name="RowTitles-Detail 3 2 5 3 3 3 2" xfId="34273"/>
    <cellStyle name="RowTitles-Detail 3 2 5 3 3 3 2 2" xfId="34274"/>
    <cellStyle name="RowTitles-Detail 3 2 5 3 3 4" xfId="34275"/>
    <cellStyle name="RowTitles-Detail 3 2 5 3 3 4 2" xfId="34276"/>
    <cellStyle name="RowTitles-Detail 3 2 5 3 3 5" xfId="34277"/>
    <cellStyle name="RowTitles-Detail 3 2 5 3 4" xfId="34278"/>
    <cellStyle name="RowTitles-Detail 3 2 5 3 4 2" xfId="34279"/>
    <cellStyle name="RowTitles-Detail 3 2 5 3 5" xfId="34280"/>
    <cellStyle name="RowTitles-Detail 3 2 5 3 5 2" xfId="34281"/>
    <cellStyle name="RowTitles-Detail 3 2 5 3 5 2 2" xfId="34282"/>
    <cellStyle name="RowTitles-Detail 3 2 5 3 6" xfId="34283"/>
    <cellStyle name="RowTitles-Detail 3 2 5 3 6 2" xfId="34284"/>
    <cellStyle name="RowTitles-Detail 3 2 5 3 7" xfId="34285"/>
    <cellStyle name="RowTitles-Detail 3 2 5 4" xfId="34286"/>
    <cellStyle name="RowTitles-Detail 3 2 5 4 2" xfId="34287"/>
    <cellStyle name="RowTitles-Detail 3 2 5 4 2 2" xfId="34288"/>
    <cellStyle name="RowTitles-Detail 3 2 5 4 2 2 2" xfId="34289"/>
    <cellStyle name="RowTitles-Detail 3 2 5 4 2 2 2 2" xfId="34290"/>
    <cellStyle name="RowTitles-Detail 3 2 5 4 2 2 3" xfId="34291"/>
    <cellStyle name="RowTitles-Detail 3 2 5 4 2 3" xfId="34292"/>
    <cellStyle name="RowTitles-Detail 3 2 5 4 2 3 2" xfId="34293"/>
    <cellStyle name="RowTitles-Detail 3 2 5 4 2 3 2 2" xfId="34294"/>
    <cellStyle name="RowTitles-Detail 3 2 5 4 2 4" xfId="34295"/>
    <cellStyle name="RowTitles-Detail 3 2 5 4 2 4 2" xfId="34296"/>
    <cellStyle name="RowTitles-Detail 3 2 5 4 2 5" xfId="34297"/>
    <cellStyle name="RowTitles-Detail 3 2 5 4 3" xfId="34298"/>
    <cellStyle name="RowTitles-Detail 3 2 5 4 3 2" xfId="34299"/>
    <cellStyle name="RowTitles-Detail 3 2 5 4 3 2 2" xfId="34300"/>
    <cellStyle name="RowTitles-Detail 3 2 5 4 3 2 2 2" xfId="34301"/>
    <cellStyle name="RowTitles-Detail 3 2 5 4 3 2 3" xfId="34302"/>
    <cellStyle name="RowTitles-Detail 3 2 5 4 3 3" xfId="34303"/>
    <cellStyle name="RowTitles-Detail 3 2 5 4 3 3 2" xfId="34304"/>
    <cellStyle name="RowTitles-Detail 3 2 5 4 3 3 2 2" xfId="34305"/>
    <cellStyle name="RowTitles-Detail 3 2 5 4 3 4" xfId="34306"/>
    <cellStyle name="RowTitles-Detail 3 2 5 4 3 4 2" xfId="34307"/>
    <cellStyle name="RowTitles-Detail 3 2 5 4 3 5" xfId="34308"/>
    <cellStyle name="RowTitles-Detail 3 2 5 4 4" xfId="34309"/>
    <cellStyle name="RowTitles-Detail 3 2 5 4 4 2" xfId="34310"/>
    <cellStyle name="RowTitles-Detail 3 2 5 4 5" xfId="34311"/>
    <cellStyle name="RowTitles-Detail 3 2 5 4 5 2" xfId="34312"/>
    <cellStyle name="RowTitles-Detail 3 2 5 4 5 2 2" xfId="34313"/>
    <cellStyle name="RowTitles-Detail 3 2 5 4 5 3" xfId="34314"/>
    <cellStyle name="RowTitles-Detail 3 2 5 4 6" xfId="34315"/>
    <cellStyle name="RowTitles-Detail 3 2 5 4 6 2" xfId="34316"/>
    <cellStyle name="RowTitles-Detail 3 2 5 4 6 2 2" xfId="34317"/>
    <cellStyle name="RowTitles-Detail 3 2 5 4 7" xfId="34318"/>
    <cellStyle name="RowTitles-Detail 3 2 5 4 7 2" xfId="34319"/>
    <cellStyle name="RowTitles-Detail 3 2 5 4 8" xfId="34320"/>
    <cellStyle name="RowTitles-Detail 3 2 5 5" xfId="34321"/>
    <cellStyle name="RowTitles-Detail 3 2 5 5 2" xfId="34322"/>
    <cellStyle name="RowTitles-Detail 3 2 5 5 2 2" xfId="34323"/>
    <cellStyle name="RowTitles-Detail 3 2 5 5 2 2 2" xfId="34324"/>
    <cellStyle name="RowTitles-Detail 3 2 5 5 2 2 2 2" xfId="34325"/>
    <cellStyle name="RowTitles-Detail 3 2 5 5 2 2 3" xfId="34326"/>
    <cellStyle name="RowTitles-Detail 3 2 5 5 2 3" xfId="34327"/>
    <cellStyle name="RowTitles-Detail 3 2 5 5 2 3 2" xfId="34328"/>
    <cellStyle name="RowTitles-Detail 3 2 5 5 2 3 2 2" xfId="34329"/>
    <cellStyle name="RowTitles-Detail 3 2 5 5 2 4" xfId="34330"/>
    <cellStyle name="RowTitles-Detail 3 2 5 5 2 4 2" xfId="34331"/>
    <cellStyle name="RowTitles-Detail 3 2 5 5 2 5" xfId="34332"/>
    <cellStyle name="RowTitles-Detail 3 2 5 5 3" xfId="34333"/>
    <cellStyle name="RowTitles-Detail 3 2 5 5 3 2" xfId="34334"/>
    <cellStyle name="RowTitles-Detail 3 2 5 5 3 2 2" xfId="34335"/>
    <cellStyle name="RowTitles-Detail 3 2 5 5 3 2 2 2" xfId="34336"/>
    <cellStyle name="RowTitles-Detail 3 2 5 5 3 2 3" xfId="34337"/>
    <cellStyle name="RowTitles-Detail 3 2 5 5 3 3" xfId="34338"/>
    <cellStyle name="RowTitles-Detail 3 2 5 5 3 3 2" xfId="34339"/>
    <cellStyle name="RowTitles-Detail 3 2 5 5 3 3 2 2" xfId="34340"/>
    <cellStyle name="RowTitles-Detail 3 2 5 5 3 4" xfId="34341"/>
    <cellStyle name="RowTitles-Detail 3 2 5 5 3 4 2" xfId="34342"/>
    <cellStyle name="RowTitles-Detail 3 2 5 5 3 5" xfId="34343"/>
    <cellStyle name="RowTitles-Detail 3 2 5 5 4" xfId="34344"/>
    <cellStyle name="RowTitles-Detail 3 2 5 5 4 2" xfId="34345"/>
    <cellStyle name="RowTitles-Detail 3 2 5 5 4 2 2" xfId="34346"/>
    <cellStyle name="RowTitles-Detail 3 2 5 5 4 3" xfId="34347"/>
    <cellStyle name="RowTitles-Detail 3 2 5 5 5" xfId="34348"/>
    <cellStyle name="RowTitles-Detail 3 2 5 5 5 2" xfId="34349"/>
    <cellStyle name="RowTitles-Detail 3 2 5 5 5 2 2" xfId="34350"/>
    <cellStyle name="RowTitles-Detail 3 2 5 5 6" xfId="34351"/>
    <cellStyle name="RowTitles-Detail 3 2 5 5 6 2" xfId="34352"/>
    <cellStyle name="RowTitles-Detail 3 2 5 5 7" xfId="34353"/>
    <cellStyle name="RowTitles-Detail 3 2 5 6" xfId="34354"/>
    <cellStyle name="RowTitles-Detail 3 2 5 6 2" xfId="34355"/>
    <cellStyle name="RowTitles-Detail 3 2 5 6 2 2" xfId="34356"/>
    <cellStyle name="RowTitles-Detail 3 2 5 6 2 2 2" xfId="34357"/>
    <cellStyle name="RowTitles-Detail 3 2 5 6 2 2 2 2" xfId="34358"/>
    <cellStyle name="RowTitles-Detail 3 2 5 6 2 2 3" xfId="34359"/>
    <cellStyle name="RowTitles-Detail 3 2 5 6 2 3" xfId="34360"/>
    <cellStyle name="RowTitles-Detail 3 2 5 6 2 3 2" xfId="34361"/>
    <cellStyle name="RowTitles-Detail 3 2 5 6 2 3 2 2" xfId="34362"/>
    <cellStyle name="RowTitles-Detail 3 2 5 6 2 4" xfId="34363"/>
    <cellStyle name="RowTitles-Detail 3 2 5 6 2 4 2" xfId="34364"/>
    <cellStyle name="RowTitles-Detail 3 2 5 6 2 5" xfId="34365"/>
    <cellStyle name="RowTitles-Detail 3 2 5 6 3" xfId="34366"/>
    <cellStyle name="RowTitles-Detail 3 2 5 6 3 2" xfId="34367"/>
    <cellStyle name="RowTitles-Detail 3 2 5 6 3 2 2" xfId="34368"/>
    <cellStyle name="RowTitles-Detail 3 2 5 6 3 2 2 2" xfId="34369"/>
    <cellStyle name="RowTitles-Detail 3 2 5 6 3 2 3" xfId="34370"/>
    <cellStyle name="RowTitles-Detail 3 2 5 6 3 3" xfId="34371"/>
    <cellStyle name="RowTitles-Detail 3 2 5 6 3 3 2" xfId="34372"/>
    <cellStyle name="RowTitles-Detail 3 2 5 6 3 3 2 2" xfId="34373"/>
    <cellStyle name="RowTitles-Detail 3 2 5 6 3 4" xfId="34374"/>
    <cellStyle name="RowTitles-Detail 3 2 5 6 3 4 2" xfId="34375"/>
    <cellStyle name="RowTitles-Detail 3 2 5 6 3 5" xfId="34376"/>
    <cellStyle name="RowTitles-Detail 3 2 5 6 4" xfId="34377"/>
    <cellStyle name="RowTitles-Detail 3 2 5 6 4 2" xfId="34378"/>
    <cellStyle name="RowTitles-Detail 3 2 5 6 4 2 2" xfId="34379"/>
    <cellStyle name="RowTitles-Detail 3 2 5 6 4 3" xfId="34380"/>
    <cellStyle name="RowTitles-Detail 3 2 5 6 5" xfId="34381"/>
    <cellStyle name="RowTitles-Detail 3 2 5 6 5 2" xfId="34382"/>
    <cellStyle name="RowTitles-Detail 3 2 5 6 5 2 2" xfId="34383"/>
    <cellStyle name="RowTitles-Detail 3 2 5 6 6" xfId="34384"/>
    <cellStyle name="RowTitles-Detail 3 2 5 6 6 2" xfId="34385"/>
    <cellStyle name="RowTitles-Detail 3 2 5 6 7" xfId="34386"/>
    <cellStyle name="RowTitles-Detail 3 2 5 7" xfId="34387"/>
    <cellStyle name="RowTitles-Detail 3 2 5 7 2" xfId="34388"/>
    <cellStyle name="RowTitles-Detail 3 2 5 7 2 2" xfId="34389"/>
    <cellStyle name="RowTitles-Detail 3 2 5 7 2 2 2" xfId="34390"/>
    <cellStyle name="RowTitles-Detail 3 2 5 7 2 3" xfId="34391"/>
    <cellStyle name="RowTitles-Detail 3 2 5 7 3" xfId="34392"/>
    <cellStyle name="RowTitles-Detail 3 2 5 7 3 2" xfId="34393"/>
    <cellStyle name="RowTitles-Detail 3 2 5 7 3 2 2" xfId="34394"/>
    <cellStyle name="RowTitles-Detail 3 2 5 7 4" xfId="34395"/>
    <cellStyle name="RowTitles-Detail 3 2 5 7 4 2" xfId="34396"/>
    <cellStyle name="RowTitles-Detail 3 2 5 7 5" xfId="34397"/>
    <cellStyle name="RowTitles-Detail 3 2 5 8" xfId="34398"/>
    <cellStyle name="RowTitles-Detail 3 2 5 8 2" xfId="34399"/>
    <cellStyle name="RowTitles-Detail 3 2 5 9" xfId="34400"/>
    <cellStyle name="RowTitles-Detail 3 2 5 9 2" xfId="34401"/>
    <cellStyle name="RowTitles-Detail 3 2 5 9 2 2" xfId="34402"/>
    <cellStyle name="RowTitles-Detail 3 2 5_STUD aligned by INSTIT" xfId="34403"/>
    <cellStyle name="RowTitles-Detail 3 2 6" xfId="904"/>
    <cellStyle name="RowTitles-Detail 3 2 6 2" xfId="34404"/>
    <cellStyle name="RowTitles-Detail 3 2 6 2 2" xfId="34405"/>
    <cellStyle name="RowTitles-Detail 3 2 6 2 2 2" xfId="34406"/>
    <cellStyle name="RowTitles-Detail 3 2 6 2 2 2 2" xfId="34407"/>
    <cellStyle name="RowTitles-Detail 3 2 6 2 2 3" xfId="34408"/>
    <cellStyle name="RowTitles-Detail 3 2 6 2 3" xfId="34409"/>
    <cellStyle name="RowTitles-Detail 3 2 6 2 3 2" xfId="34410"/>
    <cellStyle name="RowTitles-Detail 3 2 6 2 3 2 2" xfId="34411"/>
    <cellStyle name="RowTitles-Detail 3 2 6 2 4" xfId="34412"/>
    <cellStyle name="RowTitles-Detail 3 2 6 2 4 2" xfId="34413"/>
    <cellStyle name="RowTitles-Detail 3 2 6 2 5" xfId="34414"/>
    <cellStyle name="RowTitles-Detail 3 2 6 3" xfId="34415"/>
    <cellStyle name="RowTitles-Detail 3 2 6 3 2" xfId="34416"/>
    <cellStyle name="RowTitles-Detail 3 2 6 3 2 2" xfId="34417"/>
    <cellStyle name="RowTitles-Detail 3 2 6 3 2 2 2" xfId="34418"/>
    <cellStyle name="RowTitles-Detail 3 2 6 3 2 3" xfId="34419"/>
    <cellStyle name="RowTitles-Detail 3 2 6 3 3" xfId="34420"/>
    <cellStyle name="RowTitles-Detail 3 2 6 3 3 2" xfId="34421"/>
    <cellStyle name="RowTitles-Detail 3 2 6 3 3 2 2" xfId="34422"/>
    <cellStyle name="RowTitles-Detail 3 2 6 3 4" xfId="34423"/>
    <cellStyle name="RowTitles-Detail 3 2 6 3 4 2" xfId="34424"/>
    <cellStyle name="RowTitles-Detail 3 2 6 3 5" xfId="34425"/>
    <cellStyle name="RowTitles-Detail 3 2 6 4" xfId="34426"/>
    <cellStyle name="RowTitles-Detail 3 2 6 4 2" xfId="34427"/>
    <cellStyle name="RowTitles-Detail 3 2 6 5" xfId="34428"/>
    <cellStyle name="RowTitles-Detail 3 2 6 5 2" xfId="34429"/>
    <cellStyle name="RowTitles-Detail 3 2 6 5 2 2" xfId="34430"/>
    <cellStyle name="RowTitles-Detail 3 2 6 5 3" xfId="34431"/>
    <cellStyle name="RowTitles-Detail 3 2 6 6" xfId="34432"/>
    <cellStyle name="RowTitles-Detail 3 2 6 6 2" xfId="34433"/>
    <cellStyle name="RowTitles-Detail 3 2 6 6 2 2" xfId="34434"/>
    <cellStyle name="RowTitles-Detail 3 2 6 7" xfId="34435"/>
    <cellStyle name="RowTitles-Detail 3 2 7" xfId="34436"/>
    <cellStyle name="RowTitles-Detail 3 2 7 2" xfId="34437"/>
    <cellStyle name="RowTitles-Detail 3 2 7 2 2" xfId="34438"/>
    <cellStyle name="RowTitles-Detail 3 2 7 2 2 2" xfId="34439"/>
    <cellStyle name="RowTitles-Detail 3 2 7 2 2 2 2" xfId="34440"/>
    <cellStyle name="RowTitles-Detail 3 2 7 2 2 3" xfId="34441"/>
    <cellStyle name="RowTitles-Detail 3 2 7 2 3" xfId="34442"/>
    <cellStyle name="RowTitles-Detail 3 2 7 2 3 2" xfId="34443"/>
    <cellStyle name="RowTitles-Detail 3 2 7 2 3 2 2" xfId="34444"/>
    <cellStyle name="RowTitles-Detail 3 2 7 2 4" xfId="34445"/>
    <cellStyle name="RowTitles-Detail 3 2 7 2 4 2" xfId="34446"/>
    <cellStyle name="RowTitles-Detail 3 2 7 2 5" xfId="34447"/>
    <cellStyle name="RowTitles-Detail 3 2 7 3" xfId="34448"/>
    <cellStyle name="RowTitles-Detail 3 2 7 3 2" xfId="34449"/>
    <cellStyle name="RowTitles-Detail 3 2 7 3 2 2" xfId="34450"/>
    <cellStyle name="RowTitles-Detail 3 2 7 3 2 2 2" xfId="34451"/>
    <cellStyle name="RowTitles-Detail 3 2 7 3 2 3" xfId="34452"/>
    <cellStyle name="RowTitles-Detail 3 2 7 3 3" xfId="34453"/>
    <cellStyle name="RowTitles-Detail 3 2 7 3 3 2" xfId="34454"/>
    <cellStyle name="RowTitles-Detail 3 2 7 3 3 2 2" xfId="34455"/>
    <cellStyle name="RowTitles-Detail 3 2 7 3 4" xfId="34456"/>
    <cellStyle name="RowTitles-Detail 3 2 7 3 4 2" xfId="34457"/>
    <cellStyle name="RowTitles-Detail 3 2 7 3 5" xfId="34458"/>
    <cellStyle name="RowTitles-Detail 3 2 7 4" xfId="34459"/>
    <cellStyle name="RowTitles-Detail 3 2 7 4 2" xfId="34460"/>
    <cellStyle name="RowTitles-Detail 3 2 7 5" xfId="34461"/>
    <cellStyle name="RowTitles-Detail 3 2 7 5 2" xfId="34462"/>
    <cellStyle name="RowTitles-Detail 3 2 7 5 2 2" xfId="34463"/>
    <cellStyle name="RowTitles-Detail 3 2 7 6" xfId="34464"/>
    <cellStyle name="RowTitles-Detail 3 2 7 6 2" xfId="34465"/>
    <cellStyle name="RowTitles-Detail 3 2 7 7" xfId="34466"/>
    <cellStyle name="RowTitles-Detail 3 2 8" xfId="34467"/>
    <cellStyle name="RowTitles-Detail 3 2 8 2" xfId="34468"/>
    <cellStyle name="RowTitles-Detail 3 2 8 2 2" xfId="34469"/>
    <cellStyle name="RowTitles-Detail 3 2 8 2 2 2" xfId="34470"/>
    <cellStyle name="RowTitles-Detail 3 2 8 2 2 2 2" xfId="34471"/>
    <cellStyle name="RowTitles-Detail 3 2 8 2 2 3" xfId="34472"/>
    <cellStyle name="RowTitles-Detail 3 2 8 2 3" xfId="34473"/>
    <cellStyle name="RowTitles-Detail 3 2 8 2 3 2" xfId="34474"/>
    <cellStyle name="RowTitles-Detail 3 2 8 2 3 2 2" xfId="34475"/>
    <cellStyle name="RowTitles-Detail 3 2 8 2 4" xfId="34476"/>
    <cellStyle name="RowTitles-Detail 3 2 8 2 4 2" xfId="34477"/>
    <cellStyle name="RowTitles-Detail 3 2 8 2 5" xfId="34478"/>
    <cellStyle name="RowTitles-Detail 3 2 8 3" xfId="34479"/>
    <cellStyle name="RowTitles-Detail 3 2 8 3 2" xfId="34480"/>
    <cellStyle name="RowTitles-Detail 3 2 8 3 2 2" xfId="34481"/>
    <cellStyle name="RowTitles-Detail 3 2 8 3 2 2 2" xfId="34482"/>
    <cellStyle name="RowTitles-Detail 3 2 8 3 2 3" xfId="34483"/>
    <cellStyle name="RowTitles-Detail 3 2 8 3 3" xfId="34484"/>
    <cellStyle name="RowTitles-Detail 3 2 8 3 3 2" xfId="34485"/>
    <cellStyle name="RowTitles-Detail 3 2 8 3 3 2 2" xfId="34486"/>
    <cellStyle name="RowTitles-Detail 3 2 8 3 4" xfId="34487"/>
    <cellStyle name="RowTitles-Detail 3 2 8 3 4 2" xfId="34488"/>
    <cellStyle name="RowTitles-Detail 3 2 8 3 5" xfId="34489"/>
    <cellStyle name="RowTitles-Detail 3 2 8 4" xfId="34490"/>
    <cellStyle name="RowTitles-Detail 3 2 8 4 2" xfId="34491"/>
    <cellStyle name="RowTitles-Detail 3 2 8 5" xfId="34492"/>
    <cellStyle name="RowTitles-Detail 3 2 8 5 2" xfId="34493"/>
    <cellStyle name="RowTitles-Detail 3 2 8 5 2 2" xfId="34494"/>
    <cellStyle name="RowTitles-Detail 3 2 8 5 3" xfId="34495"/>
    <cellStyle name="RowTitles-Detail 3 2 8 6" xfId="34496"/>
    <cellStyle name="RowTitles-Detail 3 2 8 6 2" xfId="34497"/>
    <cellStyle name="RowTitles-Detail 3 2 8 6 2 2" xfId="34498"/>
    <cellStyle name="RowTitles-Detail 3 2 8 7" xfId="34499"/>
    <cellStyle name="RowTitles-Detail 3 2 8 7 2" xfId="34500"/>
    <cellStyle name="RowTitles-Detail 3 2 8 8" xfId="34501"/>
    <cellStyle name="RowTitles-Detail 3 2 9" xfId="34502"/>
    <cellStyle name="RowTitles-Detail 3 2 9 2" xfId="34503"/>
    <cellStyle name="RowTitles-Detail 3 2 9 2 2" xfId="34504"/>
    <cellStyle name="RowTitles-Detail 3 2 9 2 2 2" xfId="34505"/>
    <cellStyle name="RowTitles-Detail 3 2 9 2 2 2 2" xfId="34506"/>
    <cellStyle name="RowTitles-Detail 3 2 9 2 2 3" xfId="34507"/>
    <cellStyle name="RowTitles-Detail 3 2 9 2 3" xfId="34508"/>
    <cellStyle name="RowTitles-Detail 3 2 9 2 3 2" xfId="34509"/>
    <cellStyle name="RowTitles-Detail 3 2 9 2 3 2 2" xfId="34510"/>
    <cellStyle name="RowTitles-Detail 3 2 9 2 4" xfId="34511"/>
    <cellStyle name="RowTitles-Detail 3 2 9 2 4 2" xfId="34512"/>
    <cellStyle name="RowTitles-Detail 3 2 9 2 5" xfId="34513"/>
    <cellStyle name="RowTitles-Detail 3 2 9 3" xfId="34514"/>
    <cellStyle name="RowTitles-Detail 3 2 9 3 2" xfId="34515"/>
    <cellStyle name="RowTitles-Detail 3 2 9 3 2 2" xfId="34516"/>
    <cellStyle name="RowTitles-Detail 3 2 9 3 2 2 2" xfId="34517"/>
    <cellStyle name="RowTitles-Detail 3 2 9 3 2 3" xfId="34518"/>
    <cellStyle name="RowTitles-Detail 3 2 9 3 3" xfId="34519"/>
    <cellStyle name="RowTitles-Detail 3 2 9 3 3 2" xfId="34520"/>
    <cellStyle name="RowTitles-Detail 3 2 9 3 3 2 2" xfId="34521"/>
    <cellStyle name="RowTitles-Detail 3 2 9 3 4" xfId="34522"/>
    <cellStyle name="RowTitles-Detail 3 2 9 3 4 2" xfId="34523"/>
    <cellStyle name="RowTitles-Detail 3 2 9 3 5" xfId="34524"/>
    <cellStyle name="RowTitles-Detail 3 2 9 4" xfId="34525"/>
    <cellStyle name="RowTitles-Detail 3 2 9 4 2" xfId="34526"/>
    <cellStyle name="RowTitles-Detail 3 2 9 4 2 2" xfId="34527"/>
    <cellStyle name="RowTitles-Detail 3 2 9 4 3" xfId="34528"/>
    <cellStyle name="RowTitles-Detail 3 2 9 5" xfId="34529"/>
    <cellStyle name="RowTitles-Detail 3 2 9 5 2" xfId="34530"/>
    <cellStyle name="RowTitles-Detail 3 2 9 5 2 2" xfId="34531"/>
    <cellStyle name="RowTitles-Detail 3 2 9 6" xfId="34532"/>
    <cellStyle name="RowTitles-Detail 3 2 9 6 2" xfId="34533"/>
    <cellStyle name="RowTitles-Detail 3 2 9 7" xfId="34534"/>
    <cellStyle name="RowTitles-Detail 3 2_STUD aligned by INSTIT" xfId="34535"/>
    <cellStyle name="RowTitles-Detail 3 3" xfId="321"/>
    <cellStyle name="RowTitles-Detail 3 3 10" xfId="34536"/>
    <cellStyle name="RowTitles-Detail 3 3 10 2" xfId="34537"/>
    <cellStyle name="RowTitles-Detail 3 3 10 2 2" xfId="34538"/>
    <cellStyle name="RowTitles-Detail 3 3 10 2 2 2" xfId="34539"/>
    <cellStyle name="RowTitles-Detail 3 3 10 2 3" xfId="34540"/>
    <cellStyle name="RowTitles-Detail 3 3 10 3" xfId="34541"/>
    <cellStyle name="RowTitles-Detail 3 3 10 3 2" xfId="34542"/>
    <cellStyle name="RowTitles-Detail 3 3 10 3 2 2" xfId="34543"/>
    <cellStyle name="RowTitles-Detail 3 3 10 4" xfId="34544"/>
    <cellStyle name="RowTitles-Detail 3 3 10 4 2" xfId="34545"/>
    <cellStyle name="RowTitles-Detail 3 3 10 5" xfId="34546"/>
    <cellStyle name="RowTitles-Detail 3 3 11" xfId="34547"/>
    <cellStyle name="RowTitles-Detail 3 3 11 2" xfId="34548"/>
    <cellStyle name="RowTitles-Detail 3 3 12" xfId="34549"/>
    <cellStyle name="RowTitles-Detail 3 3 12 2" xfId="34550"/>
    <cellStyle name="RowTitles-Detail 3 3 12 2 2" xfId="34551"/>
    <cellStyle name="RowTitles-Detail 3 3 13" xfId="34552"/>
    <cellStyle name="RowTitles-Detail 3 3 2" xfId="905"/>
    <cellStyle name="RowTitles-Detail 3 3 2 10" xfId="34553"/>
    <cellStyle name="RowTitles-Detail 3 3 2 2" xfId="906"/>
    <cellStyle name="RowTitles-Detail 3 3 2 2 2" xfId="34554"/>
    <cellStyle name="RowTitles-Detail 3 3 2 2 2 2" xfId="34555"/>
    <cellStyle name="RowTitles-Detail 3 3 2 2 2 2 2" xfId="34556"/>
    <cellStyle name="RowTitles-Detail 3 3 2 2 2 2 2 2" xfId="34557"/>
    <cellStyle name="RowTitles-Detail 3 3 2 2 2 2 3" xfId="34558"/>
    <cellStyle name="RowTitles-Detail 3 3 2 2 2 3" xfId="34559"/>
    <cellStyle name="RowTitles-Detail 3 3 2 2 2 3 2" xfId="34560"/>
    <cellStyle name="RowTitles-Detail 3 3 2 2 2 3 2 2" xfId="34561"/>
    <cellStyle name="RowTitles-Detail 3 3 2 2 2 4" xfId="34562"/>
    <cellStyle name="RowTitles-Detail 3 3 2 2 2 4 2" xfId="34563"/>
    <cellStyle name="RowTitles-Detail 3 3 2 2 2 5" xfId="34564"/>
    <cellStyle name="RowTitles-Detail 3 3 2 2 3" xfId="34565"/>
    <cellStyle name="RowTitles-Detail 3 3 2 2 3 2" xfId="34566"/>
    <cellStyle name="RowTitles-Detail 3 3 2 2 3 2 2" xfId="34567"/>
    <cellStyle name="RowTitles-Detail 3 3 2 2 3 2 2 2" xfId="34568"/>
    <cellStyle name="RowTitles-Detail 3 3 2 2 3 2 3" xfId="34569"/>
    <cellStyle name="RowTitles-Detail 3 3 2 2 3 3" xfId="34570"/>
    <cellStyle name="RowTitles-Detail 3 3 2 2 3 3 2" xfId="34571"/>
    <cellStyle name="RowTitles-Detail 3 3 2 2 3 3 2 2" xfId="34572"/>
    <cellStyle name="RowTitles-Detail 3 3 2 2 3 4" xfId="34573"/>
    <cellStyle name="RowTitles-Detail 3 3 2 2 3 4 2" xfId="34574"/>
    <cellStyle name="RowTitles-Detail 3 3 2 2 3 5" xfId="34575"/>
    <cellStyle name="RowTitles-Detail 3 3 2 2 4" xfId="34576"/>
    <cellStyle name="RowTitles-Detail 3 3 2 2 4 2" xfId="34577"/>
    <cellStyle name="RowTitles-Detail 3 3 2 2 5" xfId="34578"/>
    <cellStyle name="RowTitles-Detail 3 3 2 2 5 2" xfId="34579"/>
    <cellStyle name="RowTitles-Detail 3 3 2 2 5 2 2" xfId="34580"/>
    <cellStyle name="RowTitles-Detail 3 3 2 2 6" xfId="34581"/>
    <cellStyle name="RowTitles-Detail 3 3 2 3" xfId="34582"/>
    <cellStyle name="RowTitles-Detail 3 3 2 3 2" xfId="34583"/>
    <cellStyle name="RowTitles-Detail 3 3 2 3 2 2" xfId="34584"/>
    <cellStyle name="RowTitles-Detail 3 3 2 3 2 2 2" xfId="34585"/>
    <cellStyle name="RowTitles-Detail 3 3 2 3 2 2 2 2" xfId="34586"/>
    <cellStyle name="RowTitles-Detail 3 3 2 3 2 2 3" xfId="34587"/>
    <cellStyle name="RowTitles-Detail 3 3 2 3 2 3" xfId="34588"/>
    <cellStyle name="RowTitles-Detail 3 3 2 3 2 3 2" xfId="34589"/>
    <cellStyle name="RowTitles-Detail 3 3 2 3 2 3 2 2" xfId="34590"/>
    <cellStyle name="RowTitles-Detail 3 3 2 3 2 4" xfId="34591"/>
    <cellStyle name="RowTitles-Detail 3 3 2 3 2 4 2" xfId="34592"/>
    <cellStyle name="RowTitles-Detail 3 3 2 3 2 5" xfId="34593"/>
    <cellStyle name="RowTitles-Detail 3 3 2 3 3" xfId="34594"/>
    <cellStyle name="RowTitles-Detail 3 3 2 3 3 2" xfId="34595"/>
    <cellStyle name="RowTitles-Detail 3 3 2 3 3 2 2" xfId="34596"/>
    <cellStyle name="RowTitles-Detail 3 3 2 3 3 2 2 2" xfId="34597"/>
    <cellStyle name="RowTitles-Detail 3 3 2 3 3 2 3" xfId="34598"/>
    <cellStyle name="RowTitles-Detail 3 3 2 3 3 3" xfId="34599"/>
    <cellStyle name="RowTitles-Detail 3 3 2 3 3 3 2" xfId="34600"/>
    <cellStyle name="RowTitles-Detail 3 3 2 3 3 3 2 2" xfId="34601"/>
    <cellStyle name="RowTitles-Detail 3 3 2 3 3 4" xfId="34602"/>
    <cellStyle name="RowTitles-Detail 3 3 2 3 3 4 2" xfId="34603"/>
    <cellStyle name="RowTitles-Detail 3 3 2 3 3 5" xfId="34604"/>
    <cellStyle name="RowTitles-Detail 3 3 2 3 4" xfId="34605"/>
    <cellStyle name="RowTitles-Detail 3 3 2 3 4 2" xfId="34606"/>
    <cellStyle name="RowTitles-Detail 3 3 2 3 5" xfId="34607"/>
    <cellStyle name="RowTitles-Detail 3 3 2 3 5 2" xfId="34608"/>
    <cellStyle name="RowTitles-Detail 3 3 2 3 5 2 2" xfId="34609"/>
    <cellStyle name="RowTitles-Detail 3 3 2 3 5 3" xfId="34610"/>
    <cellStyle name="RowTitles-Detail 3 3 2 3 6" xfId="34611"/>
    <cellStyle name="RowTitles-Detail 3 3 2 3 6 2" xfId="34612"/>
    <cellStyle name="RowTitles-Detail 3 3 2 3 6 2 2" xfId="34613"/>
    <cellStyle name="RowTitles-Detail 3 3 2 3 7" xfId="34614"/>
    <cellStyle name="RowTitles-Detail 3 3 2 3 7 2" xfId="34615"/>
    <cellStyle name="RowTitles-Detail 3 3 2 3 8" xfId="34616"/>
    <cellStyle name="RowTitles-Detail 3 3 2 4" xfId="34617"/>
    <cellStyle name="RowTitles-Detail 3 3 2 4 2" xfId="34618"/>
    <cellStyle name="RowTitles-Detail 3 3 2 4 2 2" xfId="34619"/>
    <cellStyle name="RowTitles-Detail 3 3 2 4 2 2 2" xfId="34620"/>
    <cellStyle name="RowTitles-Detail 3 3 2 4 2 2 2 2" xfId="34621"/>
    <cellStyle name="RowTitles-Detail 3 3 2 4 2 2 3" xfId="34622"/>
    <cellStyle name="RowTitles-Detail 3 3 2 4 2 3" xfId="34623"/>
    <cellStyle name="RowTitles-Detail 3 3 2 4 2 3 2" xfId="34624"/>
    <cellStyle name="RowTitles-Detail 3 3 2 4 2 3 2 2" xfId="34625"/>
    <cellStyle name="RowTitles-Detail 3 3 2 4 2 4" xfId="34626"/>
    <cellStyle name="RowTitles-Detail 3 3 2 4 2 4 2" xfId="34627"/>
    <cellStyle name="RowTitles-Detail 3 3 2 4 2 5" xfId="34628"/>
    <cellStyle name="RowTitles-Detail 3 3 2 4 3" xfId="34629"/>
    <cellStyle name="RowTitles-Detail 3 3 2 4 3 2" xfId="34630"/>
    <cellStyle name="RowTitles-Detail 3 3 2 4 3 2 2" xfId="34631"/>
    <cellStyle name="RowTitles-Detail 3 3 2 4 3 2 2 2" xfId="34632"/>
    <cellStyle name="RowTitles-Detail 3 3 2 4 3 2 3" xfId="34633"/>
    <cellStyle name="RowTitles-Detail 3 3 2 4 3 3" xfId="34634"/>
    <cellStyle name="RowTitles-Detail 3 3 2 4 3 3 2" xfId="34635"/>
    <cellStyle name="RowTitles-Detail 3 3 2 4 3 3 2 2" xfId="34636"/>
    <cellStyle name="RowTitles-Detail 3 3 2 4 3 4" xfId="34637"/>
    <cellStyle name="RowTitles-Detail 3 3 2 4 3 4 2" xfId="34638"/>
    <cellStyle name="RowTitles-Detail 3 3 2 4 3 5" xfId="34639"/>
    <cellStyle name="RowTitles-Detail 3 3 2 4 4" xfId="34640"/>
    <cellStyle name="RowTitles-Detail 3 3 2 4 4 2" xfId="34641"/>
    <cellStyle name="RowTitles-Detail 3 3 2 4 4 2 2" xfId="34642"/>
    <cellStyle name="RowTitles-Detail 3 3 2 4 4 3" xfId="34643"/>
    <cellStyle name="RowTitles-Detail 3 3 2 4 5" xfId="34644"/>
    <cellStyle name="RowTitles-Detail 3 3 2 4 5 2" xfId="34645"/>
    <cellStyle name="RowTitles-Detail 3 3 2 4 5 2 2" xfId="34646"/>
    <cellStyle name="RowTitles-Detail 3 3 2 4 6" xfId="34647"/>
    <cellStyle name="RowTitles-Detail 3 3 2 4 6 2" xfId="34648"/>
    <cellStyle name="RowTitles-Detail 3 3 2 4 7" xfId="34649"/>
    <cellStyle name="RowTitles-Detail 3 3 2 5" xfId="34650"/>
    <cellStyle name="RowTitles-Detail 3 3 2 5 2" xfId="34651"/>
    <cellStyle name="RowTitles-Detail 3 3 2 5 2 2" xfId="34652"/>
    <cellStyle name="RowTitles-Detail 3 3 2 5 2 2 2" xfId="34653"/>
    <cellStyle name="RowTitles-Detail 3 3 2 5 2 2 2 2" xfId="34654"/>
    <cellStyle name="RowTitles-Detail 3 3 2 5 2 2 3" xfId="34655"/>
    <cellStyle name="RowTitles-Detail 3 3 2 5 2 3" xfId="34656"/>
    <cellStyle name="RowTitles-Detail 3 3 2 5 2 3 2" xfId="34657"/>
    <cellStyle name="RowTitles-Detail 3 3 2 5 2 3 2 2" xfId="34658"/>
    <cellStyle name="RowTitles-Detail 3 3 2 5 2 4" xfId="34659"/>
    <cellStyle name="RowTitles-Detail 3 3 2 5 2 4 2" xfId="34660"/>
    <cellStyle name="RowTitles-Detail 3 3 2 5 2 5" xfId="34661"/>
    <cellStyle name="RowTitles-Detail 3 3 2 5 3" xfId="34662"/>
    <cellStyle name="RowTitles-Detail 3 3 2 5 3 2" xfId="34663"/>
    <cellStyle name="RowTitles-Detail 3 3 2 5 3 2 2" xfId="34664"/>
    <cellStyle name="RowTitles-Detail 3 3 2 5 3 2 2 2" xfId="34665"/>
    <cellStyle name="RowTitles-Detail 3 3 2 5 3 2 3" xfId="34666"/>
    <cellStyle name="RowTitles-Detail 3 3 2 5 3 3" xfId="34667"/>
    <cellStyle name="RowTitles-Detail 3 3 2 5 3 3 2" xfId="34668"/>
    <cellStyle name="RowTitles-Detail 3 3 2 5 3 3 2 2" xfId="34669"/>
    <cellStyle name="RowTitles-Detail 3 3 2 5 3 4" xfId="34670"/>
    <cellStyle name="RowTitles-Detail 3 3 2 5 3 4 2" xfId="34671"/>
    <cellStyle name="RowTitles-Detail 3 3 2 5 3 5" xfId="34672"/>
    <cellStyle name="RowTitles-Detail 3 3 2 5 4" xfId="34673"/>
    <cellStyle name="RowTitles-Detail 3 3 2 5 4 2" xfId="34674"/>
    <cellStyle name="RowTitles-Detail 3 3 2 5 4 2 2" xfId="34675"/>
    <cellStyle name="RowTitles-Detail 3 3 2 5 4 3" xfId="34676"/>
    <cellStyle name="RowTitles-Detail 3 3 2 5 5" xfId="34677"/>
    <cellStyle name="RowTitles-Detail 3 3 2 5 5 2" xfId="34678"/>
    <cellStyle name="RowTitles-Detail 3 3 2 5 5 2 2" xfId="34679"/>
    <cellStyle name="RowTitles-Detail 3 3 2 5 6" xfId="34680"/>
    <cellStyle name="RowTitles-Detail 3 3 2 5 6 2" xfId="34681"/>
    <cellStyle name="RowTitles-Detail 3 3 2 5 7" xfId="34682"/>
    <cellStyle name="RowTitles-Detail 3 3 2 6" xfId="34683"/>
    <cellStyle name="RowTitles-Detail 3 3 2 6 2" xfId="34684"/>
    <cellStyle name="RowTitles-Detail 3 3 2 6 2 2" xfId="34685"/>
    <cellStyle name="RowTitles-Detail 3 3 2 6 2 2 2" xfId="34686"/>
    <cellStyle name="RowTitles-Detail 3 3 2 6 2 2 2 2" xfId="34687"/>
    <cellStyle name="RowTitles-Detail 3 3 2 6 2 2 3" xfId="34688"/>
    <cellStyle name="RowTitles-Detail 3 3 2 6 2 3" xfId="34689"/>
    <cellStyle name="RowTitles-Detail 3 3 2 6 2 3 2" xfId="34690"/>
    <cellStyle name="RowTitles-Detail 3 3 2 6 2 3 2 2" xfId="34691"/>
    <cellStyle name="RowTitles-Detail 3 3 2 6 2 4" xfId="34692"/>
    <cellStyle name="RowTitles-Detail 3 3 2 6 2 4 2" xfId="34693"/>
    <cellStyle name="RowTitles-Detail 3 3 2 6 2 5" xfId="34694"/>
    <cellStyle name="RowTitles-Detail 3 3 2 6 3" xfId="34695"/>
    <cellStyle name="RowTitles-Detail 3 3 2 6 3 2" xfId="34696"/>
    <cellStyle name="RowTitles-Detail 3 3 2 6 3 2 2" xfId="34697"/>
    <cellStyle name="RowTitles-Detail 3 3 2 6 3 2 2 2" xfId="34698"/>
    <cellStyle name="RowTitles-Detail 3 3 2 6 3 2 3" xfId="34699"/>
    <cellStyle name="RowTitles-Detail 3 3 2 6 3 3" xfId="34700"/>
    <cellStyle name="RowTitles-Detail 3 3 2 6 3 3 2" xfId="34701"/>
    <cellStyle name="RowTitles-Detail 3 3 2 6 3 3 2 2" xfId="34702"/>
    <cellStyle name="RowTitles-Detail 3 3 2 6 3 4" xfId="34703"/>
    <cellStyle name="RowTitles-Detail 3 3 2 6 3 4 2" xfId="34704"/>
    <cellStyle name="RowTitles-Detail 3 3 2 6 3 5" xfId="34705"/>
    <cellStyle name="RowTitles-Detail 3 3 2 6 4" xfId="34706"/>
    <cellStyle name="RowTitles-Detail 3 3 2 6 4 2" xfId="34707"/>
    <cellStyle name="RowTitles-Detail 3 3 2 6 4 2 2" xfId="34708"/>
    <cellStyle name="RowTitles-Detail 3 3 2 6 4 3" xfId="34709"/>
    <cellStyle name="RowTitles-Detail 3 3 2 6 5" xfId="34710"/>
    <cellStyle name="RowTitles-Detail 3 3 2 6 5 2" xfId="34711"/>
    <cellStyle name="RowTitles-Detail 3 3 2 6 5 2 2" xfId="34712"/>
    <cellStyle name="RowTitles-Detail 3 3 2 6 6" xfId="34713"/>
    <cellStyle name="RowTitles-Detail 3 3 2 6 6 2" xfId="34714"/>
    <cellStyle name="RowTitles-Detail 3 3 2 6 7" xfId="34715"/>
    <cellStyle name="RowTitles-Detail 3 3 2 7" xfId="34716"/>
    <cellStyle name="RowTitles-Detail 3 3 2 7 2" xfId="34717"/>
    <cellStyle name="RowTitles-Detail 3 3 2 7 2 2" xfId="34718"/>
    <cellStyle name="RowTitles-Detail 3 3 2 7 2 2 2" xfId="34719"/>
    <cellStyle name="RowTitles-Detail 3 3 2 7 2 3" xfId="34720"/>
    <cellStyle name="RowTitles-Detail 3 3 2 7 3" xfId="34721"/>
    <cellStyle name="RowTitles-Detail 3 3 2 7 3 2" xfId="34722"/>
    <cellStyle name="RowTitles-Detail 3 3 2 7 3 2 2" xfId="34723"/>
    <cellStyle name="RowTitles-Detail 3 3 2 7 4" xfId="34724"/>
    <cellStyle name="RowTitles-Detail 3 3 2 7 4 2" xfId="34725"/>
    <cellStyle name="RowTitles-Detail 3 3 2 7 5" xfId="34726"/>
    <cellStyle name="RowTitles-Detail 3 3 2 8" xfId="34727"/>
    <cellStyle name="RowTitles-Detail 3 3 2 8 2" xfId="34728"/>
    <cellStyle name="RowTitles-Detail 3 3 2 9" xfId="34729"/>
    <cellStyle name="RowTitles-Detail 3 3 2 9 2" xfId="34730"/>
    <cellStyle name="RowTitles-Detail 3 3 2 9 2 2" xfId="34731"/>
    <cellStyle name="RowTitles-Detail 3 3 2_STUD aligned by INSTIT" xfId="34732"/>
    <cellStyle name="RowTitles-Detail 3 3 3" xfId="907"/>
    <cellStyle name="RowTitles-Detail 3 3 3 10" xfId="34733"/>
    <cellStyle name="RowTitles-Detail 3 3 3 2" xfId="908"/>
    <cellStyle name="RowTitles-Detail 3 3 3 2 2" xfId="34734"/>
    <cellStyle name="RowTitles-Detail 3 3 3 2 2 2" xfId="34735"/>
    <cellStyle name="RowTitles-Detail 3 3 3 2 2 2 2" xfId="34736"/>
    <cellStyle name="RowTitles-Detail 3 3 3 2 2 2 2 2" xfId="34737"/>
    <cellStyle name="RowTitles-Detail 3 3 3 2 2 2 3" xfId="34738"/>
    <cellStyle name="RowTitles-Detail 3 3 3 2 2 3" xfId="34739"/>
    <cellStyle name="RowTitles-Detail 3 3 3 2 2 3 2" xfId="34740"/>
    <cellStyle name="RowTitles-Detail 3 3 3 2 2 3 2 2" xfId="34741"/>
    <cellStyle name="RowTitles-Detail 3 3 3 2 2 4" xfId="34742"/>
    <cellStyle name="RowTitles-Detail 3 3 3 2 2 4 2" xfId="34743"/>
    <cellStyle name="RowTitles-Detail 3 3 3 2 2 5" xfId="34744"/>
    <cellStyle name="RowTitles-Detail 3 3 3 2 3" xfId="34745"/>
    <cellStyle name="RowTitles-Detail 3 3 3 2 3 2" xfId="34746"/>
    <cellStyle name="RowTitles-Detail 3 3 3 2 3 2 2" xfId="34747"/>
    <cellStyle name="RowTitles-Detail 3 3 3 2 3 2 2 2" xfId="34748"/>
    <cellStyle name="RowTitles-Detail 3 3 3 2 3 2 3" xfId="34749"/>
    <cellStyle name="RowTitles-Detail 3 3 3 2 3 3" xfId="34750"/>
    <cellStyle name="RowTitles-Detail 3 3 3 2 3 3 2" xfId="34751"/>
    <cellStyle name="RowTitles-Detail 3 3 3 2 3 3 2 2" xfId="34752"/>
    <cellStyle name="RowTitles-Detail 3 3 3 2 3 4" xfId="34753"/>
    <cellStyle name="RowTitles-Detail 3 3 3 2 3 4 2" xfId="34754"/>
    <cellStyle name="RowTitles-Detail 3 3 3 2 3 5" xfId="34755"/>
    <cellStyle name="RowTitles-Detail 3 3 3 2 4" xfId="34756"/>
    <cellStyle name="RowTitles-Detail 3 3 3 2 4 2" xfId="34757"/>
    <cellStyle name="RowTitles-Detail 3 3 3 2 5" xfId="34758"/>
    <cellStyle name="RowTitles-Detail 3 3 3 2 5 2" xfId="34759"/>
    <cellStyle name="RowTitles-Detail 3 3 3 2 5 2 2" xfId="34760"/>
    <cellStyle name="RowTitles-Detail 3 3 3 2 5 3" xfId="34761"/>
    <cellStyle name="RowTitles-Detail 3 3 3 2 6" xfId="34762"/>
    <cellStyle name="RowTitles-Detail 3 3 3 2 6 2" xfId="34763"/>
    <cellStyle name="RowTitles-Detail 3 3 3 2 6 2 2" xfId="34764"/>
    <cellStyle name="RowTitles-Detail 3 3 3 2 7" xfId="34765"/>
    <cellStyle name="RowTitles-Detail 3 3 3 2 7 2" xfId="34766"/>
    <cellStyle name="RowTitles-Detail 3 3 3 2 8" xfId="34767"/>
    <cellStyle name="RowTitles-Detail 3 3 3 2 9" xfId="34768"/>
    <cellStyle name="RowTitles-Detail 3 3 3 3" xfId="34769"/>
    <cellStyle name="RowTitles-Detail 3 3 3 3 2" xfId="34770"/>
    <cellStyle name="RowTitles-Detail 3 3 3 3 2 2" xfId="34771"/>
    <cellStyle name="RowTitles-Detail 3 3 3 3 2 2 2" xfId="34772"/>
    <cellStyle name="RowTitles-Detail 3 3 3 3 2 2 2 2" xfId="34773"/>
    <cellStyle name="RowTitles-Detail 3 3 3 3 2 2 3" xfId="34774"/>
    <cellStyle name="RowTitles-Detail 3 3 3 3 2 3" xfId="34775"/>
    <cellStyle name="RowTitles-Detail 3 3 3 3 2 3 2" xfId="34776"/>
    <cellStyle name="RowTitles-Detail 3 3 3 3 2 3 2 2" xfId="34777"/>
    <cellStyle name="RowTitles-Detail 3 3 3 3 2 4" xfId="34778"/>
    <cellStyle name="RowTitles-Detail 3 3 3 3 2 4 2" xfId="34779"/>
    <cellStyle name="RowTitles-Detail 3 3 3 3 2 5" xfId="34780"/>
    <cellStyle name="RowTitles-Detail 3 3 3 3 3" xfId="34781"/>
    <cellStyle name="RowTitles-Detail 3 3 3 3 3 2" xfId="34782"/>
    <cellStyle name="RowTitles-Detail 3 3 3 3 3 2 2" xfId="34783"/>
    <cellStyle name="RowTitles-Detail 3 3 3 3 3 2 2 2" xfId="34784"/>
    <cellStyle name="RowTitles-Detail 3 3 3 3 3 2 3" xfId="34785"/>
    <cellStyle name="RowTitles-Detail 3 3 3 3 3 3" xfId="34786"/>
    <cellStyle name="RowTitles-Detail 3 3 3 3 3 3 2" xfId="34787"/>
    <cellStyle name="RowTitles-Detail 3 3 3 3 3 3 2 2" xfId="34788"/>
    <cellStyle name="RowTitles-Detail 3 3 3 3 3 4" xfId="34789"/>
    <cellStyle name="RowTitles-Detail 3 3 3 3 3 4 2" xfId="34790"/>
    <cellStyle name="RowTitles-Detail 3 3 3 3 3 5" xfId="34791"/>
    <cellStyle name="RowTitles-Detail 3 3 3 3 4" xfId="34792"/>
    <cellStyle name="RowTitles-Detail 3 3 3 3 4 2" xfId="34793"/>
    <cellStyle name="RowTitles-Detail 3 3 3 3 5" xfId="34794"/>
    <cellStyle name="RowTitles-Detail 3 3 3 3 5 2" xfId="34795"/>
    <cellStyle name="RowTitles-Detail 3 3 3 3 5 2 2" xfId="34796"/>
    <cellStyle name="RowTitles-Detail 3 3 3 4" xfId="34797"/>
    <cellStyle name="RowTitles-Detail 3 3 3 4 2" xfId="34798"/>
    <cellStyle name="RowTitles-Detail 3 3 3 4 2 2" xfId="34799"/>
    <cellStyle name="RowTitles-Detail 3 3 3 4 2 2 2" xfId="34800"/>
    <cellStyle name="RowTitles-Detail 3 3 3 4 2 2 2 2" xfId="34801"/>
    <cellStyle name="RowTitles-Detail 3 3 3 4 2 2 3" xfId="34802"/>
    <cellStyle name="RowTitles-Detail 3 3 3 4 2 3" xfId="34803"/>
    <cellStyle name="RowTitles-Detail 3 3 3 4 2 3 2" xfId="34804"/>
    <cellStyle name="RowTitles-Detail 3 3 3 4 2 3 2 2" xfId="34805"/>
    <cellStyle name="RowTitles-Detail 3 3 3 4 2 4" xfId="34806"/>
    <cellStyle name="RowTitles-Detail 3 3 3 4 2 4 2" xfId="34807"/>
    <cellStyle name="RowTitles-Detail 3 3 3 4 2 5" xfId="34808"/>
    <cellStyle name="RowTitles-Detail 3 3 3 4 3" xfId="34809"/>
    <cellStyle name="RowTitles-Detail 3 3 3 4 3 2" xfId="34810"/>
    <cellStyle name="RowTitles-Detail 3 3 3 4 3 2 2" xfId="34811"/>
    <cellStyle name="RowTitles-Detail 3 3 3 4 3 2 2 2" xfId="34812"/>
    <cellStyle name="RowTitles-Detail 3 3 3 4 3 2 3" xfId="34813"/>
    <cellStyle name="RowTitles-Detail 3 3 3 4 3 3" xfId="34814"/>
    <cellStyle name="RowTitles-Detail 3 3 3 4 3 3 2" xfId="34815"/>
    <cellStyle name="RowTitles-Detail 3 3 3 4 3 3 2 2" xfId="34816"/>
    <cellStyle name="RowTitles-Detail 3 3 3 4 3 4" xfId="34817"/>
    <cellStyle name="RowTitles-Detail 3 3 3 4 3 4 2" xfId="34818"/>
    <cellStyle name="RowTitles-Detail 3 3 3 4 3 5" xfId="34819"/>
    <cellStyle name="RowTitles-Detail 3 3 3 4 4" xfId="34820"/>
    <cellStyle name="RowTitles-Detail 3 3 3 4 4 2" xfId="34821"/>
    <cellStyle name="RowTitles-Detail 3 3 3 4 4 2 2" xfId="34822"/>
    <cellStyle name="RowTitles-Detail 3 3 3 4 4 3" xfId="34823"/>
    <cellStyle name="RowTitles-Detail 3 3 3 4 5" xfId="34824"/>
    <cellStyle name="RowTitles-Detail 3 3 3 4 5 2" xfId="34825"/>
    <cellStyle name="RowTitles-Detail 3 3 3 4 5 2 2" xfId="34826"/>
    <cellStyle name="RowTitles-Detail 3 3 3 4 6" xfId="34827"/>
    <cellStyle name="RowTitles-Detail 3 3 3 4 6 2" xfId="34828"/>
    <cellStyle name="RowTitles-Detail 3 3 3 4 7" xfId="34829"/>
    <cellStyle name="RowTitles-Detail 3 3 3 5" xfId="34830"/>
    <cellStyle name="RowTitles-Detail 3 3 3 5 2" xfId="34831"/>
    <cellStyle name="RowTitles-Detail 3 3 3 5 2 2" xfId="34832"/>
    <cellStyle name="RowTitles-Detail 3 3 3 5 2 2 2" xfId="34833"/>
    <cellStyle name="RowTitles-Detail 3 3 3 5 2 2 2 2" xfId="34834"/>
    <cellStyle name="RowTitles-Detail 3 3 3 5 2 2 3" xfId="34835"/>
    <cellStyle name="RowTitles-Detail 3 3 3 5 2 3" xfId="34836"/>
    <cellStyle name="RowTitles-Detail 3 3 3 5 2 3 2" xfId="34837"/>
    <cellStyle name="RowTitles-Detail 3 3 3 5 2 3 2 2" xfId="34838"/>
    <cellStyle name="RowTitles-Detail 3 3 3 5 2 4" xfId="34839"/>
    <cellStyle name="RowTitles-Detail 3 3 3 5 2 4 2" xfId="34840"/>
    <cellStyle name="RowTitles-Detail 3 3 3 5 2 5" xfId="34841"/>
    <cellStyle name="RowTitles-Detail 3 3 3 5 3" xfId="34842"/>
    <cellStyle name="RowTitles-Detail 3 3 3 5 3 2" xfId="34843"/>
    <cellStyle name="RowTitles-Detail 3 3 3 5 3 2 2" xfId="34844"/>
    <cellStyle name="RowTitles-Detail 3 3 3 5 3 2 2 2" xfId="34845"/>
    <cellStyle name="RowTitles-Detail 3 3 3 5 3 2 3" xfId="34846"/>
    <cellStyle name="RowTitles-Detail 3 3 3 5 3 3" xfId="34847"/>
    <cellStyle name="RowTitles-Detail 3 3 3 5 3 3 2" xfId="34848"/>
    <cellStyle name="RowTitles-Detail 3 3 3 5 3 3 2 2" xfId="34849"/>
    <cellStyle name="RowTitles-Detail 3 3 3 5 3 4" xfId="34850"/>
    <cellStyle name="RowTitles-Detail 3 3 3 5 3 4 2" xfId="34851"/>
    <cellStyle name="RowTitles-Detail 3 3 3 5 3 5" xfId="34852"/>
    <cellStyle name="RowTitles-Detail 3 3 3 5 4" xfId="34853"/>
    <cellStyle name="RowTitles-Detail 3 3 3 5 4 2" xfId="34854"/>
    <cellStyle name="RowTitles-Detail 3 3 3 5 4 2 2" xfId="34855"/>
    <cellStyle name="RowTitles-Detail 3 3 3 5 4 3" xfId="34856"/>
    <cellStyle name="RowTitles-Detail 3 3 3 5 5" xfId="34857"/>
    <cellStyle name="RowTitles-Detail 3 3 3 5 5 2" xfId="34858"/>
    <cellStyle name="RowTitles-Detail 3 3 3 5 5 2 2" xfId="34859"/>
    <cellStyle name="RowTitles-Detail 3 3 3 5 6" xfId="34860"/>
    <cellStyle name="RowTitles-Detail 3 3 3 5 6 2" xfId="34861"/>
    <cellStyle name="RowTitles-Detail 3 3 3 5 7" xfId="34862"/>
    <cellStyle name="RowTitles-Detail 3 3 3 6" xfId="34863"/>
    <cellStyle name="RowTitles-Detail 3 3 3 6 2" xfId="34864"/>
    <cellStyle name="RowTitles-Detail 3 3 3 6 2 2" xfId="34865"/>
    <cellStyle name="RowTitles-Detail 3 3 3 6 2 2 2" xfId="34866"/>
    <cellStyle name="RowTitles-Detail 3 3 3 6 2 2 2 2" xfId="34867"/>
    <cellStyle name="RowTitles-Detail 3 3 3 6 2 2 3" xfId="34868"/>
    <cellStyle name="RowTitles-Detail 3 3 3 6 2 3" xfId="34869"/>
    <cellStyle name="RowTitles-Detail 3 3 3 6 2 3 2" xfId="34870"/>
    <cellStyle name="RowTitles-Detail 3 3 3 6 2 3 2 2" xfId="34871"/>
    <cellStyle name="RowTitles-Detail 3 3 3 6 2 4" xfId="34872"/>
    <cellStyle name="RowTitles-Detail 3 3 3 6 2 4 2" xfId="34873"/>
    <cellStyle name="RowTitles-Detail 3 3 3 6 2 5" xfId="34874"/>
    <cellStyle name="RowTitles-Detail 3 3 3 6 3" xfId="34875"/>
    <cellStyle name="RowTitles-Detail 3 3 3 6 3 2" xfId="34876"/>
    <cellStyle name="RowTitles-Detail 3 3 3 6 3 2 2" xfId="34877"/>
    <cellStyle name="RowTitles-Detail 3 3 3 6 3 2 2 2" xfId="34878"/>
    <cellStyle name="RowTitles-Detail 3 3 3 6 3 2 3" xfId="34879"/>
    <cellStyle name="RowTitles-Detail 3 3 3 6 3 3" xfId="34880"/>
    <cellStyle name="RowTitles-Detail 3 3 3 6 3 3 2" xfId="34881"/>
    <cellStyle name="RowTitles-Detail 3 3 3 6 3 3 2 2" xfId="34882"/>
    <cellStyle name="RowTitles-Detail 3 3 3 6 3 4" xfId="34883"/>
    <cellStyle name="RowTitles-Detail 3 3 3 6 3 4 2" xfId="34884"/>
    <cellStyle name="RowTitles-Detail 3 3 3 6 3 5" xfId="34885"/>
    <cellStyle name="RowTitles-Detail 3 3 3 6 4" xfId="34886"/>
    <cellStyle name="RowTitles-Detail 3 3 3 6 4 2" xfId="34887"/>
    <cellStyle name="RowTitles-Detail 3 3 3 6 4 2 2" xfId="34888"/>
    <cellStyle name="RowTitles-Detail 3 3 3 6 4 3" xfId="34889"/>
    <cellStyle name="RowTitles-Detail 3 3 3 6 5" xfId="34890"/>
    <cellStyle name="RowTitles-Detail 3 3 3 6 5 2" xfId="34891"/>
    <cellStyle name="RowTitles-Detail 3 3 3 6 5 2 2" xfId="34892"/>
    <cellStyle name="RowTitles-Detail 3 3 3 6 6" xfId="34893"/>
    <cellStyle name="RowTitles-Detail 3 3 3 6 6 2" xfId="34894"/>
    <cellStyle name="RowTitles-Detail 3 3 3 6 7" xfId="34895"/>
    <cellStyle name="RowTitles-Detail 3 3 3 7" xfId="34896"/>
    <cellStyle name="RowTitles-Detail 3 3 3 7 2" xfId="34897"/>
    <cellStyle name="RowTitles-Detail 3 3 3 7 2 2" xfId="34898"/>
    <cellStyle name="RowTitles-Detail 3 3 3 7 2 2 2" xfId="34899"/>
    <cellStyle name="RowTitles-Detail 3 3 3 7 2 3" xfId="34900"/>
    <cellStyle name="RowTitles-Detail 3 3 3 7 3" xfId="34901"/>
    <cellStyle name="RowTitles-Detail 3 3 3 7 3 2" xfId="34902"/>
    <cellStyle name="RowTitles-Detail 3 3 3 7 3 2 2" xfId="34903"/>
    <cellStyle name="RowTitles-Detail 3 3 3 7 4" xfId="34904"/>
    <cellStyle name="RowTitles-Detail 3 3 3 7 4 2" xfId="34905"/>
    <cellStyle name="RowTitles-Detail 3 3 3 7 5" xfId="34906"/>
    <cellStyle name="RowTitles-Detail 3 3 3 8" xfId="34907"/>
    <cellStyle name="RowTitles-Detail 3 3 3 8 2" xfId="34908"/>
    <cellStyle name="RowTitles-Detail 3 3 3 8 2 2" xfId="34909"/>
    <cellStyle name="RowTitles-Detail 3 3 3 8 2 2 2" xfId="34910"/>
    <cellStyle name="RowTitles-Detail 3 3 3 8 2 3" xfId="34911"/>
    <cellStyle name="RowTitles-Detail 3 3 3 8 3" xfId="34912"/>
    <cellStyle name="RowTitles-Detail 3 3 3 8 3 2" xfId="34913"/>
    <cellStyle name="RowTitles-Detail 3 3 3 8 3 2 2" xfId="34914"/>
    <cellStyle name="RowTitles-Detail 3 3 3 8 4" xfId="34915"/>
    <cellStyle name="RowTitles-Detail 3 3 3 8 4 2" xfId="34916"/>
    <cellStyle name="RowTitles-Detail 3 3 3 8 5" xfId="34917"/>
    <cellStyle name="RowTitles-Detail 3 3 3 9" xfId="34918"/>
    <cellStyle name="RowTitles-Detail 3 3 3 9 2" xfId="34919"/>
    <cellStyle name="RowTitles-Detail 3 3 3 9 2 2" xfId="34920"/>
    <cellStyle name="RowTitles-Detail 3 3 3_STUD aligned by INSTIT" xfId="34921"/>
    <cellStyle name="RowTitles-Detail 3 3 4" xfId="909"/>
    <cellStyle name="RowTitles-Detail 3 3 4 10" xfId="34922"/>
    <cellStyle name="RowTitles-Detail 3 3 4 2" xfId="910"/>
    <cellStyle name="RowTitles-Detail 3 3 4 2 2" xfId="34923"/>
    <cellStyle name="RowTitles-Detail 3 3 4 2 2 2" xfId="34924"/>
    <cellStyle name="RowTitles-Detail 3 3 4 2 2 2 2" xfId="34925"/>
    <cellStyle name="RowTitles-Detail 3 3 4 2 2 2 2 2" xfId="34926"/>
    <cellStyle name="RowTitles-Detail 3 3 4 2 2 2 3" xfId="34927"/>
    <cellStyle name="RowTitles-Detail 3 3 4 2 2 3" xfId="34928"/>
    <cellStyle name="RowTitles-Detail 3 3 4 2 2 3 2" xfId="34929"/>
    <cellStyle name="RowTitles-Detail 3 3 4 2 2 3 2 2" xfId="34930"/>
    <cellStyle name="RowTitles-Detail 3 3 4 2 2 4" xfId="34931"/>
    <cellStyle name="RowTitles-Detail 3 3 4 2 2 4 2" xfId="34932"/>
    <cellStyle name="RowTitles-Detail 3 3 4 2 2 5" xfId="34933"/>
    <cellStyle name="RowTitles-Detail 3 3 4 2 3" xfId="34934"/>
    <cellStyle name="RowTitles-Detail 3 3 4 2 3 2" xfId="34935"/>
    <cellStyle name="RowTitles-Detail 3 3 4 2 3 2 2" xfId="34936"/>
    <cellStyle name="RowTitles-Detail 3 3 4 2 3 2 2 2" xfId="34937"/>
    <cellStyle name="RowTitles-Detail 3 3 4 2 3 2 3" xfId="34938"/>
    <cellStyle name="RowTitles-Detail 3 3 4 2 3 3" xfId="34939"/>
    <cellStyle name="RowTitles-Detail 3 3 4 2 3 3 2" xfId="34940"/>
    <cellStyle name="RowTitles-Detail 3 3 4 2 3 3 2 2" xfId="34941"/>
    <cellStyle name="RowTitles-Detail 3 3 4 2 3 4" xfId="34942"/>
    <cellStyle name="RowTitles-Detail 3 3 4 2 3 4 2" xfId="34943"/>
    <cellStyle name="RowTitles-Detail 3 3 4 2 3 5" xfId="34944"/>
    <cellStyle name="RowTitles-Detail 3 3 4 2 4" xfId="34945"/>
    <cellStyle name="RowTitles-Detail 3 3 4 2 4 2" xfId="34946"/>
    <cellStyle name="RowTitles-Detail 3 3 4 2 5" xfId="34947"/>
    <cellStyle name="RowTitles-Detail 3 3 4 2 5 2" xfId="34948"/>
    <cellStyle name="RowTitles-Detail 3 3 4 2 5 2 2" xfId="34949"/>
    <cellStyle name="RowTitles-Detail 3 3 4 2 5 3" xfId="34950"/>
    <cellStyle name="RowTitles-Detail 3 3 4 2 6" xfId="34951"/>
    <cellStyle name="RowTitles-Detail 3 3 4 2 6 2" xfId="34952"/>
    <cellStyle name="RowTitles-Detail 3 3 4 2 6 2 2" xfId="34953"/>
    <cellStyle name="RowTitles-Detail 3 3 4 2 7" xfId="34954"/>
    <cellStyle name="RowTitles-Detail 3 3 4 3" xfId="34955"/>
    <cellStyle name="RowTitles-Detail 3 3 4 3 2" xfId="34956"/>
    <cellStyle name="RowTitles-Detail 3 3 4 3 2 2" xfId="34957"/>
    <cellStyle name="RowTitles-Detail 3 3 4 3 2 2 2" xfId="34958"/>
    <cellStyle name="RowTitles-Detail 3 3 4 3 2 2 2 2" xfId="34959"/>
    <cellStyle name="RowTitles-Detail 3 3 4 3 2 2 3" xfId="34960"/>
    <cellStyle name="RowTitles-Detail 3 3 4 3 2 3" xfId="34961"/>
    <cellStyle name="RowTitles-Detail 3 3 4 3 2 3 2" xfId="34962"/>
    <cellStyle name="RowTitles-Detail 3 3 4 3 2 3 2 2" xfId="34963"/>
    <cellStyle name="RowTitles-Detail 3 3 4 3 2 4" xfId="34964"/>
    <cellStyle name="RowTitles-Detail 3 3 4 3 2 4 2" xfId="34965"/>
    <cellStyle name="RowTitles-Detail 3 3 4 3 2 5" xfId="34966"/>
    <cellStyle name="RowTitles-Detail 3 3 4 3 3" xfId="34967"/>
    <cellStyle name="RowTitles-Detail 3 3 4 3 3 2" xfId="34968"/>
    <cellStyle name="RowTitles-Detail 3 3 4 3 3 2 2" xfId="34969"/>
    <cellStyle name="RowTitles-Detail 3 3 4 3 3 2 2 2" xfId="34970"/>
    <cellStyle name="RowTitles-Detail 3 3 4 3 3 2 3" xfId="34971"/>
    <cellStyle name="RowTitles-Detail 3 3 4 3 3 3" xfId="34972"/>
    <cellStyle name="RowTitles-Detail 3 3 4 3 3 3 2" xfId="34973"/>
    <cellStyle name="RowTitles-Detail 3 3 4 3 3 3 2 2" xfId="34974"/>
    <cellStyle name="RowTitles-Detail 3 3 4 3 3 4" xfId="34975"/>
    <cellStyle name="RowTitles-Detail 3 3 4 3 3 4 2" xfId="34976"/>
    <cellStyle name="RowTitles-Detail 3 3 4 3 3 5" xfId="34977"/>
    <cellStyle name="RowTitles-Detail 3 3 4 3 4" xfId="34978"/>
    <cellStyle name="RowTitles-Detail 3 3 4 3 4 2" xfId="34979"/>
    <cellStyle name="RowTitles-Detail 3 3 4 3 5" xfId="34980"/>
    <cellStyle name="RowTitles-Detail 3 3 4 3 5 2" xfId="34981"/>
    <cellStyle name="RowTitles-Detail 3 3 4 3 5 2 2" xfId="34982"/>
    <cellStyle name="RowTitles-Detail 3 3 4 3 6" xfId="34983"/>
    <cellStyle name="RowTitles-Detail 3 3 4 3 6 2" xfId="34984"/>
    <cellStyle name="RowTitles-Detail 3 3 4 3 7" xfId="34985"/>
    <cellStyle name="RowTitles-Detail 3 3 4 4" xfId="34986"/>
    <cellStyle name="RowTitles-Detail 3 3 4 4 2" xfId="34987"/>
    <cellStyle name="RowTitles-Detail 3 3 4 4 2 2" xfId="34988"/>
    <cellStyle name="RowTitles-Detail 3 3 4 4 2 2 2" xfId="34989"/>
    <cellStyle name="RowTitles-Detail 3 3 4 4 2 2 2 2" xfId="34990"/>
    <cellStyle name="RowTitles-Detail 3 3 4 4 2 2 3" xfId="34991"/>
    <cellStyle name="RowTitles-Detail 3 3 4 4 2 3" xfId="34992"/>
    <cellStyle name="RowTitles-Detail 3 3 4 4 2 3 2" xfId="34993"/>
    <cellStyle name="RowTitles-Detail 3 3 4 4 2 3 2 2" xfId="34994"/>
    <cellStyle name="RowTitles-Detail 3 3 4 4 2 4" xfId="34995"/>
    <cellStyle name="RowTitles-Detail 3 3 4 4 2 4 2" xfId="34996"/>
    <cellStyle name="RowTitles-Detail 3 3 4 4 2 5" xfId="34997"/>
    <cellStyle name="RowTitles-Detail 3 3 4 4 3" xfId="34998"/>
    <cellStyle name="RowTitles-Detail 3 3 4 4 3 2" xfId="34999"/>
    <cellStyle name="RowTitles-Detail 3 3 4 4 3 2 2" xfId="35000"/>
    <cellStyle name="RowTitles-Detail 3 3 4 4 3 2 2 2" xfId="35001"/>
    <cellStyle name="RowTitles-Detail 3 3 4 4 3 2 3" xfId="35002"/>
    <cellStyle name="RowTitles-Detail 3 3 4 4 3 3" xfId="35003"/>
    <cellStyle name="RowTitles-Detail 3 3 4 4 3 3 2" xfId="35004"/>
    <cellStyle name="RowTitles-Detail 3 3 4 4 3 3 2 2" xfId="35005"/>
    <cellStyle name="RowTitles-Detail 3 3 4 4 3 4" xfId="35006"/>
    <cellStyle name="RowTitles-Detail 3 3 4 4 3 4 2" xfId="35007"/>
    <cellStyle name="RowTitles-Detail 3 3 4 4 3 5" xfId="35008"/>
    <cellStyle name="RowTitles-Detail 3 3 4 4 4" xfId="35009"/>
    <cellStyle name="RowTitles-Detail 3 3 4 4 4 2" xfId="35010"/>
    <cellStyle name="RowTitles-Detail 3 3 4 4 5" xfId="35011"/>
    <cellStyle name="RowTitles-Detail 3 3 4 4 5 2" xfId="35012"/>
    <cellStyle name="RowTitles-Detail 3 3 4 4 5 2 2" xfId="35013"/>
    <cellStyle name="RowTitles-Detail 3 3 4 4 5 3" xfId="35014"/>
    <cellStyle name="RowTitles-Detail 3 3 4 4 6" xfId="35015"/>
    <cellStyle name="RowTitles-Detail 3 3 4 4 6 2" xfId="35016"/>
    <cellStyle name="RowTitles-Detail 3 3 4 4 6 2 2" xfId="35017"/>
    <cellStyle name="RowTitles-Detail 3 3 4 4 7" xfId="35018"/>
    <cellStyle name="RowTitles-Detail 3 3 4 4 7 2" xfId="35019"/>
    <cellStyle name="RowTitles-Detail 3 3 4 4 8" xfId="35020"/>
    <cellStyle name="RowTitles-Detail 3 3 4 5" xfId="35021"/>
    <cellStyle name="RowTitles-Detail 3 3 4 5 2" xfId="35022"/>
    <cellStyle name="RowTitles-Detail 3 3 4 5 2 2" xfId="35023"/>
    <cellStyle name="RowTitles-Detail 3 3 4 5 2 2 2" xfId="35024"/>
    <cellStyle name="RowTitles-Detail 3 3 4 5 2 2 2 2" xfId="35025"/>
    <cellStyle name="RowTitles-Detail 3 3 4 5 2 2 3" xfId="35026"/>
    <cellStyle name="RowTitles-Detail 3 3 4 5 2 3" xfId="35027"/>
    <cellStyle name="RowTitles-Detail 3 3 4 5 2 3 2" xfId="35028"/>
    <cellStyle name="RowTitles-Detail 3 3 4 5 2 3 2 2" xfId="35029"/>
    <cellStyle name="RowTitles-Detail 3 3 4 5 2 4" xfId="35030"/>
    <cellStyle name="RowTitles-Detail 3 3 4 5 2 4 2" xfId="35031"/>
    <cellStyle name="RowTitles-Detail 3 3 4 5 2 5" xfId="35032"/>
    <cellStyle name="RowTitles-Detail 3 3 4 5 3" xfId="35033"/>
    <cellStyle name="RowTitles-Detail 3 3 4 5 3 2" xfId="35034"/>
    <cellStyle name="RowTitles-Detail 3 3 4 5 3 2 2" xfId="35035"/>
    <cellStyle name="RowTitles-Detail 3 3 4 5 3 2 2 2" xfId="35036"/>
    <cellStyle name="RowTitles-Detail 3 3 4 5 3 2 3" xfId="35037"/>
    <cellStyle name="RowTitles-Detail 3 3 4 5 3 3" xfId="35038"/>
    <cellStyle name="RowTitles-Detail 3 3 4 5 3 3 2" xfId="35039"/>
    <cellStyle name="RowTitles-Detail 3 3 4 5 3 3 2 2" xfId="35040"/>
    <cellStyle name="RowTitles-Detail 3 3 4 5 3 4" xfId="35041"/>
    <cellStyle name="RowTitles-Detail 3 3 4 5 3 4 2" xfId="35042"/>
    <cellStyle name="RowTitles-Detail 3 3 4 5 3 5" xfId="35043"/>
    <cellStyle name="RowTitles-Detail 3 3 4 5 4" xfId="35044"/>
    <cellStyle name="RowTitles-Detail 3 3 4 5 4 2" xfId="35045"/>
    <cellStyle name="RowTitles-Detail 3 3 4 5 4 2 2" xfId="35046"/>
    <cellStyle name="RowTitles-Detail 3 3 4 5 4 3" xfId="35047"/>
    <cellStyle name="RowTitles-Detail 3 3 4 5 5" xfId="35048"/>
    <cellStyle name="RowTitles-Detail 3 3 4 5 5 2" xfId="35049"/>
    <cellStyle name="RowTitles-Detail 3 3 4 5 5 2 2" xfId="35050"/>
    <cellStyle name="RowTitles-Detail 3 3 4 5 6" xfId="35051"/>
    <cellStyle name="RowTitles-Detail 3 3 4 5 6 2" xfId="35052"/>
    <cellStyle name="RowTitles-Detail 3 3 4 5 7" xfId="35053"/>
    <cellStyle name="RowTitles-Detail 3 3 4 6" xfId="35054"/>
    <cellStyle name="RowTitles-Detail 3 3 4 6 2" xfId="35055"/>
    <cellStyle name="RowTitles-Detail 3 3 4 6 2 2" xfId="35056"/>
    <cellStyle name="RowTitles-Detail 3 3 4 6 2 2 2" xfId="35057"/>
    <cellStyle name="RowTitles-Detail 3 3 4 6 2 2 2 2" xfId="35058"/>
    <cellStyle name="RowTitles-Detail 3 3 4 6 2 2 3" xfId="35059"/>
    <cellStyle name="RowTitles-Detail 3 3 4 6 2 3" xfId="35060"/>
    <cellStyle name="RowTitles-Detail 3 3 4 6 2 3 2" xfId="35061"/>
    <cellStyle name="RowTitles-Detail 3 3 4 6 2 3 2 2" xfId="35062"/>
    <cellStyle name="RowTitles-Detail 3 3 4 6 2 4" xfId="35063"/>
    <cellStyle name="RowTitles-Detail 3 3 4 6 2 4 2" xfId="35064"/>
    <cellStyle name="RowTitles-Detail 3 3 4 6 2 5" xfId="35065"/>
    <cellStyle name="RowTitles-Detail 3 3 4 6 3" xfId="35066"/>
    <cellStyle name="RowTitles-Detail 3 3 4 6 3 2" xfId="35067"/>
    <cellStyle name="RowTitles-Detail 3 3 4 6 3 2 2" xfId="35068"/>
    <cellStyle name="RowTitles-Detail 3 3 4 6 3 2 2 2" xfId="35069"/>
    <cellStyle name="RowTitles-Detail 3 3 4 6 3 2 3" xfId="35070"/>
    <cellStyle name="RowTitles-Detail 3 3 4 6 3 3" xfId="35071"/>
    <cellStyle name="RowTitles-Detail 3 3 4 6 3 3 2" xfId="35072"/>
    <cellStyle name="RowTitles-Detail 3 3 4 6 3 3 2 2" xfId="35073"/>
    <cellStyle name="RowTitles-Detail 3 3 4 6 3 4" xfId="35074"/>
    <cellStyle name="RowTitles-Detail 3 3 4 6 3 4 2" xfId="35075"/>
    <cellStyle name="RowTitles-Detail 3 3 4 6 3 5" xfId="35076"/>
    <cellStyle name="RowTitles-Detail 3 3 4 6 4" xfId="35077"/>
    <cellStyle name="RowTitles-Detail 3 3 4 6 4 2" xfId="35078"/>
    <cellStyle name="RowTitles-Detail 3 3 4 6 4 2 2" xfId="35079"/>
    <cellStyle name="RowTitles-Detail 3 3 4 6 4 3" xfId="35080"/>
    <cellStyle name="RowTitles-Detail 3 3 4 6 5" xfId="35081"/>
    <cellStyle name="RowTitles-Detail 3 3 4 6 5 2" xfId="35082"/>
    <cellStyle name="RowTitles-Detail 3 3 4 6 5 2 2" xfId="35083"/>
    <cellStyle name="RowTitles-Detail 3 3 4 6 6" xfId="35084"/>
    <cellStyle name="RowTitles-Detail 3 3 4 6 6 2" xfId="35085"/>
    <cellStyle name="RowTitles-Detail 3 3 4 6 7" xfId="35086"/>
    <cellStyle name="RowTitles-Detail 3 3 4 7" xfId="35087"/>
    <cellStyle name="RowTitles-Detail 3 3 4 7 2" xfId="35088"/>
    <cellStyle name="RowTitles-Detail 3 3 4 7 2 2" xfId="35089"/>
    <cellStyle name="RowTitles-Detail 3 3 4 7 2 2 2" xfId="35090"/>
    <cellStyle name="RowTitles-Detail 3 3 4 7 2 3" xfId="35091"/>
    <cellStyle name="RowTitles-Detail 3 3 4 7 3" xfId="35092"/>
    <cellStyle name="RowTitles-Detail 3 3 4 7 3 2" xfId="35093"/>
    <cellStyle name="RowTitles-Detail 3 3 4 7 3 2 2" xfId="35094"/>
    <cellStyle name="RowTitles-Detail 3 3 4 7 4" xfId="35095"/>
    <cellStyle name="RowTitles-Detail 3 3 4 7 4 2" xfId="35096"/>
    <cellStyle name="RowTitles-Detail 3 3 4 7 5" xfId="35097"/>
    <cellStyle name="RowTitles-Detail 3 3 4 8" xfId="35098"/>
    <cellStyle name="RowTitles-Detail 3 3 4 8 2" xfId="35099"/>
    <cellStyle name="RowTitles-Detail 3 3 4 9" xfId="35100"/>
    <cellStyle name="RowTitles-Detail 3 3 4 9 2" xfId="35101"/>
    <cellStyle name="RowTitles-Detail 3 3 4 9 2 2" xfId="35102"/>
    <cellStyle name="RowTitles-Detail 3 3 4_STUD aligned by INSTIT" xfId="35103"/>
    <cellStyle name="RowTitles-Detail 3 3 5" xfId="911"/>
    <cellStyle name="RowTitles-Detail 3 3 5 2" xfId="35104"/>
    <cellStyle name="RowTitles-Detail 3 3 5 2 2" xfId="35105"/>
    <cellStyle name="RowTitles-Detail 3 3 5 2 2 2" xfId="35106"/>
    <cellStyle name="RowTitles-Detail 3 3 5 2 2 2 2" xfId="35107"/>
    <cellStyle name="RowTitles-Detail 3 3 5 2 2 3" xfId="35108"/>
    <cellStyle name="RowTitles-Detail 3 3 5 2 3" xfId="35109"/>
    <cellStyle name="RowTitles-Detail 3 3 5 2 3 2" xfId="35110"/>
    <cellStyle name="RowTitles-Detail 3 3 5 2 3 2 2" xfId="35111"/>
    <cellStyle name="RowTitles-Detail 3 3 5 2 4" xfId="35112"/>
    <cellStyle name="RowTitles-Detail 3 3 5 2 4 2" xfId="35113"/>
    <cellStyle name="RowTitles-Detail 3 3 5 2 5" xfId="35114"/>
    <cellStyle name="RowTitles-Detail 3 3 5 3" xfId="35115"/>
    <cellStyle name="RowTitles-Detail 3 3 5 3 2" xfId="35116"/>
    <cellStyle name="RowTitles-Detail 3 3 5 3 2 2" xfId="35117"/>
    <cellStyle name="RowTitles-Detail 3 3 5 3 2 2 2" xfId="35118"/>
    <cellStyle name="RowTitles-Detail 3 3 5 3 2 3" xfId="35119"/>
    <cellStyle name="RowTitles-Detail 3 3 5 3 3" xfId="35120"/>
    <cellStyle name="RowTitles-Detail 3 3 5 3 3 2" xfId="35121"/>
    <cellStyle name="RowTitles-Detail 3 3 5 3 3 2 2" xfId="35122"/>
    <cellStyle name="RowTitles-Detail 3 3 5 3 4" xfId="35123"/>
    <cellStyle name="RowTitles-Detail 3 3 5 3 4 2" xfId="35124"/>
    <cellStyle name="RowTitles-Detail 3 3 5 3 5" xfId="35125"/>
    <cellStyle name="RowTitles-Detail 3 3 5 4" xfId="35126"/>
    <cellStyle name="RowTitles-Detail 3 3 5 4 2" xfId="35127"/>
    <cellStyle name="RowTitles-Detail 3 3 5 5" xfId="35128"/>
    <cellStyle name="RowTitles-Detail 3 3 5 5 2" xfId="35129"/>
    <cellStyle name="RowTitles-Detail 3 3 5 5 2 2" xfId="35130"/>
    <cellStyle name="RowTitles-Detail 3 3 5 5 3" xfId="35131"/>
    <cellStyle name="RowTitles-Detail 3 3 5 6" xfId="35132"/>
    <cellStyle name="RowTitles-Detail 3 3 5 6 2" xfId="35133"/>
    <cellStyle name="RowTitles-Detail 3 3 5 6 2 2" xfId="35134"/>
    <cellStyle name="RowTitles-Detail 3 3 5 7" xfId="35135"/>
    <cellStyle name="RowTitles-Detail 3 3 6" xfId="35136"/>
    <cellStyle name="RowTitles-Detail 3 3 6 2" xfId="35137"/>
    <cellStyle name="RowTitles-Detail 3 3 6 2 2" xfId="35138"/>
    <cellStyle name="RowTitles-Detail 3 3 6 2 2 2" xfId="35139"/>
    <cellStyle name="RowTitles-Detail 3 3 6 2 2 2 2" xfId="35140"/>
    <cellStyle name="RowTitles-Detail 3 3 6 2 2 3" xfId="35141"/>
    <cellStyle name="RowTitles-Detail 3 3 6 2 3" xfId="35142"/>
    <cellStyle name="RowTitles-Detail 3 3 6 2 3 2" xfId="35143"/>
    <cellStyle name="RowTitles-Detail 3 3 6 2 3 2 2" xfId="35144"/>
    <cellStyle name="RowTitles-Detail 3 3 6 2 4" xfId="35145"/>
    <cellStyle name="RowTitles-Detail 3 3 6 2 4 2" xfId="35146"/>
    <cellStyle name="RowTitles-Detail 3 3 6 2 5" xfId="35147"/>
    <cellStyle name="RowTitles-Detail 3 3 6 3" xfId="35148"/>
    <cellStyle name="RowTitles-Detail 3 3 6 3 2" xfId="35149"/>
    <cellStyle name="RowTitles-Detail 3 3 6 3 2 2" xfId="35150"/>
    <cellStyle name="RowTitles-Detail 3 3 6 3 2 2 2" xfId="35151"/>
    <cellStyle name="RowTitles-Detail 3 3 6 3 2 3" xfId="35152"/>
    <cellStyle name="RowTitles-Detail 3 3 6 3 3" xfId="35153"/>
    <cellStyle name="RowTitles-Detail 3 3 6 3 3 2" xfId="35154"/>
    <cellStyle name="RowTitles-Detail 3 3 6 3 3 2 2" xfId="35155"/>
    <cellStyle name="RowTitles-Detail 3 3 6 3 4" xfId="35156"/>
    <cellStyle name="RowTitles-Detail 3 3 6 3 4 2" xfId="35157"/>
    <cellStyle name="RowTitles-Detail 3 3 6 3 5" xfId="35158"/>
    <cellStyle name="RowTitles-Detail 3 3 6 4" xfId="35159"/>
    <cellStyle name="RowTitles-Detail 3 3 6 4 2" xfId="35160"/>
    <cellStyle name="RowTitles-Detail 3 3 6 5" xfId="35161"/>
    <cellStyle name="RowTitles-Detail 3 3 6 5 2" xfId="35162"/>
    <cellStyle name="RowTitles-Detail 3 3 6 5 2 2" xfId="35163"/>
    <cellStyle name="RowTitles-Detail 3 3 6 6" xfId="35164"/>
    <cellStyle name="RowTitles-Detail 3 3 6 6 2" xfId="35165"/>
    <cellStyle name="RowTitles-Detail 3 3 6 7" xfId="35166"/>
    <cellStyle name="RowTitles-Detail 3 3 7" xfId="35167"/>
    <cellStyle name="RowTitles-Detail 3 3 7 2" xfId="35168"/>
    <cellStyle name="RowTitles-Detail 3 3 7 2 2" xfId="35169"/>
    <cellStyle name="RowTitles-Detail 3 3 7 2 2 2" xfId="35170"/>
    <cellStyle name="RowTitles-Detail 3 3 7 2 2 2 2" xfId="35171"/>
    <cellStyle name="RowTitles-Detail 3 3 7 2 2 3" xfId="35172"/>
    <cellStyle name="RowTitles-Detail 3 3 7 2 3" xfId="35173"/>
    <cellStyle name="RowTitles-Detail 3 3 7 2 3 2" xfId="35174"/>
    <cellStyle name="RowTitles-Detail 3 3 7 2 3 2 2" xfId="35175"/>
    <cellStyle name="RowTitles-Detail 3 3 7 2 4" xfId="35176"/>
    <cellStyle name="RowTitles-Detail 3 3 7 2 4 2" xfId="35177"/>
    <cellStyle name="RowTitles-Detail 3 3 7 2 5" xfId="35178"/>
    <cellStyle name="RowTitles-Detail 3 3 7 3" xfId="35179"/>
    <cellStyle name="RowTitles-Detail 3 3 7 3 2" xfId="35180"/>
    <cellStyle name="RowTitles-Detail 3 3 7 3 2 2" xfId="35181"/>
    <cellStyle name="RowTitles-Detail 3 3 7 3 2 2 2" xfId="35182"/>
    <cellStyle name="RowTitles-Detail 3 3 7 3 2 3" xfId="35183"/>
    <cellStyle name="RowTitles-Detail 3 3 7 3 3" xfId="35184"/>
    <cellStyle name="RowTitles-Detail 3 3 7 3 3 2" xfId="35185"/>
    <cellStyle name="RowTitles-Detail 3 3 7 3 3 2 2" xfId="35186"/>
    <cellStyle name="RowTitles-Detail 3 3 7 3 4" xfId="35187"/>
    <cellStyle name="RowTitles-Detail 3 3 7 3 4 2" xfId="35188"/>
    <cellStyle name="RowTitles-Detail 3 3 7 3 5" xfId="35189"/>
    <cellStyle name="RowTitles-Detail 3 3 7 4" xfId="35190"/>
    <cellStyle name="RowTitles-Detail 3 3 7 4 2" xfId="35191"/>
    <cellStyle name="RowTitles-Detail 3 3 7 5" xfId="35192"/>
    <cellStyle name="RowTitles-Detail 3 3 7 5 2" xfId="35193"/>
    <cellStyle name="RowTitles-Detail 3 3 7 5 2 2" xfId="35194"/>
    <cellStyle name="RowTitles-Detail 3 3 7 5 3" xfId="35195"/>
    <cellStyle name="RowTitles-Detail 3 3 7 6" xfId="35196"/>
    <cellStyle name="RowTitles-Detail 3 3 7 6 2" xfId="35197"/>
    <cellStyle name="RowTitles-Detail 3 3 7 6 2 2" xfId="35198"/>
    <cellStyle name="RowTitles-Detail 3 3 7 7" xfId="35199"/>
    <cellStyle name="RowTitles-Detail 3 3 7 7 2" xfId="35200"/>
    <cellStyle name="RowTitles-Detail 3 3 7 8" xfId="35201"/>
    <cellStyle name="RowTitles-Detail 3 3 8" xfId="35202"/>
    <cellStyle name="RowTitles-Detail 3 3 8 2" xfId="35203"/>
    <cellStyle name="RowTitles-Detail 3 3 8 2 2" xfId="35204"/>
    <cellStyle name="RowTitles-Detail 3 3 8 2 2 2" xfId="35205"/>
    <cellStyle name="RowTitles-Detail 3 3 8 2 2 2 2" xfId="35206"/>
    <cellStyle name="RowTitles-Detail 3 3 8 2 2 3" xfId="35207"/>
    <cellStyle name="RowTitles-Detail 3 3 8 2 3" xfId="35208"/>
    <cellStyle name="RowTitles-Detail 3 3 8 2 3 2" xfId="35209"/>
    <cellStyle name="RowTitles-Detail 3 3 8 2 3 2 2" xfId="35210"/>
    <cellStyle name="RowTitles-Detail 3 3 8 2 4" xfId="35211"/>
    <cellStyle name="RowTitles-Detail 3 3 8 2 4 2" xfId="35212"/>
    <cellStyle name="RowTitles-Detail 3 3 8 2 5" xfId="35213"/>
    <cellStyle name="RowTitles-Detail 3 3 8 3" xfId="35214"/>
    <cellStyle name="RowTitles-Detail 3 3 8 3 2" xfId="35215"/>
    <cellStyle name="RowTitles-Detail 3 3 8 3 2 2" xfId="35216"/>
    <cellStyle name="RowTitles-Detail 3 3 8 3 2 2 2" xfId="35217"/>
    <cellStyle name="RowTitles-Detail 3 3 8 3 2 3" xfId="35218"/>
    <cellStyle name="RowTitles-Detail 3 3 8 3 3" xfId="35219"/>
    <cellStyle name="RowTitles-Detail 3 3 8 3 3 2" xfId="35220"/>
    <cellStyle name="RowTitles-Detail 3 3 8 3 3 2 2" xfId="35221"/>
    <cellStyle name="RowTitles-Detail 3 3 8 3 4" xfId="35222"/>
    <cellStyle name="RowTitles-Detail 3 3 8 3 4 2" xfId="35223"/>
    <cellStyle name="RowTitles-Detail 3 3 8 3 5" xfId="35224"/>
    <cellStyle name="RowTitles-Detail 3 3 8 4" xfId="35225"/>
    <cellStyle name="RowTitles-Detail 3 3 8 4 2" xfId="35226"/>
    <cellStyle name="RowTitles-Detail 3 3 8 4 2 2" xfId="35227"/>
    <cellStyle name="RowTitles-Detail 3 3 8 4 3" xfId="35228"/>
    <cellStyle name="RowTitles-Detail 3 3 8 5" xfId="35229"/>
    <cellStyle name="RowTitles-Detail 3 3 8 5 2" xfId="35230"/>
    <cellStyle name="RowTitles-Detail 3 3 8 5 2 2" xfId="35231"/>
    <cellStyle name="RowTitles-Detail 3 3 8 6" xfId="35232"/>
    <cellStyle name="RowTitles-Detail 3 3 8 6 2" xfId="35233"/>
    <cellStyle name="RowTitles-Detail 3 3 8 7" xfId="35234"/>
    <cellStyle name="RowTitles-Detail 3 3 9" xfId="35235"/>
    <cellStyle name="RowTitles-Detail 3 3 9 2" xfId="35236"/>
    <cellStyle name="RowTitles-Detail 3 3 9 2 2" xfId="35237"/>
    <cellStyle name="RowTitles-Detail 3 3 9 2 2 2" xfId="35238"/>
    <cellStyle name="RowTitles-Detail 3 3 9 2 2 2 2" xfId="35239"/>
    <cellStyle name="RowTitles-Detail 3 3 9 2 2 3" xfId="35240"/>
    <cellStyle name="RowTitles-Detail 3 3 9 2 3" xfId="35241"/>
    <cellStyle name="RowTitles-Detail 3 3 9 2 3 2" xfId="35242"/>
    <cellStyle name="RowTitles-Detail 3 3 9 2 3 2 2" xfId="35243"/>
    <cellStyle name="RowTitles-Detail 3 3 9 2 4" xfId="35244"/>
    <cellStyle name="RowTitles-Detail 3 3 9 2 4 2" xfId="35245"/>
    <cellStyle name="RowTitles-Detail 3 3 9 2 5" xfId="35246"/>
    <cellStyle name="RowTitles-Detail 3 3 9 3" xfId="35247"/>
    <cellStyle name="RowTitles-Detail 3 3 9 3 2" xfId="35248"/>
    <cellStyle name="RowTitles-Detail 3 3 9 3 2 2" xfId="35249"/>
    <cellStyle name="RowTitles-Detail 3 3 9 3 2 2 2" xfId="35250"/>
    <cellStyle name="RowTitles-Detail 3 3 9 3 2 3" xfId="35251"/>
    <cellStyle name="RowTitles-Detail 3 3 9 3 3" xfId="35252"/>
    <cellStyle name="RowTitles-Detail 3 3 9 3 3 2" xfId="35253"/>
    <cellStyle name="RowTitles-Detail 3 3 9 3 3 2 2" xfId="35254"/>
    <cellStyle name="RowTitles-Detail 3 3 9 3 4" xfId="35255"/>
    <cellStyle name="RowTitles-Detail 3 3 9 3 4 2" xfId="35256"/>
    <cellStyle name="RowTitles-Detail 3 3 9 3 5" xfId="35257"/>
    <cellStyle name="RowTitles-Detail 3 3 9 4" xfId="35258"/>
    <cellStyle name="RowTitles-Detail 3 3 9 4 2" xfId="35259"/>
    <cellStyle name="RowTitles-Detail 3 3 9 4 2 2" xfId="35260"/>
    <cellStyle name="RowTitles-Detail 3 3 9 4 3" xfId="35261"/>
    <cellStyle name="RowTitles-Detail 3 3 9 5" xfId="35262"/>
    <cellStyle name="RowTitles-Detail 3 3 9 5 2" xfId="35263"/>
    <cellStyle name="RowTitles-Detail 3 3 9 5 2 2" xfId="35264"/>
    <cellStyle name="RowTitles-Detail 3 3 9 6" xfId="35265"/>
    <cellStyle name="RowTitles-Detail 3 3 9 6 2" xfId="35266"/>
    <cellStyle name="RowTitles-Detail 3 3 9 7" xfId="35267"/>
    <cellStyle name="RowTitles-Detail 3 3_STUD aligned by INSTIT" xfId="35268"/>
    <cellStyle name="RowTitles-Detail 3 4" xfId="322"/>
    <cellStyle name="RowTitles-Detail 3 4 10" xfId="35269"/>
    <cellStyle name="RowTitles-Detail 3 4 2" xfId="912"/>
    <cellStyle name="RowTitles-Detail 3 4 2 2" xfId="35270"/>
    <cellStyle name="RowTitles-Detail 3 4 2 2 2" xfId="35271"/>
    <cellStyle name="RowTitles-Detail 3 4 2 2 2 2" xfId="35272"/>
    <cellStyle name="RowTitles-Detail 3 4 2 2 2 2 2" xfId="35273"/>
    <cellStyle name="RowTitles-Detail 3 4 2 2 2 3" xfId="35274"/>
    <cellStyle name="RowTitles-Detail 3 4 2 2 3" xfId="35275"/>
    <cellStyle name="RowTitles-Detail 3 4 2 2 3 2" xfId="35276"/>
    <cellStyle name="RowTitles-Detail 3 4 2 2 3 2 2" xfId="35277"/>
    <cellStyle name="RowTitles-Detail 3 4 2 2 4" xfId="35278"/>
    <cellStyle name="RowTitles-Detail 3 4 2 2 4 2" xfId="35279"/>
    <cellStyle name="RowTitles-Detail 3 4 2 2 5" xfId="35280"/>
    <cellStyle name="RowTitles-Detail 3 4 2 3" xfId="35281"/>
    <cellStyle name="RowTitles-Detail 3 4 2 3 2" xfId="35282"/>
    <cellStyle name="RowTitles-Detail 3 4 2 3 2 2" xfId="35283"/>
    <cellStyle name="RowTitles-Detail 3 4 2 3 2 2 2" xfId="35284"/>
    <cellStyle name="RowTitles-Detail 3 4 2 3 2 3" xfId="35285"/>
    <cellStyle name="RowTitles-Detail 3 4 2 3 3" xfId="35286"/>
    <cellStyle name="RowTitles-Detail 3 4 2 3 3 2" xfId="35287"/>
    <cellStyle name="RowTitles-Detail 3 4 2 3 3 2 2" xfId="35288"/>
    <cellStyle name="RowTitles-Detail 3 4 2 3 4" xfId="35289"/>
    <cellStyle name="RowTitles-Detail 3 4 2 3 4 2" xfId="35290"/>
    <cellStyle name="RowTitles-Detail 3 4 2 3 5" xfId="35291"/>
    <cellStyle name="RowTitles-Detail 3 4 2 4" xfId="35292"/>
    <cellStyle name="RowTitles-Detail 3 4 2 4 2" xfId="35293"/>
    <cellStyle name="RowTitles-Detail 3 4 2 5" xfId="35294"/>
    <cellStyle name="RowTitles-Detail 3 4 2 5 2" xfId="35295"/>
    <cellStyle name="RowTitles-Detail 3 4 2 5 2 2" xfId="35296"/>
    <cellStyle name="RowTitles-Detail 3 4 2 6" xfId="35297"/>
    <cellStyle name="RowTitles-Detail 3 4 3" xfId="35298"/>
    <cellStyle name="RowTitles-Detail 3 4 3 2" xfId="35299"/>
    <cellStyle name="RowTitles-Detail 3 4 3 2 2" xfId="35300"/>
    <cellStyle name="RowTitles-Detail 3 4 3 2 2 2" xfId="35301"/>
    <cellStyle name="RowTitles-Detail 3 4 3 2 2 2 2" xfId="35302"/>
    <cellStyle name="RowTitles-Detail 3 4 3 2 2 3" xfId="35303"/>
    <cellStyle name="RowTitles-Detail 3 4 3 2 3" xfId="35304"/>
    <cellStyle name="RowTitles-Detail 3 4 3 2 3 2" xfId="35305"/>
    <cellStyle name="RowTitles-Detail 3 4 3 2 3 2 2" xfId="35306"/>
    <cellStyle name="RowTitles-Detail 3 4 3 2 4" xfId="35307"/>
    <cellStyle name="RowTitles-Detail 3 4 3 2 4 2" xfId="35308"/>
    <cellStyle name="RowTitles-Detail 3 4 3 2 5" xfId="35309"/>
    <cellStyle name="RowTitles-Detail 3 4 3 3" xfId="35310"/>
    <cellStyle name="RowTitles-Detail 3 4 3 3 2" xfId="35311"/>
    <cellStyle name="RowTitles-Detail 3 4 3 3 2 2" xfId="35312"/>
    <cellStyle name="RowTitles-Detail 3 4 3 3 2 2 2" xfId="35313"/>
    <cellStyle name="RowTitles-Detail 3 4 3 3 2 3" xfId="35314"/>
    <cellStyle name="RowTitles-Detail 3 4 3 3 3" xfId="35315"/>
    <cellStyle name="RowTitles-Detail 3 4 3 3 3 2" xfId="35316"/>
    <cellStyle name="RowTitles-Detail 3 4 3 3 3 2 2" xfId="35317"/>
    <cellStyle name="RowTitles-Detail 3 4 3 3 4" xfId="35318"/>
    <cellStyle name="RowTitles-Detail 3 4 3 3 4 2" xfId="35319"/>
    <cellStyle name="RowTitles-Detail 3 4 3 3 5" xfId="35320"/>
    <cellStyle name="RowTitles-Detail 3 4 3 4" xfId="35321"/>
    <cellStyle name="RowTitles-Detail 3 4 3 4 2" xfId="35322"/>
    <cellStyle name="RowTitles-Detail 3 4 3 5" xfId="35323"/>
    <cellStyle name="RowTitles-Detail 3 4 3 5 2" xfId="35324"/>
    <cellStyle name="RowTitles-Detail 3 4 3 5 2 2" xfId="35325"/>
    <cellStyle name="RowTitles-Detail 3 4 3 5 3" xfId="35326"/>
    <cellStyle name="RowTitles-Detail 3 4 3 6" xfId="35327"/>
    <cellStyle name="RowTitles-Detail 3 4 3 6 2" xfId="35328"/>
    <cellStyle name="RowTitles-Detail 3 4 3 6 2 2" xfId="35329"/>
    <cellStyle name="RowTitles-Detail 3 4 3 7" xfId="35330"/>
    <cellStyle name="RowTitles-Detail 3 4 3 7 2" xfId="35331"/>
    <cellStyle name="RowTitles-Detail 3 4 3 8" xfId="35332"/>
    <cellStyle name="RowTitles-Detail 3 4 4" xfId="35333"/>
    <cellStyle name="RowTitles-Detail 3 4 4 2" xfId="35334"/>
    <cellStyle name="RowTitles-Detail 3 4 4 2 2" xfId="35335"/>
    <cellStyle name="RowTitles-Detail 3 4 4 2 2 2" xfId="35336"/>
    <cellStyle name="RowTitles-Detail 3 4 4 2 2 2 2" xfId="35337"/>
    <cellStyle name="RowTitles-Detail 3 4 4 2 2 3" xfId="35338"/>
    <cellStyle name="RowTitles-Detail 3 4 4 2 3" xfId="35339"/>
    <cellStyle name="RowTitles-Detail 3 4 4 2 3 2" xfId="35340"/>
    <cellStyle name="RowTitles-Detail 3 4 4 2 3 2 2" xfId="35341"/>
    <cellStyle name="RowTitles-Detail 3 4 4 2 4" xfId="35342"/>
    <cellStyle name="RowTitles-Detail 3 4 4 2 4 2" xfId="35343"/>
    <cellStyle name="RowTitles-Detail 3 4 4 2 5" xfId="35344"/>
    <cellStyle name="RowTitles-Detail 3 4 4 3" xfId="35345"/>
    <cellStyle name="RowTitles-Detail 3 4 4 3 2" xfId="35346"/>
    <cellStyle name="RowTitles-Detail 3 4 4 3 2 2" xfId="35347"/>
    <cellStyle name="RowTitles-Detail 3 4 4 3 2 2 2" xfId="35348"/>
    <cellStyle name="RowTitles-Detail 3 4 4 3 2 3" xfId="35349"/>
    <cellStyle name="RowTitles-Detail 3 4 4 3 3" xfId="35350"/>
    <cellStyle name="RowTitles-Detail 3 4 4 3 3 2" xfId="35351"/>
    <cellStyle name="RowTitles-Detail 3 4 4 3 3 2 2" xfId="35352"/>
    <cellStyle name="RowTitles-Detail 3 4 4 3 4" xfId="35353"/>
    <cellStyle name="RowTitles-Detail 3 4 4 3 4 2" xfId="35354"/>
    <cellStyle name="RowTitles-Detail 3 4 4 3 5" xfId="35355"/>
    <cellStyle name="RowTitles-Detail 3 4 4 4" xfId="35356"/>
    <cellStyle name="RowTitles-Detail 3 4 4 4 2" xfId="35357"/>
    <cellStyle name="RowTitles-Detail 3 4 4 4 2 2" xfId="35358"/>
    <cellStyle name="RowTitles-Detail 3 4 4 4 3" xfId="35359"/>
    <cellStyle name="RowTitles-Detail 3 4 4 5" xfId="35360"/>
    <cellStyle name="RowTitles-Detail 3 4 4 5 2" xfId="35361"/>
    <cellStyle name="RowTitles-Detail 3 4 4 5 2 2" xfId="35362"/>
    <cellStyle name="RowTitles-Detail 3 4 4 6" xfId="35363"/>
    <cellStyle name="RowTitles-Detail 3 4 4 6 2" xfId="35364"/>
    <cellStyle name="RowTitles-Detail 3 4 4 7" xfId="35365"/>
    <cellStyle name="RowTitles-Detail 3 4 5" xfId="35366"/>
    <cellStyle name="RowTitles-Detail 3 4 5 2" xfId="35367"/>
    <cellStyle name="RowTitles-Detail 3 4 5 2 2" xfId="35368"/>
    <cellStyle name="RowTitles-Detail 3 4 5 2 2 2" xfId="35369"/>
    <cellStyle name="RowTitles-Detail 3 4 5 2 2 2 2" xfId="35370"/>
    <cellStyle name="RowTitles-Detail 3 4 5 2 2 3" xfId="35371"/>
    <cellStyle name="RowTitles-Detail 3 4 5 2 3" xfId="35372"/>
    <cellStyle name="RowTitles-Detail 3 4 5 2 3 2" xfId="35373"/>
    <cellStyle name="RowTitles-Detail 3 4 5 2 3 2 2" xfId="35374"/>
    <cellStyle name="RowTitles-Detail 3 4 5 2 4" xfId="35375"/>
    <cellStyle name="RowTitles-Detail 3 4 5 2 4 2" xfId="35376"/>
    <cellStyle name="RowTitles-Detail 3 4 5 2 5" xfId="35377"/>
    <cellStyle name="RowTitles-Detail 3 4 5 3" xfId="35378"/>
    <cellStyle name="RowTitles-Detail 3 4 5 3 2" xfId="35379"/>
    <cellStyle name="RowTitles-Detail 3 4 5 3 2 2" xfId="35380"/>
    <cellStyle name="RowTitles-Detail 3 4 5 3 2 2 2" xfId="35381"/>
    <cellStyle name="RowTitles-Detail 3 4 5 3 2 3" xfId="35382"/>
    <cellStyle name="RowTitles-Detail 3 4 5 3 3" xfId="35383"/>
    <cellStyle name="RowTitles-Detail 3 4 5 3 3 2" xfId="35384"/>
    <cellStyle name="RowTitles-Detail 3 4 5 3 3 2 2" xfId="35385"/>
    <cellStyle name="RowTitles-Detail 3 4 5 3 4" xfId="35386"/>
    <cellStyle name="RowTitles-Detail 3 4 5 3 4 2" xfId="35387"/>
    <cellStyle name="RowTitles-Detail 3 4 5 3 5" xfId="35388"/>
    <cellStyle name="RowTitles-Detail 3 4 5 4" xfId="35389"/>
    <cellStyle name="RowTitles-Detail 3 4 5 4 2" xfId="35390"/>
    <cellStyle name="RowTitles-Detail 3 4 5 4 2 2" xfId="35391"/>
    <cellStyle name="RowTitles-Detail 3 4 5 4 3" xfId="35392"/>
    <cellStyle name="RowTitles-Detail 3 4 5 5" xfId="35393"/>
    <cellStyle name="RowTitles-Detail 3 4 5 5 2" xfId="35394"/>
    <cellStyle name="RowTitles-Detail 3 4 5 5 2 2" xfId="35395"/>
    <cellStyle name="RowTitles-Detail 3 4 5 6" xfId="35396"/>
    <cellStyle name="RowTitles-Detail 3 4 5 6 2" xfId="35397"/>
    <cellStyle name="RowTitles-Detail 3 4 5 7" xfId="35398"/>
    <cellStyle name="RowTitles-Detail 3 4 6" xfId="35399"/>
    <cellStyle name="RowTitles-Detail 3 4 6 2" xfId="35400"/>
    <cellStyle name="RowTitles-Detail 3 4 6 2 2" xfId="35401"/>
    <cellStyle name="RowTitles-Detail 3 4 6 2 2 2" xfId="35402"/>
    <cellStyle name="RowTitles-Detail 3 4 6 2 2 2 2" xfId="35403"/>
    <cellStyle name="RowTitles-Detail 3 4 6 2 2 3" xfId="35404"/>
    <cellStyle name="RowTitles-Detail 3 4 6 2 3" xfId="35405"/>
    <cellStyle name="RowTitles-Detail 3 4 6 2 3 2" xfId="35406"/>
    <cellStyle name="RowTitles-Detail 3 4 6 2 3 2 2" xfId="35407"/>
    <cellStyle name="RowTitles-Detail 3 4 6 2 4" xfId="35408"/>
    <cellStyle name="RowTitles-Detail 3 4 6 2 4 2" xfId="35409"/>
    <cellStyle name="RowTitles-Detail 3 4 6 2 5" xfId="35410"/>
    <cellStyle name="RowTitles-Detail 3 4 6 3" xfId="35411"/>
    <cellStyle name="RowTitles-Detail 3 4 6 3 2" xfId="35412"/>
    <cellStyle name="RowTitles-Detail 3 4 6 3 2 2" xfId="35413"/>
    <cellStyle name="RowTitles-Detail 3 4 6 3 2 2 2" xfId="35414"/>
    <cellStyle name="RowTitles-Detail 3 4 6 3 2 3" xfId="35415"/>
    <cellStyle name="RowTitles-Detail 3 4 6 3 3" xfId="35416"/>
    <cellStyle name="RowTitles-Detail 3 4 6 3 3 2" xfId="35417"/>
    <cellStyle name="RowTitles-Detail 3 4 6 3 3 2 2" xfId="35418"/>
    <cellStyle name="RowTitles-Detail 3 4 6 3 4" xfId="35419"/>
    <cellStyle name="RowTitles-Detail 3 4 6 3 4 2" xfId="35420"/>
    <cellStyle name="RowTitles-Detail 3 4 6 3 5" xfId="35421"/>
    <cellStyle name="RowTitles-Detail 3 4 6 4" xfId="35422"/>
    <cellStyle name="RowTitles-Detail 3 4 6 4 2" xfId="35423"/>
    <cellStyle name="RowTitles-Detail 3 4 6 4 2 2" xfId="35424"/>
    <cellStyle name="RowTitles-Detail 3 4 6 4 3" xfId="35425"/>
    <cellStyle name="RowTitles-Detail 3 4 6 5" xfId="35426"/>
    <cellStyle name="RowTitles-Detail 3 4 6 5 2" xfId="35427"/>
    <cellStyle name="RowTitles-Detail 3 4 6 5 2 2" xfId="35428"/>
    <cellStyle name="RowTitles-Detail 3 4 6 6" xfId="35429"/>
    <cellStyle name="RowTitles-Detail 3 4 6 6 2" xfId="35430"/>
    <cellStyle name="RowTitles-Detail 3 4 6 7" xfId="35431"/>
    <cellStyle name="RowTitles-Detail 3 4 7" xfId="35432"/>
    <cellStyle name="RowTitles-Detail 3 4 7 2" xfId="35433"/>
    <cellStyle name="RowTitles-Detail 3 4 7 2 2" xfId="35434"/>
    <cellStyle name="RowTitles-Detail 3 4 7 2 2 2" xfId="35435"/>
    <cellStyle name="RowTitles-Detail 3 4 7 2 3" xfId="35436"/>
    <cellStyle name="RowTitles-Detail 3 4 7 3" xfId="35437"/>
    <cellStyle name="RowTitles-Detail 3 4 7 3 2" xfId="35438"/>
    <cellStyle name="RowTitles-Detail 3 4 7 3 2 2" xfId="35439"/>
    <cellStyle name="RowTitles-Detail 3 4 7 4" xfId="35440"/>
    <cellStyle name="RowTitles-Detail 3 4 7 4 2" xfId="35441"/>
    <cellStyle name="RowTitles-Detail 3 4 7 5" xfId="35442"/>
    <cellStyle name="RowTitles-Detail 3 4 8" xfId="35443"/>
    <cellStyle name="RowTitles-Detail 3 4 8 2" xfId="35444"/>
    <cellStyle name="RowTitles-Detail 3 4 9" xfId="35445"/>
    <cellStyle name="RowTitles-Detail 3 4 9 2" xfId="35446"/>
    <cellStyle name="RowTitles-Detail 3 4 9 2 2" xfId="35447"/>
    <cellStyle name="RowTitles-Detail 3 4_STUD aligned by INSTIT" xfId="35448"/>
    <cellStyle name="RowTitles-Detail 3 5" xfId="323"/>
    <cellStyle name="RowTitles-Detail 3 5 10" xfId="35449"/>
    <cellStyle name="RowTitles-Detail 3 5 2" xfId="913"/>
    <cellStyle name="RowTitles-Detail 3 5 2 2" xfId="35450"/>
    <cellStyle name="RowTitles-Detail 3 5 2 2 2" xfId="35451"/>
    <cellStyle name="RowTitles-Detail 3 5 2 2 2 2" xfId="35452"/>
    <cellStyle name="RowTitles-Detail 3 5 2 2 2 2 2" xfId="35453"/>
    <cellStyle name="RowTitles-Detail 3 5 2 2 2 3" xfId="35454"/>
    <cellStyle name="RowTitles-Detail 3 5 2 2 3" xfId="35455"/>
    <cellStyle name="RowTitles-Detail 3 5 2 2 3 2" xfId="35456"/>
    <cellStyle name="RowTitles-Detail 3 5 2 2 3 2 2" xfId="35457"/>
    <cellStyle name="RowTitles-Detail 3 5 2 2 4" xfId="35458"/>
    <cellStyle name="RowTitles-Detail 3 5 2 2 4 2" xfId="35459"/>
    <cellStyle name="RowTitles-Detail 3 5 2 2 5" xfId="35460"/>
    <cellStyle name="RowTitles-Detail 3 5 2 3" xfId="35461"/>
    <cellStyle name="RowTitles-Detail 3 5 2 3 2" xfId="35462"/>
    <cellStyle name="RowTitles-Detail 3 5 2 3 2 2" xfId="35463"/>
    <cellStyle name="RowTitles-Detail 3 5 2 3 2 2 2" xfId="35464"/>
    <cellStyle name="RowTitles-Detail 3 5 2 3 2 3" xfId="35465"/>
    <cellStyle name="RowTitles-Detail 3 5 2 3 3" xfId="35466"/>
    <cellStyle name="RowTitles-Detail 3 5 2 3 3 2" xfId="35467"/>
    <cellStyle name="RowTitles-Detail 3 5 2 3 3 2 2" xfId="35468"/>
    <cellStyle name="RowTitles-Detail 3 5 2 3 4" xfId="35469"/>
    <cellStyle name="RowTitles-Detail 3 5 2 3 4 2" xfId="35470"/>
    <cellStyle name="RowTitles-Detail 3 5 2 3 5" xfId="35471"/>
    <cellStyle name="RowTitles-Detail 3 5 2 4" xfId="35472"/>
    <cellStyle name="RowTitles-Detail 3 5 2 4 2" xfId="35473"/>
    <cellStyle name="RowTitles-Detail 3 5 2 5" xfId="35474"/>
    <cellStyle name="RowTitles-Detail 3 5 2 5 2" xfId="35475"/>
    <cellStyle name="RowTitles-Detail 3 5 2 5 2 2" xfId="35476"/>
    <cellStyle name="RowTitles-Detail 3 5 2 5 3" xfId="35477"/>
    <cellStyle name="RowTitles-Detail 3 5 2 6" xfId="35478"/>
    <cellStyle name="RowTitles-Detail 3 5 2 6 2" xfId="35479"/>
    <cellStyle name="RowTitles-Detail 3 5 2 6 2 2" xfId="35480"/>
    <cellStyle name="RowTitles-Detail 3 5 2 7" xfId="35481"/>
    <cellStyle name="RowTitles-Detail 3 5 2 7 2" xfId="35482"/>
    <cellStyle name="RowTitles-Detail 3 5 2 8" xfId="35483"/>
    <cellStyle name="RowTitles-Detail 3 5 2 9" xfId="35484"/>
    <cellStyle name="RowTitles-Detail 3 5 3" xfId="35485"/>
    <cellStyle name="RowTitles-Detail 3 5 3 2" xfId="35486"/>
    <cellStyle name="RowTitles-Detail 3 5 3 2 2" xfId="35487"/>
    <cellStyle name="RowTitles-Detail 3 5 3 2 2 2" xfId="35488"/>
    <cellStyle name="RowTitles-Detail 3 5 3 2 2 2 2" xfId="35489"/>
    <cellStyle name="RowTitles-Detail 3 5 3 2 2 3" xfId="35490"/>
    <cellStyle name="RowTitles-Detail 3 5 3 2 3" xfId="35491"/>
    <cellStyle name="RowTitles-Detail 3 5 3 2 3 2" xfId="35492"/>
    <cellStyle name="RowTitles-Detail 3 5 3 2 3 2 2" xfId="35493"/>
    <cellStyle name="RowTitles-Detail 3 5 3 2 4" xfId="35494"/>
    <cellStyle name="RowTitles-Detail 3 5 3 2 4 2" xfId="35495"/>
    <cellStyle name="RowTitles-Detail 3 5 3 2 5" xfId="35496"/>
    <cellStyle name="RowTitles-Detail 3 5 3 3" xfId="35497"/>
    <cellStyle name="RowTitles-Detail 3 5 3 3 2" xfId="35498"/>
    <cellStyle name="RowTitles-Detail 3 5 3 3 2 2" xfId="35499"/>
    <cellStyle name="RowTitles-Detail 3 5 3 3 2 2 2" xfId="35500"/>
    <cellStyle name="RowTitles-Detail 3 5 3 3 2 3" xfId="35501"/>
    <cellStyle name="RowTitles-Detail 3 5 3 3 3" xfId="35502"/>
    <cellStyle name="RowTitles-Detail 3 5 3 3 3 2" xfId="35503"/>
    <cellStyle name="RowTitles-Detail 3 5 3 3 3 2 2" xfId="35504"/>
    <cellStyle name="RowTitles-Detail 3 5 3 3 4" xfId="35505"/>
    <cellStyle name="RowTitles-Detail 3 5 3 3 4 2" xfId="35506"/>
    <cellStyle name="RowTitles-Detail 3 5 3 3 5" xfId="35507"/>
    <cellStyle name="RowTitles-Detail 3 5 3 4" xfId="35508"/>
    <cellStyle name="RowTitles-Detail 3 5 3 4 2" xfId="35509"/>
    <cellStyle name="RowTitles-Detail 3 5 3 5" xfId="35510"/>
    <cellStyle name="RowTitles-Detail 3 5 3 5 2" xfId="35511"/>
    <cellStyle name="RowTitles-Detail 3 5 3 5 2 2" xfId="35512"/>
    <cellStyle name="RowTitles-Detail 3 5 4" xfId="35513"/>
    <cellStyle name="RowTitles-Detail 3 5 4 2" xfId="35514"/>
    <cellStyle name="RowTitles-Detail 3 5 4 2 2" xfId="35515"/>
    <cellStyle name="RowTitles-Detail 3 5 4 2 2 2" xfId="35516"/>
    <cellStyle name="RowTitles-Detail 3 5 4 2 2 2 2" xfId="35517"/>
    <cellStyle name="RowTitles-Detail 3 5 4 2 2 3" xfId="35518"/>
    <cellStyle name="RowTitles-Detail 3 5 4 2 3" xfId="35519"/>
    <cellStyle name="RowTitles-Detail 3 5 4 2 3 2" xfId="35520"/>
    <cellStyle name="RowTitles-Detail 3 5 4 2 3 2 2" xfId="35521"/>
    <cellStyle name="RowTitles-Detail 3 5 4 2 4" xfId="35522"/>
    <cellStyle name="RowTitles-Detail 3 5 4 2 4 2" xfId="35523"/>
    <cellStyle name="RowTitles-Detail 3 5 4 2 5" xfId="35524"/>
    <cellStyle name="RowTitles-Detail 3 5 4 3" xfId="35525"/>
    <cellStyle name="RowTitles-Detail 3 5 4 3 2" xfId="35526"/>
    <cellStyle name="RowTitles-Detail 3 5 4 3 2 2" xfId="35527"/>
    <cellStyle name="RowTitles-Detail 3 5 4 3 2 2 2" xfId="35528"/>
    <cellStyle name="RowTitles-Detail 3 5 4 3 2 3" xfId="35529"/>
    <cellStyle name="RowTitles-Detail 3 5 4 3 3" xfId="35530"/>
    <cellStyle name="RowTitles-Detail 3 5 4 3 3 2" xfId="35531"/>
    <cellStyle name="RowTitles-Detail 3 5 4 3 3 2 2" xfId="35532"/>
    <cellStyle name="RowTitles-Detail 3 5 4 3 4" xfId="35533"/>
    <cellStyle name="RowTitles-Detail 3 5 4 3 4 2" xfId="35534"/>
    <cellStyle name="RowTitles-Detail 3 5 4 3 5" xfId="35535"/>
    <cellStyle name="RowTitles-Detail 3 5 4 4" xfId="35536"/>
    <cellStyle name="RowTitles-Detail 3 5 4 4 2" xfId="35537"/>
    <cellStyle name="RowTitles-Detail 3 5 4 4 2 2" xfId="35538"/>
    <cellStyle name="RowTitles-Detail 3 5 4 4 3" xfId="35539"/>
    <cellStyle name="RowTitles-Detail 3 5 4 5" xfId="35540"/>
    <cellStyle name="RowTitles-Detail 3 5 4 5 2" xfId="35541"/>
    <cellStyle name="RowTitles-Detail 3 5 4 5 2 2" xfId="35542"/>
    <cellStyle name="RowTitles-Detail 3 5 4 6" xfId="35543"/>
    <cellStyle name="RowTitles-Detail 3 5 4 6 2" xfId="35544"/>
    <cellStyle name="RowTitles-Detail 3 5 4 7" xfId="35545"/>
    <cellStyle name="RowTitles-Detail 3 5 5" xfId="35546"/>
    <cellStyle name="RowTitles-Detail 3 5 5 2" xfId="35547"/>
    <cellStyle name="RowTitles-Detail 3 5 5 2 2" xfId="35548"/>
    <cellStyle name="RowTitles-Detail 3 5 5 2 2 2" xfId="35549"/>
    <cellStyle name="RowTitles-Detail 3 5 5 2 2 2 2" xfId="35550"/>
    <cellStyle name="RowTitles-Detail 3 5 5 2 2 3" xfId="35551"/>
    <cellStyle name="RowTitles-Detail 3 5 5 2 3" xfId="35552"/>
    <cellStyle name="RowTitles-Detail 3 5 5 2 3 2" xfId="35553"/>
    <cellStyle name="RowTitles-Detail 3 5 5 2 3 2 2" xfId="35554"/>
    <cellStyle name="RowTitles-Detail 3 5 5 2 4" xfId="35555"/>
    <cellStyle name="RowTitles-Detail 3 5 5 2 4 2" xfId="35556"/>
    <cellStyle name="RowTitles-Detail 3 5 5 2 5" xfId="35557"/>
    <cellStyle name="RowTitles-Detail 3 5 5 3" xfId="35558"/>
    <cellStyle name="RowTitles-Detail 3 5 5 3 2" xfId="35559"/>
    <cellStyle name="RowTitles-Detail 3 5 5 3 2 2" xfId="35560"/>
    <cellStyle name="RowTitles-Detail 3 5 5 3 2 2 2" xfId="35561"/>
    <cellStyle name="RowTitles-Detail 3 5 5 3 2 3" xfId="35562"/>
    <cellStyle name="RowTitles-Detail 3 5 5 3 3" xfId="35563"/>
    <cellStyle name="RowTitles-Detail 3 5 5 3 3 2" xfId="35564"/>
    <cellStyle name="RowTitles-Detail 3 5 5 3 3 2 2" xfId="35565"/>
    <cellStyle name="RowTitles-Detail 3 5 5 3 4" xfId="35566"/>
    <cellStyle name="RowTitles-Detail 3 5 5 3 4 2" xfId="35567"/>
    <cellStyle name="RowTitles-Detail 3 5 5 3 5" xfId="35568"/>
    <cellStyle name="RowTitles-Detail 3 5 5 4" xfId="35569"/>
    <cellStyle name="RowTitles-Detail 3 5 5 4 2" xfId="35570"/>
    <cellStyle name="RowTitles-Detail 3 5 5 4 2 2" xfId="35571"/>
    <cellStyle name="RowTitles-Detail 3 5 5 4 3" xfId="35572"/>
    <cellStyle name="RowTitles-Detail 3 5 5 5" xfId="35573"/>
    <cellStyle name="RowTitles-Detail 3 5 5 5 2" xfId="35574"/>
    <cellStyle name="RowTitles-Detail 3 5 5 5 2 2" xfId="35575"/>
    <cellStyle name="RowTitles-Detail 3 5 5 6" xfId="35576"/>
    <cellStyle name="RowTitles-Detail 3 5 5 6 2" xfId="35577"/>
    <cellStyle name="RowTitles-Detail 3 5 5 7" xfId="35578"/>
    <cellStyle name="RowTitles-Detail 3 5 6" xfId="35579"/>
    <cellStyle name="RowTitles-Detail 3 5 6 2" xfId="35580"/>
    <cellStyle name="RowTitles-Detail 3 5 6 2 2" xfId="35581"/>
    <cellStyle name="RowTitles-Detail 3 5 6 2 2 2" xfId="35582"/>
    <cellStyle name="RowTitles-Detail 3 5 6 2 2 2 2" xfId="35583"/>
    <cellStyle name="RowTitles-Detail 3 5 6 2 2 3" xfId="35584"/>
    <cellStyle name="RowTitles-Detail 3 5 6 2 3" xfId="35585"/>
    <cellStyle name="RowTitles-Detail 3 5 6 2 3 2" xfId="35586"/>
    <cellStyle name="RowTitles-Detail 3 5 6 2 3 2 2" xfId="35587"/>
    <cellStyle name="RowTitles-Detail 3 5 6 2 4" xfId="35588"/>
    <cellStyle name="RowTitles-Detail 3 5 6 2 4 2" xfId="35589"/>
    <cellStyle name="RowTitles-Detail 3 5 6 2 5" xfId="35590"/>
    <cellStyle name="RowTitles-Detail 3 5 6 3" xfId="35591"/>
    <cellStyle name="RowTitles-Detail 3 5 6 3 2" xfId="35592"/>
    <cellStyle name="RowTitles-Detail 3 5 6 3 2 2" xfId="35593"/>
    <cellStyle name="RowTitles-Detail 3 5 6 3 2 2 2" xfId="35594"/>
    <cellStyle name="RowTitles-Detail 3 5 6 3 2 3" xfId="35595"/>
    <cellStyle name="RowTitles-Detail 3 5 6 3 3" xfId="35596"/>
    <cellStyle name="RowTitles-Detail 3 5 6 3 3 2" xfId="35597"/>
    <cellStyle name="RowTitles-Detail 3 5 6 3 3 2 2" xfId="35598"/>
    <cellStyle name="RowTitles-Detail 3 5 6 3 4" xfId="35599"/>
    <cellStyle name="RowTitles-Detail 3 5 6 3 4 2" xfId="35600"/>
    <cellStyle name="RowTitles-Detail 3 5 6 3 5" xfId="35601"/>
    <cellStyle name="RowTitles-Detail 3 5 6 4" xfId="35602"/>
    <cellStyle name="RowTitles-Detail 3 5 6 4 2" xfId="35603"/>
    <cellStyle name="RowTitles-Detail 3 5 6 4 2 2" xfId="35604"/>
    <cellStyle name="RowTitles-Detail 3 5 6 4 3" xfId="35605"/>
    <cellStyle name="RowTitles-Detail 3 5 6 5" xfId="35606"/>
    <cellStyle name="RowTitles-Detail 3 5 6 5 2" xfId="35607"/>
    <cellStyle name="RowTitles-Detail 3 5 6 5 2 2" xfId="35608"/>
    <cellStyle name="RowTitles-Detail 3 5 6 6" xfId="35609"/>
    <cellStyle name="RowTitles-Detail 3 5 6 6 2" xfId="35610"/>
    <cellStyle name="RowTitles-Detail 3 5 6 7" xfId="35611"/>
    <cellStyle name="RowTitles-Detail 3 5 7" xfId="35612"/>
    <cellStyle name="RowTitles-Detail 3 5 7 2" xfId="35613"/>
    <cellStyle name="RowTitles-Detail 3 5 7 2 2" xfId="35614"/>
    <cellStyle name="RowTitles-Detail 3 5 7 2 2 2" xfId="35615"/>
    <cellStyle name="RowTitles-Detail 3 5 7 2 3" xfId="35616"/>
    <cellStyle name="RowTitles-Detail 3 5 7 3" xfId="35617"/>
    <cellStyle name="RowTitles-Detail 3 5 7 3 2" xfId="35618"/>
    <cellStyle name="RowTitles-Detail 3 5 7 3 2 2" xfId="35619"/>
    <cellStyle name="RowTitles-Detail 3 5 7 4" xfId="35620"/>
    <cellStyle name="RowTitles-Detail 3 5 7 4 2" xfId="35621"/>
    <cellStyle name="RowTitles-Detail 3 5 7 5" xfId="35622"/>
    <cellStyle name="RowTitles-Detail 3 5 8" xfId="35623"/>
    <cellStyle name="RowTitles-Detail 3 5 8 2" xfId="35624"/>
    <cellStyle name="RowTitles-Detail 3 5 8 2 2" xfId="35625"/>
    <cellStyle name="RowTitles-Detail 3 5 8 2 2 2" xfId="35626"/>
    <cellStyle name="RowTitles-Detail 3 5 8 2 3" xfId="35627"/>
    <cellStyle name="RowTitles-Detail 3 5 8 3" xfId="35628"/>
    <cellStyle name="RowTitles-Detail 3 5 8 3 2" xfId="35629"/>
    <cellStyle name="RowTitles-Detail 3 5 8 3 2 2" xfId="35630"/>
    <cellStyle name="RowTitles-Detail 3 5 8 4" xfId="35631"/>
    <cellStyle name="RowTitles-Detail 3 5 8 4 2" xfId="35632"/>
    <cellStyle name="RowTitles-Detail 3 5 8 5" xfId="35633"/>
    <cellStyle name="RowTitles-Detail 3 5 9" xfId="35634"/>
    <cellStyle name="RowTitles-Detail 3 5 9 2" xfId="35635"/>
    <cellStyle name="RowTitles-Detail 3 5 9 2 2" xfId="35636"/>
    <cellStyle name="RowTitles-Detail 3 5_STUD aligned by INSTIT" xfId="35637"/>
    <cellStyle name="RowTitles-Detail 3 6" xfId="324"/>
    <cellStyle name="RowTitles-Detail 3 6 10" xfId="35638"/>
    <cellStyle name="RowTitles-Detail 3 6 2" xfId="914"/>
    <cellStyle name="RowTitles-Detail 3 6 2 2" xfId="35639"/>
    <cellStyle name="RowTitles-Detail 3 6 2 2 2" xfId="35640"/>
    <cellStyle name="RowTitles-Detail 3 6 2 2 2 2" xfId="35641"/>
    <cellStyle name="RowTitles-Detail 3 6 2 2 2 2 2" xfId="35642"/>
    <cellStyle name="RowTitles-Detail 3 6 2 2 2 3" xfId="35643"/>
    <cellStyle name="RowTitles-Detail 3 6 2 2 3" xfId="35644"/>
    <cellStyle name="RowTitles-Detail 3 6 2 2 3 2" xfId="35645"/>
    <cellStyle name="RowTitles-Detail 3 6 2 2 3 2 2" xfId="35646"/>
    <cellStyle name="RowTitles-Detail 3 6 2 2 4" xfId="35647"/>
    <cellStyle name="RowTitles-Detail 3 6 2 2 4 2" xfId="35648"/>
    <cellStyle name="RowTitles-Detail 3 6 2 2 5" xfId="35649"/>
    <cellStyle name="RowTitles-Detail 3 6 2 3" xfId="35650"/>
    <cellStyle name="RowTitles-Detail 3 6 2 3 2" xfId="35651"/>
    <cellStyle name="RowTitles-Detail 3 6 2 3 2 2" xfId="35652"/>
    <cellStyle name="RowTitles-Detail 3 6 2 3 2 2 2" xfId="35653"/>
    <cellStyle name="RowTitles-Detail 3 6 2 3 2 3" xfId="35654"/>
    <cellStyle name="RowTitles-Detail 3 6 2 3 3" xfId="35655"/>
    <cellStyle name="RowTitles-Detail 3 6 2 3 3 2" xfId="35656"/>
    <cellStyle name="RowTitles-Detail 3 6 2 3 3 2 2" xfId="35657"/>
    <cellStyle name="RowTitles-Detail 3 6 2 3 4" xfId="35658"/>
    <cellStyle name="RowTitles-Detail 3 6 2 3 4 2" xfId="35659"/>
    <cellStyle name="RowTitles-Detail 3 6 2 3 5" xfId="35660"/>
    <cellStyle name="RowTitles-Detail 3 6 2 4" xfId="35661"/>
    <cellStyle name="RowTitles-Detail 3 6 2 4 2" xfId="35662"/>
    <cellStyle name="RowTitles-Detail 3 6 2 5" xfId="35663"/>
    <cellStyle name="RowTitles-Detail 3 6 2 5 2" xfId="35664"/>
    <cellStyle name="RowTitles-Detail 3 6 2 5 2 2" xfId="35665"/>
    <cellStyle name="RowTitles-Detail 3 6 2 5 3" xfId="35666"/>
    <cellStyle name="RowTitles-Detail 3 6 2 6" xfId="35667"/>
    <cellStyle name="RowTitles-Detail 3 6 2 6 2" xfId="35668"/>
    <cellStyle name="RowTitles-Detail 3 6 2 6 2 2" xfId="35669"/>
    <cellStyle name="RowTitles-Detail 3 6 2 7" xfId="35670"/>
    <cellStyle name="RowTitles-Detail 3 6 3" xfId="35671"/>
    <cellStyle name="RowTitles-Detail 3 6 3 2" xfId="35672"/>
    <cellStyle name="RowTitles-Detail 3 6 3 2 2" xfId="35673"/>
    <cellStyle name="RowTitles-Detail 3 6 3 2 2 2" xfId="35674"/>
    <cellStyle name="RowTitles-Detail 3 6 3 2 2 2 2" xfId="35675"/>
    <cellStyle name="RowTitles-Detail 3 6 3 2 2 3" xfId="35676"/>
    <cellStyle name="RowTitles-Detail 3 6 3 2 3" xfId="35677"/>
    <cellStyle name="RowTitles-Detail 3 6 3 2 3 2" xfId="35678"/>
    <cellStyle name="RowTitles-Detail 3 6 3 2 3 2 2" xfId="35679"/>
    <cellStyle name="RowTitles-Detail 3 6 3 2 4" xfId="35680"/>
    <cellStyle name="RowTitles-Detail 3 6 3 2 4 2" xfId="35681"/>
    <cellStyle name="RowTitles-Detail 3 6 3 2 5" xfId="35682"/>
    <cellStyle name="RowTitles-Detail 3 6 3 3" xfId="35683"/>
    <cellStyle name="RowTitles-Detail 3 6 3 3 2" xfId="35684"/>
    <cellStyle name="RowTitles-Detail 3 6 3 3 2 2" xfId="35685"/>
    <cellStyle name="RowTitles-Detail 3 6 3 3 2 2 2" xfId="35686"/>
    <cellStyle name="RowTitles-Detail 3 6 3 3 2 3" xfId="35687"/>
    <cellStyle name="RowTitles-Detail 3 6 3 3 3" xfId="35688"/>
    <cellStyle name="RowTitles-Detail 3 6 3 3 3 2" xfId="35689"/>
    <cellStyle name="RowTitles-Detail 3 6 3 3 3 2 2" xfId="35690"/>
    <cellStyle name="RowTitles-Detail 3 6 3 3 4" xfId="35691"/>
    <cellStyle name="RowTitles-Detail 3 6 3 3 4 2" xfId="35692"/>
    <cellStyle name="RowTitles-Detail 3 6 3 3 5" xfId="35693"/>
    <cellStyle name="RowTitles-Detail 3 6 3 4" xfId="35694"/>
    <cellStyle name="RowTitles-Detail 3 6 3 4 2" xfId="35695"/>
    <cellStyle name="RowTitles-Detail 3 6 3 5" xfId="35696"/>
    <cellStyle name="RowTitles-Detail 3 6 3 5 2" xfId="35697"/>
    <cellStyle name="RowTitles-Detail 3 6 3 5 2 2" xfId="35698"/>
    <cellStyle name="RowTitles-Detail 3 6 3 6" xfId="35699"/>
    <cellStyle name="RowTitles-Detail 3 6 3 6 2" xfId="35700"/>
    <cellStyle name="RowTitles-Detail 3 6 3 7" xfId="35701"/>
    <cellStyle name="RowTitles-Detail 3 6 4" xfId="35702"/>
    <cellStyle name="RowTitles-Detail 3 6 4 2" xfId="35703"/>
    <cellStyle name="RowTitles-Detail 3 6 4 2 2" xfId="35704"/>
    <cellStyle name="RowTitles-Detail 3 6 4 2 2 2" xfId="35705"/>
    <cellStyle name="RowTitles-Detail 3 6 4 2 2 2 2" xfId="35706"/>
    <cellStyle name="RowTitles-Detail 3 6 4 2 2 3" xfId="35707"/>
    <cellStyle name="RowTitles-Detail 3 6 4 2 3" xfId="35708"/>
    <cellStyle name="RowTitles-Detail 3 6 4 2 3 2" xfId="35709"/>
    <cellStyle name="RowTitles-Detail 3 6 4 2 3 2 2" xfId="35710"/>
    <cellStyle name="RowTitles-Detail 3 6 4 2 4" xfId="35711"/>
    <cellStyle name="RowTitles-Detail 3 6 4 2 4 2" xfId="35712"/>
    <cellStyle name="RowTitles-Detail 3 6 4 2 5" xfId="35713"/>
    <cellStyle name="RowTitles-Detail 3 6 4 3" xfId="35714"/>
    <cellStyle name="RowTitles-Detail 3 6 4 3 2" xfId="35715"/>
    <cellStyle name="RowTitles-Detail 3 6 4 3 2 2" xfId="35716"/>
    <cellStyle name="RowTitles-Detail 3 6 4 3 2 2 2" xfId="35717"/>
    <cellStyle name="RowTitles-Detail 3 6 4 3 2 3" xfId="35718"/>
    <cellStyle name="RowTitles-Detail 3 6 4 3 3" xfId="35719"/>
    <cellStyle name="RowTitles-Detail 3 6 4 3 3 2" xfId="35720"/>
    <cellStyle name="RowTitles-Detail 3 6 4 3 3 2 2" xfId="35721"/>
    <cellStyle name="RowTitles-Detail 3 6 4 3 4" xfId="35722"/>
    <cellStyle name="RowTitles-Detail 3 6 4 3 4 2" xfId="35723"/>
    <cellStyle name="RowTitles-Detail 3 6 4 3 5" xfId="35724"/>
    <cellStyle name="RowTitles-Detail 3 6 4 4" xfId="35725"/>
    <cellStyle name="RowTitles-Detail 3 6 4 4 2" xfId="35726"/>
    <cellStyle name="RowTitles-Detail 3 6 4 5" xfId="35727"/>
    <cellStyle name="RowTitles-Detail 3 6 4 5 2" xfId="35728"/>
    <cellStyle name="RowTitles-Detail 3 6 4 5 2 2" xfId="35729"/>
    <cellStyle name="RowTitles-Detail 3 6 4 5 3" xfId="35730"/>
    <cellStyle name="RowTitles-Detail 3 6 4 6" xfId="35731"/>
    <cellStyle name="RowTitles-Detail 3 6 4 6 2" xfId="35732"/>
    <cellStyle name="RowTitles-Detail 3 6 4 6 2 2" xfId="35733"/>
    <cellStyle name="RowTitles-Detail 3 6 4 7" xfId="35734"/>
    <cellStyle name="RowTitles-Detail 3 6 4 7 2" xfId="35735"/>
    <cellStyle name="RowTitles-Detail 3 6 4 8" xfId="35736"/>
    <cellStyle name="RowTitles-Detail 3 6 5" xfId="35737"/>
    <cellStyle name="RowTitles-Detail 3 6 5 2" xfId="35738"/>
    <cellStyle name="RowTitles-Detail 3 6 5 2 2" xfId="35739"/>
    <cellStyle name="RowTitles-Detail 3 6 5 2 2 2" xfId="35740"/>
    <cellStyle name="RowTitles-Detail 3 6 5 2 2 2 2" xfId="35741"/>
    <cellStyle name="RowTitles-Detail 3 6 5 2 2 3" xfId="35742"/>
    <cellStyle name="RowTitles-Detail 3 6 5 2 3" xfId="35743"/>
    <cellStyle name="RowTitles-Detail 3 6 5 2 3 2" xfId="35744"/>
    <cellStyle name="RowTitles-Detail 3 6 5 2 3 2 2" xfId="35745"/>
    <cellStyle name="RowTitles-Detail 3 6 5 2 4" xfId="35746"/>
    <cellStyle name="RowTitles-Detail 3 6 5 2 4 2" xfId="35747"/>
    <cellStyle name="RowTitles-Detail 3 6 5 2 5" xfId="35748"/>
    <cellStyle name="RowTitles-Detail 3 6 5 3" xfId="35749"/>
    <cellStyle name="RowTitles-Detail 3 6 5 3 2" xfId="35750"/>
    <cellStyle name="RowTitles-Detail 3 6 5 3 2 2" xfId="35751"/>
    <cellStyle name="RowTitles-Detail 3 6 5 3 2 2 2" xfId="35752"/>
    <cellStyle name="RowTitles-Detail 3 6 5 3 2 3" xfId="35753"/>
    <cellStyle name="RowTitles-Detail 3 6 5 3 3" xfId="35754"/>
    <cellStyle name="RowTitles-Detail 3 6 5 3 3 2" xfId="35755"/>
    <cellStyle name="RowTitles-Detail 3 6 5 3 3 2 2" xfId="35756"/>
    <cellStyle name="RowTitles-Detail 3 6 5 3 4" xfId="35757"/>
    <cellStyle name="RowTitles-Detail 3 6 5 3 4 2" xfId="35758"/>
    <cellStyle name="RowTitles-Detail 3 6 5 3 5" xfId="35759"/>
    <cellStyle name="RowTitles-Detail 3 6 5 4" xfId="35760"/>
    <cellStyle name="RowTitles-Detail 3 6 5 4 2" xfId="35761"/>
    <cellStyle name="RowTitles-Detail 3 6 5 4 2 2" xfId="35762"/>
    <cellStyle name="RowTitles-Detail 3 6 5 4 3" xfId="35763"/>
    <cellStyle name="RowTitles-Detail 3 6 5 5" xfId="35764"/>
    <cellStyle name="RowTitles-Detail 3 6 5 5 2" xfId="35765"/>
    <cellStyle name="RowTitles-Detail 3 6 5 5 2 2" xfId="35766"/>
    <cellStyle name="RowTitles-Detail 3 6 5 6" xfId="35767"/>
    <cellStyle name="RowTitles-Detail 3 6 5 6 2" xfId="35768"/>
    <cellStyle name="RowTitles-Detail 3 6 5 7" xfId="35769"/>
    <cellStyle name="RowTitles-Detail 3 6 6" xfId="35770"/>
    <cellStyle name="RowTitles-Detail 3 6 6 2" xfId="35771"/>
    <cellStyle name="RowTitles-Detail 3 6 6 2 2" xfId="35772"/>
    <cellStyle name="RowTitles-Detail 3 6 6 2 2 2" xfId="35773"/>
    <cellStyle name="RowTitles-Detail 3 6 6 2 2 2 2" xfId="35774"/>
    <cellStyle name="RowTitles-Detail 3 6 6 2 2 3" xfId="35775"/>
    <cellStyle name="RowTitles-Detail 3 6 6 2 3" xfId="35776"/>
    <cellStyle name="RowTitles-Detail 3 6 6 2 3 2" xfId="35777"/>
    <cellStyle name="RowTitles-Detail 3 6 6 2 3 2 2" xfId="35778"/>
    <cellStyle name="RowTitles-Detail 3 6 6 2 4" xfId="35779"/>
    <cellStyle name="RowTitles-Detail 3 6 6 2 4 2" xfId="35780"/>
    <cellStyle name="RowTitles-Detail 3 6 6 2 5" xfId="35781"/>
    <cellStyle name="RowTitles-Detail 3 6 6 3" xfId="35782"/>
    <cellStyle name="RowTitles-Detail 3 6 6 3 2" xfId="35783"/>
    <cellStyle name="RowTitles-Detail 3 6 6 3 2 2" xfId="35784"/>
    <cellStyle name="RowTitles-Detail 3 6 6 3 2 2 2" xfId="35785"/>
    <cellStyle name="RowTitles-Detail 3 6 6 3 2 3" xfId="35786"/>
    <cellStyle name="RowTitles-Detail 3 6 6 3 3" xfId="35787"/>
    <cellStyle name="RowTitles-Detail 3 6 6 3 3 2" xfId="35788"/>
    <cellStyle name="RowTitles-Detail 3 6 6 3 3 2 2" xfId="35789"/>
    <cellStyle name="RowTitles-Detail 3 6 6 3 4" xfId="35790"/>
    <cellStyle name="RowTitles-Detail 3 6 6 3 4 2" xfId="35791"/>
    <cellStyle name="RowTitles-Detail 3 6 6 3 5" xfId="35792"/>
    <cellStyle name="RowTitles-Detail 3 6 6 4" xfId="35793"/>
    <cellStyle name="RowTitles-Detail 3 6 6 4 2" xfId="35794"/>
    <cellStyle name="RowTitles-Detail 3 6 6 4 2 2" xfId="35795"/>
    <cellStyle name="RowTitles-Detail 3 6 6 4 3" xfId="35796"/>
    <cellStyle name="RowTitles-Detail 3 6 6 5" xfId="35797"/>
    <cellStyle name="RowTitles-Detail 3 6 6 5 2" xfId="35798"/>
    <cellStyle name="RowTitles-Detail 3 6 6 5 2 2" xfId="35799"/>
    <cellStyle name="RowTitles-Detail 3 6 6 6" xfId="35800"/>
    <cellStyle name="RowTitles-Detail 3 6 6 6 2" xfId="35801"/>
    <cellStyle name="RowTitles-Detail 3 6 6 7" xfId="35802"/>
    <cellStyle name="RowTitles-Detail 3 6 7" xfId="35803"/>
    <cellStyle name="RowTitles-Detail 3 6 7 2" xfId="35804"/>
    <cellStyle name="RowTitles-Detail 3 6 7 2 2" xfId="35805"/>
    <cellStyle name="RowTitles-Detail 3 6 7 2 2 2" xfId="35806"/>
    <cellStyle name="RowTitles-Detail 3 6 7 2 3" xfId="35807"/>
    <cellStyle name="RowTitles-Detail 3 6 7 3" xfId="35808"/>
    <cellStyle name="RowTitles-Detail 3 6 7 3 2" xfId="35809"/>
    <cellStyle name="RowTitles-Detail 3 6 7 3 2 2" xfId="35810"/>
    <cellStyle name="RowTitles-Detail 3 6 7 4" xfId="35811"/>
    <cellStyle name="RowTitles-Detail 3 6 7 4 2" xfId="35812"/>
    <cellStyle name="RowTitles-Detail 3 6 7 5" xfId="35813"/>
    <cellStyle name="RowTitles-Detail 3 6 8" xfId="35814"/>
    <cellStyle name="RowTitles-Detail 3 6 8 2" xfId="35815"/>
    <cellStyle name="RowTitles-Detail 3 6 9" xfId="35816"/>
    <cellStyle name="RowTitles-Detail 3 6 9 2" xfId="35817"/>
    <cellStyle name="RowTitles-Detail 3 6 9 2 2" xfId="35818"/>
    <cellStyle name="RowTitles-Detail 3 6_STUD aligned by INSTIT" xfId="35819"/>
    <cellStyle name="RowTitles-Detail 3 7" xfId="325"/>
    <cellStyle name="RowTitles-Detail 3 7 2" xfId="35820"/>
    <cellStyle name="RowTitles-Detail 3 7 2 2" xfId="35821"/>
    <cellStyle name="RowTitles-Detail 3 7 2 2 2" xfId="35822"/>
    <cellStyle name="RowTitles-Detail 3 7 2 2 2 2" xfId="35823"/>
    <cellStyle name="RowTitles-Detail 3 7 2 2 3" xfId="35824"/>
    <cellStyle name="RowTitles-Detail 3 7 2 3" xfId="35825"/>
    <cellStyle name="RowTitles-Detail 3 7 2 3 2" xfId="35826"/>
    <cellStyle name="RowTitles-Detail 3 7 2 3 2 2" xfId="35827"/>
    <cellStyle name="RowTitles-Detail 3 7 2 4" xfId="35828"/>
    <cellStyle name="RowTitles-Detail 3 7 2 4 2" xfId="35829"/>
    <cellStyle name="RowTitles-Detail 3 7 2 5" xfId="35830"/>
    <cellStyle name="RowTitles-Detail 3 7 3" xfId="35831"/>
    <cellStyle name="RowTitles-Detail 3 7 3 2" xfId="35832"/>
    <cellStyle name="RowTitles-Detail 3 7 3 2 2" xfId="35833"/>
    <cellStyle name="RowTitles-Detail 3 7 3 2 2 2" xfId="35834"/>
    <cellStyle name="RowTitles-Detail 3 7 3 2 3" xfId="35835"/>
    <cellStyle name="RowTitles-Detail 3 7 3 3" xfId="35836"/>
    <cellStyle name="RowTitles-Detail 3 7 3 3 2" xfId="35837"/>
    <cellStyle name="RowTitles-Detail 3 7 3 3 2 2" xfId="35838"/>
    <cellStyle name="RowTitles-Detail 3 7 3 4" xfId="35839"/>
    <cellStyle name="RowTitles-Detail 3 7 3 4 2" xfId="35840"/>
    <cellStyle name="RowTitles-Detail 3 7 3 5" xfId="35841"/>
    <cellStyle name="RowTitles-Detail 3 7 4" xfId="35842"/>
    <cellStyle name="RowTitles-Detail 3 7 4 2" xfId="35843"/>
    <cellStyle name="RowTitles-Detail 3 7 5" xfId="35844"/>
    <cellStyle name="RowTitles-Detail 3 7 5 2" xfId="35845"/>
    <cellStyle name="RowTitles-Detail 3 7 5 2 2" xfId="35846"/>
    <cellStyle name="RowTitles-Detail 3 7 5 3" xfId="35847"/>
    <cellStyle name="RowTitles-Detail 3 7 6" xfId="35848"/>
    <cellStyle name="RowTitles-Detail 3 7 6 2" xfId="35849"/>
    <cellStyle name="RowTitles-Detail 3 7 6 2 2" xfId="35850"/>
    <cellStyle name="RowTitles-Detail 3 7 7" xfId="35851"/>
    <cellStyle name="RowTitles-Detail 3 8" xfId="326"/>
    <cellStyle name="RowTitles-Detail 3 8 2" xfId="35852"/>
    <cellStyle name="RowTitles-Detail 3 8 2 2" xfId="35853"/>
    <cellStyle name="RowTitles-Detail 3 8 2 2 2" xfId="35854"/>
    <cellStyle name="RowTitles-Detail 3 8 2 2 2 2" xfId="35855"/>
    <cellStyle name="RowTitles-Detail 3 8 2 2 3" xfId="35856"/>
    <cellStyle name="RowTitles-Detail 3 8 2 3" xfId="35857"/>
    <cellStyle name="RowTitles-Detail 3 8 2 3 2" xfId="35858"/>
    <cellStyle name="RowTitles-Detail 3 8 2 3 2 2" xfId="35859"/>
    <cellStyle name="RowTitles-Detail 3 8 2 4" xfId="35860"/>
    <cellStyle name="RowTitles-Detail 3 8 2 4 2" xfId="35861"/>
    <cellStyle name="RowTitles-Detail 3 8 2 5" xfId="35862"/>
    <cellStyle name="RowTitles-Detail 3 8 3" xfId="35863"/>
    <cellStyle name="RowTitles-Detail 3 8 3 2" xfId="35864"/>
    <cellStyle name="RowTitles-Detail 3 8 3 2 2" xfId="35865"/>
    <cellStyle name="RowTitles-Detail 3 8 3 2 2 2" xfId="35866"/>
    <cellStyle name="RowTitles-Detail 3 8 3 2 3" xfId="35867"/>
    <cellStyle name="RowTitles-Detail 3 8 3 3" xfId="35868"/>
    <cellStyle name="RowTitles-Detail 3 8 3 3 2" xfId="35869"/>
    <cellStyle name="RowTitles-Detail 3 8 3 3 2 2" xfId="35870"/>
    <cellStyle name="RowTitles-Detail 3 8 3 4" xfId="35871"/>
    <cellStyle name="RowTitles-Detail 3 8 3 4 2" xfId="35872"/>
    <cellStyle name="RowTitles-Detail 3 8 3 5" xfId="35873"/>
    <cellStyle name="RowTitles-Detail 3 8 4" xfId="35874"/>
    <cellStyle name="RowTitles-Detail 3 8 4 2" xfId="35875"/>
    <cellStyle name="RowTitles-Detail 3 8 5" xfId="35876"/>
    <cellStyle name="RowTitles-Detail 3 8 5 2" xfId="35877"/>
    <cellStyle name="RowTitles-Detail 3 8 5 2 2" xfId="35878"/>
    <cellStyle name="RowTitles-Detail 3 8 6" xfId="35879"/>
    <cellStyle name="RowTitles-Detail 3 8 6 2" xfId="35880"/>
    <cellStyle name="RowTitles-Detail 3 8 7" xfId="35881"/>
    <cellStyle name="RowTitles-Detail 3 8 8" xfId="35882"/>
    <cellStyle name="RowTitles-Detail 3 9" xfId="327"/>
    <cellStyle name="RowTitles-Detail 3 9 2" xfId="35883"/>
    <cellStyle name="RowTitles-Detail 3 9 2 2" xfId="35884"/>
    <cellStyle name="RowTitles-Detail 3 9 2 2 2" xfId="35885"/>
    <cellStyle name="RowTitles-Detail 3 9 2 2 2 2" xfId="35886"/>
    <cellStyle name="RowTitles-Detail 3 9 2 2 3" xfId="35887"/>
    <cellStyle name="RowTitles-Detail 3 9 2 3" xfId="35888"/>
    <cellStyle name="RowTitles-Detail 3 9 2 3 2" xfId="35889"/>
    <cellStyle name="RowTitles-Detail 3 9 2 3 2 2" xfId="35890"/>
    <cellStyle name="RowTitles-Detail 3 9 2 4" xfId="35891"/>
    <cellStyle name="RowTitles-Detail 3 9 2 4 2" xfId="35892"/>
    <cellStyle name="RowTitles-Detail 3 9 2 5" xfId="35893"/>
    <cellStyle name="RowTitles-Detail 3 9 3" xfId="35894"/>
    <cellStyle name="RowTitles-Detail 3 9 3 2" xfId="35895"/>
    <cellStyle name="RowTitles-Detail 3 9 3 2 2" xfId="35896"/>
    <cellStyle name="RowTitles-Detail 3 9 3 2 2 2" xfId="35897"/>
    <cellStyle name="RowTitles-Detail 3 9 3 2 3" xfId="35898"/>
    <cellStyle name="RowTitles-Detail 3 9 3 3" xfId="35899"/>
    <cellStyle name="RowTitles-Detail 3 9 3 3 2" xfId="35900"/>
    <cellStyle name="RowTitles-Detail 3 9 3 3 2 2" xfId="35901"/>
    <cellStyle name="RowTitles-Detail 3 9 3 4" xfId="35902"/>
    <cellStyle name="RowTitles-Detail 3 9 3 4 2" xfId="35903"/>
    <cellStyle name="RowTitles-Detail 3 9 3 5" xfId="35904"/>
    <cellStyle name="RowTitles-Detail 3 9 4" xfId="35905"/>
    <cellStyle name="RowTitles-Detail 3 9 4 2" xfId="35906"/>
    <cellStyle name="RowTitles-Detail 3 9 5" xfId="35907"/>
    <cellStyle name="RowTitles-Detail 3 9 5 2" xfId="35908"/>
    <cellStyle name="RowTitles-Detail 3 9 5 2 2" xfId="35909"/>
    <cellStyle name="RowTitles-Detail 3 9 5 3" xfId="35910"/>
    <cellStyle name="RowTitles-Detail 3 9 6" xfId="35911"/>
    <cellStyle name="RowTitles-Detail 3 9 6 2" xfId="35912"/>
    <cellStyle name="RowTitles-Detail 3 9 6 2 2" xfId="35913"/>
    <cellStyle name="RowTitles-Detail 3 9 7" xfId="35914"/>
    <cellStyle name="RowTitles-Detail 3 9 7 2" xfId="35915"/>
    <cellStyle name="RowTitles-Detail 3 9 8" xfId="35916"/>
    <cellStyle name="RowTitles-Detail 3 9 9" xfId="35917"/>
    <cellStyle name="RowTitles-Detail 3_STUD aligned by INSTIT" xfId="35918"/>
    <cellStyle name="RowTitles-Detail 4" xfId="328"/>
    <cellStyle name="RowTitles-Detail 4 10" xfId="411"/>
    <cellStyle name="RowTitles-Detail 4 10 2" xfId="35919"/>
    <cellStyle name="RowTitles-Detail 4 10 2 2" xfId="35920"/>
    <cellStyle name="RowTitles-Detail 4 10 2 2 2" xfId="35921"/>
    <cellStyle name="RowTitles-Detail 4 10 2 2 2 2" xfId="35922"/>
    <cellStyle name="RowTitles-Detail 4 10 2 2 3" xfId="35923"/>
    <cellStyle name="RowTitles-Detail 4 10 2 3" xfId="35924"/>
    <cellStyle name="RowTitles-Detail 4 10 2 3 2" xfId="35925"/>
    <cellStyle name="RowTitles-Detail 4 10 2 3 2 2" xfId="35926"/>
    <cellStyle name="RowTitles-Detail 4 10 2 4" xfId="35927"/>
    <cellStyle name="RowTitles-Detail 4 10 2 4 2" xfId="35928"/>
    <cellStyle name="RowTitles-Detail 4 10 2 5" xfId="35929"/>
    <cellStyle name="RowTitles-Detail 4 10 3" xfId="35930"/>
    <cellStyle name="RowTitles-Detail 4 10 3 2" xfId="35931"/>
    <cellStyle name="RowTitles-Detail 4 10 3 2 2" xfId="35932"/>
    <cellStyle name="RowTitles-Detail 4 10 3 2 2 2" xfId="35933"/>
    <cellStyle name="RowTitles-Detail 4 10 3 2 3" xfId="35934"/>
    <cellStyle name="RowTitles-Detail 4 10 3 3" xfId="35935"/>
    <cellStyle name="RowTitles-Detail 4 10 3 3 2" xfId="35936"/>
    <cellStyle name="RowTitles-Detail 4 10 3 3 2 2" xfId="35937"/>
    <cellStyle name="RowTitles-Detail 4 10 3 4" xfId="35938"/>
    <cellStyle name="RowTitles-Detail 4 10 3 4 2" xfId="35939"/>
    <cellStyle name="RowTitles-Detail 4 10 3 5" xfId="35940"/>
    <cellStyle name="RowTitles-Detail 4 10 4" xfId="35941"/>
    <cellStyle name="RowTitles-Detail 4 10 4 2" xfId="35942"/>
    <cellStyle name="RowTitles-Detail 4 10 4 2 2" xfId="35943"/>
    <cellStyle name="RowTitles-Detail 4 10 4 3" xfId="35944"/>
    <cellStyle name="RowTitles-Detail 4 10 5" xfId="35945"/>
    <cellStyle name="RowTitles-Detail 4 10 5 2" xfId="35946"/>
    <cellStyle name="RowTitles-Detail 4 10 5 2 2" xfId="35947"/>
    <cellStyle name="RowTitles-Detail 4 10 6" xfId="35948"/>
    <cellStyle name="RowTitles-Detail 4 10 6 2" xfId="35949"/>
    <cellStyle name="RowTitles-Detail 4 10 7" xfId="35950"/>
    <cellStyle name="RowTitles-Detail 4 10 8" xfId="35951"/>
    <cellStyle name="RowTitles-Detail 4 11" xfId="35952"/>
    <cellStyle name="RowTitles-Detail 4 11 2" xfId="35953"/>
    <cellStyle name="RowTitles-Detail 4 11 2 2" xfId="35954"/>
    <cellStyle name="RowTitles-Detail 4 11 2 2 2" xfId="35955"/>
    <cellStyle name="RowTitles-Detail 4 11 2 2 2 2" xfId="35956"/>
    <cellStyle name="RowTitles-Detail 4 11 2 2 3" xfId="35957"/>
    <cellStyle name="RowTitles-Detail 4 11 2 3" xfId="35958"/>
    <cellStyle name="RowTitles-Detail 4 11 2 3 2" xfId="35959"/>
    <cellStyle name="RowTitles-Detail 4 11 2 3 2 2" xfId="35960"/>
    <cellStyle name="RowTitles-Detail 4 11 2 4" xfId="35961"/>
    <cellStyle name="RowTitles-Detail 4 11 2 4 2" xfId="35962"/>
    <cellStyle name="RowTitles-Detail 4 11 2 5" xfId="35963"/>
    <cellStyle name="RowTitles-Detail 4 11 3" xfId="35964"/>
    <cellStyle name="RowTitles-Detail 4 11 3 2" xfId="35965"/>
    <cellStyle name="RowTitles-Detail 4 11 3 2 2" xfId="35966"/>
    <cellStyle name="RowTitles-Detail 4 11 3 2 2 2" xfId="35967"/>
    <cellStyle name="RowTitles-Detail 4 11 3 2 3" xfId="35968"/>
    <cellStyle name="RowTitles-Detail 4 11 3 3" xfId="35969"/>
    <cellStyle name="RowTitles-Detail 4 11 3 3 2" xfId="35970"/>
    <cellStyle name="RowTitles-Detail 4 11 3 3 2 2" xfId="35971"/>
    <cellStyle name="RowTitles-Detail 4 11 3 4" xfId="35972"/>
    <cellStyle name="RowTitles-Detail 4 11 3 4 2" xfId="35973"/>
    <cellStyle name="RowTitles-Detail 4 11 3 5" xfId="35974"/>
    <cellStyle name="RowTitles-Detail 4 11 4" xfId="35975"/>
    <cellStyle name="RowTitles-Detail 4 11 4 2" xfId="35976"/>
    <cellStyle name="RowTitles-Detail 4 11 4 2 2" xfId="35977"/>
    <cellStyle name="RowTitles-Detail 4 11 4 3" xfId="35978"/>
    <cellStyle name="RowTitles-Detail 4 11 5" xfId="35979"/>
    <cellStyle name="RowTitles-Detail 4 11 5 2" xfId="35980"/>
    <cellStyle name="RowTitles-Detail 4 11 5 2 2" xfId="35981"/>
    <cellStyle name="RowTitles-Detail 4 11 6" xfId="35982"/>
    <cellStyle name="RowTitles-Detail 4 11 6 2" xfId="35983"/>
    <cellStyle name="RowTitles-Detail 4 11 7" xfId="35984"/>
    <cellStyle name="RowTitles-Detail 4 12" xfId="35985"/>
    <cellStyle name="RowTitles-Detail 4 12 2" xfId="35986"/>
    <cellStyle name="RowTitles-Detail 4 12 2 2" xfId="35987"/>
    <cellStyle name="RowTitles-Detail 4 12 2 2 2" xfId="35988"/>
    <cellStyle name="RowTitles-Detail 4 12 2 3" xfId="35989"/>
    <cellStyle name="RowTitles-Detail 4 12 3" xfId="35990"/>
    <cellStyle name="RowTitles-Detail 4 12 3 2" xfId="35991"/>
    <cellStyle name="RowTitles-Detail 4 12 3 2 2" xfId="35992"/>
    <cellStyle name="RowTitles-Detail 4 12 4" xfId="35993"/>
    <cellStyle name="RowTitles-Detail 4 12 4 2" xfId="35994"/>
    <cellStyle name="RowTitles-Detail 4 12 5" xfId="35995"/>
    <cellStyle name="RowTitles-Detail 4 13" xfId="35996"/>
    <cellStyle name="RowTitles-Detail 4 13 2" xfId="35997"/>
    <cellStyle name="RowTitles-Detail 4 13 2 2" xfId="35998"/>
    <cellStyle name="RowTitles-Detail 4 14" xfId="35999"/>
    <cellStyle name="RowTitles-Detail 4 14 2" xfId="36000"/>
    <cellStyle name="RowTitles-Detail 4 15" xfId="36001"/>
    <cellStyle name="RowTitles-Detail 4 15 2" xfId="36002"/>
    <cellStyle name="RowTitles-Detail 4 15 2 2" xfId="36003"/>
    <cellStyle name="RowTitles-Detail 4 16" xfId="36004"/>
    <cellStyle name="RowTitles-Detail 4 2" xfId="329"/>
    <cellStyle name="RowTitles-Detail 4 2 10" xfId="36005"/>
    <cellStyle name="RowTitles-Detail 4 2 10 2" xfId="36006"/>
    <cellStyle name="RowTitles-Detail 4 2 10 2 2" xfId="36007"/>
    <cellStyle name="RowTitles-Detail 4 2 10 2 2 2" xfId="36008"/>
    <cellStyle name="RowTitles-Detail 4 2 10 2 2 2 2" xfId="36009"/>
    <cellStyle name="RowTitles-Detail 4 2 10 2 2 3" xfId="36010"/>
    <cellStyle name="RowTitles-Detail 4 2 10 2 3" xfId="36011"/>
    <cellStyle name="RowTitles-Detail 4 2 10 2 3 2" xfId="36012"/>
    <cellStyle name="RowTitles-Detail 4 2 10 2 3 2 2" xfId="36013"/>
    <cellStyle name="RowTitles-Detail 4 2 10 2 4" xfId="36014"/>
    <cellStyle name="RowTitles-Detail 4 2 10 2 4 2" xfId="36015"/>
    <cellStyle name="RowTitles-Detail 4 2 10 2 5" xfId="36016"/>
    <cellStyle name="RowTitles-Detail 4 2 10 3" xfId="36017"/>
    <cellStyle name="RowTitles-Detail 4 2 10 3 2" xfId="36018"/>
    <cellStyle name="RowTitles-Detail 4 2 10 3 2 2" xfId="36019"/>
    <cellStyle name="RowTitles-Detail 4 2 10 3 2 2 2" xfId="36020"/>
    <cellStyle name="RowTitles-Detail 4 2 10 3 2 3" xfId="36021"/>
    <cellStyle name="RowTitles-Detail 4 2 10 3 3" xfId="36022"/>
    <cellStyle name="RowTitles-Detail 4 2 10 3 3 2" xfId="36023"/>
    <cellStyle name="RowTitles-Detail 4 2 10 3 3 2 2" xfId="36024"/>
    <cellStyle name="RowTitles-Detail 4 2 10 3 4" xfId="36025"/>
    <cellStyle name="RowTitles-Detail 4 2 10 3 4 2" xfId="36026"/>
    <cellStyle name="RowTitles-Detail 4 2 10 3 5" xfId="36027"/>
    <cellStyle name="RowTitles-Detail 4 2 10 4" xfId="36028"/>
    <cellStyle name="RowTitles-Detail 4 2 10 4 2" xfId="36029"/>
    <cellStyle name="RowTitles-Detail 4 2 10 4 2 2" xfId="36030"/>
    <cellStyle name="RowTitles-Detail 4 2 10 4 3" xfId="36031"/>
    <cellStyle name="RowTitles-Detail 4 2 10 5" xfId="36032"/>
    <cellStyle name="RowTitles-Detail 4 2 10 5 2" xfId="36033"/>
    <cellStyle name="RowTitles-Detail 4 2 10 5 2 2" xfId="36034"/>
    <cellStyle name="RowTitles-Detail 4 2 10 6" xfId="36035"/>
    <cellStyle name="RowTitles-Detail 4 2 10 6 2" xfId="36036"/>
    <cellStyle name="RowTitles-Detail 4 2 10 7" xfId="36037"/>
    <cellStyle name="RowTitles-Detail 4 2 11" xfId="36038"/>
    <cellStyle name="RowTitles-Detail 4 2 11 2" xfId="36039"/>
    <cellStyle name="RowTitles-Detail 4 2 11 2 2" xfId="36040"/>
    <cellStyle name="RowTitles-Detail 4 2 11 2 2 2" xfId="36041"/>
    <cellStyle name="RowTitles-Detail 4 2 11 2 3" xfId="36042"/>
    <cellStyle name="RowTitles-Detail 4 2 11 3" xfId="36043"/>
    <cellStyle name="RowTitles-Detail 4 2 11 3 2" xfId="36044"/>
    <cellStyle name="RowTitles-Detail 4 2 11 3 2 2" xfId="36045"/>
    <cellStyle name="RowTitles-Detail 4 2 11 4" xfId="36046"/>
    <cellStyle name="RowTitles-Detail 4 2 11 4 2" xfId="36047"/>
    <cellStyle name="RowTitles-Detail 4 2 11 5" xfId="36048"/>
    <cellStyle name="RowTitles-Detail 4 2 12" xfId="36049"/>
    <cellStyle name="RowTitles-Detail 4 2 12 2" xfId="36050"/>
    <cellStyle name="RowTitles-Detail 4 2 13" xfId="36051"/>
    <cellStyle name="RowTitles-Detail 4 2 13 2" xfId="36052"/>
    <cellStyle name="RowTitles-Detail 4 2 13 2 2" xfId="36053"/>
    <cellStyle name="RowTitles-Detail 4 2 14" xfId="36054"/>
    <cellStyle name="RowTitles-Detail 4 2 2" xfId="915"/>
    <cellStyle name="RowTitles-Detail 4 2 2 10" xfId="36055"/>
    <cellStyle name="RowTitles-Detail 4 2 2 10 2" xfId="36056"/>
    <cellStyle name="RowTitles-Detail 4 2 2 10 2 2" xfId="36057"/>
    <cellStyle name="RowTitles-Detail 4 2 2 10 2 2 2" xfId="36058"/>
    <cellStyle name="RowTitles-Detail 4 2 2 10 2 3" xfId="36059"/>
    <cellStyle name="RowTitles-Detail 4 2 2 10 3" xfId="36060"/>
    <cellStyle name="RowTitles-Detail 4 2 2 10 3 2" xfId="36061"/>
    <cellStyle name="RowTitles-Detail 4 2 2 10 3 2 2" xfId="36062"/>
    <cellStyle name="RowTitles-Detail 4 2 2 10 4" xfId="36063"/>
    <cellStyle name="RowTitles-Detail 4 2 2 10 4 2" xfId="36064"/>
    <cellStyle name="RowTitles-Detail 4 2 2 10 5" xfId="36065"/>
    <cellStyle name="RowTitles-Detail 4 2 2 11" xfId="36066"/>
    <cellStyle name="RowTitles-Detail 4 2 2 11 2" xfId="36067"/>
    <cellStyle name="RowTitles-Detail 4 2 2 12" xfId="36068"/>
    <cellStyle name="RowTitles-Detail 4 2 2 12 2" xfId="36069"/>
    <cellStyle name="RowTitles-Detail 4 2 2 12 2 2" xfId="36070"/>
    <cellStyle name="RowTitles-Detail 4 2 2 13" xfId="36071"/>
    <cellStyle name="RowTitles-Detail 4 2 2 2" xfId="916"/>
    <cellStyle name="RowTitles-Detail 4 2 2 2 10" xfId="36072"/>
    <cellStyle name="RowTitles-Detail 4 2 2 2 2" xfId="917"/>
    <cellStyle name="RowTitles-Detail 4 2 2 2 2 2" xfId="36073"/>
    <cellStyle name="RowTitles-Detail 4 2 2 2 2 2 2" xfId="36074"/>
    <cellStyle name="RowTitles-Detail 4 2 2 2 2 2 2 2" xfId="36075"/>
    <cellStyle name="RowTitles-Detail 4 2 2 2 2 2 2 2 2" xfId="36076"/>
    <cellStyle name="RowTitles-Detail 4 2 2 2 2 2 2 3" xfId="36077"/>
    <cellStyle name="RowTitles-Detail 4 2 2 2 2 2 3" xfId="36078"/>
    <cellStyle name="RowTitles-Detail 4 2 2 2 2 2 3 2" xfId="36079"/>
    <cellStyle name="RowTitles-Detail 4 2 2 2 2 2 3 2 2" xfId="36080"/>
    <cellStyle name="RowTitles-Detail 4 2 2 2 2 2 4" xfId="36081"/>
    <cellStyle name="RowTitles-Detail 4 2 2 2 2 2 4 2" xfId="36082"/>
    <cellStyle name="RowTitles-Detail 4 2 2 2 2 2 5" xfId="36083"/>
    <cellStyle name="RowTitles-Detail 4 2 2 2 2 3" xfId="36084"/>
    <cellStyle name="RowTitles-Detail 4 2 2 2 2 3 2" xfId="36085"/>
    <cellStyle name="RowTitles-Detail 4 2 2 2 2 3 2 2" xfId="36086"/>
    <cellStyle name="RowTitles-Detail 4 2 2 2 2 3 2 2 2" xfId="36087"/>
    <cellStyle name="RowTitles-Detail 4 2 2 2 2 3 2 3" xfId="36088"/>
    <cellStyle name="RowTitles-Detail 4 2 2 2 2 3 3" xfId="36089"/>
    <cellStyle name="RowTitles-Detail 4 2 2 2 2 3 3 2" xfId="36090"/>
    <cellStyle name="RowTitles-Detail 4 2 2 2 2 3 3 2 2" xfId="36091"/>
    <cellStyle name="RowTitles-Detail 4 2 2 2 2 3 4" xfId="36092"/>
    <cellStyle name="RowTitles-Detail 4 2 2 2 2 3 4 2" xfId="36093"/>
    <cellStyle name="RowTitles-Detail 4 2 2 2 2 3 5" xfId="36094"/>
    <cellStyle name="RowTitles-Detail 4 2 2 2 2 4" xfId="36095"/>
    <cellStyle name="RowTitles-Detail 4 2 2 2 2 4 2" xfId="36096"/>
    <cellStyle name="RowTitles-Detail 4 2 2 2 2 5" xfId="36097"/>
    <cellStyle name="RowTitles-Detail 4 2 2 2 2 5 2" xfId="36098"/>
    <cellStyle name="RowTitles-Detail 4 2 2 2 2 5 2 2" xfId="36099"/>
    <cellStyle name="RowTitles-Detail 4 2 2 2 2 6" xfId="36100"/>
    <cellStyle name="RowTitles-Detail 4 2 2 2 3" xfId="36101"/>
    <cellStyle name="RowTitles-Detail 4 2 2 2 3 2" xfId="36102"/>
    <cellStyle name="RowTitles-Detail 4 2 2 2 3 2 2" xfId="36103"/>
    <cellStyle name="RowTitles-Detail 4 2 2 2 3 2 2 2" xfId="36104"/>
    <cellStyle name="RowTitles-Detail 4 2 2 2 3 2 2 2 2" xfId="36105"/>
    <cellStyle name="RowTitles-Detail 4 2 2 2 3 2 2 3" xfId="36106"/>
    <cellStyle name="RowTitles-Detail 4 2 2 2 3 2 3" xfId="36107"/>
    <cellStyle name="RowTitles-Detail 4 2 2 2 3 2 3 2" xfId="36108"/>
    <cellStyle name="RowTitles-Detail 4 2 2 2 3 2 3 2 2" xfId="36109"/>
    <cellStyle name="RowTitles-Detail 4 2 2 2 3 2 4" xfId="36110"/>
    <cellStyle name="RowTitles-Detail 4 2 2 2 3 2 4 2" xfId="36111"/>
    <cellStyle name="RowTitles-Detail 4 2 2 2 3 2 5" xfId="36112"/>
    <cellStyle name="RowTitles-Detail 4 2 2 2 3 3" xfId="36113"/>
    <cellStyle name="RowTitles-Detail 4 2 2 2 3 3 2" xfId="36114"/>
    <cellStyle name="RowTitles-Detail 4 2 2 2 3 3 2 2" xfId="36115"/>
    <cellStyle name="RowTitles-Detail 4 2 2 2 3 3 2 2 2" xfId="36116"/>
    <cellStyle name="RowTitles-Detail 4 2 2 2 3 3 2 3" xfId="36117"/>
    <cellStyle name="RowTitles-Detail 4 2 2 2 3 3 3" xfId="36118"/>
    <cellStyle name="RowTitles-Detail 4 2 2 2 3 3 3 2" xfId="36119"/>
    <cellStyle name="RowTitles-Detail 4 2 2 2 3 3 3 2 2" xfId="36120"/>
    <cellStyle name="RowTitles-Detail 4 2 2 2 3 3 4" xfId="36121"/>
    <cellStyle name="RowTitles-Detail 4 2 2 2 3 3 4 2" xfId="36122"/>
    <cellStyle name="RowTitles-Detail 4 2 2 2 3 3 5" xfId="36123"/>
    <cellStyle name="RowTitles-Detail 4 2 2 2 3 4" xfId="36124"/>
    <cellStyle name="RowTitles-Detail 4 2 2 2 3 4 2" xfId="36125"/>
    <cellStyle name="RowTitles-Detail 4 2 2 2 3 5" xfId="36126"/>
    <cellStyle name="RowTitles-Detail 4 2 2 2 3 5 2" xfId="36127"/>
    <cellStyle name="RowTitles-Detail 4 2 2 2 3 5 2 2" xfId="36128"/>
    <cellStyle name="RowTitles-Detail 4 2 2 2 3 5 3" xfId="36129"/>
    <cellStyle name="RowTitles-Detail 4 2 2 2 3 6" xfId="36130"/>
    <cellStyle name="RowTitles-Detail 4 2 2 2 3 6 2" xfId="36131"/>
    <cellStyle name="RowTitles-Detail 4 2 2 2 3 6 2 2" xfId="36132"/>
    <cellStyle name="RowTitles-Detail 4 2 2 2 3 7" xfId="36133"/>
    <cellStyle name="RowTitles-Detail 4 2 2 2 3 7 2" xfId="36134"/>
    <cellStyle name="RowTitles-Detail 4 2 2 2 3 8" xfId="36135"/>
    <cellStyle name="RowTitles-Detail 4 2 2 2 4" xfId="36136"/>
    <cellStyle name="RowTitles-Detail 4 2 2 2 4 2" xfId="36137"/>
    <cellStyle name="RowTitles-Detail 4 2 2 2 4 2 2" xfId="36138"/>
    <cellStyle name="RowTitles-Detail 4 2 2 2 4 2 2 2" xfId="36139"/>
    <cellStyle name="RowTitles-Detail 4 2 2 2 4 2 2 2 2" xfId="36140"/>
    <cellStyle name="RowTitles-Detail 4 2 2 2 4 2 2 3" xfId="36141"/>
    <cellStyle name="RowTitles-Detail 4 2 2 2 4 2 3" xfId="36142"/>
    <cellStyle name="RowTitles-Detail 4 2 2 2 4 2 3 2" xfId="36143"/>
    <cellStyle name="RowTitles-Detail 4 2 2 2 4 2 3 2 2" xfId="36144"/>
    <cellStyle name="RowTitles-Detail 4 2 2 2 4 2 4" xfId="36145"/>
    <cellStyle name="RowTitles-Detail 4 2 2 2 4 2 4 2" xfId="36146"/>
    <cellStyle name="RowTitles-Detail 4 2 2 2 4 2 5" xfId="36147"/>
    <cellStyle name="RowTitles-Detail 4 2 2 2 4 3" xfId="36148"/>
    <cellStyle name="RowTitles-Detail 4 2 2 2 4 3 2" xfId="36149"/>
    <cellStyle name="RowTitles-Detail 4 2 2 2 4 3 2 2" xfId="36150"/>
    <cellStyle name="RowTitles-Detail 4 2 2 2 4 3 2 2 2" xfId="36151"/>
    <cellStyle name="RowTitles-Detail 4 2 2 2 4 3 2 3" xfId="36152"/>
    <cellStyle name="RowTitles-Detail 4 2 2 2 4 3 3" xfId="36153"/>
    <cellStyle name="RowTitles-Detail 4 2 2 2 4 3 3 2" xfId="36154"/>
    <cellStyle name="RowTitles-Detail 4 2 2 2 4 3 3 2 2" xfId="36155"/>
    <cellStyle name="RowTitles-Detail 4 2 2 2 4 3 4" xfId="36156"/>
    <cellStyle name="RowTitles-Detail 4 2 2 2 4 3 4 2" xfId="36157"/>
    <cellStyle name="RowTitles-Detail 4 2 2 2 4 3 5" xfId="36158"/>
    <cellStyle name="RowTitles-Detail 4 2 2 2 4 4" xfId="36159"/>
    <cellStyle name="RowTitles-Detail 4 2 2 2 4 4 2" xfId="36160"/>
    <cellStyle name="RowTitles-Detail 4 2 2 2 4 4 2 2" xfId="36161"/>
    <cellStyle name="RowTitles-Detail 4 2 2 2 4 4 3" xfId="36162"/>
    <cellStyle name="RowTitles-Detail 4 2 2 2 4 5" xfId="36163"/>
    <cellStyle name="RowTitles-Detail 4 2 2 2 4 5 2" xfId="36164"/>
    <cellStyle name="RowTitles-Detail 4 2 2 2 4 5 2 2" xfId="36165"/>
    <cellStyle name="RowTitles-Detail 4 2 2 2 4 6" xfId="36166"/>
    <cellStyle name="RowTitles-Detail 4 2 2 2 4 6 2" xfId="36167"/>
    <cellStyle name="RowTitles-Detail 4 2 2 2 4 7" xfId="36168"/>
    <cellStyle name="RowTitles-Detail 4 2 2 2 5" xfId="36169"/>
    <cellStyle name="RowTitles-Detail 4 2 2 2 5 2" xfId="36170"/>
    <cellStyle name="RowTitles-Detail 4 2 2 2 5 2 2" xfId="36171"/>
    <cellStyle name="RowTitles-Detail 4 2 2 2 5 2 2 2" xfId="36172"/>
    <cellStyle name="RowTitles-Detail 4 2 2 2 5 2 2 2 2" xfId="36173"/>
    <cellStyle name="RowTitles-Detail 4 2 2 2 5 2 2 3" xfId="36174"/>
    <cellStyle name="RowTitles-Detail 4 2 2 2 5 2 3" xfId="36175"/>
    <cellStyle name="RowTitles-Detail 4 2 2 2 5 2 3 2" xfId="36176"/>
    <cellStyle name="RowTitles-Detail 4 2 2 2 5 2 3 2 2" xfId="36177"/>
    <cellStyle name="RowTitles-Detail 4 2 2 2 5 2 4" xfId="36178"/>
    <cellStyle name="RowTitles-Detail 4 2 2 2 5 2 4 2" xfId="36179"/>
    <cellStyle name="RowTitles-Detail 4 2 2 2 5 2 5" xfId="36180"/>
    <cellStyle name="RowTitles-Detail 4 2 2 2 5 3" xfId="36181"/>
    <cellStyle name="RowTitles-Detail 4 2 2 2 5 3 2" xfId="36182"/>
    <cellStyle name="RowTitles-Detail 4 2 2 2 5 3 2 2" xfId="36183"/>
    <cellStyle name="RowTitles-Detail 4 2 2 2 5 3 2 2 2" xfId="36184"/>
    <cellStyle name="RowTitles-Detail 4 2 2 2 5 3 2 3" xfId="36185"/>
    <cellStyle name="RowTitles-Detail 4 2 2 2 5 3 3" xfId="36186"/>
    <cellStyle name="RowTitles-Detail 4 2 2 2 5 3 3 2" xfId="36187"/>
    <cellStyle name="RowTitles-Detail 4 2 2 2 5 3 3 2 2" xfId="36188"/>
    <cellStyle name="RowTitles-Detail 4 2 2 2 5 3 4" xfId="36189"/>
    <cellStyle name="RowTitles-Detail 4 2 2 2 5 3 4 2" xfId="36190"/>
    <cellStyle name="RowTitles-Detail 4 2 2 2 5 3 5" xfId="36191"/>
    <cellStyle name="RowTitles-Detail 4 2 2 2 5 4" xfId="36192"/>
    <cellStyle name="RowTitles-Detail 4 2 2 2 5 4 2" xfId="36193"/>
    <cellStyle name="RowTitles-Detail 4 2 2 2 5 4 2 2" xfId="36194"/>
    <cellStyle name="RowTitles-Detail 4 2 2 2 5 4 3" xfId="36195"/>
    <cellStyle name="RowTitles-Detail 4 2 2 2 5 5" xfId="36196"/>
    <cellStyle name="RowTitles-Detail 4 2 2 2 5 5 2" xfId="36197"/>
    <cellStyle name="RowTitles-Detail 4 2 2 2 5 5 2 2" xfId="36198"/>
    <cellStyle name="RowTitles-Detail 4 2 2 2 5 6" xfId="36199"/>
    <cellStyle name="RowTitles-Detail 4 2 2 2 5 6 2" xfId="36200"/>
    <cellStyle name="RowTitles-Detail 4 2 2 2 5 7" xfId="36201"/>
    <cellStyle name="RowTitles-Detail 4 2 2 2 6" xfId="36202"/>
    <cellStyle name="RowTitles-Detail 4 2 2 2 6 2" xfId="36203"/>
    <cellStyle name="RowTitles-Detail 4 2 2 2 6 2 2" xfId="36204"/>
    <cellStyle name="RowTitles-Detail 4 2 2 2 6 2 2 2" xfId="36205"/>
    <cellStyle name="RowTitles-Detail 4 2 2 2 6 2 2 2 2" xfId="36206"/>
    <cellStyle name="RowTitles-Detail 4 2 2 2 6 2 2 3" xfId="36207"/>
    <cellStyle name="RowTitles-Detail 4 2 2 2 6 2 3" xfId="36208"/>
    <cellStyle name="RowTitles-Detail 4 2 2 2 6 2 3 2" xfId="36209"/>
    <cellStyle name="RowTitles-Detail 4 2 2 2 6 2 3 2 2" xfId="36210"/>
    <cellStyle name="RowTitles-Detail 4 2 2 2 6 2 4" xfId="36211"/>
    <cellStyle name="RowTitles-Detail 4 2 2 2 6 2 4 2" xfId="36212"/>
    <cellStyle name="RowTitles-Detail 4 2 2 2 6 2 5" xfId="36213"/>
    <cellStyle name="RowTitles-Detail 4 2 2 2 6 3" xfId="36214"/>
    <cellStyle name="RowTitles-Detail 4 2 2 2 6 3 2" xfId="36215"/>
    <cellStyle name="RowTitles-Detail 4 2 2 2 6 3 2 2" xfId="36216"/>
    <cellStyle name="RowTitles-Detail 4 2 2 2 6 3 2 2 2" xfId="36217"/>
    <cellStyle name="RowTitles-Detail 4 2 2 2 6 3 2 3" xfId="36218"/>
    <cellStyle name="RowTitles-Detail 4 2 2 2 6 3 3" xfId="36219"/>
    <cellStyle name="RowTitles-Detail 4 2 2 2 6 3 3 2" xfId="36220"/>
    <cellStyle name="RowTitles-Detail 4 2 2 2 6 3 3 2 2" xfId="36221"/>
    <cellStyle name="RowTitles-Detail 4 2 2 2 6 3 4" xfId="36222"/>
    <cellStyle name="RowTitles-Detail 4 2 2 2 6 3 4 2" xfId="36223"/>
    <cellStyle name="RowTitles-Detail 4 2 2 2 6 3 5" xfId="36224"/>
    <cellStyle name="RowTitles-Detail 4 2 2 2 6 4" xfId="36225"/>
    <cellStyle name="RowTitles-Detail 4 2 2 2 6 4 2" xfId="36226"/>
    <cellStyle name="RowTitles-Detail 4 2 2 2 6 4 2 2" xfId="36227"/>
    <cellStyle name="RowTitles-Detail 4 2 2 2 6 4 3" xfId="36228"/>
    <cellStyle name="RowTitles-Detail 4 2 2 2 6 5" xfId="36229"/>
    <cellStyle name="RowTitles-Detail 4 2 2 2 6 5 2" xfId="36230"/>
    <cellStyle name="RowTitles-Detail 4 2 2 2 6 5 2 2" xfId="36231"/>
    <cellStyle name="RowTitles-Detail 4 2 2 2 6 6" xfId="36232"/>
    <cellStyle name="RowTitles-Detail 4 2 2 2 6 6 2" xfId="36233"/>
    <cellStyle name="RowTitles-Detail 4 2 2 2 6 7" xfId="36234"/>
    <cellStyle name="RowTitles-Detail 4 2 2 2 7" xfId="36235"/>
    <cellStyle name="RowTitles-Detail 4 2 2 2 7 2" xfId="36236"/>
    <cellStyle name="RowTitles-Detail 4 2 2 2 7 2 2" xfId="36237"/>
    <cellStyle name="RowTitles-Detail 4 2 2 2 7 2 2 2" xfId="36238"/>
    <cellStyle name="RowTitles-Detail 4 2 2 2 7 2 3" xfId="36239"/>
    <cellStyle name="RowTitles-Detail 4 2 2 2 7 3" xfId="36240"/>
    <cellStyle name="RowTitles-Detail 4 2 2 2 7 3 2" xfId="36241"/>
    <cellStyle name="RowTitles-Detail 4 2 2 2 7 3 2 2" xfId="36242"/>
    <cellStyle name="RowTitles-Detail 4 2 2 2 7 4" xfId="36243"/>
    <cellStyle name="RowTitles-Detail 4 2 2 2 7 4 2" xfId="36244"/>
    <cellStyle name="RowTitles-Detail 4 2 2 2 7 5" xfId="36245"/>
    <cellStyle name="RowTitles-Detail 4 2 2 2 8" xfId="36246"/>
    <cellStyle name="RowTitles-Detail 4 2 2 2 8 2" xfId="36247"/>
    <cellStyle name="RowTitles-Detail 4 2 2 2 9" xfId="36248"/>
    <cellStyle name="RowTitles-Detail 4 2 2 2 9 2" xfId="36249"/>
    <cellStyle name="RowTitles-Detail 4 2 2 2 9 2 2" xfId="36250"/>
    <cellStyle name="RowTitles-Detail 4 2 2 2_STUD aligned by INSTIT" xfId="36251"/>
    <cellStyle name="RowTitles-Detail 4 2 2 3" xfId="918"/>
    <cellStyle name="RowTitles-Detail 4 2 2 3 10" xfId="36252"/>
    <cellStyle name="RowTitles-Detail 4 2 2 3 2" xfId="919"/>
    <cellStyle name="RowTitles-Detail 4 2 2 3 2 2" xfId="36253"/>
    <cellStyle name="RowTitles-Detail 4 2 2 3 2 2 2" xfId="36254"/>
    <cellStyle name="RowTitles-Detail 4 2 2 3 2 2 2 2" xfId="36255"/>
    <cellStyle name="RowTitles-Detail 4 2 2 3 2 2 2 2 2" xfId="36256"/>
    <cellStyle name="RowTitles-Detail 4 2 2 3 2 2 2 3" xfId="36257"/>
    <cellStyle name="RowTitles-Detail 4 2 2 3 2 2 3" xfId="36258"/>
    <cellStyle name="RowTitles-Detail 4 2 2 3 2 2 3 2" xfId="36259"/>
    <cellStyle name="RowTitles-Detail 4 2 2 3 2 2 3 2 2" xfId="36260"/>
    <cellStyle name="RowTitles-Detail 4 2 2 3 2 2 4" xfId="36261"/>
    <cellStyle name="RowTitles-Detail 4 2 2 3 2 2 4 2" xfId="36262"/>
    <cellStyle name="RowTitles-Detail 4 2 2 3 2 2 5" xfId="36263"/>
    <cellStyle name="RowTitles-Detail 4 2 2 3 2 3" xfId="36264"/>
    <cellStyle name="RowTitles-Detail 4 2 2 3 2 3 2" xfId="36265"/>
    <cellStyle name="RowTitles-Detail 4 2 2 3 2 3 2 2" xfId="36266"/>
    <cellStyle name="RowTitles-Detail 4 2 2 3 2 3 2 2 2" xfId="36267"/>
    <cellStyle name="RowTitles-Detail 4 2 2 3 2 3 2 3" xfId="36268"/>
    <cellStyle name="RowTitles-Detail 4 2 2 3 2 3 3" xfId="36269"/>
    <cellStyle name="RowTitles-Detail 4 2 2 3 2 3 3 2" xfId="36270"/>
    <cellStyle name="RowTitles-Detail 4 2 2 3 2 3 3 2 2" xfId="36271"/>
    <cellStyle name="RowTitles-Detail 4 2 2 3 2 3 4" xfId="36272"/>
    <cellStyle name="RowTitles-Detail 4 2 2 3 2 3 4 2" xfId="36273"/>
    <cellStyle name="RowTitles-Detail 4 2 2 3 2 3 5" xfId="36274"/>
    <cellStyle name="RowTitles-Detail 4 2 2 3 2 4" xfId="36275"/>
    <cellStyle name="RowTitles-Detail 4 2 2 3 2 4 2" xfId="36276"/>
    <cellStyle name="RowTitles-Detail 4 2 2 3 2 5" xfId="36277"/>
    <cellStyle name="RowTitles-Detail 4 2 2 3 2 5 2" xfId="36278"/>
    <cellStyle name="RowTitles-Detail 4 2 2 3 2 5 2 2" xfId="36279"/>
    <cellStyle name="RowTitles-Detail 4 2 2 3 2 5 3" xfId="36280"/>
    <cellStyle name="RowTitles-Detail 4 2 2 3 2 6" xfId="36281"/>
    <cellStyle name="RowTitles-Detail 4 2 2 3 2 6 2" xfId="36282"/>
    <cellStyle name="RowTitles-Detail 4 2 2 3 2 6 2 2" xfId="36283"/>
    <cellStyle name="RowTitles-Detail 4 2 2 3 2 7" xfId="36284"/>
    <cellStyle name="RowTitles-Detail 4 2 2 3 2 7 2" xfId="36285"/>
    <cellStyle name="RowTitles-Detail 4 2 2 3 2 8" xfId="36286"/>
    <cellStyle name="RowTitles-Detail 4 2 2 3 2 9" xfId="36287"/>
    <cellStyle name="RowTitles-Detail 4 2 2 3 3" xfId="36288"/>
    <cellStyle name="RowTitles-Detail 4 2 2 3 3 2" xfId="36289"/>
    <cellStyle name="RowTitles-Detail 4 2 2 3 3 2 2" xfId="36290"/>
    <cellStyle name="RowTitles-Detail 4 2 2 3 3 2 2 2" xfId="36291"/>
    <cellStyle name="RowTitles-Detail 4 2 2 3 3 2 2 2 2" xfId="36292"/>
    <cellStyle name="RowTitles-Detail 4 2 2 3 3 2 2 3" xfId="36293"/>
    <cellStyle name="RowTitles-Detail 4 2 2 3 3 2 3" xfId="36294"/>
    <cellStyle name="RowTitles-Detail 4 2 2 3 3 2 3 2" xfId="36295"/>
    <cellStyle name="RowTitles-Detail 4 2 2 3 3 2 3 2 2" xfId="36296"/>
    <cellStyle name="RowTitles-Detail 4 2 2 3 3 2 4" xfId="36297"/>
    <cellStyle name="RowTitles-Detail 4 2 2 3 3 2 4 2" xfId="36298"/>
    <cellStyle name="RowTitles-Detail 4 2 2 3 3 2 5" xfId="36299"/>
    <cellStyle name="RowTitles-Detail 4 2 2 3 3 3" xfId="36300"/>
    <cellStyle name="RowTitles-Detail 4 2 2 3 3 3 2" xfId="36301"/>
    <cellStyle name="RowTitles-Detail 4 2 2 3 3 3 2 2" xfId="36302"/>
    <cellStyle name="RowTitles-Detail 4 2 2 3 3 3 2 2 2" xfId="36303"/>
    <cellStyle name="RowTitles-Detail 4 2 2 3 3 3 2 3" xfId="36304"/>
    <cellStyle name="RowTitles-Detail 4 2 2 3 3 3 3" xfId="36305"/>
    <cellStyle name="RowTitles-Detail 4 2 2 3 3 3 3 2" xfId="36306"/>
    <cellStyle name="RowTitles-Detail 4 2 2 3 3 3 3 2 2" xfId="36307"/>
    <cellStyle name="RowTitles-Detail 4 2 2 3 3 3 4" xfId="36308"/>
    <cellStyle name="RowTitles-Detail 4 2 2 3 3 3 4 2" xfId="36309"/>
    <cellStyle name="RowTitles-Detail 4 2 2 3 3 3 5" xfId="36310"/>
    <cellStyle name="RowTitles-Detail 4 2 2 3 3 4" xfId="36311"/>
    <cellStyle name="RowTitles-Detail 4 2 2 3 3 4 2" xfId="36312"/>
    <cellStyle name="RowTitles-Detail 4 2 2 3 3 5" xfId="36313"/>
    <cellStyle name="RowTitles-Detail 4 2 2 3 3 5 2" xfId="36314"/>
    <cellStyle name="RowTitles-Detail 4 2 2 3 3 5 2 2" xfId="36315"/>
    <cellStyle name="RowTitles-Detail 4 2 2 3 4" xfId="36316"/>
    <cellStyle name="RowTitles-Detail 4 2 2 3 4 2" xfId="36317"/>
    <cellStyle name="RowTitles-Detail 4 2 2 3 4 2 2" xfId="36318"/>
    <cellStyle name="RowTitles-Detail 4 2 2 3 4 2 2 2" xfId="36319"/>
    <cellStyle name="RowTitles-Detail 4 2 2 3 4 2 2 2 2" xfId="36320"/>
    <cellStyle name="RowTitles-Detail 4 2 2 3 4 2 2 3" xfId="36321"/>
    <cellStyle name="RowTitles-Detail 4 2 2 3 4 2 3" xfId="36322"/>
    <cellStyle name="RowTitles-Detail 4 2 2 3 4 2 3 2" xfId="36323"/>
    <cellStyle name="RowTitles-Detail 4 2 2 3 4 2 3 2 2" xfId="36324"/>
    <cellStyle name="RowTitles-Detail 4 2 2 3 4 2 4" xfId="36325"/>
    <cellStyle name="RowTitles-Detail 4 2 2 3 4 2 4 2" xfId="36326"/>
    <cellStyle name="RowTitles-Detail 4 2 2 3 4 2 5" xfId="36327"/>
    <cellStyle name="RowTitles-Detail 4 2 2 3 4 3" xfId="36328"/>
    <cellStyle name="RowTitles-Detail 4 2 2 3 4 3 2" xfId="36329"/>
    <cellStyle name="RowTitles-Detail 4 2 2 3 4 3 2 2" xfId="36330"/>
    <cellStyle name="RowTitles-Detail 4 2 2 3 4 3 2 2 2" xfId="36331"/>
    <cellStyle name="RowTitles-Detail 4 2 2 3 4 3 2 3" xfId="36332"/>
    <cellStyle name="RowTitles-Detail 4 2 2 3 4 3 3" xfId="36333"/>
    <cellStyle name="RowTitles-Detail 4 2 2 3 4 3 3 2" xfId="36334"/>
    <cellStyle name="RowTitles-Detail 4 2 2 3 4 3 3 2 2" xfId="36335"/>
    <cellStyle name="RowTitles-Detail 4 2 2 3 4 3 4" xfId="36336"/>
    <cellStyle name="RowTitles-Detail 4 2 2 3 4 3 4 2" xfId="36337"/>
    <cellStyle name="RowTitles-Detail 4 2 2 3 4 3 5" xfId="36338"/>
    <cellStyle name="RowTitles-Detail 4 2 2 3 4 4" xfId="36339"/>
    <cellStyle name="RowTitles-Detail 4 2 2 3 4 4 2" xfId="36340"/>
    <cellStyle name="RowTitles-Detail 4 2 2 3 4 4 2 2" xfId="36341"/>
    <cellStyle name="RowTitles-Detail 4 2 2 3 4 4 3" xfId="36342"/>
    <cellStyle name="RowTitles-Detail 4 2 2 3 4 5" xfId="36343"/>
    <cellStyle name="RowTitles-Detail 4 2 2 3 4 5 2" xfId="36344"/>
    <cellStyle name="RowTitles-Detail 4 2 2 3 4 5 2 2" xfId="36345"/>
    <cellStyle name="RowTitles-Detail 4 2 2 3 4 6" xfId="36346"/>
    <cellStyle name="RowTitles-Detail 4 2 2 3 4 6 2" xfId="36347"/>
    <cellStyle name="RowTitles-Detail 4 2 2 3 4 7" xfId="36348"/>
    <cellStyle name="RowTitles-Detail 4 2 2 3 5" xfId="36349"/>
    <cellStyle name="RowTitles-Detail 4 2 2 3 5 2" xfId="36350"/>
    <cellStyle name="RowTitles-Detail 4 2 2 3 5 2 2" xfId="36351"/>
    <cellStyle name="RowTitles-Detail 4 2 2 3 5 2 2 2" xfId="36352"/>
    <cellStyle name="RowTitles-Detail 4 2 2 3 5 2 2 2 2" xfId="36353"/>
    <cellStyle name="RowTitles-Detail 4 2 2 3 5 2 2 3" xfId="36354"/>
    <cellStyle name="RowTitles-Detail 4 2 2 3 5 2 3" xfId="36355"/>
    <cellStyle name="RowTitles-Detail 4 2 2 3 5 2 3 2" xfId="36356"/>
    <cellStyle name="RowTitles-Detail 4 2 2 3 5 2 3 2 2" xfId="36357"/>
    <cellStyle name="RowTitles-Detail 4 2 2 3 5 2 4" xfId="36358"/>
    <cellStyle name="RowTitles-Detail 4 2 2 3 5 2 4 2" xfId="36359"/>
    <cellStyle name="RowTitles-Detail 4 2 2 3 5 2 5" xfId="36360"/>
    <cellStyle name="RowTitles-Detail 4 2 2 3 5 3" xfId="36361"/>
    <cellStyle name="RowTitles-Detail 4 2 2 3 5 3 2" xfId="36362"/>
    <cellStyle name="RowTitles-Detail 4 2 2 3 5 3 2 2" xfId="36363"/>
    <cellStyle name="RowTitles-Detail 4 2 2 3 5 3 2 2 2" xfId="36364"/>
    <cellStyle name="RowTitles-Detail 4 2 2 3 5 3 2 3" xfId="36365"/>
    <cellStyle name="RowTitles-Detail 4 2 2 3 5 3 3" xfId="36366"/>
    <cellStyle name="RowTitles-Detail 4 2 2 3 5 3 3 2" xfId="36367"/>
    <cellStyle name="RowTitles-Detail 4 2 2 3 5 3 3 2 2" xfId="36368"/>
    <cellStyle name="RowTitles-Detail 4 2 2 3 5 3 4" xfId="36369"/>
    <cellStyle name="RowTitles-Detail 4 2 2 3 5 3 4 2" xfId="36370"/>
    <cellStyle name="RowTitles-Detail 4 2 2 3 5 3 5" xfId="36371"/>
    <cellStyle name="RowTitles-Detail 4 2 2 3 5 4" xfId="36372"/>
    <cellStyle name="RowTitles-Detail 4 2 2 3 5 4 2" xfId="36373"/>
    <cellStyle name="RowTitles-Detail 4 2 2 3 5 4 2 2" xfId="36374"/>
    <cellStyle name="RowTitles-Detail 4 2 2 3 5 4 3" xfId="36375"/>
    <cellStyle name="RowTitles-Detail 4 2 2 3 5 5" xfId="36376"/>
    <cellStyle name="RowTitles-Detail 4 2 2 3 5 5 2" xfId="36377"/>
    <cellStyle name="RowTitles-Detail 4 2 2 3 5 5 2 2" xfId="36378"/>
    <cellStyle name="RowTitles-Detail 4 2 2 3 5 6" xfId="36379"/>
    <cellStyle name="RowTitles-Detail 4 2 2 3 5 6 2" xfId="36380"/>
    <cellStyle name="RowTitles-Detail 4 2 2 3 5 7" xfId="36381"/>
    <cellStyle name="RowTitles-Detail 4 2 2 3 6" xfId="36382"/>
    <cellStyle name="RowTitles-Detail 4 2 2 3 6 2" xfId="36383"/>
    <cellStyle name="RowTitles-Detail 4 2 2 3 6 2 2" xfId="36384"/>
    <cellStyle name="RowTitles-Detail 4 2 2 3 6 2 2 2" xfId="36385"/>
    <cellStyle name="RowTitles-Detail 4 2 2 3 6 2 2 2 2" xfId="36386"/>
    <cellStyle name="RowTitles-Detail 4 2 2 3 6 2 2 3" xfId="36387"/>
    <cellStyle name="RowTitles-Detail 4 2 2 3 6 2 3" xfId="36388"/>
    <cellStyle name="RowTitles-Detail 4 2 2 3 6 2 3 2" xfId="36389"/>
    <cellStyle name="RowTitles-Detail 4 2 2 3 6 2 3 2 2" xfId="36390"/>
    <cellStyle name="RowTitles-Detail 4 2 2 3 6 2 4" xfId="36391"/>
    <cellStyle name="RowTitles-Detail 4 2 2 3 6 2 4 2" xfId="36392"/>
    <cellStyle name="RowTitles-Detail 4 2 2 3 6 2 5" xfId="36393"/>
    <cellStyle name="RowTitles-Detail 4 2 2 3 6 3" xfId="36394"/>
    <cellStyle name="RowTitles-Detail 4 2 2 3 6 3 2" xfId="36395"/>
    <cellStyle name="RowTitles-Detail 4 2 2 3 6 3 2 2" xfId="36396"/>
    <cellStyle name="RowTitles-Detail 4 2 2 3 6 3 2 2 2" xfId="36397"/>
    <cellStyle name="RowTitles-Detail 4 2 2 3 6 3 2 3" xfId="36398"/>
    <cellStyle name="RowTitles-Detail 4 2 2 3 6 3 3" xfId="36399"/>
    <cellStyle name="RowTitles-Detail 4 2 2 3 6 3 3 2" xfId="36400"/>
    <cellStyle name="RowTitles-Detail 4 2 2 3 6 3 3 2 2" xfId="36401"/>
    <cellStyle name="RowTitles-Detail 4 2 2 3 6 3 4" xfId="36402"/>
    <cellStyle name="RowTitles-Detail 4 2 2 3 6 3 4 2" xfId="36403"/>
    <cellStyle name="RowTitles-Detail 4 2 2 3 6 3 5" xfId="36404"/>
    <cellStyle name="RowTitles-Detail 4 2 2 3 6 4" xfId="36405"/>
    <cellStyle name="RowTitles-Detail 4 2 2 3 6 4 2" xfId="36406"/>
    <cellStyle name="RowTitles-Detail 4 2 2 3 6 4 2 2" xfId="36407"/>
    <cellStyle name="RowTitles-Detail 4 2 2 3 6 4 3" xfId="36408"/>
    <cellStyle name="RowTitles-Detail 4 2 2 3 6 5" xfId="36409"/>
    <cellStyle name="RowTitles-Detail 4 2 2 3 6 5 2" xfId="36410"/>
    <cellStyle name="RowTitles-Detail 4 2 2 3 6 5 2 2" xfId="36411"/>
    <cellStyle name="RowTitles-Detail 4 2 2 3 6 6" xfId="36412"/>
    <cellStyle name="RowTitles-Detail 4 2 2 3 6 6 2" xfId="36413"/>
    <cellStyle name="RowTitles-Detail 4 2 2 3 6 7" xfId="36414"/>
    <cellStyle name="RowTitles-Detail 4 2 2 3 7" xfId="36415"/>
    <cellStyle name="RowTitles-Detail 4 2 2 3 7 2" xfId="36416"/>
    <cellStyle name="RowTitles-Detail 4 2 2 3 7 2 2" xfId="36417"/>
    <cellStyle name="RowTitles-Detail 4 2 2 3 7 2 2 2" xfId="36418"/>
    <cellStyle name="RowTitles-Detail 4 2 2 3 7 2 3" xfId="36419"/>
    <cellStyle name="RowTitles-Detail 4 2 2 3 7 3" xfId="36420"/>
    <cellStyle name="RowTitles-Detail 4 2 2 3 7 3 2" xfId="36421"/>
    <cellStyle name="RowTitles-Detail 4 2 2 3 7 3 2 2" xfId="36422"/>
    <cellStyle name="RowTitles-Detail 4 2 2 3 7 4" xfId="36423"/>
    <cellStyle name="RowTitles-Detail 4 2 2 3 7 4 2" xfId="36424"/>
    <cellStyle name="RowTitles-Detail 4 2 2 3 7 5" xfId="36425"/>
    <cellStyle name="RowTitles-Detail 4 2 2 3 8" xfId="36426"/>
    <cellStyle name="RowTitles-Detail 4 2 2 3 8 2" xfId="36427"/>
    <cellStyle name="RowTitles-Detail 4 2 2 3 8 2 2" xfId="36428"/>
    <cellStyle name="RowTitles-Detail 4 2 2 3 8 2 2 2" xfId="36429"/>
    <cellStyle name="RowTitles-Detail 4 2 2 3 8 2 3" xfId="36430"/>
    <cellStyle name="RowTitles-Detail 4 2 2 3 8 3" xfId="36431"/>
    <cellStyle name="RowTitles-Detail 4 2 2 3 8 3 2" xfId="36432"/>
    <cellStyle name="RowTitles-Detail 4 2 2 3 8 3 2 2" xfId="36433"/>
    <cellStyle name="RowTitles-Detail 4 2 2 3 8 4" xfId="36434"/>
    <cellStyle name="RowTitles-Detail 4 2 2 3 8 4 2" xfId="36435"/>
    <cellStyle name="RowTitles-Detail 4 2 2 3 8 5" xfId="36436"/>
    <cellStyle name="RowTitles-Detail 4 2 2 3 9" xfId="36437"/>
    <cellStyle name="RowTitles-Detail 4 2 2 3 9 2" xfId="36438"/>
    <cellStyle name="RowTitles-Detail 4 2 2 3 9 2 2" xfId="36439"/>
    <cellStyle name="RowTitles-Detail 4 2 2 3_STUD aligned by INSTIT" xfId="36440"/>
    <cellStyle name="RowTitles-Detail 4 2 2 4" xfId="920"/>
    <cellStyle name="RowTitles-Detail 4 2 2 4 10" xfId="36441"/>
    <cellStyle name="RowTitles-Detail 4 2 2 4 2" xfId="921"/>
    <cellStyle name="RowTitles-Detail 4 2 2 4 2 2" xfId="36442"/>
    <cellStyle name="RowTitles-Detail 4 2 2 4 2 2 2" xfId="36443"/>
    <cellStyle name="RowTitles-Detail 4 2 2 4 2 2 2 2" xfId="36444"/>
    <cellStyle name="RowTitles-Detail 4 2 2 4 2 2 2 2 2" xfId="36445"/>
    <cellStyle name="RowTitles-Detail 4 2 2 4 2 2 2 3" xfId="36446"/>
    <cellStyle name="RowTitles-Detail 4 2 2 4 2 2 3" xfId="36447"/>
    <cellStyle name="RowTitles-Detail 4 2 2 4 2 2 3 2" xfId="36448"/>
    <cellStyle name="RowTitles-Detail 4 2 2 4 2 2 3 2 2" xfId="36449"/>
    <cellStyle name="RowTitles-Detail 4 2 2 4 2 2 4" xfId="36450"/>
    <cellStyle name="RowTitles-Detail 4 2 2 4 2 2 4 2" xfId="36451"/>
    <cellStyle name="RowTitles-Detail 4 2 2 4 2 2 5" xfId="36452"/>
    <cellStyle name="RowTitles-Detail 4 2 2 4 2 3" xfId="36453"/>
    <cellStyle name="RowTitles-Detail 4 2 2 4 2 3 2" xfId="36454"/>
    <cellStyle name="RowTitles-Detail 4 2 2 4 2 3 2 2" xfId="36455"/>
    <cellStyle name="RowTitles-Detail 4 2 2 4 2 3 2 2 2" xfId="36456"/>
    <cellStyle name="RowTitles-Detail 4 2 2 4 2 3 2 3" xfId="36457"/>
    <cellStyle name="RowTitles-Detail 4 2 2 4 2 3 3" xfId="36458"/>
    <cellStyle name="RowTitles-Detail 4 2 2 4 2 3 3 2" xfId="36459"/>
    <cellStyle name="RowTitles-Detail 4 2 2 4 2 3 3 2 2" xfId="36460"/>
    <cellStyle name="RowTitles-Detail 4 2 2 4 2 3 4" xfId="36461"/>
    <cellStyle name="RowTitles-Detail 4 2 2 4 2 3 4 2" xfId="36462"/>
    <cellStyle name="RowTitles-Detail 4 2 2 4 2 3 5" xfId="36463"/>
    <cellStyle name="RowTitles-Detail 4 2 2 4 2 4" xfId="36464"/>
    <cellStyle name="RowTitles-Detail 4 2 2 4 2 4 2" xfId="36465"/>
    <cellStyle name="RowTitles-Detail 4 2 2 4 2 5" xfId="36466"/>
    <cellStyle name="RowTitles-Detail 4 2 2 4 2 5 2" xfId="36467"/>
    <cellStyle name="RowTitles-Detail 4 2 2 4 2 5 2 2" xfId="36468"/>
    <cellStyle name="RowTitles-Detail 4 2 2 4 2 5 3" xfId="36469"/>
    <cellStyle name="RowTitles-Detail 4 2 2 4 2 6" xfId="36470"/>
    <cellStyle name="RowTitles-Detail 4 2 2 4 2 6 2" xfId="36471"/>
    <cellStyle name="RowTitles-Detail 4 2 2 4 2 6 2 2" xfId="36472"/>
    <cellStyle name="RowTitles-Detail 4 2 2 4 2 7" xfId="36473"/>
    <cellStyle name="RowTitles-Detail 4 2 2 4 3" xfId="36474"/>
    <cellStyle name="RowTitles-Detail 4 2 2 4 3 2" xfId="36475"/>
    <cellStyle name="RowTitles-Detail 4 2 2 4 3 2 2" xfId="36476"/>
    <cellStyle name="RowTitles-Detail 4 2 2 4 3 2 2 2" xfId="36477"/>
    <cellStyle name="RowTitles-Detail 4 2 2 4 3 2 2 2 2" xfId="36478"/>
    <cellStyle name="RowTitles-Detail 4 2 2 4 3 2 2 3" xfId="36479"/>
    <cellStyle name="RowTitles-Detail 4 2 2 4 3 2 3" xfId="36480"/>
    <cellStyle name="RowTitles-Detail 4 2 2 4 3 2 3 2" xfId="36481"/>
    <cellStyle name="RowTitles-Detail 4 2 2 4 3 2 3 2 2" xfId="36482"/>
    <cellStyle name="RowTitles-Detail 4 2 2 4 3 2 4" xfId="36483"/>
    <cellStyle name="RowTitles-Detail 4 2 2 4 3 2 4 2" xfId="36484"/>
    <cellStyle name="RowTitles-Detail 4 2 2 4 3 2 5" xfId="36485"/>
    <cellStyle name="RowTitles-Detail 4 2 2 4 3 3" xfId="36486"/>
    <cellStyle name="RowTitles-Detail 4 2 2 4 3 3 2" xfId="36487"/>
    <cellStyle name="RowTitles-Detail 4 2 2 4 3 3 2 2" xfId="36488"/>
    <cellStyle name="RowTitles-Detail 4 2 2 4 3 3 2 2 2" xfId="36489"/>
    <cellStyle name="RowTitles-Detail 4 2 2 4 3 3 2 3" xfId="36490"/>
    <cellStyle name="RowTitles-Detail 4 2 2 4 3 3 3" xfId="36491"/>
    <cellStyle name="RowTitles-Detail 4 2 2 4 3 3 3 2" xfId="36492"/>
    <cellStyle name="RowTitles-Detail 4 2 2 4 3 3 3 2 2" xfId="36493"/>
    <cellStyle name="RowTitles-Detail 4 2 2 4 3 3 4" xfId="36494"/>
    <cellStyle name="RowTitles-Detail 4 2 2 4 3 3 4 2" xfId="36495"/>
    <cellStyle name="RowTitles-Detail 4 2 2 4 3 3 5" xfId="36496"/>
    <cellStyle name="RowTitles-Detail 4 2 2 4 3 4" xfId="36497"/>
    <cellStyle name="RowTitles-Detail 4 2 2 4 3 4 2" xfId="36498"/>
    <cellStyle name="RowTitles-Detail 4 2 2 4 3 5" xfId="36499"/>
    <cellStyle name="RowTitles-Detail 4 2 2 4 3 5 2" xfId="36500"/>
    <cellStyle name="RowTitles-Detail 4 2 2 4 3 5 2 2" xfId="36501"/>
    <cellStyle name="RowTitles-Detail 4 2 2 4 3 6" xfId="36502"/>
    <cellStyle name="RowTitles-Detail 4 2 2 4 3 6 2" xfId="36503"/>
    <cellStyle name="RowTitles-Detail 4 2 2 4 3 7" xfId="36504"/>
    <cellStyle name="RowTitles-Detail 4 2 2 4 4" xfId="36505"/>
    <cellStyle name="RowTitles-Detail 4 2 2 4 4 2" xfId="36506"/>
    <cellStyle name="RowTitles-Detail 4 2 2 4 4 2 2" xfId="36507"/>
    <cellStyle name="RowTitles-Detail 4 2 2 4 4 2 2 2" xfId="36508"/>
    <cellStyle name="RowTitles-Detail 4 2 2 4 4 2 2 2 2" xfId="36509"/>
    <cellStyle name="RowTitles-Detail 4 2 2 4 4 2 2 3" xfId="36510"/>
    <cellStyle name="RowTitles-Detail 4 2 2 4 4 2 3" xfId="36511"/>
    <cellStyle name="RowTitles-Detail 4 2 2 4 4 2 3 2" xfId="36512"/>
    <cellStyle name="RowTitles-Detail 4 2 2 4 4 2 3 2 2" xfId="36513"/>
    <cellStyle name="RowTitles-Detail 4 2 2 4 4 2 4" xfId="36514"/>
    <cellStyle name="RowTitles-Detail 4 2 2 4 4 2 4 2" xfId="36515"/>
    <cellStyle name="RowTitles-Detail 4 2 2 4 4 2 5" xfId="36516"/>
    <cellStyle name="RowTitles-Detail 4 2 2 4 4 3" xfId="36517"/>
    <cellStyle name="RowTitles-Detail 4 2 2 4 4 3 2" xfId="36518"/>
    <cellStyle name="RowTitles-Detail 4 2 2 4 4 3 2 2" xfId="36519"/>
    <cellStyle name="RowTitles-Detail 4 2 2 4 4 3 2 2 2" xfId="36520"/>
    <cellStyle name="RowTitles-Detail 4 2 2 4 4 3 2 3" xfId="36521"/>
    <cellStyle name="RowTitles-Detail 4 2 2 4 4 3 3" xfId="36522"/>
    <cellStyle name="RowTitles-Detail 4 2 2 4 4 3 3 2" xfId="36523"/>
    <cellStyle name="RowTitles-Detail 4 2 2 4 4 3 3 2 2" xfId="36524"/>
    <cellStyle name="RowTitles-Detail 4 2 2 4 4 3 4" xfId="36525"/>
    <cellStyle name="RowTitles-Detail 4 2 2 4 4 3 4 2" xfId="36526"/>
    <cellStyle name="RowTitles-Detail 4 2 2 4 4 3 5" xfId="36527"/>
    <cellStyle name="RowTitles-Detail 4 2 2 4 4 4" xfId="36528"/>
    <cellStyle name="RowTitles-Detail 4 2 2 4 4 4 2" xfId="36529"/>
    <cellStyle name="RowTitles-Detail 4 2 2 4 4 5" xfId="36530"/>
    <cellStyle name="RowTitles-Detail 4 2 2 4 4 5 2" xfId="36531"/>
    <cellStyle name="RowTitles-Detail 4 2 2 4 4 5 2 2" xfId="36532"/>
    <cellStyle name="RowTitles-Detail 4 2 2 4 4 5 3" xfId="36533"/>
    <cellStyle name="RowTitles-Detail 4 2 2 4 4 6" xfId="36534"/>
    <cellStyle name="RowTitles-Detail 4 2 2 4 4 6 2" xfId="36535"/>
    <cellStyle name="RowTitles-Detail 4 2 2 4 4 6 2 2" xfId="36536"/>
    <cellStyle name="RowTitles-Detail 4 2 2 4 4 7" xfId="36537"/>
    <cellStyle name="RowTitles-Detail 4 2 2 4 4 7 2" xfId="36538"/>
    <cellStyle name="RowTitles-Detail 4 2 2 4 4 8" xfId="36539"/>
    <cellStyle name="RowTitles-Detail 4 2 2 4 5" xfId="36540"/>
    <cellStyle name="RowTitles-Detail 4 2 2 4 5 2" xfId="36541"/>
    <cellStyle name="RowTitles-Detail 4 2 2 4 5 2 2" xfId="36542"/>
    <cellStyle name="RowTitles-Detail 4 2 2 4 5 2 2 2" xfId="36543"/>
    <cellStyle name="RowTitles-Detail 4 2 2 4 5 2 2 2 2" xfId="36544"/>
    <cellStyle name="RowTitles-Detail 4 2 2 4 5 2 2 3" xfId="36545"/>
    <cellStyle name="RowTitles-Detail 4 2 2 4 5 2 3" xfId="36546"/>
    <cellStyle name="RowTitles-Detail 4 2 2 4 5 2 3 2" xfId="36547"/>
    <cellStyle name="RowTitles-Detail 4 2 2 4 5 2 3 2 2" xfId="36548"/>
    <cellStyle name="RowTitles-Detail 4 2 2 4 5 2 4" xfId="36549"/>
    <cellStyle name="RowTitles-Detail 4 2 2 4 5 2 4 2" xfId="36550"/>
    <cellStyle name="RowTitles-Detail 4 2 2 4 5 2 5" xfId="36551"/>
    <cellStyle name="RowTitles-Detail 4 2 2 4 5 3" xfId="36552"/>
    <cellStyle name="RowTitles-Detail 4 2 2 4 5 3 2" xfId="36553"/>
    <cellStyle name="RowTitles-Detail 4 2 2 4 5 3 2 2" xfId="36554"/>
    <cellStyle name="RowTitles-Detail 4 2 2 4 5 3 2 2 2" xfId="36555"/>
    <cellStyle name="RowTitles-Detail 4 2 2 4 5 3 2 3" xfId="36556"/>
    <cellStyle name="RowTitles-Detail 4 2 2 4 5 3 3" xfId="36557"/>
    <cellStyle name="RowTitles-Detail 4 2 2 4 5 3 3 2" xfId="36558"/>
    <cellStyle name="RowTitles-Detail 4 2 2 4 5 3 3 2 2" xfId="36559"/>
    <cellStyle name="RowTitles-Detail 4 2 2 4 5 3 4" xfId="36560"/>
    <cellStyle name="RowTitles-Detail 4 2 2 4 5 3 4 2" xfId="36561"/>
    <cellStyle name="RowTitles-Detail 4 2 2 4 5 3 5" xfId="36562"/>
    <cellStyle name="RowTitles-Detail 4 2 2 4 5 4" xfId="36563"/>
    <cellStyle name="RowTitles-Detail 4 2 2 4 5 4 2" xfId="36564"/>
    <cellStyle name="RowTitles-Detail 4 2 2 4 5 4 2 2" xfId="36565"/>
    <cellStyle name="RowTitles-Detail 4 2 2 4 5 4 3" xfId="36566"/>
    <cellStyle name="RowTitles-Detail 4 2 2 4 5 5" xfId="36567"/>
    <cellStyle name="RowTitles-Detail 4 2 2 4 5 5 2" xfId="36568"/>
    <cellStyle name="RowTitles-Detail 4 2 2 4 5 5 2 2" xfId="36569"/>
    <cellStyle name="RowTitles-Detail 4 2 2 4 5 6" xfId="36570"/>
    <cellStyle name="RowTitles-Detail 4 2 2 4 5 6 2" xfId="36571"/>
    <cellStyle name="RowTitles-Detail 4 2 2 4 5 7" xfId="36572"/>
    <cellStyle name="RowTitles-Detail 4 2 2 4 6" xfId="36573"/>
    <cellStyle name="RowTitles-Detail 4 2 2 4 6 2" xfId="36574"/>
    <cellStyle name="RowTitles-Detail 4 2 2 4 6 2 2" xfId="36575"/>
    <cellStyle name="RowTitles-Detail 4 2 2 4 6 2 2 2" xfId="36576"/>
    <cellStyle name="RowTitles-Detail 4 2 2 4 6 2 2 2 2" xfId="36577"/>
    <cellStyle name="RowTitles-Detail 4 2 2 4 6 2 2 3" xfId="36578"/>
    <cellStyle name="RowTitles-Detail 4 2 2 4 6 2 3" xfId="36579"/>
    <cellStyle name="RowTitles-Detail 4 2 2 4 6 2 3 2" xfId="36580"/>
    <cellStyle name="RowTitles-Detail 4 2 2 4 6 2 3 2 2" xfId="36581"/>
    <cellStyle name="RowTitles-Detail 4 2 2 4 6 2 4" xfId="36582"/>
    <cellStyle name="RowTitles-Detail 4 2 2 4 6 2 4 2" xfId="36583"/>
    <cellStyle name="RowTitles-Detail 4 2 2 4 6 2 5" xfId="36584"/>
    <cellStyle name="RowTitles-Detail 4 2 2 4 6 3" xfId="36585"/>
    <cellStyle name="RowTitles-Detail 4 2 2 4 6 3 2" xfId="36586"/>
    <cellStyle name="RowTitles-Detail 4 2 2 4 6 3 2 2" xfId="36587"/>
    <cellStyle name="RowTitles-Detail 4 2 2 4 6 3 2 2 2" xfId="36588"/>
    <cellStyle name="RowTitles-Detail 4 2 2 4 6 3 2 3" xfId="36589"/>
    <cellStyle name="RowTitles-Detail 4 2 2 4 6 3 3" xfId="36590"/>
    <cellStyle name="RowTitles-Detail 4 2 2 4 6 3 3 2" xfId="36591"/>
    <cellStyle name="RowTitles-Detail 4 2 2 4 6 3 3 2 2" xfId="36592"/>
    <cellStyle name="RowTitles-Detail 4 2 2 4 6 3 4" xfId="36593"/>
    <cellStyle name="RowTitles-Detail 4 2 2 4 6 3 4 2" xfId="36594"/>
    <cellStyle name="RowTitles-Detail 4 2 2 4 6 3 5" xfId="36595"/>
    <cellStyle name="RowTitles-Detail 4 2 2 4 6 4" xfId="36596"/>
    <cellStyle name="RowTitles-Detail 4 2 2 4 6 4 2" xfId="36597"/>
    <cellStyle name="RowTitles-Detail 4 2 2 4 6 4 2 2" xfId="36598"/>
    <cellStyle name="RowTitles-Detail 4 2 2 4 6 4 3" xfId="36599"/>
    <cellStyle name="RowTitles-Detail 4 2 2 4 6 5" xfId="36600"/>
    <cellStyle name="RowTitles-Detail 4 2 2 4 6 5 2" xfId="36601"/>
    <cellStyle name="RowTitles-Detail 4 2 2 4 6 5 2 2" xfId="36602"/>
    <cellStyle name="RowTitles-Detail 4 2 2 4 6 6" xfId="36603"/>
    <cellStyle name="RowTitles-Detail 4 2 2 4 6 6 2" xfId="36604"/>
    <cellStyle name="RowTitles-Detail 4 2 2 4 6 7" xfId="36605"/>
    <cellStyle name="RowTitles-Detail 4 2 2 4 7" xfId="36606"/>
    <cellStyle name="RowTitles-Detail 4 2 2 4 7 2" xfId="36607"/>
    <cellStyle name="RowTitles-Detail 4 2 2 4 7 2 2" xfId="36608"/>
    <cellStyle name="RowTitles-Detail 4 2 2 4 7 2 2 2" xfId="36609"/>
    <cellStyle name="RowTitles-Detail 4 2 2 4 7 2 3" xfId="36610"/>
    <cellStyle name="RowTitles-Detail 4 2 2 4 7 3" xfId="36611"/>
    <cellStyle name="RowTitles-Detail 4 2 2 4 7 3 2" xfId="36612"/>
    <cellStyle name="RowTitles-Detail 4 2 2 4 7 3 2 2" xfId="36613"/>
    <cellStyle name="RowTitles-Detail 4 2 2 4 7 4" xfId="36614"/>
    <cellStyle name="RowTitles-Detail 4 2 2 4 7 4 2" xfId="36615"/>
    <cellStyle name="RowTitles-Detail 4 2 2 4 7 5" xfId="36616"/>
    <cellStyle name="RowTitles-Detail 4 2 2 4 8" xfId="36617"/>
    <cellStyle name="RowTitles-Detail 4 2 2 4 8 2" xfId="36618"/>
    <cellStyle name="RowTitles-Detail 4 2 2 4 9" xfId="36619"/>
    <cellStyle name="RowTitles-Detail 4 2 2 4 9 2" xfId="36620"/>
    <cellStyle name="RowTitles-Detail 4 2 2 4 9 2 2" xfId="36621"/>
    <cellStyle name="RowTitles-Detail 4 2 2 4_STUD aligned by INSTIT" xfId="36622"/>
    <cellStyle name="RowTitles-Detail 4 2 2 5" xfId="922"/>
    <cellStyle name="RowTitles-Detail 4 2 2 5 2" xfId="36623"/>
    <cellStyle name="RowTitles-Detail 4 2 2 5 2 2" xfId="36624"/>
    <cellStyle name="RowTitles-Detail 4 2 2 5 2 2 2" xfId="36625"/>
    <cellStyle name="RowTitles-Detail 4 2 2 5 2 2 2 2" xfId="36626"/>
    <cellStyle name="RowTitles-Detail 4 2 2 5 2 2 3" xfId="36627"/>
    <cellStyle name="RowTitles-Detail 4 2 2 5 2 3" xfId="36628"/>
    <cellStyle name="RowTitles-Detail 4 2 2 5 2 3 2" xfId="36629"/>
    <cellStyle name="RowTitles-Detail 4 2 2 5 2 3 2 2" xfId="36630"/>
    <cellStyle name="RowTitles-Detail 4 2 2 5 2 4" xfId="36631"/>
    <cellStyle name="RowTitles-Detail 4 2 2 5 2 4 2" xfId="36632"/>
    <cellStyle name="RowTitles-Detail 4 2 2 5 2 5" xfId="36633"/>
    <cellStyle name="RowTitles-Detail 4 2 2 5 3" xfId="36634"/>
    <cellStyle name="RowTitles-Detail 4 2 2 5 3 2" xfId="36635"/>
    <cellStyle name="RowTitles-Detail 4 2 2 5 3 2 2" xfId="36636"/>
    <cellStyle name="RowTitles-Detail 4 2 2 5 3 2 2 2" xfId="36637"/>
    <cellStyle name="RowTitles-Detail 4 2 2 5 3 2 3" xfId="36638"/>
    <cellStyle name="RowTitles-Detail 4 2 2 5 3 3" xfId="36639"/>
    <cellStyle name="RowTitles-Detail 4 2 2 5 3 3 2" xfId="36640"/>
    <cellStyle name="RowTitles-Detail 4 2 2 5 3 3 2 2" xfId="36641"/>
    <cellStyle name="RowTitles-Detail 4 2 2 5 3 4" xfId="36642"/>
    <cellStyle name="RowTitles-Detail 4 2 2 5 3 4 2" xfId="36643"/>
    <cellStyle name="RowTitles-Detail 4 2 2 5 3 5" xfId="36644"/>
    <cellStyle name="RowTitles-Detail 4 2 2 5 4" xfId="36645"/>
    <cellStyle name="RowTitles-Detail 4 2 2 5 4 2" xfId="36646"/>
    <cellStyle name="RowTitles-Detail 4 2 2 5 5" xfId="36647"/>
    <cellStyle name="RowTitles-Detail 4 2 2 5 5 2" xfId="36648"/>
    <cellStyle name="RowTitles-Detail 4 2 2 5 5 2 2" xfId="36649"/>
    <cellStyle name="RowTitles-Detail 4 2 2 5 5 3" xfId="36650"/>
    <cellStyle name="RowTitles-Detail 4 2 2 5 6" xfId="36651"/>
    <cellStyle name="RowTitles-Detail 4 2 2 5 6 2" xfId="36652"/>
    <cellStyle name="RowTitles-Detail 4 2 2 5 6 2 2" xfId="36653"/>
    <cellStyle name="RowTitles-Detail 4 2 2 5 7" xfId="36654"/>
    <cellStyle name="RowTitles-Detail 4 2 2 6" xfId="36655"/>
    <cellStyle name="RowTitles-Detail 4 2 2 6 2" xfId="36656"/>
    <cellStyle name="RowTitles-Detail 4 2 2 6 2 2" xfId="36657"/>
    <cellStyle name="RowTitles-Detail 4 2 2 6 2 2 2" xfId="36658"/>
    <cellStyle name="RowTitles-Detail 4 2 2 6 2 2 2 2" xfId="36659"/>
    <cellStyle name="RowTitles-Detail 4 2 2 6 2 2 3" xfId="36660"/>
    <cellStyle name="RowTitles-Detail 4 2 2 6 2 3" xfId="36661"/>
    <cellStyle name="RowTitles-Detail 4 2 2 6 2 3 2" xfId="36662"/>
    <cellStyle name="RowTitles-Detail 4 2 2 6 2 3 2 2" xfId="36663"/>
    <cellStyle name="RowTitles-Detail 4 2 2 6 2 4" xfId="36664"/>
    <cellStyle name="RowTitles-Detail 4 2 2 6 2 4 2" xfId="36665"/>
    <cellStyle name="RowTitles-Detail 4 2 2 6 2 5" xfId="36666"/>
    <cellStyle name="RowTitles-Detail 4 2 2 6 3" xfId="36667"/>
    <cellStyle name="RowTitles-Detail 4 2 2 6 3 2" xfId="36668"/>
    <cellStyle name="RowTitles-Detail 4 2 2 6 3 2 2" xfId="36669"/>
    <cellStyle name="RowTitles-Detail 4 2 2 6 3 2 2 2" xfId="36670"/>
    <cellStyle name="RowTitles-Detail 4 2 2 6 3 2 3" xfId="36671"/>
    <cellStyle name="RowTitles-Detail 4 2 2 6 3 3" xfId="36672"/>
    <cellStyle name="RowTitles-Detail 4 2 2 6 3 3 2" xfId="36673"/>
    <cellStyle name="RowTitles-Detail 4 2 2 6 3 3 2 2" xfId="36674"/>
    <cellStyle name="RowTitles-Detail 4 2 2 6 3 4" xfId="36675"/>
    <cellStyle name="RowTitles-Detail 4 2 2 6 3 4 2" xfId="36676"/>
    <cellStyle name="RowTitles-Detail 4 2 2 6 3 5" xfId="36677"/>
    <cellStyle name="RowTitles-Detail 4 2 2 6 4" xfId="36678"/>
    <cellStyle name="RowTitles-Detail 4 2 2 6 4 2" xfId="36679"/>
    <cellStyle name="RowTitles-Detail 4 2 2 6 5" xfId="36680"/>
    <cellStyle name="RowTitles-Detail 4 2 2 6 5 2" xfId="36681"/>
    <cellStyle name="RowTitles-Detail 4 2 2 6 5 2 2" xfId="36682"/>
    <cellStyle name="RowTitles-Detail 4 2 2 6 6" xfId="36683"/>
    <cellStyle name="RowTitles-Detail 4 2 2 6 6 2" xfId="36684"/>
    <cellStyle name="RowTitles-Detail 4 2 2 6 7" xfId="36685"/>
    <cellStyle name="RowTitles-Detail 4 2 2 7" xfId="36686"/>
    <cellStyle name="RowTitles-Detail 4 2 2 7 2" xfId="36687"/>
    <cellStyle name="RowTitles-Detail 4 2 2 7 2 2" xfId="36688"/>
    <cellStyle name="RowTitles-Detail 4 2 2 7 2 2 2" xfId="36689"/>
    <cellStyle name="RowTitles-Detail 4 2 2 7 2 2 2 2" xfId="36690"/>
    <cellStyle name="RowTitles-Detail 4 2 2 7 2 2 3" xfId="36691"/>
    <cellStyle name="RowTitles-Detail 4 2 2 7 2 3" xfId="36692"/>
    <cellStyle name="RowTitles-Detail 4 2 2 7 2 3 2" xfId="36693"/>
    <cellStyle name="RowTitles-Detail 4 2 2 7 2 3 2 2" xfId="36694"/>
    <cellStyle name="RowTitles-Detail 4 2 2 7 2 4" xfId="36695"/>
    <cellStyle name="RowTitles-Detail 4 2 2 7 2 4 2" xfId="36696"/>
    <cellStyle name="RowTitles-Detail 4 2 2 7 2 5" xfId="36697"/>
    <cellStyle name="RowTitles-Detail 4 2 2 7 3" xfId="36698"/>
    <cellStyle name="RowTitles-Detail 4 2 2 7 3 2" xfId="36699"/>
    <cellStyle name="RowTitles-Detail 4 2 2 7 3 2 2" xfId="36700"/>
    <cellStyle name="RowTitles-Detail 4 2 2 7 3 2 2 2" xfId="36701"/>
    <cellStyle name="RowTitles-Detail 4 2 2 7 3 2 3" xfId="36702"/>
    <cellStyle name="RowTitles-Detail 4 2 2 7 3 3" xfId="36703"/>
    <cellStyle name="RowTitles-Detail 4 2 2 7 3 3 2" xfId="36704"/>
    <cellStyle name="RowTitles-Detail 4 2 2 7 3 3 2 2" xfId="36705"/>
    <cellStyle name="RowTitles-Detail 4 2 2 7 3 4" xfId="36706"/>
    <cellStyle name="RowTitles-Detail 4 2 2 7 3 4 2" xfId="36707"/>
    <cellStyle name="RowTitles-Detail 4 2 2 7 3 5" xfId="36708"/>
    <cellStyle name="RowTitles-Detail 4 2 2 7 4" xfId="36709"/>
    <cellStyle name="RowTitles-Detail 4 2 2 7 4 2" xfId="36710"/>
    <cellStyle name="RowTitles-Detail 4 2 2 7 5" xfId="36711"/>
    <cellStyle name="RowTitles-Detail 4 2 2 7 5 2" xfId="36712"/>
    <cellStyle name="RowTitles-Detail 4 2 2 7 5 2 2" xfId="36713"/>
    <cellStyle name="RowTitles-Detail 4 2 2 7 5 3" xfId="36714"/>
    <cellStyle name="RowTitles-Detail 4 2 2 7 6" xfId="36715"/>
    <cellStyle name="RowTitles-Detail 4 2 2 7 6 2" xfId="36716"/>
    <cellStyle name="RowTitles-Detail 4 2 2 7 6 2 2" xfId="36717"/>
    <cellStyle name="RowTitles-Detail 4 2 2 7 7" xfId="36718"/>
    <cellStyle name="RowTitles-Detail 4 2 2 7 7 2" xfId="36719"/>
    <cellStyle name="RowTitles-Detail 4 2 2 7 8" xfId="36720"/>
    <cellStyle name="RowTitles-Detail 4 2 2 8" xfId="36721"/>
    <cellStyle name="RowTitles-Detail 4 2 2 8 2" xfId="36722"/>
    <cellStyle name="RowTitles-Detail 4 2 2 8 2 2" xfId="36723"/>
    <cellStyle name="RowTitles-Detail 4 2 2 8 2 2 2" xfId="36724"/>
    <cellStyle name="RowTitles-Detail 4 2 2 8 2 2 2 2" xfId="36725"/>
    <cellStyle name="RowTitles-Detail 4 2 2 8 2 2 3" xfId="36726"/>
    <cellStyle name="RowTitles-Detail 4 2 2 8 2 3" xfId="36727"/>
    <cellStyle name="RowTitles-Detail 4 2 2 8 2 3 2" xfId="36728"/>
    <cellStyle name="RowTitles-Detail 4 2 2 8 2 3 2 2" xfId="36729"/>
    <cellStyle name="RowTitles-Detail 4 2 2 8 2 4" xfId="36730"/>
    <cellStyle name="RowTitles-Detail 4 2 2 8 2 4 2" xfId="36731"/>
    <cellStyle name="RowTitles-Detail 4 2 2 8 2 5" xfId="36732"/>
    <cellStyle name="RowTitles-Detail 4 2 2 8 3" xfId="36733"/>
    <cellStyle name="RowTitles-Detail 4 2 2 8 3 2" xfId="36734"/>
    <cellStyle name="RowTitles-Detail 4 2 2 8 3 2 2" xfId="36735"/>
    <cellStyle name="RowTitles-Detail 4 2 2 8 3 2 2 2" xfId="36736"/>
    <cellStyle name="RowTitles-Detail 4 2 2 8 3 2 3" xfId="36737"/>
    <cellStyle name="RowTitles-Detail 4 2 2 8 3 3" xfId="36738"/>
    <cellStyle name="RowTitles-Detail 4 2 2 8 3 3 2" xfId="36739"/>
    <cellStyle name="RowTitles-Detail 4 2 2 8 3 3 2 2" xfId="36740"/>
    <cellStyle name="RowTitles-Detail 4 2 2 8 3 4" xfId="36741"/>
    <cellStyle name="RowTitles-Detail 4 2 2 8 3 4 2" xfId="36742"/>
    <cellStyle name="RowTitles-Detail 4 2 2 8 3 5" xfId="36743"/>
    <cellStyle name="RowTitles-Detail 4 2 2 8 4" xfId="36744"/>
    <cellStyle name="RowTitles-Detail 4 2 2 8 4 2" xfId="36745"/>
    <cellStyle name="RowTitles-Detail 4 2 2 8 4 2 2" xfId="36746"/>
    <cellStyle name="RowTitles-Detail 4 2 2 8 4 3" xfId="36747"/>
    <cellStyle name="RowTitles-Detail 4 2 2 8 5" xfId="36748"/>
    <cellStyle name="RowTitles-Detail 4 2 2 8 5 2" xfId="36749"/>
    <cellStyle name="RowTitles-Detail 4 2 2 8 5 2 2" xfId="36750"/>
    <cellStyle name="RowTitles-Detail 4 2 2 8 6" xfId="36751"/>
    <cellStyle name="RowTitles-Detail 4 2 2 8 6 2" xfId="36752"/>
    <cellStyle name="RowTitles-Detail 4 2 2 8 7" xfId="36753"/>
    <cellStyle name="RowTitles-Detail 4 2 2 9" xfId="36754"/>
    <cellStyle name="RowTitles-Detail 4 2 2 9 2" xfId="36755"/>
    <cellStyle name="RowTitles-Detail 4 2 2 9 2 2" xfId="36756"/>
    <cellStyle name="RowTitles-Detail 4 2 2 9 2 2 2" xfId="36757"/>
    <cellStyle name="RowTitles-Detail 4 2 2 9 2 2 2 2" xfId="36758"/>
    <cellStyle name="RowTitles-Detail 4 2 2 9 2 2 3" xfId="36759"/>
    <cellStyle name="RowTitles-Detail 4 2 2 9 2 3" xfId="36760"/>
    <cellStyle name="RowTitles-Detail 4 2 2 9 2 3 2" xfId="36761"/>
    <cellStyle name="RowTitles-Detail 4 2 2 9 2 3 2 2" xfId="36762"/>
    <cellStyle name="RowTitles-Detail 4 2 2 9 2 4" xfId="36763"/>
    <cellStyle name="RowTitles-Detail 4 2 2 9 2 4 2" xfId="36764"/>
    <cellStyle name="RowTitles-Detail 4 2 2 9 2 5" xfId="36765"/>
    <cellStyle name="RowTitles-Detail 4 2 2 9 3" xfId="36766"/>
    <cellStyle name="RowTitles-Detail 4 2 2 9 3 2" xfId="36767"/>
    <cellStyle name="RowTitles-Detail 4 2 2 9 3 2 2" xfId="36768"/>
    <cellStyle name="RowTitles-Detail 4 2 2 9 3 2 2 2" xfId="36769"/>
    <cellStyle name="RowTitles-Detail 4 2 2 9 3 2 3" xfId="36770"/>
    <cellStyle name="RowTitles-Detail 4 2 2 9 3 3" xfId="36771"/>
    <cellStyle name="RowTitles-Detail 4 2 2 9 3 3 2" xfId="36772"/>
    <cellStyle name="RowTitles-Detail 4 2 2 9 3 3 2 2" xfId="36773"/>
    <cellStyle name="RowTitles-Detail 4 2 2 9 3 4" xfId="36774"/>
    <cellStyle name="RowTitles-Detail 4 2 2 9 3 4 2" xfId="36775"/>
    <cellStyle name="RowTitles-Detail 4 2 2 9 3 5" xfId="36776"/>
    <cellStyle name="RowTitles-Detail 4 2 2 9 4" xfId="36777"/>
    <cellStyle name="RowTitles-Detail 4 2 2 9 4 2" xfId="36778"/>
    <cellStyle name="RowTitles-Detail 4 2 2 9 4 2 2" xfId="36779"/>
    <cellStyle name="RowTitles-Detail 4 2 2 9 4 3" xfId="36780"/>
    <cellStyle name="RowTitles-Detail 4 2 2 9 5" xfId="36781"/>
    <cellStyle name="RowTitles-Detail 4 2 2 9 5 2" xfId="36782"/>
    <cellStyle name="RowTitles-Detail 4 2 2 9 5 2 2" xfId="36783"/>
    <cellStyle name="RowTitles-Detail 4 2 2 9 6" xfId="36784"/>
    <cellStyle name="RowTitles-Detail 4 2 2 9 6 2" xfId="36785"/>
    <cellStyle name="RowTitles-Detail 4 2 2 9 7" xfId="36786"/>
    <cellStyle name="RowTitles-Detail 4 2 2_STUD aligned by INSTIT" xfId="36787"/>
    <cellStyle name="RowTitles-Detail 4 2 3" xfId="923"/>
    <cellStyle name="RowTitles-Detail 4 2 3 10" xfId="36788"/>
    <cellStyle name="RowTitles-Detail 4 2 3 2" xfId="924"/>
    <cellStyle name="RowTitles-Detail 4 2 3 2 2" xfId="36789"/>
    <cellStyle name="RowTitles-Detail 4 2 3 2 2 2" xfId="36790"/>
    <cellStyle name="RowTitles-Detail 4 2 3 2 2 2 2" xfId="36791"/>
    <cellStyle name="RowTitles-Detail 4 2 3 2 2 2 2 2" xfId="36792"/>
    <cellStyle name="RowTitles-Detail 4 2 3 2 2 2 3" xfId="36793"/>
    <cellStyle name="RowTitles-Detail 4 2 3 2 2 3" xfId="36794"/>
    <cellStyle name="RowTitles-Detail 4 2 3 2 2 3 2" xfId="36795"/>
    <cellStyle name="RowTitles-Detail 4 2 3 2 2 3 2 2" xfId="36796"/>
    <cellStyle name="RowTitles-Detail 4 2 3 2 2 4" xfId="36797"/>
    <cellStyle name="RowTitles-Detail 4 2 3 2 2 4 2" xfId="36798"/>
    <cellStyle name="RowTitles-Detail 4 2 3 2 2 5" xfId="36799"/>
    <cellStyle name="RowTitles-Detail 4 2 3 2 3" xfId="36800"/>
    <cellStyle name="RowTitles-Detail 4 2 3 2 3 2" xfId="36801"/>
    <cellStyle name="RowTitles-Detail 4 2 3 2 3 2 2" xfId="36802"/>
    <cellStyle name="RowTitles-Detail 4 2 3 2 3 2 2 2" xfId="36803"/>
    <cellStyle name="RowTitles-Detail 4 2 3 2 3 2 3" xfId="36804"/>
    <cellStyle name="RowTitles-Detail 4 2 3 2 3 3" xfId="36805"/>
    <cellStyle name="RowTitles-Detail 4 2 3 2 3 3 2" xfId="36806"/>
    <cellStyle name="RowTitles-Detail 4 2 3 2 3 3 2 2" xfId="36807"/>
    <cellStyle name="RowTitles-Detail 4 2 3 2 3 4" xfId="36808"/>
    <cellStyle name="RowTitles-Detail 4 2 3 2 3 4 2" xfId="36809"/>
    <cellStyle name="RowTitles-Detail 4 2 3 2 3 5" xfId="36810"/>
    <cellStyle name="RowTitles-Detail 4 2 3 2 4" xfId="36811"/>
    <cellStyle name="RowTitles-Detail 4 2 3 2 4 2" xfId="36812"/>
    <cellStyle name="RowTitles-Detail 4 2 3 2 5" xfId="36813"/>
    <cellStyle name="RowTitles-Detail 4 2 3 2 5 2" xfId="36814"/>
    <cellStyle name="RowTitles-Detail 4 2 3 2 5 2 2" xfId="36815"/>
    <cellStyle name="RowTitles-Detail 4 2 3 2 6" xfId="36816"/>
    <cellStyle name="RowTitles-Detail 4 2 3 3" xfId="36817"/>
    <cellStyle name="RowTitles-Detail 4 2 3 3 2" xfId="36818"/>
    <cellStyle name="RowTitles-Detail 4 2 3 3 2 2" xfId="36819"/>
    <cellStyle name="RowTitles-Detail 4 2 3 3 2 2 2" xfId="36820"/>
    <cellStyle name="RowTitles-Detail 4 2 3 3 2 2 2 2" xfId="36821"/>
    <cellStyle name="RowTitles-Detail 4 2 3 3 2 2 3" xfId="36822"/>
    <cellStyle name="RowTitles-Detail 4 2 3 3 2 3" xfId="36823"/>
    <cellStyle name="RowTitles-Detail 4 2 3 3 2 3 2" xfId="36824"/>
    <cellStyle name="RowTitles-Detail 4 2 3 3 2 3 2 2" xfId="36825"/>
    <cellStyle name="RowTitles-Detail 4 2 3 3 2 4" xfId="36826"/>
    <cellStyle name="RowTitles-Detail 4 2 3 3 2 4 2" xfId="36827"/>
    <cellStyle name="RowTitles-Detail 4 2 3 3 2 5" xfId="36828"/>
    <cellStyle name="RowTitles-Detail 4 2 3 3 3" xfId="36829"/>
    <cellStyle name="RowTitles-Detail 4 2 3 3 3 2" xfId="36830"/>
    <cellStyle name="RowTitles-Detail 4 2 3 3 3 2 2" xfId="36831"/>
    <cellStyle name="RowTitles-Detail 4 2 3 3 3 2 2 2" xfId="36832"/>
    <cellStyle name="RowTitles-Detail 4 2 3 3 3 2 3" xfId="36833"/>
    <cellStyle name="RowTitles-Detail 4 2 3 3 3 3" xfId="36834"/>
    <cellStyle name="RowTitles-Detail 4 2 3 3 3 3 2" xfId="36835"/>
    <cellStyle name="RowTitles-Detail 4 2 3 3 3 3 2 2" xfId="36836"/>
    <cellStyle name="RowTitles-Detail 4 2 3 3 3 4" xfId="36837"/>
    <cellStyle name="RowTitles-Detail 4 2 3 3 3 4 2" xfId="36838"/>
    <cellStyle name="RowTitles-Detail 4 2 3 3 3 5" xfId="36839"/>
    <cellStyle name="RowTitles-Detail 4 2 3 3 4" xfId="36840"/>
    <cellStyle name="RowTitles-Detail 4 2 3 3 4 2" xfId="36841"/>
    <cellStyle name="RowTitles-Detail 4 2 3 3 5" xfId="36842"/>
    <cellStyle name="RowTitles-Detail 4 2 3 3 5 2" xfId="36843"/>
    <cellStyle name="RowTitles-Detail 4 2 3 3 5 2 2" xfId="36844"/>
    <cellStyle name="RowTitles-Detail 4 2 3 3 5 3" xfId="36845"/>
    <cellStyle name="RowTitles-Detail 4 2 3 3 6" xfId="36846"/>
    <cellStyle name="RowTitles-Detail 4 2 3 3 6 2" xfId="36847"/>
    <cellStyle name="RowTitles-Detail 4 2 3 3 6 2 2" xfId="36848"/>
    <cellStyle name="RowTitles-Detail 4 2 3 3 7" xfId="36849"/>
    <cellStyle name="RowTitles-Detail 4 2 3 3 7 2" xfId="36850"/>
    <cellStyle name="RowTitles-Detail 4 2 3 3 8" xfId="36851"/>
    <cellStyle name="RowTitles-Detail 4 2 3 4" xfId="36852"/>
    <cellStyle name="RowTitles-Detail 4 2 3 4 2" xfId="36853"/>
    <cellStyle name="RowTitles-Detail 4 2 3 4 2 2" xfId="36854"/>
    <cellStyle name="RowTitles-Detail 4 2 3 4 2 2 2" xfId="36855"/>
    <cellStyle name="RowTitles-Detail 4 2 3 4 2 2 2 2" xfId="36856"/>
    <cellStyle name="RowTitles-Detail 4 2 3 4 2 2 3" xfId="36857"/>
    <cellStyle name="RowTitles-Detail 4 2 3 4 2 3" xfId="36858"/>
    <cellStyle name="RowTitles-Detail 4 2 3 4 2 3 2" xfId="36859"/>
    <cellStyle name="RowTitles-Detail 4 2 3 4 2 3 2 2" xfId="36860"/>
    <cellStyle name="RowTitles-Detail 4 2 3 4 2 4" xfId="36861"/>
    <cellStyle name="RowTitles-Detail 4 2 3 4 2 4 2" xfId="36862"/>
    <cellStyle name="RowTitles-Detail 4 2 3 4 2 5" xfId="36863"/>
    <cellStyle name="RowTitles-Detail 4 2 3 4 3" xfId="36864"/>
    <cellStyle name="RowTitles-Detail 4 2 3 4 3 2" xfId="36865"/>
    <cellStyle name="RowTitles-Detail 4 2 3 4 3 2 2" xfId="36866"/>
    <cellStyle name="RowTitles-Detail 4 2 3 4 3 2 2 2" xfId="36867"/>
    <cellStyle name="RowTitles-Detail 4 2 3 4 3 2 3" xfId="36868"/>
    <cellStyle name="RowTitles-Detail 4 2 3 4 3 3" xfId="36869"/>
    <cellStyle name="RowTitles-Detail 4 2 3 4 3 3 2" xfId="36870"/>
    <cellStyle name="RowTitles-Detail 4 2 3 4 3 3 2 2" xfId="36871"/>
    <cellStyle name="RowTitles-Detail 4 2 3 4 3 4" xfId="36872"/>
    <cellStyle name="RowTitles-Detail 4 2 3 4 3 4 2" xfId="36873"/>
    <cellStyle name="RowTitles-Detail 4 2 3 4 3 5" xfId="36874"/>
    <cellStyle name="RowTitles-Detail 4 2 3 4 4" xfId="36875"/>
    <cellStyle name="RowTitles-Detail 4 2 3 4 4 2" xfId="36876"/>
    <cellStyle name="RowTitles-Detail 4 2 3 4 4 2 2" xfId="36877"/>
    <cellStyle name="RowTitles-Detail 4 2 3 4 4 3" xfId="36878"/>
    <cellStyle name="RowTitles-Detail 4 2 3 4 5" xfId="36879"/>
    <cellStyle name="RowTitles-Detail 4 2 3 4 5 2" xfId="36880"/>
    <cellStyle name="RowTitles-Detail 4 2 3 4 5 2 2" xfId="36881"/>
    <cellStyle name="RowTitles-Detail 4 2 3 4 6" xfId="36882"/>
    <cellStyle name="RowTitles-Detail 4 2 3 4 6 2" xfId="36883"/>
    <cellStyle name="RowTitles-Detail 4 2 3 4 7" xfId="36884"/>
    <cellStyle name="RowTitles-Detail 4 2 3 5" xfId="36885"/>
    <cellStyle name="RowTitles-Detail 4 2 3 5 2" xfId="36886"/>
    <cellStyle name="RowTitles-Detail 4 2 3 5 2 2" xfId="36887"/>
    <cellStyle name="RowTitles-Detail 4 2 3 5 2 2 2" xfId="36888"/>
    <cellStyle name="RowTitles-Detail 4 2 3 5 2 2 2 2" xfId="36889"/>
    <cellStyle name="RowTitles-Detail 4 2 3 5 2 2 3" xfId="36890"/>
    <cellStyle name="RowTitles-Detail 4 2 3 5 2 3" xfId="36891"/>
    <cellStyle name="RowTitles-Detail 4 2 3 5 2 3 2" xfId="36892"/>
    <cellStyle name="RowTitles-Detail 4 2 3 5 2 3 2 2" xfId="36893"/>
    <cellStyle name="RowTitles-Detail 4 2 3 5 2 4" xfId="36894"/>
    <cellStyle name="RowTitles-Detail 4 2 3 5 2 4 2" xfId="36895"/>
    <cellStyle name="RowTitles-Detail 4 2 3 5 2 5" xfId="36896"/>
    <cellStyle name="RowTitles-Detail 4 2 3 5 3" xfId="36897"/>
    <cellStyle name="RowTitles-Detail 4 2 3 5 3 2" xfId="36898"/>
    <cellStyle name="RowTitles-Detail 4 2 3 5 3 2 2" xfId="36899"/>
    <cellStyle name="RowTitles-Detail 4 2 3 5 3 2 2 2" xfId="36900"/>
    <cellStyle name="RowTitles-Detail 4 2 3 5 3 2 3" xfId="36901"/>
    <cellStyle name="RowTitles-Detail 4 2 3 5 3 3" xfId="36902"/>
    <cellStyle name="RowTitles-Detail 4 2 3 5 3 3 2" xfId="36903"/>
    <cellStyle name="RowTitles-Detail 4 2 3 5 3 3 2 2" xfId="36904"/>
    <cellStyle name="RowTitles-Detail 4 2 3 5 3 4" xfId="36905"/>
    <cellStyle name="RowTitles-Detail 4 2 3 5 3 4 2" xfId="36906"/>
    <cellStyle name="RowTitles-Detail 4 2 3 5 3 5" xfId="36907"/>
    <cellStyle name="RowTitles-Detail 4 2 3 5 4" xfId="36908"/>
    <cellStyle name="RowTitles-Detail 4 2 3 5 4 2" xfId="36909"/>
    <cellStyle name="RowTitles-Detail 4 2 3 5 4 2 2" xfId="36910"/>
    <cellStyle name="RowTitles-Detail 4 2 3 5 4 3" xfId="36911"/>
    <cellStyle name="RowTitles-Detail 4 2 3 5 5" xfId="36912"/>
    <cellStyle name="RowTitles-Detail 4 2 3 5 5 2" xfId="36913"/>
    <cellStyle name="RowTitles-Detail 4 2 3 5 5 2 2" xfId="36914"/>
    <cellStyle name="RowTitles-Detail 4 2 3 5 6" xfId="36915"/>
    <cellStyle name="RowTitles-Detail 4 2 3 5 6 2" xfId="36916"/>
    <cellStyle name="RowTitles-Detail 4 2 3 5 7" xfId="36917"/>
    <cellStyle name="RowTitles-Detail 4 2 3 6" xfId="36918"/>
    <cellStyle name="RowTitles-Detail 4 2 3 6 2" xfId="36919"/>
    <cellStyle name="RowTitles-Detail 4 2 3 6 2 2" xfId="36920"/>
    <cellStyle name="RowTitles-Detail 4 2 3 6 2 2 2" xfId="36921"/>
    <cellStyle name="RowTitles-Detail 4 2 3 6 2 2 2 2" xfId="36922"/>
    <cellStyle name="RowTitles-Detail 4 2 3 6 2 2 3" xfId="36923"/>
    <cellStyle name="RowTitles-Detail 4 2 3 6 2 3" xfId="36924"/>
    <cellStyle name="RowTitles-Detail 4 2 3 6 2 3 2" xfId="36925"/>
    <cellStyle name="RowTitles-Detail 4 2 3 6 2 3 2 2" xfId="36926"/>
    <cellStyle name="RowTitles-Detail 4 2 3 6 2 4" xfId="36927"/>
    <cellStyle name="RowTitles-Detail 4 2 3 6 2 4 2" xfId="36928"/>
    <cellStyle name="RowTitles-Detail 4 2 3 6 2 5" xfId="36929"/>
    <cellStyle name="RowTitles-Detail 4 2 3 6 3" xfId="36930"/>
    <cellStyle name="RowTitles-Detail 4 2 3 6 3 2" xfId="36931"/>
    <cellStyle name="RowTitles-Detail 4 2 3 6 3 2 2" xfId="36932"/>
    <cellStyle name="RowTitles-Detail 4 2 3 6 3 2 2 2" xfId="36933"/>
    <cellStyle name="RowTitles-Detail 4 2 3 6 3 2 3" xfId="36934"/>
    <cellStyle name="RowTitles-Detail 4 2 3 6 3 3" xfId="36935"/>
    <cellStyle name="RowTitles-Detail 4 2 3 6 3 3 2" xfId="36936"/>
    <cellStyle name="RowTitles-Detail 4 2 3 6 3 3 2 2" xfId="36937"/>
    <cellStyle name="RowTitles-Detail 4 2 3 6 3 4" xfId="36938"/>
    <cellStyle name="RowTitles-Detail 4 2 3 6 3 4 2" xfId="36939"/>
    <cellStyle name="RowTitles-Detail 4 2 3 6 3 5" xfId="36940"/>
    <cellStyle name="RowTitles-Detail 4 2 3 6 4" xfId="36941"/>
    <cellStyle name="RowTitles-Detail 4 2 3 6 4 2" xfId="36942"/>
    <cellStyle name="RowTitles-Detail 4 2 3 6 4 2 2" xfId="36943"/>
    <cellStyle name="RowTitles-Detail 4 2 3 6 4 3" xfId="36944"/>
    <cellStyle name="RowTitles-Detail 4 2 3 6 5" xfId="36945"/>
    <cellStyle name="RowTitles-Detail 4 2 3 6 5 2" xfId="36946"/>
    <cellStyle name="RowTitles-Detail 4 2 3 6 5 2 2" xfId="36947"/>
    <cellStyle name="RowTitles-Detail 4 2 3 6 6" xfId="36948"/>
    <cellStyle name="RowTitles-Detail 4 2 3 6 6 2" xfId="36949"/>
    <cellStyle name="RowTitles-Detail 4 2 3 6 7" xfId="36950"/>
    <cellStyle name="RowTitles-Detail 4 2 3 7" xfId="36951"/>
    <cellStyle name="RowTitles-Detail 4 2 3 7 2" xfId="36952"/>
    <cellStyle name="RowTitles-Detail 4 2 3 7 2 2" xfId="36953"/>
    <cellStyle name="RowTitles-Detail 4 2 3 7 2 2 2" xfId="36954"/>
    <cellStyle name="RowTitles-Detail 4 2 3 7 2 3" xfId="36955"/>
    <cellStyle name="RowTitles-Detail 4 2 3 7 3" xfId="36956"/>
    <cellStyle name="RowTitles-Detail 4 2 3 7 3 2" xfId="36957"/>
    <cellStyle name="RowTitles-Detail 4 2 3 7 3 2 2" xfId="36958"/>
    <cellStyle name="RowTitles-Detail 4 2 3 7 4" xfId="36959"/>
    <cellStyle name="RowTitles-Detail 4 2 3 7 4 2" xfId="36960"/>
    <cellStyle name="RowTitles-Detail 4 2 3 7 5" xfId="36961"/>
    <cellStyle name="RowTitles-Detail 4 2 3 8" xfId="36962"/>
    <cellStyle name="RowTitles-Detail 4 2 3 8 2" xfId="36963"/>
    <cellStyle name="RowTitles-Detail 4 2 3 9" xfId="36964"/>
    <cellStyle name="RowTitles-Detail 4 2 3 9 2" xfId="36965"/>
    <cellStyle name="RowTitles-Detail 4 2 3 9 2 2" xfId="36966"/>
    <cellStyle name="RowTitles-Detail 4 2 3_STUD aligned by INSTIT" xfId="36967"/>
    <cellStyle name="RowTitles-Detail 4 2 4" xfId="925"/>
    <cellStyle name="RowTitles-Detail 4 2 4 10" xfId="36968"/>
    <cellStyle name="RowTitles-Detail 4 2 4 2" xfId="926"/>
    <cellStyle name="RowTitles-Detail 4 2 4 2 2" xfId="36969"/>
    <cellStyle name="RowTitles-Detail 4 2 4 2 2 2" xfId="36970"/>
    <cellStyle name="RowTitles-Detail 4 2 4 2 2 2 2" xfId="36971"/>
    <cellStyle name="RowTitles-Detail 4 2 4 2 2 2 2 2" xfId="36972"/>
    <cellStyle name="RowTitles-Detail 4 2 4 2 2 2 3" xfId="36973"/>
    <cellStyle name="RowTitles-Detail 4 2 4 2 2 3" xfId="36974"/>
    <cellStyle name="RowTitles-Detail 4 2 4 2 2 3 2" xfId="36975"/>
    <cellStyle name="RowTitles-Detail 4 2 4 2 2 3 2 2" xfId="36976"/>
    <cellStyle name="RowTitles-Detail 4 2 4 2 2 4" xfId="36977"/>
    <cellStyle name="RowTitles-Detail 4 2 4 2 2 4 2" xfId="36978"/>
    <cellStyle name="RowTitles-Detail 4 2 4 2 2 5" xfId="36979"/>
    <cellStyle name="RowTitles-Detail 4 2 4 2 3" xfId="36980"/>
    <cellStyle name="RowTitles-Detail 4 2 4 2 3 2" xfId="36981"/>
    <cellStyle name="RowTitles-Detail 4 2 4 2 3 2 2" xfId="36982"/>
    <cellStyle name="RowTitles-Detail 4 2 4 2 3 2 2 2" xfId="36983"/>
    <cellStyle name="RowTitles-Detail 4 2 4 2 3 2 3" xfId="36984"/>
    <cellStyle name="RowTitles-Detail 4 2 4 2 3 3" xfId="36985"/>
    <cellStyle name="RowTitles-Detail 4 2 4 2 3 3 2" xfId="36986"/>
    <cellStyle name="RowTitles-Detail 4 2 4 2 3 3 2 2" xfId="36987"/>
    <cellStyle name="RowTitles-Detail 4 2 4 2 3 4" xfId="36988"/>
    <cellStyle name="RowTitles-Detail 4 2 4 2 3 4 2" xfId="36989"/>
    <cellStyle name="RowTitles-Detail 4 2 4 2 3 5" xfId="36990"/>
    <cellStyle name="RowTitles-Detail 4 2 4 2 4" xfId="36991"/>
    <cellStyle name="RowTitles-Detail 4 2 4 2 4 2" xfId="36992"/>
    <cellStyle name="RowTitles-Detail 4 2 4 2 5" xfId="36993"/>
    <cellStyle name="RowTitles-Detail 4 2 4 2 5 2" xfId="36994"/>
    <cellStyle name="RowTitles-Detail 4 2 4 2 5 2 2" xfId="36995"/>
    <cellStyle name="RowTitles-Detail 4 2 4 2 5 3" xfId="36996"/>
    <cellStyle name="RowTitles-Detail 4 2 4 2 6" xfId="36997"/>
    <cellStyle name="RowTitles-Detail 4 2 4 2 6 2" xfId="36998"/>
    <cellStyle name="RowTitles-Detail 4 2 4 2 6 2 2" xfId="36999"/>
    <cellStyle name="RowTitles-Detail 4 2 4 2 7" xfId="37000"/>
    <cellStyle name="RowTitles-Detail 4 2 4 2 7 2" xfId="37001"/>
    <cellStyle name="RowTitles-Detail 4 2 4 2 8" xfId="37002"/>
    <cellStyle name="RowTitles-Detail 4 2 4 2 9" xfId="37003"/>
    <cellStyle name="RowTitles-Detail 4 2 4 3" xfId="37004"/>
    <cellStyle name="RowTitles-Detail 4 2 4 3 2" xfId="37005"/>
    <cellStyle name="RowTitles-Detail 4 2 4 3 2 2" xfId="37006"/>
    <cellStyle name="RowTitles-Detail 4 2 4 3 2 2 2" xfId="37007"/>
    <cellStyle name="RowTitles-Detail 4 2 4 3 2 2 2 2" xfId="37008"/>
    <cellStyle name="RowTitles-Detail 4 2 4 3 2 2 3" xfId="37009"/>
    <cellStyle name="RowTitles-Detail 4 2 4 3 2 3" xfId="37010"/>
    <cellStyle name="RowTitles-Detail 4 2 4 3 2 3 2" xfId="37011"/>
    <cellStyle name="RowTitles-Detail 4 2 4 3 2 3 2 2" xfId="37012"/>
    <cellStyle name="RowTitles-Detail 4 2 4 3 2 4" xfId="37013"/>
    <cellStyle name="RowTitles-Detail 4 2 4 3 2 4 2" xfId="37014"/>
    <cellStyle name="RowTitles-Detail 4 2 4 3 2 5" xfId="37015"/>
    <cellStyle name="RowTitles-Detail 4 2 4 3 3" xfId="37016"/>
    <cellStyle name="RowTitles-Detail 4 2 4 3 3 2" xfId="37017"/>
    <cellStyle name="RowTitles-Detail 4 2 4 3 3 2 2" xfId="37018"/>
    <cellStyle name="RowTitles-Detail 4 2 4 3 3 2 2 2" xfId="37019"/>
    <cellStyle name="RowTitles-Detail 4 2 4 3 3 2 3" xfId="37020"/>
    <cellStyle name="RowTitles-Detail 4 2 4 3 3 3" xfId="37021"/>
    <cellStyle name="RowTitles-Detail 4 2 4 3 3 3 2" xfId="37022"/>
    <cellStyle name="RowTitles-Detail 4 2 4 3 3 3 2 2" xfId="37023"/>
    <cellStyle name="RowTitles-Detail 4 2 4 3 3 4" xfId="37024"/>
    <cellStyle name="RowTitles-Detail 4 2 4 3 3 4 2" xfId="37025"/>
    <cellStyle name="RowTitles-Detail 4 2 4 3 3 5" xfId="37026"/>
    <cellStyle name="RowTitles-Detail 4 2 4 3 4" xfId="37027"/>
    <cellStyle name="RowTitles-Detail 4 2 4 3 4 2" xfId="37028"/>
    <cellStyle name="RowTitles-Detail 4 2 4 3 5" xfId="37029"/>
    <cellStyle name="RowTitles-Detail 4 2 4 3 5 2" xfId="37030"/>
    <cellStyle name="RowTitles-Detail 4 2 4 3 5 2 2" xfId="37031"/>
    <cellStyle name="RowTitles-Detail 4 2 4 4" xfId="37032"/>
    <cellStyle name="RowTitles-Detail 4 2 4 4 2" xfId="37033"/>
    <cellStyle name="RowTitles-Detail 4 2 4 4 2 2" xfId="37034"/>
    <cellStyle name="RowTitles-Detail 4 2 4 4 2 2 2" xfId="37035"/>
    <cellStyle name="RowTitles-Detail 4 2 4 4 2 2 2 2" xfId="37036"/>
    <cellStyle name="RowTitles-Detail 4 2 4 4 2 2 3" xfId="37037"/>
    <cellStyle name="RowTitles-Detail 4 2 4 4 2 3" xfId="37038"/>
    <cellStyle name="RowTitles-Detail 4 2 4 4 2 3 2" xfId="37039"/>
    <cellStyle name="RowTitles-Detail 4 2 4 4 2 3 2 2" xfId="37040"/>
    <cellStyle name="RowTitles-Detail 4 2 4 4 2 4" xfId="37041"/>
    <cellStyle name="RowTitles-Detail 4 2 4 4 2 4 2" xfId="37042"/>
    <cellStyle name="RowTitles-Detail 4 2 4 4 2 5" xfId="37043"/>
    <cellStyle name="RowTitles-Detail 4 2 4 4 3" xfId="37044"/>
    <cellStyle name="RowTitles-Detail 4 2 4 4 3 2" xfId="37045"/>
    <cellStyle name="RowTitles-Detail 4 2 4 4 3 2 2" xfId="37046"/>
    <cellStyle name="RowTitles-Detail 4 2 4 4 3 2 2 2" xfId="37047"/>
    <cellStyle name="RowTitles-Detail 4 2 4 4 3 2 3" xfId="37048"/>
    <cellStyle name="RowTitles-Detail 4 2 4 4 3 3" xfId="37049"/>
    <cellStyle name="RowTitles-Detail 4 2 4 4 3 3 2" xfId="37050"/>
    <cellStyle name="RowTitles-Detail 4 2 4 4 3 3 2 2" xfId="37051"/>
    <cellStyle name="RowTitles-Detail 4 2 4 4 3 4" xfId="37052"/>
    <cellStyle name="RowTitles-Detail 4 2 4 4 3 4 2" xfId="37053"/>
    <cellStyle name="RowTitles-Detail 4 2 4 4 3 5" xfId="37054"/>
    <cellStyle name="RowTitles-Detail 4 2 4 4 4" xfId="37055"/>
    <cellStyle name="RowTitles-Detail 4 2 4 4 4 2" xfId="37056"/>
    <cellStyle name="RowTitles-Detail 4 2 4 4 4 2 2" xfId="37057"/>
    <cellStyle name="RowTitles-Detail 4 2 4 4 4 3" xfId="37058"/>
    <cellStyle name="RowTitles-Detail 4 2 4 4 5" xfId="37059"/>
    <cellStyle name="RowTitles-Detail 4 2 4 4 5 2" xfId="37060"/>
    <cellStyle name="RowTitles-Detail 4 2 4 4 5 2 2" xfId="37061"/>
    <cellStyle name="RowTitles-Detail 4 2 4 4 6" xfId="37062"/>
    <cellStyle name="RowTitles-Detail 4 2 4 4 6 2" xfId="37063"/>
    <cellStyle name="RowTitles-Detail 4 2 4 4 7" xfId="37064"/>
    <cellStyle name="RowTitles-Detail 4 2 4 5" xfId="37065"/>
    <cellStyle name="RowTitles-Detail 4 2 4 5 2" xfId="37066"/>
    <cellStyle name="RowTitles-Detail 4 2 4 5 2 2" xfId="37067"/>
    <cellStyle name="RowTitles-Detail 4 2 4 5 2 2 2" xfId="37068"/>
    <cellStyle name="RowTitles-Detail 4 2 4 5 2 2 2 2" xfId="37069"/>
    <cellStyle name="RowTitles-Detail 4 2 4 5 2 2 3" xfId="37070"/>
    <cellStyle name="RowTitles-Detail 4 2 4 5 2 3" xfId="37071"/>
    <cellStyle name="RowTitles-Detail 4 2 4 5 2 3 2" xfId="37072"/>
    <cellStyle name="RowTitles-Detail 4 2 4 5 2 3 2 2" xfId="37073"/>
    <cellStyle name="RowTitles-Detail 4 2 4 5 2 4" xfId="37074"/>
    <cellStyle name="RowTitles-Detail 4 2 4 5 2 4 2" xfId="37075"/>
    <cellStyle name="RowTitles-Detail 4 2 4 5 2 5" xfId="37076"/>
    <cellStyle name="RowTitles-Detail 4 2 4 5 3" xfId="37077"/>
    <cellStyle name="RowTitles-Detail 4 2 4 5 3 2" xfId="37078"/>
    <cellStyle name="RowTitles-Detail 4 2 4 5 3 2 2" xfId="37079"/>
    <cellStyle name="RowTitles-Detail 4 2 4 5 3 2 2 2" xfId="37080"/>
    <cellStyle name="RowTitles-Detail 4 2 4 5 3 2 3" xfId="37081"/>
    <cellStyle name="RowTitles-Detail 4 2 4 5 3 3" xfId="37082"/>
    <cellStyle name="RowTitles-Detail 4 2 4 5 3 3 2" xfId="37083"/>
    <cellStyle name="RowTitles-Detail 4 2 4 5 3 3 2 2" xfId="37084"/>
    <cellStyle name="RowTitles-Detail 4 2 4 5 3 4" xfId="37085"/>
    <cellStyle name="RowTitles-Detail 4 2 4 5 3 4 2" xfId="37086"/>
    <cellStyle name="RowTitles-Detail 4 2 4 5 3 5" xfId="37087"/>
    <cellStyle name="RowTitles-Detail 4 2 4 5 4" xfId="37088"/>
    <cellStyle name="RowTitles-Detail 4 2 4 5 4 2" xfId="37089"/>
    <cellStyle name="RowTitles-Detail 4 2 4 5 4 2 2" xfId="37090"/>
    <cellStyle name="RowTitles-Detail 4 2 4 5 4 3" xfId="37091"/>
    <cellStyle name="RowTitles-Detail 4 2 4 5 5" xfId="37092"/>
    <cellStyle name="RowTitles-Detail 4 2 4 5 5 2" xfId="37093"/>
    <cellStyle name="RowTitles-Detail 4 2 4 5 5 2 2" xfId="37094"/>
    <cellStyle name="RowTitles-Detail 4 2 4 5 6" xfId="37095"/>
    <cellStyle name="RowTitles-Detail 4 2 4 5 6 2" xfId="37096"/>
    <cellStyle name="RowTitles-Detail 4 2 4 5 7" xfId="37097"/>
    <cellStyle name="RowTitles-Detail 4 2 4 6" xfId="37098"/>
    <cellStyle name="RowTitles-Detail 4 2 4 6 2" xfId="37099"/>
    <cellStyle name="RowTitles-Detail 4 2 4 6 2 2" xfId="37100"/>
    <cellStyle name="RowTitles-Detail 4 2 4 6 2 2 2" xfId="37101"/>
    <cellStyle name="RowTitles-Detail 4 2 4 6 2 2 2 2" xfId="37102"/>
    <cellStyle name="RowTitles-Detail 4 2 4 6 2 2 3" xfId="37103"/>
    <cellStyle name="RowTitles-Detail 4 2 4 6 2 3" xfId="37104"/>
    <cellStyle name="RowTitles-Detail 4 2 4 6 2 3 2" xfId="37105"/>
    <cellStyle name="RowTitles-Detail 4 2 4 6 2 3 2 2" xfId="37106"/>
    <cellStyle name="RowTitles-Detail 4 2 4 6 2 4" xfId="37107"/>
    <cellStyle name="RowTitles-Detail 4 2 4 6 2 4 2" xfId="37108"/>
    <cellStyle name="RowTitles-Detail 4 2 4 6 2 5" xfId="37109"/>
    <cellStyle name="RowTitles-Detail 4 2 4 6 3" xfId="37110"/>
    <cellStyle name="RowTitles-Detail 4 2 4 6 3 2" xfId="37111"/>
    <cellStyle name="RowTitles-Detail 4 2 4 6 3 2 2" xfId="37112"/>
    <cellStyle name="RowTitles-Detail 4 2 4 6 3 2 2 2" xfId="37113"/>
    <cellStyle name="RowTitles-Detail 4 2 4 6 3 2 3" xfId="37114"/>
    <cellStyle name="RowTitles-Detail 4 2 4 6 3 3" xfId="37115"/>
    <cellStyle name="RowTitles-Detail 4 2 4 6 3 3 2" xfId="37116"/>
    <cellStyle name="RowTitles-Detail 4 2 4 6 3 3 2 2" xfId="37117"/>
    <cellStyle name="RowTitles-Detail 4 2 4 6 3 4" xfId="37118"/>
    <cellStyle name="RowTitles-Detail 4 2 4 6 3 4 2" xfId="37119"/>
    <cellStyle name="RowTitles-Detail 4 2 4 6 3 5" xfId="37120"/>
    <cellStyle name="RowTitles-Detail 4 2 4 6 4" xfId="37121"/>
    <cellStyle name="RowTitles-Detail 4 2 4 6 4 2" xfId="37122"/>
    <cellStyle name="RowTitles-Detail 4 2 4 6 4 2 2" xfId="37123"/>
    <cellStyle name="RowTitles-Detail 4 2 4 6 4 3" xfId="37124"/>
    <cellStyle name="RowTitles-Detail 4 2 4 6 5" xfId="37125"/>
    <cellStyle name="RowTitles-Detail 4 2 4 6 5 2" xfId="37126"/>
    <cellStyle name="RowTitles-Detail 4 2 4 6 5 2 2" xfId="37127"/>
    <cellStyle name="RowTitles-Detail 4 2 4 6 6" xfId="37128"/>
    <cellStyle name="RowTitles-Detail 4 2 4 6 6 2" xfId="37129"/>
    <cellStyle name="RowTitles-Detail 4 2 4 6 7" xfId="37130"/>
    <cellStyle name="RowTitles-Detail 4 2 4 7" xfId="37131"/>
    <cellStyle name="RowTitles-Detail 4 2 4 7 2" xfId="37132"/>
    <cellStyle name="RowTitles-Detail 4 2 4 7 2 2" xfId="37133"/>
    <cellStyle name="RowTitles-Detail 4 2 4 7 2 2 2" xfId="37134"/>
    <cellStyle name="RowTitles-Detail 4 2 4 7 2 3" xfId="37135"/>
    <cellStyle name="RowTitles-Detail 4 2 4 7 3" xfId="37136"/>
    <cellStyle name="RowTitles-Detail 4 2 4 7 3 2" xfId="37137"/>
    <cellStyle name="RowTitles-Detail 4 2 4 7 3 2 2" xfId="37138"/>
    <cellStyle name="RowTitles-Detail 4 2 4 7 4" xfId="37139"/>
    <cellStyle name="RowTitles-Detail 4 2 4 7 4 2" xfId="37140"/>
    <cellStyle name="RowTitles-Detail 4 2 4 7 5" xfId="37141"/>
    <cellStyle name="RowTitles-Detail 4 2 4 8" xfId="37142"/>
    <cellStyle name="RowTitles-Detail 4 2 4 8 2" xfId="37143"/>
    <cellStyle name="RowTitles-Detail 4 2 4 8 2 2" xfId="37144"/>
    <cellStyle name="RowTitles-Detail 4 2 4 8 2 2 2" xfId="37145"/>
    <cellStyle name="RowTitles-Detail 4 2 4 8 2 3" xfId="37146"/>
    <cellStyle name="RowTitles-Detail 4 2 4 8 3" xfId="37147"/>
    <cellStyle name="RowTitles-Detail 4 2 4 8 3 2" xfId="37148"/>
    <cellStyle name="RowTitles-Detail 4 2 4 8 3 2 2" xfId="37149"/>
    <cellStyle name="RowTitles-Detail 4 2 4 8 4" xfId="37150"/>
    <cellStyle name="RowTitles-Detail 4 2 4 8 4 2" xfId="37151"/>
    <cellStyle name="RowTitles-Detail 4 2 4 8 5" xfId="37152"/>
    <cellStyle name="RowTitles-Detail 4 2 4 9" xfId="37153"/>
    <cellStyle name="RowTitles-Detail 4 2 4 9 2" xfId="37154"/>
    <cellStyle name="RowTitles-Detail 4 2 4 9 2 2" xfId="37155"/>
    <cellStyle name="RowTitles-Detail 4 2 4_STUD aligned by INSTIT" xfId="37156"/>
    <cellStyle name="RowTitles-Detail 4 2 5" xfId="927"/>
    <cellStyle name="RowTitles-Detail 4 2 5 10" xfId="37157"/>
    <cellStyle name="RowTitles-Detail 4 2 5 2" xfId="928"/>
    <cellStyle name="RowTitles-Detail 4 2 5 2 2" xfId="37158"/>
    <cellStyle name="RowTitles-Detail 4 2 5 2 2 2" xfId="37159"/>
    <cellStyle name="RowTitles-Detail 4 2 5 2 2 2 2" xfId="37160"/>
    <cellStyle name="RowTitles-Detail 4 2 5 2 2 2 2 2" xfId="37161"/>
    <cellStyle name="RowTitles-Detail 4 2 5 2 2 2 3" xfId="37162"/>
    <cellStyle name="RowTitles-Detail 4 2 5 2 2 3" xfId="37163"/>
    <cellStyle name="RowTitles-Detail 4 2 5 2 2 3 2" xfId="37164"/>
    <cellStyle name="RowTitles-Detail 4 2 5 2 2 3 2 2" xfId="37165"/>
    <cellStyle name="RowTitles-Detail 4 2 5 2 2 4" xfId="37166"/>
    <cellStyle name="RowTitles-Detail 4 2 5 2 2 4 2" xfId="37167"/>
    <cellStyle name="RowTitles-Detail 4 2 5 2 2 5" xfId="37168"/>
    <cellStyle name="RowTitles-Detail 4 2 5 2 3" xfId="37169"/>
    <cellStyle name="RowTitles-Detail 4 2 5 2 3 2" xfId="37170"/>
    <cellStyle name="RowTitles-Detail 4 2 5 2 3 2 2" xfId="37171"/>
    <cellStyle name="RowTitles-Detail 4 2 5 2 3 2 2 2" xfId="37172"/>
    <cellStyle name="RowTitles-Detail 4 2 5 2 3 2 3" xfId="37173"/>
    <cellStyle name="RowTitles-Detail 4 2 5 2 3 3" xfId="37174"/>
    <cellStyle name="RowTitles-Detail 4 2 5 2 3 3 2" xfId="37175"/>
    <cellStyle name="RowTitles-Detail 4 2 5 2 3 3 2 2" xfId="37176"/>
    <cellStyle name="RowTitles-Detail 4 2 5 2 3 4" xfId="37177"/>
    <cellStyle name="RowTitles-Detail 4 2 5 2 3 4 2" xfId="37178"/>
    <cellStyle name="RowTitles-Detail 4 2 5 2 3 5" xfId="37179"/>
    <cellStyle name="RowTitles-Detail 4 2 5 2 4" xfId="37180"/>
    <cellStyle name="RowTitles-Detail 4 2 5 2 4 2" xfId="37181"/>
    <cellStyle name="RowTitles-Detail 4 2 5 2 5" xfId="37182"/>
    <cellStyle name="RowTitles-Detail 4 2 5 2 5 2" xfId="37183"/>
    <cellStyle name="RowTitles-Detail 4 2 5 2 5 2 2" xfId="37184"/>
    <cellStyle name="RowTitles-Detail 4 2 5 2 5 3" xfId="37185"/>
    <cellStyle name="RowTitles-Detail 4 2 5 2 6" xfId="37186"/>
    <cellStyle name="RowTitles-Detail 4 2 5 2 6 2" xfId="37187"/>
    <cellStyle name="RowTitles-Detail 4 2 5 2 6 2 2" xfId="37188"/>
    <cellStyle name="RowTitles-Detail 4 2 5 2 7" xfId="37189"/>
    <cellStyle name="RowTitles-Detail 4 2 5 3" xfId="37190"/>
    <cellStyle name="RowTitles-Detail 4 2 5 3 2" xfId="37191"/>
    <cellStyle name="RowTitles-Detail 4 2 5 3 2 2" xfId="37192"/>
    <cellStyle name="RowTitles-Detail 4 2 5 3 2 2 2" xfId="37193"/>
    <cellStyle name="RowTitles-Detail 4 2 5 3 2 2 2 2" xfId="37194"/>
    <cellStyle name="RowTitles-Detail 4 2 5 3 2 2 3" xfId="37195"/>
    <cellStyle name="RowTitles-Detail 4 2 5 3 2 3" xfId="37196"/>
    <cellStyle name="RowTitles-Detail 4 2 5 3 2 3 2" xfId="37197"/>
    <cellStyle name="RowTitles-Detail 4 2 5 3 2 3 2 2" xfId="37198"/>
    <cellStyle name="RowTitles-Detail 4 2 5 3 2 4" xfId="37199"/>
    <cellStyle name="RowTitles-Detail 4 2 5 3 2 4 2" xfId="37200"/>
    <cellStyle name="RowTitles-Detail 4 2 5 3 2 5" xfId="37201"/>
    <cellStyle name="RowTitles-Detail 4 2 5 3 3" xfId="37202"/>
    <cellStyle name="RowTitles-Detail 4 2 5 3 3 2" xfId="37203"/>
    <cellStyle name="RowTitles-Detail 4 2 5 3 3 2 2" xfId="37204"/>
    <cellStyle name="RowTitles-Detail 4 2 5 3 3 2 2 2" xfId="37205"/>
    <cellStyle name="RowTitles-Detail 4 2 5 3 3 2 3" xfId="37206"/>
    <cellStyle name="RowTitles-Detail 4 2 5 3 3 3" xfId="37207"/>
    <cellStyle name="RowTitles-Detail 4 2 5 3 3 3 2" xfId="37208"/>
    <cellStyle name="RowTitles-Detail 4 2 5 3 3 3 2 2" xfId="37209"/>
    <cellStyle name="RowTitles-Detail 4 2 5 3 3 4" xfId="37210"/>
    <cellStyle name="RowTitles-Detail 4 2 5 3 3 4 2" xfId="37211"/>
    <cellStyle name="RowTitles-Detail 4 2 5 3 3 5" xfId="37212"/>
    <cellStyle name="RowTitles-Detail 4 2 5 3 4" xfId="37213"/>
    <cellStyle name="RowTitles-Detail 4 2 5 3 4 2" xfId="37214"/>
    <cellStyle name="RowTitles-Detail 4 2 5 3 5" xfId="37215"/>
    <cellStyle name="RowTitles-Detail 4 2 5 3 5 2" xfId="37216"/>
    <cellStyle name="RowTitles-Detail 4 2 5 3 5 2 2" xfId="37217"/>
    <cellStyle name="RowTitles-Detail 4 2 5 3 6" xfId="37218"/>
    <cellStyle name="RowTitles-Detail 4 2 5 3 6 2" xfId="37219"/>
    <cellStyle name="RowTitles-Detail 4 2 5 3 7" xfId="37220"/>
    <cellStyle name="RowTitles-Detail 4 2 5 4" xfId="37221"/>
    <cellStyle name="RowTitles-Detail 4 2 5 4 2" xfId="37222"/>
    <cellStyle name="RowTitles-Detail 4 2 5 4 2 2" xfId="37223"/>
    <cellStyle name="RowTitles-Detail 4 2 5 4 2 2 2" xfId="37224"/>
    <cellStyle name="RowTitles-Detail 4 2 5 4 2 2 2 2" xfId="37225"/>
    <cellStyle name="RowTitles-Detail 4 2 5 4 2 2 3" xfId="37226"/>
    <cellStyle name="RowTitles-Detail 4 2 5 4 2 3" xfId="37227"/>
    <cellStyle name="RowTitles-Detail 4 2 5 4 2 3 2" xfId="37228"/>
    <cellStyle name="RowTitles-Detail 4 2 5 4 2 3 2 2" xfId="37229"/>
    <cellStyle name="RowTitles-Detail 4 2 5 4 2 4" xfId="37230"/>
    <cellStyle name="RowTitles-Detail 4 2 5 4 2 4 2" xfId="37231"/>
    <cellStyle name="RowTitles-Detail 4 2 5 4 2 5" xfId="37232"/>
    <cellStyle name="RowTitles-Detail 4 2 5 4 3" xfId="37233"/>
    <cellStyle name="RowTitles-Detail 4 2 5 4 3 2" xfId="37234"/>
    <cellStyle name="RowTitles-Detail 4 2 5 4 3 2 2" xfId="37235"/>
    <cellStyle name="RowTitles-Detail 4 2 5 4 3 2 2 2" xfId="37236"/>
    <cellStyle name="RowTitles-Detail 4 2 5 4 3 2 3" xfId="37237"/>
    <cellStyle name="RowTitles-Detail 4 2 5 4 3 3" xfId="37238"/>
    <cellStyle name="RowTitles-Detail 4 2 5 4 3 3 2" xfId="37239"/>
    <cellStyle name="RowTitles-Detail 4 2 5 4 3 3 2 2" xfId="37240"/>
    <cellStyle name="RowTitles-Detail 4 2 5 4 3 4" xfId="37241"/>
    <cellStyle name="RowTitles-Detail 4 2 5 4 3 4 2" xfId="37242"/>
    <cellStyle name="RowTitles-Detail 4 2 5 4 3 5" xfId="37243"/>
    <cellStyle name="RowTitles-Detail 4 2 5 4 4" xfId="37244"/>
    <cellStyle name="RowTitles-Detail 4 2 5 4 4 2" xfId="37245"/>
    <cellStyle name="RowTitles-Detail 4 2 5 4 5" xfId="37246"/>
    <cellStyle name="RowTitles-Detail 4 2 5 4 5 2" xfId="37247"/>
    <cellStyle name="RowTitles-Detail 4 2 5 4 5 2 2" xfId="37248"/>
    <cellStyle name="RowTitles-Detail 4 2 5 4 5 3" xfId="37249"/>
    <cellStyle name="RowTitles-Detail 4 2 5 4 6" xfId="37250"/>
    <cellStyle name="RowTitles-Detail 4 2 5 4 6 2" xfId="37251"/>
    <cellStyle name="RowTitles-Detail 4 2 5 4 6 2 2" xfId="37252"/>
    <cellStyle name="RowTitles-Detail 4 2 5 4 7" xfId="37253"/>
    <cellStyle name="RowTitles-Detail 4 2 5 4 7 2" xfId="37254"/>
    <cellStyle name="RowTitles-Detail 4 2 5 4 8" xfId="37255"/>
    <cellStyle name="RowTitles-Detail 4 2 5 5" xfId="37256"/>
    <cellStyle name="RowTitles-Detail 4 2 5 5 2" xfId="37257"/>
    <cellStyle name="RowTitles-Detail 4 2 5 5 2 2" xfId="37258"/>
    <cellStyle name="RowTitles-Detail 4 2 5 5 2 2 2" xfId="37259"/>
    <cellStyle name="RowTitles-Detail 4 2 5 5 2 2 2 2" xfId="37260"/>
    <cellStyle name="RowTitles-Detail 4 2 5 5 2 2 3" xfId="37261"/>
    <cellStyle name="RowTitles-Detail 4 2 5 5 2 3" xfId="37262"/>
    <cellStyle name="RowTitles-Detail 4 2 5 5 2 3 2" xfId="37263"/>
    <cellStyle name="RowTitles-Detail 4 2 5 5 2 3 2 2" xfId="37264"/>
    <cellStyle name="RowTitles-Detail 4 2 5 5 2 4" xfId="37265"/>
    <cellStyle name="RowTitles-Detail 4 2 5 5 2 4 2" xfId="37266"/>
    <cellStyle name="RowTitles-Detail 4 2 5 5 2 5" xfId="37267"/>
    <cellStyle name="RowTitles-Detail 4 2 5 5 3" xfId="37268"/>
    <cellStyle name="RowTitles-Detail 4 2 5 5 3 2" xfId="37269"/>
    <cellStyle name="RowTitles-Detail 4 2 5 5 3 2 2" xfId="37270"/>
    <cellStyle name="RowTitles-Detail 4 2 5 5 3 2 2 2" xfId="37271"/>
    <cellStyle name="RowTitles-Detail 4 2 5 5 3 2 3" xfId="37272"/>
    <cellStyle name="RowTitles-Detail 4 2 5 5 3 3" xfId="37273"/>
    <cellStyle name="RowTitles-Detail 4 2 5 5 3 3 2" xfId="37274"/>
    <cellStyle name="RowTitles-Detail 4 2 5 5 3 3 2 2" xfId="37275"/>
    <cellStyle name="RowTitles-Detail 4 2 5 5 3 4" xfId="37276"/>
    <cellStyle name="RowTitles-Detail 4 2 5 5 3 4 2" xfId="37277"/>
    <cellStyle name="RowTitles-Detail 4 2 5 5 3 5" xfId="37278"/>
    <cellStyle name="RowTitles-Detail 4 2 5 5 4" xfId="37279"/>
    <cellStyle name="RowTitles-Detail 4 2 5 5 4 2" xfId="37280"/>
    <cellStyle name="RowTitles-Detail 4 2 5 5 4 2 2" xfId="37281"/>
    <cellStyle name="RowTitles-Detail 4 2 5 5 4 3" xfId="37282"/>
    <cellStyle name="RowTitles-Detail 4 2 5 5 5" xfId="37283"/>
    <cellStyle name="RowTitles-Detail 4 2 5 5 5 2" xfId="37284"/>
    <cellStyle name="RowTitles-Detail 4 2 5 5 5 2 2" xfId="37285"/>
    <cellStyle name="RowTitles-Detail 4 2 5 5 6" xfId="37286"/>
    <cellStyle name="RowTitles-Detail 4 2 5 5 6 2" xfId="37287"/>
    <cellStyle name="RowTitles-Detail 4 2 5 5 7" xfId="37288"/>
    <cellStyle name="RowTitles-Detail 4 2 5 6" xfId="37289"/>
    <cellStyle name="RowTitles-Detail 4 2 5 6 2" xfId="37290"/>
    <cellStyle name="RowTitles-Detail 4 2 5 6 2 2" xfId="37291"/>
    <cellStyle name="RowTitles-Detail 4 2 5 6 2 2 2" xfId="37292"/>
    <cellStyle name="RowTitles-Detail 4 2 5 6 2 2 2 2" xfId="37293"/>
    <cellStyle name="RowTitles-Detail 4 2 5 6 2 2 3" xfId="37294"/>
    <cellStyle name="RowTitles-Detail 4 2 5 6 2 3" xfId="37295"/>
    <cellStyle name="RowTitles-Detail 4 2 5 6 2 3 2" xfId="37296"/>
    <cellStyle name="RowTitles-Detail 4 2 5 6 2 3 2 2" xfId="37297"/>
    <cellStyle name="RowTitles-Detail 4 2 5 6 2 4" xfId="37298"/>
    <cellStyle name="RowTitles-Detail 4 2 5 6 2 4 2" xfId="37299"/>
    <cellStyle name="RowTitles-Detail 4 2 5 6 2 5" xfId="37300"/>
    <cellStyle name="RowTitles-Detail 4 2 5 6 3" xfId="37301"/>
    <cellStyle name="RowTitles-Detail 4 2 5 6 3 2" xfId="37302"/>
    <cellStyle name="RowTitles-Detail 4 2 5 6 3 2 2" xfId="37303"/>
    <cellStyle name="RowTitles-Detail 4 2 5 6 3 2 2 2" xfId="37304"/>
    <cellStyle name="RowTitles-Detail 4 2 5 6 3 2 3" xfId="37305"/>
    <cellStyle name="RowTitles-Detail 4 2 5 6 3 3" xfId="37306"/>
    <cellStyle name="RowTitles-Detail 4 2 5 6 3 3 2" xfId="37307"/>
    <cellStyle name="RowTitles-Detail 4 2 5 6 3 3 2 2" xfId="37308"/>
    <cellStyle name="RowTitles-Detail 4 2 5 6 3 4" xfId="37309"/>
    <cellStyle name="RowTitles-Detail 4 2 5 6 3 4 2" xfId="37310"/>
    <cellStyle name="RowTitles-Detail 4 2 5 6 3 5" xfId="37311"/>
    <cellStyle name="RowTitles-Detail 4 2 5 6 4" xfId="37312"/>
    <cellStyle name="RowTitles-Detail 4 2 5 6 4 2" xfId="37313"/>
    <cellStyle name="RowTitles-Detail 4 2 5 6 4 2 2" xfId="37314"/>
    <cellStyle name="RowTitles-Detail 4 2 5 6 4 3" xfId="37315"/>
    <cellStyle name="RowTitles-Detail 4 2 5 6 5" xfId="37316"/>
    <cellStyle name="RowTitles-Detail 4 2 5 6 5 2" xfId="37317"/>
    <cellStyle name="RowTitles-Detail 4 2 5 6 5 2 2" xfId="37318"/>
    <cellStyle name="RowTitles-Detail 4 2 5 6 6" xfId="37319"/>
    <cellStyle name="RowTitles-Detail 4 2 5 6 6 2" xfId="37320"/>
    <cellStyle name="RowTitles-Detail 4 2 5 6 7" xfId="37321"/>
    <cellStyle name="RowTitles-Detail 4 2 5 7" xfId="37322"/>
    <cellStyle name="RowTitles-Detail 4 2 5 7 2" xfId="37323"/>
    <cellStyle name="RowTitles-Detail 4 2 5 7 2 2" xfId="37324"/>
    <cellStyle name="RowTitles-Detail 4 2 5 7 2 2 2" xfId="37325"/>
    <cellStyle name="RowTitles-Detail 4 2 5 7 2 3" xfId="37326"/>
    <cellStyle name="RowTitles-Detail 4 2 5 7 3" xfId="37327"/>
    <cellStyle name="RowTitles-Detail 4 2 5 7 3 2" xfId="37328"/>
    <cellStyle name="RowTitles-Detail 4 2 5 7 3 2 2" xfId="37329"/>
    <cellStyle name="RowTitles-Detail 4 2 5 7 4" xfId="37330"/>
    <cellStyle name="RowTitles-Detail 4 2 5 7 4 2" xfId="37331"/>
    <cellStyle name="RowTitles-Detail 4 2 5 7 5" xfId="37332"/>
    <cellStyle name="RowTitles-Detail 4 2 5 8" xfId="37333"/>
    <cellStyle name="RowTitles-Detail 4 2 5 8 2" xfId="37334"/>
    <cellStyle name="RowTitles-Detail 4 2 5 9" xfId="37335"/>
    <cellStyle name="RowTitles-Detail 4 2 5 9 2" xfId="37336"/>
    <cellStyle name="RowTitles-Detail 4 2 5 9 2 2" xfId="37337"/>
    <cellStyle name="RowTitles-Detail 4 2 5_STUD aligned by INSTIT" xfId="37338"/>
    <cellStyle name="RowTitles-Detail 4 2 6" xfId="929"/>
    <cellStyle name="RowTitles-Detail 4 2 6 2" xfId="37339"/>
    <cellStyle name="RowTitles-Detail 4 2 6 2 2" xfId="37340"/>
    <cellStyle name="RowTitles-Detail 4 2 6 2 2 2" xfId="37341"/>
    <cellStyle name="RowTitles-Detail 4 2 6 2 2 2 2" xfId="37342"/>
    <cellStyle name="RowTitles-Detail 4 2 6 2 2 3" xfId="37343"/>
    <cellStyle name="RowTitles-Detail 4 2 6 2 3" xfId="37344"/>
    <cellStyle name="RowTitles-Detail 4 2 6 2 3 2" xfId="37345"/>
    <cellStyle name="RowTitles-Detail 4 2 6 2 3 2 2" xfId="37346"/>
    <cellStyle name="RowTitles-Detail 4 2 6 2 4" xfId="37347"/>
    <cellStyle name="RowTitles-Detail 4 2 6 2 4 2" xfId="37348"/>
    <cellStyle name="RowTitles-Detail 4 2 6 2 5" xfId="37349"/>
    <cellStyle name="RowTitles-Detail 4 2 6 3" xfId="37350"/>
    <cellStyle name="RowTitles-Detail 4 2 6 3 2" xfId="37351"/>
    <cellStyle name="RowTitles-Detail 4 2 6 3 2 2" xfId="37352"/>
    <cellStyle name="RowTitles-Detail 4 2 6 3 2 2 2" xfId="37353"/>
    <cellStyle name="RowTitles-Detail 4 2 6 3 2 3" xfId="37354"/>
    <cellStyle name="RowTitles-Detail 4 2 6 3 3" xfId="37355"/>
    <cellStyle name="RowTitles-Detail 4 2 6 3 3 2" xfId="37356"/>
    <cellStyle name="RowTitles-Detail 4 2 6 3 3 2 2" xfId="37357"/>
    <cellStyle name="RowTitles-Detail 4 2 6 3 4" xfId="37358"/>
    <cellStyle name="RowTitles-Detail 4 2 6 3 4 2" xfId="37359"/>
    <cellStyle name="RowTitles-Detail 4 2 6 3 5" xfId="37360"/>
    <cellStyle name="RowTitles-Detail 4 2 6 4" xfId="37361"/>
    <cellStyle name="RowTitles-Detail 4 2 6 4 2" xfId="37362"/>
    <cellStyle name="RowTitles-Detail 4 2 6 5" xfId="37363"/>
    <cellStyle name="RowTitles-Detail 4 2 6 5 2" xfId="37364"/>
    <cellStyle name="RowTitles-Detail 4 2 6 5 2 2" xfId="37365"/>
    <cellStyle name="RowTitles-Detail 4 2 6 5 3" xfId="37366"/>
    <cellStyle name="RowTitles-Detail 4 2 6 6" xfId="37367"/>
    <cellStyle name="RowTitles-Detail 4 2 6 6 2" xfId="37368"/>
    <cellStyle name="RowTitles-Detail 4 2 6 6 2 2" xfId="37369"/>
    <cellStyle name="RowTitles-Detail 4 2 6 7" xfId="37370"/>
    <cellStyle name="RowTitles-Detail 4 2 7" xfId="37371"/>
    <cellStyle name="RowTitles-Detail 4 2 7 2" xfId="37372"/>
    <cellStyle name="RowTitles-Detail 4 2 7 2 2" xfId="37373"/>
    <cellStyle name="RowTitles-Detail 4 2 7 2 2 2" xfId="37374"/>
    <cellStyle name="RowTitles-Detail 4 2 7 2 2 2 2" xfId="37375"/>
    <cellStyle name="RowTitles-Detail 4 2 7 2 2 3" xfId="37376"/>
    <cellStyle name="RowTitles-Detail 4 2 7 2 3" xfId="37377"/>
    <cellStyle name="RowTitles-Detail 4 2 7 2 3 2" xfId="37378"/>
    <cellStyle name="RowTitles-Detail 4 2 7 2 3 2 2" xfId="37379"/>
    <cellStyle name="RowTitles-Detail 4 2 7 2 4" xfId="37380"/>
    <cellStyle name="RowTitles-Detail 4 2 7 2 4 2" xfId="37381"/>
    <cellStyle name="RowTitles-Detail 4 2 7 2 5" xfId="37382"/>
    <cellStyle name="RowTitles-Detail 4 2 7 3" xfId="37383"/>
    <cellStyle name="RowTitles-Detail 4 2 7 3 2" xfId="37384"/>
    <cellStyle name="RowTitles-Detail 4 2 7 3 2 2" xfId="37385"/>
    <cellStyle name="RowTitles-Detail 4 2 7 3 2 2 2" xfId="37386"/>
    <cellStyle name="RowTitles-Detail 4 2 7 3 2 3" xfId="37387"/>
    <cellStyle name="RowTitles-Detail 4 2 7 3 3" xfId="37388"/>
    <cellStyle name="RowTitles-Detail 4 2 7 3 3 2" xfId="37389"/>
    <cellStyle name="RowTitles-Detail 4 2 7 3 3 2 2" xfId="37390"/>
    <cellStyle name="RowTitles-Detail 4 2 7 3 4" xfId="37391"/>
    <cellStyle name="RowTitles-Detail 4 2 7 3 4 2" xfId="37392"/>
    <cellStyle name="RowTitles-Detail 4 2 7 3 5" xfId="37393"/>
    <cellStyle name="RowTitles-Detail 4 2 7 4" xfId="37394"/>
    <cellStyle name="RowTitles-Detail 4 2 7 4 2" xfId="37395"/>
    <cellStyle name="RowTitles-Detail 4 2 7 5" xfId="37396"/>
    <cellStyle name="RowTitles-Detail 4 2 7 5 2" xfId="37397"/>
    <cellStyle name="RowTitles-Detail 4 2 7 5 2 2" xfId="37398"/>
    <cellStyle name="RowTitles-Detail 4 2 7 6" xfId="37399"/>
    <cellStyle name="RowTitles-Detail 4 2 7 6 2" xfId="37400"/>
    <cellStyle name="RowTitles-Detail 4 2 7 7" xfId="37401"/>
    <cellStyle name="RowTitles-Detail 4 2 8" xfId="37402"/>
    <cellStyle name="RowTitles-Detail 4 2 8 2" xfId="37403"/>
    <cellStyle name="RowTitles-Detail 4 2 8 2 2" xfId="37404"/>
    <cellStyle name="RowTitles-Detail 4 2 8 2 2 2" xfId="37405"/>
    <cellStyle name="RowTitles-Detail 4 2 8 2 2 2 2" xfId="37406"/>
    <cellStyle name="RowTitles-Detail 4 2 8 2 2 3" xfId="37407"/>
    <cellStyle name="RowTitles-Detail 4 2 8 2 3" xfId="37408"/>
    <cellStyle name="RowTitles-Detail 4 2 8 2 3 2" xfId="37409"/>
    <cellStyle name="RowTitles-Detail 4 2 8 2 3 2 2" xfId="37410"/>
    <cellStyle name="RowTitles-Detail 4 2 8 2 4" xfId="37411"/>
    <cellStyle name="RowTitles-Detail 4 2 8 2 4 2" xfId="37412"/>
    <cellStyle name="RowTitles-Detail 4 2 8 2 5" xfId="37413"/>
    <cellStyle name="RowTitles-Detail 4 2 8 3" xfId="37414"/>
    <cellStyle name="RowTitles-Detail 4 2 8 3 2" xfId="37415"/>
    <cellStyle name="RowTitles-Detail 4 2 8 3 2 2" xfId="37416"/>
    <cellStyle name="RowTitles-Detail 4 2 8 3 2 2 2" xfId="37417"/>
    <cellStyle name="RowTitles-Detail 4 2 8 3 2 3" xfId="37418"/>
    <cellStyle name="RowTitles-Detail 4 2 8 3 3" xfId="37419"/>
    <cellStyle name="RowTitles-Detail 4 2 8 3 3 2" xfId="37420"/>
    <cellStyle name="RowTitles-Detail 4 2 8 3 3 2 2" xfId="37421"/>
    <cellStyle name="RowTitles-Detail 4 2 8 3 4" xfId="37422"/>
    <cellStyle name="RowTitles-Detail 4 2 8 3 4 2" xfId="37423"/>
    <cellStyle name="RowTitles-Detail 4 2 8 3 5" xfId="37424"/>
    <cellStyle name="RowTitles-Detail 4 2 8 4" xfId="37425"/>
    <cellStyle name="RowTitles-Detail 4 2 8 4 2" xfId="37426"/>
    <cellStyle name="RowTitles-Detail 4 2 8 5" xfId="37427"/>
    <cellStyle name="RowTitles-Detail 4 2 8 5 2" xfId="37428"/>
    <cellStyle name="RowTitles-Detail 4 2 8 5 2 2" xfId="37429"/>
    <cellStyle name="RowTitles-Detail 4 2 8 5 3" xfId="37430"/>
    <cellStyle name="RowTitles-Detail 4 2 8 6" xfId="37431"/>
    <cellStyle name="RowTitles-Detail 4 2 8 6 2" xfId="37432"/>
    <cellStyle name="RowTitles-Detail 4 2 8 6 2 2" xfId="37433"/>
    <cellStyle name="RowTitles-Detail 4 2 8 7" xfId="37434"/>
    <cellStyle name="RowTitles-Detail 4 2 8 7 2" xfId="37435"/>
    <cellStyle name="RowTitles-Detail 4 2 8 8" xfId="37436"/>
    <cellStyle name="RowTitles-Detail 4 2 9" xfId="37437"/>
    <cellStyle name="RowTitles-Detail 4 2 9 2" xfId="37438"/>
    <cellStyle name="RowTitles-Detail 4 2 9 2 2" xfId="37439"/>
    <cellStyle name="RowTitles-Detail 4 2 9 2 2 2" xfId="37440"/>
    <cellStyle name="RowTitles-Detail 4 2 9 2 2 2 2" xfId="37441"/>
    <cellStyle name="RowTitles-Detail 4 2 9 2 2 3" xfId="37442"/>
    <cellStyle name="RowTitles-Detail 4 2 9 2 3" xfId="37443"/>
    <cellStyle name="RowTitles-Detail 4 2 9 2 3 2" xfId="37444"/>
    <cellStyle name="RowTitles-Detail 4 2 9 2 3 2 2" xfId="37445"/>
    <cellStyle name="RowTitles-Detail 4 2 9 2 4" xfId="37446"/>
    <cellStyle name="RowTitles-Detail 4 2 9 2 4 2" xfId="37447"/>
    <cellStyle name="RowTitles-Detail 4 2 9 2 5" xfId="37448"/>
    <cellStyle name="RowTitles-Detail 4 2 9 3" xfId="37449"/>
    <cellStyle name="RowTitles-Detail 4 2 9 3 2" xfId="37450"/>
    <cellStyle name="RowTitles-Detail 4 2 9 3 2 2" xfId="37451"/>
    <cellStyle name="RowTitles-Detail 4 2 9 3 2 2 2" xfId="37452"/>
    <cellStyle name="RowTitles-Detail 4 2 9 3 2 3" xfId="37453"/>
    <cellStyle name="RowTitles-Detail 4 2 9 3 3" xfId="37454"/>
    <cellStyle name="RowTitles-Detail 4 2 9 3 3 2" xfId="37455"/>
    <cellStyle name="RowTitles-Detail 4 2 9 3 3 2 2" xfId="37456"/>
    <cellStyle name="RowTitles-Detail 4 2 9 3 4" xfId="37457"/>
    <cellStyle name="RowTitles-Detail 4 2 9 3 4 2" xfId="37458"/>
    <cellStyle name="RowTitles-Detail 4 2 9 3 5" xfId="37459"/>
    <cellStyle name="RowTitles-Detail 4 2 9 4" xfId="37460"/>
    <cellStyle name="RowTitles-Detail 4 2 9 4 2" xfId="37461"/>
    <cellStyle name="RowTitles-Detail 4 2 9 4 2 2" xfId="37462"/>
    <cellStyle name="RowTitles-Detail 4 2 9 4 3" xfId="37463"/>
    <cellStyle name="RowTitles-Detail 4 2 9 5" xfId="37464"/>
    <cellStyle name="RowTitles-Detail 4 2 9 5 2" xfId="37465"/>
    <cellStyle name="RowTitles-Detail 4 2 9 5 2 2" xfId="37466"/>
    <cellStyle name="RowTitles-Detail 4 2 9 6" xfId="37467"/>
    <cellStyle name="RowTitles-Detail 4 2 9 6 2" xfId="37468"/>
    <cellStyle name="RowTitles-Detail 4 2 9 7" xfId="37469"/>
    <cellStyle name="RowTitles-Detail 4 2_STUD aligned by INSTIT" xfId="37470"/>
    <cellStyle name="RowTitles-Detail 4 3" xfId="330"/>
    <cellStyle name="RowTitles-Detail 4 3 10" xfId="37471"/>
    <cellStyle name="RowTitles-Detail 4 3 10 2" xfId="37472"/>
    <cellStyle name="RowTitles-Detail 4 3 10 2 2" xfId="37473"/>
    <cellStyle name="RowTitles-Detail 4 3 10 2 2 2" xfId="37474"/>
    <cellStyle name="RowTitles-Detail 4 3 10 2 3" xfId="37475"/>
    <cellStyle name="RowTitles-Detail 4 3 10 3" xfId="37476"/>
    <cellStyle name="RowTitles-Detail 4 3 10 3 2" xfId="37477"/>
    <cellStyle name="RowTitles-Detail 4 3 10 3 2 2" xfId="37478"/>
    <cellStyle name="RowTitles-Detail 4 3 10 4" xfId="37479"/>
    <cellStyle name="RowTitles-Detail 4 3 10 4 2" xfId="37480"/>
    <cellStyle name="RowTitles-Detail 4 3 10 5" xfId="37481"/>
    <cellStyle name="RowTitles-Detail 4 3 11" xfId="37482"/>
    <cellStyle name="RowTitles-Detail 4 3 11 2" xfId="37483"/>
    <cellStyle name="RowTitles-Detail 4 3 12" xfId="37484"/>
    <cellStyle name="RowTitles-Detail 4 3 12 2" xfId="37485"/>
    <cellStyle name="RowTitles-Detail 4 3 12 2 2" xfId="37486"/>
    <cellStyle name="RowTitles-Detail 4 3 13" xfId="37487"/>
    <cellStyle name="RowTitles-Detail 4 3 2" xfId="930"/>
    <cellStyle name="RowTitles-Detail 4 3 2 10" xfId="37488"/>
    <cellStyle name="RowTitles-Detail 4 3 2 2" xfId="931"/>
    <cellStyle name="RowTitles-Detail 4 3 2 2 2" xfId="37489"/>
    <cellStyle name="RowTitles-Detail 4 3 2 2 2 2" xfId="37490"/>
    <cellStyle name="RowTitles-Detail 4 3 2 2 2 2 2" xfId="37491"/>
    <cellStyle name="RowTitles-Detail 4 3 2 2 2 2 2 2" xfId="37492"/>
    <cellStyle name="RowTitles-Detail 4 3 2 2 2 2 3" xfId="37493"/>
    <cellStyle name="RowTitles-Detail 4 3 2 2 2 3" xfId="37494"/>
    <cellStyle name="RowTitles-Detail 4 3 2 2 2 3 2" xfId="37495"/>
    <cellStyle name="RowTitles-Detail 4 3 2 2 2 3 2 2" xfId="37496"/>
    <cellStyle name="RowTitles-Detail 4 3 2 2 2 4" xfId="37497"/>
    <cellStyle name="RowTitles-Detail 4 3 2 2 2 4 2" xfId="37498"/>
    <cellStyle name="RowTitles-Detail 4 3 2 2 2 5" xfId="37499"/>
    <cellStyle name="RowTitles-Detail 4 3 2 2 3" xfId="37500"/>
    <cellStyle name="RowTitles-Detail 4 3 2 2 3 2" xfId="37501"/>
    <cellStyle name="RowTitles-Detail 4 3 2 2 3 2 2" xfId="37502"/>
    <cellStyle name="RowTitles-Detail 4 3 2 2 3 2 2 2" xfId="37503"/>
    <cellStyle name="RowTitles-Detail 4 3 2 2 3 2 3" xfId="37504"/>
    <cellStyle name="RowTitles-Detail 4 3 2 2 3 3" xfId="37505"/>
    <cellStyle name="RowTitles-Detail 4 3 2 2 3 3 2" xfId="37506"/>
    <cellStyle name="RowTitles-Detail 4 3 2 2 3 3 2 2" xfId="37507"/>
    <cellStyle name="RowTitles-Detail 4 3 2 2 3 4" xfId="37508"/>
    <cellStyle name="RowTitles-Detail 4 3 2 2 3 4 2" xfId="37509"/>
    <cellStyle name="RowTitles-Detail 4 3 2 2 3 5" xfId="37510"/>
    <cellStyle name="RowTitles-Detail 4 3 2 2 4" xfId="37511"/>
    <cellStyle name="RowTitles-Detail 4 3 2 2 4 2" xfId="37512"/>
    <cellStyle name="RowTitles-Detail 4 3 2 2 5" xfId="37513"/>
    <cellStyle name="RowTitles-Detail 4 3 2 2 5 2" xfId="37514"/>
    <cellStyle name="RowTitles-Detail 4 3 2 2 5 2 2" xfId="37515"/>
    <cellStyle name="RowTitles-Detail 4 3 2 2 6" xfId="37516"/>
    <cellStyle name="RowTitles-Detail 4 3 2 3" xfId="37517"/>
    <cellStyle name="RowTitles-Detail 4 3 2 3 2" xfId="37518"/>
    <cellStyle name="RowTitles-Detail 4 3 2 3 2 2" xfId="37519"/>
    <cellStyle name="RowTitles-Detail 4 3 2 3 2 2 2" xfId="37520"/>
    <cellStyle name="RowTitles-Detail 4 3 2 3 2 2 2 2" xfId="37521"/>
    <cellStyle name="RowTitles-Detail 4 3 2 3 2 2 3" xfId="37522"/>
    <cellStyle name="RowTitles-Detail 4 3 2 3 2 3" xfId="37523"/>
    <cellStyle name="RowTitles-Detail 4 3 2 3 2 3 2" xfId="37524"/>
    <cellStyle name="RowTitles-Detail 4 3 2 3 2 3 2 2" xfId="37525"/>
    <cellStyle name="RowTitles-Detail 4 3 2 3 2 4" xfId="37526"/>
    <cellStyle name="RowTitles-Detail 4 3 2 3 2 4 2" xfId="37527"/>
    <cellStyle name="RowTitles-Detail 4 3 2 3 2 5" xfId="37528"/>
    <cellStyle name="RowTitles-Detail 4 3 2 3 3" xfId="37529"/>
    <cellStyle name="RowTitles-Detail 4 3 2 3 3 2" xfId="37530"/>
    <cellStyle name="RowTitles-Detail 4 3 2 3 3 2 2" xfId="37531"/>
    <cellStyle name="RowTitles-Detail 4 3 2 3 3 2 2 2" xfId="37532"/>
    <cellStyle name="RowTitles-Detail 4 3 2 3 3 2 3" xfId="37533"/>
    <cellStyle name="RowTitles-Detail 4 3 2 3 3 3" xfId="37534"/>
    <cellStyle name="RowTitles-Detail 4 3 2 3 3 3 2" xfId="37535"/>
    <cellStyle name="RowTitles-Detail 4 3 2 3 3 3 2 2" xfId="37536"/>
    <cellStyle name="RowTitles-Detail 4 3 2 3 3 4" xfId="37537"/>
    <cellStyle name="RowTitles-Detail 4 3 2 3 3 4 2" xfId="37538"/>
    <cellStyle name="RowTitles-Detail 4 3 2 3 3 5" xfId="37539"/>
    <cellStyle name="RowTitles-Detail 4 3 2 3 4" xfId="37540"/>
    <cellStyle name="RowTitles-Detail 4 3 2 3 4 2" xfId="37541"/>
    <cellStyle name="RowTitles-Detail 4 3 2 3 5" xfId="37542"/>
    <cellStyle name="RowTitles-Detail 4 3 2 3 5 2" xfId="37543"/>
    <cellStyle name="RowTitles-Detail 4 3 2 3 5 2 2" xfId="37544"/>
    <cellStyle name="RowTitles-Detail 4 3 2 3 5 3" xfId="37545"/>
    <cellStyle name="RowTitles-Detail 4 3 2 3 6" xfId="37546"/>
    <cellStyle name="RowTitles-Detail 4 3 2 3 6 2" xfId="37547"/>
    <cellStyle name="RowTitles-Detail 4 3 2 3 6 2 2" xfId="37548"/>
    <cellStyle name="RowTitles-Detail 4 3 2 3 7" xfId="37549"/>
    <cellStyle name="RowTitles-Detail 4 3 2 3 7 2" xfId="37550"/>
    <cellStyle name="RowTitles-Detail 4 3 2 3 8" xfId="37551"/>
    <cellStyle name="RowTitles-Detail 4 3 2 4" xfId="37552"/>
    <cellStyle name="RowTitles-Detail 4 3 2 4 2" xfId="37553"/>
    <cellStyle name="RowTitles-Detail 4 3 2 4 2 2" xfId="37554"/>
    <cellStyle name="RowTitles-Detail 4 3 2 4 2 2 2" xfId="37555"/>
    <cellStyle name="RowTitles-Detail 4 3 2 4 2 2 2 2" xfId="37556"/>
    <cellStyle name="RowTitles-Detail 4 3 2 4 2 2 3" xfId="37557"/>
    <cellStyle name="RowTitles-Detail 4 3 2 4 2 3" xfId="37558"/>
    <cellStyle name="RowTitles-Detail 4 3 2 4 2 3 2" xfId="37559"/>
    <cellStyle name="RowTitles-Detail 4 3 2 4 2 3 2 2" xfId="37560"/>
    <cellStyle name="RowTitles-Detail 4 3 2 4 2 4" xfId="37561"/>
    <cellStyle name="RowTitles-Detail 4 3 2 4 2 4 2" xfId="37562"/>
    <cellStyle name="RowTitles-Detail 4 3 2 4 2 5" xfId="37563"/>
    <cellStyle name="RowTitles-Detail 4 3 2 4 3" xfId="37564"/>
    <cellStyle name="RowTitles-Detail 4 3 2 4 3 2" xfId="37565"/>
    <cellStyle name="RowTitles-Detail 4 3 2 4 3 2 2" xfId="37566"/>
    <cellStyle name="RowTitles-Detail 4 3 2 4 3 2 2 2" xfId="37567"/>
    <cellStyle name="RowTitles-Detail 4 3 2 4 3 2 3" xfId="37568"/>
    <cellStyle name="RowTitles-Detail 4 3 2 4 3 3" xfId="37569"/>
    <cellStyle name="RowTitles-Detail 4 3 2 4 3 3 2" xfId="37570"/>
    <cellStyle name="RowTitles-Detail 4 3 2 4 3 3 2 2" xfId="37571"/>
    <cellStyle name="RowTitles-Detail 4 3 2 4 3 4" xfId="37572"/>
    <cellStyle name="RowTitles-Detail 4 3 2 4 3 4 2" xfId="37573"/>
    <cellStyle name="RowTitles-Detail 4 3 2 4 3 5" xfId="37574"/>
    <cellStyle name="RowTitles-Detail 4 3 2 4 4" xfId="37575"/>
    <cellStyle name="RowTitles-Detail 4 3 2 4 4 2" xfId="37576"/>
    <cellStyle name="RowTitles-Detail 4 3 2 4 4 2 2" xfId="37577"/>
    <cellStyle name="RowTitles-Detail 4 3 2 4 4 3" xfId="37578"/>
    <cellStyle name="RowTitles-Detail 4 3 2 4 5" xfId="37579"/>
    <cellStyle name="RowTitles-Detail 4 3 2 4 5 2" xfId="37580"/>
    <cellStyle name="RowTitles-Detail 4 3 2 4 5 2 2" xfId="37581"/>
    <cellStyle name="RowTitles-Detail 4 3 2 4 6" xfId="37582"/>
    <cellStyle name="RowTitles-Detail 4 3 2 4 6 2" xfId="37583"/>
    <cellStyle name="RowTitles-Detail 4 3 2 4 7" xfId="37584"/>
    <cellStyle name="RowTitles-Detail 4 3 2 5" xfId="37585"/>
    <cellStyle name="RowTitles-Detail 4 3 2 5 2" xfId="37586"/>
    <cellStyle name="RowTitles-Detail 4 3 2 5 2 2" xfId="37587"/>
    <cellStyle name="RowTitles-Detail 4 3 2 5 2 2 2" xfId="37588"/>
    <cellStyle name="RowTitles-Detail 4 3 2 5 2 2 2 2" xfId="37589"/>
    <cellStyle name="RowTitles-Detail 4 3 2 5 2 2 3" xfId="37590"/>
    <cellStyle name="RowTitles-Detail 4 3 2 5 2 3" xfId="37591"/>
    <cellStyle name="RowTitles-Detail 4 3 2 5 2 3 2" xfId="37592"/>
    <cellStyle name="RowTitles-Detail 4 3 2 5 2 3 2 2" xfId="37593"/>
    <cellStyle name="RowTitles-Detail 4 3 2 5 2 4" xfId="37594"/>
    <cellStyle name="RowTitles-Detail 4 3 2 5 2 4 2" xfId="37595"/>
    <cellStyle name="RowTitles-Detail 4 3 2 5 2 5" xfId="37596"/>
    <cellStyle name="RowTitles-Detail 4 3 2 5 3" xfId="37597"/>
    <cellStyle name="RowTitles-Detail 4 3 2 5 3 2" xfId="37598"/>
    <cellStyle name="RowTitles-Detail 4 3 2 5 3 2 2" xfId="37599"/>
    <cellStyle name="RowTitles-Detail 4 3 2 5 3 2 2 2" xfId="37600"/>
    <cellStyle name="RowTitles-Detail 4 3 2 5 3 2 3" xfId="37601"/>
    <cellStyle name="RowTitles-Detail 4 3 2 5 3 3" xfId="37602"/>
    <cellStyle name="RowTitles-Detail 4 3 2 5 3 3 2" xfId="37603"/>
    <cellStyle name="RowTitles-Detail 4 3 2 5 3 3 2 2" xfId="37604"/>
    <cellStyle name="RowTitles-Detail 4 3 2 5 3 4" xfId="37605"/>
    <cellStyle name="RowTitles-Detail 4 3 2 5 3 4 2" xfId="37606"/>
    <cellStyle name="RowTitles-Detail 4 3 2 5 3 5" xfId="37607"/>
    <cellStyle name="RowTitles-Detail 4 3 2 5 4" xfId="37608"/>
    <cellStyle name="RowTitles-Detail 4 3 2 5 4 2" xfId="37609"/>
    <cellStyle name="RowTitles-Detail 4 3 2 5 4 2 2" xfId="37610"/>
    <cellStyle name="RowTitles-Detail 4 3 2 5 4 3" xfId="37611"/>
    <cellStyle name="RowTitles-Detail 4 3 2 5 5" xfId="37612"/>
    <cellStyle name="RowTitles-Detail 4 3 2 5 5 2" xfId="37613"/>
    <cellStyle name="RowTitles-Detail 4 3 2 5 5 2 2" xfId="37614"/>
    <cellStyle name="RowTitles-Detail 4 3 2 5 6" xfId="37615"/>
    <cellStyle name="RowTitles-Detail 4 3 2 5 6 2" xfId="37616"/>
    <cellStyle name="RowTitles-Detail 4 3 2 5 7" xfId="37617"/>
    <cellStyle name="RowTitles-Detail 4 3 2 6" xfId="37618"/>
    <cellStyle name="RowTitles-Detail 4 3 2 6 2" xfId="37619"/>
    <cellStyle name="RowTitles-Detail 4 3 2 6 2 2" xfId="37620"/>
    <cellStyle name="RowTitles-Detail 4 3 2 6 2 2 2" xfId="37621"/>
    <cellStyle name="RowTitles-Detail 4 3 2 6 2 2 2 2" xfId="37622"/>
    <cellStyle name="RowTitles-Detail 4 3 2 6 2 2 3" xfId="37623"/>
    <cellStyle name="RowTitles-Detail 4 3 2 6 2 3" xfId="37624"/>
    <cellStyle name="RowTitles-Detail 4 3 2 6 2 3 2" xfId="37625"/>
    <cellStyle name="RowTitles-Detail 4 3 2 6 2 3 2 2" xfId="37626"/>
    <cellStyle name="RowTitles-Detail 4 3 2 6 2 4" xfId="37627"/>
    <cellStyle name="RowTitles-Detail 4 3 2 6 2 4 2" xfId="37628"/>
    <cellStyle name="RowTitles-Detail 4 3 2 6 2 5" xfId="37629"/>
    <cellStyle name="RowTitles-Detail 4 3 2 6 3" xfId="37630"/>
    <cellStyle name="RowTitles-Detail 4 3 2 6 3 2" xfId="37631"/>
    <cellStyle name="RowTitles-Detail 4 3 2 6 3 2 2" xfId="37632"/>
    <cellStyle name="RowTitles-Detail 4 3 2 6 3 2 2 2" xfId="37633"/>
    <cellStyle name="RowTitles-Detail 4 3 2 6 3 2 3" xfId="37634"/>
    <cellStyle name="RowTitles-Detail 4 3 2 6 3 3" xfId="37635"/>
    <cellStyle name="RowTitles-Detail 4 3 2 6 3 3 2" xfId="37636"/>
    <cellStyle name="RowTitles-Detail 4 3 2 6 3 3 2 2" xfId="37637"/>
    <cellStyle name="RowTitles-Detail 4 3 2 6 3 4" xfId="37638"/>
    <cellStyle name="RowTitles-Detail 4 3 2 6 3 4 2" xfId="37639"/>
    <cellStyle name="RowTitles-Detail 4 3 2 6 3 5" xfId="37640"/>
    <cellStyle name="RowTitles-Detail 4 3 2 6 4" xfId="37641"/>
    <cellStyle name="RowTitles-Detail 4 3 2 6 4 2" xfId="37642"/>
    <cellStyle name="RowTitles-Detail 4 3 2 6 4 2 2" xfId="37643"/>
    <cellStyle name="RowTitles-Detail 4 3 2 6 4 3" xfId="37644"/>
    <cellStyle name="RowTitles-Detail 4 3 2 6 5" xfId="37645"/>
    <cellStyle name="RowTitles-Detail 4 3 2 6 5 2" xfId="37646"/>
    <cellStyle name="RowTitles-Detail 4 3 2 6 5 2 2" xfId="37647"/>
    <cellStyle name="RowTitles-Detail 4 3 2 6 6" xfId="37648"/>
    <cellStyle name="RowTitles-Detail 4 3 2 6 6 2" xfId="37649"/>
    <cellStyle name="RowTitles-Detail 4 3 2 6 7" xfId="37650"/>
    <cellStyle name="RowTitles-Detail 4 3 2 7" xfId="37651"/>
    <cellStyle name="RowTitles-Detail 4 3 2 7 2" xfId="37652"/>
    <cellStyle name="RowTitles-Detail 4 3 2 7 2 2" xfId="37653"/>
    <cellStyle name="RowTitles-Detail 4 3 2 7 2 2 2" xfId="37654"/>
    <cellStyle name="RowTitles-Detail 4 3 2 7 2 3" xfId="37655"/>
    <cellStyle name="RowTitles-Detail 4 3 2 7 3" xfId="37656"/>
    <cellStyle name="RowTitles-Detail 4 3 2 7 3 2" xfId="37657"/>
    <cellStyle name="RowTitles-Detail 4 3 2 7 3 2 2" xfId="37658"/>
    <cellStyle name="RowTitles-Detail 4 3 2 7 4" xfId="37659"/>
    <cellStyle name="RowTitles-Detail 4 3 2 7 4 2" xfId="37660"/>
    <cellStyle name="RowTitles-Detail 4 3 2 7 5" xfId="37661"/>
    <cellStyle name="RowTitles-Detail 4 3 2 8" xfId="37662"/>
    <cellStyle name="RowTitles-Detail 4 3 2 8 2" xfId="37663"/>
    <cellStyle name="RowTitles-Detail 4 3 2 9" xfId="37664"/>
    <cellStyle name="RowTitles-Detail 4 3 2 9 2" xfId="37665"/>
    <cellStyle name="RowTitles-Detail 4 3 2 9 2 2" xfId="37666"/>
    <cellStyle name="RowTitles-Detail 4 3 2_STUD aligned by INSTIT" xfId="37667"/>
    <cellStyle name="RowTitles-Detail 4 3 3" xfId="932"/>
    <cellStyle name="RowTitles-Detail 4 3 3 10" xfId="37668"/>
    <cellStyle name="RowTitles-Detail 4 3 3 2" xfId="933"/>
    <cellStyle name="RowTitles-Detail 4 3 3 2 2" xfId="37669"/>
    <cellStyle name="RowTitles-Detail 4 3 3 2 2 2" xfId="37670"/>
    <cellStyle name="RowTitles-Detail 4 3 3 2 2 2 2" xfId="37671"/>
    <cellStyle name="RowTitles-Detail 4 3 3 2 2 2 2 2" xfId="37672"/>
    <cellStyle name="RowTitles-Detail 4 3 3 2 2 2 3" xfId="37673"/>
    <cellStyle name="RowTitles-Detail 4 3 3 2 2 3" xfId="37674"/>
    <cellStyle name="RowTitles-Detail 4 3 3 2 2 3 2" xfId="37675"/>
    <cellStyle name="RowTitles-Detail 4 3 3 2 2 3 2 2" xfId="37676"/>
    <cellStyle name="RowTitles-Detail 4 3 3 2 2 4" xfId="37677"/>
    <cellStyle name="RowTitles-Detail 4 3 3 2 2 4 2" xfId="37678"/>
    <cellStyle name="RowTitles-Detail 4 3 3 2 2 5" xfId="37679"/>
    <cellStyle name="RowTitles-Detail 4 3 3 2 3" xfId="37680"/>
    <cellStyle name="RowTitles-Detail 4 3 3 2 3 2" xfId="37681"/>
    <cellStyle name="RowTitles-Detail 4 3 3 2 3 2 2" xfId="37682"/>
    <cellStyle name="RowTitles-Detail 4 3 3 2 3 2 2 2" xfId="37683"/>
    <cellStyle name="RowTitles-Detail 4 3 3 2 3 2 3" xfId="37684"/>
    <cellStyle name="RowTitles-Detail 4 3 3 2 3 3" xfId="37685"/>
    <cellStyle name="RowTitles-Detail 4 3 3 2 3 3 2" xfId="37686"/>
    <cellStyle name="RowTitles-Detail 4 3 3 2 3 3 2 2" xfId="37687"/>
    <cellStyle name="RowTitles-Detail 4 3 3 2 3 4" xfId="37688"/>
    <cellStyle name="RowTitles-Detail 4 3 3 2 3 4 2" xfId="37689"/>
    <cellStyle name="RowTitles-Detail 4 3 3 2 3 5" xfId="37690"/>
    <cellStyle name="RowTitles-Detail 4 3 3 2 4" xfId="37691"/>
    <cellStyle name="RowTitles-Detail 4 3 3 2 4 2" xfId="37692"/>
    <cellStyle name="RowTitles-Detail 4 3 3 2 5" xfId="37693"/>
    <cellStyle name="RowTitles-Detail 4 3 3 2 5 2" xfId="37694"/>
    <cellStyle name="RowTitles-Detail 4 3 3 2 5 2 2" xfId="37695"/>
    <cellStyle name="RowTitles-Detail 4 3 3 2 5 3" xfId="37696"/>
    <cellStyle name="RowTitles-Detail 4 3 3 2 6" xfId="37697"/>
    <cellStyle name="RowTitles-Detail 4 3 3 2 6 2" xfId="37698"/>
    <cellStyle name="RowTitles-Detail 4 3 3 2 6 2 2" xfId="37699"/>
    <cellStyle name="RowTitles-Detail 4 3 3 2 7" xfId="37700"/>
    <cellStyle name="RowTitles-Detail 4 3 3 2 7 2" xfId="37701"/>
    <cellStyle name="RowTitles-Detail 4 3 3 2 8" xfId="37702"/>
    <cellStyle name="RowTitles-Detail 4 3 3 2 9" xfId="37703"/>
    <cellStyle name="RowTitles-Detail 4 3 3 3" xfId="37704"/>
    <cellStyle name="RowTitles-Detail 4 3 3 3 2" xfId="37705"/>
    <cellStyle name="RowTitles-Detail 4 3 3 3 2 2" xfId="37706"/>
    <cellStyle name="RowTitles-Detail 4 3 3 3 2 2 2" xfId="37707"/>
    <cellStyle name="RowTitles-Detail 4 3 3 3 2 2 2 2" xfId="37708"/>
    <cellStyle name="RowTitles-Detail 4 3 3 3 2 2 3" xfId="37709"/>
    <cellStyle name="RowTitles-Detail 4 3 3 3 2 3" xfId="37710"/>
    <cellStyle name="RowTitles-Detail 4 3 3 3 2 3 2" xfId="37711"/>
    <cellStyle name="RowTitles-Detail 4 3 3 3 2 3 2 2" xfId="37712"/>
    <cellStyle name="RowTitles-Detail 4 3 3 3 2 4" xfId="37713"/>
    <cellStyle name="RowTitles-Detail 4 3 3 3 2 4 2" xfId="37714"/>
    <cellStyle name="RowTitles-Detail 4 3 3 3 2 5" xfId="37715"/>
    <cellStyle name="RowTitles-Detail 4 3 3 3 3" xfId="37716"/>
    <cellStyle name="RowTitles-Detail 4 3 3 3 3 2" xfId="37717"/>
    <cellStyle name="RowTitles-Detail 4 3 3 3 3 2 2" xfId="37718"/>
    <cellStyle name="RowTitles-Detail 4 3 3 3 3 2 2 2" xfId="37719"/>
    <cellStyle name="RowTitles-Detail 4 3 3 3 3 2 3" xfId="37720"/>
    <cellStyle name="RowTitles-Detail 4 3 3 3 3 3" xfId="37721"/>
    <cellStyle name="RowTitles-Detail 4 3 3 3 3 3 2" xfId="37722"/>
    <cellStyle name="RowTitles-Detail 4 3 3 3 3 3 2 2" xfId="37723"/>
    <cellStyle name="RowTitles-Detail 4 3 3 3 3 4" xfId="37724"/>
    <cellStyle name="RowTitles-Detail 4 3 3 3 3 4 2" xfId="37725"/>
    <cellStyle name="RowTitles-Detail 4 3 3 3 3 5" xfId="37726"/>
    <cellStyle name="RowTitles-Detail 4 3 3 3 4" xfId="37727"/>
    <cellStyle name="RowTitles-Detail 4 3 3 3 4 2" xfId="37728"/>
    <cellStyle name="RowTitles-Detail 4 3 3 3 5" xfId="37729"/>
    <cellStyle name="RowTitles-Detail 4 3 3 3 5 2" xfId="37730"/>
    <cellStyle name="RowTitles-Detail 4 3 3 3 5 2 2" xfId="37731"/>
    <cellStyle name="RowTitles-Detail 4 3 3 4" xfId="37732"/>
    <cellStyle name="RowTitles-Detail 4 3 3 4 2" xfId="37733"/>
    <cellStyle name="RowTitles-Detail 4 3 3 4 2 2" xfId="37734"/>
    <cellStyle name="RowTitles-Detail 4 3 3 4 2 2 2" xfId="37735"/>
    <cellStyle name="RowTitles-Detail 4 3 3 4 2 2 2 2" xfId="37736"/>
    <cellStyle name="RowTitles-Detail 4 3 3 4 2 2 3" xfId="37737"/>
    <cellStyle name="RowTitles-Detail 4 3 3 4 2 3" xfId="37738"/>
    <cellStyle name="RowTitles-Detail 4 3 3 4 2 3 2" xfId="37739"/>
    <cellStyle name="RowTitles-Detail 4 3 3 4 2 3 2 2" xfId="37740"/>
    <cellStyle name="RowTitles-Detail 4 3 3 4 2 4" xfId="37741"/>
    <cellStyle name="RowTitles-Detail 4 3 3 4 2 4 2" xfId="37742"/>
    <cellStyle name="RowTitles-Detail 4 3 3 4 2 5" xfId="37743"/>
    <cellStyle name="RowTitles-Detail 4 3 3 4 3" xfId="37744"/>
    <cellStyle name="RowTitles-Detail 4 3 3 4 3 2" xfId="37745"/>
    <cellStyle name="RowTitles-Detail 4 3 3 4 3 2 2" xfId="37746"/>
    <cellStyle name="RowTitles-Detail 4 3 3 4 3 2 2 2" xfId="37747"/>
    <cellStyle name="RowTitles-Detail 4 3 3 4 3 2 3" xfId="37748"/>
    <cellStyle name="RowTitles-Detail 4 3 3 4 3 3" xfId="37749"/>
    <cellStyle name="RowTitles-Detail 4 3 3 4 3 3 2" xfId="37750"/>
    <cellStyle name="RowTitles-Detail 4 3 3 4 3 3 2 2" xfId="37751"/>
    <cellStyle name="RowTitles-Detail 4 3 3 4 3 4" xfId="37752"/>
    <cellStyle name="RowTitles-Detail 4 3 3 4 3 4 2" xfId="37753"/>
    <cellStyle name="RowTitles-Detail 4 3 3 4 3 5" xfId="37754"/>
    <cellStyle name="RowTitles-Detail 4 3 3 4 4" xfId="37755"/>
    <cellStyle name="RowTitles-Detail 4 3 3 4 4 2" xfId="37756"/>
    <cellStyle name="RowTitles-Detail 4 3 3 4 4 2 2" xfId="37757"/>
    <cellStyle name="RowTitles-Detail 4 3 3 4 4 3" xfId="37758"/>
    <cellStyle name="RowTitles-Detail 4 3 3 4 5" xfId="37759"/>
    <cellStyle name="RowTitles-Detail 4 3 3 4 5 2" xfId="37760"/>
    <cellStyle name="RowTitles-Detail 4 3 3 4 5 2 2" xfId="37761"/>
    <cellStyle name="RowTitles-Detail 4 3 3 4 6" xfId="37762"/>
    <cellStyle name="RowTitles-Detail 4 3 3 4 6 2" xfId="37763"/>
    <cellStyle name="RowTitles-Detail 4 3 3 4 7" xfId="37764"/>
    <cellStyle name="RowTitles-Detail 4 3 3 5" xfId="37765"/>
    <cellStyle name="RowTitles-Detail 4 3 3 5 2" xfId="37766"/>
    <cellStyle name="RowTitles-Detail 4 3 3 5 2 2" xfId="37767"/>
    <cellStyle name="RowTitles-Detail 4 3 3 5 2 2 2" xfId="37768"/>
    <cellStyle name="RowTitles-Detail 4 3 3 5 2 2 2 2" xfId="37769"/>
    <cellStyle name="RowTitles-Detail 4 3 3 5 2 2 3" xfId="37770"/>
    <cellStyle name="RowTitles-Detail 4 3 3 5 2 3" xfId="37771"/>
    <cellStyle name="RowTitles-Detail 4 3 3 5 2 3 2" xfId="37772"/>
    <cellStyle name="RowTitles-Detail 4 3 3 5 2 3 2 2" xfId="37773"/>
    <cellStyle name="RowTitles-Detail 4 3 3 5 2 4" xfId="37774"/>
    <cellStyle name="RowTitles-Detail 4 3 3 5 2 4 2" xfId="37775"/>
    <cellStyle name="RowTitles-Detail 4 3 3 5 2 5" xfId="37776"/>
    <cellStyle name="RowTitles-Detail 4 3 3 5 3" xfId="37777"/>
    <cellStyle name="RowTitles-Detail 4 3 3 5 3 2" xfId="37778"/>
    <cellStyle name="RowTitles-Detail 4 3 3 5 3 2 2" xfId="37779"/>
    <cellStyle name="RowTitles-Detail 4 3 3 5 3 2 2 2" xfId="37780"/>
    <cellStyle name="RowTitles-Detail 4 3 3 5 3 2 3" xfId="37781"/>
    <cellStyle name="RowTitles-Detail 4 3 3 5 3 3" xfId="37782"/>
    <cellStyle name="RowTitles-Detail 4 3 3 5 3 3 2" xfId="37783"/>
    <cellStyle name="RowTitles-Detail 4 3 3 5 3 3 2 2" xfId="37784"/>
    <cellStyle name="RowTitles-Detail 4 3 3 5 3 4" xfId="37785"/>
    <cellStyle name="RowTitles-Detail 4 3 3 5 3 4 2" xfId="37786"/>
    <cellStyle name="RowTitles-Detail 4 3 3 5 3 5" xfId="37787"/>
    <cellStyle name="RowTitles-Detail 4 3 3 5 4" xfId="37788"/>
    <cellStyle name="RowTitles-Detail 4 3 3 5 4 2" xfId="37789"/>
    <cellStyle name="RowTitles-Detail 4 3 3 5 4 2 2" xfId="37790"/>
    <cellStyle name="RowTitles-Detail 4 3 3 5 4 3" xfId="37791"/>
    <cellStyle name="RowTitles-Detail 4 3 3 5 5" xfId="37792"/>
    <cellStyle name="RowTitles-Detail 4 3 3 5 5 2" xfId="37793"/>
    <cellStyle name="RowTitles-Detail 4 3 3 5 5 2 2" xfId="37794"/>
    <cellStyle name="RowTitles-Detail 4 3 3 5 6" xfId="37795"/>
    <cellStyle name="RowTitles-Detail 4 3 3 5 6 2" xfId="37796"/>
    <cellStyle name="RowTitles-Detail 4 3 3 5 7" xfId="37797"/>
    <cellStyle name="RowTitles-Detail 4 3 3 6" xfId="37798"/>
    <cellStyle name="RowTitles-Detail 4 3 3 6 2" xfId="37799"/>
    <cellStyle name="RowTitles-Detail 4 3 3 6 2 2" xfId="37800"/>
    <cellStyle name="RowTitles-Detail 4 3 3 6 2 2 2" xfId="37801"/>
    <cellStyle name="RowTitles-Detail 4 3 3 6 2 2 2 2" xfId="37802"/>
    <cellStyle name="RowTitles-Detail 4 3 3 6 2 2 3" xfId="37803"/>
    <cellStyle name="RowTitles-Detail 4 3 3 6 2 3" xfId="37804"/>
    <cellStyle name="RowTitles-Detail 4 3 3 6 2 3 2" xfId="37805"/>
    <cellStyle name="RowTitles-Detail 4 3 3 6 2 3 2 2" xfId="37806"/>
    <cellStyle name="RowTitles-Detail 4 3 3 6 2 4" xfId="37807"/>
    <cellStyle name="RowTitles-Detail 4 3 3 6 2 4 2" xfId="37808"/>
    <cellStyle name="RowTitles-Detail 4 3 3 6 2 5" xfId="37809"/>
    <cellStyle name="RowTitles-Detail 4 3 3 6 3" xfId="37810"/>
    <cellStyle name="RowTitles-Detail 4 3 3 6 3 2" xfId="37811"/>
    <cellStyle name="RowTitles-Detail 4 3 3 6 3 2 2" xfId="37812"/>
    <cellStyle name="RowTitles-Detail 4 3 3 6 3 2 2 2" xfId="37813"/>
    <cellStyle name="RowTitles-Detail 4 3 3 6 3 2 3" xfId="37814"/>
    <cellStyle name="RowTitles-Detail 4 3 3 6 3 3" xfId="37815"/>
    <cellStyle name="RowTitles-Detail 4 3 3 6 3 3 2" xfId="37816"/>
    <cellStyle name="RowTitles-Detail 4 3 3 6 3 3 2 2" xfId="37817"/>
    <cellStyle name="RowTitles-Detail 4 3 3 6 3 4" xfId="37818"/>
    <cellStyle name="RowTitles-Detail 4 3 3 6 3 4 2" xfId="37819"/>
    <cellStyle name="RowTitles-Detail 4 3 3 6 3 5" xfId="37820"/>
    <cellStyle name="RowTitles-Detail 4 3 3 6 4" xfId="37821"/>
    <cellStyle name="RowTitles-Detail 4 3 3 6 4 2" xfId="37822"/>
    <cellStyle name="RowTitles-Detail 4 3 3 6 4 2 2" xfId="37823"/>
    <cellStyle name="RowTitles-Detail 4 3 3 6 4 3" xfId="37824"/>
    <cellStyle name="RowTitles-Detail 4 3 3 6 5" xfId="37825"/>
    <cellStyle name="RowTitles-Detail 4 3 3 6 5 2" xfId="37826"/>
    <cellStyle name="RowTitles-Detail 4 3 3 6 5 2 2" xfId="37827"/>
    <cellStyle name="RowTitles-Detail 4 3 3 6 6" xfId="37828"/>
    <cellStyle name="RowTitles-Detail 4 3 3 6 6 2" xfId="37829"/>
    <cellStyle name="RowTitles-Detail 4 3 3 6 7" xfId="37830"/>
    <cellStyle name="RowTitles-Detail 4 3 3 7" xfId="37831"/>
    <cellStyle name="RowTitles-Detail 4 3 3 7 2" xfId="37832"/>
    <cellStyle name="RowTitles-Detail 4 3 3 7 2 2" xfId="37833"/>
    <cellStyle name="RowTitles-Detail 4 3 3 7 2 2 2" xfId="37834"/>
    <cellStyle name="RowTitles-Detail 4 3 3 7 2 3" xfId="37835"/>
    <cellStyle name="RowTitles-Detail 4 3 3 7 3" xfId="37836"/>
    <cellStyle name="RowTitles-Detail 4 3 3 7 3 2" xfId="37837"/>
    <cellStyle name="RowTitles-Detail 4 3 3 7 3 2 2" xfId="37838"/>
    <cellStyle name="RowTitles-Detail 4 3 3 7 4" xfId="37839"/>
    <cellStyle name="RowTitles-Detail 4 3 3 7 4 2" xfId="37840"/>
    <cellStyle name="RowTitles-Detail 4 3 3 7 5" xfId="37841"/>
    <cellStyle name="RowTitles-Detail 4 3 3 8" xfId="37842"/>
    <cellStyle name="RowTitles-Detail 4 3 3 8 2" xfId="37843"/>
    <cellStyle name="RowTitles-Detail 4 3 3 8 2 2" xfId="37844"/>
    <cellStyle name="RowTitles-Detail 4 3 3 8 2 2 2" xfId="37845"/>
    <cellStyle name="RowTitles-Detail 4 3 3 8 2 3" xfId="37846"/>
    <cellStyle name="RowTitles-Detail 4 3 3 8 3" xfId="37847"/>
    <cellStyle name="RowTitles-Detail 4 3 3 8 3 2" xfId="37848"/>
    <cellStyle name="RowTitles-Detail 4 3 3 8 3 2 2" xfId="37849"/>
    <cellStyle name="RowTitles-Detail 4 3 3 8 4" xfId="37850"/>
    <cellStyle name="RowTitles-Detail 4 3 3 8 4 2" xfId="37851"/>
    <cellStyle name="RowTitles-Detail 4 3 3 8 5" xfId="37852"/>
    <cellStyle name="RowTitles-Detail 4 3 3 9" xfId="37853"/>
    <cellStyle name="RowTitles-Detail 4 3 3 9 2" xfId="37854"/>
    <cellStyle name="RowTitles-Detail 4 3 3 9 2 2" xfId="37855"/>
    <cellStyle name="RowTitles-Detail 4 3 3_STUD aligned by INSTIT" xfId="37856"/>
    <cellStyle name="RowTitles-Detail 4 3 4" xfId="934"/>
    <cellStyle name="RowTitles-Detail 4 3 4 10" xfId="37857"/>
    <cellStyle name="RowTitles-Detail 4 3 4 2" xfId="935"/>
    <cellStyle name="RowTitles-Detail 4 3 4 2 2" xfId="37858"/>
    <cellStyle name="RowTitles-Detail 4 3 4 2 2 2" xfId="37859"/>
    <cellStyle name="RowTitles-Detail 4 3 4 2 2 2 2" xfId="37860"/>
    <cellStyle name="RowTitles-Detail 4 3 4 2 2 2 2 2" xfId="37861"/>
    <cellStyle name="RowTitles-Detail 4 3 4 2 2 2 3" xfId="37862"/>
    <cellStyle name="RowTitles-Detail 4 3 4 2 2 3" xfId="37863"/>
    <cellStyle name="RowTitles-Detail 4 3 4 2 2 3 2" xfId="37864"/>
    <cellStyle name="RowTitles-Detail 4 3 4 2 2 3 2 2" xfId="37865"/>
    <cellStyle name="RowTitles-Detail 4 3 4 2 2 4" xfId="37866"/>
    <cellStyle name="RowTitles-Detail 4 3 4 2 2 4 2" xfId="37867"/>
    <cellStyle name="RowTitles-Detail 4 3 4 2 2 5" xfId="37868"/>
    <cellStyle name="RowTitles-Detail 4 3 4 2 3" xfId="37869"/>
    <cellStyle name="RowTitles-Detail 4 3 4 2 3 2" xfId="37870"/>
    <cellStyle name="RowTitles-Detail 4 3 4 2 3 2 2" xfId="37871"/>
    <cellStyle name="RowTitles-Detail 4 3 4 2 3 2 2 2" xfId="37872"/>
    <cellStyle name="RowTitles-Detail 4 3 4 2 3 2 3" xfId="37873"/>
    <cellStyle name="RowTitles-Detail 4 3 4 2 3 3" xfId="37874"/>
    <cellStyle name="RowTitles-Detail 4 3 4 2 3 3 2" xfId="37875"/>
    <cellStyle name="RowTitles-Detail 4 3 4 2 3 3 2 2" xfId="37876"/>
    <cellStyle name="RowTitles-Detail 4 3 4 2 3 4" xfId="37877"/>
    <cellStyle name="RowTitles-Detail 4 3 4 2 3 4 2" xfId="37878"/>
    <cellStyle name="RowTitles-Detail 4 3 4 2 3 5" xfId="37879"/>
    <cellStyle name="RowTitles-Detail 4 3 4 2 4" xfId="37880"/>
    <cellStyle name="RowTitles-Detail 4 3 4 2 4 2" xfId="37881"/>
    <cellStyle name="RowTitles-Detail 4 3 4 2 5" xfId="37882"/>
    <cellStyle name="RowTitles-Detail 4 3 4 2 5 2" xfId="37883"/>
    <cellStyle name="RowTitles-Detail 4 3 4 2 5 2 2" xfId="37884"/>
    <cellStyle name="RowTitles-Detail 4 3 4 2 5 3" xfId="37885"/>
    <cellStyle name="RowTitles-Detail 4 3 4 2 6" xfId="37886"/>
    <cellStyle name="RowTitles-Detail 4 3 4 2 6 2" xfId="37887"/>
    <cellStyle name="RowTitles-Detail 4 3 4 2 6 2 2" xfId="37888"/>
    <cellStyle name="RowTitles-Detail 4 3 4 2 7" xfId="37889"/>
    <cellStyle name="RowTitles-Detail 4 3 4 3" xfId="37890"/>
    <cellStyle name="RowTitles-Detail 4 3 4 3 2" xfId="37891"/>
    <cellStyle name="RowTitles-Detail 4 3 4 3 2 2" xfId="37892"/>
    <cellStyle name="RowTitles-Detail 4 3 4 3 2 2 2" xfId="37893"/>
    <cellStyle name="RowTitles-Detail 4 3 4 3 2 2 2 2" xfId="37894"/>
    <cellStyle name="RowTitles-Detail 4 3 4 3 2 2 3" xfId="37895"/>
    <cellStyle name="RowTitles-Detail 4 3 4 3 2 3" xfId="37896"/>
    <cellStyle name="RowTitles-Detail 4 3 4 3 2 3 2" xfId="37897"/>
    <cellStyle name="RowTitles-Detail 4 3 4 3 2 3 2 2" xfId="37898"/>
    <cellStyle name="RowTitles-Detail 4 3 4 3 2 4" xfId="37899"/>
    <cellStyle name="RowTitles-Detail 4 3 4 3 2 4 2" xfId="37900"/>
    <cellStyle name="RowTitles-Detail 4 3 4 3 2 5" xfId="37901"/>
    <cellStyle name="RowTitles-Detail 4 3 4 3 3" xfId="37902"/>
    <cellStyle name="RowTitles-Detail 4 3 4 3 3 2" xfId="37903"/>
    <cellStyle name="RowTitles-Detail 4 3 4 3 3 2 2" xfId="37904"/>
    <cellStyle name="RowTitles-Detail 4 3 4 3 3 2 2 2" xfId="37905"/>
    <cellStyle name="RowTitles-Detail 4 3 4 3 3 2 3" xfId="37906"/>
    <cellStyle name="RowTitles-Detail 4 3 4 3 3 3" xfId="37907"/>
    <cellStyle name="RowTitles-Detail 4 3 4 3 3 3 2" xfId="37908"/>
    <cellStyle name="RowTitles-Detail 4 3 4 3 3 3 2 2" xfId="37909"/>
    <cellStyle name="RowTitles-Detail 4 3 4 3 3 4" xfId="37910"/>
    <cellStyle name="RowTitles-Detail 4 3 4 3 3 4 2" xfId="37911"/>
    <cellStyle name="RowTitles-Detail 4 3 4 3 3 5" xfId="37912"/>
    <cellStyle name="RowTitles-Detail 4 3 4 3 4" xfId="37913"/>
    <cellStyle name="RowTitles-Detail 4 3 4 3 4 2" xfId="37914"/>
    <cellStyle name="RowTitles-Detail 4 3 4 3 5" xfId="37915"/>
    <cellStyle name="RowTitles-Detail 4 3 4 3 5 2" xfId="37916"/>
    <cellStyle name="RowTitles-Detail 4 3 4 3 5 2 2" xfId="37917"/>
    <cellStyle name="RowTitles-Detail 4 3 4 3 6" xfId="37918"/>
    <cellStyle name="RowTitles-Detail 4 3 4 3 6 2" xfId="37919"/>
    <cellStyle name="RowTitles-Detail 4 3 4 3 7" xfId="37920"/>
    <cellStyle name="RowTitles-Detail 4 3 4 4" xfId="37921"/>
    <cellStyle name="RowTitles-Detail 4 3 4 4 2" xfId="37922"/>
    <cellStyle name="RowTitles-Detail 4 3 4 4 2 2" xfId="37923"/>
    <cellStyle name="RowTitles-Detail 4 3 4 4 2 2 2" xfId="37924"/>
    <cellStyle name="RowTitles-Detail 4 3 4 4 2 2 2 2" xfId="37925"/>
    <cellStyle name="RowTitles-Detail 4 3 4 4 2 2 3" xfId="37926"/>
    <cellStyle name="RowTitles-Detail 4 3 4 4 2 3" xfId="37927"/>
    <cellStyle name="RowTitles-Detail 4 3 4 4 2 3 2" xfId="37928"/>
    <cellStyle name="RowTitles-Detail 4 3 4 4 2 3 2 2" xfId="37929"/>
    <cellStyle name="RowTitles-Detail 4 3 4 4 2 4" xfId="37930"/>
    <cellStyle name="RowTitles-Detail 4 3 4 4 2 4 2" xfId="37931"/>
    <cellStyle name="RowTitles-Detail 4 3 4 4 2 5" xfId="37932"/>
    <cellStyle name="RowTitles-Detail 4 3 4 4 3" xfId="37933"/>
    <cellStyle name="RowTitles-Detail 4 3 4 4 3 2" xfId="37934"/>
    <cellStyle name="RowTitles-Detail 4 3 4 4 3 2 2" xfId="37935"/>
    <cellStyle name="RowTitles-Detail 4 3 4 4 3 2 2 2" xfId="37936"/>
    <cellStyle name="RowTitles-Detail 4 3 4 4 3 2 3" xfId="37937"/>
    <cellStyle name="RowTitles-Detail 4 3 4 4 3 3" xfId="37938"/>
    <cellStyle name="RowTitles-Detail 4 3 4 4 3 3 2" xfId="37939"/>
    <cellStyle name="RowTitles-Detail 4 3 4 4 3 3 2 2" xfId="37940"/>
    <cellStyle name="RowTitles-Detail 4 3 4 4 3 4" xfId="37941"/>
    <cellStyle name="RowTitles-Detail 4 3 4 4 3 4 2" xfId="37942"/>
    <cellStyle name="RowTitles-Detail 4 3 4 4 3 5" xfId="37943"/>
    <cellStyle name="RowTitles-Detail 4 3 4 4 4" xfId="37944"/>
    <cellStyle name="RowTitles-Detail 4 3 4 4 4 2" xfId="37945"/>
    <cellStyle name="RowTitles-Detail 4 3 4 4 5" xfId="37946"/>
    <cellStyle name="RowTitles-Detail 4 3 4 4 5 2" xfId="37947"/>
    <cellStyle name="RowTitles-Detail 4 3 4 4 5 2 2" xfId="37948"/>
    <cellStyle name="RowTitles-Detail 4 3 4 4 5 3" xfId="37949"/>
    <cellStyle name="RowTitles-Detail 4 3 4 4 6" xfId="37950"/>
    <cellStyle name="RowTitles-Detail 4 3 4 4 6 2" xfId="37951"/>
    <cellStyle name="RowTitles-Detail 4 3 4 4 6 2 2" xfId="37952"/>
    <cellStyle name="RowTitles-Detail 4 3 4 4 7" xfId="37953"/>
    <cellStyle name="RowTitles-Detail 4 3 4 4 7 2" xfId="37954"/>
    <cellStyle name="RowTitles-Detail 4 3 4 4 8" xfId="37955"/>
    <cellStyle name="RowTitles-Detail 4 3 4 5" xfId="37956"/>
    <cellStyle name="RowTitles-Detail 4 3 4 5 2" xfId="37957"/>
    <cellStyle name="RowTitles-Detail 4 3 4 5 2 2" xfId="37958"/>
    <cellStyle name="RowTitles-Detail 4 3 4 5 2 2 2" xfId="37959"/>
    <cellStyle name="RowTitles-Detail 4 3 4 5 2 2 2 2" xfId="37960"/>
    <cellStyle name="RowTitles-Detail 4 3 4 5 2 2 3" xfId="37961"/>
    <cellStyle name="RowTitles-Detail 4 3 4 5 2 3" xfId="37962"/>
    <cellStyle name="RowTitles-Detail 4 3 4 5 2 3 2" xfId="37963"/>
    <cellStyle name="RowTitles-Detail 4 3 4 5 2 3 2 2" xfId="37964"/>
    <cellStyle name="RowTitles-Detail 4 3 4 5 2 4" xfId="37965"/>
    <cellStyle name="RowTitles-Detail 4 3 4 5 2 4 2" xfId="37966"/>
    <cellStyle name="RowTitles-Detail 4 3 4 5 2 5" xfId="37967"/>
    <cellStyle name="RowTitles-Detail 4 3 4 5 3" xfId="37968"/>
    <cellStyle name="RowTitles-Detail 4 3 4 5 3 2" xfId="37969"/>
    <cellStyle name="RowTitles-Detail 4 3 4 5 3 2 2" xfId="37970"/>
    <cellStyle name="RowTitles-Detail 4 3 4 5 3 2 2 2" xfId="37971"/>
    <cellStyle name="RowTitles-Detail 4 3 4 5 3 2 3" xfId="37972"/>
    <cellStyle name="RowTitles-Detail 4 3 4 5 3 3" xfId="37973"/>
    <cellStyle name="RowTitles-Detail 4 3 4 5 3 3 2" xfId="37974"/>
    <cellStyle name="RowTitles-Detail 4 3 4 5 3 3 2 2" xfId="37975"/>
    <cellStyle name="RowTitles-Detail 4 3 4 5 3 4" xfId="37976"/>
    <cellStyle name="RowTitles-Detail 4 3 4 5 3 4 2" xfId="37977"/>
    <cellStyle name="RowTitles-Detail 4 3 4 5 3 5" xfId="37978"/>
    <cellStyle name="RowTitles-Detail 4 3 4 5 4" xfId="37979"/>
    <cellStyle name="RowTitles-Detail 4 3 4 5 4 2" xfId="37980"/>
    <cellStyle name="RowTitles-Detail 4 3 4 5 4 2 2" xfId="37981"/>
    <cellStyle name="RowTitles-Detail 4 3 4 5 4 3" xfId="37982"/>
    <cellStyle name="RowTitles-Detail 4 3 4 5 5" xfId="37983"/>
    <cellStyle name="RowTitles-Detail 4 3 4 5 5 2" xfId="37984"/>
    <cellStyle name="RowTitles-Detail 4 3 4 5 5 2 2" xfId="37985"/>
    <cellStyle name="RowTitles-Detail 4 3 4 5 6" xfId="37986"/>
    <cellStyle name="RowTitles-Detail 4 3 4 5 6 2" xfId="37987"/>
    <cellStyle name="RowTitles-Detail 4 3 4 5 7" xfId="37988"/>
    <cellStyle name="RowTitles-Detail 4 3 4 6" xfId="37989"/>
    <cellStyle name="RowTitles-Detail 4 3 4 6 2" xfId="37990"/>
    <cellStyle name="RowTitles-Detail 4 3 4 6 2 2" xfId="37991"/>
    <cellStyle name="RowTitles-Detail 4 3 4 6 2 2 2" xfId="37992"/>
    <cellStyle name="RowTitles-Detail 4 3 4 6 2 2 2 2" xfId="37993"/>
    <cellStyle name="RowTitles-Detail 4 3 4 6 2 2 3" xfId="37994"/>
    <cellStyle name="RowTitles-Detail 4 3 4 6 2 3" xfId="37995"/>
    <cellStyle name="RowTitles-Detail 4 3 4 6 2 3 2" xfId="37996"/>
    <cellStyle name="RowTitles-Detail 4 3 4 6 2 3 2 2" xfId="37997"/>
    <cellStyle name="RowTitles-Detail 4 3 4 6 2 4" xfId="37998"/>
    <cellStyle name="RowTitles-Detail 4 3 4 6 2 4 2" xfId="37999"/>
    <cellStyle name="RowTitles-Detail 4 3 4 6 2 5" xfId="38000"/>
    <cellStyle name="RowTitles-Detail 4 3 4 6 3" xfId="38001"/>
    <cellStyle name="RowTitles-Detail 4 3 4 6 3 2" xfId="38002"/>
    <cellStyle name="RowTitles-Detail 4 3 4 6 3 2 2" xfId="38003"/>
    <cellStyle name="RowTitles-Detail 4 3 4 6 3 2 2 2" xfId="38004"/>
    <cellStyle name="RowTitles-Detail 4 3 4 6 3 2 3" xfId="38005"/>
    <cellStyle name="RowTitles-Detail 4 3 4 6 3 3" xfId="38006"/>
    <cellStyle name="RowTitles-Detail 4 3 4 6 3 3 2" xfId="38007"/>
    <cellStyle name="RowTitles-Detail 4 3 4 6 3 3 2 2" xfId="38008"/>
    <cellStyle name="RowTitles-Detail 4 3 4 6 3 4" xfId="38009"/>
    <cellStyle name="RowTitles-Detail 4 3 4 6 3 4 2" xfId="38010"/>
    <cellStyle name="RowTitles-Detail 4 3 4 6 3 5" xfId="38011"/>
    <cellStyle name="RowTitles-Detail 4 3 4 6 4" xfId="38012"/>
    <cellStyle name="RowTitles-Detail 4 3 4 6 4 2" xfId="38013"/>
    <cellStyle name="RowTitles-Detail 4 3 4 6 4 2 2" xfId="38014"/>
    <cellStyle name="RowTitles-Detail 4 3 4 6 4 3" xfId="38015"/>
    <cellStyle name="RowTitles-Detail 4 3 4 6 5" xfId="38016"/>
    <cellStyle name="RowTitles-Detail 4 3 4 6 5 2" xfId="38017"/>
    <cellStyle name="RowTitles-Detail 4 3 4 6 5 2 2" xfId="38018"/>
    <cellStyle name="RowTitles-Detail 4 3 4 6 6" xfId="38019"/>
    <cellStyle name="RowTitles-Detail 4 3 4 6 6 2" xfId="38020"/>
    <cellStyle name="RowTitles-Detail 4 3 4 6 7" xfId="38021"/>
    <cellStyle name="RowTitles-Detail 4 3 4 7" xfId="38022"/>
    <cellStyle name="RowTitles-Detail 4 3 4 7 2" xfId="38023"/>
    <cellStyle name="RowTitles-Detail 4 3 4 7 2 2" xfId="38024"/>
    <cellStyle name="RowTitles-Detail 4 3 4 7 2 2 2" xfId="38025"/>
    <cellStyle name="RowTitles-Detail 4 3 4 7 2 3" xfId="38026"/>
    <cellStyle name="RowTitles-Detail 4 3 4 7 3" xfId="38027"/>
    <cellStyle name="RowTitles-Detail 4 3 4 7 3 2" xfId="38028"/>
    <cellStyle name="RowTitles-Detail 4 3 4 7 3 2 2" xfId="38029"/>
    <cellStyle name="RowTitles-Detail 4 3 4 7 4" xfId="38030"/>
    <cellStyle name="RowTitles-Detail 4 3 4 7 4 2" xfId="38031"/>
    <cellStyle name="RowTitles-Detail 4 3 4 7 5" xfId="38032"/>
    <cellStyle name="RowTitles-Detail 4 3 4 8" xfId="38033"/>
    <cellStyle name="RowTitles-Detail 4 3 4 8 2" xfId="38034"/>
    <cellStyle name="RowTitles-Detail 4 3 4 9" xfId="38035"/>
    <cellStyle name="RowTitles-Detail 4 3 4 9 2" xfId="38036"/>
    <cellStyle name="RowTitles-Detail 4 3 4 9 2 2" xfId="38037"/>
    <cellStyle name="RowTitles-Detail 4 3 4_STUD aligned by INSTIT" xfId="38038"/>
    <cellStyle name="RowTitles-Detail 4 3 5" xfId="936"/>
    <cellStyle name="RowTitles-Detail 4 3 5 2" xfId="38039"/>
    <cellStyle name="RowTitles-Detail 4 3 5 2 2" xfId="38040"/>
    <cellStyle name="RowTitles-Detail 4 3 5 2 2 2" xfId="38041"/>
    <cellStyle name="RowTitles-Detail 4 3 5 2 2 2 2" xfId="38042"/>
    <cellStyle name="RowTitles-Detail 4 3 5 2 2 3" xfId="38043"/>
    <cellStyle name="RowTitles-Detail 4 3 5 2 3" xfId="38044"/>
    <cellStyle name="RowTitles-Detail 4 3 5 2 3 2" xfId="38045"/>
    <cellStyle name="RowTitles-Detail 4 3 5 2 3 2 2" xfId="38046"/>
    <cellStyle name="RowTitles-Detail 4 3 5 2 4" xfId="38047"/>
    <cellStyle name="RowTitles-Detail 4 3 5 2 4 2" xfId="38048"/>
    <cellStyle name="RowTitles-Detail 4 3 5 2 5" xfId="38049"/>
    <cellStyle name="RowTitles-Detail 4 3 5 3" xfId="38050"/>
    <cellStyle name="RowTitles-Detail 4 3 5 3 2" xfId="38051"/>
    <cellStyle name="RowTitles-Detail 4 3 5 3 2 2" xfId="38052"/>
    <cellStyle name="RowTitles-Detail 4 3 5 3 2 2 2" xfId="38053"/>
    <cellStyle name="RowTitles-Detail 4 3 5 3 2 3" xfId="38054"/>
    <cellStyle name="RowTitles-Detail 4 3 5 3 3" xfId="38055"/>
    <cellStyle name="RowTitles-Detail 4 3 5 3 3 2" xfId="38056"/>
    <cellStyle name="RowTitles-Detail 4 3 5 3 3 2 2" xfId="38057"/>
    <cellStyle name="RowTitles-Detail 4 3 5 3 4" xfId="38058"/>
    <cellStyle name="RowTitles-Detail 4 3 5 3 4 2" xfId="38059"/>
    <cellStyle name="RowTitles-Detail 4 3 5 3 5" xfId="38060"/>
    <cellStyle name="RowTitles-Detail 4 3 5 4" xfId="38061"/>
    <cellStyle name="RowTitles-Detail 4 3 5 4 2" xfId="38062"/>
    <cellStyle name="RowTitles-Detail 4 3 5 5" xfId="38063"/>
    <cellStyle name="RowTitles-Detail 4 3 5 5 2" xfId="38064"/>
    <cellStyle name="RowTitles-Detail 4 3 5 5 2 2" xfId="38065"/>
    <cellStyle name="RowTitles-Detail 4 3 5 5 3" xfId="38066"/>
    <cellStyle name="RowTitles-Detail 4 3 5 6" xfId="38067"/>
    <cellStyle name="RowTitles-Detail 4 3 5 6 2" xfId="38068"/>
    <cellStyle name="RowTitles-Detail 4 3 5 6 2 2" xfId="38069"/>
    <cellStyle name="RowTitles-Detail 4 3 5 7" xfId="38070"/>
    <cellStyle name="RowTitles-Detail 4 3 6" xfId="38071"/>
    <cellStyle name="RowTitles-Detail 4 3 6 2" xfId="38072"/>
    <cellStyle name="RowTitles-Detail 4 3 6 2 2" xfId="38073"/>
    <cellStyle name="RowTitles-Detail 4 3 6 2 2 2" xfId="38074"/>
    <cellStyle name="RowTitles-Detail 4 3 6 2 2 2 2" xfId="38075"/>
    <cellStyle name="RowTitles-Detail 4 3 6 2 2 3" xfId="38076"/>
    <cellStyle name="RowTitles-Detail 4 3 6 2 3" xfId="38077"/>
    <cellStyle name="RowTitles-Detail 4 3 6 2 3 2" xfId="38078"/>
    <cellStyle name="RowTitles-Detail 4 3 6 2 3 2 2" xfId="38079"/>
    <cellStyle name="RowTitles-Detail 4 3 6 2 4" xfId="38080"/>
    <cellStyle name="RowTitles-Detail 4 3 6 2 4 2" xfId="38081"/>
    <cellStyle name="RowTitles-Detail 4 3 6 2 5" xfId="38082"/>
    <cellStyle name="RowTitles-Detail 4 3 6 3" xfId="38083"/>
    <cellStyle name="RowTitles-Detail 4 3 6 3 2" xfId="38084"/>
    <cellStyle name="RowTitles-Detail 4 3 6 3 2 2" xfId="38085"/>
    <cellStyle name="RowTitles-Detail 4 3 6 3 2 2 2" xfId="38086"/>
    <cellStyle name="RowTitles-Detail 4 3 6 3 2 3" xfId="38087"/>
    <cellStyle name="RowTitles-Detail 4 3 6 3 3" xfId="38088"/>
    <cellStyle name="RowTitles-Detail 4 3 6 3 3 2" xfId="38089"/>
    <cellStyle name="RowTitles-Detail 4 3 6 3 3 2 2" xfId="38090"/>
    <cellStyle name="RowTitles-Detail 4 3 6 3 4" xfId="38091"/>
    <cellStyle name="RowTitles-Detail 4 3 6 3 4 2" xfId="38092"/>
    <cellStyle name="RowTitles-Detail 4 3 6 3 5" xfId="38093"/>
    <cellStyle name="RowTitles-Detail 4 3 6 4" xfId="38094"/>
    <cellStyle name="RowTitles-Detail 4 3 6 4 2" xfId="38095"/>
    <cellStyle name="RowTitles-Detail 4 3 6 5" xfId="38096"/>
    <cellStyle name="RowTitles-Detail 4 3 6 5 2" xfId="38097"/>
    <cellStyle name="RowTitles-Detail 4 3 6 5 2 2" xfId="38098"/>
    <cellStyle name="RowTitles-Detail 4 3 6 6" xfId="38099"/>
    <cellStyle name="RowTitles-Detail 4 3 6 6 2" xfId="38100"/>
    <cellStyle name="RowTitles-Detail 4 3 6 7" xfId="38101"/>
    <cellStyle name="RowTitles-Detail 4 3 7" xfId="38102"/>
    <cellStyle name="RowTitles-Detail 4 3 7 2" xfId="38103"/>
    <cellStyle name="RowTitles-Detail 4 3 7 2 2" xfId="38104"/>
    <cellStyle name="RowTitles-Detail 4 3 7 2 2 2" xfId="38105"/>
    <cellStyle name="RowTitles-Detail 4 3 7 2 2 2 2" xfId="38106"/>
    <cellStyle name="RowTitles-Detail 4 3 7 2 2 3" xfId="38107"/>
    <cellStyle name="RowTitles-Detail 4 3 7 2 3" xfId="38108"/>
    <cellStyle name="RowTitles-Detail 4 3 7 2 3 2" xfId="38109"/>
    <cellStyle name="RowTitles-Detail 4 3 7 2 3 2 2" xfId="38110"/>
    <cellStyle name="RowTitles-Detail 4 3 7 2 4" xfId="38111"/>
    <cellStyle name="RowTitles-Detail 4 3 7 2 4 2" xfId="38112"/>
    <cellStyle name="RowTitles-Detail 4 3 7 2 5" xfId="38113"/>
    <cellStyle name="RowTitles-Detail 4 3 7 3" xfId="38114"/>
    <cellStyle name="RowTitles-Detail 4 3 7 3 2" xfId="38115"/>
    <cellStyle name="RowTitles-Detail 4 3 7 3 2 2" xfId="38116"/>
    <cellStyle name="RowTitles-Detail 4 3 7 3 2 2 2" xfId="38117"/>
    <cellStyle name="RowTitles-Detail 4 3 7 3 2 3" xfId="38118"/>
    <cellStyle name="RowTitles-Detail 4 3 7 3 3" xfId="38119"/>
    <cellStyle name="RowTitles-Detail 4 3 7 3 3 2" xfId="38120"/>
    <cellStyle name="RowTitles-Detail 4 3 7 3 3 2 2" xfId="38121"/>
    <cellStyle name="RowTitles-Detail 4 3 7 3 4" xfId="38122"/>
    <cellStyle name="RowTitles-Detail 4 3 7 3 4 2" xfId="38123"/>
    <cellStyle name="RowTitles-Detail 4 3 7 3 5" xfId="38124"/>
    <cellStyle name="RowTitles-Detail 4 3 7 4" xfId="38125"/>
    <cellStyle name="RowTitles-Detail 4 3 7 4 2" xfId="38126"/>
    <cellStyle name="RowTitles-Detail 4 3 7 5" xfId="38127"/>
    <cellStyle name="RowTitles-Detail 4 3 7 5 2" xfId="38128"/>
    <cellStyle name="RowTitles-Detail 4 3 7 5 2 2" xfId="38129"/>
    <cellStyle name="RowTitles-Detail 4 3 7 5 3" xfId="38130"/>
    <cellStyle name="RowTitles-Detail 4 3 7 6" xfId="38131"/>
    <cellStyle name="RowTitles-Detail 4 3 7 6 2" xfId="38132"/>
    <cellStyle name="RowTitles-Detail 4 3 7 6 2 2" xfId="38133"/>
    <cellStyle name="RowTitles-Detail 4 3 7 7" xfId="38134"/>
    <cellStyle name="RowTitles-Detail 4 3 7 7 2" xfId="38135"/>
    <cellStyle name="RowTitles-Detail 4 3 7 8" xfId="38136"/>
    <cellStyle name="RowTitles-Detail 4 3 8" xfId="38137"/>
    <cellStyle name="RowTitles-Detail 4 3 8 2" xfId="38138"/>
    <cellStyle name="RowTitles-Detail 4 3 8 2 2" xfId="38139"/>
    <cellStyle name="RowTitles-Detail 4 3 8 2 2 2" xfId="38140"/>
    <cellStyle name="RowTitles-Detail 4 3 8 2 2 2 2" xfId="38141"/>
    <cellStyle name="RowTitles-Detail 4 3 8 2 2 3" xfId="38142"/>
    <cellStyle name="RowTitles-Detail 4 3 8 2 3" xfId="38143"/>
    <cellStyle name="RowTitles-Detail 4 3 8 2 3 2" xfId="38144"/>
    <cellStyle name="RowTitles-Detail 4 3 8 2 3 2 2" xfId="38145"/>
    <cellStyle name="RowTitles-Detail 4 3 8 2 4" xfId="38146"/>
    <cellStyle name="RowTitles-Detail 4 3 8 2 4 2" xfId="38147"/>
    <cellStyle name="RowTitles-Detail 4 3 8 2 5" xfId="38148"/>
    <cellStyle name="RowTitles-Detail 4 3 8 3" xfId="38149"/>
    <cellStyle name="RowTitles-Detail 4 3 8 3 2" xfId="38150"/>
    <cellStyle name="RowTitles-Detail 4 3 8 3 2 2" xfId="38151"/>
    <cellStyle name="RowTitles-Detail 4 3 8 3 2 2 2" xfId="38152"/>
    <cellStyle name="RowTitles-Detail 4 3 8 3 2 3" xfId="38153"/>
    <cellStyle name="RowTitles-Detail 4 3 8 3 3" xfId="38154"/>
    <cellStyle name="RowTitles-Detail 4 3 8 3 3 2" xfId="38155"/>
    <cellStyle name="RowTitles-Detail 4 3 8 3 3 2 2" xfId="38156"/>
    <cellStyle name="RowTitles-Detail 4 3 8 3 4" xfId="38157"/>
    <cellStyle name="RowTitles-Detail 4 3 8 3 4 2" xfId="38158"/>
    <cellStyle name="RowTitles-Detail 4 3 8 3 5" xfId="38159"/>
    <cellStyle name="RowTitles-Detail 4 3 8 4" xfId="38160"/>
    <cellStyle name="RowTitles-Detail 4 3 8 4 2" xfId="38161"/>
    <cellStyle name="RowTitles-Detail 4 3 8 4 2 2" xfId="38162"/>
    <cellStyle name="RowTitles-Detail 4 3 8 4 3" xfId="38163"/>
    <cellStyle name="RowTitles-Detail 4 3 8 5" xfId="38164"/>
    <cellStyle name="RowTitles-Detail 4 3 8 5 2" xfId="38165"/>
    <cellStyle name="RowTitles-Detail 4 3 8 5 2 2" xfId="38166"/>
    <cellStyle name="RowTitles-Detail 4 3 8 6" xfId="38167"/>
    <cellStyle name="RowTitles-Detail 4 3 8 6 2" xfId="38168"/>
    <cellStyle name="RowTitles-Detail 4 3 8 7" xfId="38169"/>
    <cellStyle name="RowTitles-Detail 4 3 9" xfId="38170"/>
    <cellStyle name="RowTitles-Detail 4 3 9 2" xfId="38171"/>
    <cellStyle name="RowTitles-Detail 4 3 9 2 2" xfId="38172"/>
    <cellStyle name="RowTitles-Detail 4 3 9 2 2 2" xfId="38173"/>
    <cellStyle name="RowTitles-Detail 4 3 9 2 2 2 2" xfId="38174"/>
    <cellStyle name="RowTitles-Detail 4 3 9 2 2 3" xfId="38175"/>
    <cellStyle name="RowTitles-Detail 4 3 9 2 3" xfId="38176"/>
    <cellStyle name="RowTitles-Detail 4 3 9 2 3 2" xfId="38177"/>
    <cellStyle name="RowTitles-Detail 4 3 9 2 3 2 2" xfId="38178"/>
    <cellStyle name="RowTitles-Detail 4 3 9 2 4" xfId="38179"/>
    <cellStyle name="RowTitles-Detail 4 3 9 2 4 2" xfId="38180"/>
    <cellStyle name="RowTitles-Detail 4 3 9 2 5" xfId="38181"/>
    <cellStyle name="RowTitles-Detail 4 3 9 3" xfId="38182"/>
    <cellStyle name="RowTitles-Detail 4 3 9 3 2" xfId="38183"/>
    <cellStyle name="RowTitles-Detail 4 3 9 3 2 2" xfId="38184"/>
    <cellStyle name="RowTitles-Detail 4 3 9 3 2 2 2" xfId="38185"/>
    <cellStyle name="RowTitles-Detail 4 3 9 3 2 3" xfId="38186"/>
    <cellStyle name="RowTitles-Detail 4 3 9 3 3" xfId="38187"/>
    <cellStyle name="RowTitles-Detail 4 3 9 3 3 2" xfId="38188"/>
    <cellStyle name="RowTitles-Detail 4 3 9 3 3 2 2" xfId="38189"/>
    <cellStyle name="RowTitles-Detail 4 3 9 3 4" xfId="38190"/>
    <cellStyle name="RowTitles-Detail 4 3 9 3 4 2" xfId="38191"/>
    <cellStyle name="RowTitles-Detail 4 3 9 3 5" xfId="38192"/>
    <cellStyle name="RowTitles-Detail 4 3 9 4" xfId="38193"/>
    <cellStyle name="RowTitles-Detail 4 3 9 4 2" xfId="38194"/>
    <cellStyle name="RowTitles-Detail 4 3 9 4 2 2" xfId="38195"/>
    <cellStyle name="RowTitles-Detail 4 3 9 4 3" xfId="38196"/>
    <cellStyle name="RowTitles-Detail 4 3 9 5" xfId="38197"/>
    <cellStyle name="RowTitles-Detail 4 3 9 5 2" xfId="38198"/>
    <cellStyle name="RowTitles-Detail 4 3 9 5 2 2" xfId="38199"/>
    <cellStyle name="RowTitles-Detail 4 3 9 6" xfId="38200"/>
    <cellStyle name="RowTitles-Detail 4 3 9 6 2" xfId="38201"/>
    <cellStyle name="RowTitles-Detail 4 3 9 7" xfId="38202"/>
    <cellStyle name="RowTitles-Detail 4 3_STUD aligned by INSTIT" xfId="38203"/>
    <cellStyle name="RowTitles-Detail 4 4" xfId="331"/>
    <cellStyle name="RowTitles-Detail 4 4 10" xfId="38204"/>
    <cellStyle name="RowTitles-Detail 4 4 2" xfId="937"/>
    <cellStyle name="RowTitles-Detail 4 4 2 2" xfId="38205"/>
    <cellStyle name="RowTitles-Detail 4 4 2 2 2" xfId="38206"/>
    <cellStyle name="RowTitles-Detail 4 4 2 2 2 2" xfId="38207"/>
    <cellStyle name="RowTitles-Detail 4 4 2 2 2 2 2" xfId="38208"/>
    <cellStyle name="RowTitles-Detail 4 4 2 2 2 3" xfId="38209"/>
    <cellStyle name="RowTitles-Detail 4 4 2 2 3" xfId="38210"/>
    <cellStyle name="RowTitles-Detail 4 4 2 2 3 2" xfId="38211"/>
    <cellStyle name="RowTitles-Detail 4 4 2 2 3 2 2" xfId="38212"/>
    <cellStyle name="RowTitles-Detail 4 4 2 2 4" xfId="38213"/>
    <cellStyle name="RowTitles-Detail 4 4 2 2 4 2" xfId="38214"/>
    <cellStyle name="RowTitles-Detail 4 4 2 2 5" xfId="38215"/>
    <cellStyle name="RowTitles-Detail 4 4 2 3" xfId="38216"/>
    <cellStyle name="RowTitles-Detail 4 4 2 3 2" xfId="38217"/>
    <cellStyle name="RowTitles-Detail 4 4 2 3 2 2" xfId="38218"/>
    <cellStyle name="RowTitles-Detail 4 4 2 3 2 2 2" xfId="38219"/>
    <cellStyle name="RowTitles-Detail 4 4 2 3 2 3" xfId="38220"/>
    <cellStyle name="RowTitles-Detail 4 4 2 3 3" xfId="38221"/>
    <cellStyle name="RowTitles-Detail 4 4 2 3 3 2" xfId="38222"/>
    <cellStyle name="RowTitles-Detail 4 4 2 3 3 2 2" xfId="38223"/>
    <cellStyle name="RowTitles-Detail 4 4 2 3 4" xfId="38224"/>
    <cellStyle name="RowTitles-Detail 4 4 2 3 4 2" xfId="38225"/>
    <cellStyle name="RowTitles-Detail 4 4 2 3 5" xfId="38226"/>
    <cellStyle name="RowTitles-Detail 4 4 2 4" xfId="38227"/>
    <cellStyle name="RowTitles-Detail 4 4 2 4 2" xfId="38228"/>
    <cellStyle name="RowTitles-Detail 4 4 2 5" xfId="38229"/>
    <cellStyle name="RowTitles-Detail 4 4 2 5 2" xfId="38230"/>
    <cellStyle name="RowTitles-Detail 4 4 2 5 2 2" xfId="38231"/>
    <cellStyle name="RowTitles-Detail 4 4 2 6" xfId="38232"/>
    <cellStyle name="RowTitles-Detail 4 4 3" xfId="38233"/>
    <cellStyle name="RowTitles-Detail 4 4 3 2" xfId="38234"/>
    <cellStyle name="RowTitles-Detail 4 4 3 2 2" xfId="38235"/>
    <cellStyle name="RowTitles-Detail 4 4 3 2 2 2" xfId="38236"/>
    <cellStyle name="RowTitles-Detail 4 4 3 2 2 2 2" xfId="38237"/>
    <cellStyle name="RowTitles-Detail 4 4 3 2 2 3" xfId="38238"/>
    <cellStyle name="RowTitles-Detail 4 4 3 2 3" xfId="38239"/>
    <cellStyle name="RowTitles-Detail 4 4 3 2 3 2" xfId="38240"/>
    <cellStyle name="RowTitles-Detail 4 4 3 2 3 2 2" xfId="38241"/>
    <cellStyle name="RowTitles-Detail 4 4 3 2 4" xfId="38242"/>
    <cellStyle name="RowTitles-Detail 4 4 3 2 4 2" xfId="38243"/>
    <cellStyle name="RowTitles-Detail 4 4 3 2 5" xfId="38244"/>
    <cellStyle name="RowTitles-Detail 4 4 3 3" xfId="38245"/>
    <cellStyle name="RowTitles-Detail 4 4 3 3 2" xfId="38246"/>
    <cellStyle name="RowTitles-Detail 4 4 3 3 2 2" xfId="38247"/>
    <cellStyle name="RowTitles-Detail 4 4 3 3 2 2 2" xfId="38248"/>
    <cellStyle name="RowTitles-Detail 4 4 3 3 2 3" xfId="38249"/>
    <cellStyle name="RowTitles-Detail 4 4 3 3 3" xfId="38250"/>
    <cellStyle name="RowTitles-Detail 4 4 3 3 3 2" xfId="38251"/>
    <cellStyle name="RowTitles-Detail 4 4 3 3 3 2 2" xfId="38252"/>
    <cellStyle name="RowTitles-Detail 4 4 3 3 4" xfId="38253"/>
    <cellStyle name="RowTitles-Detail 4 4 3 3 4 2" xfId="38254"/>
    <cellStyle name="RowTitles-Detail 4 4 3 3 5" xfId="38255"/>
    <cellStyle name="RowTitles-Detail 4 4 3 4" xfId="38256"/>
    <cellStyle name="RowTitles-Detail 4 4 3 4 2" xfId="38257"/>
    <cellStyle name="RowTitles-Detail 4 4 3 5" xfId="38258"/>
    <cellStyle name="RowTitles-Detail 4 4 3 5 2" xfId="38259"/>
    <cellStyle name="RowTitles-Detail 4 4 3 5 2 2" xfId="38260"/>
    <cellStyle name="RowTitles-Detail 4 4 3 5 3" xfId="38261"/>
    <cellStyle name="RowTitles-Detail 4 4 3 6" xfId="38262"/>
    <cellStyle name="RowTitles-Detail 4 4 3 6 2" xfId="38263"/>
    <cellStyle name="RowTitles-Detail 4 4 3 6 2 2" xfId="38264"/>
    <cellStyle name="RowTitles-Detail 4 4 3 7" xfId="38265"/>
    <cellStyle name="RowTitles-Detail 4 4 3 7 2" xfId="38266"/>
    <cellStyle name="RowTitles-Detail 4 4 3 8" xfId="38267"/>
    <cellStyle name="RowTitles-Detail 4 4 4" xfId="38268"/>
    <cellStyle name="RowTitles-Detail 4 4 4 2" xfId="38269"/>
    <cellStyle name="RowTitles-Detail 4 4 4 2 2" xfId="38270"/>
    <cellStyle name="RowTitles-Detail 4 4 4 2 2 2" xfId="38271"/>
    <cellStyle name="RowTitles-Detail 4 4 4 2 2 2 2" xfId="38272"/>
    <cellStyle name="RowTitles-Detail 4 4 4 2 2 3" xfId="38273"/>
    <cellStyle name="RowTitles-Detail 4 4 4 2 3" xfId="38274"/>
    <cellStyle name="RowTitles-Detail 4 4 4 2 3 2" xfId="38275"/>
    <cellStyle name="RowTitles-Detail 4 4 4 2 3 2 2" xfId="38276"/>
    <cellStyle name="RowTitles-Detail 4 4 4 2 4" xfId="38277"/>
    <cellStyle name="RowTitles-Detail 4 4 4 2 4 2" xfId="38278"/>
    <cellStyle name="RowTitles-Detail 4 4 4 2 5" xfId="38279"/>
    <cellStyle name="RowTitles-Detail 4 4 4 3" xfId="38280"/>
    <cellStyle name="RowTitles-Detail 4 4 4 3 2" xfId="38281"/>
    <cellStyle name="RowTitles-Detail 4 4 4 3 2 2" xfId="38282"/>
    <cellStyle name="RowTitles-Detail 4 4 4 3 2 2 2" xfId="38283"/>
    <cellStyle name="RowTitles-Detail 4 4 4 3 2 3" xfId="38284"/>
    <cellStyle name="RowTitles-Detail 4 4 4 3 3" xfId="38285"/>
    <cellStyle name="RowTitles-Detail 4 4 4 3 3 2" xfId="38286"/>
    <cellStyle name="RowTitles-Detail 4 4 4 3 3 2 2" xfId="38287"/>
    <cellStyle name="RowTitles-Detail 4 4 4 3 4" xfId="38288"/>
    <cellStyle name="RowTitles-Detail 4 4 4 3 4 2" xfId="38289"/>
    <cellStyle name="RowTitles-Detail 4 4 4 3 5" xfId="38290"/>
    <cellStyle name="RowTitles-Detail 4 4 4 4" xfId="38291"/>
    <cellStyle name="RowTitles-Detail 4 4 4 4 2" xfId="38292"/>
    <cellStyle name="RowTitles-Detail 4 4 4 4 2 2" xfId="38293"/>
    <cellStyle name="RowTitles-Detail 4 4 4 4 3" xfId="38294"/>
    <cellStyle name="RowTitles-Detail 4 4 4 5" xfId="38295"/>
    <cellStyle name="RowTitles-Detail 4 4 4 5 2" xfId="38296"/>
    <cellStyle name="RowTitles-Detail 4 4 4 5 2 2" xfId="38297"/>
    <cellStyle name="RowTitles-Detail 4 4 4 6" xfId="38298"/>
    <cellStyle name="RowTitles-Detail 4 4 4 6 2" xfId="38299"/>
    <cellStyle name="RowTitles-Detail 4 4 4 7" xfId="38300"/>
    <cellStyle name="RowTitles-Detail 4 4 5" xfId="38301"/>
    <cellStyle name="RowTitles-Detail 4 4 5 2" xfId="38302"/>
    <cellStyle name="RowTitles-Detail 4 4 5 2 2" xfId="38303"/>
    <cellStyle name="RowTitles-Detail 4 4 5 2 2 2" xfId="38304"/>
    <cellStyle name="RowTitles-Detail 4 4 5 2 2 2 2" xfId="38305"/>
    <cellStyle name="RowTitles-Detail 4 4 5 2 2 3" xfId="38306"/>
    <cellStyle name="RowTitles-Detail 4 4 5 2 3" xfId="38307"/>
    <cellStyle name="RowTitles-Detail 4 4 5 2 3 2" xfId="38308"/>
    <cellStyle name="RowTitles-Detail 4 4 5 2 3 2 2" xfId="38309"/>
    <cellStyle name="RowTitles-Detail 4 4 5 2 4" xfId="38310"/>
    <cellStyle name="RowTitles-Detail 4 4 5 2 4 2" xfId="38311"/>
    <cellStyle name="RowTitles-Detail 4 4 5 2 5" xfId="38312"/>
    <cellStyle name="RowTitles-Detail 4 4 5 3" xfId="38313"/>
    <cellStyle name="RowTitles-Detail 4 4 5 3 2" xfId="38314"/>
    <cellStyle name="RowTitles-Detail 4 4 5 3 2 2" xfId="38315"/>
    <cellStyle name="RowTitles-Detail 4 4 5 3 2 2 2" xfId="38316"/>
    <cellStyle name="RowTitles-Detail 4 4 5 3 2 3" xfId="38317"/>
    <cellStyle name="RowTitles-Detail 4 4 5 3 3" xfId="38318"/>
    <cellStyle name="RowTitles-Detail 4 4 5 3 3 2" xfId="38319"/>
    <cellStyle name="RowTitles-Detail 4 4 5 3 3 2 2" xfId="38320"/>
    <cellStyle name="RowTitles-Detail 4 4 5 3 4" xfId="38321"/>
    <cellStyle name="RowTitles-Detail 4 4 5 3 4 2" xfId="38322"/>
    <cellStyle name="RowTitles-Detail 4 4 5 3 5" xfId="38323"/>
    <cellStyle name="RowTitles-Detail 4 4 5 4" xfId="38324"/>
    <cellStyle name="RowTitles-Detail 4 4 5 4 2" xfId="38325"/>
    <cellStyle name="RowTitles-Detail 4 4 5 4 2 2" xfId="38326"/>
    <cellStyle name="RowTitles-Detail 4 4 5 4 3" xfId="38327"/>
    <cellStyle name="RowTitles-Detail 4 4 5 5" xfId="38328"/>
    <cellStyle name="RowTitles-Detail 4 4 5 5 2" xfId="38329"/>
    <cellStyle name="RowTitles-Detail 4 4 5 5 2 2" xfId="38330"/>
    <cellStyle name="RowTitles-Detail 4 4 5 6" xfId="38331"/>
    <cellStyle name="RowTitles-Detail 4 4 5 6 2" xfId="38332"/>
    <cellStyle name="RowTitles-Detail 4 4 5 7" xfId="38333"/>
    <cellStyle name="RowTitles-Detail 4 4 6" xfId="38334"/>
    <cellStyle name="RowTitles-Detail 4 4 6 2" xfId="38335"/>
    <cellStyle name="RowTitles-Detail 4 4 6 2 2" xfId="38336"/>
    <cellStyle name="RowTitles-Detail 4 4 6 2 2 2" xfId="38337"/>
    <cellStyle name="RowTitles-Detail 4 4 6 2 2 2 2" xfId="38338"/>
    <cellStyle name="RowTitles-Detail 4 4 6 2 2 3" xfId="38339"/>
    <cellStyle name="RowTitles-Detail 4 4 6 2 3" xfId="38340"/>
    <cellStyle name="RowTitles-Detail 4 4 6 2 3 2" xfId="38341"/>
    <cellStyle name="RowTitles-Detail 4 4 6 2 3 2 2" xfId="38342"/>
    <cellStyle name="RowTitles-Detail 4 4 6 2 4" xfId="38343"/>
    <cellStyle name="RowTitles-Detail 4 4 6 2 4 2" xfId="38344"/>
    <cellStyle name="RowTitles-Detail 4 4 6 2 5" xfId="38345"/>
    <cellStyle name="RowTitles-Detail 4 4 6 3" xfId="38346"/>
    <cellStyle name="RowTitles-Detail 4 4 6 3 2" xfId="38347"/>
    <cellStyle name="RowTitles-Detail 4 4 6 3 2 2" xfId="38348"/>
    <cellStyle name="RowTitles-Detail 4 4 6 3 2 2 2" xfId="38349"/>
    <cellStyle name="RowTitles-Detail 4 4 6 3 2 3" xfId="38350"/>
    <cellStyle name="RowTitles-Detail 4 4 6 3 3" xfId="38351"/>
    <cellStyle name="RowTitles-Detail 4 4 6 3 3 2" xfId="38352"/>
    <cellStyle name="RowTitles-Detail 4 4 6 3 3 2 2" xfId="38353"/>
    <cellStyle name="RowTitles-Detail 4 4 6 3 4" xfId="38354"/>
    <cellStyle name="RowTitles-Detail 4 4 6 3 4 2" xfId="38355"/>
    <cellStyle name="RowTitles-Detail 4 4 6 3 5" xfId="38356"/>
    <cellStyle name="RowTitles-Detail 4 4 6 4" xfId="38357"/>
    <cellStyle name="RowTitles-Detail 4 4 6 4 2" xfId="38358"/>
    <cellStyle name="RowTitles-Detail 4 4 6 4 2 2" xfId="38359"/>
    <cellStyle name="RowTitles-Detail 4 4 6 4 3" xfId="38360"/>
    <cellStyle name="RowTitles-Detail 4 4 6 5" xfId="38361"/>
    <cellStyle name="RowTitles-Detail 4 4 6 5 2" xfId="38362"/>
    <cellStyle name="RowTitles-Detail 4 4 6 5 2 2" xfId="38363"/>
    <cellStyle name="RowTitles-Detail 4 4 6 6" xfId="38364"/>
    <cellStyle name="RowTitles-Detail 4 4 6 6 2" xfId="38365"/>
    <cellStyle name="RowTitles-Detail 4 4 6 7" xfId="38366"/>
    <cellStyle name="RowTitles-Detail 4 4 7" xfId="38367"/>
    <cellStyle name="RowTitles-Detail 4 4 7 2" xfId="38368"/>
    <cellStyle name="RowTitles-Detail 4 4 7 2 2" xfId="38369"/>
    <cellStyle name="RowTitles-Detail 4 4 7 2 2 2" xfId="38370"/>
    <cellStyle name="RowTitles-Detail 4 4 7 2 3" xfId="38371"/>
    <cellStyle name="RowTitles-Detail 4 4 7 3" xfId="38372"/>
    <cellStyle name="RowTitles-Detail 4 4 7 3 2" xfId="38373"/>
    <cellStyle name="RowTitles-Detail 4 4 7 3 2 2" xfId="38374"/>
    <cellStyle name="RowTitles-Detail 4 4 7 4" xfId="38375"/>
    <cellStyle name="RowTitles-Detail 4 4 7 4 2" xfId="38376"/>
    <cellStyle name="RowTitles-Detail 4 4 7 5" xfId="38377"/>
    <cellStyle name="RowTitles-Detail 4 4 8" xfId="38378"/>
    <cellStyle name="RowTitles-Detail 4 4 8 2" xfId="38379"/>
    <cellStyle name="RowTitles-Detail 4 4 9" xfId="38380"/>
    <cellStyle name="RowTitles-Detail 4 4 9 2" xfId="38381"/>
    <cellStyle name="RowTitles-Detail 4 4 9 2 2" xfId="38382"/>
    <cellStyle name="RowTitles-Detail 4 4_STUD aligned by INSTIT" xfId="38383"/>
    <cellStyle name="RowTitles-Detail 4 5" xfId="332"/>
    <cellStyle name="RowTitles-Detail 4 5 10" xfId="38384"/>
    <cellStyle name="RowTitles-Detail 4 5 2" xfId="938"/>
    <cellStyle name="RowTitles-Detail 4 5 2 2" xfId="38385"/>
    <cellStyle name="RowTitles-Detail 4 5 2 2 2" xfId="38386"/>
    <cellStyle name="RowTitles-Detail 4 5 2 2 2 2" xfId="38387"/>
    <cellStyle name="RowTitles-Detail 4 5 2 2 2 2 2" xfId="38388"/>
    <cellStyle name="RowTitles-Detail 4 5 2 2 2 3" xfId="38389"/>
    <cellStyle name="RowTitles-Detail 4 5 2 2 3" xfId="38390"/>
    <cellStyle name="RowTitles-Detail 4 5 2 2 3 2" xfId="38391"/>
    <cellStyle name="RowTitles-Detail 4 5 2 2 3 2 2" xfId="38392"/>
    <cellStyle name="RowTitles-Detail 4 5 2 2 4" xfId="38393"/>
    <cellStyle name="RowTitles-Detail 4 5 2 2 4 2" xfId="38394"/>
    <cellStyle name="RowTitles-Detail 4 5 2 2 5" xfId="38395"/>
    <cellStyle name="RowTitles-Detail 4 5 2 3" xfId="38396"/>
    <cellStyle name="RowTitles-Detail 4 5 2 3 2" xfId="38397"/>
    <cellStyle name="RowTitles-Detail 4 5 2 3 2 2" xfId="38398"/>
    <cellStyle name="RowTitles-Detail 4 5 2 3 2 2 2" xfId="38399"/>
    <cellStyle name="RowTitles-Detail 4 5 2 3 2 3" xfId="38400"/>
    <cellStyle name="RowTitles-Detail 4 5 2 3 3" xfId="38401"/>
    <cellStyle name="RowTitles-Detail 4 5 2 3 3 2" xfId="38402"/>
    <cellStyle name="RowTitles-Detail 4 5 2 3 3 2 2" xfId="38403"/>
    <cellStyle name="RowTitles-Detail 4 5 2 3 4" xfId="38404"/>
    <cellStyle name="RowTitles-Detail 4 5 2 3 4 2" xfId="38405"/>
    <cellStyle name="RowTitles-Detail 4 5 2 3 5" xfId="38406"/>
    <cellStyle name="RowTitles-Detail 4 5 2 4" xfId="38407"/>
    <cellStyle name="RowTitles-Detail 4 5 2 4 2" xfId="38408"/>
    <cellStyle name="RowTitles-Detail 4 5 2 5" xfId="38409"/>
    <cellStyle name="RowTitles-Detail 4 5 2 5 2" xfId="38410"/>
    <cellStyle name="RowTitles-Detail 4 5 2 5 2 2" xfId="38411"/>
    <cellStyle name="RowTitles-Detail 4 5 2 5 3" xfId="38412"/>
    <cellStyle name="RowTitles-Detail 4 5 2 6" xfId="38413"/>
    <cellStyle name="RowTitles-Detail 4 5 2 6 2" xfId="38414"/>
    <cellStyle name="RowTitles-Detail 4 5 2 6 2 2" xfId="38415"/>
    <cellStyle name="RowTitles-Detail 4 5 2 7" xfId="38416"/>
    <cellStyle name="RowTitles-Detail 4 5 2 7 2" xfId="38417"/>
    <cellStyle name="RowTitles-Detail 4 5 2 8" xfId="38418"/>
    <cellStyle name="RowTitles-Detail 4 5 2 9" xfId="38419"/>
    <cellStyle name="RowTitles-Detail 4 5 3" xfId="38420"/>
    <cellStyle name="RowTitles-Detail 4 5 3 2" xfId="38421"/>
    <cellStyle name="RowTitles-Detail 4 5 3 2 2" xfId="38422"/>
    <cellStyle name="RowTitles-Detail 4 5 3 2 2 2" xfId="38423"/>
    <cellStyle name="RowTitles-Detail 4 5 3 2 2 2 2" xfId="38424"/>
    <cellStyle name="RowTitles-Detail 4 5 3 2 2 3" xfId="38425"/>
    <cellStyle name="RowTitles-Detail 4 5 3 2 3" xfId="38426"/>
    <cellStyle name="RowTitles-Detail 4 5 3 2 3 2" xfId="38427"/>
    <cellStyle name="RowTitles-Detail 4 5 3 2 3 2 2" xfId="38428"/>
    <cellStyle name="RowTitles-Detail 4 5 3 2 4" xfId="38429"/>
    <cellStyle name="RowTitles-Detail 4 5 3 2 4 2" xfId="38430"/>
    <cellStyle name="RowTitles-Detail 4 5 3 2 5" xfId="38431"/>
    <cellStyle name="RowTitles-Detail 4 5 3 3" xfId="38432"/>
    <cellStyle name="RowTitles-Detail 4 5 3 3 2" xfId="38433"/>
    <cellStyle name="RowTitles-Detail 4 5 3 3 2 2" xfId="38434"/>
    <cellStyle name="RowTitles-Detail 4 5 3 3 2 2 2" xfId="38435"/>
    <cellStyle name="RowTitles-Detail 4 5 3 3 2 3" xfId="38436"/>
    <cellStyle name="RowTitles-Detail 4 5 3 3 3" xfId="38437"/>
    <cellStyle name="RowTitles-Detail 4 5 3 3 3 2" xfId="38438"/>
    <cellStyle name="RowTitles-Detail 4 5 3 3 3 2 2" xfId="38439"/>
    <cellStyle name="RowTitles-Detail 4 5 3 3 4" xfId="38440"/>
    <cellStyle name="RowTitles-Detail 4 5 3 3 4 2" xfId="38441"/>
    <cellStyle name="RowTitles-Detail 4 5 3 3 5" xfId="38442"/>
    <cellStyle name="RowTitles-Detail 4 5 3 4" xfId="38443"/>
    <cellStyle name="RowTitles-Detail 4 5 3 4 2" xfId="38444"/>
    <cellStyle name="RowTitles-Detail 4 5 3 5" xfId="38445"/>
    <cellStyle name="RowTitles-Detail 4 5 3 5 2" xfId="38446"/>
    <cellStyle name="RowTitles-Detail 4 5 3 5 2 2" xfId="38447"/>
    <cellStyle name="RowTitles-Detail 4 5 4" xfId="38448"/>
    <cellStyle name="RowTitles-Detail 4 5 4 2" xfId="38449"/>
    <cellStyle name="RowTitles-Detail 4 5 4 2 2" xfId="38450"/>
    <cellStyle name="RowTitles-Detail 4 5 4 2 2 2" xfId="38451"/>
    <cellStyle name="RowTitles-Detail 4 5 4 2 2 2 2" xfId="38452"/>
    <cellStyle name="RowTitles-Detail 4 5 4 2 2 3" xfId="38453"/>
    <cellStyle name="RowTitles-Detail 4 5 4 2 3" xfId="38454"/>
    <cellStyle name="RowTitles-Detail 4 5 4 2 3 2" xfId="38455"/>
    <cellStyle name="RowTitles-Detail 4 5 4 2 3 2 2" xfId="38456"/>
    <cellStyle name="RowTitles-Detail 4 5 4 2 4" xfId="38457"/>
    <cellStyle name="RowTitles-Detail 4 5 4 2 4 2" xfId="38458"/>
    <cellStyle name="RowTitles-Detail 4 5 4 2 5" xfId="38459"/>
    <cellStyle name="RowTitles-Detail 4 5 4 3" xfId="38460"/>
    <cellStyle name="RowTitles-Detail 4 5 4 3 2" xfId="38461"/>
    <cellStyle name="RowTitles-Detail 4 5 4 3 2 2" xfId="38462"/>
    <cellStyle name="RowTitles-Detail 4 5 4 3 2 2 2" xfId="38463"/>
    <cellStyle name="RowTitles-Detail 4 5 4 3 2 3" xfId="38464"/>
    <cellStyle name="RowTitles-Detail 4 5 4 3 3" xfId="38465"/>
    <cellStyle name="RowTitles-Detail 4 5 4 3 3 2" xfId="38466"/>
    <cellStyle name="RowTitles-Detail 4 5 4 3 3 2 2" xfId="38467"/>
    <cellStyle name="RowTitles-Detail 4 5 4 3 4" xfId="38468"/>
    <cellStyle name="RowTitles-Detail 4 5 4 3 4 2" xfId="38469"/>
    <cellStyle name="RowTitles-Detail 4 5 4 3 5" xfId="38470"/>
    <cellStyle name="RowTitles-Detail 4 5 4 4" xfId="38471"/>
    <cellStyle name="RowTitles-Detail 4 5 4 4 2" xfId="38472"/>
    <cellStyle name="RowTitles-Detail 4 5 4 4 2 2" xfId="38473"/>
    <cellStyle name="RowTitles-Detail 4 5 4 4 3" xfId="38474"/>
    <cellStyle name="RowTitles-Detail 4 5 4 5" xfId="38475"/>
    <cellStyle name="RowTitles-Detail 4 5 4 5 2" xfId="38476"/>
    <cellStyle name="RowTitles-Detail 4 5 4 5 2 2" xfId="38477"/>
    <cellStyle name="RowTitles-Detail 4 5 4 6" xfId="38478"/>
    <cellStyle name="RowTitles-Detail 4 5 4 6 2" xfId="38479"/>
    <cellStyle name="RowTitles-Detail 4 5 4 7" xfId="38480"/>
    <cellStyle name="RowTitles-Detail 4 5 5" xfId="38481"/>
    <cellStyle name="RowTitles-Detail 4 5 5 2" xfId="38482"/>
    <cellStyle name="RowTitles-Detail 4 5 5 2 2" xfId="38483"/>
    <cellStyle name="RowTitles-Detail 4 5 5 2 2 2" xfId="38484"/>
    <cellStyle name="RowTitles-Detail 4 5 5 2 2 2 2" xfId="38485"/>
    <cellStyle name="RowTitles-Detail 4 5 5 2 2 3" xfId="38486"/>
    <cellStyle name="RowTitles-Detail 4 5 5 2 3" xfId="38487"/>
    <cellStyle name="RowTitles-Detail 4 5 5 2 3 2" xfId="38488"/>
    <cellStyle name="RowTitles-Detail 4 5 5 2 3 2 2" xfId="38489"/>
    <cellStyle name="RowTitles-Detail 4 5 5 2 4" xfId="38490"/>
    <cellStyle name="RowTitles-Detail 4 5 5 2 4 2" xfId="38491"/>
    <cellStyle name="RowTitles-Detail 4 5 5 2 5" xfId="38492"/>
    <cellStyle name="RowTitles-Detail 4 5 5 3" xfId="38493"/>
    <cellStyle name="RowTitles-Detail 4 5 5 3 2" xfId="38494"/>
    <cellStyle name="RowTitles-Detail 4 5 5 3 2 2" xfId="38495"/>
    <cellStyle name="RowTitles-Detail 4 5 5 3 2 2 2" xfId="38496"/>
    <cellStyle name="RowTitles-Detail 4 5 5 3 2 3" xfId="38497"/>
    <cellStyle name="RowTitles-Detail 4 5 5 3 3" xfId="38498"/>
    <cellStyle name="RowTitles-Detail 4 5 5 3 3 2" xfId="38499"/>
    <cellStyle name="RowTitles-Detail 4 5 5 3 3 2 2" xfId="38500"/>
    <cellStyle name="RowTitles-Detail 4 5 5 3 4" xfId="38501"/>
    <cellStyle name="RowTitles-Detail 4 5 5 3 4 2" xfId="38502"/>
    <cellStyle name="RowTitles-Detail 4 5 5 3 5" xfId="38503"/>
    <cellStyle name="RowTitles-Detail 4 5 5 4" xfId="38504"/>
    <cellStyle name="RowTitles-Detail 4 5 5 4 2" xfId="38505"/>
    <cellStyle name="RowTitles-Detail 4 5 5 4 2 2" xfId="38506"/>
    <cellStyle name="RowTitles-Detail 4 5 5 4 3" xfId="38507"/>
    <cellStyle name="RowTitles-Detail 4 5 5 5" xfId="38508"/>
    <cellStyle name="RowTitles-Detail 4 5 5 5 2" xfId="38509"/>
    <cellStyle name="RowTitles-Detail 4 5 5 5 2 2" xfId="38510"/>
    <cellStyle name="RowTitles-Detail 4 5 5 6" xfId="38511"/>
    <cellStyle name="RowTitles-Detail 4 5 5 6 2" xfId="38512"/>
    <cellStyle name="RowTitles-Detail 4 5 5 7" xfId="38513"/>
    <cellStyle name="RowTitles-Detail 4 5 6" xfId="38514"/>
    <cellStyle name="RowTitles-Detail 4 5 6 2" xfId="38515"/>
    <cellStyle name="RowTitles-Detail 4 5 6 2 2" xfId="38516"/>
    <cellStyle name="RowTitles-Detail 4 5 6 2 2 2" xfId="38517"/>
    <cellStyle name="RowTitles-Detail 4 5 6 2 2 2 2" xfId="38518"/>
    <cellStyle name="RowTitles-Detail 4 5 6 2 2 3" xfId="38519"/>
    <cellStyle name="RowTitles-Detail 4 5 6 2 3" xfId="38520"/>
    <cellStyle name="RowTitles-Detail 4 5 6 2 3 2" xfId="38521"/>
    <cellStyle name="RowTitles-Detail 4 5 6 2 3 2 2" xfId="38522"/>
    <cellStyle name="RowTitles-Detail 4 5 6 2 4" xfId="38523"/>
    <cellStyle name="RowTitles-Detail 4 5 6 2 4 2" xfId="38524"/>
    <cellStyle name="RowTitles-Detail 4 5 6 2 5" xfId="38525"/>
    <cellStyle name="RowTitles-Detail 4 5 6 3" xfId="38526"/>
    <cellStyle name="RowTitles-Detail 4 5 6 3 2" xfId="38527"/>
    <cellStyle name="RowTitles-Detail 4 5 6 3 2 2" xfId="38528"/>
    <cellStyle name="RowTitles-Detail 4 5 6 3 2 2 2" xfId="38529"/>
    <cellStyle name="RowTitles-Detail 4 5 6 3 2 3" xfId="38530"/>
    <cellStyle name="RowTitles-Detail 4 5 6 3 3" xfId="38531"/>
    <cellStyle name="RowTitles-Detail 4 5 6 3 3 2" xfId="38532"/>
    <cellStyle name="RowTitles-Detail 4 5 6 3 3 2 2" xfId="38533"/>
    <cellStyle name="RowTitles-Detail 4 5 6 3 4" xfId="38534"/>
    <cellStyle name="RowTitles-Detail 4 5 6 3 4 2" xfId="38535"/>
    <cellStyle name="RowTitles-Detail 4 5 6 3 5" xfId="38536"/>
    <cellStyle name="RowTitles-Detail 4 5 6 4" xfId="38537"/>
    <cellStyle name="RowTitles-Detail 4 5 6 4 2" xfId="38538"/>
    <cellStyle name="RowTitles-Detail 4 5 6 4 2 2" xfId="38539"/>
    <cellStyle name="RowTitles-Detail 4 5 6 4 3" xfId="38540"/>
    <cellStyle name="RowTitles-Detail 4 5 6 5" xfId="38541"/>
    <cellStyle name="RowTitles-Detail 4 5 6 5 2" xfId="38542"/>
    <cellStyle name="RowTitles-Detail 4 5 6 5 2 2" xfId="38543"/>
    <cellStyle name="RowTitles-Detail 4 5 6 6" xfId="38544"/>
    <cellStyle name="RowTitles-Detail 4 5 6 6 2" xfId="38545"/>
    <cellStyle name="RowTitles-Detail 4 5 6 7" xfId="38546"/>
    <cellStyle name="RowTitles-Detail 4 5 7" xfId="38547"/>
    <cellStyle name="RowTitles-Detail 4 5 7 2" xfId="38548"/>
    <cellStyle name="RowTitles-Detail 4 5 7 2 2" xfId="38549"/>
    <cellStyle name="RowTitles-Detail 4 5 7 2 2 2" xfId="38550"/>
    <cellStyle name="RowTitles-Detail 4 5 7 2 3" xfId="38551"/>
    <cellStyle name="RowTitles-Detail 4 5 7 3" xfId="38552"/>
    <cellStyle name="RowTitles-Detail 4 5 7 3 2" xfId="38553"/>
    <cellStyle name="RowTitles-Detail 4 5 7 3 2 2" xfId="38554"/>
    <cellStyle name="RowTitles-Detail 4 5 7 4" xfId="38555"/>
    <cellStyle name="RowTitles-Detail 4 5 7 4 2" xfId="38556"/>
    <cellStyle name="RowTitles-Detail 4 5 7 5" xfId="38557"/>
    <cellStyle name="RowTitles-Detail 4 5 8" xfId="38558"/>
    <cellStyle name="RowTitles-Detail 4 5 8 2" xfId="38559"/>
    <cellStyle name="RowTitles-Detail 4 5 8 2 2" xfId="38560"/>
    <cellStyle name="RowTitles-Detail 4 5 8 2 2 2" xfId="38561"/>
    <cellStyle name="RowTitles-Detail 4 5 8 2 3" xfId="38562"/>
    <cellStyle name="RowTitles-Detail 4 5 8 3" xfId="38563"/>
    <cellStyle name="RowTitles-Detail 4 5 8 3 2" xfId="38564"/>
    <cellStyle name="RowTitles-Detail 4 5 8 3 2 2" xfId="38565"/>
    <cellStyle name="RowTitles-Detail 4 5 8 4" xfId="38566"/>
    <cellStyle name="RowTitles-Detail 4 5 8 4 2" xfId="38567"/>
    <cellStyle name="RowTitles-Detail 4 5 8 5" xfId="38568"/>
    <cellStyle name="RowTitles-Detail 4 5 9" xfId="38569"/>
    <cellStyle name="RowTitles-Detail 4 5 9 2" xfId="38570"/>
    <cellStyle name="RowTitles-Detail 4 5 9 2 2" xfId="38571"/>
    <cellStyle name="RowTitles-Detail 4 5_STUD aligned by INSTIT" xfId="38572"/>
    <cellStyle name="RowTitles-Detail 4 6" xfId="333"/>
    <cellStyle name="RowTitles-Detail 4 6 10" xfId="38573"/>
    <cellStyle name="RowTitles-Detail 4 6 2" xfId="939"/>
    <cellStyle name="RowTitles-Detail 4 6 2 2" xfId="38574"/>
    <cellStyle name="RowTitles-Detail 4 6 2 2 2" xfId="38575"/>
    <cellStyle name="RowTitles-Detail 4 6 2 2 2 2" xfId="38576"/>
    <cellStyle name="RowTitles-Detail 4 6 2 2 2 2 2" xfId="38577"/>
    <cellStyle name="RowTitles-Detail 4 6 2 2 2 3" xfId="38578"/>
    <cellStyle name="RowTitles-Detail 4 6 2 2 3" xfId="38579"/>
    <cellStyle name="RowTitles-Detail 4 6 2 2 3 2" xfId="38580"/>
    <cellStyle name="RowTitles-Detail 4 6 2 2 3 2 2" xfId="38581"/>
    <cellStyle name="RowTitles-Detail 4 6 2 2 4" xfId="38582"/>
    <cellStyle name="RowTitles-Detail 4 6 2 2 4 2" xfId="38583"/>
    <cellStyle name="RowTitles-Detail 4 6 2 2 5" xfId="38584"/>
    <cellStyle name="RowTitles-Detail 4 6 2 3" xfId="38585"/>
    <cellStyle name="RowTitles-Detail 4 6 2 3 2" xfId="38586"/>
    <cellStyle name="RowTitles-Detail 4 6 2 3 2 2" xfId="38587"/>
    <cellStyle name="RowTitles-Detail 4 6 2 3 2 2 2" xfId="38588"/>
    <cellStyle name="RowTitles-Detail 4 6 2 3 2 3" xfId="38589"/>
    <cellStyle name="RowTitles-Detail 4 6 2 3 3" xfId="38590"/>
    <cellStyle name="RowTitles-Detail 4 6 2 3 3 2" xfId="38591"/>
    <cellStyle name="RowTitles-Detail 4 6 2 3 3 2 2" xfId="38592"/>
    <cellStyle name="RowTitles-Detail 4 6 2 3 4" xfId="38593"/>
    <cellStyle name="RowTitles-Detail 4 6 2 3 4 2" xfId="38594"/>
    <cellStyle name="RowTitles-Detail 4 6 2 3 5" xfId="38595"/>
    <cellStyle name="RowTitles-Detail 4 6 2 4" xfId="38596"/>
    <cellStyle name="RowTitles-Detail 4 6 2 4 2" xfId="38597"/>
    <cellStyle name="RowTitles-Detail 4 6 2 5" xfId="38598"/>
    <cellStyle name="RowTitles-Detail 4 6 2 5 2" xfId="38599"/>
    <cellStyle name="RowTitles-Detail 4 6 2 5 2 2" xfId="38600"/>
    <cellStyle name="RowTitles-Detail 4 6 2 5 3" xfId="38601"/>
    <cellStyle name="RowTitles-Detail 4 6 2 6" xfId="38602"/>
    <cellStyle name="RowTitles-Detail 4 6 2 6 2" xfId="38603"/>
    <cellStyle name="RowTitles-Detail 4 6 2 6 2 2" xfId="38604"/>
    <cellStyle name="RowTitles-Detail 4 6 2 7" xfId="38605"/>
    <cellStyle name="RowTitles-Detail 4 6 3" xfId="38606"/>
    <cellStyle name="RowTitles-Detail 4 6 3 2" xfId="38607"/>
    <cellStyle name="RowTitles-Detail 4 6 3 2 2" xfId="38608"/>
    <cellStyle name="RowTitles-Detail 4 6 3 2 2 2" xfId="38609"/>
    <cellStyle name="RowTitles-Detail 4 6 3 2 2 2 2" xfId="38610"/>
    <cellStyle name="RowTitles-Detail 4 6 3 2 2 3" xfId="38611"/>
    <cellStyle name="RowTitles-Detail 4 6 3 2 3" xfId="38612"/>
    <cellStyle name="RowTitles-Detail 4 6 3 2 3 2" xfId="38613"/>
    <cellStyle name="RowTitles-Detail 4 6 3 2 3 2 2" xfId="38614"/>
    <cellStyle name="RowTitles-Detail 4 6 3 2 4" xfId="38615"/>
    <cellStyle name="RowTitles-Detail 4 6 3 2 4 2" xfId="38616"/>
    <cellStyle name="RowTitles-Detail 4 6 3 2 5" xfId="38617"/>
    <cellStyle name="RowTitles-Detail 4 6 3 3" xfId="38618"/>
    <cellStyle name="RowTitles-Detail 4 6 3 3 2" xfId="38619"/>
    <cellStyle name="RowTitles-Detail 4 6 3 3 2 2" xfId="38620"/>
    <cellStyle name="RowTitles-Detail 4 6 3 3 2 2 2" xfId="38621"/>
    <cellStyle name="RowTitles-Detail 4 6 3 3 2 3" xfId="38622"/>
    <cellStyle name="RowTitles-Detail 4 6 3 3 3" xfId="38623"/>
    <cellStyle name="RowTitles-Detail 4 6 3 3 3 2" xfId="38624"/>
    <cellStyle name="RowTitles-Detail 4 6 3 3 3 2 2" xfId="38625"/>
    <cellStyle name="RowTitles-Detail 4 6 3 3 4" xfId="38626"/>
    <cellStyle name="RowTitles-Detail 4 6 3 3 4 2" xfId="38627"/>
    <cellStyle name="RowTitles-Detail 4 6 3 3 5" xfId="38628"/>
    <cellStyle name="RowTitles-Detail 4 6 3 4" xfId="38629"/>
    <cellStyle name="RowTitles-Detail 4 6 3 4 2" xfId="38630"/>
    <cellStyle name="RowTitles-Detail 4 6 3 5" xfId="38631"/>
    <cellStyle name="RowTitles-Detail 4 6 3 5 2" xfId="38632"/>
    <cellStyle name="RowTitles-Detail 4 6 3 5 2 2" xfId="38633"/>
    <cellStyle name="RowTitles-Detail 4 6 3 6" xfId="38634"/>
    <cellStyle name="RowTitles-Detail 4 6 3 6 2" xfId="38635"/>
    <cellStyle name="RowTitles-Detail 4 6 3 7" xfId="38636"/>
    <cellStyle name="RowTitles-Detail 4 6 4" xfId="38637"/>
    <cellStyle name="RowTitles-Detail 4 6 4 2" xfId="38638"/>
    <cellStyle name="RowTitles-Detail 4 6 4 2 2" xfId="38639"/>
    <cellStyle name="RowTitles-Detail 4 6 4 2 2 2" xfId="38640"/>
    <cellStyle name="RowTitles-Detail 4 6 4 2 2 2 2" xfId="38641"/>
    <cellStyle name="RowTitles-Detail 4 6 4 2 2 3" xfId="38642"/>
    <cellStyle name="RowTitles-Detail 4 6 4 2 3" xfId="38643"/>
    <cellStyle name="RowTitles-Detail 4 6 4 2 3 2" xfId="38644"/>
    <cellStyle name="RowTitles-Detail 4 6 4 2 3 2 2" xfId="38645"/>
    <cellStyle name="RowTitles-Detail 4 6 4 2 4" xfId="38646"/>
    <cellStyle name="RowTitles-Detail 4 6 4 2 4 2" xfId="38647"/>
    <cellStyle name="RowTitles-Detail 4 6 4 2 5" xfId="38648"/>
    <cellStyle name="RowTitles-Detail 4 6 4 3" xfId="38649"/>
    <cellStyle name="RowTitles-Detail 4 6 4 3 2" xfId="38650"/>
    <cellStyle name="RowTitles-Detail 4 6 4 3 2 2" xfId="38651"/>
    <cellStyle name="RowTitles-Detail 4 6 4 3 2 2 2" xfId="38652"/>
    <cellStyle name="RowTitles-Detail 4 6 4 3 2 3" xfId="38653"/>
    <cellStyle name="RowTitles-Detail 4 6 4 3 3" xfId="38654"/>
    <cellStyle name="RowTitles-Detail 4 6 4 3 3 2" xfId="38655"/>
    <cellStyle name="RowTitles-Detail 4 6 4 3 3 2 2" xfId="38656"/>
    <cellStyle name="RowTitles-Detail 4 6 4 3 4" xfId="38657"/>
    <cellStyle name="RowTitles-Detail 4 6 4 3 4 2" xfId="38658"/>
    <cellStyle name="RowTitles-Detail 4 6 4 3 5" xfId="38659"/>
    <cellStyle name="RowTitles-Detail 4 6 4 4" xfId="38660"/>
    <cellStyle name="RowTitles-Detail 4 6 4 4 2" xfId="38661"/>
    <cellStyle name="RowTitles-Detail 4 6 4 5" xfId="38662"/>
    <cellStyle name="RowTitles-Detail 4 6 4 5 2" xfId="38663"/>
    <cellStyle name="RowTitles-Detail 4 6 4 5 2 2" xfId="38664"/>
    <cellStyle name="RowTitles-Detail 4 6 4 5 3" xfId="38665"/>
    <cellStyle name="RowTitles-Detail 4 6 4 6" xfId="38666"/>
    <cellStyle name="RowTitles-Detail 4 6 4 6 2" xfId="38667"/>
    <cellStyle name="RowTitles-Detail 4 6 4 6 2 2" xfId="38668"/>
    <cellStyle name="RowTitles-Detail 4 6 4 7" xfId="38669"/>
    <cellStyle name="RowTitles-Detail 4 6 4 7 2" xfId="38670"/>
    <cellStyle name="RowTitles-Detail 4 6 4 8" xfId="38671"/>
    <cellStyle name="RowTitles-Detail 4 6 5" xfId="38672"/>
    <cellStyle name="RowTitles-Detail 4 6 5 2" xfId="38673"/>
    <cellStyle name="RowTitles-Detail 4 6 5 2 2" xfId="38674"/>
    <cellStyle name="RowTitles-Detail 4 6 5 2 2 2" xfId="38675"/>
    <cellStyle name="RowTitles-Detail 4 6 5 2 2 2 2" xfId="38676"/>
    <cellStyle name="RowTitles-Detail 4 6 5 2 2 3" xfId="38677"/>
    <cellStyle name="RowTitles-Detail 4 6 5 2 3" xfId="38678"/>
    <cellStyle name="RowTitles-Detail 4 6 5 2 3 2" xfId="38679"/>
    <cellStyle name="RowTitles-Detail 4 6 5 2 3 2 2" xfId="38680"/>
    <cellStyle name="RowTitles-Detail 4 6 5 2 4" xfId="38681"/>
    <cellStyle name="RowTitles-Detail 4 6 5 2 4 2" xfId="38682"/>
    <cellStyle name="RowTitles-Detail 4 6 5 2 5" xfId="38683"/>
    <cellStyle name="RowTitles-Detail 4 6 5 3" xfId="38684"/>
    <cellStyle name="RowTitles-Detail 4 6 5 3 2" xfId="38685"/>
    <cellStyle name="RowTitles-Detail 4 6 5 3 2 2" xfId="38686"/>
    <cellStyle name="RowTitles-Detail 4 6 5 3 2 2 2" xfId="38687"/>
    <cellStyle name="RowTitles-Detail 4 6 5 3 2 3" xfId="38688"/>
    <cellStyle name="RowTitles-Detail 4 6 5 3 3" xfId="38689"/>
    <cellStyle name="RowTitles-Detail 4 6 5 3 3 2" xfId="38690"/>
    <cellStyle name="RowTitles-Detail 4 6 5 3 3 2 2" xfId="38691"/>
    <cellStyle name="RowTitles-Detail 4 6 5 3 4" xfId="38692"/>
    <cellStyle name="RowTitles-Detail 4 6 5 3 4 2" xfId="38693"/>
    <cellStyle name="RowTitles-Detail 4 6 5 3 5" xfId="38694"/>
    <cellStyle name="RowTitles-Detail 4 6 5 4" xfId="38695"/>
    <cellStyle name="RowTitles-Detail 4 6 5 4 2" xfId="38696"/>
    <cellStyle name="RowTitles-Detail 4 6 5 4 2 2" xfId="38697"/>
    <cellStyle name="RowTitles-Detail 4 6 5 4 3" xfId="38698"/>
    <cellStyle name="RowTitles-Detail 4 6 5 5" xfId="38699"/>
    <cellStyle name="RowTitles-Detail 4 6 5 5 2" xfId="38700"/>
    <cellStyle name="RowTitles-Detail 4 6 5 5 2 2" xfId="38701"/>
    <cellStyle name="RowTitles-Detail 4 6 5 6" xfId="38702"/>
    <cellStyle name="RowTitles-Detail 4 6 5 6 2" xfId="38703"/>
    <cellStyle name="RowTitles-Detail 4 6 5 7" xfId="38704"/>
    <cellStyle name="RowTitles-Detail 4 6 6" xfId="38705"/>
    <cellStyle name="RowTitles-Detail 4 6 6 2" xfId="38706"/>
    <cellStyle name="RowTitles-Detail 4 6 6 2 2" xfId="38707"/>
    <cellStyle name="RowTitles-Detail 4 6 6 2 2 2" xfId="38708"/>
    <cellStyle name="RowTitles-Detail 4 6 6 2 2 2 2" xfId="38709"/>
    <cellStyle name="RowTitles-Detail 4 6 6 2 2 3" xfId="38710"/>
    <cellStyle name="RowTitles-Detail 4 6 6 2 3" xfId="38711"/>
    <cellStyle name="RowTitles-Detail 4 6 6 2 3 2" xfId="38712"/>
    <cellStyle name="RowTitles-Detail 4 6 6 2 3 2 2" xfId="38713"/>
    <cellStyle name="RowTitles-Detail 4 6 6 2 4" xfId="38714"/>
    <cellStyle name="RowTitles-Detail 4 6 6 2 4 2" xfId="38715"/>
    <cellStyle name="RowTitles-Detail 4 6 6 2 5" xfId="38716"/>
    <cellStyle name="RowTitles-Detail 4 6 6 3" xfId="38717"/>
    <cellStyle name="RowTitles-Detail 4 6 6 3 2" xfId="38718"/>
    <cellStyle name="RowTitles-Detail 4 6 6 3 2 2" xfId="38719"/>
    <cellStyle name="RowTitles-Detail 4 6 6 3 2 2 2" xfId="38720"/>
    <cellStyle name="RowTitles-Detail 4 6 6 3 2 3" xfId="38721"/>
    <cellStyle name="RowTitles-Detail 4 6 6 3 3" xfId="38722"/>
    <cellStyle name="RowTitles-Detail 4 6 6 3 3 2" xfId="38723"/>
    <cellStyle name="RowTitles-Detail 4 6 6 3 3 2 2" xfId="38724"/>
    <cellStyle name="RowTitles-Detail 4 6 6 3 4" xfId="38725"/>
    <cellStyle name="RowTitles-Detail 4 6 6 3 4 2" xfId="38726"/>
    <cellStyle name="RowTitles-Detail 4 6 6 3 5" xfId="38727"/>
    <cellStyle name="RowTitles-Detail 4 6 6 4" xfId="38728"/>
    <cellStyle name="RowTitles-Detail 4 6 6 4 2" xfId="38729"/>
    <cellStyle name="RowTitles-Detail 4 6 6 4 2 2" xfId="38730"/>
    <cellStyle name="RowTitles-Detail 4 6 6 4 3" xfId="38731"/>
    <cellStyle name="RowTitles-Detail 4 6 6 5" xfId="38732"/>
    <cellStyle name="RowTitles-Detail 4 6 6 5 2" xfId="38733"/>
    <cellStyle name="RowTitles-Detail 4 6 6 5 2 2" xfId="38734"/>
    <cellStyle name="RowTitles-Detail 4 6 6 6" xfId="38735"/>
    <cellStyle name="RowTitles-Detail 4 6 6 6 2" xfId="38736"/>
    <cellStyle name="RowTitles-Detail 4 6 6 7" xfId="38737"/>
    <cellStyle name="RowTitles-Detail 4 6 7" xfId="38738"/>
    <cellStyle name="RowTitles-Detail 4 6 7 2" xfId="38739"/>
    <cellStyle name="RowTitles-Detail 4 6 7 2 2" xfId="38740"/>
    <cellStyle name="RowTitles-Detail 4 6 7 2 2 2" xfId="38741"/>
    <cellStyle name="RowTitles-Detail 4 6 7 2 3" xfId="38742"/>
    <cellStyle name="RowTitles-Detail 4 6 7 3" xfId="38743"/>
    <cellStyle name="RowTitles-Detail 4 6 7 3 2" xfId="38744"/>
    <cellStyle name="RowTitles-Detail 4 6 7 3 2 2" xfId="38745"/>
    <cellStyle name="RowTitles-Detail 4 6 7 4" xfId="38746"/>
    <cellStyle name="RowTitles-Detail 4 6 7 4 2" xfId="38747"/>
    <cellStyle name="RowTitles-Detail 4 6 7 5" xfId="38748"/>
    <cellStyle name="RowTitles-Detail 4 6 8" xfId="38749"/>
    <cellStyle name="RowTitles-Detail 4 6 8 2" xfId="38750"/>
    <cellStyle name="RowTitles-Detail 4 6 9" xfId="38751"/>
    <cellStyle name="RowTitles-Detail 4 6 9 2" xfId="38752"/>
    <cellStyle name="RowTitles-Detail 4 6 9 2 2" xfId="38753"/>
    <cellStyle name="RowTitles-Detail 4 6_STUD aligned by INSTIT" xfId="38754"/>
    <cellStyle name="RowTitles-Detail 4 7" xfId="334"/>
    <cellStyle name="RowTitles-Detail 4 7 2" xfId="38755"/>
    <cellStyle name="RowTitles-Detail 4 7 2 2" xfId="38756"/>
    <cellStyle name="RowTitles-Detail 4 7 2 2 2" xfId="38757"/>
    <cellStyle name="RowTitles-Detail 4 7 2 2 2 2" xfId="38758"/>
    <cellStyle name="RowTitles-Detail 4 7 2 2 3" xfId="38759"/>
    <cellStyle name="RowTitles-Detail 4 7 2 3" xfId="38760"/>
    <cellStyle name="RowTitles-Detail 4 7 2 3 2" xfId="38761"/>
    <cellStyle name="RowTitles-Detail 4 7 2 3 2 2" xfId="38762"/>
    <cellStyle name="RowTitles-Detail 4 7 2 4" xfId="38763"/>
    <cellStyle name="RowTitles-Detail 4 7 2 4 2" xfId="38764"/>
    <cellStyle name="RowTitles-Detail 4 7 2 5" xfId="38765"/>
    <cellStyle name="RowTitles-Detail 4 7 3" xfId="38766"/>
    <cellStyle name="RowTitles-Detail 4 7 3 2" xfId="38767"/>
    <cellStyle name="RowTitles-Detail 4 7 3 2 2" xfId="38768"/>
    <cellStyle name="RowTitles-Detail 4 7 3 2 2 2" xfId="38769"/>
    <cellStyle name="RowTitles-Detail 4 7 3 2 3" xfId="38770"/>
    <cellStyle name="RowTitles-Detail 4 7 3 3" xfId="38771"/>
    <cellStyle name="RowTitles-Detail 4 7 3 3 2" xfId="38772"/>
    <cellStyle name="RowTitles-Detail 4 7 3 3 2 2" xfId="38773"/>
    <cellStyle name="RowTitles-Detail 4 7 3 4" xfId="38774"/>
    <cellStyle name="RowTitles-Detail 4 7 3 4 2" xfId="38775"/>
    <cellStyle name="RowTitles-Detail 4 7 3 5" xfId="38776"/>
    <cellStyle name="RowTitles-Detail 4 7 4" xfId="38777"/>
    <cellStyle name="RowTitles-Detail 4 7 4 2" xfId="38778"/>
    <cellStyle name="RowTitles-Detail 4 7 5" xfId="38779"/>
    <cellStyle name="RowTitles-Detail 4 7 5 2" xfId="38780"/>
    <cellStyle name="RowTitles-Detail 4 7 5 2 2" xfId="38781"/>
    <cellStyle name="RowTitles-Detail 4 7 5 3" xfId="38782"/>
    <cellStyle name="RowTitles-Detail 4 7 6" xfId="38783"/>
    <cellStyle name="RowTitles-Detail 4 7 6 2" xfId="38784"/>
    <cellStyle name="RowTitles-Detail 4 7 6 2 2" xfId="38785"/>
    <cellStyle name="RowTitles-Detail 4 7 7" xfId="38786"/>
    <cellStyle name="RowTitles-Detail 4 8" xfId="335"/>
    <cellStyle name="RowTitles-Detail 4 8 2" xfId="38787"/>
    <cellStyle name="RowTitles-Detail 4 8 2 2" xfId="38788"/>
    <cellStyle name="RowTitles-Detail 4 8 2 2 2" xfId="38789"/>
    <cellStyle name="RowTitles-Detail 4 8 2 2 2 2" xfId="38790"/>
    <cellStyle name="RowTitles-Detail 4 8 2 2 3" xfId="38791"/>
    <cellStyle name="RowTitles-Detail 4 8 2 3" xfId="38792"/>
    <cellStyle name="RowTitles-Detail 4 8 2 3 2" xfId="38793"/>
    <cellStyle name="RowTitles-Detail 4 8 2 3 2 2" xfId="38794"/>
    <cellStyle name="RowTitles-Detail 4 8 2 4" xfId="38795"/>
    <cellStyle name="RowTitles-Detail 4 8 2 4 2" xfId="38796"/>
    <cellStyle name="RowTitles-Detail 4 8 2 5" xfId="38797"/>
    <cellStyle name="RowTitles-Detail 4 8 3" xfId="38798"/>
    <cellStyle name="RowTitles-Detail 4 8 3 2" xfId="38799"/>
    <cellStyle name="RowTitles-Detail 4 8 3 2 2" xfId="38800"/>
    <cellStyle name="RowTitles-Detail 4 8 3 2 2 2" xfId="38801"/>
    <cellStyle name="RowTitles-Detail 4 8 3 2 3" xfId="38802"/>
    <cellStyle name="RowTitles-Detail 4 8 3 3" xfId="38803"/>
    <cellStyle name="RowTitles-Detail 4 8 3 3 2" xfId="38804"/>
    <cellStyle name="RowTitles-Detail 4 8 3 3 2 2" xfId="38805"/>
    <cellStyle name="RowTitles-Detail 4 8 3 4" xfId="38806"/>
    <cellStyle name="RowTitles-Detail 4 8 3 4 2" xfId="38807"/>
    <cellStyle name="RowTitles-Detail 4 8 3 5" xfId="38808"/>
    <cellStyle name="RowTitles-Detail 4 8 4" xfId="38809"/>
    <cellStyle name="RowTitles-Detail 4 8 4 2" xfId="38810"/>
    <cellStyle name="RowTitles-Detail 4 8 5" xfId="38811"/>
    <cellStyle name="RowTitles-Detail 4 8 5 2" xfId="38812"/>
    <cellStyle name="RowTitles-Detail 4 8 5 2 2" xfId="38813"/>
    <cellStyle name="RowTitles-Detail 4 8 6" xfId="38814"/>
    <cellStyle name="RowTitles-Detail 4 8 6 2" xfId="38815"/>
    <cellStyle name="RowTitles-Detail 4 8 7" xfId="38816"/>
    <cellStyle name="RowTitles-Detail 4 8 8" xfId="38817"/>
    <cellStyle name="RowTitles-Detail 4 9" xfId="336"/>
    <cellStyle name="RowTitles-Detail 4 9 2" xfId="38818"/>
    <cellStyle name="RowTitles-Detail 4 9 2 2" xfId="38819"/>
    <cellStyle name="RowTitles-Detail 4 9 2 2 2" xfId="38820"/>
    <cellStyle name="RowTitles-Detail 4 9 2 2 2 2" xfId="38821"/>
    <cellStyle name="RowTitles-Detail 4 9 2 2 3" xfId="38822"/>
    <cellStyle name="RowTitles-Detail 4 9 2 3" xfId="38823"/>
    <cellStyle name="RowTitles-Detail 4 9 2 3 2" xfId="38824"/>
    <cellStyle name="RowTitles-Detail 4 9 2 3 2 2" xfId="38825"/>
    <cellStyle name="RowTitles-Detail 4 9 2 4" xfId="38826"/>
    <cellStyle name="RowTitles-Detail 4 9 2 4 2" xfId="38827"/>
    <cellStyle name="RowTitles-Detail 4 9 2 5" xfId="38828"/>
    <cellStyle name="RowTitles-Detail 4 9 3" xfId="38829"/>
    <cellStyle name="RowTitles-Detail 4 9 3 2" xfId="38830"/>
    <cellStyle name="RowTitles-Detail 4 9 3 2 2" xfId="38831"/>
    <cellStyle name="RowTitles-Detail 4 9 3 2 2 2" xfId="38832"/>
    <cellStyle name="RowTitles-Detail 4 9 3 2 3" xfId="38833"/>
    <cellStyle name="RowTitles-Detail 4 9 3 3" xfId="38834"/>
    <cellStyle name="RowTitles-Detail 4 9 3 3 2" xfId="38835"/>
    <cellStyle name="RowTitles-Detail 4 9 3 3 2 2" xfId="38836"/>
    <cellStyle name="RowTitles-Detail 4 9 3 4" xfId="38837"/>
    <cellStyle name="RowTitles-Detail 4 9 3 4 2" xfId="38838"/>
    <cellStyle name="RowTitles-Detail 4 9 3 5" xfId="38839"/>
    <cellStyle name="RowTitles-Detail 4 9 4" xfId="38840"/>
    <cellStyle name="RowTitles-Detail 4 9 4 2" xfId="38841"/>
    <cellStyle name="RowTitles-Detail 4 9 5" xfId="38842"/>
    <cellStyle name="RowTitles-Detail 4 9 5 2" xfId="38843"/>
    <cellStyle name="RowTitles-Detail 4 9 5 2 2" xfId="38844"/>
    <cellStyle name="RowTitles-Detail 4 9 5 3" xfId="38845"/>
    <cellStyle name="RowTitles-Detail 4 9 6" xfId="38846"/>
    <cellStyle name="RowTitles-Detail 4 9 6 2" xfId="38847"/>
    <cellStyle name="RowTitles-Detail 4 9 6 2 2" xfId="38848"/>
    <cellStyle name="RowTitles-Detail 4 9 7" xfId="38849"/>
    <cellStyle name="RowTitles-Detail 4 9 7 2" xfId="38850"/>
    <cellStyle name="RowTitles-Detail 4 9 8" xfId="38851"/>
    <cellStyle name="RowTitles-Detail 4 9 9" xfId="38852"/>
    <cellStyle name="RowTitles-Detail 4_STUD aligned by INSTIT" xfId="38853"/>
    <cellStyle name="RowTitles-Detail 5" xfId="337"/>
    <cellStyle name="RowTitles-Detail 5 10" xfId="412"/>
    <cellStyle name="RowTitles-Detail 5 11" xfId="38854"/>
    <cellStyle name="RowTitles-Detail 5 2" xfId="338"/>
    <cellStyle name="RowTitles-Detail 5 2 2" xfId="38855"/>
    <cellStyle name="RowTitles-Detail 5 2 2 2" xfId="38856"/>
    <cellStyle name="RowTitles-Detail 5 2 2 2 2" xfId="38857"/>
    <cellStyle name="RowTitles-Detail 5 2 2 2 2 2" xfId="38858"/>
    <cellStyle name="RowTitles-Detail 5 2 2 2 3" xfId="38859"/>
    <cellStyle name="RowTitles-Detail 5 2 2 3" xfId="38860"/>
    <cellStyle name="RowTitles-Detail 5 2 2 3 2" xfId="38861"/>
    <cellStyle name="RowTitles-Detail 5 2 2 3 2 2" xfId="38862"/>
    <cellStyle name="RowTitles-Detail 5 2 2 4" xfId="38863"/>
    <cellStyle name="RowTitles-Detail 5 2 2 4 2" xfId="38864"/>
    <cellStyle name="RowTitles-Detail 5 2 2 5" xfId="38865"/>
    <cellStyle name="RowTitles-Detail 5 2 3" xfId="38866"/>
    <cellStyle name="RowTitles-Detail 5 2 3 2" xfId="38867"/>
    <cellStyle name="RowTitles-Detail 5 2 3 2 2" xfId="38868"/>
    <cellStyle name="RowTitles-Detail 5 2 3 2 2 2" xfId="38869"/>
    <cellStyle name="RowTitles-Detail 5 2 3 2 3" xfId="38870"/>
    <cellStyle name="RowTitles-Detail 5 2 3 3" xfId="38871"/>
    <cellStyle name="RowTitles-Detail 5 2 3 3 2" xfId="38872"/>
    <cellStyle name="RowTitles-Detail 5 2 3 3 2 2" xfId="38873"/>
    <cellStyle name="RowTitles-Detail 5 2 3 4" xfId="38874"/>
    <cellStyle name="RowTitles-Detail 5 2 3 4 2" xfId="38875"/>
    <cellStyle name="RowTitles-Detail 5 2 3 5" xfId="38876"/>
    <cellStyle name="RowTitles-Detail 5 2 4" xfId="38877"/>
    <cellStyle name="RowTitles-Detail 5 2 4 2" xfId="38878"/>
    <cellStyle name="RowTitles-Detail 5 2 5" xfId="38879"/>
    <cellStyle name="RowTitles-Detail 5 2 5 2" xfId="38880"/>
    <cellStyle name="RowTitles-Detail 5 2 5 2 2" xfId="38881"/>
    <cellStyle name="RowTitles-Detail 5 2 6" xfId="38882"/>
    <cellStyle name="RowTitles-Detail 5 3" xfId="339"/>
    <cellStyle name="RowTitles-Detail 5 3 2" xfId="38883"/>
    <cellStyle name="RowTitles-Detail 5 3 2 2" xfId="38884"/>
    <cellStyle name="RowTitles-Detail 5 3 2 2 2" xfId="38885"/>
    <cellStyle name="RowTitles-Detail 5 3 2 2 2 2" xfId="38886"/>
    <cellStyle name="RowTitles-Detail 5 3 2 2 3" xfId="38887"/>
    <cellStyle name="RowTitles-Detail 5 3 2 3" xfId="38888"/>
    <cellStyle name="RowTitles-Detail 5 3 2 3 2" xfId="38889"/>
    <cellStyle name="RowTitles-Detail 5 3 2 3 2 2" xfId="38890"/>
    <cellStyle name="RowTitles-Detail 5 3 2 4" xfId="38891"/>
    <cellStyle name="RowTitles-Detail 5 3 2 4 2" xfId="38892"/>
    <cellStyle name="RowTitles-Detail 5 3 2 5" xfId="38893"/>
    <cellStyle name="RowTitles-Detail 5 3 3" xfId="38894"/>
    <cellStyle name="RowTitles-Detail 5 3 3 2" xfId="38895"/>
    <cellStyle name="RowTitles-Detail 5 3 3 2 2" xfId="38896"/>
    <cellStyle name="RowTitles-Detail 5 3 3 2 2 2" xfId="38897"/>
    <cellStyle name="RowTitles-Detail 5 3 3 2 3" xfId="38898"/>
    <cellStyle name="RowTitles-Detail 5 3 3 3" xfId="38899"/>
    <cellStyle name="RowTitles-Detail 5 3 3 3 2" xfId="38900"/>
    <cellStyle name="RowTitles-Detail 5 3 3 3 2 2" xfId="38901"/>
    <cellStyle name="RowTitles-Detail 5 3 3 4" xfId="38902"/>
    <cellStyle name="RowTitles-Detail 5 3 3 4 2" xfId="38903"/>
    <cellStyle name="RowTitles-Detail 5 3 3 5" xfId="38904"/>
    <cellStyle name="RowTitles-Detail 5 3 4" xfId="38905"/>
    <cellStyle name="RowTitles-Detail 5 3 4 2" xfId="38906"/>
    <cellStyle name="RowTitles-Detail 5 3 5" xfId="38907"/>
    <cellStyle name="RowTitles-Detail 5 3 5 2" xfId="38908"/>
    <cellStyle name="RowTitles-Detail 5 3 5 2 2" xfId="38909"/>
    <cellStyle name="RowTitles-Detail 5 3 5 3" xfId="38910"/>
    <cellStyle name="RowTitles-Detail 5 3 6" xfId="38911"/>
    <cellStyle name="RowTitles-Detail 5 3 6 2" xfId="38912"/>
    <cellStyle name="RowTitles-Detail 5 3 6 2 2" xfId="38913"/>
    <cellStyle name="RowTitles-Detail 5 3 7" xfId="38914"/>
    <cellStyle name="RowTitles-Detail 5 3 7 2" xfId="38915"/>
    <cellStyle name="RowTitles-Detail 5 3 8" xfId="38916"/>
    <cellStyle name="RowTitles-Detail 5 3 9" xfId="38917"/>
    <cellStyle name="RowTitles-Detail 5 4" xfId="340"/>
    <cellStyle name="RowTitles-Detail 5 4 2" xfId="38918"/>
    <cellStyle name="RowTitles-Detail 5 4 2 2" xfId="38919"/>
    <cellStyle name="RowTitles-Detail 5 4 2 2 2" xfId="38920"/>
    <cellStyle name="RowTitles-Detail 5 4 2 2 2 2" xfId="38921"/>
    <cellStyle name="RowTitles-Detail 5 4 2 2 3" xfId="38922"/>
    <cellStyle name="RowTitles-Detail 5 4 2 3" xfId="38923"/>
    <cellStyle name="RowTitles-Detail 5 4 2 3 2" xfId="38924"/>
    <cellStyle name="RowTitles-Detail 5 4 2 3 2 2" xfId="38925"/>
    <cellStyle name="RowTitles-Detail 5 4 2 4" xfId="38926"/>
    <cellStyle name="RowTitles-Detail 5 4 2 4 2" xfId="38927"/>
    <cellStyle name="RowTitles-Detail 5 4 2 5" xfId="38928"/>
    <cellStyle name="RowTitles-Detail 5 4 3" xfId="38929"/>
    <cellStyle name="RowTitles-Detail 5 4 3 2" xfId="38930"/>
    <cellStyle name="RowTitles-Detail 5 4 3 2 2" xfId="38931"/>
    <cellStyle name="RowTitles-Detail 5 4 3 2 2 2" xfId="38932"/>
    <cellStyle name="RowTitles-Detail 5 4 3 2 3" xfId="38933"/>
    <cellStyle name="RowTitles-Detail 5 4 3 3" xfId="38934"/>
    <cellStyle name="RowTitles-Detail 5 4 3 3 2" xfId="38935"/>
    <cellStyle name="RowTitles-Detail 5 4 3 3 2 2" xfId="38936"/>
    <cellStyle name="RowTitles-Detail 5 4 3 4" xfId="38937"/>
    <cellStyle name="RowTitles-Detail 5 4 3 4 2" xfId="38938"/>
    <cellStyle name="RowTitles-Detail 5 4 3 5" xfId="38939"/>
    <cellStyle name="RowTitles-Detail 5 4 4" xfId="38940"/>
    <cellStyle name="RowTitles-Detail 5 4 4 2" xfId="38941"/>
    <cellStyle name="RowTitles-Detail 5 4 4 2 2" xfId="38942"/>
    <cellStyle name="RowTitles-Detail 5 4 4 3" xfId="38943"/>
    <cellStyle name="RowTitles-Detail 5 4 5" xfId="38944"/>
    <cellStyle name="RowTitles-Detail 5 4 5 2" xfId="38945"/>
    <cellStyle name="RowTitles-Detail 5 4 5 2 2" xfId="38946"/>
    <cellStyle name="RowTitles-Detail 5 4 6" xfId="38947"/>
    <cellStyle name="RowTitles-Detail 5 4 6 2" xfId="38948"/>
    <cellStyle name="RowTitles-Detail 5 4 7" xfId="38949"/>
    <cellStyle name="RowTitles-Detail 5 4 8" xfId="38950"/>
    <cellStyle name="RowTitles-Detail 5 5" xfId="341"/>
    <cellStyle name="RowTitles-Detail 5 5 2" xfId="38951"/>
    <cellStyle name="RowTitles-Detail 5 5 2 2" xfId="38952"/>
    <cellStyle name="RowTitles-Detail 5 5 2 2 2" xfId="38953"/>
    <cellStyle name="RowTitles-Detail 5 5 2 2 2 2" xfId="38954"/>
    <cellStyle name="RowTitles-Detail 5 5 2 2 3" xfId="38955"/>
    <cellStyle name="RowTitles-Detail 5 5 2 3" xfId="38956"/>
    <cellStyle name="RowTitles-Detail 5 5 2 3 2" xfId="38957"/>
    <cellStyle name="RowTitles-Detail 5 5 2 3 2 2" xfId="38958"/>
    <cellStyle name="RowTitles-Detail 5 5 2 4" xfId="38959"/>
    <cellStyle name="RowTitles-Detail 5 5 2 4 2" xfId="38960"/>
    <cellStyle name="RowTitles-Detail 5 5 2 5" xfId="38961"/>
    <cellStyle name="RowTitles-Detail 5 5 3" xfId="38962"/>
    <cellStyle name="RowTitles-Detail 5 5 3 2" xfId="38963"/>
    <cellStyle name="RowTitles-Detail 5 5 3 2 2" xfId="38964"/>
    <cellStyle name="RowTitles-Detail 5 5 3 2 2 2" xfId="38965"/>
    <cellStyle name="RowTitles-Detail 5 5 3 2 3" xfId="38966"/>
    <cellStyle name="RowTitles-Detail 5 5 3 3" xfId="38967"/>
    <cellStyle name="RowTitles-Detail 5 5 3 3 2" xfId="38968"/>
    <cellStyle name="RowTitles-Detail 5 5 3 3 2 2" xfId="38969"/>
    <cellStyle name="RowTitles-Detail 5 5 3 4" xfId="38970"/>
    <cellStyle name="RowTitles-Detail 5 5 3 4 2" xfId="38971"/>
    <cellStyle name="RowTitles-Detail 5 5 3 5" xfId="38972"/>
    <cellStyle name="RowTitles-Detail 5 5 4" xfId="38973"/>
    <cellStyle name="RowTitles-Detail 5 5 4 2" xfId="38974"/>
    <cellStyle name="RowTitles-Detail 5 5 4 2 2" xfId="38975"/>
    <cellStyle name="RowTitles-Detail 5 5 4 3" xfId="38976"/>
    <cellStyle name="RowTitles-Detail 5 5 5" xfId="38977"/>
    <cellStyle name="RowTitles-Detail 5 5 5 2" xfId="38978"/>
    <cellStyle name="RowTitles-Detail 5 5 5 2 2" xfId="38979"/>
    <cellStyle name="RowTitles-Detail 5 5 6" xfId="38980"/>
    <cellStyle name="RowTitles-Detail 5 5 6 2" xfId="38981"/>
    <cellStyle name="RowTitles-Detail 5 5 7" xfId="38982"/>
    <cellStyle name="RowTitles-Detail 5 5 8" xfId="38983"/>
    <cellStyle name="RowTitles-Detail 5 6" xfId="342"/>
    <cellStyle name="RowTitles-Detail 5 6 2" xfId="38984"/>
    <cellStyle name="RowTitles-Detail 5 6 2 2" xfId="38985"/>
    <cellStyle name="RowTitles-Detail 5 6 2 2 2" xfId="38986"/>
    <cellStyle name="RowTitles-Detail 5 6 2 2 2 2" xfId="38987"/>
    <cellStyle name="RowTitles-Detail 5 6 2 2 3" xfId="38988"/>
    <cellStyle name="RowTitles-Detail 5 6 2 3" xfId="38989"/>
    <cellStyle name="RowTitles-Detail 5 6 2 3 2" xfId="38990"/>
    <cellStyle name="RowTitles-Detail 5 6 2 3 2 2" xfId="38991"/>
    <cellStyle name="RowTitles-Detail 5 6 2 4" xfId="38992"/>
    <cellStyle name="RowTitles-Detail 5 6 2 4 2" xfId="38993"/>
    <cellStyle name="RowTitles-Detail 5 6 2 5" xfId="38994"/>
    <cellStyle name="RowTitles-Detail 5 6 3" xfId="38995"/>
    <cellStyle name="RowTitles-Detail 5 6 3 2" xfId="38996"/>
    <cellStyle name="RowTitles-Detail 5 6 3 2 2" xfId="38997"/>
    <cellStyle name="RowTitles-Detail 5 6 3 2 2 2" xfId="38998"/>
    <cellStyle name="RowTitles-Detail 5 6 3 2 3" xfId="38999"/>
    <cellStyle name="RowTitles-Detail 5 6 3 3" xfId="39000"/>
    <cellStyle name="RowTitles-Detail 5 6 3 3 2" xfId="39001"/>
    <cellStyle name="RowTitles-Detail 5 6 3 3 2 2" xfId="39002"/>
    <cellStyle name="RowTitles-Detail 5 6 3 4" xfId="39003"/>
    <cellStyle name="RowTitles-Detail 5 6 3 4 2" xfId="39004"/>
    <cellStyle name="RowTitles-Detail 5 6 3 5" xfId="39005"/>
    <cellStyle name="RowTitles-Detail 5 6 4" xfId="39006"/>
    <cellStyle name="RowTitles-Detail 5 6 4 2" xfId="39007"/>
    <cellStyle name="RowTitles-Detail 5 6 4 2 2" xfId="39008"/>
    <cellStyle name="RowTitles-Detail 5 6 4 3" xfId="39009"/>
    <cellStyle name="RowTitles-Detail 5 6 5" xfId="39010"/>
    <cellStyle name="RowTitles-Detail 5 6 5 2" xfId="39011"/>
    <cellStyle name="RowTitles-Detail 5 6 5 2 2" xfId="39012"/>
    <cellStyle name="RowTitles-Detail 5 6 6" xfId="39013"/>
    <cellStyle name="RowTitles-Detail 5 6 6 2" xfId="39014"/>
    <cellStyle name="RowTitles-Detail 5 6 7" xfId="39015"/>
    <cellStyle name="RowTitles-Detail 5 6 8" xfId="39016"/>
    <cellStyle name="RowTitles-Detail 5 7" xfId="343"/>
    <cellStyle name="RowTitles-Detail 5 7 2" xfId="39017"/>
    <cellStyle name="RowTitles-Detail 5 7 2 2" xfId="39018"/>
    <cellStyle name="RowTitles-Detail 5 7 2 2 2" xfId="39019"/>
    <cellStyle name="RowTitles-Detail 5 7 2 3" xfId="39020"/>
    <cellStyle name="RowTitles-Detail 5 7 3" xfId="39021"/>
    <cellStyle name="RowTitles-Detail 5 7 3 2" xfId="39022"/>
    <cellStyle name="RowTitles-Detail 5 7 3 2 2" xfId="39023"/>
    <cellStyle name="RowTitles-Detail 5 7 4" xfId="39024"/>
    <cellStyle name="RowTitles-Detail 5 7 4 2" xfId="39025"/>
    <cellStyle name="RowTitles-Detail 5 7 5" xfId="39026"/>
    <cellStyle name="RowTitles-Detail 5 7 6" xfId="39027"/>
    <cellStyle name="RowTitles-Detail 5 8" xfId="344"/>
    <cellStyle name="RowTitles-Detail 5 8 2" xfId="39028"/>
    <cellStyle name="RowTitles-Detail 5 8 3" xfId="39029"/>
    <cellStyle name="RowTitles-Detail 5 9" xfId="345"/>
    <cellStyle name="RowTitles-Detail 5 9 2" xfId="39030"/>
    <cellStyle name="RowTitles-Detail 5 9 2 2" xfId="39031"/>
    <cellStyle name="RowTitles-Detail 5 9 3" xfId="39032"/>
    <cellStyle name="RowTitles-Detail 5_STUD aligned by INSTIT" xfId="39033"/>
    <cellStyle name="RowTitles-Detail 6" xfId="346"/>
    <cellStyle name="RowTitles-Detail 6 10" xfId="39034"/>
    <cellStyle name="RowTitles-Detail 6 2" xfId="940"/>
    <cellStyle name="RowTitles-Detail 6 2 2" xfId="39035"/>
    <cellStyle name="RowTitles-Detail 6 2 2 2" xfId="39036"/>
    <cellStyle name="RowTitles-Detail 6 2 2 2 2" xfId="39037"/>
    <cellStyle name="RowTitles-Detail 6 2 2 2 2 2" xfId="39038"/>
    <cellStyle name="RowTitles-Detail 6 2 2 2 3" xfId="39039"/>
    <cellStyle name="RowTitles-Detail 6 2 2 3" xfId="39040"/>
    <cellStyle name="RowTitles-Detail 6 2 2 3 2" xfId="39041"/>
    <cellStyle name="RowTitles-Detail 6 2 2 3 2 2" xfId="39042"/>
    <cellStyle name="RowTitles-Detail 6 2 2 4" xfId="39043"/>
    <cellStyle name="RowTitles-Detail 6 2 2 4 2" xfId="39044"/>
    <cellStyle name="RowTitles-Detail 6 2 2 5" xfId="39045"/>
    <cellStyle name="RowTitles-Detail 6 2 3" xfId="39046"/>
    <cellStyle name="RowTitles-Detail 6 2 3 2" xfId="39047"/>
    <cellStyle name="RowTitles-Detail 6 2 3 2 2" xfId="39048"/>
    <cellStyle name="RowTitles-Detail 6 2 3 2 2 2" xfId="39049"/>
    <cellStyle name="RowTitles-Detail 6 2 3 2 3" xfId="39050"/>
    <cellStyle name="RowTitles-Detail 6 2 3 3" xfId="39051"/>
    <cellStyle name="RowTitles-Detail 6 2 3 3 2" xfId="39052"/>
    <cellStyle name="RowTitles-Detail 6 2 3 3 2 2" xfId="39053"/>
    <cellStyle name="RowTitles-Detail 6 2 3 4" xfId="39054"/>
    <cellStyle name="RowTitles-Detail 6 2 3 4 2" xfId="39055"/>
    <cellStyle name="RowTitles-Detail 6 2 3 5" xfId="39056"/>
    <cellStyle name="RowTitles-Detail 6 2 4" xfId="39057"/>
    <cellStyle name="RowTitles-Detail 6 2 4 2" xfId="39058"/>
    <cellStyle name="RowTitles-Detail 6 2 5" xfId="39059"/>
    <cellStyle name="RowTitles-Detail 6 2 5 2" xfId="39060"/>
    <cellStyle name="RowTitles-Detail 6 2 5 2 2" xfId="39061"/>
    <cellStyle name="RowTitles-Detail 6 2 5 3" xfId="39062"/>
    <cellStyle name="RowTitles-Detail 6 2 6" xfId="39063"/>
    <cellStyle name="RowTitles-Detail 6 2 6 2" xfId="39064"/>
    <cellStyle name="RowTitles-Detail 6 2 6 2 2" xfId="39065"/>
    <cellStyle name="RowTitles-Detail 6 2 7" xfId="39066"/>
    <cellStyle name="RowTitles-Detail 6 2 7 2" xfId="39067"/>
    <cellStyle name="RowTitles-Detail 6 2 8" xfId="39068"/>
    <cellStyle name="RowTitles-Detail 6 2 9" xfId="39069"/>
    <cellStyle name="RowTitles-Detail 6 3" xfId="39070"/>
    <cellStyle name="RowTitles-Detail 6 3 2" xfId="39071"/>
    <cellStyle name="RowTitles-Detail 6 3 2 2" xfId="39072"/>
    <cellStyle name="RowTitles-Detail 6 3 2 2 2" xfId="39073"/>
    <cellStyle name="RowTitles-Detail 6 3 2 2 2 2" xfId="39074"/>
    <cellStyle name="RowTitles-Detail 6 3 2 2 3" xfId="39075"/>
    <cellStyle name="RowTitles-Detail 6 3 2 3" xfId="39076"/>
    <cellStyle name="RowTitles-Detail 6 3 2 3 2" xfId="39077"/>
    <cellStyle name="RowTitles-Detail 6 3 2 3 2 2" xfId="39078"/>
    <cellStyle name="RowTitles-Detail 6 3 2 4" xfId="39079"/>
    <cellStyle name="RowTitles-Detail 6 3 2 4 2" xfId="39080"/>
    <cellStyle name="RowTitles-Detail 6 3 2 5" xfId="39081"/>
    <cellStyle name="RowTitles-Detail 6 3 3" xfId="39082"/>
    <cellStyle name="RowTitles-Detail 6 3 3 2" xfId="39083"/>
    <cellStyle name="RowTitles-Detail 6 3 3 2 2" xfId="39084"/>
    <cellStyle name="RowTitles-Detail 6 3 3 2 2 2" xfId="39085"/>
    <cellStyle name="RowTitles-Detail 6 3 3 2 3" xfId="39086"/>
    <cellStyle name="RowTitles-Detail 6 3 3 3" xfId="39087"/>
    <cellStyle name="RowTitles-Detail 6 3 3 3 2" xfId="39088"/>
    <cellStyle name="RowTitles-Detail 6 3 3 3 2 2" xfId="39089"/>
    <cellStyle name="RowTitles-Detail 6 3 3 4" xfId="39090"/>
    <cellStyle name="RowTitles-Detail 6 3 3 4 2" xfId="39091"/>
    <cellStyle name="RowTitles-Detail 6 3 3 5" xfId="39092"/>
    <cellStyle name="RowTitles-Detail 6 3 4" xfId="39093"/>
    <cellStyle name="RowTitles-Detail 6 3 4 2" xfId="39094"/>
    <cellStyle name="RowTitles-Detail 6 3 5" xfId="39095"/>
    <cellStyle name="RowTitles-Detail 6 3 5 2" xfId="39096"/>
    <cellStyle name="RowTitles-Detail 6 3 5 2 2" xfId="39097"/>
    <cellStyle name="RowTitles-Detail 6 4" xfId="39098"/>
    <cellStyle name="RowTitles-Detail 6 4 2" xfId="39099"/>
    <cellStyle name="RowTitles-Detail 6 4 2 2" xfId="39100"/>
    <cellStyle name="RowTitles-Detail 6 4 2 2 2" xfId="39101"/>
    <cellStyle name="RowTitles-Detail 6 4 2 2 2 2" xfId="39102"/>
    <cellStyle name="RowTitles-Detail 6 4 2 2 3" xfId="39103"/>
    <cellStyle name="RowTitles-Detail 6 4 2 3" xfId="39104"/>
    <cellStyle name="RowTitles-Detail 6 4 2 3 2" xfId="39105"/>
    <cellStyle name="RowTitles-Detail 6 4 2 3 2 2" xfId="39106"/>
    <cellStyle name="RowTitles-Detail 6 4 2 4" xfId="39107"/>
    <cellStyle name="RowTitles-Detail 6 4 2 4 2" xfId="39108"/>
    <cellStyle name="RowTitles-Detail 6 4 2 5" xfId="39109"/>
    <cellStyle name="RowTitles-Detail 6 4 3" xfId="39110"/>
    <cellStyle name="RowTitles-Detail 6 4 3 2" xfId="39111"/>
    <cellStyle name="RowTitles-Detail 6 4 3 2 2" xfId="39112"/>
    <cellStyle name="RowTitles-Detail 6 4 3 2 2 2" xfId="39113"/>
    <cellStyle name="RowTitles-Detail 6 4 3 2 3" xfId="39114"/>
    <cellStyle name="RowTitles-Detail 6 4 3 3" xfId="39115"/>
    <cellStyle name="RowTitles-Detail 6 4 3 3 2" xfId="39116"/>
    <cellStyle name="RowTitles-Detail 6 4 3 3 2 2" xfId="39117"/>
    <cellStyle name="RowTitles-Detail 6 4 3 4" xfId="39118"/>
    <cellStyle name="RowTitles-Detail 6 4 3 4 2" xfId="39119"/>
    <cellStyle name="RowTitles-Detail 6 4 3 5" xfId="39120"/>
    <cellStyle name="RowTitles-Detail 6 4 4" xfId="39121"/>
    <cellStyle name="RowTitles-Detail 6 4 4 2" xfId="39122"/>
    <cellStyle name="RowTitles-Detail 6 4 4 2 2" xfId="39123"/>
    <cellStyle name="RowTitles-Detail 6 4 4 3" xfId="39124"/>
    <cellStyle name="RowTitles-Detail 6 4 5" xfId="39125"/>
    <cellStyle name="RowTitles-Detail 6 4 5 2" xfId="39126"/>
    <cellStyle name="RowTitles-Detail 6 4 5 2 2" xfId="39127"/>
    <cellStyle name="RowTitles-Detail 6 4 6" xfId="39128"/>
    <cellStyle name="RowTitles-Detail 6 4 6 2" xfId="39129"/>
    <cellStyle name="RowTitles-Detail 6 4 7" xfId="39130"/>
    <cellStyle name="RowTitles-Detail 6 5" xfId="39131"/>
    <cellStyle name="RowTitles-Detail 6 5 2" xfId="39132"/>
    <cellStyle name="RowTitles-Detail 6 5 2 2" xfId="39133"/>
    <cellStyle name="RowTitles-Detail 6 5 2 2 2" xfId="39134"/>
    <cellStyle name="RowTitles-Detail 6 5 2 2 2 2" xfId="39135"/>
    <cellStyle name="RowTitles-Detail 6 5 2 2 3" xfId="39136"/>
    <cellStyle name="RowTitles-Detail 6 5 2 3" xfId="39137"/>
    <cellStyle name="RowTitles-Detail 6 5 2 3 2" xfId="39138"/>
    <cellStyle name="RowTitles-Detail 6 5 2 3 2 2" xfId="39139"/>
    <cellStyle name="RowTitles-Detail 6 5 2 4" xfId="39140"/>
    <cellStyle name="RowTitles-Detail 6 5 2 4 2" xfId="39141"/>
    <cellStyle name="RowTitles-Detail 6 5 2 5" xfId="39142"/>
    <cellStyle name="RowTitles-Detail 6 5 3" xfId="39143"/>
    <cellStyle name="RowTitles-Detail 6 5 3 2" xfId="39144"/>
    <cellStyle name="RowTitles-Detail 6 5 3 2 2" xfId="39145"/>
    <cellStyle name="RowTitles-Detail 6 5 3 2 2 2" xfId="39146"/>
    <cellStyle name="RowTitles-Detail 6 5 3 2 3" xfId="39147"/>
    <cellStyle name="RowTitles-Detail 6 5 3 3" xfId="39148"/>
    <cellStyle name="RowTitles-Detail 6 5 3 3 2" xfId="39149"/>
    <cellStyle name="RowTitles-Detail 6 5 3 3 2 2" xfId="39150"/>
    <cellStyle name="RowTitles-Detail 6 5 3 4" xfId="39151"/>
    <cellStyle name="RowTitles-Detail 6 5 3 4 2" xfId="39152"/>
    <cellStyle name="RowTitles-Detail 6 5 3 5" xfId="39153"/>
    <cellStyle name="RowTitles-Detail 6 5 4" xfId="39154"/>
    <cellStyle name="RowTitles-Detail 6 5 4 2" xfId="39155"/>
    <cellStyle name="RowTitles-Detail 6 5 4 2 2" xfId="39156"/>
    <cellStyle name="RowTitles-Detail 6 5 4 3" xfId="39157"/>
    <cellStyle name="RowTitles-Detail 6 5 5" xfId="39158"/>
    <cellStyle name="RowTitles-Detail 6 5 5 2" xfId="39159"/>
    <cellStyle name="RowTitles-Detail 6 5 5 2 2" xfId="39160"/>
    <cellStyle name="RowTitles-Detail 6 5 6" xfId="39161"/>
    <cellStyle name="RowTitles-Detail 6 5 6 2" xfId="39162"/>
    <cellStyle name="RowTitles-Detail 6 5 7" xfId="39163"/>
    <cellStyle name="RowTitles-Detail 6 6" xfId="39164"/>
    <cellStyle name="RowTitles-Detail 6 6 2" xfId="39165"/>
    <cellStyle name="RowTitles-Detail 6 6 2 2" xfId="39166"/>
    <cellStyle name="RowTitles-Detail 6 6 2 2 2" xfId="39167"/>
    <cellStyle name="RowTitles-Detail 6 6 2 2 2 2" xfId="39168"/>
    <cellStyle name="RowTitles-Detail 6 6 2 2 3" xfId="39169"/>
    <cellStyle name="RowTitles-Detail 6 6 2 3" xfId="39170"/>
    <cellStyle name="RowTitles-Detail 6 6 2 3 2" xfId="39171"/>
    <cellStyle name="RowTitles-Detail 6 6 2 3 2 2" xfId="39172"/>
    <cellStyle name="RowTitles-Detail 6 6 2 4" xfId="39173"/>
    <cellStyle name="RowTitles-Detail 6 6 2 4 2" xfId="39174"/>
    <cellStyle name="RowTitles-Detail 6 6 2 5" xfId="39175"/>
    <cellStyle name="RowTitles-Detail 6 6 3" xfId="39176"/>
    <cellStyle name="RowTitles-Detail 6 6 3 2" xfId="39177"/>
    <cellStyle name="RowTitles-Detail 6 6 3 2 2" xfId="39178"/>
    <cellStyle name="RowTitles-Detail 6 6 3 2 2 2" xfId="39179"/>
    <cellStyle name="RowTitles-Detail 6 6 3 2 3" xfId="39180"/>
    <cellStyle name="RowTitles-Detail 6 6 3 3" xfId="39181"/>
    <cellStyle name="RowTitles-Detail 6 6 3 3 2" xfId="39182"/>
    <cellStyle name="RowTitles-Detail 6 6 3 3 2 2" xfId="39183"/>
    <cellStyle name="RowTitles-Detail 6 6 3 4" xfId="39184"/>
    <cellStyle name="RowTitles-Detail 6 6 3 4 2" xfId="39185"/>
    <cellStyle name="RowTitles-Detail 6 6 3 5" xfId="39186"/>
    <cellStyle name="RowTitles-Detail 6 6 4" xfId="39187"/>
    <cellStyle name="RowTitles-Detail 6 6 4 2" xfId="39188"/>
    <cellStyle name="RowTitles-Detail 6 6 4 2 2" xfId="39189"/>
    <cellStyle name="RowTitles-Detail 6 6 4 3" xfId="39190"/>
    <cellStyle name="RowTitles-Detail 6 6 5" xfId="39191"/>
    <cellStyle name="RowTitles-Detail 6 6 5 2" xfId="39192"/>
    <cellStyle name="RowTitles-Detail 6 6 5 2 2" xfId="39193"/>
    <cellStyle name="RowTitles-Detail 6 6 6" xfId="39194"/>
    <cellStyle name="RowTitles-Detail 6 6 6 2" xfId="39195"/>
    <cellStyle name="RowTitles-Detail 6 6 7" xfId="39196"/>
    <cellStyle name="RowTitles-Detail 6 7" xfId="39197"/>
    <cellStyle name="RowTitles-Detail 6 7 2" xfId="39198"/>
    <cellStyle name="RowTitles-Detail 6 7 2 2" xfId="39199"/>
    <cellStyle name="RowTitles-Detail 6 7 2 2 2" xfId="39200"/>
    <cellStyle name="RowTitles-Detail 6 7 2 3" xfId="39201"/>
    <cellStyle name="RowTitles-Detail 6 7 3" xfId="39202"/>
    <cellStyle name="RowTitles-Detail 6 7 3 2" xfId="39203"/>
    <cellStyle name="RowTitles-Detail 6 7 3 2 2" xfId="39204"/>
    <cellStyle name="RowTitles-Detail 6 7 4" xfId="39205"/>
    <cellStyle name="RowTitles-Detail 6 7 4 2" xfId="39206"/>
    <cellStyle name="RowTitles-Detail 6 7 5" xfId="39207"/>
    <cellStyle name="RowTitles-Detail 6 8" xfId="39208"/>
    <cellStyle name="RowTitles-Detail 6 8 2" xfId="39209"/>
    <cellStyle name="RowTitles-Detail 6 8 2 2" xfId="39210"/>
    <cellStyle name="RowTitles-Detail 6 8 2 2 2" xfId="39211"/>
    <cellStyle name="RowTitles-Detail 6 8 2 3" xfId="39212"/>
    <cellStyle name="RowTitles-Detail 6 8 3" xfId="39213"/>
    <cellStyle name="RowTitles-Detail 6 8 3 2" xfId="39214"/>
    <cellStyle name="RowTitles-Detail 6 8 3 2 2" xfId="39215"/>
    <cellStyle name="RowTitles-Detail 6 8 4" xfId="39216"/>
    <cellStyle name="RowTitles-Detail 6 8 4 2" xfId="39217"/>
    <cellStyle name="RowTitles-Detail 6 8 5" xfId="39218"/>
    <cellStyle name="RowTitles-Detail 6 9" xfId="39219"/>
    <cellStyle name="RowTitles-Detail 6 9 2" xfId="39220"/>
    <cellStyle name="RowTitles-Detail 6 9 2 2" xfId="39221"/>
    <cellStyle name="RowTitles-Detail 6_STUD aligned by INSTIT" xfId="39222"/>
    <cellStyle name="RowTitles-Detail 7" xfId="347"/>
    <cellStyle name="RowTitles-Detail 7 10" xfId="39223"/>
    <cellStyle name="RowTitles-Detail 7 2" xfId="941"/>
    <cellStyle name="RowTitles-Detail 7 2 2" xfId="39224"/>
    <cellStyle name="RowTitles-Detail 7 2 2 2" xfId="39225"/>
    <cellStyle name="RowTitles-Detail 7 2 2 2 2" xfId="39226"/>
    <cellStyle name="RowTitles-Detail 7 2 2 2 2 2" xfId="39227"/>
    <cellStyle name="RowTitles-Detail 7 2 2 2 3" xfId="39228"/>
    <cellStyle name="RowTitles-Detail 7 2 2 3" xfId="39229"/>
    <cellStyle name="RowTitles-Detail 7 2 2 3 2" xfId="39230"/>
    <cellStyle name="RowTitles-Detail 7 2 2 3 2 2" xfId="39231"/>
    <cellStyle name="RowTitles-Detail 7 2 2 4" xfId="39232"/>
    <cellStyle name="RowTitles-Detail 7 2 2 4 2" xfId="39233"/>
    <cellStyle name="RowTitles-Detail 7 2 2 5" xfId="39234"/>
    <cellStyle name="RowTitles-Detail 7 2 3" xfId="39235"/>
    <cellStyle name="RowTitles-Detail 7 2 3 2" xfId="39236"/>
    <cellStyle name="RowTitles-Detail 7 2 3 2 2" xfId="39237"/>
    <cellStyle name="RowTitles-Detail 7 2 3 2 2 2" xfId="39238"/>
    <cellStyle name="RowTitles-Detail 7 2 3 2 3" xfId="39239"/>
    <cellStyle name="RowTitles-Detail 7 2 3 3" xfId="39240"/>
    <cellStyle name="RowTitles-Detail 7 2 3 3 2" xfId="39241"/>
    <cellStyle name="RowTitles-Detail 7 2 3 3 2 2" xfId="39242"/>
    <cellStyle name="RowTitles-Detail 7 2 3 4" xfId="39243"/>
    <cellStyle name="RowTitles-Detail 7 2 3 4 2" xfId="39244"/>
    <cellStyle name="RowTitles-Detail 7 2 3 5" xfId="39245"/>
    <cellStyle name="RowTitles-Detail 7 2 4" xfId="39246"/>
    <cellStyle name="RowTitles-Detail 7 2 4 2" xfId="39247"/>
    <cellStyle name="RowTitles-Detail 7 2 5" xfId="39248"/>
    <cellStyle name="RowTitles-Detail 7 2 5 2" xfId="39249"/>
    <cellStyle name="RowTitles-Detail 7 2 5 2 2" xfId="39250"/>
    <cellStyle name="RowTitles-Detail 7 2 6" xfId="39251"/>
    <cellStyle name="RowTitles-Detail 7 2 6 2" xfId="39252"/>
    <cellStyle name="RowTitles-Detail 7 2 7" xfId="39253"/>
    <cellStyle name="RowTitles-Detail 7 2 8" xfId="39254"/>
    <cellStyle name="RowTitles-Detail 7 3" xfId="39255"/>
    <cellStyle name="RowTitles-Detail 7 3 2" xfId="39256"/>
    <cellStyle name="RowTitles-Detail 7 3 2 2" xfId="39257"/>
    <cellStyle name="RowTitles-Detail 7 3 2 2 2" xfId="39258"/>
    <cellStyle name="RowTitles-Detail 7 3 2 2 2 2" xfId="39259"/>
    <cellStyle name="RowTitles-Detail 7 3 2 2 3" xfId="39260"/>
    <cellStyle name="RowTitles-Detail 7 3 2 3" xfId="39261"/>
    <cellStyle name="RowTitles-Detail 7 3 2 3 2" xfId="39262"/>
    <cellStyle name="RowTitles-Detail 7 3 2 3 2 2" xfId="39263"/>
    <cellStyle name="RowTitles-Detail 7 3 2 4" xfId="39264"/>
    <cellStyle name="RowTitles-Detail 7 3 2 4 2" xfId="39265"/>
    <cellStyle name="RowTitles-Detail 7 3 2 5" xfId="39266"/>
    <cellStyle name="RowTitles-Detail 7 3 3" xfId="39267"/>
    <cellStyle name="RowTitles-Detail 7 3 3 2" xfId="39268"/>
    <cellStyle name="RowTitles-Detail 7 3 3 2 2" xfId="39269"/>
    <cellStyle name="RowTitles-Detail 7 3 3 2 2 2" xfId="39270"/>
    <cellStyle name="RowTitles-Detail 7 3 3 2 3" xfId="39271"/>
    <cellStyle name="RowTitles-Detail 7 3 3 3" xfId="39272"/>
    <cellStyle name="RowTitles-Detail 7 3 3 3 2" xfId="39273"/>
    <cellStyle name="RowTitles-Detail 7 3 3 3 2 2" xfId="39274"/>
    <cellStyle name="RowTitles-Detail 7 3 3 4" xfId="39275"/>
    <cellStyle name="RowTitles-Detail 7 3 3 4 2" xfId="39276"/>
    <cellStyle name="RowTitles-Detail 7 3 3 5" xfId="39277"/>
    <cellStyle name="RowTitles-Detail 7 3 4" xfId="39278"/>
    <cellStyle name="RowTitles-Detail 7 3 4 2" xfId="39279"/>
    <cellStyle name="RowTitles-Detail 7 3 4 2 2" xfId="39280"/>
    <cellStyle name="RowTitles-Detail 7 3 4 3" xfId="39281"/>
    <cellStyle name="RowTitles-Detail 7 3 5" xfId="39282"/>
    <cellStyle name="RowTitles-Detail 7 3 5 2" xfId="39283"/>
    <cellStyle name="RowTitles-Detail 7 3 5 2 2" xfId="39284"/>
    <cellStyle name="RowTitles-Detail 7 4" xfId="39285"/>
    <cellStyle name="RowTitles-Detail 7 4 2" xfId="39286"/>
    <cellStyle name="RowTitles-Detail 7 4 2 2" xfId="39287"/>
    <cellStyle name="RowTitles-Detail 7 4 2 2 2" xfId="39288"/>
    <cellStyle name="RowTitles-Detail 7 4 2 2 2 2" xfId="39289"/>
    <cellStyle name="RowTitles-Detail 7 4 2 2 3" xfId="39290"/>
    <cellStyle name="RowTitles-Detail 7 4 2 3" xfId="39291"/>
    <cellStyle name="RowTitles-Detail 7 4 2 3 2" xfId="39292"/>
    <cellStyle name="RowTitles-Detail 7 4 2 3 2 2" xfId="39293"/>
    <cellStyle name="RowTitles-Detail 7 4 2 4" xfId="39294"/>
    <cellStyle name="RowTitles-Detail 7 4 2 4 2" xfId="39295"/>
    <cellStyle name="RowTitles-Detail 7 4 2 5" xfId="39296"/>
    <cellStyle name="RowTitles-Detail 7 4 3" xfId="39297"/>
    <cellStyle name="RowTitles-Detail 7 4 3 2" xfId="39298"/>
    <cellStyle name="RowTitles-Detail 7 4 3 2 2" xfId="39299"/>
    <cellStyle name="RowTitles-Detail 7 4 3 2 2 2" xfId="39300"/>
    <cellStyle name="RowTitles-Detail 7 4 3 2 3" xfId="39301"/>
    <cellStyle name="RowTitles-Detail 7 4 3 3" xfId="39302"/>
    <cellStyle name="RowTitles-Detail 7 4 3 3 2" xfId="39303"/>
    <cellStyle name="RowTitles-Detail 7 4 3 3 2 2" xfId="39304"/>
    <cellStyle name="RowTitles-Detail 7 4 3 4" xfId="39305"/>
    <cellStyle name="RowTitles-Detail 7 4 3 4 2" xfId="39306"/>
    <cellStyle name="RowTitles-Detail 7 4 3 5" xfId="39307"/>
    <cellStyle name="RowTitles-Detail 7 4 4" xfId="39308"/>
    <cellStyle name="RowTitles-Detail 7 4 4 2" xfId="39309"/>
    <cellStyle name="RowTitles-Detail 7 4 4 2 2" xfId="39310"/>
    <cellStyle name="RowTitles-Detail 7 4 4 3" xfId="39311"/>
    <cellStyle name="RowTitles-Detail 7 4 5" xfId="39312"/>
    <cellStyle name="RowTitles-Detail 7 4 5 2" xfId="39313"/>
    <cellStyle name="RowTitles-Detail 7 4 5 2 2" xfId="39314"/>
    <cellStyle name="RowTitles-Detail 7 4 6" xfId="39315"/>
    <cellStyle name="RowTitles-Detail 7 4 6 2" xfId="39316"/>
    <cellStyle name="RowTitles-Detail 7 4 7" xfId="39317"/>
    <cellStyle name="RowTitles-Detail 7 5" xfId="39318"/>
    <cellStyle name="RowTitles-Detail 7 5 2" xfId="39319"/>
    <cellStyle name="RowTitles-Detail 7 5 2 2" xfId="39320"/>
    <cellStyle name="RowTitles-Detail 7 5 2 2 2" xfId="39321"/>
    <cellStyle name="RowTitles-Detail 7 5 2 2 2 2" xfId="39322"/>
    <cellStyle name="RowTitles-Detail 7 5 2 2 3" xfId="39323"/>
    <cellStyle name="RowTitles-Detail 7 5 2 3" xfId="39324"/>
    <cellStyle name="RowTitles-Detail 7 5 2 3 2" xfId="39325"/>
    <cellStyle name="RowTitles-Detail 7 5 2 3 2 2" xfId="39326"/>
    <cellStyle name="RowTitles-Detail 7 5 2 4" xfId="39327"/>
    <cellStyle name="RowTitles-Detail 7 5 2 4 2" xfId="39328"/>
    <cellStyle name="RowTitles-Detail 7 5 2 5" xfId="39329"/>
    <cellStyle name="RowTitles-Detail 7 5 3" xfId="39330"/>
    <cellStyle name="RowTitles-Detail 7 5 3 2" xfId="39331"/>
    <cellStyle name="RowTitles-Detail 7 5 3 2 2" xfId="39332"/>
    <cellStyle name="RowTitles-Detail 7 5 3 2 2 2" xfId="39333"/>
    <cellStyle name="RowTitles-Detail 7 5 3 2 3" xfId="39334"/>
    <cellStyle name="RowTitles-Detail 7 5 3 3" xfId="39335"/>
    <cellStyle name="RowTitles-Detail 7 5 3 3 2" xfId="39336"/>
    <cellStyle name="RowTitles-Detail 7 5 3 3 2 2" xfId="39337"/>
    <cellStyle name="RowTitles-Detail 7 5 3 4" xfId="39338"/>
    <cellStyle name="RowTitles-Detail 7 5 3 4 2" xfId="39339"/>
    <cellStyle name="RowTitles-Detail 7 5 3 5" xfId="39340"/>
    <cellStyle name="RowTitles-Detail 7 5 4" xfId="39341"/>
    <cellStyle name="RowTitles-Detail 7 5 4 2" xfId="39342"/>
    <cellStyle name="RowTitles-Detail 7 5 4 2 2" xfId="39343"/>
    <cellStyle name="RowTitles-Detail 7 5 4 3" xfId="39344"/>
    <cellStyle name="RowTitles-Detail 7 5 5" xfId="39345"/>
    <cellStyle name="RowTitles-Detail 7 5 5 2" xfId="39346"/>
    <cellStyle name="RowTitles-Detail 7 5 5 2 2" xfId="39347"/>
    <cellStyle name="RowTitles-Detail 7 5 6" xfId="39348"/>
    <cellStyle name="RowTitles-Detail 7 5 6 2" xfId="39349"/>
    <cellStyle name="RowTitles-Detail 7 5 7" xfId="39350"/>
    <cellStyle name="RowTitles-Detail 7 6" xfId="39351"/>
    <cellStyle name="RowTitles-Detail 7 6 2" xfId="39352"/>
    <cellStyle name="RowTitles-Detail 7 6 2 2" xfId="39353"/>
    <cellStyle name="RowTitles-Detail 7 6 2 2 2" xfId="39354"/>
    <cellStyle name="RowTitles-Detail 7 6 2 2 2 2" xfId="39355"/>
    <cellStyle name="RowTitles-Detail 7 6 2 2 3" xfId="39356"/>
    <cellStyle name="RowTitles-Detail 7 6 2 3" xfId="39357"/>
    <cellStyle name="RowTitles-Detail 7 6 2 3 2" xfId="39358"/>
    <cellStyle name="RowTitles-Detail 7 6 2 3 2 2" xfId="39359"/>
    <cellStyle name="RowTitles-Detail 7 6 2 4" xfId="39360"/>
    <cellStyle name="RowTitles-Detail 7 6 2 4 2" xfId="39361"/>
    <cellStyle name="RowTitles-Detail 7 6 2 5" xfId="39362"/>
    <cellStyle name="RowTitles-Detail 7 6 3" xfId="39363"/>
    <cellStyle name="RowTitles-Detail 7 6 3 2" xfId="39364"/>
    <cellStyle name="RowTitles-Detail 7 6 3 2 2" xfId="39365"/>
    <cellStyle name="RowTitles-Detail 7 6 3 2 2 2" xfId="39366"/>
    <cellStyle name="RowTitles-Detail 7 6 3 2 3" xfId="39367"/>
    <cellStyle name="RowTitles-Detail 7 6 3 3" xfId="39368"/>
    <cellStyle name="RowTitles-Detail 7 6 3 3 2" xfId="39369"/>
    <cellStyle name="RowTitles-Detail 7 6 3 3 2 2" xfId="39370"/>
    <cellStyle name="RowTitles-Detail 7 6 3 4" xfId="39371"/>
    <cellStyle name="RowTitles-Detail 7 6 3 4 2" xfId="39372"/>
    <cellStyle name="RowTitles-Detail 7 6 3 5" xfId="39373"/>
    <cellStyle name="RowTitles-Detail 7 6 4" xfId="39374"/>
    <cellStyle name="RowTitles-Detail 7 6 4 2" xfId="39375"/>
    <cellStyle name="RowTitles-Detail 7 6 4 2 2" xfId="39376"/>
    <cellStyle name="RowTitles-Detail 7 6 4 3" xfId="39377"/>
    <cellStyle name="RowTitles-Detail 7 6 5" xfId="39378"/>
    <cellStyle name="RowTitles-Detail 7 6 5 2" xfId="39379"/>
    <cellStyle name="RowTitles-Detail 7 6 5 2 2" xfId="39380"/>
    <cellStyle name="RowTitles-Detail 7 6 6" xfId="39381"/>
    <cellStyle name="RowTitles-Detail 7 6 6 2" xfId="39382"/>
    <cellStyle name="RowTitles-Detail 7 6 7" xfId="39383"/>
    <cellStyle name="RowTitles-Detail 7 7" xfId="39384"/>
    <cellStyle name="RowTitles-Detail 7 7 2" xfId="39385"/>
    <cellStyle name="RowTitles-Detail 7 7 2 2" xfId="39386"/>
    <cellStyle name="RowTitles-Detail 7 7 2 2 2" xfId="39387"/>
    <cellStyle name="RowTitles-Detail 7 7 2 3" xfId="39388"/>
    <cellStyle name="RowTitles-Detail 7 7 3" xfId="39389"/>
    <cellStyle name="RowTitles-Detail 7 7 3 2" xfId="39390"/>
    <cellStyle name="RowTitles-Detail 7 7 3 2 2" xfId="39391"/>
    <cellStyle name="RowTitles-Detail 7 7 4" xfId="39392"/>
    <cellStyle name="RowTitles-Detail 7 7 4 2" xfId="39393"/>
    <cellStyle name="RowTitles-Detail 7 7 5" xfId="39394"/>
    <cellStyle name="RowTitles-Detail 7 8" xfId="39395"/>
    <cellStyle name="RowTitles-Detail 7 8 2" xfId="39396"/>
    <cellStyle name="RowTitles-Detail 7 8 2 2" xfId="39397"/>
    <cellStyle name="RowTitles-Detail 7 8 2 2 2" xfId="39398"/>
    <cellStyle name="RowTitles-Detail 7 8 2 3" xfId="39399"/>
    <cellStyle name="RowTitles-Detail 7 8 3" xfId="39400"/>
    <cellStyle name="RowTitles-Detail 7 8 3 2" xfId="39401"/>
    <cellStyle name="RowTitles-Detail 7 8 3 2 2" xfId="39402"/>
    <cellStyle name="RowTitles-Detail 7 8 4" xfId="39403"/>
    <cellStyle name="RowTitles-Detail 7 8 4 2" xfId="39404"/>
    <cellStyle name="RowTitles-Detail 7 8 5" xfId="39405"/>
    <cellStyle name="RowTitles-Detail 7 9" xfId="39406"/>
    <cellStyle name="RowTitles-Detail 7 9 2" xfId="39407"/>
    <cellStyle name="RowTitles-Detail 7 9 2 2" xfId="39408"/>
    <cellStyle name="RowTitles-Detail 7_STUD aligned by INSTIT" xfId="39409"/>
    <cellStyle name="RowTitles-Detail 8" xfId="348"/>
    <cellStyle name="RowTitles-Detail 8 2" xfId="39410"/>
    <cellStyle name="RowTitles-Detail 8 2 2" xfId="39411"/>
    <cellStyle name="RowTitles-Detail 8 2 2 2" xfId="39412"/>
    <cellStyle name="RowTitles-Detail 8 2 2 2 2" xfId="39413"/>
    <cellStyle name="RowTitles-Detail 8 2 2 3" xfId="39414"/>
    <cellStyle name="RowTitles-Detail 8 2 3" xfId="39415"/>
    <cellStyle name="RowTitles-Detail 8 2 3 2" xfId="39416"/>
    <cellStyle name="RowTitles-Detail 8 2 3 2 2" xfId="39417"/>
    <cellStyle name="RowTitles-Detail 8 2 4" xfId="39418"/>
    <cellStyle name="RowTitles-Detail 8 2 4 2" xfId="39419"/>
    <cellStyle name="RowTitles-Detail 8 2 5" xfId="39420"/>
    <cellStyle name="RowTitles-Detail 8 3" xfId="39421"/>
    <cellStyle name="RowTitles-Detail 8 3 2" xfId="39422"/>
    <cellStyle name="RowTitles-Detail 8 3 2 2" xfId="39423"/>
    <cellStyle name="RowTitles-Detail 8 3 2 2 2" xfId="39424"/>
    <cellStyle name="RowTitles-Detail 8 3 2 3" xfId="39425"/>
    <cellStyle name="RowTitles-Detail 8 3 3" xfId="39426"/>
    <cellStyle name="RowTitles-Detail 8 3 3 2" xfId="39427"/>
    <cellStyle name="RowTitles-Detail 8 3 3 2 2" xfId="39428"/>
    <cellStyle name="RowTitles-Detail 8 3 4" xfId="39429"/>
    <cellStyle name="RowTitles-Detail 8 3 4 2" xfId="39430"/>
    <cellStyle name="RowTitles-Detail 8 3 5" xfId="39431"/>
    <cellStyle name="RowTitles-Detail 8 4" xfId="39432"/>
    <cellStyle name="RowTitles-Detail 8 4 2" xfId="39433"/>
    <cellStyle name="RowTitles-Detail 8 5" xfId="39434"/>
    <cellStyle name="RowTitles-Detail 8 5 2" xfId="39435"/>
    <cellStyle name="RowTitles-Detail 8 5 2 2" xfId="39436"/>
    <cellStyle name="RowTitles-Detail 8 6" xfId="39437"/>
    <cellStyle name="RowTitles-Detail 9" xfId="349"/>
    <cellStyle name="RowTitles-Detail 9 2" xfId="39438"/>
    <cellStyle name="RowTitles-Detail 9 2 2" xfId="39439"/>
    <cellStyle name="RowTitles-Detail 9 2 2 2" xfId="39440"/>
    <cellStyle name="RowTitles-Detail 9 2 2 2 2" xfId="39441"/>
    <cellStyle name="RowTitles-Detail 9 2 2 3" xfId="39442"/>
    <cellStyle name="RowTitles-Detail 9 2 3" xfId="39443"/>
    <cellStyle name="RowTitles-Detail 9 2 3 2" xfId="39444"/>
    <cellStyle name="RowTitles-Detail 9 2 3 2 2" xfId="39445"/>
    <cellStyle name="RowTitles-Detail 9 2 4" xfId="39446"/>
    <cellStyle name="RowTitles-Detail 9 2 4 2" xfId="39447"/>
    <cellStyle name="RowTitles-Detail 9 2 5" xfId="39448"/>
    <cellStyle name="RowTitles-Detail 9 3" xfId="39449"/>
    <cellStyle name="RowTitles-Detail 9 3 2" xfId="39450"/>
    <cellStyle name="RowTitles-Detail 9 3 2 2" xfId="39451"/>
    <cellStyle name="RowTitles-Detail 9 3 2 2 2" xfId="39452"/>
    <cellStyle name="RowTitles-Detail 9 3 2 3" xfId="39453"/>
    <cellStyle name="RowTitles-Detail 9 3 3" xfId="39454"/>
    <cellStyle name="RowTitles-Detail 9 3 3 2" xfId="39455"/>
    <cellStyle name="RowTitles-Detail 9 3 3 2 2" xfId="39456"/>
    <cellStyle name="RowTitles-Detail 9 3 4" xfId="39457"/>
    <cellStyle name="RowTitles-Detail 9 3 4 2" xfId="39458"/>
    <cellStyle name="RowTitles-Detail 9 3 5" xfId="39459"/>
    <cellStyle name="RowTitles-Detail 9 4" xfId="39460"/>
    <cellStyle name="RowTitles-Detail 9 4 2" xfId="39461"/>
    <cellStyle name="RowTitles-Detail 9 5" xfId="39462"/>
    <cellStyle name="RowTitles-Detail 9 5 2" xfId="39463"/>
    <cellStyle name="RowTitles-Detail 9 5 2 2" xfId="39464"/>
    <cellStyle name="RowTitles-Detail 9 5 3" xfId="39465"/>
    <cellStyle name="RowTitles-Detail 9 6" xfId="39466"/>
    <cellStyle name="RowTitles-Detail 9 6 2" xfId="39467"/>
    <cellStyle name="RowTitles-Detail 9 6 2 2" xfId="39468"/>
    <cellStyle name="RowTitles-Detail 9 7" xfId="39469"/>
    <cellStyle name="RowTitles-Detail 9 7 2" xfId="39470"/>
    <cellStyle name="RowTitles-Detail 9 8" xfId="39471"/>
    <cellStyle name="RowTitles-Detail 9 9" xfId="39472"/>
    <cellStyle name="RowTitles-Detail_STUD aligned by INSTIT" xfId="39473"/>
    <cellStyle name="TableStyleLight1" xfId="350"/>
    <cellStyle name="TableStyleLight1 10" xfId="39474"/>
    <cellStyle name="TableStyleLight1 11" xfId="39475"/>
    <cellStyle name="TableStyleLight1 12" xfId="39476"/>
    <cellStyle name="TableStyleLight1 2" xfId="351"/>
    <cellStyle name="TableStyleLight1 2 10" xfId="352"/>
    <cellStyle name="TableStyleLight1 2 10 2" xfId="39477"/>
    <cellStyle name="TableStyleLight1 2 10 2 2" xfId="39478"/>
    <cellStyle name="TableStyleLight1 2 10 3" xfId="39479"/>
    <cellStyle name="TableStyleLight1 2 10 3 2" xfId="39480"/>
    <cellStyle name="TableStyleLight1 2 10 4" xfId="39481"/>
    <cellStyle name="TableStyleLight1 2 10 5" xfId="39482"/>
    <cellStyle name="TableStyleLight1 2 10 6" xfId="39483"/>
    <cellStyle name="TableStyleLight1 2 10 7" xfId="39484"/>
    <cellStyle name="TableStyleLight1 2 10 8" xfId="39485"/>
    <cellStyle name="TableStyleLight1 2 11" xfId="353"/>
    <cellStyle name="TableStyleLight1 2 11 2" xfId="39486"/>
    <cellStyle name="TableStyleLight1 2 11 2 2" xfId="39487"/>
    <cellStyle name="TableStyleLight1 2 11 3" xfId="39488"/>
    <cellStyle name="TableStyleLight1 2 11 3 2" xfId="39489"/>
    <cellStyle name="TableStyleLight1 2 11 4" xfId="39490"/>
    <cellStyle name="TableStyleLight1 2 11 5" xfId="39491"/>
    <cellStyle name="TableStyleLight1 2 11 6" xfId="39492"/>
    <cellStyle name="TableStyleLight1 2 11 7" xfId="39493"/>
    <cellStyle name="TableStyleLight1 2 11 8" xfId="39494"/>
    <cellStyle name="TableStyleLight1 2 12" xfId="391"/>
    <cellStyle name="TableStyleLight1 2 12 2" xfId="39495"/>
    <cellStyle name="TableStyleLight1 2 13" xfId="39496"/>
    <cellStyle name="TableStyleLight1 2 14" xfId="39497"/>
    <cellStyle name="TableStyleLight1 2 2" xfId="354"/>
    <cellStyle name="TableStyleLight1 2 2 2" xfId="355"/>
    <cellStyle name="TableStyleLight1 2 2 2 2" xfId="942"/>
    <cellStyle name="TableStyleLight1 2 2 2 2 2" xfId="39498"/>
    <cellStyle name="TableStyleLight1 2 2 2 2 3" xfId="39499"/>
    <cellStyle name="TableStyleLight1 2 2 2 2 4" xfId="39500"/>
    <cellStyle name="TableStyleLight1 2 2 2 2 5" xfId="39501"/>
    <cellStyle name="TableStyleLight1 2 2 2 2 6" xfId="39502"/>
    <cellStyle name="TableStyleLight1 2 2 2 3" xfId="39503"/>
    <cellStyle name="TableStyleLight1 2 2 2 3 2" xfId="39504"/>
    <cellStyle name="TableStyleLight1 2 2 2 3 3" xfId="39505"/>
    <cellStyle name="TableStyleLight1 2 2 2 3 4" xfId="39506"/>
    <cellStyle name="TableStyleLight1 2 2 2 4" xfId="39507"/>
    <cellStyle name="TableStyleLight1 2 2 2 5" xfId="39508"/>
    <cellStyle name="TableStyleLight1 2 2 2_STUD aligned by INSTIT" xfId="39509"/>
    <cellStyle name="TableStyleLight1 2 2 3" xfId="356"/>
    <cellStyle name="TableStyleLight1 2 2 3 2" xfId="39510"/>
    <cellStyle name="TableStyleLight1 2 2 3 3" xfId="39511"/>
    <cellStyle name="TableStyleLight1 2 2 3 4" xfId="39512"/>
    <cellStyle name="TableStyleLight1 2 2 3 5" xfId="39513"/>
    <cellStyle name="TableStyleLight1 2 2 3 6" xfId="39514"/>
    <cellStyle name="TableStyleLight1 2 2 4" xfId="357"/>
    <cellStyle name="TableStyleLight1 2 2 4 2" xfId="39515"/>
    <cellStyle name="TableStyleLight1 2 2 4 3" xfId="39516"/>
    <cellStyle name="TableStyleLight1 2 2 4 4" xfId="39517"/>
    <cellStyle name="TableStyleLight1 2 2 4 5" xfId="39518"/>
    <cellStyle name="TableStyleLight1 2 2 5" xfId="39519"/>
    <cellStyle name="TableStyleLight1 2 2 6" xfId="39520"/>
    <cellStyle name="TableStyleLight1 2 2_STUD aligned by INSTIT" xfId="39521"/>
    <cellStyle name="TableStyleLight1 2 3" xfId="358"/>
    <cellStyle name="TableStyleLight1 2 3 2" xfId="943"/>
    <cellStyle name="TableStyleLight1 2 3 2 2" xfId="39522"/>
    <cellStyle name="TableStyleLight1 2 3 2 3" xfId="39523"/>
    <cellStyle name="TableStyleLight1 2 3 2 4" xfId="39524"/>
    <cellStyle name="TableStyleLight1 2 3 2 5" xfId="39525"/>
    <cellStyle name="TableStyleLight1 2 3 2 6" xfId="39526"/>
    <cellStyle name="TableStyleLight1 2 3 3" xfId="39527"/>
    <cellStyle name="TableStyleLight1 2 3 3 2" xfId="39528"/>
    <cellStyle name="TableStyleLight1 2 3 3 3" xfId="39529"/>
    <cellStyle name="TableStyleLight1 2 3 3 4" xfId="39530"/>
    <cellStyle name="TableStyleLight1 2 3 4" xfId="39531"/>
    <cellStyle name="TableStyleLight1 2 3 5" xfId="39532"/>
    <cellStyle name="TableStyleLight1 2 3_STUD aligned by INSTIT" xfId="39533"/>
    <cellStyle name="TableStyleLight1 2 4" xfId="359"/>
    <cellStyle name="TableStyleLight1 2 4 10" xfId="39534"/>
    <cellStyle name="TableStyleLight1 2 4 11" xfId="39535"/>
    <cellStyle name="TableStyleLight1 2 4 2" xfId="944"/>
    <cellStyle name="TableStyleLight1 2 4 2 2" xfId="39536"/>
    <cellStyle name="TableStyleLight1 2 4 2 3" xfId="39537"/>
    <cellStyle name="TableStyleLight1 2 4 2 4" xfId="39538"/>
    <cellStyle name="TableStyleLight1 2 4 2 5" xfId="39539"/>
    <cellStyle name="TableStyleLight1 2 4 2 6" xfId="39540"/>
    <cellStyle name="TableStyleLight1 2 4 3" xfId="39541"/>
    <cellStyle name="TableStyleLight1 2 4 3 2" xfId="39542"/>
    <cellStyle name="TableStyleLight1 2 4 3 2 2" xfId="39543"/>
    <cellStyle name="TableStyleLight1 2 4 3 3" xfId="39544"/>
    <cellStyle name="TableStyleLight1 2 4 3 3 2" xfId="39545"/>
    <cellStyle name="TableStyleLight1 2 4 3 4" xfId="39546"/>
    <cellStyle name="TableStyleLight1 2 4 3 5" xfId="39547"/>
    <cellStyle name="TableStyleLight1 2 4 3 6" xfId="39548"/>
    <cellStyle name="TableStyleLight1 2 4 3 7" xfId="39549"/>
    <cellStyle name="TableStyleLight1 2 4 4" xfId="39550"/>
    <cellStyle name="TableStyleLight1 2 4 4 2" xfId="39551"/>
    <cellStyle name="TableStyleLight1 2 4 4 2 2" xfId="39552"/>
    <cellStyle name="TableStyleLight1 2 4 4 3" xfId="39553"/>
    <cellStyle name="TableStyleLight1 2 4 4 3 2" xfId="39554"/>
    <cellStyle name="TableStyleLight1 2 4 4 4" xfId="39555"/>
    <cellStyle name="TableStyleLight1 2 4 4 5" xfId="39556"/>
    <cellStyle name="TableStyleLight1 2 4 4 6" xfId="39557"/>
    <cellStyle name="TableStyleLight1 2 4 4 7" xfId="39558"/>
    <cellStyle name="TableStyleLight1 2 4 5" xfId="39559"/>
    <cellStyle name="TableStyleLight1 2 4 5 2" xfId="39560"/>
    <cellStyle name="TableStyleLight1 2 4 5 2 2" xfId="39561"/>
    <cellStyle name="TableStyleLight1 2 4 5 3" xfId="39562"/>
    <cellStyle name="TableStyleLight1 2 4 5 3 2" xfId="39563"/>
    <cellStyle name="TableStyleLight1 2 4 5 4" xfId="39564"/>
    <cellStyle name="TableStyleLight1 2 4 5 5" xfId="39565"/>
    <cellStyle name="TableStyleLight1 2 4 5 6" xfId="39566"/>
    <cellStyle name="TableStyleLight1 2 4 5 7" xfId="39567"/>
    <cellStyle name="TableStyleLight1 2 4 6" xfId="39568"/>
    <cellStyle name="TableStyleLight1 2 4 6 2" xfId="39569"/>
    <cellStyle name="TableStyleLight1 2 4 6 2 2" xfId="39570"/>
    <cellStyle name="TableStyleLight1 2 4 6 3" xfId="39571"/>
    <cellStyle name="TableStyleLight1 2 4 6 3 2" xfId="39572"/>
    <cellStyle name="TableStyleLight1 2 4 6 4" xfId="39573"/>
    <cellStyle name="TableStyleLight1 2 4 6 5" xfId="39574"/>
    <cellStyle name="TableStyleLight1 2 4 6 6" xfId="39575"/>
    <cellStyle name="TableStyleLight1 2 4 6 7" xfId="39576"/>
    <cellStyle name="TableStyleLight1 2 4 7" xfId="39577"/>
    <cellStyle name="TableStyleLight1 2 4 8" xfId="39578"/>
    <cellStyle name="TableStyleLight1 2 4 9" xfId="39579"/>
    <cellStyle name="TableStyleLight1 2 4_STUD aligned by INSTIT" xfId="39580"/>
    <cellStyle name="TableStyleLight1 2 5" xfId="360"/>
    <cellStyle name="TableStyleLight1 2 5 10" xfId="39581"/>
    <cellStyle name="TableStyleLight1 2 5 11" xfId="39582"/>
    <cellStyle name="TableStyleLight1 2 5 12" xfId="39583"/>
    <cellStyle name="TableStyleLight1 2 5 2" xfId="945"/>
    <cellStyle name="TableStyleLight1 2 5 2 2" xfId="39584"/>
    <cellStyle name="TableStyleLight1 2 5 2 2 2" xfId="39585"/>
    <cellStyle name="TableStyleLight1 2 5 2 3" xfId="39586"/>
    <cellStyle name="TableStyleLight1 2 5 2 3 2" xfId="39587"/>
    <cellStyle name="TableStyleLight1 2 5 2 4" xfId="39588"/>
    <cellStyle name="TableStyleLight1 2 5 2 5" xfId="39589"/>
    <cellStyle name="TableStyleLight1 2 5 2 6" xfId="39590"/>
    <cellStyle name="TableStyleLight1 2 5 2 7" xfId="39591"/>
    <cellStyle name="TableStyleLight1 2 5 3" xfId="39592"/>
    <cellStyle name="TableStyleLight1 2 5 3 2" xfId="39593"/>
    <cellStyle name="TableStyleLight1 2 5 3 2 2" xfId="39594"/>
    <cellStyle name="TableStyleLight1 2 5 3 3" xfId="39595"/>
    <cellStyle name="TableStyleLight1 2 5 3 3 2" xfId="39596"/>
    <cellStyle name="TableStyleLight1 2 5 3 4" xfId="39597"/>
    <cellStyle name="TableStyleLight1 2 5 3 5" xfId="39598"/>
    <cellStyle name="TableStyleLight1 2 5 3 6" xfId="39599"/>
    <cellStyle name="TableStyleLight1 2 5 3 7" xfId="39600"/>
    <cellStyle name="TableStyleLight1 2 5 3 8" xfId="39601"/>
    <cellStyle name="TableStyleLight1 2 5 4" xfId="39602"/>
    <cellStyle name="TableStyleLight1 2 5 4 2" xfId="39603"/>
    <cellStyle name="TableStyleLight1 2 5 4 2 2" xfId="39604"/>
    <cellStyle name="TableStyleLight1 2 5 4 3" xfId="39605"/>
    <cellStyle name="TableStyleLight1 2 5 4 3 2" xfId="39606"/>
    <cellStyle name="TableStyleLight1 2 5 4 4" xfId="39607"/>
    <cellStyle name="TableStyleLight1 2 5 4 5" xfId="39608"/>
    <cellStyle name="TableStyleLight1 2 5 4 6" xfId="39609"/>
    <cellStyle name="TableStyleLight1 2 5 4 7" xfId="39610"/>
    <cellStyle name="TableStyleLight1 2 5 5" xfId="39611"/>
    <cellStyle name="TableStyleLight1 2 5 5 2" xfId="39612"/>
    <cellStyle name="TableStyleLight1 2 5 5 2 2" xfId="39613"/>
    <cellStyle name="TableStyleLight1 2 5 5 3" xfId="39614"/>
    <cellStyle name="TableStyleLight1 2 5 5 3 2" xfId="39615"/>
    <cellStyle name="TableStyleLight1 2 5 5 4" xfId="39616"/>
    <cellStyle name="TableStyleLight1 2 5 5 5" xfId="39617"/>
    <cellStyle name="TableStyleLight1 2 5 5 6" xfId="39618"/>
    <cellStyle name="TableStyleLight1 2 5 5 7" xfId="39619"/>
    <cellStyle name="TableStyleLight1 2 5 6" xfId="39620"/>
    <cellStyle name="TableStyleLight1 2 5 6 2" xfId="39621"/>
    <cellStyle name="TableStyleLight1 2 5 6 2 2" xfId="39622"/>
    <cellStyle name="TableStyleLight1 2 5 6 3" xfId="39623"/>
    <cellStyle name="TableStyleLight1 2 5 6 3 2" xfId="39624"/>
    <cellStyle name="TableStyleLight1 2 5 6 4" xfId="39625"/>
    <cellStyle name="TableStyleLight1 2 5 6 5" xfId="39626"/>
    <cellStyle name="TableStyleLight1 2 5 6 6" xfId="39627"/>
    <cellStyle name="TableStyleLight1 2 5 6 7" xfId="39628"/>
    <cellStyle name="TableStyleLight1 2 5 7" xfId="39629"/>
    <cellStyle name="TableStyleLight1 2 5 7 2" xfId="39630"/>
    <cellStyle name="TableStyleLight1 2 5 8" xfId="39631"/>
    <cellStyle name="TableStyleLight1 2 5 8 2" xfId="39632"/>
    <cellStyle name="TableStyleLight1 2 5 9" xfId="39633"/>
    <cellStyle name="TableStyleLight1 2 5_STUD aligned by INSTIT" xfId="39634"/>
    <cellStyle name="TableStyleLight1 2 6" xfId="361"/>
    <cellStyle name="TableStyleLight1 2 6 10" xfId="39635"/>
    <cellStyle name="TableStyleLight1 2 6 11" xfId="39636"/>
    <cellStyle name="TableStyleLight1 2 6 12" xfId="39637"/>
    <cellStyle name="TableStyleLight1 2 6 2" xfId="946"/>
    <cellStyle name="TableStyleLight1 2 6 2 2" xfId="39638"/>
    <cellStyle name="TableStyleLight1 2 6 2 2 2" xfId="39639"/>
    <cellStyle name="TableStyleLight1 2 6 2 3" xfId="39640"/>
    <cellStyle name="TableStyleLight1 2 6 2 3 2" xfId="39641"/>
    <cellStyle name="TableStyleLight1 2 6 2 4" xfId="39642"/>
    <cellStyle name="TableStyleLight1 2 6 2 5" xfId="39643"/>
    <cellStyle name="TableStyleLight1 2 6 2 6" xfId="39644"/>
    <cellStyle name="TableStyleLight1 2 6 2 7" xfId="39645"/>
    <cellStyle name="TableStyleLight1 2 6 3" xfId="39646"/>
    <cellStyle name="TableStyleLight1 2 6 3 2" xfId="39647"/>
    <cellStyle name="TableStyleLight1 2 6 3 2 2" xfId="39648"/>
    <cellStyle name="TableStyleLight1 2 6 3 3" xfId="39649"/>
    <cellStyle name="TableStyleLight1 2 6 3 3 2" xfId="39650"/>
    <cellStyle name="TableStyleLight1 2 6 3 4" xfId="39651"/>
    <cellStyle name="TableStyleLight1 2 6 3 5" xfId="39652"/>
    <cellStyle name="TableStyleLight1 2 6 3 6" xfId="39653"/>
    <cellStyle name="TableStyleLight1 2 6 3 7" xfId="39654"/>
    <cellStyle name="TableStyleLight1 2 6 3 8" xfId="39655"/>
    <cellStyle name="TableStyleLight1 2 6 4" xfId="39656"/>
    <cellStyle name="TableStyleLight1 2 6 4 2" xfId="39657"/>
    <cellStyle name="TableStyleLight1 2 6 4 2 2" xfId="39658"/>
    <cellStyle name="TableStyleLight1 2 6 4 3" xfId="39659"/>
    <cellStyle name="TableStyleLight1 2 6 4 3 2" xfId="39660"/>
    <cellStyle name="TableStyleLight1 2 6 4 4" xfId="39661"/>
    <cellStyle name="TableStyleLight1 2 6 4 5" xfId="39662"/>
    <cellStyle name="TableStyleLight1 2 6 4 6" xfId="39663"/>
    <cellStyle name="TableStyleLight1 2 6 4 7" xfId="39664"/>
    <cellStyle name="TableStyleLight1 2 6 5" xfId="39665"/>
    <cellStyle name="TableStyleLight1 2 6 5 2" xfId="39666"/>
    <cellStyle name="TableStyleLight1 2 6 5 2 2" xfId="39667"/>
    <cellStyle name="TableStyleLight1 2 6 5 3" xfId="39668"/>
    <cellStyle name="TableStyleLight1 2 6 5 3 2" xfId="39669"/>
    <cellStyle name="TableStyleLight1 2 6 5 4" xfId="39670"/>
    <cellStyle name="TableStyleLight1 2 6 5 5" xfId="39671"/>
    <cellStyle name="TableStyleLight1 2 6 5 6" xfId="39672"/>
    <cellStyle name="TableStyleLight1 2 6 5 7" xfId="39673"/>
    <cellStyle name="TableStyleLight1 2 6 6" xfId="39674"/>
    <cellStyle name="TableStyleLight1 2 6 6 2" xfId="39675"/>
    <cellStyle name="TableStyleLight1 2 6 6 2 2" xfId="39676"/>
    <cellStyle name="TableStyleLight1 2 6 6 3" xfId="39677"/>
    <cellStyle name="TableStyleLight1 2 6 6 3 2" xfId="39678"/>
    <cellStyle name="TableStyleLight1 2 6 6 4" xfId="39679"/>
    <cellStyle name="TableStyleLight1 2 6 6 5" xfId="39680"/>
    <cellStyle name="TableStyleLight1 2 6 6 6" xfId="39681"/>
    <cellStyle name="TableStyleLight1 2 6 6 7" xfId="39682"/>
    <cellStyle name="TableStyleLight1 2 6 7" xfId="39683"/>
    <cellStyle name="TableStyleLight1 2 6 7 2" xfId="39684"/>
    <cellStyle name="TableStyleLight1 2 6 8" xfId="39685"/>
    <cellStyle name="TableStyleLight1 2 6 8 2" xfId="39686"/>
    <cellStyle name="TableStyleLight1 2 6 9" xfId="39687"/>
    <cellStyle name="TableStyleLight1 2 6_STUD aligned by INSTIT" xfId="39688"/>
    <cellStyle name="TableStyleLight1 2 7" xfId="362"/>
    <cellStyle name="TableStyleLight1 2 7 2" xfId="39689"/>
    <cellStyle name="TableStyleLight1 2 7 3" xfId="39690"/>
    <cellStyle name="TableStyleLight1 2 7 4" xfId="39691"/>
    <cellStyle name="TableStyleLight1 2 7 5" xfId="39692"/>
    <cellStyle name="TableStyleLight1 2 7 6" xfId="39693"/>
    <cellStyle name="TableStyleLight1 2 8" xfId="363"/>
    <cellStyle name="TableStyleLight1 2 8 2" xfId="39694"/>
    <cellStyle name="TableStyleLight1 2 8 2 2" xfId="39695"/>
    <cellStyle name="TableStyleLight1 2 8 3" xfId="39696"/>
    <cellStyle name="TableStyleLight1 2 8 3 2" xfId="39697"/>
    <cellStyle name="TableStyleLight1 2 8 4" xfId="39698"/>
    <cellStyle name="TableStyleLight1 2 8 5" xfId="39699"/>
    <cellStyle name="TableStyleLight1 2 8 6" xfId="39700"/>
    <cellStyle name="TableStyleLight1 2 8 7" xfId="39701"/>
    <cellStyle name="TableStyleLight1 2 8 8" xfId="39702"/>
    <cellStyle name="TableStyleLight1 2 9" xfId="364"/>
    <cellStyle name="TableStyleLight1 2 9 2" xfId="39703"/>
    <cellStyle name="TableStyleLight1 2 9 2 2" xfId="39704"/>
    <cellStyle name="TableStyleLight1 2 9 3" xfId="39705"/>
    <cellStyle name="TableStyleLight1 2 9 3 2" xfId="39706"/>
    <cellStyle name="TableStyleLight1 2 9 4" xfId="39707"/>
    <cellStyle name="TableStyleLight1 2 9 5" xfId="39708"/>
    <cellStyle name="TableStyleLight1 2 9 6" xfId="39709"/>
    <cellStyle name="TableStyleLight1 2 9 7" xfId="39710"/>
    <cellStyle name="TableStyleLight1 2 9 8" xfId="39711"/>
    <cellStyle name="TableStyleLight1 2_STUD aligned by INSTIT" xfId="39712"/>
    <cellStyle name="TableStyleLight1 3" xfId="365"/>
    <cellStyle name="TableStyleLight1 3 10" xfId="366"/>
    <cellStyle name="TableStyleLight1 3 11" xfId="367"/>
    <cellStyle name="TableStyleLight1 3 12" xfId="399"/>
    <cellStyle name="TableStyleLight1 3 13" xfId="39713"/>
    <cellStyle name="TableStyleLight1 3 2" xfId="368"/>
    <cellStyle name="TableStyleLight1 3 2 10" xfId="413"/>
    <cellStyle name="TableStyleLight1 3 2 11" xfId="39714"/>
    <cellStyle name="TableStyleLight1 3 2 2" xfId="369"/>
    <cellStyle name="TableStyleLight1 3 2 2 2" xfId="39715"/>
    <cellStyle name="TableStyleLight1 3 2 2 3" xfId="39716"/>
    <cellStyle name="TableStyleLight1 3 2 2 4" xfId="39717"/>
    <cellStyle name="TableStyleLight1 3 2 2 5" xfId="39718"/>
    <cellStyle name="TableStyleLight1 3 2 2 6" xfId="39719"/>
    <cellStyle name="TableStyleLight1 3 2 3" xfId="370"/>
    <cellStyle name="TableStyleLight1 3 2 3 2" xfId="39720"/>
    <cellStyle name="TableStyleLight1 3 2 3 3" xfId="39721"/>
    <cellStyle name="TableStyleLight1 3 2 3 4" xfId="39722"/>
    <cellStyle name="TableStyleLight1 3 2 3 5" xfId="39723"/>
    <cellStyle name="TableStyleLight1 3 2 4" xfId="371"/>
    <cellStyle name="TableStyleLight1 3 2 4 2" xfId="39724"/>
    <cellStyle name="TableStyleLight1 3 2 5" xfId="372"/>
    <cellStyle name="TableStyleLight1 3 2 5 2" xfId="39725"/>
    <cellStyle name="TableStyleLight1 3 2 6" xfId="373"/>
    <cellStyle name="TableStyleLight1 3 2 7" xfId="374"/>
    <cellStyle name="TableStyleLight1 3 2 8" xfId="375"/>
    <cellStyle name="TableStyleLight1 3 2 9" xfId="376"/>
    <cellStyle name="TableStyleLight1 3 2_STUD aligned by INSTIT" xfId="39726"/>
    <cellStyle name="TableStyleLight1 3 3" xfId="377"/>
    <cellStyle name="TableStyleLight1 3 3 2" xfId="39727"/>
    <cellStyle name="TableStyleLight1 3 3 3" xfId="39728"/>
    <cellStyle name="TableStyleLight1 3 3 4" xfId="39729"/>
    <cellStyle name="TableStyleLight1 3 3 5" xfId="39730"/>
    <cellStyle name="TableStyleLight1 3 3 6" xfId="39731"/>
    <cellStyle name="TableStyleLight1 3 4" xfId="378"/>
    <cellStyle name="TableStyleLight1 3 4 2" xfId="39732"/>
    <cellStyle name="TableStyleLight1 3 4 3" xfId="39733"/>
    <cellStyle name="TableStyleLight1 3 4 4" xfId="39734"/>
    <cellStyle name="TableStyleLight1 3 4 5" xfId="39735"/>
    <cellStyle name="TableStyleLight1 3 5" xfId="379"/>
    <cellStyle name="TableStyleLight1 3 5 2" xfId="39736"/>
    <cellStyle name="TableStyleLight1 3 6" xfId="380"/>
    <cellStyle name="TableStyleLight1 3 6 2" xfId="39737"/>
    <cellStyle name="TableStyleLight1 3 7" xfId="381"/>
    <cellStyle name="TableStyleLight1 3 7 2" xfId="39738"/>
    <cellStyle name="TableStyleLight1 3 8" xfId="382"/>
    <cellStyle name="TableStyleLight1 3 9" xfId="383"/>
    <cellStyle name="TableStyleLight1 3_STUD aligned by INSTIT" xfId="39739"/>
    <cellStyle name="TableStyleLight1 4" xfId="384"/>
    <cellStyle name="TableStyleLight1 4 2" xfId="947"/>
    <cellStyle name="TableStyleLight1 4 2 2" xfId="948"/>
    <cellStyle name="TableStyleLight1 4 2 2 2" xfId="39740"/>
    <cellStyle name="TableStyleLight1 4 2 2 3" xfId="39741"/>
    <cellStyle name="TableStyleLight1 4 2 2 4" xfId="39742"/>
    <cellStyle name="TableStyleLight1 4 2 2 5" xfId="39743"/>
    <cellStyle name="TableStyleLight1 4 2 2 6" xfId="39744"/>
    <cellStyle name="TableStyleLight1 4 2 3" xfId="39745"/>
    <cellStyle name="TableStyleLight1 4 2 3 2" xfId="39746"/>
    <cellStyle name="TableStyleLight1 4 2 3 3" xfId="39747"/>
    <cellStyle name="TableStyleLight1 4 2 3 4" xfId="39748"/>
    <cellStyle name="TableStyleLight1 4 2 4" xfId="39749"/>
    <cellStyle name="TableStyleLight1 4 2 5" xfId="39750"/>
    <cellStyle name="TableStyleLight1 4 2_STUD aligned by INSTIT" xfId="39751"/>
    <cellStyle name="TableStyleLight1 4 3" xfId="949"/>
    <cellStyle name="TableStyleLight1 4 3 2" xfId="39752"/>
    <cellStyle name="TableStyleLight1 4 3 3" xfId="39753"/>
    <cellStyle name="TableStyleLight1 4 3 4" xfId="39754"/>
    <cellStyle name="TableStyleLight1 4 3 5" xfId="39755"/>
    <cellStyle name="TableStyleLight1 4 3 6" xfId="39756"/>
    <cellStyle name="TableStyleLight1 4 4" xfId="950"/>
    <cellStyle name="TableStyleLight1 4 4 2" xfId="39757"/>
    <cellStyle name="TableStyleLight1 4 4 3" xfId="39758"/>
    <cellStyle name="TableStyleLight1 4 4 4" xfId="39759"/>
    <cellStyle name="TableStyleLight1 4 4 5" xfId="39760"/>
    <cellStyle name="TableStyleLight1 4 5" xfId="39761"/>
    <cellStyle name="TableStyleLight1 4 6" xfId="39762"/>
    <cellStyle name="TableStyleLight1 4 7" xfId="39763"/>
    <cellStyle name="TableStyleLight1 4_STUD aligned by INSTIT" xfId="39764"/>
    <cellStyle name="TableStyleLight1 5" xfId="385"/>
    <cellStyle name="TableStyleLight1 5 2" xfId="39765"/>
    <cellStyle name="TableStyleLight1 6" xfId="951"/>
    <cellStyle name="TableStyleLight1 6 10" xfId="39766"/>
    <cellStyle name="TableStyleLight1 6 11" xfId="39767"/>
    <cellStyle name="TableStyleLight1 6 2" xfId="952"/>
    <cellStyle name="TableStyleLight1 6 2 2" xfId="39768"/>
    <cellStyle name="TableStyleLight1 6 2 3" xfId="39769"/>
    <cellStyle name="TableStyleLight1 6 2 4" xfId="39770"/>
    <cellStyle name="TableStyleLight1 6 2 5" xfId="39771"/>
    <cellStyle name="TableStyleLight1 6 2 6" xfId="39772"/>
    <cellStyle name="TableStyleLight1 6 3" xfId="39773"/>
    <cellStyle name="TableStyleLight1 6 3 2" xfId="39774"/>
    <cellStyle name="TableStyleLight1 6 3 2 2" xfId="39775"/>
    <cellStyle name="TableStyleLight1 6 3 3" xfId="39776"/>
    <cellStyle name="TableStyleLight1 6 3 3 2" xfId="39777"/>
    <cellStyle name="TableStyleLight1 6 3 4" xfId="39778"/>
    <cellStyle name="TableStyleLight1 6 3 5" xfId="39779"/>
    <cellStyle name="TableStyleLight1 6 3 6" xfId="39780"/>
    <cellStyle name="TableStyleLight1 6 3 7" xfId="39781"/>
    <cellStyle name="TableStyleLight1 6 4" xfId="39782"/>
    <cellStyle name="TableStyleLight1 6 4 2" xfId="39783"/>
    <cellStyle name="TableStyleLight1 6 4 2 2" xfId="39784"/>
    <cellStyle name="TableStyleLight1 6 4 3" xfId="39785"/>
    <cellStyle name="TableStyleLight1 6 4 3 2" xfId="39786"/>
    <cellStyle name="TableStyleLight1 6 4 4" xfId="39787"/>
    <cellStyle name="TableStyleLight1 6 4 5" xfId="39788"/>
    <cellStyle name="TableStyleLight1 6 4 6" xfId="39789"/>
    <cellStyle name="TableStyleLight1 6 4 7" xfId="39790"/>
    <cellStyle name="TableStyleLight1 6 5" xfId="39791"/>
    <cellStyle name="TableStyleLight1 6 5 2" xfId="39792"/>
    <cellStyle name="TableStyleLight1 6 5 2 2" xfId="39793"/>
    <cellStyle name="TableStyleLight1 6 5 3" xfId="39794"/>
    <cellStyle name="TableStyleLight1 6 5 3 2" xfId="39795"/>
    <cellStyle name="TableStyleLight1 6 5 4" xfId="39796"/>
    <cellStyle name="TableStyleLight1 6 5 5" xfId="39797"/>
    <cellStyle name="TableStyleLight1 6 5 6" xfId="39798"/>
    <cellStyle name="TableStyleLight1 6 5 7" xfId="39799"/>
    <cellStyle name="TableStyleLight1 6 6" xfId="39800"/>
    <cellStyle name="TableStyleLight1 6 6 2" xfId="39801"/>
    <cellStyle name="TableStyleLight1 6 6 2 2" xfId="39802"/>
    <cellStyle name="TableStyleLight1 6 6 3" xfId="39803"/>
    <cellStyle name="TableStyleLight1 6 6 3 2" xfId="39804"/>
    <cellStyle name="TableStyleLight1 6 6 4" xfId="39805"/>
    <cellStyle name="TableStyleLight1 6 6 5" xfId="39806"/>
    <cellStyle name="TableStyleLight1 6 6 6" xfId="39807"/>
    <cellStyle name="TableStyleLight1 6 6 7" xfId="39808"/>
    <cellStyle name="TableStyleLight1 6 7" xfId="39809"/>
    <cellStyle name="TableStyleLight1 6 8" xfId="39810"/>
    <cellStyle name="TableStyleLight1 6 9" xfId="39811"/>
    <cellStyle name="TableStyleLight1 6_STUD aligned by INSTIT" xfId="39812"/>
    <cellStyle name="TableStyleLight1 7" xfId="953"/>
    <cellStyle name="TableStyleLight1 7 10" xfId="39813"/>
    <cellStyle name="TableStyleLight1 7 11" xfId="39814"/>
    <cellStyle name="TableStyleLight1 7 12" xfId="39815"/>
    <cellStyle name="TableStyleLight1 7 2" xfId="954"/>
    <cellStyle name="TableStyleLight1 7 2 2" xfId="39816"/>
    <cellStyle name="TableStyleLight1 7 2 2 2" xfId="39817"/>
    <cellStyle name="TableStyleLight1 7 2 3" xfId="39818"/>
    <cellStyle name="TableStyleLight1 7 2 3 2" xfId="39819"/>
    <cellStyle name="TableStyleLight1 7 2 4" xfId="39820"/>
    <cellStyle name="TableStyleLight1 7 2 5" xfId="39821"/>
    <cellStyle name="TableStyleLight1 7 2 6" xfId="39822"/>
    <cellStyle name="TableStyleLight1 7 2 7" xfId="39823"/>
    <cellStyle name="TableStyleLight1 7 3" xfId="39824"/>
    <cellStyle name="TableStyleLight1 7 3 2" xfId="39825"/>
    <cellStyle name="TableStyleLight1 7 3 2 2" xfId="39826"/>
    <cellStyle name="TableStyleLight1 7 3 3" xfId="39827"/>
    <cellStyle name="TableStyleLight1 7 3 3 2" xfId="39828"/>
    <cellStyle name="TableStyleLight1 7 3 4" xfId="39829"/>
    <cellStyle name="TableStyleLight1 7 3 5" xfId="39830"/>
    <cellStyle name="TableStyleLight1 7 3 6" xfId="39831"/>
    <cellStyle name="TableStyleLight1 7 3 7" xfId="39832"/>
    <cellStyle name="TableStyleLight1 7 3 8" xfId="39833"/>
    <cellStyle name="TableStyleLight1 7 4" xfId="39834"/>
    <cellStyle name="TableStyleLight1 7 4 2" xfId="39835"/>
    <cellStyle name="TableStyleLight1 7 4 2 2" xfId="39836"/>
    <cellStyle name="TableStyleLight1 7 4 3" xfId="39837"/>
    <cellStyle name="TableStyleLight1 7 4 3 2" xfId="39838"/>
    <cellStyle name="TableStyleLight1 7 4 4" xfId="39839"/>
    <cellStyle name="TableStyleLight1 7 4 5" xfId="39840"/>
    <cellStyle name="TableStyleLight1 7 4 6" xfId="39841"/>
    <cellStyle name="TableStyleLight1 7 4 7" xfId="39842"/>
    <cellStyle name="TableStyleLight1 7 5" xfId="39843"/>
    <cellStyle name="TableStyleLight1 7 5 2" xfId="39844"/>
    <cellStyle name="TableStyleLight1 7 5 2 2" xfId="39845"/>
    <cellStyle name="TableStyleLight1 7 5 3" xfId="39846"/>
    <cellStyle name="TableStyleLight1 7 5 3 2" xfId="39847"/>
    <cellStyle name="TableStyleLight1 7 5 4" xfId="39848"/>
    <cellStyle name="TableStyleLight1 7 5 5" xfId="39849"/>
    <cellStyle name="TableStyleLight1 7 5 6" xfId="39850"/>
    <cellStyle name="TableStyleLight1 7 5 7" xfId="39851"/>
    <cellStyle name="TableStyleLight1 7 6" xfId="39852"/>
    <cellStyle name="TableStyleLight1 7 6 2" xfId="39853"/>
    <cellStyle name="TableStyleLight1 7 6 2 2" xfId="39854"/>
    <cellStyle name="TableStyleLight1 7 6 3" xfId="39855"/>
    <cellStyle name="TableStyleLight1 7 6 3 2" xfId="39856"/>
    <cellStyle name="TableStyleLight1 7 6 4" xfId="39857"/>
    <cellStyle name="TableStyleLight1 7 6 5" xfId="39858"/>
    <cellStyle name="TableStyleLight1 7 6 6" xfId="39859"/>
    <cellStyle name="TableStyleLight1 7 6 7" xfId="39860"/>
    <cellStyle name="TableStyleLight1 7 7" xfId="39861"/>
    <cellStyle name="TableStyleLight1 7 7 2" xfId="39862"/>
    <cellStyle name="TableStyleLight1 7 8" xfId="39863"/>
    <cellStyle name="TableStyleLight1 7 8 2" xfId="39864"/>
    <cellStyle name="TableStyleLight1 7 9" xfId="39865"/>
    <cellStyle name="TableStyleLight1 7_STUD aligned by INSTIT" xfId="39866"/>
    <cellStyle name="TableStyleLight1 8" xfId="955"/>
    <cellStyle name="TableStyleLight1 8 2" xfId="39867"/>
    <cellStyle name="TableStyleLight1 8 3" xfId="39868"/>
    <cellStyle name="TableStyleLight1 8 4" xfId="39869"/>
    <cellStyle name="TableStyleLight1 8 5" xfId="39870"/>
    <cellStyle name="TableStyleLight1 8 6" xfId="39871"/>
    <cellStyle name="TableStyleLight1 9" xfId="39872"/>
    <cellStyle name="TableStyleLight1_STUD aligned by INSTIT" xfId="39873"/>
    <cellStyle name="temp" xfId="386"/>
    <cellStyle name="title1" xfId="387"/>
  </cellStyles>
  <dxfs count="6">
    <dxf>
      <fill>
        <patternFill>
          <fgColor indexed="64"/>
          <bgColor theme="6" tint="0.39991454817346722"/>
        </patternFill>
      </fill>
    </dxf>
    <dxf>
      <fill>
        <patternFill>
          <fgColor indexed="64"/>
          <bgColor theme="6" tint="0.39991454817346722"/>
        </patternFill>
      </fill>
    </dxf>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s>
  <tableStyles count="0" defaultTableStyle="TableStyleMedium2"/>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Drop" dropStyle="combo" dx="16" fmlaLink="H5" fmlaRange="VAL_Drop_Down_Lists!$C$3:$C$66" noThreeD="1" sel="1" val="0"/>
</file>

<file path=xl/ctrlProps/ctrlProp3.xml><?xml version="1.0" encoding="utf-8"?>
<formControlPr xmlns="http://schemas.microsoft.com/office/spreadsheetml/2009/9/main" objectType="Drop" dropStyle="combo" dx="16" fmlaLink="H14" fmlaRange="VAL_Drop_Down_Lists!$K$3:$K$10" noThreeD="1" sel="1" val="0"/>
</file>

<file path=xl/ctrlProps/ctrlProp4.xml><?xml version="1.0" encoding="utf-8"?>
<formControlPr xmlns="http://schemas.microsoft.com/office/spreadsheetml/2009/9/main" objectType="Drop" dropStyle="combo" dx="16" fmlaLink="H15" fmlaRange="VAL_Drop_Down_Lists!$G$3:$G$48" noThreeD="1" sel="1" val="0"/>
</file>

<file path=xl/ctrlProps/ctrlProp5.xml><?xml version="1.0" encoding="utf-8"?>
<formControlPr xmlns="http://schemas.microsoft.com/office/spreadsheetml/2009/9/main" objectType="Drop" dropStyle="combo" dx="16" fmlaLink="H18" fmlaRange="VAL_Drop_Down_Lists!$K$14:$K$16" noThreeD="1" sel="1" val="0"/>
</file>

<file path=xl/ctrlProps/ctrlProp6.xml><?xml version="1.0" encoding="utf-8"?>
<formControlPr xmlns="http://schemas.microsoft.com/office/spreadsheetml/2009/9/main" objectType="Drop" dropStyle="combo" dx="16" fmlaLink="I18" fmlaRange="VAL_Drop_Down_Lists!$K$14:$K$16"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18</xdr:row>
      <xdr:rowOff>142874</xdr:rowOff>
    </xdr:from>
    <xdr:to>
      <xdr:col>5</xdr:col>
      <xdr:colOff>209550</xdr:colOff>
      <xdr:row>26</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66</xdr:row>
      <xdr:rowOff>9525</xdr:rowOff>
    </xdr:from>
    <xdr:to>
      <xdr:col>4</xdr:col>
      <xdr:colOff>285115</xdr:colOff>
      <xdr:row>68</xdr:row>
      <xdr:rowOff>942340</xdr:rowOff>
    </xdr:to>
    <xdr:pic>
      <xdr:nvPicPr>
        <xdr:cNvPr id="6" name="Picture 5"/>
        <xdr:cNvPicPr/>
      </xdr:nvPicPr>
      <xdr:blipFill>
        <a:blip xmlns:r="http://schemas.openxmlformats.org/officeDocument/2006/relationships" r:embed="rId2"/>
        <a:stretch>
          <a:fillRect/>
        </a:stretch>
      </xdr:blipFill>
      <xdr:spPr>
        <a:xfrm>
          <a:off x="581025" y="15982950"/>
          <a:ext cx="4142740" cy="1256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2228850</xdr:colOff>
          <xdr:row>12</xdr:row>
          <xdr:rowOff>133350</xdr:rowOff>
        </xdr:from>
        <xdr:to>
          <xdr:col>14</xdr:col>
          <xdr:colOff>19050</xdr:colOff>
          <xdr:row>14</xdr:row>
          <xdr:rowOff>133350</xdr:rowOff>
        </xdr:to>
        <xdr:sp macro="" textlink="">
          <xdr:nvSpPr>
            <xdr:cNvPr id="2070" name="Group Box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0</xdr:rowOff>
        </xdr:from>
        <xdr:to>
          <xdr:col>8</xdr:col>
          <xdr:colOff>0</xdr:colOff>
          <xdr:row>5</xdr:row>
          <xdr:rowOff>57150</xdr:rowOff>
        </xdr:to>
        <xdr:sp macro="" textlink="">
          <xdr:nvSpPr>
            <xdr:cNvPr id="2073" name="Drop Down 25" hidden="1">
              <a:extLst>
                <a:ext uri="{63B3BB69-23CF-44E3-9099-C40C66FF867C}">
                  <a14:compatExt spid="_x0000_s2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8</xdr:col>
          <xdr:colOff>28575</xdr:colOff>
          <xdr:row>14</xdr:row>
          <xdr:rowOff>47625</xdr:rowOff>
        </xdr:to>
        <xdr:sp macro="" textlink="">
          <xdr:nvSpPr>
            <xdr:cNvPr id="2075" name="Drop Down 27" hidden="1">
              <a:extLst>
                <a:ext uri="{63B3BB69-23CF-44E3-9099-C40C66FF867C}">
                  <a14:compatExt spid="_x0000_s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9525</xdr:rowOff>
        </xdr:from>
        <xdr:to>
          <xdr:col>8</xdr:col>
          <xdr:colOff>28575</xdr:colOff>
          <xdr:row>15</xdr:row>
          <xdr:rowOff>57150</xdr:rowOff>
        </xdr:to>
        <xdr:sp macro="" textlink="">
          <xdr:nvSpPr>
            <xdr:cNvPr id="2076" name="Drop Down 28" hidden="1">
              <a:extLst>
                <a:ext uri="{63B3BB69-23CF-44E3-9099-C40C66FF867C}">
                  <a14:compatExt spid="_x0000_s2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8</xdr:col>
          <xdr:colOff>0</xdr:colOff>
          <xdr:row>18</xdr:row>
          <xdr:rowOff>57150</xdr:rowOff>
        </xdr:to>
        <xdr:sp macro="" textlink="">
          <xdr:nvSpPr>
            <xdr:cNvPr id="2078" name="Drop Down 30" hidden="1">
              <a:extLst>
                <a:ext uri="{63B3BB69-23CF-44E3-9099-C40C66FF867C}">
                  <a14:compatExt spid="_x0000_s2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0</xdr:rowOff>
        </xdr:from>
        <xdr:to>
          <xdr:col>9</xdr:col>
          <xdr:colOff>0</xdr:colOff>
          <xdr:row>18</xdr:row>
          <xdr:rowOff>57150</xdr:rowOff>
        </xdr:to>
        <xdr:sp macro="" textlink="">
          <xdr:nvSpPr>
            <xdr:cNvPr id="2079" name="Drop Down 31" hidden="1">
              <a:extLst>
                <a:ext uri="{63B3BB69-23CF-44E3-9099-C40C66FF867C}">
                  <a14:compatExt spid="_x0000_s2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P248"/>
  <sheetViews>
    <sheetView showGridLines="0" tabSelected="1" zoomScaleNormal="100" workbookViewId="0">
      <selection activeCell="B1" sqref="B1:D1"/>
    </sheetView>
  </sheetViews>
  <sheetFormatPr defaultColWidth="9.140625" defaultRowHeight="12.75" x14ac:dyDescent="0.2"/>
  <cols>
    <col min="1" max="1" width="9.140625" style="289"/>
    <col min="2" max="2" width="23.85546875" style="289" customWidth="1"/>
    <col min="3" max="3" width="17.140625" style="289" customWidth="1"/>
    <col min="4" max="5" width="16.42578125" style="289" customWidth="1"/>
    <col min="6" max="8" width="8.7109375" style="289" customWidth="1"/>
    <col min="9" max="9" width="9.5703125" style="289" customWidth="1"/>
    <col min="10" max="10" width="13.85546875" style="289" customWidth="1"/>
    <col min="11" max="11" width="11.85546875" style="289" customWidth="1"/>
    <col min="12" max="12" width="10.28515625" style="289" customWidth="1"/>
    <col min="13" max="13" width="9.140625" style="289"/>
    <col min="14" max="14" width="9.42578125" style="289" customWidth="1"/>
    <col min="15" max="16384" width="9.140625" style="289"/>
  </cols>
  <sheetData>
    <row r="1" spans="1:16" ht="21" customHeight="1" x14ac:dyDescent="0.25">
      <c r="A1" s="287"/>
      <c r="B1" s="703" t="s">
        <v>8701</v>
      </c>
      <c r="C1" s="703"/>
      <c r="D1" s="703"/>
      <c r="E1" s="288"/>
      <c r="F1" s="288"/>
      <c r="G1" s="288"/>
      <c r="H1" s="288"/>
      <c r="I1" s="288"/>
      <c r="J1" s="288"/>
      <c r="K1" s="288"/>
      <c r="L1" s="287"/>
      <c r="M1" s="287"/>
      <c r="N1" s="287"/>
      <c r="O1" s="287"/>
      <c r="P1" s="287"/>
    </row>
    <row r="2" spans="1:16" ht="25.5" hidden="1" customHeight="1" x14ac:dyDescent="0.2">
      <c r="A2" s="287"/>
      <c r="B2" s="290"/>
      <c r="C2" s="288"/>
      <c r="D2" s="288"/>
      <c r="E2" s="288"/>
      <c r="F2" s="288"/>
      <c r="G2" s="288"/>
      <c r="H2" s="288"/>
      <c r="I2" s="288"/>
      <c r="J2" s="288"/>
      <c r="K2" s="288"/>
      <c r="L2" s="287"/>
      <c r="M2" s="287"/>
      <c r="N2" s="287"/>
      <c r="O2" s="287"/>
      <c r="P2" s="287"/>
    </row>
    <row r="3" spans="1:16" ht="42" customHeight="1" x14ac:dyDescent="0.2">
      <c r="A3" s="287"/>
      <c r="B3" s="704" t="s">
        <v>7263</v>
      </c>
      <c r="C3" s="704"/>
      <c r="D3" s="704"/>
      <c r="E3" s="704"/>
      <c r="F3" s="704"/>
      <c r="G3" s="704"/>
      <c r="H3" s="704"/>
      <c r="I3" s="704"/>
      <c r="J3" s="704"/>
      <c r="K3" s="704"/>
      <c r="L3" s="704"/>
      <c r="M3" s="704"/>
      <c r="N3" s="704"/>
      <c r="O3" s="287"/>
      <c r="P3" s="287"/>
    </row>
    <row r="4" spans="1:16" x14ac:dyDescent="0.2">
      <c r="A4" s="287"/>
      <c r="B4" s="287"/>
      <c r="C4" s="287"/>
      <c r="D4" s="287"/>
      <c r="E4" s="287"/>
      <c r="F4" s="287"/>
      <c r="G4" s="287"/>
      <c r="H4" s="287"/>
      <c r="I4" s="287"/>
      <c r="J4" s="287"/>
      <c r="K4" s="287"/>
      <c r="L4" s="287"/>
      <c r="M4" s="287"/>
      <c r="N4" s="287"/>
      <c r="O4" s="287"/>
      <c r="P4" s="287"/>
    </row>
    <row r="5" spans="1:16" x14ac:dyDescent="0.2">
      <c r="A5" s="287"/>
      <c r="B5" s="701" t="s">
        <v>7225</v>
      </c>
      <c r="C5" s="701"/>
      <c r="D5" s="701"/>
      <c r="E5" s="701"/>
      <c r="F5" s="701"/>
      <c r="G5" s="701"/>
      <c r="H5" s="701"/>
      <c r="I5" s="701"/>
      <c r="J5" s="701"/>
      <c r="K5" s="701"/>
      <c r="L5" s="701"/>
      <c r="M5" s="287"/>
      <c r="N5" s="287"/>
      <c r="O5" s="287"/>
      <c r="P5" s="287"/>
    </row>
    <row r="6" spans="1:16" x14ac:dyDescent="0.2">
      <c r="A6" s="287"/>
      <c r="B6" s="701" t="s">
        <v>751</v>
      </c>
      <c r="C6" s="701"/>
      <c r="D6" s="701"/>
      <c r="E6" s="288"/>
      <c r="F6" s="288"/>
      <c r="G6" s="288"/>
      <c r="H6" s="288"/>
      <c r="I6" s="288"/>
      <c r="J6" s="288"/>
      <c r="K6" s="288"/>
      <c r="L6" s="287"/>
      <c r="M6" s="287"/>
      <c r="N6" s="287"/>
      <c r="O6" s="287"/>
      <c r="P6" s="287"/>
    </row>
    <row r="7" spans="1:16" x14ac:dyDescent="0.2">
      <c r="A7" s="287"/>
      <c r="B7" s="290"/>
      <c r="C7" s="288"/>
      <c r="D7" s="288"/>
      <c r="E7" s="288"/>
      <c r="F7" s="288"/>
      <c r="G7" s="288"/>
      <c r="H7" s="288"/>
      <c r="I7" s="288"/>
      <c r="J7" s="288"/>
      <c r="K7" s="288"/>
      <c r="L7" s="287"/>
      <c r="M7" s="287"/>
      <c r="N7" s="287"/>
      <c r="O7" s="287"/>
      <c r="P7" s="287"/>
    </row>
    <row r="8" spans="1:16" x14ac:dyDescent="0.2">
      <c r="A8" s="287"/>
      <c r="B8" s="701" t="s">
        <v>505</v>
      </c>
      <c r="C8" s="701"/>
      <c r="D8" s="701"/>
      <c r="E8" s="701"/>
      <c r="F8" s="701"/>
      <c r="G8" s="701"/>
      <c r="H8" s="701"/>
      <c r="I8" s="701"/>
      <c r="J8" s="701"/>
      <c r="K8" s="701"/>
      <c r="L8" s="287"/>
      <c r="M8" s="287"/>
      <c r="N8" s="287"/>
      <c r="O8" s="287"/>
      <c r="P8" s="287"/>
    </row>
    <row r="9" spans="1:16" ht="12.75" customHeight="1" x14ac:dyDescent="0.2">
      <c r="A9" s="287"/>
      <c r="B9" s="701" t="s">
        <v>506</v>
      </c>
      <c r="C9" s="701"/>
      <c r="D9" s="701"/>
      <c r="E9" s="701"/>
      <c r="F9" s="701"/>
      <c r="G9" s="701"/>
      <c r="H9" s="701"/>
      <c r="I9" s="701"/>
      <c r="J9" s="701"/>
      <c r="K9" s="701"/>
      <c r="L9" s="701"/>
      <c r="M9" s="701"/>
      <c r="N9" s="701"/>
      <c r="O9" s="287"/>
      <c r="P9" s="287"/>
    </row>
    <row r="10" spans="1:16" x14ac:dyDescent="0.2">
      <c r="A10" s="287"/>
      <c r="B10" s="701" t="s">
        <v>507</v>
      </c>
      <c r="C10" s="701"/>
      <c r="D10" s="701"/>
      <c r="E10" s="701"/>
      <c r="F10" s="701"/>
      <c r="G10" s="701"/>
      <c r="H10" s="701"/>
      <c r="I10" s="701"/>
      <c r="J10" s="701"/>
      <c r="K10" s="701"/>
      <c r="L10" s="701"/>
      <c r="M10" s="701"/>
      <c r="N10" s="287"/>
      <c r="O10" s="287"/>
      <c r="P10" s="287"/>
    </row>
    <row r="11" spans="1:16" x14ac:dyDescent="0.2">
      <c r="A11" s="287"/>
      <c r="B11" s="701" t="s">
        <v>508</v>
      </c>
      <c r="C11" s="701"/>
      <c r="D11" s="291"/>
      <c r="E11" s="291"/>
      <c r="F11" s="291"/>
      <c r="G11" s="291"/>
      <c r="H11" s="291"/>
      <c r="I11" s="291"/>
      <c r="J11" s="291"/>
      <c r="K11" s="291"/>
      <c r="L11" s="287"/>
      <c r="M11" s="287"/>
      <c r="N11" s="287"/>
      <c r="O11" s="287"/>
      <c r="P11" s="287"/>
    </row>
    <row r="12" spans="1:16" x14ac:dyDescent="0.2">
      <c r="A12" s="287"/>
      <c r="B12" s="701" t="s">
        <v>509</v>
      </c>
      <c r="C12" s="701"/>
      <c r="D12" s="291"/>
      <c r="E12" s="291"/>
      <c r="F12" s="291"/>
      <c r="G12" s="291"/>
      <c r="H12" s="291"/>
      <c r="I12" s="291"/>
      <c r="J12" s="291"/>
      <c r="K12" s="291"/>
      <c r="L12" s="287"/>
      <c r="M12" s="287"/>
      <c r="N12" s="287"/>
      <c r="O12" s="287"/>
      <c r="P12" s="287"/>
    </row>
    <row r="13" spans="1:16" x14ac:dyDescent="0.2">
      <c r="A13" s="287"/>
      <c r="B13" s="701" t="s">
        <v>510</v>
      </c>
      <c r="C13" s="701"/>
      <c r="D13" s="291"/>
      <c r="E13" s="291"/>
      <c r="F13" s="291"/>
      <c r="G13" s="291"/>
      <c r="H13" s="291"/>
      <c r="I13" s="291"/>
      <c r="J13" s="291"/>
      <c r="K13" s="291"/>
      <c r="L13" s="287"/>
      <c r="M13" s="287"/>
      <c r="N13" s="287"/>
      <c r="O13" s="287"/>
      <c r="P13" s="287"/>
    </row>
    <row r="14" spans="1:16" x14ac:dyDescent="0.2">
      <c r="A14" s="287"/>
      <c r="B14" s="701" t="s">
        <v>7226</v>
      </c>
      <c r="C14" s="701"/>
      <c r="D14" s="292"/>
      <c r="E14" s="292"/>
      <c r="F14" s="292"/>
      <c r="G14" s="292"/>
      <c r="H14" s="292"/>
      <c r="I14" s="292"/>
      <c r="J14" s="292"/>
      <c r="K14" s="292"/>
      <c r="L14" s="287"/>
      <c r="M14" s="287"/>
      <c r="N14" s="287"/>
      <c r="O14" s="287"/>
      <c r="P14" s="287"/>
    </row>
    <row r="15" spans="1:16" x14ac:dyDescent="0.2">
      <c r="A15" s="287"/>
      <c r="B15" s="292"/>
      <c r="C15" s="292"/>
      <c r="D15" s="292"/>
      <c r="E15" s="292"/>
      <c r="F15" s="292"/>
      <c r="G15" s="292"/>
      <c r="H15" s="292"/>
      <c r="I15" s="292"/>
      <c r="J15" s="292"/>
      <c r="K15" s="292"/>
      <c r="L15" s="287"/>
      <c r="M15" s="287"/>
      <c r="N15" s="287"/>
      <c r="O15" s="287"/>
      <c r="P15" s="287"/>
    </row>
    <row r="16" spans="1:16" x14ac:dyDescent="0.2">
      <c r="A16" s="287"/>
      <c r="B16" s="702"/>
      <c r="C16" s="702"/>
      <c r="D16" s="702"/>
      <c r="E16" s="702"/>
      <c r="F16" s="702"/>
      <c r="G16" s="702"/>
      <c r="H16" s="702"/>
      <c r="I16" s="702"/>
      <c r="J16" s="702"/>
      <c r="K16" s="702"/>
      <c r="L16" s="287"/>
      <c r="M16" s="287"/>
      <c r="N16" s="287"/>
      <c r="O16" s="287"/>
      <c r="P16" s="287"/>
    </row>
    <row r="17" spans="1:16" x14ac:dyDescent="0.2">
      <c r="A17" s="287"/>
      <c r="B17" s="702" t="s">
        <v>7227</v>
      </c>
      <c r="C17" s="702"/>
      <c r="D17" s="702"/>
      <c r="E17" s="702"/>
      <c r="F17" s="702"/>
      <c r="G17" s="702"/>
      <c r="H17" s="702"/>
      <c r="I17" s="702"/>
      <c r="J17" s="702"/>
      <c r="K17" s="702"/>
      <c r="L17" s="287"/>
      <c r="M17" s="287"/>
      <c r="N17" s="287"/>
      <c r="O17" s="287"/>
      <c r="P17" s="287"/>
    </row>
    <row r="18" spans="1:16" x14ac:dyDescent="0.2">
      <c r="A18" s="287"/>
      <c r="B18" s="293"/>
      <c r="C18" s="293"/>
      <c r="D18" s="293"/>
      <c r="E18" s="293"/>
      <c r="F18" s="293"/>
      <c r="G18" s="293"/>
      <c r="H18" s="293"/>
      <c r="I18" s="293"/>
      <c r="J18" s="293"/>
      <c r="K18" s="293"/>
      <c r="L18" s="287"/>
      <c r="M18" s="287"/>
      <c r="N18" s="287"/>
      <c r="O18" s="287"/>
      <c r="P18" s="287"/>
    </row>
    <row r="19" spans="1:16" x14ac:dyDescent="0.2">
      <c r="A19" s="287"/>
      <c r="B19" s="288"/>
      <c r="C19" s="288"/>
      <c r="D19" s="288"/>
      <c r="E19" s="288"/>
      <c r="F19" s="288"/>
      <c r="G19" s="288"/>
      <c r="H19" s="288"/>
      <c r="I19" s="288"/>
      <c r="J19" s="288"/>
      <c r="K19" s="288"/>
      <c r="L19" s="287"/>
      <c r="M19" s="287"/>
      <c r="N19" s="287"/>
      <c r="O19" s="287"/>
      <c r="P19" s="287"/>
    </row>
    <row r="20" spans="1:16" x14ac:dyDescent="0.2">
      <c r="A20" s="287"/>
      <c r="B20" s="288"/>
      <c r="C20" s="288"/>
      <c r="D20" s="288"/>
      <c r="E20" s="288"/>
      <c r="F20" s="288"/>
      <c r="G20" s="288"/>
      <c r="H20" s="288"/>
      <c r="I20" s="288"/>
      <c r="J20" s="288"/>
      <c r="K20" s="288"/>
      <c r="L20" s="288"/>
      <c r="M20" s="288"/>
      <c r="N20" s="288"/>
      <c r="O20" s="287"/>
      <c r="P20" s="287"/>
    </row>
    <row r="21" spans="1:16" x14ac:dyDescent="0.2">
      <c r="A21" s="287"/>
      <c r="B21" s="288"/>
      <c r="C21" s="288"/>
      <c r="D21" s="288"/>
      <c r="E21" s="288"/>
      <c r="F21" s="288"/>
      <c r="G21" s="288"/>
      <c r="H21" s="288"/>
      <c r="I21" s="288"/>
      <c r="J21" s="288"/>
      <c r="K21" s="288"/>
      <c r="L21" s="288"/>
      <c r="M21" s="288"/>
      <c r="N21" s="288"/>
      <c r="O21" s="287"/>
      <c r="P21" s="287"/>
    </row>
    <row r="22" spans="1:16" x14ac:dyDescent="0.2">
      <c r="A22" s="287"/>
      <c r="B22" s="288"/>
      <c r="C22" s="288"/>
      <c r="D22" s="288"/>
      <c r="E22" s="288"/>
      <c r="F22" s="288"/>
      <c r="G22" s="288"/>
      <c r="H22" s="288"/>
      <c r="I22" s="288"/>
      <c r="J22" s="288"/>
      <c r="K22" s="288"/>
      <c r="L22" s="288"/>
      <c r="M22" s="288"/>
      <c r="N22" s="288"/>
      <c r="O22" s="287"/>
      <c r="P22" s="287"/>
    </row>
    <row r="23" spans="1:16" x14ac:dyDescent="0.2">
      <c r="A23" s="287"/>
      <c r="B23" s="288"/>
      <c r="C23" s="288"/>
      <c r="D23" s="288"/>
      <c r="E23" s="288"/>
      <c r="F23" s="288"/>
      <c r="G23" s="288"/>
      <c r="H23" s="288"/>
      <c r="I23" s="288"/>
      <c r="J23" s="288"/>
      <c r="K23" s="288"/>
      <c r="L23" s="287"/>
      <c r="M23" s="287"/>
      <c r="N23" s="287"/>
      <c r="O23" s="287"/>
      <c r="P23" s="287"/>
    </row>
    <row r="24" spans="1:16" x14ac:dyDescent="0.2">
      <c r="A24" s="287"/>
      <c r="B24" s="288"/>
      <c r="C24" s="288"/>
      <c r="D24" s="288"/>
      <c r="E24" s="288"/>
      <c r="F24" s="288"/>
      <c r="G24" s="288"/>
      <c r="H24" s="288"/>
      <c r="I24" s="288"/>
      <c r="J24" s="288"/>
      <c r="K24" s="288"/>
      <c r="L24" s="287"/>
      <c r="M24" s="287"/>
      <c r="N24" s="287"/>
      <c r="O24" s="287"/>
      <c r="P24" s="287"/>
    </row>
    <row r="25" spans="1:16" x14ac:dyDescent="0.2">
      <c r="A25" s="287"/>
      <c r="B25" s="288"/>
      <c r="C25" s="288"/>
      <c r="D25" s="288"/>
      <c r="E25" s="288"/>
      <c r="F25" s="288"/>
      <c r="G25" s="288"/>
      <c r="H25" s="288"/>
      <c r="I25" s="288"/>
      <c r="J25" s="288"/>
      <c r="K25" s="288"/>
      <c r="L25" s="287"/>
      <c r="M25" s="287"/>
      <c r="N25" s="287"/>
      <c r="O25" s="287"/>
      <c r="P25" s="287"/>
    </row>
    <row r="26" spans="1:16" ht="15" x14ac:dyDescent="0.2">
      <c r="A26" s="294"/>
      <c r="B26" s="294"/>
      <c r="C26" s="294"/>
      <c r="D26" s="294"/>
      <c r="E26" s="294"/>
      <c r="F26" s="294"/>
      <c r="G26" s="294"/>
      <c r="H26" s="294"/>
      <c r="I26" s="294"/>
      <c r="J26" s="294"/>
      <c r="K26" s="294"/>
      <c r="L26" s="294"/>
      <c r="M26" s="294"/>
      <c r="N26" s="294"/>
      <c r="O26" s="287"/>
      <c r="P26" s="287"/>
    </row>
    <row r="27" spans="1:16" ht="15" x14ac:dyDescent="0.2">
      <c r="A27" s="294"/>
      <c r="B27" s="294"/>
      <c r="C27" s="294"/>
      <c r="D27" s="294"/>
      <c r="E27" s="294"/>
      <c r="F27" s="294"/>
      <c r="G27" s="294"/>
      <c r="H27" s="294"/>
      <c r="I27" s="294"/>
      <c r="J27" s="294"/>
      <c r="K27" s="294"/>
      <c r="L27" s="294"/>
      <c r="M27" s="294"/>
      <c r="N27" s="294"/>
      <c r="O27" s="287"/>
      <c r="P27" s="287"/>
    </row>
    <row r="28" spans="1:16" ht="69.75" customHeight="1" x14ac:dyDescent="0.2">
      <c r="A28" s="287"/>
      <c r="B28" s="705" t="s">
        <v>8770</v>
      </c>
      <c r="C28" s="671"/>
      <c r="D28" s="671"/>
      <c r="E28" s="671"/>
      <c r="F28" s="671"/>
      <c r="G28" s="671"/>
      <c r="H28" s="671"/>
      <c r="I28" s="671"/>
      <c r="J28" s="671"/>
      <c r="K28" s="671"/>
      <c r="L28" s="671"/>
      <c r="M28" s="671"/>
      <c r="N28" s="671"/>
      <c r="O28" s="287"/>
      <c r="P28" s="287"/>
    </row>
    <row r="29" spans="1:16" x14ac:dyDescent="0.2">
      <c r="A29" s="287"/>
      <c r="B29" s="287"/>
      <c r="C29" s="287"/>
      <c r="D29" s="287"/>
      <c r="E29" s="287"/>
      <c r="F29" s="287"/>
      <c r="G29" s="287"/>
      <c r="H29" s="287"/>
      <c r="I29" s="287"/>
      <c r="J29" s="287"/>
      <c r="K29" s="287"/>
      <c r="L29" s="287"/>
      <c r="M29" s="287"/>
      <c r="N29" s="287"/>
      <c r="O29" s="287"/>
      <c r="P29" s="287"/>
    </row>
    <row r="30" spans="1:16" ht="44.25" customHeight="1" x14ac:dyDescent="0.25">
      <c r="A30" s="287"/>
      <c r="B30" s="706" t="s">
        <v>511</v>
      </c>
      <c r="C30" s="707"/>
      <c r="D30" s="707"/>
      <c r="E30" s="707"/>
      <c r="F30" s="707"/>
      <c r="G30" s="707"/>
      <c r="H30" s="707"/>
      <c r="I30" s="707"/>
      <c r="J30" s="707"/>
      <c r="K30" s="707"/>
      <c r="L30" s="707"/>
      <c r="M30" s="707"/>
      <c r="N30" s="707"/>
      <c r="O30" s="287"/>
      <c r="P30" s="287"/>
    </row>
    <row r="31" spans="1:16" ht="12.75" customHeight="1" x14ac:dyDescent="0.2">
      <c r="A31" s="287"/>
      <c r="B31" s="287"/>
      <c r="C31" s="287"/>
      <c r="D31" s="287"/>
      <c r="E31" s="287"/>
      <c r="F31" s="287"/>
      <c r="G31" s="287"/>
      <c r="H31" s="287"/>
      <c r="I31" s="287"/>
      <c r="J31" s="287"/>
      <c r="K31" s="287"/>
      <c r="L31" s="287"/>
      <c r="M31" s="287"/>
      <c r="N31" s="287"/>
      <c r="O31" s="287"/>
      <c r="P31" s="287"/>
    </row>
    <row r="32" spans="1:16" ht="12.75" customHeight="1" x14ac:dyDescent="0.2">
      <c r="A32" s="287"/>
      <c r="B32" s="287"/>
      <c r="C32" s="287"/>
      <c r="D32" s="287"/>
      <c r="E32" s="287"/>
      <c r="F32" s="287"/>
      <c r="G32" s="287"/>
      <c r="H32" s="287"/>
      <c r="I32" s="287"/>
      <c r="J32" s="287"/>
      <c r="K32" s="287"/>
      <c r="L32" s="287"/>
      <c r="M32" s="287"/>
      <c r="N32" s="287"/>
      <c r="O32" s="287"/>
      <c r="P32" s="287"/>
    </row>
    <row r="33" spans="1:16" x14ac:dyDescent="0.2">
      <c r="A33" s="287"/>
      <c r="B33" s="287"/>
      <c r="C33" s="287"/>
      <c r="D33" s="287"/>
      <c r="E33" s="287"/>
      <c r="F33" s="287"/>
      <c r="G33" s="287"/>
      <c r="H33" s="287"/>
      <c r="I33" s="287"/>
      <c r="J33" s="287"/>
      <c r="K33" s="287"/>
      <c r="L33" s="287"/>
      <c r="M33" s="287"/>
      <c r="N33" s="287"/>
      <c r="O33" s="287"/>
      <c r="P33" s="287"/>
    </row>
    <row r="34" spans="1:16" ht="15.75" x14ac:dyDescent="0.25">
      <c r="A34" s="287"/>
      <c r="B34" s="639" t="s">
        <v>356</v>
      </c>
      <c r="C34" s="639"/>
      <c r="D34" s="639"/>
      <c r="E34" s="639"/>
      <c r="F34" s="639"/>
      <c r="G34" s="639"/>
      <c r="H34" s="295"/>
      <c r="I34" s="287"/>
      <c r="J34" s="287"/>
      <c r="K34" s="287"/>
      <c r="L34" s="287"/>
      <c r="M34" s="287"/>
      <c r="N34" s="287"/>
      <c r="O34" s="287"/>
      <c r="P34" s="287"/>
    </row>
    <row r="35" spans="1:16" ht="15.75" x14ac:dyDescent="0.25">
      <c r="A35" s="287"/>
      <c r="B35" s="296"/>
      <c r="C35" s="295"/>
      <c r="D35" s="295"/>
      <c r="E35" s="295"/>
      <c r="F35" s="295"/>
      <c r="G35" s="295"/>
      <c r="H35" s="295"/>
      <c r="I35" s="287"/>
      <c r="J35" s="287"/>
      <c r="K35" s="287"/>
      <c r="L35" s="287"/>
      <c r="M35" s="287"/>
      <c r="N35" s="287"/>
      <c r="O35" s="287"/>
      <c r="P35" s="287"/>
    </row>
    <row r="36" spans="1:16" ht="42" customHeight="1" x14ac:dyDescent="0.2">
      <c r="A36" s="297"/>
      <c r="B36" s="699" t="s">
        <v>9191</v>
      </c>
      <c r="C36" s="699"/>
      <c r="D36" s="699"/>
      <c r="E36" s="699"/>
      <c r="F36" s="699"/>
      <c r="G36" s="699"/>
      <c r="H36" s="699"/>
      <c r="I36" s="699"/>
      <c r="J36" s="699"/>
      <c r="K36" s="699"/>
      <c r="L36" s="699"/>
      <c r="M36" s="699"/>
      <c r="N36" s="699"/>
      <c r="O36" s="699"/>
      <c r="P36" s="699"/>
    </row>
    <row r="37" spans="1:16" ht="15" customHeight="1" x14ac:dyDescent="0.2">
      <c r="A37" s="297"/>
      <c r="B37" s="298"/>
      <c r="C37" s="298"/>
      <c r="D37" s="298"/>
      <c r="E37" s="298"/>
      <c r="F37" s="298"/>
      <c r="G37" s="298"/>
      <c r="H37" s="298"/>
      <c r="I37" s="298"/>
      <c r="J37" s="298"/>
      <c r="K37" s="298"/>
      <c r="L37" s="298"/>
      <c r="M37" s="298"/>
      <c r="N37" s="298"/>
      <c r="O37" s="298"/>
      <c r="P37" s="298"/>
    </row>
    <row r="38" spans="1:16" ht="12.75" customHeight="1" x14ac:dyDescent="0.25">
      <c r="A38" s="287"/>
      <c r="B38" s="294"/>
      <c r="C38" s="294"/>
      <c r="D38" s="299"/>
      <c r="E38" s="298"/>
      <c r="F38" s="294"/>
      <c r="G38" s="294"/>
      <c r="H38" s="294"/>
      <c r="I38" s="294"/>
      <c r="J38" s="294"/>
      <c r="K38" s="294"/>
      <c r="L38" s="294"/>
      <c r="M38" s="300"/>
      <c r="N38" s="298"/>
      <c r="O38" s="298"/>
      <c r="P38" s="298"/>
    </row>
    <row r="39" spans="1:16" ht="39" customHeight="1" x14ac:dyDescent="0.2">
      <c r="A39" s="287"/>
      <c r="B39" s="301" t="s">
        <v>512</v>
      </c>
      <c r="C39" s="700" t="s">
        <v>513</v>
      </c>
      <c r="D39" s="700"/>
      <c r="E39" s="700"/>
      <c r="F39" s="700"/>
      <c r="G39" s="700"/>
      <c r="H39" s="700"/>
      <c r="I39" s="700"/>
      <c r="J39" s="700"/>
      <c r="K39" s="700"/>
      <c r="L39" s="700"/>
      <c r="M39" s="700"/>
      <c r="N39" s="298"/>
      <c r="O39" s="298"/>
      <c r="P39" s="298"/>
    </row>
    <row r="40" spans="1:16" ht="15" x14ac:dyDescent="0.2">
      <c r="A40" s="287"/>
      <c r="B40" s="287"/>
      <c r="C40" s="287"/>
      <c r="D40" s="287"/>
      <c r="E40" s="287"/>
      <c r="F40" s="287"/>
      <c r="G40" s="287"/>
      <c r="H40" s="287"/>
      <c r="I40" s="287"/>
      <c r="J40" s="287"/>
      <c r="K40" s="287"/>
      <c r="L40" s="287"/>
      <c r="M40" s="287"/>
      <c r="N40" s="298"/>
      <c r="O40" s="298"/>
      <c r="P40" s="298"/>
    </row>
    <row r="41" spans="1:16" ht="45.75" customHeight="1" x14ac:dyDescent="0.2">
      <c r="A41" s="287"/>
      <c r="B41" s="301" t="s">
        <v>514</v>
      </c>
      <c r="C41" s="695" t="s">
        <v>9190</v>
      </c>
      <c r="D41" s="695"/>
      <c r="E41" s="695"/>
      <c r="F41" s="695"/>
      <c r="G41" s="695"/>
      <c r="H41" s="695"/>
      <c r="I41" s="695"/>
      <c r="J41" s="695"/>
      <c r="K41" s="695"/>
      <c r="L41" s="695"/>
      <c r="M41" s="695"/>
      <c r="N41" s="298"/>
      <c r="O41" s="298"/>
      <c r="P41" s="298"/>
    </row>
    <row r="42" spans="1:16" ht="15" x14ac:dyDescent="0.2">
      <c r="A42" s="287"/>
      <c r="B42" s="302"/>
      <c r="C42" s="294"/>
      <c r="D42" s="294"/>
      <c r="E42" s="294"/>
      <c r="F42" s="299"/>
      <c r="G42" s="299"/>
      <c r="H42" s="299"/>
      <c r="I42" s="299"/>
      <c r="J42" s="299"/>
      <c r="K42" s="303"/>
      <c r="L42" s="303"/>
      <c r="M42" s="299"/>
      <c r="N42" s="298"/>
      <c r="O42" s="298"/>
      <c r="P42" s="298"/>
    </row>
    <row r="43" spans="1:16" ht="19.5" customHeight="1" x14ac:dyDescent="0.2">
      <c r="A43" s="287"/>
      <c r="B43" s="301" t="s">
        <v>515</v>
      </c>
      <c r="C43" s="696" t="s">
        <v>516</v>
      </c>
      <c r="D43" s="696"/>
      <c r="E43" s="696"/>
      <c r="F43" s="696"/>
      <c r="G43" s="696"/>
      <c r="H43" s="696"/>
      <c r="I43" s="696"/>
      <c r="J43" s="696"/>
      <c r="K43" s="696"/>
      <c r="L43" s="696"/>
      <c r="M43" s="696"/>
      <c r="N43" s="298"/>
      <c r="O43" s="298"/>
      <c r="P43" s="298"/>
    </row>
    <row r="44" spans="1:16" ht="15" x14ac:dyDescent="0.2">
      <c r="A44" s="298"/>
      <c r="B44" s="298"/>
      <c r="C44" s="298"/>
      <c r="D44" s="287"/>
      <c r="E44" s="287"/>
      <c r="F44" s="287"/>
      <c r="G44" s="287"/>
      <c r="H44" s="287"/>
      <c r="I44" s="287"/>
      <c r="J44" s="299"/>
      <c r="K44" s="303"/>
      <c r="L44" s="303"/>
      <c r="M44" s="299"/>
      <c r="N44" s="298"/>
      <c r="O44" s="298"/>
      <c r="P44" s="298"/>
    </row>
    <row r="45" spans="1:16" ht="45.75" customHeight="1" x14ac:dyDescent="0.2">
      <c r="A45" s="287"/>
      <c r="B45" s="301" t="s">
        <v>517</v>
      </c>
      <c r="C45" s="696" t="s">
        <v>518</v>
      </c>
      <c r="D45" s="696"/>
      <c r="E45" s="696"/>
      <c r="F45" s="696"/>
      <c r="G45" s="696"/>
      <c r="H45" s="696"/>
      <c r="I45" s="696"/>
      <c r="J45" s="696"/>
      <c r="K45" s="696"/>
      <c r="L45" s="696"/>
      <c r="M45" s="696"/>
      <c r="N45" s="298"/>
      <c r="O45" s="298"/>
      <c r="P45" s="298"/>
    </row>
    <row r="46" spans="1:16" ht="15" x14ac:dyDescent="0.2">
      <c r="A46" s="287"/>
      <c r="B46" s="287"/>
      <c r="C46" s="287"/>
      <c r="D46" s="287"/>
      <c r="E46" s="287"/>
      <c r="F46" s="287"/>
      <c r="G46" s="287"/>
      <c r="H46" s="287"/>
      <c r="I46" s="287"/>
      <c r="J46" s="287"/>
      <c r="K46" s="287"/>
      <c r="L46" s="287"/>
      <c r="M46" s="287"/>
      <c r="N46" s="298"/>
      <c r="O46" s="298"/>
      <c r="P46" s="298"/>
    </row>
    <row r="47" spans="1:16" ht="52.5" customHeight="1" x14ac:dyDescent="0.2">
      <c r="A47" s="287"/>
      <c r="B47" s="301" t="s">
        <v>777</v>
      </c>
      <c r="C47" s="697" t="s">
        <v>7228</v>
      </c>
      <c r="D47" s="697"/>
      <c r="E47" s="697"/>
      <c r="F47" s="697"/>
      <c r="G47" s="697"/>
      <c r="H47" s="697"/>
      <c r="I47" s="697"/>
      <c r="J47" s="697"/>
      <c r="K47" s="697"/>
      <c r="L47" s="697"/>
      <c r="M47" s="697"/>
      <c r="N47" s="298"/>
      <c r="O47" s="298"/>
      <c r="P47" s="298"/>
    </row>
    <row r="48" spans="1:16" ht="15" customHeight="1" x14ac:dyDescent="0.2">
      <c r="A48" s="287"/>
      <c r="B48" s="287"/>
      <c r="C48" s="287"/>
      <c r="D48" s="287"/>
      <c r="E48" s="287"/>
      <c r="F48" s="287"/>
      <c r="G48" s="287"/>
      <c r="H48" s="287"/>
      <c r="I48" s="287"/>
      <c r="J48" s="287"/>
      <c r="K48" s="287"/>
      <c r="L48" s="287"/>
      <c r="M48" s="287"/>
      <c r="N48" s="298"/>
      <c r="O48" s="298"/>
      <c r="P48" s="298"/>
    </row>
    <row r="49" spans="1:16" ht="15" customHeight="1" x14ac:dyDescent="0.2">
      <c r="A49" s="287"/>
      <c r="B49" s="698" t="s">
        <v>519</v>
      </c>
      <c r="C49" s="698"/>
      <c r="D49" s="698"/>
      <c r="E49" s="698"/>
      <c r="F49" s="698"/>
      <c r="G49" s="698"/>
      <c r="H49" s="698"/>
      <c r="I49" s="698"/>
      <c r="J49" s="698"/>
      <c r="K49" s="698"/>
      <c r="L49" s="698"/>
      <c r="M49" s="698"/>
      <c r="N49" s="698"/>
      <c r="O49" s="698"/>
      <c r="P49" s="698"/>
    </row>
    <row r="50" spans="1:16" x14ac:dyDescent="0.2">
      <c r="A50" s="287"/>
      <c r="B50" s="287"/>
      <c r="C50" s="287"/>
      <c r="D50" s="287"/>
      <c r="E50" s="287"/>
      <c r="F50" s="287"/>
      <c r="G50" s="287"/>
      <c r="H50" s="287"/>
      <c r="I50" s="287"/>
      <c r="J50" s="287"/>
      <c r="K50" s="287"/>
      <c r="L50" s="287"/>
      <c r="M50" s="287"/>
      <c r="N50" s="287"/>
      <c r="O50" s="287"/>
      <c r="P50" s="287"/>
    </row>
    <row r="51" spans="1:16" ht="12.75" customHeight="1" x14ac:dyDescent="0.2">
      <c r="A51" s="287"/>
      <c r="B51" s="287"/>
      <c r="C51" s="287"/>
      <c r="D51" s="287"/>
      <c r="E51" s="287"/>
      <c r="F51" s="287"/>
      <c r="G51" s="287"/>
      <c r="H51" s="287"/>
      <c r="I51" s="287"/>
      <c r="J51" s="287"/>
      <c r="K51" s="287"/>
      <c r="L51" s="287"/>
      <c r="M51" s="287"/>
      <c r="N51" s="287"/>
      <c r="O51" s="287"/>
      <c r="P51" s="287"/>
    </row>
    <row r="52" spans="1:16" ht="75" customHeight="1" x14ac:dyDescent="0.2">
      <c r="A52" s="287"/>
      <c r="B52" s="301" t="s">
        <v>520</v>
      </c>
      <c r="C52" s="696" t="s">
        <v>9200</v>
      </c>
      <c r="D52" s="696"/>
      <c r="E52" s="696"/>
      <c r="F52" s="696"/>
      <c r="G52" s="696"/>
      <c r="H52" s="696"/>
      <c r="I52" s="696"/>
      <c r="J52" s="696"/>
      <c r="K52" s="696"/>
      <c r="L52" s="696"/>
      <c r="M52" s="696"/>
      <c r="N52" s="287"/>
      <c r="O52" s="287"/>
      <c r="P52" s="287"/>
    </row>
    <row r="53" spans="1:16" ht="15" x14ac:dyDescent="0.2">
      <c r="A53" s="294"/>
      <c r="B53" s="294"/>
      <c r="C53" s="294"/>
      <c r="D53" s="294"/>
      <c r="E53" s="294"/>
      <c r="F53" s="294"/>
      <c r="G53" s="294"/>
      <c r="H53" s="294"/>
      <c r="I53" s="294"/>
      <c r="J53" s="294"/>
      <c r="K53" s="294"/>
      <c r="L53" s="294"/>
      <c r="M53" s="294"/>
      <c r="N53" s="294"/>
      <c r="O53" s="287"/>
      <c r="P53" s="287"/>
    </row>
    <row r="54" spans="1:16" ht="12.75" customHeight="1" x14ac:dyDescent="0.2">
      <c r="A54" s="287"/>
      <c r="B54" s="287"/>
      <c r="C54" s="287"/>
      <c r="D54" s="287"/>
      <c r="E54" s="287"/>
      <c r="F54" s="287"/>
      <c r="G54" s="287"/>
      <c r="H54" s="287"/>
      <c r="I54" s="287"/>
      <c r="J54" s="287"/>
      <c r="K54" s="287"/>
      <c r="L54" s="287"/>
      <c r="M54" s="287"/>
      <c r="N54" s="287"/>
      <c r="O54" s="287"/>
      <c r="P54" s="287"/>
    </row>
    <row r="55" spans="1:16" ht="15" x14ac:dyDescent="0.2">
      <c r="A55" s="294"/>
      <c r="B55" s="294"/>
      <c r="C55" s="294"/>
      <c r="D55" s="294"/>
      <c r="E55" s="294"/>
      <c r="F55" s="294"/>
      <c r="G55" s="294"/>
      <c r="H55" s="294"/>
      <c r="I55" s="294"/>
      <c r="J55" s="294"/>
      <c r="K55" s="294"/>
      <c r="L55" s="294"/>
      <c r="M55" s="294"/>
      <c r="N55" s="294"/>
      <c r="O55" s="287"/>
      <c r="P55" s="287"/>
    </row>
    <row r="56" spans="1:16" ht="32.25" customHeight="1" x14ac:dyDescent="0.25">
      <c r="A56" s="287"/>
      <c r="B56" s="688" t="s">
        <v>7229</v>
      </c>
      <c r="C56" s="688"/>
      <c r="D56" s="688"/>
      <c r="E56" s="688"/>
      <c r="F56" s="688"/>
      <c r="G56" s="688"/>
      <c r="H56" s="688"/>
      <c r="I56" s="688"/>
      <c r="J56" s="688"/>
      <c r="K56" s="688"/>
      <c r="L56" s="688"/>
      <c r="M56" s="688"/>
      <c r="N56" s="688"/>
      <c r="O56" s="287"/>
      <c r="P56" s="287"/>
    </row>
    <row r="57" spans="1:16" x14ac:dyDescent="0.2">
      <c r="A57" s="287"/>
      <c r="B57" s="287"/>
      <c r="C57" s="287"/>
      <c r="D57" s="287"/>
      <c r="E57" s="287"/>
      <c r="F57" s="287"/>
      <c r="G57" s="287"/>
      <c r="H57" s="287"/>
      <c r="I57" s="287"/>
      <c r="J57" s="287"/>
      <c r="K57" s="287"/>
      <c r="L57" s="287"/>
      <c r="M57" s="287"/>
      <c r="N57" s="287"/>
      <c r="O57" s="287"/>
      <c r="P57" s="287"/>
    </row>
    <row r="58" spans="1:16" x14ac:dyDescent="0.2">
      <c r="A58" s="287"/>
      <c r="B58" s="671" t="s">
        <v>523</v>
      </c>
      <c r="C58" s="671"/>
      <c r="D58" s="671"/>
      <c r="E58" s="671"/>
      <c r="F58" s="671"/>
      <c r="G58" s="671"/>
      <c r="H58" s="671"/>
      <c r="I58" s="671"/>
      <c r="J58" s="671"/>
      <c r="K58" s="287"/>
      <c r="L58" s="287"/>
      <c r="M58" s="287"/>
      <c r="N58" s="287"/>
      <c r="O58" s="287"/>
      <c r="P58" s="287"/>
    </row>
    <row r="59" spans="1:16" x14ac:dyDescent="0.2">
      <c r="A59" s="287"/>
      <c r="B59" s="287"/>
      <c r="C59" s="287"/>
      <c r="D59" s="287"/>
      <c r="E59" s="287"/>
      <c r="F59" s="287"/>
      <c r="G59" s="287"/>
      <c r="H59" s="304"/>
      <c r="I59" s="287"/>
      <c r="J59" s="287"/>
      <c r="K59" s="287"/>
      <c r="L59" s="287"/>
      <c r="M59" s="287"/>
      <c r="N59" s="287"/>
      <c r="O59" s="287"/>
      <c r="P59" s="287"/>
    </row>
    <row r="60" spans="1:16" x14ac:dyDescent="0.2">
      <c r="A60" s="287"/>
      <c r="B60" s="305" t="s">
        <v>25</v>
      </c>
      <c r="C60" s="306" t="s">
        <v>287</v>
      </c>
      <c r="D60" s="287"/>
      <c r="E60" s="287"/>
      <c r="F60" s="287"/>
      <c r="G60" s="290"/>
      <c r="H60" s="290"/>
      <c r="I60" s="290"/>
      <c r="J60" s="290"/>
      <c r="K60" s="287"/>
      <c r="L60" s="287"/>
      <c r="M60" s="287"/>
      <c r="N60" s="287"/>
      <c r="O60" s="287"/>
      <c r="P60" s="287"/>
    </row>
    <row r="61" spans="1:16" x14ac:dyDescent="0.2">
      <c r="A61" s="287"/>
      <c r="B61" s="307" t="s">
        <v>21</v>
      </c>
      <c r="C61" s="290" t="s">
        <v>22</v>
      </c>
      <c r="D61" s="287"/>
      <c r="E61" s="287"/>
      <c r="F61" s="287"/>
      <c r="G61" s="290"/>
      <c r="H61" s="290"/>
      <c r="I61" s="290"/>
      <c r="J61" s="290"/>
      <c r="K61" s="287"/>
      <c r="L61" s="287"/>
      <c r="M61" s="287"/>
      <c r="N61" s="287"/>
      <c r="O61" s="287"/>
      <c r="P61" s="287"/>
    </row>
    <row r="62" spans="1:16" x14ac:dyDescent="0.2">
      <c r="A62" s="287"/>
      <c r="B62" s="308" t="s">
        <v>17</v>
      </c>
      <c r="C62" s="290" t="s">
        <v>14</v>
      </c>
      <c r="D62" s="287"/>
      <c r="E62" s="287"/>
      <c r="F62" s="287"/>
      <c r="G62" s="290"/>
      <c r="H62" s="290"/>
      <c r="I62" s="290"/>
      <c r="J62" s="290"/>
      <c r="K62" s="287"/>
      <c r="L62" s="287"/>
      <c r="M62" s="287"/>
      <c r="N62" s="287"/>
      <c r="O62" s="287"/>
      <c r="P62" s="287"/>
    </row>
    <row r="63" spans="1:16" x14ac:dyDescent="0.2">
      <c r="A63" s="287"/>
      <c r="B63" s="309" t="s">
        <v>17</v>
      </c>
      <c r="C63" s="290" t="s">
        <v>19</v>
      </c>
      <c r="D63" s="287"/>
      <c r="E63" s="287"/>
      <c r="F63" s="287"/>
      <c r="G63" s="290"/>
      <c r="H63" s="290"/>
      <c r="I63" s="290"/>
      <c r="J63" s="290"/>
      <c r="K63" s="287"/>
      <c r="L63" s="287"/>
      <c r="M63" s="287"/>
      <c r="N63" s="287"/>
      <c r="O63" s="287"/>
      <c r="P63" s="287"/>
    </row>
    <row r="64" spans="1:16" x14ac:dyDescent="0.2">
      <c r="A64" s="287"/>
      <c r="B64" s="287"/>
      <c r="C64" s="290"/>
      <c r="D64" s="287"/>
      <c r="E64" s="287"/>
      <c r="F64" s="287"/>
      <c r="G64" s="287"/>
      <c r="H64" s="304"/>
      <c r="I64" s="287"/>
      <c r="J64" s="287"/>
      <c r="K64" s="287"/>
      <c r="L64" s="287"/>
      <c r="M64" s="287"/>
      <c r="N64" s="287"/>
      <c r="O64" s="287"/>
      <c r="P64" s="287"/>
    </row>
    <row r="65" spans="1:16" ht="12.75" customHeight="1" x14ac:dyDescent="0.2">
      <c r="A65" s="287"/>
      <c r="B65" s="287" t="s">
        <v>524</v>
      </c>
      <c r="C65" s="290"/>
      <c r="D65" s="287"/>
      <c r="E65" s="287"/>
      <c r="F65" s="287"/>
      <c r="G65" s="287"/>
      <c r="H65" s="304"/>
      <c r="I65" s="287"/>
      <c r="J65" s="287"/>
      <c r="K65" s="287"/>
      <c r="L65" s="287"/>
      <c r="M65" s="287"/>
      <c r="N65" s="287"/>
      <c r="O65" s="287"/>
      <c r="P65" s="287"/>
    </row>
    <row r="66" spans="1:16" x14ac:dyDescent="0.2">
      <c r="A66" s="287"/>
      <c r="B66" s="287"/>
      <c r="C66" s="290"/>
      <c r="D66" s="287"/>
      <c r="E66" s="287"/>
      <c r="F66" s="287"/>
      <c r="G66" s="287"/>
      <c r="H66" s="304"/>
      <c r="I66" s="287"/>
      <c r="J66" s="287"/>
      <c r="K66" s="287"/>
      <c r="L66" s="287"/>
      <c r="M66" s="287"/>
      <c r="N66" s="287"/>
      <c r="O66" s="287"/>
      <c r="P66" s="287"/>
    </row>
    <row r="67" spans="1:16" x14ac:dyDescent="0.2">
      <c r="A67" s="287"/>
      <c r="B67" s="287"/>
      <c r="C67" s="290"/>
      <c r="D67" s="287"/>
      <c r="E67" s="287"/>
      <c r="F67" s="287"/>
      <c r="G67" s="287"/>
      <c r="H67" s="304"/>
      <c r="I67" s="287"/>
      <c r="J67" s="287"/>
      <c r="K67" s="287"/>
      <c r="L67" s="287"/>
      <c r="M67" s="287"/>
      <c r="N67" s="287"/>
      <c r="O67" s="287"/>
      <c r="P67" s="287"/>
    </row>
    <row r="68" spans="1:16" x14ac:dyDescent="0.2">
      <c r="A68" s="287"/>
      <c r="B68" s="287"/>
      <c r="C68" s="290"/>
      <c r="D68" s="287"/>
      <c r="E68" s="287"/>
      <c r="F68" s="287"/>
      <c r="G68" s="287"/>
      <c r="H68" s="304"/>
      <c r="I68" s="287"/>
      <c r="J68" s="287"/>
      <c r="K68" s="287"/>
      <c r="L68" s="287"/>
      <c r="M68" s="287"/>
      <c r="N68" s="287"/>
      <c r="O68" s="287"/>
      <c r="P68" s="287"/>
    </row>
    <row r="69" spans="1:16" ht="105" customHeight="1" x14ac:dyDescent="0.2">
      <c r="A69" s="287"/>
      <c r="B69" s="287"/>
      <c r="C69" s="290"/>
      <c r="D69" s="287"/>
      <c r="E69" s="287"/>
      <c r="F69" s="287"/>
      <c r="G69" s="287"/>
      <c r="H69" s="304"/>
      <c r="I69" s="287"/>
      <c r="J69" s="287"/>
      <c r="K69" s="287"/>
      <c r="L69" s="287"/>
      <c r="M69" s="287"/>
      <c r="N69" s="287"/>
      <c r="O69" s="287"/>
      <c r="P69" s="287"/>
    </row>
    <row r="70" spans="1:16" ht="48" customHeight="1" x14ac:dyDescent="0.2">
      <c r="A70" s="287"/>
      <c r="B70" s="689" t="s">
        <v>525</v>
      </c>
      <c r="C70" s="689"/>
      <c r="D70" s="689"/>
      <c r="E70" s="689"/>
      <c r="F70" s="689"/>
      <c r="G70" s="689"/>
      <c r="H70" s="689"/>
      <c r="I70" s="689"/>
      <c r="J70" s="689"/>
      <c r="K70" s="689"/>
      <c r="L70" s="689"/>
      <c r="M70" s="689"/>
      <c r="N70" s="689"/>
      <c r="O70" s="689"/>
      <c r="P70" s="689"/>
    </row>
    <row r="71" spans="1:16" x14ac:dyDescent="0.2">
      <c r="A71" s="287"/>
      <c r="B71" s="287" t="s">
        <v>526</v>
      </c>
      <c r="C71" s="290"/>
      <c r="D71" s="287"/>
      <c r="E71" s="287"/>
      <c r="F71" s="287"/>
      <c r="G71" s="287"/>
      <c r="H71" s="304"/>
      <c r="I71" s="287"/>
      <c r="J71" s="287"/>
      <c r="K71" s="287"/>
      <c r="L71" s="287"/>
      <c r="M71" s="287"/>
      <c r="N71" s="287"/>
      <c r="O71" s="287"/>
      <c r="P71" s="287"/>
    </row>
    <row r="72" spans="1:16" x14ac:dyDescent="0.2">
      <c r="A72" s="287"/>
      <c r="B72" s="287" t="s">
        <v>527</v>
      </c>
      <c r="C72" s="290"/>
      <c r="D72" s="287"/>
      <c r="E72" s="287"/>
      <c r="F72" s="287"/>
      <c r="G72" s="287"/>
      <c r="H72" s="304"/>
      <c r="I72" s="287"/>
      <c r="J72" s="287"/>
      <c r="K72" s="287"/>
      <c r="L72" s="287"/>
      <c r="M72" s="287"/>
      <c r="N72" s="287"/>
      <c r="O72" s="287"/>
      <c r="P72" s="287"/>
    </row>
    <row r="73" spans="1:16" x14ac:dyDescent="0.2">
      <c r="A73" s="287"/>
      <c r="B73" s="310" t="s">
        <v>528</v>
      </c>
      <c r="C73" s="290"/>
      <c r="D73" s="287"/>
      <c r="E73" s="287"/>
      <c r="F73" s="287"/>
      <c r="G73" s="287"/>
      <c r="H73" s="304"/>
      <c r="I73" s="287"/>
      <c r="J73" s="287"/>
      <c r="K73" s="287"/>
      <c r="L73" s="287"/>
      <c r="M73" s="287"/>
      <c r="N73" s="287"/>
      <c r="O73" s="287"/>
      <c r="P73" s="287"/>
    </row>
    <row r="74" spans="1:16" x14ac:dyDescent="0.2">
      <c r="A74" s="287"/>
      <c r="B74" s="311" t="s">
        <v>7230</v>
      </c>
      <c r="C74" s="290"/>
      <c r="D74" s="290"/>
      <c r="E74" s="290"/>
      <c r="F74" s="290"/>
      <c r="G74" s="290"/>
      <c r="H74" s="312"/>
      <c r="I74" s="312"/>
      <c r="J74" s="313"/>
      <c r="K74" s="314"/>
      <c r="L74" s="290"/>
      <c r="M74" s="290"/>
      <c r="N74" s="290"/>
      <c r="O74" s="287"/>
      <c r="P74" s="287"/>
    </row>
    <row r="75" spans="1:16" x14ac:dyDescent="0.2">
      <c r="A75" s="287"/>
      <c r="B75" s="287" t="s">
        <v>529</v>
      </c>
      <c r="C75" s="290"/>
      <c r="D75" s="290"/>
      <c r="E75" s="290"/>
      <c r="F75" s="290"/>
      <c r="G75" s="290"/>
      <c r="H75" s="312"/>
      <c r="I75" s="312"/>
      <c r="J75" s="313"/>
      <c r="K75" s="314"/>
      <c r="L75" s="290"/>
      <c r="M75" s="290"/>
      <c r="N75" s="290"/>
      <c r="O75" s="287"/>
      <c r="P75" s="287"/>
    </row>
    <row r="76" spans="1:16" x14ac:dyDescent="0.2">
      <c r="A76" s="287"/>
      <c r="B76" s="310"/>
      <c r="C76" s="290"/>
      <c r="D76" s="290"/>
      <c r="E76" s="290"/>
      <c r="F76" s="290"/>
      <c r="G76" s="290"/>
      <c r="H76" s="312"/>
      <c r="I76" s="312"/>
      <c r="J76" s="313"/>
      <c r="K76" s="314"/>
      <c r="L76" s="290"/>
      <c r="M76" s="290"/>
      <c r="N76" s="290"/>
      <c r="O76" s="287"/>
      <c r="P76" s="287"/>
    </row>
    <row r="77" spans="1:16" x14ac:dyDescent="0.2">
      <c r="A77" s="287"/>
      <c r="B77" s="310" t="s">
        <v>530</v>
      </c>
      <c r="C77" s="290"/>
      <c r="D77" s="290"/>
      <c r="E77" s="290"/>
      <c r="F77" s="290"/>
      <c r="G77" s="290"/>
      <c r="H77" s="312"/>
      <c r="I77" s="312"/>
      <c r="J77" s="313"/>
      <c r="K77" s="314"/>
      <c r="L77" s="290"/>
      <c r="M77" s="290"/>
      <c r="N77" s="290"/>
      <c r="O77" s="287"/>
      <c r="P77" s="287"/>
    </row>
    <row r="78" spans="1:16" x14ac:dyDescent="0.2">
      <c r="A78" s="287"/>
      <c r="B78" s="431" t="s">
        <v>15</v>
      </c>
      <c r="C78" s="690" t="s">
        <v>39</v>
      </c>
      <c r="D78" s="690"/>
      <c r="E78" s="287"/>
      <c r="F78" s="287"/>
      <c r="G78" s="304"/>
      <c r="H78" s="304"/>
      <c r="I78" s="304"/>
      <c r="J78" s="315"/>
      <c r="K78" s="304"/>
      <c r="L78" s="287"/>
      <c r="M78" s="287"/>
      <c r="N78" s="287"/>
      <c r="O78" s="287"/>
      <c r="P78" s="287"/>
    </row>
    <row r="79" spans="1:16" ht="25.5" customHeight="1" x14ac:dyDescent="0.2">
      <c r="A79" s="287"/>
      <c r="B79" s="432" t="s">
        <v>8758</v>
      </c>
      <c r="C79" s="691" t="s">
        <v>531</v>
      </c>
      <c r="D79" s="691"/>
      <c r="E79" s="287"/>
      <c r="F79" s="287"/>
      <c r="G79" s="304"/>
      <c r="H79" s="304"/>
      <c r="I79" s="304"/>
      <c r="J79" s="316"/>
      <c r="K79" s="304"/>
      <c r="L79" s="287"/>
      <c r="M79" s="287"/>
      <c r="N79" s="287"/>
      <c r="O79" s="287"/>
      <c r="P79" s="287"/>
    </row>
    <row r="80" spans="1:16" x14ac:dyDescent="0.2">
      <c r="A80" s="287"/>
      <c r="B80" s="287"/>
      <c r="C80" s="287"/>
      <c r="D80" s="287"/>
      <c r="E80" s="287"/>
      <c r="F80" s="287"/>
      <c r="G80" s="304"/>
      <c r="H80" s="304"/>
      <c r="I80" s="304"/>
      <c r="J80" s="316"/>
      <c r="K80" s="304"/>
      <c r="L80" s="287"/>
      <c r="M80" s="287"/>
      <c r="N80" s="287"/>
      <c r="O80" s="287"/>
      <c r="P80" s="287"/>
    </row>
    <row r="81" spans="1:16" x14ac:dyDescent="0.2">
      <c r="A81" s="287"/>
      <c r="B81" s="287"/>
      <c r="C81" s="287"/>
      <c r="D81" s="287"/>
      <c r="E81" s="287"/>
      <c r="F81" s="287"/>
      <c r="G81" s="287"/>
      <c r="H81" s="287"/>
      <c r="I81" s="287"/>
      <c r="J81" s="287"/>
      <c r="K81" s="287"/>
      <c r="L81" s="287"/>
      <c r="M81" s="287"/>
      <c r="N81" s="287"/>
      <c r="O81" s="287"/>
      <c r="P81" s="287"/>
    </row>
    <row r="82" spans="1:16" x14ac:dyDescent="0.2">
      <c r="A82" s="287"/>
      <c r="B82" s="290" t="s">
        <v>524</v>
      </c>
      <c r="C82" s="287"/>
      <c r="D82" s="287"/>
      <c r="E82" s="287"/>
      <c r="F82" s="287"/>
      <c r="G82" s="287"/>
      <c r="H82" s="287"/>
      <c r="I82" s="287"/>
      <c r="J82" s="287"/>
      <c r="K82" s="287"/>
      <c r="L82" s="287"/>
      <c r="M82" s="287"/>
      <c r="N82" s="287"/>
      <c r="O82" s="287"/>
      <c r="P82" s="287"/>
    </row>
    <row r="83" spans="1:16" x14ac:dyDescent="0.2">
      <c r="A83" s="287"/>
      <c r="B83" s="287"/>
      <c r="C83" s="287"/>
      <c r="D83" s="287"/>
      <c r="E83" s="287"/>
      <c r="F83" s="287"/>
      <c r="G83" s="287"/>
      <c r="H83" s="287"/>
      <c r="I83" s="287"/>
      <c r="J83" s="287"/>
      <c r="K83" s="287"/>
      <c r="L83" s="287"/>
      <c r="M83" s="287"/>
      <c r="N83" s="287"/>
      <c r="O83" s="287"/>
      <c r="P83" s="287"/>
    </row>
    <row r="84" spans="1:16" x14ac:dyDescent="0.2">
      <c r="A84" s="287"/>
      <c r="B84" s="317" t="s">
        <v>15</v>
      </c>
      <c r="C84" s="692" t="s">
        <v>39</v>
      </c>
      <c r="D84" s="693"/>
      <c r="E84" s="694"/>
      <c r="F84" s="287"/>
      <c r="G84" s="287"/>
      <c r="H84" s="287"/>
      <c r="I84" s="287"/>
      <c r="J84" s="287"/>
      <c r="K84" s="287"/>
      <c r="L84" s="287"/>
      <c r="M84" s="287"/>
      <c r="N84" s="287"/>
      <c r="O84" s="287"/>
      <c r="P84" s="287"/>
    </row>
    <row r="85" spans="1:16" x14ac:dyDescent="0.2">
      <c r="A85" s="287"/>
      <c r="B85" s="426" t="s">
        <v>18</v>
      </c>
      <c r="C85" s="679" t="s">
        <v>8759</v>
      </c>
      <c r="D85" s="680"/>
      <c r="E85" s="681"/>
      <c r="F85" s="287"/>
      <c r="G85" s="287"/>
      <c r="H85" s="287"/>
      <c r="I85" s="287"/>
      <c r="J85" s="287"/>
      <c r="K85" s="287"/>
      <c r="L85" s="287"/>
      <c r="M85" s="287"/>
      <c r="N85" s="287"/>
      <c r="O85" s="287"/>
      <c r="P85" s="287"/>
    </row>
    <row r="86" spans="1:16" x14ac:dyDescent="0.2">
      <c r="A86" s="287"/>
      <c r="B86" s="426" t="s">
        <v>21</v>
      </c>
      <c r="C86" s="679" t="s">
        <v>8760</v>
      </c>
      <c r="D86" s="685"/>
      <c r="E86" s="686"/>
      <c r="F86" s="287"/>
      <c r="G86" s="287"/>
      <c r="H86" s="287"/>
      <c r="I86" s="287"/>
      <c r="J86" s="287"/>
      <c r="K86" s="287"/>
      <c r="L86" s="287"/>
      <c r="M86" s="287"/>
      <c r="N86" s="287"/>
      <c r="O86" s="287"/>
      <c r="P86" s="287"/>
    </row>
    <row r="87" spans="1:16" x14ac:dyDescent="0.2">
      <c r="A87" s="287"/>
      <c r="B87" s="426" t="s">
        <v>8758</v>
      </c>
      <c r="C87" s="682" t="s">
        <v>7231</v>
      </c>
      <c r="D87" s="683"/>
      <c r="E87" s="684"/>
      <c r="F87" s="287"/>
      <c r="G87" s="287"/>
      <c r="H87" s="287"/>
      <c r="I87" s="287"/>
      <c r="J87" s="287"/>
      <c r="K87" s="287"/>
      <c r="L87" s="287"/>
      <c r="M87" s="287"/>
      <c r="N87" s="287"/>
      <c r="O87" s="287"/>
      <c r="P87" s="287"/>
    </row>
    <row r="88" spans="1:16" x14ac:dyDescent="0.2">
      <c r="A88" s="287"/>
      <c r="B88" s="427" t="s">
        <v>23</v>
      </c>
      <c r="C88" s="682" t="s">
        <v>7232</v>
      </c>
      <c r="D88" s="683"/>
      <c r="E88" s="684"/>
      <c r="F88" s="287"/>
      <c r="G88" s="287"/>
      <c r="H88" s="287"/>
      <c r="I88" s="287"/>
      <c r="J88" s="287"/>
      <c r="K88" s="287"/>
      <c r="L88" s="287"/>
      <c r="M88" s="287"/>
      <c r="N88" s="287"/>
      <c r="O88" s="287"/>
      <c r="P88" s="287"/>
    </row>
    <row r="89" spans="1:16" x14ac:dyDescent="0.2">
      <c r="A89" s="287"/>
      <c r="B89" s="287"/>
      <c r="C89" s="287"/>
      <c r="D89" s="287"/>
      <c r="E89" s="287"/>
      <c r="F89" s="287"/>
      <c r="G89" s="287"/>
      <c r="H89" s="287"/>
      <c r="I89" s="287"/>
      <c r="J89" s="287"/>
      <c r="K89" s="287"/>
      <c r="L89" s="287"/>
      <c r="M89" s="287"/>
      <c r="N89" s="287"/>
      <c r="O89" s="287"/>
      <c r="P89" s="287"/>
    </row>
    <row r="90" spans="1:16" x14ac:dyDescent="0.2">
      <c r="A90" s="287"/>
      <c r="B90" s="287"/>
      <c r="C90" s="287"/>
      <c r="D90" s="287"/>
      <c r="E90" s="287"/>
      <c r="F90" s="287"/>
      <c r="G90" s="287"/>
      <c r="H90" s="287"/>
      <c r="I90" s="287"/>
      <c r="J90" s="287"/>
      <c r="K90" s="287"/>
      <c r="L90" s="287"/>
      <c r="M90" s="287"/>
      <c r="N90" s="287"/>
      <c r="O90" s="287"/>
      <c r="P90" s="287"/>
    </row>
    <row r="91" spans="1:16" x14ac:dyDescent="0.2">
      <c r="A91" s="287"/>
      <c r="B91" s="318" t="s">
        <v>8761</v>
      </c>
      <c r="C91" s="287"/>
      <c r="D91" s="287"/>
      <c r="E91" s="287"/>
      <c r="F91" s="287"/>
      <c r="G91" s="304"/>
      <c r="H91" s="287"/>
      <c r="I91" s="304"/>
      <c r="J91" s="287"/>
      <c r="K91" s="287"/>
      <c r="L91" s="287"/>
      <c r="M91" s="287"/>
      <c r="N91" s="287"/>
      <c r="O91" s="287"/>
      <c r="P91" s="287"/>
    </row>
    <row r="92" spans="1:16" ht="48.75" customHeight="1" x14ac:dyDescent="0.2">
      <c r="A92" s="287"/>
      <c r="B92" s="678" t="s">
        <v>8772</v>
      </c>
      <c r="C92" s="678"/>
      <c r="D92" s="678"/>
      <c r="E92" s="678"/>
      <c r="F92" s="678"/>
      <c r="G92" s="678"/>
      <c r="H92" s="678"/>
      <c r="I92" s="678"/>
      <c r="J92" s="678"/>
      <c r="K92" s="304"/>
      <c r="L92" s="287"/>
      <c r="M92" s="287"/>
      <c r="N92" s="287"/>
      <c r="O92" s="287"/>
      <c r="P92" s="287"/>
    </row>
    <row r="93" spans="1:16" x14ac:dyDescent="0.2">
      <c r="A93" s="287"/>
      <c r="B93" s="287"/>
      <c r="C93" s="287"/>
      <c r="D93" s="287"/>
      <c r="E93" s="287"/>
      <c r="F93" s="287"/>
      <c r="G93" s="287"/>
      <c r="H93" s="287"/>
      <c r="I93" s="287"/>
      <c r="J93" s="287"/>
      <c r="K93" s="287"/>
      <c r="L93" s="287"/>
      <c r="M93" s="287"/>
      <c r="N93" s="287"/>
      <c r="O93" s="287"/>
      <c r="P93" s="287"/>
    </row>
    <row r="94" spans="1:16" x14ac:dyDescent="0.2">
      <c r="A94" s="287"/>
      <c r="B94" s="687" t="s">
        <v>8771</v>
      </c>
      <c r="C94" s="687"/>
      <c r="D94" s="687"/>
      <c r="E94" s="687"/>
      <c r="F94" s="687"/>
      <c r="G94" s="287"/>
      <c r="H94" s="287"/>
      <c r="I94" s="287"/>
      <c r="J94" s="287"/>
      <c r="K94" s="287"/>
      <c r="L94" s="287"/>
      <c r="M94" s="287"/>
      <c r="N94" s="287"/>
      <c r="O94" s="287"/>
      <c r="P94" s="287"/>
    </row>
    <row r="95" spans="1:16" ht="30.75" customHeight="1" x14ac:dyDescent="0.2">
      <c r="A95" s="287"/>
      <c r="B95" s="673" t="s">
        <v>532</v>
      </c>
      <c r="C95" s="673"/>
      <c r="D95" s="673"/>
      <c r="E95" s="673"/>
      <c r="F95" s="673"/>
      <c r="G95" s="673"/>
      <c r="H95" s="673"/>
      <c r="I95" s="673"/>
      <c r="J95" s="673"/>
      <c r="K95" s="304"/>
      <c r="L95" s="287"/>
      <c r="M95" s="287"/>
      <c r="N95" s="287"/>
      <c r="O95" s="287"/>
      <c r="P95" s="287"/>
    </row>
    <row r="96" spans="1:16" ht="93.75" customHeight="1" x14ac:dyDescent="0.2">
      <c r="A96" s="287"/>
      <c r="B96" s="674" t="s">
        <v>8773</v>
      </c>
      <c r="C96" s="675"/>
      <c r="D96" s="675"/>
      <c r="E96" s="675"/>
      <c r="F96" s="675"/>
      <c r="G96" s="675"/>
      <c r="H96" s="675"/>
      <c r="I96" s="675"/>
      <c r="J96" s="676"/>
      <c r="K96" s="287"/>
      <c r="L96" s="287"/>
      <c r="M96" s="287"/>
      <c r="N96" s="287"/>
      <c r="O96" s="287"/>
      <c r="P96" s="287"/>
    </row>
    <row r="97" spans="1:16" x14ac:dyDescent="0.2">
      <c r="A97" s="287"/>
      <c r="B97" s="319"/>
      <c r="C97" s="319"/>
      <c r="D97" s="319"/>
      <c r="E97" s="319"/>
      <c r="F97" s="319"/>
      <c r="G97" s="319"/>
      <c r="H97" s="319"/>
      <c r="I97" s="319"/>
      <c r="J97" s="319"/>
      <c r="K97" s="287"/>
      <c r="L97" s="287"/>
      <c r="M97" s="287"/>
      <c r="N97" s="287"/>
      <c r="O97" s="287"/>
      <c r="P97" s="287"/>
    </row>
    <row r="98" spans="1:16" x14ac:dyDescent="0.2">
      <c r="A98" s="287"/>
      <c r="B98" s="320" t="s">
        <v>8762</v>
      </c>
      <c r="C98" s="287"/>
      <c r="D98" s="287"/>
      <c r="E98" s="287"/>
      <c r="F98" s="287"/>
      <c r="G98" s="287"/>
      <c r="H98" s="287"/>
      <c r="I98" s="287"/>
      <c r="J98" s="287"/>
      <c r="K98" s="287"/>
      <c r="L98" s="287"/>
      <c r="M98" s="287"/>
      <c r="N98" s="287"/>
      <c r="O98" s="287"/>
      <c r="P98" s="287"/>
    </row>
    <row r="99" spans="1:16" ht="47.25" customHeight="1" x14ac:dyDescent="0.2">
      <c r="A99" s="287"/>
      <c r="B99" s="677" t="s">
        <v>8763</v>
      </c>
      <c r="C99" s="677"/>
      <c r="D99" s="677"/>
      <c r="E99" s="677"/>
      <c r="F99" s="677"/>
      <c r="G99" s="677"/>
      <c r="H99" s="677"/>
      <c r="I99" s="677"/>
      <c r="J99" s="677"/>
      <c r="K99" s="287"/>
      <c r="L99" s="287"/>
      <c r="M99" s="287"/>
      <c r="N99" s="287"/>
      <c r="O99" s="287"/>
      <c r="P99" s="287"/>
    </row>
    <row r="100" spans="1:16" x14ac:dyDescent="0.2">
      <c r="A100" s="287"/>
      <c r="B100" s="321"/>
      <c r="C100" s="321"/>
      <c r="D100" s="321"/>
      <c r="E100" s="321"/>
      <c r="F100" s="321"/>
      <c r="G100" s="321"/>
      <c r="H100" s="321"/>
      <c r="I100" s="321"/>
      <c r="J100" s="321"/>
      <c r="K100" s="287"/>
      <c r="L100" s="287"/>
      <c r="M100" s="287"/>
      <c r="N100" s="287"/>
      <c r="O100" s="287"/>
      <c r="P100" s="287"/>
    </row>
    <row r="101" spans="1:16" x14ac:dyDescent="0.2">
      <c r="A101" s="287"/>
      <c r="B101" s="287"/>
      <c r="C101" s="287"/>
      <c r="D101" s="287"/>
      <c r="E101" s="287"/>
      <c r="F101" s="287"/>
      <c r="G101" s="287"/>
      <c r="H101" s="287"/>
      <c r="I101" s="287"/>
      <c r="J101" s="287"/>
      <c r="K101" s="287"/>
      <c r="L101" s="287"/>
      <c r="M101" s="287"/>
      <c r="N101" s="287"/>
      <c r="O101" s="287"/>
      <c r="P101" s="287"/>
    </row>
    <row r="102" spans="1:16" ht="34.5" customHeight="1" x14ac:dyDescent="0.2">
      <c r="A102" s="287"/>
      <c r="B102" s="678" t="s">
        <v>533</v>
      </c>
      <c r="C102" s="678"/>
      <c r="D102" s="678"/>
      <c r="E102" s="678"/>
      <c r="F102" s="678"/>
      <c r="G102" s="678"/>
      <c r="H102" s="678"/>
      <c r="I102" s="678"/>
      <c r="J102" s="678"/>
      <c r="K102" s="287"/>
      <c r="L102" s="287"/>
      <c r="M102" s="287"/>
      <c r="N102" s="287"/>
      <c r="O102" s="287"/>
      <c r="P102" s="287"/>
    </row>
    <row r="103" spans="1:16" x14ac:dyDescent="0.2">
      <c r="A103" s="287"/>
      <c r="B103" s="287"/>
      <c r="C103" s="287"/>
      <c r="D103" s="287"/>
      <c r="E103" s="287"/>
      <c r="F103" s="287"/>
      <c r="G103" s="287"/>
      <c r="H103" s="287"/>
      <c r="I103" s="287"/>
      <c r="J103" s="287"/>
      <c r="K103" s="287"/>
      <c r="L103" s="287"/>
      <c r="M103" s="287"/>
      <c r="N103" s="287"/>
      <c r="O103" s="287"/>
      <c r="P103" s="287"/>
    </row>
    <row r="104" spans="1:16" x14ac:dyDescent="0.2">
      <c r="A104" s="287"/>
      <c r="B104" s="287"/>
      <c r="C104" s="287"/>
      <c r="D104" s="287"/>
      <c r="E104" s="287"/>
      <c r="F104" s="287"/>
      <c r="G104" s="287"/>
      <c r="H104" s="287"/>
      <c r="I104" s="287"/>
      <c r="J104" s="287"/>
      <c r="K104" s="287"/>
      <c r="L104" s="287"/>
      <c r="M104" s="287"/>
      <c r="N104" s="287"/>
      <c r="O104" s="287"/>
      <c r="P104" s="287"/>
    </row>
    <row r="105" spans="1:16" ht="15.75" x14ac:dyDescent="0.25">
      <c r="A105" s="287"/>
      <c r="B105" s="639" t="s">
        <v>7233</v>
      </c>
      <c r="C105" s="639"/>
      <c r="D105" s="639"/>
      <c r="E105" s="639"/>
      <c r="F105" s="639"/>
      <c r="G105" s="639"/>
      <c r="H105" s="639"/>
      <c r="I105" s="287"/>
      <c r="J105" s="287"/>
      <c r="K105" s="287"/>
      <c r="L105" s="287"/>
      <c r="M105" s="287"/>
      <c r="N105" s="287"/>
      <c r="O105" s="287"/>
      <c r="P105" s="287"/>
    </row>
    <row r="106" spans="1:16" x14ac:dyDescent="0.2">
      <c r="A106" s="287"/>
      <c r="B106" s="287"/>
      <c r="C106" s="287"/>
      <c r="D106" s="287"/>
      <c r="E106" s="287"/>
      <c r="F106" s="287"/>
      <c r="G106" s="287"/>
      <c r="H106" s="287"/>
      <c r="I106" s="287"/>
      <c r="J106" s="287"/>
      <c r="K106" s="287"/>
      <c r="L106" s="287"/>
      <c r="M106" s="287"/>
      <c r="N106" s="287"/>
      <c r="O106" s="287"/>
      <c r="P106" s="287"/>
    </row>
    <row r="107" spans="1:16" x14ac:dyDescent="0.2">
      <c r="A107" s="287"/>
      <c r="B107" s="671" t="s">
        <v>521</v>
      </c>
      <c r="C107" s="671"/>
      <c r="D107" s="671"/>
      <c r="E107" s="671"/>
      <c r="F107" s="671"/>
      <c r="G107" s="671"/>
      <c r="H107" s="671"/>
      <c r="I107" s="671"/>
      <c r="J107" s="671"/>
      <c r="K107" s="287"/>
      <c r="L107" s="287"/>
      <c r="M107" s="287"/>
      <c r="N107" s="287"/>
      <c r="O107" s="287"/>
      <c r="P107" s="287"/>
    </row>
    <row r="108" spans="1:16" x14ac:dyDescent="0.2">
      <c r="A108" s="287"/>
      <c r="B108" s="671" t="s">
        <v>522</v>
      </c>
      <c r="C108" s="671"/>
      <c r="D108" s="671"/>
      <c r="E108" s="671"/>
      <c r="F108" s="671"/>
      <c r="G108" s="671"/>
      <c r="H108" s="671"/>
      <c r="I108" s="671"/>
      <c r="J108" s="671"/>
      <c r="K108" s="671"/>
      <c r="L108" s="287"/>
      <c r="M108" s="287"/>
      <c r="N108" s="287"/>
      <c r="O108" s="287"/>
      <c r="P108" s="287"/>
    </row>
    <row r="109" spans="1:16" x14ac:dyDescent="0.2">
      <c r="A109" s="287"/>
      <c r="B109" s="287"/>
      <c r="C109" s="287"/>
      <c r="D109" s="287"/>
      <c r="E109" s="287"/>
      <c r="F109" s="287"/>
      <c r="G109" s="287"/>
      <c r="H109" s="287"/>
      <c r="I109" s="287"/>
      <c r="J109" s="287"/>
      <c r="K109" s="287"/>
      <c r="L109" s="287"/>
      <c r="M109" s="287"/>
      <c r="N109" s="287"/>
      <c r="O109" s="287"/>
      <c r="P109" s="287"/>
    </row>
    <row r="110" spans="1:16" x14ac:dyDescent="0.2">
      <c r="A110" s="287"/>
      <c r="B110" s="287"/>
      <c r="C110" s="287"/>
      <c r="D110" s="287"/>
      <c r="E110" s="287"/>
      <c r="F110" s="287"/>
      <c r="G110" s="287"/>
      <c r="H110" s="287"/>
      <c r="I110" s="287"/>
      <c r="J110" s="287"/>
      <c r="K110" s="287"/>
      <c r="L110" s="287"/>
      <c r="M110" s="287"/>
      <c r="N110" s="287"/>
      <c r="O110" s="287"/>
      <c r="P110" s="287"/>
    </row>
    <row r="111" spans="1:16" x14ac:dyDescent="0.2">
      <c r="A111" s="287"/>
      <c r="B111" s="287"/>
      <c r="C111" s="287"/>
      <c r="D111" s="287"/>
      <c r="E111" s="287"/>
      <c r="F111" s="287"/>
      <c r="G111" s="287"/>
      <c r="H111" s="287"/>
      <c r="I111" s="287"/>
      <c r="J111" s="287"/>
      <c r="K111" s="287"/>
      <c r="L111" s="287"/>
      <c r="M111" s="287"/>
      <c r="N111" s="287"/>
      <c r="O111" s="287"/>
      <c r="P111" s="287"/>
    </row>
    <row r="112" spans="1:16" s="323" customFormat="1" ht="33.75" customHeight="1" x14ac:dyDescent="0.25">
      <c r="A112" s="322"/>
      <c r="B112" s="663" t="s">
        <v>7234</v>
      </c>
      <c r="C112" s="663"/>
      <c r="D112" s="663"/>
      <c r="E112" s="663"/>
      <c r="F112" s="663"/>
      <c r="G112" s="663"/>
      <c r="H112" s="663"/>
      <c r="I112" s="663"/>
      <c r="J112" s="663"/>
      <c r="K112" s="663"/>
      <c r="L112" s="663"/>
      <c r="M112" s="663"/>
      <c r="N112" s="322"/>
      <c r="O112" s="322"/>
      <c r="P112" s="322"/>
    </row>
    <row r="113" spans="1:16" s="323" customFormat="1" x14ac:dyDescent="0.2">
      <c r="A113" s="322"/>
      <c r="B113" s="322"/>
      <c r="C113" s="322"/>
      <c r="D113" s="322"/>
      <c r="E113" s="322"/>
      <c r="F113" s="322"/>
      <c r="G113" s="322"/>
      <c r="H113" s="322"/>
      <c r="I113" s="322"/>
      <c r="J113" s="322"/>
      <c r="K113" s="322"/>
      <c r="L113" s="322"/>
      <c r="M113" s="322"/>
      <c r="N113" s="322"/>
      <c r="O113" s="322"/>
      <c r="P113" s="322"/>
    </row>
    <row r="114" spans="1:16" s="323" customFormat="1" ht="29.25" customHeight="1" x14ac:dyDescent="0.2">
      <c r="A114" s="322"/>
      <c r="B114" s="670" t="s">
        <v>712</v>
      </c>
      <c r="C114" s="670"/>
      <c r="D114" s="670"/>
      <c r="E114" s="670"/>
      <c r="F114" s="670"/>
      <c r="G114" s="670"/>
      <c r="H114" s="670"/>
      <c r="I114" s="670"/>
      <c r="J114" s="670"/>
      <c r="K114" s="670"/>
      <c r="L114" s="322"/>
      <c r="M114" s="322"/>
      <c r="N114" s="322"/>
      <c r="O114" s="322"/>
      <c r="P114" s="322"/>
    </row>
    <row r="115" spans="1:16" s="323" customFormat="1" x14ac:dyDescent="0.2">
      <c r="A115" s="322"/>
      <c r="B115" s="324" t="s">
        <v>534</v>
      </c>
      <c r="C115" s="325"/>
      <c r="D115" s="325"/>
      <c r="E115" s="325"/>
      <c r="F115" s="325"/>
      <c r="G115" s="325"/>
      <c r="H115" s="322"/>
      <c r="I115" s="322"/>
      <c r="J115" s="322"/>
      <c r="K115" s="322"/>
      <c r="L115" s="322"/>
      <c r="M115" s="322"/>
      <c r="N115" s="322"/>
      <c r="O115" s="322"/>
      <c r="P115" s="322"/>
    </row>
    <row r="116" spans="1:16" s="323" customFormat="1" x14ac:dyDescent="0.2">
      <c r="A116" s="322"/>
      <c r="B116" s="326" t="s">
        <v>535</v>
      </c>
      <c r="C116" s="325"/>
      <c r="D116" s="325"/>
      <c r="E116" s="325"/>
      <c r="F116" s="325"/>
      <c r="G116" s="325"/>
      <c r="H116" s="322"/>
      <c r="I116" s="322"/>
      <c r="J116" s="322"/>
      <c r="K116" s="322"/>
      <c r="L116" s="322"/>
      <c r="M116" s="322"/>
      <c r="N116" s="322"/>
      <c r="O116" s="322"/>
      <c r="P116" s="322"/>
    </row>
    <row r="117" spans="1:16" s="323" customFormat="1" x14ac:dyDescent="0.2">
      <c r="A117" s="322"/>
      <c r="B117" s="326" t="s">
        <v>536</v>
      </c>
      <c r="C117" s="325"/>
      <c r="D117" s="325"/>
      <c r="E117" s="325"/>
      <c r="F117" s="325"/>
      <c r="G117" s="325"/>
      <c r="H117" s="322"/>
      <c r="I117" s="322"/>
      <c r="J117" s="322"/>
      <c r="K117" s="322"/>
      <c r="L117" s="322"/>
      <c r="M117" s="322"/>
      <c r="N117" s="322"/>
      <c r="O117" s="322"/>
      <c r="P117" s="322"/>
    </row>
    <row r="118" spans="1:16" s="323" customFormat="1" x14ac:dyDescent="0.2">
      <c r="A118" s="322"/>
      <c r="B118" s="326" t="s">
        <v>537</v>
      </c>
      <c r="C118" s="325"/>
      <c r="D118" s="325"/>
      <c r="E118" s="325"/>
      <c r="F118" s="325"/>
      <c r="G118" s="325"/>
      <c r="H118" s="322"/>
      <c r="I118" s="322"/>
      <c r="J118" s="322"/>
      <c r="K118" s="322"/>
      <c r="L118" s="322"/>
      <c r="M118" s="322"/>
      <c r="N118" s="322"/>
      <c r="O118" s="322"/>
      <c r="P118" s="322"/>
    </row>
    <row r="119" spans="1:16" s="323" customFormat="1" x14ac:dyDescent="0.2">
      <c r="A119" s="322"/>
      <c r="B119" s="326" t="s">
        <v>538</v>
      </c>
      <c r="C119" s="325"/>
      <c r="D119" s="325"/>
      <c r="E119" s="325"/>
      <c r="F119" s="325"/>
      <c r="G119" s="325"/>
      <c r="H119" s="322"/>
      <c r="I119" s="322"/>
      <c r="J119" s="322"/>
      <c r="K119" s="322"/>
      <c r="L119" s="322"/>
      <c r="M119" s="322"/>
      <c r="N119" s="322"/>
      <c r="O119" s="322"/>
      <c r="P119" s="322"/>
    </row>
    <row r="120" spans="1:16" s="323" customFormat="1" x14ac:dyDescent="0.2">
      <c r="A120" s="322"/>
      <c r="B120" s="672" t="s">
        <v>539</v>
      </c>
      <c r="C120" s="672"/>
      <c r="D120" s="672"/>
      <c r="E120" s="322"/>
      <c r="F120" s="322"/>
      <c r="G120" s="322"/>
      <c r="H120" s="322"/>
      <c r="I120" s="322"/>
      <c r="J120" s="322"/>
      <c r="K120" s="322"/>
      <c r="L120" s="322"/>
      <c r="M120" s="322"/>
      <c r="N120" s="322"/>
      <c r="O120" s="322"/>
      <c r="P120" s="322"/>
    </row>
    <row r="121" spans="1:16" s="323" customFormat="1" x14ac:dyDescent="0.2">
      <c r="A121" s="322"/>
      <c r="B121" s="327"/>
      <c r="C121" s="322"/>
      <c r="D121" s="322"/>
      <c r="E121" s="322"/>
      <c r="F121" s="322"/>
      <c r="G121" s="322"/>
      <c r="H121" s="322"/>
      <c r="I121" s="322"/>
      <c r="J121" s="322"/>
      <c r="K121" s="322"/>
      <c r="L121" s="322"/>
      <c r="M121" s="322"/>
      <c r="N121" s="322"/>
      <c r="O121" s="322"/>
      <c r="P121" s="322"/>
    </row>
    <row r="122" spans="1:16" s="323" customFormat="1" x14ac:dyDescent="0.2">
      <c r="A122" s="322"/>
      <c r="B122" s="328" t="s">
        <v>540</v>
      </c>
      <c r="C122" s="322"/>
      <c r="D122" s="322"/>
      <c r="E122" s="322"/>
      <c r="F122" s="322"/>
      <c r="G122" s="322"/>
      <c r="H122" s="322"/>
      <c r="I122" s="322"/>
      <c r="J122" s="322"/>
      <c r="K122" s="322"/>
      <c r="L122" s="322"/>
      <c r="M122" s="322"/>
      <c r="N122" s="322"/>
      <c r="O122" s="322"/>
      <c r="P122" s="322"/>
    </row>
    <row r="123" spans="1:16" s="323" customFormat="1" ht="46.5" customHeight="1" x14ac:dyDescent="0.2">
      <c r="A123" s="322"/>
      <c r="B123" s="666" t="s">
        <v>541</v>
      </c>
      <c r="C123" s="667"/>
      <c r="D123" s="667"/>
      <c r="E123" s="667"/>
      <c r="F123" s="667"/>
      <c r="G123" s="667"/>
      <c r="H123" s="667"/>
      <c r="I123" s="667"/>
      <c r="J123" s="668"/>
      <c r="K123" s="322"/>
      <c r="L123" s="322"/>
      <c r="M123" s="322"/>
      <c r="N123" s="322"/>
      <c r="O123" s="322"/>
      <c r="P123" s="322"/>
    </row>
    <row r="124" spans="1:16" s="323" customFormat="1" x14ac:dyDescent="0.2">
      <c r="A124" s="322"/>
      <c r="B124" s="329"/>
      <c r="C124" s="329"/>
      <c r="D124" s="329"/>
      <c r="E124" s="329"/>
      <c r="F124" s="329"/>
      <c r="G124" s="329"/>
      <c r="H124" s="329"/>
      <c r="I124" s="329"/>
      <c r="J124" s="329"/>
      <c r="K124" s="322"/>
      <c r="L124" s="322"/>
      <c r="M124" s="322"/>
      <c r="N124" s="322"/>
      <c r="O124" s="322"/>
      <c r="P124" s="322"/>
    </row>
    <row r="125" spans="1:16" s="323" customFormat="1" x14ac:dyDescent="0.2">
      <c r="A125" s="322"/>
      <c r="B125" s="328" t="s">
        <v>542</v>
      </c>
      <c r="C125" s="322"/>
      <c r="D125" s="322"/>
      <c r="E125" s="322"/>
      <c r="F125" s="322"/>
      <c r="G125" s="322"/>
      <c r="H125" s="322"/>
      <c r="I125" s="322"/>
      <c r="J125" s="322"/>
      <c r="K125" s="322"/>
      <c r="L125" s="322"/>
      <c r="M125" s="322"/>
      <c r="N125" s="322"/>
      <c r="O125" s="322"/>
      <c r="P125" s="322"/>
    </row>
    <row r="126" spans="1:16" s="323" customFormat="1" ht="95.25" customHeight="1" x14ac:dyDescent="0.2">
      <c r="A126" s="322"/>
      <c r="B126" s="666" t="s">
        <v>543</v>
      </c>
      <c r="C126" s="667"/>
      <c r="D126" s="667"/>
      <c r="E126" s="667"/>
      <c r="F126" s="667"/>
      <c r="G126" s="667"/>
      <c r="H126" s="667"/>
      <c r="I126" s="667"/>
      <c r="J126" s="668"/>
      <c r="K126" s="322"/>
      <c r="L126" s="322"/>
      <c r="M126" s="322"/>
      <c r="N126" s="322"/>
      <c r="O126" s="322"/>
      <c r="P126" s="322"/>
    </row>
    <row r="127" spans="1:16" s="323" customFormat="1" x14ac:dyDescent="0.2">
      <c r="A127" s="322"/>
      <c r="B127" s="322"/>
      <c r="C127" s="322"/>
      <c r="D127" s="322"/>
      <c r="E127" s="322"/>
      <c r="F127" s="322"/>
      <c r="G127" s="322"/>
      <c r="H127" s="322"/>
      <c r="I127" s="322"/>
      <c r="J127" s="322"/>
      <c r="K127" s="322"/>
      <c r="L127" s="322"/>
      <c r="M127" s="322"/>
      <c r="N127" s="322"/>
      <c r="O127" s="322"/>
      <c r="P127" s="322"/>
    </row>
    <row r="128" spans="1:16" s="323" customFormat="1" x14ac:dyDescent="0.2">
      <c r="A128" s="322"/>
      <c r="B128" s="322" t="s">
        <v>544</v>
      </c>
      <c r="C128" s="322"/>
      <c r="D128" s="322"/>
      <c r="E128" s="322"/>
      <c r="F128" s="322"/>
      <c r="G128" s="322"/>
      <c r="H128" s="322"/>
      <c r="I128" s="322"/>
      <c r="J128" s="322"/>
      <c r="K128" s="322"/>
      <c r="L128" s="322"/>
      <c r="M128" s="322"/>
      <c r="N128" s="322"/>
      <c r="O128" s="322"/>
      <c r="P128" s="322"/>
    </row>
    <row r="129" spans="1:16" s="323" customFormat="1" ht="63" customHeight="1" x14ac:dyDescent="0.2">
      <c r="A129" s="322"/>
      <c r="B129" s="641" t="s">
        <v>545</v>
      </c>
      <c r="C129" s="642"/>
      <c r="D129" s="642"/>
      <c r="E129" s="642"/>
      <c r="F129" s="642"/>
      <c r="G129" s="642"/>
      <c r="H129" s="642"/>
      <c r="I129" s="642"/>
      <c r="J129" s="643"/>
      <c r="K129" s="322"/>
      <c r="L129" s="322"/>
      <c r="M129" s="322"/>
      <c r="N129" s="322"/>
      <c r="O129" s="322"/>
      <c r="P129" s="322"/>
    </row>
    <row r="130" spans="1:16" s="323" customFormat="1" ht="12" customHeight="1" x14ac:dyDescent="0.2">
      <c r="A130" s="322"/>
      <c r="B130" s="330"/>
      <c r="C130" s="330"/>
      <c r="D130" s="330"/>
      <c r="E130" s="330"/>
      <c r="F130" s="330"/>
      <c r="G130" s="330"/>
      <c r="H130" s="330"/>
      <c r="I130" s="330"/>
      <c r="J130" s="330"/>
      <c r="K130" s="322"/>
      <c r="L130" s="322"/>
      <c r="M130" s="322"/>
      <c r="N130" s="322"/>
      <c r="O130" s="322"/>
      <c r="P130" s="322"/>
    </row>
    <row r="131" spans="1:16" s="323" customFormat="1" x14ac:dyDescent="0.2">
      <c r="A131" s="322"/>
      <c r="B131" s="322" t="s">
        <v>546</v>
      </c>
      <c r="C131" s="322"/>
      <c r="D131" s="322"/>
      <c r="E131" s="322"/>
      <c r="F131" s="322"/>
      <c r="G131" s="322"/>
      <c r="H131" s="322"/>
      <c r="I131" s="322"/>
      <c r="J131" s="322"/>
      <c r="K131" s="322"/>
      <c r="L131" s="322"/>
      <c r="M131" s="322"/>
      <c r="N131" s="322"/>
      <c r="O131" s="322"/>
      <c r="P131" s="322"/>
    </row>
    <row r="132" spans="1:16" s="323" customFormat="1" ht="49.5" customHeight="1" x14ac:dyDescent="0.2">
      <c r="A132" s="322"/>
      <c r="B132" s="644" t="s">
        <v>547</v>
      </c>
      <c r="C132" s="645"/>
      <c r="D132" s="645"/>
      <c r="E132" s="645"/>
      <c r="F132" s="645"/>
      <c r="G132" s="645"/>
      <c r="H132" s="645"/>
      <c r="I132" s="645"/>
      <c r="J132" s="646"/>
      <c r="K132" s="322"/>
      <c r="L132" s="322"/>
      <c r="M132" s="322"/>
      <c r="N132" s="322"/>
      <c r="O132" s="322"/>
      <c r="P132" s="322"/>
    </row>
    <row r="133" spans="1:16" s="323" customFormat="1" ht="15" customHeight="1" x14ac:dyDescent="0.2">
      <c r="A133" s="322"/>
      <c r="B133" s="331"/>
      <c r="C133" s="332"/>
      <c r="D133" s="332"/>
      <c r="E133" s="332"/>
      <c r="F133" s="332"/>
      <c r="G133" s="332"/>
      <c r="H133" s="332"/>
      <c r="I133" s="332"/>
      <c r="J133" s="332"/>
      <c r="K133" s="322"/>
      <c r="L133" s="322"/>
      <c r="M133" s="322"/>
      <c r="N133" s="322"/>
      <c r="O133" s="322"/>
      <c r="P133" s="322"/>
    </row>
    <row r="134" spans="1:16" s="323" customFormat="1" x14ac:dyDescent="0.2">
      <c r="A134" s="322"/>
      <c r="B134" s="322" t="s">
        <v>548</v>
      </c>
      <c r="C134" s="322"/>
      <c r="D134" s="322"/>
      <c r="E134" s="322"/>
      <c r="F134" s="322"/>
      <c r="G134" s="322"/>
      <c r="H134" s="322"/>
      <c r="I134" s="322"/>
      <c r="J134" s="322"/>
      <c r="K134" s="322"/>
      <c r="L134" s="322"/>
      <c r="M134" s="322"/>
      <c r="N134" s="322"/>
      <c r="O134" s="322"/>
      <c r="P134" s="322"/>
    </row>
    <row r="135" spans="1:16" s="323" customFormat="1" ht="62.25" customHeight="1" x14ac:dyDescent="0.2">
      <c r="A135" s="322"/>
      <c r="B135" s="647" t="s">
        <v>549</v>
      </c>
      <c r="C135" s="648"/>
      <c r="D135" s="648"/>
      <c r="E135" s="648"/>
      <c r="F135" s="648"/>
      <c r="G135" s="648"/>
      <c r="H135" s="648"/>
      <c r="I135" s="648"/>
      <c r="J135" s="649"/>
      <c r="K135" s="322"/>
      <c r="L135" s="322"/>
      <c r="M135" s="322"/>
      <c r="N135" s="322"/>
      <c r="O135" s="322"/>
      <c r="P135" s="322"/>
    </row>
    <row r="136" spans="1:16" s="323" customFormat="1" ht="13.5" customHeight="1" x14ac:dyDescent="0.2">
      <c r="A136" s="322"/>
      <c r="B136" s="331"/>
      <c r="C136" s="332"/>
      <c r="D136" s="332"/>
      <c r="E136" s="332"/>
      <c r="F136" s="332"/>
      <c r="G136" s="332"/>
      <c r="H136" s="332"/>
      <c r="I136" s="332"/>
      <c r="J136" s="332"/>
      <c r="K136" s="322"/>
      <c r="L136" s="322"/>
      <c r="M136" s="322"/>
      <c r="N136" s="322"/>
      <c r="O136" s="322"/>
      <c r="P136" s="333"/>
    </row>
    <row r="137" spans="1:16" s="323" customFormat="1" ht="12" customHeight="1" x14ac:dyDescent="0.2">
      <c r="A137" s="322"/>
      <c r="B137" s="334" t="s">
        <v>35</v>
      </c>
      <c r="C137" s="332"/>
      <c r="D137" s="332"/>
      <c r="E137" s="332"/>
      <c r="F137" s="332"/>
      <c r="G137" s="332"/>
      <c r="H137" s="332"/>
      <c r="I137" s="332"/>
      <c r="J137" s="332"/>
      <c r="K137" s="322"/>
      <c r="L137" s="322"/>
      <c r="M137" s="322"/>
      <c r="N137" s="322"/>
      <c r="O137" s="322"/>
      <c r="P137" s="322"/>
    </row>
    <row r="138" spans="1:16" s="323" customFormat="1" x14ac:dyDescent="0.2">
      <c r="A138" s="322"/>
      <c r="B138" s="650" t="s">
        <v>550</v>
      </c>
      <c r="C138" s="651"/>
      <c r="D138" s="651"/>
      <c r="E138" s="651"/>
      <c r="F138" s="651"/>
      <c r="G138" s="651"/>
      <c r="H138" s="651"/>
      <c r="I138" s="651"/>
      <c r="J138" s="652"/>
      <c r="K138" s="335"/>
      <c r="L138" s="322"/>
      <c r="M138" s="322"/>
      <c r="N138" s="322"/>
      <c r="O138" s="322"/>
      <c r="P138" s="322"/>
    </row>
    <row r="139" spans="1:16" s="323" customFormat="1" x14ac:dyDescent="0.2">
      <c r="A139" s="322"/>
      <c r="B139" s="331"/>
      <c r="C139" s="331"/>
      <c r="D139" s="331"/>
      <c r="E139" s="331"/>
      <c r="F139" s="331"/>
      <c r="G139" s="331"/>
      <c r="H139" s="331"/>
      <c r="I139" s="331"/>
      <c r="J139" s="331"/>
      <c r="K139" s="333"/>
      <c r="L139" s="322"/>
      <c r="M139" s="322"/>
      <c r="N139" s="322"/>
      <c r="O139" s="322"/>
      <c r="P139" s="322"/>
    </row>
    <row r="140" spans="1:16" s="323" customFormat="1" x14ac:dyDescent="0.2">
      <c r="A140" s="322"/>
      <c r="B140" s="664" t="s">
        <v>563</v>
      </c>
      <c r="C140" s="665"/>
      <c r="D140" s="665"/>
      <c r="E140" s="665"/>
      <c r="F140" s="665"/>
      <c r="G140" s="665"/>
      <c r="H140" s="665"/>
      <c r="I140" s="665"/>
      <c r="J140" s="665"/>
      <c r="K140" s="333"/>
      <c r="L140" s="322"/>
      <c r="M140" s="322"/>
      <c r="N140" s="322"/>
      <c r="O140" s="322"/>
      <c r="P140" s="322"/>
    </row>
    <row r="141" spans="1:16" s="323" customFormat="1" ht="59.25" customHeight="1" x14ac:dyDescent="0.2">
      <c r="A141" s="322"/>
      <c r="B141" s="650" t="s">
        <v>7261</v>
      </c>
      <c r="C141" s="651"/>
      <c r="D141" s="651"/>
      <c r="E141" s="651"/>
      <c r="F141" s="651"/>
      <c r="G141" s="651"/>
      <c r="H141" s="651"/>
      <c r="I141" s="651"/>
      <c r="J141" s="652"/>
      <c r="K141" s="333"/>
      <c r="L141" s="322"/>
      <c r="M141" s="322"/>
      <c r="N141" s="322"/>
      <c r="O141" s="322"/>
      <c r="P141" s="322"/>
    </row>
    <row r="142" spans="1:16" s="323" customFormat="1" x14ac:dyDescent="0.2">
      <c r="A142" s="322"/>
      <c r="B142" s="331"/>
      <c r="C142" s="331"/>
      <c r="D142" s="331"/>
      <c r="E142" s="331"/>
      <c r="F142" s="331"/>
      <c r="G142" s="331"/>
      <c r="H142" s="331"/>
      <c r="I142" s="331"/>
      <c r="J142" s="331"/>
      <c r="K142" s="333"/>
      <c r="L142" s="322"/>
      <c r="M142" s="322"/>
      <c r="N142" s="322"/>
      <c r="O142" s="322"/>
      <c r="P142" s="322"/>
    </row>
    <row r="143" spans="1:16" s="339" customFormat="1" ht="14.25" customHeight="1" x14ac:dyDescent="0.2">
      <c r="A143" s="336"/>
      <c r="B143" s="337" t="s">
        <v>551</v>
      </c>
      <c r="C143" s="338"/>
      <c r="D143" s="338"/>
      <c r="E143" s="338"/>
      <c r="F143" s="338"/>
      <c r="G143" s="338"/>
      <c r="H143" s="338"/>
      <c r="I143" s="338"/>
      <c r="J143" s="338"/>
      <c r="K143" s="336"/>
      <c r="L143" s="336"/>
      <c r="M143" s="336"/>
      <c r="N143" s="336"/>
      <c r="O143" s="336"/>
      <c r="P143" s="336"/>
    </row>
    <row r="144" spans="1:16" s="339" customFormat="1" ht="42" customHeight="1" x14ac:dyDescent="0.2">
      <c r="A144" s="336"/>
      <c r="B144" s="636" t="s">
        <v>713</v>
      </c>
      <c r="C144" s="637"/>
      <c r="D144" s="637"/>
      <c r="E144" s="637"/>
      <c r="F144" s="637"/>
      <c r="G144" s="637"/>
      <c r="H144" s="637"/>
      <c r="I144" s="637"/>
      <c r="J144" s="638"/>
      <c r="K144" s="336"/>
      <c r="L144" s="336"/>
      <c r="M144" s="336"/>
      <c r="N144" s="336"/>
      <c r="O144" s="336"/>
      <c r="P144" s="336"/>
    </row>
    <row r="145" spans="1:16" s="323" customFormat="1" x14ac:dyDescent="0.2">
      <c r="A145" s="322"/>
      <c r="B145" s="322"/>
      <c r="C145" s="322"/>
      <c r="D145" s="322"/>
      <c r="E145" s="322"/>
      <c r="F145" s="322"/>
      <c r="G145" s="322"/>
      <c r="H145" s="322"/>
      <c r="I145" s="322"/>
      <c r="J145" s="322"/>
      <c r="K145" s="322"/>
      <c r="L145" s="322"/>
      <c r="M145" s="322"/>
      <c r="N145" s="322"/>
      <c r="O145" s="322"/>
      <c r="P145" s="322"/>
    </row>
    <row r="146" spans="1:16" s="323" customFormat="1" x14ac:dyDescent="0.2">
      <c r="A146" s="322"/>
      <c r="B146" s="322"/>
      <c r="C146" s="322"/>
      <c r="D146" s="322"/>
      <c r="E146" s="322"/>
      <c r="F146" s="322"/>
      <c r="G146" s="322"/>
      <c r="H146" s="322"/>
      <c r="I146" s="322"/>
      <c r="J146" s="322"/>
      <c r="K146" s="322"/>
      <c r="L146" s="322"/>
      <c r="M146" s="322"/>
      <c r="N146" s="322"/>
      <c r="O146" s="322"/>
      <c r="P146" s="322"/>
    </row>
    <row r="147" spans="1:16" s="323" customFormat="1" ht="15.75" x14ac:dyDescent="0.2">
      <c r="A147" s="322"/>
      <c r="B147" s="669" t="s">
        <v>553</v>
      </c>
      <c r="C147" s="669"/>
      <c r="D147" s="669"/>
      <c r="E147" s="669"/>
      <c r="F147" s="669"/>
      <c r="G147" s="669"/>
      <c r="H147" s="669"/>
      <c r="I147" s="340"/>
      <c r="J147" s="340"/>
      <c r="K147" s="340"/>
      <c r="L147" s="340"/>
      <c r="M147" s="340"/>
      <c r="N147" s="322"/>
      <c r="O147" s="322"/>
      <c r="P147" s="322"/>
    </row>
    <row r="148" spans="1:16" s="323" customFormat="1" x14ac:dyDescent="0.2">
      <c r="A148" s="322"/>
      <c r="B148" s="322"/>
      <c r="C148" s="322"/>
      <c r="D148" s="322"/>
      <c r="E148" s="322"/>
      <c r="F148" s="322"/>
      <c r="G148" s="322"/>
      <c r="H148" s="322"/>
      <c r="I148" s="322"/>
      <c r="J148" s="322"/>
      <c r="K148" s="322"/>
      <c r="L148" s="322"/>
      <c r="M148" s="322"/>
      <c r="N148" s="322"/>
      <c r="O148" s="322"/>
      <c r="P148" s="322"/>
    </row>
    <row r="149" spans="1:16" s="323" customFormat="1" ht="17.25" customHeight="1" x14ac:dyDescent="0.2">
      <c r="A149" s="322"/>
      <c r="B149" s="670" t="s">
        <v>554</v>
      </c>
      <c r="C149" s="670"/>
      <c r="D149" s="670"/>
      <c r="E149" s="670"/>
      <c r="F149" s="670"/>
      <c r="G149" s="670"/>
      <c r="H149" s="670"/>
      <c r="I149" s="670"/>
      <c r="J149" s="670"/>
      <c r="K149" s="670"/>
      <c r="L149" s="322"/>
      <c r="M149" s="322"/>
      <c r="N149" s="322"/>
      <c r="O149" s="322"/>
      <c r="P149" s="322"/>
    </row>
    <row r="150" spans="1:16" s="323" customFormat="1" ht="33" customHeight="1" x14ac:dyDescent="0.2">
      <c r="A150" s="322"/>
      <c r="B150" s="658" t="s">
        <v>7247</v>
      </c>
      <c r="C150" s="658"/>
      <c r="D150" s="658"/>
      <c r="E150" s="658"/>
      <c r="F150" s="658"/>
      <c r="G150" s="658"/>
      <c r="H150" s="658"/>
      <c r="I150" s="658"/>
      <c r="J150" s="658"/>
      <c r="K150" s="322"/>
      <c r="L150" s="322"/>
      <c r="M150" s="322"/>
      <c r="N150" s="322"/>
      <c r="O150" s="322"/>
      <c r="P150" s="322"/>
    </row>
    <row r="151" spans="1:16" s="323" customFormat="1" ht="58.5" customHeight="1" x14ac:dyDescent="0.2">
      <c r="A151" s="322"/>
      <c r="B151" s="658" t="s">
        <v>7248</v>
      </c>
      <c r="C151" s="658"/>
      <c r="D151" s="658"/>
      <c r="E151" s="658"/>
      <c r="F151" s="658"/>
      <c r="G151" s="658"/>
      <c r="H151" s="658"/>
      <c r="I151" s="658"/>
      <c r="J151" s="658"/>
      <c r="K151" s="322"/>
      <c r="L151" s="322"/>
      <c r="M151" s="322"/>
      <c r="N151" s="322"/>
      <c r="O151" s="322"/>
      <c r="P151" s="322"/>
    </row>
    <row r="152" spans="1:16" s="323" customFormat="1" ht="60" customHeight="1" x14ac:dyDescent="0.2">
      <c r="A152" s="322"/>
      <c r="B152" s="658" t="s">
        <v>7249</v>
      </c>
      <c r="C152" s="658"/>
      <c r="D152" s="658"/>
      <c r="E152" s="658"/>
      <c r="F152" s="658"/>
      <c r="G152" s="658"/>
      <c r="H152" s="658"/>
      <c r="I152" s="658"/>
      <c r="J152" s="658"/>
      <c r="K152" s="322"/>
      <c r="L152" s="322"/>
      <c r="M152" s="322"/>
      <c r="N152" s="322"/>
      <c r="O152" s="322"/>
      <c r="P152" s="322"/>
    </row>
    <row r="153" spans="1:16" s="323" customFormat="1" ht="71.25" customHeight="1" x14ac:dyDescent="0.2">
      <c r="A153" s="322"/>
      <c r="B153" s="658" t="s">
        <v>7250</v>
      </c>
      <c r="C153" s="658"/>
      <c r="D153" s="658"/>
      <c r="E153" s="658"/>
      <c r="F153" s="658"/>
      <c r="G153" s="658"/>
      <c r="H153" s="658"/>
      <c r="I153" s="658"/>
      <c r="J153" s="658"/>
      <c r="K153" s="322"/>
      <c r="L153" s="322"/>
      <c r="M153" s="322"/>
      <c r="N153" s="322"/>
      <c r="O153" s="322"/>
      <c r="P153" s="322"/>
    </row>
    <row r="154" spans="1:16" s="323" customFormat="1" ht="53.25" customHeight="1" x14ac:dyDescent="0.2">
      <c r="A154" s="322"/>
      <c r="B154" s="658" t="s">
        <v>7255</v>
      </c>
      <c r="C154" s="658"/>
      <c r="D154" s="658"/>
      <c r="E154" s="658"/>
      <c r="F154" s="658"/>
      <c r="G154" s="658"/>
      <c r="H154" s="658"/>
      <c r="I154" s="658"/>
      <c r="J154" s="658"/>
      <c r="K154" s="322"/>
      <c r="L154" s="322"/>
      <c r="M154" s="322"/>
      <c r="N154" s="322"/>
      <c r="O154" s="322"/>
      <c r="P154" s="322"/>
    </row>
    <row r="155" spans="1:16" s="323" customFormat="1" ht="25.5" customHeight="1" x14ac:dyDescent="0.2">
      <c r="A155" s="322"/>
      <c r="B155" s="957" t="s">
        <v>9216</v>
      </c>
      <c r="C155" s="659"/>
      <c r="D155" s="659"/>
      <c r="E155" s="659"/>
      <c r="F155" s="659"/>
      <c r="G155" s="659"/>
      <c r="H155" s="659"/>
      <c r="I155" s="659"/>
      <c r="J155" s="659"/>
      <c r="K155" s="322"/>
      <c r="L155" s="322"/>
      <c r="M155" s="322"/>
      <c r="N155" s="322"/>
      <c r="O155" s="322"/>
      <c r="P155" s="322"/>
    </row>
    <row r="156" spans="1:16" s="323" customFormat="1" x14ac:dyDescent="0.2">
      <c r="A156" s="322"/>
      <c r="B156" s="341"/>
      <c r="C156" s="341"/>
      <c r="D156" s="341"/>
      <c r="E156" s="341"/>
      <c r="F156" s="341"/>
      <c r="G156" s="341"/>
      <c r="H156" s="341"/>
      <c r="I156" s="341"/>
      <c r="J156" s="341"/>
      <c r="K156" s="322"/>
      <c r="L156" s="322"/>
      <c r="M156" s="322"/>
      <c r="N156" s="322"/>
      <c r="O156" s="322"/>
      <c r="P156" s="322"/>
    </row>
    <row r="157" spans="1:16" s="323" customFormat="1" x14ac:dyDescent="0.2">
      <c r="A157" s="322"/>
      <c r="B157" s="654" t="s">
        <v>7251</v>
      </c>
      <c r="C157" s="654"/>
      <c r="D157" s="654"/>
      <c r="E157" s="325"/>
      <c r="F157" s="325"/>
      <c r="G157" s="325"/>
      <c r="H157" s="322"/>
      <c r="I157" s="322"/>
      <c r="J157" s="322"/>
      <c r="K157" s="322"/>
      <c r="L157" s="322"/>
      <c r="M157" s="322"/>
      <c r="N157" s="322"/>
      <c r="O157" s="322"/>
      <c r="P157" s="322"/>
    </row>
    <row r="158" spans="1:16" s="323" customFormat="1" x14ac:dyDescent="0.2">
      <c r="A158" s="322"/>
      <c r="B158" s="654" t="s">
        <v>7252</v>
      </c>
      <c r="C158" s="654"/>
      <c r="D158" s="654"/>
      <c r="E158" s="325"/>
      <c r="F158" s="325"/>
      <c r="G158" s="325"/>
      <c r="H158" s="322"/>
      <c r="I158" s="322"/>
      <c r="J158" s="322"/>
      <c r="K158" s="322"/>
      <c r="L158" s="322"/>
      <c r="M158" s="322"/>
      <c r="N158" s="322"/>
      <c r="O158" s="322"/>
      <c r="P158" s="322"/>
    </row>
    <row r="159" spans="1:16" s="323" customFormat="1" x14ac:dyDescent="0.2">
      <c r="A159" s="322"/>
      <c r="B159" s="654" t="s">
        <v>7253</v>
      </c>
      <c r="C159" s="654"/>
      <c r="D159" s="654"/>
      <c r="E159" s="325"/>
      <c r="F159" s="325"/>
      <c r="G159" s="325"/>
      <c r="H159" s="322"/>
      <c r="I159" s="322"/>
      <c r="J159" s="322"/>
      <c r="K159" s="322"/>
      <c r="L159" s="322"/>
      <c r="M159" s="322"/>
      <c r="N159" s="322"/>
      <c r="O159" s="322"/>
      <c r="P159" s="322"/>
    </row>
    <row r="160" spans="1:16" s="323" customFormat="1" x14ac:dyDescent="0.2">
      <c r="A160" s="322"/>
      <c r="B160" s="654" t="s">
        <v>7254</v>
      </c>
      <c r="C160" s="654"/>
      <c r="D160" s="654"/>
      <c r="E160" s="325"/>
      <c r="F160" s="325"/>
      <c r="G160" s="325"/>
      <c r="H160" s="322"/>
      <c r="I160" s="322"/>
      <c r="J160" s="322"/>
      <c r="K160" s="322"/>
      <c r="L160" s="322"/>
      <c r="M160" s="322"/>
      <c r="N160" s="322"/>
      <c r="O160" s="322"/>
      <c r="P160" s="322"/>
    </row>
    <row r="161" spans="1:16" s="323" customFormat="1" x14ac:dyDescent="0.2">
      <c r="A161" s="322"/>
      <c r="B161" s="654" t="s">
        <v>570</v>
      </c>
      <c r="C161" s="654"/>
      <c r="D161" s="654"/>
      <c r="E161" s="325"/>
      <c r="F161" s="325"/>
      <c r="G161" s="325"/>
      <c r="H161" s="322"/>
      <c r="I161" s="322"/>
      <c r="J161" s="322"/>
      <c r="K161" s="322"/>
      <c r="L161" s="322"/>
      <c r="M161" s="322"/>
      <c r="N161" s="322"/>
      <c r="O161" s="322"/>
      <c r="P161" s="322"/>
    </row>
    <row r="162" spans="1:16" s="323" customFormat="1" x14ac:dyDescent="0.2">
      <c r="A162" s="322"/>
      <c r="B162" s="341"/>
      <c r="C162" s="341"/>
      <c r="D162" s="341"/>
      <c r="E162" s="341"/>
      <c r="F162" s="341"/>
      <c r="G162" s="341"/>
      <c r="H162" s="341"/>
      <c r="I162" s="341"/>
      <c r="J162" s="341"/>
      <c r="K162" s="322"/>
      <c r="L162" s="322"/>
      <c r="M162" s="322"/>
      <c r="N162" s="322"/>
      <c r="O162" s="322"/>
      <c r="P162" s="322"/>
    </row>
    <row r="163" spans="1:16" s="323" customFormat="1" x14ac:dyDescent="0.2">
      <c r="A163" s="322"/>
      <c r="B163" s="655" t="s">
        <v>539</v>
      </c>
      <c r="C163" s="655"/>
      <c r="D163" s="655"/>
      <c r="E163" s="655"/>
      <c r="F163" s="322"/>
      <c r="G163" s="322"/>
      <c r="H163" s="322"/>
      <c r="I163" s="322"/>
      <c r="J163" s="322"/>
      <c r="K163" s="322"/>
      <c r="L163" s="322"/>
      <c r="M163" s="322"/>
      <c r="N163" s="322"/>
      <c r="O163" s="322"/>
      <c r="P163" s="322"/>
    </row>
    <row r="164" spans="1:16" s="323" customFormat="1" x14ac:dyDescent="0.2">
      <c r="A164" s="322"/>
      <c r="B164" s="322"/>
      <c r="C164" s="322"/>
      <c r="D164" s="322"/>
      <c r="E164" s="322"/>
      <c r="F164" s="322"/>
      <c r="G164" s="322"/>
      <c r="H164" s="322"/>
      <c r="I164" s="322"/>
      <c r="J164" s="322"/>
      <c r="K164" s="322"/>
      <c r="L164" s="322"/>
      <c r="M164" s="322"/>
      <c r="N164" s="322"/>
      <c r="O164" s="322"/>
      <c r="P164" s="322"/>
    </row>
    <row r="165" spans="1:16" s="323" customFormat="1" x14ac:dyDescent="0.2">
      <c r="A165" s="322"/>
      <c r="B165" s="656" t="s">
        <v>540</v>
      </c>
      <c r="C165" s="656"/>
      <c r="D165" s="322"/>
      <c r="E165" s="322"/>
      <c r="F165" s="322"/>
      <c r="G165" s="322"/>
      <c r="H165" s="322"/>
      <c r="I165" s="322"/>
      <c r="J165" s="322"/>
      <c r="K165" s="322"/>
      <c r="L165" s="322"/>
      <c r="M165" s="322"/>
      <c r="N165" s="322"/>
      <c r="O165" s="322"/>
      <c r="P165" s="322"/>
    </row>
    <row r="166" spans="1:16" s="323" customFormat="1" ht="46.5" customHeight="1" x14ac:dyDescent="0.2">
      <c r="A166" s="322"/>
      <c r="B166" s="666" t="s">
        <v>541</v>
      </c>
      <c r="C166" s="667"/>
      <c r="D166" s="667"/>
      <c r="E166" s="667"/>
      <c r="F166" s="667"/>
      <c r="G166" s="667"/>
      <c r="H166" s="667"/>
      <c r="I166" s="667"/>
      <c r="J166" s="668"/>
      <c r="K166" s="322"/>
      <c r="L166" s="322"/>
      <c r="M166" s="322"/>
      <c r="N166" s="322"/>
      <c r="O166" s="322"/>
      <c r="P166" s="322"/>
    </row>
    <row r="167" spans="1:16" s="323" customFormat="1" x14ac:dyDescent="0.2">
      <c r="A167" s="322"/>
      <c r="B167" s="322"/>
      <c r="C167" s="322"/>
      <c r="D167" s="322"/>
      <c r="E167" s="322"/>
      <c r="F167" s="322"/>
      <c r="G167" s="322"/>
      <c r="H167" s="322"/>
      <c r="I167" s="322"/>
      <c r="J167" s="322"/>
      <c r="K167" s="322"/>
      <c r="L167" s="322"/>
      <c r="M167" s="322"/>
      <c r="N167" s="322"/>
      <c r="O167" s="322"/>
      <c r="P167" s="322"/>
    </row>
    <row r="168" spans="1:16" s="323" customFormat="1" x14ac:dyDescent="0.2">
      <c r="A168" s="322"/>
      <c r="B168" s="322" t="s">
        <v>544</v>
      </c>
      <c r="C168" s="322"/>
      <c r="D168" s="322"/>
      <c r="E168" s="322"/>
      <c r="F168" s="322"/>
      <c r="G168" s="322"/>
      <c r="H168" s="322"/>
      <c r="I168" s="322"/>
      <c r="J168" s="322"/>
      <c r="K168" s="322"/>
      <c r="L168" s="322"/>
      <c r="M168" s="322"/>
      <c r="N168" s="322"/>
      <c r="O168" s="322"/>
      <c r="P168" s="322"/>
    </row>
    <row r="169" spans="1:16" s="323" customFormat="1" ht="63" customHeight="1" x14ac:dyDescent="0.2">
      <c r="A169" s="322"/>
      <c r="B169" s="641" t="s">
        <v>7256</v>
      </c>
      <c r="C169" s="642"/>
      <c r="D169" s="642"/>
      <c r="E169" s="642"/>
      <c r="F169" s="642"/>
      <c r="G169" s="642"/>
      <c r="H169" s="642"/>
      <c r="I169" s="642"/>
      <c r="J169" s="643"/>
      <c r="K169" s="322"/>
      <c r="L169" s="322"/>
      <c r="M169" s="322"/>
      <c r="N169" s="322"/>
      <c r="O169" s="322"/>
      <c r="P169" s="322"/>
    </row>
    <row r="170" spans="1:16" s="323" customFormat="1" ht="12" customHeight="1" x14ac:dyDescent="0.2">
      <c r="A170" s="322"/>
      <c r="B170" s="330"/>
      <c r="C170" s="330"/>
      <c r="D170" s="330"/>
      <c r="E170" s="330"/>
      <c r="F170" s="330"/>
      <c r="G170" s="330"/>
      <c r="H170" s="330"/>
      <c r="I170" s="330"/>
      <c r="J170" s="330"/>
      <c r="K170" s="322"/>
      <c r="L170" s="322"/>
      <c r="M170" s="322"/>
      <c r="N170" s="322"/>
      <c r="O170" s="322"/>
      <c r="P170" s="322"/>
    </row>
    <row r="171" spans="1:16" s="323" customFormat="1" x14ac:dyDescent="0.2">
      <c r="A171" s="322"/>
      <c r="B171" s="322" t="s">
        <v>546</v>
      </c>
      <c r="C171" s="322"/>
      <c r="D171" s="322"/>
      <c r="E171" s="322"/>
      <c r="F171" s="322"/>
      <c r="G171" s="322"/>
      <c r="H171" s="322"/>
      <c r="I171" s="322"/>
      <c r="J171" s="322"/>
      <c r="K171" s="322"/>
      <c r="L171" s="322"/>
      <c r="M171" s="322"/>
      <c r="N171" s="322"/>
      <c r="O171" s="322"/>
      <c r="P171" s="322"/>
    </row>
    <row r="172" spans="1:16" s="323" customFormat="1" ht="49.5" customHeight="1" x14ac:dyDescent="0.2">
      <c r="A172" s="322"/>
      <c r="B172" s="644" t="s">
        <v>547</v>
      </c>
      <c r="C172" s="645"/>
      <c r="D172" s="645"/>
      <c r="E172" s="645"/>
      <c r="F172" s="645"/>
      <c r="G172" s="645"/>
      <c r="H172" s="645"/>
      <c r="I172" s="645"/>
      <c r="J172" s="646"/>
      <c r="K172" s="322"/>
      <c r="L172" s="322"/>
      <c r="M172" s="322"/>
      <c r="N172" s="322"/>
      <c r="O172" s="322"/>
      <c r="P172" s="322"/>
    </row>
    <row r="173" spans="1:16" s="323" customFormat="1" ht="15" customHeight="1" x14ac:dyDescent="0.2">
      <c r="A173" s="322"/>
      <c r="B173" s="331"/>
      <c r="C173" s="332"/>
      <c r="D173" s="332"/>
      <c r="E173" s="332"/>
      <c r="F173" s="332"/>
      <c r="G173" s="332"/>
      <c r="H173" s="332"/>
      <c r="I173" s="332"/>
      <c r="J173" s="332"/>
      <c r="K173" s="322"/>
      <c r="L173" s="322"/>
      <c r="M173" s="322"/>
      <c r="N173" s="322"/>
      <c r="O173" s="322"/>
      <c r="P173" s="322"/>
    </row>
    <row r="174" spans="1:16" s="323" customFormat="1" x14ac:dyDescent="0.2">
      <c r="A174" s="322"/>
      <c r="B174" s="322" t="s">
        <v>548</v>
      </c>
      <c r="C174" s="322"/>
      <c r="D174" s="322"/>
      <c r="E174" s="322"/>
      <c r="F174" s="322"/>
      <c r="G174" s="322"/>
      <c r="H174" s="322"/>
      <c r="I174" s="322"/>
      <c r="J174" s="322"/>
      <c r="K174" s="322"/>
      <c r="L174" s="322"/>
      <c r="M174" s="322"/>
      <c r="N174" s="322"/>
      <c r="O174" s="322"/>
      <c r="P174" s="322"/>
    </row>
    <row r="175" spans="1:16" s="323" customFormat="1" ht="62.25" customHeight="1" x14ac:dyDescent="0.2">
      <c r="A175" s="322"/>
      <c r="B175" s="647" t="s">
        <v>549</v>
      </c>
      <c r="C175" s="648"/>
      <c r="D175" s="648"/>
      <c r="E175" s="648"/>
      <c r="F175" s="648"/>
      <c r="G175" s="648"/>
      <c r="H175" s="648"/>
      <c r="I175" s="648"/>
      <c r="J175" s="649"/>
      <c r="K175" s="322"/>
      <c r="L175" s="322"/>
      <c r="M175" s="322"/>
      <c r="N175" s="322"/>
      <c r="O175" s="322"/>
      <c r="P175" s="322"/>
    </row>
    <row r="176" spans="1:16" s="323" customFormat="1" ht="13.5" customHeight="1" x14ac:dyDescent="0.2">
      <c r="A176" s="322"/>
      <c r="B176" s="331"/>
      <c r="C176" s="332"/>
      <c r="D176" s="332"/>
      <c r="E176" s="332"/>
      <c r="F176" s="332"/>
      <c r="G176" s="332"/>
      <c r="H176" s="332"/>
      <c r="I176" s="332"/>
      <c r="J176" s="332"/>
      <c r="K176" s="322"/>
      <c r="L176" s="322"/>
      <c r="M176" s="322"/>
      <c r="N176" s="322"/>
      <c r="O176" s="322"/>
      <c r="P176" s="333"/>
    </row>
    <row r="177" spans="1:16" s="323" customFormat="1" ht="12" customHeight="1" x14ac:dyDescent="0.2">
      <c r="A177" s="322"/>
      <c r="B177" s="334" t="s">
        <v>35</v>
      </c>
      <c r="C177" s="332"/>
      <c r="D177" s="332"/>
      <c r="E177" s="332"/>
      <c r="F177" s="332"/>
      <c r="G177" s="332"/>
      <c r="H177" s="332"/>
      <c r="I177" s="332"/>
      <c r="J177" s="332"/>
      <c r="K177" s="322"/>
      <c r="L177" s="322"/>
      <c r="M177" s="322"/>
      <c r="N177" s="322"/>
      <c r="O177" s="322"/>
      <c r="P177" s="322"/>
    </row>
    <row r="178" spans="1:16" s="323" customFormat="1" x14ac:dyDescent="0.2">
      <c r="A178" s="322"/>
      <c r="B178" s="650" t="s">
        <v>550</v>
      </c>
      <c r="C178" s="651"/>
      <c r="D178" s="651"/>
      <c r="E178" s="651"/>
      <c r="F178" s="651"/>
      <c r="G178" s="651"/>
      <c r="H178" s="651"/>
      <c r="I178" s="651"/>
      <c r="J178" s="652"/>
      <c r="K178" s="335"/>
      <c r="L178" s="322"/>
      <c r="M178" s="322"/>
      <c r="N178" s="322"/>
      <c r="O178" s="322"/>
      <c r="P178" s="322"/>
    </row>
    <row r="179" spans="1:16" s="323" customFormat="1" x14ac:dyDescent="0.2">
      <c r="A179" s="322"/>
      <c r="B179" s="331"/>
      <c r="C179" s="331"/>
      <c r="D179" s="331"/>
      <c r="E179" s="331"/>
      <c r="F179" s="331"/>
      <c r="G179" s="331"/>
      <c r="H179" s="331"/>
      <c r="I179" s="331"/>
      <c r="J179" s="331"/>
      <c r="K179" s="333"/>
      <c r="L179" s="322"/>
      <c r="M179" s="322"/>
      <c r="N179" s="322"/>
      <c r="O179" s="322"/>
      <c r="P179" s="322"/>
    </row>
    <row r="180" spans="1:16" s="323" customFormat="1" x14ac:dyDescent="0.2">
      <c r="A180" s="322"/>
      <c r="B180" s="664" t="s">
        <v>563</v>
      </c>
      <c r="C180" s="665"/>
      <c r="D180" s="665"/>
      <c r="E180" s="665"/>
      <c r="F180" s="665"/>
      <c r="G180" s="665"/>
      <c r="H180" s="665"/>
      <c r="I180" s="665"/>
      <c r="J180" s="665"/>
      <c r="K180" s="333"/>
      <c r="L180" s="322"/>
      <c r="M180" s="322"/>
      <c r="N180" s="322"/>
      <c r="O180" s="322"/>
      <c r="P180" s="322"/>
    </row>
    <row r="181" spans="1:16" s="323" customFormat="1" ht="47.25" customHeight="1" x14ac:dyDescent="0.2">
      <c r="A181" s="322"/>
      <c r="B181" s="650" t="s">
        <v>571</v>
      </c>
      <c r="C181" s="651"/>
      <c r="D181" s="651"/>
      <c r="E181" s="651"/>
      <c r="F181" s="651"/>
      <c r="G181" s="651"/>
      <c r="H181" s="651"/>
      <c r="I181" s="651"/>
      <c r="J181" s="652"/>
      <c r="K181" s="333"/>
      <c r="L181" s="322"/>
      <c r="M181" s="322"/>
      <c r="N181" s="322"/>
      <c r="O181" s="322"/>
      <c r="P181" s="322"/>
    </row>
    <row r="182" spans="1:16" s="323" customFormat="1" x14ac:dyDescent="0.2">
      <c r="A182" s="322"/>
      <c r="B182" s="331"/>
      <c r="C182" s="331"/>
      <c r="D182" s="331"/>
      <c r="E182" s="331"/>
      <c r="F182" s="331"/>
      <c r="G182" s="331"/>
      <c r="H182" s="331"/>
      <c r="I182" s="331"/>
      <c r="J182" s="331"/>
      <c r="K182" s="333"/>
      <c r="L182" s="322"/>
      <c r="M182" s="322"/>
      <c r="N182" s="322"/>
      <c r="O182" s="322"/>
      <c r="P182" s="322"/>
    </row>
    <row r="183" spans="1:16" s="323" customFormat="1" x14ac:dyDescent="0.2">
      <c r="A183" s="322"/>
      <c r="B183" s="664" t="s">
        <v>567</v>
      </c>
      <c r="C183" s="665"/>
      <c r="D183" s="665"/>
      <c r="E183" s="665"/>
      <c r="F183" s="665"/>
      <c r="G183" s="665"/>
      <c r="H183" s="665"/>
      <c r="I183" s="665"/>
      <c r="J183" s="665"/>
      <c r="K183" s="333"/>
      <c r="L183" s="322"/>
      <c r="M183" s="322"/>
      <c r="N183" s="322"/>
      <c r="O183" s="322"/>
      <c r="P183" s="322"/>
    </row>
    <row r="184" spans="1:16" s="344" customFormat="1" ht="120" customHeight="1" x14ac:dyDescent="0.2">
      <c r="A184" s="342"/>
      <c r="B184" s="660" t="s">
        <v>8715</v>
      </c>
      <c r="C184" s="661"/>
      <c r="D184" s="661"/>
      <c r="E184" s="661"/>
      <c r="F184" s="661"/>
      <c r="G184" s="661"/>
      <c r="H184" s="661"/>
      <c r="I184" s="661"/>
      <c r="J184" s="662"/>
      <c r="K184" s="343"/>
      <c r="L184" s="342"/>
      <c r="M184" s="342"/>
      <c r="N184" s="342"/>
      <c r="O184" s="342"/>
      <c r="P184" s="342"/>
    </row>
    <row r="185" spans="1:16" s="323" customFormat="1" ht="22.5" customHeight="1" x14ac:dyDescent="0.2">
      <c r="A185" s="336"/>
      <c r="B185" s="635" t="s">
        <v>551</v>
      </c>
      <c r="C185" s="635"/>
      <c r="D185" s="338"/>
      <c r="E185" s="338"/>
      <c r="F185" s="338"/>
      <c r="G185" s="338"/>
      <c r="H185" s="338"/>
      <c r="I185" s="338"/>
      <c r="J185" s="338"/>
      <c r="K185" s="322"/>
      <c r="L185" s="322"/>
      <c r="M185" s="322"/>
      <c r="N185" s="322"/>
      <c r="O185" s="322"/>
      <c r="P185" s="322"/>
    </row>
    <row r="186" spans="1:16" s="323" customFormat="1" ht="41.25" customHeight="1" x14ac:dyDescent="0.2">
      <c r="A186" s="336"/>
      <c r="B186" s="636" t="s">
        <v>552</v>
      </c>
      <c r="C186" s="637"/>
      <c r="D186" s="637"/>
      <c r="E186" s="637"/>
      <c r="F186" s="637"/>
      <c r="G186" s="637"/>
      <c r="H186" s="637"/>
      <c r="I186" s="637"/>
      <c r="J186" s="638"/>
      <c r="K186" s="322"/>
      <c r="L186" s="322"/>
      <c r="M186" s="322"/>
      <c r="N186" s="322"/>
      <c r="O186" s="322"/>
      <c r="P186" s="322"/>
    </row>
    <row r="187" spans="1:16" s="323" customFormat="1" x14ac:dyDescent="0.2">
      <c r="A187" s="322"/>
      <c r="B187" s="322"/>
      <c r="C187" s="322"/>
      <c r="D187" s="322"/>
      <c r="E187" s="322"/>
      <c r="F187" s="322"/>
      <c r="G187" s="322"/>
      <c r="H187" s="322"/>
      <c r="I187" s="322"/>
      <c r="J187" s="322"/>
      <c r="K187" s="322"/>
      <c r="L187" s="322"/>
      <c r="M187" s="322"/>
      <c r="N187" s="322"/>
      <c r="O187" s="322"/>
      <c r="P187" s="322"/>
    </row>
    <row r="188" spans="1:16" s="323" customFormat="1" x14ac:dyDescent="0.2">
      <c r="A188" s="322"/>
      <c r="B188" s="322"/>
      <c r="C188" s="322"/>
      <c r="D188" s="322"/>
      <c r="E188" s="322"/>
      <c r="F188" s="322"/>
      <c r="G188" s="322"/>
      <c r="H188" s="322"/>
      <c r="I188" s="322"/>
      <c r="J188" s="322"/>
      <c r="K188" s="322"/>
      <c r="L188" s="322"/>
      <c r="M188" s="322"/>
      <c r="N188" s="322"/>
      <c r="O188" s="322"/>
      <c r="P188" s="322"/>
    </row>
    <row r="189" spans="1:16" s="323" customFormat="1" ht="15.75" x14ac:dyDescent="0.25">
      <c r="A189" s="322"/>
      <c r="B189" s="663" t="s">
        <v>555</v>
      </c>
      <c r="C189" s="663"/>
      <c r="D189" s="663"/>
      <c r="E189" s="663"/>
      <c r="F189" s="663"/>
      <c r="G189" s="663"/>
      <c r="H189" s="663"/>
      <c r="I189" s="663"/>
      <c r="J189" s="322"/>
      <c r="K189" s="322"/>
      <c r="L189" s="322"/>
      <c r="M189" s="322"/>
      <c r="N189" s="322"/>
      <c r="O189" s="322"/>
      <c r="P189" s="322"/>
    </row>
    <row r="190" spans="1:16" s="323" customFormat="1" x14ac:dyDescent="0.2">
      <c r="A190" s="322"/>
      <c r="B190" s="322"/>
      <c r="C190" s="322"/>
      <c r="D190" s="322"/>
      <c r="E190" s="322"/>
      <c r="F190" s="322"/>
      <c r="G190" s="322"/>
      <c r="H190" s="322"/>
      <c r="I190" s="322"/>
      <c r="J190" s="322"/>
      <c r="K190" s="322"/>
      <c r="L190" s="322"/>
      <c r="M190" s="322"/>
      <c r="N190" s="322"/>
      <c r="O190" s="322"/>
      <c r="P190" s="322"/>
    </row>
    <row r="191" spans="1:16" s="323" customFormat="1" x14ac:dyDescent="0.2">
      <c r="A191" s="322"/>
      <c r="B191" s="655" t="s">
        <v>564</v>
      </c>
      <c r="C191" s="655"/>
      <c r="D191" s="655"/>
      <c r="E191" s="655"/>
      <c r="F191" s="655"/>
      <c r="G191" s="655"/>
      <c r="H191" s="322"/>
      <c r="I191" s="322"/>
      <c r="J191" s="322"/>
      <c r="K191" s="322"/>
      <c r="L191" s="322"/>
      <c r="M191" s="322"/>
      <c r="N191" s="322"/>
      <c r="O191" s="322"/>
      <c r="P191" s="322"/>
    </row>
    <row r="192" spans="1:16" s="323" customFormat="1" x14ac:dyDescent="0.2">
      <c r="A192" s="322"/>
      <c r="B192" s="322"/>
      <c r="C192" s="322"/>
      <c r="D192" s="322"/>
      <c r="E192" s="322"/>
      <c r="F192" s="322"/>
      <c r="G192" s="322"/>
      <c r="H192" s="322"/>
      <c r="I192" s="322"/>
      <c r="J192" s="322"/>
      <c r="K192" s="322"/>
      <c r="L192" s="322"/>
      <c r="M192" s="322"/>
      <c r="N192" s="322"/>
      <c r="O192" s="322"/>
      <c r="P192" s="322"/>
    </row>
    <row r="193" spans="1:16" s="323" customFormat="1" ht="12.75" customHeight="1" x14ac:dyDescent="0.2">
      <c r="A193" s="322"/>
      <c r="B193" s="658" t="s">
        <v>566</v>
      </c>
      <c r="C193" s="658"/>
      <c r="D193" s="658"/>
      <c r="E193" s="658"/>
      <c r="F193" s="658"/>
      <c r="G193" s="322"/>
      <c r="H193" s="322"/>
      <c r="I193" s="322"/>
      <c r="J193" s="322"/>
      <c r="K193" s="322"/>
      <c r="L193" s="322"/>
      <c r="M193" s="322"/>
      <c r="N193" s="322"/>
      <c r="O193" s="322"/>
      <c r="P193" s="322"/>
    </row>
    <row r="194" spans="1:16" s="323" customFormat="1" ht="30" customHeight="1" x14ac:dyDescent="0.2">
      <c r="A194" s="322"/>
      <c r="B194" s="657" t="s">
        <v>7235</v>
      </c>
      <c r="C194" s="657"/>
      <c r="D194" s="657"/>
      <c r="E194" s="657"/>
      <c r="F194" s="657"/>
      <c r="G194" s="657"/>
      <c r="H194" s="657"/>
      <c r="I194" s="657"/>
      <c r="J194" s="657"/>
      <c r="K194" s="322"/>
      <c r="L194" s="322"/>
      <c r="M194" s="322"/>
      <c r="N194" s="322"/>
      <c r="O194" s="322"/>
      <c r="P194" s="322"/>
    </row>
    <row r="195" spans="1:16" s="323" customFormat="1" x14ac:dyDescent="0.2">
      <c r="A195" s="322"/>
      <c r="B195" s="658" t="s">
        <v>556</v>
      </c>
      <c r="C195" s="658"/>
      <c r="D195" s="658"/>
      <c r="E195" s="345"/>
      <c r="F195" s="345"/>
      <c r="G195" s="345"/>
      <c r="H195" s="345"/>
      <c r="I195" s="345"/>
      <c r="J195" s="345"/>
      <c r="K195" s="322"/>
      <c r="L195" s="322"/>
      <c r="M195" s="322"/>
      <c r="N195" s="322"/>
      <c r="O195" s="322"/>
      <c r="P195" s="322"/>
    </row>
    <row r="196" spans="1:16" s="323" customFormat="1" x14ac:dyDescent="0.2">
      <c r="A196" s="322"/>
      <c r="B196" s="658" t="s">
        <v>569</v>
      </c>
      <c r="C196" s="658"/>
      <c r="D196" s="658"/>
      <c r="E196" s="322"/>
      <c r="F196" s="322"/>
      <c r="G196" s="322"/>
      <c r="H196" s="322"/>
      <c r="I196" s="322"/>
      <c r="J196" s="322"/>
      <c r="K196" s="322"/>
      <c r="L196" s="322"/>
      <c r="M196" s="322"/>
      <c r="N196" s="322"/>
      <c r="O196" s="322"/>
      <c r="P196" s="322"/>
    </row>
    <row r="197" spans="1:16" s="323" customFormat="1" x14ac:dyDescent="0.2">
      <c r="A197" s="322"/>
      <c r="B197" s="658" t="s">
        <v>568</v>
      </c>
      <c r="C197" s="658"/>
      <c r="D197" s="658"/>
      <c r="E197" s="658"/>
      <c r="F197" s="658"/>
      <c r="G197" s="658"/>
      <c r="H197" s="658"/>
      <c r="I197" s="658"/>
      <c r="J197" s="658"/>
      <c r="K197" s="322"/>
      <c r="L197" s="322"/>
      <c r="M197" s="322"/>
      <c r="N197" s="322"/>
      <c r="O197" s="322"/>
      <c r="P197" s="322"/>
    </row>
    <row r="198" spans="1:16" s="323" customFormat="1" ht="25.5" customHeight="1" x14ac:dyDescent="0.2">
      <c r="A198" s="322"/>
      <c r="B198" s="659" t="s">
        <v>565</v>
      </c>
      <c r="C198" s="659"/>
      <c r="D198" s="659"/>
      <c r="E198" s="659"/>
      <c r="F198" s="659"/>
      <c r="G198" s="659"/>
      <c r="H198" s="659"/>
      <c r="I198" s="659"/>
      <c r="J198" s="659"/>
      <c r="K198" s="322"/>
      <c r="L198" s="322"/>
      <c r="M198" s="322"/>
      <c r="N198" s="322"/>
      <c r="O198" s="322"/>
      <c r="P198" s="322"/>
    </row>
    <row r="199" spans="1:16" s="323" customFormat="1" x14ac:dyDescent="0.2">
      <c r="A199" s="322"/>
      <c r="B199" s="341"/>
      <c r="C199" s="341"/>
      <c r="D199" s="341"/>
      <c r="E199" s="341"/>
      <c r="F199" s="341"/>
      <c r="G199" s="341"/>
      <c r="H199" s="341"/>
      <c r="I199" s="341"/>
      <c r="J199" s="341"/>
      <c r="K199" s="322"/>
      <c r="L199" s="322"/>
      <c r="M199" s="322"/>
      <c r="N199" s="322"/>
      <c r="O199" s="322"/>
      <c r="P199" s="322"/>
    </row>
    <row r="200" spans="1:16" s="323" customFormat="1" x14ac:dyDescent="0.2">
      <c r="A200" s="322"/>
      <c r="B200" s="654" t="s">
        <v>534</v>
      </c>
      <c r="C200" s="654"/>
      <c r="D200" s="654"/>
      <c r="E200" s="345"/>
      <c r="F200" s="325"/>
      <c r="G200" s="325"/>
      <c r="H200" s="322"/>
      <c r="I200" s="322"/>
      <c r="J200" s="322"/>
      <c r="K200" s="322"/>
      <c r="L200" s="322"/>
      <c r="M200" s="322"/>
      <c r="N200" s="322"/>
      <c r="O200" s="322"/>
      <c r="P200" s="322"/>
    </row>
    <row r="201" spans="1:16" s="323" customFormat="1" x14ac:dyDescent="0.2">
      <c r="A201" s="322"/>
      <c r="B201" s="654" t="s">
        <v>535</v>
      </c>
      <c r="C201" s="654"/>
      <c r="D201" s="654"/>
      <c r="E201" s="345"/>
      <c r="F201" s="325"/>
      <c r="G201" s="325"/>
      <c r="H201" s="322"/>
      <c r="I201" s="322"/>
      <c r="J201" s="322"/>
      <c r="K201" s="322"/>
      <c r="L201" s="322"/>
      <c r="M201" s="322"/>
      <c r="N201" s="322"/>
      <c r="O201" s="322"/>
      <c r="P201" s="322"/>
    </row>
    <row r="202" spans="1:16" s="323" customFormat="1" x14ac:dyDescent="0.2">
      <c r="A202" s="322"/>
      <c r="B202" s="654" t="s">
        <v>536</v>
      </c>
      <c r="C202" s="654"/>
      <c r="D202" s="654"/>
      <c r="E202" s="345"/>
      <c r="F202" s="325"/>
      <c r="G202" s="325"/>
      <c r="H202" s="322"/>
      <c r="I202" s="322"/>
      <c r="J202" s="322"/>
      <c r="K202" s="322"/>
      <c r="L202" s="322"/>
      <c r="M202" s="322"/>
      <c r="N202" s="322"/>
      <c r="O202" s="322"/>
      <c r="P202" s="322"/>
    </row>
    <row r="203" spans="1:16" s="323" customFormat="1" x14ac:dyDescent="0.2">
      <c r="A203" s="322"/>
      <c r="B203" s="654" t="s">
        <v>537</v>
      </c>
      <c r="C203" s="654"/>
      <c r="D203" s="654"/>
      <c r="E203" s="345"/>
      <c r="F203" s="325"/>
      <c r="G203" s="325"/>
      <c r="H203" s="322"/>
      <c r="I203" s="322"/>
      <c r="J203" s="322"/>
      <c r="K203" s="322"/>
      <c r="L203" s="322"/>
      <c r="M203" s="322"/>
      <c r="N203" s="322"/>
      <c r="O203" s="322"/>
      <c r="P203" s="322"/>
    </row>
    <row r="204" spans="1:16" s="323" customFormat="1" x14ac:dyDescent="0.2">
      <c r="A204" s="322"/>
      <c r="B204" s="654" t="s">
        <v>570</v>
      </c>
      <c r="C204" s="654"/>
      <c r="D204" s="654"/>
      <c r="E204" s="345"/>
      <c r="F204" s="325"/>
      <c r="G204" s="325"/>
      <c r="H204" s="322"/>
      <c r="I204" s="322"/>
      <c r="J204" s="322"/>
      <c r="K204" s="322"/>
      <c r="L204" s="322"/>
      <c r="M204" s="322"/>
      <c r="N204" s="322"/>
      <c r="O204" s="322"/>
      <c r="P204" s="322"/>
    </row>
    <row r="205" spans="1:16" s="323" customFormat="1" x14ac:dyDescent="0.2">
      <c r="A205" s="322"/>
      <c r="B205" s="345"/>
      <c r="C205" s="345"/>
      <c r="D205" s="345"/>
      <c r="E205" s="346"/>
      <c r="F205" s="322"/>
      <c r="G205" s="322"/>
      <c r="H205" s="322"/>
      <c r="I205" s="322"/>
      <c r="J205" s="322"/>
      <c r="K205" s="322"/>
      <c r="L205" s="322"/>
      <c r="M205" s="322"/>
      <c r="N205" s="322"/>
      <c r="O205" s="322"/>
      <c r="P205" s="322"/>
    </row>
    <row r="206" spans="1:16" s="323" customFormat="1" x14ac:dyDescent="0.2">
      <c r="A206" s="322"/>
      <c r="B206" s="655" t="s">
        <v>539</v>
      </c>
      <c r="C206" s="655"/>
      <c r="D206" s="655"/>
      <c r="E206" s="655"/>
      <c r="F206" s="322"/>
      <c r="G206" s="322"/>
      <c r="H206" s="322"/>
      <c r="I206" s="322"/>
      <c r="J206" s="322"/>
      <c r="K206" s="322"/>
      <c r="L206" s="322"/>
      <c r="M206" s="322"/>
      <c r="N206" s="322"/>
      <c r="O206" s="322"/>
      <c r="P206" s="322"/>
    </row>
    <row r="207" spans="1:16" s="323" customFormat="1" x14ac:dyDescent="0.2">
      <c r="A207" s="322"/>
      <c r="B207" s="322"/>
      <c r="C207" s="322"/>
      <c r="D207" s="322"/>
      <c r="E207" s="322"/>
      <c r="F207" s="322"/>
      <c r="G207" s="322"/>
      <c r="H207" s="322"/>
      <c r="I207" s="322"/>
      <c r="J207" s="322"/>
      <c r="K207" s="322"/>
      <c r="L207" s="322"/>
      <c r="M207" s="322"/>
      <c r="N207" s="322"/>
      <c r="O207" s="322"/>
      <c r="P207" s="322"/>
    </row>
    <row r="208" spans="1:16" s="323" customFormat="1" x14ac:dyDescent="0.2">
      <c r="A208" s="322"/>
      <c r="B208" s="656" t="s">
        <v>540</v>
      </c>
      <c r="C208" s="656"/>
      <c r="D208" s="322"/>
      <c r="E208" s="322"/>
      <c r="F208" s="322"/>
      <c r="G208" s="322"/>
      <c r="H208" s="322"/>
      <c r="I208" s="322"/>
      <c r="J208" s="322"/>
      <c r="K208" s="322"/>
      <c r="L208" s="322"/>
      <c r="M208" s="322"/>
      <c r="N208" s="322"/>
      <c r="O208" s="322"/>
      <c r="P208" s="322"/>
    </row>
    <row r="209" spans="1:16" s="323" customFormat="1" ht="46.5" customHeight="1" x14ac:dyDescent="0.2">
      <c r="A209" s="322"/>
      <c r="B209" s="641" t="s">
        <v>541</v>
      </c>
      <c r="C209" s="642"/>
      <c r="D209" s="642"/>
      <c r="E209" s="642"/>
      <c r="F209" s="642"/>
      <c r="G209" s="642"/>
      <c r="H209" s="642"/>
      <c r="I209" s="642"/>
      <c r="J209" s="643"/>
      <c r="K209" s="322"/>
      <c r="L209" s="322"/>
      <c r="M209" s="322"/>
      <c r="N209" s="322"/>
      <c r="O209" s="322"/>
      <c r="P209" s="322"/>
    </row>
    <row r="210" spans="1:16" s="323" customFormat="1" x14ac:dyDescent="0.2">
      <c r="A210" s="322"/>
      <c r="B210" s="322"/>
      <c r="C210" s="322"/>
      <c r="D210" s="322"/>
      <c r="E210" s="322"/>
      <c r="F210" s="322"/>
      <c r="G210" s="322"/>
      <c r="H210" s="322"/>
      <c r="I210" s="322"/>
      <c r="J210" s="322"/>
      <c r="K210" s="322"/>
      <c r="L210" s="322"/>
      <c r="M210" s="322"/>
      <c r="N210" s="322"/>
      <c r="O210" s="322"/>
      <c r="P210" s="322"/>
    </row>
    <row r="211" spans="1:16" s="323" customFormat="1" x14ac:dyDescent="0.2">
      <c r="A211" s="322"/>
      <c r="B211" s="322" t="s">
        <v>544</v>
      </c>
      <c r="C211" s="322"/>
      <c r="D211" s="322"/>
      <c r="E211" s="322"/>
      <c r="F211" s="322"/>
      <c r="G211" s="322"/>
      <c r="H211" s="322"/>
      <c r="I211" s="322"/>
      <c r="J211" s="322"/>
      <c r="K211" s="322"/>
      <c r="L211" s="322"/>
      <c r="M211" s="322"/>
      <c r="N211" s="322"/>
      <c r="O211" s="322"/>
      <c r="P211" s="322"/>
    </row>
    <row r="212" spans="1:16" s="323" customFormat="1" ht="63" customHeight="1" x14ac:dyDescent="0.2">
      <c r="A212" s="322"/>
      <c r="B212" s="641" t="s">
        <v>545</v>
      </c>
      <c r="C212" s="642"/>
      <c r="D212" s="642"/>
      <c r="E212" s="642"/>
      <c r="F212" s="642"/>
      <c r="G212" s="642"/>
      <c r="H212" s="642"/>
      <c r="I212" s="642"/>
      <c r="J212" s="643"/>
      <c r="K212" s="322"/>
      <c r="L212" s="322"/>
      <c r="M212" s="322"/>
      <c r="N212" s="322"/>
      <c r="O212" s="322"/>
      <c r="P212" s="322"/>
    </row>
    <row r="213" spans="1:16" s="323" customFormat="1" x14ac:dyDescent="0.2">
      <c r="A213" s="322"/>
      <c r="B213" s="322"/>
      <c r="C213" s="322"/>
      <c r="D213" s="322"/>
      <c r="E213" s="322"/>
      <c r="F213" s="322"/>
      <c r="G213" s="322"/>
      <c r="H213" s="322"/>
      <c r="I213" s="322"/>
      <c r="J213" s="322"/>
      <c r="K213" s="322"/>
      <c r="L213" s="322"/>
      <c r="M213" s="322"/>
      <c r="N213" s="322"/>
      <c r="O213" s="322"/>
      <c r="P213" s="322"/>
    </row>
    <row r="214" spans="1:16" s="323" customFormat="1" x14ac:dyDescent="0.2">
      <c r="A214" s="322"/>
      <c r="B214" s="322" t="s">
        <v>546</v>
      </c>
      <c r="C214" s="322"/>
      <c r="D214" s="322"/>
      <c r="E214" s="322"/>
      <c r="F214" s="322"/>
      <c r="G214" s="322"/>
      <c r="H214" s="322"/>
      <c r="I214" s="322"/>
      <c r="J214" s="322"/>
      <c r="K214" s="322"/>
      <c r="L214" s="322"/>
      <c r="M214" s="322"/>
      <c r="N214" s="322"/>
      <c r="O214" s="322"/>
      <c r="P214" s="322"/>
    </row>
    <row r="215" spans="1:16" s="323" customFormat="1" ht="49.5" customHeight="1" x14ac:dyDescent="0.2">
      <c r="A215" s="322"/>
      <c r="B215" s="644" t="s">
        <v>547</v>
      </c>
      <c r="C215" s="645"/>
      <c r="D215" s="645"/>
      <c r="E215" s="645"/>
      <c r="F215" s="645"/>
      <c r="G215" s="645"/>
      <c r="H215" s="645"/>
      <c r="I215" s="645"/>
      <c r="J215" s="646"/>
      <c r="K215" s="322"/>
      <c r="L215" s="322"/>
      <c r="M215" s="322"/>
      <c r="N215" s="322"/>
      <c r="O215" s="322"/>
      <c r="P215" s="322"/>
    </row>
    <row r="216" spans="1:16" s="323" customFormat="1" ht="15" customHeight="1" x14ac:dyDescent="0.2">
      <c r="A216" s="322"/>
      <c r="B216" s="331"/>
      <c r="C216" s="332"/>
      <c r="D216" s="332"/>
      <c r="E216" s="332"/>
      <c r="F216" s="332"/>
      <c r="G216" s="332"/>
      <c r="H216" s="332"/>
      <c r="I216" s="332"/>
      <c r="J216" s="332"/>
      <c r="K216" s="322"/>
      <c r="L216" s="322"/>
      <c r="M216" s="322"/>
      <c r="N216" s="322"/>
      <c r="O216" s="322"/>
      <c r="P216" s="322"/>
    </row>
    <row r="217" spans="1:16" s="323" customFormat="1" x14ac:dyDescent="0.2">
      <c r="A217" s="322"/>
      <c r="B217" s="322" t="s">
        <v>548</v>
      </c>
      <c r="C217" s="322"/>
      <c r="D217" s="322"/>
      <c r="E217" s="322"/>
      <c r="F217" s="322"/>
      <c r="G217" s="322"/>
      <c r="H217" s="322"/>
      <c r="I217" s="322"/>
      <c r="J217" s="322"/>
      <c r="K217" s="322"/>
      <c r="L217" s="322"/>
      <c r="M217" s="322"/>
      <c r="N217" s="322"/>
      <c r="O217" s="322"/>
      <c r="P217" s="322"/>
    </row>
    <row r="218" spans="1:16" s="323" customFormat="1" ht="62.25" customHeight="1" x14ac:dyDescent="0.2">
      <c r="A218" s="322"/>
      <c r="B218" s="647" t="s">
        <v>549</v>
      </c>
      <c r="C218" s="648"/>
      <c r="D218" s="648"/>
      <c r="E218" s="648"/>
      <c r="F218" s="648"/>
      <c r="G218" s="648"/>
      <c r="H218" s="648"/>
      <c r="I218" s="648"/>
      <c r="J218" s="649"/>
      <c r="K218" s="322"/>
      <c r="L218" s="322"/>
      <c r="M218" s="322"/>
      <c r="N218" s="322"/>
      <c r="O218" s="322"/>
      <c r="P218" s="322"/>
    </row>
    <row r="219" spans="1:16" s="323" customFormat="1" ht="13.5" customHeight="1" x14ac:dyDescent="0.2">
      <c r="A219" s="322"/>
      <c r="B219" s="331"/>
      <c r="C219" s="332"/>
      <c r="D219" s="332"/>
      <c r="E219" s="332"/>
      <c r="F219" s="332"/>
      <c r="G219" s="332"/>
      <c r="H219" s="332"/>
      <c r="I219" s="332"/>
      <c r="J219" s="332"/>
      <c r="K219" s="322"/>
      <c r="L219" s="322"/>
      <c r="M219" s="322"/>
      <c r="N219" s="322"/>
      <c r="O219" s="322"/>
      <c r="P219" s="333"/>
    </row>
    <row r="220" spans="1:16" s="323" customFormat="1" ht="12" customHeight="1" x14ac:dyDescent="0.2">
      <c r="A220" s="322"/>
      <c r="B220" s="334" t="s">
        <v>35</v>
      </c>
      <c r="C220" s="332"/>
      <c r="D220" s="332"/>
      <c r="E220" s="332"/>
      <c r="F220" s="332"/>
      <c r="G220" s="332"/>
      <c r="H220" s="332"/>
      <c r="I220" s="332"/>
      <c r="J220" s="332"/>
      <c r="K220" s="322"/>
      <c r="L220" s="322"/>
      <c r="M220" s="322"/>
      <c r="N220" s="322"/>
      <c r="O220" s="322"/>
      <c r="P220" s="322"/>
    </row>
    <row r="221" spans="1:16" s="323" customFormat="1" x14ac:dyDescent="0.2">
      <c r="A221" s="322"/>
      <c r="B221" s="650" t="s">
        <v>550</v>
      </c>
      <c r="C221" s="651"/>
      <c r="D221" s="651"/>
      <c r="E221" s="651"/>
      <c r="F221" s="651"/>
      <c r="G221" s="651"/>
      <c r="H221" s="651"/>
      <c r="I221" s="651"/>
      <c r="J221" s="652"/>
      <c r="K221" s="335"/>
      <c r="L221" s="322"/>
      <c r="M221" s="322"/>
      <c r="N221" s="322"/>
      <c r="O221" s="322"/>
      <c r="P221" s="322"/>
    </row>
    <row r="222" spans="1:16" s="323" customFormat="1" x14ac:dyDescent="0.2">
      <c r="A222" s="322"/>
      <c r="B222" s="322"/>
      <c r="C222" s="322"/>
      <c r="D222" s="322"/>
      <c r="E222" s="322"/>
      <c r="F222" s="322"/>
      <c r="G222" s="322"/>
      <c r="H222" s="322"/>
      <c r="I222" s="322"/>
      <c r="J222" s="322"/>
      <c r="K222" s="322"/>
      <c r="L222" s="322"/>
      <c r="M222" s="322"/>
      <c r="N222" s="322"/>
      <c r="O222" s="322"/>
      <c r="P222" s="322"/>
    </row>
    <row r="223" spans="1:16" s="323" customFormat="1" x14ac:dyDescent="0.2">
      <c r="A223" s="322"/>
      <c r="B223" s="653" t="s">
        <v>572</v>
      </c>
      <c r="C223" s="653"/>
      <c r="D223" s="653"/>
      <c r="E223" s="322"/>
      <c r="F223" s="322"/>
      <c r="G223" s="322"/>
      <c r="H223" s="322"/>
      <c r="I223" s="322"/>
      <c r="J223" s="322"/>
      <c r="K223" s="322"/>
      <c r="L223" s="322"/>
      <c r="M223" s="322"/>
      <c r="N223" s="322"/>
      <c r="O223" s="322"/>
      <c r="P223" s="322"/>
    </row>
    <row r="224" spans="1:16" s="323" customFormat="1" ht="201.75" customHeight="1" x14ac:dyDescent="0.2">
      <c r="A224" s="322"/>
      <c r="B224" s="632" t="s">
        <v>9201</v>
      </c>
      <c r="C224" s="633"/>
      <c r="D224" s="633"/>
      <c r="E224" s="633"/>
      <c r="F224" s="633"/>
      <c r="G224" s="633"/>
      <c r="H224" s="633"/>
      <c r="I224" s="633"/>
      <c r="J224" s="634"/>
      <c r="K224" s="333"/>
      <c r="L224" s="322"/>
      <c r="M224" s="322"/>
      <c r="N224" s="322"/>
      <c r="O224" s="322"/>
      <c r="P224" s="322"/>
    </row>
    <row r="225" spans="1:16" s="323" customFormat="1" x14ac:dyDescent="0.2">
      <c r="A225" s="322"/>
      <c r="B225" s="322"/>
      <c r="C225" s="322"/>
      <c r="D225" s="322"/>
      <c r="E225" s="322"/>
      <c r="F225" s="322"/>
      <c r="G225" s="322"/>
      <c r="H225" s="322"/>
      <c r="I225" s="322"/>
      <c r="J225" s="322"/>
      <c r="K225" s="322"/>
      <c r="L225" s="322"/>
      <c r="M225" s="322"/>
      <c r="N225" s="322"/>
      <c r="O225" s="322"/>
      <c r="P225" s="322"/>
    </row>
    <row r="226" spans="1:16" s="323" customFormat="1" x14ac:dyDescent="0.2">
      <c r="A226" s="322"/>
      <c r="B226" s="322"/>
      <c r="C226" s="322"/>
      <c r="D226" s="322"/>
      <c r="E226" s="322"/>
      <c r="F226" s="322"/>
      <c r="G226" s="322"/>
      <c r="H226" s="322"/>
      <c r="I226" s="322"/>
      <c r="J226" s="322"/>
      <c r="K226" s="322"/>
      <c r="L226" s="322"/>
      <c r="M226" s="322"/>
      <c r="N226" s="322"/>
      <c r="O226" s="322"/>
      <c r="P226" s="322"/>
    </row>
    <row r="227" spans="1:16" s="323" customFormat="1" ht="14.25" customHeight="1" x14ac:dyDescent="0.2">
      <c r="A227" s="336"/>
      <c r="B227" s="635" t="s">
        <v>551</v>
      </c>
      <c r="C227" s="635"/>
      <c r="D227" s="338"/>
      <c r="E227" s="338"/>
      <c r="F227" s="338"/>
      <c r="G227" s="338"/>
      <c r="H227" s="338"/>
      <c r="I227" s="338"/>
      <c r="J227" s="338"/>
      <c r="K227" s="322"/>
      <c r="L227" s="322"/>
      <c r="M227" s="322"/>
      <c r="N227" s="322"/>
      <c r="O227" s="322"/>
      <c r="P227" s="322"/>
    </row>
    <row r="228" spans="1:16" s="323" customFormat="1" ht="35.25" customHeight="1" x14ac:dyDescent="0.2">
      <c r="A228" s="336"/>
      <c r="B228" s="636" t="s">
        <v>552</v>
      </c>
      <c r="C228" s="637"/>
      <c r="D228" s="637"/>
      <c r="E228" s="637"/>
      <c r="F228" s="637"/>
      <c r="G228" s="637"/>
      <c r="H228" s="637"/>
      <c r="I228" s="637"/>
      <c r="J228" s="638"/>
      <c r="K228" s="322"/>
      <c r="L228" s="322"/>
      <c r="M228" s="322"/>
      <c r="N228" s="322"/>
      <c r="O228" s="322"/>
      <c r="P228" s="322"/>
    </row>
    <row r="229" spans="1:16" s="323" customFormat="1" x14ac:dyDescent="0.2">
      <c r="A229" s="322"/>
      <c r="B229" s="322"/>
      <c r="C229" s="322"/>
      <c r="D229" s="322"/>
      <c r="E229" s="322"/>
      <c r="F229" s="322"/>
      <c r="G229" s="322"/>
      <c r="H229" s="322"/>
      <c r="I229" s="322"/>
      <c r="J229" s="322"/>
      <c r="K229" s="322"/>
      <c r="L229" s="322"/>
      <c r="M229" s="322"/>
      <c r="N229" s="322"/>
      <c r="O229" s="322"/>
      <c r="P229" s="322"/>
    </row>
    <row r="230" spans="1:16" s="323" customFormat="1" x14ac:dyDescent="0.2">
      <c r="A230" s="322"/>
      <c r="B230" s="322"/>
      <c r="C230" s="322"/>
      <c r="D230" s="322"/>
      <c r="E230" s="322"/>
      <c r="F230" s="322"/>
      <c r="G230" s="322"/>
      <c r="H230" s="322"/>
      <c r="I230" s="322"/>
      <c r="J230" s="322"/>
      <c r="K230" s="322"/>
      <c r="L230" s="322"/>
      <c r="M230" s="322"/>
      <c r="N230" s="322"/>
      <c r="O230" s="322"/>
      <c r="P230" s="322"/>
    </row>
    <row r="231" spans="1:16" x14ac:dyDescent="0.2">
      <c r="A231" s="287"/>
      <c r="B231" s="287"/>
      <c r="C231" s="287"/>
      <c r="D231" s="287"/>
      <c r="E231" s="287"/>
      <c r="F231" s="287"/>
      <c r="G231" s="287"/>
      <c r="H231" s="287"/>
      <c r="I231" s="287"/>
      <c r="J231" s="287"/>
      <c r="K231" s="287"/>
      <c r="L231" s="287"/>
      <c r="M231" s="287"/>
      <c r="N231" s="287"/>
      <c r="O231" s="287"/>
      <c r="P231" s="287"/>
    </row>
    <row r="232" spans="1:16" x14ac:dyDescent="0.2">
      <c r="A232" s="287"/>
      <c r="B232" s="287"/>
      <c r="C232" s="287"/>
      <c r="D232" s="287"/>
      <c r="E232" s="287"/>
      <c r="F232" s="287"/>
      <c r="G232" s="287"/>
      <c r="H232" s="287"/>
      <c r="I232" s="287"/>
      <c r="J232" s="287"/>
      <c r="K232" s="287"/>
      <c r="L232" s="287"/>
      <c r="M232" s="287"/>
      <c r="N232" s="287"/>
      <c r="O232" s="287"/>
      <c r="P232" s="287"/>
    </row>
    <row r="233" spans="1:16" ht="15.75" x14ac:dyDescent="0.25">
      <c r="A233" s="287"/>
      <c r="B233" s="639" t="s">
        <v>557</v>
      </c>
      <c r="C233" s="639"/>
      <c r="D233" s="639"/>
      <c r="E233" s="287"/>
      <c r="F233" s="287"/>
      <c r="G233" s="287"/>
      <c r="H233" s="287"/>
      <c r="I233" s="287"/>
      <c r="J233" s="287"/>
      <c r="K233" s="287"/>
      <c r="L233" s="287"/>
      <c r="M233" s="287"/>
      <c r="N233" s="287"/>
      <c r="O233" s="287"/>
      <c r="P233" s="287"/>
    </row>
    <row r="234" spans="1:16" ht="15.75" x14ac:dyDescent="0.25">
      <c r="A234" s="287"/>
      <c r="B234" s="296"/>
      <c r="C234" s="287"/>
      <c r="D234" s="287"/>
      <c r="E234" s="287"/>
      <c r="F234" s="287"/>
      <c r="G234" s="287"/>
      <c r="H234" s="287"/>
      <c r="I234" s="287"/>
      <c r="J234" s="287"/>
      <c r="K234" s="287"/>
      <c r="L234" s="287"/>
      <c r="M234" s="287"/>
      <c r="N234" s="287"/>
      <c r="O234" s="287"/>
      <c r="P234" s="287"/>
    </row>
    <row r="235" spans="1:16" ht="39" customHeight="1" x14ac:dyDescent="0.2">
      <c r="A235" s="287"/>
      <c r="B235" s="640" t="s">
        <v>558</v>
      </c>
      <c r="C235" s="640"/>
      <c r="D235" s="640"/>
      <c r="E235" s="640"/>
      <c r="F235" s="640"/>
      <c r="G235" s="640"/>
      <c r="H235" s="640"/>
      <c r="I235" s="640"/>
      <c r="J235" s="640"/>
      <c r="K235" s="287"/>
      <c r="L235" s="287"/>
      <c r="M235" s="287"/>
      <c r="N235" s="287"/>
      <c r="O235" s="287"/>
      <c r="P235" s="287"/>
    </row>
    <row r="236" spans="1:16" x14ac:dyDescent="0.2">
      <c r="A236" s="287"/>
      <c r="B236" s="287"/>
      <c r="C236" s="287"/>
      <c r="D236" s="287"/>
      <c r="E236" s="287"/>
      <c r="F236" s="287"/>
      <c r="G236" s="287"/>
      <c r="H236" s="287"/>
      <c r="I236" s="287"/>
      <c r="J236" s="287"/>
      <c r="K236" s="287"/>
      <c r="L236" s="287"/>
      <c r="M236" s="287"/>
      <c r="N236" s="287"/>
      <c r="O236" s="287"/>
      <c r="P236" s="287"/>
    </row>
    <row r="237" spans="1:16" ht="15.75" x14ac:dyDescent="0.25">
      <c r="A237" s="287"/>
      <c r="B237" s="639" t="s">
        <v>559</v>
      </c>
      <c r="C237" s="639"/>
      <c r="D237" s="639"/>
      <c r="E237" s="639"/>
      <c r="F237" s="287"/>
      <c r="G237" s="287"/>
      <c r="H237" s="287"/>
      <c r="I237" s="287"/>
      <c r="J237" s="287"/>
      <c r="K237" s="287"/>
      <c r="L237" s="287"/>
      <c r="M237" s="287"/>
      <c r="N237" s="287"/>
      <c r="O237" s="287"/>
      <c r="P237" s="287"/>
    </row>
    <row r="238" spans="1:16" x14ac:dyDescent="0.2">
      <c r="A238" s="287"/>
      <c r="B238" s="287"/>
      <c r="C238" s="287"/>
      <c r="D238" s="287"/>
      <c r="E238" s="287"/>
      <c r="F238" s="287"/>
      <c r="G238" s="287"/>
      <c r="H238" s="287"/>
      <c r="I238" s="287"/>
      <c r="J238" s="304"/>
      <c r="K238" s="287"/>
      <c r="L238" s="287"/>
      <c r="M238" s="287"/>
      <c r="N238" s="287"/>
      <c r="O238" s="287"/>
      <c r="P238" s="287"/>
    </row>
    <row r="239" spans="1:16" ht="36.75" customHeight="1" x14ac:dyDescent="0.2">
      <c r="A239" s="287"/>
      <c r="B239" s="626" t="s">
        <v>560</v>
      </c>
      <c r="C239" s="627"/>
      <c r="D239" s="627"/>
      <c r="E239" s="627"/>
      <c r="F239" s="627"/>
      <c r="G239" s="627"/>
      <c r="H239" s="627"/>
      <c r="I239" s="627"/>
      <c r="J239" s="628"/>
      <c r="K239" s="287"/>
      <c r="L239" s="287"/>
      <c r="M239" s="287"/>
      <c r="N239" s="287"/>
      <c r="O239" s="287"/>
      <c r="P239" s="287"/>
    </row>
    <row r="240" spans="1:16" ht="79.5" customHeight="1" x14ac:dyDescent="0.2">
      <c r="A240" s="287"/>
      <c r="B240" s="626" t="s">
        <v>9202</v>
      </c>
      <c r="C240" s="627"/>
      <c r="D240" s="627"/>
      <c r="E240" s="627"/>
      <c r="F240" s="627"/>
      <c r="G240" s="627"/>
      <c r="H240" s="627"/>
      <c r="I240" s="627"/>
      <c r="J240" s="628"/>
      <c r="K240" s="347"/>
      <c r="L240" s="287"/>
      <c r="M240" s="287"/>
      <c r="N240" s="287"/>
      <c r="O240" s="287"/>
      <c r="P240" s="287"/>
    </row>
    <row r="241" spans="1:16" ht="51.75" customHeight="1" x14ac:dyDescent="0.2">
      <c r="A241" s="287"/>
      <c r="B241" s="626" t="s">
        <v>561</v>
      </c>
      <c r="C241" s="627"/>
      <c r="D241" s="627"/>
      <c r="E241" s="627"/>
      <c r="F241" s="627"/>
      <c r="G241" s="627"/>
      <c r="H241" s="627"/>
      <c r="I241" s="627"/>
      <c r="J241" s="628"/>
      <c r="K241" s="287"/>
      <c r="L241" s="287"/>
      <c r="M241" s="287"/>
      <c r="N241" s="287"/>
      <c r="O241" s="287"/>
      <c r="P241" s="287"/>
    </row>
    <row r="242" spans="1:16" ht="66" customHeight="1" x14ac:dyDescent="0.2">
      <c r="A242" s="287"/>
      <c r="B242" s="626" t="s">
        <v>8769</v>
      </c>
      <c r="C242" s="627"/>
      <c r="D242" s="627"/>
      <c r="E242" s="627"/>
      <c r="F242" s="627"/>
      <c r="G242" s="627"/>
      <c r="H242" s="627"/>
      <c r="I242" s="627"/>
      <c r="J242" s="628"/>
      <c r="K242" s="287"/>
      <c r="L242" s="287"/>
      <c r="M242" s="287"/>
      <c r="N242" s="287"/>
      <c r="O242" s="287"/>
      <c r="P242" s="287"/>
    </row>
    <row r="243" spans="1:16" ht="39.75" customHeight="1" x14ac:dyDescent="0.2">
      <c r="A243" s="287"/>
      <c r="B243" s="629" t="s">
        <v>562</v>
      </c>
      <c r="C243" s="630"/>
      <c r="D243" s="630"/>
      <c r="E243" s="630"/>
      <c r="F243" s="630"/>
      <c r="G243" s="630"/>
      <c r="H243" s="630"/>
      <c r="I243" s="630"/>
      <c r="J243" s="631"/>
      <c r="K243" s="347"/>
      <c r="L243" s="287"/>
      <c r="M243" s="287"/>
      <c r="N243" s="287"/>
      <c r="O243" s="287"/>
      <c r="P243" s="287"/>
    </row>
    <row r="244" spans="1:16" ht="18" customHeight="1" x14ac:dyDescent="0.2">
      <c r="A244" s="287"/>
      <c r="B244" s="287"/>
      <c r="C244" s="287"/>
      <c r="D244" s="287"/>
      <c r="E244" s="287"/>
      <c r="F244" s="287"/>
      <c r="G244" s="287"/>
      <c r="H244" s="287"/>
      <c r="I244" s="287"/>
      <c r="J244" s="348"/>
      <c r="K244" s="304"/>
      <c r="L244" s="287"/>
      <c r="M244" s="287"/>
      <c r="N244" s="287"/>
      <c r="O244" s="287"/>
      <c r="P244" s="287"/>
    </row>
    <row r="245" spans="1:16" x14ac:dyDescent="0.2">
      <c r="A245" s="287"/>
      <c r="B245" s="287"/>
      <c r="C245" s="287"/>
      <c r="D245" s="287"/>
      <c r="E245" s="287"/>
      <c r="F245" s="287"/>
      <c r="G245" s="287"/>
      <c r="H245" s="287"/>
      <c r="I245" s="287"/>
      <c r="J245" s="287"/>
      <c r="K245" s="287"/>
      <c r="L245" s="287"/>
      <c r="M245" s="287"/>
      <c r="N245" s="287"/>
      <c r="O245" s="287"/>
      <c r="P245" s="287"/>
    </row>
    <row r="246" spans="1:16" x14ac:dyDescent="0.2">
      <c r="A246" s="287"/>
      <c r="B246" s="287"/>
      <c r="C246" s="287"/>
      <c r="D246" s="287"/>
      <c r="E246" s="287"/>
      <c r="F246" s="287"/>
      <c r="G246" s="287"/>
      <c r="H246" s="287"/>
      <c r="I246" s="287"/>
      <c r="J246" s="287"/>
      <c r="K246" s="287"/>
      <c r="L246" s="287"/>
      <c r="M246" s="287"/>
      <c r="N246" s="287"/>
      <c r="O246" s="287"/>
      <c r="P246" s="287"/>
    </row>
    <row r="247" spans="1:16" x14ac:dyDescent="0.2">
      <c r="A247" s="287"/>
      <c r="B247" s="287"/>
      <c r="C247" s="287"/>
      <c r="D247" s="287"/>
      <c r="E247" s="287"/>
      <c r="F247" s="287"/>
      <c r="G247" s="287"/>
      <c r="H247" s="287"/>
      <c r="I247" s="287"/>
      <c r="J247" s="287"/>
      <c r="K247" s="287"/>
      <c r="L247" s="287"/>
      <c r="M247" s="287"/>
      <c r="N247" s="287"/>
      <c r="O247" s="287"/>
      <c r="P247" s="287"/>
    </row>
    <row r="248" spans="1:16" x14ac:dyDescent="0.2">
      <c r="A248" s="287"/>
      <c r="B248" s="287"/>
      <c r="C248" s="287"/>
      <c r="D248" s="287"/>
      <c r="E248" s="287"/>
      <c r="F248" s="287"/>
      <c r="G248" s="287"/>
      <c r="H248" s="287"/>
      <c r="I248" s="287"/>
      <c r="J248" s="287"/>
      <c r="K248" s="287"/>
      <c r="L248" s="287"/>
      <c r="M248" s="287"/>
      <c r="N248" s="287"/>
      <c r="O248" s="287"/>
      <c r="P248" s="287"/>
    </row>
  </sheetData>
  <sheetProtection algorithmName="SHA-512" hashValue="LCrJGVta4ccaSyCe/4fGmJh4mra3egom1Ms2zuE2otVesE4UsRmwvT/1YJhU+HqhCUv3Le0SOq2PDmTqqIc/gQ==" saltValue="KuZ39Oz9SB/G3zCEK6rCkg==" spinCount="100000" sheet="1" objects="1" scenarios="1"/>
  <mergeCells count="113">
    <mergeCell ref="B1:D1"/>
    <mergeCell ref="B3:N3"/>
    <mergeCell ref="B5:L5"/>
    <mergeCell ref="B6:D6"/>
    <mergeCell ref="B8:K8"/>
    <mergeCell ref="B9:N9"/>
    <mergeCell ref="B17:K17"/>
    <mergeCell ref="B28:N28"/>
    <mergeCell ref="B30:N30"/>
    <mergeCell ref="B34:G34"/>
    <mergeCell ref="B36:P36"/>
    <mergeCell ref="C39:M39"/>
    <mergeCell ref="B10:M10"/>
    <mergeCell ref="B11:C11"/>
    <mergeCell ref="B12:C12"/>
    <mergeCell ref="B13:C13"/>
    <mergeCell ref="B14:C14"/>
    <mergeCell ref="B16:K16"/>
    <mergeCell ref="B56:N56"/>
    <mergeCell ref="B58:J58"/>
    <mergeCell ref="B70:P70"/>
    <mergeCell ref="C78:D78"/>
    <mergeCell ref="C79:D79"/>
    <mergeCell ref="C84:E84"/>
    <mergeCell ref="C41:M41"/>
    <mergeCell ref="C43:M43"/>
    <mergeCell ref="C45:M45"/>
    <mergeCell ref="C47:M47"/>
    <mergeCell ref="B49:P49"/>
    <mergeCell ref="C52:M52"/>
    <mergeCell ref="B95:J95"/>
    <mergeCell ref="B96:J96"/>
    <mergeCell ref="B99:J99"/>
    <mergeCell ref="B102:J102"/>
    <mergeCell ref="B105:H105"/>
    <mergeCell ref="B107:J107"/>
    <mergeCell ref="C85:E85"/>
    <mergeCell ref="C87:E87"/>
    <mergeCell ref="C88:E88"/>
    <mergeCell ref="C86:E86"/>
    <mergeCell ref="B92:J92"/>
    <mergeCell ref="B94:F94"/>
    <mergeCell ref="B129:J129"/>
    <mergeCell ref="B132:J132"/>
    <mergeCell ref="B135:J135"/>
    <mergeCell ref="B138:J138"/>
    <mergeCell ref="B140:J140"/>
    <mergeCell ref="B141:J141"/>
    <mergeCell ref="B108:K108"/>
    <mergeCell ref="B112:M112"/>
    <mergeCell ref="B114:K114"/>
    <mergeCell ref="B120:D120"/>
    <mergeCell ref="B123:J123"/>
    <mergeCell ref="B126:J126"/>
    <mergeCell ref="B153:J153"/>
    <mergeCell ref="B154:J154"/>
    <mergeCell ref="B155:J155"/>
    <mergeCell ref="B157:D157"/>
    <mergeCell ref="B158:D158"/>
    <mergeCell ref="B159:D159"/>
    <mergeCell ref="B144:J144"/>
    <mergeCell ref="B147:H147"/>
    <mergeCell ref="B149:K149"/>
    <mergeCell ref="B150:J150"/>
    <mergeCell ref="B151:J151"/>
    <mergeCell ref="B152:J152"/>
    <mergeCell ref="B172:J172"/>
    <mergeCell ref="B175:J175"/>
    <mergeCell ref="B178:J178"/>
    <mergeCell ref="B180:J180"/>
    <mergeCell ref="B181:J181"/>
    <mergeCell ref="B183:J183"/>
    <mergeCell ref="B160:D160"/>
    <mergeCell ref="B161:D161"/>
    <mergeCell ref="B163:E163"/>
    <mergeCell ref="B165:C165"/>
    <mergeCell ref="B166:J166"/>
    <mergeCell ref="B169:J169"/>
    <mergeCell ref="B194:J194"/>
    <mergeCell ref="B195:D195"/>
    <mergeCell ref="B196:D196"/>
    <mergeCell ref="B197:J197"/>
    <mergeCell ref="B198:J198"/>
    <mergeCell ref="B200:D200"/>
    <mergeCell ref="B184:J184"/>
    <mergeCell ref="B185:C185"/>
    <mergeCell ref="B186:J186"/>
    <mergeCell ref="B189:I189"/>
    <mergeCell ref="B191:G191"/>
    <mergeCell ref="B193:F193"/>
    <mergeCell ref="B209:J209"/>
    <mergeCell ref="B212:J212"/>
    <mergeCell ref="B215:J215"/>
    <mergeCell ref="B218:J218"/>
    <mergeCell ref="B221:J221"/>
    <mergeCell ref="B223:D223"/>
    <mergeCell ref="B201:D201"/>
    <mergeCell ref="B202:D202"/>
    <mergeCell ref="B203:D203"/>
    <mergeCell ref="B204:D204"/>
    <mergeCell ref="B206:E206"/>
    <mergeCell ref="B208:C208"/>
    <mergeCell ref="B239:J239"/>
    <mergeCell ref="B240:J240"/>
    <mergeCell ref="B241:J241"/>
    <mergeCell ref="B242:J242"/>
    <mergeCell ref="B243:J243"/>
    <mergeCell ref="B224:J224"/>
    <mergeCell ref="B227:C227"/>
    <mergeCell ref="B228:J228"/>
    <mergeCell ref="B233:D233"/>
    <mergeCell ref="B235:J235"/>
    <mergeCell ref="B237:E237"/>
  </mergeCells>
  <conditionalFormatting sqref="E46:G46 E48:G48">
    <cfRule type="expression" dxfId="5" priority="7">
      <formula xml:space="preserve"> AND(OR(#REF!="M",#REF!="W",#REF!="X"),E46="")</formula>
    </cfRule>
  </conditionalFormatting>
  <conditionalFormatting sqref="B46:D46 B48:D48">
    <cfRule type="expression" dxfId="4" priority="6">
      <formula xml:space="preserve"> AND(OR(#REF!="M",#REF!="W",#REF!="X"),B46="")</formula>
    </cfRule>
  </conditionalFormatting>
  <conditionalFormatting sqref="B79">
    <cfRule type="expression" dxfId="3" priority="5">
      <formula xml:space="preserve"> OR(AND(A79=0,A79&lt;&gt;"",B79&lt;&gt;"Z",B79&lt;&gt;""),AND(A79&gt;0,A79&lt;&gt;"",B79&lt;&gt;"W",B79&lt;&gt;""),AND(A79="", B79="W"))</formula>
    </cfRule>
  </conditionalFormatting>
  <conditionalFormatting sqref="C79">
    <cfRule type="expression" dxfId="2" priority="4">
      <formula xml:space="preserve"> AND(OR(B79="X",B79="W"),C79="")</formula>
    </cfRule>
  </conditionalFormatting>
  <conditionalFormatting sqref="A89:XFD1048576 C87:XFD88 F85:XFD86 A1:XFD84 A85:A88">
    <cfRule type="expression" dxfId="1" priority="2">
      <formula>CELL("protect", INDIRECT(ADDRESS(ROW(),COLUMN())))=0</formula>
    </cfRule>
    <cfRule type="expression" dxfId="0" priority="3">
      <formula>CELL("protect", INDIRECT(ADDRESS(ROW(),COLUMN())))=0</formula>
    </cfRule>
  </conditionalFormatting>
  <dataValidations count="10">
    <dataValidation type="textLength" operator="lessThan" allowBlank="1" showInputMessage="1" showErrorMessage="1" errorTitle="Entered value is not allowed!" error="The maximum allowed length of the text is 4000 characters!" sqref="E46:G46 E48:G48">
      <formula1>4000</formula1>
    </dataValidation>
    <dataValidation allowBlank="1" showInputMessage="1" showErrorMessage="1" sqref="G51 B78:C78 D48 D40:E40 B37 D42:E42 D44:E44 B48:B49 B54 D51:E51 I147:M147 J60:J63 B60:C63 H74:I77 B56 B51:C52 D38:E38 C39 C71:C73 B104 G54 G104 B147 C41:C48 B46 D46 F84:J88 B84:C88"/>
    <dataValidation type="whole" allowBlank="1" showInputMessage="1" showErrorMessage="1" errorTitle="Entered value is not allowed!" error="Please enter a valid age in full years between 10 and 30." sqref="E54 H54">
      <formula1>10</formula1>
      <formula2>30</formula2>
    </dataValidation>
    <dataValidation type="whole" allowBlank="1" showInputMessage="1" showErrorMessage="1" errorTitle="Invalid input!" error="Please enter a valid age in full years between 20 and 39." sqref="E104 H104">
      <formula1>20</formula1>
      <formula2>39</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H80:I80 I104 I54 F104 F54">
      <formula1>"Z,M,X,W"</formula1>
    </dataValidation>
    <dataValidation type="textLength" allowBlank="1" showInputMessage="1" showErrorMessage="1" errorTitle="Invalid input" error="The length of the text should be between 2 and 500 characters." sqref="F44">
      <formula1>2</formula1>
      <formula2>500</formula2>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8:L38">
      <formula1>36526</formula1>
    </dataValidation>
    <dataValidation type="date" operator="greaterThan" allowBlank="1" showInputMessage="1" showErrorMessage="1" errorTitle="Entered value is not allowed" error="Please use the format dd/mm/yyyy for your date and enter a date greater than 01/01/2000." sqref="E40:L40">
      <formula1>36526</formula1>
    </dataValidation>
    <dataValidation type="textLength" allowBlank="1" showInputMessage="1" showErrorMessage="1" errorTitle="Invalid input!" error="The length of the text should be between 2 and 500 characters!" sqref="C79">
      <formula1>2</formula1>
      <formula2>500</formula2>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79">
      <formula1>"M,O,K,W"</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11"/>
  <sheetViews>
    <sheetView workbookViewId="0">
      <selection activeCell="E13" sqref="E13"/>
    </sheetView>
  </sheetViews>
  <sheetFormatPr defaultColWidth="9.140625" defaultRowHeight="12.75" x14ac:dyDescent="0.2"/>
  <cols>
    <col min="1" max="1" width="14" style="371" customWidth="1"/>
    <col min="2" max="3" width="9.140625" style="371"/>
    <col min="4" max="4" width="15.5703125" style="371" customWidth="1"/>
    <col min="5" max="5" width="81.85546875" style="371" customWidth="1"/>
    <col min="6" max="16384" width="9.140625" style="371"/>
  </cols>
  <sheetData>
    <row r="1" spans="1:5" ht="15" x14ac:dyDescent="0.25">
      <c r="B1" s="380" t="s">
        <v>8706</v>
      </c>
      <c r="C1" s="380" t="s">
        <v>8707</v>
      </c>
      <c r="D1" s="380" t="s">
        <v>8708</v>
      </c>
      <c r="E1" s="380" t="s">
        <v>704</v>
      </c>
    </row>
    <row r="2" spans="1:5" ht="38.25" x14ac:dyDescent="0.2">
      <c r="B2" t="s">
        <v>7294</v>
      </c>
      <c r="C2" t="s">
        <v>8709</v>
      </c>
      <c r="D2" s="381" t="s">
        <v>573</v>
      </c>
      <c r="E2" s="382" t="s">
        <v>8710</v>
      </c>
    </row>
    <row r="3" spans="1:5" ht="165.75" x14ac:dyDescent="0.2">
      <c r="B3" t="s">
        <v>7262</v>
      </c>
      <c r="C3" t="s">
        <v>8709</v>
      </c>
      <c r="D3" t="s">
        <v>8711</v>
      </c>
      <c r="E3" s="383" t="s">
        <v>8712</v>
      </c>
    </row>
    <row r="4" spans="1:5" x14ac:dyDescent="0.2">
      <c r="B4" t="s">
        <v>7262</v>
      </c>
      <c r="C4" t="s">
        <v>8709</v>
      </c>
      <c r="D4" s="381" t="s">
        <v>573</v>
      </c>
      <c r="E4" s="383" t="s">
        <v>8713</v>
      </c>
    </row>
    <row r="5" spans="1:5" x14ac:dyDescent="0.2">
      <c r="B5" t="s">
        <v>7262</v>
      </c>
      <c r="C5" t="s">
        <v>8709</v>
      </c>
      <c r="D5" s="381"/>
      <c r="E5" s="383" t="s">
        <v>8714</v>
      </c>
    </row>
    <row r="6" spans="1:5" ht="38.25" x14ac:dyDescent="0.2">
      <c r="A6" s="614">
        <v>43984</v>
      </c>
      <c r="B6" t="s">
        <v>7294</v>
      </c>
      <c r="C6" t="s">
        <v>8709</v>
      </c>
      <c r="D6" t="s">
        <v>573</v>
      </c>
      <c r="E6" s="615" t="s">
        <v>9195</v>
      </c>
    </row>
    <row r="7" spans="1:5" x14ac:dyDescent="0.2">
      <c r="A7" s="616"/>
      <c r="B7" s="616"/>
      <c r="C7" s="618" t="s">
        <v>9196</v>
      </c>
      <c r="D7" s="619"/>
      <c r="E7" s="619" t="s">
        <v>9197</v>
      </c>
    </row>
    <row r="8" spans="1:5" x14ac:dyDescent="0.2">
      <c r="A8"/>
      <c r="B8"/>
      <c r="C8" s="618"/>
      <c r="D8" s="617" t="s">
        <v>9198</v>
      </c>
      <c r="E8" s="617" t="s">
        <v>9199</v>
      </c>
    </row>
    <row r="9" spans="1:5" ht="63.75" x14ac:dyDescent="0.2">
      <c r="A9" s="623">
        <v>43985</v>
      </c>
      <c r="B9" t="s">
        <v>22</v>
      </c>
      <c r="C9" s="618" t="s">
        <v>9210</v>
      </c>
      <c r="D9" s="617" t="s">
        <v>8711</v>
      </c>
      <c r="E9" s="620" t="s">
        <v>9215</v>
      </c>
    </row>
    <row r="10" spans="1:5" x14ac:dyDescent="0.2">
      <c r="A10"/>
      <c r="B10" s="372"/>
      <c r="C10" s="372"/>
      <c r="D10" s="617" t="s">
        <v>9211</v>
      </c>
      <c r="E10" s="620" t="s">
        <v>9213</v>
      </c>
    </row>
    <row r="11" spans="1:5" x14ac:dyDescent="0.2">
      <c r="D11" s="624" t="s">
        <v>9212</v>
      </c>
      <c r="E11" s="624" t="s">
        <v>9214</v>
      </c>
    </row>
  </sheetData>
  <sheetProtection algorithmName="SHA-512" hashValue="OZmyNtM99CEPM09nyXirQPFPrGfNI21bt2AbSSpr6zQnEjWsc+PIftkONWy3dpw0EBo/78tOtxi29MI6LyxXWQ==" saltValue="uSCyee3M4vkviKGJLdl6e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24"/>
  <sheetViews>
    <sheetView zoomScale="85" zoomScaleNormal="85" workbookViewId="0">
      <selection activeCell="G4" sqref="G4"/>
    </sheetView>
  </sheetViews>
  <sheetFormatPr defaultColWidth="9.140625" defaultRowHeight="12.75" x14ac:dyDescent="0.2"/>
  <cols>
    <col min="1" max="1" width="27.140625" style="553" bestFit="1" customWidth="1"/>
    <col min="2" max="2" width="14.7109375" style="553" customWidth="1"/>
    <col min="3" max="3" width="11.85546875" style="553" bestFit="1" customWidth="1"/>
    <col min="4" max="4" width="7.7109375" style="553" bestFit="1" customWidth="1"/>
    <col min="5" max="5" width="29.85546875" style="553" customWidth="1"/>
    <col min="6" max="6" width="20.85546875" style="553" customWidth="1"/>
    <col min="7" max="16384" width="9.140625" style="553"/>
  </cols>
  <sheetData>
    <row r="1" spans="1:10" x14ac:dyDescent="0.2">
      <c r="A1" s="553" t="s">
        <v>257</v>
      </c>
      <c r="B1" s="553" t="s">
        <v>258</v>
      </c>
      <c r="C1" s="553" t="s">
        <v>259</v>
      </c>
      <c r="D1" s="553" t="s">
        <v>260</v>
      </c>
      <c r="F1" s="553" t="s">
        <v>261</v>
      </c>
      <c r="G1" s="553" t="s">
        <v>691</v>
      </c>
      <c r="I1" s="553" t="s">
        <v>262</v>
      </c>
      <c r="J1" s="554">
        <v>1</v>
      </c>
    </row>
    <row r="2" spans="1:10" x14ac:dyDescent="0.2">
      <c r="A2" s="555" t="s">
        <v>8724</v>
      </c>
      <c r="B2" s="555" t="s">
        <v>765</v>
      </c>
      <c r="C2" s="555" t="s">
        <v>270</v>
      </c>
      <c r="D2" s="556">
        <v>9</v>
      </c>
      <c r="F2" s="553" t="s">
        <v>266</v>
      </c>
      <c r="G2" s="557">
        <v>2</v>
      </c>
    </row>
    <row r="3" spans="1:10" x14ac:dyDescent="0.2">
      <c r="A3" s="555" t="s">
        <v>69</v>
      </c>
      <c r="B3" s="555" t="s">
        <v>765</v>
      </c>
      <c r="C3" s="555" t="s">
        <v>269</v>
      </c>
      <c r="D3" s="556">
        <v>9</v>
      </c>
      <c r="F3" s="553" t="s">
        <v>692</v>
      </c>
      <c r="G3" s="553" t="s">
        <v>693</v>
      </c>
    </row>
    <row r="4" spans="1:10" x14ac:dyDescent="0.2">
      <c r="A4" s="555" t="s">
        <v>67</v>
      </c>
      <c r="B4" s="555" t="s">
        <v>765</v>
      </c>
      <c r="C4" s="555" t="s">
        <v>263</v>
      </c>
      <c r="D4" s="556" t="s">
        <v>278</v>
      </c>
      <c r="F4" s="553" t="s">
        <v>9185</v>
      </c>
      <c r="G4" s="557" t="b">
        <v>1</v>
      </c>
    </row>
    <row r="5" spans="1:10" x14ac:dyDescent="0.2">
      <c r="A5" s="555" t="s">
        <v>45</v>
      </c>
      <c r="B5" s="555" t="s">
        <v>765</v>
      </c>
      <c r="C5" s="555" t="s">
        <v>263</v>
      </c>
      <c r="D5" s="556" t="s">
        <v>276</v>
      </c>
    </row>
    <row r="6" spans="1:10" x14ac:dyDescent="0.2">
      <c r="A6" s="555" t="s">
        <v>43</v>
      </c>
      <c r="B6" s="555" t="s">
        <v>765</v>
      </c>
      <c r="C6" s="555" t="s">
        <v>263</v>
      </c>
      <c r="D6" s="556" t="s">
        <v>277</v>
      </c>
    </row>
    <row r="7" spans="1:10" x14ac:dyDescent="0.2">
      <c r="A7" s="555" t="s">
        <v>68</v>
      </c>
      <c r="B7" s="555" t="s">
        <v>765</v>
      </c>
      <c r="C7" s="555" t="s">
        <v>269</v>
      </c>
      <c r="D7" s="556">
        <v>8</v>
      </c>
    </row>
    <row r="8" spans="1:10" x14ac:dyDescent="0.2">
      <c r="A8" s="555" t="s">
        <v>71</v>
      </c>
      <c r="B8" s="555" t="s">
        <v>765</v>
      </c>
      <c r="C8" s="555" t="s">
        <v>269</v>
      </c>
      <c r="D8" s="556">
        <v>11</v>
      </c>
    </row>
    <row r="9" spans="1:10" x14ac:dyDescent="0.2">
      <c r="A9" s="555" t="s">
        <v>72</v>
      </c>
      <c r="B9" s="555" t="s">
        <v>765</v>
      </c>
      <c r="C9" s="555" t="s">
        <v>269</v>
      </c>
      <c r="D9" s="556">
        <v>12</v>
      </c>
    </row>
    <row r="10" spans="1:10" x14ac:dyDescent="0.2">
      <c r="A10" s="555" t="s">
        <v>70</v>
      </c>
      <c r="B10" s="555" t="s">
        <v>765</v>
      </c>
      <c r="C10" s="555" t="s">
        <v>269</v>
      </c>
      <c r="D10" s="556">
        <v>10</v>
      </c>
    </row>
    <row r="11" spans="1:10" ht="15" x14ac:dyDescent="0.25">
      <c r="A11" s="434" t="s">
        <v>8774</v>
      </c>
      <c r="B11" s="555" t="s">
        <v>765</v>
      </c>
      <c r="C11" s="555" t="s">
        <v>263</v>
      </c>
      <c r="D11" s="556" t="s">
        <v>8723</v>
      </c>
    </row>
    <row r="12" spans="1:10" x14ac:dyDescent="0.2">
      <c r="A12" s="555" t="s">
        <v>56</v>
      </c>
      <c r="B12" s="555" t="s">
        <v>765</v>
      </c>
      <c r="C12" s="555" t="s">
        <v>263</v>
      </c>
      <c r="D12" s="556" t="s">
        <v>275</v>
      </c>
    </row>
    <row r="13" spans="1:10" x14ac:dyDescent="0.2">
      <c r="A13" s="555" t="s">
        <v>42</v>
      </c>
      <c r="B13" s="555" t="s">
        <v>268</v>
      </c>
      <c r="C13" s="555" t="s">
        <v>263</v>
      </c>
      <c r="D13" s="556" t="s">
        <v>274</v>
      </c>
    </row>
    <row r="14" spans="1:10" x14ac:dyDescent="0.2">
      <c r="A14" s="555" t="s">
        <v>8725</v>
      </c>
      <c r="B14" s="555" t="s">
        <v>268</v>
      </c>
      <c r="C14" s="555" t="s">
        <v>263</v>
      </c>
      <c r="D14" s="556" t="s">
        <v>282</v>
      </c>
    </row>
    <row r="15" spans="1:10" x14ac:dyDescent="0.2">
      <c r="A15" s="555" t="s">
        <v>8726</v>
      </c>
      <c r="B15" s="555" t="s">
        <v>268</v>
      </c>
      <c r="C15" s="555" t="s">
        <v>263</v>
      </c>
      <c r="D15" s="556" t="s">
        <v>283</v>
      </c>
    </row>
    <row r="16" spans="1:10" x14ac:dyDescent="0.2">
      <c r="A16" s="555" t="s">
        <v>8727</v>
      </c>
      <c r="B16" s="555" t="s">
        <v>268</v>
      </c>
      <c r="C16" s="555" t="s">
        <v>263</v>
      </c>
      <c r="D16" s="556" t="s">
        <v>264</v>
      </c>
    </row>
    <row r="17" spans="1:4" x14ac:dyDescent="0.2">
      <c r="A17" s="555" t="s">
        <v>8728</v>
      </c>
      <c r="B17" s="555" t="s">
        <v>268</v>
      </c>
      <c r="C17" s="555" t="s">
        <v>263</v>
      </c>
      <c r="D17" s="556" t="s">
        <v>265</v>
      </c>
    </row>
    <row r="18" spans="1:4" x14ac:dyDescent="0.2">
      <c r="A18" s="555" t="s">
        <v>766</v>
      </c>
      <c r="B18" s="555" t="s">
        <v>268</v>
      </c>
      <c r="C18" s="555" t="s">
        <v>263</v>
      </c>
      <c r="D18" s="556" t="s">
        <v>267</v>
      </c>
    </row>
    <row r="19" spans="1:4" x14ac:dyDescent="0.2">
      <c r="A19" s="555" t="s">
        <v>63</v>
      </c>
      <c r="B19" s="555" t="s">
        <v>268</v>
      </c>
      <c r="C19" s="555" t="s">
        <v>263</v>
      </c>
      <c r="D19" s="556" t="s">
        <v>279</v>
      </c>
    </row>
    <row r="20" spans="1:4" x14ac:dyDescent="0.2">
      <c r="A20" s="555" t="s">
        <v>55</v>
      </c>
      <c r="B20" s="555" t="s">
        <v>268</v>
      </c>
      <c r="C20" s="555" t="s">
        <v>263</v>
      </c>
      <c r="D20" s="556" t="s">
        <v>280</v>
      </c>
    </row>
    <row r="21" spans="1:4" x14ac:dyDescent="0.2">
      <c r="A21" s="555" t="s">
        <v>8722</v>
      </c>
      <c r="B21" s="555" t="s">
        <v>268</v>
      </c>
      <c r="C21" s="555" t="s">
        <v>263</v>
      </c>
      <c r="D21" s="556" t="s">
        <v>770</v>
      </c>
    </row>
    <row r="22" spans="1:4" x14ac:dyDescent="0.2">
      <c r="A22" s="555" t="s">
        <v>59</v>
      </c>
      <c r="B22" s="555" t="s">
        <v>268</v>
      </c>
      <c r="C22" s="555" t="s">
        <v>263</v>
      </c>
      <c r="D22" s="556" t="s">
        <v>281</v>
      </c>
    </row>
    <row r="23" spans="1:4" x14ac:dyDescent="0.2">
      <c r="A23" s="558" t="s">
        <v>271</v>
      </c>
      <c r="B23" s="559" t="s">
        <v>268</v>
      </c>
      <c r="C23" s="560" t="s">
        <v>272</v>
      </c>
      <c r="D23" s="559">
        <v>1</v>
      </c>
    </row>
    <row r="24" spans="1:4" x14ac:dyDescent="0.2">
      <c r="A24" s="559" t="s">
        <v>273</v>
      </c>
      <c r="B24" s="559" t="s">
        <v>268</v>
      </c>
      <c r="C24" s="560" t="s">
        <v>272</v>
      </c>
      <c r="D24" s="559">
        <v>2</v>
      </c>
    </row>
  </sheetData>
  <sheetProtection algorithmName="SHA-512" hashValue="ULxZ/hLTTOfRsxH5FNN1TN5QSwY5nk+uOtnMWtmq+9vNxFLAxq4wERCRBVNwyuWYQjKokVEXyz4BIJuDbobv9Q==" saltValue="byRdJ9ajUD1l3EfSstTl/A==" spinCount="100000" sheet="1" objects="1" scenarios="1"/>
  <printOptions headings="1" gridLines="1"/>
  <pageMargins left="0.70866141732283472" right="0.70866141732283472" top="0.74803149606299213" bottom="0.74803149606299213" header="0.31496062992125984" footer="0.31496062992125984"/>
  <pageSetup paperSize="9" orientation="landscape" r:id="rId1"/>
  <headerFooter>
    <oddHeader>&amp;C&amp;A</oddHeader>
    <oddFooter>&amp;C&amp;F</oddFooter>
  </headerFooter>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66"/>
  <sheetViews>
    <sheetView workbookViewId="0">
      <selection activeCell="J25" sqref="J25"/>
    </sheetView>
  </sheetViews>
  <sheetFormatPr defaultColWidth="8.85546875" defaultRowHeight="15" x14ac:dyDescent="0.25"/>
  <cols>
    <col min="1" max="1" width="8.85546875" style="14" customWidth="1"/>
    <col min="2" max="2" width="18.5703125" style="14" customWidth="1"/>
    <col min="3" max="3" width="18.28515625" style="14" customWidth="1"/>
    <col min="4" max="4" width="21.7109375" style="6" customWidth="1"/>
    <col min="5" max="5" width="7.28515625" style="6" bestFit="1" customWidth="1"/>
    <col min="6" max="6" width="24.5703125" style="6" bestFit="1" customWidth="1"/>
    <col min="7" max="7" width="24.42578125" style="6" customWidth="1"/>
    <col min="8" max="9" width="8.85546875" style="6"/>
    <col min="10" max="10" width="20.7109375" style="6" bestFit="1" customWidth="1"/>
    <col min="11" max="11" width="28.7109375" style="6" bestFit="1" customWidth="1"/>
    <col min="12" max="16384" width="8.85546875" style="6"/>
  </cols>
  <sheetData>
    <row r="1" spans="1:11" x14ac:dyDescent="0.25">
      <c r="A1" s="956" t="s">
        <v>573</v>
      </c>
      <c r="B1" s="956"/>
      <c r="C1" s="956"/>
    </row>
    <row r="2" spans="1:11" x14ac:dyDescent="0.25">
      <c r="A2" s="7" t="s">
        <v>399</v>
      </c>
      <c r="B2" s="7" t="s">
        <v>400</v>
      </c>
      <c r="C2" s="7" t="s">
        <v>401</v>
      </c>
      <c r="E2" s="7" t="s">
        <v>399</v>
      </c>
      <c r="F2" s="7" t="s">
        <v>579</v>
      </c>
      <c r="G2" s="7" t="s">
        <v>580</v>
      </c>
      <c r="I2" s="7" t="s">
        <v>399</v>
      </c>
      <c r="J2" s="7" t="s">
        <v>657</v>
      </c>
      <c r="K2" s="7" t="s">
        <v>660</v>
      </c>
    </row>
    <row r="3" spans="1:11" x14ac:dyDescent="0.25">
      <c r="A3" s="8">
        <v>1</v>
      </c>
      <c r="B3" s="9" t="s">
        <v>44</v>
      </c>
      <c r="C3" s="9" t="s">
        <v>402</v>
      </c>
      <c r="E3" s="8">
        <v>1</v>
      </c>
      <c r="F3" s="9" t="s">
        <v>44</v>
      </c>
      <c r="G3" s="9" t="s">
        <v>655</v>
      </c>
      <c r="I3" s="8">
        <v>1</v>
      </c>
      <c r="J3" s="9" t="s">
        <v>44</v>
      </c>
      <c r="K3" s="9" t="s">
        <v>656</v>
      </c>
    </row>
    <row r="4" spans="1:11" x14ac:dyDescent="0.25">
      <c r="A4" s="286">
        <v>2</v>
      </c>
      <c r="B4" s="286" t="s">
        <v>7264</v>
      </c>
      <c r="C4" s="286" t="s">
        <v>7265</v>
      </c>
      <c r="E4" s="6">
        <v>2</v>
      </c>
      <c r="F4" s="6" t="s">
        <v>7272</v>
      </c>
      <c r="G4" s="360" t="s">
        <v>7278</v>
      </c>
      <c r="I4" s="6">
        <v>2</v>
      </c>
      <c r="J4" s="6">
        <v>0</v>
      </c>
      <c r="K4" s="11" t="s">
        <v>668</v>
      </c>
    </row>
    <row r="5" spans="1:11" x14ac:dyDescent="0.25">
      <c r="A5" s="286">
        <v>3</v>
      </c>
      <c r="B5" s="286" t="s">
        <v>823</v>
      </c>
      <c r="C5" s="286" t="s">
        <v>824</v>
      </c>
      <c r="E5" s="6">
        <v>3</v>
      </c>
      <c r="F5" s="6" t="s">
        <v>7273</v>
      </c>
      <c r="G5" s="360" t="s">
        <v>7277</v>
      </c>
      <c r="I5" s="6">
        <v>3</v>
      </c>
      <c r="J5" s="6">
        <v>1</v>
      </c>
      <c r="K5" s="11" t="s">
        <v>669</v>
      </c>
    </row>
    <row r="6" spans="1:11" x14ac:dyDescent="0.25">
      <c r="A6" s="5">
        <v>4</v>
      </c>
      <c r="B6" s="10" t="s">
        <v>403</v>
      </c>
      <c r="C6" s="16" t="s">
        <v>404</v>
      </c>
      <c r="E6" s="6">
        <v>4</v>
      </c>
      <c r="F6" s="11" t="s">
        <v>648</v>
      </c>
      <c r="G6" s="11" t="s">
        <v>649</v>
      </c>
      <c r="I6" s="6">
        <v>4</v>
      </c>
      <c r="J6" s="6">
        <v>2</v>
      </c>
      <c r="K6" s="11" t="s">
        <v>670</v>
      </c>
    </row>
    <row r="7" spans="1:11" x14ac:dyDescent="0.25">
      <c r="A7" s="286">
        <v>5</v>
      </c>
      <c r="B7" s="10" t="s">
        <v>405</v>
      </c>
      <c r="C7" s="16" t="s">
        <v>406</v>
      </c>
      <c r="E7" s="375">
        <v>5</v>
      </c>
      <c r="F7" s="375" t="s">
        <v>8705</v>
      </c>
      <c r="G7" s="375" t="s">
        <v>8704</v>
      </c>
      <c r="I7" s="6">
        <v>5</v>
      </c>
      <c r="J7" s="6">
        <v>3</v>
      </c>
      <c r="K7" s="11" t="s">
        <v>671</v>
      </c>
    </row>
    <row r="8" spans="1:11" x14ac:dyDescent="0.25">
      <c r="A8" s="5">
        <v>6</v>
      </c>
      <c r="B8" s="10" t="s">
        <v>407</v>
      </c>
      <c r="C8" s="16" t="s">
        <v>408</v>
      </c>
      <c r="E8" s="6">
        <v>6</v>
      </c>
      <c r="F8" s="11" t="s">
        <v>585</v>
      </c>
      <c r="G8" s="11" t="s">
        <v>584</v>
      </c>
      <c r="I8" s="6">
        <v>6</v>
      </c>
      <c r="J8" s="6">
        <v>4</v>
      </c>
      <c r="K8" s="11" t="s">
        <v>673</v>
      </c>
    </row>
    <row r="9" spans="1:11" x14ac:dyDescent="0.25">
      <c r="A9" s="608">
        <v>7</v>
      </c>
      <c r="B9" s="609" t="s">
        <v>8702</v>
      </c>
      <c r="C9" s="610" t="s">
        <v>8703</v>
      </c>
      <c r="E9" s="6">
        <v>7</v>
      </c>
      <c r="F9" s="11" t="s">
        <v>586</v>
      </c>
      <c r="G9" s="11" t="s">
        <v>587</v>
      </c>
      <c r="I9" s="6">
        <v>7</v>
      </c>
      <c r="J9" s="6">
        <v>6</v>
      </c>
      <c r="K9" s="11" t="s">
        <v>672</v>
      </c>
    </row>
    <row r="10" spans="1:11" x14ac:dyDescent="0.25">
      <c r="A10" s="5">
        <v>8</v>
      </c>
      <c r="B10" s="10" t="s">
        <v>409</v>
      </c>
      <c r="C10" s="16" t="s">
        <v>410</v>
      </c>
      <c r="E10" s="6">
        <v>8</v>
      </c>
      <c r="F10" s="11" t="s">
        <v>588</v>
      </c>
      <c r="G10" s="11" t="s">
        <v>589</v>
      </c>
      <c r="I10" s="6">
        <v>8</v>
      </c>
      <c r="J10" s="6">
        <v>9</v>
      </c>
      <c r="K10" s="11" t="s">
        <v>674</v>
      </c>
    </row>
    <row r="11" spans="1:11" x14ac:dyDescent="0.25">
      <c r="A11" s="286">
        <v>9</v>
      </c>
      <c r="B11" s="10" t="s">
        <v>411</v>
      </c>
      <c r="C11" s="16" t="s">
        <v>412</v>
      </c>
      <c r="E11" s="6">
        <v>9</v>
      </c>
      <c r="F11" s="11" t="s">
        <v>590</v>
      </c>
      <c r="G11" s="11" t="s">
        <v>591</v>
      </c>
    </row>
    <row r="12" spans="1:11" x14ac:dyDescent="0.25">
      <c r="A12" s="5">
        <v>10</v>
      </c>
      <c r="B12" s="10" t="s">
        <v>413</v>
      </c>
      <c r="C12" s="16" t="s">
        <v>414</v>
      </c>
      <c r="E12" s="6">
        <v>10</v>
      </c>
      <c r="F12" s="11" t="s">
        <v>592</v>
      </c>
      <c r="G12" s="11" t="s">
        <v>593</v>
      </c>
    </row>
    <row r="13" spans="1:11" x14ac:dyDescent="0.25">
      <c r="A13" s="286">
        <v>11</v>
      </c>
      <c r="B13" s="10" t="s">
        <v>415</v>
      </c>
      <c r="C13" s="16" t="s">
        <v>416</v>
      </c>
      <c r="E13" s="6">
        <v>11</v>
      </c>
      <c r="F13" s="6" t="s">
        <v>7274</v>
      </c>
      <c r="G13" s="360" t="s">
        <v>7279</v>
      </c>
      <c r="I13" s="7" t="s">
        <v>399</v>
      </c>
      <c r="J13" s="7" t="s">
        <v>659</v>
      </c>
      <c r="K13" s="7" t="s">
        <v>661</v>
      </c>
    </row>
    <row r="14" spans="1:11" x14ac:dyDescent="0.25">
      <c r="A14" s="5">
        <v>12</v>
      </c>
      <c r="B14" s="10" t="s">
        <v>417</v>
      </c>
      <c r="C14" s="16" t="s">
        <v>418</v>
      </c>
      <c r="E14" s="6">
        <v>12</v>
      </c>
      <c r="F14" s="374" t="s">
        <v>8699</v>
      </c>
      <c r="G14" s="374" t="s">
        <v>8700</v>
      </c>
      <c r="I14" s="8">
        <v>1</v>
      </c>
      <c r="J14" s="9" t="s">
        <v>44</v>
      </c>
      <c r="K14" s="9" t="s">
        <v>664</v>
      </c>
    </row>
    <row r="15" spans="1:11" x14ac:dyDescent="0.25">
      <c r="A15" s="286">
        <v>13</v>
      </c>
      <c r="B15" s="10" t="s">
        <v>825</v>
      </c>
      <c r="C15" s="16" t="s">
        <v>826</v>
      </c>
      <c r="E15" s="6">
        <v>13</v>
      </c>
      <c r="F15" s="374" t="s">
        <v>594</v>
      </c>
      <c r="G15" s="374" t="s">
        <v>595</v>
      </c>
      <c r="I15" s="6">
        <v>2</v>
      </c>
      <c r="J15" s="11" t="s">
        <v>662</v>
      </c>
      <c r="K15" s="11" t="s">
        <v>665</v>
      </c>
    </row>
    <row r="16" spans="1:11" x14ac:dyDescent="0.25">
      <c r="A16" s="5">
        <v>14</v>
      </c>
      <c r="B16" s="379" t="s">
        <v>8697</v>
      </c>
      <c r="C16" s="16" t="s">
        <v>8698</v>
      </c>
      <c r="E16" s="6">
        <v>14</v>
      </c>
      <c r="F16" s="11" t="s">
        <v>596</v>
      </c>
      <c r="G16" s="11" t="s">
        <v>597</v>
      </c>
      <c r="I16" s="6">
        <v>3</v>
      </c>
      <c r="J16" s="11" t="s">
        <v>663</v>
      </c>
      <c r="K16" s="11" t="s">
        <v>666</v>
      </c>
    </row>
    <row r="17" spans="1:9" x14ac:dyDescent="0.25">
      <c r="A17" s="286">
        <v>15</v>
      </c>
      <c r="B17" s="10" t="s">
        <v>419</v>
      </c>
      <c r="C17" s="16" t="s">
        <v>420</v>
      </c>
      <c r="E17" s="6">
        <v>15</v>
      </c>
      <c r="F17" s="11" t="s">
        <v>598</v>
      </c>
      <c r="G17" s="11" t="s">
        <v>603</v>
      </c>
    </row>
    <row r="18" spans="1:9" x14ac:dyDescent="0.25">
      <c r="A18" s="5">
        <v>16</v>
      </c>
      <c r="B18" s="10" t="s">
        <v>421</v>
      </c>
      <c r="C18" s="16" t="s">
        <v>422</v>
      </c>
      <c r="E18" s="6">
        <v>16</v>
      </c>
      <c r="F18" s="11" t="s">
        <v>651</v>
      </c>
      <c r="G18" s="11" t="s">
        <v>652</v>
      </c>
    </row>
    <row r="19" spans="1:9" x14ac:dyDescent="0.25">
      <c r="A19" s="286">
        <v>17</v>
      </c>
      <c r="B19" s="10" t="s">
        <v>423</v>
      </c>
      <c r="C19" s="16" t="s">
        <v>7292</v>
      </c>
      <c r="E19" s="6">
        <v>17</v>
      </c>
      <c r="F19" s="11" t="s">
        <v>583</v>
      </c>
      <c r="G19" s="11" t="s">
        <v>581</v>
      </c>
    </row>
    <row r="20" spans="1:9" x14ac:dyDescent="0.25">
      <c r="A20" s="5">
        <v>18</v>
      </c>
      <c r="B20" s="10" t="s">
        <v>424</v>
      </c>
      <c r="C20" s="16" t="s">
        <v>425</v>
      </c>
      <c r="E20" s="6">
        <v>18</v>
      </c>
      <c r="F20" s="11" t="s">
        <v>599</v>
      </c>
      <c r="G20" s="11" t="s">
        <v>600</v>
      </c>
    </row>
    <row r="21" spans="1:9" x14ac:dyDescent="0.25">
      <c r="A21" s="286">
        <v>19</v>
      </c>
      <c r="B21" s="10" t="s">
        <v>426</v>
      </c>
      <c r="C21" s="16" t="s">
        <v>427</v>
      </c>
      <c r="E21" s="6">
        <v>19</v>
      </c>
      <c r="F21" s="11" t="s">
        <v>601</v>
      </c>
      <c r="G21" s="11" t="s">
        <v>602</v>
      </c>
    </row>
    <row r="22" spans="1:9" x14ac:dyDescent="0.25">
      <c r="A22" s="5">
        <v>20</v>
      </c>
      <c r="B22" s="10" t="s">
        <v>428</v>
      </c>
      <c r="C22" s="16" t="s">
        <v>429</v>
      </c>
      <c r="E22" s="6">
        <v>20</v>
      </c>
      <c r="F22" s="11" t="s">
        <v>604</v>
      </c>
      <c r="G22" s="11" t="s">
        <v>605</v>
      </c>
    </row>
    <row r="23" spans="1:9" x14ac:dyDescent="0.25">
      <c r="A23" s="286">
        <v>21</v>
      </c>
      <c r="B23" s="10" t="s">
        <v>430</v>
      </c>
      <c r="C23" s="16" t="s">
        <v>431</v>
      </c>
      <c r="E23" s="6">
        <v>21</v>
      </c>
      <c r="F23" s="11" t="s">
        <v>606</v>
      </c>
      <c r="G23" s="11" t="s">
        <v>607</v>
      </c>
    </row>
    <row r="24" spans="1:9" x14ac:dyDescent="0.25">
      <c r="A24" s="5">
        <v>22</v>
      </c>
      <c r="B24" s="10" t="s">
        <v>432</v>
      </c>
      <c r="C24" s="16" t="s">
        <v>433</v>
      </c>
      <c r="E24" s="6">
        <v>22</v>
      </c>
      <c r="F24" s="11" t="s">
        <v>608</v>
      </c>
      <c r="G24" s="11" t="s">
        <v>609</v>
      </c>
    </row>
    <row r="25" spans="1:9" x14ac:dyDescent="0.25">
      <c r="A25" s="286">
        <v>23</v>
      </c>
      <c r="B25" s="10" t="s">
        <v>434</v>
      </c>
      <c r="C25" s="16" t="s">
        <v>435</v>
      </c>
      <c r="E25" s="6">
        <v>23</v>
      </c>
      <c r="F25" s="11" t="s">
        <v>610</v>
      </c>
      <c r="G25" s="11" t="s">
        <v>611</v>
      </c>
    </row>
    <row r="26" spans="1:9" x14ac:dyDescent="0.25">
      <c r="A26" s="5">
        <v>24</v>
      </c>
      <c r="B26" s="10" t="s">
        <v>436</v>
      </c>
      <c r="C26" s="16" t="s">
        <v>437</v>
      </c>
      <c r="E26" s="6">
        <v>24</v>
      </c>
      <c r="F26" s="11" t="s">
        <v>612</v>
      </c>
      <c r="G26" s="11" t="s">
        <v>613</v>
      </c>
    </row>
    <row r="27" spans="1:9" x14ac:dyDescent="0.25">
      <c r="A27" s="286">
        <v>25</v>
      </c>
      <c r="B27" s="10" t="s">
        <v>438</v>
      </c>
      <c r="C27" s="16" t="s">
        <v>439</v>
      </c>
      <c r="E27" s="6">
        <v>25</v>
      </c>
      <c r="F27" s="11" t="s">
        <v>630</v>
      </c>
      <c r="G27" s="11" t="s">
        <v>631</v>
      </c>
    </row>
    <row r="28" spans="1:9" x14ac:dyDescent="0.25">
      <c r="A28" s="5">
        <v>26</v>
      </c>
      <c r="B28" s="10" t="s">
        <v>440</v>
      </c>
      <c r="C28" s="16" t="s">
        <v>441</v>
      </c>
      <c r="E28" s="6">
        <v>26</v>
      </c>
      <c r="F28" s="11" t="s">
        <v>653</v>
      </c>
      <c r="G28" s="11" t="s">
        <v>654</v>
      </c>
    </row>
    <row r="29" spans="1:9" x14ac:dyDescent="0.25">
      <c r="A29" s="286">
        <v>27</v>
      </c>
      <c r="B29" s="10" t="s">
        <v>442</v>
      </c>
      <c r="C29" s="16" t="s">
        <v>443</v>
      </c>
      <c r="E29" s="6">
        <v>27</v>
      </c>
      <c r="F29" s="11" t="s">
        <v>616</v>
      </c>
      <c r="G29" s="11" t="s">
        <v>617</v>
      </c>
    </row>
    <row r="30" spans="1:9" x14ac:dyDescent="0.25">
      <c r="A30" s="5">
        <v>28</v>
      </c>
      <c r="B30" s="10" t="s">
        <v>444</v>
      </c>
      <c r="C30" s="16" t="s">
        <v>445</v>
      </c>
      <c r="E30" s="6">
        <v>28</v>
      </c>
      <c r="F30" s="11" t="s">
        <v>642</v>
      </c>
      <c r="G30" s="11" t="s">
        <v>643</v>
      </c>
    </row>
    <row r="31" spans="1:9" x14ac:dyDescent="0.25">
      <c r="A31" s="286">
        <v>29</v>
      </c>
      <c r="B31" s="10" t="s">
        <v>446</v>
      </c>
      <c r="C31" s="16" t="s">
        <v>447</v>
      </c>
      <c r="E31" s="6">
        <v>29</v>
      </c>
      <c r="F31" s="11" t="s">
        <v>618</v>
      </c>
      <c r="G31" s="11" t="s">
        <v>619</v>
      </c>
      <c r="H31" s="13"/>
      <c r="I31" s="13"/>
    </row>
    <row r="32" spans="1:9" x14ac:dyDescent="0.25">
      <c r="A32" s="5">
        <v>30</v>
      </c>
      <c r="B32" s="10" t="s">
        <v>448</v>
      </c>
      <c r="C32" s="16" t="s">
        <v>449</v>
      </c>
      <c r="E32" s="6">
        <v>30</v>
      </c>
      <c r="F32" s="12" t="s">
        <v>620</v>
      </c>
      <c r="G32" s="12" t="s">
        <v>621</v>
      </c>
    </row>
    <row r="33" spans="1:7" x14ac:dyDescent="0.25">
      <c r="A33" s="286">
        <v>31</v>
      </c>
      <c r="B33" s="10" t="s">
        <v>450</v>
      </c>
      <c r="C33" s="16" t="s">
        <v>451</v>
      </c>
      <c r="E33" s="6">
        <v>31</v>
      </c>
      <c r="F33" s="11" t="s">
        <v>622</v>
      </c>
      <c r="G33" s="11" t="s">
        <v>623</v>
      </c>
    </row>
    <row r="34" spans="1:7" x14ac:dyDescent="0.25">
      <c r="A34" s="5">
        <v>32</v>
      </c>
      <c r="B34" s="10" t="s">
        <v>452</v>
      </c>
      <c r="C34" s="16" t="s">
        <v>453</v>
      </c>
      <c r="E34" s="6">
        <v>32</v>
      </c>
      <c r="F34" s="11" t="s">
        <v>624</v>
      </c>
      <c r="G34" s="11" t="s">
        <v>625</v>
      </c>
    </row>
    <row r="35" spans="1:7" x14ac:dyDescent="0.25">
      <c r="A35" s="378">
        <v>33</v>
      </c>
      <c r="B35" s="376" t="s">
        <v>9193</v>
      </c>
      <c r="C35" s="376" t="s">
        <v>9192</v>
      </c>
      <c r="E35" s="6">
        <v>33</v>
      </c>
      <c r="F35" s="11" t="s">
        <v>626</v>
      </c>
      <c r="G35" s="11" t="s">
        <v>627</v>
      </c>
    </row>
    <row r="36" spans="1:7" x14ac:dyDescent="0.25">
      <c r="A36" s="611">
        <v>34</v>
      </c>
      <c r="B36" s="10" t="s">
        <v>574</v>
      </c>
      <c r="C36" s="16" t="s">
        <v>575</v>
      </c>
      <c r="E36" s="6">
        <v>34</v>
      </c>
      <c r="F36" s="12" t="s">
        <v>628</v>
      </c>
      <c r="G36" s="12" t="s">
        <v>629</v>
      </c>
    </row>
    <row r="37" spans="1:7" x14ac:dyDescent="0.25">
      <c r="A37" s="612">
        <v>35</v>
      </c>
      <c r="B37" s="10" t="s">
        <v>454</v>
      </c>
      <c r="C37" s="16" t="s">
        <v>455</v>
      </c>
      <c r="E37" s="6">
        <v>35</v>
      </c>
      <c r="F37" s="12" t="s">
        <v>632</v>
      </c>
      <c r="G37" s="12" t="s">
        <v>633</v>
      </c>
    </row>
    <row r="38" spans="1:7" x14ac:dyDescent="0.25">
      <c r="A38" s="611">
        <v>36</v>
      </c>
      <c r="B38" s="10" t="s">
        <v>456</v>
      </c>
      <c r="C38" s="16" t="s">
        <v>457</v>
      </c>
      <c r="E38" s="6">
        <v>36</v>
      </c>
      <c r="F38" s="11" t="s">
        <v>634</v>
      </c>
      <c r="G38" s="11" t="s">
        <v>635</v>
      </c>
    </row>
    <row r="39" spans="1:7" x14ac:dyDescent="0.25">
      <c r="A39" s="612">
        <v>37</v>
      </c>
      <c r="B39" s="10" t="s">
        <v>458</v>
      </c>
      <c r="C39" s="16" t="s">
        <v>459</v>
      </c>
      <c r="E39" s="6">
        <v>37</v>
      </c>
      <c r="F39" s="6" t="s">
        <v>7275</v>
      </c>
      <c r="G39" s="360" t="s">
        <v>7280</v>
      </c>
    </row>
    <row r="40" spans="1:7" x14ac:dyDescent="0.25">
      <c r="A40" s="611">
        <v>38</v>
      </c>
      <c r="B40" s="10" t="s">
        <v>460</v>
      </c>
      <c r="C40" s="16" t="s">
        <v>461</v>
      </c>
      <c r="E40" s="6">
        <v>38</v>
      </c>
      <c r="F40" s="359" t="s">
        <v>7269</v>
      </c>
      <c r="G40" s="361" t="s">
        <v>7270</v>
      </c>
    </row>
    <row r="41" spans="1:7" x14ac:dyDescent="0.25">
      <c r="A41" s="612">
        <v>39</v>
      </c>
      <c r="B41" s="10" t="s">
        <v>462</v>
      </c>
      <c r="C41" s="16" t="s">
        <v>463</v>
      </c>
      <c r="E41" s="6">
        <v>39</v>
      </c>
      <c r="F41" s="6" t="s">
        <v>7276</v>
      </c>
      <c r="G41" s="360" t="s">
        <v>7281</v>
      </c>
    </row>
    <row r="42" spans="1:7" x14ac:dyDescent="0.25">
      <c r="A42" s="611">
        <v>40</v>
      </c>
      <c r="B42" s="10" t="s">
        <v>464</v>
      </c>
      <c r="C42" s="16" t="s">
        <v>465</v>
      </c>
      <c r="E42" s="6">
        <v>40</v>
      </c>
      <c r="F42" s="11" t="s">
        <v>636</v>
      </c>
      <c r="G42" s="11" t="s">
        <v>637</v>
      </c>
    </row>
    <row r="43" spans="1:7" x14ac:dyDescent="0.25">
      <c r="A43" s="612">
        <v>41</v>
      </c>
      <c r="B43" s="10" t="s">
        <v>7266</v>
      </c>
      <c r="C43" s="16" t="s">
        <v>7267</v>
      </c>
      <c r="E43" s="6">
        <v>41</v>
      </c>
      <c r="F43" s="11" t="s">
        <v>638</v>
      </c>
      <c r="G43" s="11" t="s">
        <v>639</v>
      </c>
    </row>
    <row r="44" spans="1:7" x14ac:dyDescent="0.25">
      <c r="A44" s="611">
        <v>42</v>
      </c>
      <c r="B44" s="10" t="s">
        <v>466</v>
      </c>
      <c r="C44" s="16" t="s">
        <v>467</v>
      </c>
      <c r="E44" s="6">
        <v>42</v>
      </c>
      <c r="F44" s="11" t="s">
        <v>614</v>
      </c>
      <c r="G44" s="11" t="s">
        <v>615</v>
      </c>
    </row>
    <row r="45" spans="1:7" x14ac:dyDescent="0.25">
      <c r="A45" s="612">
        <v>43</v>
      </c>
      <c r="B45" s="10" t="s">
        <v>468</v>
      </c>
      <c r="C45" s="16" t="s">
        <v>469</v>
      </c>
      <c r="E45" s="6">
        <v>43</v>
      </c>
      <c r="F45" s="11" t="s">
        <v>640</v>
      </c>
      <c r="G45" s="11" t="s">
        <v>641</v>
      </c>
    </row>
    <row r="46" spans="1:7" x14ac:dyDescent="0.25">
      <c r="A46" s="611">
        <v>44</v>
      </c>
      <c r="B46" s="10" t="s">
        <v>497</v>
      </c>
      <c r="C46" s="613" t="s">
        <v>9194</v>
      </c>
      <c r="E46" s="6">
        <v>44</v>
      </c>
      <c r="F46" s="11" t="s">
        <v>644</v>
      </c>
      <c r="G46" s="11" t="s">
        <v>645</v>
      </c>
    </row>
    <row r="47" spans="1:7" x14ac:dyDescent="0.25">
      <c r="A47" s="612">
        <v>45</v>
      </c>
      <c r="B47" s="10" t="s">
        <v>470</v>
      </c>
      <c r="C47" s="16" t="s">
        <v>471</v>
      </c>
      <c r="E47" s="6">
        <v>45</v>
      </c>
      <c r="F47" s="11" t="s">
        <v>582</v>
      </c>
      <c r="G47" s="11" t="s">
        <v>646</v>
      </c>
    </row>
    <row r="48" spans="1:7" x14ac:dyDescent="0.25">
      <c r="A48" s="611">
        <v>46</v>
      </c>
      <c r="B48" s="10" t="s">
        <v>472</v>
      </c>
      <c r="C48" s="16" t="s">
        <v>473</v>
      </c>
      <c r="E48" s="6">
        <v>46</v>
      </c>
      <c r="F48" s="11" t="s">
        <v>577</v>
      </c>
      <c r="G48" s="11" t="s">
        <v>647</v>
      </c>
    </row>
    <row r="49" spans="1:7" x14ac:dyDescent="0.25">
      <c r="A49" s="612">
        <v>47</v>
      </c>
      <c r="B49" s="10" t="s">
        <v>474</v>
      </c>
      <c r="C49" s="16" t="s">
        <v>475</v>
      </c>
    </row>
    <row r="50" spans="1:7" x14ac:dyDescent="0.25">
      <c r="A50" s="611">
        <v>48</v>
      </c>
      <c r="B50" s="10" t="s">
        <v>82</v>
      </c>
      <c r="C50" s="16" t="s">
        <v>476</v>
      </c>
      <c r="E50" s="5"/>
      <c r="F50" s="13"/>
      <c r="G50" s="13"/>
    </row>
    <row r="51" spans="1:7" x14ac:dyDescent="0.25">
      <c r="A51" s="612">
        <v>49</v>
      </c>
      <c r="B51" s="10" t="s">
        <v>477</v>
      </c>
      <c r="C51" s="16" t="s">
        <v>478</v>
      </c>
      <c r="E51" s="5"/>
      <c r="F51" s="13"/>
      <c r="G51" s="13"/>
    </row>
    <row r="52" spans="1:7" x14ac:dyDescent="0.25">
      <c r="A52" s="611">
        <v>50</v>
      </c>
      <c r="B52" s="10" t="s">
        <v>479</v>
      </c>
      <c r="C52" s="16" t="s">
        <v>480</v>
      </c>
      <c r="E52" s="5"/>
      <c r="F52" s="13"/>
      <c r="G52" s="13"/>
    </row>
    <row r="53" spans="1:7" x14ac:dyDescent="0.25">
      <c r="A53" s="612">
        <v>51</v>
      </c>
      <c r="B53" s="10" t="s">
        <v>481</v>
      </c>
      <c r="C53" s="16" t="s">
        <v>482</v>
      </c>
      <c r="E53" s="5"/>
      <c r="F53" s="13"/>
      <c r="G53" s="13"/>
    </row>
    <row r="54" spans="1:7" x14ac:dyDescent="0.25">
      <c r="A54" s="611">
        <v>52</v>
      </c>
      <c r="B54" s="10" t="s">
        <v>827</v>
      </c>
      <c r="C54" s="16" t="s">
        <v>828</v>
      </c>
      <c r="E54" s="5"/>
      <c r="F54" s="13"/>
      <c r="G54" s="13"/>
    </row>
    <row r="55" spans="1:7" x14ac:dyDescent="0.25">
      <c r="A55" s="612">
        <v>53</v>
      </c>
      <c r="B55" s="10" t="s">
        <v>7268</v>
      </c>
      <c r="C55" s="16" t="s">
        <v>7271</v>
      </c>
      <c r="E55" s="5"/>
      <c r="F55" s="13"/>
      <c r="G55" s="13"/>
    </row>
    <row r="56" spans="1:7" x14ac:dyDescent="0.25">
      <c r="A56" s="611">
        <v>54</v>
      </c>
      <c r="B56" s="10" t="s">
        <v>483</v>
      </c>
      <c r="C56" s="16" t="s">
        <v>484</v>
      </c>
      <c r="E56" s="5"/>
      <c r="F56" s="13"/>
      <c r="G56" s="13"/>
    </row>
    <row r="57" spans="1:7" x14ac:dyDescent="0.25">
      <c r="A57" s="612">
        <v>55</v>
      </c>
      <c r="B57" s="10" t="s">
        <v>485</v>
      </c>
      <c r="C57" s="16" t="s">
        <v>486</v>
      </c>
      <c r="E57" s="5"/>
      <c r="F57" s="13"/>
      <c r="G57" s="13"/>
    </row>
    <row r="58" spans="1:7" x14ac:dyDescent="0.25">
      <c r="A58" s="611">
        <v>56</v>
      </c>
      <c r="B58" s="10" t="s">
        <v>829</v>
      </c>
      <c r="C58" s="16" t="s">
        <v>830</v>
      </c>
      <c r="E58" s="5"/>
      <c r="F58" s="13"/>
      <c r="G58" s="13"/>
    </row>
    <row r="59" spans="1:7" x14ac:dyDescent="0.25">
      <c r="A59" s="612">
        <v>57</v>
      </c>
      <c r="B59" s="10" t="s">
        <v>487</v>
      </c>
      <c r="C59" s="16" t="s">
        <v>488</v>
      </c>
      <c r="E59" s="5"/>
      <c r="F59" s="13"/>
      <c r="G59" s="13"/>
    </row>
    <row r="60" spans="1:7" x14ac:dyDescent="0.25">
      <c r="A60" s="611">
        <v>58</v>
      </c>
      <c r="B60" s="10" t="s">
        <v>489</v>
      </c>
      <c r="C60" s="16" t="s">
        <v>490</v>
      </c>
      <c r="E60" s="5"/>
      <c r="F60" s="13"/>
      <c r="G60" s="13"/>
    </row>
    <row r="61" spans="1:7" x14ac:dyDescent="0.25">
      <c r="A61" s="612">
        <v>59</v>
      </c>
      <c r="B61" s="10" t="s">
        <v>491</v>
      </c>
      <c r="C61" s="16" t="s">
        <v>492</v>
      </c>
      <c r="E61" s="5"/>
      <c r="F61" s="13"/>
      <c r="G61" s="13"/>
    </row>
    <row r="62" spans="1:7" x14ac:dyDescent="0.25">
      <c r="A62" s="611">
        <v>60</v>
      </c>
      <c r="B62" s="10" t="s">
        <v>493</v>
      </c>
      <c r="C62" s="16" t="s">
        <v>494</v>
      </c>
    </row>
    <row r="63" spans="1:7" x14ac:dyDescent="0.25">
      <c r="A63" s="612">
        <v>61</v>
      </c>
      <c r="B63" s="10" t="s">
        <v>495</v>
      </c>
      <c r="C63" s="16" t="s">
        <v>496</v>
      </c>
    </row>
    <row r="64" spans="1:7" x14ac:dyDescent="0.25">
      <c r="A64" s="611">
        <v>62</v>
      </c>
      <c r="B64" s="10" t="s">
        <v>498</v>
      </c>
      <c r="C64" s="16" t="s">
        <v>499</v>
      </c>
    </row>
    <row r="65" spans="1:3" x14ac:dyDescent="0.25">
      <c r="A65" s="612">
        <v>63</v>
      </c>
      <c r="B65" s="10" t="s">
        <v>500</v>
      </c>
      <c r="C65" s="16" t="s">
        <v>576</v>
      </c>
    </row>
    <row r="66" spans="1:3" x14ac:dyDescent="0.25">
      <c r="A66" s="611">
        <v>64</v>
      </c>
      <c r="B66" s="10" t="s">
        <v>501</v>
      </c>
      <c r="C66" s="16" t="s">
        <v>502</v>
      </c>
    </row>
  </sheetData>
  <sheetProtection algorithmName="SHA-512" hashValue="LO9HDe6VswtgW1jXhcsjZj4H5XODcF00wOe3I+BS5Jdsgb2/gl3Y/Xwxv6bA2+/Ex1OW2z4L6b4L9y9Pc20qpA==" saltValue="HpFhm69sAQ11dPJ8ePfSxA==" spinCount="100000" sheet="1" objects="1" scenarios="1"/>
  <sortState ref="F6:G43">
    <sortCondition ref="F4"/>
  </sortState>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Q72"/>
  <sheetViews>
    <sheetView showGridLines="0" topLeftCell="C1" zoomScaleNormal="100" workbookViewId="0">
      <selection activeCell="D1" sqref="D1"/>
    </sheetView>
  </sheetViews>
  <sheetFormatPr defaultColWidth="9.140625" defaultRowHeight="11.25" customHeight="1" x14ac:dyDescent="0.2"/>
  <cols>
    <col min="1" max="1" width="27.7109375" style="102" hidden="1" customWidth="1"/>
    <col min="2" max="2" width="7.5703125" style="173" hidden="1" customWidth="1"/>
    <col min="3" max="3" width="9.140625" style="102"/>
    <col min="4" max="4" width="45.28515625" style="102" customWidth="1"/>
    <col min="5" max="6" width="9.140625" style="102" hidden="1" customWidth="1"/>
    <col min="7" max="7" width="16.140625" style="102" hidden="1" customWidth="1"/>
    <col min="8" max="8" width="33.5703125" style="102" customWidth="1"/>
    <col min="9" max="9" width="29.7109375" style="102" customWidth="1"/>
    <col min="10" max="16384" width="9.140625" style="102"/>
  </cols>
  <sheetData>
    <row r="1" spans="1:17" ht="11.25" customHeight="1" x14ac:dyDescent="0.2">
      <c r="A1" s="414" t="s">
        <v>43</v>
      </c>
      <c r="B1" s="418" t="str">
        <f>VLOOKUP(VAL_Metadata!$H$5,VAL_Drop_Down_Lists!$A$3:$B$66,2, FALSE)</f>
        <v>_X</v>
      </c>
      <c r="C1" s="178"/>
      <c r="D1" s="37" t="s">
        <v>356</v>
      </c>
      <c r="E1" s="178"/>
      <c r="F1" s="178"/>
      <c r="G1" s="178"/>
      <c r="H1" s="179"/>
      <c r="I1" s="179"/>
      <c r="J1" s="179"/>
      <c r="K1" s="179"/>
      <c r="L1" s="178"/>
      <c r="M1" s="180"/>
      <c r="N1" s="180"/>
      <c r="O1" s="180"/>
      <c r="P1" s="180"/>
      <c r="Q1" s="180"/>
    </row>
    <row r="2" spans="1:17" ht="11.25" customHeight="1" x14ac:dyDescent="0.2">
      <c r="A2" s="621" t="s">
        <v>8725</v>
      </c>
      <c r="B2" s="419" t="str">
        <f>IF(H9&lt;&gt;"", H9,"")</f>
        <v/>
      </c>
      <c r="C2" s="178"/>
      <c r="D2" s="130"/>
      <c r="E2" s="178"/>
      <c r="F2" s="178"/>
      <c r="G2" s="178"/>
      <c r="H2" s="179"/>
      <c r="I2" s="179"/>
      <c r="J2" s="179"/>
      <c r="K2" s="179"/>
      <c r="L2" s="178"/>
      <c r="M2" s="180"/>
      <c r="N2" s="180"/>
      <c r="O2" s="180"/>
      <c r="P2" s="180"/>
      <c r="Q2" s="180"/>
    </row>
    <row r="3" spans="1:17" s="185" customFormat="1" ht="11.25" customHeight="1" x14ac:dyDescent="0.2">
      <c r="A3" s="621" t="s">
        <v>8726</v>
      </c>
      <c r="B3" s="419" t="str">
        <f>IF(H10&lt;&gt;"", H10,"")</f>
        <v/>
      </c>
      <c r="C3" s="181"/>
      <c r="D3" s="182" t="s">
        <v>49</v>
      </c>
      <c r="E3" s="181"/>
      <c r="F3" s="181"/>
      <c r="G3" s="181"/>
      <c r="H3" s="356" t="s">
        <v>9188</v>
      </c>
      <c r="I3" s="183" t="str">
        <f>B1</f>
        <v>_X</v>
      </c>
      <c r="J3" s="183">
        <v>1</v>
      </c>
      <c r="K3" s="181"/>
      <c r="L3" s="181"/>
      <c r="M3" s="184"/>
      <c r="N3" s="184"/>
      <c r="O3" s="184"/>
      <c r="P3" s="184"/>
      <c r="Q3" s="184"/>
    </row>
    <row r="4" spans="1:17" s="185" customFormat="1" ht="11.25" customHeight="1" x14ac:dyDescent="0.2">
      <c r="A4" s="621" t="s">
        <v>8727</v>
      </c>
      <c r="B4" s="419" t="str">
        <f>IF(H11&lt;&gt;"", H11,"")</f>
        <v/>
      </c>
      <c r="C4" s="181"/>
      <c r="D4" s="186"/>
      <c r="E4" s="181"/>
      <c r="F4" s="181"/>
      <c r="G4" s="181"/>
      <c r="H4" s="181"/>
      <c r="I4" s="181"/>
      <c r="J4" s="181"/>
      <c r="K4" s="181"/>
      <c r="L4" s="181"/>
      <c r="M4" s="184"/>
      <c r="N4" s="184"/>
      <c r="O4" s="184"/>
      <c r="P4" s="184"/>
      <c r="Q4" s="184"/>
    </row>
    <row r="5" spans="1:17" s="185" customFormat="1" ht="11.25" customHeight="1" x14ac:dyDescent="0.2">
      <c r="A5" s="621" t="s">
        <v>8728</v>
      </c>
      <c r="B5" s="419" t="str">
        <f>IF(H12&lt;&gt;"", H12,"")</f>
        <v/>
      </c>
      <c r="C5" s="181"/>
      <c r="D5" s="187" t="s">
        <v>50</v>
      </c>
      <c r="E5" s="181"/>
      <c r="F5" s="181"/>
      <c r="G5" s="181"/>
      <c r="H5" s="4">
        <v>1</v>
      </c>
      <c r="I5" s="181"/>
      <c r="J5" s="181"/>
      <c r="K5" s="181"/>
      <c r="L5" s="181"/>
      <c r="M5" s="184"/>
      <c r="N5" s="184"/>
      <c r="O5" s="184"/>
      <c r="P5" s="184"/>
      <c r="Q5" s="184"/>
    </row>
    <row r="6" spans="1:17" s="185" customFormat="1" ht="11.25" customHeight="1" x14ac:dyDescent="0.2">
      <c r="A6" s="415" t="s">
        <v>55</v>
      </c>
      <c r="B6" s="419" t="str">
        <f>IF(H13&lt;&gt;"", H13,"")</f>
        <v/>
      </c>
      <c r="C6" s="188"/>
      <c r="D6" s="189"/>
      <c r="E6" s="188"/>
      <c r="F6" s="188"/>
      <c r="G6" s="188"/>
      <c r="H6" s="190"/>
      <c r="I6" s="188"/>
      <c r="J6" s="188"/>
      <c r="K6" s="188"/>
      <c r="L6" s="188"/>
      <c r="M6" s="184"/>
      <c r="N6" s="184"/>
      <c r="O6" s="184"/>
      <c r="P6" s="184"/>
      <c r="Q6" s="184"/>
    </row>
    <row r="7" spans="1:17" s="185" customFormat="1" ht="11.25" customHeight="1" x14ac:dyDescent="0.2">
      <c r="A7" s="416" t="s">
        <v>676</v>
      </c>
      <c r="B7" s="420" t="str">
        <f>VLOOKUP(VAL_Metadata!H14,VAL_Drop_Down_Lists!$I$3:$K$10,2, FALSE)</f>
        <v>_X</v>
      </c>
      <c r="C7" s="188"/>
      <c r="D7" s="711" t="s">
        <v>9189</v>
      </c>
      <c r="E7" s="711"/>
      <c r="F7" s="711"/>
      <c r="G7" s="711"/>
      <c r="H7" s="711"/>
      <c r="I7" s="711"/>
      <c r="J7" s="711"/>
      <c r="K7" s="711"/>
      <c r="L7" s="711"/>
      <c r="M7" s="184"/>
      <c r="N7" s="184"/>
      <c r="O7" s="184"/>
      <c r="P7" s="184"/>
      <c r="Q7" s="184"/>
    </row>
    <row r="8" spans="1:17" s="185" customFormat="1" ht="11.25" customHeight="1" x14ac:dyDescent="0.2">
      <c r="A8" s="416" t="s">
        <v>675</v>
      </c>
      <c r="B8" s="420" t="str">
        <f>VLOOKUP(VAL_Metadata!H15,VAL_Drop_Down_Lists!$E$3:$G$47,2, FALSE)</f>
        <v>_X</v>
      </c>
      <c r="C8" s="181"/>
      <c r="D8" s="181"/>
      <c r="E8" s="181"/>
      <c r="F8" s="181"/>
      <c r="G8" s="181"/>
      <c r="H8" s="181"/>
      <c r="I8" s="181"/>
      <c r="J8" s="181"/>
      <c r="K8" s="181"/>
      <c r="L8" s="181"/>
      <c r="M8" s="184"/>
      <c r="N8" s="184"/>
      <c r="O8" s="184"/>
      <c r="P8" s="184"/>
      <c r="Q8" s="184"/>
    </row>
    <row r="9" spans="1:17" s="185" customFormat="1" ht="11.25" customHeight="1" x14ac:dyDescent="0.2">
      <c r="A9" s="416" t="s">
        <v>771</v>
      </c>
      <c r="B9" s="420" t="str">
        <f>VLOOKUP(VAL_Metadata!H18,VAL_Drop_Down_Lists!$I$13:$K$16,2, FALSE)</f>
        <v>_X</v>
      </c>
      <c r="C9" s="191"/>
      <c r="D9" s="192" t="s">
        <v>361</v>
      </c>
      <c r="E9" s="193"/>
      <c r="F9" s="193"/>
      <c r="G9" s="193"/>
      <c r="H9" s="2"/>
      <c r="I9" s="181"/>
      <c r="J9" s="181"/>
      <c r="K9" s="191"/>
      <c r="L9" s="191"/>
      <c r="M9" s="184"/>
      <c r="N9" s="184"/>
      <c r="O9" s="184"/>
      <c r="P9" s="184"/>
      <c r="Q9" s="184"/>
    </row>
    <row r="10" spans="1:17" s="185" customFormat="1" ht="11.25" customHeight="1" x14ac:dyDescent="0.2">
      <c r="A10" s="416" t="s">
        <v>772</v>
      </c>
      <c r="B10" s="420" t="str">
        <f>VLOOKUP(VAL_Metadata!I18,VAL_Drop_Down_Lists!$I$13:$K$16,2, FALSE)</f>
        <v>_X</v>
      </c>
      <c r="C10" s="191"/>
      <c r="D10" s="182" t="s">
        <v>504</v>
      </c>
      <c r="E10" s="193"/>
      <c r="F10" s="193"/>
      <c r="G10" s="193"/>
      <c r="H10" s="2"/>
      <c r="I10" s="181"/>
      <c r="J10" s="181"/>
      <c r="K10" s="191"/>
      <c r="L10" s="191"/>
      <c r="M10" s="184"/>
      <c r="N10" s="184"/>
      <c r="O10" s="184"/>
      <c r="P10" s="184"/>
      <c r="Q10" s="184"/>
    </row>
    <row r="11" spans="1:17" s="185" customFormat="1" ht="11.25" customHeight="1" x14ac:dyDescent="0.2">
      <c r="A11" s="417"/>
      <c r="B11" s="421" t="e">
        <f>POWER(10,6-B7)</f>
        <v>#VALUE!</v>
      </c>
      <c r="C11" s="191"/>
      <c r="D11" s="182" t="s">
        <v>362</v>
      </c>
      <c r="E11" s="193"/>
      <c r="F11" s="193"/>
      <c r="G11" s="193"/>
      <c r="H11" s="2"/>
      <c r="I11" s="181"/>
      <c r="J11" s="181"/>
      <c r="K11" s="191"/>
      <c r="L11" s="191"/>
      <c r="M11" s="184"/>
      <c r="N11" s="184"/>
      <c r="O11" s="184"/>
      <c r="P11" s="184"/>
      <c r="Q11" s="184"/>
    </row>
    <row r="12" spans="1:17" s="185" customFormat="1" ht="11.25" customHeight="1" x14ac:dyDescent="0.2">
      <c r="B12" s="422"/>
      <c r="C12" s="191"/>
      <c r="D12" s="182" t="s">
        <v>363</v>
      </c>
      <c r="E12" s="193"/>
      <c r="F12" s="193"/>
      <c r="G12" s="193"/>
      <c r="H12" s="2"/>
      <c r="I12" s="181"/>
      <c r="J12" s="181"/>
      <c r="K12" s="191"/>
      <c r="L12" s="191"/>
      <c r="M12" s="184"/>
      <c r="N12" s="184"/>
      <c r="O12" s="184"/>
      <c r="P12" s="184"/>
      <c r="Q12" s="184"/>
    </row>
    <row r="13" spans="1:17" s="185" customFormat="1" ht="11.25" customHeight="1" x14ac:dyDescent="0.2">
      <c r="B13" s="422"/>
      <c r="C13" s="191"/>
      <c r="D13" s="182" t="s">
        <v>503</v>
      </c>
      <c r="E13" s="193"/>
      <c r="F13" s="193"/>
      <c r="G13" s="193"/>
      <c r="H13" s="2"/>
      <c r="I13" s="181"/>
      <c r="J13" s="181"/>
      <c r="K13" s="191"/>
      <c r="L13" s="191"/>
      <c r="M13" s="184"/>
      <c r="N13" s="184"/>
      <c r="O13" s="184"/>
      <c r="P13" s="184"/>
      <c r="Q13" s="184"/>
    </row>
    <row r="14" spans="1:17" s="185" customFormat="1" ht="11.25" customHeight="1" x14ac:dyDescent="0.2">
      <c r="B14" s="422"/>
      <c r="C14" s="191"/>
      <c r="D14" s="194" t="s">
        <v>667</v>
      </c>
      <c r="E14" s="193"/>
      <c r="F14" s="193"/>
      <c r="G14" s="193"/>
      <c r="H14" s="4">
        <v>1</v>
      </c>
      <c r="I14" s="181"/>
      <c r="J14" s="181"/>
      <c r="K14" s="191"/>
      <c r="L14" s="191"/>
      <c r="M14" s="184"/>
      <c r="N14" s="184"/>
      <c r="O14" s="184"/>
      <c r="P14" s="184"/>
      <c r="Q14" s="184"/>
    </row>
    <row r="15" spans="1:17" s="185" customFormat="1" ht="11.25" customHeight="1" x14ac:dyDescent="0.2">
      <c r="B15" s="422"/>
      <c r="C15" s="191"/>
      <c r="D15" s="182" t="s">
        <v>658</v>
      </c>
      <c r="E15" s="193"/>
      <c r="F15" s="193"/>
      <c r="G15" s="193"/>
      <c r="H15" s="4">
        <v>1</v>
      </c>
      <c r="I15" s="181"/>
      <c r="J15" s="181"/>
      <c r="K15" s="191"/>
      <c r="L15" s="191"/>
      <c r="M15" s="184"/>
      <c r="N15" s="184"/>
      <c r="O15" s="184"/>
      <c r="P15" s="184"/>
      <c r="Q15" s="184"/>
    </row>
    <row r="16" spans="1:17" s="185" customFormat="1" ht="11.25" customHeight="1" x14ac:dyDescent="0.2">
      <c r="B16" s="422"/>
      <c r="C16" s="181"/>
      <c r="D16" s="181"/>
      <c r="E16" s="181"/>
      <c r="F16" s="181"/>
      <c r="G16" s="181"/>
      <c r="H16" s="181"/>
      <c r="I16" s="181"/>
      <c r="J16" s="181"/>
      <c r="K16" s="181"/>
      <c r="L16" s="181"/>
      <c r="M16" s="184"/>
      <c r="N16" s="184"/>
      <c r="O16" s="184"/>
      <c r="P16" s="184"/>
      <c r="Q16" s="184"/>
    </row>
    <row r="17" spans="2:17" s="185" customFormat="1" ht="11.25" customHeight="1" x14ac:dyDescent="0.2">
      <c r="B17" s="422"/>
      <c r="C17" s="188"/>
      <c r="D17" s="188"/>
      <c r="E17" s="188"/>
      <c r="F17" s="188"/>
      <c r="G17" s="188"/>
      <c r="H17" s="195" t="s">
        <v>7246</v>
      </c>
      <c r="I17" s="195" t="s">
        <v>7245</v>
      </c>
      <c r="J17" s="181"/>
      <c r="K17" s="181"/>
      <c r="L17" s="181"/>
      <c r="M17" s="184"/>
      <c r="N17" s="184"/>
      <c r="O17" s="184"/>
      <c r="P17" s="184"/>
      <c r="Q17" s="184"/>
    </row>
    <row r="18" spans="2:17" s="185" customFormat="1" ht="11.25" customHeight="1" x14ac:dyDescent="0.2">
      <c r="B18" s="422"/>
      <c r="C18" s="181"/>
      <c r="D18" s="182" t="s">
        <v>364</v>
      </c>
      <c r="E18" s="188"/>
      <c r="F18" s="188"/>
      <c r="G18" s="188"/>
      <c r="H18" s="3">
        <v>1</v>
      </c>
      <c r="I18" s="4">
        <v>1</v>
      </c>
      <c r="J18" s="181"/>
      <c r="K18" s="181"/>
      <c r="L18" s="181"/>
      <c r="M18" s="184"/>
      <c r="N18" s="184"/>
      <c r="O18" s="184"/>
      <c r="P18" s="184"/>
      <c r="Q18" s="184"/>
    </row>
    <row r="19" spans="2:17" s="185" customFormat="1" ht="11.25" customHeight="1" x14ac:dyDescent="0.2">
      <c r="B19" s="422"/>
      <c r="C19" s="188"/>
      <c r="D19" s="188"/>
      <c r="E19" s="188"/>
      <c r="F19" s="188"/>
      <c r="G19" s="188"/>
      <c r="H19" s="188"/>
      <c r="I19" s="188"/>
      <c r="J19" s="181"/>
      <c r="K19" s="181"/>
      <c r="L19" s="181"/>
      <c r="M19" s="184"/>
      <c r="N19" s="184"/>
      <c r="O19" s="184"/>
      <c r="P19" s="184"/>
      <c r="Q19" s="184"/>
    </row>
    <row r="20" spans="2:17" s="185" customFormat="1" ht="11.25" customHeight="1" x14ac:dyDescent="0.2">
      <c r="B20" s="422"/>
      <c r="C20" s="188"/>
      <c r="D20" s="188"/>
      <c r="E20" s="188"/>
      <c r="F20" s="188"/>
      <c r="G20" s="188"/>
      <c r="H20" s="196"/>
      <c r="I20" s="188"/>
      <c r="J20" s="181"/>
      <c r="K20" s="181"/>
      <c r="L20" s="181"/>
      <c r="M20" s="184"/>
      <c r="N20" s="184"/>
      <c r="O20" s="184"/>
      <c r="P20" s="184"/>
      <c r="Q20" s="184"/>
    </row>
    <row r="21" spans="2:17" s="185" customFormat="1" ht="11.25" customHeight="1" x14ac:dyDescent="0.2">
      <c r="B21" s="422"/>
      <c r="C21" s="191"/>
      <c r="D21" s="182" t="s">
        <v>285</v>
      </c>
      <c r="E21" s="193"/>
      <c r="F21" s="193"/>
      <c r="G21" s="193"/>
      <c r="H21" s="715"/>
      <c r="I21" s="716"/>
      <c r="J21" s="717"/>
      <c r="K21" s="191"/>
      <c r="L21" s="191"/>
      <c r="M21" s="184"/>
      <c r="N21" s="184"/>
      <c r="O21" s="184"/>
      <c r="P21" s="184"/>
      <c r="Q21" s="184"/>
    </row>
    <row r="22" spans="2:17" s="185" customFormat="1" ht="11.25" customHeight="1" x14ac:dyDescent="0.2">
      <c r="B22" s="422"/>
      <c r="C22" s="181"/>
      <c r="D22" s="182" t="s">
        <v>286</v>
      </c>
      <c r="E22" s="193"/>
      <c r="F22" s="193"/>
      <c r="G22" s="193"/>
      <c r="H22" s="712"/>
      <c r="I22" s="713"/>
      <c r="J22" s="714"/>
      <c r="K22" s="191"/>
      <c r="L22" s="191"/>
      <c r="M22" s="184"/>
      <c r="N22" s="184"/>
      <c r="O22" s="184"/>
      <c r="P22" s="184"/>
      <c r="Q22" s="184"/>
    </row>
    <row r="23" spans="2:17" s="185" customFormat="1" ht="12.75" x14ac:dyDescent="0.2">
      <c r="B23" s="422"/>
      <c r="C23" s="191"/>
      <c r="D23" s="182" t="s">
        <v>517</v>
      </c>
      <c r="E23" s="193"/>
      <c r="F23" s="193"/>
      <c r="G23" s="193"/>
      <c r="H23" s="712"/>
      <c r="I23" s="713"/>
      <c r="J23" s="714"/>
      <c r="K23" s="191"/>
      <c r="L23" s="191"/>
      <c r="M23" s="184"/>
      <c r="N23" s="184"/>
      <c r="O23" s="184"/>
      <c r="P23" s="184"/>
      <c r="Q23" s="184"/>
    </row>
    <row r="24" spans="2:17" s="185" customFormat="1" ht="11.25" customHeight="1" x14ac:dyDescent="0.2">
      <c r="B24" s="422"/>
      <c r="C24" s="114"/>
      <c r="D24" s="182" t="s">
        <v>777</v>
      </c>
      <c r="E24" s="197"/>
      <c r="F24" s="197"/>
      <c r="G24" s="197"/>
      <c r="H24" s="712"/>
      <c r="I24" s="713"/>
      <c r="J24" s="714"/>
      <c r="K24" s="114"/>
      <c r="L24" s="114"/>
      <c r="M24" s="184"/>
      <c r="N24" s="184"/>
      <c r="O24" s="184"/>
      <c r="P24" s="184"/>
      <c r="Q24" s="184"/>
    </row>
    <row r="25" spans="2:17" s="185" customFormat="1" ht="11.25" customHeight="1" x14ac:dyDescent="0.2">
      <c r="B25" s="422"/>
      <c r="C25" s="191"/>
      <c r="D25" s="181"/>
      <c r="E25" s="193"/>
      <c r="F25" s="193"/>
      <c r="G25" s="193"/>
      <c r="H25" s="191"/>
      <c r="I25" s="191"/>
      <c r="J25" s="191"/>
      <c r="K25" s="191"/>
      <c r="L25" s="191"/>
      <c r="M25" s="184"/>
      <c r="N25" s="184"/>
      <c r="O25" s="184"/>
      <c r="P25" s="184"/>
      <c r="Q25" s="184"/>
    </row>
    <row r="26" spans="2:17" s="185" customFormat="1" ht="11.25" customHeight="1" x14ac:dyDescent="0.2">
      <c r="B26" s="422"/>
      <c r="C26" s="191"/>
      <c r="D26" s="181"/>
      <c r="E26" s="193"/>
      <c r="F26" s="193"/>
      <c r="G26" s="193"/>
      <c r="H26" s="191"/>
      <c r="I26" s="191"/>
      <c r="J26" s="191"/>
      <c r="K26" s="191"/>
      <c r="L26" s="191"/>
      <c r="M26" s="184"/>
      <c r="N26" s="184"/>
      <c r="O26" s="184"/>
      <c r="P26" s="184"/>
      <c r="Q26" s="184"/>
    </row>
    <row r="27" spans="2:17" s="185" customFormat="1" ht="11.25" customHeight="1" x14ac:dyDescent="0.2">
      <c r="B27" s="422"/>
      <c r="C27" s="188"/>
      <c r="D27" s="189" t="s">
        <v>13</v>
      </c>
      <c r="E27" s="188"/>
      <c r="F27" s="188"/>
      <c r="G27" s="188"/>
      <c r="H27" s="190"/>
      <c r="I27" s="188"/>
      <c r="J27" s="188"/>
      <c r="K27" s="188"/>
      <c r="L27" s="188"/>
      <c r="M27" s="184"/>
      <c r="N27" s="184"/>
      <c r="O27" s="184"/>
      <c r="P27" s="184"/>
      <c r="Q27" s="184"/>
    </row>
    <row r="28" spans="2:17" s="185" customFormat="1" ht="11.25" customHeight="1" x14ac:dyDescent="0.2">
      <c r="B28" s="422"/>
      <c r="C28" s="188"/>
      <c r="D28" s="189"/>
      <c r="E28" s="188"/>
      <c r="F28" s="188"/>
      <c r="G28" s="188"/>
      <c r="H28" s="190"/>
      <c r="I28" s="188"/>
      <c r="J28" s="188"/>
      <c r="K28" s="188"/>
      <c r="L28" s="188"/>
      <c r="M28" s="184"/>
      <c r="N28" s="184"/>
      <c r="O28" s="184"/>
      <c r="P28" s="184"/>
      <c r="Q28" s="184"/>
    </row>
    <row r="29" spans="2:17" s="185" customFormat="1" ht="11.25" customHeight="1" x14ac:dyDescent="0.2">
      <c r="B29" s="422"/>
      <c r="C29" s="181"/>
      <c r="D29" s="182" t="s">
        <v>52</v>
      </c>
      <c r="E29" s="181" t="s">
        <v>53</v>
      </c>
      <c r="F29" s="181"/>
      <c r="G29" s="181"/>
      <c r="H29" s="708"/>
      <c r="I29" s="709"/>
      <c r="J29" s="710"/>
      <c r="K29" s="181"/>
      <c r="L29" s="181"/>
      <c r="M29" s="184"/>
      <c r="N29" s="184"/>
      <c r="O29" s="184"/>
      <c r="P29" s="184"/>
      <c r="Q29" s="184"/>
    </row>
    <row r="30" spans="2:17" s="185" customFormat="1" ht="11.25" customHeight="1" x14ac:dyDescent="0.2">
      <c r="B30" s="422"/>
      <c r="C30" s="181"/>
      <c r="D30" s="198" t="s">
        <v>54</v>
      </c>
      <c r="E30" s="181" t="s">
        <v>0</v>
      </c>
      <c r="F30" s="181"/>
      <c r="G30" s="181"/>
      <c r="H30" s="708"/>
      <c r="I30" s="709"/>
      <c r="J30" s="710"/>
      <c r="K30" s="181"/>
      <c r="L30" s="181"/>
      <c r="M30" s="184"/>
      <c r="N30" s="184"/>
      <c r="O30" s="184"/>
      <c r="P30" s="184"/>
      <c r="Q30" s="184"/>
    </row>
    <row r="31" spans="2:17" s="185" customFormat="1" ht="11.25" customHeight="1" x14ac:dyDescent="0.2">
      <c r="B31" s="422"/>
      <c r="C31" s="181"/>
      <c r="D31" s="199" t="s">
        <v>1</v>
      </c>
      <c r="E31" s="181" t="s">
        <v>2</v>
      </c>
      <c r="F31" s="181"/>
      <c r="G31" s="181"/>
      <c r="H31" s="708"/>
      <c r="I31" s="709"/>
      <c r="J31" s="710"/>
      <c r="K31" s="181"/>
      <c r="L31" s="181"/>
      <c r="M31" s="184"/>
      <c r="N31" s="184"/>
      <c r="O31" s="184"/>
      <c r="P31" s="184"/>
      <c r="Q31" s="184"/>
    </row>
    <row r="32" spans="2:17" s="185" customFormat="1" ht="11.25" customHeight="1" x14ac:dyDescent="0.2">
      <c r="B32" s="422"/>
      <c r="C32" s="181"/>
      <c r="D32" s="199" t="s">
        <v>3</v>
      </c>
      <c r="E32" s="181" t="s">
        <v>4</v>
      </c>
      <c r="F32" s="181"/>
      <c r="G32" s="181"/>
      <c r="H32" s="708"/>
      <c r="I32" s="709"/>
      <c r="J32" s="710"/>
      <c r="K32" s="181"/>
      <c r="L32" s="181"/>
      <c r="M32" s="184"/>
      <c r="N32" s="184"/>
      <c r="O32" s="184"/>
      <c r="P32" s="184"/>
      <c r="Q32" s="184"/>
    </row>
    <row r="33" spans="2:17" s="185" customFormat="1" ht="11.25" customHeight="1" x14ac:dyDescent="0.2">
      <c r="B33" s="422"/>
      <c r="C33" s="181"/>
      <c r="D33" s="199" t="s">
        <v>5</v>
      </c>
      <c r="E33" s="181" t="s">
        <v>6</v>
      </c>
      <c r="F33" s="181"/>
      <c r="G33" s="181"/>
      <c r="H33" s="708"/>
      <c r="I33" s="709"/>
      <c r="J33" s="710"/>
      <c r="K33" s="181"/>
      <c r="L33" s="181"/>
      <c r="M33" s="184"/>
      <c r="N33" s="184"/>
      <c r="O33" s="184"/>
      <c r="P33" s="184"/>
      <c r="Q33" s="184"/>
    </row>
    <row r="34" spans="2:17" s="185" customFormat="1" ht="11.25" customHeight="1" x14ac:dyDescent="0.2">
      <c r="B34" s="422"/>
      <c r="C34" s="181"/>
      <c r="D34" s="199" t="s">
        <v>7</v>
      </c>
      <c r="E34" s="181" t="s">
        <v>8</v>
      </c>
      <c r="F34" s="181"/>
      <c r="G34" s="181"/>
      <c r="H34" s="708"/>
      <c r="I34" s="709"/>
      <c r="J34" s="710"/>
      <c r="K34" s="181"/>
      <c r="L34" s="181"/>
      <c r="M34" s="184"/>
      <c r="N34" s="184"/>
      <c r="O34" s="184"/>
      <c r="P34" s="184"/>
      <c r="Q34" s="184"/>
    </row>
    <row r="35" spans="2:17" s="185" customFormat="1" ht="11.25" customHeight="1" x14ac:dyDescent="0.2">
      <c r="B35" s="422"/>
      <c r="C35" s="181"/>
      <c r="D35" s="199" t="s">
        <v>9</v>
      </c>
      <c r="E35" s="181" t="s">
        <v>10</v>
      </c>
      <c r="F35" s="181"/>
      <c r="G35" s="181"/>
      <c r="H35" s="708"/>
      <c r="I35" s="709"/>
      <c r="J35" s="710"/>
      <c r="K35" s="181"/>
      <c r="L35" s="181"/>
      <c r="M35" s="184"/>
      <c r="N35" s="184"/>
      <c r="O35" s="184"/>
      <c r="P35" s="184"/>
      <c r="Q35" s="184"/>
    </row>
    <row r="36" spans="2:17" s="185" customFormat="1" ht="11.25" customHeight="1" x14ac:dyDescent="0.2">
      <c r="B36" s="422"/>
      <c r="C36" s="181"/>
      <c r="D36" s="199" t="s">
        <v>11</v>
      </c>
      <c r="E36" s="181" t="s">
        <v>12</v>
      </c>
      <c r="F36" s="181"/>
      <c r="G36" s="181"/>
      <c r="H36" s="708"/>
      <c r="I36" s="709"/>
      <c r="J36" s="710"/>
      <c r="K36" s="181"/>
      <c r="L36" s="181"/>
      <c r="M36" s="184"/>
      <c r="N36" s="184"/>
      <c r="O36" s="184"/>
      <c r="P36" s="184"/>
      <c r="Q36" s="184"/>
    </row>
    <row r="37" spans="2:17" s="185" customFormat="1" ht="11.25" customHeight="1" x14ac:dyDescent="0.2">
      <c r="B37" s="422"/>
      <c r="C37" s="191"/>
      <c r="D37" s="181"/>
      <c r="E37" s="193"/>
      <c r="F37" s="193"/>
      <c r="G37" s="193"/>
      <c r="H37" s="191"/>
      <c r="I37" s="191"/>
      <c r="J37" s="191"/>
      <c r="K37" s="191"/>
      <c r="L37" s="191"/>
      <c r="M37" s="184"/>
      <c r="N37" s="184"/>
      <c r="O37" s="184"/>
      <c r="P37" s="184"/>
      <c r="Q37" s="184"/>
    </row>
    <row r="38" spans="2:17" s="185" customFormat="1" ht="11.25" customHeight="1" x14ac:dyDescent="0.2">
      <c r="B38" s="422"/>
      <c r="C38" s="191"/>
      <c r="D38" s="181"/>
      <c r="E38" s="193"/>
      <c r="F38" s="193"/>
      <c r="G38" s="193"/>
      <c r="H38" s="191"/>
      <c r="I38" s="191"/>
      <c r="J38" s="191"/>
      <c r="K38" s="191"/>
      <c r="L38" s="191"/>
      <c r="M38" s="184"/>
      <c r="N38" s="184"/>
      <c r="O38" s="184"/>
      <c r="P38" s="184"/>
      <c r="Q38" s="184"/>
    </row>
    <row r="72" spans="4:4" ht="11.25" customHeight="1" x14ac:dyDescent="0.2">
      <c r="D72" s="200"/>
    </row>
  </sheetData>
  <sheetProtection algorithmName="SHA-512" hashValue="CyBxJ5ZPCpQd1ZdiwnckofGaFNMLUytolsH27vg/IzY4kF+ctLUUerHpaIuNygSJ92qthcH8sZaMYpaPFeRuLg==" saltValue="Rcj4ssI4UxyaAYL2sL2ZQA==" spinCount="100000" sheet="1" objects="1" scenarios="1"/>
  <mergeCells count="13">
    <mergeCell ref="D7:L7"/>
    <mergeCell ref="H22:J22"/>
    <mergeCell ref="H21:J21"/>
    <mergeCell ref="H23:J23"/>
    <mergeCell ref="H29:J29"/>
    <mergeCell ref="H24:J24"/>
    <mergeCell ref="H35:J35"/>
    <mergeCell ref="H36:J36"/>
    <mergeCell ref="H30:J30"/>
    <mergeCell ref="H31:J31"/>
    <mergeCell ref="H32:J32"/>
    <mergeCell ref="H33:J33"/>
    <mergeCell ref="H34:J34"/>
  </mergeCells>
  <phoneticPr fontId="54" type="noConversion"/>
  <dataValidations count="5">
    <dataValidation allowBlank="1" showInputMessage="1" showErrorMessage="1" sqref="D7 A2:A4 A5"/>
    <dataValidation type="date" operator="greaterThan" allowBlank="1" showInputMessage="1" showErrorMessage="1" errorTitle="Invalid input" error="Please use YYYY-MM-DD date format and/or enter a date greater than 2000-01-01." sqref="H9 H11 H13">
      <formula1>36526</formula1>
    </dataValidation>
    <dataValidation type="date" operator="greaterThan" allowBlank="1" showInputMessage="1" showErrorMessage="1" errorTitle="Invalid input/error" error="Please use YYYY-MM-DD date format and/or enter a date greater than the financial year start date." sqref="H10">
      <formula1>H9</formula1>
    </dataValidation>
    <dataValidation type="date" operator="greaterThan" allowBlank="1" showInputMessage="1" showErrorMessage="1" errorTitle="Invalid input/error" error="Please use YYYY-MM-DD date format and/or enter a date greater than the school year start date." sqref="H12">
      <formula1>H11</formula1>
    </dataValidation>
    <dataValidation type="textLength" allowBlank="1" showInputMessage="1" showErrorMessage="1" errorTitle="Invalid input" error="The length of the text should be between 2 and 500 characters" sqref="H29:H36 H21:H23">
      <formula1>2</formula1>
      <formula2>500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0" r:id="rId4" name="Group Box 22">
              <controlPr defaultSize="0" autoFill="0" autoPict="0">
                <anchor moveWithCells="1">
                  <from>
                    <xdr:col>3</xdr:col>
                    <xdr:colOff>2228850</xdr:colOff>
                    <xdr:row>12</xdr:row>
                    <xdr:rowOff>133350</xdr:rowOff>
                  </from>
                  <to>
                    <xdr:col>14</xdr:col>
                    <xdr:colOff>19050</xdr:colOff>
                    <xdr:row>14</xdr:row>
                    <xdr:rowOff>133350</xdr:rowOff>
                  </to>
                </anchor>
              </controlPr>
            </control>
          </mc:Choice>
        </mc:AlternateContent>
        <mc:AlternateContent xmlns:mc="http://schemas.openxmlformats.org/markup-compatibility/2006">
          <mc:Choice Requires="x14">
            <control shapeId="2073" r:id="rId5" name="Drop Down 25">
              <controlPr defaultSize="0" autoLine="0" autoPict="0">
                <anchor moveWithCells="1">
                  <from>
                    <xdr:col>4</xdr:col>
                    <xdr:colOff>9525</xdr:colOff>
                    <xdr:row>4</xdr:row>
                    <xdr:rowOff>0</xdr:rowOff>
                  </from>
                  <to>
                    <xdr:col>8</xdr:col>
                    <xdr:colOff>0</xdr:colOff>
                    <xdr:row>5</xdr:row>
                    <xdr:rowOff>57150</xdr:rowOff>
                  </to>
                </anchor>
              </controlPr>
            </control>
          </mc:Choice>
        </mc:AlternateContent>
        <mc:AlternateContent xmlns:mc="http://schemas.openxmlformats.org/markup-compatibility/2006">
          <mc:Choice Requires="x14">
            <control shapeId="2075" r:id="rId6" name="Drop Down 27">
              <controlPr defaultSize="0" autoLine="0" autoPict="0">
                <anchor moveWithCells="1">
                  <from>
                    <xdr:col>4</xdr:col>
                    <xdr:colOff>0</xdr:colOff>
                    <xdr:row>13</xdr:row>
                    <xdr:rowOff>0</xdr:rowOff>
                  </from>
                  <to>
                    <xdr:col>8</xdr:col>
                    <xdr:colOff>28575</xdr:colOff>
                    <xdr:row>14</xdr:row>
                    <xdr:rowOff>47625</xdr:rowOff>
                  </to>
                </anchor>
              </controlPr>
            </control>
          </mc:Choice>
        </mc:AlternateContent>
        <mc:AlternateContent xmlns:mc="http://schemas.openxmlformats.org/markup-compatibility/2006">
          <mc:Choice Requires="x14">
            <control shapeId="2076" r:id="rId7" name="Drop Down 28">
              <controlPr defaultSize="0" autoLine="0" autoPict="0">
                <anchor moveWithCells="1">
                  <from>
                    <xdr:col>4</xdr:col>
                    <xdr:colOff>0</xdr:colOff>
                    <xdr:row>14</xdr:row>
                    <xdr:rowOff>9525</xdr:rowOff>
                  </from>
                  <to>
                    <xdr:col>8</xdr:col>
                    <xdr:colOff>28575</xdr:colOff>
                    <xdr:row>15</xdr:row>
                    <xdr:rowOff>57150</xdr:rowOff>
                  </to>
                </anchor>
              </controlPr>
            </control>
          </mc:Choice>
        </mc:AlternateContent>
        <mc:AlternateContent xmlns:mc="http://schemas.openxmlformats.org/markup-compatibility/2006">
          <mc:Choice Requires="x14">
            <control shapeId="2078" r:id="rId8" name="Drop Down 30">
              <controlPr defaultSize="0" autoLine="0" autoPict="0">
                <anchor moveWithCells="1">
                  <from>
                    <xdr:col>4</xdr:col>
                    <xdr:colOff>9525</xdr:colOff>
                    <xdr:row>17</xdr:row>
                    <xdr:rowOff>0</xdr:rowOff>
                  </from>
                  <to>
                    <xdr:col>8</xdr:col>
                    <xdr:colOff>0</xdr:colOff>
                    <xdr:row>18</xdr:row>
                    <xdr:rowOff>57150</xdr:rowOff>
                  </to>
                </anchor>
              </controlPr>
            </control>
          </mc:Choice>
        </mc:AlternateContent>
        <mc:AlternateContent xmlns:mc="http://schemas.openxmlformats.org/markup-compatibility/2006">
          <mc:Choice Requires="x14">
            <control shapeId="2079" r:id="rId9" name="Drop Down 31">
              <controlPr defaultSize="0" autoLine="0" autoPict="0">
                <anchor moveWithCells="1">
                  <from>
                    <xdr:col>8</xdr:col>
                    <xdr:colOff>9525</xdr:colOff>
                    <xdr:row>17</xdr:row>
                    <xdr:rowOff>0</xdr:rowOff>
                  </from>
                  <to>
                    <xdr:col>9</xdr:col>
                    <xdr:colOff>0</xdr:colOff>
                    <xdr:row>18</xdr:row>
                    <xdr:rowOff>57150</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W128"/>
  <sheetViews>
    <sheetView showGridLines="0" topLeftCell="C1" zoomScaleNormal="100" workbookViewId="0">
      <selection activeCell="C1" sqref="C1"/>
    </sheetView>
  </sheetViews>
  <sheetFormatPr defaultColWidth="9.140625" defaultRowHeight="11.25" x14ac:dyDescent="0.2"/>
  <cols>
    <col min="1" max="2" width="9.140625" style="39" hidden="1" customWidth="1"/>
    <col min="3" max="3" width="13.140625" style="39" customWidth="1"/>
    <col min="4" max="4" width="44.7109375" style="39" customWidth="1"/>
    <col min="5" max="6" width="5.28515625" style="39" customWidth="1"/>
    <col min="7" max="75" width="5.7109375" style="39" customWidth="1"/>
    <col min="76" max="16384" width="9.140625" style="39"/>
  </cols>
  <sheetData>
    <row r="1" spans="3:75" x14ac:dyDescent="0.2">
      <c r="C1" s="58"/>
      <c r="D1" s="5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row>
    <row r="2" spans="3:75" ht="18" x14ac:dyDescent="0.25">
      <c r="C2" s="201" t="s">
        <v>831</v>
      </c>
      <c r="D2" s="5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row>
    <row r="3" spans="3:75" x14ac:dyDescent="0.2">
      <c r="C3" s="58"/>
      <c r="D3" s="5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row>
    <row r="4" spans="3:75" x14ac:dyDescent="0.2">
      <c r="C4" s="61" t="s">
        <v>50</v>
      </c>
      <c r="D4" s="137" t="str">
        <f>VLOOKUP(VAL_Metadata!$H$5,VAL_Drop_Down_Lists!$A$3:$C$66,3,FALSE)</f>
        <v>Please select a country</v>
      </c>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row>
    <row r="5" spans="3:75" x14ac:dyDescent="0.2">
      <c r="C5" s="157"/>
      <c r="D5" s="157"/>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row>
    <row r="6" spans="3:75" ht="48.75" customHeight="1" x14ac:dyDescent="0.2">
      <c r="C6" s="729" t="s">
        <v>9217</v>
      </c>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202"/>
      <c r="AI6" s="202"/>
      <c r="AJ6" s="202"/>
      <c r="AK6" s="202"/>
      <c r="AL6" s="202"/>
      <c r="AM6" s="202"/>
      <c r="AN6" s="202"/>
      <c r="AO6" s="202"/>
      <c r="AP6" s="202"/>
      <c r="AQ6" s="202"/>
      <c r="AR6" s="202"/>
      <c r="AS6" s="202"/>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row>
    <row r="7" spans="3:75" x14ac:dyDescent="0.2">
      <c r="C7" s="203"/>
      <c r="D7" s="204"/>
      <c r="E7" s="205"/>
      <c r="F7" s="205"/>
      <c r="G7" s="205"/>
      <c r="H7" s="205"/>
      <c r="I7" s="205"/>
      <c r="J7" s="205"/>
      <c r="K7" s="205"/>
      <c r="L7" s="205"/>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row>
    <row r="8" spans="3:75" x14ac:dyDescent="0.2">
      <c r="C8" s="206" t="s">
        <v>15</v>
      </c>
      <c r="D8" s="207" t="s">
        <v>16</v>
      </c>
      <c r="E8" s="205"/>
      <c r="F8" s="205"/>
      <c r="G8" s="208" t="s">
        <v>25</v>
      </c>
      <c r="H8" s="208"/>
      <c r="I8" s="209" t="s">
        <v>8765</v>
      </c>
      <c r="J8" s="205"/>
      <c r="K8" s="205"/>
      <c r="L8" s="205"/>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row>
    <row r="9" spans="3:75" x14ac:dyDescent="0.2">
      <c r="C9" s="433" t="s">
        <v>18</v>
      </c>
      <c r="D9" s="428" t="s">
        <v>8759</v>
      </c>
      <c r="E9" s="205"/>
      <c r="F9" s="205"/>
      <c r="G9" s="212" t="s">
        <v>21</v>
      </c>
      <c r="H9" s="212"/>
      <c r="I9" s="209" t="s">
        <v>8766</v>
      </c>
      <c r="J9" s="205"/>
      <c r="K9" s="205"/>
      <c r="L9" s="205"/>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row>
    <row r="10" spans="3:75" x14ac:dyDescent="0.2">
      <c r="C10" s="433" t="s">
        <v>8758</v>
      </c>
      <c r="D10" s="211" t="s">
        <v>20</v>
      </c>
      <c r="E10" s="205"/>
      <c r="F10" s="205"/>
      <c r="G10" s="213" t="s">
        <v>17</v>
      </c>
      <c r="H10" s="213"/>
      <c r="I10" s="209" t="s">
        <v>8767</v>
      </c>
      <c r="J10" s="205"/>
      <c r="K10" s="205"/>
      <c r="L10" s="205"/>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row>
    <row r="11" spans="3:75" x14ac:dyDescent="0.2">
      <c r="C11" s="210" t="s">
        <v>23</v>
      </c>
      <c r="D11" s="211" t="s">
        <v>24</v>
      </c>
      <c r="E11" s="205"/>
      <c r="F11" s="205"/>
      <c r="G11" s="214" t="s">
        <v>17</v>
      </c>
      <c r="H11" s="214"/>
      <c r="I11" s="215" t="s">
        <v>19</v>
      </c>
      <c r="J11" s="205"/>
      <c r="K11" s="205"/>
      <c r="L11" s="205"/>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row>
    <row r="12" spans="3:75" x14ac:dyDescent="0.2">
      <c r="C12" s="429" t="s">
        <v>21</v>
      </c>
      <c r="D12" s="428" t="s">
        <v>8764</v>
      </c>
      <c r="E12" s="205"/>
      <c r="F12" s="205"/>
      <c r="G12" s="205"/>
      <c r="H12" s="205"/>
      <c r="I12" s="205"/>
      <c r="J12" s="205"/>
      <c r="K12" s="205"/>
      <c r="L12" s="205"/>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row>
    <row r="13" spans="3:75" x14ac:dyDescent="0.2">
      <c r="C13" s="203"/>
      <c r="D13" s="203"/>
      <c r="E13" s="216"/>
      <c r="F13" s="216"/>
      <c r="G13" s="216"/>
      <c r="H13" s="216"/>
      <c r="I13" s="216"/>
      <c r="J13" s="216"/>
      <c r="K13" s="216"/>
      <c r="L13" s="216"/>
      <c r="M13" s="91"/>
      <c r="N13" s="91"/>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row>
    <row r="14" spans="3:75" ht="34.5" customHeight="1" x14ac:dyDescent="0.2">
      <c r="C14" s="203"/>
      <c r="D14" s="203"/>
      <c r="E14" s="203"/>
      <c r="F14" s="203"/>
      <c r="G14" s="723" t="s">
        <v>26</v>
      </c>
      <c r="H14" s="724"/>
      <c r="I14" s="724"/>
      <c r="J14" s="724"/>
      <c r="K14" s="724"/>
      <c r="L14" s="724"/>
      <c r="M14" s="724"/>
      <c r="N14" s="724"/>
      <c r="O14" s="725"/>
      <c r="P14" s="726" t="s">
        <v>51</v>
      </c>
      <c r="Q14" s="726"/>
      <c r="R14" s="726"/>
      <c r="S14" s="727" t="s">
        <v>27</v>
      </c>
      <c r="T14" s="728"/>
      <c r="U14" s="728"/>
      <c r="V14" s="728"/>
      <c r="W14" s="728"/>
      <c r="X14" s="728"/>
      <c r="Y14" s="728"/>
      <c r="Z14" s="728"/>
      <c r="AA14" s="728"/>
      <c r="AB14" s="727" t="s">
        <v>28</v>
      </c>
      <c r="AC14" s="728"/>
      <c r="AD14" s="728"/>
      <c r="AE14" s="728"/>
      <c r="AF14" s="728"/>
      <c r="AG14" s="728"/>
      <c r="AH14" s="728"/>
      <c r="AI14" s="728"/>
      <c r="AJ14" s="728"/>
      <c r="AK14" s="720" t="s">
        <v>29</v>
      </c>
      <c r="AL14" s="721"/>
      <c r="AM14" s="721"/>
      <c r="AN14" s="721"/>
      <c r="AO14" s="721"/>
      <c r="AP14" s="721"/>
      <c r="AQ14" s="721"/>
      <c r="AR14" s="721"/>
      <c r="AS14" s="721"/>
      <c r="AT14" s="720" t="s">
        <v>677</v>
      </c>
      <c r="AU14" s="721"/>
      <c r="AV14" s="721"/>
      <c r="AW14" s="721"/>
      <c r="AX14" s="721"/>
      <c r="AY14" s="721"/>
      <c r="AZ14" s="721"/>
      <c r="BA14" s="721"/>
      <c r="BB14" s="722"/>
      <c r="BC14" s="720" t="s">
        <v>30</v>
      </c>
      <c r="BD14" s="721"/>
      <c r="BE14" s="722"/>
      <c r="BF14" s="734" t="s">
        <v>31</v>
      </c>
      <c r="BG14" s="735"/>
      <c r="BH14" s="735"/>
      <c r="BI14" s="734" t="s">
        <v>7257</v>
      </c>
      <c r="BJ14" s="736"/>
      <c r="BK14" s="736"/>
      <c r="BL14" s="736"/>
      <c r="BM14" s="736"/>
      <c r="BN14" s="736"/>
      <c r="BO14" s="736"/>
      <c r="BP14" s="736"/>
      <c r="BQ14" s="737"/>
      <c r="BR14" s="720" t="s">
        <v>32</v>
      </c>
      <c r="BS14" s="721"/>
      <c r="BT14" s="722"/>
      <c r="BU14" s="734" t="s">
        <v>7258</v>
      </c>
      <c r="BV14" s="735"/>
      <c r="BW14" s="750"/>
    </row>
    <row r="15" spans="3:75" ht="34.5" customHeight="1" x14ac:dyDescent="0.2">
      <c r="C15" s="203"/>
      <c r="D15" s="203"/>
      <c r="E15" s="203"/>
      <c r="F15" s="203"/>
      <c r="G15" s="727" t="s">
        <v>33</v>
      </c>
      <c r="H15" s="728"/>
      <c r="I15" s="730"/>
      <c r="J15" s="727" t="s">
        <v>34</v>
      </c>
      <c r="K15" s="728"/>
      <c r="L15" s="730"/>
      <c r="M15" s="727" t="s">
        <v>35</v>
      </c>
      <c r="N15" s="728"/>
      <c r="O15" s="730"/>
      <c r="P15" s="727" t="s">
        <v>35</v>
      </c>
      <c r="Q15" s="728"/>
      <c r="R15" s="730"/>
      <c r="S15" s="727" t="s">
        <v>48</v>
      </c>
      <c r="T15" s="728"/>
      <c r="U15" s="730"/>
      <c r="V15" s="727" t="s">
        <v>36</v>
      </c>
      <c r="W15" s="728"/>
      <c r="X15" s="730"/>
      <c r="Y15" s="727" t="s">
        <v>35</v>
      </c>
      <c r="Z15" s="728"/>
      <c r="AA15" s="730"/>
      <c r="AB15" s="727" t="s">
        <v>48</v>
      </c>
      <c r="AC15" s="728"/>
      <c r="AD15" s="730"/>
      <c r="AE15" s="727" t="s">
        <v>36</v>
      </c>
      <c r="AF15" s="728"/>
      <c r="AG15" s="730"/>
      <c r="AH15" s="727" t="s">
        <v>35</v>
      </c>
      <c r="AI15" s="728"/>
      <c r="AJ15" s="730"/>
      <c r="AK15" s="720" t="s">
        <v>48</v>
      </c>
      <c r="AL15" s="721"/>
      <c r="AM15" s="722"/>
      <c r="AN15" s="720" t="s">
        <v>36</v>
      </c>
      <c r="AO15" s="721"/>
      <c r="AP15" s="722"/>
      <c r="AQ15" s="720" t="s">
        <v>35</v>
      </c>
      <c r="AR15" s="721"/>
      <c r="AS15" s="722"/>
      <c r="AT15" s="720" t="s">
        <v>48</v>
      </c>
      <c r="AU15" s="721"/>
      <c r="AV15" s="722"/>
      <c r="AW15" s="720" t="s">
        <v>36</v>
      </c>
      <c r="AX15" s="721"/>
      <c r="AY15" s="722"/>
      <c r="AZ15" s="720" t="s">
        <v>35</v>
      </c>
      <c r="BA15" s="721"/>
      <c r="BB15" s="722"/>
      <c r="BC15" s="720" t="s">
        <v>35</v>
      </c>
      <c r="BD15" s="721"/>
      <c r="BE15" s="722"/>
      <c r="BF15" s="720" t="s">
        <v>35</v>
      </c>
      <c r="BG15" s="721"/>
      <c r="BH15" s="722"/>
      <c r="BI15" s="731" t="s">
        <v>35</v>
      </c>
      <c r="BJ15" s="732"/>
      <c r="BK15" s="733"/>
      <c r="BL15" s="731" t="s">
        <v>352</v>
      </c>
      <c r="BM15" s="732"/>
      <c r="BN15" s="733"/>
      <c r="BO15" s="731" t="s">
        <v>353</v>
      </c>
      <c r="BP15" s="732"/>
      <c r="BQ15" s="733"/>
      <c r="BR15" s="720" t="s">
        <v>35</v>
      </c>
      <c r="BS15" s="721"/>
      <c r="BT15" s="722"/>
      <c r="BU15" s="734" t="s">
        <v>35</v>
      </c>
      <c r="BV15" s="735"/>
      <c r="BW15" s="750"/>
    </row>
    <row r="16" spans="3:75" ht="12.75" customHeight="1" x14ac:dyDescent="0.2">
      <c r="C16" s="203"/>
      <c r="D16" s="203"/>
      <c r="E16" s="203"/>
      <c r="F16" s="203"/>
      <c r="G16" s="738" t="s">
        <v>37</v>
      </c>
      <c r="H16" s="738"/>
      <c r="I16" s="738"/>
      <c r="J16" s="738" t="s">
        <v>38</v>
      </c>
      <c r="K16" s="738"/>
      <c r="L16" s="738"/>
      <c r="M16" s="738">
        <v>0</v>
      </c>
      <c r="N16" s="738"/>
      <c r="O16" s="739"/>
      <c r="P16" s="738">
        <v>1</v>
      </c>
      <c r="Q16" s="738"/>
      <c r="R16" s="738"/>
      <c r="S16" s="738">
        <v>24</v>
      </c>
      <c r="T16" s="738"/>
      <c r="U16" s="738"/>
      <c r="V16" s="738">
        <v>25</v>
      </c>
      <c r="W16" s="738"/>
      <c r="X16" s="738"/>
      <c r="Y16" s="738">
        <v>2</v>
      </c>
      <c r="Z16" s="738"/>
      <c r="AA16" s="738"/>
      <c r="AB16" s="217">
        <v>34</v>
      </c>
      <c r="AC16" s="217"/>
      <c r="AD16" s="217"/>
      <c r="AE16" s="217">
        <v>35</v>
      </c>
      <c r="AF16" s="217"/>
      <c r="AG16" s="217"/>
      <c r="AH16" s="738">
        <v>3</v>
      </c>
      <c r="AI16" s="738"/>
      <c r="AJ16" s="738"/>
      <c r="AK16" s="738">
        <v>44</v>
      </c>
      <c r="AL16" s="738"/>
      <c r="AM16" s="738"/>
      <c r="AN16" s="738">
        <v>45</v>
      </c>
      <c r="AO16" s="738"/>
      <c r="AP16" s="738"/>
      <c r="AQ16" s="738">
        <v>4</v>
      </c>
      <c r="AR16" s="738"/>
      <c r="AS16" s="738"/>
      <c r="AT16" s="738" t="s">
        <v>396</v>
      </c>
      <c r="AU16" s="738"/>
      <c r="AV16" s="738"/>
      <c r="AW16" s="738" t="s">
        <v>397</v>
      </c>
      <c r="AX16" s="738"/>
      <c r="AY16" s="738"/>
      <c r="AZ16" s="738" t="s">
        <v>684</v>
      </c>
      <c r="BA16" s="738"/>
      <c r="BB16" s="738"/>
      <c r="BC16" s="738">
        <v>5</v>
      </c>
      <c r="BD16" s="738"/>
      <c r="BE16" s="738"/>
      <c r="BF16" s="738" t="s">
        <v>398</v>
      </c>
      <c r="BG16" s="738"/>
      <c r="BH16" s="739"/>
      <c r="BI16" s="738" t="s">
        <v>774</v>
      </c>
      <c r="BJ16" s="738"/>
      <c r="BK16" s="739"/>
      <c r="BL16" s="738" t="s">
        <v>726</v>
      </c>
      <c r="BM16" s="738"/>
      <c r="BN16" s="739"/>
      <c r="BO16" s="738" t="s">
        <v>727</v>
      </c>
      <c r="BP16" s="738"/>
      <c r="BQ16" s="739"/>
      <c r="BR16" s="739"/>
      <c r="BS16" s="739"/>
      <c r="BT16" s="739"/>
      <c r="BU16" s="218"/>
      <c r="BV16" s="218"/>
      <c r="BW16" s="218"/>
    </row>
    <row r="17" spans="3:75" ht="11.25" customHeight="1" x14ac:dyDescent="0.2">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740"/>
      <c r="BM17" s="740"/>
      <c r="BN17" s="741"/>
      <c r="BO17" s="219"/>
      <c r="BP17" s="219"/>
      <c r="BQ17" s="220"/>
      <c r="BR17" s="203"/>
      <c r="BS17" s="203"/>
      <c r="BT17" s="203"/>
      <c r="BU17" s="203"/>
      <c r="BV17" s="203"/>
      <c r="BW17" s="203"/>
    </row>
    <row r="18" spans="3:75" x14ac:dyDescent="0.2">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row>
    <row r="19" spans="3:75" x14ac:dyDescent="0.2">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row>
    <row r="20" spans="3:75" x14ac:dyDescent="0.2">
      <c r="C20" s="203"/>
      <c r="D20" s="203" t="s">
        <v>288</v>
      </c>
      <c r="E20" s="203"/>
      <c r="F20" s="203"/>
      <c r="G20" s="221" t="s">
        <v>25</v>
      </c>
      <c r="H20" s="222" t="s">
        <v>21</v>
      </c>
      <c r="I20" s="223" t="s">
        <v>17</v>
      </c>
      <c r="J20" s="221" t="s">
        <v>25</v>
      </c>
      <c r="K20" s="224" t="s">
        <v>21</v>
      </c>
      <c r="L20" s="225" t="s">
        <v>17</v>
      </c>
      <c r="M20" s="221" t="s">
        <v>25</v>
      </c>
      <c r="N20" s="224" t="s">
        <v>21</v>
      </c>
      <c r="O20" s="225" t="s">
        <v>17</v>
      </c>
      <c r="P20" s="221" t="s">
        <v>25</v>
      </c>
      <c r="Q20" s="224" t="s">
        <v>21</v>
      </c>
      <c r="R20" s="225" t="s">
        <v>17</v>
      </c>
      <c r="S20" s="221" t="s">
        <v>25</v>
      </c>
      <c r="T20" s="222" t="s">
        <v>21</v>
      </c>
      <c r="U20" s="226" t="s">
        <v>17</v>
      </c>
      <c r="V20" s="221" t="s">
        <v>25</v>
      </c>
      <c r="W20" s="222" t="s">
        <v>21</v>
      </c>
      <c r="X20" s="226" t="s">
        <v>17</v>
      </c>
      <c r="Y20" s="221" t="s">
        <v>25</v>
      </c>
      <c r="Z20" s="224" t="s">
        <v>21</v>
      </c>
      <c r="AA20" s="225" t="s">
        <v>17</v>
      </c>
      <c r="AB20" s="221" t="s">
        <v>25</v>
      </c>
      <c r="AC20" s="222" t="s">
        <v>21</v>
      </c>
      <c r="AD20" s="226" t="s">
        <v>17</v>
      </c>
      <c r="AE20" s="221" t="s">
        <v>25</v>
      </c>
      <c r="AF20" s="222" t="s">
        <v>21</v>
      </c>
      <c r="AG20" s="226" t="s">
        <v>17</v>
      </c>
      <c r="AH20" s="221" t="s">
        <v>25</v>
      </c>
      <c r="AI20" s="222" t="s">
        <v>21</v>
      </c>
      <c r="AJ20" s="226" t="s">
        <v>17</v>
      </c>
      <c r="AK20" s="221" t="s">
        <v>25</v>
      </c>
      <c r="AL20" s="222" t="s">
        <v>21</v>
      </c>
      <c r="AM20" s="221" t="s">
        <v>17</v>
      </c>
      <c r="AN20" s="221" t="s">
        <v>25</v>
      </c>
      <c r="AO20" s="222" t="s">
        <v>21</v>
      </c>
      <c r="AP20" s="221" t="s">
        <v>17</v>
      </c>
      <c r="AQ20" s="221" t="s">
        <v>25</v>
      </c>
      <c r="AR20" s="222" t="s">
        <v>21</v>
      </c>
      <c r="AS20" s="221" t="s">
        <v>17</v>
      </c>
      <c r="AT20" s="221" t="s">
        <v>25</v>
      </c>
      <c r="AU20" s="221" t="s">
        <v>21</v>
      </c>
      <c r="AV20" s="225" t="s">
        <v>17</v>
      </c>
      <c r="AW20" s="221" t="s">
        <v>25</v>
      </c>
      <c r="AX20" s="221" t="s">
        <v>21</v>
      </c>
      <c r="AY20" s="225" t="s">
        <v>17</v>
      </c>
      <c r="AZ20" s="221" t="s">
        <v>25</v>
      </c>
      <c r="BA20" s="221" t="s">
        <v>21</v>
      </c>
      <c r="BB20" s="225" t="s">
        <v>17</v>
      </c>
      <c r="BC20" s="221" t="s">
        <v>25</v>
      </c>
      <c r="BD20" s="222" t="s">
        <v>21</v>
      </c>
      <c r="BE20" s="225" t="s">
        <v>17</v>
      </c>
      <c r="BF20" s="221" t="s">
        <v>25</v>
      </c>
      <c r="BG20" s="224" t="s">
        <v>21</v>
      </c>
      <c r="BH20" s="225" t="s">
        <v>17</v>
      </c>
      <c r="BI20" s="221" t="s">
        <v>25</v>
      </c>
      <c r="BJ20" s="222" t="s">
        <v>21</v>
      </c>
      <c r="BK20" s="223" t="s">
        <v>17</v>
      </c>
      <c r="BL20" s="221" t="s">
        <v>25</v>
      </c>
      <c r="BM20" s="221" t="s">
        <v>21</v>
      </c>
      <c r="BN20" s="223" t="s">
        <v>17</v>
      </c>
      <c r="BO20" s="221" t="s">
        <v>25</v>
      </c>
      <c r="BP20" s="221" t="s">
        <v>21</v>
      </c>
      <c r="BQ20" s="223" t="s">
        <v>17</v>
      </c>
      <c r="BR20" s="221" t="s">
        <v>25</v>
      </c>
      <c r="BS20" s="222" t="s">
        <v>21</v>
      </c>
      <c r="BT20" s="221" t="s">
        <v>17</v>
      </c>
      <c r="BU20" s="221" t="s">
        <v>25</v>
      </c>
      <c r="BV20" s="222" t="s">
        <v>21</v>
      </c>
      <c r="BW20" s="221" t="s">
        <v>17</v>
      </c>
    </row>
    <row r="21" spans="3:75" ht="12.75" customHeight="1" x14ac:dyDescent="0.2">
      <c r="C21" s="203"/>
      <c r="D21" s="203"/>
      <c r="E21" s="203"/>
      <c r="F21" s="203"/>
      <c r="G21" s="221" t="s">
        <v>15</v>
      </c>
      <c r="H21" s="742" t="s">
        <v>39</v>
      </c>
      <c r="I21" s="742"/>
      <c r="J21" s="221" t="s">
        <v>15</v>
      </c>
      <c r="K21" s="742" t="s">
        <v>39</v>
      </c>
      <c r="L21" s="742"/>
      <c r="M21" s="221" t="s">
        <v>15</v>
      </c>
      <c r="N21" s="742" t="s">
        <v>39</v>
      </c>
      <c r="O21" s="742"/>
      <c r="P21" s="221" t="s">
        <v>15</v>
      </c>
      <c r="Q21" s="742" t="s">
        <v>39</v>
      </c>
      <c r="R21" s="742"/>
      <c r="S21" s="221" t="s">
        <v>15</v>
      </c>
      <c r="T21" s="742" t="s">
        <v>39</v>
      </c>
      <c r="U21" s="742"/>
      <c r="V21" s="221" t="s">
        <v>15</v>
      </c>
      <c r="W21" s="742" t="s">
        <v>39</v>
      </c>
      <c r="X21" s="742"/>
      <c r="Y21" s="221" t="s">
        <v>15</v>
      </c>
      <c r="Z21" s="742" t="s">
        <v>39</v>
      </c>
      <c r="AA21" s="742"/>
      <c r="AB21" s="221" t="s">
        <v>15</v>
      </c>
      <c r="AC21" s="742" t="s">
        <v>39</v>
      </c>
      <c r="AD21" s="742"/>
      <c r="AE21" s="221" t="s">
        <v>15</v>
      </c>
      <c r="AF21" s="742" t="s">
        <v>39</v>
      </c>
      <c r="AG21" s="742"/>
      <c r="AH21" s="221" t="s">
        <v>15</v>
      </c>
      <c r="AI21" s="742" t="s">
        <v>39</v>
      </c>
      <c r="AJ21" s="742"/>
      <c r="AK21" s="221" t="s">
        <v>15</v>
      </c>
      <c r="AL21" s="742" t="s">
        <v>39</v>
      </c>
      <c r="AM21" s="742"/>
      <c r="AN21" s="221" t="s">
        <v>15</v>
      </c>
      <c r="AO21" s="742" t="s">
        <v>39</v>
      </c>
      <c r="AP21" s="742"/>
      <c r="AQ21" s="221" t="s">
        <v>15</v>
      </c>
      <c r="AR21" s="742" t="s">
        <v>39</v>
      </c>
      <c r="AS21" s="742"/>
      <c r="AT21" s="221" t="s">
        <v>15</v>
      </c>
      <c r="AU21" s="742" t="s">
        <v>39</v>
      </c>
      <c r="AV21" s="742"/>
      <c r="AW21" s="221" t="s">
        <v>15</v>
      </c>
      <c r="AX21" s="742" t="s">
        <v>39</v>
      </c>
      <c r="AY21" s="742"/>
      <c r="AZ21" s="221" t="s">
        <v>15</v>
      </c>
      <c r="BA21" s="742" t="s">
        <v>39</v>
      </c>
      <c r="BB21" s="742"/>
      <c r="BC21" s="221" t="s">
        <v>15</v>
      </c>
      <c r="BD21" s="742" t="s">
        <v>39</v>
      </c>
      <c r="BE21" s="742"/>
      <c r="BF21" s="221" t="s">
        <v>15</v>
      </c>
      <c r="BG21" s="742" t="s">
        <v>39</v>
      </c>
      <c r="BH21" s="742"/>
      <c r="BI21" s="221" t="s">
        <v>15</v>
      </c>
      <c r="BJ21" s="742" t="s">
        <v>39</v>
      </c>
      <c r="BK21" s="742"/>
      <c r="BL21" s="221" t="s">
        <v>15</v>
      </c>
      <c r="BM21" s="742" t="s">
        <v>39</v>
      </c>
      <c r="BN21" s="742"/>
      <c r="BO21" s="221" t="s">
        <v>15</v>
      </c>
      <c r="BP21" s="742" t="s">
        <v>39</v>
      </c>
      <c r="BQ21" s="742"/>
      <c r="BR21" s="221" t="s">
        <v>15</v>
      </c>
      <c r="BS21" s="742" t="s">
        <v>39</v>
      </c>
      <c r="BT21" s="742"/>
      <c r="BU21" s="221" t="s">
        <v>15</v>
      </c>
      <c r="BV21" s="751" t="s">
        <v>39</v>
      </c>
      <c r="BW21" s="752"/>
    </row>
    <row r="22" spans="3:75" ht="30" customHeight="1" x14ac:dyDescent="0.2">
      <c r="C22" s="203"/>
      <c r="D22" s="227" t="s">
        <v>678</v>
      </c>
      <c r="E22" s="203"/>
      <c r="F22" s="203"/>
      <c r="G22" s="430"/>
      <c r="H22" s="746"/>
      <c r="I22" s="747"/>
      <c r="J22" s="430"/>
      <c r="K22" s="744"/>
      <c r="L22" s="745"/>
      <c r="M22" s="430"/>
      <c r="N22" s="744"/>
      <c r="O22" s="745"/>
      <c r="P22" s="430"/>
      <c r="Q22" s="744"/>
      <c r="R22" s="745"/>
      <c r="S22" s="430"/>
      <c r="T22" s="744"/>
      <c r="U22" s="745"/>
      <c r="V22" s="430"/>
      <c r="W22" s="744"/>
      <c r="X22" s="745"/>
      <c r="Y22" s="430"/>
      <c r="Z22" s="744"/>
      <c r="AA22" s="745"/>
      <c r="AB22" s="430"/>
      <c r="AC22" s="744"/>
      <c r="AD22" s="745"/>
      <c r="AE22" s="430"/>
      <c r="AF22" s="744"/>
      <c r="AG22" s="745"/>
      <c r="AH22" s="430"/>
      <c r="AI22" s="744"/>
      <c r="AJ22" s="745"/>
      <c r="AK22" s="430"/>
      <c r="AL22" s="744"/>
      <c r="AM22" s="745"/>
      <c r="AN22" s="430"/>
      <c r="AO22" s="744"/>
      <c r="AP22" s="745"/>
      <c r="AQ22" s="430"/>
      <c r="AR22" s="744"/>
      <c r="AS22" s="745"/>
      <c r="AT22" s="430"/>
      <c r="AU22" s="744"/>
      <c r="AV22" s="745"/>
      <c r="AW22" s="430"/>
      <c r="AX22" s="744"/>
      <c r="AY22" s="745"/>
      <c r="AZ22" s="430"/>
      <c r="BA22" s="744"/>
      <c r="BB22" s="745"/>
      <c r="BC22" s="430"/>
      <c r="BD22" s="744"/>
      <c r="BE22" s="745"/>
      <c r="BF22" s="430"/>
      <c r="BG22" s="744"/>
      <c r="BH22" s="745"/>
      <c r="BI22" s="430"/>
      <c r="BJ22" s="744"/>
      <c r="BK22" s="745"/>
      <c r="BL22" s="430"/>
      <c r="BM22" s="744"/>
      <c r="BN22" s="745"/>
      <c r="BO22" s="430"/>
      <c r="BP22" s="744"/>
      <c r="BQ22" s="745"/>
      <c r="BR22" s="430"/>
      <c r="BS22" s="744"/>
      <c r="BT22" s="745"/>
      <c r="BU22" s="430"/>
      <c r="BV22" s="744"/>
      <c r="BW22" s="745"/>
    </row>
    <row r="23" spans="3:75" x14ac:dyDescent="0.2">
      <c r="C23" s="203"/>
      <c r="D23" s="203"/>
      <c r="E23" s="203"/>
      <c r="F23" s="203"/>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row>
    <row r="24" spans="3:75" x14ac:dyDescent="0.2">
      <c r="C24" s="203"/>
      <c r="D24" s="203" t="s">
        <v>288</v>
      </c>
      <c r="E24" s="203"/>
      <c r="F24" s="203"/>
      <c r="G24" s="228" t="s">
        <v>25</v>
      </c>
      <c r="H24" s="229" t="s">
        <v>21</v>
      </c>
      <c r="I24" s="230" t="s">
        <v>17</v>
      </c>
      <c r="J24" s="228" t="s">
        <v>25</v>
      </c>
      <c r="K24" s="224" t="s">
        <v>21</v>
      </c>
      <c r="L24" s="231" t="s">
        <v>17</v>
      </c>
      <c r="M24" s="232" t="s">
        <v>25</v>
      </c>
      <c r="N24" s="224" t="s">
        <v>21</v>
      </c>
      <c r="O24" s="231" t="s">
        <v>17</v>
      </c>
      <c r="P24" s="228" t="s">
        <v>25</v>
      </c>
      <c r="Q24" s="224" t="s">
        <v>21</v>
      </c>
      <c r="R24" s="231" t="s">
        <v>17</v>
      </c>
      <c r="S24" s="232" t="s">
        <v>25</v>
      </c>
      <c r="T24" s="229" t="s">
        <v>21</v>
      </c>
      <c r="U24" s="233" t="s">
        <v>17</v>
      </c>
      <c r="V24" s="228" t="s">
        <v>25</v>
      </c>
      <c r="W24" s="229" t="s">
        <v>21</v>
      </c>
      <c r="X24" s="233" t="s">
        <v>17</v>
      </c>
      <c r="Y24" s="228" t="s">
        <v>25</v>
      </c>
      <c r="Z24" s="224" t="s">
        <v>21</v>
      </c>
      <c r="AA24" s="231" t="s">
        <v>17</v>
      </c>
      <c r="AB24" s="232" t="s">
        <v>25</v>
      </c>
      <c r="AC24" s="229" t="s">
        <v>21</v>
      </c>
      <c r="AD24" s="233" t="s">
        <v>17</v>
      </c>
      <c r="AE24" s="232" t="s">
        <v>25</v>
      </c>
      <c r="AF24" s="229" t="s">
        <v>21</v>
      </c>
      <c r="AG24" s="233" t="s">
        <v>17</v>
      </c>
      <c r="AH24" s="234" t="s">
        <v>25</v>
      </c>
      <c r="AI24" s="229" t="s">
        <v>21</v>
      </c>
      <c r="AJ24" s="233" t="s">
        <v>17</v>
      </c>
      <c r="AK24" s="232" t="s">
        <v>25</v>
      </c>
      <c r="AL24" s="229" t="s">
        <v>21</v>
      </c>
      <c r="AM24" s="232" t="s">
        <v>17</v>
      </c>
      <c r="AN24" s="232" t="s">
        <v>25</v>
      </c>
      <c r="AO24" s="229" t="s">
        <v>21</v>
      </c>
      <c r="AP24" s="232" t="s">
        <v>17</v>
      </c>
      <c r="AQ24" s="234" t="s">
        <v>25</v>
      </c>
      <c r="AR24" s="229" t="s">
        <v>21</v>
      </c>
      <c r="AS24" s="232" t="s">
        <v>17</v>
      </c>
      <c r="AT24" s="232" t="s">
        <v>25</v>
      </c>
      <c r="AU24" s="232" t="s">
        <v>21</v>
      </c>
      <c r="AV24" s="231" t="s">
        <v>17</v>
      </c>
      <c r="AW24" s="234" t="s">
        <v>763</v>
      </c>
      <c r="AX24" s="232" t="s">
        <v>21</v>
      </c>
      <c r="AY24" s="231" t="s">
        <v>17</v>
      </c>
      <c r="AZ24" s="232" t="s">
        <v>25</v>
      </c>
      <c r="BA24" s="232" t="s">
        <v>21</v>
      </c>
      <c r="BB24" s="231" t="s">
        <v>17</v>
      </c>
      <c r="BC24" s="234" t="s">
        <v>25</v>
      </c>
      <c r="BD24" s="229" t="s">
        <v>21</v>
      </c>
      <c r="BE24" s="231" t="s">
        <v>17</v>
      </c>
      <c r="BF24" s="234" t="s">
        <v>25</v>
      </c>
      <c r="BG24" s="224" t="s">
        <v>21</v>
      </c>
      <c r="BH24" s="231" t="s">
        <v>17</v>
      </c>
      <c r="BI24" s="234" t="s">
        <v>25</v>
      </c>
      <c r="BJ24" s="222" t="s">
        <v>21</v>
      </c>
      <c r="BK24" s="230" t="s">
        <v>17</v>
      </c>
      <c r="BL24" s="232" t="s">
        <v>25</v>
      </c>
      <c r="BM24" s="232" t="s">
        <v>21</v>
      </c>
      <c r="BN24" s="230" t="s">
        <v>17</v>
      </c>
      <c r="BO24" s="232" t="s">
        <v>25</v>
      </c>
      <c r="BP24" s="232" t="s">
        <v>21</v>
      </c>
      <c r="BQ24" s="230" t="s">
        <v>17</v>
      </c>
      <c r="BR24" s="234" t="s">
        <v>25</v>
      </c>
      <c r="BS24" s="229" t="s">
        <v>21</v>
      </c>
      <c r="BT24" s="232" t="s">
        <v>17</v>
      </c>
      <c r="BU24" s="234" t="s">
        <v>25</v>
      </c>
      <c r="BV24" s="229" t="s">
        <v>21</v>
      </c>
      <c r="BW24" s="232" t="s">
        <v>17</v>
      </c>
    </row>
    <row r="25" spans="3:75" ht="12.75" customHeight="1" x14ac:dyDescent="0.2">
      <c r="C25" s="203"/>
      <c r="D25" s="203"/>
      <c r="E25" s="203"/>
      <c r="F25" s="203"/>
      <c r="G25" s="232" t="s">
        <v>15</v>
      </c>
      <c r="H25" s="743" t="s">
        <v>39</v>
      </c>
      <c r="I25" s="743"/>
      <c r="J25" s="232" t="s">
        <v>15</v>
      </c>
      <c r="K25" s="743" t="s">
        <v>39</v>
      </c>
      <c r="L25" s="743"/>
      <c r="M25" s="232" t="s">
        <v>15</v>
      </c>
      <c r="N25" s="743" t="s">
        <v>39</v>
      </c>
      <c r="O25" s="743"/>
      <c r="P25" s="232" t="s">
        <v>15</v>
      </c>
      <c r="Q25" s="743" t="s">
        <v>39</v>
      </c>
      <c r="R25" s="743"/>
      <c r="S25" s="232" t="s">
        <v>15</v>
      </c>
      <c r="T25" s="743" t="s">
        <v>39</v>
      </c>
      <c r="U25" s="743"/>
      <c r="V25" s="232" t="s">
        <v>15</v>
      </c>
      <c r="W25" s="743" t="s">
        <v>39</v>
      </c>
      <c r="X25" s="743"/>
      <c r="Y25" s="232" t="s">
        <v>15</v>
      </c>
      <c r="Z25" s="743" t="s">
        <v>39</v>
      </c>
      <c r="AA25" s="743"/>
      <c r="AB25" s="232" t="s">
        <v>15</v>
      </c>
      <c r="AC25" s="743" t="s">
        <v>39</v>
      </c>
      <c r="AD25" s="743"/>
      <c r="AE25" s="232" t="s">
        <v>15</v>
      </c>
      <c r="AF25" s="743" t="s">
        <v>39</v>
      </c>
      <c r="AG25" s="743"/>
      <c r="AH25" s="232" t="s">
        <v>15</v>
      </c>
      <c r="AI25" s="743" t="s">
        <v>39</v>
      </c>
      <c r="AJ25" s="743"/>
      <c r="AK25" s="232" t="s">
        <v>15</v>
      </c>
      <c r="AL25" s="743" t="s">
        <v>39</v>
      </c>
      <c r="AM25" s="743"/>
      <c r="AN25" s="232" t="s">
        <v>15</v>
      </c>
      <c r="AO25" s="743" t="s">
        <v>39</v>
      </c>
      <c r="AP25" s="743"/>
      <c r="AQ25" s="232" t="s">
        <v>15</v>
      </c>
      <c r="AR25" s="743" t="s">
        <v>39</v>
      </c>
      <c r="AS25" s="743"/>
      <c r="AT25" s="232" t="s">
        <v>15</v>
      </c>
      <c r="AU25" s="743" t="s">
        <v>39</v>
      </c>
      <c r="AV25" s="743"/>
      <c r="AW25" s="232" t="s">
        <v>15</v>
      </c>
      <c r="AX25" s="743" t="s">
        <v>39</v>
      </c>
      <c r="AY25" s="743"/>
      <c r="AZ25" s="232" t="s">
        <v>15</v>
      </c>
      <c r="BA25" s="743" t="s">
        <v>39</v>
      </c>
      <c r="BB25" s="743"/>
      <c r="BC25" s="232" t="s">
        <v>15</v>
      </c>
      <c r="BD25" s="743" t="s">
        <v>39</v>
      </c>
      <c r="BE25" s="743"/>
      <c r="BF25" s="232" t="s">
        <v>15</v>
      </c>
      <c r="BG25" s="743" t="s">
        <v>39</v>
      </c>
      <c r="BH25" s="743"/>
      <c r="BI25" s="232" t="s">
        <v>15</v>
      </c>
      <c r="BJ25" s="743" t="s">
        <v>39</v>
      </c>
      <c r="BK25" s="743"/>
      <c r="BL25" s="232" t="s">
        <v>15</v>
      </c>
      <c r="BM25" s="743" t="s">
        <v>39</v>
      </c>
      <c r="BN25" s="743"/>
      <c r="BO25" s="232" t="s">
        <v>15</v>
      </c>
      <c r="BP25" s="743" t="s">
        <v>39</v>
      </c>
      <c r="BQ25" s="743"/>
      <c r="BR25" s="232" t="s">
        <v>15</v>
      </c>
      <c r="BS25" s="743" t="s">
        <v>39</v>
      </c>
      <c r="BT25" s="743"/>
      <c r="BU25" s="232" t="s">
        <v>15</v>
      </c>
      <c r="BV25" s="753" t="s">
        <v>39</v>
      </c>
      <c r="BW25" s="754"/>
    </row>
    <row r="26" spans="3:75" ht="30" customHeight="1" x14ac:dyDescent="0.2">
      <c r="C26" s="203"/>
      <c r="D26" s="227" t="s">
        <v>40</v>
      </c>
      <c r="E26" s="203"/>
      <c r="F26" s="203"/>
      <c r="G26" s="430"/>
      <c r="H26" s="748"/>
      <c r="I26" s="749"/>
      <c r="J26" s="430"/>
      <c r="K26" s="748"/>
      <c r="L26" s="749"/>
      <c r="M26" s="430"/>
      <c r="N26" s="748"/>
      <c r="O26" s="749"/>
      <c r="P26" s="430"/>
      <c r="Q26" s="748"/>
      <c r="R26" s="749"/>
      <c r="S26" s="430"/>
      <c r="T26" s="748"/>
      <c r="U26" s="749"/>
      <c r="V26" s="430"/>
      <c r="W26" s="748"/>
      <c r="X26" s="749"/>
      <c r="Y26" s="430"/>
      <c r="Z26" s="748"/>
      <c r="AA26" s="749"/>
      <c r="AB26" s="430"/>
      <c r="AC26" s="748"/>
      <c r="AD26" s="749"/>
      <c r="AE26" s="430"/>
      <c r="AF26" s="748"/>
      <c r="AG26" s="749"/>
      <c r="AH26" s="430"/>
      <c r="AI26" s="748"/>
      <c r="AJ26" s="749"/>
      <c r="AK26" s="430"/>
      <c r="AL26" s="748"/>
      <c r="AM26" s="749"/>
      <c r="AN26" s="430"/>
      <c r="AO26" s="748"/>
      <c r="AP26" s="749"/>
      <c r="AQ26" s="430"/>
      <c r="AR26" s="748"/>
      <c r="AS26" s="749"/>
      <c r="AT26" s="430"/>
      <c r="AU26" s="748"/>
      <c r="AV26" s="749"/>
      <c r="AW26" s="430"/>
      <c r="AX26" s="748"/>
      <c r="AY26" s="749"/>
      <c r="AZ26" s="430"/>
      <c r="BA26" s="748"/>
      <c r="BB26" s="749"/>
      <c r="BC26" s="430"/>
      <c r="BD26" s="748"/>
      <c r="BE26" s="749"/>
      <c r="BF26" s="430"/>
      <c r="BG26" s="748"/>
      <c r="BH26" s="749"/>
      <c r="BI26" s="430"/>
      <c r="BJ26" s="748"/>
      <c r="BK26" s="749"/>
      <c r="BL26" s="430"/>
      <c r="BM26" s="748"/>
      <c r="BN26" s="749"/>
      <c r="BO26" s="430"/>
      <c r="BP26" s="748"/>
      <c r="BQ26" s="749"/>
      <c r="BR26" s="430"/>
      <c r="BS26" s="748"/>
      <c r="BT26" s="749"/>
      <c r="BU26" s="430"/>
      <c r="BV26" s="748"/>
      <c r="BW26" s="749"/>
    </row>
    <row r="27" spans="3:75" x14ac:dyDescent="0.2">
      <c r="C27" s="203"/>
      <c r="D27" s="203"/>
      <c r="E27" s="203"/>
      <c r="F27" s="203"/>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row>
    <row r="28" spans="3:75" x14ac:dyDescent="0.2">
      <c r="C28" s="203"/>
      <c r="D28" s="203" t="s">
        <v>288</v>
      </c>
      <c r="E28" s="203"/>
      <c r="F28" s="203"/>
      <c r="G28" s="228" t="s">
        <v>25</v>
      </c>
      <c r="H28" s="229" t="s">
        <v>21</v>
      </c>
      <c r="I28" s="230" t="s">
        <v>17</v>
      </c>
      <c r="J28" s="228" t="s">
        <v>25</v>
      </c>
      <c r="K28" s="224" t="s">
        <v>21</v>
      </c>
      <c r="L28" s="231" t="s">
        <v>17</v>
      </c>
      <c r="M28" s="232" t="s">
        <v>25</v>
      </c>
      <c r="N28" s="224" t="s">
        <v>21</v>
      </c>
      <c r="O28" s="231" t="s">
        <v>17</v>
      </c>
      <c r="P28" s="228" t="s">
        <v>25</v>
      </c>
      <c r="Q28" s="224" t="s">
        <v>21</v>
      </c>
      <c r="R28" s="231" t="s">
        <v>17</v>
      </c>
      <c r="S28" s="232" t="s">
        <v>25</v>
      </c>
      <c r="T28" s="229" t="s">
        <v>21</v>
      </c>
      <c r="U28" s="233" t="s">
        <v>17</v>
      </c>
      <c r="V28" s="228" t="s">
        <v>25</v>
      </c>
      <c r="W28" s="229" t="s">
        <v>21</v>
      </c>
      <c r="X28" s="233" t="s">
        <v>17</v>
      </c>
      <c r="Y28" s="228" t="s">
        <v>25</v>
      </c>
      <c r="Z28" s="224" t="s">
        <v>21</v>
      </c>
      <c r="AA28" s="231" t="s">
        <v>17</v>
      </c>
      <c r="AB28" s="232" t="s">
        <v>25</v>
      </c>
      <c r="AC28" s="229" t="s">
        <v>21</v>
      </c>
      <c r="AD28" s="233" t="s">
        <v>17</v>
      </c>
      <c r="AE28" s="232" t="s">
        <v>25</v>
      </c>
      <c r="AF28" s="229" t="s">
        <v>21</v>
      </c>
      <c r="AG28" s="233" t="s">
        <v>17</v>
      </c>
      <c r="AH28" s="234" t="s">
        <v>25</v>
      </c>
      <c r="AI28" s="229" t="s">
        <v>21</v>
      </c>
      <c r="AJ28" s="233" t="s">
        <v>17</v>
      </c>
      <c r="AK28" s="232" t="s">
        <v>25</v>
      </c>
      <c r="AL28" s="229" t="s">
        <v>21</v>
      </c>
      <c r="AM28" s="232" t="s">
        <v>17</v>
      </c>
      <c r="AN28" s="232" t="s">
        <v>25</v>
      </c>
      <c r="AO28" s="229" t="s">
        <v>21</v>
      </c>
      <c r="AP28" s="232" t="s">
        <v>17</v>
      </c>
      <c r="AQ28" s="234" t="s">
        <v>25</v>
      </c>
      <c r="AR28" s="229" t="s">
        <v>21</v>
      </c>
      <c r="AS28" s="232" t="s">
        <v>17</v>
      </c>
      <c r="AT28" s="232" t="s">
        <v>25</v>
      </c>
      <c r="AU28" s="232" t="s">
        <v>21</v>
      </c>
      <c r="AV28" s="231" t="s">
        <v>17</v>
      </c>
      <c r="AW28" s="234" t="s">
        <v>25</v>
      </c>
      <c r="AX28" s="232" t="s">
        <v>21</v>
      </c>
      <c r="AY28" s="231" t="s">
        <v>17</v>
      </c>
      <c r="AZ28" s="232" t="s">
        <v>25</v>
      </c>
      <c r="BA28" s="232" t="s">
        <v>21</v>
      </c>
      <c r="BB28" s="231" t="s">
        <v>17</v>
      </c>
      <c r="BC28" s="234" t="s">
        <v>25</v>
      </c>
      <c r="BD28" s="229" t="s">
        <v>21</v>
      </c>
      <c r="BE28" s="231" t="s">
        <v>17</v>
      </c>
      <c r="BF28" s="234" t="s">
        <v>25</v>
      </c>
      <c r="BG28" s="224" t="s">
        <v>21</v>
      </c>
      <c r="BH28" s="231" t="s">
        <v>17</v>
      </c>
      <c r="BI28" s="234" t="s">
        <v>25</v>
      </c>
      <c r="BJ28" s="222" t="s">
        <v>21</v>
      </c>
      <c r="BK28" s="230" t="s">
        <v>17</v>
      </c>
      <c r="BL28" s="232" t="s">
        <v>25</v>
      </c>
      <c r="BM28" s="232" t="s">
        <v>21</v>
      </c>
      <c r="BN28" s="230" t="s">
        <v>17</v>
      </c>
      <c r="BO28" s="232" t="s">
        <v>25</v>
      </c>
      <c r="BP28" s="232" t="s">
        <v>21</v>
      </c>
      <c r="BQ28" s="230" t="s">
        <v>17</v>
      </c>
      <c r="BR28" s="234" t="s">
        <v>25</v>
      </c>
      <c r="BS28" s="229" t="s">
        <v>21</v>
      </c>
      <c r="BT28" s="232" t="s">
        <v>17</v>
      </c>
      <c r="BU28" s="234" t="s">
        <v>25</v>
      </c>
      <c r="BV28" s="229" t="s">
        <v>21</v>
      </c>
      <c r="BW28" s="232" t="s">
        <v>17</v>
      </c>
    </row>
    <row r="29" spans="3:75" ht="12.75" customHeight="1" x14ac:dyDescent="0.2">
      <c r="C29" s="203"/>
      <c r="D29" s="203"/>
      <c r="E29" s="203"/>
      <c r="F29" s="203"/>
      <c r="G29" s="232" t="s">
        <v>15</v>
      </c>
      <c r="H29" s="743" t="s">
        <v>39</v>
      </c>
      <c r="I29" s="743"/>
      <c r="J29" s="232" t="s">
        <v>15</v>
      </c>
      <c r="K29" s="743" t="s">
        <v>39</v>
      </c>
      <c r="L29" s="743"/>
      <c r="M29" s="232" t="s">
        <v>15</v>
      </c>
      <c r="N29" s="743" t="s">
        <v>39</v>
      </c>
      <c r="O29" s="743"/>
      <c r="P29" s="232" t="s">
        <v>15</v>
      </c>
      <c r="Q29" s="743" t="s">
        <v>39</v>
      </c>
      <c r="R29" s="743"/>
      <c r="S29" s="232" t="s">
        <v>15</v>
      </c>
      <c r="T29" s="743" t="s">
        <v>39</v>
      </c>
      <c r="U29" s="743"/>
      <c r="V29" s="232" t="s">
        <v>15</v>
      </c>
      <c r="W29" s="743" t="s">
        <v>39</v>
      </c>
      <c r="X29" s="743"/>
      <c r="Y29" s="232" t="s">
        <v>15</v>
      </c>
      <c r="Z29" s="743" t="s">
        <v>39</v>
      </c>
      <c r="AA29" s="743"/>
      <c r="AB29" s="232" t="s">
        <v>15</v>
      </c>
      <c r="AC29" s="743" t="s">
        <v>39</v>
      </c>
      <c r="AD29" s="743"/>
      <c r="AE29" s="232" t="s">
        <v>15</v>
      </c>
      <c r="AF29" s="743" t="s">
        <v>39</v>
      </c>
      <c r="AG29" s="743"/>
      <c r="AH29" s="232" t="s">
        <v>15</v>
      </c>
      <c r="AI29" s="743" t="s">
        <v>39</v>
      </c>
      <c r="AJ29" s="743"/>
      <c r="AK29" s="232" t="s">
        <v>15</v>
      </c>
      <c r="AL29" s="743" t="s">
        <v>39</v>
      </c>
      <c r="AM29" s="743"/>
      <c r="AN29" s="232" t="s">
        <v>15</v>
      </c>
      <c r="AO29" s="743" t="s">
        <v>39</v>
      </c>
      <c r="AP29" s="743"/>
      <c r="AQ29" s="232" t="s">
        <v>15</v>
      </c>
      <c r="AR29" s="743" t="s">
        <v>39</v>
      </c>
      <c r="AS29" s="743"/>
      <c r="AT29" s="232" t="s">
        <v>15</v>
      </c>
      <c r="AU29" s="743" t="s">
        <v>39</v>
      </c>
      <c r="AV29" s="743"/>
      <c r="AW29" s="232" t="s">
        <v>15</v>
      </c>
      <c r="AX29" s="743" t="s">
        <v>39</v>
      </c>
      <c r="AY29" s="743"/>
      <c r="AZ29" s="232" t="s">
        <v>15</v>
      </c>
      <c r="BA29" s="743" t="s">
        <v>39</v>
      </c>
      <c r="BB29" s="743"/>
      <c r="BC29" s="232" t="s">
        <v>15</v>
      </c>
      <c r="BD29" s="743" t="s">
        <v>39</v>
      </c>
      <c r="BE29" s="743"/>
      <c r="BF29" s="232" t="s">
        <v>15</v>
      </c>
      <c r="BG29" s="743" t="s">
        <v>39</v>
      </c>
      <c r="BH29" s="743"/>
      <c r="BI29" s="232" t="s">
        <v>15</v>
      </c>
      <c r="BJ29" s="743" t="s">
        <v>39</v>
      </c>
      <c r="BK29" s="743"/>
      <c r="BL29" s="232" t="s">
        <v>15</v>
      </c>
      <c r="BM29" s="743" t="s">
        <v>39</v>
      </c>
      <c r="BN29" s="743"/>
      <c r="BO29" s="232" t="s">
        <v>15</v>
      </c>
      <c r="BP29" s="743" t="s">
        <v>39</v>
      </c>
      <c r="BQ29" s="743"/>
      <c r="BR29" s="232" t="s">
        <v>15</v>
      </c>
      <c r="BS29" s="743" t="s">
        <v>39</v>
      </c>
      <c r="BT29" s="743"/>
      <c r="BU29" s="232" t="s">
        <v>15</v>
      </c>
      <c r="BV29" s="753" t="s">
        <v>39</v>
      </c>
      <c r="BW29" s="754"/>
    </row>
    <row r="30" spans="3:75" ht="30" customHeight="1" x14ac:dyDescent="0.2">
      <c r="C30" s="38"/>
      <c r="D30" s="227" t="s">
        <v>41</v>
      </c>
      <c r="E30" s="38"/>
      <c r="F30" s="38"/>
      <c r="G30" s="430"/>
      <c r="H30" s="748"/>
      <c r="I30" s="749"/>
      <c r="J30" s="430"/>
      <c r="K30" s="748"/>
      <c r="L30" s="749"/>
      <c r="M30" s="430"/>
      <c r="N30" s="748"/>
      <c r="O30" s="749"/>
      <c r="P30" s="430"/>
      <c r="Q30" s="748"/>
      <c r="R30" s="749"/>
      <c r="S30" s="430"/>
      <c r="T30" s="748"/>
      <c r="U30" s="749"/>
      <c r="V30" s="430"/>
      <c r="W30" s="748"/>
      <c r="X30" s="749"/>
      <c r="Y30" s="430"/>
      <c r="Z30" s="748"/>
      <c r="AA30" s="749"/>
      <c r="AB30" s="430"/>
      <c r="AC30" s="748"/>
      <c r="AD30" s="749"/>
      <c r="AE30" s="430"/>
      <c r="AF30" s="748"/>
      <c r="AG30" s="749"/>
      <c r="AH30" s="430"/>
      <c r="AI30" s="748"/>
      <c r="AJ30" s="749"/>
      <c r="AK30" s="430"/>
      <c r="AL30" s="748"/>
      <c r="AM30" s="749"/>
      <c r="AN30" s="430"/>
      <c r="AO30" s="748"/>
      <c r="AP30" s="749"/>
      <c r="AQ30" s="430"/>
      <c r="AR30" s="748"/>
      <c r="AS30" s="749"/>
      <c r="AT30" s="430"/>
      <c r="AU30" s="748"/>
      <c r="AV30" s="749"/>
      <c r="AW30" s="430"/>
      <c r="AX30" s="748"/>
      <c r="AY30" s="749"/>
      <c r="AZ30" s="430"/>
      <c r="BA30" s="748"/>
      <c r="BB30" s="749"/>
      <c r="BC30" s="430"/>
      <c r="BD30" s="748"/>
      <c r="BE30" s="749"/>
      <c r="BF30" s="430"/>
      <c r="BG30" s="748"/>
      <c r="BH30" s="749"/>
      <c r="BI30" s="430"/>
      <c r="BJ30" s="748"/>
      <c r="BK30" s="749"/>
      <c r="BL30" s="430"/>
      <c r="BM30" s="748"/>
      <c r="BN30" s="749"/>
      <c r="BO30" s="430"/>
      <c r="BP30" s="748"/>
      <c r="BQ30" s="749"/>
      <c r="BR30" s="430"/>
      <c r="BS30" s="748"/>
      <c r="BT30" s="749"/>
      <c r="BU30" s="430"/>
      <c r="BV30" s="748"/>
      <c r="BW30" s="749"/>
    </row>
    <row r="31" spans="3:75" x14ac:dyDescent="0.2">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row>
    <row r="32" spans="3:75" ht="15" x14ac:dyDescent="0.25">
      <c r="C32" s="38"/>
      <c r="D32" s="235" t="s">
        <v>821</v>
      </c>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row>
    <row r="33" spans="3:75" x14ac:dyDescent="0.2">
      <c r="C33" s="38"/>
      <c r="D33" s="176" t="s">
        <v>724</v>
      </c>
      <c r="E33" s="38"/>
      <c r="F33" s="38"/>
      <c r="G33" s="430"/>
      <c r="H33" s="718"/>
      <c r="I33" s="719"/>
      <c r="J33" s="430"/>
      <c r="K33" s="718"/>
      <c r="L33" s="719"/>
      <c r="M33" s="430"/>
      <c r="N33" s="718"/>
      <c r="O33" s="719"/>
      <c r="P33" s="430"/>
      <c r="Q33" s="718"/>
      <c r="R33" s="719"/>
      <c r="S33" s="430"/>
      <c r="T33" s="718"/>
      <c r="U33" s="719"/>
      <c r="V33" s="430"/>
      <c r="W33" s="718"/>
      <c r="X33" s="719"/>
      <c r="Y33" s="430"/>
      <c r="Z33" s="718"/>
      <c r="AA33" s="719"/>
      <c r="AB33" s="430"/>
      <c r="AC33" s="718"/>
      <c r="AD33" s="719"/>
      <c r="AE33" s="430"/>
      <c r="AF33" s="718"/>
      <c r="AG33" s="719"/>
      <c r="AH33" s="430"/>
      <c r="AI33" s="718"/>
      <c r="AJ33" s="719"/>
      <c r="AK33" s="430"/>
      <c r="AL33" s="718"/>
      <c r="AM33" s="719"/>
      <c r="AN33" s="430"/>
      <c r="AO33" s="718"/>
      <c r="AP33" s="719"/>
      <c r="AQ33" s="430"/>
      <c r="AR33" s="718"/>
      <c r="AS33" s="719"/>
      <c r="AT33" s="430"/>
      <c r="AU33" s="718"/>
      <c r="AV33" s="719"/>
      <c r="AW33" s="430"/>
      <c r="AX33" s="718"/>
      <c r="AY33" s="719"/>
      <c r="AZ33" s="430"/>
      <c r="BA33" s="718"/>
      <c r="BB33" s="719"/>
      <c r="BC33" s="430"/>
      <c r="BD33" s="718"/>
      <c r="BE33" s="719"/>
      <c r="BF33" s="430"/>
      <c r="BG33" s="718"/>
      <c r="BH33" s="719"/>
      <c r="BI33" s="430"/>
      <c r="BJ33" s="718"/>
      <c r="BK33" s="719"/>
      <c r="BL33" s="430"/>
      <c r="BM33" s="718"/>
      <c r="BN33" s="719"/>
      <c r="BO33" s="430"/>
      <c r="BP33" s="718"/>
      <c r="BQ33" s="719"/>
      <c r="BR33" s="430"/>
      <c r="BS33" s="718"/>
      <c r="BT33" s="719"/>
      <c r="BU33" s="430"/>
      <c r="BV33" s="718"/>
      <c r="BW33" s="719"/>
    </row>
    <row r="34" spans="3:75" x14ac:dyDescent="0.2">
      <c r="C34" s="38"/>
      <c r="D34" s="176" t="s">
        <v>725</v>
      </c>
      <c r="E34" s="38"/>
      <c r="F34" s="38"/>
      <c r="G34" s="430"/>
      <c r="H34" s="718"/>
      <c r="I34" s="719"/>
      <c r="J34" s="430"/>
      <c r="K34" s="718"/>
      <c r="L34" s="719"/>
      <c r="M34" s="430"/>
      <c r="N34" s="718"/>
      <c r="O34" s="719"/>
      <c r="P34" s="430"/>
      <c r="Q34" s="718"/>
      <c r="R34" s="719"/>
      <c r="S34" s="430"/>
      <c r="T34" s="718"/>
      <c r="U34" s="719"/>
      <c r="V34" s="430"/>
      <c r="W34" s="718"/>
      <c r="X34" s="719"/>
      <c r="Y34" s="430"/>
      <c r="Z34" s="718"/>
      <c r="AA34" s="719"/>
      <c r="AB34" s="430"/>
      <c r="AC34" s="718"/>
      <c r="AD34" s="719"/>
      <c r="AE34" s="430"/>
      <c r="AF34" s="718"/>
      <c r="AG34" s="719"/>
      <c r="AH34" s="430"/>
      <c r="AI34" s="718"/>
      <c r="AJ34" s="719"/>
      <c r="AK34" s="430"/>
      <c r="AL34" s="718"/>
      <c r="AM34" s="719"/>
      <c r="AN34" s="430"/>
      <c r="AO34" s="718"/>
      <c r="AP34" s="719"/>
      <c r="AQ34" s="430"/>
      <c r="AR34" s="718"/>
      <c r="AS34" s="719"/>
      <c r="AT34" s="430"/>
      <c r="AU34" s="718"/>
      <c r="AV34" s="719"/>
      <c r="AW34" s="430"/>
      <c r="AX34" s="718"/>
      <c r="AY34" s="719"/>
      <c r="AZ34" s="430"/>
      <c r="BA34" s="718"/>
      <c r="BB34" s="719"/>
      <c r="BC34" s="430"/>
      <c r="BD34" s="718"/>
      <c r="BE34" s="719"/>
      <c r="BF34" s="430"/>
      <c r="BG34" s="718"/>
      <c r="BH34" s="719"/>
      <c r="BI34" s="430"/>
      <c r="BJ34" s="718"/>
      <c r="BK34" s="719"/>
      <c r="BL34" s="430"/>
      <c r="BM34" s="718"/>
      <c r="BN34" s="719"/>
      <c r="BO34" s="430"/>
      <c r="BP34" s="718"/>
      <c r="BQ34" s="719"/>
      <c r="BR34" s="430"/>
      <c r="BS34" s="718"/>
      <c r="BT34" s="719"/>
      <c r="BU34" s="430"/>
      <c r="BV34" s="718"/>
      <c r="BW34" s="719"/>
    </row>
    <row r="35" spans="3:75" x14ac:dyDescent="0.2">
      <c r="C35" s="38"/>
      <c r="D35" s="176" t="s">
        <v>730</v>
      </c>
      <c r="E35" s="38"/>
      <c r="F35" s="38"/>
      <c r="G35" s="430"/>
      <c r="H35" s="718"/>
      <c r="I35" s="719"/>
      <c r="J35" s="430"/>
      <c r="K35" s="718"/>
      <c r="L35" s="719"/>
      <c r="M35" s="430"/>
      <c r="N35" s="718"/>
      <c r="O35" s="719"/>
      <c r="P35" s="430"/>
      <c r="Q35" s="718"/>
      <c r="R35" s="719"/>
      <c r="S35" s="430"/>
      <c r="T35" s="718"/>
      <c r="U35" s="719"/>
      <c r="V35" s="430"/>
      <c r="W35" s="718"/>
      <c r="X35" s="719"/>
      <c r="Y35" s="430"/>
      <c r="Z35" s="718"/>
      <c r="AA35" s="719"/>
      <c r="AB35" s="430"/>
      <c r="AC35" s="718"/>
      <c r="AD35" s="719"/>
      <c r="AE35" s="430"/>
      <c r="AF35" s="718"/>
      <c r="AG35" s="719"/>
      <c r="AH35" s="430"/>
      <c r="AI35" s="718"/>
      <c r="AJ35" s="719"/>
      <c r="AK35" s="430"/>
      <c r="AL35" s="718"/>
      <c r="AM35" s="719"/>
      <c r="AN35" s="430"/>
      <c r="AO35" s="718"/>
      <c r="AP35" s="719"/>
      <c r="AQ35" s="430"/>
      <c r="AR35" s="718"/>
      <c r="AS35" s="719"/>
      <c r="AT35" s="430"/>
      <c r="AU35" s="718"/>
      <c r="AV35" s="719"/>
      <c r="AW35" s="430"/>
      <c r="AX35" s="718"/>
      <c r="AY35" s="719"/>
      <c r="AZ35" s="430"/>
      <c r="BA35" s="718"/>
      <c r="BB35" s="719"/>
      <c r="BC35" s="430"/>
      <c r="BD35" s="718"/>
      <c r="BE35" s="719"/>
      <c r="BF35" s="430"/>
      <c r="BG35" s="718"/>
      <c r="BH35" s="719"/>
      <c r="BI35" s="430"/>
      <c r="BJ35" s="718"/>
      <c r="BK35" s="719"/>
      <c r="BL35" s="430"/>
      <c r="BM35" s="718"/>
      <c r="BN35" s="719"/>
      <c r="BO35" s="430"/>
      <c r="BP35" s="718"/>
      <c r="BQ35" s="719"/>
      <c r="BR35" s="430"/>
      <c r="BS35" s="718"/>
      <c r="BT35" s="719"/>
      <c r="BU35" s="430"/>
      <c r="BV35" s="718"/>
      <c r="BW35" s="719"/>
    </row>
    <row r="36" spans="3:75" x14ac:dyDescent="0.2">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row>
    <row r="37" spans="3:75" x14ac:dyDescent="0.2">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row>
    <row r="38" spans="3:75" x14ac:dyDescent="0.2">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row>
    <row r="39" spans="3:75" x14ac:dyDescent="0.2">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5"/>
      <c r="AN39" s="435"/>
      <c r="AO39" s="435"/>
      <c r="AP39" s="435"/>
      <c r="AQ39" s="435"/>
      <c r="AR39" s="435"/>
      <c r="AS39" s="435"/>
      <c r="AT39" s="435"/>
      <c r="AU39" s="435"/>
      <c r="AV39" s="435"/>
      <c r="AW39" s="435"/>
      <c r="AX39" s="435"/>
      <c r="AY39" s="435"/>
      <c r="AZ39" s="435"/>
      <c r="BA39" s="435"/>
      <c r="BB39" s="435"/>
      <c r="BC39" s="435"/>
      <c r="BD39" s="435"/>
      <c r="BE39" s="435"/>
      <c r="BF39" s="435"/>
      <c r="BG39" s="435"/>
      <c r="BH39" s="435"/>
      <c r="BI39" s="435"/>
      <c r="BJ39" s="435"/>
      <c r="BK39" s="435"/>
      <c r="BL39" s="435"/>
      <c r="BM39" s="435"/>
      <c r="BN39" s="435"/>
      <c r="BO39" s="435"/>
      <c r="BP39" s="435"/>
      <c r="BQ39" s="435"/>
      <c r="BR39" s="435"/>
      <c r="BS39" s="435"/>
      <c r="BT39" s="435"/>
      <c r="BU39" s="435"/>
      <c r="BV39" s="435"/>
      <c r="BW39" s="435"/>
    </row>
    <row r="40" spans="3:75" s="414" customFormat="1" ht="11.25" hidden="1" customHeight="1" x14ac:dyDescent="0.2">
      <c r="C40" s="437" t="s">
        <v>9173</v>
      </c>
      <c r="D40" s="438" t="s">
        <v>9174</v>
      </c>
      <c r="E40" s="439" t="s">
        <v>80</v>
      </c>
    </row>
    <row r="41" spans="3:75" s="414" customFormat="1" ht="11.25" hidden="1" customHeight="1" x14ac:dyDescent="0.2">
      <c r="D41" s="440" t="s">
        <v>9174</v>
      </c>
      <c r="E41" s="441" t="s">
        <v>82</v>
      </c>
    </row>
    <row r="42" spans="3:75" s="414" customFormat="1" ht="11.25" hidden="1" customHeight="1" x14ac:dyDescent="0.2">
      <c r="D42" s="440" t="s">
        <v>9175</v>
      </c>
      <c r="E42" s="441" t="s">
        <v>80</v>
      </c>
      <c r="BO42" s="442" t="s">
        <v>9176</v>
      </c>
      <c r="BP42" s="755"/>
      <c r="BQ42" s="756"/>
      <c r="BR42" s="442" t="s">
        <v>9177</v>
      </c>
      <c r="BS42" s="755" t="s">
        <v>9178</v>
      </c>
      <c r="BT42" s="756"/>
      <c r="BU42" s="442" t="s">
        <v>9177</v>
      </c>
      <c r="BV42" s="755" t="s">
        <v>9178</v>
      </c>
      <c r="BW42" s="756"/>
    </row>
    <row r="43" spans="3:75" s="414" customFormat="1" ht="11.25" hidden="1" customHeight="1" x14ac:dyDescent="0.2">
      <c r="D43" s="440" t="s">
        <v>9175</v>
      </c>
      <c r="E43" s="441" t="s">
        <v>82</v>
      </c>
      <c r="BO43" s="442" t="s">
        <v>9176</v>
      </c>
      <c r="BP43" s="755"/>
      <c r="BQ43" s="756"/>
      <c r="BR43" s="442" t="s">
        <v>9177</v>
      </c>
      <c r="BS43" s="755" t="s">
        <v>9178</v>
      </c>
      <c r="BT43" s="756"/>
      <c r="BU43" s="442" t="s">
        <v>9177</v>
      </c>
      <c r="BV43" s="755" t="s">
        <v>9178</v>
      </c>
      <c r="BW43" s="756"/>
    </row>
    <row r="44" spans="3:75" s="414" customFormat="1" ht="11.25" hidden="1" customHeight="1" x14ac:dyDescent="0.2">
      <c r="D44" s="443" t="s">
        <v>725</v>
      </c>
      <c r="E44" s="441" t="s">
        <v>80</v>
      </c>
      <c r="BO44" s="442" t="s">
        <v>9176</v>
      </c>
      <c r="BP44" s="755"/>
      <c r="BQ44" s="756"/>
      <c r="BR44" s="442" t="s">
        <v>9177</v>
      </c>
      <c r="BS44" s="755" t="s">
        <v>9178</v>
      </c>
      <c r="BT44" s="756"/>
      <c r="BU44" s="442" t="s">
        <v>9177</v>
      </c>
      <c r="BV44" s="755" t="s">
        <v>9178</v>
      </c>
      <c r="BW44" s="756"/>
    </row>
    <row r="45" spans="3:75" s="414" customFormat="1" ht="11.25" hidden="1" customHeight="1" x14ac:dyDescent="0.2">
      <c r="D45" s="443" t="s">
        <v>725</v>
      </c>
      <c r="E45" s="441" t="s">
        <v>82</v>
      </c>
      <c r="BO45" s="442" t="s">
        <v>9176</v>
      </c>
      <c r="BP45" s="755"/>
      <c r="BQ45" s="756"/>
      <c r="BR45" s="442" t="s">
        <v>9177</v>
      </c>
      <c r="BS45" s="755" t="s">
        <v>9178</v>
      </c>
      <c r="BT45" s="756"/>
      <c r="BU45" s="442" t="s">
        <v>9177</v>
      </c>
      <c r="BV45" s="755" t="s">
        <v>9178</v>
      </c>
      <c r="BW45" s="756"/>
    </row>
    <row r="46" spans="3:75" s="414" customFormat="1" ht="22.5" hidden="1" customHeight="1" x14ac:dyDescent="0.2">
      <c r="D46" s="440" t="s">
        <v>9174</v>
      </c>
      <c r="E46" s="441" t="s">
        <v>9179</v>
      </c>
    </row>
    <row r="47" spans="3:75" s="414" customFormat="1" ht="22.5" hidden="1" customHeight="1" x14ac:dyDescent="0.2">
      <c r="D47" s="440" t="s">
        <v>9175</v>
      </c>
      <c r="E47" s="441" t="s">
        <v>9179</v>
      </c>
      <c r="BO47" s="442" t="s">
        <v>9176</v>
      </c>
      <c r="BP47" s="755"/>
      <c r="BQ47" s="756"/>
      <c r="BR47" s="442" t="s">
        <v>9177</v>
      </c>
      <c r="BS47" s="755" t="s">
        <v>9178</v>
      </c>
      <c r="BT47" s="756"/>
      <c r="BU47" s="442" t="s">
        <v>9177</v>
      </c>
      <c r="BV47" s="755" t="s">
        <v>9178</v>
      </c>
      <c r="BW47" s="756"/>
    </row>
    <row r="48" spans="3:75" s="414" customFormat="1" ht="22.5" hidden="1" customHeight="1" x14ac:dyDescent="0.2">
      <c r="D48" s="444" t="s">
        <v>725</v>
      </c>
      <c r="E48" s="441" t="s">
        <v>9179</v>
      </c>
      <c r="BO48" s="442" t="s">
        <v>9176</v>
      </c>
      <c r="BP48" s="755"/>
      <c r="BQ48" s="756"/>
      <c r="BR48" s="442" t="s">
        <v>9177</v>
      </c>
      <c r="BS48" s="755" t="s">
        <v>9178</v>
      </c>
      <c r="BT48" s="756"/>
      <c r="BU48" s="442" t="s">
        <v>9177</v>
      </c>
      <c r="BV48" s="755" t="s">
        <v>9178</v>
      </c>
      <c r="BW48" s="756"/>
    </row>
    <row r="49" spans="3:75" s="414" customFormat="1" hidden="1" x14ac:dyDescent="0.2"/>
    <row r="50" spans="3:75" s="414" customFormat="1" hidden="1" x14ac:dyDescent="0.2">
      <c r="C50" s="445"/>
      <c r="D50" s="445"/>
      <c r="E50" s="445"/>
      <c r="BO50" s="445"/>
      <c r="BP50" s="445"/>
      <c r="BQ50" s="445"/>
      <c r="BR50" s="445"/>
      <c r="BS50" s="445"/>
      <c r="BT50" s="445"/>
      <c r="BU50" s="445"/>
      <c r="BV50" s="445"/>
      <c r="BW50" s="445"/>
    </row>
    <row r="51" spans="3:75" s="414" customFormat="1" ht="11.25" hidden="1" customHeight="1" x14ac:dyDescent="0.2">
      <c r="C51" s="437" t="s">
        <v>9180</v>
      </c>
      <c r="D51" s="446"/>
      <c r="E51" s="447" t="s">
        <v>64</v>
      </c>
    </row>
    <row r="52" spans="3:75" s="414" customFormat="1" ht="11.25" hidden="1" customHeight="1" x14ac:dyDescent="0.2">
      <c r="D52" s="446"/>
      <c r="E52" s="448" t="s">
        <v>65</v>
      </c>
      <c r="BO52" s="442" t="s">
        <v>9176</v>
      </c>
      <c r="BP52" s="755"/>
      <c r="BQ52" s="756"/>
    </row>
    <row r="53" spans="3:75" s="414" customFormat="1" ht="11.25" hidden="1" customHeight="1" x14ac:dyDescent="0.2">
      <c r="D53" s="449"/>
      <c r="E53" s="448" t="s">
        <v>93</v>
      </c>
      <c r="BO53" s="442" t="s">
        <v>9176</v>
      </c>
      <c r="BP53" s="755"/>
      <c r="BQ53" s="756"/>
    </row>
    <row r="54" spans="3:75" s="414" customFormat="1" ht="11.25" hidden="1" customHeight="1" x14ac:dyDescent="0.2">
      <c r="D54" s="449"/>
      <c r="E54" s="448" t="s">
        <v>97</v>
      </c>
    </row>
    <row r="55" spans="3:75" s="414" customFormat="1" ht="11.25" hidden="1" customHeight="1" x14ac:dyDescent="0.2">
      <c r="D55" s="449"/>
      <c r="E55" s="448" t="s">
        <v>101</v>
      </c>
    </row>
    <row r="56" spans="3:75" s="414" customFormat="1" ht="11.25" hidden="1" customHeight="1" x14ac:dyDescent="0.2">
      <c r="D56" s="449"/>
      <c r="E56" s="448" t="s">
        <v>104</v>
      </c>
      <c r="BO56" s="442" t="s">
        <v>9176</v>
      </c>
      <c r="BP56" s="755"/>
      <c r="BQ56" s="756"/>
    </row>
    <row r="57" spans="3:75" s="414" customFormat="1" ht="11.25" hidden="1" customHeight="1" x14ac:dyDescent="0.2">
      <c r="D57" s="449"/>
      <c r="E57" s="448" t="s">
        <v>109</v>
      </c>
    </row>
    <row r="58" spans="3:75" s="414" customFormat="1" ht="11.25" hidden="1" customHeight="1" x14ac:dyDescent="0.2">
      <c r="D58" s="449"/>
      <c r="E58" s="448" t="s">
        <v>113</v>
      </c>
    </row>
    <row r="59" spans="3:75" s="414" customFormat="1" ht="11.25" hidden="1" customHeight="1" x14ac:dyDescent="0.2">
      <c r="D59" s="449"/>
      <c r="E59" s="448" t="s">
        <v>117</v>
      </c>
    </row>
    <row r="60" spans="3:75" s="414" customFormat="1" ht="11.25" hidden="1" customHeight="1" x14ac:dyDescent="0.2">
      <c r="E60" s="450" t="s">
        <v>119</v>
      </c>
    </row>
    <row r="61" spans="3:75" s="414" customFormat="1" ht="11.25" hidden="1" customHeight="1" x14ac:dyDescent="0.2">
      <c r="E61" s="450" t="s">
        <v>120</v>
      </c>
      <c r="BO61" s="442" t="s">
        <v>9176</v>
      </c>
      <c r="BP61" s="755"/>
      <c r="BQ61" s="756"/>
    </row>
    <row r="62" spans="3:75" s="414" customFormat="1" ht="11.25" hidden="1" customHeight="1" x14ac:dyDescent="0.2">
      <c r="E62" s="450" t="s">
        <v>121</v>
      </c>
      <c r="BO62" s="442" t="s">
        <v>9176</v>
      </c>
      <c r="BP62" s="755"/>
      <c r="BQ62" s="756"/>
    </row>
    <row r="63" spans="3:75" s="414" customFormat="1" ht="11.25" hidden="1" customHeight="1" x14ac:dyDescent="0.2">
      <c r="E63" s="450" t="s">
        <v>123</v>
      </c>
    </row>
    <row r="64" spans="3:75" s="414" customFormat="1" ht="11.25" hidden="1" customHeight="1" x14ac:dyDescent="0.2">
      <c r="E64" s="450" t="s">
        <v>124</v>
      </c>
      <c r="BO64" s="442" t="s">
        <v>18</v>
      </c>
      <c r="BP64" s="755"/>
      <c r="BQ64" s="756"/>
    </row>
    <row r="65" spans="5:69" s="414" customFormat="1" ht="11.25" hidden="1" customHeight="1" x14ac:dyDescent="0.2">
      <c r="E65" s="450" t="s">
        <v>125</v>
      </c>
    </row>
    <row r="66" spans="5:69" s="414" customFormat="1" ht="11.25" hidden="1" customHeight="1" x14ac:dyDescent="0.2">
      <c r="E66" s="450" t="s">
        <v>126</v>
      </c>
    </row>
    <row r="67" spans="5:69" s="414" customFormat="1" ht="11.25" hidden="1" customHeight="1" x14ac:dyDescent="0.2">
      <c r="E67" s="450" t="s">
        <v>127</v>
      </c>
    </row>
    <row r="68" spans="5:69" s="414" customFormat="1" ht="11.25" hidden="1" customHeight="1" x14ac:dyDescent="0.2">
      <c r="E68" s="450" t="s">
        <v>60</v>
      </c>
    </row>
    <row r="69" spans="5:69" s="414" customFormat="1" ht="11.25" hidden="1" customHeight="1" x14ac:dyDescent="0.2">
      <c r="E69" s="450" t="s">
        <v>61</v>
      </c>
      <c r="BO69" s="442" t="s">
        <v>9176</v>
      </c>
      <c r="BP69" s="755"/>
      <c r="BQ69" s="756"/>
    </row>
    <row r="70" spans="5:69" s="414" customFormat="1" ht="11.25" hidden="1" customHeight="1" x14ac:dyDescent="0.2">
      <c r="E70" s="450" t="s">
        <v>62</v>
      </c>
      <c r="BO70" s="442" t="s">
        <v>9176</v>
      </c>
      <c r="BP70" s="755"/>
      <c r="BQ70" s="756"/>
    </row>
    <row r="71" spans="5:69" s="414" customFormat="1" ht="11.25" hidden="1" customHeight="1" x14ac:dyDescent="0.2">
      <c r="E71" s="450" t="s">
        <v>130</v>
      </c>
    </row>
    <row r="72" spans="5:69" s="414" customFormat="1" ht="11.25" hidden="1" customHeight="1" x14ac:dyDescent="0.2">
      <c r="E72" s="450" t="s">
        <v>131</v>
      </c>
      <c r="BO72" s="442" t="s">
        <v>9177</v>
      </c>
      <c r="BP72" s="755" t="s">
        <v>9181</v>
      </c>
      <c r="BQ72" s="756"/>
    </row>
    <row r="73" spans="5:69" s="414" customFormat="1" ht="11.25" hidden="1" customHeight="1" x14ac:dyDescent="0.2">
      <c r="E73" s="450" t="s">
        <v>132</v>
      </c>
      <c r="BO73" s="442" t="s">
        <v>9177</v>
      </c>
      <c r="BP73" s="755" t="s">
        <v>9182</v>
      </c>
      <c r="BQ73" s="756"/>
    </row>
    <row r="74" spans="5:69" s="414" customFormat="1" ht="11.25" hidden="1" customHeight="1" x14ac:dyDescent="0.2">
      <c r="E74" s="450" t="s">
        <v>133</v>
      </c>
      <c r="BO74" s="442" t="s">
        <v>9176</v>
      </c>
      <c r="BP74" s="755"/>
      <c r="BQ74" s="756"/>
    </row>
    <row r="75" spans="5:69" s="414" customFormat="1" ht="11.25" hidden="1" customHeight="1" x14ac:dyDescent="0.2">
      <c r="E75" s="450" t="s">
        <v>687</v>
      </c>
      <c r="BO75" s="442" t="s">
        <v>18</v>
      </c>
      <c r="BP75" s="755"/>
      <c r="BQ75" s="756"/>
    </row>
    <row r="76" spans="5:69" s="414" customFormat="1" ht="11.25" hidden="1" customHeight="1" x14ac:dyDescent="0.2">
      <c r="E76" s="450" t="s">
        <v>681</v>
      </c>
      <c r="BO76" s="442" t="s">
        <v>18</v>
      </c>
      <c r="BP76" s="755"/>
      <c r="BQ76" s="756"/>
    </row>
    <row r="77" spans="5:69" s="414" customFormat="1" ht="11.25" hidden="1" customHeight="1" x14ac:dyDescent="0.2">
      <c r="E77" s="450" t="s">
        <v>833</v>
      </c>
      <c r="BO77" s="442" t="s">
        <v>18</v>
      </c>
      <c r="BP77" s="755"/>
      <c r="BQ77" s="756"/>
    </row>
    <row r="78" spans="5:69" s="414" customFormat="1" ht="11.25" hidden="1" customHeight="1" x14ac:dyDescent="0.2">
      <c r="E78" s="450" t="s">
        <v>7283</v>
      </c>
      <c r="BO78" s="442" t="s">
        <v>18</v>
      </c>
      <c r="BP78" s="755"/>
      <c r="BQ78" s="756"/>
    </row>
    <row r="79" spans="5:69" s="414" customFormat="1" ht="11.25" hidden="1" customHeight="1" x14ac:dyDescent="0.2">
      <c r="E79" s="450" t="s">
        <v>143</v>
      </c>
    </row>
    <row r="80" spans="5:69" s="414" customFormat="1" ht="11.25" hidden="1" customHeight="1" x14ac:dyDescent="0.2">
      <c r="E80" s="450" t="s">
        <v>144</v>
      </c>
    </row>
    <row r="81" spans="5:69" s="414" customFormat="1" ht="11.25" hidden="1" customHeight="1" x14ac:dyDescent="0.2">
      <c r="E81" s="450" t="s">
        <v>145</v>
      </c>
    </row>
    <row r="82" spans="5:69" s="414" customFormat="1" ht="11.25" hidden="1" customHeight="1" x14ac:dyDescent="0.2">
      <c r="E82" s="450" t="s">
        <v>147</v>
      </c>
    </row>
    <row r="83" spans="5:69" s="414" customFormat="1" ht="11.25" hidden="1" customHeight="1" x14ac:dyDescent="0.2">
      <c r="E83" s="450" t="s">
        <v>150</v>
      </c>
    </row>
    <row r="84" spans="5:69" s="414" customFormat="1" ht="11.25" hidden="1" customHeight="1" x14ac:dyDescent="0.2">
      <c r="E84" s="450" t="s">
        <v>152</v>
      </c>
    </row>
    <row r="85" spans="5:69" s="414" customFormat="1" ht="11.25" hidden="1" customHeight="1" x14ac:dyDescent="0.2">
      <c r="E85" s="450" t="s">
        <v>154</v>
      </c>
    </row>
    <row r="86" spans="5:69" s="414" customFormat="1" ht="11.25" hidden="1" customHeight="1" x14ac:dyDescent="0.2">
      <c r="E86" s="450" t="s">
        <v>159</v>
      </c>
    </row>
    <row r="87" spans="5:69" s="414" customFormat="1" ht="11.25" hidden="1" customHeight="1" x14ac:dyDescent="0.2">
      <c r="E87" s="450" t="s">
        <v>161</v>
      </c>
    </row>
    <row r="88" spans="5:69" s="414" customFormat="1" ht="11.25" hidden="1" customHeight="1" x14ac:dyDescent="0.2">
      <c r="E88" s="450" t="s">
        <v>163</v>
      </c>
    </row>
    <row r="89" spans="5:69" s="414" customFormat="1" ht="11.25" hidden="1" customHeight="1" x14ac:dyDescent="0.2">
      <c r="E89" s="450" t="s">
        <v>167</v>
      </c>
    </row>
    <row r="90" spans="5:69" s="414" customFormat="1" ht="11.25" hidden="1" customHeight="1" x14ac:dyDescent="0.2">
      <c r="E90" s="450" t="s">
        <v>169</v>
      </c>
      <c r="BO90" s="442" t="s">
        <v>18</v>
      </c>
      <c r="BP90" s="755"/>
      <c r="BQ90" s="756"/>
    </row>
    <row r="91" spans="5:69" s="414" customFormat="1" ht="11.25" hidden="1" customHeight="1" x14ac:dyDescent="0.2">
      <c r="E91" s="450" t="s">
        <v>172</v>
      </c>
      <c r="BO91" s="442" t="s">
        <v>18</v>
      </c>
      <c r="BP91" s="755"/>
      <c r="BQ91" s="756"/>
    </row>
    <row r="92" spans="5:69" s="414" customFormat="1" ht="11.25" hidden="1" customHeight="1" x14ac:dyDescent="0.2">
      <c r="E92" s="450" t="s">
        <v>175</v>
      </c>
      <c r="BO92" s="442" t="s">
        <v>18</v>
      </c>
      <c r="BP92" s="755"/>
      <c r="BQ92" s="756"/>
    </row>
    <row r="93" spans="5:69" s="414" customFormat="1" ht="11.25" hidden="1" customHeight="1" x14ac:dyDescent="0.2">
      <c r="E93" s="450" t="s">
        <v>180</v>
      </c>
    </row>
    <row r="94" spans="5:69" s="414" customFormat="1" ht="11.25" hidden="1" customHeight="1" x14ac:dyDescent="0.2">
      <c r="E94" s="450" t="s">
        <v>182</v>
      </c>
    </row>
    <row r="95" spans="5:69" s="414" customFormat="1" ht="11.25" hidden="1" customHeight="1" x14ac:dyDescent="0.2">
      <c r="E95" s="450" t="s">
        <v>184</v>
      </c>
    </row>
    <row r="96" spans="5:69" s="414" customFormat="1" ht="11.25" hidden="1" customHeight="1" x14ac:dyDescent="0.2">
      <c r="E96" s="450" t="s">
        <v>187</v>
      </c>
    </row>
    <row r="97" spans="3:5" s="414" customFormat="1" ht="11.25" hidden="1" customHeight="1" x14ac:dyDescent="0.2">
      <c r="E97" s="450" t="s">
        <v>189</v>
      </c>
    </row>
    <row r="98" spans="3:5" s="414" customFormat="1" ht="11.25" hidden="1" customHeight="1" x14ac:dyDescent="0.2">
      <c r="E98" s="450" t="s">
        <v>191</v>
      </c>
    </row>
    <row r="99" spans="3:5" s="414" customFormat="1" ht="11.25" hidden="1" customHeight="1" x14ac:dyDescent="0.2">
      <c r="E99" s="450" t="s">
        <v>193</v>
      </c>
    </row>
    <row r="100" spans="3:5" s="414" customFormat="1" hidden="1" x14ac:dyDescent="0.2">
      <c r="E100" s="450" t="s">
        <v>194</v>
      </c>
    </row>
    <row r="101" spans="3:5" s="414" customFormat="1" hidden="1" x14ac:dyDescent="0.2">
      <c r="C101" s="445"/>
      <c r="D101" s="445"/>
      <c r="E101" s="445"/>
    </row>
    <row r="102" spans="3:5" s="414" customFormat="1" ht="11.25" hidden="1" customHeight="1" x14ac:dyDescent="0.2">
      <c r="C102" s="437" t="s">
        <v>9183</v>
      </c>
      <c r="E102" s="451" t="s">
        <v>208</v>
      </c>
    </row>
    <row r="103" spans="3:5" s="414" customFormat="1" ht="11.25" hidden="1" customHeight="1" x14ac:dyDescent="0.2">
      <c r="E103" s="452" t="s">
        <v>211</v>
      </c>
    </row>
    <row r="104" spans="3:5" s="414" customFormat="1" ht="11.25" hidden="1" customHeight="1" x14ac:dyDescent="0.2">
      <c r="E104" s="453" t="s">
        <v>366</v>
      </c>
    </row>
    <row r="105" spans="3:5" s="414" customFormat="1" ht="11.25" hidden="1" customHeight="1" x14ac:dyDescent="0.2">
      <c r="E105" s="453" t="s">
        <v>368</v>
      </c>
    </row>
    <row r="106" spans="3:5" s="414" customFormat="1" ht="21" hidden="1" customHeight="1" x14ac:dyDescent="0.2">
      <c r="E106" s="453" t="s">
        <v>370</v>
      </c>
    </row>
    <row r="107" spans="3:5" s="414" customFormat="1" ht="12" hidden="1" customHeight="1" x14ac:dyDescent="0.2">
      <c r="E107" s="452" t="s">
        <v>220</v>
      </c>
    </row>
    <row r="108" spans="3:5" s="414" customFormat="1" ht="12" hidden="1" customHeight="1" x14ac:dyDescent="0.2">
      <c r="E108" s="452" t="s">
        <v>225</v>
      </c>
    </row>
    <row r="109" spans="3:5" s="414" customFormat="1" ht="12" hidden="1" customHeight="1" x14ac:dyDescent="0.2">
      <c r="E109" s="452" t="s">
        <v>228</v>
      </c>
    </row>
    <row r="110" spans="3:5" s="414" customFormat="1" ht="22.5" hidden="1" customHeight="1" x14ac:dyDescent="0.2">
      <c r="E110" s="452" t="s">
        <v>230</v>
      </c>
    </row>
    <row r="111" spans="3:5" s="414" customFormat="1" ht="22.5" hidden="1" customHeight="1" x14ac:dyDescent="0.2">
      <c r="E111" s="452" t="s">
        <v>346</v>
      </c>
    </row>
    <row r="112" spans="3:5" s="414" customFormat="1" ht="11.25" hidden="1" customHeight="1" x14ac:dyDescent="0.2">
      <c r="E112" s="452" t="s">
        <v>232</v>
      </c>
    </row>
    <row r="113" spans="5:5" s="414" customFormat="1" ht="12" hidden="1" customHeight="1" x14ac:dyDescent="0.2">
      <c r="E113" s="452" t="s">
        <v>233</v>
      </c>
    </row>
    <row r="114" spans="5:5" s="414" customFormat="1" ht="11.25" hidden="1" customHeight="1" x14ac:dyDescent="0.2">
      <c r="E114" s="453" t="s">
        <v>372</v>
      </c>
    </row>
    <row r="115" spans="5:5" s="414" customFormat="1" ht="11.25" hidden="1" customHeight="1" x14ac:dyDescent="0.2">
      <c r="E115" s="453" t="s">
        <v>374</v>
      </c>
    </row>
    <row r="116" spans="5:5" s="414" customFormat="1" ht="11.25" hidden="1" customHeight="1" x14ac:dyDescent="0.2">
      <c r="E116" s="453" t="s">
        <v>375</v>
      </c>
    </row>
    <row r="117" spans="5:5" s="414" customFormat="1" ht="22.5" hidden="1" customHeight="1" x14ac:dyDescent="0.2">
      <c r="E117" s="452" t="s">
        <v>234</v>
      </c>
    </row>
    <row r="118" spans="5:5" s="414" customFormat="1" ht="22.5" hidden="1" customHeight="1" x14ac:dyDescent="0.2">
      <c r="E118" s="452" t="s">
        <v>235</v>
      </c>
    </row>
    <row r="119" spans="5:5" s="414" customFormat="1" ht="22.5" hidden="1" customHeight="1" x14ac:dyDescent="0.2">
      <c r="E119" s="452" t="s">
        <v>238</v>
      </c>
    </row>
    <row r="120" spans="5:5" s="414" customFormat="1" ht="22.5" hidden="1" customHeight="1" x14ac:dyDescent="0.2">
      <c r="E120" s="452" t="s">
        <v>240</v>
      </c>
    </row>
    <row r="121" spans="5:5" s="414" customFormat="1" ht="22.5" hidden="1" customHeight="1" x14ac:dyDescent="0.2">
      <c r="E121" s="452" t="s">
        <v>241</v>
      </c>
    </row>
    <row r="122" spans="5:5" s="414" customFormat="1" ht="11.25" hidden="1" customHeight="1" x14ac:dyDescent="0.2">
      <c r="E122" s="452" t="s">
        <v>242</v>
      </c>
    </row>
    <row r="123" spans="5:5" s="414" customFormat="1" ht="11.25" hidden="1" customHeight="1" x14ac:dyDescent="0.2">
      <c r="E123" s="452" t="s">
        <v>243</v>
      </c>
    </row>
    <row r="124" spans="5:5" s="414" customFormat="1" ht="22.5" hidden="1" customHeight="1" x14ac:dyDescent="0.2">
      <c r="E124" s="452" t="s">
        <v>244</v>
      </c>
    </row>
    <row r="125" spans="5:5" s="414" customFormat="1" ht="22.5" hidden="1" customHeight="1" x14ac:dyDescent="0.2">
      <c r="E125" s="452" t="s">
        <v>245</v>
      </c>
    </row>
    <row r="126" spans="5:5" s="414" customFormat="1" ht="22.5" hidden="1" customHeight="1" x14ac:dyDescent="0.2">
      <c r="E126" s="452" t="s">
        <v>248</v>
      </c>
    </row>
    <row r="127" spans="5:5" s="414" customFormat="1" ht="22.5" hidden="1" customHeight="1" x14ac:dyDescent="0.2">
      <c r="E127" s="452" t="s">
        <v>250</v>
      </c>
    </row>
    <row r="128" spans="5:5" s="414" customFormat="1" ht="22.5" hidden="1" customHeight="1" x14ac:dyDescent="0.2">
      <c r="E128" s="452" t="s">
        <v>251</v>
      </c>
    </row>
  </sheetData>
  <sheetProtection algorithmName="SHA-512" hashValue="jhh3wkdWBsBOfTXNSoswmLemFSR3ybSwXLbMCc2jSEPErlwYYiDyROUc4UrA8mlD8LXungXJqpAW+ZgvPtwhqA==" saltValue="u8I5E9VfIgnYZ8q287ucjA==" spinCount="100000" sheet="1" objects="1" scenarios="1"/>
  <mergeCells count="299">
    <mergeCell ref="BP73:BQ73"/>
    <mergeCell ref="BP74:BQ74"/>
    <mergeCell ref="BP75:BQ75"/>
    <mergeCell ref="BP76:BQ76"/>
    <mergeCell ref="BP77:BQ77"/>
    <mergeCell ref="BP78:BQ78"/>
    <mergeCell ref="BP90:BQ90"/>
    <mergeCell ref="BP91:BQ91"/>
    <mergeCell ref="BP92:BQ92"/>
    <mergeCell ref="BP52:BQ52"/>
    <mergeCell ref="BP53:BQ53"/>
    <mergeCell ref="BP56:BQ56"/>
    <mergeCell ref="BP61:BQ61"/>
    <mergeCell ref="BP62:BQ62"/>
    <mergeCell ref="BP64:BQ64"/>
    <mergeCell ref="BP69:BQ69"/>
    <mergeCell ref="BP70:BQ70"/>
    <mergeCell ref="BP72:BQ72"/>
    <mergeCell ref="BP45:BQ45"/>
    <mergeCell ref="BS45:BT45"/>
    <mergeCell ref="BV45:BW45"/>
    <mergeCell ref="BP47:BQ47"/>
    <mergeCell ref="BS47:BT47"/>
    <mergeCell ref="BV47:BW47"/>
    <mergeCell ref="BP48:BQ48"/>
    <mergeCell ref="BS48:BT48"/>
    <mergeCell ref="BV48:BW48"/>
    <mergeCell ref="BP42:BQ42"/>
    <mergeCell ref="BS42:BT42"/>
    <mergeCell ref="BV42:BW42"/>
    <mergeCell ref="BP43:BQ43"/>
    <mergeCell ref="BS43:BT43"/>
    <mergeCell ref="BV43:BW43"/>
    <mergeCell ref="BP44:BQ44"/>
    <mergeCell ref="BS44:BT44"/>
    <mergeCell ref="BV44:BW44"/>
    <mergeCell ref="BV35:BW35"/>
    <mergeCell ref="BP35:BQ35"/>
    <mergeCell ref="BS35:BT35"/>
    <mergeCell ref="BV34:BW34"/>
    <mergeCell ref="BJ34:BK34"/>
    <mergeCell ref="BM34:BN34"/>
    <mergeCell ref="BP34:BQ34"/>
    <mergeCell ref="BS34:BT34"/>
    <mergeCell ref="H35:I35"/>
    <mergeCell ref="K35:L35"/>
    <mergeCell ref="N35:O35"/>
    <mergeCell ref="Q35:R35"/>
    <mergeCell ref="T35:U35"/>
    <mergeCell ref="W35:X35"/>
    <mergeCell ref="Z35:AA35"/>
    <mergeCell ref="AC35:AD35"/>
    <mergeCell ref="AF35:AG35"/>
    <mergeCell ref="AI35:AJ35"/>
    <mergeCell ref="AL35:AM35"/>
    <mergeCell ref="AO35:AP35"/>
    <mergeCell ref="AR35:AS35"/>
    <mergeCell ref="AU35:AV35"/>
    <mergeCell ref="AX35:AY35"/>
    <mergeCell ref="BA35:BB35"/>
    <mergeCell ref="BD35:BE35"/>
    <mergeCell ref="BG35:BH35"/>
    <mergeCell ref="BJ35:BK35"/>
    <mergeCell ref="BM35:BN35"/>
    <mergeCell ref="AI34:AJ34"/>
    <mergeCell ref="AL34:AM34"/>
    <mergeCell ref="AO34:AP34"/>
    <mergeCell ref="AR34:AS34"/>
    <mergeCell ref="AU34:AV34"/>
    <mergeCell ref="AX34:AY34"/>
    <mergeCell ref="BA34:BB34"/>
    <mergeCell ref="BD34:BE34"/>
    <mergeCell ref="BG34:BH34"/>
    <mergeCell ref="H34:I34"/>
    <mergeCell ref="K34:L34"/>
    <mergeCell ref="N34:O34"/>
    <mergeCell ref="Q34:R34"/>
    <mergeCell ref="T34:U34"/>
    <mergeCell ref="W34:X34"/>
    <mergeCell ref="Z34:AA34"/>
    <mergeCell ref="AC34:AD34"/>
    <mergeCell ref="AF34:AG34"/>
    <mergeCell ref="BU14:BW14"/>
    <mergeCell ref="BU15:BW15"/>
    <mergeCell ref="BV21:BW21"/>
    <mergeCell ref="BV25:BW25"/>
    <mergeCell ref="BV29:BW29"/>
    <mergeCell ref="BV22:BW22"/>
    <mergeCell ref="BV26:BW26"/>
    <mergeCell ref="BV30:BW30"/>
    <mergeCell ref="BD29:BE29"/>
    <mergeCell ref="BG29:BH29"/>
    <mergeCell ref="BJ29:BK29"/>
    <mergeCell ref="BM30:BN30"/>
    <mergeCell ref="BP30:BQ30"/>
    <mergeCell ref="BS30:BT30"/>
    <mergeCell ref="BS26:BT26"/>
    <mergeCell ref="BM29:BN29"/>
    <mergeCell ref="BP29:BQ29"/>
    <mergeCell ref="BS29:BT29"/>
    <mergeCell ref="BP26:BQ26"/>
    <mergeCell ref="BP21:BQ21"/>
    <mergeCell ref="BS21:BT21"/>
    <mergeCell ref="BM22:BN22"/>
    <mergeCell ref="BP22:BQ22"/>
    <mergeCell ref="BS22:BT22"/>
    <mergeCell ref="BD30:BE30"/>
    <mergeCell ref="BG30:BH30"/>
    <mergeCell ref="BJ30:BK30"/>
    <mergeCell ref="H30:I30"/>
    <mergeCell ref="K30:L30"/>
    <mergeCell ref="N30:O30"/>
    <mergeCell ref="Q30:R30"/>
    <mergeCell ref="T30:U30"/>
    <mergeCell ref="W30:X30"/>
    <mergeCell ref="Z30:AA30"/>
    <mergeCell ref="AC30:AD30"/>
    <mergeCell ref="AF30:AG30"/>
    <mergeCell ref="AI30:AJ30"/>
    <mergeCell ref="AL30:AM30"/>
    <mergeCell ref="AO30:AP30"/>
    <mergeCell ref="AR30:AS30"/>
    <mergeCell ref="AU30:AV30"/>
    <mergeCell ref="AX30:AY30"/>
    <mergeCell ref="BA30:BB30"/>
    <mergeCell ref="H29:I29"/>
    <mergeCell ref="K29:L29"/>
    <mergeCell ref="N29:O29"/>
    <mergeCell ref="Q29:R29"/>
    <mergeCell ref="T29:U29"/>
    <mergeCell ref="W29:X29"/>
    <mergeCell ref="Z29:AA29"/>
    <mergeCell ref="AU26:AV26"/>
    <mergeCell ref="AX26:AY26"/>
    <mergeCell ref="AU29:AV29"/>
    <mergeCell ref="AX29:AY29"/>
    <mergeCell ref="AC29:AD29"/>
    <mergeCell ref="AF29:AG29"/>
    <mergeCell ref="AI29:AJ29"/>
    <mergeCell ref="AL29:AM29"/>
    <mergeCell ref="AO29:AP29"/>
    <mergeCell ref="AR29:AS29"/>
    <mergeCell ref="BA26:BB26"/>
    <mergeCell ref="BD26:BE26"/>
    <mergeCell ref="BG26:BH26"/>
    <mergeCell ref="BJ26:BK26"/>
    <mergeCell ref="AC26:AD26"/>
    <mergeCell ref="AF26:AG26"/>
    <mergeCell ref="AI26:AJ26"/>
    <mergeCell ref="AL26:AM26"/>
    <mergeCell ref="AO26:AP26"/>
    <mergeCell ref="AR26:AS26"/>
    <mergeCell ref="BA29:BB29"/>
    <mergeCell ref="BM25:BN25"/>
    <mergeCell ref="BP25:BQ25"/>
    <mergeCell ref="BS25:BT25"/>
    <mergeCell ref="H26:I26"/>
    <mergeCell ref="K26:L26"/>
    <mergeCell ref="N26:O26"/>
    <mergeCell ref="Q26:R26"/>
    <mergeCell ref="T26:U26"/>
    <mergeCell ref="W26:X26"/>
    <mergeCell ref="Z26:AA26"/>
    <mergeCell ref="AU25:AV25"/>
    <mergeCell ref="AX25:AY25"/>
    <mergeCell ref="BA25:BB25"/>
    <mergeCell ref="BD25:BE25"/>
    <mergeCell ref="BG25:BH25"/>
    <mergeCell ref="BJ25:BK25"/>
    <mergeCell ref="AC25:AD25"/>
    <mergeCell ref="AF25:AG25"/>
    <mergeCell ref="AI25:AJ25"/>
    <mergeCell ref="AL25:AM25"/>
    <mergeCell ref="AO25:AP25"/>
    <mergeCell ref="AR25:AS25"/>
    <mergeCell ref="BM26:BN26"/>
    <mergeCell ref="BA22:BB22"/>
    <mergeCell ref="BD22:BE22"/>
    <mergeCell ref="BG22:BH22"/>
    <mergeCell ref="BJ22:BK22"/>
    <mergeCell ref="AC22:AD22"/>
    <mergeCell ref="AF22:AG22"/>
    <mergeCell ref="AI22:AJ22"/>
    <mergeCell ref="AL22:AM22"/>
    <mergeCell ref="AO22:AP22"/>
    <mergeCell ref="AR22:AS22"/>
    <mergeCell ref="H25:I25"/>
    <mergeCell ref="K25:L25"/>
    <mergeCell ref="N25:O25"/>
    <mergeCell ref="Q25:R25"/>
    <mergeCell ref="T25:U25"/>
    <mergeCell ref="W25:X25"/>
    <mergeCell ref="Z25:AA25"/>
    <mergeCell ref="AU22:AV22"/>
    <mergeCell ref="AX22:AY22"/>
    <mergeCell ref="H22:I22"/>
    <mergeCell ref="K22:L22"/>
    <mergeCell ref="N22:O22"/>
    <mergeCell ref="Q22:R22"/>
    <mergeCell ref="T22:U22"/>
    <mergeCell ref="W22:X22"/>
    <mergeCell ref="Z22:AA22"/>
    <mergeCell ref="AU21:AV21"/>
    <mergeCell ref="AX21:AY21"/>
    <mergeCell ref="BA21:BB21"/>
    <mergeCell ref="BD21:BE21"/>
    <mergeCell ref="BG21:BH21"/>
    <mergeCell ref="BJ21:BK21"/>
    <mergeCell ref="AC21:AD21"/>
    <mergeCell ref="AF21:AG21"/>
    <mergeCell ref="AI21:AJ21"/>
    <mergeCell ref="AL21:AM21"/>
    <mergeCell ref="AO21:AP21"/>
    <mergeCell ref="AR21:AS21"/>
    <mergeCell ref="BO16:BQ16"/>
    <mergeCell ref="BR16:BT16"/>
    <mergeCell ref="M15:O15"/>
    <mergeCell ref="BL17:BN17"/>
    <mergeCell ref="H21:I21"/>
    <mergeCell ref="K21:L21"/>
    <mergeCell ref="N21:O21"/>
    <mergeCell ref="Q21:R21"/>
    <mergeCell ref="T21:U21"/>
    <mergeCell ref="W21:X21"/>
    <mergeCell ref="Z21:AA21"/>
    <mergeCell ref="AW16:AY16"/>
    <mergeCell ref="AZ16:BB16"/>
    <mergeCell ref="BC16:BE16"/>
    <mergeCell ref="BF16:BH16"/>
    <mergeCell ref="BI16:BK16"/>
    <mergeCell ref="BL16:BN16"/>
    <mergeCell ref="Y16:AA16"/>
    <mergeCell ref="AH16:AJ16"/>
    <mergeCell ref="AK16:AM16"/>
    <mergeCell ref="AN16:AP16"/>
    <mergeCell ref="AQ16:AS16"/>
    <mergeCell ref="AT16:AV16"/>
    <mergeCell ref="BM21:BN21"/>
    <mergeCell ref="G16:I16"/>
    <mergeCell ref="J16:L16"/>
    <mergeCell ref="M16:O16"/>
    <mergeCell ref="P16:R16"/>
    <mergeCell ref="S16:U16"/>
    <mergeCell ref="V16:X16"/>
    <mergeCell ref="AQ15:AS15"/>
    <mergeCell ref="AT15:AV15"/>
    <mergeCell ref="AW15:AY15"/>
    <mergeCell ref="Y15:AA15"/>
    <mergeCell ref="AB15:AD15"/>
    <mergeCell ref="AE15:AG15"/>
    <mergeCell ref="AH15:AJ15"/>
    <mergeCell ref="AK15:AM15"/>
    <mergeCell ref="AN15:AP15"/>
    <mergeCell ref="G15:I15"/>
    <mergeCell ref="J15:L15"/>
    <mergeCell ref="BR14:BT14"/>
    <mergeCell ref="G14:O14"/>
    <mergeCell ref="P14:R14"/>
    <mergeCell ref="S14:AA14"/>
    <mergeCell ref="AB14:AJ14"/>
    <mergeCell ref="C6:AG6"/>
    <mergeCell ref="P15:R15"/>
    <mergeCell ref="S15:U15"/>
    <mergeCell ref="V15:X15"/>
    <mergeCell ref="AK14:AS14"/>
    <mergeCell ref="AT14:BB14"/>
    <mergeCell ref="BC14:BE14"/>
    <mergeCell ref="BI15:BK15"/>
    <mergeCell ref="BL15:BN15"/>
    <mergeCell ref="BO15:BQ15"/>
    <mergeCell ref="BR15:BT15"/>
    <mergeCell ref="AZ15:BB15"/>
    <mergeCell ref="BC15:BE15"/>
    <mergeCell ref="BF15:BH15"/>
    <mergeCell ref="BF14:BH14"/>
    <mergeCell ref="BI14:BQ14"/>
    <mergeCell ref="H33:I33"/>
    <mergeCell ref="K33:L33"/>
    <mergeCell ref="N33:O33"/>
    <mergeCell ref="Q33:R33"/>
    <mergeCell ref="T33:U33"/>
    <mergeCell ref="W33:X33"/>
    <mergeCell ref="Z33:AA33"/>
    <mergeCell ref="AC33:AD33"/>
    <mergeCell ref="AF33:AG33"/>
    <mergeCell ref="BJ33:BK33"/>
    <mergeCell ref="BM33:BN33"/>
    <mergeCell ref="BP33:BQ33"/>
    <mergeCell ref="BS33:BT33"/>
    <mergeCell ref="BV33:BW33"/>
    <mergeCell ref="AI33:AJ33"/>
    <mergeCell ref="AL33:AM33"/>
    <mergeCell ref="AO33:AP33"/>
    <mergeCell ref="AR33:AS33"/>
    <mergeCell ref="AU33:AV33"/>
    <mergeCell ref="AX33:AY33"/>
    <mergeCell ref="BA33:BB33"/>
    <mergeCell ref="BD33:BE33"/>
    <mergeCell ref="BG33:BH33"/>
  </mergeCells>
  <dataValidations count="3">
    <dataValidation allowBlank="1" showInputMessage="1" showErrorMessage="1" sqref="BI15 G25:H25 J25:K25 H21 M25:N25 BB24:BT24 V25:W25 J21:K21 P25:Q25 M21:N21 BO17:BT19 BL18:BN19 G17:BK19 S25:T25 V21:W21 S8:AG11 D1:AG5 AE25:AF25 C1:C7 Y25:Z25 BL15 D30 P21:Q21 S21:T21 AE21:AF21 Y21:Z21 AB21:AC21 AK21:AL21 AH21:AI21 AT20:AU21 AN21:AO21 AQ21:AR21 AZ20:BA21 BC21:BD21 BI21:BJ21 BO21:BP21 BR21:BS21 AW20:AX21 D7:AG7 BU31 AV20 AY20 AB25:AC25 AK25:AL25 AH25:AI25 AT24:AU25 AN25:AO25 AQ25:AR25 AZ24:BA25 BC25:BD25 BI25:BJ25 BO25:BP25 BR25:BS25 AY24 AV24:AW24 AW25 AX24:AX25 G20:G21 BF25:BG25 BB20:BT20 BL25:BM25 AH1:BW13 C8:F29 M12:AG13 BF21:BG21 BL21:BM21 BB28:BT28 H20:AS20 G24:AS24 AW29 BL29:BM29 AT28:AU29 G28:AS28 G29:H29 J29:K29 M29:N29 V29:W29 P29:Q29 S29:T29 AE29:AF29 Y29:Z29 AB29:AC29 AK29:AL29 AH29:AI29 AZ28:BA29 AN29:AO29 AQ29:AR29 BC29:BD29 BI29:BJ29 BO29:BP29 BR29:BS29 AY28 AV28:AW28 AX28:AX29 BF29:BG29 BV16:BV31 BW30:BW31 BW16:BW20 BW22:BW24 BW26:BW28 BU32:BW32 D33:D35 BU14:BU21 BU23:BU25 BU27:BU29 G8:L13 D51:D59 E102:E128 E51:E100"/>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_x000a_" sqref="G22 J22 M22 P22 S22 V22 Y22 AB22 AE22 AH22 AK22 AN22 AQ22 AT22 AW22 AZ22 BC22 BF22 BI22 BL22 BO22 BR22 BU22 G26 J26 M26 P26 S26 V26 Y26 AB26 AE26 AH26 AK26 AN26 AQ26 AT26 AW26 AZ26 BC26 BF26 BI26 BL26 BO26 BR26 BU26 G30 J30 M30 P30 S30 V30 Y30 AB30 AE30 AH30 AK30 AN30 AQ30 AT30 AW30 AZ30 BC30 BF30 BI30 BL30 BO30 BR30 BU30 G33:G35 J33:J35 M33:M35 P33:P35 S33:S35 V33:V35 Y33:Y35 AB33:AB35 AE33:AE35 AH33:AH35 AK33:AK35 AN33:AN35 BU33:BU35 BR33:BR35 BO33:BO35 BL33:BL35 BI33:BI35 BF33:BF35 BC33:BC35 AZ33:AZ35 AW33:AW35 AT33:AT35 AQ33:AQ35">
      <formula1>"M,O,K,W"</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O47:BO48 BO42:BO45 BO90:BO92 BU47:BU48 BR47:BR48 BR42:BR45 BO72:BO78 BO61:BO62 BU42:BU45 BO64 BO69:BO70 BO52:BO53 BO56">
      <formula1>"Z,M,X,W"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14"/>
  <sheetViews>
    <sheetView showGridLines="0" zoomScaleNormal="100" workbookViewId="0"/>
  </sheetViews>
  <sheetFormatPr defaultColWidth="9.140625" defaultRowHeight="12.75" x14ac:dyDescent="0.2"/>
  <cols>
    <col min="1" max="1" width="8.140625" style="102" customWidth="1"/>
    <col min="2" max="2" width="30.5703125" style="102" customWidth="1"/>
    <col min="3" max="3" width="30.7109375" style="269" customWidth="1"/>
    <col min="4" max="4" width="73.7109375" style="177" customWidth="1"/>
    <col min="5" max="5" width="6.42578125" style="102" bestFit="1" customWidth="1"/>
    <col min="6" max="6" width="0.140625" style="102" customWidth="1"/>
    <col min="7" max="19" width="12.140625" style="102" customWidth="1"/>
    <col min="20" max="16384" width="9.140625" style="102"/>
  </cols>
  <sheetData>
    <row r="1" spans="1:21" ht="18" x14ac:dyDescent="0.2">
      <c r="A1" s="138" t="s">
        <v>718</v>
      </c>
      <c r="B1" s="139"/>
      <c r="C1" s="260"/>
      <c r="D1" s="140"/>
      <c r="E1" s="139"/>
      <c r="F1" s="139"/>
      <c r="G1" s="139"/>
      <c r="H1" s="139"/>
      <c r="I1" s="139"/>
      <c r="J1" s="139"/>
      <c r="K1" s="139"/>
      <c r="L1" s="139"/>
      <c r="M1" s="139"/>
      <c r="N1" s="139"/>
      <c r="O1" s="139"/>
      <c r="P1" s="139"/>
      <c r="Q1" s="139"/>
      <c r="R1" s="139"/>
      <c r="S1" s="139"/>
      <c r="T1" s="139"/>
      <c r="U1" s="139"/>
    </row>
    <row r="2" spans="1:21" x14ac:dyDescent="0.2">
      <c r="A2" s="139"/>
      <c r="B2" s="139"/>
      <c r="C2" s="260"/>
      <c r="D2" s="140"/>
      <c r="E2" s="139"/>
      <c r="F2" s="139"/>
      <c r="G2" s="139"/>
      <c r="H2" s="139"/>
      <c r="I2" s="139"/>
      <c r="J2" s="139"/>
      <c r="K2" s="139"/>
      <c r="L2" s="139"/>
      <c r="M2" s="139"/>
      <c r="N2" s="139"/>
      <c r="O2" s="139"/>
      <c r="P2" s="139"/>
      <c r="Q2" s="139"/>
      <c r="R2" s="139"/>
      <c r="S2" s="139"/>
      <c r="T2" s="139"/>
      <c r="U2" s="139"/>
    </row>
    <row r="3" spans="1:21" ht="18" x14ac:dyDescent="0.2">
      <c r="A3" s="37" t="s">
        <v>289</v>
      </c>
      <c r="B3" s="139"/>
      <c r="C3" s="261"/>
      <c r="D3" s="141"/>
      <c r="E3" s="38"/>
      <c r="F3" s="38"/>
      <c r="G3" s="38"/>
      <c r="H3" s="38"/>
      <c r="I3" s="38"/>
      <c r="J3" s="38"/>
      <c r="K3" s="38"/>
      <c r="L3" s="38"/>
      <c r="M3" s="38"/>
      <c r="N3" s="38"/>
      <c r="O3" s="38"/>
      <c r="P3" s="38"/>
      <c r="Q3" s="38"/>
      <c r="R3" s="38"/>
      <c r="S3" s="38"/>
      <c r="T3" s="38"/>
      <c r="U3" s="139"/>
    </row>
    <row r="4" spans="1:21" x14ac:dyDescent="0.2">
      <c r="A4" s="91"/>
      <c r="B4" s="91"/>
      <c r="C4" s="262"/>
      <c r="D4" s="141"/>
      <c r="E4" s="38"/>
      <c r="F4" s="38"/>
      <c r="G4" s="38"/>
      <c r="H4" s="38"/>
      <c r="I4" s="38"/>
      <c r="J4" s="38"/>
      <c r="K4" s="38"/>
      <c r="L4" s="38"/>
      <c r="M4" s="38"/>
      <c r="N4" s="38"/>
      <c r="O4" s="38"/>
      <c r="P4" s="38"/>
      <c r="Q4" s="38"/>
      <c r="R4" s="38"/>
      <c r="S4" s="38"/>
      <c r="T4" s="38"/>
      <c r="U4" s="139"/>
    </row>
    <row r="5" spans="1:21" x14ac:dyDescent="0.2">
      <c r="A5" s="61" t="s">
        <v>50</v>
      </c>
      <c r="B5" s="137" t="str">
        <f>VLOOKUP(VAL_Metadata!$H$5,VAL_Drop_Down_Lists!$A$3:$C$66,3,FALSE)</f>
        <v>Please select a country</v>
      </c>
      <c r="C5" s="263"/>
      <c r="D5" s="141"/>
      <c r="E5" s="38"/>
      <c r="F5" s="38"/>
      <c r="G5" s="38"/>
      <c r="H5" s="38"/>
      <c r="I5" s="38"/>
      <c r="J5" s="38"/>
      <c r="K5" s="38"/>
      <c r="L5" s="38"/>
      <c r="M5" s="38"/>
      <c r="N5" s="38"/>
      <c r="O5" s="38"/>
      <c r="P5" s="38"/>
      <c r="Q5" s="38"/>
      <c r="R5" s="38"/>
      <c r="S5" s="38"/>
      <c r="T5" s="38"/>
      <c r="U5" s="139"/>
    </row>
    <row r="6" spans="1:21" x14ac:dyDescent="0.2">
      <c r="A6" s="142"/>
      <c r="B6" s="143"/>
      <c r="C6" s="263"/>
      <c r="D6" s="141"/>
      <c r="E6" s="38"/>
      <c r="F6" s="38"/>
      <c r="G6" s="778" t="s">
        <v>256</v>
      </c>
      <c r="H6" s="779"/>
      <c r="I6" s="779"/>
      <c r="J6" s="779"/>
      <c r="K6" s="779"/>
      <c r="L6" s="779"/>
      <c r="M6" s="779"/>
      <c r="N6" s="779"/>
      <c r="O6" s="779"/>
      <c r="P6" s="779"/>
      <c r="Q6" s="779"/>
      <c r="R6" s="779"/>
      <c r="S6" s="779"/>
      <c r="T6" s="780"/>
      <c r="U6" s="139"/>
    </row>
    <row r="7" spans="1:21" ht="47.45" customHeight="1" x14ac:dyDescent="0.2">
      <c r="A7" s="144"/>
      <c r="B7" s="144"/>
      <c r="C7" s="264"/>
      <c r="D7" s="145"/>
      <c r="E7" s="41"/>
      <c r="F7" s="41"/>
      <c r="G7" s="781" t="s">
        <v>26</v>
      </c>
      <c r="H7" s="782"/>
      <c r="I7" s="146" t="s">
        <v>51</v>
      </c>
      <c r="J7" s="783" t="s">
        <v>27</v>
      </c>
      <c r="K7" s="784"/>
      <c r="L7" s="783" t="s">
        <v>28</v>
      </c>
      <c r="M7" s="784"/>
      <c r="N7" s="783" t="s">
        <v>29</v>
      </c>
      <c r="O7" s="784"/>
      <c r="P7" s="146" t="s">
        <v>30</v>
      </c>
      <c r="Q7" s="134" t="s">
        <v>31</v>
      </c>
      <c r="R7" s="781" t="s">
        <v>764</v>
      </c>
      <c r="S7" s="782"/>
      <c r="T7" s="785" t="s">
        <v>32</v>
      </c>
      <c r="U7" s="139"/>
    </row>
    <row r="8" spans="1:21" ht="45" x14ac:dyDescent="0.2">
      <c r="A8" s="133"/>
      <c r="B8" s="133"/>
      <c r="C8" s="265"/>
      <c r="D8" s="147"/>
      <c r="E8" s="133"/>
      <c r="F8" s="133"/>
      <c r="G8" s="146" t="s">
        <v>33</v>
      </c>
      <c r="H8" s="146" t="s">
        <v>34</v>
      </c>
      <c r="I8" s="146" t="s">
        <v>35</v>
      </c>
      <c r="J8" s="146" t="s">
        <v>48</v>
      </c>
      <c r="K8" s="146" t="s">
        <v>36</v>
      </c>
      <c r="L8" s="146" t="s">
        <v>48</v>
      </c>
      <c r="M8" s="146" t="s">
        <v>36</v>
      </c>
      <c r="N8" s="146" t="s">
        <v>48</v>
      </c>
      <c r="O8" s="146" t="s">
        <v>36</v>
      </c>
      <c r="P8" s="146" t="s">
        <v>35</v>
      </c>
      <c r="Q8" s="146" t="s">
        <v>35</v>
      </c>
      <c r="R8" s="148" t="s">
        <v>352</v>
      </c>
      <c r="S8" s="148" t="s">
        <v>353</v>
      </c>
      <c r="T8" s="786"/>
      <c r="U8" s="139"/>
    </row>
    <row r="9" spans="1:21" x14ac:dyDescent="0.2">
      <c r="A9" s="787"/>
      <c r="B9" s="149" t="s">
        <v>775</v>
      </c>
      <c r="C9" s="275" t="s">
        <v>78</v>
      </c>
      <c r="D9" s="141"/>
      <c r="E9" s="38"/>
      <c r="F9" s="38"/>
      <c r="G9" s="282"/>
      <c r="H9" s="282"/>
      <c r="I9" s="282"/>
      <c r="J9" s="282"/>
      <c r="K9" s="282"/>
      <c r="L9" s="282"/>
      <c r="M9" s="282"/>
      <c r="N9" s="282"/>
      <c r="O9" s="282"/>
      <c r="P9" s="282"/>
      <c r="Q9" s="282"/>
      <c r="R9" s="282"/>
      <c r="S9" s="282"/>
      <c r="T9" s="282"/>
      <c r="U9" s="139"/>
    </row>
    <row r="10" spans="1:21" x14ac:dyDescent="0.2">
      <c r="A10" s="787"/>
      <c r="B10" s="149" t="s">
        <v>775</v>
      </c>
      <c r="C10" s="275" t="s">
        <v>81</v>
      </c>
      <c r="D10" s="141"/>
      <c r="E10" s="38"/>
      <c r="F10" s="38"/>
      <c r="G10" s="282"/>
      <c r="H10" s="282"/>
      <c r="I10" s="282"/>
      <c r="J10" s="282"/>
      <c r="K10" s="282"/>
      <c r="L10" s="282"/>
      <c r="M10" s="282"/>
      <c r="N10" s="282"/>
      <c r="O10" s="282"/>
      <c r="P10" s="282"/>
      <c r="Q10" s="282"/>
      <c r="R10" s="282"/>
      <c r="S10" s="282"/>
      <c r="T10" s="282"/>
      <c r="U10" s="139"/>
    </row>
    <row r="11" spans="1:21" x14ac:dyDescent="0.2">
      <c r="A11" s="787"/>
      <c r="B11" s="149" t="s">
        <v>776</v>
      </c>
      <c r="C11" s="275" t="s">
        <v>78</v>
      </c>
      <c r="D11" s="141"/>
      <c r="E11" s="38"/>
      <c r="F11" s="38"/>
      <c r="G11" s="282"/>
      <c r="H11" s="282"/>
      <c r="I11" s="282"/>
      <c r="J11" s="282"/>
      <c r="K11" s="282"/>
      <c r="L11" s="282"/>
      <c r="M11" s="282"/>
      <c r="N11" s="282"/>
      <c r="O11" s="282"/>
      <c r="P11" s="282"/>
      <c r="Q11" s="282"/>
      <c r="R11" s="282"/>
      <c r="S11" s="282"/>
      <c r="T11" s="282"/>
      <c r="U11" s="139"/>
    </row>
    <row r="12" spans="1:21" x14ac:dyDescent="0.2">
      <c r="A12" s="787"/>
      <c r="B12" s="149" t="s">
        <v>776</v>
      </c>
      <c r="C12" s="275" t="s">
        <v>81</v>
      </c>
      <c r="D12" s="141"/>
      <c r="E12" s="38"/>
      <c r="F12" s="38"/>
      <c r="G12" s="282"/>
      <c r="H12" s="282"/>
      <c r="I12" s="282"/>
      <c r="J12" s="282"/>
      <c r="K12" s="282"/>
      <c r="L12" s="282"/>
      <c r="M12" s="282"/>
      <c r="N12" s="282"/>
      <c r="O12" s="282"/>
      <c r="P12" s="282"/>
      <c r="Q12" s="282"/>
      <c r="R12" s="282"/>
      <c r="S12" s="282"/>
      <c r="T12" s="282"/>
      <c r="U12" s="139"/>
    </row>
    <row r="13" spans="1:21" x14ac:dyDescent="0.2">
      <c r="A13" s="787"/>
      <c r="B13" s="150" t="s">
        <v>725</v>
      </c>
      <c r="C13" s="275" t="s">
        <v>78</v>
      </c>
      <c r="D13" s="141"/>
      <c r="E13" s="38"/>
      <c r="F13" s="38"/>
      <c r="G13" s="282"/>
      <c r="H13" s="282"/>
      <c r="I13" s="282"/>
      <c r="J13" s="282"/>
      <c r="K13" s="282"/>
      <c r="L13" s="282"/>
      <c r="M13" s="282"/>
      <c r="N13" s="282"/>
      <c r="O13" s="282"/>
      <c r="P13" s="282"/>
      <c r="Q13" s="282"/>
      <c r="R13" s="282"/>
      <c r="S13" s="282"/>
      <c r="T13" s="282"/>
      <c r="U13" s="139"/>
    </row>
    <row r="14" spans="1:21" x14ac:dyDescent="0.2">
      <c r="A14" s="787"/>
      <c r="B14" s="150" t="s">
        <v>725</v>
      </c>
      <c r="C14" s="275" t="s">
        <v>81</v>
      </c>
      <c r="D14" s="141"/>
      <c r="E14" s="38"/>
      <c r="F14" s="38"/>
      <c r="G14" s="282"/>
      <c r="H14" s="282"/>
      <c r="I14" s="282"/>
      <c r="J14" s="282"/>
      <c r="K14" s="282"/>
      <c r="L14" s="282"/>
      <c r="M14" s="282"/>
      <c r="N14" s="282"/>
      <c r="O14" s="282"/>
      <c r="P14" s="282"/>
      <c r="Q14" s="282"/>
      <c r="R14" s="282"/>
      <c r="S14" s="282"/>
      <c r="T14" s="282"/>
      <c r="U14" s="139"/>
    </row>
    <row r="15" spans="1:21" x14ac:dyDescent="0.2">
      <c r="A15" s="787"/>
      <c r="B15" s="149" t="s">
        <v>775</v>
      </c>
      <c r="C15" s="276" t="s">
        <v>284</v>
      </c>
      <c r="D15" s="141"/>
      <c r="E15" s="38"/>
      <c r="F15" s="38"/>
      <c r="G15" s="282"/>
      <c r="H15" s="282"/>
      <c r="I15" s="282"/>
      <c r="J15" s="282"/>
      <c r="K15" s="282"/>
      <c r="L15" s="282"/>
      <c r="M15" s="282"/>
      <c r="N15" s="282"/>
      <c r="O15" s="282"/>
      <c r="P15" s="282"/>
      <c r="Q15" s="282"/>
      <c r="R15" s="282"/>
      <c r="S15" s="282"/>
      <c r="T15" s="282"/>
      <c r="U15" s="139"/>
    </row>
    <row r="16" spans="1:21" x14ac:dyDescent="0.2">
      <c r="A16" s="787"/>
      <c r="B16" s="149" t="s">
        <v>776</v>
      </c>
      <c r="C16" s="276" t="s">
        <v>284</v>
      </c>
      <c r="D16" s="141"/>
      <c r="E16" s="38"/>
      <c r="F16" s="38"/>
      <c r="G16" s="282"/>
      <c r="H16" s="282"/>
      <c r="I16" s="282"/>
      <c r="J16" s="282"/>
      <c r="K16" s="282"/>
      <c r="L16" s="282"/>
      <c r="M16" s="282"/>
      <c r="N16" s="282"/>
      <c r="O16" s="282"/>
      <c r="P16" s="282"/>
      <c r="Q16" s="282"/>
      <c r="R16" s="282"/>
      <c r="S16" s="282"/>
      <c r="T16" s="282"/>
      <c r="U16" s="139"/>
    </row>
    <row r="17" spans="1:22" x14ac:dyDescent="0.2">
      <c r="A17" s="787"/>
      <c r="B17" s="151" t="s">
        <v>725</v>
      </c>
      <c r="C17" s="276" t="s">
        <v>284</v>
      </c>
      <c r="D17" s="141"/>
      <c r="E17" s="38"/>
      <c r="F17" s="38"/>
      <c r="G17" s="282"/>
      <c r="H17" s="282"/>
      <c r="I17" s="282"/>
      <c r="J17" s="282"/>
      <c r="K17" s="282"/>
      <c r="L17" s="282"/>
      <c r="M17" s="282"/>
      <c r="N17" s="282"/>
      <c r="O17" s="282"/>
      <c r="P17" s="282"/>
      <c r="Q17" s="282"/>
      <c r="R17" s="282"/>
      <c r="S17" s="282"/>
      <c r="T17" s="282"/>
      <c r="U17" s="139"/>
    </row>
    <row r="18" spans="1:22" x14ac:dyDescent="0.2">
      <c r="A18" s="139"/>
      <c r="B18" s="139"/>
      <c r="C18" s="260"/>
      <c r="D18" s="140"/>
      <c r="E18" s="139"/>
      <c r="F18" s="139"/>
      <c r="G18" s="139"/>
      <c r="H18" s="139"/>
      <c r="I18" s="139"/>
      <c r="J18" s="139"/>
      <c r="K18" s="139"/>
      <c r="L18" s="139"/>
      <c r="M18" s="139"/>
      <c r="N18" s="139"/>
      <c r="O18" s="139"/>
      <c r="P18" s="139"/>
      <c r="Q18" s="139"/>
      <c r="R18" s="139"/>
      <c r="S18" s="139"/>
      <c r="T18" s="139"/>
      <c r="U18" s="139"/>
    </row>
    <row r="19" spans="1:22" x14ac:dyDescent="0.2">
      <c r="A19" s="139"/>
      <c r="B19" s="139"/>
      <c r="C19" s="260"/>
      <c r="D19" s="140"/>
      <c r="E19" s="139"/>
      <c r="F19" s="139"/>
      <c r="G19" s="139"/>
      <c r="H19" s="139"/>
      <c r="I19" s="139"/>
      <c r="J19" s="139"/>
      <c r="K19" s="139"/>
      <c r="L19" s="139"/>
      <c r="M19" s="139"/>
      <c r="N19" s="139"/>
      <c r="O19" s="139"/>
      <c r="P19" s="139"/>
      <c r="Q19" s="139"/>
      <c r="R19" s="139"/>
      <c r="S19" s="139"/>
      <c r="T19" s="139"/>
      <c r="U19" s="139"/>
    </row>
    <row r="20" spans="1:22" ht="18" x14ac:dyDescent="0.2">
      <c r="A20" s="37" t="s">
        <v>88</v>
      </c>
      <c r="B20" s="50"/>
      <c r="C20" s="272"/>
      <c r="D20" s="152"/>
      <c r="E20" s="37"/>
      <c r="F20" s="51"/>
      <c r="G20" s="38"/>
      <c r="H20" s="38"/>
      <c r="I20" s="38"/>
      <c r="J20" s="38"/>
      <c r="K20" s="38"/>
      <c r="L20" s="38"/>
      <c r="M20" s="38"/>
      <c r="N20" s="38"/>
      <c r="O20" s="38"/>
      <c r="P20" s="38"/>
      <c r="Q20" s="38"/>
      <c r="R20" s="38"/>
      <c r="S20" s="38"/>
      <c r="T20" s="38"/>
      <c r="U20" s="38"/>
      <c r="V20" s="44"/>
    </row>
    <row r="21" spans="1:22" ht="12" customHeight="1" x14ac:dyDescent="0.2">
      <c r="A21" s="58"/>
      <c r="B21" s="51"/>
      <c r="C21" s="273"/>
      <c r="D21" s="153"/>
      <c r="E21" s="154"/>
      <c r="F21" s="51"/>
      <c r="G21" s="38"/>
      <c r="H21" s="38"/>
      <c r="I21" s="38"/>
      <c r="J21" s="38"/>
      <c r="K21" s="38"/>
      <c r="L21" s="38"/>
      <c r="M21" s="38"/>
      <c r="N21" s="38"/>
      <c r="O21" s="38"/>
      <c r="P21" s="38"/>
      <c r="Q21" s="38"/>
      <c r="R21" s="38"/>
      <c r="S21" s="38"/>
      <c r="T21" s="38"/>
      <c r="U21" s="38"/>
      <c r="V21" s="44"/>
    </row>
    <row r="22" spans="1:22" ht="1.5" customHeight="1" x14ac:dyDescent="0.2">
      <c r="A22" s="58"/>
      <c r="B22" s="51"/>
      <c r="C22" s="40"/>
      <c r="D22" s="155"/>
      <c r="E22" s="60">
        <v>1</v>
      </c>
      <c r="F22" s="60">
        <v>2</v>
      </c>
      <c r="G22" s="60">
        <v>3</v>
      </c>
      <c r="H22" s="60">
        <v>4</v>
      </c>
      <c r="I22" s="60">
        <v>5</v>
      </c>
      <c r="J22" s="60">
        <v>6</v>
      </c>
      <c r="K22" s="60">
        <v>7</v>
      </c>
      <c r="L22" s="60">
        <v>8</v>
      </c>
      <c r="M22" s="60">
        <v>9</v>
      </c>
      <c r="N22" s="60">
        <v>10</v>
      </c>
      <c r="O22" s="60">
        <v>11</v>
      </c>
      <c r="P22" s="60">
        <v>12</v>
      </c>
      <c r="Q22" s="60">
        <v>13</v>
      </c>
      <c r="R22" s="60">
        <v>14</v>
      </c>
      <c r="S22" s="60">
        <v>15</v>
      </c>
      <c r="T22" s="60">
        <v>16</v>
      </c>
      <c r="U22" s="38"/>
      <c r="V22" s="44"/>
    </row>
    <row r="23" spans="1:22" ht="12" customHeight="1" x14ac:dyDescent="0.2">
      <c r="A23" s="58"/>
      <c r="B23" s="51"/>
      <c r="C23" s="40"/>
      <c r="D23" s="155"/>
      <c r="E23" s="60"/>
      <c r="F23" s="51"/>
      <c r="G23" s="38"/>
      <c r="H23" s="38"/>
      <c r="I23" s="38"/>
      <c r="J23" s="38"/>
      <c r="K23" s="38"/>
      <c r="L23" s="38"/>
      <c r="M23" s="38"/>
      <c r="N23" s="38"/>
      <c r="O23" s="38"/>
      <c r="P23" s="38"/>
      <c r="Q23" s="38"/>
      <c r="R23" s="38"/>
      <c r="S23" s="38"/>
      <c r="T23" s="38"/>
      <c r="U23" s="38"/>
      <c r="V23" s="44"/>
    </row>
    <row r="24" spans="1:22" ht="53.45" customHeight="1" x14ac:dyDescent="0.2">
      <c r="A24" s="58"/>
      <c r="B24" s="58"/>
      <c r="C24" s="274"/>
      <c r="D24" s="156"/>
      <c r="E24" s="157"/>
      <c r="F24" s="51"/>
      <c r="G24" s="788" t="s">
        <v>26</v>
      </c>
      <c r="H24" s="789"/>
      <c r="I24" s="158" t="s">
        <v>51</v>
      </c>
      <c r="J24" s="788" t="s">
        <v>27</v>
      </c>
      <c r="K24" s="789"/>
      <c r="L24" s="788" t="s">
        <v>28</v>
      </c>
      <c r="M24" s="789"/>
      <c r="N24" s="788" t="s">
        <v>29</v>
      </c>
      <c r="O24" s="789"/>
      <c r="P24" s="158" t="s">
        <v>30</v>
      </c>
      <c r="Q24" s="134" t="s">
        <v>31</v>
      </c>
      <c r="R24" s="781" t="s">
        <v>764</v>
      </c>
      <c r="S24" s="782"/>
      <c r="T24" s="790" t="s">
        <v>32</v>
      </c>
      <c r="U24" s="42"/>
      <c r="V24" s="63"/>
    </row>
    <row r="25" spans="1:22" ht="45" x14ac:dyDescent="0.25">
      <c r="A25" s="159"/>
      <c r="B25" s="159"/>
      <c r="C25" s="160"/>
      <c r="D25" s="160"/>
      <c r="E25" s="41"/>
      <c r="F25" s="51"/>
      <c r="G25" s="158" t="s">
        <v>33</v>
      </c>
      <c r="H25" s="158" t="s">
        <v>34</v>
      </c>
      <c r="I25" s="158" t="s">
        <v>35</v>
      </c>
      <c r="J25" s="158" t="s">
        <v>48</v>
      </c>
      <c r="K25" s="158" t="s">
        <v>36</v>
      </c>
      <c r="L25" s="158" t="s">
        <v>48</v>
      </c>
      <c r="M25" s="158" t="s">
        <v>36</v>
      </c>
      <c r="N25" s="158" t="s">
        <v>48</v>
      </c>
      <c r="O25" s="158" t="s">
        <v>36</v>
      </c>
      <c r="P25" s="158" t="s">
        <v>35</v>
      </c>
      <c r="Q25" s="158" t="s">
        <v>35</v>
      </c>
      <c r="R25" s="161" t="s">
        <v>352</v>
      </c>
      <c r="S25" s="161" t="s">
        <v>353</v>
      </c>
      <c r="T25" s="791"/>
      <c r="U25" s="42"/>
      <c r="V25" s="63"/>
    </row>
    <row r="26" spans="1:22" ht="12.75" customHeight="1" x14ac:dyDescent="0.2">
      <c r="A26" s="773" t="s">
        <v>733</v>
      </c>
      <c r="B26" s="792" t="s">
        <v>729</v>
      </c>
      <c r="C26" s="793" t="s">
        <v>89</v>
      </c>
      <c r="D26" s="365" t="s">
        <v>723</v>
      </c>
      <c r="E26" s="69" t="s">
        <v>64</v>
      </c>
      <c r="F26" s="51"/>
      <c r="G26" s="282"/>
      <c r="H26" s="282"/>
      <c r="I26" s="282"/>
      <c r="J26" s="282"/>
      <c r="K26" s="282"/>
      <c r="L26" s="282"/>
      <c r="M26" s="282"/>
      <c r="N26" s="282"/>
      <c r="O26" s="282"/>
      <c r="P26" s="282"/>
      <c r="Q26" s="282"/>
      <c r="R26" s="282"/>
      <c r="S26" s="282"/>
      <c r="T26" s="282"/>
      <c r="U26" s="38"/>
      <c r="V26" s="44"/>
    </row>
    <row r="27" spans="1:22" x14ac:dyDescent="0.2">
      <c r="A27" s="772"/>
      <c r="B27" s="776"/>
      <c r="C27" s="760"/>
      <c r="D27" s="365" t="s">
        <v>724</v>
      </c>
      <c r="E27" s="69" t="s">
        <v>65</v>
      </c>
      <c r="F27" s="51"/>
      <c r="G27" s="282"/>
      <c r="H27" s="282"/>
      <c r="I27" s="282"/>
      <c r="J27" s="282"/>
      <c r="K27" s="282"/>
      <c r="L27" s="282"/>
      <c r="M27" s="282"/>
      <c r="N27" s="282"/>
      <c r="O27" s="282"/>
      <c r="P27" s="282"/>
      <c r="Q27" s="282"/>
      <c r="R27" s="282"/>
      <c r="S27" s="282"/>
      <c r="T27" s="282"/>
      <c r="U27" s="38"/>
      <c r="V27" s="44"/>
    </row>
    <row r="28" spans="1:22" x14ac:dyDescent="0.2">
      <c r="A28" s="772"/>
      <c r="B28" s="776"/>
      <c r="C28" s="760"/>
      <c r="D28" s="365" t="s">
        <v>725</v>
      </c>
      <c r="E28" s="69" t="s">
        <v>93</v>
      </c>
      <c r="F28" s="51"/>
      <c r="G28" s="282"/>
      <c r="H28" s="282"/>
      <c r="I28" s="282"/>
      <c r="J28" s="282"/>
      <c r="K28" s="282"/>
      <c r="L28" s="282"/>
      <c r="M28" s="282"/>
      <c r="N28" s="282"/>
      <c r="O28" s="282"/>
      <c r="P28" s="282"/>
      <c r="Q28" s="282"/>
      <c r="R28" s="282"/>
      <c r="S28" s="282"/>
      <c r="T28" s="282"/>
      <c r="U28" s="38"/>
      <c r="V28" s="44"/>
    </row>
    <row r="29" spans="1:22" ht="21" x14ac:dyDescent="0.2">
      <c r="A29" s="772"/>
      <c r="B29" s="776"/>
      <c r="C29" s="763"/>
      <c r="D29" s="366" t="s">
        <v>7237</v>
      </c>
      <c r="E29" s="69" t="s">
        <v>97</v>
      </c>
      <c r="F29" s="51"/>
      <c r="G29" s="282"/>
      <c r="H29" s="282"/>
      <c r="I29" s="282"/>
      <c r="J29" s="282"/>
      <c r="K29" s="282"/>
      <c r="L29" s="282"/>
      <c r="M29" s="282"/>
      <c r="N29" s="282"/>
      <c r="O29" s="282"/>
      <c r="P29" s="282"/>
      <c r="Q29" s="282"/>
      <c r="R29" s="282"/>
      <c r="S29" s="282"/>
      <c r="T29" s="282"/>
      <c r="U29" s="38"/>
      <c r="V29" s="44"/>
    </row>
    <row r="30" spans="1:22" ht="12.75" customHeight="1" x14ac:dyDescent="0.2">
      <c r="A30" s="772"/>
      <c r="B30" s="776"/>
      <c r="C30" s="777" t="s">
        <v>99</v>
      </c>
      <c r="D30" s="367" t="s">
        <v>100</v>
      </c>
      <c r="E30" s="69" t="s">
        <v>101</v>
      </c>
      <c r="F30" s="51"/>
      <c r="G30" s="282"/>
      <c r="H30" s="282"/>
      <c r="I30" s="282"/>
      <c r="J30" s="282"/>
      <c r="K30" s="282"/>
      <c r="L30" s="282"/>
      <c r="M30" s="282"/>
      <c r="N30" s="282"/>
      <c r="O30" s="282"/>
      <c r="P30" s="282"/>
      <c r="Q30" s="282"/>
      <c r="R30" s="282"/>
      <c r="S30" s="282"/>
      <c r="T30" s="282"/>
      <c r="U30" s="38"/>
      <c r="V30" s="44"/>
    </row>
    <row r="31" spans="1:22" x14ac:dyDescent="0.2">
      <c r="A31" s="772"/>
      <c r="B31" s="776"/>
      <c r="C31" s="760"/>
      <c r="D31" s="365" t="s">
        <v>103</v>
      </c>
      <c r="E31" s="69" t="s">
        <v>104</v>
      </c>
      <c r="F31" s="51"/>
      <c r="G31" s="282"/>
      <c r="H31" s="282"/>
      <c r="I31" s="282"/>
      <c r="J31" s="282"/>
      <c r="K31" s="282"/>
      <c r="L31" s="282"/>
      <c r="M31" s="282"/>
      <c r="N31" s="282"/>
      <c r="O31" s="282"/>
      <c r="P31" s="282"/>
      <c r="Q31" s="282"/>
      <c r="R31" s="282"/>
      <c r="S31" s="282"/>
      <c r="T31" s="282"/>
      <c r="U31" s="38"/>
      <c r="V31" s="44"/>
    </row>
    <row r="32" spans="1:22" ht="12.75" customHeight="1" x14ac:dyDescent="0.2">
      <c r="A32" s="772"/>
      <c r="B32" s="776"/>
      <c r="C32" s="777" t="s">
        <v>358</v>
      </c>
      <c r="D32" s="365" t="s">
        <v>108</v>
      </c>
      <c r="E32" s="69" t="s">
        <v>109</v>
      </c>
      <c r="F32" s="51"/>
      <c r="G32" s="282"/>
      <c r="H32" s="282"/>
      <c r="I32" s="282"/>
      <c r="J32" s="282"/>
      <c r="K32" s="282"/>
      <c r="L32" s="282"/>
      <c r="M32" s="282"/>
      <c r="N32" s="282"/>
      <c r="O32" s="282"/>
      <c r="P32" s="282"/>
      <c r="Q32" s="282"/>
      <c r="R32" s="282"/>
      <c r="S32" s="282"/>
      <c r="T32" s="282"/>
      <c r="U32" s="38"/>
      <c r="V32" s="44"/>
    </row>
    <row r="33" spans="1:22" x14ac:dyDescent="0.2">
      <c r="A33" s="772"/>
      <c r="B33" s="776"/>
      <c r="C33" s="760"/>
      <c r="D33" s="365" t="s">
        <v>112</v>
      </c>
      <c r="E33" s="69" t="s">
        <v>113</v>
      </c>
      <c r="F33" s="51"/>
      <c r="G33" s="282"/>
      <c r="H33" s="282"/>
      <c r="I33" s="282"/>
      <c r="J33" s="282"/>
      <c r="K33" s="282"/>
      <c r="L33" s="282"/>
      <c r="M33" s="282"/>
      <c r="N33" s="282"/>
      <c r="O33" s="282"/>
      <c r="P33" s="282"/>
      <c r="Q33" s="282"/>
      <c r="R33" s="282"/>
      <c r="S33" s="282"/>
      <c r="T33" s="282"/>
      <c r="U33" s="38"/>
      <c r="V33" s="44"/>
    </row>
    <row r="34" spans="1:22" x14ac:dyDescent="0.2">
      <c r="A34" s="772"/>
      <c r="B34" s="776"/>
      <c r="C34" s="760"/>
      <c r="D34" s="365" t="s">
        <v>116</v>
      </c>
      <c r="E34" s="69" t="s">
        <v>117</v>
      </c>
      <c r="F34" s="51"/>
      <c r="G34" s="282"/>
      <c r="H34" s="282"/>
      <c r="I34" s="282"/>
      <c r="J34" s="282"/>
      <c r="K34" s="282"/>
      <c r="L34" s="282"/>
      <c r="M34" s="282"/>
      <c r="N34" s="282"/>
      <c r="O34" s="282"/>
      <c r="P34" s="282"/>
      <c r="Q34" s="282"/>
      <c r="R34" s="282"/>
      <c r="S34" s="282"/>
      <c r="T34" s="282"/>
      <c r="U34" s="38"/>
      <c r="V34" s="44"/>
    </row>
    <row r="35" spans="1:22" ht="12.75" customHeight="1" x14ac:dyDescent="0.2">
      <c r="A35" s="772"/>
      <c r="B35" s="775" t="s">
        <v>730</v>
      </c>
      <c r="C35" s="777" t="s">
        <v>89</v>
      </c>
      <c r="D35" s="365" t="s">
        <v>723</v>
      </c>
      <c r="E35" s="69" t="s">
        <v>119</v>
      </c>
      <c r="F35" s="51"/>
      <c r="G35" s="282"/>
      <c r="H35" s="282"/>
      <c r="I35" s="282"/>
      <c r="J35" s="282"/>
      <c r="K35" s="282"/>
      <c r="L35" s="282"/>
      <c r="M35" s="282"/>
      <c r="N35" s="282"/>
      <c r="O35" s="282"/>
      <c r="P35" s="282"/>
      <c r="Q35" s="282"/>
      <c r="R35" s="282"/>
      <c r="S35" s="282"/>
      <c r="T35" s="282"/>
      <c r="U35" s="38"/>
      <c r="V35" s="44"/>
    </row>
    <row r="36" spans="1:22" x14ac:dyDescent="0.2">
      <c r="A36" s="772"/>
      <c r="B36" s="776"/>
      <c r="C36" s="760"/>
      <c r="D36" s="365" t="s">
        <v>724</v>
      </c>
      <c r="E36" s="69" t="s">
        <v>120</v>
      </c>
      <c r="F36" s="51"/>
      <c r="G36" s="282"/>
      <c r="H36" s="282"/>
      <c r="I36" s="282"/>
      <c r="J36" s="282"/>
      <c r="K36" s="282"/>
      <c r="L36" s="282"/>
      <c r="M36" s="282"/>
      <c r="N36" s="282"/>
      <c r="O36" s="282"/>
      <c r="P36" s="282"/>
      <c r="Q36" s="282"/>
      <c r="R36" s="282"/>
      <c r="S36" s="282"/>
      <c r="T36" s="282"/>
      <c r="U36" s="38"/>
      <c r="V36" s="44"/>
    </row>
    <row r="37" spans="1:22" x14ac:dyDescent="0.2">
      <c r="A37" s="772"/>
      <c r="B37" s="776"/>
      <c r="C37" s="760"/>
      <c r="D37" s="365" t="s">
        <v>725</v>
      </c>
      <c r="E37" s="69" t="s">
        <v>121</v>
      </c>
      <c r="F37" s="51"/>
      <c r="G37" s="282"/>
      <c r="H37" s="282"/>
      <c r="I37" s="282"/>
      <c r="J37" s="282"/>
      <c r="K37" s="282"/>
      <c r="L37" s="282"/>
      <c r="M37" s="282"/>
      <c r="N37" s="282"/>
      <c r="O37" s="282"/>
      <c r="P37" s="282"/>
      <c r="Q37" s="282"/>
      <c r="R37" s="282"/>
      <c r="S37" s="282"/>
      <c r="T37" s="282"/>
      <c r="U37" s="38"/>
      <c r="V37" s="44"/>
    </row>
    <row r="38" spans="1:22" x14ac:dyDescent="0.2">
      <c r="A38" s="772"/>
      <c r="B38" s="776"/>
      <c r="C38" s="763"/>
      <c r="D38" s="368" t="s">
        <v>7238</v>
      </c>
      <c r="E38" s="69" t="s">
        <v>123</v>
      </c>
      <c r="F38" s="51"/>
      <c r="G38" s="282"/>
      <c r="H38" s="282"/>
      <c r="I38" s="282"/>
      <c r="J38" s="282"/>
      <c r="K38" s="282"/>
      <c r="L38" s="282"/>
      <c r="M38" s="282"/>
      <c r="N38" s="282"/>
      <c r="O38" s="282"/>
      <c r="P38" s="282"/>
      <c r="Q38" s="282"/>
      <c r="R38" s="282"/>
      <c r="S38" s="282"/>
      <c r="T38" s="282"/>
      <c r="U38" s="80"/>
      <c r="V38" s="76"/>
    </row>
    <row r="39" spans="1:22" ht="22.5" x14ac:dyDescent="0.2">
      <c r="A39" s="772"/>
      <c r="B39" s="776"/>
      <c r="C39" s="362" t="s">
        <v>99</v>
      </c>
      <c r="D39" s="365" t="s">
        <v>103</v>
      </c>
      <c r="E39" s="69" t="s">
        <v>124</v>
      </c>
      <c r="F39" s="51"/>
      <c r="G39" s="282"/>
      <c r="H39" s="282"/>
      <c r="I39" s="282"/>
      <c r="J39" s="282"/>
      <c r="K39" s="282"/>
      <c r="L39" s="282"/>
      <c r="M39" s="282"/>
      <c r="N39" s="282"/>
      <c r="O39" s="282"/>
      <c r="P39" s="282"/>
      <c r="Q39" s="282"/>
      <c r="R39" s="282"/>
      <c r="S39" s="282"/>
      <c r="T39" s="282"/>
      <c r="U39" s="38"/>
      <c r="V39" s="44"/>
    </row>
    <row r="40" spans="1:22" ht="12.75" customHeight="1" x14ac:dyDescent="0.2">
      <c r="A40" s="772"/>
      <c r="B40" s="776"/>
      <c r="C40" s="777" t="s">
        <v>358</v>
      </c>
      <c r="D40" s="365" t="s">
        <v>108</v>
      </c>
      <c r="E40" s="69" t="s">
        <v>125</v>
      </c>
      <c r="F40" s="51"/>
      <c r="G40" s="282"/>
      <c r="H40" s="282"/>
      <c r="I40" s="282"/>
      <c r="J40" s="282"/>
      <c r="K40" s="282"/>
      <c r="L40" s="282"/>
      <c r="M40" s="282"/>
      <c r="N40" s="282"/>
      <c r="O40" s="282"/>
      <c r="P40" s="282"/>
      <c r="Q40" s="282"/>
      <c r="R40" s="282"/>
      <c r="S40" s="282"/>
      <c r="T40" s="282"/>
      <c r="U40" s="38"/>
      <c r="V40" s="44"/>
    </row>
    <row r="41" spans="1:22" x14ac:dyDescent="0.2">
      <c r="A41" s="772"/>
      <c r="B41" s="776"/>
      <c r="C41" s="760"/>
      <c r="D41" s="365" t="s">
        <v>112</v>
      </c>
      <c r="E41" s="69" t="s">
        <v>126</v>
      </c>
      <c r="F41" s="51"/>
      <c r="G41" s="282"/>
      <c r="H41" s="282"/>
      <c r="I41" s="282"/>
      <c r="J41" s="282"/>
      <c r="K41" s="282"/>
      <c r="L41" s="282"/>
      <c r="M41" s="282"/>
      <c r="N41" s="282"/>
      <c r="O41" s="282"/>
      <c r="P41" s="282"/>
      <c r="Q41" s="282"/>
      <c r="R41" s="282"/>
      <c r="S41" s="282"/>
      <c r="T41" s="282"/>
      <c r="U41" s="38"/>
      <c r="V41" s="44"/>
    </row>
    <row r="42" spans="1:22" x14ac:dyDescent="0.2">
      <c r="A42" s="772"/>
      <c r="B42" s="776"/>
      <c r="C42" s="760"/>
      <c r="D42" s="365" t="s">
        <v>116</v>
      </c>
      <c r="E42" s="69" t="s">
        <v>127</v>
      </c>
      <c r="F42" s="51"/>
      <c r="G42" s="282"/>
      <c r="H42" s="282"/>
      <c r="I42" s="282"/>
      <c r="J42" s="282"/>
      <c r="K42" s="282"/>
      <c r="L42" s="282"/>
      <c r="M42" s="282"/>
      <c r="N42" s="282"/>
      <c r="O42" s="282"/>
      <c r="P42" s="282"/>
      <c r="Q42" s="282"/>
      <c r="R42" s="282"/>
      <c r="S42" s="282"/>
      <c r="T42" s="282"/>
      <c r="U42" s="38"/>
      <c r="V42" s="44"/>
    </row>
    <row r="43" spans="1:22" ht="12.75" customHeight="1" x14ac:dyDescent="0.2">
      <c r="A43" s="772"/>
      <c r="B43" s="775" t="s">
        <v>731</v>
      </c>
      <c r="C43" s="777" t="s">
        <v>89</v>
      </c>
      <c r="D43" s="365" t="s">
        <v>723</v>
      </c>
      <c r="E43" s="69" t="s">
        <v>60</v>
      </c>
      <c r="F43" s="51"/>
      <c r="G43" s="282"/>
      <c r="H43" s="282"/>
      <c r="I43" s="282"/>
      <c r="J43" s="282"/>
      <c r="K43" s="282"/>
      <c r="L43" s="282"/>
      <c r="M43" s="282"/>
      <c r="N43" s="282"/>
      <c r="O43" s="282"/>
      <c r="P43" s="282"/>
      <c r="Q43" s="282"/>
      <c r="R43" s="282"/>
      <c r="S43" s="282"/>
      <c r="T43" s="282"/>
      <c r="U43" s="38"/>
      <c r="V43" s="44"/>
    </row>
    <row r="44" spans="1:22" x14ac:dyDescent="0.2">
      <c r="A44" s="772"/>
      <c r="B44" s="776"/>
      <c r="C44" s="760"/>
      <c r="D44" s="365" t="s">
        <v>724</v>
      </c>
      <c r="E44" s="69" t="s">
        <v>61</v>
      </c>
      <c r="F44" s="51"/>
      <c r="G44" s="282"/>
      <c r="H44" s="282"/>
      <c r="I44" s="282"/>
      <c r="J44" s="282"/>
      <c r="K44" s="282"/>
      <c r="L44" s="282"/>
      <c r="M44" s="282"/>
      <c r="N44" s="282"/>
      <c r="O44" s="282"/>
      <c r="P44" s="282"/>
      <c r="Q44" s="282"/>
      <c r="R44" s="282"/>
      <c r="S44" s="282"/>
      <c r="T44" s="282"/>
      <c r="U44" s="38"/>
      <c r="V44" s="44"/>
    </row>
    <row r="45" spans="1:22" x14ac:dyDescent="0.2">
      <c r="A45" s="772"/>
      <c r="B45" s="776"/>
      <c r="C45" s="760"/>
      <c r="D45" s="365" t="s">
        <v>725</v>
      </c>
      <c r="E45" s="69" t="s">
        <v>62</v>
      </c>
      <c r="F45" s="51"/>
      <c r="G45" s="282"/>
      <c r="H45" s="282"/>
      <c r="I45" s="282"/>
      <c r="J45" s="282"/>
      <c r="K45" s="282"/>
      <c r="L45" s="282"/>
      <c r="M45" s="282"/>
      <c r="N45" s="282"/>
      <c r="O45" s="282"/>
      <c r="P45" s="282"/>
      <c r="Q45" s="282"/>
      <c r="R45" s="282"/>
      <c r="S45" s="282"/>
      <c r="T45" s="282"/>
      <c r="U45" s="38"/>
      <c r="V45" s="44"/>
    </row>
    <row r="46" spans="1:22" x14ac:dyDescent="0.2">
      <c r="A46" s="772"/>
      <c r="B46" s="776"/>
      <c r="C46" s="763"/>
      <c r="D46" s="368" t="s">
        <v>7239</v>
      </c>
      <c r="E46" s="69" t="s">
        <v>130</v>
      </c>
      <c r="F46" s="51"/>
      <c r="G46" s="282"/>
      <c r="H46" s="282"/>
      <c r="I46" s="282"/>
      <c r="J46" s="282"/>
      <c r="K46" s="282"/>
      <c r="L46" s="282"/>
      <c r="M46" s="282"/>
      <c r="N46" s="282"/>
      <c r="O46" s="282"/>
      <c r="P46" s="282"/>
      <c r="Q46" s="282"/>
      <c r="R46" s="282"/>
      <c r="S46" s="282"/>
      <c r="T46" s="282"/>
      <c r="U46" s="80"/>
      <c r="V46" s="76"/>
    </row>
    <row r="47" spans="1:22" ht="12.75" customHeight="1" x14ac:dyDescent="0.2">
      <c r="A47" s="772"/>
      <c r="B47" s="776"/>
      <c r="C47" s="758" t="s">
        <v>358</v>
      </c>
      <c r="D47" s="365" t="s">
        <v>108</v>
      </c>
      <c r="E47" s="69" t="s">
        <v>131</v>
      </c>
      <c r="F47" s="51"/>
      <c r="G47" s="282"/>
      <c r="H47" s="282"/>
      <c r="I47" s="282"/>
      <c r="J47" s="282"/>
      <c r="K47" s="282"/>
      <c r="L47" s="282"/>
      <c r="M47" s="282"/>
      <c r="N47" s="282"/>
      <c r="O47" s="282"/>
      <c r="P47" s="282"/>
      <c r="Q47" s="282"/>
      <c r="R47" s="282"/>
      <c r="S47" s="282"/>
      <c r="T47" s="282"/>
      <c r="U47" s="38"/>
      <c r="V47" s="44"/>
    </row>
    <row r="48" spans="1:22" x14ac:dyDescent="0.2">
      <c r="A48" s="772"/>
      <c r="B48" s="776"/>
      <c r="C48" s="758"/>
      <c r="D48" s="365" t="s">
        <v>112</v>
      </c>
      <c r="E48" s="69" t="s">
        <v>132</v>
      </c>
      <c r="F48" s="51"/>
      <c r="G48" s="282"/>
      <c r="H48" s="282"/>
      <c r="I48" s="282"/>
      <c r="J48" s="282"/>
      <c r="K48" s="282"/>
      <c r="L48" s="282"/>
      <c r="M48" s="282"/>
      <c r="N48" s="282"/>
      <c r="O48" s="282"/>
      <c r="P48" s="282"/>
      <c r="Q48" s="282"/>
      <c r="R48" s="282"/>
      <c r="S48" s="282"/>
      <c r="T48" s="282"/>
      <c r="U48" s="38"/>
      <c r="V48" s="44"/>
    </row>
    <row r="49" spans="1:22" x14ac:dyDescent="0.2">
      <c r="A49" s="772"/>
      <c r="B49" s="776"/>
      <c r="C49" s="758"/>
      <c r="D49" s="365" t="s">
        <v>116</v>
      </c>
      <c r="E49" s="69" t="s">
        <v>133</v>
      </c>
      <c r="F49" s="51"/>
      <c r="G49" s="282"/>
      <c r="H49" s="282"/>
      <c r="I49" s="282"/>
      <c r="J49" s="282"/>
      <c r="K49" s="282"/>
      <c r="L49" s="282"/>
      <c r="M49" s="282"/>
      <c r="N49" s="282"/>
      <c r="O49" s="282"/>
      <c r="P49" s="282"/>
      <c r="Q49" s="282"/>
      <c r="R49" s="282"/>
      <c r="S49" s="282"/>
      <c r="T49" s="282"/>
      <c r="U49" s="38"/>
      <c r="V49" s="44"/>
    </row>
    <row r="50" spans="1:22" x14ac:dyDescent="0.2">
      <c r="A50" s="772"/>
      <c r="B50" s="776"/>
      <c r="C50" s="769"/>
      <c r="D50" s="368" t="s">
        <v>748</v>
      </c>
      <c r="E50" s="69" t="s">
        <v>687</v>
      </c>
      <c r="F50" s="51"/>
      <c r="G50" s="282"/>
      <c r="H50" s="282"/>
      <c r="I50" s="282"/>
      <c r="J50" s="282"/>
      <c r="K50" s="282"/>
      <c r="L50" s="282"/>
      <c r="M50" s="282"/>
      <c r="N50" s="282"/>
      <c r="O50" s="282"/>
      <c r="P50" s="282"/>
      <c r="Q50" s="282"/>
      <c r="R50" s="282"/>
      <c r="S50" s="282"/>
      <c r="T50" s="282"/>
      <c r="U50" s="38"/>
      <c r="V50" s="44"/>
    </row>
    <row r="51" spans="1:22" x14ac:dyDescent="0.2">
      <c r="A51" s="772"/>
      <c r="B51" s="776"/>
      <c r="C51" s="770"/>
      <c r="D51" s="368" t="s">
        <v>140</v>
      </c>
      <c r="E51" s="69" t="s">
        <v>681</v>
      </c>
      <c r="F51" s="51"/>
      <c r="G51" s="282"/>
      <c r="H51" s="282"/>
      <c r="I51" s="282"/>
      <c r="J51" s="282"/>
      <c r="K51" s="282"/>
      <c r="L51" s="282"/>
      <c r="M51" s="282"/>
      <c r="N51" s="282"/>
      <c r="O51" s="282"/>
      <c r="P51" s="282"/>
      <c r="Q51" s="282"/>
      <c r="R51" s="282"/>
      <c r="S51" s="282"/>
      <c r="T51" s="282"/>
      <c r="U51" s="38"/>
      <c r="V51" s="44"/>
    </row>
    <row r="52" spans="1:22" x14ac:dyDescent="0.2">
      <c r="A52" s="772"/>
      <c r="B52" s="363"/>
      <c r="C52" s="364"/>
      <c r="D52" s="368" t="s">
        <v>832</v>
      </c>
      <c r="E52" s="69" t="s">
        <v>833</v>
      </c>
      <c r="F52" s="51"/>
      <c r="G52" s="282"/>
      <c r="H52" s="282"/>
      <c r="I52" s="282"/>
      <c r="J52" s="282"/>
      <c r="K52" s="282"/>
      <c r="L52" s="282"/>
      <c r="M52" s="282"/>
      <c r="N52" s="282"/>
      <c r="O52" s="282"/>
      <c r="P52" s="282"/>
      <c r="Q52" s="282"/>
      <c r="R52" s="282"/>
      <c r="S52" s="282"/>
      <c r="T52" s="282"/>
      <c r="U52" s="38"/>
      <c r="V52" s="44"/>
    </row>
    <row r="53" spans="1:22" x14ac:dyDescent="0.2">
      <c r="A53" s="774"/>
      <c r="B53" s="363"/>
      <c r="C53" s="266"/>
      <c r="D53" s="368" t="s">
        <v>7282</v>
      </c>
      <c r="E53" s="69" t="s">
        <v>7283</v>
      </c>
      <c r="F53" s="51"/>
      <c r="G53" s="282"/>
      <c r="H53" s="282"/>
      <c r="I53" s="282"/>
      <c r="J53" s="282"/>
      <c r="K53" s="282"/>
      <c r="L53" s="282"/>
      <c r="M53" s="282"/>
      <c r="N53" s="282"/>
      <c r="O53" s="282"/>
      <c r="P53" s="282"/>
      <c r="Q53" s="282"/>
      <c r="R53" s="282"/>
      <c r="S53" s="282"/>
      <c r="T53" s="282"/>
      <c r="U53" s="38"/>
      <c r="V53" s="44"/>
    </row>
    <row r="54" spans="1:22" x14ac:dyDescent="0.2">
      <c r="A54" s="765" t="s">
        <v>734</v>
      </c>
      <c r="B54" s="766"/>
      <c r="C54" s="758" t="s">
        <v>89</v>
      </c>
      <c r="D54" s="270" t="s">
        <v>90</v>
      </c>
      <c r="E54" s="69" t="s">
        <v>143</v>
      </c>
      <c r="F54" s="51"/>
      <c r="G54" s="282"/>
      <c r="H54" s="282"/>
      <c r="I54" s="282"/>
      <c r="J54" s="282"/>
      <c r="K54" s="282"/>
      <c r="L54" s="282"/>
      <c r="M54" s="282"/>
      <c r="N54" s="282"/>
      <c r="O54" s="282"/>
      <c r="P54" s="282"/>
      <c r="Q54" s="282"/>
      <c r="R54" s="282"/>
      <c r="S54" s="282"/>
      <c r="T54" s="282"/>
      <c r="U54" s="38"/>
      <c r="V54" s="44"/>
    </row>
    <row r="55" spans="1:22" x14ac:dyDescent="0.2">
      <c r="A55" s="767"/>
      <c r="B55" s="768"/>
      <c r="C55" s="758"/>
      <c r="D55" s="270" t="s">
        <v>136</v>
      </c>
      <c r="E55" s="69" t="s">
        <v>144</v>
      </c>
      <c r="F55" s="51"/>
      <c r="G55" s="282"/>
      <c r="H55" s="282"/>
      <c r="I55" s="282"/>
      <c r="J55" s="282"/>
      <c r="K55" s="282"/>
      <c r="L55" s="282"/>
      <c r="M55" s="282"/>
      <c r="N55" s="282"/>
      <c r="O55" s="282"/>
      <c r="P55" s="282"/>
      <c r="Q55" s="282"/>
      <c r="R55" s="282"/>
      <c r="S55" s="282"/>
      <c r="T55" s="282"/>
      <c r="U55" s="38"/>
      <c r="V55" s="44"/>
    </row>
    <row r="56" spans="1:22" x14ac:dyDescent="0.2">
      <c r="A56" s="767"/>
      <c r="B56" s="768"/>
      <c r="C56" s="758"/>
      <c r="D56" s="270" t="s">
        <v>92</v>
      </c>
      <c r="E56" s="69" t="s">
        <v>145</v>
      </c>
      <c r="F56" s="51"/>
      <c r="G56" s="282"/>
      <c r="H56" s="282"/>
      <c r="I56" s="282"/>
      <c r="J56" s="282"/>
      <c r="K56" s="282"/>
      <c r="L56" s="282"/>
      <c r="M56" s="282"/>
      <c r="N56" s="282"/>
      <c r="O56" s="282"/>
      <c r="P56" s="282"/>
      <c r="Q56" s="282"/>
      <c r="R56" s="282"/>
      <c r="S56" s="282"/>
      <c r="T56" s="282"/>
      <c r="U56" s="38"/>
      <c r="V56" s="44"/>
    </row>
    <row r="57" spans="1:22" x14ac:dyDescent="0.2">
      <c r="A57" s="767"/>
      <c r="B57" s="768"/>
      <c r="C57" s="758"/>
      <c r="D57" s="271" t="s">
        <v>7240</v>
      </c>
      <c r="E57" s="69" t="s">
        <v>147</v>
      </c>
      <c r="F57" s="51"/>
      <c r="G57" s="282"/>
      <c r="H57" s="282"/>
      <c r="I57" s="282"/>
      <c r="J57" s="282"/>
      <c r="K57" s="282"/>
      <c r="L57" s="282"/>
      <c r="M57" s="282"/>
      <c r="N57" s="282"/>
      <c r="O57" s="282"/>
      <c r="P57" s="282"/>
      <c r="Q57" s="282"/>
      <c r="R57" s="282"/>
      <c r="S57" s="282"/>
      <c r="T57" s="282"/>
      <c r="U57" s="38"/>
      <c r="V57" s="44"/>
    </row>
    <row r="58" spans="1:22" x14ac:dyDescent="0.2">
      <c r="A58" s="767"/>
      <c r="B58" s="768"/>
      <c r="C58" s="758" t="s">
        <v>148</v>
      </c>
      <c r="D58" s="270" t="s">
        <v>149</v>
      </c>
      <c r="E58" s="69" t="s">
        <v>150</v>
      </c>
      <c r="F58" s="51"/>
      <c r="G58" s="282"/>
      <c r="H58" s="282"/>
      <c r="I58" s="282"/>
      <c r="J58" s="282"/>
      <c r="K58" s="282"/>
      <c r="L58" s="282"/>
      <c r="M58" s="282"/>
      <c r="N58" s="282"/>
      <c r="O58" s="282"/>
      <c r="P58" s="282"/>
      <c r="Q58" s="282"/>
      <c r="R58" s="282"/>
      <c r="S58" s="282"/>
      <c r="T58" s="282"/>
      <c r="U58" s="38"/>
      <c r="V58" s="44"/>
    </row>
    <row r="59" spans="1:22" x14ac:dyDescent="0.2">
      <c r="A59" s="767"/>
      <c r="B59" s="768"/>
      <c r="C59" s="758"/>
      <c r="D59" s="270" t="s">
        <v>151</v>
      </c>
      <c r="E59" s="69" t="s">
        <v>152</v>
      </c>
      <c r="F59" s="51"/>
      <c r="G59" s="282"/>
      <c r="H59" s="282"/>
      <c r="I59" s="282"/>
      <c r="J59" s="282"/>
      <c r="K59" s="282"/>
      <c r="L59" s="282"/>
      <c r="M59" s="282"/>
      <c r="N59" s="282"/>
      <c r="O59" s="282"/>
      <c r="P59" s="282"/>
      <c r="Q59" s="282"/>
      <c r="R59" s="282"/>
      <c r="S59" s="282"/>
      <c r="T59" s="282"/>
      <c r="U59" s="38"/>
      <c r="V59" s="44"/>
    </row>
    <row r="60" spans="1:22" x14ac:dyDescent="0.2">
      <c r="A60" s="767"/>
      <c r="B60" s="768"/>
      <c r="C60" s="758"/>
      <c r="D60" s="270" t="s">
        <v>153</v>
      </c>
      <c r="E60" s="69" t="s">
        <v>154</v>
      </c>
      <c r="F60" s="51"/>
      <c r="G60" s="282"/>
      <c r="H60" s="282"/>
      <c r="I60" s="282"/>
      <c r="J60" s="282"/>
      <c r="K60" s="282"/>
      <c r="L60" s="282"/>
      <c r="M60" s="282"/>
      <c r="N60" s="282"/>
      <c r="O60" s="282"/>
      <c r="P60" s="282"/>
      <c r="Q60" s="282"/>
      <c r="R60" s="282"/>
      <c r="S60" s="282"/>
      <c r="T60" s="282"/>
      <c r="U60" s="38"/>
      <c r="V60" s="44"/>
    </row>
    <row r="61" spans="1:22" x14ac:dyDescent="0.2">
      <c r="A61" s="771" t="s">
        <v>735</v>
      </c>
      <c r="B61" s="759" t="s">
        <v>736</v>
      </c>
      <c r="C61" s="758" t="s">
        <v>157</v>
      </c>
      <c r="D61" s="270" t="s">
        <v>158</v>
      </c>
      <c r="E61" s="69" t="s">
        <v>159</v>
      </c>
      <c r="F61" s="51"/>
      <c r="G61" s="282"/>
      <c r="H61" s="282"/>
      <c r="I61" s="282"/>
      <c r="J61" s="282"/>
      <c r="K61" s="282"/>
      <c r="L61" s="282"/>
      <c r="M61" s="282"/>
      <c r="N61" s="282"/>
      <c r="O61" s="282"/>
      <c r="P61" s="282"/>
      <c r="Q61" s="282"/>
      <c r="R61" s="282"/>
      <c r="S61" s="282"/>
      <c r="T61" s="282"/>
      <c r="U61" s="38"/>
      <c r="V61" s="44"/>
    </row>
    <row r="62" spans="1:22" x14ac:dyDescent="0.2">
      <c r="A62" s="772"/>
      <c r="B62" s="760"/>
      <c r="C62" s="758"/>
      <c r="D62" s="270" t="s">
        <v>160</v>
      </c>
      <c r="E62" s="69" t="s">
        <v>161</v>
      </c>
      <c r="F62" s="51"/>
      <c r="G62" s="282"/>
      <c r="H62" s="282"/>
      <c r="I62" s="282"/>
      <c r="J62" s="282"/>
      <c r="K62" s="282"/>
      <c r="L62" s="282"/>
      <c r="M62" s="282"/>
      <c r="N62" s="282"/>
      <c r="O62" s="282"/>
      <c r="P62" s="282"/>
      <c r="Q62" s="282"/>
      <c r="R62" s="282"/>
      <c r="S62" s="282"/>
      <c r="T62" s="282"/>
      <c r="U62" s="38"/>
      <c r="V62" s="44"/>
    </row>
    <row r="63" spans="1:22" x14ac:dyDescent="0.2">
      <c r="A63" s="772"/>
      <c r="B63" s="760"/>
      <c r="C63" s="758"/>
      <c r="D63" s="270" t="s">
        <v>162</v>
      </c>
      <c r="E63" s="69" t="s">
        <v>163</v>
      </c>
      <c r="F63" s="51"/>
      <c r="G63" s="282"/>
      <c r="H63" s="282"/>
      <c r="I63" s="282"/>
      <c r="J63" s="282"/>
      <c r="K63" s="282"/>
      <c r="L63" s="282"/>
      <c r="M63" s="282"/>
      <c r="N63" s="282"/>
      <c r="O63" s="282"/>
      <c r="P63" s="282"/>
      <c r="Q63" s="282"/>
      <c r="R63" s="282"/>
      <c r="S63" s="282"/>
      <c r="T63" s="282"/>
      <c r="U63" s="38"/>
      <c r="V63" s="44"/>
    </row>
    <row r="64" spans="1:22" x14ac:dyDescent="0.2">
      <c r="A64" s="772"/>
      <c r="B64" s="760"/>
      <c r="C64" s="758"/>
      <c r="D64" s="271" t="s">
        <v>7241</v>
      </c>
      <c r="E64" s="69" t="s">
        <v>167</v>
      </c>
      <c r="F64" s="51"/>
      <c r="G64" s="282"/>
      <c r="H64" s="282"/>
      <c r="I64" s="282"/>
      <c r="J64" s="282"/>
      <c r="K64" s="282"/>
      <c r="L64" s="282"/>
      <c r="M64" s="282"/>
      <c r="N64" s="282"/>
      <c r="O64" s="282"/>
      <c r="P64" s="282"/>
      <c r="Q64" s="282"/>
      <c r="R64" s="282"/>
      <c r="S64" s="282"/>
      <c r="T64" s="282"/>
      <c r="U64" s="38"/>
      <c r="V64" s="44"/>
    </row>
    <row r="65" spans="1:22" x14ac:dyDescent="0.2">
      <c r="A65" s="772"/>
      <c r="B65" s="760"/>
      <c r="C65" s="758" t="s">
        <v>168</v>
      </c>
      <c r="D65" s="270" t="s">
        <v>9186</v>
      </c>
      <c r="E65" s="69" t="s">
        <v>169</v>
      </c>
      <c r="F65" s="51"/>
      <c r="G65" s="282"/>
      <c r="H65" s="282"/>
      <c r="I65" s="282"/>
      <c r="J65" s="282"/>
      <c r="K65" s="282"/>
      <c r="L65" s="282"/>
      <c r="M65" s="282"/>
      <c r="N65" s="282"/>
      <c r="O65" s="282"/>
      <c r="P65" s="282"/>
      <c r="Q65" s="282"/>
      <c r="R65" s="282"/>
      <c r="S65" s="282"/>
      <c r="T65" s="282"/>
      <c r="U65" s="38"/>
      <c r="V65" s="44"/>
    </row>
    <row r="66" spans="1:22" x14ac:dyDescent="0.2">
      <c r="A66" s="772"/>
      <c r="B66" s="760"/>
      <c r="C66" s="758"/>
      <c r="D66" s="270" t="s">
        <v>9187</v>
      </c>
      <c r="E66" s="69" t="s">
        <v>172</v>
      </c>
      <c r="F66" s="51"/>
      <c r="G66" s="282"/>
      <c r="H66" s="282"/>
      <c r="I66" s="282"/>
      <c r="J66" s="282"/>
      <c r="K66" s="282"/>
      <c r="L66" s="282"/>
      <c r="M66" s="282"/>
      <c r="N66" s="282"/>
      <c r="O66" s="282"/>
      <c r="P66" s="282"/>
      <c r="Q66" s="282"/>
      <c r="R66" s="282"/>
      <c r="S66" s="282"/>
      <c r="T66" s="282"/>
      <c r="U66" s="38"/>
      <c r="V66" s="44"/>
    </row>
    <row r="67" spans="1:22" x14ac:dyDescent="0.2">
      <c r="A67" s="772"/>
      <c r="B67" s="760"/>
      <c r="C67" s="758"/>
      <c r="D67" s="270" t="s">
        <v>174</v>
      </c>
      <c r="E67" s="69" t="s">
        <v>175</v>
      </c>
      <c r="F67" s="51"/>
      <c r="G67" s="282"/>
      <c r="H67" s="282"/>
      <c r="I67" s="282"/>
      <c r="J67" s="282"/>
      <c r="K67" s="282"/>
      <c r="L67" s="282"/>
      <c r="M67" s="282"/>
      <c r="N67" s="282"/>
      <c r="O67" s="282"/>
      <c r="P67" s="282"/>
      <c r="Q67" s="282"/>
      <c r="R67" s="282"/>
      <c r="S67" s="282"/>
      <c r="T67" s="282"/>
      <c r="U67" s="38"/>
      <c r="V67" s="44"/>
    </row>
    <row r="68" spans="1:22" x14ac:dyDescent="0.2">
      <c r="A68" s="772"/>
      <c r="B68" s="759" t="s">
        <v>737</v>
      </c>
      <c r="C68" s="758" t="s">
        <v>157</v>
      </c>
      <c r="D68" s="270" t="s">
        <v>179</v>
      </c>
      <c r="E68" s="69" t="s">
        <v>180</v>
      </c>
      <c r="F68" s="51"/>
      <c r="G68" s="282"/>
      <c r="H68" s="282"/>
      <c r="I68" s="282"/>
      <c r="J68" s="282"/>
      <c r="K68" s="282"/>
      <c r="L68" s="282"/>
      <c r="M68" s="282"/>
      <c r="N68" s="282"/>
      <c r="O68" s="282"/>
      <c r="P68" s="282"/>
      <c r="Q68" s="282"/>
      <c r="R68" s="282"/>
      <c r="S68" s="282"/>
      <c r="T68" s="282"/>
      <c r="U68" s="38"/>
      <c r="V68" s="44"/>
    </row>
    <row r="69" spans="1:22" x14ac:dyDescent="0.2">
      <c r="A69" s="772"/>
      <c r="B69" s="760"/>
      <c r="C69" s="758"/>
      <c r="D69" s="270" t="s">
        <v>181</v>
      </c>
      <c r="E69" s="69" t="s">
        <v>182</v>
      </c>
      <c r="F69" s="51"/>
      <c r="G69" s="282"/>
      <c r="H69" s="282"/>
      <c r="I69" s="282"/>
      <c r="J69" s="282"/>
      <c r="K69" s="282"/>
      <c r="L69" s="282"/>
      <c r="M69" s="282"/>
      <c r="N69" s="282"/>
      <c r="O69" s="282"/>
      <c r="P69" s="282"/>
      <c r="Q69" s="282"/>
      <c r="R69" s="282"/>
      <c r="S69" s="282"/>
      <c r="T69" s="282"/>
      <c r="U69" s="38"/>
      <c r="V69" s="44"/>
    </row>
    <row r="70" spans="1:22" x14ac:dyDescent="0.2">
      <c r="A70" s="772"/>
      <c r="B70" s="760"/>
      <c r="C70" s="758"/>
      <c r="D70" s="270" t="s">
        <v>183</v>
      </c>
      <c r="E70" s="69" t="s">
        <v>184</v>
      </c>
      <c r="F70" s="51"/>
      <c r="G70" s="282"/>
      <c r="H70" s="282"/>
      <c r="I70" s="282"/>
      <c r="J70" s="282"/>
      <c r="K70" s="282"/>
      <c r="L70" s="282"/>
      <c r="M70" s="282"/>
      <c r="N70" s="282"/>
      <c r="O70" s="282"/>
      <c r="P70" s="282"/>
      <c r="Q70" s="282"/>
      <c r="R70" s="282"/>
      <c r="S70" s="282"/>
      <c r="T70" s="282"/>
      <c r="U70" s="38"/>
      <c r="V70" s="44"/>
    </row>
    <row r="71" spans="1:22" x14ac:dyDescent="0.2">
      <c r="A71" s="772"/>
      <c r="B71" s="760"/>
      <c r="C71" s="758"/>
      <c r="D71" s="271" t="s">
        <v>7242</v>
      </c>
      <c r="E71" s="69" t="s">
        <v>187</v>
      </c>
      <c r="F71" s="51"/>
      <c r="G71" s="282"/>
      <c r="H71" s="282"/>
      <c r="I71" s="282"/>
      <c r="J71" s="282"/>
      <c r="K71" s="282"/>
      <c r="L71" s="282"/>
      <c r="M71" s="282"/>
      <c r="N71" s="282"/>
      <c r="O71" s="282"/>
      <c r="P71" s="282"/>
      <c r="Q71" s="282"/>
      <c r="R71" s="282"/>
      <c r="S71" s="282"/>
      <c r="T71" s="282"/>
      <c r="U71" s="80"/>
      <c r="V71" s="76"/>
    </row>
    <row r="72" spans="1:22" x14ac:dyDescent="0.2">
      <c r="A72" s="772"/>
      <c r="B72" s="760"/>
      <c r="C72" s="758"/>
      <c r="D72" s="271" t="s">
        <v>7243</v>
      </c>
      <c r="E72" s="69" t="s">
        <v>189</v>
      </c>
      <c r="F72" s="51"/>
      <c r="G72" s="282"/>
      <c r="H72" s="282"/>
      <c r="I72" s="282"/>
      <c r="J72" s="282"/>
      <c r="K72" s="282"/>
      <c r="L72" s="282"/>
      <c r="M72" s="282"/>
      <c r="N72" s="282"/>
      <c r="O72" s="282"/>
      <c r="P72" s="282"/>
      <c r="Q72" s="282"/>
      <c r="R72" s="282"/>
      <c r="S72" s="282"/>
      <c r="T72" s="282"/>
      <c r="U72" s="80"/>
      <c r="V72" s="76"/>
    </row>
    <row r="73" spans="1:22" x14ac:dyDescent="0.2">
      <c r="A73" s="772"/>
      <c r="B73" s="760"/>
      <c r="C73" s="758"/>
      <c r="D73" s="271" t="s">
        <v>7244</v>
      </c>
      <c r="E73" s="69" t="s">
        <v>191</v>
      </c>
      <c r="F73" s="51"/>
      <c r="G73" s="282"/>
      <c r="H73" s="282"/>
      <c r="I73" s="282"/>
      <c r="J73" s="282"/>
      <c r="K73" s="282"/>
      <c r="L73" s="282"/>
      <c r="M73" s="282"/>
      <c r="N73" s="282"/>
      <c r="O73" s="282"/>
      <c r="P73" s="282"/>
      <c r="Q73" s="282"/>
      <c r="R73" s="282"/>
      <c r="S73" s="282"/>
      <c r="T73" s="282"/>
      <c r="U73" s="80"/>
      <c r="V73" s="76"/>
    </row>
    <row r="74" spans="1:22" x14ac:dyDescent="0.2">
      <c r="A74" s="772"/>
      <c r="B74" s="760"/>
      <c r="C74" s="758" t="s">
        <v>192</v>
      </c>
      <c r="D74" s="270" t="s">
        <v>108</v>
      </c>
      <c r="E74" s="69" t="s">
        <v>193</v>
      </c>
      <c r="F74" s="51"/>
      <c r="G74" s="282"/>
      <c r="H74" s="282"/>
      <c r="I74" s="282"/>
      <c r="J74" s="282"/>
      <c r="K74" s="282"/>
      <c r="L74" s="282"/>
      <c r="M74" s="282"/>
      <c r="N74" s="282"/>
      <c r="O74" s="282"/>
      <c r="P74" s="282"/>
      <c r="Q74" s="282"/>
      <c r="R74" s="282"/>
      <c r="S74" s="282"/>
      <c r="T74" s="282"/>
      <c r="U74" s="38"/>
      <c r="V74" s="44"/>
    </row>
    <row r="75" spans="1:22" x14ac:dyDescent="0.2">
      <c r="A75" s="772"/>
      <c r="B75" s="763"/>
      <c r="C75" s="758"/>
      <c r="D75" s="270" t="s">
        <v>112</v>
      </c>
      <c r="E75" s="69" t="s">
        <v>194</v>
      </c>
      <c r="F75" s="51"/>
      <c r="G75" s="282"/>
      <c r="H75" s="282"/>
      <c r="I75" s="282"/>
      <c r="J75" s="282"/>
      <c r="K75" s="282"/>
      <c r="L75" s="282"/>
      <c r="M75" s="282"/>
      <c r="N75" s="282"/>
      <c r="O75" s="282"/>
      <c r="P75" s="282"/>
      <c r="Q75" s="282"/>
      <c r="R75" s="282"/>
      <c r="S75" s="282"/>
      <c r="T75" s="282"/>
      <c r="U75" s="38"/>
      <c r="V75" s="44"/>
    </row>
    <row r="76" spans="1:22" x14ac:dyDescent="0.2">
      <c r="A76" s="139"/>
      <c r="B76" s="139"/>
      <c r="C76" s="260"/>
      <c r="D76" s="140"/>
      <c r="E76" s="139"/>
      <c r="F76" s="139"/>
      <c r="G76" s="139"/>
      <c r="H76" s="139"/>
      <c r="I76" s="139"/>
      <c r="J76" s="139"/>
      <c r="K76" s="139"/>
      <c r="L76" s="139"/>
      <c r="M76" s="139"/>
      <c r="N76" s="139"/>
      <c r="O76" s="139"/>
      <c r="P76" s="139"/>
      <c r="Q76" s="139"/>
      <c r="R76" s="139"/>
      <c r="S76" s="139"/>
      <c r="T76" s="139"/>
      <c r="U76" s="139"/>
    </row>
    <row r="77" spans="1:22" x14ac:dyDescent="0.2">
      <c r="A77" s="139"/>
      <c r="B77" s="139"/>
      <c r="C77" s="260"/>
      <c r="D77" s="140"/>
      <c r="E77" s="139"/>
      <c r="F77" s="139"/>
      <c r="G77" s="139"/>
      <c r="H77" s="139"/>
      <c r="I77" s="139"/>
      <c r="J77" s="139"/>
      <c r="K77" s="139"/>
      <c r="L77" s="139"/>
      <c r="M77" s="139"/>
      <c r="N77" s="139"/>
      <c r="O77" s="139"/>
      <c r="P77" s="139"/>
      <c r="Q77" s="139"/>
      <c r="R77" s="139"/>
      <c r="S77" s="139"/>
      <c r="T77" s="139"/>
      <c r="U77" s="139"/>
    </row>
    <row r="78" spans="1:22" x14ac:dyDescent="0.2">
      <c r="A78" s="139"/>
      <c r="B78" s="139"/>
      <c r="C78" s="260"/>
      <c r="D78" s="140"/>
      <c r="E78" s="139"/>
      <c r="F78" s="139"/>
      <c r="G78" s="139"/>
      <c r="H78" s="139"/>
      <c r="I78" s="139"/>
      <c r="J78" s="139"/>
      <c r="K78" s="139"/>
      <c r="L78" s="139"/>
      <c r="M78" s="139"/>
      <c r="N78" s="139"/>
      <c r="O78" s="139"/>
      <c r="P78" s="139"/>
      <c r="Q78" s="139"/>
      <c r="R78" s="139"/>
      <c r="S78" s="139"/>
      <c r="T78" s="139"/>
      <c r="U78" s="139"/>
    </row>
    <row r="79" spans="1:22" x14ac:dyDescent="0.2">
      <c r="A79" s="139"/>
      <c r="B79" s="139"/>
      <c r="C79" s="260"/>
      <c r="D79" s="140"/>
      <c r="E79" s="139"/>
      <c r="F79" s="139"/>
      <c r="G79" s="139"/>
      <c r="H79" s="139"/>
      <c r="I79" s="139"/>
      <c r="J79" s="139"/>
      <c r="K79" s="139"/>
      <c r="L79" s="139"/>
      <c r="M79" s="139"/>
      <c r="N79" s="139"/>
      <c r="O79" s="139"/>
      <c r="P79" s="139"/>
      <c r="Q79" s="139"/>
      <c r="R79" s="139"/>
      <c r="S79" s="139"/>
      <c r="T79" s="139"/>
      <c r="U79" s="139"/>
    </row>
    <row r="80" spans="1:22" x14ac:dyDescent="0.2">
      <c r="A80" s="110"/>
      <c r="B80" s="98"/>
      <c r="C80" s="265"/>
      <c r="D80" s="145"/>
      <c r="E80" s="100"/>
      <c r="F80" s="100"/>
      <c r="G80" s="38"/>
      <c r="H80" s="38"/>
      <c r="I80" s="38"/>
      <c r="J80" s="38"/>
      <c r="K80" s="38"/>
      <c r="L80" s="38"/>
      <c r="M80" s="38"/>
      <c r="N80" s="38"/>
      <c r="O80" s="38"/>
      <c r="P80" s="38"/>
      <c r="Q80" s="38"/>
      <c r="R80" s="38"/>
      <c r="S80" s="38"/>
      <c r="T80" s="38"/>
      <c r="U80" s="139"/>
    </row>
    <row r="81" spans="1:22" ht="18" x14ac:dyDescent="0.2">
      <c r="A81" s="37" t="s">
        <v>206</v>
      </c>
      <c r="B81" s="98"/>
      <c r="C81" s="272"/>
      <c r="D81" s="152"/>
      <c r="E81" s="100"/>
      <c r="F81" s="100"/>
      <c r="G81" s="38"/>
      <c r="H81" s="38"/>
      <c r="I81" s="38"/>
      <c r="J81" s="38"/>
      <c r="K81" s="38"/>
      <c r="L81" s="38"/>
      <c r="M81" s="38"/>
      <c r="N81" s="38"/>
      <c r="O81" s="38"/>
      <c r="P81" s="38"/>
      <c r="Q81" s="38"/>
      <c r="R81" s="38"/>
      <c r="S81" s="38"/>
      <c r="T81" s="38"/>
      <c r="U81" s="139"/>
    </row>
    <row r="82" spans="1:22" x14ac:dyDescent="0.2">
      <c r="A82" s="157"/>
      <c r="B82" s="162"/>
      <c r="C82" s="273"/>
      <c r="D82" s="153"/>
      <c r="E82" s="163"/>
      <c r="F82" s="100"/>
      <c r="G82" s="38"/>
      <c r="H82" s="38"/>
      <c r="I82" s="38"/>
      <c r="J82" s="38"/>
      <c r="K82" s="38"/>
      <c r="L82" s="38"/>
      <c r="M82" s="38"/>
      <c r="N82" s="38"/>
      <c r="O82" s="38"/>
      <c r="P82" s="38"/>
      <c r="Q82" s="38"/>
      <c r="R82" s="38"/>
      <c r="S82" s="38"/>
      <c r="T82" s="38"/>
      <c r="U82" s="139"/>
    </row>
    <row r="83" spans="1:22" ht="1.5" customHeight="1" x14ac:dyDescent="0.2">
      <c r="A83" s="58"/>
      <c r="B83" s="51"/>
      <c r="C83" s="40"/>
      <c r="D83" s="155"/>
      <c r="E83" s="60">
        <v>1</v>
      </c>
      <c r="F83" s="60">
        <v>2</v>
      </c>
      <c r="G83" s="60">
        <v>3</v>
      </c>
      <c r="H83" s="60">
        <v>4</v>
      </c>
      <c r="I83" s="60">
        <v>5</v>
      </c>
      <c r="J83" s="60">
        <v>6</v>
      </c>
      <c r="K83" s="60">
        <v>7</v>
      </c>
      <c r="L83" s="60">
        <v>8</v>
      </c>
      <c r="M83" s="60">
        <v>9</v>
      </c>
      <c r="N83" s="60">
        <v>10</v>
      </c>
      <c r="O83" s="60">
        <v>11</v>
      </c>
      <c r="P83" s="60">
        <v>12</v>
      </c>
      <c r="Q83" s="60">
        <v>13</v>
      </c>
      <c r="R83" s="60">
        <v>14</v>
      </c>
      <c r="S83" s="60">
        <v>15</v>
      </c>
      <c r="T83" s="60">
        <v>16</v>
      </c>
      <c r="U83" s="38"/>
      <c r="V83" s="44"/>
    </row>
    <row r="84" spans="1:22" x14ac:dyDescent="0.2">
      <c r="A84" s="157"/>
      <c r="B84" s="164"/>
      <c r="C84" s="263"/>
      <c r="D84" s="165"/>
      <c r="E84" s="163"/>
      <c r="F84" s="100"/>
      <c r="G84" s="38"/>
      <c r="H84" s="38"/>
      <c r="I84" s="38"/>
      <c r="J84" s="38"/>
      <c r="K84" s="38"/>
      <c r="L84" s="38"/>
      <c r="M84" s="38"/>
      <c r="N84" s="38"/>
      <c r="O84" s="38"/>
      <c r="P84" s="166"/>
      <c r="Q84" s="38"/>
      <c r="R84" s="38"/>
      <c r="S84" s="38"/>
      <c r="T84" s="38"/>
      <c r="U84" s="139"/>
    </row>
    <row r="85" spans="1:22" s="173" customFormat="1" ht="49.15" customHeight="1" x14ac:dyDescent="0.2">
      <c r="A85" s="167"/>
      <c r="B85" s="168"/>
      <c r="C85" s="267"/>
      <c r="D85" s="169"/>
      <c r="E85" s="170"/>
      <c r="F85" s="171"/>
      <c r="G85" s="795" t="s">
        <v>26</v>
      </c>
      <c r="H85" s="796"/>
      <c r="I85" s="136" t="s">
        <v>51</v>
      </c>
      <c r="J85" s="795" t="s">
        <v>27</v>
      </c>
      <c r="K85" s="796"/>
      <c r="L85" s="795" t="s">
        <v>28</v>
      </c>
      <c r="M85" s="796"/>
      <c r="N85" s="795" t="s">
        <v>29</v>
      </c>
      <c r="O85" s="796"/>
      <c r="P85" s="136" t="s">
        <v>30</v>
      </c>
      <c r="Q85" s="134" t="s">
        <v>31</v>
      </c>
      <c r="R85" s="781" t="s">
        <v>764</v>
      </c>
      <c r="S85" s="782"/>
      <c r="T85" s="794" t="s">
        <v>32</v>
      </c>
      <c r="U85" s="172"/>
    </row>
    <row r="86" spans="1:22" s="173" customFormat="1" ht="45" x14ac:dyDescent="0.25">
      <c r="A86" s="167"/>
      <c r="B86" s="168"/>
      <c r="C86" s="268"/>
      <c r="D86" s="175"/>
      <c r="E86" s="174"/>
      <c r="F86" s="171"/>
      <c r="G86" s="136" t="s">
        <v>33</v>
      </c>
      <c r="H86" s="136" t="s">
        <v>34</v>
      </c>
      <c r="I86" s="136" t="s">
        <v>35</v>
      </c>
      <c r="J86" s="136" t="s">
        <v>48</v>
      </c>
      <c r="K86" s="136" t="s">
        <v>36</v>
      </c>
      <c r="L86" s="136" t="s">
        <v>48</v>
      </c>
      <c r="M86" s="136" t="s">
        <v>36</v>
      </c>
      <c r="N86" s="136" t="s">
        <v>48</v>
      </c>
      <c r="O86" s="136" t="s">
        <v>36</v>
      </c>
      <c r="P86" s="136" t="s">
        <v>35</v>
      </c>
      <c r="Q86" s="136" t="s">
        <v>35</v>
      </c>
      <c r="R86" s="135" t="s">
        <v>352</v>
      </c>
      <c r="S86" s="135" t="s">
        <v>353</v>
      </c>
      <c r="T86" s="791"/>
      <c r="U86" s="172"/>
    </row>
    <row r="87" spans="1:22" x14ac:dyDescent="0.2">
      <c r="A87" s="757"/>
      <c r="B87" s="758" t="s">
        <v>741</v>
      </c>
      <c r="C87" s="759" t="s">
        <v>739</v>
      </c>
      <c r="D87" s="176" t="s">
        <v>207</v>
      </c>
      <c r="E87" s="82" t="s">
        <v>208</v>
      </c>
      <c r="F87" s="121"/>
      <c r="G87" s="282"/>
      <c r="H87" s="282"/>
      <c r="I87" s="282"/>
      <c r="J87" s="282"/>
      <c r="K87" s="282"/>
      <c r="L87" s="282"/>
      <c r="M87" s="282"/>
      <c r="N87" s="282"/>
      <c r="O87" s="282"/>
      <c r="P87" s="282"/>
      <c r="Q87" s="282"/>
      <c r="R87" s="282"/>
      <c r="S87" s="282"/>
      <c r="T87" s="282"/>
      <c r="U87" s="139"/>
    </row>
    <row r="88" spans="1:22" x14ac:dyDescent="0.2">
      <c r="A88" s="757"/>
      <c r="B88" s="758"/>
      <c r="C88" s="760"/>
      <c r="D88" s="176" t="s">
        <v>210</v>
      </c>
      <c r="E88" s="82" t="s">
        <v>211</v>
      </c>
      <c r="F88" s="121"/>
      <c r="G88" s="282"/>
      <c r="H88" s="282"/>
      <c r="I88" s="282"/>
      <c r="J88" s="282"/>
      <c r="K88" s="282"/>
      <c r="L88" s="282"/>
      <c r="M88" s="282"/>
      <c r="N88" s="282"/>
      <c r="O88" s="282"/>
      <c r="P88" s="282"/>
      <c r="Q88" s="282"/>
      <c r="R88" s="282"/>
      <c r="S88" s="282"/>
      <c r="T88" s="282"/>
      <c r="U88" s="139"/>
    </row>
    <row r="89" spans="1:22" x14ac:dyDescent="0.2">
      <c r="A89" s="757"/>
      <c r="B89" s="758"/>
      <c r="C89" s="760"/>
      <c r="D89" s="125" t="s">
        <v>365</v>
      </c>
      <c r="E89" s="126" t="s">
        <v>366</v>
      </c>
      <c r="F89" s="121"/>
      <c r="G89" s="282"/>
      <c r="H89" s="282"/>
      <c r="I89" s="282"/>
      <c r="J89" s="282"/>
      <c r="K89" s="282"/>
      <c r="L89" s="282"/>
      <c r="M89" s="282"/>
      <c r="N89" s="282"/>
      <c r="O89" s="282"/>
      <c r="P89" s="282"/>
      <c r="Q89" s="282"/>
      <c r="R89" s="282"/>
      <c r="S89" s="282"/>
      <c r="T89" s="282"/>
      <c r="U89" s="139"/>
    </row>
    <row r="90" spans="1:22" x14ac:dyDescent="0.2">
      <c r="A90" s="757"/>
      <c r="B90" s="758"/>
      <c r="C90" s="760"/>
      <c r="D90" s="125" t="s">
        <v>367</v>
      </c>
      <c r="E90" s="126" t="s">
        <v>368</v>
      </c>
      <c r="F90" s="121"/>
      <c r="G90" s="282"/>
      <c r="H90" s="282"/>
      <c r="I90" s="282"/>
      <c r="J90" s="282"/>
      <c r="K90" s="282"/>
      <c r="L90" s="282"/>
      <c r="M90" s="282"/>
      <c r="N90" s="282"/>
      <c r="O90" s="282"/>
      <c r="P90" s="282"/>
      <c r="Q90" s="282"/>
      <c r="R90" s="282"/>
      <c r="S90" s="282"/>
      <c r="T90" s="282"/>
      <c r="U90" s="139"/>
    </row>
    <row r="91" spans="1:22" x14ac:dyDescent="0.2">
      <c r="A91" s="757"/>
      <c r="B91" s="758"/>
      <c r="C91" s="760"/>
      <c r="D91" s="125" t="s">
        <v>369</v>
      </c>
      <c r="E91" s="126" t="s">
        <v>370</v>
      </c>
      <c r="F91" s="121"/>
      <c r="G91" s="282"/>
      <c r="H91" s="282"/>
      <c r="I91" s="282"/>
      <c r="J91" s="282"/>
      <c r="K91" s="282"/>
      <c r="L91" s="282"/>
      <c r="M91" s="282"/>
      <c r="N91" s="282"/>
      <c r="O91" s="282"/>
      <c r="P91" s="282"/>
      <c r="Q91" s="282"/>
      <c r="R91" s="282"/>
      <c r="S91" s="282"/>
      <c r="T91" s="282"/>
      <c r="U91" s="139"/>
    </row>
    <row r="92" spans="1:22" x14ac:dyDescent="0.2">
      <c r="A92" s="757"/>
      <c r="B92" s="758"/>
      <c r="C92" s="760"/>
      <c r="D92" s="176" t="s">
        <v>682</v>
      </c>
      <c r="E92" s="82" t="s">
        <v>220</v>
      </c>
      <c r="F92" s="121"/>
      <c r="G92" s="282"/>
      <c r="H92" s="282"/>
      <c r="I92" s="282"/>
      <c r="J92" s="282"/>
      <c r="K92" s="282"/>
      <c r="L92" s="282"/>
      <c r="M92" s="282"/>
      <c r="N92" s="282"/>
      <c r="O92" s="282"/>
      <c r="P92" s="282"/>
      <c r="Q92" s="282"/>
      <c r="R92" s="282"/>
      <c r="S92" s="282"/>
      <c r="T92" s="282"/>
      <c r="U92" s="139"/>
    </row>
    <row r="93" spans="1:22" x14ac:dyDescent="0.2">
      <c r="A93" s="757"/>
      <c r="B93" s="758"/>
      <c r="C93" s="764" t="s">
        <v>224</v>
      </c>
      <c r="D93" s="762"/>
      <c r="E93" s="82" t="s">
        <v>225</v>
      </c>
      <c r="F93" s="121"/>
      <c r="G93" s="282"/>
      <c r="H93" s="282"/>
      <c r="I93" s="282"/>
      <c r="J93" s="282"/>
      <c r="K93" s="282"/>
      <c r="L93" s="282"/>
      <c r="M93" s="282"/>
      <c r="N93" s="282"/>
      <c r="O93" s="282"/>
      <c r="P93" s="282"/>
      <c r="Q93" s="282"/>
      <c r="R93" s="282"/>
      <c r="S93" s="282"/>
      <c r="T93" s="282"/>
      <c r="U93" s="139"/>
    </row>
    <row r="94" spans="1:22" x14ac:dyDescent="0.2">
      <c r="A94" s="757"/>
      <c r="B94" s="758"/>
      <c r="C94" s="793" t="s">
        <v>740</v>
      </c>
      <c r="D94" s="125" t="s">
        <v>227</v>
      </c>
      <c r="E94" s="82" t="s">
        <v>228</v>
      </c>
      <c r="F94" s="121"/>
      <c r="G94" s="282"/>
      <c r="H94" s="282"/>
      <c r="I94" s="282"/>
      <c r="J94" s="282"/>
      <c r="K94" s="282"/>
      <c r="L94" s="282"/>
      <c r="M94" s="282"/>
      <c r="N94" s="282"/>
      <c r="O94" s="282"/>
      <c r="P94" s="282"/>
      <c r="Q94" s="282"/>
      <c r="R94" s="282"/>
      <c r="S94" s="282"/>
      <c r="T94" s="282"/>
      <c r="U94" s="139"/>
    </row>
    <row r="95" spans="1:22" x14ac:dyDescent="0.2">
      <c r="A95" s="757"/>
      <c r="B95" s="758"/>
      <c r="C95" s="760"/>
      <c r="D95" s="125" t="s">
        <v>229</v>
      </c>
      <c r="E95" s="82" t="s">
        <v>230</v>
      </c>
      <c r="F95" s="121"/>
      <c r="G95" s="282"/>
      <c r="H95" s="282"/>
      <c r="I95" s="282"/>
      <c r="J95" s="282"/>
      <c r="K95" s="282"/>
      <c r="L95" s="282"/>
      <c r="M95" s="282"/>
      <c r="N95" s="282"/>
      <c r="O95" s="282"/>
      <c r="P95" s="282"/>
      <c r="Q95" s="282"/>
      <c r="R95" s="282"/>
      <c r="S95" s="282"/>
      <c r="T95" s="282"/>
      <c r="U95" s="139"/>
    </row>
    <row r="96" spans="1:22" x14ac:dyDescent="0.2">
      <c r="A96" s="757"/>
      <c r="B96" s="758"/>
      <c r="C96" s="763"/>
      <c r="D96" s="69" t="s">
        <v>757</v>
      </c>
      <c r="E96" s="82" t="s">
        <v>346</v>
      </c>
      <c r="F96" s="121"/>
      <c r="G96" s="282"/>
      <c r="H96" s="282"/>
      <c r="I96" s="282"/>
      <c r="J96" s="282"/>
      <c r="K96" s="282"/>
      <c r="L96" s="282"/>
      <c r="M96" s="282"/>
      <c r="N96" s="282"/>
      <c r="O96" s="282"/>
      <c r="P96" s="282"/>
      <c r="Q96" s="282"/>
      <c r="R96" s="282"/>
      <c r="S96" s="282"/>
      <c r="T96" s="282"/>
      <c r="U96" s="139"/>
    </row>
    <row r="97" spans="1:21" x14ac:dyDescent="0.2">
      <c r="A97" s="757"/>
      <c r="B97" s="758" t="s">
        <v>744</v>
      </c>
      <c r="C97" s="759" t="s">
        <v>739</v>
      </c>
      <c r="D97" s="70" t="s">
        <v>207</v>
      </c>
      <c r="E97" s="82" t="s">
        <v>232</v>
      </c>
      <c r="F97" s="121"/>
      <c r="G97" s="282"/>
      <c r="H97" s="282"/>
      <c r="I97" s="282"/>
      <c r="J97" s="282"/>
      <c r="K97" s="282"/>
      <c r="L97" s="282"/>
      <c r="M97" s="282"/>
      <c r="N97" s="282"/>
      <c r="O97" s="282"/>
      <c r="P97" s="282"/>
      <c r="Q97" s="282"/>
      <c r="R97" s="282"/>
      <c r="S97" s="282"/>
      <c r="T97" s="282"/>
      <c r="U97" s="139"/>
    </row>
    <row r="98" spans="1:21" x14ac:dyDescent="0.2">
      <c r="A98" s="757"/>
      <c r="B98" s="758"/>
      <c r="C98" s="760"/>
      <c r="D98" s="70" t="s">
        <v>210</v>
      </c>
      <c r="E98" s="82" t="s">
        <v>233</v>
      </c>
      <c r="F98" s="121"/>
      <c r="G98" s="282"/>
      <c r="H98" s="282"/>
      <c r="I98" s="282"/>
      <c r="J98" s="282"/>
      <c r="K98" s="282"/>
      <c r="L98" s="282"/>
      <c r="M98" s="282"/>
      <c r="N98" s="282"/>
      <c r="O98" s="282"/>
      <c r="P98" s="282"/>
      <c r="Q98" s="282"/>
      <c r="R98" s="282"/>
      <c r="S98" s="282"/>
      <c r="T98" s="282"/>
      <c r="U98" s="139"/>
    </row>
    <row r="99" spans="1:21" x14ac:dyDescent="0.2">
      <c r="A99" s="757"/>
      <c r="B99" s="758"/>
      <c r="C99" s="760"/>
      <c r="D99" s="73" t="s">
        <v>371</v>
      </c>
      <c r="E99" s="126" t="s">
        <v>372</v>
      </c>
      <c r="F99" s="121"/>
      <c r="G99" s="282"/>
      <c r="H99" s="282"/>
      <c r="I99" s="282"/>
      <c r="J99" s="282"/>
      <c r="K99" s="282"/>
      <c r="L99" s="282"/>
      <c r="M99" s="282"/>
      <c r="N99" s="282"/>
      <c r="O99" s="282"/>
      <c r="P99" s="282"/>
      <c r="Q99" s="282"/>
      <c r="R99" s="282"/>
      <c r="S99" s="282"/>
      <c r="T99" s="282"/>
      <c r="U99" s="139"/>
    </row>
    <row r="100" spans="1:21" x14ac:dyDescent="0.2">
      <c r="A100" s="757"/>
      <c r="B100" s="758"/>
      <c r="C100" s="760"/>
      <c r="D100" s="73" t="s">
        <v>373</v>
      </c>
      <c r="E100" s="126" t="s">
        <v>374</v>
      </c>
      <c r="F100" s="121"/>
      <c r="G100" s="282"/>
      <c r="H100" s="282"/>
      <c r="I100" s="282"/>
      <c r="J100" s="282"/>
      <c r="K100" s="282"/>
      <c r="L100" s="282"/>
      <c r="M100" s="282"/>
      <c r="N100" s="282"/>
      <c r="O100" s="282"/>
      <c r="P100" s="282"/>
      <c r="Q100" s="282"/>
      <c r="R100" s="282"/>
      <c r="S100" s="282"/>
      <c r="T100" s="282"/>
      <c r="U100" s="139"/>
    </row>
    <row r="101" spans="1:21" x14ac:dyDescent="0.2">
      <c r="A101" s="757"/>
      <c r="B101" s="758"/>
      <c r="C101" s="760"/>
      <c r="D101" s="73" t="s">
        <v>743</v>
      </c>
      <c r="E101" s="126" t="s">
        <v>375</v>
      </c>
      <c r="F101" s="121"/>
      <c r="G101" s="282"/>
      <c r="H101" s="282"/>
      <c r="I101" s="282"/>
      <c r="J101" s="282"/>
      <c r="K101" s="282"/>
      <c r="L101" s="282"/>
      <c r="M101" s="282"/>
      <c r="N101" s="282"/>
      <c r="O101" s="282"/>
      <c r="P101" s="282"/>
      <c r="Q101" s="282"/>
      <c r="R101" s="282"/>
      <c r="S101" s="282"/>
      <c r="T101" s="282"/>
      <c r="U101" s="139"/>
    </row>
    <row r="102" spans="1:21" x14ac:dyDescent="0.2">
      <c r="A102" s="757"/>
      <c r="B102" s="758"/>
      <c r="C102" s="760"/>
      <c r="D102" s="70" t="s">
        <v>218</v>
      </c>
      <c r="E102" s="82" t="s">
        <v>234</v>
      </c>
      <c r="F102" s="121"/>
      <c r="G102" s="282"/>
      <c r="H102" s="282"/>
      <c r="I102" s="282"/>
      <c r="J102" s="282"/>
      <c r="K102" s="282"/>
      <c r="L102" s="282"/>
      <c r="M102" s="282"/>
      <c r="N102" s="282"/>
      <c r="O102" s="282"/>
      <c r="P102" s="282"/>
      <c r="Q102" s="282"/>
      <c r="R102" s="282"/>
      <c r="S102" s="282"/>
      <c r="T102" s="282"/>
      <c r="U102" s="139"/>
    </row>
    <row r="103" spans="1:21" x14ac:dyDescent="0.2">
      <c r="A103" s="757"/>
      <c r="B103" s="758"/>
      <c r="C103" s="761" t="s">
        <v>224</v>
      </c>
      <c r="D103" s="762"/>
      <c r="E103" s="82" t="s">
        <v>235</v>
      </c>
      <c r="F103" s="121"/>
      <c r="G103" s="282"/>
      <c r="H103" s="282"/>
      <c r="I103" s="282"/>
      <c r="J103" s="282"/>
      <c r="K103" s="282"/>
      <c r="L103" s="282"/>
      <c r="M103" s="282"/>
      <c r="N103" s="282"/>
      <c r="O103" s="282"/>
      <c r="P103" s="282"/>
      <c r="Q103" s="282"/>
      <c r="R103" s="282"/>
      <c r="S103" s="282"/>
      <c r="T103" s="282"/>
      <c r="U103" s="139"/>
    </row>
    <row r="104" spans="1:21" x14ac:dyDescent="0.2">
      <c r="A104" s="757"/>
      <c r="B104" s="758"/>
      <c r="C104" s="759" t="s">
        <v>236</v>
      </c>
      <c r="D104" s="73" t="s">
        <v>237</v>
      </c>
      <c r="E104" s="82" t="s">
        <v>238</v>
      </c>
      <c r="F104" s="121"/>
      <c r="G104" s="282"/>
      <c r="H104" s="282"/>
      <c r="I104" s="282"/>
      <c r="J104" s="282"/>
      <c r="K104" s="282"/>
      <c r="L104" s="282"/>
      <c r="M104" s="282"/>
      <c r="N104" s="282"/>
      <c r="O104" s="282"/>
      <c r="P104" s="282"/>
      <c r="Q104" s="282"/>
      <c r="R104" s="282"/>
      <c r="S104" s="282"/>
      <c r="T104" s="282"/>
      <c r="U104" s="139"/>
    </row>
    <row r="105" spans="1:21" x14ac:dyDescent="0.2">
      <c r="A105" s="757"/>
      <c r="B105" s="758"/>
      <c r="C105" s="760"/>
      <c r="D105" s="73" t="s">
        <v>239</v>
      </c>
      <c r="E105" s="82" t="s">
        <v>240</v>
      </c>
      <c r="F105" s="121"/>
      <c r="G105" s="282"/>
      <c r="H105" s="282"/>
      <c r="I105" s="282"/>
      <c r="J105" s="282"/>
      <c r="K105" s="282"/>
      <c r="L105" s="282"/>
      <c r="M105" s="282"/>
      <c r="N105" s="282"/>
      <c r="O105" s="282"/>
      <c r="P105" s="282"/>
      <c r="Q105" s="282"/>
      <c r="R105" s="282"/>
      <c r="S105" s="282"/>
      <c r="T105" s="282"/>
      <c r="U105" s="139"/>
    </row>
    <row r="106" spans="1:21" x14ac:dyDescent="0.2">
      <c r="A106" s="757"/>
      <c r="B106" s="758"/>
      <c r="C106" s="763"/>
      <c r="D106" s="70" t="s">
        <v>758</v>
      </c>
      <c r="E106" s="82" t="s">
        <v>241</v>
      </c>
      <c r="F106" s="121"/>
      <c r="G106" s="282"/>
      <c r="H106" s="282"/>
      <c r="I106" s="282"/>
      <c r="J106" s="282"/>
      <c r="K106" s="282"/>
      <c r="L106" s="282"/>
      <c r="M106" s="282"/>
      <c r="N106" s="282"/>
      <c r="O106" s="282"/>
      <c r="P106" s="282"/>
      <c r="Q106" s="282"/>
      <c r="R106" s="282"/>
      <c r="S106" s="282"/>
      <c r="T106" s="282"/>
      <c r="U106" s="139"/>
    </row>
    <row r="107" spans="1:21" x14ac:dyDescent="0.2">
      <c r="A107" s="757"/>
      <c r="B107" s="758" t="s">
        <v>745</v>
      </c>
      <c r="C107" s="759" t="s">
        <v>739</v>
      </c>
      <c r="D107" s="176" t="s">
        <v>207</v>
      </c>
      <c r="E107" s="82" t="s">
        <v>242</v>
      </c>
      <c r="F107" s="121"/>
      <c r="G107" s="282"/>
      <c r="H107" s="282"/>
      <c r="I107" s="282"/>
      <c r="J107" s="282"/>
      <c r="K107" s="282"/>
      <c r="L107" s="282"/>
      <c r="M107" s="282"/>
      <c r="N107" s="282"/>
      <c r="O107" s="282"/>
      <c r="P107" s="282"/>
      <c r="Q107" s="282"/>
      <c r="R107" s="282"/>
      <c r="S107" s="282"/>
      <c r="T107" s="282"/>
      <c r="U107" s="139"/>
    </row>
    <row r="108" spans="1:21" x14ac:dyDescent="0.2">
      <c r="A108" s="757"/>
      <c r="B108" s="758"/>
      <c r="C108" s="760"/>
      <c r="D108" s="176" t="s">
        <v>210</v>
      </c>
      <c r="E108" s="82" t="s">
        <v>243</v>
      </c>
      <c r="F108" s="121"/>
      <c r="G108" s="282"/>
      <c r="H108" s="282"/>
      <c r="I108" s="282"/>
      <c r="J108" s="282"/>
      <c r="K108" s="282"/>
      <c r="L108" s="282"/>
      <c r="M108" s="282"/>
      <c r="N108" s="282"/>
      <c r="O108" s="282"/>
      <c r="P108" s="282"/>
      <c r="Q108" s="282"/>
      <c r="R108" s="282"/>
      <c r="S108" s="282"/>
      <c r="T108" s="282"/>
      <c r="U108" s="139"/>
    </row>
    <row r="109" spans="1:21" x14ac:dyDescent="0.2">
      <c r="A109" s="757"/>
      <c r="B109" s="758"/>
      <c r="C109" s="760"/>
      <c r="D109" s="176" t="s">
        <v>219</v>
      </c>
      <c r="E109" s="82" t="s">
        <v>244</v>
      </c>
      <c r="F109" s="121"/>
      <c r="G109" s="282"/>
      <c r="H109" s="282"/>
      <c r="I109" s="282"/>
      <c r="J109" s="282"/>
      <c r="K109" s="282"/>
      <c r="L109" s="282"/>
      <c r="M109" s="282"/>
      <c r="N109" s="282"/>
      <c r="O109" s="282"/>
      <c r="P109" s="282"/>
      <c r="Q109" s="282"/>
      <c r="R109" s="282"/>
      <c r="S109" s="282"/>
      <c r="T109" s="282"/>
      <c r="U109" s="139"/>
    </row>
    <row r="110" spans="1:21" x14ac:dyDescent="0.2">
      <c r="A110" s="757"/>
      <c r="B110" s="758"/>
      <c r="C110" s="764" t="s">
        <v>224</v>
      </c>
      <c r="D110" s="762"/>
      <c r="E110" s="82" t="s">
        <v>245</v>
      </c>
      <c r="F110" s="121"/>
      <c r="G110" s="282"/>
      <c r="H110" s="282"/>
      <c r="I110" s="282"/>
      <c r="J110" s="282"/>
      <c r="K110" s="282"/>
      <c r="L110" s="282"/>
      <c r="M110" s="282"/>
      <c r="N110" s="282"/>
      <c r="O110" s="282"/>
      <c r="P110" s="282"/>
      <c r="Q110" s="282"/>
      <c r="R110" s="282"/>
      <c r="S110" s="282"/>
      <c r="T110" s="282"/>
      <c r="U110" s="139"/>
    </row>
    <row r="111" spans="1:21" x14ac:dyDescent="0.2">
      <c r="A111" s="757"/>
      <c r="B111" s="758"/>
      <c r="C111" s="759" t="s">
        <v>246</v>
      </c>
      <c r="D111" s="125" t="s">
        <v>247</v>
      </c>
      <c r="E111" s="82" t="s">
        <v>248</v>
      </c>
      <c r="F111" s="121"/>
      <c r="G111" s="282"/>
      <c r="H111" s="282"/>
      <c r="I111" s="282"/>
      <c r="J111" s="282"/>
      <c r="K111" s="282"/>
      <c r="L111" s="282"/>
      <c r="M111" s="282"/>
      <c r="N111" s="282"/>
      <c r="O111" s="282"/>
      <c r="P111" s="282"/>
      <c r="Q111" s="282"/>
      <c r="R111" s="282"/>
      <c r="S111" s="282"/>
      <c r="T111" s="282"/>
      <c r="U111" s="139"/>
    </row>
    <row r="112" spans="1:21" x14ac:dyDescent="0.2">
      <c r="A112" s="757"/>
      <c r="B112" s="758"/>
      <c r="C112" s="760"/>
      <c r="D112" s="125" t="s">
        <v>249</v>
      </c>
      <c r="E112" s="82" t="s">
        <v>250</v>
      </c>
      <c r="F112" s="121"/>
      <c r="G112" s="282"/>
      <c r="H112" s="282"/>
      <c r="I112" s="282"/>
      <c r="J112" s="282"/>
      <c r="K112" s="282"/>
      <c r="L112" s="282"/>
      <c r="M112" s="282"/>
      <c r="N112" s="282"/>
      <c r="O112" s="282"/>
      <c r="P112" s="282"/>
      <c r="Q112" s="282"/>
      <c r="R112" s="282"/>
      <c r="S112" s="282"/>
      <c r="T112" s="282"/>
      <c r="U112" s="139"/>
    </row>
    <row r="113" spans="1:21" x14ac:dyDescent="0.2">
      <c r="A113" s="757"/>
      <c r="B113" s="758"/>
      <c r="C113" s="763"/>
      <c r="D113" s="176" t="s">
        <v>759</v>
      </c>
      <c r="E113" s="82" t="s">
        <v>251</v>
      </c>
      <c r="F113" s="121"/>
      <c r="G113" s="282"/>
      <c r="H113" s="282"/>
      <c r="I113" s="282"/>
      <c r="J113" s="282"/>
      <c r="K113" s="282"/>
      <c r="L113" s="282"/>
      <c r="M113" s="282"/>
      <c r="N113" s="282"/>
      <c r="O113" s="282"/>
      <c r="P113" s="282"/>
      <c r="Q113" s="282"/>
      <c r="R113" s="282"/>
      <c r="S113" s="282"/>
      <c r="T113" s="282"/>
      <c r="U113" s="139"/>
    </row>
    <row r="114" spans="1:21" x14ac:dyDescent="0.2">
      <c r="A114" s="139"/>
      <c r="B114" s="139"/>
      <c r="C114" s="260"/>
      <c r="D114" s="140"/>
      <c r="E114" s="139"/>
      <c r="F114" s="139"/>
      <c r="G114" s="139"/>
      <c r="H114" s="139"/>
      <c r="I114" s="139"/>
      <c r="J114" s="139"/>
      <c r="K114" s="139"/>
      <c r="L114" s="139"/>
      <c r="M114" s="139"/>
      <c r="N114" s="139"/>
      <c r="O114" s="139"/>
      <c r="P114" s="139"/>
      <c r="Q114" s="139"/>
      <c r="R114" s="139"/>
      <c r="S114" s="139"/>
      <c r="T114" s="139"/>
      <c r="U114" s="139"/>
    </row>
  </sheetData>
  <sheetProtection algorithmName="SHA-512" hashValue="ElOd6kd6OixM3DKMbhPAgF93yHkwSWK+DeN2sw4W8SCVdo1eW/l4M3OR4/1n5v1RqjTJrVGX19eUYcYRJSh3bg==" saltValue="U+tjfQ67CjELH7lfD7OdEA==" spinCount="100000" sheet="1" objects="1" scenarios="1"/>
  <mergeCells count="60">
    <mergeCell ref="T85:T86"/>
    <mergeCell ref="A87:A96"/>
    <mergeCell ref="N85:O85"/>
    <mergeCell ref="B87:B96"/>
    <mergeCell ref="C87:C92"/>
    <mergeCell ref="C93:D93"/>
    <mergeCell ref="C94:C96"/>
    <mergeCell ref="G85:H85"/>
    <mergeCell ref="J85:K85"/>
    <mergeCell ref="L85:M85"/>
    <mergeCell ref="R85:S85"/>
    <mergeCell ref="B35:B42"/>
    <mergeCell ref="C35:C38"/>
    <mergeCell ref="L24:M24"/>
    <mergeCell ref="N24:O24"/>
    <mergeCell ref="C40:C42"/>
    <mergeCell ref="T24:T25"/>
    <mergeCell ref="B26:B34"/>
    <mergeCell ref="C26:C29"/>
    <mergeCell ref="C30:C31"/>
    <mergeCell ref="C32:C34"/>
    <mergeCell ref="R24:S24"/>
    <mergeCell ref="A9:A11"/>
    <mergeCell ref="A12:A14"/>
    <mergeCell ref="A15:A17"/>
    <mergeCell ref="G24:H24"/>
    <mergeCell ref="J24:K24"/>
    <mergeCell ref="G6:T6"/>
    <mergeCell ref="G7:H7"/>
    <mergeCell ref="J7:K7"/>
    <mergeCell ref="L7:M7"/>
    <mergeCell ref="N7:O7"/>
    <mergeCell ref="T7:T8"/>
    <mergeCell ref="R7:S7"/>
    <mergeCell ref="A54:B60"/>
    <mergeCell ref="C54:C57"/>
    <mergeCell ref="C58:C60"/>
    <mergeCell ref="C50:C51"/>
    <mergeCell ref="C74:C75"/>
    <mergeCell ref="A61:A75"/>
    <mergeCell ref="B61:B67"/>
    <mergeCell ref="C61:C64"/>
    <mergeCell ref="C65:C67"/>
    <mergeCell ref="B68:B75"/>
    <mergeCell ref="C68:C73"/>
    <mergeCell ref="A26:A53"/>
    <mergeCell ref="B43:B49"/>
    <mergeCell ref="C43:C46"/>
    <mergeCell ref="C47:C49"/>
    <mergeCell ref="B50:B51"/>
    <mergeCell ref="A107:A113"/>
    <mergeCell ref="A97:A106"/>
    <mergeCell ref="B97:B106"/>
    <mergeCell ref="C97:C102"/>
    <mergeCell ref="C103:D103"/>
    <mergeCell ref="C104:C106"/>
    <mergeCell ref="B107:B113"/>
    <mergeCell ref="C107:C109"/>
    <mergeCell ref="C110:D110"/>
    <mergeCell ref="C111:C113"/>
  </mergeCells>
  <dataValidations count="1">
    <dataValidation allowBlank="1" showInputMessage="1" showErrorMessage="1" sqref="A54 R8:S8 R84:S84 R25:S25 A26 D111:D113 C26:E75 B82 A61:B75 D87:D92 C87:C94 D94:D102 C97:C104 D104:D109 C107:C111 E87:E113 B87:B113 C81:D82 A5:C6 B26:B49 C22:E23 F22:T22 C83:T83"/>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sheetPr>
  <dimension ref="A1:CR98"/>
  <sheetViews>
    <sheetView showGridLines="0" topLeftCell="C1" zoomScaleNormal="100" zoomScaleSheetLayoutView="100" workbookViewId="0">
      <selection activeCell="C1" sqref="C1"/>
    </sheetView>
  </sheetViews>
  <sheetFormatPr defaultColWidth="9.140625" defaultRowHeight="11.25" customHeight="1" x14ac:dyDescent="0.2"/>
  <cols>
    <col min="1" max="1" width="27.7109375" style="44" hidden="1" customWidth="1"/>
    <col min="2" max="2" width="28.85546875" style="44" hidden="1" customWidth="1"/>
    <col min="3" max="3" width="27.28515625" style="39" customWidth="1"/>
    <col min="4" max="4" width="34.42578125" style="39" customWidth="1"/>
    <col min="5" max="5" width="10.140625" style="39" customWidth="1"/>
    <col min="6" max="6" width="2.42578125" style="39" hidden="1" customWidth="1"/>
    <col min="7" max="7" width="5.5703125" style="39" hidden="1" customWidth="1"/>
    <col min="8" max="8" width="14.42578125" style="39" hidden="1" customWidth="1"/>
    <col min="9" max="9" width="3.5703125" style="39" hidden="1" customWidth="1"/>
    <col min="10" max="10" width="4.140625" style="39" hidden="1" customWidth="1"/>
    <col min="11" max="12" width="3" style="39" hidden="1" customWidth="1"/>
    <col min="13" max="25" width="13.28515625" style="39" hidden="1" customWidth="1"/>
    <col min="26" max="26" width="16.7109375" style="39" hidden="1" customWidth="1"/>
    <col min="27" max="27" width="12.7109375" style="39" customWidth="1"/>
    <col min="28" max="28" width="2.7109375" style="39" customWidth="1"/>
    <col min="29" max="29" width="5.7109375" style="39" customWidth="1"/>
    <col min="30" max="30" width="12.7109375" style="39" customWidth="1"/>
    <col min="31" max="31" width="2.7109375" style="39" customWidth="1"/>
    <col min="32" max="32" width="5.7109375" style="39" customWidth="1"/>
    <col min="33" max="33" width="12.7109375" style="39" customWidth="1"/>
    <col min="34" max="34" width="2.7109375" style="39" customWidth="1"/>
    <col min="35" max="35" width="5.7109375" style="39" customWidth="1"/>
    <col min="36" max="36" width="12.7109375" style="39" customWidth="1"/>
    <col min="37" max="37" width="2.7109375" style="39" customWidth="1"/>
    <col min="38" max="38" width="5.7109375" style="39" customWidth="1"/>
    <col min="39" max="39" width="12.7109375" style="39" customWidth="1"/>
    <col min="40" max="40" width="2.7109375" style="39" customWidth="1"/>
    <col min="41" max="41" width="5.7109375" style="39" customWidth="1"/>
    <col min="42" max="42" width="12.7109375" style="39" customWidth="1"/>
    <col min="43" max="43" width="2.7109375" style="39" customWidth="1"/>
    <col min="44" max="44" width="5.7109375" style="39" customWidth="1"/>
    <col min="45" max="45" width="12.7109375" style="39" customWidth="1"/>
    <col min="46" max="46" width="2.7109375" style="39" customWidth="1"/>
    <col min="47" max="47" width="5.7109375" style="39" customWidth="1"/>
    <col min="48" max="48" width="12.7109375" style="39" customWidth="1"/>
    <col min="49" max="49" width="2.7109375" style="39" customWidth="1"/>
    <col min="50" max="50" width="5.7109375" style="39" customWidth="1"/>
    <col min="51" max="51" width="12.7109375" style="39" customWidth="1"/>
    <col min="52" max="52" width="2.7109375" style="39" customWidth="1"/>
    <col min="53" max="53" width="5.7109375" style="39" customWidth="1"/>
    <col min="54" max="54" width="12.7109375" style="39" customWidth="1"/>
    <col min="55" max="55" width="2.7109375" style="39" customWidth="1"/>
    <col min="56" max="56" width="5.7109375" style="39" customWidth="1"/>
    <col min="57" max="57" width="12.7109375" style="39" customWidth="1"/>
    <col min="58" max="58" width="2.7109375" style="39" customWidth="1"/>
    <col min="59" max="59" width="5.7109375" style="39" customWidth="1"/>
    <col min="60" max="60" width="12.7109375" style="39" customWidth="1"/>
    <col min="61" max="61" width="2.7109375" style="39" customWidth="1"/>
    <col min="62" max="62" width="5.7109375" style="39" customWidth="1"/>
    <col min="63" max="63" width="12.7109375" style="39" customWidth="1"/>
    <col min="64" max="64" width="2.7109375" style="39" customWidth="1"/>
    <col min="65" max="65" width="5.7109375" style="39" customWidth="1"/>
    <col min="66" max="66" width="12.7109375" style="39" customWidth="1"/>
    <col min="67" max="67" width="2.7109375" style="39" customWidth="1"/>
    <col min="68" max="68" width="5.7109375" style="39" customWidth="1"/>
    <col min="69" max="69" width="12.7109375" style="39" customWidth="1"/>
    <col min="70" max="70" width="2.7109375" style="39" customWidth="1"/>
    <col min="71" max="71" width="5.7109375" style="39" customWidth="1"/>
    <col min="72" max="72" width="12.7109375" style="39" customWidth="1"/>
    <col min="73" max="73" width="2.7109375" style="39" customWidth="1"/>
    <col min="74" max="74" width="5.7109375" style="39" customWidth="1"/>
    <col min="75" max="75" width="12.7109375" style="39" customWidth="1"/>
    <col min="76" max="76" width="2.7109375" style="39" customWidth="1"/>
    <col min="77" max="77" width="5.7109375" style="39" customWidth="1"/>
    <col min="78" max="78" width="12.7109375" style="39" customWidth="1"/>
    <col min="79" max="79" width="2.7109375" style="39" customWidth="1"/>
    <col min="80" max="80" width="5.7109375" style="39" customWidth="1"/>
    <col min="81" max="81" width="12.7109375" style="39" customWidth="1"/>
    <col min="82" max="82" width="2.7109375" style="39" customWidth="1"/>
    <col min="83" max="83" width="5.7109375" style="39" customWidth="1"/>
    <col min="84" max="84" width="12.7109375" style="39" customWidth="1"/>
    <col min="85" max="85" width="2.7109375" style="39" customWidth="1"/>
    <col min="86" max="86" width="5.7109375" style="39" customWidth="1"/>
    <col min="87" max="87" width="12.7109375" style="39" customWidth="1"/>
    <col min="88" max="88" width="2.7109375" style="39" customWidth="1"/>
    <col min="89" max="89" width="5.7109375" style="39" customWidth="1"/>
    <col min="90" max="90" width="12.7109375" style="39" customWidth="1"/>
    <col min="91" max="91" width="2.7109375" style="39" customWidth="1"/>
    <col min="92" max="92" width="5.7109375" style="39" customWidth="1"/>
    <col min="93" max="93" width="12.7109375" style="39" customWidth="1"/>
    <col min="94" max="94" width="2.7109375" style="39" customWidth="1"/>
    <col min="95" max="95" width="5.7109375" style="39" customWidth="1"/>
    <col min="96" max="96" width="9.140625" style="39"/>
    <col min="97" max="16384" width="9.140625" style="44"/>
  </cols>
  <sheetData>
    <row r="1" spans="1:96" ht="11.25" customHeight="1" x14ac:dyDescent="0.2">
      <c r="A1" s="414" t="s">
        <v>42</v>
      </c>
      <c r="B1" s="413" t="s">
        <v>769</v>
      </c>
      <c r="C1" s="37" t="s">
        <v>289</v>
      </c>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4" t="s">
        <v>56</v>
      </c>
      <c r="B2" s="578" t="str">
        <f>IF(VAL_Metadata!$H$12&lt;&gt;"", YEAR(VAL_Metadata!$H$12),"")</f>
        <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4" t="s">
        <v>45</v>
      </c>
      <c r="B3" s="413" t="s">
        <v>46</v>
      </c>
      <c r="C3" s="579" t="s">
        <v>50</v>
      </c>
      <c r="D3" s="57" t="str">
        <f>VLOOKUP(VAL_Metadata!$H$5,VAL_Drop_Down_Lists!$A$3:$C$66,3,FALSE)</f>
        <v>Please select a country</v>
      </c>
      <c r="E3" s="40"/>
      <c r="F3" s="40"/>
      <c r="G3" s="40"/>
      <c r="H3" s="40"/>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4" t="s">
        <v>43</v>
      </c>
      <c r="B4" s="413" t="str">
        <f>VAL_Metadata!B1</f>
        <v>_X</v>
      </c>
      <c r="C4" s="579" t="s">
        <v>355</v>
      </c>
      <c r="D4" s="57" t="str">
        <f>IF(VAL_Metadata!$H$12&lt;&gt;"", YEAR(VAL_Metadata!$H$12),"")</f>
        <v/>
      </c>
      <c r="E4" s="40"/>
      <c r="F4" s="40"/>
      <c r="G4" s="40"/>
      <c r="H4" s="40"/>
      <c r="I4" s="38"/>
      <c r="J4" s="38"/>
      <c r="K4" s="38"/>
      <c r="L4" s="38"/>
      <c r="M4" s="41"/>
      <c r="N4" s="38"/>
      <c r="O4" s="38"/>
      <c r="P4" s="38"/>
      <c r="Q4" s="38"/>
      <c r="R4" s="38"/>
      <c r="S4" s="38"/>
      <c r="T4" s="38"/>
      <c r="U4" s="38"/>
      <c r="V4" s="38"/>
      <c r="W4" s="38"/>
      <c r="X4" s="38"/>
      <c r="Y4" s="38"/>
      <c r="Z4" s="38"/>
      <c r="AA4" s="580" t="str">
        <f>IF(COUNTBLANK(VAL_Metadata!H12)=1,"Please enter the School year end in VAL_Metadata (cell H12).","")</f>
        <v>Please enter the School year end in VAL_Metadata (cell H12).</v>
      </c>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4" t="s">
        <v>67</v>
      </c>
      <c r="B5" s="413" t="s">
        <v>650</v>
      </c>
      <c r="C5" s="41"/>
      <c r="D5" s="41"/>
      <c r="E5" s="41"/>
      <c r="F5" s="41"/>
      <c r="G5" s="41"/>
      <c r="H5" s="41"/>
      <c r="I5" s="41"/>
      <c r="J5" s="41"/>
      <c r="K5" s="41"/>
      <c r="L5" s="41"/>
      <c r="M5" s="41"/>
      <c r="N5" s="38"/>
      <c r="O5" s="38"/>
      <c r="P5" s="38"/>
      <c r="Q5" s="38"/>
      <c r="R5" s="38"/>
      <c r="S5" s="38"/>
      <c r="T5" s="38"/>
      <c r="U5" s="38"/>
      <c r="V5" s="38"/>
      <c r="W5" s="38"/>
      <c r="X5" s="38"/>
      <c r="Y5" s="38"/>
      <c r="Z5" s="38"/>
      <c r="AA5" s="797" t="s">
        <v>256</v>
      </c>
      <c r="AB5" s="798"/>
      <c r="AC5" s="798"/>
      <c r="AD5" s="798"/>
      <c r="AE5" s="798"/>
      <c r="AF5" s="798"/>
      <c r="AG5" s="798"/>
      <c r="AH5" s="798"/>
      <c r="AI5" s="798"/>
      <c r="AJ5" s="798"/>
      <c r="AK5" s="798"/>
      <c r="AL5" s="798"/>
      <c r="AM5" s="798"/>
      <c r="AN5" s="798"/>
      <c r="AO5" s="798"/>
      <c r="AP5" s="798"/>
      <c r="AQ5" s="798"/>
      <c r="AR5" s="798"/>
      <c r="AS5" s="798"/>
      <c r="AT5" s="798"/>
      <c r="AU5" s="798"/>
      <c r="AV5" s="798"/>
      <c r="AW5" s="798"/>
      <c r="AX5" s="798"/>
      <c r="AY5" s="798"/>
      <c r="AZ5" s="798"/>
      <c r="BA5" s="798"/>
      <c r="BB5" s="798"/>
      <c r="BC5" s="798"/>
      <c r="BD5" s="798"/>
      <c r="BE5" s="798"/>
      <c r="BF5" s="798"/>
      <c r="BG5" s="798"/>
      <c r="BH5" s="798"/>
      <c r="BI5" s="798"/>
      <c r="BJ5" s="798"/>
      <c r="BK5" s="798"/>
      <c r="BL5" s="798"/>
      <c r="BM5" s="798"/>
      <c r="BN5" s="798"/>
      <c r="BO5" s="798"/>
      <c r="BP5" s="798"/>
      <c r="BQ5" s="798"/>
      <c r="BR5" s="798"/>
      <c r="BS5" s="798"/>
      <c r="BT5" s="798"/>
      <c r="BU5" s="798"/>
      <c r="BV5" s="798"/>
      <c r="BW5" s="798"/>
      <c r="BX5" s="798"/>
      <c r="BY5" s="798"/>
      <c r="BZ5" s="798"/>
      <c r="CA5" s="798"/>
      <c r="CB5" s="798"/>
      <c r="CC5" s="798"/>
      <c r="CD5" s="798"/>
      <c r="CE5" s="798"/>
      <c r="CF5" s="799"/>
      <c r="CG5" s="799"/>
      <c r="CH5" s="799"/>
      <c r="CI5" s="798"/>
      <c r="CJ5" s="798"/>
      <c r="CK5" s="798"/>
      <c r="CL5" s="798"/>
      <c r="CM5" s="798"/>
      <c r="CN5" s="798"/>
      <c r="CO5" s="798"/>
      <c r="CP5" s="798"/>
      <c r="CQ5" s="800"/>
      <c r="CR5" s="38"/>
    </row>
    <row r="6" spans="1:96" s="584" customFormat="1" ht="11.25" customHeight="1" x14ac:dyDescent="0.2">
      <c r="A6" s="581" t="s">
        <v>63</v>
      </c>
      <c r="B6" s="582">
        <v>2</v>
      </c>
      <c r="C6" s="583" t="s">
        <v>7236</v>
      </c>
      <c r="D6" s="384"/>
      <c r="E6" s="41"/>
      <c r="F6" s="41"/>
      <c r="G6" s="41"/>
      <c r="H6" s="41"/>
      <c r="I6" s="41"/>
      <c r="J6" s="41"/>
      <c r="K6" s="41"/>
      <c r="L6" s="41"/>
      <c r="M6" s="41"/>
      <c r="N6" s="41"/>
      <c r="O6" s="41"/>
      <c r="P6" s="41"/>
      <c r="Q6" s="41"/>
      <c r="R6" s="41"/>
      <c r="S6" s="41"/>
      <c r="T6" s="41"/>
      <c r="U6" s="41"/>
      <c r="V6" s="41"/>
      <c r="W6" s="41"/>
      <c r="X6" s="41"/>
      <c r="Y6" s="41"/>
      <c r="Z6" s="41"/>
      <c r="AA6" s="801" t="s">
        <v>26</v>
      </c>
      <c r="AB6" s="802"/>
      <c r="AC6" s="802"/>
      <c r="AD6" s="802"/>
      <c r="AE6" s="802"/>
      <c r="AF6" s="802"/>
      <c r="AG6" s="802"/>
      <c r="AH6" s="802"/>
      <c r="AI6" s="803"/>
      <c r="AJ6" s="801" t="s">
        <v>51</v>
      </c>
      <c r="AK6" s="802"/>
      <c r="AL6" s="803"/>
      <c r="AM6" s="801" t="s">
        <v>27</v>
      </c>
      <c r="AN6" s="802"/>
      <c r="AO6" s="802"/>
      <c r="AP6" s="802"/>
      <c r="AQ6" s="802"/>
      <c r="AR6" s="802"/>
      <c r="AS6" s="802"/>
      <c r="AT6" s="802"/>
      <c r="AU6" s="802"/>
      <c r="AV6" s="801" t="s">
        <v>28</v>
      </c>
      <c r="AW6" s="802"/>
      <c r="AX6" s="802"/>
      <c r="AY6" s="802"/>
      <c r="AZ6" s="802"/>
      <c r="BA6" s="802"/>
      <c r="BB6" s="802"/>
      <c r="BC6" s="802"/>
      <c r="BD6" s="802"/>
      <c r="BE6" s="801" t="s">
        <v>29</v>
      </c>
      <c r="BF6" s="802"/>
      <c r="BG6" s="802"/>
      <c r="BH6" s="802"/>
      <c r="BI6" s="802"/>
      <c r="BJ6" s="802"/>
      <c r="BK6" s="802"/>
      <c r="BL6" s="802"/>
      <c r="BM6" s="802"/>
      <c r="BN6" s="804" t="s">
        <v>683</v>
      </c>
      <c r="BO6" s="805"/>
      <c r="BP6" s="805"/>
      <c r="BQ6" s="805"/>
      <c r="BR6" s="805"/>
      <c r="BS6" s="805"/>
      <c r="BT6" s="805"/>
      <c r="BU6" s="805"/>
      <c r="BV6" s="805"/>
      <c r="BW6" s="726" t="s">
        <v>30</v>
      </c>
      <c r="BX6" s="726"/>
      <c r="BY6" s="726"/>
      <c r="BZ6" s="727" t="s">
        <v>31</v>
      </c>
      <c r="CA6" s="851"/>
      <c r="CB6" s="851"/>
      <c r="CC6" s="852" t="s">
        <v>773</v>
      </c>
      <c r="CD6" s="853"/>
      <c r="CE6" s="853"/>
      <c r="CF6" s="854"/>
      <c r="CG6" s="854"/>
      <c r="CH6" s="854"/>
      <c r="CI6" s="853"/>
      <c r="CJ6" s="853"/>
      <c r="CK6" s="855"/>
      <c r="CL6" s="807" t="s">
        <v>32</v>
      </c>
      <c r="CM6" s="808"/>
      <c r="CN6" s="809"/>
      <c r="CO6" s="816" t="s">
        <v>822</v>
      </c>
      <c r="CP6" s="817"/>
      <c r="CQ6" s="818"/>
      <c r="CR6" s="41"/>
    </row>
    <row r="7" spans="1:96" s="586" customFormat="1" ht="11.25" customHeight="1" x14ac:dyDescent="0.2">
      <c r="A7" s="414" t="s">
        <v>55</v>
      </c>
      <c r="B7" s="585" t="str">
        <f>VAL_Metadata!B6</f>
        <v/>
      </c>
      <c r="C7" s="377"/>
      <c r="D7" s="377"/>
      <c r="E7" s="377"/>
      <c r="F7" s="377"/>
      <c r="G7" s="377"/>
      <c r="H7" s="377"/>
      <c r="I7" s="377"/>
      <c r="J7" s="377"/>
      <c r="K7" s="377"/>
      <c r="L7" s="377"/>
      <c r="M7" s="377"/>
      <c r="N7" s="377"/>
      <c r="O7" s="377"/>
      <c r="P7" s="377"/>
      <c r="Q7" s="377"/>
      <c r="R7" s="377"/>
      <c r="S7" s="377"/>
      <c r="T7" s="377"/>
      <c r="U7" s="377"/>
      <c r="V7" s="377"/>
      <c r="W7" s="377"/>
      <c r="X7" s="377"/>
      <c r="Y7" s="377"/>
      <c r="Z7" s="377"/>
      <c r="AA7" s="801" t="s">
        <v>33</v>
      </c>
      <c r="AB7" s="802"/>
      <c r="AC7" s="803"/>
      <c r="AD7" s="801" t="s">
        <v>34</v>
      </c>
      <c r="AE7" s="802"/>
      <c r="AF7" s="803"/>
      <c r="AG7" s="825" t="s">
        <v>35</v>
      </c>
      <c r="AH7" s="826"/>
      <c r="AI7" s="827"/>
      <c r="AJ7" s="801" t="s">
        <v>35</v>
      </c>
      <c r="AK7" s="802"/>
      <c r="AL7" s="803"/>
      <c r="AM7" s="801" t="s">
        <v>48</v>
      </c>
      <c r="AN7" s="802"/>
      <c r="AO7" s="803"/>
      <c r="AP7" s="801" t="s">
        <v>36</v>
      </c>
      <c r="AQ7" s="802"/>
      <c r="AR7" s="803"/>
      <c r="AS7" s="825" t="s">
        <v>35</v>
      </c>
      <c r="AT7" s="826"/>
      <c r="AU7" s="827"/>
      <c r="AV7" s="801" t="s">
        <v>48</v>
      </c>
      <c r="AW7" s="802"/>
      <c r="AX7" s="803"/>
      <c r="AY7" s="801" t="s">
        <v>36</v>
      </c>
      <c r="AZ7" s="802"/>
      <c r="BA7" s="803"/>
      <c r="BB7" s="804" t="s">
        <v>35</v>
      </c>
      <c r="BC7" s="805"/>
      <c r="BD7" s="806"/>
      <c r="BE7" s="801" t="s">
        <v>48</v>
      </c>
      <c r="BF7" s="802"/>
      <c r="BG7" s="803"/>
      <c r="BH7" s="801" t="s">
        <v>36</v>
      </c>
      <c r="BI7" s="802"/>
      <c r="BJ7" s="803"/>
      <c r="BK7" s="804" t="s">
        <v>35</v>
      </c>
      <c r="BL7" s="805"/>
      <c r="BM7" s="806"/>
      <c r="BN7" s="801" t="s">
        <v>48</v>
      </c>
      <c r="BO7" s="802"/>
      <c r="BP7" s="803"/>
      <c r="BQ7" s="801" t="s">
        <v>36</v>
      </c>
      <c r="BR7" s="802"/>
      <c r="BS7" s="803"/>
      <c r="BT7" s="804" t="s">
        <v>35</v>
      </c>
      <c r="BU7" s="805"/>
      <c r="BV7" s="806"/>
      <c r="BW7" s="801" t="s">
        <v>35</v>
      </c>
      <c r="BX7" s="802"/>
      <c r="BY7" s="802"/>
      <c r="BZ7" s="801" t="s">
        <v>35</v>
      </c>
      <c r="CA7" s="802"/>
      <c r="CB7" s="802"/>
      <c r="CC7" s="848" t="s">
        <v>35</v>
      </c>
      <c r="CD7" s="849"/>
      <c r="CE7" s="850"/>
      <c r="CF7" s="829" t="s">
        <v>352</v>
      </c>
      <c r="CG7" s="830"/>
      <c r="CH7" s="831"/>
      <c r="CI7" s="829" t="s">
        <v>353</v>
      </c>
      <c r="CJ7" s="830"/>
      <c r="CK7" s="831"/>
      <c r="CL7" s="810"/>
      <c r="CM7" s="811"/>
      <c r="CN7" s="812"/>
      <c r="CO7" s="819"/>
      <c r="CP7" s="820"/>
      <c r="CQ7" s="821"/>
      <c r="CR7" s="377"/>
    </row>
    <row r="8" spans="1:96" s="63" customFormat="1" ht="11.25" customHeight="1" x14ac:dyDescent="0.2">
      <c r="A8" s="414" t="s">
        <v>59</v>
      </c>
      <c r="B8" s="413">
        <v>0</v>
      </c>
      <c r="C8" s="832" t="s">
        <v>57</v>
      </c>
      <c r="D8" s="832"/>
      <c r="E8" s="832"/>
      <c r="F8" s="832"/>
      <c r="G8" s="832"/>
      <c r="H8" s="832"/>
      <c r="I8" s="832"/>
      <c r="J8" s="832"/>
      <c r="K8" s="832"/>
      <c r="L8" s="832"/>
      <c r="M8" s="832"/>
      <c r="N8" s="587"/>
      <c r="O8" s="587"/>
      <c r="P8" s="587"/>
      <c r="Q8" s="587"/>
      <c r="R8" s="587"/>
      <c r="S8" s="587"/>
      <c r="T8" s="587"/>
      <c r="U8" s="587"/>
      <c r="V8" s="587"/>
      <c r="W8" s="587"/>
      <c r="X8" s="587"/>
      <c r="Y8" s="587"/>
      <c r="Z8" s="587"/>
      <c r="AA8" s="828" t="s">
        <v>37</v>
      </c>
      <c r="AB8" s="828"/>
      <c r="AC8" s="828"/>
      <c r="AD8" s="828" t="s">
        <v>38</v>
      </c>
      <c r="AE8" s="828"/>
      <c r="AF8" s="828"/>
      <c r="AG8" s="833" t="s">
        <v>58</v>
      </c>
      <c r="AH8" s="833"/>
      <c r="AI8" s="833"/>
      <c r="AJ8" s="828">
        <v>1</v>
      </c>
      <c r="AK8" s="828"/>
      <c r="AL8" s="828"/>
      <c r="AM8" s="828">
        <v>24</v>
      </c>
      <c r="AN8" s="828"/>
      <c r="AO8" s="828"/>
      <c r="AP8" s="828">
        <v>25</v>
      </c>
      <c r="AQ8" s="828"/>
      <c r="AR8" s="834"/>
      <c r="AS8" s="835">
        <v>2</v>
      </c>
      <c r="AT8" s="835"/>
      <c r="AU8" s="836"/>
      <c r="AV8" s="828">
        <v>34</v>
      </c>
      <c r="AW8" s="828"/>
      <c r="AX8" s="834"/>
      <c r="AY8" s="828">
        <v>35</v>
      </c>
      <c r="AZ8" s="828"/>
      <c r="BA8" s="834"/>
      <c r="BB8" s="833">
        <v>3</v>
      </c>
      <c r="BC8" s="833"/>
      <c r="BD8" s="833"/>
      <c r="BE8" s="828">
        <v>44</v>
      </c>
      <c r="BF8" s="828"/>
      <c r="BG8" s="834"/>
      <c r="BH8" s="828">
        <v>45</v>
      </c>
      <c r="BI8" s="828"/>
      <c r="BJ8" s="834"/>
      <c r="BK8" s="833">
        <v>4</v>
      </c>
      <c r="BL8" s="833"/>
      <c r="BM8" s="833"/>
      <c r="BN8" s="828" t="s">
        <v>396</v>
      </c>
      <c r="BO8" s="828"/>
      <c r="BP8" s="828"/>
      <c r="BQ8" s="828" t="s">
        <v>397</v>
      </c>
      <c r="BR8" s="828"/>
      <c r="BS8" s="828"/>
      <c r="BT8" s="833" t="s">
        <v>684</v>
      </c>
      <c r="BU8" s="833"/>
      <c r="BV8" s="833"/>
      <c r="BW8" s="828">
        <v>5</v>
      </c>
      <c r="BX8" s="828"/>
      <c r="BY8" s="828"/>
      <c r="BZ8" s="828" t="s">
        <v>398</v>
      </c>
      <c r="CA8" s="828"/>
      <c r="CB8" s="828"/>
      <c r="CC8" s="833" t="s">
        <v>774</v>
      </c>
      <c r="CD8" s="833"/>
      <c r="CE8" s="833"/>
      <c r="CF8" s="828" t="s">
        <v>726</v>
      </c>
      <c r="CG8" s="828"/>
      <c r="CH8" s="828"/>
      <c r="CI8" s="828" t="s">
        <v>727</v>
      </c>
      <c r="CJ8" s="828"/>
      <c r="CK8" s="828"/>
      <c r="CL8" s="813"/>
      <c r="CM8" s="814"/>
      <c r="CN8" s="815"/>
      <c r="CO8" s="822"/>
      <c r="CP8" s="823"/>
      <c r="CQ8" s="824"/>
      <c r="CR8" s="42"/>
    </row>
    <row r="9" spans="1:96" s="63" customFormat="1" ht="11.25" hidden="1" customHeight="1" thickBot="1" x14ac:dyDescent="0.25">
      <c r="A9" s="414" t="s">
        <v>8725</v>
      </c>
      <c r="B9" s="585" t="str">
        <f>VAL_Metadata!B2</f>
        <v/>
      </c>
      <c r="C9" s="43"/>
      <c r="D9" s="43"/>
      <c r="E9" s="588"/>
      <c r="F9" s="589"/>
      <c r="G9" s="589"/>
      <c r="H9" s="589"/>
      <c r="I9" s="589"/>
      <c r="J9" s="589"/>
      <c r="K9" s="589"/>
      <c r="L9" s="589"/>
      <c r="M9" s="568"/>
      <c r="N9" s="568"/>
      <c r="O9" s="568"/>
      <c r="P9" s="568"/>
      <c r="Q9" s="568"/>
      <c r="R9" s="568"/>
      <c r="S9" s="568"/>
      <c r="T9" s="568"/>
      <c r="U9" s="568"/>
      <c r="V9" s="568"/>
      <c r="W9" s="568"/>
      <c r="X9" s="568"/>
      <c r="Y9" s="568"/>
      <c r="Z9" s="590" t="s">
        <v>8724</v>
      </c>
      <c r="AA9" s="837" t="s">
        <v>8731</v>
      </c>
      <c r="AB9" s="837"/>
      <c r="AC9" s="837"/>
      <c r="AD9" s="837" t="s">
        <v>8732</v>
      </c>
      <c r="AE9" s="837"/>
      <c r="AF9" s="837"/>
      <c r="AG9" s="837" t="s">
        <v>8733</v>
      </c>
      <c r="AH9" s="837"/>
      <c r="AI9" s="837"/>
      <c r="AJ9" s="837" t="s">
        <v>8734</v>
      </c>
      <c r="AK9" s="837"/>
      <c r="AL9" s="837"/>
      <c r="AM9" s="837" t="s">
        <v>8735</v>
      </c>
      <c r="AN9" s="837"/>
      <c r="AO9" s="837"/>
      <c r="AP9" s="837" t="s">
        <v>8736</v>
      </c>
      <c r="AQ9" s="837"/>
      <c r="AR9" s="837"/>
      <c r="AS9" s="837" t="s">
        <v>8737</v>
      </c>
      <c r="AT9" s="837"/>
      <c r="AU9" s="837"/>
      <c r="AV9" s="837" t="s">
        <v>8738</v>
      </c>
      <c r="AW9" s="837"/>
      <c r="AX9" s="837"/>
      <c r="AY9" s="837" t="s">
        <v>8739</v>
      </c>
      <c r="AZ9" s="837"/>
      <c r="BA9" s="837"/>
      <c r="BB9" s="837" t="s">
        <v>8740</v>
      </c>
      <c r="BC9" s="837"/>
      <c r="BD9" s="837"/>
      <c r="BE9" s="837" t="s">
        <v>8741</v>
      </c>
      <c r="BF9" s="837"/>
      <c r="BG9" s="837"/>
      <c r="BH9" s="837" t="s">
        <v>8742</v>
      </c>
      <c r="BI9" s="837"/>
      <c r="BJ9" s="837"/>
      <c r="BK9" s="837" t="s">
        <v>8743</v>
      </c>
      <c r="BL9" s="837"/>
      <c r="BM9" s="837"/>
      <c r="BN9" s="837" t="s">
        <v>8745</v>
      </c>
      <c r="BO9" s="837"/>
      <c r="BP9" s="837"/>
      <c r="BQ9" s="837" t="s">
        <v>8746</v>
      </c>
      <c r="BR9" s="837"/>
      <c r="BS9" s="837"/>
      <c r="BT9" s="837" t="s">
        <v>8744</v>
      </c>
      <c r="BU9" s="837"/>
      <c r="BV9" s="837"/>
      <c r="BW9" s="837" t="s">
        <v>8747</v>
      </c>
      <c r="BX9" s="837"/>
      <c r="BY9" s="837"/>
      <c r="BZ9" s="837" t="s">
        <v>8748</v>
      </c>
      <c r="CA9" s="837"/>
      <c r="CB9" s="837"/>
      <c r="CC9" s="837" t="s">
        <v>8749</v>
      </c>
      <c r="CD9" s="837"/>
      <c r="CE9" s="837"/>
      <c r="CF9" s="837" t="s">
        <v>8750</v>
      </c>
      <c r="CG9" s="837"/>
      <c r="CH9" s="837"/>
      <c r="CI9" s="837" t="s">
        <v>8751</v>
      </c>
      <c r="CJ9" s="837"/>
      <c r="CK9" s="837"/>
      <c r="CL9" s="837" t="s">
        <v>8752</v>
      </c>
      <c r="CM9" s="837"/>
      <c r="CN9" s="837"/>
      <c r="CO9" s="837" t="s">
        <v>8753</v>
      </c>
      <c r="CP9" s="837"/>
      <c r="CQ9" s="837"/>
      <c r="CR9" s="42"/>
    </row>
    <row r="10" spans="1:96" s="63" customFormat="1" ht="11.25" hidden="1" customHeight="1" thickBot="1" x14ac:dyDescent="0.25">
      <c r="A10" s="581" t="s">
        <v>8726</v>
      </c>
      <c r="B10" s="591" t="str">
        <f>VAL_Metadata!B3</f>
        <v/>
      </c>
      <c r="C10" s="43"/>
      <c r="D10" s="43"/>
      <c r="E10" s="588"/>
      <c r="F10" s="589"/>
      <c r="G10" s="589"/>
      <c r="H10" s="589"/>
      <c r="I10" s="589"/>
      <c r="J10" s="589"/>
      <c r="K10" s="589"/>
      <c r="L10" s="589"/>
      <c r="M10" s="568"/>
      <c r="N10" s="568"/>
      <c r="O10" s="568"/>
      <c r="P10" s="568"/>
      <c r="Q10" s="568"/>
      <c r="R10" s="568"/>
      <c r="S10" s="568"/>
      <c r="T10" s="568"/>
      <c r="U10" s="568"/>
      <c r="V10" s="568"/>
      <c r="W10" s="568"/>
      <c r="X10" s="568"/>
      <c r="Y10" s="568"/>
      <c r="Z10" s="568"/>
      <c r="AA10" s="838"/>
      <c r="AB10" s="838"/>
      <c r="AC10" s="838"/>
      <c r="AD10" s="838"/>
      <c r="AE10" s="838"/>
      <c r="AF10" s="838"/>
      <c r="AG10" s="838"/>
      <c r="AH10" s="838"/>
      <c r="AI10" s="838"/>
      <c r="AJ10" s="838"/>
      <c r="AK10" s="838"/>
      <c r="AL10" s="838"/>
      <c r="AM10" s="838"/>
      <c r="AN10" s="838"/>
      <c r="AO10" s="838"/>
      <c r="AP10" s="838"/>
      <c r="AQ10" s="838"/>
      <c r="AR10" s="838"/>
      <c r="AS10" s="838"/>
      <c r="AT10" s="838"/>
      <c r="AU10" s="838"/>
      <c r="AV10" s="838"/>
      <c r="AW10" s="838"/>
      <c r="AX10" s="838"/>
      <c r="AY10" s="838"/>
      <c r="AZ10" s="838"/>
      <c r="BA10" s="838"/>
      <c r="BB10" s="838"/>
      <c r="BC10" s="838"/>
      <c r="BD10" s="838"/>
      <c r="BE10" s="838"/>
      <c r="BF10" s="838"/>
      <c r="BG10" s="838"/>
      <c r="BH10" s="838"/>
      <c r="BI10" s="838"/>
      <c r="BJ10" s="838"/>
      <c r="BK10" s="838"/>
      <c r="BL10" s="838"/>
      <c r="BM10" s="838"/>
      <c r="BN10" s="838"/>
      <c r="BO10" s="838"/>
      <c r="BP10" s="838"/>
      <c r="BQ10" s="838"/>
      <c r="BR10" s="838"/>
      <c r="BS10" s="838"/>
      <c r="BT10" s="838"/>
      <c r="BU10" s="838"/>
      <c r="BV10" s="838"/>
      <c r="BW10" s="838"/>
      <c r="BX10" s="838"/>
      <c r="BY10" s="838"/>
      <c r="BZ10" s="838"/>
      <c r="CA10" s="838"/>
      <c r="CB10" s="838"/>
      <c r="CC10" s="838"/>
      <c r="CD10" s="838"/>
      <c r="CE10" s="838"/>
      <c r="CF10" s="838"/>
      <c r="CG10" s="838"/>
      <c r="CH10" s="838"/>
      <c r="CI10" s="838"/>
      <c r="CJ10" s="838"/>
      <c r="CK10" s="838"/>
      <c r="CL10" s="838"/>
      <c r="CM10" s="838"/>
      <c r="CN10" s="838"/>
      <c r="CO10" s="838"/>
      <c r="CP10" s="838"/>
      <c r="CQ10" s="838"/>
      <c r="CR10" s="42"/>
    </row>
    <row r="11" spans="1:96" s="63" customFormat="1" ht="11.25" hidden="1" customHeight="1" thickBot="1" x14ac:dyDescent="0.25">
      <c r="A11" s="581" t="s">
        <v>8727</v>
      </c>
      <c r="B11" s="591" t="str">
        <f>VAL_Metadata!B4</f>
        <v/>
      </c>
      <c r="C11" s="43"/>
      <c r="D11" s="43"/>
      <c r="E11" s="588"/>
      <c r="F11" s="589"/>
      <c r="G11" s="589"/>
      <c r="H11" s="589"/>
      <c r="I11" s="589"/>
      <c r="J11" s="589"/>
      <c r="K11" s="589"/>
      <c r="L11" s="589"/>
      <c r="M11" s="568"/>
      <c r="N11" s="568"/>
      <c r="O11" s="568"/>
      <c r="P11" s="568"/>
      <c r="Q11" s="568"/>
      <c r="R11" s="568"/>
      <c r="S11" s="568"/>
      <c r="T11" s="568"/>
      <c r="U11" s="568"/>
      <c r="V11" s="568"/>
      <c r="W11" s="568"/>
      <c r="X11" s="568"/>
      <c r="Y11" s="568"/>
      <c r="Z11" s="56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38"/>
      <c r="BU11" s="838"/>
      <c r="BV11" s="838"/>
      <c r="BW11" s="838"/>
      <c r="BX11" s="838"/>
      <c r="BY11" s="838"/>
      <c r="BZ11" s="838"/>
      <c r="CA11" s="838"/>
      <c r="CB11" s="838"/>
      <c r="CC11" s="838"/>
      <c r="CD11" s="838"/>
      <c r="CE11" s="838"/>
      <c r="CF11" s="838"/>
      <c r="CG11" s="838"/>
      <c r="CH11" s="838"/>
      <c r="CI11" s="838"/>
      <c r="CJ11" s="838"/>
      <c r="CK11" s="838"/>
      <c r="CL11" s="838"/>
      <c r="CM11" s="838"/>
      <c r="CN11" s="838"/>
      <c r="CO11" s="838"/>
      <c r="CP11" s="838"/>
      <c r="CQ11" s="838"/>
      <c r="CR11" s="42"/>
    </row>
    <row r="12" spans="1:96" s="63" customFormat="1" ht="11.25" hidden="1" customHeight="1" thickBot="1" x14ac:dyDescent="0.25">
      <c r="A12" s="581" t="s">
        <v>8728</v>
      </c>
      <c r="B12" s="591" t="str">
        <f>VAL_Metadata!B5</f>
        <v/>
      </c>
      <c r="C12" s="592"/>
      <c r="D12" s="592"/>
      <c r="E12" s="593"/>
      <c r="F12" s="594"/>
      <c r="G12" s="594"/>
      <c r="H12" s="594"/>
      <c r="I12" s="594"/>
      <c r="J12" s="594"/>
      <c r="K12" s="594"/>
      <c r="L12" s="594"/>
      <c r="M12" s="568"/>
      <c r="N12" s="568"/>
      <c r="O12" s="568"/>
      <c r="P12" s="568"/>
      <c r="Q12" s="568"/>
      <c r="R12" s="568"/>
      <c r="S12" s="568"/>
      <c r="T12" s="568"/>
      <c r="U12" s="568"/>
      <c r="V12" s="568"/>
      <c r="W12" s="568"/>
      <c r="X12" s="568"/>
      <c r="Y12" s="568"/>
      <c r="Z12" s="568"/>
      <c r="AA12" s="838"/>
      <c r="AB12" s="838"/>
      <c r="AC12" s="838"/>
      <c r="AD12" s="838"/>
      <c r="AE12" s="838"/>
      <c r="AF12" s="838"/>
      <c r="AG12" s="838"/>
      <c r="AH12" s="838"/>
      <c r="AI12" s="838"/>
      <c r="AJ12" s="838"/>
      <c r="AK12" s="838"/>
      <c r="AL12" s="838"/>
      <c r="AM12" s="838"/>
      <c r="AN12" s="838"/>
      <c r="AO12" s="838"/>
      <c r="AP12" s="838"/>
      <c r="AQ12" s="838"/>
      <c r="AR12" s="838"/>
      <c r="AS12" s="838"/>
      <c r="AT12" s="838"/>
      <c r="AU12" s="838"/>
      <c r="AV12" s="838"/>
      <c r="AW12" s="838"/>
      <c r="AX12" s="838"/>
      <c r="AY12" s="838"/>
      <c r="AZ12" s="838"/>
      <c r="BA12" s="838"/>
      <c r="BB12" s="838"/>
      <c r="BC12" s="838"/>
      <c r="BD12" s="838"/>
      <c r="BE12" s="838"/>
      <c r="BF12" s="838"/>
      <c r="BG12" s="838"/>
      <c r="BH12" s="838"/>
      <c r="BI12" s="838"/>
      <c r="BJ12" s="838"/>
      <c r="BK12" s="838"/>
      <c r="BL12" s="838"/>
      <c r="BM12" s="838"/>
      <c r="BN12" s="838"/>
      <c r="BO12" s="838"/>
      <c r="BP12" s="838"/>
      <c r="BQ12" s="838"/>
      <c r="BR12" s="838"/>
      <c r="BS12" s="838"/>
      <c r="BT12" s="838"/>
      <c r="BU12" s="838"/>
      <c r="BV12" s="838"/>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42"/>
    </row>
    <row r="13" spans="1:96" s="63" customFormat="1" ht="11.25" hidden="1" customHeight="1" thickBot="1" x14ac:dyDescent="0.25">
      <c r="A13" s="581" t="s">
        <v>766</v>
      </c>
      <c r="B13" s="595" t="str">
        <f>VAL_Metadata!B9</f>
        <v>_X</v>
      </c>
      <c r="C13" s="592"/>
      <c r="D13" s="592"/>
      <c r="E13" s="593"/>
      <c r="F13" s="594"/>
      <c r="G13" s="594"/>
      <c r="H13" s="594"/>
      <c r="I13" s="594"/>
      <c r="J13" s="594"/>
      <c r="K13" s="594"/>
      <c r="L13" s="594"/>
      <c r="M13" s="568"/>
      <c r="N13" s="568"/>
      <c r="O13" s="568"/>
      <c r="P13" s="568"/>
      <c r="Q13" s="568"/>
      <c r="R13" s="568"/>
      <c r="S13" s="568"/>
      <c r="T13" s="568"/>
      <c r="U13" s="568"/>
      <c r="V13" s="568"/>
      <c r="W13" s="568"/>
      <c r="X13" s="568"/>
      <c r="Y13" s="568"/>
      <c r="Z13" s="568"/>
      <c r="AA13" s="838"/>
      <c r="AB13" s="838"/>
      <c r="AC13" s="838"/>
      <c r="AD13" s="838"/>
      <c r="AE13" s="838"/>
      <c r="AF13" s="838"/>
      <c r="AG13" s="838"/>
      <c r="AH13" s="838"/>
      <c r="AI13" s="838"/>
      <c r="AJ13" s="838"/>
      <c r="AK13" s="838"/>
      <c r="AL13" s="838"/>
      <c r="AM13" s="838"/>
      <c r="AN13" s="838"/>
      <c r="AO13" s="838"/>
      <c r="AP13" s="838"/>
      <c r="AQ13" s="838"/>
      <c r="AR13" s="838"/>
      <c r="AS13" s="838"/>
      <c r="AT13" s="838"/>
      <c r="AU13" s="838"/>
      <c r="AV13" s="838"/>
      <c r="AW13" s="838"/>
      <c r="AX13" s="838"/>
      <c r="AY13" s="838"/>
      <c r="AZ13" s="838"/>
      <c r="BA13" s="838"/>
      <c r="BB13" s="838"/>
      <c r="BC13" s="838"/>
      <c r="BD13" s="838"/>
      <c r="BE13" s="838"/>
      <c r="BF13" s="838"/>
      <c r="BG13" s="838"/>
      <c r="BH13" s="838"/>
      <c r="BI13" s="838"/>
      <c r="BJ13" s="838"/>
      <c r="BK13" s="838"/>
      <c r="BL13" s="838"/>
      <c r="BM13" s="838"/>
      <c r="BN13" s="838"/>
      <c r="BO13" s="838"/>
      <c r="BP13" s="838"/>
      <c r="BQ13" s="838"/>
      <c r="BR13" s="838"/>
      <c r="BS13" s="838"/>
      <c r="BT13" s="838"/>
      <c r="BU13" s="838"/>
      <c r="BV13" s="838"/>
      <c r="BW13" s="838"/>
      <c r="BX13" s="838"/>
      <c r="BY13" s="838"/>
      <c r="BZ13" s="838"/>
      <c r="CA13" s="838"/>
      <c r="CB13" s="838"/>
      <c r="CC13" s="838"/>
      <c r="CD13" s="838"/>
      <c r="CE13" s="838"/>
      <c r="CF13" s="838"/>
      <c r="CG13" s="838"/>
      <c r="CH13" s="838"/>
      <c r="CI13" s="838"/>
      <c r="CJ13" s="838"/>
      <c r="CK13" s="838"/>
      <c r="CL13" s="838"/>
      <c r="CM13" s="838"/>
      <c r="CN13" s="838"/>
      <c r="CO13" s="838"/>
      <c r="CP13" s="838"/>
      <c r="CQ13" s="838"/>
      <c r="CR13" s="42"/>
    </row>
    <row r="14" spans="1:96" s="63" customFormat="1" ht="11.25" hidden="1" customHeight="1" x14ac:dyDescent="0.2">
      <c r="A14" s="414" t="s">
        <v>8722</v>
      </c>
      <c r="B14" s="413"/>
      <c r="C14" s="592"/>
      <c r="D14" s="592"/>
      <c r="E14" s="593"/>
      <c r="F14" s="594"/>
      <c r="G14" s="594"/>
      <c r="H14" s="594"/>
      <c r="I14" s="594"/>
      <c r="J14" s="594"/>
      <c r="K14" s="594"/>
      <c r="L14" s="594"/>
      <c r="M14" s="568"/>
      <c r="N14" s="568"/>
      <c r="O14" s="568"/>
      <c r="P14" s="568"/>
      <c r="Q14" s="568"/>
      <c r="R14" s="568"/>
      <c r="S14" s="568"/>
      <c r="T14" s="568"/>
      <c r="U14" s="568"/>
      <c r="V14" s="568"/>
      <c r="W14" s="568"/>
      <c r="X14" s="568"/>
      <c r="Y14" s="568"/>
      <c r="Z14" s="568"/>
      <c r="AA14" s="838"/>
      <c r="AB14" s="838"/>
      <c r="AC14" s="838"/>
      <c r="AD14" s="838"/>
      <c r="AE14" s="838"/>
      <c r="AF14" s="838"/>
      <c r="AG14" s="838"/>
      <c r="AH14" s="838"/>
      <c r="AI14" s="838"/>
      <c r="AJ14" s="838"/>
      <c r="AK14" s="838"/>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838"/>
      <c r="BH14" s="838"/>
      <c r="BI14" s="838"/>
      <c r="BJ14" s="838"/>
      <c r="BK14" s="838"/>
      <c r="BL14" s="838"/>
      <c r="BM14" s="838"/>
      <c r="BN14" s="838"/>
      <c r="BO14" s="838"/>
      <c r="BP14" s="838"/>
      <c r="BQ14" s="838"/>
      <c r="BR14" s="838"/>
      <c r="BS14" s="838"/>
      <c r="BT14" s="838"/>
      <c r="BU14" s="838"/>
      <c r="BV14" s="838"/>
      <c r="BW14" s="838"/>
      <c r="BX14" s="838"/>
      <c r="BY14" s="838"/>
      <c r="BZ14" s="838"/>
      <c r="CA14" s="838"/>
      <c r="CB14" s="838"/>
      <c r="CC14" s="838"/>
      <c r="CD14" s="838"/>
      <c r="CE14" s="838"/>
      <c r="CF14" s="838"/>
      <c r="CG14" s="838"/>
      <c r="CH14" s="838"/>
      <c r="CI14" s="838"/>
      <c r="CJ14" s="838"/>
      <c r="CK14" s="838"/>
      <c r="CL14" s="838"/>
      <c r="CM14" s="838"/>
      <c r="CN14" s="838"/>
      <c r="CO14" s="838"/>
      <c r="CP14" s="838"/>
      <c r="CQ14" s="838"/>
      <c r="CR14" s="42"/>
    </row>
    <row r="15" spans="1:96" s="63" customFormat="1" ht="11.25" hidden="1" customHeight="1" x14ac:dyDescent="0.2">
      <c r="A15" s="581" t="s">
        <v>8774</v>
      </c>
      <c r="B15" s="45" t="s">
        <v>8729</v>
      </c>
      <c r="C15" s="592"/>
      <c r="D15" s="592"/>
      <c r="E15" s="593"/>
      <c r="F15" s="594"/>
      <c r="G15" s="594"/>
      <c r="H15" s="594"/>
      <c r="I15" s="594"/>
      <c r="J15" s="594"/>
      <c r="K15" s="594"/>
      <c r="L15" s="594"/>
      <c r="M15" s="568"/>
      <c r="N15" s="568"/>
      <c r="O15" s="568"/>
      <c r="P15" s="568"/>
      <c r="Q15" s="568"/>
      <c r="R15" s="568"/>
      <c r="S15" s="568"/>
      <c r="T15" s="568"/>
      <c r="U15" s="568"/>
      <c r="V15" s="568"/>
      <c r="W15" s="568"/>
      <c r="X15" s="568"/>
      <c r="Y15" s="568"/>
      <c r="Z15" s="568"/>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42"/>
    </row>
    <row r="16" spans="1:96" s="63" customFormat="1" ht="11.25" hidden="1" customHeight="1" x14ac:dyDescent="0.2">
      <c r="A16" s="596"/>
      <c r="B16" s="597"/>
      <c r="C16" s="592"/>
      <c r="D16" s="592"/>
      <c r="E16" s="593"/>
      <c r="F16" s="594"/>
      <c r="G16" s="594"/>
      <c r="H16" s="594"/>
      <c r="I16" s="594"/>
      <c r="J16" s="594"/>
      <c r="K16" s="594"/>
      <c r="L16" s="594"/>
      <c r="M16" s="568"/>
      <c r="N16" s="568"/>
      <c r="O16" s="568"/>
      <c r="P16" s="568"/>
      <c r="Q16" s="568"/>
      <c r="R16" s="568"/>
      <c r="S16" s="568"/>
      <c r="T16" s="568"/>
      <c r="U16" s="568"/>
      <c r="V16" s="568"/>
      <c r="W16" s="568"/>
      <c r="X16" s="568"/>
      <c r="Y16" s="568"/>
      <c r="Z16" s="568"/>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42"/>
    </row>
    <row r="17" spans="1:96" s="63" customFormat="1" ht="11.25" hidden="1" customHeight="1" x14ac:dyDescent="0.2">
      <c r="A17" s="598"/>
      <c r="B17" s="598"/>
      <c r="C17" s="592"/>
      <c r="D17" s="592"/>
      <c r="E17" s="593"/>
      <c r="F17" s="594"/>
      <c r="G17" s="594"/>
      <c r="H17" s="594"/>
      <c r="I17" s="594"/>
      <c r="J17" s="594"/>
      <c r="K17" s="594"/>
      <c r="L17" s="594"/>
      <c r="M17" s="568"/>
      <c r="N17" s="568"/>
      <c r="O17" s="568"/>
      <c r="P17" s="568"/>
      <c r="Q17" s="568"/>
      <c r="R17" s="568"/>
      <c r="S17" s="568"/>
      <c r="T17" s="568"/>
      <c r="U17" s="568"/>
      <c r="V17" s="568"/>
      <c r="W17" s="568"/>
      <c r="X17" s="568"/>
      <c r="Y17" s="568"/>
      <c r="Z17" s="568"/>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42"/>
    </row>
    <row r="18" spans="1:96" s="63" customFormat="1" ht="11.25" hidden="1" customHeight="1" x14ac:dyDescent="0.2">
      <c r="A18" s="598"/>
      <c r="B18" s="598"/>
      <c r="C18" s="592"/>
      <c r="D18" s="592"/>
      <c r="E18" s="593"/>
      <c r="F18" s="594"/>
      <c r="G18" s="594"/>
      <c r="H18" s="594"/>
      <c r="I18" s="594"/>
      <c r="J18" s="594"/>
      <c r="K18" s="594"/>
      <c r="L18" s="594"/>
      <c r="M18" s="568"/>
      <c r="N18" s="568"/>
      <c r="O18" s="568"/>
      <c r="P18" s="568"/>
      <c r="Q18" s="568"/>
      <c r="R18" s="568"/>
      <c r="S18" s="568"/>
      <c r="T18" s="568"/>
      <c r="U18" s="568"/>
      <c r="V18" s="568"/>
      <c r="W18" s="568"/>
      <c r="X18" s="568"/>
      <c r="Y18" s="568"/>
      <c r="Z18" s="568"/>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42"/>
    </row>
    <row r="19" spans="1:96" s="63" customFormat="1" ht="11.25" hidden="1" customHeight="1" x14ac:dyDescent="0.2">
      <c r="A19" s="598"/>
      <c r="B19" s="598"/>
      <c r="C19" s="592"/>
      <c r="D19" s="592"/>
      <c r="E19" s="593"/>
      <c r="F19" s="594"/>
      <c r="G19" s="594"/>
      <c r="H19" s="594"/>
      <c r="I19" s="594"/>
      <c r="J19" s="594"/>
      <c r="K19" s="594"/>
      <c r="L19" s="594"/>
      <c r="M19" s="568"/>
      <c r="N19" s="568"/>
      <c r="O19" s="568"/>
      <c r="P19" s="568"/>
      <c r="Q19" s="568"/>
      <c r="R19" s="568"/>
      <c r="S19" s="568"/>
      <c r="T19" s="568"/>
      <c r="U19" s="568"/>
      <c r="V19" s="568"/>
      <c r="W19" s="568"/>
      <c r="X19" s="568"/>
      <c r="Y19" s="568"/>
      <c r="Z19" s="568"/>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69"/>
      <c r="CM19" s="569"/>
      <c r="CN19" s="569"/>
      <c r="CO19" s="569"/>
      <c r="CP19" s="569"/>
      <c r="CQ19" s="569"/>
      <c r="CR19" s="42"/>
    </row>
    <row r="20" spans="1:96" s="63" customFormat="1" ht="11.25" hidden="1" customHeight="1" x14ac:dyDescent="0.2">
      <c r="A20" s="598"/>
      <c r="B20" s="598"/>
      <c r="C20" s="592"/>
      <c r="D20" s="592"/>
      <c r="E20" s="593"/>
      <c r="F20" s="594"/>
      <c r="G20" s="594"/>
      <c r="H20" s="594"/>
      <c r="I20" s="594"/>
      <c r="J20" s="594"/>
      <c r="K20" s="594"/>
      <c r="L20" s="594"/>
      <c r="M20" s="568"/>
      <c r="N20" s="568"/>
      <c r="O20" s="568"/>
      <c r="P20" s="568"/>
      <c r="Q20" s="568"/>
      <c r="R20" s="568"/>
      <c r="S20" s="568"/>
      <c r="T20" s="568"/>
      <c r="U20" s="568"/>
      <c r="V20" s="568"/>
      <c r="W20" s="568"/>
      <c r="X20" s="568"/>
      <c r="Y20" s="568"/>
      <c r="Z20" s="568"/>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42"/>
    </row>
    <row r="21" spans="1:96" s="63" customFormat="1" ht="11.25" hidden="1" customHeight="1" x14ac:dyDescent="0.2">
      <c r="A21" s="598"/>
      <c r="B21" s="598"/>
      <c r="C21" s="592"/>
      <c r="D21" s="592"/>
      <c r="E21" s="593"/>
      <c r="F21" s="594"/>
      <c r="G21" s="594"/>
      <c r="H21" s="594"/>
      <c r="I21" s="594"/>
      <c r="J21" s="594"/>
      <c r="K21" s="594"/>
      <c r="L21" s="594"/>
      <c r="M21" s="568"/>
      <c r="N21" s="568"/>
      <c r="O21" s="568"/>
      <c r="P21" s="568"/>
      <c r="Q21" s="568"/>
      <c r="R21" s="568"/>
      <c r="S21" s="568"/>
      <c r="T21" s="568"/>
      <c r="U21" s="568"/>
      <c r="V21" s="568"/>
      <c r="W21" s="568"/>
      <c r="X21" s="568"/>
      <c r="Y21" s="568"/>
      <c r="Z21" s="568"/>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42"/>
    </row>
    <row r="22" spans="1:96" s="63" customFormat="1" ht="11.25" hidden="1" customHeight="1" x14ac:dyDescent="0.2">
      <c r="A22" s="598"/>
      <c r="B22" s="598"/>
      <c r="C22" s="592"/>
      <c r="D22" s="592"/>
      <c r="E22" s="593"/>
      <c r="F22" s="594"/>
      <c r="G22" s="594"/>
      <c r="H22" s="594"/>
      <c r="I22" s="594"/>
      <c r="J22" s="594"/>
      <c r="K22" s="594"/>
      <c r="L22" s="594"/>
      <c r="M22" s="568"/>
      <c r="N22" s="568"/>
      <c r="O22" s="568"/>
      <c r="P22" s="568"/>
      <c r="Q22" s="568"/>
      <c r="R22" s="568"/>
      <c r="S22" s="568"/>
      <c r="T22" s="568"/>
      <c r="U22" s="568"/>
      <c r="V22" s="568"/>
      <c r="W22" s="568"/>
      <c r="X22" s="568"/>
      <c r="Y22" s="568"/>
      <c r="Z22" s="568"/>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42"/>
    </row>
    <row r="23" spans="1:96" s="63" customFormat="1" ht="11.25" hidden="1" customHeight="1" x14ac:dyDescent="0.2">
      <c r="A23" s="598"/>
      <c r="B23" s="598"/>
      <c r="C23" s="592"/>
      <c r="D23" s="592"/>
      <c r="E23" s="593"/>
      <c r="F23" s="594"/>
      <c r="G23" s="594"/>
      <c r="H23" s="594"/>
      <c r="I23" s="594"/>
      <c r="J23" s="594"/>
      <c r="K23" s="594"/>
      <c r="L23" s="594"/>
      <c r="M23" s="568"/>
      <c r="N23" s="568"/>
      <c r="O23" s="568"/>
      <c r="P23" s="568"/>
      <c r="Q23" s="568"/>
      <c r="R23" s="568"/>
      <c r="S23" s="568"/>
      <c r="T23" s="568"/>
      <c r="U23" s="568"/>
      <c r="V23" s="568"/>
      <c r="W23" s="568"/>
      <c r="X23" s="568"/>
      <c r="Y23" s="568"/>
      <c r="Z23" s="568"/>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42"/>
    </row>
    <row r="24" spans="1:96" s="63" customFormat="1" ht="11.25" hidden="1" customHeight="1" x14ac:dyDescent="0.2">
      <c r="A24" s="598"/>
      <c r="B24" s="598"/>
      <c r="C24" s="592"/>
      <c r="D24" s="592"/>
      <c r="E24" s="593"/>
      <c r="F24" s="594"/>
      <c r="G24" s="594"/>
      <c r="H24" s="594"/>
      <c r="I24" s="594"/>
      <c r="J24" s="594"/>
      <c r="K24" s="594"/>
      <c r="L24" s="594"/>
      <c r="M24" s="568"/>
      <c r="N24" s="568"/>
      <c r="O24" s="568"/>
      <c r="P24" s="568"/>
      <c r="Q24" s="568"/>
      <c r="R24" s="568"/>
      <c r="S24" s="568"/>
      <c r="T24" s="568"/>
      <c r="U24" s="568"/>
      <c r="V24" s="568"/>
      <c r="W24" s="568"/>
      <c r="X24" s="568"/>
      <c r="Y24" s="568"/>
      <c r="Z24" s="568"/>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42"/>
    </row>
    <row r="25" spans="1:96" s="63" customFormat="1" ht="11.25" hidden="1" customHeight="1" x14ac:dyDescent="0.2">
      <c r="A25" s="598"/>
      <c r="B25" s="598"/>
      <c r="C25" s="592"/>
      <c r="D25" s="592"/>
      <c r="E25" s="593"/>
      <c r="F25" s="594"/>
      <c r="G25" s="594"/>
      <c r="H25" s="594"/>
      <c r="I25" s="594"/>
      <c r="J25" s="594"/>
      <c r="K25" s="594"/>
      <c r="L25" s="594"/>
      <c r="M25" s="568"/>
      <c r="N25" s="568"/>
      <c r="O25" s="568"/>
      <c r="P25" s="568"/>
      <c r="Q25" s="568"/>
      <c r="R25" s="568"/>
      <c r="S25" s="568"/>
      <c r="T25" s="568"/>
      <c r="U25" s="568"/>
      <c r="V25" s="568"/>
      <c r="W25" s="568"/>
      <c r="X25" s="568"/>
      <c r="Y25" s="568"/>
      <c r="Z25" s="568"/>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42"/>
    </row>
    <row r="26" spans="1:96" s="63" customFormat="1" ht="11.25" hidden="1" customHeight="1" x14ac:dyDescent="0.2">
      <c r="A26" s="598"/>
      <c r="B26" s="598"/>
      <c r="C26" s="592"/>
      <c r="D26" s="592"/>
      <c r="E26" s="593"/>
      <c r="F26" s="594"/>
      <c r="G26" s="594"/>
      <c r="H26" s="594"/>
      <c r="I26" s="594"/>
      <c r="J26" s="594"/>
      <c r="K26" s="594"/>
      <c r="L26" s="594"/>
      <c r="M26" s="568"/>
      <c r="N26" s="568"/>
      <c r="O26" s="568"/>
      <c r="P26" s="568"/>
      <c r="Q26" s="568"/>
      <c r="R26" s="568"/>
      <c r="S26" s="568"/>
      <c r="T26" s="568"/>
      <c r="U26" s="568"/>
      <c r="V26" s="568"/>
      <c r="W26" s="568"/>
      <c r="X26" s="568"/>
      <c r="Y26" s="568"/>
      <c r="Z26" s="568"/>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42"/>
    </row>
    <row r="27" spans="1:96" s="63" customFormat="1" ht="11.25" hidden="1" customHeight="1" x14ac:dyDescent="0.2">
      <c r="A27" s="598"/>
      <c r="B27" s="598"/>
      <c r="C27" s="592"/>
      <c r="D27" s="592"/>
      <c r="E27" s="593"/>
      <c r="F27" s="594"/>
      <c r="G27" s="594"/>
      <c r="H27" s="594"/>
      <c r="I27" s="594"/>
      <c r="J27" s="594"/>
      <c r="K27" s="594"/>
      <c r="L27" s="594"/>
      <c r="M27" s="568"/>
      <c r="N27" s="568"/>
      <c r="O27" s="568"/>
      <c r="P27" s="568"/>
      <c r="Q27" s="568"/>
      <c r="R27" s="568"/>
      <c r="S27" s="568"/>
      <c r="T27" s="568"/>
      <c r="U27" s="568"/>
      <c r="V27" s="568"/>
      <c r="W27" s="568"/>
      <c r="X27" s="568"/>
      <c r="Y27" s="568"/>
      <c r="Z27" s="568"/>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42"/>
    </row>
    <row r="28" spans="1:96" s="63" customFormat="1" ht="11.25" hidden="1" customHeight="1" x14ac:dyDescent="0.2">
      <c r="A28" s="598"/>
      <c r="B28" s="598"/>
      <c r="C28" s="592"/>
      <c r="D28" s="592"/>
      <c r="E28" s="593"/>
      <c r="F28" s="594"/>
      <c r="G28" s="594"/>
      <c r="H28" s="594"/>
      <c r="I28" s="594"/>
      <c r="J28" s="594"/>
      <c r="K28" s="594"/>
      <c r="L28" s="594"/>
      <c r="M28" s="568"/>
      <c r="N28" s="568"/>
      <c r="O28" s="568"/>
      <c r="P28" s="568"/>
      <c r="Q28" s="568"/>
      <c r="R28" s="568"/>
      <c r="S28" s="568"/>
      <c r="T28" s="568"/>
      <c r="U28" s="568"/>
      <c r="V28" s="568"/>
      <c r="W28" s="568"/>
      <c r="X28" s="568"/>
      <c r="Y28" s="568"/>
      <c r="Z28" s="568"/>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42"/>
    </row>
    <row r="29" spans="1:96" s="63" customFormat="1" ht="11.25" hidden="1" customHeight="1" x14ac:dyDescent="0.2">
      <c r="A29" s="598"/>
      <c r="B29" s="598"/>
      <c r="C29" s="592"/>
      <c r="D29" s="592"/>
      <c r="E29" s="593"/>
      <c r="F29" s="594"/>
      <c r="G29" s="594"/>
      <c r="H29" s="594"/>
      <c r="I29" s="594"/>
      <c r="J29" s="594"/>
      <c r="K29" s="594"/>
      <c r="L29" s="594"/>
      <c r="M29" s="568"/>
      <c r="N29" s="568"/>
      <c r="O29" s="568"/>
      <c r="P29" s="568"/>
      <c r="Q29" s="568"/>
      <c r="R29" s="568"/>
      <c r="S29" s="568"/>
      <c r="T29" s="568"/>
      <c r="U29" s="568"/>
      <c r="V29" s="568"/>
      <c r="W29" s="568"/>
      <c r="X29" s="568"/>
      <c r="Y29" s="568"/>
      <c r="Z29" s="568"/>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569"/>
      <c r="CP29" s="569"/>
      <c r="CQ29" s="569"/>
      <c r="CR29" s="42"/>
    </row>
    <row r="30" spans="1:96" s="63" customFormat="1" ht="99.95" hidden="1" customHeight="1" x14ac:dyDescent="0.2">
      <c r="A30" s="44"/>
      <c r="B30" s="44"/>
      <c r="C30" s="42"/>
      <c r="D30" s="42"/>
      <c r="E30" s="599"/>
      <c r="F30" s="536"/>
      <c r="G30" s="536"/>
      <c r="H30" s="600" t="s">
        <v>68</v>
      </c>
      <c r="I30" s="600" t="s">
        <v>69</v>
      </c>
      <c r="J30" s="600" t="s">
        <v>70</v>
      </c>
      <c r="K30" s="600" t="s">
        <v>71</v>
      </c>
      <c r="L30" s="600" t="s">
        <v>72</v>
      </c>
      <c r="M30" s="536"/>
      <c r="N30" s="536"/>
      <c r="O30" s="536"/>
      <c r="P30" s="536"/>
      <c r="Q30" s="536"/>
      <c r="R30" s="536"/>
      <c r="S30" s="536"/>
      <c r="T30" s="536"/>
      <c r="U30" s="536"/>
      <c r="V30" s="536"/>
      <c r="W30" s="536"/>
      <c r="X30" s="536"/>
      <c r="Y30" s="536"/>
      <c r="Z30" s="536"/>
      <c r="AA30" s="45"/>
      <c r="AB30" s="45"/>
      <c r="AC30" s="45"/>
      <c r="AD30" s="45"/>
      <c r="AE30" s="45"/>
      <c r="AF30" s="45"/>
      <c r="AG30" s="45"/>
      <c r="AH30" s="45"/>
      <c r="AI30" s="45"/>
      <c r="AJ30" s="45"/>
      <c r="AK30" s="45"/>
      <c r="AL30" s="45"/>
      <c r="AM30" s="45"/>
      <c r="AN30" s="45"/>
      <c r="AO30" s="45"/>
      <c r="AP30" s="45"/>
      <c r="AQ30" s="45"/>
      <c r="AR30" s="45"/>
      <c r="AS30" s="45" t="s">
        <v>73</v>
      </c>
      <c r="AT30" s="45"/>
      <c r="AU30" s="45"/>
      <c r="AV30" s="45"/>
      <c r="AW30" s="45"/>
      <c r="AX30" s="45"/>
      <c r="AY30" s="45"/>
      <c r="AZ30" s="45"/>
      <c r="BA30" s="45"/>
      <c r="BB30" s="45" t="s">
        <v>74</v>
      </c>
      <c r="BC30" s="45"/>
      <c r="BD30" s="45"/>
      <c r="BE30" s="45"/>
      <c r="BF30" s="45"/>
      <c r="BG30" s="45"/>
      <c r="BH30" s="45"/>
      <c r="BI30" s="45"/>
      <c r="BJ30" s="45"/>
      <c r="BK30" s="45" t="s">
        <v>75</v>
      </c>
      <c r="BL30" s="45"/>
      <c r="BM30" s="45"/>
      <c r="BN30" s="45"/>
      <c r="BO30" s="45"/>
      <c r="BP30" s="45"/>
      <c r="BQ30" s="45"/>
      <c r="BR30" s="45"/>
      <c r="BS30" s="45"/>
      <c r="BT30" s="45" t="s">
        <v>76</v>
      </c>
      <c r="BU30" s="45"/>
      <c r="BV30" s="45"/>
      <c r="BW30" s="45"/>
      <c r="BX30" s="45"/>
      <c r="BY30" s="45"/>
      <c r="BZ30" s="45"/>
      <c r="CA30" s="45"/>
      <c r="CB30" s="45"/>
      <c r="CC30" s="45"/>
      <c r="CD30" s="45"/>
      <c r="CE30" s="45"/>
      <c r="CF30" s="45"/>
      <c r="CG30" s="45"/>
      <c r="CH30" s="45"/>
      <c r="CI30" s="45"/>
      <c r="CJ30" s="45"/>
      <c r="CK30" s="45"/>
      <c r="CL30" s="45"/>
      <c r="CM30" s="45"/>
      <c r="CN30" s="45"/>
      <c r="CO30" s="45" t="s">
        <v>77</v>
      </c>
      <c r="CP30" s="45"/>
      <c r="CQ30" s="45"/>
      <c r="CR30" s="42"/>
    </row>
    <row r="31" spans="1:96" ht="11.25" customHeight="1" x14ac:dyDescent="0.2">
      <c r="C31" s="839" t="s">
        <v>679</v>
      </c>
      <c r="D31" s="844" t="s">
        <v>78</v>
      </c>
      <c r="E31" s="844"/>
      <c r="F31" s="601"/>
      <c r="G31" s="601"/>
      <c r="H31" s="46" t="s">
        <v>79</v>
      </c>
      <c r="I31" s="414" t="s">
        <v>80</v>
      </c>
      <c r="J31" s="581" t="s">
        <v>8754</v>
      </c>
      <c r="K31" s="414" t="s">
        <v>66</v>
      </c>
      <c r="L31" s="414" t="s">
        <v>66</v>
      </c>
      <c r="M31" s="47"/>
      <c r="N31" s="47"/>
      <c r="O31" s="47"/>
      <c r="P31" s="47"/>
      <c r="Q31" s="47"/>
      <c r="R31" s="47"/>
      <c r="S31" s="47"/>
      <c r="T31" s="47"/>
      <c r="U31" s="47"/>
      <c r="V31" s="47"/>
      <c r="W31" s="47"/>
      <c r="X31" s="47"/>
      <c r="Y31" s="47"/>
      <c r="Z31" s="47"/>
      <c r="AA31" s="283" t="str">
        <f>IF(COUNTBLANK('VAL_Fill in area'!G9)=1,"",'VAL_Fill in area'!G9)</f>
        <v/>
      </c>
      <c r="AB31" s="19" t="str">
        <f>IF(TYPE(VAL_Codes!G$22)=2,VAL_Codes!G$22,"")</f>
        <v/>
      </c>
      <c r="AC31" s="21" t="str">
        <f>IF(TYPE(VAL_Codes!H$22)=2,VAL_Codes!H$22,"")</f>
        <v/>
      </c>
      <c r="AD31" s="283" t="str">
        <f>IF(COUNTBLANK('VAL_Fill in area'!H9)=1,"",'VAL_Fill in area'!H9)</f>
        <v/>
      </c>
      <c r="AE31" s="19" t="str">
        <f>IF(TYPE(VAL_Codes!J$22)=2,VAL_Codes!J$22,"")</f>
        <v/>
      </c>
      <c r="AF31" s="21" t="str">
        <f>IF(TYPE(VAL_Codes!K$22)=2,VAL_Codes!K$22,"")</f>
        <v/>
      </c>
      <c r="AG31" s="285" t="str">
        <f t="shared" ref="AG31:AG39" si="0">IF(OR(AND(AA31="",AB31=""),AND(AD31="",AE31=""),AND(AB31="K",AE31="K"),OR(AB31="O",AE31="O")),"",SUM(AA31,AD31))</f>
        <v/>
      </c>
      <c r="AH31" s="1" t="str">
        <f t="shared" ref="AH31:AH39" si="1" xml:space="preserve"> IF(AND(OR(AND(AB31="O",AE31="O"),AND(AB31="K",AE31="K")),SUM(AA31,AD31)=0,ISNUMBER(AG31)),"",IF(OR(AB31="O",AE31="O"),"O",IF(AND(AB31=AE31,OR(AB31="K",AB31="W",AB31="M")),UPPER( AB31),"")))</f>
        <v/>
      </c>
      <c r="AI31" s="23" t="str">
        <f>IF(TYPE(VAL_Codes!N$22)=2,VAL_Codes!N$22,"")</f>
        <v/>
      </c>
      <c r="AJ31" s="283" t="str">
        <f>IF(COUNTBLANK('VAL_Fill in area'!I9)=1,"",'VAL_Fill in area'!I9)</f>
        <v/>
      </c>
      <c r="AK31" s="19" t="str">
        <f>IF(TYPE(VAL_Codes!P$22)=2,VAL_Codes!P$22,"")</f>
        <v/>
      </c>
      <c r="AL31" s="21" t="str">
        <f>IF(TYPE(VAL_Codes!Q$22)=2,VAL_Codes!Q$22,"")</f>
        <v/>
      </c>
      <c r="AM31" s="283" t="str">
        <f>IF(COUNTBLANK('VAL_Fill in area'!J9)=1,"",'VAL_Fill in area'!J9)</f>
        <v/>
      </c>
      <c r="AN31" s="19" t="str">
        <f>IF(TYPE(VAL_Codes!S$22)=2,VAL_Codes!S$22,"")</f>
        <v/>
      </c>
      <c r="AO31" s="21" t="str">
        <f>IF(TYPE(VAL_Codes!T$22)=2,VAL_Codes!T$22,"")</f>
        <v/>
      </c>
      <c r="AP31" s="283" t="str">
        <f>IF(COUNTBLANK('VAL_Fill in area'!K9)=1,"",'VAL_Fill in area'!K9)</f>
        <v/>
      </c>
      <c r="AQ31" s="19" t="str">
        <f>IF(TYPE(VAL_Codes!V$22)=2,VAL_Codes!V$22,"")</f>
        <v/>
      </c>
      <c r="AR31" s="21" t="str">
        <f>IF(TYPE(VAL_Codes!W$22)=2,VAL_Codes!W$22,"")</f>
        <v/>
      </c>
      <c r="AS31" s="285" t="str">
        <f t="shared" ref="AS31:AS39" si="2">IF(OR(AND(AM31="",AN31=""),AND(AP31="",AQ31=""),AND(AN31="K",AQ31="K"),OR(AN31="O",AQ31="O")),"",SUM(AM31,AP31))</f>
        <v/>
      </c>
      <c r="AT31" s="1" t="str">
        <f t="shared" ref="AT31:AT39" si="3" xml:space="preserve"> IF(AND(OR(AND(AN31="O",AQ31="O"),AND(AN31="K",AQ31="K")),SUM(AM31,AP31)=0,ISNUMBER(AS31)),"",IF(OR(AN31="O",AQ31="O"),"O",IF(AND(AN31=AQ31,OR(AN31="K",AN31="W",AN31="M")),UPPER( AN31),"")))</f>
        <v/>
      </c>
      <c r="AU31" s="23" t="str">
        <f>IF(TYPE(VAL_Codes!Z$22)=2,VAL_Codes!Z$22,"")</f>
        <v/>
      </c>
      <c r="AV31" s="283" t="str">
        <f>IF(COUNTBLANK('VAL_Fill in area'!L9)=1,"",'VAL_Fill in area'!L9)</f>
        <v/>
      </c>
      <c r="AW31" s="19" t="str">
        <f>IF(TYPE(VAL_Codes!AB$22)=2,VAL_Codes!AB$22,"")</f>
        <v/>
      </c>
      <c r="AX31" s="21" t="str">
        <f>IF(TYPE(VAL_Codes!AC$22)=2,VAL_Codes!AC$22,"")</f>
        <v/>
      </c>
      <c r="AY31" s="283" t="str">
        <f>IF(COUNTBLANK('VAL_Fill in area'!M9)=1,"",'VAL_Fill in area'!M9)</f>
        <v/>
      </c>
      <c r="AZ31" s="19" t="str">
        <f>IF(TYPE(VAL_Codes!AE$22)=2,VAL_Codes!AE$22,"")</f>
        <v/>
      </c>
      <c r="BA31" s="21" t="str">
        <f>IF(TYPE(VAL_Codes!AF$22)=2,VAL_Codes!AF$22,"")</f>
        <v/>
      </c>
      <c r="BB31" s="285" t="str">
        <f t="shared" ref="BB31:BB39" si="4">IF(OR(AND(AV31="",AW31=""),AND(AY31="",AZ31=""),AND(AW31="K",AZ31="K"),OR(AW31="O",AZ31="O")),"",SUM(AV31,AY31))</f>
        <v/>
      </c>
      <c r="BC31" s="1" t="str">
        <f t="shared" ref="BC31:BC39" si="5" xml:space="preserve"> IF(AND(OR(AND(AW31="O",AZ31="O"),AND(AW31="K",AZ31="K")),SUM(AV31,AY31)=0,ISNUMBER(BB31)),"",IF(OR(AW31="O",AZ31="O"),"O",IF(AND(AW31=AZ31,OR(AW31="K",AW31="W",AW31="M")),UPPER( AW31),"")))</f>
        <v/>
      </c>
      <c r="BD31" s="22" t="str">
        <f>IF(TYPE(VAL_Codes!AI$22)=2,VAL_Codes!AI$22,"")</f>
        <v/>
      </c>
      <c r="BE31" s="283" t="str">
        <f>IF(COUNTBLANK('VAL_Fill in area'!N9)=1,"",'VAL_Fill in area'!N9)</f>
        <v/>
      </c>
      <c r="BF31" s="19" t="str">
        <f>IF(TYPE(VAL_Codes!AK$22)=2,VAL_Codes!AK$22,"")</f>
        <v/>
      </c>
      <c r="BG31" s="21" t="str">
        <f>IF(TYPE(VAL_Codes!AL$22)=2,VAL_Codes!AL$22,"")</f>
        <v/>
      </c>
      <c r="BH31" s="283" t="str">
        <f>IF(COUNTBLANK('VAL_Fill in area'!O9)=1,"",'VAL_Fill in area'!O9)</f>
        <v/>
      </c>
      <c r="BI31" s="19" t="str">
        <f>IF(TYPE(VAL_Codes!AN$22)=2,VAL_Codes!AN$22,"")</f>
        <v/>
      </c>
      <c r="BJ31" s="21" t="str">
        <f>IF(TYPE(VAL_Codes!AO$22)=2,VAL_Codes!AO$22,"")</f>
        <v/>
      </c>
      <c r="BK31" s="285" t="str">
        <f t="shared" ref="BK31:BK39" si="6">IF(OR(AND(BE31="",BF31=""),AND(BH31="",BI31=""),AND(BF31="K",BI31="K"),OR(BF31="O",BI31="O")),"",SUM(BE31,BH31))</f>
        <v/>
      </c>
      <c r="BL31" s="1" t="str">
        <f t="shared" ref="BL31:BL39" si="7" xml:space="preserve"> IF(AND(OR(AND(BF31="O",BI31="O"),AND(BF31="K",BI31="K")),SUM(BE31,BH31)=0,ISNUMBER(BK31)),"",IF(OR(BF31="O",BI31="O"),"O",IF(AND(BF31=BI31,OR(BF31="K",BF31="W",BF31="M")),UPPER( BF31),"")))</f>
        <v/>
      </c>
      <c r="BM31" s="22" t="str">
        <f>IF(TYPE(VAL_Codes!AR$22)=2,VAL_Codes!AR$22,"")</f>
        <v/>
      </c>
      <c r="BN31" s="285" t="str">
        <f t="shared" ref="BN31:BN39" si="8">IF(OR(AND(AV31="",AW31=""),AND(BE31="",BF31=""),AND(AW31="K",BF31="K"),OR(AW31="O",BF31="O")),"",SUM(AV31,BE31))</f>
        <v/>
      </c>
      <c r="BO31" s="1" t="str">
        <f t="shared" ref="BO31:BO39" si="9" xml:space="preserve"> IF(AND(OR(AND(AW31="O",BF31="O"),AND(AW31="K",BF31="K")),SUM(AV31,BE31)=0,ISNUMBER(BN31)),"",IF(OR(AW31="O",BF31="O"),"O",IF(AND(AW31=BF31,OR(AW31="K",AW31="W",AW31="M")),UPPER( AW31),"")))</f>
        <v/>
      </c>
      <c r="BP31" s="23" t="str">
        <f>IF(TYPE(VAL_Codes!AU$22)=2,VAL_Codes!AU$22,"")</f>
        <v/>
      </c>
      <c r="BQ31" s="285" t="str">
        <f t="shared" ref="BQ31:BQ39" si="10">IF(OR(AND(AY31="",AZ31=""),AND(BH31="",BI31=""),AND(AZ31="K",BI31="K"),OR(AZ31="O",BI31="O")),"",SUM(AY31,BH31))</f>
        <v/>
      </c>
      <c r="BR31" s="1" t="str">
        <f t="shared" ref="BR31:BR39" si="11" xml:space="preserve"> IF(AND(OR(AND(AZ31="O",BI31="O"),AND(AZ31="K",BI31="K")),SUM(AY31,BH31)=0,ISNUMBER(BQ31)),"",IF(OR(AZ31="O",BI31="O"),"O",IF(AND(AZ31=BI31,OR(AZ31="K",AZ31="W",AZ31="M")),UPPER( AZ31),"")))</f>
        <v/>
      </c>
      <c r="BS31" s="23" t="str">
        <f>IF(TYPE(VAL_Codes!AX$22)=2,VAL_Codes!AX$22,"")</f>
        <v/>
      </c>
      <c r="BT31" s="285" t="str">
        <f t="shared" ref="BT31:BT39" si="12">IF(OR(AND(BN31="",BO31=""),AND(BQ31="",BR31=""),AND(BO31="K",BR31="K"),OR(BO31="O",BR31="O")),"",SUM(BN31,BQ31))</f>
        <v/>
      </c>
      <c r="BU31" s="1" t="str">
        <f t="shared" ref="BU31:BU39" si="13" xml:space="preserve"> IF(AND(OR(AND(BO31="O",BR31="O"),AND(BO31="K",BR31="K")),SUM(BN31,BQ31)=0,ISNUMBER(BT31)),"",IF(OR(BO31="O",BR31="O"),"O",IF(AND(BO31=BR31,OR(BO31="K",BO31="W",BO31="M")),UPPER( BO31),"")))</f>
        <v/>
      </c>
      <c r="BV31" s="23" t="str">
        <f>IF(TYPE(VAL_Codes!BA$22)=2,VAL_Codes!BA$22,"")</f>
        <v/>
      </c>
      <c r="BW31" s="283" t="str">
        <f>IF(COUNTBLANK('VAL_Fill in area'!P9)=1,"",'VAL_Fill in area'!P9)</f>
        <v/>
      </c>
      <c r="BX31" s="19" t="str">
        <f>IF(TYPE(VAL_Codes!BC$22)=2,VAL_Codes!BC$22,"")</f>
        <v/>
      </c>
      <c r="BY31" s="21" t="str">
        <f>IF(TYPE(VAL_Codes!BD$22)=2,VAL_Codes!BD$22,"")</f>
        <v/>
      </c>
      <c r="BZ31" s="283" t="str">
        <f>IF(COUNTBLANK('VAL_Fill in area'!Q9)=1,"",'VAL_Fill in area'!Q9)</f>
        <v/>
      </c>
      <c r="CA31" s="19" t="str">
        <f>IF(TYPE(VAL_Codes!BF$22)=2,VAL_Codes!BF$22,"")</f>
        <v/>
      </c>
      <c r="CB31" s="21" t="str">
        <f>IF(TYPE(VAL_Codes!BG$22)=2,VAL_Codes!BG$22,"")</f>
        <v/>
      </c>
      <c r="CC31" s="285" t="str">
        <f t="shared" ref="CC31:CC39" si="14">IF(OR(AND(BW31="",BX31=""),AND(BZ31="",CA31=""),AND(BX31="K",CA31="K"),OR(BX31="O",CA31="O")),"",SUM(BW31,BZ31))</f>
        <v/>
      </c>
      <c r="CD31" s="1" t="str">
        <f t="shared" ref="CD31:CD39" si="15" xml:space="preserve"> IF(AND(OR(AND(BX31="O",CA31="O"),AND(BX31="K",CA31="K")),SUM(BW31,BZ31)=0,ISNUMBER(CC31)),"",IF(OR(BX31="O",CA31="O"),"O",IF(AND(BX31=CA31,OR(BX31="K",BX31="W",BX31="M")),UPPER( BX31),"")))</f>
        <v/>
      </c>
      <c r="CE31" s="22" t="str">
        <f>IF(TYPE(VAL_Codes!BJ$22)=2,VAL_Codes!BJ$22,"")</f>
        <v/>
      </c>
      <c r="CF31" s="283" t="str">
        <f>IF(COUNTBLANK('VAL_Fill in area'!R9)=1,"",'VAL_Fill in area'!R9)</f>
        <v/>
      </c>
      <c r="CG31" s="19" t="str">
        <f>IF(TYPE(VAL_Codes!BL$22)=2,VAL_Codes!BL$22,"")</f>
        <v/>
      </c>
      <c r="CH31" s="21" t="str">
        <f>IF(TYPE(VAL_Codes!BM$22)=2,VAL_Codes!BM$22,"")</f>
        <v/>
      </c>
      <c r="CI31" s="283" t="str">
        <f>IF(COUNTBLANK('VAL_Fill in area'!S9)=1,"",'VAL_Fill in area'!S9)</f>
        <v/>
      </c>
      <c r="CJ31" s="19" t="str">
        <f>IF(TYPE(VAL_Codes!BO$22)=2,VAL_Codes!BO$22,"")</f>
        <v/>
      </c>
      <c r="CK31" s="21" t="str">
        <f>IF(TYPE(VAL_Codes!BP$22)=2,VAL_Codes!BP$22,"")</f>
        <v/>
      </c>
      <c r="CL31" s="283" t="str">
        <f>IF(COUNTBLANK('VAL_Fill in area'!T9)=1,"",'VAL_Fill in area'!T9)</f>
        <v/>
      </c>
      <c r="CM31" s="19" t="str">
        <f>IF(TYPE(VAL_Codes!BR$22)=2,VAL_Codes!BR$22,"")</f>
        <v/>
      </c>
      <c r="CN31" s="21" t="str">
        <f>IF(TYPE(VAL_Codes!BS$22)=2,VAL_Codes!BS$22,"")</f>
        <v/>
      </c>
      <c r="CO31" s="284" t="str">
        <f t="shared" ref="CO31:CO39" si="16">IF(OR(EXACT(AG31,AH31),EXACT(AJ31,AK31),EXACT(AS31,AT31),EXACT(BT31,BU31),EXACT(CC31,CD31), EXACT(CL31,CM31),AND(AH31="K",AK31="K",AT31="K",BU31="K", CD31="K",CM31="K"),OR(AH31="O",AK31="O",AT31="O",BU31="O", CD31="O",CM31="O")),"",SUM(AG31,AJ31,AS31,BT31,CC31,CL31))</f>
        <v/>
      </c>
      <c r="CP31" s="20" t="str">
        <f t="shared" ref="CP31:CP39" si="17">IF(AND(OR(OR(AH31="O",AK31="O",AT31="O",BU31="O",CD31="O",CM31="O"), AND(AH31="K",AK31="K",AT31="K",BU31="K", CD31="K",CM31="K")),SUM(AG31,AJ31,AS31,BT31,CC31,CL31)=0,ISNUMBER(CO31)),"",IF(OR(AH31="O",AK31="O",AT31="O",BU31="O",CD31="O",CM31="O"),"O",IF(AND(AH31=AK31,AH31=AT31,AH31=BU31,AH31=CD31,AH31=CM31,OR(AH31="K",AH31="W",AH31="M")),UPPER(AH31),"")))</f>
        <v/>
      </c>
      <c r="CQ31" s="23" t="str">
        <f>IF(TYPE(VAL_Codes!BV$22)=2,VAL_Codes!BV$22,"")</f>
        <v/>
      </c>
      <c r="CR31" s="38"/>
    </row>
    <row r="32" spans="1:96" ht="11.25" customHeight="1" x14ac:dyDescent="0.2">
      <c r="C32" s="840"/>
      <c r="D32" s="844" t="s">
        <v>81</v>
      </c>
      <c r="E32" s="844"/>
      <c r="F32" s="601"/>
      <c r="G32" s="601"/>
      <c r="H32" s="46" t="s">
        <v>79</v>
      </c>
      <c r="I32" s="414" t="s">
        <v>82</v>
      </c>
      <c r="J32" s="581" t="s">
        <v>8754</v>
      </c>
      <c r="K32" s="414" t="s">
        <v>66</v>
      </c>
      <c r="L32" s="414" t="s">
        <v>66</v>
      </c>
      <c r="M32" s="47"/>
      <c r="N32" s="47"/>
      <c r="O32" s="47"/>
      <c r="P32" s="47"/>
      <c r="Q32" s="47"/>
      <c r="R32" s="47"/>
      <c r="S32" s="47"/>
      <c r="T32" s="47"/>
      <c r="U32" s="47"/>
      <c r="V32" s="47"/>
      <c r="W32" s="47"/>
      <c r="X32" s="47"/>
      <c r="Y32" s="47"/>
      <c r="Z32" s="47"/>
      <c r="AA32" s="283" t="str">
        <f>IF(COUNTBLANK('VAL_Fill in area'!G10)=1,"",'VAL_Fill in area'!G10)</f>
        <v/>
      </c>
      <c r="AB32" s="19" t="str">
        <f>IF(TYPE(VAL_Codes!G$22)=2,VAL_Codes!G$22,"")</f>
        <v/>
      </c>
      <c r="AC32" s="21" t="str">
        <f>IF(TYPE(VAL_Codes!H$22)=2,VAL_Codes!H$22,"")</f>
        <v/>
      </c>
      <c r="AD32" s="283" t="str">
        <f>IF(COUNTBLANK('VAL_Fill in area'!H10)=1,"",'VAL_Fill in area'!H10)</f>
        <v/>
      </c>
      <c r="AE32" s="19" t="str">
        <f>IF(TYPE(VAL_Codes!J$22)=2,VAL_Codes!J$22,"")</f>
        <v/>
      </c>
      <c r="AF32" s="21" t="str">
        <f>IF(TYPE(VAL_Codes!K$22)=2,VAL_Codes!K$22,"")</f>
        <v/>
      </c>
      <c r="AG32" s="285" t="str">
        <f t="shared" si="0"/>
        <v/>
      </c>
      <c r="AH32" s="1" t="str">
        <f t="shared" si="1"/>
        <v/>
      </c>
      <c r="AI32" s="23" t="str">
        <f>IF(TYPE(VAL_Codes!N$22)=2,VAL_Codes!N$22,"")</f>
        <v/>
      </c>
      <c r="AJ32" s="283" t="str">
        <f>IF(COUNTBLANK('VAL_Fill in area'!I10)=1,"",'VAL_Fill in area'!I10)</f>
        <v/>
      </c>
      <c r="AK32" s="19" t="str">
        <f>IF(TYPE(VAL_Codes!P$22)=2,VAL_Codes!P$22,"")</f>
        <v/>
      </c>
      <c r="AL32" s="21" t="str">
        <f>IF(TYPE(VAL_Codes!Q$22)=2,VAL_Codes!Q$22,"")</f>
        <v/>
      </c>
      <c r="AM32" s="283" t="str">
        <f>IF(COUNTBLANK('VAL_Fill in area'!J10)=1,"",'VAL_Fill in area'!J10)</f>
        <v/>
      </c>
      <c r="AN32" s="19" t="str">
        <f>IF(TYPE(VAL_Codes!S$22)=2,VAL_Codes!S$22,"")</f>
        <v/>
      </c>
      <c r="AO32" s="21" t="str">
        <f>IF(TYPE(VAL_Codes!T$22)=2,VAL_Codes!T$22,"")</f>
        <v/>
      </c>
      <c r="AP32" s="283" t="str">
        <f>IF(COUNTBLANK('VAL_Fill in area'!K10)=1,"",'VAL_Fill in area'!K10)</f>
        <v/>
      </c>
      <c r="AQ32" s="19" t="str">
        <f>IF(TYPE(VAL_Codes!V$22)=2,VAL_Codes!V$22,"")</f>
        <v/>
      </c>
      <c r="AR32" s="21" t="str">
        <f>IF(TYPE(VAL_Codes!W$22)=2,VAL_Codes!W$22,"")</f>
        <v/>
      </c>
      <c r="AS32" s="285" t="str">
        <f t="shared" si="2"/>
        <v/>
      </c>
      <c r="AT32" s="1" t="str">
        <f t="shared" si="3"/>
        <v/>
      </c>
      <c r="AU32" s="23" t="str">
        <f>IF(TYPE(VAL_Codes!Z$22)=2,VAL_Codes!Z$22,"")</f>
        <v/>
      </c>
      <c r="AV32" s="283" t="str">
        <f>IF(COUNTBLANK('VAL_Fill in area'!L10)=1,"",'VAL_Fill in area'!L10)</f>
        <v/>
      </c>
      <c r="AW32" s="19" t="str">
        <f>IF(TYPE(VAL_Codes!AB$22)=2,VAL_Codes!AB$22,"")</f>
        <v/>
      </c>
      <c r="AX32" s="21" t="str">
        <f>IF(TYPE(VAL_Codes!AC$22)=2,VAL_Codes!AC$22,"")</f>
        <v/>
      </c>
      <c r="AY32" s="283" t="str">
        <f>IF(COUNTBLANK('VAL_Fill in area'!M10)=1,"",'VAL_Fill in area'!M10)</f>
        <v/>
      </c>
      <c r="AZ32" s="19" t="str">
        <f>IF(TYPE(VAL_Codes!AE$22)=2,VAL_Codes!AE$22,"")</f>
        <v/>
      </c>
      <c r="BA32" s="21" t="str">
        <f>IF(TYPE(VAL_Codes!AF$22)=2,VAL_Codes!AF$22,"")</f>
        <v/>
      </c>
      <c r="BB32" s="285" t="str">
        <f t="shared" si="4"/>
        <v/>
      </c>
      <c r="BC32" s="1" t="str">
        <f t="shared" si="5"/>
        <v/>
      </c>
      <c r="BD32" s="22" t="str">
        <f>IF(TYPE(VAL_Codes!AI$22)=2,VAL_Codes!AI$22,"")</f>
        <v/>
      </c>
      <c r="BE32" s="283" t="str">
        <f>IF(COUNTBLANK('VAL_Fill in area'!N10)=1,"",'VAL_Fill in area'!N10)</f>
        <v/>
      </c>
      <c r="BF32" s="19" t="str">
        <f>IF(TYPE(VAL_Codes!AK$22)=2,VAL_Codes!AK$22,"")</f>
        <v/>
      </c>
      <c r="BG32" s="21" t="str">
        <f>IF(TYPE(VAL_Codes!AL$22)=2,VAL_Codes!AL$22,"")</f>
        <v/>
      </c>
      <c r="BH32" s="283" t="str">
        <f>IF(COUNTBLANK('VAL_Fill in area'!O10)=1,"",'VAL_Fill in area'!O10)</f>
        <v/>
      </c>
      <c r="BI32" s="19" t="str">
        <f>IF(TYPE(VAL_Codes!AN$22)=2,VAL_Codes!AN$22,"")</f>
        <v/>
      </c>
      <c r="BJ32" s="21" t="str">
        <f>IF(TYPE(VAL_Codes!AO$22)=2,VAL_Codes!AO$22,"")</f>
        <v/>
      </c>
      <c r="BK32" s="285" t="str">
        <f t="shared" si="6"/>
        <v/>
      </c>
      <c r="BL32" s="1" t="str">
        <f t="shared" si="7"/>
        <v/>
      </c>
      <c r="BM32" s="22" t="str">
        <f>IF(TYPE(VAL_Codes!AR$22)=2,VAL_Codes!AR$22,"")</f>
        <v/>
      </c>
      <c r="BN32" s="285" t="str">
        <f t="shared" si="8"/>
        <v/>
      </c>
      <c r="BO32" s="1" t="str">
        <f t="shared" si="9"/>
        <v/>
      </c>
      <c r="BP32" s="23" t="str">
        <f>IF(TYPE(VAL_Codes!AU$22)=2,VAL_Codes!AU$22,"")</f>
        <v/>
      </c>
      <c r="BQ32" s="285" t="str">
        <f t="shared" si="10"/>
        <v/>
      </c>
      <c r="BR32" s="1" t="str">
        <f t="shared" si="11"/>
        <v/>
      </c>
      <c r="BS32" s="23" t="str">
        <f>IF(TYPE(VAL_Codes!AX$22)=2,VAL_Codes!AX$22,"")</f>
        <v/>
      </c>
      <c r="BT32" s="285" t="str">
        <f t="shared" si="12"/>
        <v/>
      </c>
      <c r="BU32" s="1" t="str">
        <f t="shared" si="13"/>
        <v/>
      </c>
      <c r="BV32" s="23" t="str">
        <f>IF(TYPE(VAL_Codes!BA$22)=2,VAL_Codes!BA$22,"")</f>
        <v/>
      </c>
      <c r="BW32" s="283" t="str">
        <f>IF(COUNTBLANK('VAL_Fill in area'!P10)=1,"",'VAL_Fill in area'!P10)</f>
        <v/>
      </c>
      <c r="BX32" s="19" t="str">
        <f>IF(TYPE(VAL_Codes!BC$22)=2,VAL_Codes!BC$22,"")</f>
        <v/>
      </c>
      <c r="BY32" s="21" t="str">
        <f>IF(TYPE(VAL_Codes!BD$22)=2,VAL_Codes!BD$22,"")</f>
        <v/>
      </c>
      <c r="BZ32" s="283" t="str">
        <f>IF(COUNTBLANK('VAL_Fill in area'!Q10)=1,"",'VAL_Fill in area'!Q10)</f>
        <v/>
      </c>
      <c r="CA32" s="19" t="str">
        <f>IF(TYPE(VAL_Codes!BF$22)=2,VAL_Codes!BF$22,"")</f>
        <v/>
      </c>
      <c r="CB32" s="21" t="str">
        <f>IF(TYPE(VAL_Codes!BG$22)=2,VAL_Codes!BG$22,"")</f>
        <v/>
      </c>
      <c r="CC32" s="285" t="str">
        <f t="shared" si="14"/>
        <v/>
      </c>
      <c r="CD32" s="1" t="str">
        <f t="shared" si="15"/>
        <v/>
      </c>
      <c r="CE32" s="22" t="str">
        <f>IF(TYPE(VAL_Codes!BJ$22)=2,VAL_Codes!BJ$22,"")</f>
        <v/>
      </c>
      <c r="CF32" s="283" t="str">
        <f>IF(COUNTBLANK('VAL_Fill in area'!R10)=1,"",'VAL_Fill in area'!R10)</f>
        <v/>
      </c>
      <c r="CG32" s="19" t="str">
        <f>IF(TYPE(VAL_Codes!BL$22)=2,VAL_Codes!BL$22,"")</f>
        <v/>
      </c>
      <c r="CH32" s="21" t="str">
        <f>IF(TYPE(VAL_Codes!BM$22)=2,VAL_Codes!BM$22,"")</f>
        <v/>
      </c>
      <c r="CI32" s="283" t="str">
        <f>IF(COUNTBLANK('VAL_Fill in area'!S10)=1,"",'VAL_Fill in area'!S10)</f>
        <v/>
      </c>
      <c r="CJ32" s="19" t="str">
        <f>IF(TYPE(VAL_Codes!BO$22)=2,VAL_Codes!BO$22,"")</f>
        <v/>
      </c>
      <c r="CK32" s="21" t="str">
        <f>IF(TYPE(VAL_Codes!BP$22)=2,VAL_Codes!BP$22,"")</f>
        <v/>
      </c>
      <c r="CL32" s="283" t="str">
        <f>IF(COUNTBLANK('VAL_Fill in area'!T10)=1,"",'VAL_Fill in area'!T10)</f>
        <v/>
      </c>
      <c r="CM32" s="19" t="str">
        <f>IF(TYPE(VAL_Codes!BR$22)=2,VAL_Codes!BR$22,"")</f>
        <v/>
      </c>
      <c r="CN32" s="21" t="str">
        <f>IF(TYPE(VAL_Codes!BS$22)=2,VAL_Codes!BS$22,"")</f>
        <v/>
      </c>
      <c r="CO32" s="284" t="str">
        <f t="shared" si="16"/>
        <v/>
      </c>
      <c r="CP32" s="20" t="str">
        <f t="shared" si="17"/>
        <v/>
      </c>
      <c r="CQ32" s="23" t="str">
        <f>IF(TYPE(VAL_Codes!BV$22)=2,VAL_Codes!BV$22,"")</f>
        <v/>
      </c>
      <c r="CR32" s="38"/>
    </row>
    <row r="33" spans="3:96" ht="11.25" customHeight="1" x14ac:dyDescent="0.2">
      <c r="C33" s="840"/>
      <c r="D33" s="847" t="s">
        <v>284</v>
      </c>
      <c r="E33" s="847"/>
      <c r="F33" s="602"/>
      <c r="G33" s="602"/>
      <c r="H33" s="46" t="s">
        <v>79</v>
      </c>
      <c r="I33" s="414" t="s">
        <v>47</v>
      </c>
      <c r="J33" s="581" t="s">
        <v>80</v>
      </c>
      <c r="K33" s="414" t="s">
        <v>66</v>
      </c>
      <c r="L33" s="414" t="s">
        <v>66</v>
      </c>
      <c r="M33" s="47"/>
      <c r="N33" s="47"/>
      <c r="O33" s="47"/>
      <c r="P33" s="47"/>
      <c r="Q33" s="47"/>
      <c r="R33" s="47"/>
      <c r="S33" s="47"/>
      <c r="T33" s="47"/>
      <c r="U33" s="47"/>
      <c r="V33" s="47"/>
      <c r="W33" s="47"/>
      <c r="X33" s="47"/>
      <c r="Y33" s="47"/>
      <c r="Z33" s="47"/>
      <c r="AA33" s="283" t="str">
        <f>IF(COUNTBLANK('VAL_Fill in area'!G15)=1,"",'VAL_Fill in area'!G15)</f>
        <v/>
      </c>
      <c r="AB33" s="19" t="str">
        <f>IF(TYPE(VAL_Codes!G$22)=2,VAL_Codes!G$22,"")</f>
        <v/>
      </c>
      <c r="AC33" s="21" t="str">
        <f>IF(TYPE(VAL_Codes!H$22)=2,VAL_Codes!H$22,"")</f>
        <v/>
      </c>
      <c r="AD33" s="283" t="str">
        <f>IF(COUNTBLANK('VAL_Fill in area'!H15)=1,"",'VAL_Fill in area'!H15)</f>
        <v/>
      </c>
      <c r="AE33" s="19" t="str">
        <f>IF(TYPE(VAL_Codes!J$22)=2,VAL_Codes!J$22,"")</f>
        <v/>
      </c>
      <c r="AF33" s="21" t="str">
        <f>IF(TYPE(VAL_Codes!K$22)=2,VAL_Codes!K$22,"")</f>
        <v/>
      </c>
      <c r="AG33" s="285" t="str">
        <f t="shared" si="0"/>
        <v/>
      </c>
      <c r="AH33" s="1" t="str">
        <f t="shared" si="1"/>
        <v/>
      </c>
      <c r="AI33" s="23" t="str">
        <f>IF(TYPE(VAL_Codes!N$22)=2,VAL_Codes!N$22,"")</f>
        <v/>
      </c>
      <c r="AJ33" s="283" t="str">
        <f>IF(COUNTBLANK('VAL_Fill in area'!I15)=1,"",'VAL_Fill in area'!I15)</f>
        <v/>
      </c>
      <c r="AK33" s="19" t="str">
        <f>IF(TYPE(VAL_Codes!P$22)=2,VAL_Codes!P$22,"")</f>
        <v/>
      </c>
      <c r="AL33" s="21" t="str">
        <f>IF(TYPE(VAL_Codes!Q$22)=2,VAL_Codes!Q$22,"")</f>
        <v/>
      </c>
      <c r="AM33" s="283" t="str">
        <f>IF(COUNTBLANK('VAL_Fill in area'!J15)=1,"",'VAL_Fill in area'!J15)</f>
        <v/>
      </c>
      <c r="AN33" s="19" t="str">
        <f>IF(TYPE(VAL_Codes!S$22)=2,VAL_Codes!S$22,"")</f>
        <v/>
      </c>
      <c r="AO33" s="21" t="str">
        <f>IF(TYPE(VAL_Codes!T$22)=2,VAL_Codes!T$22,"")</f>
        <v/>
      </c>
      <c r="AP33" s="283" t="str">
        <f>IF(COUNTBLANK('VAL_Fill in area'!K15)=1,"",'VAL_Fill in area'!K15)</f>
        <v/>
      </c>
      <c r="AQ33" s="19" t="str">
        <f>IF(TYPE(VAL_Codes!V$22)=2,VAL_Codes!V$22,"")</f>
        <v/>
      </c>
      <c r="AR33" s="21" t="str">
        <f>IF(TYPE(VAL_Codes!W$22)=2,VAL_Codes!W$22,"")</f>
        <v/>
      </c>
      <c r="AS33" s="285" t="str">
        <f t="shared" si="2"/>
        <v/>
      </c>
      <c r="AT33" s="1" t="str">
        <f t="shared" si="3"/>
        <v/>
      </c>
      <c r="AU33" s="23" t="str">
        <f>IF(TYPE(VAL_Codes!Z$22)=2,VAL_Codes!Z$22,"")</f>
        <v/>
      </c>
      <c r="AV33" s="283" t="str">
        <f>IF(COUNTBLANK('VAL_Fill in area'!L15)=1,"",'VAL_Fill in area'!L15)</f>
        <v/>
      </c>
      <c r="AW33" s="19" t="str">
        <f>IF(TYPE(VAL_Codes!AB$22)=2,VAL_Codes!AB$22,"")</f>
        <v/>
      </c>
      <c r="AX33" s="21" t="str">
        <f>IF(TYPE(VAL_Codes!AC$22)=2,VAL_Codes!AC$22,"")</f>
        <v/>
      </c>
      <c r="AY33" s="283" t="str">
        <f>IF(COUNTBLANK('VAL_Fill in area'!M15)=1,"",'VAL_Fill in area'!M15)</f>
        <v/>
      </c>
      <c r="AZ33" s="19" t="str">
        <f>IF(TYPE(VAL_Codes!AE$22)=2,VAL_Codes!AE$22,"")</f>
        <v/>
      </c>
      <c r="BA33" s="21" t="str">
        <f>IF(TYPE(VAL_Codes!AF$22)=2,VAL_Codes!AF$22,"")</f>
        <v/>
      </c>
      <c r="BB33" s="285" t="str">
        <f t="shared" si="4"/>
        <v/>
      </c>
      <c r="BC33" s="1" t="str">
        <f t="shared" si="5"/>
        <v/>
      </c>
      <c r="BD33" s="22" t="str">
        <f>IF(TYPE(VAL_Codes!AI$22)=2,VAL_Codes!AI$22,"")</f>
        <v/>
      </c>
      <c r="BE33" s="283" t="str">
        <f>IF(COUNTBLANK('VAL_Fill in area'!N15)=1,"",'VAL_Fill in area'!N15)</f>
        <v/>
      </c>
      <c r="BF33" s="19" t="str">
        <f>IF(TYPE(VAL_Codes!AK$22)=2,VAL_Codes!AK$22,"")</f>
        <v/>
      </c>
      <c r="BG33" s="21" t="str">
        <f>IF(TYPE(VAL_Codes!AL$22)=2,VAL_Codes!AL$22,"")</f>
        <v/>
      </c>
      <c r="BH33" s="283" t="str">
        <f>IF(COUNTBLANK('VAL_Fill in area'!O15)=1,"",'VAL_Fill in area'!O15)</f>
        <v/>
      </c>
      <c r="BI33" s="19" t="str">
        <f>IF(TYPE(VAL_Codes!AN$22)=2,VAL_Codes!AN$22,"")</f>
        <v/>
      </c>
      <c r="BJ33" s="21" t="str">
        <f>IF(TYPE(VAL_Codes!AO$22)=2,VAL_Codes!AO$22,"")</f>
        <v/>
      </c>
      <c r="BK33" s="285" t="str">
        <f t="shared" si="6"/>
        <v/>
      </c>
      <c r="BL33" s="1" t="str">
        <f t="shared" si="7"/>
        <v/>
      </c>
      <c r="BM33" s="22" t="str">
        <f>IF(TYPE(VAL_Codes!AR$22)=2,VAL_Codes!AR$22,"")</f>
        <v/>
      </c>
      <c r="BN33" s="285" t="str">
        <f t="shared" si="8"/>
        <v/>
      </c>
      <c r="BO33" s="1" t="str">
        <f t="shared" si="9"/>
        <v/>
      </c>
      <c r="BP33" s="23" t="str">
        <f>IF(TYPE(VAL_Codes!AU$22)=2,VAL_Codes!AU$22,"")</f>
        <v/>
      </c>
      <c r="BQ33" s="285" t="str">
        <f t="shared" si="10"/>
        <v/>
      </c>
      <c r="BR33" s="1" t="str">
        <f t="shared" si="11"/>
        <v/>
      </c>
      <c r="BS33" s="23" t="str">
        <f>IF(TYPE(VAL_Codes!AX$22)=2,VAL_Codes!AX$22,"")</f>
        <v/>
      </c>
      <c r="BT33" s="285" t="str">
        <f t="shared" si="12"/>
        <v/>
      </c>
      <c r="BU33" s="1" t="str">
        <f t="shared" si="13"/>
        <v/>
      </c>
      <c r="BV33" s="23" t="str">
        <f>IF(TYPE(VAL_Codes!BA$22)=2,VAL_Codes!BA$22,"")</f>
        <v/>
      </c>
      <c r="BW33" s="283" t="str">
        <f>IF(COUNTBLANK('VAL_Fill in area'!P15)=1,"",'VAL_Fill in area'!P15)</f>
        <v/>
      </c>
      <c r="BX33" s="19" t="str">
        <f>IF(TYPE(VAL_Codes!BC$22)=2,VAL_Codes!BC$22,"")</f>
        <v/>
      </c>
      <c r="BY33" s="21" t="str">
        <f>IF(TYPE(VAL_Codes!BD$22)=2,VAL_Codes!BD$22,"")</f>
        <v/>
      </c>
      <c r="BZ33" s="283" t="str">
        <f>IF(COUNTBLANK('VAL_Fill in area'!Q15)=1,"",'VAL_Fill in area'!Q15)</f>
        <v/>
      </c>
      <c r="CA33" s="19" t="str">
        <f>IF(TYPE(VAL_Codes!BF$22)=2,VAL_Codes!BF$22,"")</f>
        <v/>
      </c>
      <c r="CB33" s="21" t="str">
        <f>IF(TYPE(VAL_Codes!BG$22)=2,VAL_Codes!BG$22,"")</f>
        <v/>
      </c>
      <c r="CC33" s="285" t="str">
        <f t="shared" si="14"/>
        <v/>
      </c>
      <c r="CD33" s="1" t="str">
        <f t="shared" si="15"/>
        <v/>
      </c>
      <c r="CE33" s="22" t="str">
        <f>IF(TYPE(VAL_Codes!BJ$22)=2,VAL_Codes!BJ$22,"")</f>
        <v/>
      </c>
      <c r="CF33" s="283" t="str">
        <f>IF(COUNTBLANK('VAL_Fill in area'!R15)=1,"",'VAL_Fill in area'!R15)</f>
        <v/>
      </c>
      <c r="CG33" s="19" t="str">
        <f>IF(TYPE(VAL_Codes!BL$22)=2,VAL_Codes!BL$22,"")</f>
        <v/>
      </c>
      <c r="CH33" s="21" t="str">
        <f>IF(TYPE(VAL_Codes!BM$22)=2,VAL_Codes!BM$22,"")</f>
        <v/>
      </c>
      <c r="CI33" s="283" t="str">
        <f>IF(COUNTBLANK('VAL_Fill in area'!S15)=1,"",'VAL_Fill in area'!S15)</f>
        <v/>
      </c>
      <c r="CJ33" s="19" t="str">
        <f>IF(TYPE(VAL_Codes!BO$22)=2,VAL_Codes!BO$22,"")</f>
        <v/>
      </c>
      <c r="CK33" s="21" t="str">
        <f>IF(TYPE(VAL_Codes!BP$22)=2,VAL_Codes!BP$22,"")</f>
        <v/>
      </c>
      <c r="CL33" s="283" t="str">
        <f>IF(COUNTBLANK('VAL_Fill in area'!T15)=1,"",'VAL_Fill in area'!T15)</f>
        <v/>
      </c>
      <c r="CM33" s="19" t="str">
        <f>IF(TYPE(VAL_Codes!BR$22)=2,VAL_Codes!BR$22,"")</f>
        <v/>
      </c>
      <c r="CN33" s="21" t="str">
        <f>IF(TYPE(VAL_Codes!BS$22)=2,VAL_Codes!BS$22,"")</f>
        <v/>
      </c>
      <c r="CO33" s="284" t="str">
        <f t="shared" si="16"/>
        <v/>
      </c>
      <c r="CP33" s="20" t="str">
        <f t="shared" si="17"/>
        <v/>
      </c>
      <c r="CQ33" s="23" t="str">
        <f>IF(TYPE(VAL_Codes!BV$22)=2,VAL_Codes!BV$22,"")</f>
        <v/>
      </c>
      <c r="CR33" s="38"/>
    </row>
    <row r="34" spans="3:96" ht="11.25" customHeight="1" x14ac:dyDescent="0.2">
      <c r="C34" s="839" t="s">
        <v>680</v>
      </c>
      <c r="D34" s="844" t="s">
        <v>78</v>
      </c>
      <c r="E34" s="844"/>
      <c r="F34" s="601"/>
      <c r="G34" s="601"/>
      <c r="H34" s="46" t="s">
        <v>83</v>
      </c>
      <c r="I34" s="414" t="s">
        <v>80</v>
      </c>
      <c r="J34" s="581" t="s">
        <v>8754</v>
      </c>
      <c r="K34" s="414" t="s">
        <v>66</v>
      </c>
      <c r="L34" s="414" t="s">
        <v>66</v>
      </c>
      <c r="M34" s="47"/>
      <c r="N34" s="47"/>
      <c r="O34" s="47"/>
      <c r="P34" s="47"/>
      <c r="Q34" s="47"/>
      <c r="R34" s="47"/>
      <c r="S34" s="47"/>
      <c r="T34" s="47"/>
      <c r="U34" s="47"/>
      <c r="V34" s="47"/>
      <c r="W34" s="47"/>
      <c r="X34" s="47"/>
      <c r="Y34" s="47"/>
      <c r="Z34" s="47"/>
      <c r="AA34" s="283" t="str">
        <f>IF(COUNTBLANK('VAL_Fill in area'!G11)=1,"",'VAL_Fill in area'!G11)</f>
        <v/>
      </c>
      <c r="AB34" s="17" t="str">
        <f>IF(TYPE(VAL_Codes!G$33)=2,VAL_Codes!G$33,IF(TYPE(VAL_Codes!G$22)=2,VAL_Codes!G$22,""))</f>
        <v/>
      </c>
      <c r="AC34" s="18" t="str">
        <f>IF(AND(ISBLANK(VAL_Codes!H$33),ISBLANK(VAL_Codes!G$33)),IF(TYPE(VAL_Codes!H$22)=2,VAL_Codes!H$22,""),IF(ISBLANK(VAL_Codes!H$33),"",VAL_Codes!H$33))</f>
        <v/>
      </c>
      <c r="AD34" s="283" t="str">
        <f>IF(COUNTBLANK('VAL_Fill in area'!H11)=1,"",'VAL_Fill in area'!H11)</f>
        <v/>
      </c>
      <c r="AE34" s="17" t="str">
        <f>IF(TYPE(VAL_Codes!J$33)=2,VAL_Codes!J$33,IF(TYPE(VAL_Codes!J$22)=2,VAL_Codes!J$22,""))</f>
        <v/>
      </c>
      <c r="AF34" s="18" t="str">
        <f>IF(AND(ISBLANK(VAL_Codes!K$33),ISBLANK(VAL_Codes!J$33)),IF(TYPE(VAL_Codes!K$22)=2,VAL_Codes!K$22,""),IF(ISBLANK(VAL_Codes!K$33),"",VAL_Codes!K$33))</f>
        <v/>
      </c>
      <c r="AG34" s="285" t="str">
        <f t="shared" si="0"/>
        <v/>
      </c>
      <c r="AH34" s="1" t="str">
        <f t="shared" si="1"/>
        <v/>
      </c>
      <c r="AI34" s="23" t="str">
        <f>IF(AND(ISBLANK(VAL_Codes!N$33),ISBLANK(VAL_Codes!M$33)),IF(TYPE(VAL_Codes!N$22)=2,VAL_Codes!N$22,""),IF(ISBLANK(VAL_Codes!N$33),"",VAL_Codes!N$33))</f>
        <v/>
      </c>
      <c r="AJ34" s="283" t="str">
        <f>IF(COUNTBLANK('VAL_Fill in area'!I11)=1,"",'VAL_Fill in area'!I11)</f>
        <v/>
      </c>
      <c r="AK34" s="17" t="str">
        <f>IF(TYPE(VAL_Codes!P$33)=2,VAL_Codes!P$33,IF(TYPE(VAL_Codes!P$22)=2,VAL_Codes!P$22,""))</f>
        <v/>
      </c>
      <c r="AL34" s="18" t="str">
        <f>IF(AND(ISBLANK(VAL_Codes!Q$33),ISBLANK(VAL_Codes!P$33)),IF(TYPE(VAL_Codes!Q$22)=2,VAL_Codes!Q$22,""),IF(ISBLANK(VAL_Codes!Q$33),"",VAL_Codes!Q$33))</f>
        <v/>
      </c>
      <c r="AM34" s="283" t="str">
        <f>IF(COUNTBLANK('VAL_Fill in area'!J11)=1,"",'VAL_Fill in area'!J11)</f>
        <v/>
      </c>
      <c r="AN34" s="17" t="str">
        <f>IF(TYPE(VAL_Codes!S$33)=2,VAL_Codes!S$33,IF(TYPE(VAL_Codes!S$22)=2,VAL_Codes!S$22,""))</f>
        <v/>
      </c>
      <c r="AO34" s="18" t="str">
        <f>IF(AND(ISBLANK(VAL_Codes!T$33),ISBLANK(VAL_Codes!S$33)),IF(TYPE(VAL_Codes!T$22)=2,VAL_Codes!T$22,""),IF(ISBLANK(VAL_Codes!T$33),"",VAL_Codes!T$33))</f>
        <v/>
      </c>
      <c r="AP34" s="283" t="str">
        <f>IF(COUNTBLANK('VAL_Fill in area'!K11)=1,"",'VAL_Fill in area'!K11)</f>
        <v/>
      </c>
      <c r="AQ34" s="17" t="str">
        <f>IF(TYPE(VAL_Codes!V$33)=2,VAL_Codes!V$33,IF(TYPE(VAL_Codes!V$22)=2,VAL_Codes!V$22,""))</f>
        <v/>
      </c>
      <c r="AR34" s="18" t="str">
        <f>IF(AND(ISBLANK(VAL_Codes!W$33),ISBLANK(VAL_Codes!V$33)),IF(TYPE(VAL_Codes!W$22)=2,VAL_Codes!W$22,""),IF(ISBLANK(VAL_Codes!W$33),"",VAL_Codes!W$33))</f>
        <v/>
      </c>
      <c r="AS34" s="285" t="str">
        <f t="shared" si="2"/>
        <v/>
      </c>
      <c r="AT34" s="1" t="str">
        <f t="shared" si="3"/>
        <v/>
      </c>
      <c r="AU34" s="23" t="str">
        <f>IF(AND(ISBLANK(VAL_Codes!Z$33),ISBLANK(VAL_Codes!Y$33)),IF(TYPE(VAL_Codes!Z$22)=2,VAL_Codes!Z$22,""),IF(ISBLANK(VAL_Codes!Z$33),"",VAL_Codes!Z$33))</f>
        <v/>
      </c>
      <c r="AV34" s="283" t="str">
        <f>IF(COUNTBLANK('VAL_Fill in area'!L11)=1,"",'VAL_Fill in area'!L11)</f>
        <v/>
      </c>
      <c r="AW34" s="17" t="str">
        <f>IF(TYPE(VAL_Codes!AB$33)=2,VAL_Codes!AB$33,IF(TYPE(VAL_Codes!AB$22)=2,VAL_Codes!AB$22,""))</f>
        <v/>
      </c>
      <c r="AX34" s="18" t="str">
        <f>IF(AND(ISBLANK(VAL_Codes!AC$33),ISBLANK(VAL_Codes!AB$33)),IF(TYPE(VAL_Codes!AC$22)=2,VAL_Codes!AC$22,""),IF(ISBLANK(VAL_Codes!AC$33),"",VAL_Codes!AC$33))</f>
        <v/>
      </c>
      <c r="AY34" s="283" t="str">
        <f>IF(COUNTBLANK('VAL_Fill in area'!M11)=1,"",'VAL_Fill in area'!M11)</f>
        <v/>
      </c>
      <c r="AZ34" s="17" t="str">
        <f>IF(TYPE(VAL_Codes!AE$33)=2,VAL_Codes!AE$33,IF(TYPE(VAL_Codes!AE$22)=2,VAL_Codes!AE$22,""))</f>
        <v/>
      </c>
      <c r="BA34" s="18" t="str">
        <f>IF(AND(ISBLANK(VAL_Codes!AF$33),ISBLANK(VAL_Codes!AE$33)),IF(TYPE(VAL_Codes!AF$22)=2,VAL_Codes!AF$22,""),IF(ISBLANK(VAL_Codes!AF$33),"",VAL_Codes!AF$33))</f>
        <v/>
      </c>
      <c r="BB34" s="285" t="str">
        <f t="shared" si="4"/>
        <v/>
      </c>
      <c r="BC34" s="1" t="str">
        <f t="shared" si="5"/>
        <v/>
      </c>
      <c r="BD34" s="23" t="str">
        <f>IF(AND(ISBLANK(VAL_Codes!AI$33),ISBLANK(VAL_Codes!AH$33)),IF(TYPE(VAL_Codes!AI$22)=2,VAL_Codes!AI$22,""),IF(ISBLANK(VAL_Codes!AI$33),"",VAL_Codes!AI$33))</f>
        <v/>
      </c>
      <c r="BE34" s="283" t="str">
        <f>IF(COUNTBLANK('VAL_Fill in area'!N11)=1,"",'VAL_Fill in area'!N11)</f>
        <v/>
      </c>
      <c r="BF34" s="17" t="str">
        <f>IF(TYPE(VAL_Codes!AK$33)=2,VAL_Codes!AK$33,IF(TYPE(VAL_Codes!AK$22)=2,VAL_Codes!AK$22,""))</f>
        <v/>
      </c>
      <c r="BG34" s="18" t="str">
        <f>IF(AND(ISBLANK(VAL_Codes!AL$33),ISBLANK(VAL_Codes!AK$33)),IF(TYPE(VAL_Codes!AL$22)=2,VAL_Codes!AL$22,""),IF(ISBLANK(VAL_Codes!AL$33),"",VAL_Codes!AL$33))</f>
        <v/>
      </c>
      <c r="BH34" s="283" t="str">
        <f>IF(COUNTBLANK('VAL_Fill in area'!O11)=1,"",'VAL_Fill in area'!O11)</f>
        <v/>
      </c>
      <c r="BI34" s="17" t="str">
        <f>IF(TYPE(VAL_Codes!AN$33)=2,VAL_Codes!AN$33,IF(TYPE(VAL_Codes!AN$22)=2,VAL_Codes!AN$22,""))</f>
        <v/>
      </c>
      <c r="BJ34" s="18" t="str">
        <f>IF(AND(ISBLANK(VAL_Codes!AO$33),ISBLANK(VAL_Codes!AN$33)),IF(TYPE(VAL_Codes!AO$22)=2,VAL_Codes!AO$22,""),IF(ISBLANK(VAL_Codes!AO$33),"",VAL_Codes!AO$33))</f>
        <v/>
      </c>
      <c r="BK34" s="285" t="str">
        <f t="shared" si="6"/>
        <v/>
      </c>
      <c r="BL34" s="1" t="str">
        <f t="shared" si="7"/>
        <v/>
      </c>
      <c r="BM34" s="23" t="str">
        <f>IF(AND(ISBLANK(VAL_Codes!AR$33),ISBLANK(VAL_Codes!AQ$33)),IF(TYPE(VAL_Codes!AR$22)=2,VAL_Codes!AR$22,""),IF(ISBLANK(VAL_Codes!AR$33),"",VAL_Codes!AR$33))</f>
        <v/>
      </c>
      <c r="BN34" s="285" t="str">
        <f t="shared" si="8"/>
        <v/>
      </c>
      <c r="BO34" s="1" t="str">
        <f t="shared" si="9"/>
        <v/>
      </c>
      <c r="BP34" s="23" t="str">
        <f>IF(AND(ISBLANK(VAL_Codes!AU$33),ISBLANK(VAL_Codes!AT$33)),IF(TYPE(VAL_Codes!AU$22)=2,VAL_Codes!AU$22,""),IF(ISBLANK(VAL_Codes!AU$33),"",VAL_Codes!AU$33))</f>
        <v/>
      </c>
      <c r="BQ34" s="285" t="str">
        <f t="shared" si="10"/>
        <v/>
      </c>
      <c r="BR34" s="1" t="str">
        <f t="shared" si="11"/>
        <v/>
      </c>
      <c r="BS34" s="23" t="str">
        <f>IF(AND(ISBLANK(VAL_Codes!AX$33),ISBLANK(VAL_Codes!AW$33)),IF(TYPE(VAL_Codes!AX$22)=2,VAL_Codes!AX$22,""),IF(ISBLANK(VAL_Codes!AX$33),"",VAL_Codes!AX$33))</f>
        <v/>
      </c>
      <c r="BT34" s="285" t="str">
        <f t="shared" si="12"/>
        <v/>
      </c>
      <c r="BU34" s="1" t="str">
        <f t="shared" si="13"/>
        <v/>
      </c>
      <c r="BV34" s="23" t="str">
        <f>IF(AND(ISBLANK(VAL_Codes!BA$33),ISBLANK(VAL_Codes!AZ$33)),IF(TYPE(VAL_Codes!BA$22)=2,VAL_Codes!BA$22,""),IF(ISBLANK(VAL_Codes!BA$33),"",VAL_Codes!BA$33))</f>
        <v/>
      </c>
      <c r="BW34" s="283" t="str">
        <f>IF(COUNTBLANK('VAL_Fill in area'!P11)=1,"",'VAL_Fill in area'!P11)</f>
        <v/>
      </c>
      <c r="BX34" s="17" t="str">
        <f>IF(TYPE(VAL_Codes!BC$33)=2,VAL_Codes!BC$33,IF(TYPE(VAL_Codes!BC$22)=2,VAL_Codes!BC$22,""))</f>
        <v/>
      </c>
      <c r="BY34" s="18" t="str">
        <f>IF(AND(ISBLANK(VAL_Codes!BD$33),ISBLANK(VAL_Codes!BC$33)),IF(TYPE(VAL_Codes!BD$22)=2,VAL_Codes!BD$22,""),IF(ISBLANK(VAL_Codes!BD$33),"",VAL_Codes!BD$33))</f>
        <v/>
      </c>
      <c r="BZ34" s="283" t="str">
        <f>IF(COUNTBLANK('VAL_Fill in area'!Q11)=1,"",'VAL_Fill in area'!Q11)</f>
        <v/>
      </c>
      <c r="CA34" s="17" t="str">
        <f>IF(TYPE(VAL_Codes!BF$33)=2,VAL_Codes!BF$33,IF(TYPE(VAL_Codes!BF$22)=2,VAL_Codes!BF$22,""))</f>
        <v/>
      </c>
      <c r="CB34" s="18" t="str">
        <f>IF(AND(ISBLANK(VAL_Codes!BG$33),ISBLANK(VAL_Codes!BF$33)),IF(TYPE(VAL_Codes!BG$22)=2,VAL_Codes!BG$22,""),IF(ISBLANK(VAL_Codes!BG$33),"",VAL_Codes!BG$33))</f>
        <v/>
      </c>
      <c r="CC34" s="285" t="str">
        <f t="shared" si="14"/>
        <v/>
      </c>
      <c r="CD34" s="1" t="str">
        <f t="shared" si="15"/>
        <v/>
      </c>
      <c r="CE34" s="23" t="str">
        <f>IF(AND(ISBLANK(VAL_Codes!BJ$33),ISBLANK(VAL_Codes!BI$33)),IF(TYPE(VAL_Codes!BJ$22)=2,VAL_Codes!BJ$22,""),IF(ISBLANK(VAL_Codes!BJ$33),"",VAL_Codes!BJ$33))</f>
        <v/>
      </c>
      <c r="CF34" s="283" t="str">
        <f>IF(COUNTBLANK('VAL_Fill in area'!R11)=1,"",'VAL_Fill in area'!R11)</f>
        <v/>
      </c>
      <c r="CG34" s="17" t="str">
        <f>IF(TYPE(VAL_Codes!BL$33)=2,VAL_Codes!BL$33,IF(TYPE(VAL_Codes!BL$22)=2,VAL_Codes!BL$22,""))</f>
        <v/>
      </c>
      <c r="CH34" s="18" t="str">
        <f>IF(AND(ISBLANK(VAL_Codes!BM$33),ISBLANK(VAL_Codes!BL$33)),IF(TYPE(VAL_Codes!BM$22)=2,VAL_Codes!BM$22,""),IF(ISBLANK(VAL_Codes!BM$33),"",VAL_Codes!BM$33))</f>
        <v/>
      </c>
      <c r="CI34" s="283" t="str">
        <f>IF(COUNTBLANK('VAL_Fill in area'!S11)=1,"",'VAL_Fill in area'!S11)</f>
        <v/>
      </c>
      <c r="CJ34" s="17" t="str">
        <f>IF(TYPE(VAL_Codes!BO$33)=2,VAL_Codes!BO$33,IF(TYPE(VAL_Codes!BO$22)=2,VAL_Codes!BO$22,""))</f>
        <v/>
      </c>
      <c r="CK34" s="18" t="str">
        <f>IF(AND(ISBLANK(VAL_Codes!BP$33),ISBLANK(VAL_Codes!BO$33)),IF(TYPE(VAL_Codes!BP$22)=2,VAL_Codes!BP$22,""),IF(ISBLANK(VAL_Codes!BP$33),"",VAL_Codes!BP$33))</f>
        <v/>
      </c>
      <c r="CL34" s="283" t="str">
        <f>IF(COUNTBLANK('VAL_Fill in area'!T11)=1,"",'VAL_Fill in area'!T11)</f>
        <v/>
      </c>
      <c r="CM34" s="17" t="str">
        <f>IF(TYPE(VAL_Codes!BR$33)=2,VAL_Codes!BR$33,IF(TYPE(VAL_Codes!BR$22)=2,VAL_Codes!BR$22,""))</f>
        <v/>
      </c>
      <c r="CN34" s="18" t="str">
        <f>IF(AND(ISBLANK(VAL_Codes!BS$33),ISBLANK(VAL_Codes!BR$33)),IF(TYPE(VAL_Codes!BS$22)=2,VAL_Codes!BS$22,""),IF(ISBLANK(VAL_Codes!BS$33),"",VAL_Codes!BS$33))</f>
        <v/>
      </c>
      <c r="CO34" s="284" t="str">
        <f t="shared" si="16"/>
        <v/>
      </c>
      <c r="CP34" s="20" t="str">
        <f t="shared" si="17"/>
        <v/>
      </c>
      <c r="CQ34" s="23" t="str">
        <f>IF(AND(ISBLANK(VAL_Codes!BV$33),ISBLANK(VAL_Codes!BU$33)),IF(TYPE(VAL_Codes!BV$22)=2,VAL_Codes!BV$22,""),IF(ISBLANK(VAL_Codes!BV$33),"",VAL_Codes!BV$33))</f>
        <v/>
      </c>
      <c r="CR34" s="38"/>
    </row>
    <row r="35" spans="3:96" ht="11.25" customHeight="1" x14ac:dyDescent="0.2">
      <c r="C35" s="840"/>
      <c r="D35" s="844" t="s">
        <v>81</v>
      </c>
      <c r="E35" s="844"/>
      <c r="F35" s="601"/>
      <c r="G35" s="601"/>
      <c r="H35" s="46" t="s">
        <v>83</v>
      </c>
      <c r="I35" s="414" t="s">
        <v>82</v>
      </c>
      <c r="J35" s="581" t="s">
        <v>8754</v>
      </c>
      <c r="K35" s="414" t="s">
        <v>66</v>
      </c>
      <c r="L35" s="414" t="s">
        <v>66</v>
      </c>
      <c r="M35" s="47"/>
      <c r="N35" s="47"/>
      <c r="O35" s="47"/>
      <c r="P35" s="47"/>
      <c r="Q35" s="47"/>
      <c r="R35" s="47"/>
      <c r="S35" s="47"/>
      <c r="T35" s="47"/>
      <c r="U35" s="47"/>
      <c r="V35" s="47"/>
      <c r="W35" s="47"/>
      <c r="X35" s="47"/>
      <c r="Y35" s="47"/>
      <c r="Z35" s="47"/>
      <c r="AA35" s="283" t="str">
        <f>IF(COUNTBLANK('VAL_Fill in area'!G12)=1,"",'VAL_Fill in area'!G12)</f>
        <v/>
      </c>
      <c r="AB35" s="17" t="str">
        <f>IF(TYPE(VAL_Codes!G$33)=2,VAL_Codes!G$33,IF(TYPE(VAL_Codes!G$22)=2,VAL_Codes!G$22,""))</f>
        <v/>
      </c>
      <c r="AC35" s="18" t="str">
        <f>IF(AND(ISBLANK(VAL_Codes!H$33),ISBLANK(VAL_Codes!G$33)),IF(TYPE(VAL_Codes!H$22)=2,VAL_Codes!H$22,""),IF(ISBLANK(VAL_Codes!H$33),"",VAL_Codes!H$33))</f>
        <v/>
      </c>
      <c r="AD35" s="283" t="str">
        <f>IF(COUNTBLANK('VAL_Fill in area'!H12)=1,"",'VAL_Fill in area'!H12)</f>
        <v/>
      </c>
      <c r="AE35" s="17" t="str">
        <f>IF(TYPE(VAL_Codes!J$33)=2,VAL_Codes!J$33,IF(TYPE(VAL_Codes!J$22)=2,VAL_Codes!J$22,""))</f>
        <v/>
      </c>
      <c r="AF35" s="18" t="str">
        <f>IF(AND(ISBLANK(VAL_Codes!K$33),ISBLANK(VAL_Codes!J$33)),IF(TYPE(VAL_Codes!K$22)=2,VAL_Codes!K$22,""),IF(ISBLANK(VAL_Codes!K$33),"",VAL_Codes!K$33))</f>
        <v/>
      </c>
      <c r="AG35" s="285" t="str">
        <f t="shared" si="0"/>
        <v/>
      </c>
      <c r="AH35" s="1" t="str">
        <f t="shared" si="1"/>
        <v/>
      </c>
      <c r="AI35" s="23" t="str">
        <f>IF(AND(ISBLANK(VAL_Codes!N$33),ISBLANK(VAL_Codes!M$33)),IF(TYPE(VAL_Codes!N$22)=2,VAL_Codes!N$22,""),IF(ISBLANK(VAL_Codes!N$33),"",VAL_Codes!N$33))</f>
        <v/>
      </c>
      <c r="AJ35" s="283" t="str">
        <f>IF(COUNTBLANK('VAL_Fill in area'!I12)=1,"",'VAL_Fill in area'!I12)</f>
        <v/>
      </c>
      <c r="AK35" s="17" t="str">
        <f>IF(TYPE(VAL_Codes!P$33)=2,VAL_Codes!P$33,IF(TYPE(VAL_Codes!P$22)=2,VAL_Codes!P$22,""))</f>
        <v/>
      </c>
      <c r="AL35" s="18" t="str">
        <f>IF(AND(ISBLANK(VAL_Codes!Q$33),ISBLANK(VAL_Codes!P$33)),IF(TYPE(VAL_Codes!Q$22)=2,VAL_Codes!Q$22,""),IF(ISBLANK(VAL_Codes!Q$33),"",VAL_Codes!Q$33))</f>
        <v/>
      </c>
      <c r="AM35" s="283" t="str">
        <f>IF(COUNTBLANK('VAL_Fill in area'!J12)=1,"",'VAL_Fill in area'!J12)</f>
        <v/>
      </c>
      <c r="AN35" s="17" t="str">
        <f>IF(TYPE(VAL_Codes!S$33)=2,VAL_Codes!S$33,IF(TYPE(VAL_Codes!S$22)=2,VAL_Codes!S$22,""))</f>
        <v/>
      </c>
      <c r="AO35" s="18" t="str">
        <f>IF(AND(ISBLANK(VAL_Codes!T$33),ISBLANK(VAL_Codes!S$33)),IF(TYPE(VAL_Codes!T$22)=2,VAL_Codes!T$22,""),IF(ISBLANK(VAL_Codes!T$33),"",VAL_Codes!T$33))</f>
        <v/>
      </c>
      <c r="AP35" s="283" t="str">
        <f>IF(COUNTBLANK('VAL_Fill in area'!K12)=1,"",'VAL_Fill in area'!K12)</f>
        <v/>
      </c>
      <c r="AQ35" s="17" t="str">
        <f>IF(TYPE(VAL_Codes!V$33)=2,VAL_Codes!V$33,IF(TYPE(VAL_Codes!V$22)=2,VAL_Codes!V$22,""))</f>
        <v/>
      </c>
      <c r="AR35" s="18" t="str">
        <f>IF(AND(ISBLANK(VAL_Codes!W$33),ISBLANK(VAL_Codes!V$33)),IF(TYPE(VAL_Codes!W$22)=2,VAL_Codes!W$22,""),IF(ISBLANK(VAL_Codes!W$33),"",VAL_Codes!W$33))</f>
        <v/>
      </c>
      <c r="AS35" s="285" t="str">
        <f t="shared" si="2"/>
        <v/>
      </c>
      <c r="AT35" s="1" t="str">
        <f t="shared" si="3"/>
        <v/>
      </c>
      <c r="AU35" s="23" t="str">
        <f>IF(AND(ISBLANK(VAL_Codes!Z$33),ISBLANK(VAL_Codes!Y$33)),IF(TYPE(VAL_Codes!Z$22)=2,VAL_Codes!Z$22,""),IF(ISBLANK(VAL_Codes!Z$33),"",VAL_Codes!Z$33))</f>
        <v/>
      </c>
      <c r="AV35" s="283" t="str">
        <f>IF(COUNTBLANK('VAL_Fill in area'!L12)=1,"",'VAL_Fill in area'!L12)</f>
        <v/>
      </c>
      <c r="AW35" s="17" t="str">
        <f>IF(TYPE(VAL_Codes!AB$33)=2,VAL_Codes!AB$33,IF(TYPE(VAL_Codes!AB$22)=2,VAL_Codes!AB$22,""))</f>
        <v/>
      </c>
      <c r="AX35" s="18" t="str">
        <f>IF(AND(ISBLANK(VAL_Codes!AC$33),ISBLANK(VAL_Codes!AB$33)),IF(TYPE(VAL_Codes!AC$22)=2,VAL_Codes!AC$22,""),IF(ISBLANK(VAL_Codes!AC$33),"",VAL_Codes!AC$33))</f>
        <v/>
      </c>
      <c r="AY35" s="283" t="str">
        <f>IF(COUNTBLANK('VAL_Fill in area'!M12)=1,"",'VAL_Fill in area'!M12)</f>
        <v/>
      </c>
      <c r="AZ35" s="17" t="str">
        <f>IF(TYPE(VAL_Codes!AE$33)=2,VAL_Codes!AE$33,IF(TYPE(VAL_Codes!AE$22)=2,VAL_Codes!AE$22,""))</f>
        <v/>
      </c>
      <c r="BA35" s="18" t="str">
        <f>IF(AND(ISBLANK(VAL_Codes!AF$33),ISBLANK(VAL_Codes!AE$33)),IF(TYPE(VAL_Codes!AF$22)=2,VAL_Codes!AF$22,""),IF(ISBLANK(VAL_Codes!AF$33),"",VAL_Codes!AF$33))</f>
        <v/>
      </c>
      <c r="BB35" s="285" t="str">
        <f t="shared" si="4"/>
        <v/>
      </c>
      <c r="BC35" s="1" t="str">
        <f t="shared" si="5"/>
        <v/>
      </c>
      <c r="BD35" s="23" t="str">
        <f>IF(AND(ISBLANK(VAL_Codes!AI$33),ISBLANK(VAL_Codes!AH$33)),IF(TYPE(VAL_Codes!AI$22)=2,VAL_Codes!AI$22,""),IF(ISBLANK(VAL_Codes!AI$33),"",VAL_Codes!AI$33))</f>
        <v/>
      </c>
      <c r="BE35" s="283" t="str">
        <f>IF(COUNTBLANK('VAL_Fill in area'!N12)=1,"",'VAL_Fill in area'!N12)</f>
        <v/>
      </c>
      <c r="BF35" s="17" t="str">
        <f>IF(TYPE(VAL_Codes!AK$33)=2,VAL_Codes!AK$33,IF(TYPE(VAL_Codes!AK$22)=2,VAL_Codes!AK$22,""))</f>
        <v/>
      </c>
      <c r="BG35" s="18" t="str">
        <f>IF(AND(ISBLANK(VAL_Codes!AL$33),ISBLANK(VAL_Codes!AK$33)),IF(TYPE(VAL_Codes!AL$22)=2,VAL_Codes!AL$22,""),IF(ISBLANK(VAL_Codes!AL$33),"",VAL_Codes!AL$33))</f>
        <v/>
      </c>
      <c r="BH35" s="283" t="str">
        <f>IF(COUNTBLANK('VAL_Fill in area'!O12)=1,"",'VAL_Fill in area'!O12)</f>
        <v/>
      </c>
      <c r="BI35" s="17" t="str">
        <f>IF(TYPE(VAL_Codes!AN$33)=2,VAL_Codes!AN$33,IF(TYPE(VAL_Codes!AN$22)=2,VAL_Codes!AN$22,""))</f>
        <v/>
      </c>
      <c r="BJ35" s="18" t="str">
        <f>IF(AND(ISBLANK(VAL_Codes!AO$33),ISBLANK(VAL_Codes!AN$33)),IF(TYPE(VAL_Codes!AO$22)=2,VAL_Codes!AO$22,""),IF(ISBLANK(VAL_Codes!AO$33),"",VAL_Codes!AO$33))</f>
        <v/>
      </c>
      <c r="BK35" s="285" t="str">
        <f t="shared" si="6"/>
        <v/>
      </c>
      <c r="BL35" s="1" t="str">
        <f t="shared" si="7"/>
        <v/>
      </c>
      <c r="BM35" s="23" t="str">
        <f>IF(AND(ISBLANK(VAL_Codes!AR$33),ISBLANK(VAL_Codes!AQ$33)),IF(TYPE(VAL_Codes!AR$22)=2,VAL_Codes!AR$22,""),IF(ISBLANK(VAL_Codes!AR$33),"",VAL_Codes!AR$33))</f>
        <v/>
      </c>
      <c r="BN35" s="285" t="str">
        <f t="shared" si="8"/>
        <v/>
      </c>
      <c r="BO35" s="1" t="str">
        <f t="shared" si="9"/>
        <v/>
      </c>
      <c r="BP35" s="23" t="str">
        <f>IF(AND(ISBLANK(VAL_Codes!AU$33),ISBLANK(VAL_Codes!AT$33)),IF(TYPE(VAL_Codes!AU$22)=2,VAL_Codes!AU$22,""),IF(ISBLANK(VAL_Codes!AU$33),"",VAL_Codes!AU$33))</f>
        <v/>
      </c>
      <c r="BQ35" s="285" t="str">
        <f t="shared" si="10"/>
        <v/>
      </c>
      <c r="BR35" s="1" t="str">
        <f t="shared" si="11"/>
        <v/>
      </c>
      <c r="BS35" s="23" t="str">
        <f>IF(AND(ISBLANK(VAL_Codes!AX$33),ISBLANK(VAL_Codes!AW$33)),IF(TYPE(VAL_Codes!AX$22)=2,VAL_Codes!AX$22,""),IF(ISBLANK(VAL_Codes!AX$33),"",VAL_Codes!AX$33))</f>
        <v/>
      </c>
      <c r="BT35" s="285" t="str">
        <f t="shared" si="12"/>
        <v/>
      </c>
      <c r="BU35" s="1" t="str">
        <f t="shared" si="13"/>
        <v/>
      </c>
      <c r="BV35" s="23" t="str">
        <f>IF(AND(ISBLANK(VAL_Codes!BA$33),ISBLANK(VAL_Codes!AZ$33)),IF(TYPE(VAL_Codes!BA$22)=2,VAL_Codes!BA$22,""),IF(ISBLANK(VAL_Codes!BA$33),"",VAL_Codes!BA$33))</f>
        <v/>
      </c>
      <c r="BW35" s="283" t="str">
        <f>IF(COUNTBLANK('VAL_Fill in area'!P12)=1,"",'VAL_Fill in area'!P12)</f>
        <v/>
      </c>
      <c r="BX35" s="17" t="str">
        <f>IF(TYPE(VAL_Codes!BC$33)=2,VAL_Codes!BC$33,IF(TYPE(VAL_Codes!BC$22)=2,VAL_Codes!BC$22,""))</f>
        <v/>
      </c>
      <c r="BY35" s="18" t="str">
        <f>IF(AND(ISBLANK(VAL_Codes!BD$33),ISBLANK(VAL_Codes!BC$33)),IF(TYPE(VAL_Codes!BD$22)=2,VAL_Codes!BD$22,""),IF(ISBLANK(VAL_Codes!BD$33),"",VAL_Codes!BD$33))</f>
        <v/>
      </c>
      <c r="BZ35" s="283" t="str">
        <f>IF(COUNTBLANK('VAL_Fill in area'!Q12)=1,"",'VAL_Fill in area'!Q12)</f>
        <v/>
      </c>
      <c r="CA35" s="17" t="str">
        <f>IF(TYPE(VAL_Codes!BF$33)=2,VAL_Codes!BF$33,IF(TYPE(VAL_Codes!BF$22)=2,VAL_Codes!BF$22,""))</f>
        <v/>
      </c>
      <c r="CB35" s="18" t="str">
        <f>IF(AND(ISBLANK(VAL_Codes!BG$33),ISBLANK(VAL_Codes!BF$33)),IF(TYPE(VAL_Codes!BG$22)=2,VAL_Codes!BG$22,""),IF(ISBLANK(VAL_Codes!BG$33),"",VAL_Codes!BG$33))</f>
        <v/>
      </c>
      <c r="CC35" s="285" t="str">
        <f t="shared" si="14"/>
        <v/>
      </c>
      <c r="CD35" s="1" t="str">
        <f t="shared" si="15"/>
        <v/>
      </c>
      <c r="CE35" s="23" t="str">
        <f>IF(AND(ISBLANK(VAL_Codes!BJ$33),ISBLANK(VAL_Codes!BI$33)),IF(TYPE(VAL_Codes!BJ$22)=2,VAL_Codes!BJ$22,""),IF(ISBLANK(VAL_Codes!BJ$33),"",VAL_Codes!BJ$33))</f>
        <v/>
      </c>
      <c r="CF35" s="283" t="str">
        <f>IF(COUNTBLANK('VAL_Fill in area'!R12)=1,"",'VAL_Fill in area'!R12)</f>
        <v/>
      </c>
      <c r="CG35" s="17" t="str">
        <f>IF(TYPE(VAL_Codes!BL$33)=2,VAL_Codes!BL$33,IF(TYPE(VAL_Codes!BL$22)=2,VAL_Codes!BL$22,""))</f>
        <v/>
      </c>
      <c r="CH35" s="18" t="str">
        <f>IF(AND(ISBLANK(VAL_Codes!BM$33),ISBLANK(VAL_Codes!BL$33)),IF(TYPE(VAL_Codes!BM$22)=2,VAL_Codes!BM$22,""),IF(ISBLANK(VAL_Codes!BM$33),"",VAL_Codes!BM$33))</f>
        <v/>
      </c>
      <c r="CI35" s="283" t="str">
        <f>IF(COUNTBLANK('VAL_Fill in area'!S12)=1,"",'VAL_Fill in area'!S12)</f>
        <v/>
      </c>
      <c r="CJ35" s="17" t="str">
        <f>IF(TYPE(VAL_Codes!BO$33)=2,VAL_Codes!BO$33,IF(TYPE(VAL_Codes!BO$22)=2,VAL_Codes!BO$22,""))</f>
        <v/>
      </c>
      <c r="CK35" s="18" t="str">
        <f>IF(AND(ISBLANK(VAL_Codes!BP$33),ISBLANK(VAL_Codes!BO$33)),IF(TYPE(VAL_Codes!BP$22)=2,VAL_Codes!BP$22,""),IF(ISBLANK(VAL_Codes!BP$33),"",VAL_Codes!BP$33))</f>
        <v/>
      </c>
      <c r="CL35" s="283" t="str">
        <f>IF(COUNTBLANK('VAL_Fill in area'!T12)=1,"",'VAL_Fill in area'!T12)</f>
        <v/>
      </c>
      <c r="CM35" s="17" t="str">
        <f>IF(TYPE(VAL_Codes!BR$33)=2,VAL_Codes!BR$33,IF(TYPE(VAL_Codes!BR$22)=2,VAL_Codes!BR$22,""))</f>
        <v/>
      </c>
      <c r="CN35" s="18" t="str">
        <f>IF(AND(ISBLANK(VAL_Codes!BS$33),ISBLANK(VAL_Codes!BR$33)),IF(TYPE(VAL_Codes!BS$22)=2,VAL_Codes!BS$22,""),IF(ISBLANK(VAL_Codes!BS$33),"",VAL_Codes!BS$33))</f>
        <v/>
      </c>
      <c r="CO35" s="284" t="str">
        <f t="shared" si="16"/>
        <v/>
      </c>
      <c r="CP35" s="20" t="str">
        <f t="shared" si="17"/>
        <v/>
      </c>
      <c r="CQ35" s="23" t="str">
        <f>IF(AND(ISBLANK(VAL_Codes!BV$33),ISBLANK(VAL_Codes!BU$33)),IF(TYPE(VAL_Codes!BV$22)=2,VAL_Codes!BV$22,""),IF(ISBLANK(VAL_Codes!BV$33),"",VAL_Codes!BV$33))</f>
        <v/>
      </c>
      <c r="CR35" s="38"/>
    </row>
    <row r="36" spans="3:96" ht="11.25" customHeight="1" x14ac:dyDescent="0.2">
      <c r="C36" s="840"/>
      <c r="D36" s="847" t="s">
        <v>284</v>
      </c>
      <c r="E36" s="847"/>
      <c r="F36" s="602"/>
      <c r="G36" s="602"/>
      <c r="H36" s="46" t="s">
        <v>83</v>
      </c>
      <c r="I36" s="414" t="s">
        <v>47</v>
      </c>
      <c r="J36" s="581" t="s">
        <v>80</v>
      </c>
      <c r="K36" s="414" t="s">
        <v>66</v>
      </c>
      <c r="L36" s="414" t="s">
        <v>66</v>
      </c>
      <c r="M36" s="47"/>
      <c r="N36" s="47"/>
      <c r="O36" s="47"/>
      <c r="P36" s="47"/>
      <c r="Q36" s="47"/>
      <c r="R36" s="47"/>
      <c r="S36" s="47"/>
      <c r="T36" s="47"/>
      <c r="U36" s="47"/>
      <c r="V36" s="47"/>
      <c r="W36" s="47"/>
      <c r="X36" s="47"/>
      <c r="Y36" s="47"/>
      <c r="Z36" s="47"/>
      <c r="AA36" s="283" t="str">
        <f>IF(COUNTBLANK('VAL_Fill in area'!G16)=1,"",'VAL_Fill in area'!G16)</f>
        <v/>
      </c>
      <c r="AB36" s="17" t="str">
        <f>IF(TYPE(VAL_Codes!G$33)=2,VAL_Codes!G$33,IF(TYPE(VAL_Codes!G$22)=2,VAL_Codes!G$22,""))</f>
        <v/>
      </c>
      <c r="AC36" s="18" t="str">
        <f>IF(AND(ISBLANK(VAL_Codes!H$33),ISBLANK(VAL_Codes!G$33)),IF(TYPE(VAL_Codes!H$22)=2,VAL_Codes!H$22,""),IF(ISBLANK(VAL_Codes!H$33),"",VAL_Codes!H$33))</f>
        <v/>
      </c>
      <c r="AD36" s="283" t="str">
        <f>IF(COUNTBLANK('VAL_Fill in area'!H16)=1,"",'VAL_Fill in area'!H16)</f>
        <v/>
      </c>
      <c r="AE36" s="17" t="str">
        <f>IF(TYPE(VAL_Codes!J$33)=2,VAL_Codes!J$33,IF(TYPE(VAL_Codes!J$22)=2,VAL_Codes!J$22,""))</f>
        <v/>
      </c>
      <c r="AF36" s="18" t="str">
        <f>IF(AND(ISBLANK(VAL_Codes!K$33),ISBLANK(VAL_Codes!J$33)),IF(TYPE(VAL_Codes!K$22)=2,VAL_Codes!K$22,""),IF(ISBLANK(VAL_Codes!K$33),"",VAL_Codes!K$33))</f>
        <v/>
      </c>
      <c r="AG36" s="285" t="str">
        <f t="shared" si="0"/>
        <v/>
      </c>
      <c r="AH36" s="1" t="str">
        <f t="shared" si="1"/>
        <v/>
      </c>
      <c r="AI36" s="23" t="str">
        <f>IF(AND(ISBLANK(VAL_Codes!N$33),ISBLANK(VAL_Codes!M$33)),IF(TYPE(VAL_Codes!N$22)=2,VAL_Codes!N$22,""),IF(ISBLANK(VAL_Codes!N$33),"",VAL_Codes!N$33))</f>
        <v/>
      </c>
      <c r="AJ36" s="283" t="str">
        <f>IF(COUNTBLANK('VAL_Fill in area'!I16)=1,"",'VAL_Fill in area'!I16)</f>
        <v/>
      </c>
      <c r="AK36" s="17" t="str">
        <f>IF(TYPE(VAL_Codes!P$33)=2,VAL_Codes!P$33,IF(TYPE(VAL_Codes!P$22)=2,VAL_Codes!P$22,""))</f>
        <v/>
      </c>
      <c r="AL36" s="18" t="str">
        <f>IF(AND(ISBLANK(VAL_Codes!Q$33),ISBLANK(VAL_Codes!P$33)),IF(TYPE(VAL_Codes!Q$22)=2,VAL_Codes!Q$22,""),IF(ISBLANK(VAL_Codes!Q$33),"",VAL_Codes!Q$33))</f>
        <v/>
      </c>
      <c r="AM36" s="283" t="str">
        <f>IF(COUNTBLANK('VAL_Fill in area'!J16)=1,"",'VAL_Fill in area'!J16)</f>
        <v/>
      </c>
      <c r="AN36" s="17" t="str">
        <f>IF(TYPE(VAL_Codes!S$33)=2,VAL_Codes!S$33,IF(TYPE(VAL_Codes!S$22)=2,VAL_Codes!S$22,""))</f>
        <v/>
      </c>
      <c r="AO36" s="18" t="str">
        <f>IF(AND(ISBLANK(VAL_Codes!T$33),ISBLANK(VAL_Codes!S$33)),IF(TYPE(VAL_Codes!T$22)=2,VAL_Codes!T$22,""),IF(ISBLANK(VAL_Codes!T$33),"",VAL_Codes!T$33))</f>
        <v/>
      </c>
      <c r="AP36" s="283" t="str">
        <f>IF(COUNTBLANK('VAL_Fill in area'!K16)=1,"",'VAL_Fill in area'!K16)</f>
        <v/>
      </c>
      <c r="AQ36" s="17" t="str">
        <f>IF(TYPE(VAL_Codes!V$33)=2,VAL_Codes!V$33,IF(TYPE(VAL_Codes!V$22)=2,VAL_Codes!V$22,""))</f>
        <v/>
      </c>
      <c r="AR36" s="18" t="str">
        <f>IF(AND(ISBLANK(VAL_Codes!W$33),ISBLANK(VAL_Codes!V$33)),IF(TYPE(VAL_Codes!W$22)=2,VAL_Codes!W$22,""),IF(ISBLANK(VAL_Codes!W$33),"",VAL_Codes!W$33))</f>
        <v/>
      </c>
      <c r="AS36" s="285" t="str">
        <f t="shared" si="2"/>
        <v/>
      </c>
      <c r="AT36" s="1" t="str">
        <f t="shared" si="3"/>
        <v/>
      </c>
      <c r="AU36" s="23" t="str">
        <f>IF(AND(ISBLANK(VAL_Codes!Z$33),ISBLANK(VAL_Codes!Y$33)),IF(TYPE(VAL_Codes!Z$22)=2,VAL_Codes!Z$22,""),IF(ISBLANK(VAL_Codes!Z$33),"",VAL_Codes!Z$33))</f>
        <v/>
      </c>
      <c r="AV36" s="283" t="str">
        <f>IF(COUNTBLANK('VAL_Fill in area'!L16)=1,"",'VAL_Fill in area'!L16)</f>
        <v/>
      </c>
      <c r="AW36" s="17" t="str">
        <f>IF(TYPE(VAL_Codes!AB$33)=2,VAL_Codes!AB$33,IF(TYPE(VAL_Codes!AB$22)=2,VAL_Codes!AB$22,""))</f>
        <v/>
      </c>
      <c r="AX36" s="18" t="str">
        <f>IF(AND(ISBLANK(VAL_Codes!AC$33),ISBLANK(VAL_Codes!AB$33)),IF(TYPE(VAL_Codes!AC$22)=2,VAL_Codes!AC$22,""),IF(ISBLANK(VAL_Codes!AC$33),"",VAL_Codes!AC$33))</f>
        <v/>
      </c>
      <c r="AY36" s="283" t="str">
        <f>IF(COUNTBLANK('VAL_Fill in area'!M16)=1,"",'VAL_Fill in area'!M16)</f>
        <v/>
      </c>
      <c r="AZ36" s="17" t="str">
        <f>IF(TYPE(VAL_Codes!AE$33)=2,VAL_Codes!AE$33,IF(TYPE(VAL_Codes!AE$22)=2,VAL_Codes!AE$22,""))</f>
        <v/>
      </c>
      <c r="BA36" s="18" t="str">
        <f>IF(AND(ISBLANK(VAL_Codes!AF$33),ISBLANK(VAL_Codes!AE$33)),IF(TYPE(VAL_Codes!AF$22)=2,VAL_Codes!AF$22,""),IF(ISBLANK(VAL_Codes!AF$33),"",VAL_Codes!AF$33))</f>
        <v/>
      </c>
      <c r="BB36" s="285" t="str">
        <f t="shared" si="4"/>
        <v/>
      </c>
      <c r="BC36" s="1" t="str">
        <f t="shared" si="5"/>
        <v/>
      </c>
      <c r="BD36" s="23" t="str">
        <f>IF(AND(ISBLANK(VAL_Codes!AI$33),ISBLANK(VAL_Codes!AH$33)),IF(TYPE(VAL_Codes!AI$22)=2,VAL_Codes!AI$22,""),IF(ISBLANK(VAL_Codes!AI$33),"",VAL_Codes!AI$33))</f>
        <v/>
      </c>
      <c r="BE36" s="283" t="str">
        <f>IF(COUNTBLANK('VAL_Fill in area'!N16)=1,"",'VAL_Fill in area'!N16)</f>
        <v/>
      </c>
      <c r="BF36" s="17" t="str">
        <f>IF(TYPE(VAL_Codes!AK$33)=2,VAL_Codes!AK$33,IF(TYPE(VAL_Codes!AK$22)=2,VAL_Codes!AK$22,""))</f>
        <v/>
      </c>
      <c r="BG36" s="18" t="str">
        <f>IF(AND(ISBLANK(VAL_Codes!AL$33),ISBLANK(VAL_Codes!AK$33)),IF(TYPE(VAL_Codes!AL$22)=2,VAL_Codes!AL$22,""),IF(ISBLANK(VAL_Codes!AL$33),"",VAL_Codes!AL$33))</f>
        <v/>
      </c>
      <c r="BH36" s="283" t="str">
        <f>IF(COUNTBLANK('VAL_Fill in area'!O16)=1,"",'VAL_Fill in area'!O16)</f>
        <v/>
      </c>
      <c r="BI36" s="17" t="str">
        <f>IF(TYPE(VAL_Codes!AN$33)=2,VAL_Codes!AN$33,IF(TYPE(VAL_Codes!AN$22)=2,VAL_Codes!AN$22,""))</f>
        <v/>
      </c>
      <c r="BJ36" s="18" t="str">
        <f>IF(AND(ISBLANK(VAL_Codes!AO$33),ISBLANK(VAL_Codes!AN$33)),IF(TYPE(VAL_Codes!AO$22)=2,VAL_Codes!AO$22,""),IF(ISBLANK(VAL_Codes!AO$33),"",VAL_Codes!AO$33))</f>
        <v/>
      </c>
      <c r="BK36" s="285" t="str">
        <f t="shared" si="6"/>
        <v/>
      </c>
      <c r="BL36" s="1" t="str">
        <f t="shared" si="7"/>
        <v/>
      </c>
      <c r="BM36" s="23" t="str">
        <f>IF(AND(ISBLANK(VAL_Codes!AR$33),ISBLANK(VAL_Codes!AQ$33)),IF(TYPE(VAL_Codes!AR$22)=2,VAL_Codes!AR$22,""),IF(ISBLANK(VAL_Codes!AR$33),"",VAL_Codes!AR$33))</f>
        <v/>
      </c>
      <c r="BN36" s="285" t="str">
        <f t="shared" si="8"/>
        <v/>
      </c>
      <c r="BO36" s="1" t="str">
        <f t="shared" si="9"/>
        <v/>
      </c>
      <c r="BP36" s="23" t="str">
        <f>IF(AND(ISBLANK(VAL_Codes!AU$33),ISBLANK(VAL_Codes!AT$33)),IF(TYPE(VAL_Codes!AU$22)=2,VAL_Codes!AU$22,""),IF(ISBLANK(VAL_Codes!AU$33),"",VAL_Codes!AU$33))</f>
        <v/>
      </c>
      <c r="BQ36" s="285" t="str">
        <f t="shared" si="10"/>
        <v/>
      </c>
      <c r="BR36" s="1" t="str">
        <f t="shared" si="11"/>
        <v/>
      </c>
      <c r="BS36" s="23" t="str">
        <f>IF(AND(ISBLANK(VAL_Codes!AX$33),ISBLANK(VAL_Codes!AW$33)),IF(TYPE(VAL_Codes!AX$22)=2,VAL_Codes!AX$22,""),IF(ISBLANK(VAL_Codes!AX$33),"",VAL_Codes!AX$33))</f>
        <v/>
      </c>
      <c r="BT36" s="285" t="str">
        <f t="shared" si="12"/>
        <v/>
      </c>
      <c r="BU36" s="1" t="str">
        <f t="shared" si="13"/>
        <v/>
      </c>
      <c r="BV36" s="23" t="str">
        <f>IF(AND(ISBLANK(VAL_Codes!BA$33),ISBLANK(VAL_Codes!AZ$33)),IF(TYPE(VAL_Codes!BA$22)=2,VAL_Codes!BA$22,""),IF(ISBLANK(VAL_Codes!BA$33),"",VAL_Codes!BA$33))</f>
        <v/>
      </c>
      <c r="BW36" s="283" t="str">
        <f>IF(COUNTBLANK('VAL_Fill in area'!P16)=1,"",'VAL_Fill in area'!P16)</f>
        <v/>
      </c>
      <c r="BX36" s="17" t="str">
        <f>IF(TYPE(VAL_Codes!BC$33)=2,VAL_Codes!BC$33,IF(TYPE(VAL_Codes!BC$22)=2,VAL_Codes!BC$22,""))</f>
        <v/>
      </c>
      <c r="BY36" s="18" t="str">
        <f>IF(AND(ISBLANK(VAL_Codes!BD$33),ISBLANK(VAL_Codes!BC$33)),IF(TYPE(VAL_Codes!BD$22)=2,VAL_Codes!BD$22,""),IF(ISBLANK(VAL_Codes!BD$33),"",VAL_Codes!BD$33))</f>
        <v/>
      </c>
      <c r="BZ36" s="283" t="str">
        <f>IF(COUNTBLANK('VAL_Fill in area'!Q16)=1,"",'VAL_Fill in area'!Q16)</f>
        <v/>
      </c>
      <c r="CA36" s="17" t="str">
        <f>IF(TYPE(VAL_Codes!BF$33)=2,VAL_Codes!BF$33,IF(TYPE(VAL_Codes!BF$22)=2,VAL_Codes!BF$22,""))</f>
        <v/>
      </c>
      <c r="CB36" s="18" t="str">
        <f>IF(AND(ISBLANK(VAL_Codes!BG$33),ISBLANK(VAL_Codes!BF$33)),IF(TYPE(VAL_Codes!BG$22)=2,VAL_Codes!BG$22,""),IF(ISBLANK(VAL_Codes!BG$33),"",VAL_Codes!BG$33))</f>
        <v/>
      </c>
      <c r="CC36" s="285" t="str">
        <f t="shared" si="14"/>
        <v/>
      </c>
      <c r="CD36" s="1" t="str">
        <f t="shared" si="15"/>
        <v/>
      </c>
      <c r="CE36" s="23" t="str">
        <f>IF(AND(ISBLANK(VAL_Codes!BJ$33),ISBLANK(VAL_Codes!BI$33)),IF(TYPE(VAL_Codes!BJ$22)=2,VAL_Codes!BJ$22,""),IF(ISBLANK(VAL_Codes!BJ$33),"",VAL_Codes!BJ$33))</f>
        <v/>
      </c>
      <c r="CF36" s="283" t="str">
        <f>IF(COUNTBLANK('VAL_Fill in area'!R16)=1,"",'VAL_Fill in area'!R16)</f>
        <v/>
      </c>
      <c r="CG36" s="17" t="str">
        <f>IF(TYPE(VAL_Codes!BL$33)=2,VAL_Codes!BL$33,IF(TYPE(VAL_Codes!BL$22)=2,VAL_Codes!BL$22,""))</f>
        <v/>
      </c>
      <c r="CH36" s="18" t="str">
        <f>IF(AND(ISBLANK(VAL_Codes!BM$33),ISBLANK(VAL_Codes!BL$33)),IF(TYPE(VAL_Codes!BM$22)=2,VAL_Codes!BM$22,""),IF(ISBLANK(VAL_Codes!BM$33),"",VAL_Codes!BM$33))</f>
        <v/>
      </c>
      <c r="CI36" s="283" t="str">
        <f>IF(COUNTBLANK('VAL_Fill in area'!S16)=1,"",'VAL_Fill in area'!S16)</f>
        <v/>
      </c>
      <c r="CJ36" s="17" t="str">
        <f>IF(TYPE(VAL_Codes!BO$33)=2,VAL_Codes!BO$33,IF(TYPE(VAL_Codes!BO$22)=2,VAL_Codes!BO$22,""))</f>
        <v/>
      </c>
      <c r="CK36" s="18" t="str">
        <f>IF(AND(ISBLANK(VAL_Codes!BP$33),ISBLANK(VAL_Codes!BO$33)),IF(TYPE(VAL_Codes!BP$22)=2,VAL_Codes!BP$22,""),IF(ISBLANK(VAL_Codes!BP$33),"",VAL_Codes!BP$33))</f>
        <v/>
      </c>
      <c r="CL36" s="283" t="str">
        <f>IF(COUNTBLANK('VAL_Fill in area'!T16)=1,"",'VAL_Fill in area'!T16)</f>
        <v/>
      </c>
      <c r="CM36" s="17" t="str">
        <f>IF(TYPE(VAL_Codes!BR$33)=2,VAL_Codes!BR$33,IF(TYPE(VAL_Codes!BR$22)=2,VAL_Codes!BR$22,""))</f>
        <v/>
      </c>
      <c r="CN36" s="18" t="str">
        <f>IF(AND(ISBLANK(VAL_Codes!BS$33),ISBLANK(VAL_Codes!BR$33)),IF(TYPE(VAL_Codes!BS$22)=2,VAL_Codes!BS$22,""),IF(ISBLANK(VAL_Codes!BS$33),"",VAL_Codes!BS$33))</f>
        <v/>
      </c>
      <c r="CO36" s="284" t="str">
        <f t="shared" si="16"/>
        <v/>
      </c>
      <c r="CP36" s="20" t="str">
        <f t="shared" si="17"/>
        <v/>
      </c>
      <c r="CQ36" s="23" t="str">
        <f>IF(AND(ISBLANK(VAL_Codes!BV$33),ISBLANK(VAL_Codes!BU$33)),IF(TYPE(VAL_Codes!BV$22)=2,VAL_Codes!BV$22,""),IF(ISBLANK(VAL_Codes!BV$33),"",VAL_Codes!BV$33))</f>
        <v/>
      </c>
      <c r="CR36" s="38"/>
    </row>
    <row r="37" spans="3:96" ht="11.25" customHeight="1" x14ac:dyDescent="0.2">
      <c r="C37" s="839" t="s">
        <v>725</v>
      </c>
      <c r="D37" s="844" t="s">
        <v>78</v>
      </c>
      <c r="E37" s="844"/>
      <c r="F37" s="601"/>
      <c r="G37" s="601"/>
      <c r="H37" s="46" t="s">
        <v>84</v>
      </c>
      <c r="I37" s="414" t="s">
        <v>80</v>
      </c>
      <c r="J37" s="581" t="s">
        <v>8754</v>
      </c>
      <c r="K37" s="414" t="s">
        <v>66</v>
      </c>
      <c r="L37" s="414" t="s">
        <v>66</v>
      </c>
      <c r="M37" s="47"/>
      <c r="N37" s="47"/>
      <c r="O37" s="47"/>
      <c r="P37" s="47"/>
      <c r="Q37" s="47"/>
      <c r="R37" s="47"/>
      <c r="S37" s="47"/>
      <c r="T37" s="47"/>
      <c r="U37" s="47"/>
      <c r="V37" s="47"/>
      <c r="W37" s="47"/>
      <c r="X37" s="47"/>
      <c r="Y37" s="47"/>
      <c r="Z37" s="47"/>
      <c r="AA37" s="283" t="str">
        <f>IF(COUNTBLANK('VAL_Fill in area'!G13)=1,"",'VAL_Fill in area'!G13)</f>
        <v/>
      </c>
      <c r="AB37" s="17" t="str">
        <f>IF(TYPE(VAL_Codes!G$34)=2,VAL_Codes!G$34,IF(TYPE(VAL_Codes!G$22)=2,VAL_Codes!G$22,""))</f>
        <v/>
      </c>
      <c r="AC37" s="18" t="str">
        <f>IF(AND(ISBLANK(VAL_Codes!H$34),ISBLANK(VAL_Codes!G$34)),IF(TYPE(VAL_Codes!H$22)=2,VAL_Codes!H$22,""),IF(ISBLANK(VAL_Codes!H$34),"",VAL_Codes!H$34))</f>
        <v/>
      </c>
      <c r="AD37" s="283" t="str">
        <f>IF(COUNTBLANK('VAL_Fill in area'!H13)=1,"",'VAL_Fill in area'!H13)</f>
        <v/>
      </c>
      <c r="AE37" s="17" t="str">
        <f>IF(TYPE(VAL_Codes!J$34)=2,VAL_Codes!J$34,IF(TYPE(VAL_Codes!J$22)=2,VAL_Codes!J$22,""))</f>
        <v/>
      </c>
      <c r="AF37" s="18" t="str">
        <f>IF(AND(ISBLANK(VAL_Codes!K$34),ISBLANK(VAL_Codes!J$34)),IF(TYPE(VAL_Codes!K$22)=2,VAL_Codes!K$22,""),IF(ISBLANK(VAL_Codes!K$34),"",VAL_Codes!K$34))</f>
        <v/>
      </c>
      <c r="AG37" s="285" t="str">
        <f t="shared" si="0"/>
        <v/>
      </c>
      <c r="AH37" s="1" t="str">
        <f t="shared" si="1"/>
        <v/>
      </c>
      <c r="AI37" s="23" t="str">
        <f>IF(AND(ISBLANK(VAL_Codes!N$34),ISBLANK(VAL_Codes!M$34)),IF(TYPE(VAL_Codes!N$22)=2,VAL_Codes!N$22,""),IF(ISBLANK(VAL_Codes!N$34),"",VAL_Codes!N$34))</f>
        <v/>
      </c>
      <c r="AJ37" s="283" t="str">
        <f>IF(COUNTBLANK('VAL_Fill in area'!I13)=1,"",'VAL_Fill in area'!I13)</f>
        <v/>
      </c>
      <c r="AK37" s="17" t="str">
        <f>IF(TYPE(VAL_Codes!P$34)=2,VAL_Codes!P$34,IF(TYPE(VAL_Codes!P$22)=2,VAL_Codes!P$22,""))</f>
        <v/>
      </c>
      <c r="AL37" s="18" t="str">
        <f>IF(AND(ISBLANK(VAL_Codes!Q$34),ISBLANK(VAL_Codes!P$34)),IF(TYPE(VAL_Codes!Q$22)=2,VAL_Codes!Q$22,""),IF(ISBLANK(VAL_Codes!Q$34),"",VAL_Codes!Q$34))</f>
        <v/>
      </c>
      <c r="AM37" s="283" t="str">
        <f>IF(COUNTBLANK('VAL_Fill in area'!J13)=1,"",'VAL_Fill in area'!J13)</f>
        <v/>
      </c>
      <c r="AN37" s="17" t="str">
        <f>IF(TYPE(VAL_Codes!S$34)=2,VAL_Codes!S$34,IF(TYPE(VAL_Codes!S$22)=2,VAL_Codes!S$22,""))</f>
        <v/>
      </c>
      <c r="AO37" s="18" t="str">
        <f>IF(AND(ISBLANK(VAL_Codes!T$34),ISBLANK(VAL_Codes!S$34)),IF(TYPE(VAL_Codes!T$22)=2,VAL_Codes!T$22,""),IF(ISBLANK(VAL_Codes!T$34),"",VAL_Codes!T$34))</f>
        <v/>
      </c>
      <c r="AP37" s="283" t="str">
        <f>IF(COUNTBLANK('VAL_Fill in area'!K13)=1,"",'VAL_Fill in area'!K13)</f>
        <v/>
      </c>
      <c r="AQ37" s="17" t="str">
        <f>IF(TYPE(VAL_Codes!V$34)=2,VAL_Codes!V$34,IF(TYPE(VAL_Codes!V$22)=2,VAL_Codes!V$22,""))</f>
        <v/>
      </c>
      <c r="AR37" s="18" t="str">
        <f>IF(AND(ISBLANK(VAL_Codes!W$34),ISBLANK(VAL_Codes!V$34)),IF(TYPE(VAL_Codes!W$22)=2,VAL_Codes!W$22,""),IF(ISBLANK(VAL_Codes!W$34),"",VAL_Codes!W$34))</f>
        <v/>
      </c>
      <c r="AS37" s="285" t="str">
        <f t="shared" si="2"/>
        <v/>
      </c>
      <c r="AT37" s="1" t="str">
        <f t="shared" si="3"/>
        <v/>
      </c>
      <c r="AU37" s="23" t="str">
        <f>IF(AND(ISBLANK(VAL_Codes!Z$34),ISBLANK(VAL_Codes!Y$34)),IF(TYPE(VAL_Codes!Z$22)=2,VAL_Codes!Z$22,""),IF(ISBLANK(VAL_Codes!Z$34),"",VAL_Codes!Z$34))</f>
        <v/>
      </c>
      <c r="AV37" s="283" t="str">
        <f>IF(COUNTBLANK('VAL_Fill in area'!L13)=1,"",'VAL_Fill in area'!L13)</f>
        <v/>
      </c>
      <c r="AW37" s="17" t="str">
        <f>IF(TYPE(VAL_Codes!AB$34)=2,VAL_Codes!AB$34,IF(TYPE(VAL_Codes!AB$22)=2,VAL_Codes!AB$22,""))</f>
        <v/>
      </c>
      <c r="AX37" s="18" t="str">
        <f>IF(AND(ISBLANK(VAL_Codes!AC$34),ISBLANK(VAL_Codes!AB$34)),IF(TYPE(VAL_Codes!AC$22)=2,VAL_Codes!AC$22,""),IF(ISBLANK(VAL_Codes!AC$34),"",VAL_Codes!AC$34))</f>
        <v/>
      </c>
      <c r="AY37" s="283" t="str">
        <f>IF(COUNTBLANK('VAL_Fill in area'!M13)=1,"",'VAL_Fill in area'!M13)</f>
        <v/>
      </c>
      <c r="AZ37" s="17" t="str">
        <f>IF(TYPE(VAL_Codes!AE$34)=2,VAL_Codes!AE$34,IF(TYPE(VAL_Codes!AE$22)=2,VAL_Codes!AE$22,""))</f>
        <v/>
      </c>
      <c r="BA37" s="18" t="str">
        <f>IF(AND(ISBLANK(VAL_Codes!AF$34),ISBLANK(VAL_Codes!AE$34)),IF(TYPE(VAL_Codes!AF$22)=2,VAL_Codes!AF$22,""),IF(ISBLANK(VAL_Codes!AF$34),"",VAL_Codes!AF$34))</f>
        <v/>
      </c>
      <c r="BB37" s="285" t="str">
        <f t="shared" si="4"/>
        <v/>
      </c>
      <c r="BC37" s="1" t="str">
        <f t="shared" si="5"/>
        <v/>
      </c>
      <c r="BD37" s="23" t="str">
        <f>IF(AND(ISBLANK(VAL_Codes!AI$34),ISBLANK(VAL_Codes!AH$34)),IF(TYPE(VAL_Codes!AI$22)=2,VAL_Codes!AI$22,""),IF(ISBLANK(VAL_Codes!AI$34),"",VAL_Codes!AI$34))</f>
        <v/>
      </c>
      <c r="BE37" s="283" t="str">
        <f>IF(COUNTBLANK('VAL_Fill in area'!N13)=1,"",'VAL_Fill in area'!N13)</f>
        <v/>
      </c>
      <c r="BF37" s="17" t="str">
        <f>IF(TYPE(VAL_Codes!AK$34)=2,VAL_Codes!AK$34,IF(TYPE(VAL_Codes!AK$22)=2,VAL_Codes!AK$22,""))</f>
        <v/>
      </c>
      <c r="BG37" s="18" t="str">
        <f>IF(AND(ISBLANK(VAL_Codes!AL$34),ISBLANK(VAL_Codes!AK$34)),IF(TYPE(VAL_Codes!AL$22)=2,VAL_Codes!AL$22,""),IF(ISBLANK(VAL_Codes!AL$34),"",VAL_Codes!AL$34))</f>
        <v/>
      </c>
      <c r="BH37" s="283" t="str">
        <f>IF(COUNTBLANK('VAL_Fill in area'!O13)=1,"",'VAL_Fill in area'!O13)</f>
        <v/>
      </c>
      <c r="BI37" s="17" t="str">
        <f>IF(TYPE(VAL_Codes!AN$34)=2,VAL_Codes!AN$34,IF(TYPE(VAL_Codes!AN$22)=2,VAL_Codes!AN$22,""))</f>
        <v/>
      </c>
      <c r="BJ37" s="18" t="str">
        <f>IF(AND(ISBLANK(VAL_Codes!AO$34),ISBLANK(VAL_Codes!AN$34)),IF(TYPE(VAL_Codes!AO$22)=2,VAL_Codes!AO$22,""),IF(ISBLANK(VAL_Codes!AO$34),"",VAL_Codes!AO$34))</f>
        <v/>
      </c>
      <c r="BK37" s="285" t="str">
        <f t="shared" si="6"/>
        <v/>
      </c>
      <c r="BL37" s="1" t="str">
        <f t="shared" si="7"/>
        <v/>
      </c>
      <c r="BM37" s="23" t="str">
        <f>IF(AND(ISBLANK(VAL_Codes!AR$34),ISBLANK(VAL_Codes!AQ$34)),IF(TYPE(VAL_Codes!AR$22)=2,VAL_Codes!AR$22,""),IF(ISBLANK(VAL_Codes!AR$34),"",VAL_Codes!AR$34))</f>
        <v/>
      </c>
      <c r="BN37" s="285" t="str">
        <f t="shared" si="8"/>
        <v/>
      </c>
      <c r="BO37" s="1" t="str">
        <f t="shared" si="9"/>
        <v/>
      </c>
      <c r="BP37" s="23" t="str">
        <f>IF(AND(ISBLANK(VAL_Codes!AU$34),ISBLANK(VAL_Codes!AT$34)),IF(TYPE(VAL_Codes!AU$22)=2,VAL_Codes!AU$22,""),IF(ISBLANK(VAL_Codes!AU$34),"",VAL_Codes!AU$34))</f>
        <v/>
      </c>
      <c r="BQ37" s="285" t="str">
        <f t="shared" si="10"/>
        <v/>
      </c>
      <c r="BR37" s="1" t="str">
        <f t="shared" si="11"/>
        <v/>
      </c>
      <c r="BS37" s="23" t="str">
        <f>IF(AND(ISBLANK(VAL_Codes!AX$34),ISBLANK(VAL_Codes!AW$34)),IF(TYPE(VAL_Codes!AX$22)=2,VAL_Codes!AX$22,""),IF(ISBLANK(VAL_Codes!AX$34),"",VAL_Codes!AX$34))</f>
        <v/>
      </c>
      <c r="BT37" s="285" t="str">
        <f t="shared" si="12"/>
        <v/>
      </c>
      <c r="BU37" s="1" t="str">
        <f t="shared" si="13"/>
        <v/>
      </c>
      <c r="BV37" s="23" t="str">
        <f>IF(AND(ISBLANK(VAL_Codes!BA$34),ISBLANK(VAL_Codes!AZ$34)),IF(TYPE(VAL_Codes!BA$22)=2,VAL_Codes!BA$22,""),IF(ISBLANK(VAL_Codes!BA$34),"",VAL_Codes!BA$34))</f>
        <v/>
      </c>
      <c r="BW37" s="283" t="str">
        <f>IF(COUNTBLANK('VAL_Fill in area'!P13)=1,"",'VAL_Fill in area'!P13)</f>
        <v/>
      </c>
      <c r="BX37" s="17" t="str">
        <f>IF(TYPE(VAL_Codes!BC$34)=2,VAL_Codes!BC$34,IF(TYPE(VAL_Codes!BC$22)=2,VAL_Codes!BC$22,""))</f>
        <v/>
      </c>
      <c r="BY37" s="18" t="str">
        <f>IF(AND(ISBLANK(VAL_Codes!BD$34),ISBLANK(VAL_Codes!BC$34)),IF(TYPE(VAL_Codes!BD$22)=2,VAL_Codes!BD$22,""),IF(ISBLANK(VAL_Codes!BD$34),"",VAL_Codes!BD$34))</f>
        <v/>
      </c>
      <c r="BZ37" s="283" t="str">
        <f>IF(COUNTBLANK('VAL_Fill in area'!Q13)=1,"",'VAL_Fill in area'!Q13)</f>
        <v/>
      </c>
      <c r="CA37" s="17" t="str">
        <f>IF(TYPE(VAL_Codes!BF$34)=2,VAL_Codes!BF$34,IF(TYPE(VAL_Codes!BF$22)=2,VAL_Codes!BF$22,""))</f>
        <v/>
      </c>
      <c r="CB37" s="18" t="str">
        <f>IF(AND(ISBLANK(VAL_Codes!BG$34),ISBLANK(VAL_Codes!BF$34)),IF(TYPE(VAL_Codes!BG$22)=2,VAL_Codes!BG$22,""),IF(ISBLANK(VAL_Codes!BG$34),"",VAL_Codes!BG$34))</f>
        <v/>
      </c>
      <c r="CC37" s="285" t="str">
        <f t="shared" si="14"/>
        <v/>
      </c>
      <c r="CD37" s="1" t="str">
        <f t="shared" si="15"/>
        <v/>
      </c>
      <c r="CE37" s="23" t="str">
        <f>IF(AND(ISBLANK(VAL_Codes!BJ$34),ISBLANK(VAL_Codes!BI$34)),IF(TYPE(VAL_Codes!BJ$22)=2,VAL_Codes!BJ$22,""),IF(ISBLANK(VAL_Codes!BJ$34),"",VAL_Codes!BJ$34))</f>
        <v/>
      </c>
      <c r="CF37" s="283" t="str">
        <f>IF(COUNTBLANK('VAL_Fill in area'!R13)=1,"",'VAL_Fill in area'!R13)</f>
        <v/>
      </c>
      <c r="CG37" s="17" t="str">
        <f>IF(TYPE(VAL_Codes!BL$34)=2,VAL_Codes!BL$34,IF(TYPE(VAL_Codes!BL$22)=2,VAL_Codes!BL$22,""))</f>
        <v/>
      </c>
      <c r="CH37" s="18" t="str">
        <f>IF(AND(ISBLANK(VAL_Codes!BM$34),ISBLANK(VAL_Codes!BL$34)),IF(TYPE(VAL_Codes!BM$22)=2,VAL_Codes!BM$22,""),IF(ISBLANK(VAL_Codes!BM$34),"",VAL_Codes!BM$34))</f>
        <v/>
      </c>
      <c r="CI37" s="283" t="str">
        <f>IF(COUNTBLANK('VAL_Fill in area'!S13)=1,"",'VAL_Fill in area'!S13)</f>
        <v/>
      </c>
      <c r="CJ37" s="17" t="str">
        <f>IF(TYPE(VAL_Codes!BO$34)=2,VAL_Codes!BO$34,IF(TYPE(VAL_Codes!BO$22)=2,VAL_Codes!BO$22,""))</f>
        <v/>
      </c>
      <c r="CK37" s="18" t="str">
        <f>IF(AND(ISBLANK(VAL_Codes!BP$34),ISBLANK(VAL_Codes!BO$34)),IF(TYPE(VAL_Codes!BP$22)=2,VAL_Codes!BP$22,""),IF(ISBLANK(VAL_Codes!BP$34),"",VAL_Codes!BP$34))</f>
        <v/>
      </c>
      <c r="CL37" s="283" t="str">
        <f>IF(COUNTBLANK('VAL_Fill in area'!T13)=1,"",'VAL_Fill in area'!T13)</f>
        <v/>
      </c>
      <c r="CM37" s="17" t="str">
        <f>IF(TYPE(VAL_Codes!BR$34)=2,VAL_Codes!BR$34,IF(TYPE(VAL_Codes!BR$22)=2,VAL_Codes!BR$22,""))</f>
        <v/>
      </c>
      <c r="CN37" s="18" t="str">
        <f>IF(AND(ISBLANK(VAL_Codes!BS$34),ISBLANK(VAL_Codes!BR$34)),IF(TYPE(VAL_Codes!BS$22)=2,VAL_Codes!BS$22,""),IF(ISBLANK(VAL_Codes!BS$34),"",VAL_Codes!BS$34))</f>
        <v/>
      </c>
      <c r="CO37" s="284" t="str">
        <f t="shared" si="16"/>
        <v/>
      </c>
      <c r="CP37" s="20" t="str">
        <f t="shared" si="17"/>
        <v/>
      </c>
      <c r="CQ37" s="23" t="str">
        <f>IF(AND(ISBLANK(VAL_Codes!BV$34),ISBLANK(VAL_Codes!BU$34)),IF(TYPE(VAL_Codes!BV$22)=2,VAL_Codes!BV$22,""),IF(ISBLANK(VAL_Codes!BV$34),"",VAL_Codes!BV$34))</f>
        <v/>
      </c>
      <c r="CR37" s="38"/>
    </row>
    <row r="38" spans="3:96" ht="11.25" customHeight="1" x14ac:dyDescent="0.2">
      <c r="C38" s="840"/>
      <c r="D38" s="844" t="s">
        <v>81</v>
      </c>
      <c r="E38" s="844"/>
      <c r="F38" s="601"/>
      <c r="G38" s="601"/>
      <c r="H38" s="46" t="s">
        <v>84</v>
      </c>
      <c r="I38" s="414" t="s">
        <v>82</v>
      </c>
      <c r="J38" s="581" t="s">
        <v>8754</v>
      </c>
      <c r="K38" s="414" t="s">
        <v>66</v>
      </c>
      <c r="L38" s="414" t="s">
        <v>66</v>
      </c>
      <c r="M38" s="47"/>
      <c r="N38" s="47"/>
      <c r="O38" s="47"/>
      <c r="P38" s="47"/>
      <c r="Q38" s="47"/>
      <c r="R38" s="47"/>
      <c r="S38" s="47"/>
      <c r="T38" s="47"/>
      <c r="U38" s="47"/>
      <c r="V38" s="47"/>
      <c r="W38" s="47"/>
      <c r="X38" s="47"/>
      <c r="Y38" s="47"/>
      <c r="Z38" s="47"/>
      <c r="AA38" s="283" t="str">
        <f>IF(COUNTBLANK('VAL_Fill in area'!G14)=1,"",'VAL_Fill in area'!G14)</f>
        <v/>
      </c>
      <c r="AB38" s="17" t="str">
        <f>IF(TYPE(VAL_Codes!G$34)=2,VAL_Codes!G$34,IF(TYPE(VAL_Codes!G$22)=2,VAL_Codes!G$22,""))</f>
        <v/>
      </c>
      <c r="AC38" s="18" t="str">
        <f>IF(AND(ISBLANK(VAL_Codes!H$34),ISBLANK(VAL_Codes!G$34)),IF(TYPE(VAL_Codes!H$22)=2,VAL_Codes!H$22,""),IF(ISBLANK(VAL_Codes!H$34),"",VAL_Codes!H$34))</f>
        <v/>
      </c>
      <c r="AD38" s="283" t="str">
        <f>IF(COUNTBLANK('VAL_Fill in area'!H14)=1,"",'VAL_Fill in area'!H14)</f>
        <v/>
      </c>
      <c r="AE38" s="17" t="str">
        <f>IF(TYPE(VAL_Codes!J$34)=2,VAL_Codes!J$34,IF(TYPE(VAL_Codes!J$22)=2,VAL_Codes!J$22,""))</f>
        <v/>
      </c>
      <c r="AF38" s="18" t="str">
        <f>IF(AND(ISBLANK(VAL_Codes!K$34),ISBLANK(VAL_Codes!J$34)),IF(TYPE(VAL_Codes!K$22)=2,VAL_Codes!K$22,""),IF(ISBLANK(VAL_Codes!K$34),"",VAL_Codes!K$34))</f>
        <v/>
      </c>
      <c r="AG38" s="285" t="str">
        <f t="shared" si="0"/>
        <v/>
      </c>
      <c r="AH38" s="1" t="str">
        <f t="shared" si="1"/>
        <v/>
      </c>
      <c r="AI38" s="23" t="str">
        <f>IF(AND(ISBLANK(VAL_Codes!N$34),ISBLANK(VAL_Codes!M$34)),IF(TYPE(VAL_Codes!N$22)=2,VAL_Codes!N$22,""),IF(ISBLANK(VAL_Codes!N$34),"",VAL_Codes!N$34))</f>
        <v/>
      </c>
      <c r="AJ38" s="283" t="str">
        <f>IF(COUNTBLANK('VAL_Fill in area'!I14)=1,"",'VAL_Fill in area'!I14)</f>
        <v/>
      </c>
      <c r="AK38" s="17" t="str">
        <f>IF(TYPE(VAL_Codes!P$34)=2,VAL_Codes!P$34,IF(TYPE(VAL_Codes!P$22)=2,VAL_Codes!P$22,""))</f>
        <v/>
      </c>
      <c r="AL38" s="18" t="str">
        <f>IF(AND(ISBLANK(VAL_Codes!Q$34),ISBLANK(VAL_Codes!P$34)),IF(TYPE(VAL_Codes!Q$22)=2,VAL_Codes!Q$22,""),IF(ISBLANK(VAL_Codes!Q$34),"",VAL_Codes!Q$34))</f>
        <v/>
      </c>
      <c r="AM38" s="283" t="str">
        <f>IF(COUNTBLANK('VAL_Fill in area'!J14)=1,"",'VAL_Fill in area'!J14)</f>
        <v/>
      </c>
      <c r="AN38" s="17" t="str">
        <f>IF(TYPE(VAL_Codes!S$34)=2,VAL_Codes!S$34,IF(TYPE(VAL_Codes!S$22)=2,VAL_Codes!S$22,""))</f>
        <v/>
      </c>
      <c r="AO38" s="18" t="str">
        <f>IF(AND(ISBLANK(VAL_Codes!T$34),ISBLANK(VAL_Codes!S$34)),IF(TYPE(VAL_Codes!T$22)=2,VAL_Codes!T$22,""),IF(ISBLANK(VAL_Codes!T$34),"",VAL_Codes!T$34))</f>
        <v/>
      </c>
      <c r="AP38" s="283" t="str">
        <f>IF(COUNTBLANK('VAL_Fill in area'!K14)=1,"",'VAL_Fill in area'!K14)</f>
        <v/>
      </c>
      <c r="AQ38" s="17" t="str">
        <f>IF(TYPE(VAL_Codes!V$34)=2,VAL_Codes!V$34,IF(TYPE(VAL_Codes!V$22)=2,VAL_Codes!V$22,""))</f>
        <v/>
      </c>
      <c r="AR38" s="18" t="str">
        <f>IF(AND(ISBLANK(VAL_Codes!W$34),ISBLANK(VAL_Codes!V$34)),IF(TYPE(VAL_Codes!W$22)=2,VAL_Codes!W$22,""),IF(ISBLANK(VAL_Codes!W$34),"",VAL_Codes!W$34))</f>
        <v/>
      </c>
      <c r="AS38" s="285" t="str">
        <f t="shared" si="2"/>
        <v/>
      </c>
      <c r="AT38" s="1" t="str">
        <f t="shared" si="3"/>
        <v/>
      </c>
      <c r="AU38" s="23" t="str">
        <f>IF(AND(ISBLANK(VAL_Codes!Z$34),ISBLANK(VAL_Codes!Y$34)),IF(TYPE(VAL_Codes!Z$22)=2,VAL_Codes!Z$22,""),IF(ISBLANK(VAL_Codes!Z$34),"",VAL_Codes!Z$34))</f>
        <v/>
      </c>
      <c r="AV38" s="283" t="str">
        <f>IF(COUNTBLANK('VAL_Fill in area'!L14)=1,"",'VAL_Fill in area'!L14)</f>
        <v/>
      </c>
      <c r="AW38" s="17" t="str">
        <f>IF(TYPE(VAL_Codes!AB$34)=2,VAL_Codes!AB$34,IF(TYPE(VAL_Codes!AB$22)=2,VAL_Codes!AB$22,""))</f>
        <v/>
      </c>
      <c r="AX38" s="18" t="str">
        <f>IF(AND(ISBLANK(VAL_Codes!AC$34),ISBLANK(VAL_Codes!AB$34)),IF(TYPE(VAL_Codes!AC$22)=2,VAL_Codes!AC$22,""),IF(ISBLANK(VAL_Codes!AC$34),"",VAL_Codes!AC$34))</f>
        <v/>
      </c>
      <c r="AY38" s="283" t="str">
        <f>IF(COUNTBLANK('VAL_Fill in area'!M14)=1,"",'VAL_Fill in area'!M14)</f>
        <v/>
      </c>
      <c r="AZ38" s="17" t="str">
        <f>IF(TYPE(VAL_Codes!AE$34)=2,VAL_Codes!AE$34,IF(TYPE(VAL_Codes!AE$22)=2,VAL_Codes!AE$22,""))</f>
        <v/>
      </c>
      <c r="BA38" s="18" t="str">
        <f>IF(AND(ISBLANK(VAL_Codes!AF$34),ISBLANK(VAL_Codes!AE$34)),IF(TYPE(VAL_Codes!AF$22)=2,VAL_Codes!AF$22,""),IF(ISBLANK(VAL_Codes!AF$34),"",VAL_Codes!AF$34))</f>
        <v/>
      </c>
      <c r="BB38" s="285" t="str">
        <f t="shared" si="4"/>
        <v/>
      </c>
      <c r="BC38" s="1" t="str">
        <f t="shared" si="5"/>
        <v/>
      </c>
      <c r="BD38" s="23" t="str">
        <f>IF(AND(ISBLANK(VAL_Codes!AI$34),ISBLANK(VAL_Codes!AH$34)),IF(TYPE(VAL_Codes!AI$22)=2,VAL_Codes!AI$22,""),IF(ISBLANK(VAL_Codes!AI$34),"",VAL_Codes!AI$34))</f>
        <v/>
      </c>
      <c r="BE38" s="283" t="str">
        <f>IF(COUNTBLANK('VAL_Fill in area'!N14)=1,"",'VAL_Fill in area'!N14)</f>
        <v/>
      </c>
      <c r="BF38" s="17" t="str">
        <f>IF(TYPE(VAL_Codes!AK$34)=2,VAL_Codes!AK$34,IF(TYPE(VAL_Codes!AK$22)=2,VAL_Codes!AK$22,""))</f>
        <v/>
      </c>
      <c r="BG38" s="18" t="str">
        <f>IF(AND(ISBLANK(VAL_Codes!AL$34),ISBLANK(VAL_Codes!AK$34)),IF(TYPE(VAL_Codes!AL$22)=2,VAL_Codes!AL$22,""),IF(ISBLANK(VAL_Codes!AL$34),"",VAL_Codes!AL$34))</f>
        <v/>
      </c>
      <c r="BH38" s="283" t="str">
        <f>IF(COUNTBLANK('VAL_Fill in area'!O14)=1,"",'VAL_Fill in area'!O14)</f>
        <v/>
      </c>
      <c r="BI38" s="17" t="str">
        <f>IF(TYPE(VAL_Codes!AN$34)=2,VAL_Codes!AN$34,IF(TYPE(VAL_Codes!AN$22)=2,VAL_Codes!AN$22,""))</f>
        <v/>
      </c>
      <c r="BJ38" s="18" t="str">
        <f>IF(AND(ISBLANK(VAL_Codes!AO$34),ISBLANK(VAL_Codes!AN$34)),IF(TYPE(VAL_Codes!AO$22)=2,VAL_Codes!AO$22,""),IF(ISBLANK(VAL_Codes!AO$34),"",VAL_Codes!AO$34))</f>
        <v/>
      </c>
      <c r="BK38" s="285" t="str">
        <f t="shared" si="6"/>
        <v/>
      </c>
      <c r="BL38" s="1" t="str">
        <f t="shared" si="7"/>
        <v/>
      </c>
      <c r="BM38" s="23" t="str">
        <f>IF(AND(ISBLANK(VAL_Codes!AR$34),ISBLANK(VAL_Codes!AQ$34)),IF(TYPE(VAL_Codes!AR$22)=2,VAL_Codes!AR$22,""),IF(ISBLANK(VAL_Codes!AR$34),"",VAL_Codes!AR$34))</f>
        <v/>
      </c>
      <c r="BN38" s="285" t="str">
        <f t="shared" si="8"/>
        <v/>
      </c>
      <c r="BO38" s="1" t="str">
        <f t="shared" si="9"/>
        <v/>
      </c>
      <c r="BP38" s="23" t="str">
        <f>IF(AND(ISBLANK(VAL_Codes!AU$34),ISBLANK(VAL_Codes!AT$34)),IF(TYPE(VAL_Codes!AU$22)=2,VAL_Codes!AU$22,""),IF(ISBLANK(VAL_Codes!AU$34),"",VAL_Codes!AU$34))</f>
        <v/>
      </c>
      <c r="BQ38" s="285" t="str">
        <f t="shared" si="10"/>
        <v/>
      </c>
      <c r="BR38" s="1" t="str">
        <f t="shared" si="11"/>
        <v/>
      </c>
      <c r="BS38" s="23" t="str">
        <f>IF(AND(ISBLANK(VAL_Codes!AX$34),ISBLANK(VAL_Codes!AW$34)),IF(TYPE(VAL_Codes!AX$22)=2,VAL_Codes!AX$22,""),IF(ISBLANK(VAL_Codes!AX$34),"",VAL_Codes!AX$34))</f>
        <v/>
      </c>
      <c r="BT38" s="285" t="str">
        <f t="shared" si="12"/>
        <v/>
      </c>
      <c r="BU38" s="1" t="str">
        <f t="shared" si="13"/>
        <v/>
      </c>
      <c r="BV38" s="23" t="str">
        <f>IF(AND(ISBLANK(VAL_Codes!BA$34),ISBLANK(VAL_Codes!AZ$34)),IF(TYPE(VAL_Codes!BA$22)=2,VAL_Codes!BA$22,""),IF(ISBLANK(VAL_Codes!BA$34),"",VAL_Codes!BA$34))</f>
        <v/>
      </c>
      <c r="BW38" s="283" t="str">
        <f>IF(COUNTBLANK('VAL_Fill in area'!P14)=1,"",'VAL_Fill in area'!P14)</f>
        <v/>
      </c>
      <c r="BX38" s="17" t="str">
        <f>IF(TYPE(VAL_Codes!BC$34)=2,VAL_Codes!BC$34,IF(TYPE(VAL_Codes!BC$22)=2,VAL_Codes!BC$22,""))</f>
        <v/>
      </c>
      <c r="BY38" s="18" t="str">
        <f>IF(AND(ISBLANK(VAL_Codes!BD$34),ISBLANK(VAL_Codes!BC$34)),IF(TYPE(VAL_Codes!BD$22)=2,VAL_Codes!BD$22,""),IF(ISBLANK(VAL_Codes!BD$34),"",VAL_Codes!BD$34))</f>
        <v/>
      </c>
      <c r="BZ38" s="283" t="str">
        <f>IF(COUNTBLANK('VAL_Fill in area'!Q14)=1,"",'VAL_Fill in area'!Q14)</f>
        <v/>
      </c>
      <c r="CA38" s="17" t="str">
        <f>IF(TYPE(VAL_Codes!BF$34)=2,VAL_Codes!BF$34,IF(TYPE(VAL_Codes!BF$22)=2,VAL_Codes!BF$22,""))</f>
        <v/>
      </c>
      <c r="CB38" s="18" t="str">
        <f>IF(AND(ISBLANK(VAL_Codes!BG$34),ISBLANK(VAL_Codes!BF$34)),IF(TYPE(VAL_Codes!BG$22)=2,VAL_Codes!BG$22,""),IF(ISBLANK(VAL_Codes!BG$34),"",VAL_Codes!BG$34))</f>
        <v/>
      </c>
      <c r="CC38" s="285" t="str">
        <f t="shared" si="14"/>
        <v/>
      </c>
      <c r="CD38" s="1" t="str">
        <f t="shared" si="15"/>
        <v/>
      </c>
      <c r="CE38" s="23" t="str">
        <f>IF(AND(ISBLANK(VAL_Codes!BJ$34),ISBLANK(VAL_Codes!BI$34)),IF(TYPE(VAL_Codes!BJ$22)=2,VAL_Codes!BJ$22,""),IF(ISBLANK(VAL_Codes!BJ$34),"",VAL_Codes!BJ$34))</f>
        <v/>
      </c>
      <c r="CF38" s="283" t="str">
        <f>IF(COUNTBLANK('VAL_Fill in area'!R14)=1,"",'VAL_Fill in area'!R14)</f>
        <v/>
      </c>
      <c r="CG38" s="17" t="str">
        <f>IF(TYPE(VAL_Codes!BL$34)=2,VAL_Codes!BL$34,IF(TYPE(VAL_Codes!BL$22)=2,VAL_Codes!BL$22,""))</f>
        <v/>
      </c>
      <c r="CH38" s="18" t="str">
        <f>IF(AND(ISBLANK(VAL_Codes!BM$34),ISBLANK(VAL_Codes!BL$34)),IF(TYPE(VAL_Codes!BM$22)=2,VAL_Codes!BM$22,""),IF(ISBLANK(VAL_Codes!BM$34),"",VAL_Codes!BM$34))</f>
        <v/>
      </c>
      <c r="CI38" s="283" t="str">
        <f>IF(COUNTBLANK('VAL_Fill in area'!S14)=1,"",'VAL_Fill in area'!S14)</f>
        <v/>
      </c>
      <c r="CJ38" s="17" t="str">
        <f>IF(TYPE(VAL_Codes!BO$34)=2,VAL_Codes!BO$34,IF(TYPE(VAL_Codes!BO$22)=2,VAL_Codes!BO$22,""))</f>
        <v/>
      </c>
      <c r="CK38" s="18" t="str">
        <f>IF(AND(ISBLANK(VAL_Codes!BP$34),ISBLANK(VAL_Codes!BO$34)),IF(TYPE(VAL_Codes!BP$22)=2,VAL_Codes!BP$22,""),IF(ISBLANK(VAL_Codes!BP$34),"",VAL_Codes!BP$34))</f>
        <v/>
      </c>
      <c r="CL38" s="283" t="str">
        <f>IF(COUNTBLANK('VAL_Fill in area'!T14)=1,"",'VAL_Fill in area'!T14)</f>
        <v/>
      </c>
      <c r="CM38" s="17" t="str">
        <f>IF(TYPE(VAL_Codes!BR$34)=2,VAL_Codes!BR$34,IF(TYPE(VAL_Codes!BR$22)=2,VAL_Codes!BR$22,""))</f>
        <v/>
      </c>
      <c r="CN38" s="18" t="str">
        <f>IF(AND(ISBLANK(VAL_Codes!BS$34),ISBLANK(VAL_Codes!BR$34)),IF(TYPE(VAL_Codes!BS$22)=2,VAL_Codes!BS$22,""),IF(ISBLANK(VAL_Codes!BS$34),"",VAL_Codes!BS$34))</f>
        <v/>
      </c>
      <c r="CO38" s="284" t="str">
        <f t="shared" si="16"/>
        <v/>
      </c>
      <c r="CP38" s="20" t="str">
        <f t="shared" si="17"/>
        <v/>
      </c>
      <c r="CQ38" s="23" t="str">
        <f>IF(AND(ISBLANK(VAL_Codes!BV$34),ISBLANK(VAL_Codes!BU$34)),IF(TYPE(VAL_Codes!BV$22)=2,VAL_Codes!BV$22,""),IF(ISBLANK(VAL_Codes!BV$34),"",VAL_Codes!BV$34))</f>
        <v/>
      </c>
      <c r="CR38" s="38"/>
    </row>
    <row r="39" spans="3:96" ht="11.25" customHeight="1" x14ac:dyDescent="0.2">
      <c r="C39" s="840"/>
      <c r="D39" s="847" t="s">
        <v>284</v>
      </c>
      <c r="E39" s="847"/>
      <c r="F39" s="602"/>
      <c r="G39" s="602"/>
      <c r="H39" s="46" t="s">
        <v>84</v>
      </c>
      <c r="I39" s="414" t="s">
        <v>47</v>
      </c>
      <c r="J39" s="581" t="s">
        <v>80</v>
      </c>
      <c r="K39" s="414" t="s">
        <v>66</v>
      </c>
      <c r="L39" s="414" t="s">
        <v>66</v>
      </c>
      <c r="M39" s="47"/>
      <c r="N39" s="47"/>
      <c r="O39" s="47"/>
      <c r="P39" s="47"/>
      <c r="Q39" s="47"/>
      <c r="R39" s="47"/>
      <c r="S39" s="47"/>
      <c r="T39" s="47"/>
      <c r="U39" s="47"/>
      <c r="V39" s="47"/>
      <c r="W39" s="47"/>
      <c r="X39" s="47"/>
      <c r="Y39" s="47"/>
      <c r="Z39" s="47"/>
      <c r="AA39" s="283" t="str">
        <f>IF(COUNTBLANK('VAL_Fill in area'!G17)=1,"",'VAL_Fill in area'!G17)</f>
        <v/>
      </c>
      <c r="AB39" s="17" t="str">
        <f>IF(TYPE(VAL_Codes!G$34)=2,VAL_Codes!G$34,IF(TYPE(VAL_Codes!G$22)=2,VAL_Codes!G$22,""))</f>
        <v/>
      </c>
      <c r="AC39" s="18" t="str">
        <f>IF(AND(ISBLANK(VAL_Codes!H$34),ISBLANK(VAL_Codes!G$34)),IF(TYPE(VAL_Codes!H$22)=2,VAL_Codes!H$22,""),IF(ISBLANK(VAL_Codes!H$34),"",VAL_Codes!H$34))</f>
        <v/>
      </c>
      <c r="AD39" s="283" t="str">
        <f>IF(COUNTBLANK('VAL_Fill in area'!H17)=1,"",'VAL_Fill in area'!H17)</f>
        <v/>
      </c>
      <c r="AE39" s="17" t="str">
        <f>IF(TYPE(VAL_Codes!J$34)=2,VAL_Codes!J$34,IF(TYPE(VAL_Codes!J$22)=2,VAL_Codes!J$22,""))</f>
        <v/>
      </c>
      <c r="AF39" s="18" t="str">
        <f>IF(AND(ISBLANK(VAL_Codes!K$34),ISBLANK(VAL_Codes!J$34)),IF(TYPE(VAL_Codes!K$22)=2,VAL_Codes!K$22,""),IF(ISBLANK(VAL_Codes!K$34),"",VAL_Codes!K$34))</f>
        <v/>
      </c>
      <c r="AG39" s="285" t="str">
        <f t="shared" si="0"/>
        <v/>
      </c>
      <c r="AH39" s="1" t="str">
        <f t="shared" si="1"/>
        <v/>
      </c>
      <c r="AI39" s="23" t="str">
        <f>IF(AND(ISBLANK(VAL_Codes!N$34),ISBLANK(VAL_Codes!M$34)),IF(TYPE(VAL_Codes!N$22)=2,VAL_Codes!N$22,""),IF(ISBLANK(VAL_Codes!N$34),"",VAL_Codes!N$34))</f>
        <v/>
      </c>
      <c r="AJ39" s="283" t="str">
        <f>IF(COUNTBLANK('VAL_Fill in area'!I17)=1,"",'VAL_Fill in area'!I17)</f>
        <v/>
      </c>
      <c r="AK39" s="17" t="str">
        <f>IF(TYPE(VAL_Codes!P$34)=2,VAL_Codes!P$34,IF(TYPE(VAL_Codes!P$22)=2,VAL_Codes!P$22,""))</f>
        <v/>
      </c>
      <c r="AL39" s="18" t="str">
        <f>IF(AND(ISBLANK(VAL_Codes!Q$34),ISBLANK(VAL_Codes!P$34)),IF(TYPE(VAL_Codes!Q$22)=2,VAL_Codes!Q$22,""),IF(ISBLANK(VAL_Codes!Q$34),"",VAL_Codes!Q$34))</f>
        <v/>
      </c>
      <c r="AM39" s="283" t="str">
        <f>IF(COUNTBLANK('VAL_Fill in area'!J17)=1,"",'VAL_Fill in area'!J17)</f>
        <v/>
      </c>
      <c r="AN39" s="17" t="str">
        <f>IF(TYPE(VAL_Codes!S$34)=2,VAL_Codes!S$34,IF(TYPE(VAL_Codes!S$22)=2,VAL_Codes!S$22,""))</f>
        <v/>
      </c>
      <c r="AO39" s="18" t="str">
        <f>IF(AND(ISBLANK(VAL_Codes!T$34),ISBLANK(VAL_Codes!S$34)),IF(TYPE(VAL_Codes!T$22)=2,VAL_Codes!T$22,""),IF(ISBLANK(VAL_Codes!T$34),"",VAL_Codes!T$34))</f>
        <v/>
      </c>
      <c r="AP39" s="283" t="str">
        <f>IF(COUNTBLANK('VAL_Fill in area'!K17)=1,"",'VAL_Fill in area'!K17)</f>
        <v/>
      </c>
      <c r="AQ39" s="17" t="str">
        <f>IF(TYPE(VAL_Codes!V$34)=2,VAL_Codes!V$34,IF(TYPE(VAL_Codes!V$22)=2,VAL_Codes!V$22,""))</f>
        <v/>
      </c>
      <c r="AR39" s="18" t="str">
        <f>IF(AND(ISBLANK(VAL_Codes!W$34),ISBLANK(VAL_Codes!V$34)),IF(TYPE(VAL_Codes!W$22)=2,VAL_Codes!W$22,""),IF(ISBLANK(VAL_Codes!W$34),"",VAL_Codes!W$34))</f>
        <v/>
      </c>
      <c r="AS39" s="285" t="str">
        <f t="shared" si="2"/>
        <v/>
      </c>
      <c r="AT39" s="1" t="str">
        <f t="shared" si="3"/>
        <v/>
      </c>
      <c r="AU39" s="23" t="str">
        <f>IF(AND(ISBLANK(VAL_Codes!Z$34),ISBLANK(VAL_Codes!Y$34)),IF(TYPE(VAL_Codes!Z$22)=2,VAL_Codes!Z$22,""),IF(ISBLANK(VAL_Codes!Z$34),"",VAL_Codes!Z$34))</f>
        <v/>
      </c>
      <c r="AV39" s="283" t="str">
        <f>IF(COUNTBLANK('VAL_Fill in area'!L17)=1,"",'VAL_Fill in area'!L17)</f>
        <v/>
      </c>
      <c r="AW39" s="17" t="str">
        <f>IF(TYPE(VAL_Codes!AB$34)=2,VAL_Codes!AB$34,IF(TYPE(VAL_Codes!AB$22)=2,VAL_Codes!AB$22,""))</f>
        <v/>
      </c>
      <c r="AX39" s="18" t="str">
        <f>IF(AND(ISBLANK(VAL_Codes!AC$34),ISBLANK(VAL_Codes!AB$34)),IF(TYPE(VAL_Codes!AC$22)=2,VAL_Codes!AC$22,""),IF(ISBLANK(VAL_Codes!AC$34),"",VAL_Codes!AC$34))</f>
        <v/>
      </c>
      <c r="AY39" s="283" t="str">
        <f>IF(COUNTBLANK('VAL_Fill in area'!M17)=1,"",'VAL_Fill in area'!M17)</f>
        <v/>
      </c>
      <c r="AZ39" s="17" t="str">
        <f>IF(TYPE(VAL_Codes!AE$34)=2,VAL_Codes!AE$34,IF(TYPE(VAL_Codes!AE$22)=2,VAL_Codes!AE$22,""))</f>
        <v/>
      </c>
      <c r="BA39" s="18" t="str">
        <f>IF(AND(ISBLANK(VAL_Codes!AF$34),ISBLANK(VAL_Codes!AE$34)),IF(TYPE(VAL_Codes!AF$22)=2,VAL_Codes!AF$22,""),IF(ISBLANK(VAL_Codes!AF$34),"",VAL_Codes!AF$34))</f>
        <v/>
      </c>
      <c r="BB39" s="285" t="str">
        <f t="shared" si="4"/>
        <v/>
      </c>
      <c r="BC39" s="1" t="str">
        <f t="shared" si="5"/>
        <v/>
      </c>
      <c r="BD39" s="23" t="str">
        <f>IF(AND(ISBLANK(VAL_Codes!AI$34),ISBLANK(VAL_Codes!AH$34)),IF(TYPE(VAL_Codes!AI$22)=2,VAL_Codes!AI$22,""),IF(ISBLANK(VAL_Codes!AI$34),"",VAL_Codes!AI$34))</f>
        <v/>
      </c>
      <c r="BE39" s="283" t="str">
        <f>IF(COUNTBLANK('VAL_Fill in area'!N17)=1,"",'VAL_Fill in area'!N17)</f>
        <v/>
      </c>
      <c r="BF39" s="17" t="str">
        <f>IF(TYPE(VAL_Codes!AK$34)=2,VAL_Codes!AK$34,IF(TYPE(VAL_Codes!AK$22)=2,VAL_Codes!AK$22,""))</f>
        <v/>
      </c>
      <c r="BG39" s="18" t="str">
        <f>IF(AND(ISBLANK(VAL_Codes!AL$34),ISBLANK(VAL_Codes!AK$34)),IF(TYPE(VAL_Codes!AL$22)=2,VAL_Codes!AL$22,""),IF(ISBLANK(VAL_Codes!AL$34),"",VAL_Codes!AL$34))</f>
        <v/>
      </c>
      <c r="BH39" s="283" t="str">
        <f>IF(COUNTBLANK('VAL_Fill in area'!O17)=1,"",'VAL_Fill in area'!O17)</f>
        <v/>
      </c>
      <c r="BI39" s="17" t="str">
        <f>IF(TYPE(VAL_Codes!AN$34)=2,VAL_Codes!AN$34,IF(TYPE(VAL_Codes!AN$22)=2,VAL_Codes!AN$22,""))</f>
        <v/>
      </c>
      <c r="BJ39" s="18" t="str">
        <f>IF(AND(ISBLANK(VAL_Codes!AO$34),ISBLANK(VAL_Codes!AN$34)),IF(TYPE(VAL_Codes!AO$22)=2,VAL_Codes!AO$22,""),IF(ISBLANK(VAL_Codes!AO$34),"",VAL_Codes!AO$34))</f>
        <v/>
      </c>
      <c r="BK39" s="285" t="str">
        <f t="shared" si="6"/>
        <v/>
      </c>
      <c r="BL39" s="1" t="str">
        <f t="shared" si="7"/>
        <v/>
      </c>
      <c r="BM39" s="23" t="str">
        <f>IF(AND(ISBLANK(VAL_Codes!AR$34),ISBLANK(VAL_Codes!AQ$34)),IF(TYPE(VAL_Codes!AR$22)=2,VAL_Codes!AR$22,""),IF(ISBLANK(VAL_Codes!AR$34),"",VAL_Codes!AR$34))</f>
        <v/>
      </c>
      <c r="BN39" s="285" t="str">
        <f t="shared" si="8"/>
        <v/>
      </c>
      <c r="BO39" s="1" t="str">
        <f t="shared" si="9"/>
        <v/>
      </c>
      <c r="BP39" s="23" t="str">
        <f>IF(AND(ISBLANK(VAL_Codes!AU$34),ISBLANK(VAL_Codes!AT$34)),IF(TYPE(VAL_Codes!AU$22)=2,VAL_Codes!AU$22,""),IF(ISBLANK(VAL_Codes!AU$34),"",VAL_Codes!AU$34))</f>
        <v/>
      </c>
      <c r="BQ39" s="285" t="str">
        <f t="shared" si="10"/>
        <v/>
      </c>
      <c r="BR39" s="1" t="str">
        <f t="shared" si="11"/>
        <v/>
      </c>
      <c r="BS39" s="23" t="str">
        <f>IF(AND(ISBLANK(VAL_Codes!AX$34),ISBLANK(VAL_Codes!AW$34)),IF(TYPE(VAL_Codes!AX$22)=2,VAL_Codes!AX$22,""),IF(ISBLANK(VAL_Codes!AX$34),"",VAL_Codes!AX$34))</f>
        <v/>
      </c>
      <c r="BT39" s="285" t="str">
        <f t="shared" si="12"/>
        <v/>
      </c>
      <c r="BU39" s="1" t="str">
        <f t="shared" si="13"/>
        <v/>
      </c>
      <c r="BV39" s="23" t="str">
        <f>IF(AND(ISBLANK(VAL_Codes!BA$34),ISBLANK(VAL_Codes!AZ$34)),IF(TYPE(VAL_Codes!BA$22)=2,VAL_Codes!BA$22,""),IF(ISBLANK(VAL_Codes!BA$34),"",VAL_Codes!BA$34))</f>
        <v/>
      </c>
      <c r="BW39" s="283" t="str">
        <f>IF(COUNTBLANK('VAL_Fill in area'!P17)=1,"",'VAL_Fill in area'!P17)</f>
        <v/>
      </c>
      <c r="BX39" s="17" t="str">
        <f>IF(TYPE(VAL_Codes!BC$34)=2,VAL_Codes!BC$34,IF(TYPE(VAL_Codes!BC$22)=2,VAL_Codes!BC$22,""))</f>
        <v/>
      </c>
      <c r="BY39" s="18" t="str">
        <f>IF(AND(ISBLANK(VAL_Codes!BD$34),ISBLANK(VAL_Codes!BC$34)),IF(TYPE(VAL_Codes!BD$22)=2,VAL_Codes!BD$22,""),IF(ISBLANK(VAL_Codes!BD$34),"",VAL_Codes!BD$34))</f>
        <v/>
      </c>
      <c r="BZ39" s="283" t="str">
        <f>IF(COUNTBLANK('VAL_Fill in area'!Q17)=1,"",'VAL_Fill in area'!Q17)</f>
        <v/>
      </c>
      <c r="CA39" s="17" t="str">
        <f>IF(TYPE(VAL_Codes!BF$34)=2,VAL_Codes!BF$34,IF(TYPE(VAL_Codes!BF$22)=2,VAL_Codes!BF$22,""))</f>
        <v/>
      </c>
      <c r="CB39" s="18" t="str">
        <f>IF(AND(ISBLANK(VAL_Codes!BG$34),ISBLANK(VAL_Codes!BF$34)),IF(TYPE(VAL_Codes!BG$22)=2,VAL_Codes!BG$22,""),IF(ISBLANK(VAL_Codes!BG$34),"",VAL_Codes!BG$34))</f>
        <v/>
      </c>
      <c r="CC39" s="285" t="str">
        <f t="shared" si="14"/>
        <v/>
      </c>
      <c r="CD39" s="1" t="str">
        <f t="shared" si="15"/>
        <v/>
      </c>
      <c r="CE39" s="23" t="str">
        <f>IF(AND(ISBLANK(VAL_Codes!BJ$34),ISBLANK(VAL_Codes!BI$34)),IF(TYPE(VAL_Codes!BJ$22)=2,VAL_Codes!BJ$22,""),IF(ISBLANK(VAL_Codes!BJ$34),"",VAL_Codes!BJ$34))</f>
        <v/>
      </c>
      <c r="CF39" s="283" t="str">
        <f>IF(COUNTBLANK('VAL_Fill in area'!R17)=1,"",'VAL_Fill in area'!R17)</f>
        <v/>
      </c>
      <c r="CG39" s="17" t="str">
        <f>IF(TYPE(VAL_Codes!BL$34)=2,VAL_Codes!BL$34,IF(TYPE(VAL_Codes!BL$22)=2,VAL_Codes!BL$22,""))</f>
        <v/>
      </c>
      <c r="CH39" s="18" t="str">
        <f>IF(AND(ISBLANK(VAL_Codes!BM$34),ISBLANK(VAL_Codes!BL$34)),IF(TYPE(VAL_Codes!BM$22)=2,VAL_Codes!BM$22,""),IF(ISBLANK(VAL_Codes!BM$34),"",VAL_Codes!BM$34))</f>
        <v/>
      </c>
      <c r="CI39" s="283" t="str">
        <f>IF(COUNTBLANK('VAL_Fill in area'!S17)=1,"",'VAL_Fill in area'!S17)</f>
        <v/>
      </c>
      <c r="CJ39" s="17" t="str">
        <f>IF(TYPE(VAL_Codes!BO$34)=2,VAL_Codes!BO$34,IF(TYPE(VAL_Codes!BO$22)=2,VAL_Codes!BO$22,""))</f>
        <v/>
      </c>
      <c r="CK39" s="18" t="str">
        <f>IF(AND(ISBLANK(VAL_Codes!BP$34),ISBLANK(VAL_Codes!BO$34)),IF(TYPE(VAL_Codes!BP$22)=2,VAL_Codes!BP$22,""),IF(ISBLANK(VAL_Codes!BP$34),"",VAL_Codes!BP$34))</f>
        <v/>
      </c>
      <c r="CL39" s="283" t="str">
        <f>IF(COUNTBLANK('VAL_Fill in area'!T17)=1,"",'VAL_Fill in area'!T17)</f>
        <v/>
      </c>
      <c r="CM39" s="17" t="str">
        <f>IF(TYPE(VAL_Codes!BR$34)=2,VAL_Codes!BR$34,IF(TYPE(VAL_Codes!BR$22)=2,VAL_Codes!BR$22,""))</f>
        <v/>
      </c>
      <c r="CN39" s="18" t="str">
        <f>IF(AND(ISBLANK(VAL_Codes!BS$34),ISBLANK(VAL_Codes!BR$34)),IF(TYPE(VAL_Codes!BS$22)=2,VAL_Codes!BS$22,""),IF(ISBLANK(VAL_Codes!BS$34),"",VAL_Codes!BS$34))</f>
        <v/>
      </c>
      <c r="CO39" s="284" t="str">
        <f t="shared" si="16"/>
        <v/>
      </c>
      <c r="CP39" s="20" t="str">
        <f t="shared" si="17"/>
        <v/>
      </c>
      <c r="CQ39" s="23" t="str">
        <f>IF(AND(ISBLANK(VAL_Codes!BV$34),ISBLANK(VAL_Codes!BU$34)),IF(TYPE(VAL_Codes!BV$22)=2,VAL_Codes!BV$22,""),IF(ISBLANK(VAL_Codes!BV$34),"",VAL_Codes!BV$34))</f>
        <v/>
      </c>
      <c r="CR39" s="38"/>
    </row>
    <row r="40" spans="3:96" ht="11.25" customHeight="1" x14ac:dyDescent="0.2">
      <c r="C40" s="841" t="s">
        <v>85</v>
      </c>
      <c r="D40" s="845" t="s">
        <v>78</v>
      </c>
      <c r="E40" s="845"/>
      <c r="F40" s="601"/>
      <c r="G40" s="601"/>
      <c r="H40" s="46" t="s">
        <v>86</v>
      </c>
      <c r="I40" s="414" t="s">
        <v>80</v>
      </c>
      <c r="J40" s="581" t="s">
        <v>8754</v>
      </c>
      <c r="K40" s="414" t="s">
        <v>66</v>
      </c>
      <c r="L40" s="414" t="s">
        <v>66</v>
      </c>
      <c r="M40" s="47"/>
      <c r="N40" s="47"/>
      <c r="O40" s="47"/>
      <c r="P40" s="47"/>
      <c r="Q40" s="47"/>
      <c r="R40" s="47"/>
      <c r="S40" s="47"/>
      <c r="T40" s="47"/>
      <c r="U40" s="47"/>
      <c r="V40" s="47"/>
      <c r="W40" s="47"/>
      <c r="X40" s="47"/>
      <c r="Y40" s="47"/>
      <c r="Z40" s="47"/>
      <c r="AA40" s="284" t="str">
        <f>IF(OR(AND(AA34="",AB34=""),AND(AA37="",AB37=""),AND(AB34="K",AB37="K"),OR(AB34="O",AB37="O")),"",SUM(AA34,AA37))</f>
        <v/>
      </c>
      <c r="AB40" s="20" t="str">
        <f>IF(AND(OR(AND(AB34="O",AB37="O"),AND(AB34="K",AB37="K")),SUM(AA34,AA37)=0,ISNUMBER(AA40)),"",IF(OR(AB34="O",AB37="O"),"O",IF(AND(AB34=AB37,OR(AB34="K",AB34="W",AB34="M")), UPPER(AB34),"")))</f>
        <v/>
      </c>
      <c r="AC40" s="22" t="str">
        <f>IF(TYPE(VAL_Codes!H$22)=2,VAL_Codes!H$22,"")</f>
        <v/>
      </c>
      <c r="AD40" s="284" t="str">
        <f>IF(OR(AND(AD34="",AE34=""),AND(AD37="",AE37=""),AND(AE34="K",AE37="K"),OR(AE34="O",AE37="O")),"",SUM(AD34,AD37))</f>
        <v/>
      </c>
      <c r="AE40" s="20" t="str">
        <f>IF(AND(OR(AND(AE34="O",AE37="O"),AND(AE34="K",AE37="K")),SUM(AD34,AD37)=0,ISNUMBER(AD40)),"",IF(OR(AE34="O",AE37="O"),"O",IF(AND(AE34=AE37,OR(AE34="K",AE34="W",AE34="M")), UPPER(AE34),"")))</f>
        <v/>
      </c>
      <c r="AF40" s="22" t="str">
        <f>IF(TYPE(VAL_Codes!K$22)=2,VAL_Codes!K$22,"")</f>
        <v/>
      </c>
      <c r="AG40" s="284" t="str">
        <f>IF(OR(AND(AG34="",AH34=""),AND(AG37="",AH37=""),AND(AH34="K",AH37="K"),OR(AH34="O",AH37="O")),"",SUM(AG34,AG37))</f>
        <v/>
      </c>
      <c r="AH40" s="20" t="str">
        <f>IF(AND(OR(AND(AH34="O",AH37="O"),AND(AH34="K",AH37="K")),SUM(AG34,AG37)=0,ISNUMBER(AG40)),"",IF(OR(AH34="O",AH37="O"),"O",IF(AND(AH34=AH37,OR(AH34="K",AH34="W",AH34="M")), UPPER(AH34),"")))</f>
        <v/>
      </c>
      <c r="AI40" s="22" t="str">
        <f>IF(TYPE(VAL_Codes!N$22)=2,VAL_Codes!N$22,"")</f>
        <v/>
      </c>
      <c r="AJ40" s="284" t="str">
        <f>IF(OR(AND(AJ34="",AK34=""),AND(AJ37="",AK37=""),AND(AK34="K",AK37="K"),OR(AK34="O",AK37="O")),"",SUM(AJ34,AJ37))</f>
        <v/>
      </c>
      <c r="AK40" s="20" t="str">
        <f>IF(AND(OR(AND(AK34="O",AK37="O"),AND(AK34="K",AK37="K")),SUM(AJ34,AJ37)=0,ISNUMBER(AJ40)),"",IF(OR(AK34="O",AK37="O"),"O",IF(AND(AK34=AK37,OR(AK34="K",AK34="W",AK34="M")), UPPER(AK34),"")))</f>
        <v/>
      </c>
      <c r="AL40" s="22" t="str">
        <f>IF(TYPE(VAL_Codes!Q$22)=2,VAL_Codes!Q$22,"")</f>
        <v/>
      </c>
      <c r="AM40" s="284" t="str">
        <f>IF(OR(AND(AM34="",AN34=""),AND(AM37="",AN37=""),AND(AN34="K",AN37="K"),OR(AN34="O",AN37="O")),"",SUM(AM34,AM37))</f>
        <v/>
      </c>
      <c r="AN40" s="20" t="str">
        <f>IF(AND(OR(AND(AN34="O",AN37="O"),AND(AN34="K",AN37="K")),SUM(AM34,AM37)=0,ISNUMBER(AM40)),"",IF(OR(AN34="O",AN37="O"),"O",IF(AND(AN34=AN37,OR(AN34="K",AN34="W",AN34="M")), UPPER(AN34),"")))</f>
        <v/>
      </c>
      <c r="AO40" s="22" t="str">
        <f>IF(TYPE(VAL_Codes!T$22)=2,VAL_Codes!T$22,"")</f>
        <v/>
      </c>
      <c r="AP40" s="284" t="str">
        <f>IF(OR(AND(AP34="",AQ34=""),AND(AP37="",AQ37=""),AND(AQ34="K",AQ37="K"),OR(AQ34="O",AQ37="O")),"",SUM(AP34,AP37))</f>
        <v/>
      </c>
      <c r="AQ40" s="20" t="str">
        <f>IF(AND(OR(AND(AQ34="O",AQ37="O"),AND(AQ34="K",AQ37="K")),SUM(AP34,AP37)=0,ISNUMBER(AP40)),"",IF(OR(AQ34="O",AQ37="O"),"O",IF(AND(AQ34=AQ37,OR(AQ34="K",AQ34="W",AQ34="M")), UPPER(AQ34),"")))</f>
        <v/>
      </c>
      <c r="AR40" s="22" t="str">
        <f>IF(TYPE(VAL_Codes!W$22)=2,VAL_Codes!W$22,"")</f>
        <v/>
      </c>
      <c r="AS40" s="284" t="str">
        <f>IF(OR(AND(AS34="",AT34=""),AND(AS37="",AT37=""),AND(AT34="K",AT37="K"),OR(AT34="O",AT37="O")),"",SUM(AS34,AS37))</f>
        <v/>
      </c>
      <c r="AT40" s="20" t="str">
        <f>IF(AND(OR(AND(AT34="O",AT37="O"),AND(AT34="K",AT37="K")),SUM(AS34,AS37)=0,ISNUMBER(AS40)),"",IF(OR(AT34="O",AT37="O"),"O",IF(AND(AT34=AT37,OR(AT34="K",AT34="W",AT34="M")), UPPER(AT34),"")))</f>
        <v/>
      </c>
      <c r="AU40" s="22" t="str">
        <f>IF(TYPE(VAL_Codes!Z$22)=2,VAL_Codes!Z$22,"")</f>
        <v/>
      </c>
      <c r="AV40" s="284" t="str">
        <f>IF(OR(AND(AV34="",AW34=""),AND(AV37="",AW37=""),AND(AW34="K",AW37="K"),OR(AW34="O",AW37="O")),"",SUM(AV34,AV37))</f>
        <v/>
      </c>
      <c r="AW40" s="20" t="str">
        <f>IF(AND(OR(AND(AW34="O",AW37="O"),AND(AW34="K",AW37="K")),SUM(AV34,AV37)=0,ISNUMBER(AV40)),"",IF(OR(AW34="O",AW37="O"),"O",IF(AND(AW34=AW37,OR(AW34="K",AW34="W",AW34="M")), UPPER(AW34),"")))</f>
        <v/>
      </c>
      <c r="AX40" s="22" t="str">
        <f>IF(TYPE(VAL_Codes!AC$22)=2,VAL_Codes!AC$22,"")</f>
        <v/>
      </c>
      <c r="AY40" s="284" t="str">
        <f>IF(OR(AND(AY34="",AZ34=""),AND(AY37="",AZ37=""),AND(AZ34="K",AZ37="K"),OR(AZ34="O",AZ37="O")),"",SUM(AY34,AY37))</f>
        <v/>
      </c>
      <c r="AZ40" s="20" t="str">
        <f>IF(AND(OR(AND(AZ34="O",AZ37="O"),AND(AZ34="K",AZ37="K")),SUM(AY34,AY37)=0,ISNUMBER(AY40)),"",IF(OR(AZ34="O",AZ37="O"),"O",IF(AND(AZ34=AZ37,OR(AZ34="K",AZ34="W",AZ34="M")), UPPER(AZ34),"")))</f>
        <v/>
      </c>
      <c r="BA40" s="22" t="str">
        <f>IF(TYPE(VAL_Codes!AF$22)=2,VAL_Codes!AF$22,"")</f>
        <v/>
      </c>
      <c r="BB40" s="284" t="str">
        <f>IF(OR(AND(BB34="",BC34=""),AND(BB37="",BC37=""),AND(BC34="K",BC37="K"),OR(BC34="O",BC37="O")),"",SUM(BB34,BB37))</f>
        <v/>
      </c>
      <c r="BC40" s="20" t="str">
        <f>IF(AND(OR(AND(BC34="O",BC37="O"),AND(BC34="K",BC37="K")),SUM(BB34,BB37)=0,ISNUMBER(BB40)),"",IF(OR(BC34="O",BC37="O"),"O",IF(AND(BC34=BC37,OR(BC34="K",BC34="W",BC34="M")), UPPER(BC34),"")))</f>
        <v/>
      </c>
      <c r="BD40" s="22" t="str">
        <f>IF(TYPE(VAL_Codes!AI$22)=2,VAL_Codes!AI$22,"")</f>
        <v/>
      </c>
      <c r="BE40" s="284" t="str">
        <f>IF(OR(AND(BE34="",BF34=""),AND(BE37="",BF37=""),AND(BF34="K",BF37="K"),OR(BF34="O",BF37="O")),"",SUM(BE34,BE37))</f>
        <v/>
      </c>
      <c r="BF40" s="20" t="str">
        <f>IF(AND(OR(AND(BF34="O",BF37="O"),AND(BF34="K",BF37="K")),SUM(BE34,BE37)=0,ISNUMBER(BE40)),"",IF(OR(BF34="O",BF37="O"),"O",IF(AND(BF34=BF37,OR(BF34="K",BF34="W",BF34="M")), UPPER(BF34),"")))</f>
        <v/>
      </c>
      <c r="BG40" s="22" t="str">
        <f>IF(TYPE(VAL_Codes!AL$22)=2,VAL_Codes!AL$22,"")</f>
        <v/>
      </c>
      <c r="BH40" s="284" t="str">
        <f>IF(OR(AND(BH34="",BI34=""),AND(BH37="",BI37=""),AND(BI34="K",BI37="K"),OR(BI34="O",BI37="O")),"",SUM(BH34,BH37))</f>
        <v/>
      </c>
      <c r="BI40" s="20" t="str">
        <f>IF(AND(OR(AND(BI34="O",BI37="O"),AND(BI34="K",BI37="K")),SUM(BH34,BH37)=0,ISNUMBER(BH40)),"",IF(OR(BI34="O",BI37="O"),"O",IF(AND(BI34=BI37,OR(BI34="K",BI34="W",BI34="M")), UPPER(BI34),"")))</f>
        <v/>
      </c>
      <c r="BJ40" s="22" t="str">
        <f>IF(TYPE(VAL_Codes!AO$22)=2,VAL_Codes!AO$22,"")</f>
        <v/>
      </c>
      <c r="BK40" s="284" t="str">
        <f>IF(OR(AND(BK34="",BL34=""),AND(BK37="",BL37=""),AND(BL34="K",BL37="K"),OR(BL34="O",BL37="O")),"",SUM(BK34,BK37))</f>
        <v/>
      </c>
      <c r="BL40" s="20" t="str">
        <f>IF(AND(OR(AND(BL34="O",BL37="O"),AND(BL34="K",BL37="K")),SUM(BK34,BK37)=0,ISNUMBER(BK40)),"",IF(OR(BL34="O",BL37="O"),"O",IF(AND(BL34=BL37,OR(BL34="K",BL34="W",BL34="M")), UPPER(BL34),"")))</f>
        <v/>
      </c>
      <c r="BM40" s="22" t="str">
        <f>IF(TYPE(VAL_Codes!AR$22)=2,VAL_Codes!AR$22,"")</f>
        <v/>
      </c>
      <c r="BN40" s="284" t="str">
        <f>IF(OR(AND(BN34="",BO34=""),AND(BN37="",BO37=""),AND(BO34="K",BO37="K"),OR(BO34="O",BO37="O")),"",SUM(BN34,BN37))</f>
        <v/>
      </c>
      <c r="BO40" s="20" t="str">
        <f>IF(AND(OR(AND(BO34="O",BO37="O"),AND(BO34="K",BO37="K")),SUM(BN34,BN37)=0,ISNUMBER(BN40)),"",IF(OR(BO34="O",BO37="O"),"O",IF(AND(BO34=BO37,OR(BO34="K",BO34="W",BO34="M")), UPPER(BO34),"")))</f>
        <v/>
      </c>
      <c r="BP40" s="22" t="str">
        <f>IF(TYPE(VAL_Codes!AU$22)=2,VAL_Codes!AU$22,"")</f>
        <v/>
      </c>
      <c r="BQ40" s="284" t="str">
        <f>IF(OR(AND(BQ34="",BR34=""),AND(BQ37="",BR37=""),AND(BR34="K",BR37="K"),OR(BR34="O",BR37="O")),"",SUM(BQ34,BQ37))</f>
        <v/>
      </c>
      <c r="BR40" s="20" t="str">
        <f>IF(AND(OR(AND(BR34="O",BR37="O"),AND(BR34="K",BR37="K")),SUM(BQ34,BQ37)=0,ISNUMBER(BQ40)),"",IF(OR(BR34="O",BR37="O"),"O",IF(AND(BR34=BR37,OR(BR34="K",BR34="W",BR34="M")), UPPER(BR34),"")))</f>
        <v/>
      </c>
      <c r="BS40" s="22" t="str">
        <f>IF(TYPE(VAL_Codes!AX$22)=2,VAL_Codes!AX$22,"")</f>
        <v/>
      </c>
      <c r="BT40" s="284" t="str">
        <f>IF(OR(AND(BT34="",BU34=""),AND(BT37="",BU37=""),AND(BU34="K",BU37="K"),OR(BU34="O",BU37="O")),"",SUM(BT34,BT37))</f>
        <v/>
      </c>
      <c r="BU40" s="20" t="str">
        <f>IF(AND(OR(AND(BU34="O",BU37="O"),AND(BU34="K",BU37="K")),SUM(BT34,BT37)=0,ISNUMBER(BT40)),"",IF(OR(BU34="O",BU37="O"),"O",IF(AND(BU34=BU37,OR(BU34="K",BU34="W",BU34="M")), UPPER(BU34),"")))</f>
        <v/>
      </c>
      <c r="BV40" s="22" t="str">
        <f>IF(TYPE(VAL_Codes!BA$22)=2,VAL_Codes!BA$22,"")</f>
        <v/>
      </c>
      <c r="BW40" s="284" t="str">
        <f>IF(OR(AND(BW34="",BX34=""),AND(BW37="",BX37=""),AND(BX34="K",BX37="K"),OR(BX34="O",BX37="O")),"",SUM(BW34,BW37))</f>
        <v/>
      </c>
      <c r="BX40" s="20" t="str">
        <f>IF(AND(OR(AND(BX34="O",BX37="O"),AND(BX34="K",BX37="K")),SUM(BW34,BW37)=0,ISNUMBER(BW40)),"",IF(OR(BX34="O",BX37="O"),"O",IF(AND(BX34=BX37,OR(BX34="K",BX34="W",BX34="M")), UPPER(BX34),"")))</f>
        <v/>
      </c>
      <c r="BY40" s="22" t="str">
        <f>IF(TYPE(VAL_Codes!BD$22)=2,VAL_Codes!BD$22,"")</f>
        <v/>
      </c>
      <c r="BZ40" s="284" t="str">
        <f>IF(OR(AND(BZ34="",CA34=""),AND(BZ37="",CA37=""),AND(CA34="K",CA37="K"),OR(CA34="O",CA37="O")),"",SUM(BZ34,BZ37))</f>
        <v/>
      </c>
      <c r="CA40" s="20" t="str">
        <f>IF(AND(OR(AND(CA34="O",CA37="O"),AND(CA34="K",CA37="K")),SUM(BZ34,BZ37)=0,ISNUMBER(BZ40)),"",IF(OR(CA34="O",CA37="O"),"O",IF(AND(CA34=CA37,OR(CA34="K",CA34="W",CA34="M")), UPPER(CA34),"")))</f>
        <v/>
      </c>
      <c r="CB40" s="22" t="str">
        <f>IF(TYPE(VAL_Codes!BG$22)=2,VAL_Codes!BG$22,"")</f>
        <v/>
      </c>
      <c r="CC40" s="284" t="str">
        <f>IF(OR(AND(CC34="",CD34=""),AND(CC37="",CD37=""),AND(CD34="K",CD37="K"),OR(CD34="O",CD37="O")),"",SUM(CC34,CC37))</f>
        <v/>
      </c>
      <c r="CD40" s="20" t="str">
        <f>IF(AND(OR(AND(CD34="O",CD37="O"),AND(CD34="K",CD37="K")),SUM(CC34,CC37)=0,ISNUMBER(CC40)),"",IF(OR(CD34="O",CD37="O"),"O",IF(AND(CD34=CD37,OR(CD34="K",CD34="W",CD34="M")), UPPER(CD34),"")))</f>
        <v/>
      </c>
      <c r="CE40" s="22" t="str">
        <f>IF(TYPE(VAL_Codes!BJ$22)=2,VAL_Codes!BJ$22,"")</f>
        <v/>
      </c>
      <c r="CF40" s="284" t="str">
        <f>IF(OR(AND(CF34="",CG34=""),AND(CF37="",CG37=""),AND(CG34="K",CG37="K"),OR(CG34="O",CG37="O")),"",SUM(CF34,CF37))</f>
        <v/>
      </c>
      <c r="CG40" s="20" t="str">
        <f>IF(AND(OR(AND(CG34="O",CG37="O"),AND(CG34="K",CG37="K")),SUM(CF34,CF37)=0,ISNUMBER(CF40)),"",IF(OR(CG34="O",CG37="O"),"O",IF(AND(CG34=CG37,OR(CG34="K",CG34="W",CG34="M")), UPPER(CG34),"")))</f>
        <v/>
      </c>
      <c r="CH40" s="22" t="str">
        <f>IF(TYPE(VAL_Codes!BM$22)=2,VAL_Codes!BM$22,"")</f>
        <v/>
      </c>
      <c r="CI40" s="284" t="str">
        <f>IF(OR(AND(CI34="",CJ34=""),AND(CI37="",CJ37=""),AND(CJ34="K",CJ37="K"),OR(CJ34="O",CJ37="O")),"",SUM(CI34,CI37))</f>
        <v/>
      </c>
      <c r="CJ40" s="20" t="str">
        <f>IF(AND(OR(AND(CJ34="O",CJ37="O"),AND(CJ34="K",CJ37="K")),SUM(CI34,CI37)=0,ISNUMBER(CI40)),"",IF(OR(CJ34="O",CJ37="O"),"O",IF(AND(CJ34=CJ37,OR(CJ34="K",CJ34="W",CJ34="M")), UPPER(CJ34),"")))</f>
        <v/>
      </c>
      <c r="CK40" s="22" t="str">
        <f>IF(TYPE(VAL_Codes!BP$22)=2,VAL_Codes!BP$22,"")</f>
        <v/>
      </c>
      <c r="CL40" s="284" t="str">
        <f>IF(OR(AND(CL34="",CM34=""),AND(CL37="",CM37=""),AND(CM34="K",CM37="K"),OR(CM34="O",CM37="O")),"",SUM(CL34,CL37))</f>
        <v/>
      </c>
      <c r="CM40" s="20" t="str">
        <f>IF(AND(OR(AND(CM34="O",CM37="O"),AND(CM34="K",CM37="K")),SUM(CL34,CL37)=0,ISNUMBER(CL40)),"",IF(OR(CM34="O",CM37="O"),"O",IF(AND(CM34=CM37,OR(CM34="K",CM34="W",CM34="M")), UPPER(CM34),"")))</f>
        <v/>
      </c>
      <c r="CN40" s="22" t="str">
        <f>IF(TYPE(VAL_Codes!BS$22)=2,VAL_Codes!BS$22,"")</f>
        <v/>
      </c>
      <c r="CO40" s="284" t="str">
        <f>IF(OR(AND(CO34="",CP34=""),AND(CO37="",CP37=""),AND(CP34="K",CP37="K"),OR(CP34="O",CP37="O")),"",SUM(CO34,CO37))</f>
        <v/>
      </c>
      <c r="CP40" s="20" t="str">
        <f>IF(AND(OR(AND(CP34="O",CP37="O"),AND(CP34="K",CP37="K")),SUM(CO34,CO37)=0,ISNUMBER(CO40)),"",IF(OR(CP34="O",CP37="O"),"O",IF(AND(CP34=CP37,OR(CP34="K",CP34="W",CP34="M")), UPPER(CP34),"")))</f>
        <v/>
      </c>
      <c r="CQ40" s="22" t="str">
        <f>IF(TYPE(VAL_Codes!BV$22)=2,VAL_Codes!BV$22,"")</f>
        <v/>
      </c>
      <c r="CR40" s="38"/>
    </row>
    <row r="41" spans="3:96" ht="11.25" customHeight="1" x14ac:dyDescent="0.2">
      <c r="C41" s="842"/>
      <c r="D41" s="845" t="s">
        <v>81</v>
      </c>
      <c r="E41" s="845"/>
      <c r="F41" s="601"/>
      <c r="G41" s="601"/>
      <c r="H41" s="46" t="s">
        <v>86</v>
      </c>
      <c r="I41" s="414" t="s">
        <v>82</v>
      </c>
      <c r="J41" s="581" t="s">
        <v>8754</v>
      </c>
      <c r="K41" s="414" t="s">
        <v>66</v>
      </c>
      <c r="L41" s="414" t="s">
        <v>66</v>
      </c>
      <c r="M41" s="47"/>
      <c r="N41" s="47"/>
      <c r="O41" s="47"/>
      <c r="P41" s="47"/>
      <c r="Q41" s="47"/>
      <c r="R41" s="47"/>
      <c r="S41" s="47"/>
      <c r="T41" s="47"/>
      <c r="U41" s="47"/>
      <c r="V41" s="47"/>
      <c r="W41" s="47"/>
      <c r="X41" s="47"/>
      <c r="Y41" s="47"/>
      <c r="Z41" s="47"/>
      <c r="AA41" s="284" t="str">
        <f>IF(OR(AND(AA35="",AB35=""),AND(AA38="",AB38=""),AND(AB35="K",AB38="K"),OR(AB35="O",AB38="O")),"",SUM(AA35,AA38))</f>
        <v/>
      </c>
      <c r="AB41" s="20" t="str">
        <f>IF(AND(OR(AND(AB35="O",AB38="O"),AND(AB35="K",AB38="K")),SUM(AA35,AA38)=0,ISNUMBER(AA41)),"",IF(OR(AB35="O",AB38="O"),"O",IF(AND(AB35=AB38,OR(AB35="K",AB35="W",AB35="M")), UPPER(AB35),"")))</f>
        <v/>
      </c>
      <c r="AC41" s="22" t="str">
        <f>IF(TYPE(VAL_Codes!H$22)=2,VAL_Codes!H$22,"")</f>
        <v/>
      </c>
      <c r="AD41" s="284" t="str">
        <f>IF(OR(AND(AD35="",AE35=""),AND(AD38="",AE38=""),AND(AE35="K",AE38="K"),OR(AE35="O",AE38="O")),"",SUM(AD35,AD38))</f>
        <v/>
      </c>
      <c r="AE41" s="20" t="str">
        <f>IF(AND(OR(AND(AE35="O",AE38="O"),AND(AE35="K",AE38="K")),SUM(AD35,AD38)=0,ISNUMBER(AD41)),"",IF(OR(AE35="O",AE38="O"),"O",IF(AND(AE35=AE38,OR(AE35="K",AE35="W",AE35="M")), UPPER(AE35),"")))</f>
        <v/>
      </c>
      <c r="AF41" s="22" t="str">
        <f>IF(TYPE(VAL_Codes!K$22)=2,VAL_Codes!K$22,"")</f>
        <v/>
      </c>
      <c r="AG41" s="284" t="str">
        <f>IF(OR(AND(AG35="",AH35=""),AND(AG38="",AH38=""),AND(AH35="K",AH38="K"),OR(AH35="O",AH38="O")),"",SUM(AG35,AG38))</f>
        <v/>
      </c>
      <c r="AH41" s="20" t="str">
        <f>IF(AND(OR(AND(AH35="O",AH38="O"),AND(AH35="K",AH38="K")),SUM(AG35,AG38)=0,ISNUMBER(AG41)),"",IF(OR(AH35="O",AH38="O"),"O",IF(AND(AH35=AH38,OR(AH35="K",AH35="W",AH35="M")), UPPER(AH35),"")))</f>
        <v/>
      </c>
      <c r="AI41" s="22" t="str">
        <f>IF(TYPE(VAL_Codes!N$22)=2,VAL_Codes!N$22,"")</f>
        <v/>
      </c>
      <c r="AJ41" s="284" t="str">
        <f>IF(OR(AND(AJ35="",AK35=""),AND(AJ38="",AK38=""),AND(AK35="K",AK38="K"),OR(AK35="O",AK38="O")),"",SUM(AJ35,AJ38))</f>
        <v/>
      </c>
      <c r="AK41" s="20" t="str">
        <f>IF(AND(OR(AND(AK35="O",AK38="O"),AND(AK35="K",AK38="K")),SUM(AJ35,AJ38)=0,ISNUMBER(AJ41)),"",IF(OR(AK35="O",AK38="O"),"O",IF(AND(AK35=AK38,OR(AK35="K",AK35="W",AK35="M")), UPPER(AK35),"")))</f>
        <v/>
      </c>
      <c r="AL41" s="22" t="str">
        <f>IF(TYPE(VAL_Codes!Q$22)=2,VAL_Codes!Q$22,"")</f>
        <v/>
      </c>
      <c r="AM41" s="284" t="str">
        <f>IF(OR(AND(AM35="",AN35=""),AND(AM38="",AN38=""),AND(AN35="K",AN38="K"),OR(AN35="O",AN38="O")),"",SUM(AM35,AM38))</f>
        <v/>
      </c>
      <c r="AN41" s="20" t="str">
        <f>IF(AND(OR(AND(AN35="O",AN38="O"),AND(AN35="K",AN38="K")),SUM(AM35,AM38)=0,ISNUMBER(AM41)),"",IF(OR(AN35="O",AN38="O"),"O",IF(AND(AN35=AN38,OR(AN35="K",AN35="W",AN35="M")), UPPER(AN35),"")))</f>
        <v/>
      </c>
      <c r="AO41" s="22" t="str">
        <f>IF(TYPE(VAL_Codes!T$22)=2,VAL_Codes!T$22,"")</f>
        <v/>
      </c>
      <c r="AP41" s="284" t="str">
        <f>IF(OR(AND(AP35="",AQ35=""),AND(AP38="",AQ38=""),AND(AQ35="K",AQ38="K"),OR(AQ35="O",AQ38="O")),"",SUM(AP35,AP38))</f>
        <v/>
      </c>
      <c r="AQ41" s="20" t="str">
        <f>IF(AND(OR(AND(AQ35="O",AQ38="O"),AND(AQ35="K",AQ38="K")),SUM(AP35,AP38)=0,ISNUMBER(AP41)),"",IF(OR(AQ35="O",AQ38="O"),"O",IF(AND(AQ35=AQ38,OR(AQ35="K",AQ35="W",AQ35="M")), UPPER(AQ35),"")))</f>
        <v/>
      </c>
      <c r="AR41" s="22" t="str">
        <f>IF(TYPE(VAL_Codes!W$22)=2,VAL_Codes!W$22,"")</f>
        <v/>
      </c>
      <c r="AS41" s="284" t="str">
        <f>IF(OR(AND(AS35="",AT35=""),AND(AS38="",AT38=""),AND(AT35="K",AT38="K"),OR(AT35="O",AT38="O")),"",SUM(AS35,AS38))</f>
        <v/>
      </c>
      <c r="AT41" s="20" t="str">
        <f>IF(AND(OR(AND(AT35="O",AT38="O"),AND(AT35="K",AT38="K")),SUM(AS35,AS38)=0,ISNUMBER(AS41)),"",IF(OR(AT35="O",AT38="O"),"O",IF(AND(AT35=AT38,OR(AT35="K",AT35="W",AT35="M")), UPPER(AT35),"")))</f>
        <v/>
      </c>
      <c r="AU41" s="22" t="str">
        <f>IF(TYPE(VAL_Codes!Z$22)=2,VAL_Codes!Z$22,"")</f>
        <v/>
      </c>
      <c r="AV41" s="284" t="str">
        <f>IF(OR(AND(AV35="",AW35=""),AND(AV38="",AW38=""),AND(AW35="K",AW38="K"),OR(AW35="O",AW38="O")),"",SUM(AV35,AV38))</f>
        <v/>
      </c>
      <c r="AW41" s="20" t="str">
        <f>IF(AND(OR(AND(AW35="O",AW38="O"),AND(AW35="K",AW38="K")),SUM(AV35,AV38)=0,ISNUMBER(AV41)),"",IF(OR(AW35="O",AW38="O"),"O",IF(AND(AW35=AW38,OR(AW35="K",AW35="W",AW35="M")), UPPER(AW35),"")))</f>
        <v/>
      </c>
      <c r="AX41" s="22" t="str">
        <f>IF(TYPE(VAL_Codes!AC$22)=2,VAL_Codes!AC$22,"")</f>
        <v/>
      </c>
      <c r="AY41" s="284" t="str">
        <f>IF(OR(AND(AY35="",AZ35=""),AND(AY38="",AZ38=""),AND(AZ35="K",AZ38="K"),OR(AZ35="O",AZ38="O")),"",SUM(AY35,AY38))</f>
        <v/>
      </c>
      <c r="AZ41" s="20" t="str">
        <f>IF(AND(OR(AND(AZ35="O",AZ38="O"),AND(AZ35="K",AZ38="K")),SUM(AY35,AY38)=0,ISNUMBER(AY41)),"",IF(OR(AZ35="O",AZ38="O"),"O",IF(AND(AZ35=AZ38,OR(AZ35="K",AZ35="W",AZ35="M")), UPPER(AZ35),"")))</f>
        <v/>
      </c>
      <c r="BA41" s="22" t="str">
        <f>IF(TYPE(VAL_Codes!AF$22)=2,VAL_Codes!AF$22,"")</f>
        <v/>
      </c>
      <c r="BB41" s="284" t="str">
        <f>IF(OR(AND(BB35="",BC35=""),AND(BB38="",BC38=""),AND(BC35="K",BC38="K"),OR(BC35="O",BC38="O")),"",SUM(BB35,BB38))</f>
        <v/>
      </c>
      <c r="BC41" s="20" t="str">
        <f>IF(AND(OR(AND(BC35="O",BC38="O"),AND(BC35="K",BC38="K")),SUM(BB35,BB38)=0,ISNUMBER(BB41)),"",IF(OR(BC35="O",BC38="O"),"O",IF(AND(BC35=BC38,OR(BC35="K",BC35="W",BC35="M")), UPPER(BC35),"")))</f>
        <v/>
      </c>
      <c r="BD41" s="22" t="str">
        <f>IF(TYPE(VAL_Codes!AI$22)=2,VAL_Codes!AI$22,"")</f>
        <v/>
      </c>
      <c r="BE41" s="284" t="str">
        <f>IF(OR(AND(BE35="",BF35=""),AND(BE38="",BF38=""),AND(BF35="K",BF38="K"),OR(BF35="O",BF38="O")),"",SUM(BE35,BE38))</f>
        <v/>
      </c>
      <c r="BF41" s="20" t="str">
        <f>IF(AND(OR(AND(BF35="O",BF38="O"),AND(BF35="K",BF38="K")),SUM(BE35,BE38)=0,ISNUMBER(BE41)),"",IF(OR(BF35="O",BF38="O"),"O",IF(AND(BF35=BF38,OR(BF35="K",BF35="W",BF35="M")), UPPER(BF35),"")))</f>
        <v/>
      </c>
      <c r="BG41" s="22" t="str">
        <f>IF(TYPE(VAL_Codes!AL$22)=2,VAL_Codes!AL$22,"")</f>
        <v/>
      </c>
      <c r="BH41" s="284" t="str">
        <f>IF(OR(AND(BH35="",BI35=""),AND(BH38="",BI38=""),AND(BI35="K",BI38="K"),OR(BI35="O",BI38="O")),"",SUM(BH35,BH38))</f>
        <v/>
      </c>
      <c r="BI41" s="20" t="str">
        <f>IF(AND(OR(AND(BI35="O",BI38="O"),AND(BI35="K",BI38="K")),SUM(BH35,BH38)=0,ISNUMBER(BH41)),"",IF(OR(BI35="O",BI38="O"),"O",IF(AND(BI35=BI38,OR(BI35="K",BI35="W",BI35="M")), UPPER(BI35),"")))</f>
        <v/>
      </c>
      <c r="BJ41" s="22" t="str">
        <f>IF(TYPE(VAL_Codes!AO$22)=2,VAL_Codes!AO$22,"")</f>
        <v/>
      </c>
      <c r="BK41" s="284" t="str">
        <f>IF(OR(AND(BK35="",BL35=""),AND(BK38="",BL38=""),AND(BL35="K",BL38="K"),OR(BL35="O",BL38="O")),"",SUM(BK35,BK38))</f>
        <v/>
      </c>
      <c r="BL41" s="20" t="str">
        <f>IF(AND(OR(AND(BL35="O",BL38="O"),AND(BL35="K",BL38="K")),SUM(BK35,BK38)=0,ISNUMBER(BK41)),"",IF(OR(BL35="O",BL38="O"),"O",IF(AND(BL35=BL38,OR(BL35="K",BL35="W",BL35="M")), UPPER(BL35),"")))</f>
        <v/>
      </c>
      <c r="BM41" s="22" t="str">
        <f>IF(TYPE(VAL_Codes!AR$22)=2,VAL_Codes!AR$22,"")</f>
        <v/>
      </c>
      <c r="BN41" s="284" t="str">
        <f>IF(OR(AND(BN35="",BO35=""),AND(BN38="",BO38=""),AND(BO35="K",BO38="K"),OR(BO35="O",BO38="O")),"",SUM(BN35,BN38))</f>
        <v/>
      </c>
      <c r="BO41" s="20" t="str">
        <f>IF(AND(OR(AND(BO35="O",BO38="O"),AND(BO35="K",BO38="K")),SUM(BN35,BN38)=0,ISNUMBER(BN41)),"",IF(OR(BO35="O",BO38="O"),"O",IF(AND(BO35=BO38,OR(BO35="K",BO35="W",BO35="M")), UPPER(BO35),"")))</f>
        <v/>
      </c>
      <c r="BP41" s="22" t="str">
        <f>IF(TYPE(VAL_Codes!AU$22)=2,VAL_Codes!AU$22,"")</f>
        <v/>
      </c>
      <c r="BQ41" s="284" t="str">
        <f>IF(OR(AND(BQ35="",BR35=""),AND(BQ38="",BR38=""),AND(BR35="K",BR38="K"),OR(BR35="O",BR38="O")),"",SUM(BQ35,BQ38))</f>
        <v/>
      </c>
      <c r="BR41" s="20" t="str">
        <f>IF(AND(OR(AND(BR35="O",BR38="O"),AND(BR35="K",BR38="K")),SUM(BQ35,BQ38)=0,ISNUMBER(BQ41)),"",IF(OR(BR35="O",BR38="O"),"O",IF(AND(BR35=BR38,OR(BR35="K",BR35="W",BR35="M")), UPPER(BR35),"")))</f>
        <v/>
      </c>
      <c r="BS41" s="22" t="str">
        <f>IF(TYPE(VAL_Codes!AX$22)=2,VAL_Codes!AX$22,"")</f>
        <v/>
      </c>
      <c r="BT41" s="284" t="str">
        <f>IF(OR(AND(BT35="",BU35=""),AND(BT38="",BU38=""),AND(BU35="K",BU38="K"),OR(BU35="O",BU38="O")),"",SUM(BT35,BT38))</f>
        <v/>
      </c>
      <c r="BU41" s="20" t="str">
        <f>IF(AND(OR(AND(BU35="O",BU38="O"),AND(BU35="K",BU38="K")),SUM(BT35,BT38)=0,ISNUMBER(BT41)),"",IF(OR(BU35="O",BU38="O"),"O",IF(AND(BU35=BU38,OR(BU35="K",BU35="W",BU35="M")), UPPER(BU35),"")))</f>
        <v/>
      </c>
      <c r="BV41" s="22" t="str">
        <f>IF(TYPE(VAL_Codes!BA$22)=2,VAL_Codes!BA$22,"")</f>
        <v/>
      </c>
      <c r="BW41" s="284" t="str">
        <f>IF(OR(AND(BW35="",BX35=""),AND(BW38="",BX38=""),AND(BX35="K",BX38="K"),OR(BX35="O",BX38="O")),"",SUM(BW35,BW38))</f>
        <v/>
      </c>
      <c r="BX41" s="20" t="str">
        <f>IF(AND(OR(AND(BX35="O",BX38="O"),AND(BX35="K",BX38="K")),SUM(BW35,BW38)=0,ISNUMBER(BW41)),"",IF(OR(BX35="O",BX38="O"),"O",IF(AND(BX35=BX38,OR(BX35="K",BX35="W",BX35="M")), UPPER(BX35),"")))</f>
        <v/>
      </c>
      <c r="BY41" s="22" t="str">
        <f>IF(TYPE(VAL_Codes!BD$22)=2,VAL_Codes!BD$22,"")</f>
        <v/>
      </c>
      <c r="BZ41" s="284" t="str">
        <f>IF(OR(AND(BZ35="",CA35=""),AND(BZ38="",CA38=""),AND(CA35="K",CA38="K"),OR(CA35="O",CA38="O")),"",SUM(BZ35,BZ38))</f>
        <v/>
      </c>
      <c r="CA41" s="20" t="str">
        <f>IF(AND(OR(AND(CA35="O",CA38="O"),AND(CA35="K",CA38="K")),SUM(BZ35,BZ38)=0,ISNUMBER(BZ41)),"",IF(OR(CA35="O",CA38="O"),"O",IF(AND(CA35=CA38,OR(CA35="K",CA35="W",CA35="M")), UPPER(CA35),"")))</f>
        <v/>
      </c>
      <c r="CB41" s="22" t="str">
        <f>IF(TYPE(VAL_Codes!BG$22)=2,VAL_Codes!BG$22,"")</f>
        <v/>
      </c>
      <c r="CC41" s="284" t="str">
        <f>IF(OR(AND(CC35="",CD35=""),AND(CC38="",CD38=""),AND(CD35="K",CD38="K"),OR(CD35="O",CD38="O")),"",SUM(CC35,CC38))</f>
        <v/>
      </c>
      <c r="CD41" s="20" t="str">
        <f>IF(AND(OR(AND(CD35="O",CD38="O"),AND(CD35="K",CD38="K")),SUM(CC35,CC38)=0,ISNUMBER(CC41)),"",IF(OR(CD35="O",CD38="O"),"O",IF(AND(CD35=CD38,OR(CD35="K",CD35="W",CD35="M")), UPPER(CD35),"")))</f>
        <v/>
      </c>
      <c r="CE41" s="22" t="str">
        <f>IF(TYPE(VAL_Codes!BJ$22)=2,VAL_Codes!BJ$22,"")</f>
        <v/>
      </c>
      <c r="CF41" s="284" t="str">
        <f>IF(OR(AND(CF35="",CG35=""),AND(CF38="",CG38=""),AND(CG35="K",CG38="K"),OR(CG35="O",CG38="O")),"",SUM(CF35,CF38))</f>
        <v/>
      </c>
      <c r="CG41" s="20" t="str">
        <f>IF(AND(OR(AND(CG35="O",CG38="O"),AND(CG35="K",CG38="K")),SUM(CF35,CF38)=0,ISNUMBER(CF41)),"",IF(OR(CG35="O",CG38="O"),"O",IF(AND(CG35=CG38,OR(CG35="K",CG35="W",CG35="M")), UPPER(CG35),"")))</f>
        <v/>
      </c>
      <c r="CH41" s="22" t="str">
        <f>IF(TYPE(VAL_Codes!BM$22)=2,VAL_Codes!BM$22,"")</f>
        <v/>
      </c>
      <c r="CI41" s="284" t="str">
        <f>IF(OR(AND(CI35="",CJ35=""),AND(CI38="",CJ38=""),AND(CJ35="K",CJ38="K"),OR(CJ35="O",CJ38="O")),"",SUM(CI35,CI38))</f>
        <v/>
      </c>
      <c r="CJ41" s="20" t="str">
        <f>IF(AND(OR(AND(CJ35="O",CJ38="O"),AND(CJ35="K",CJ38="K")),SUM(CI35,CI38)=0,ISNUMBER(CI41)),"",IF(OR(CJ35="O",CJ38="O"),"O",IF(AND(CJ35=CJ38,OR(CJ35="K",CJ35="W",CJ35="M")), UPPER(CJ35),"")))</f>
        <v/>
      </c>
      <c r="CK41" s="22" t="str">
        <f>IF(TYPE(VAL_Codes!BP$22)=2,VAL_Codes!BP$22,"")</f>
        <v/>
      </c>
      <c r="CL41" s="284" t="str">
        <f>IF(OR(AND(CL35="",CM35=""),AND(CL38="",CM38=""),AND(CM35="K",CM38="K"),OR(CM35="O",CM38="O")),"",SUM(CL35,CL38))</f>
        <v/>
      </c>
      <c r="CM41" s="20" t="str">
        <f>IF(AND(OR(AND(CM35="O",CM38="O"),AND(CM35="K",CM38="K")),SUM(CL35,CL38)=0,ISNUMBER(CL41)),"",IF(OR(CM35="O",CM38="O"),"O",IF(AND(CM35=CM38,OR(CM35="K",CM35="W",CM35="M")), UPPER(CM35),"")))</f>
        <v/>
      </c>
      <c r="CN41" s="22" t="str">
        <f>IF(TYPE(VAL_Codes!BS$22)=2,VAL_Codes!BS$22,"")</f>
        <v/>
      </c>
      <c r="CO41" s="284" t="str">
        <f>IF(OR(AND(CO35="",CP35=""),AND(CO38="",CP38=""),AND(CP35="K",CP38="K"),OR(CP35="O",CP38="O")),"",SUM(CO35,CO38))</f>
        <v/>
      </c>
      <c r="CP41" s="20" t="str">
        <f>IF(AND(OR(AND(CP35="O",CP38="O"),AND(CP35="K",CP38="K")),SUM(CO35,CO38)=0,ISNUMBER(CO41)),"",IF(OR(CP35="O",CP38="O"),"O",IF(AND(CP35=CP38,OR(CP35="K",CP35="W",CP35="M")), UPPER(CP35),"")))</f>
        <v/>
      </c>
      <c r="CQ41" s="22" t="str">
        <f>IF(TYPE(VAL_Codes!BV$22)=2,VAL_Codes!BV$22,"")</f>
        <v/>
      </c>
      <c r="CR41" s="38"/>
    </row>
    <row r="42" spans="3:96" ht="11.25" customHeight="1" x14ac:dyDescent="0.2">
      <c r="C42" s="842"/>
      <c r="D42" s="846" t="s">
        <v>284</v>
      </c>
      <c r="E42" s="846"/>
      <c r="F42" s="602"/>
      <c r="G42" s="602"/>
      <c r="H42" s="46" t="s">
        <v>86</v>
      </c>
      <c r="I42" s="414" t="s">
        <v>47</v>
      </c>
      <c r="J42" s="581" t="s">
        <v>80</v>
      </c>
      <c r="K42" s="414" t="s">
        <v>66</v>
      </c>
      <c r="L42" s="414" t="s">
        <v>66</v>
      </c>
      <c r="M42" s="47"/>
      <c r="N42" s="47"/>
      <c r="O42" s="47"/>
      <c r="P42" s="47"/>
      <c r="Q42" s="47"/>
      <c r="R42" s="47"/>
      <c r="S42" s="47"/>
      <c r="T42" s="47"/>
      <c r="U42" s="47"/>
      <c r="V42" s="47"/>
      <c r="W42" s="47"/>
      <c r="X42" s="47"/>
      <c r="Y42" s="47"/>
      <c r="Z42" s="47"/>
      <c r="AA42" s="284" t="str">
        <f>IF(OR(AND(AA36="",AB36=""),AND(AA39="",AB39=""),AND(AB36="K",AB39="K"),OR(AB36="O",AB39="O")),"",SUM(AA36,AA39))</f>
        <v/>
      </c>
      <c r="AB42" s="20" t="str">
        <f>IF(AND(OR(AND(AB36="O",AB39="O"),AND(AB36="K",AB39="K")),SUM(AA36,AA39)=0,ISNUMBER(AA42)),"",IF(OR(AB36="O",AB39="O"),"O",IF(AND(AB36=AB39,OR(AB36="K",AB36="W",AB36="M")), UPPER(AB36),"")))</f>
        <v/>
      </c>
      <c r="AC42" s="22" t="str">
        <f>IF(TYPE(VAL_Codes!H$22)=2,VAL_Codes!H$22,"")</f>
        <v/>
      </c>
      <c r="AD42" s="284" t="str">
        <f>IF(OR(AND(AD36="",AE36=""),AND(AD39="",AE39=""),AND(AE36="K",AE39="K"),OR(AE36="O",AE39="O")),"",SUM(AD36,AD39))</f>
        <v/>
      </c>
      <c r="AE42" s="20" t="str">
        <f>IF(AND(OR(AND(AE36="O",AE39="O"),AND(AE36="K",AE39="K")),SUM(AD36,AD39)=0,ISNUMBER(AD42)),"",IF(OR(AE36="O",AE39="O"),"O",IF(AND(AE36=AE39,OR(AE36="K",AE36="W",AE36="M")), UPPER(AE36),"")))</f>
        <v/>
      </c>
      <c r="AF42" s="22" t="str">
        <f>IF(TYPE(VAL_Codes!K$22)=2,VAL_Codes!K$22,"")</f>
        <v/>
      </c>
      <c r="AG42" s="284" t="str">
        <f>IF(OR(AND(AG36="",AH36=""),AND(AG39="",AH39=""),AND(AH36="K",AH39="K"),OR(AH36="O",AH39="O")),"",SUM(AG36,AG39))</f>
        <v/>
      </c>
      <c r="AH42" s="20" t="str">
        <f>IF(AND(OR(AND(AH36="O",AH39="O"),AND(AH36="K",AH39="K")),SUM(AG36,AG39)=0,ISNUMBER(AG42)),"",IF(OR(AH36="O",AH39="O"),"O",IF(AND(AH36=AH39,OR(AH36="K",AH36="W",AH36="M")), UPPER(AH36),"")))</f>
        <v/>
      </c>
      <c r="AI42" s="22" t="str">
        <f>IF(TYPE(VAL_Codes!N$22)=2,VAL_Codes!N$22,"")</f>
        <v/>
      </c>
      <c r="AJ42" s="284" t="str">
        <f>IF(OR(AND(AJ36="",AK36=""),AND(AJ39="",AK39=""),AND(AK36="K",AK39="K"),OR(AK36="O",AK39="O")),"",SUM(AJ36,AJ39))</f>
        <v/>
      </c>
      <c r="AK42" s="20" t="str">
        <f>IF(AND(OR(AND(AK36="O",AK39="O"),AND(AK36="K",AK39="K")),SUM(AJ36,AJ39)=0,ISNUMBER(AJ42)),"",IF(OR(AK36="O",AK39="O"),"O",IF(AND(AK36=AK39,OR(AK36="K",AK36="W",AK36="M")), UPPER(AK36),"")))</f>
        <v/>
      </c>
      <c r="AL42" s="22" t="str">
        <f>IF(TYPE(VAL_Codes!Q$22)=2,VAL_Codes!Q$22,"")</f>
        <v/>
      </c>
      <c r="AM42" s="284" t="str">
        <f>IF(OR(AND(AM36="",AN36=""),AND(AM39="",AN39=""),AND(AN36="K",AN39="K"),OR(AN36="O",AN39="O")),"",SUM(AM36,AM39))</f>
        <v/>
      </c>
      <c r="AN42" s="20" t="str">
        <f>IF(AND(OR(AND(AN36="O",AN39="O"),AND(AN36="K",AN39="K")),SUM(AM36,AM39)=0,ISNUMBER(AM42)),"",IF(OR(AN36="O",AN39="O"),"O",IF(AND(AN36=AN39,OR(AN36="K",AN36="W",AN36="M")), UPPER(AN36),"")))</f>
        <v/>
      </c>
      <c r="AO42" s="22" t="str">
        <f>IF(TYPE(VAL_Codes!T$22)=2,VAL_Codes!T$22,"")</f>
        <v/>
      </c>
      <c r="AP42" s="284" t="str">
        <f>IF(OR(AND(AP36="",AQ36=""),AND(AP39="",AQ39=""),AND(AQ36="K",AQ39="K"),OR(AQ36="O",AQ39="O")),"",SUM(AP36,AP39))</f>
        <v/>
      </c>
      <c r="AQ42" s="20" t="str">
        <f>IF(AND(OR(AND(AQ36="O",AQ39="O"),AND(AQ36="K",AQ39="K")),SUM(AP36,AP39)=0,ISNUMBER(AP42)),"",IF(OR(AQ36="O",AQ39="O"),"O",IF(AND(AQ36=AQ39,OR(AQ36="K",AQ36="W",AQ36="M")), UPPER(AQ36),"")))</f>
        <v/>
      </c>
      <c r="AR42" s="22" t="str">
        <f>IF(TYPE(VAL_Codes!W$22)=2,VAL_Codes!W$22,"")</f>
        <v/>
      </c>
      <c r="AS42" s="284" t="str">
        <f>IF(OR(AND(AS36="",AT36=""),AND(AS39="",AT39=""),AND(AT36="K",AT39="K"),OR(AT36="O",AT39="O")),"",SUM(AS36,AS39))</f>
        <v/>
      </c>
      <c r="AT42" s="20" t="str">
        <f>IF(AND(OR(AND(AT36="O",AT39="O"),AND(AT36="K",AT39="K")),SUM(AS36,AS39)=0,ISNUMBER(AS42)),"",IF(OR(AT36="O",AT39="O"),"O",IF(AND(AT36=AT39,OR(AT36="K",AT36="W",AT36="M")), UPPER(AT36),"")))</f>
        <v/>
      </c>
      <c r="AU42" s="22" t="str">
        <f>IF(TYPE(VAL_Codes!Z$22)=2,VAL_Codes!Z$22,"")</f>
        <v/>
      </c>
      <c r="AV42" s="284" t="str">
        <f>IF(OR(AND(AV36="",AW36=""),AND(AV39="",AW39=""),AND(AW36="K",AW39="K"),OR(AW36="O",AW39="O")),"",SUM(AV36,AV39))</f>
        <v/>
      </c>
      <c r="AW42" s="20" t="str">
        <f>IF(AND(OR(AND(AW36="O",AW39="O"),AND(AW36="K",AW39="K")),SUM(AV36,AV39)=0,ISNUMBER(AV42)),"",IF(OR(AW36="O",AW39="O"),"O",IF(AND(AW36=AW39,OR(AW36="K",AW36="W",AW36="M")), UPPER(AW36),"")))</f>
        <v/>
      </c>
      <c r="AX42" s="22" t="str">
        <f>IF(TYPE(VAL_Codes!AC$22)=2,VAL_Codes!AC$22,"")</f>
        <v/>
      </c>
      <c r="AY42" s="284" t="str">
        <f>IF(OR(AND(AY36="",AZ36=""),AND(AY39="",AZ39=""),AND(AZ36="K",AZ39="K"),OR(AZ36="O",AZ39="O")),"",SUM(AY36,AY39))</f>
        <v/>
      </c>
      <c r="AZ42" s="20" t="str">
        <f>IF(AND(OR(AND(AZ36="O",AZ39="O"),AND(AZ36="K",AZ39="K")),SUM(AY36,AY39)=0,ISNUMBER(AY42)),"",IF(OR(AZ36="O",AZ39="O"),"O",IF(AND(AZ36=AZ39,OR(AZ36="K",AZ36="W",AZ36="M")), UPPER(AZ36),"")))</f>
        <v/>
      </c>
      <c r="BA42" s="22" t="str">
        <f>IF(TYPE(VAL_Codes!AF$22)=2,VAL_Codes!AF$22,"")</f>
        <v/>
      </c>
      <c r="BB42" s="284" t="str">
        <f>IF(OR(AND(BB36="",BC36=""),AND(BB39="",BC39=""),AND(BC36="K",BC39="K"),OR(BC36="O",BC39="O")),"",SUM(BB36,BB39))</f>
        <v/>
      </c>
      <c r="BC42" s="20" t="str">
        <f>IF(AND(OR(AND(BC36="O",BC39="O"),AND(BC36="K",BC39="K")),SUM(BB36,BB39)=0,ISNUMBER(BB42)),"",IF(OR(BC36="O",BC39="O"),"O",IF(AND(BC36=BC39,OR(BC36="K",BC36="W",BC36="M")), UPPER(BC36),"")))</f>
        <v/>
      </c>
      <c r="BD42" s="22" t="str">
        <f>IF(TYPE(VAL_Codes!AI$22)=2,VAL_Codes!AI$22,"")</f>
        <v/>
      </c>
      <c r="BE42" s="284" t="str">
        <f>IF(OR(AND(BE36="",BF36=""),AND(BE39="",BF39=""),AND(BF36="K",BF39="K"),OR(BF36="O",BF39="O")),"",SUM(BE36,BE39))</f>
        <v/>
      </c>
      <c r="BF42" s="20" t="str">
        <f>IF(AND(OR(AND(BF36="O",BF39="O"),AND(BF36="K",BF39="K")),SUM(BE36,BE39)=0,ISNUMBER(BE42)),"",IF(OR(BF36="O",BF39="O"),"O",IF(AND(BF36=BF39,OR(BF36="K",BF36="W",BF36="M")), UPPER(BF36),"")))</f>
        <v/>
      </c>
      <c r="BG42" s="22" t="str">
        <f>IF(TYPE(VAL_Codes!AL$22)=2,VAL_Codes!AL$22,"")</f>
        <v/>
      </c>
      <c r="BH42" s="284" t="str">
        <f>IF(OR(AND(BH36="",BI36=""),AND(BH39="",BI39=""),AND(BI36="K",BI39="K"),OR(BI36="O",BI39="O")),"",SUM(BH36,BH39))</f>
        <v/>
      </c>
      <c r="BI42" s="20" t="str">
        <f>IF(AND(OR(AND(BI36="O",BI39="O"),AND(BI36="K",BI39="K")),SUM(BH36,BH39)=0,ISNUMBER(BH42)),"",IF(OR(BI36="O",BI39="O"),"O",IF(AND(BI36=BI39,OR(BI36="K",BI36="W",BI36="M")), UPPER(BI36),"")))</f>
        <v/>
      </c>
      <c r="BJ42" s="22" t="str">
        <f>IF(TYPE(VAL_Codes!AO$22)=2,VAL_Codes!AO$22,"")</f>
        <v/>
      </c>
      <c r="BK42" s="284" t="str">
        <f>IF(OR(AND(BK36="",BL36=""),AND(BK39="",BL39=""),AND(BL36="K",BL39="K"),OR(BL36="O",BL39="O")),"",SUM(BK36,BK39))</f>
        <v/>
      </c>
      <c r="BL42" s="20" t="str">
        <f>IF(AND(OR(AND(BL36="O",BL39="O"),AND(BL36="K",BL39="K")),SUM(BK36,BK39)=0,ISNUMBER(BK42)),"",IF(OR(BL36="O",BL39="O"),"O",IF(AND(BL36=BL39,OR(BL36="K",BL36="W",BL36="M")), UPPER(BL36),"")))</f>
        <v/>
      </c>
      <c r="BM42" s="22" t="str">
        <f>IF(TYPE(VAL_Codes!AR$22)=2,VAL_Codes!AR$22,"")</f>
        <v/>
      </c>
      <c r="BN42" s="284" t="str">
        <f>IF(OR(AND(BN36="",BO36=""),AND(BN39="",BO39=""),AND(BO36="K",BO39="K"),OR(BO36="O",BO39="O")),"",SUM(BN36,BN39))</f>
        <v/>
      </c>
      <c r="BO42" s="20" t="str">
        <f>IF(AND(OR(AND(BO36="O",BO39="O"),AND(BO36="K",BO39="K")),SUM(BN36,BN39)=0,ISNUMBER(BN42)),"",IF(OR(BO36="O",BO39="O"),"O",IF(AND(BO36=BO39,OR(BO36="K",BO36="W",BO36="M")), UPPER(BO36),"")))</f>
        <v/>
      </c>
      <c r="BP42" s="22" t="str">
        <f>IF(TYPE(VAL_Codes!AU$22)=2,VAL_Codes!AU$22,"")</f>
        <v/>
      </c>
      <c r="BQ42" s="284" t="str">
        <f>IF(OR(AND(BQ36="",BR36=""),AND(BQ39="",BR39=""),AND(BR36="K",BR39="K"),OR(BR36="O",BR39="O")),"",SUM(BQ36,BQ39))</f>
        <v/>
      </c>
      <c r="BR42" s="20" t="str">
        <f>IF(AND(OR(AND(BR36="O",BR39="O"),AND(BR36="K",BR39="K")),SUM(BQ36,BQ39)=0,ISNUMBER(BQ42)),"",IF(OR(BR36="O",BR39="O"),"O",IF(AND(BR36=BR39,OR(BR36="K",BR36="W",BR36="M")), UPPER(BR36),"")))</f>
        <v/>
      </c>
      <c r="BS42" s="22" t="str">
        <f>IF(TYPE(VAL_Codes!AX$22)=2,VAL_Codes!AX$22,"")</f>
        <v/>
      </c>
      <c r="BT42" s="284" t="str">
        <f>IF(OR(AND(BT36="",BU36=""),AND(BT39="",BU39=""),AND(BU36="K",BU39="K"),OR(BU36="O",BU39="O")),"",SUM(BT36,BT39))</f>
        <v/>
      </c>
      <c r="BU42" s="20" t="str">
        <f>IF(AND(OR(AND(BU36="O",BU39="O"),AND(BU36="K",BU39="K")),SUM(BT36,BT39)=0,ISNUMBER(BT42)),"",IF(OR(BU36="O",BU39="O"),"O",IF(AND(BU36=BU39,OR(BU36="K",BU36="W",BU36="M")), UPPER(BU36),"")))</f>
        <v/>
      </c>
      <c r="BV42" s="22" t="str">
        <f>IF(TYPE(VAL_Codes!BA$22)=2,VAL_Codes!BA$22,"")</f>
        <v/>
      </c>
      <c r="BW42" s="284" t="str">
        <f>IF(OR(AND(BW36="",BX36=""),AND(BW39="",BX39=""),AND(BX36="K",BX39="K"),OR(BX36="O",BX39="O")),"",SUM(BW36,BW39))</f>
        <v/>
      </c>
      <c r="BX42" s="20" t="str">
        <f>IF(AND(OR(AND(BX36="O",BX39="O"),AND(BX36="K",BX39="K")),SUM(BW36,BW39)=0,ISNUMBER(BW42)),"",IF(OR(BX36="O",BX39="O"),"O",IF(AND(BX36=BX39,OR(BX36="K",BX36="W",BX36="M")), UPPER(BX36),"")))</f>
        <v/>
      </c>
      <c r="BY42" s="22" t="str">
        <f>IF(TYPE(VAL_Codes!BD$22)=2,VAL_Codes!BD$22,"")</f>
        <v/>
      </c>
      <c r="BZ42" s="284" t="str">
        <f>IF(OR(AND(BZ36="",CA36=""),AND(BZ39="",CA39=""),AND(CA36="K",CA39="K"),OR(CA36="O",CA39="O")),"",SUM(BZ36,BZ39))</f>
        <v/>
      </c>
      <c r="CA42" s="20" t="str">
        <f>IF(AND(OR(AND(CA36="O",CA39="O"),AND(CA36="K",CA39="K")),SUM(BZ36,BZ39)=0,ISNUMBER(BZ42)),"",IF(OR(CA36="O",CA39="O"),"O",IF(AND(CA36=CA39,OR(CA36="K",CA36="W",CA36="M")), UPPER(CA36),"")))</f>
        <v/>
      </c>
      <c r="CB42" s="22" t="str">
        <f>IF(TYPE(VAL_Codes!BG$22)=2,VAL_Codes!BG$22,"")</f>
        <v/>
      </c>
      <c r="CC42" s="284" t="str">
        <f>IF(OR(AND(CC36="",CD36=""),AND(CC39="",CD39=""),AND(CD36="K",CD39="K"),OR(CD36="O",CD39="O")),"",SUM(CC36,CC39))</f>
        <v/>
      </c>
      <c r="CD42" s="20" t="str">
        <f>IF(AND(OR(AND(CD36="O",CD39="O"),AND(CD36="K",CD39="K")),SUM(CC36,CC39)=0,ISNUMBER(CC42)),"",IF(OR(CD36="O",CD39="O"),"O",IF(AND(CD36=CD39,OR(CD36="K",CD36="W",CD36="M")), UPPER(CD36),"")))</f>
        <v/>
      </c>
      <c r="CE42" s="22" t="str">
        <f>IF(TYPE(VAL_Codes!BJ$22)=2,VAL_Codes!BJ$22,"")</f>
        <v/>
      </c>
      <c r="CF42" s="284" t="str">
        <f>IF(OR(AND(CF36="",CG36=""),AND(CF39="",CG39=""),AND(CG36="K",CG39="K"),OR(CG36="O",CG39="O")),"",SUM(CF36,CF39))</f>
        <v/>
      </c>
      <c r="CG42" s="20" t="str">
        <f>IF(AND(OR(AND(CG36="O",CG39="O"),AND(CG36="K",CG39="K")),SUM(CF36,CF39)=0,ISNUMBER(CF42)),"",IF(OR(CG36="O",CG39="O"),"O",IF(AND(CG36=CG39,OR(CG36="K",CG36="W",CG36="M")), UPPER(CG36),"")))</f>
        <v/>
      </c>
      <c r="CH42" s="22" t="str">
        <f>IF(TYPE(VAL_Codes!BM$22)=2,VAL_Codes!BM$22,"")</f>
        <v/>
      </c>
      <c r="CI42" s="284" t="str">
        <f>IF(OR(AND(CI36="",CJ36=""),AND(CI39="",CJ39=""),AND(CJ36="K",CJ39="K"),OR(CJ36="O",CJ39="O")),"",SUM(CI36,CI39))</f>
        <v/>
      </c>
      <c r="CJ42" s="20" t="str">
        <f>IF(AND(OR(AND(CJ36="O",CJ39="O"),AND(CJ36="K",CJ39="K")),SUM(CI36,CI39)=0,ISNUMBER(CI42)),"",IF(OR(CJ36="O",CJ39="O"),"O",IF(AND(CJ36=CJ39,OR(CJ36="K",CJ36="W",CJ36="M")), UPPER(CJ36),"")))</f>
        <v/>
      </c>
      <c r="CK42" s="22" t="str">
        <f>IF(TYPE(VAL_Codes!BP$22)=2,VAL_Codes!BP$22,"")</f>
        <v/>
      </c>
      <c r="CL42" s="284" t="str">
        <f>IF(OR(AND(CL36="",CM36=""),AND(CL39="",CM39=""),AND(CM36="K",CM39="K"),OR(CM36="O",CM39="O")),"",SUM(CL36,CL39))</f>
        <v/>
      </c>
      <c r="CM42" s="20" t="str">
        <f>IF(AND(OR(AND(CM36="O",CM39="O"),AND(CM36="K",CM39="K")),SUM(CL36,CL39)=0,ISNUMBER(CL42)),"",IF(OR(CM36="O",CM39="O"),"O",IF(AND(CM36=CM39,OR(CM36="K",CM36="W",CM36="M")), UPPER(CM36),"")))</f>
        <v/>
      </c>
      <c r="CN42" s="22" t="str">
        <f>IF(TYPE(VAL_Codes!BS$22)=2,VAL_Codes!BS$22,"")</f>
        <v/>
      </c>
      <c r="CO42" s="284" t="str">
        <f>IF(OR(AND(CO36="",CP36=""),AND(CO39="",CP39=""),AND(CP36="K",CP39="K"),OR(CP36="O",CP39="O")),"",SUM(CO36,CO39))</f>
        <v/>
      </c>
      <c r="CP42" s="20" t="str">
        <f>IF(AND(OR(AND(CP36="O",CP39="O"),AND(CP36="K",CP39="K")),SUM(CO36,CO39)=0,ISNUMBER(CO42)),"",IF(OR(CP36="O",CP39="O"),"O",IF(AND(CP36=CP39,OR(CP36="K",CP36="W",CP36="M")), UPPER(CP36),"")))</f>
        <v/>
      </c>
      <c r="CQ42" s="22" t="str">
        <f>IF(TYPE(VAL_Codes!BV$22)=2,VAL_Codes!BV$22,"")</f>
        <v/>
      </c>
      <c r="CR42" s="38"/>
    </row>
    <row r="43" spans="3:96" ht="11.25" customHeight="1" x14ac:dyDescent="0.2">
      <c r="C43" s="841" t="s">
        <v>685</v>
      </c>
      <c r="D43" s="845" t="s">
        <v>78</v>
      </c>
      <c r="E43" s="845"/>
      <c r="F43" s="601"/>
      <c r="G43" s="601"/>
      <c r="H43" s="46" t="s">
        <v>87</v>
      </c>
      <c r="I43" s="414" t="s">
        <v>80</v>
      </c>
      <c r="J43" s="581" t="s">
        <v>8754</v>
      </c>
      <c r="K43" s="414" t="s">
        <v>66</v>
      </c>
      <c r="L43" s="414" t="s">
        <v>66</v>
      </c>
      <c r="M43" s="47"/>
      <c r="N43" s="47"/>
      <c r="O43" s="47"/>
      <c r="P43" s="47"/>
      <c r="Q43" s="47"/>
      <c r="R43" s="47"/>
      <c r="S43" s="47"/>
      <c r="T43" s="47"/>
      <c r="U43" s="47"/>
      <c r="V43" s="47"/>
      <c r="W43" s="47"/>
      <c r="X43" s="47"/>
      <c r="Y43" s="47"/>
      <c r="Z43" s="47"/>
      <c r="AA43" s="284" t="str">
        <f>IF(OR(AND(AA31="",AB31=""),AND(AA40="",AB40=""),AND(AB31="K",AB40="K"),OR(AB31="O",AB40="O")),"",SUM(AA31,AA40))</f>
        <v/>
      </c>
      <c r="AB43" s="20" t="str">
        <f>IF(AND(OR(AND(AB31="O",AB40="O"),AND(AB31="K",AB40="K")),SUM(AA31,AA40)=0,ISNUMBER(AA43)),"",IF(OR(AB31="O",AB40="O"),"O",IF(AND(AB31=AB40,OR(AB31="K",AB31="W",AB31="M")), UPPER(AB31),"")))</f>
        <v/>
      </c>
      <c r="AC43" s="22" t="str">
        <f>IF(TYPE(VAL_Codes!H$22)=2,VAL_Codes!H$22,"")</f>
        <v/>
      </c>
      <c r="AD43" s="284" t="str">
        <f>IF(OR(AND(AD31="",AE31=""),AND(AD40="",AE40=""),AND(AE31="K",AE40="K"),OR(AE31="O",AE40="O")),"",SUM(AD31,AD40))</f>
        <v/>
      </c>
      <c r="AE43" s="20" t="str">
        <f>IF(AND(OR(AND(AE31="O",AE40="O"),AND(AE31="K",AE40="K")),SUM(AD31,AD40)=0,ISNUMBER(AD43)),"",IF(OR(AE31="O",AE40="O"),"O",IF(AND(AE31=AE40,OR(AE31="K",AE31="W",AE31="M")), UPPER(AE31),"")))</f>
        <v/>
      </c>
      <c r="AF43" s="22" t="str">
        <f>IF(TYPE(VAL_Codes!K$22)=2,VAL_Codes!K$22,"")</f>
        <v/>
      </c>
      <c r="AG43" s="284" t="str">
        <f>IF(OR(AND(AG31="",AH31=""),AND(AG40="",AH40=""),AND(AH31="K",AH40="K"),OR(AH31="O",AH40="O")),"",SUM(AG31,AG40))</f>
        <v/>
      </c>
      <c r="AH43" s="20" t="str">
        <f>IF(AND(OR(AND(AH31="O",AH40="O"),AND(AH31="K",AH40="K")),SUM(AG31,AG40)=0,ISNUMBER(AG43)),"",IF(OR(AH31="O",AH40="O"),"O",IF(AND(AH31=AH40,OR(AH31="K",AH31="W",AH31="M")), UPPER(AH31),"")))</f>
        <v/>
      </c>
      <c r="AI43" s="22" t="str">
        <f>IF(TYPE(VAL_Codes!N$22)=2,VAL_Codes!N$22,"")</f>
        <v/>
      </c>
      <c r="AJ43" s="284" t="str">
        <f>IF(OR(AND(AJ31="",AK31=""),AND(AJ40="",AK40=""),AND(AK31="K",AK40="K"),OR(AK31="O",AK40="O")),"",SUM(AJ31,AJ40))</f>
        <v/>
      </c>
      <c r="AK43" s="20" t="str">
        <f>IF(AND(OR(AND(AK31="O",AK40="O"),AND(AK31="K",AK40="K")),SUM(AJ31,AJ40)=0,ISNUMBER(AJ43)),"",IF(OR(AK31="O",AK40="O"),"O",IF(AND(AK31=AK40,OR(AK31="K",AK31="W",AK31="M")), UPPER(AK31),"")))</f>
        <v/>
      </c>
      <c r="AL43" s="22" t="str">
        <f>IF(TYPE(VAL_Codes!Q$22)=2,VAL_Codes!Q$22,"")</f>
        <v/>
      </c>
      <c r="AM43" s="284" t="str">
        <f>IF(OR(AND(AM31="",AN31=""),AND(AM40="",AN40=""),AND(AN31="K",AN40="K"),OR(AN31="O",AN40="O")),"",SUM(AM31,AM40))</f>
        <v/>
      </c>
      <c r="AN43" s="20" t="str">
        <f>IF(AND(OR(AND(AN31="O",AN40="O"),AND(AN31="K",AN40="K")),SUM(AM31,AM40)=0,ISNUMBER(AM43)),"",IF(OR(AN31="O",AN40="O"),"O",IF(AND(AN31=AN40,OR(AN31="K",AN31="W",AN31="M")), UPPER(AN31),"")))</f>
        <v/>
      </c>
      <c r="AO43" s="22" t="str">
        <f>IF(TYPE(VAL_Codes!T$22)=2,VAL_Codes!T$22,"")</f>
        <v/>
      </c>
      <c r="AP43" s="284" t="str">
        <f>IF(OR(AND(AP31="",AQ31=""),AND(AP40="",AQ40=""),AND(AQ31="K",AQ40="K"),OR(AQ31="O",AQ40="O")),"",SUM(AP31,AP40))</f>
        <v/>
      </c>
      <c r="AQ43" s="20" t="str">
        <f>IF(AND(OR(AND(AQ31="O",AQ40="O"),AND(AQ31="K",AQ40="K")),SUM(AP31,AP40)=0,ISNUMBER(AP43)),"",IF(OR(AQ31="O",AQ40="O"),"O",IF(AND(AQ31=AQ40,OR(AQ31="K",AQ31="W",AQ31="M")), UPPER(AQ31),"")))</f>
        <v/>
      </c>
      <c r="AR43" s="22" t="str">
        <f>IF(TYPE(VAL_Codes!W$22)=2,VAL_Codes!W$22,"")</f>
        <v/>
      </c>
      <c r="AS43" s="284" t="str">
        <f>IF(OR(AND(AS31="",AT31=""),AND(AS40="",AT40=""),AND(AT31="K",AT40="K"),OR(AT31="O",AT40="O")),"",SUM(AS31,AS40))</f>
        <v/>
      </c>
      <c r="AT43" s="20" t="str">
        <f>IF(AND(OR(AND(AT31="O",AT40="O"),AND(AT31="K",AT40="K")),SUM(AS31,AS40)=0,ISNUMBER(AS43)),"",IF(OR(AT31="O",AT40="O"),"O",IF(AND(AT31=AT40,OR(AT31="K",AT31="W",AT31="M")), UPPER(AT31),"")))</f>
        <v/>
      </c>
      <c r="AU43" s="22" t="str">
        <f>IF(TYPE(VAL_Codes!Z$22)=2,VAL_Codes!Z$22,"")</f>
        <v/>
      </c>
      <c r="AV43" s="284" t="str">
        <f>IF(OR(AND(AV31="",AW31=""),AND(AV40="",AW40=""),AND(AW31="K",AW40="K"),OR(AW31="O",AW40="O")),"",SUM(AV31,AV40))</f>
        <v/>
      </c>
      <c r="AW43" s="20" t="str">
        <f>IF(AND(OR(AND(AW31="O",AW40="O"),AND(AW31="K",AW40="K")),SUM(AV31,AV40)=0,ISNUMBER(AV43)),"",IF(OR(AW31="O",AW40="O"),"O",IF(AND(AW31=AW40,OR(AW31="K",AW31="W",AW31="M")), UPPER(AW31),"")))</f>
        <v/>
      </c>
      <c r="AX43" s="22" t="str">
        <f>IF(TYPE(VAL_Codes!AC$22)=2,VAL_Codes!AC$22,"")</f>
        <v/>
      </c>
      <c r="AY43" s="284" t="str">
        <f>IF(OR(AND(AY31="",AZ31=""),AND(AY40="",AZ40=""),AND(AZ31="K",AZ40="K"),OR(AZ31="O",AZ40="O")),"",SUM(AY31,AY40))</f>
        <v/>
      </c>
      <c r="AZ43" s="20" t="str">
        <f>IF(AND(OR(AND(AZ31="O",AZ40="O"),AND(AZ31="K",AZ40="K")),SUM(AY31,AY40)=0,ISNUMBER(AY43)),"",IF(OR(AZ31="O",AZ40="O"),"O",IF(AND(AZ31=AZ40,OR(AZ31="K",AZ31="W",AZ31="M")), UPPER(AZ31),"")))</f>
        <v/>
      </c>
      <c r="BA43" s="22" t="str">
        <f>IF(TYPE(VAL_Codes!AF$22)=2,VAL_Codes!AF$22,"")</f>
        <v/>
      </c>
      <c r="BB43" s="284" t="str">
        <f>IF(OR(AND(BB31="",BC31=""),AND(BB40="",BC40=""),AND(BC31="K",BC40="K"),OR(BC31="O",BC40="O")),"",SUM(BB31,BB40))</f>
        <v/>
      </c>
      <c r="BC43" s="20" t="str">
        <f>IF(AND(OR(AND(BC31="O",BC40="O"),AND(BC31="K",BC40="K")),SUM(BB31,BB40)=0,ISNUMBER(BB43)),"",IF(OR(BC31="O",BC40="O"),"O",IF(AND(BC31=BC40,OR(BC31="K",BC31="W",BC31="M")), UPPER(BC31),"")))</f>
        <v/>
      </c>
      <c r="BD43" s="22" t="str">
        <f>IF(TYPE(VAL_Codes!AI$22)=2,VAL_Codes!AI$22,"")</f>
        <v/>
      </c>
      <c r="BE43" s="284" t="str">
        <f>IF(OR(AND(BE31="",BF31=""),AND(BE40="",BF40=""),AND(BF31="K",BF40="K"),OR(BF31="O",BF40="O")),"",SUM(BE31,BE40))</f>
        <v/>
      </c>
      <c r="BF43" s="20" t="str">
        <f>IF(AND(OR(AND(BF31="O",BF40="O"),AND(BF31="K",BF40="K")),SUM(BE31,BE40)=0,ISNUMBER(BE43)),"",IF(OR(BF31="O",BF40="O"),"O",IF(AND(BF31=BF40,OR(BF31="K",BF31="W",BF31="M")), UPPER(BF31),"")))</f>
        <v/>
      </c>
      <c r="BG43" s="22" t="str">
        <f>IF(TYPE(VAL_Codes!AL$22)=2,VAL_Codes!AL$22,"")</f>
        <v/>
      </c>
      <c r="BH43" s="284" t="str">
        <f>IF(OR(AND(BH31="",BI31=""),AND(BH40="",BI40=""),AND(BI31="K",BI40="K"),OR(BI31="O",BI40="O")),"",SUM(BH31,BH40))</f>
        <v/>
      </c>
      <c r="BI43" s="20" t="str">
        <f>IF(AND(OR(AND(BI31="O",BI40="O"),AND(BI31="K",BI40="K")),SUM(BH31,BH40)=0,ISNUMBER(BH43)),"",IF(OR(BI31="O",BI40="O"),"O",IF(AND(BI31=BI40,OR(BI31="K",BI31="W",BI31="M")), UPPER(BI31),"")))</f>
        <v/>
      </c>
      <c r="BJ43" s="22" t="str">
        <f>IF(TYPE(VAL_Codes!AO$22)=2,VAL_Codes!AO$22,"")</f>
        <v/>
      </c>
      <c r="BK43" s="284" t="str">
        <f>IF(OR(AND(BK31="",BL31=""),AND(BK40="",BL40=""),AND(BL31="K",BL40="K"),OR(BL31="O",BL40="O")),"",SUM(BK31,BK40))</f>
        <v/>
      </c>
      <c r="BL43" s="20" t="str">
        <f>IF(AND(OR(AND(BL31="O",BL40="O"),AND(BL31="K",BL40="K")),SUM(BK31,BK40)=0,ISNUMBER(BK43)),"",IF(OR(BL31="O",BL40="O"),"O",IF(AND(BL31=BL40,OR(BL31="K",BL31="W",BL31="M")), UPPER(BL31),"")))</f>
        <v/>
      </c>
      <c r="BM43" s="22" t="str">
        <f>IF(TYPE(VAL_Codes!AR$22)=2,VAL_Codes!AR$22,"")</f>
        <v/>
      </c>
      <c r="BN43" s="284" t="str">
        <f>IF(OR(AND(BN31="",BO31=""),AND(BN40="",BO40=""),AND(BO31="K",BO40="K"),OR(BO31="O",BO40="O")),"",SUM(BN31,BN40))</f>
        <v/>
      </c>
      <c r="BO43" s="20" t="str">
        <f>IF(AND(OR(AND(BO31="O",BO40="O"),AND(BO31="K",BO40="K")),SUM(BN31,BN40)=0,ISNUMBER(BN43)),"",IF(OR(BO31="O",BO40="O"),"O",IF(AND(BO31=BO40,OR(BO31="K",BO31="W",BO31="M")), UPPER(BO31),"")))</f>
        <v/>
      </c>
      <c r="BP43" s="22" t="str">
        <f>IF(TYPE(VAL_Codes!AU$22)=2,VAL_Codes!AU$22,"")</f>
        <v/>
      </c>
      <c r="BQ43" s="284" t="str">
        <f>IF(OR(AND(BQ31="",BR31=""),AND(BQ40="",BR40=""),AND(BR31="K",BR40="K"),OR(BR31="O",BR40="O")),"",SUM(BQ31,BQ40))</f>
        <v/>
      </c>
      <c r="BR43" s="20" t="str">
        <f>IF(AND(OR(AND(BR31="O",BR40="O"),AND(BR31="K",BR40="K")),SUM(BQ31,BQ40)=0,ISNUMBER(BQ43)),"",IF(OR(BR31="O",BR40="O"),"O",IF(AND(BR31=BR40,OR(BR31="K",BR31="W",BR31="M")), UPPER(BR31),"")))</f>
        <v/>
      </c>
      <c r="BS43" s="22" t="str">
        <f>IF(TYPE(VAL_Codes!AX$22)=2,VAL_Codes!AX$22,"")</f>
        <v/>
      </c>
      <c r="BT43" s="284" t="str">
        <f>IF(OR(AND(BT31="",BU31=""),AND(BT40="",BU40=""),AND(BU31="K",BU40="K"),OR(BU31="O",BU40="O")),"",SUM(BT31,BT40))</f>
        <v/>
      </c>
      <c r="BU43" s="20" t="str">
        <f>IF(AND(OR(AND(BU31="O",BU40="O"),AND(BU31="K",BU40="K")),SUM(BT31,BT40)=0,ISNUMBER(BT43)),"",IF(OR(BU31="O",BU40="O"),"O",IF(AND(BU31=BU40,OR(BU31="K",BU31="W",BU31="M")), UPPER(BU31),"")))</f>
        <v/>
      </c>
      <c r="BV43" s="22" t="str">
        <f>IF(TYPE(VAL_Codes!BA$22)=2,VAL_Codes!BA$22,"")</f>
        <v/>
      </c>
      <c r="BW43" s="284" t="str">
        <f>IF(OR(AND(BW31="",BX31=""),AND(BW40="",BX40=""),AND(BX31="K",BX40="K"),OR(BX31="O",BX40="O")),"",SUM(BW31,BW40))</f>
        <v/>
      </c>
      <c r="BX43" s="20" t="str">
        <f>IF(AND(OR(AND(BX31="O",BX40="O"),AND(BX31="K",BX40="K")),SUM(BW31,BW40)=0,ISNUMBER(BW43)),"",IF(OR(BX31="O",BX40="O"),"O",IF(AND(BX31=BX40,OR(BX31="K",BX31="W",BX31="M")), UPPER(BX31),"")))</f>
        <v/>
      </c>
      <c r="BY43" s="22" t="str">
        <f>IF(TYPE(VAL_Codes!BD$22)=2,VAL_Codes!BD$22,"")</f>
        <v/>
      </c>
      <c r="BZ43" s="284" t="str">
        <f>IF(OR(AND(BZ31="",CA31=""),AND(BZ40="",CA40=""),AND(CA31="K",CA40="K"),OR(CA31="O",CA40="O")),"",SUM(BZ31,BZ40))</f>
        <v/>
      </c>
      <c r="CA43" s="20" t="str">
        <f>IF(AND(OR(AND(CA31="O",CA40="O"),AND(CA31="K",CA40="K")),SUM(BZ31,BZ40)=0,ISNUMBER(BZ43)),"",IF(OR(CA31="O",CA40="O"),"O",IF(AND(CA31=CA40,OR(CA31="K",CA31="W",CA31="M")), UPPER(CA31),"")))</f>
        <v/>
      </c>
      <c r="CB43" s="22" t="str">
        <f>IF(TYPE(VAL_Codes!BG$22)=2,VAL_Codes!BG$22,"")</f>
        <v/>
      </c>
      <c r="CC43" s="284" t="str">
        <f>IF(OR(AND(CC31="",CD31=""),AND(CC40="",CD40=""),AND(CD31="K",CD40="K"),OR(CD31="O",CD40="O")),"",SUM(CC31,CC40))</f>
        <v/>
      </c>
      <c r="CD43" s="20" t="str">
        <f>IF(AND(OR(AND(CD31="O",CD40="O"),AND(CD31="K",CD40="K")),SUM(CC31,CC40)=0,ISNUMBER(CC43)),"",IF(OR(CD31="O",CD40="O"),"O",IF(AND(CD31=CD40,OR(CD31="K",CD31="W",CD31="M")), UPPER(CD31),"")))</f>
        <v/>
      </c>
      <c r="CE43" s="22" t="str">
        <f>IF(TYPE(VAL_Codes!BJ$22)=2,VAL_Codes!BJ$22,"")</f>
        <v/>
      </c>
      <c r="CF43" s="284" t="str">
        <f>IF(OR(AND(CF31="",CG31=""),AND(CF40="",CG40=""),AND(CG31="K",CG40="K"),OR(CG31="O",CG40="O")),"",SUM(CF31,CF40))</f>
        <v/>
      </c>
      <c r="CG43" s="20" t="str">
        <f>IF(AND(OR(AND(CG31="O",CG40="O"),AND(CG31="K",CG40="K")),SUM(CF31,CF40)=0,ISNUMBER(CF43)),"",IF(OR(CG31="O",CG40="O"),"O",IF(AND(CG31=CG40,OR(CG31="K",CG31="W",CG31="M")), UPPER(CG31),"")))</f>
        <v/>
      </c>
      <c r="CH43" s="22" t="str">
        <f>IF(TYPE(VAL_Codes!BM$22)=2,VAL_Codes!BM$22,"")</f>
        <v/>
      </c>
      <c r="CI43" s="284" t="str">
        <f>IF(OR(AND(CI31="",CJ31=""),AND(CI40="",CJ40=""),AND(CJ31="K",CJ40="K"),OR(CJ31="O",CJ40="O")),"",SUM(CI31,CI40))</f>
        <v/>
      </c>
      <c r="CJ43" s="20" t="str">
        <f>IF(AND(OR(AND(CJ31="O",CJ40="O"),AND(CJ31="K",CJ40="K")),SUM(CI31,CI40)=0,ISNUMBER(CI43)),"",IF(OR(CJ31="O",CJ40="O"),"O",IF(AND(CJ31=CJ40,OR(CJ31="K",CJ31="W",CJ31="M")), UPPER(CJ31),"")))</f>
        <v/>
      </c>
      <c r="CK43" s="22" t="str">
        <f>IF(TYPE(VAL_Codes!BP$22)=2,VAL_Codes!BP$22,"")</f>
        <v/>
      </c>
      <c r="CL43" s="284" t="str">
        <f>IF(OR(AND(CL31="",CM31=""),AND(CL40="",CM40=""),AND(CM31="K",CM40="K"),OR(CM31="O",CM40="O")),"",SUM(CL31,CL40))</f>
        <v/>
      </c>
      <c r="CM43" s="20" t="str">
        <f>IF(AND(OR(AND(CM31="O",CM40="O"),AND(CM31="K",CM40="K")),SUM(CL31,CL40)=0,ISNUMBER(CL43)),"",IF(OR(CM31="O",CM40="O"),"O",IF(AND(CM31=CM40,OR(CM31="K",CM31="W",CM31="M")), UPPER(CM31),"")))</f>
        <v/>
      </c>
      <c r="CN43" s="22" t="str">
        <f>IF(TYPE(VAL_Codes!BS$22)=2,VAL_Codes!BS$22,"")</f>
        <v/>
      </c>
      <c r="CO43" s="284" t="str">
        <f>IF(OR(AND(CO31="",CP31=""),AND(CO40="",CP40=""),AND(CP31="K",CP40="K"),OR(CP31="O",CP40="O")),"",SUM(CO31,CO40))</f>
        <v/>
      </c>
      <c r="CP43" s="20" t="str">
        <f>IF(AND(OR(AND(CP31="O",CP40="O"),AND(CP31="K",CP40="K")),SUM(CO31,CO40)=0,ISNUMBER(CO43)),"",IF(OR(CP31="O",CP40="O"),"O",IF(AND(CP31=CP40,OR(CP31="K",CP31="W",CP31="M")), UPPER(CP31),"")))</f>
        <v/>
      </c>
      <c r="CQ43" s="22" t="str">
        <f>IF(TYPE(VAL_Codes!BV$22)=2,VAL_Codes!BV$22,"")</f>
        <v/>
      </c>
      <c r="CR43" s="38"/>
    </row>
    <row r="44" spans="3:96" ht="11.25" customHeight="1" x14ac:dyDescent="0.2">
      <c r="C44" s="842"/>
      <c r="D44" s="845" t="s">
        <v>81</v>
      </c>
      <c r="E44" s="845"/>
      <c r="F44" s="601"/>
      <c r="G44" s="601"/>
      <c r="H44" s="46" t="s">
        <v>87</v>
      </c>
      <c r="I44" s="414" t="s">
        <v>82</v>
      </c>
      <c r="J44" s="581" t="s">
        <v>8754</v>
      </c>
      <c r="K44" s="414" t="s">
        <v>66</v>
      </c>
      <c r="L44" s="414" t="s">
        <v>66</v>
      </c>
      <c r="M44" s="47"/>
      <c r="N44" s="47"/>
      <c r="O44" s="47"/>
      <c r="P44" s="47"/>
      <c r="Q44" s="47"/>
      <c r="R44" s="47"/>
      <c r="S44" s="47"/>
      <c r="T44" s="47"/>
      <c r="U44" s="47"/>
      <c r="V44" s="47"/>
      <c r="W44" s="47"/>
      <c r="X44" s="47"/>
      <c r="Y44" s="47"/>
      <c r="Z44" s="47"/>
      <c r="AA44" s="284" t="str">
        <f>IF(OR(AND(AA32="",AB32=""),AND(AA41="",AB41=""),AND(AB32="K",AB41="K"),OR(AB32="O",AB41="O")),"",SUM(AA32,AA41))</f>
        <v/>
      </c>
      <c r="AB44" s="20" t="str">
        <f>IF(AND(OR(AND(AB32="O",AB41="O"),AND(AB32="K",AB41="K")),SUM(AA32,AA41)=0,ISNUMBER(AA44)),"",IF(OR(AB32="O",AB41="O"),"O",IF(AND(AB32=AB41,OR(AB32="K",AB32="W",AB32="M")), UPPER(AB32),"")))</f>
        <v/>
      </c>
      <c r="AC44" s="22" t="str">
        <f>IF(TYPE(VAL_Codes!H$22)=2,VAL_Codes!H$22,"")</f>
        <v/>
      </c>
      <c r="AD44" s="284" t="str">
        <f>IF(OR(AND(AD32="",AE32=""),AND(AD41="",AE41=""),AND(AE32="K",AE41="K"),OR(AE32="O",AE41="O")),"",SUM(AD32,AD41))</f>
        <v/>
      </c>
      <c r="AE44" s="20" t="str">
        <f>IF(AND(OR(AND(AE32="O",AE41="O"),AND(AE32="K",AE41="K")),SUM(AD32,AD41)=0,ISNUMBER(AD44)),"",IF(OR(AE32="O",AE41="O"),"O",IF(AND(AE32=AE41,OR(AE32="K",AE32="W",AE32="M")), UPPER(AE32),"")))</f>
        <v/>
      </c>
      <c r="AF44" s="22" t="str">
        <f>IF(TYPE(VAL_Codes!K$22)=2,VAL_Codes!K$22,"")</f>
        <v/>
      </c>
      <c r="AG44" s="284" t="str">
        <f>IF(OR(AND(AG32="",AH32=""),AND(AG41="",AH41=""),AND(AH32="K",AH41="K"),OR(AH32="O",AH41="O")),"",SUM(AG32,AG41))</f>
        <v/>
      </c>
      <c r="AH44" s="20" t="str">
        <f>IF(AND(OR(AND(AH32="O",AH41="O"),AND(AH32="K",AH41="K")),SUM(AG32,AG41)=0,ISNUMBER(AG44)),"",IF(OR(AH32="O",AH41="O"),"O",IF(AND(AH32=AH41,OR(AH32="K",AH32="W",AH32="M")), UPPER(AH32),"")))</f>
        <v/>
      </c>
      <c r="AI44" s="22" t="str">
        <f>IF(TYPE(VAL_Codes!N$22)=2,VAL_Codes!N$22,"")</f>
        <v/>
      </c>
      <c r="AJ44" s="284" t="str">
        <f>IF(OR(AND(AJ32="",AK32=""),AND(AJ41="",AK41=""),AND(AK32="K",AK41="K"),OR(AK32="O",AK41="O")),"",SUM(AJ32,AJ41))</f>
        <v/>
      </c>
      <c r="AK44" s="20" t="str">
        <f>IF(AND(OR(AND(AK32="O",AK41="O"),AND(AK32="K",AK41="K")),SUM(AJ32,AJ41)=0,ISNUMBER(AJ44)),"",IF(OR(AK32="O",AK41="O"),"O",IF(AND(AK32=AK41,OR(AK32="K",AK32="W",AK32="M")), UPPER(AK32),"")))</f>
        <v/>
      </c>
      <c r="AL44" s="22" t="str">
        <f>IF(TYPE(VAL_Codes!Q$22)=2,VAL_Codes!Q$22,"")</f>
        <v/>
      </c>
      <c r="AM44" s="284" t="str">
        <f>IF(OR(AND(AM32="",AN32=""),AND(AM41="",AN41=""),AND(AN32="K",AN41="K"),OR(AN32="O",AN41="O")),"",SUM(AM32,AM41))</f>
        <v/>
      </c>
      <c r="AN44" s="20" t="str">
        <f>IF(AND(OR(AND(AN32="O",AN41="O"),AND(AN32="K",AN41="K")),SUM(AM32,AM41)=0,ISNUMBER(AM44)),"",IF(OR(AN32="O",AN41="O"),"O",IF(AND(AN32=AN41,OR(AN32="K",AN32="W",AN32="M")), UPPER(AN32),"")))</f>
        <v/>
      </c>
      <c r="AO44" s="22" t="str">
        <f>IF(TYPE(VAL_Codes!T$22)=2,VAL_Codes!T$22,"")</f>
        <v/>
      </c>
      <c r="AP44" s="284" t="str">
        <f>IF(OR(AND(AP32="",AQ32=""),AND(AP41="",AQ41=""),AND(AQ32="K",AQ41="K"),OR(AQ32="O",AQ41="O")),"",SUM(AP32,AP41))</f>
        <v/>
      </c>
      <c r="AQ44" s="20" t="str">
        <f>IF(AND(OR(AND(AQ32="O",AQ41="O"),AND(AQ32="K",AQ41="K")),SUM(AP32,AP41)=0,ISNUMBER(AP44)),"",IF(OR(AQ32="O",AQ41="O"),"O",IF(AND(AQ32=AQ41,OR(AQ32="K",AQ32="W",AQ32="M")), UPPER(AQ32),"")))</f>
        <v/>
      </c>
      <c r="AR44" s="22" t="str">
        <f>IF(TYPE(VAL_Codes!W$22)=2,VAL_Codes!W$22,"")</f>
        <v/>
      </c>
      <c r="AS44" s="284" t="str">
        <f>IF(OR(AND(AS32="",AT32=""),AND(AS41="",AT41=""),AND(AT32="K",AT41="K"),OR(AT32="O",AT41="O")),"",SUM(AS32,AS41))</f>
        <v/>
      </c>
      <c r="AT44" s="20" t="str">
        <f>IF(AND(OR(AND(AT32="O",AT41="O"),AND(AT32="K",AT41="K")),SUM(AS32,AS41)=0,ISNUMBER(AS44)),"",IF(OR(AT32="O",AT41="O"),"O",IF(AND(AT32=AT41,OR(AT32="K",AT32="W",AT32="M")), UPPER(AT32),"")))</f>
        <v/>
      </c>
      <c r="AU44" s="22" t="str">
        <f>IF(TYPE(VAL_Codes!Z$22)=2,VAL_Codes!Z$22,"")</f>
        <v/>
      </c>
      <c r="AV44" s="284" t="str">
        <f>IF(OR(AND(AV32="",AW32=""),AND(AV41="",AW41=""),AND(AW32="K",AW41="K"),OR(AW32="O",AW41="O")),"",SUM(AV32,AV41))</f>
        <v/>
      </c>
      <c r="AW44" s="20" t="str">
        <f>IF(AND(OR(AND(AW32="O",AW41="O"),AND(AW32="K",AW41="K")),SUM(AV32,AV41)=0,ISNUMBER(AV44)),"",IF(OR(AW32="O",AW41="O"),"O",IF(AND(AW32=AW41,OR(AW32="K",AW32="W",AW32="M")), UPPER(AW32),"")))</f>
        <v/>
      </c>
      <c r="AX44" s="22" t="str">
        <f>IF(TYPE(VAL_Codes!AC$22)=2,VAL_Codes!AC$22,"")</f>
        <v/>
      </c>
      <c r="AY44" s="284" t="str">
        <f>IF(OR(AND(AY32="",AZ32=""),AND(AY41="",AZ41=""),AND(AZ32="K",AZ41="K"),OR(AZ32="O",AZ41="O")),"",SUM(AY32,AY41))</f>
        <v/>
      </c>
      <c r="AZ44" s="20" t="str">
        <f>IF(AND(OR(AND(AZ32="O",AZ41="O"),AND(AZ32="K",AZ41="K")),SUM(AY32,AY41)=0,ISNUMBER(AY44)),"",IF(OR(AZ32="O",AZ41="O"),"O",IF(AND(AZ32=AZ41,OR(AZ32="K",AZ32="W",AZ32="M")), UPPER(AZ32),"")))</f>
        <v/>
      </c>
      <c r="BA44" s="22" t="str">
        <f>IF(TYPE(VAL_Codes!AF$22)=2,VAL_Codes!AF$22,"")</f>
        <v/>
      </c>
      <c r="BB44" s="284" t="str">
        <f>IF(OR(AND(BB32="",BC32=""),AND(BB41="",BC41=""),AND(BC32="K",BC41="K"),OR(BC32="O",BC41="O")),"",SUM(BB32,BB41))</f>
        <v/>
      </c>
      <c r="BC44" s="20" t="str">
        <f>IF(AND(OR(AND(BC32="O",BC41="O"),AND(BC32="K",BC41="K")),SUM(BB32,BB41)=0,ISNUMBER(BB44)),"",IF(OR(BC32="O",BC41="O"),"O",IF(AND(BC32=BC41,OR(BC32="K",BC32="W",BC32="M")), UPPER(BC32),"")))</f>
        <v/>
      </c>
      <c r="BD44" s="22" t="str">
        <f>IF(TYPE(VAL_Codes!AI$22)=2,VAL_Codes!AI$22,"")</f>
        <v/>
      </c>
      <c r="BE44" s="284" t="str">
        <f>IF(OR(AND(BE32="",BF32=""),AND(BE41="",BF41=""),AND(BF32="K",BF41="K"),OR(BF32="O",BF41="O")),"",SUM(BE32,BE41))</f>
        <v/>
      </c>
      <c r="BF44" s="20" t="str">
        <f>IF(AND(OR(AND(BF32="O",BF41="O"),AND(BF32="K",BF41="K")),SUM(BE32,BE41)=0,ISNUMBER(BE44)),"",IF(OR(BF32="O",BF41="O"),"O",IF(AND(BF32=BF41,OR(BF32="K",BF32="W",BF32="M")), UPPER(BF32),"")))</f>
        <v/>
      </c>
      <c r="BG44" s="22" t="str">
        <f>IF(TYPE(VAL_Codes!AL$22)=2,VAL_Codes!AL$22,"")</f>
        <v/>
      </c>
      <c r="BH44" s="284" t="str">
        <f>IF(OR(AND(BH32="",BI32=""),AND(BH41="",BI41=""),AND(BI32="K",BI41="K"),OR(BI32="O",BI41="O")),"",SUM(BH32,BH41))</f>
        <v/>
      </c>
      <c r="BI44" s="20" t="str">
        <f>IF(AND(OR(AND(BI32="O",BI41="O"),AND(BI32="K",BI41="K")),SUM(BH32,BH41)=0,ISNUMBER(BH44)),"",IF(OR(BI32="O",BI41="O"),"O",IF(AND(BI32=BI41,OR(BI32="K",BI32="W",BI32="M")), UPPER(BI32),"")))</f>
        <v/>
      </c>
      <c r="BJ44" s="22" t="str">
        <f>IF(TYPE(VAL_Codes!AO$22)=2,VAL_Codes!AO$22,"")</f>
        <v/>
      </c>
      <c r="BK44" s="284" t="str">
        <f>IF(OR(AND(BK32="",BL32=""),AND(BK41="",BL41=""),AND(BL32="K",BL41="K"),OR(BL32="O",BL41="O")),"",SUM(BK32,BK41))</f>
        <v/>
      </c>
      <c r="BL44" s="20" t="str">
        <f>IF(AND(OR(AND(BL32="O",BL41="O"),AND(BL32="K",BL41="K")),SUM(BK32,BK41)=0,ISNUMBER(BK44)),"",IF(OR(BL32="O",BL41="O"),"O",IF(AND(BL32=BL41,OR(BL32="K",BL32="W",BL32="M")), UPPER(BL32),"")))</f>
        <v/>
      </c>
      <c r="BM44" s="22" t="str">
        <f>IF(TYPE(VAL_Codes!AR$22)=2,VAL_Codes!AR$22,"")</f>
        <v/>
      </c>
      <c r="BN44" s="284" t="str">
        <f>IF(OR(AND(BN32="",BO32=""),AND(BN41="",BO41=""),AND(BO32="K",BO41="K"),OR(BO32="O",BO41="O")),"",SUM(BN32,BN41))</f>
        <v/>
      </c>
      <c r="BO44" s="20" t="str">
        <f>IF(AND(OR(AND(BO32="O",BO41="O"),AND(BO32="K",BO41="K")),SUM(BN32,BN41)=0,ISNUMBER(BN44)),"",IF(OR(BO32="O",BO41="O"),"O",IF(AND(BO32=BO41,OR(BO32="K",BO32="W",BO32="M")), UPPER(BO32),"")))</f>
        <v/>
      </c>
      <c r="BP44" s="22" t="str">
        <f>IF(TYPE(VAL_Codes!AU$22)=2,VAL_Codes!AU$22,"")</f>
        <v/>
      </c>
      <c r="BQ44" s="284" t="str">
        <f>IF(OR(AND(BQ32="",BR32=""),AND(BQ41="",BR41=""),AND(BR32="K",BR41="K"),OR(BR32="O",BR41="O")),"",SUM(BQ32,BQ41))</f>
        <v/>
      </c>
      <c r="BR44" s="20" t="str">
        <f>IF(AND(OR(AND(BR32="O",BR41="O"),AND(BR32="K",BR41="K")),SUM(BQ32,BQ41)=0,ISNUMBER(BQ44)),"",IF(OR(BR32="O",BR41="O"),"O",IF(AND(BR32=BR41,OR(BR32="K",BR32="W",BR32="M")), UPPER(BR32),"")))</f>
        <v/>
      </c>
      <c r="BS44" s="22" t="str">
        <f>IF(TYPE(VAL_Codes!AX$22)=2,VAL_Codes!AX$22,"")</f>
        <v/>
      </c>
      <c r="BT44" s="284" t="str">
        <f>IF(OR(AND(BT32="",BU32=""),AND(BT41="",BU41=""),AND(BU32="K",BU41="K"),OR(BU32="O",BU41="O")),"",SUM(BT32,BT41))</f>
        <v/>
      </c>
      <c r="BU44" s="20" t="str">
        <f>IF(AND(OR(AND(BU32="O",BU41="O"),AND(BU32="K",BU41="K")),SUM(BT32,BT41)=0,ISNUMBER(BT44)),"",IF(OR(BU32="O",BU41="O"),"O",IF(AND(BU32=BU41,OR(BU32="K",BU32="W",BU32="M")), UPPER(BU32),"")))</f>
        <v/>
      </c>
      <c r="BV44" s="22" t="str">
        <f>IF(TYPE(VAL_Codes!BA$22)=2,VAL_Codes!BA$22,"")</f>
        <v/>
      </c>
      <c r="BW44" s="284" t="str">
        <f>IF(OR(AND(BW32="",BX32=""),AND(BW41="",BX41=""),AND(BX32="K",BX41="K"),OR(BX32="O",BX41="O")),"",SUM(BW32,BW41))</f>
        <v/>
      </c>
      <c r="BX44" s="20" t="str">
        <f>IF(AND(OR(AND(BX32="O",BX41="O"),AND(BX32="K",BX41="K")),SUM(BW32,BW41)=0,ISNUMBER(BW44)),"",IF(OR(BX32="O",BX41="O"),"O",IF(AND(BX32=BX41,OR(BX32="K",BX32="W",BX32="M")), UPPER(BX32),"")))</f>
        <v/>
      </c>
      <c r="BY44" s="22" t="str">
        <f>IF(TYPE(VAL_Codes!BD$22)=2,VAL_Codes!BD$22,"")</f>
        <v/>
      </c>
      <c r="BZ44" s="284" t="str">
        <f>IF(OR(AND(BZ32="",CA32=""),AND(BZ41="",CA41=""),AND(CA32="K",CA41="K"),OR(CA32="O",CA41="O")),"",SUM(BZ32,BZ41))</f>
        <v/>
      </c>
      <c r="CA44" s="20" t="str">
        <f>IF(AND(OR(AND(CA32="O",CA41="O"),AND(CA32="K",CA41="K")),SUM(BZ32,BZ41)=0,ISNUMBER(BZ44)),"",IF(OR(CA32="O",CA41="O"),"O",IF(AND(CA32=CA41,OR(CA32="K",CA32="W",CA32="M")), UPPER(CA32),"")))</f>
        <v/>
      </c>
      <c r="CB44" s="22" t="str">
        <f>IF(TYPE(VAL_Codes!BG$22)=2,VAL_Codes!BG$22,"")</f>
        <v/>
      </c>
      <c r="CC44" s="284" t="str">
        <f>IF(OR(AND(CC32="",CD32=""),AND(CC41="",CD41=""),AND(CD32="K",CD41="K"),OR(CD32="O",CD41="O")),"",SUM(CC32,CC41))</f>
        <v/>
      </c>
      <c r="CD44" s="20" t="str">
        <f>IF(AND(OR(AND(CD32="O",CD41="O"),AND(CD32="K",CD41="K")),SUM(CC32,CC41)=0,ISNUMBER(CC44)),"",IF(OR(CD32="O",CD41="O"),"O",IF(AND(CD32=CD41,OR(CD32="K",CD32="W",CD32="M")), UPPER(CD32),"")))</f>
        <v/>
      </c>
      <c r="CE44" s="22" t="str">
        <f>IF(TYPE(VAL_Codes!BJ$22)=2,VAL_Codes!BJ$22,"")</f>
        <v/>
      </c>
      <c r="CF44" s="284" t="str">
        <f>IF(OR(AND(CF32="",CG32=""),AND(CF41="",CG41=""),AND(CG32="K",CG41="K"),OR(CG32="O",CG41="O")),"",SUM(CF32,CF41))</f>
        <v/>
      </c>
      <c r="CG44" s="20" t="str">
        <f>IF(AND(OR(AND(CG32="O",CG41="O"),AND(CG32="K",CG41="K")),SUM(CF32,CF41)=0,ISNUMBER(CF44)),"",IF(OR(CG32="O",CG41="O"),"O",IF(AND(CG32=CG41,OR(CG32="K",CG32="W",CG32="M")), UPPER(CG32),"")))</f>
        <v/>
      </c>
      <c r="CH44" s="22" t="str">
        <f>IF(TYPE(VAL_Codes!BM$22)=2,VAL_Codes!BM$22,"")</f>
        <v/>
      </c>
      <c r="CI44" s="284" t="str">
        <f>IF(OR(AND(CI32="",CJ32=""),AND(CI41="",CJ41=""),AND(CJ32="K",CJ41="K"),OR(CJ32="O",CJ41="O")),"",SUM(CI32,CI41))</f>
        <v/>
      </c>
      <c r="CJ44" s="20" t="str">
        <f>IF(AND(OR(AND(CJ32="O",CJ41="O"),AND(CJ32="K",CJ41="K")),SUM(CI32,CI41)=0,ISNUMBER(CI44)),"",IF(OR(CJ32="O",CJ41="O"),"O",IF(AND(CJ32=CJ41,OR(CJ32="K",CJ32="W",CJ32="M")), UPPER(CJ32),"")))</f>
        <v/>
      </c>
      <c r="CK44" s="22" t="str">
        <f>IF(TYPE(VAL_Codes!BP$22)=2,VAL_Codes!BP$22,"")</f>
        <v/>
      </c>
      <c r="CL44" s="284" t="str">
        <f>IF(OR(AND(CL32="",CM32=""),AND(CL41="",CM41=""),AND(CM32="K",CM41="K"),OR(CM32="O",CM41="O")),"",SUM(CL32,CL41))</f>
        <v/>
      </c>
      <c r="CM44" s="20" t="str">
        <f>IF(AND(OR(AND(CM32="O",CM41="O"),AND(CM32="K",CM41="K")),SUM(CL32,CL41)=0,ISNUMBER(CL44)),"",IF(OR(CM32="O",CM41="O"),"O",IF(AND(CM32=CM41,OR(CM32="K",CM32="W",CM32="M")), UPPER(CM32),"")))</f>
        <v/>
      </c>
      <c r="CN44" s="22" t="str">
        <f>IF(TYPE(VAL_Codes!BS$22)=2,VAL_Codes!BS$22,"")</f>
        <v/>
      </c>
      <c r="CO44" s="284" t="str">
        <f>IF(OR(AND(CO32="",CP32=""),AND(CO41="",CP41=""),AND(CP32="K",CP41="K"),OR(CP32="O",CP41="O")),"",SUM(CO32,CO41))</f>
        <v/>
      </c>
      <c r="CP44" s="20" t="str">
        <f>IF(AND(OR(AND(CP32="O",CP41="O"),AND(CP32="K",CP41="K")),SUM(CO32,CO41)=0,ISNUMBER(CO44)),"",IF(OR(CP32="O",CP41="O"),"O",IF(AND(CP32=CP41,OR(CP32="K",CP32="W",CP32="M")), UPPER(CP32),"")))</f>
        <v/>
      </c>
      <c r="CQ44" s="22" t="str">
        <f>IF(TYPE(VAL_Codes!BV$22)=2,VAL_Codes!BV$22,"")</f>
        <v/>
      </c>
      <c r="CR44" s="38"/>
    </row>
    <row r="45" spans="3:96" ht="11.25" customHeight="1" x14ac:dyDescent="0.2">
      <c r="C45" s="843"/>
      <c r="D45" s="846" t="s">
        <v>284</v>
      </c>
      <c r="E45" s="846"/>
      <c r="F45" s="602"/>
      <c r="G45" s="602"/>
      <c r="H45" s="46" t="s">
        <v>87</v>
      </c>
      <c r="I45" s="414" t="s">
        <v>47</v>
      </c>
      <c r="J45" s="581" t="s">
        <v>80</v>
      </c>
      <c r="K45" s="414" t="s">
        <v>66</v>
      </c>
      <c r="L45" s="414" t="s">
        <v>66</v>
      </c>
      <c r="M45" s="47"/>
      <c r="N45" s="47"/>
      <c r="O45" s="47"/>
      <c r="P45" s="47"/>
      <c r="Q45" s="47"/>
      <c r="R45" s="47"/>
      <c r="S45" s="47"/>
      <c r="T45" s="47"/>
      <c r="U45" s="47"/>
      <c r="V45" s="47"/>
      <c r="W45" s="47"/>
      <c r="X45" s="47"/>
      <c r="Y45" s="47"/>
      <c r="Z45" s="47"/>
      <c r="AA45" s="284" t="str">
        <f>IF(OR(AND(AA33="",AB33=""),AND(AA42="",AB42=""),AND(AB33="K",AB42="K"),OR(AB33="O",AB42="O")),"",SUM(AA33,AA42))</f>
        <v/>
      </c>
      <c r="AB45" s="20" t="str">
        <f>IF(AND(OR(AND(AB33="O",AB42="O"),AND(AB33="K",AB42="K")),SUM(AA33,AA42)=0,ISNUMBER(AA45)),"",IF(OR(AB33="O",AB42="O"),"O",IF(AND(AB33=AB42,OR(AB33="K",AB33="W",AB33="M")), UPPER(AB33),"")))</f>
        <v/>
      </c>
      <c r="AC45" s="22" t="str">
        <f>IF(TYPE(VAL_Codes!H$22)=2,VAL_Codes!H$22,"")</f>
        <v/>
      </c>
      <c r="AD45" s="284" t="str">
        <f>IF(OR(AND(AD33="",AE33=""),AND(AD42="",AE42=""),AND(AE33="K",AE42="K"),OR(AE33="O",AE42="O")),"",SUM(AD33,AD42))</f>
        <v/>
      </c>
      <c r="AE45" s="20" t="str">
        <f>IF(AND(OR(AND(AE33="O",AE42="O"),AND(AE33="K",AE42="K")),SUM(AD33,AD42)=0,ISNUMBER(AD45)),"",IF(OR(AE33="O",AE42="O"),"O",IF(AND(AE33=AE42,OR(AE33="K",AE33="W",AE33="M")), UPPER(AE33),"")))</f>
        <v/>
      </c>
      <c r="AF45" s="22" t="str">
        <f>IF(TYPE(VAL_Codes!K$22)=2,VAL_Codes!K$22,"")</f>
        <v/>
      </c>
      <c r="AG45" s="284" t="str">
        <f>IF(OR(AND(AG33="",AH33=""),AND(AG42="",AH42=""),AND(AH33="K",AH42="K"),OR(AH33="O",AH42="O")),"",SUM(AG33,AG42))</f>
        <v/>
      </c>
      <c r="AH45" s="20" t="str">
        <f>IF(AND(OR(AND(AH33="O",AH42="O"),AND(AH33="K",AH42="K")),SUM(AG33,AG42)=0,ISNUMBER(AG45)),"",IF(OR(AH33="O",AH42="O"),"O",IF(AND(AH33=AH42,OR(AH33="K",AH33="W",AH33="M")), UPPER(AH33),"")))</f>
        <v/>
      </c>
      <c r="AI45" s="22" t="str">
        <f>IF(TYPE(VAL_Codes!N$22)=2,VAL_Codes!N$22,"")</f>
        <v/>
      </c>
      <c r="AJ45" s="284" t="str">
        <f>IF(OR(AND(AJ33="",AK33=""),AND(AJ42="",AK42=""),AND(AK33="K",AK42="K"),OR(AK33="O",AK42="O")),"",SUM(AJ33,AJ42))</f>
        <v/>
      </c>
      <c r="AK45" s="20" t="str">
        <f>IF(AND(OR(AND(AK33="O",AK42="O"),AND(AK33="K",AK42="K")),SUM(AJ33,AJ42)=0,ISNUMBER(AJ45)),"",IF(OR(AK33="O",AK42="O"),"O",IF(AND(AK33=AK42,OR(AK33="K",AK33="W",AK33="M")), UPPER(AK33),"")))</f>
        <v/>
      </c>
      <c r="AL45" s="22" t="str">
        <f>IF(TYPE(VAL_Codes!Q$22)=2,VAL_Codes!Q$22,"")</f>
        <v/>
      </c>
      <c r="AM45" s="284" t="str">
        <f>IF(OR(AND(AM33="",AN33=""),AND(AM42="",AN42=""),AND(AN33="K",AN42="K"),OR(AN33="O",AN42="O")),"",SUM(AM33,AM42))</f>
        <v/>
      </c>
      <c r="AN45" s="20" t="str">
        <f>IF(AND(OR(AND(AN33="O",AN42="O"),AND(AN33="K",AN42="K")),SUM(AM33,AM42)=0,ISNUMBER(AM45)),"",IF(OR(AN33="O",AN42="O"),"O",IF(AND(AN33=AN42,OR(AN33="K",AN33="W",AN33="M")), UPPER(AN33),"")))</f>
        <v/>
      </c>
      <c r="AO45" s="22" t="str">
        <f>IF(TYPE(VAL_Codes!T$22)=2,VAL_Codes!T$22,"")</f>
        <v/>
      </c>
      <c r="AP45" s="284" t="str">
        <f>IF(OR(AND(AP33="",AQ33=""),AND(AP42="",AQ42=""),AND(AQ33="K",AQ42="K"),OR(AQ33="O",AQ42="O")),"",SUM(AP33,AP42))</f>
        <v/>
      </c>
      <c r="AQ45" s="20" t="str">
        <f>IF(AND(OR(AND(AQ33="O",AQ42="O"),AND(AQ33="K",AQ42="K")),SUM(AP33,AP42)=0,ISNUMBER(AP45)),"",IF(OR(AQ33="O",AQ42="O"),"O",IF(AND(AQ33=AQ42,OR(AQ33="K",AQ33="W",AQ33="M")), UPPER(AQ33),"")))</f>
        <v/>
      </c>
      <c r="AR45" s="22" t="str">
        <f>IF(TYPE(VAL_Codes!W$22)=2,VAL_Codes!W$22,"")</f>
        <v/>
      </c>
      <c r="AS45" s="284" t="str">
        <f>IF(OR(AND(AS33="",AT33=""),AND(AS42="",AT42=""),AND(AT33="K",AT42="K"),OR(AT33="O",AT42="O")),"",SUM(AS33,AS42))</f>
        <v/>
      </c>
      <c r="AT45" s="20" t="str">
        <f>IF(AND(OR(AND(AT33="O",AT42="O"),AND(AT33="K",AT42="K")),SUM(AS33,AS42)=0,ISNUMBER(AS45)),"",IF(OR(AT33="O",AT42="O"),"O",IF(AND(AT33=AT42,OR(AT33="K",AT33="W",AT33="M")), UPPER(AT33),"")))</f>
        <v/>
      </c>
      <c r="AU45" s="22" t="str">
        <f>IF(TYPE(VAL_Codes!Z$22)=2,VAL_Codes!Z$22,"")</f>
        <v/>
      </c>
      <c r="AV45" s="284" t="str">
        <f>IF(OR(AND(AV33="",AW33=""),AND(AV42="",AW42=""),AND(AW33="K",AW42="K"),OR(AW33="O",AW42="O")),"",SUM(AV33,AV42))</f>
        <v/>
      </c>
      <c r="AW45" s="20" t="str">
        <f>IF(AND(OR(AND(AW33="O",AW42="O"),AND(AW33="K",AW42="K")),SUM(AV33,AV42)=0,ISNUMBER(AV45)),"",IF(OR(AW33="O",AW42="O"),"O",IF(AND(AW33=AW42,OR(AW33="K",AW33="W",AW33="M")), UPPER(AW33),"")))</f>
        <v/>
      </c>
      <c r="AX45" s="22" t="str">
        <f>IF(TYPE(VAL_Codes!AC$22)=2,VAL_Codes!AC$22,"")</f>
        <v/>
      </c>
      <c r="AY45" s="284" t="str">
        <f>IF(OR(AND(AY33="",AZ33=""),AND(AY42="",AZ42=""),AND(AZ33="K",AZ42="K"),OR(AZ33="O",AZ42="O")),"",SUM(AY33,AY42))</f>
        <v/>
      </c>
      <c r="AZ45" s="20" t="str">
        <f>IF(AND(OR(AND(AZ33="O",AZ42="O"),AND(AZ33="K",AZ42="K")),SUM(AY33,AY42)=0,ISNUMBER(AY45)),"",IF(OR(AZ33="O",AZ42="O"),"O",IF(AND(AZ33=AZ42,OR(AZ33="K",AZ33="W",AZ33="M")), UPPER(AZ33),"")))</f>
        <v/>
      </c>
      <c r="BA45" s="22" t="str">
        <f>IF(TYPE(VAL_Codes!AF$22)=2,VAL_Codes!AF$22,"")</f>
        <v/>
      </c>
      <c r="BB45" s="284" t="str">
        <f>IF(OR(AND(BB33="",BC33=""),AND(BB42="",BC42=""),AND(BC33="K",BC42="K"),OR(BC33="O",BC42="O")),"",SUM(BB33,BB42))</f>
        <v/>
      </c>
      <c r="BC45" s="20" t="str">
        <f>IF(AND(OR(AND(BC33="O",BC42="O"),AND(BC33="K",BC42="K")),SUM(BB33,BB42)=0,ISNUMBER(BB45)),"",IF(OR(BC33="O",BC42="O"),"O",IF(AND(BC33=BC42,OR(BC33="K",BC33="W",BC33="M")), UPPER(BC33),"")))</f>
        <v/>
      </c>
      <c r="BD45" s="22" t="str">
        <f>IF(TYPE(VAL_Codes!AI$22)=2,VAL_Codes!AI$22,"")</f>
        <v/>
      </c>
      <c r="BE45" s="284" t="str">
        <f>IF(OR(AND(BE33="",BF33=""),AND(BE42="",BF42=""),AND(BF33="K",BF42="K"),OR(BF33="O",BF42="O")),"",SUM(BE33,BE42))</f>
        <v/>
      </c>
      <c r="BF45" s="20" t="str">
        <f>IF(AND(OR(AND(BF33="O",BF42="O"),AND(BF33="K",BF42="K")),SUM(BE33,BE42)=0,ISNUMBER(BE45)),"",IF(OR(BF33="O",BF42="O"),"O",IF(AND(BF33=BF42,OR(BF33="K",BF33="W",BF33="M")), UPPER(BF33),"")))</f>
        <v/>
      </c>
      <c r="BG45" s="22" t="str">
        <f>IF(TYPE(VAL_Codes!AL$22)=2,VAL_Codes!AL$22,"")</f>
        <v/>
      </c>
      <c r="BH45" s="284" t="str">
        <f>IF(OR(AND(BH33="",BI33=""),AND(BH42="",BI42=""),AND(BI33="K",BI42="K"),OR(BI33="O",BI42="O")),"",SUM(BH33,BH42))</f>
        <v/>
      </c>
      <c r="BI45" s="20" t="str">
        <f>IF(AND(OR(AND(BI33="O",BI42="O"),AND(BI33="K",BI42="K")),SUM(BH33,BH42)=0,ISNUMBER(BH45)),"",IF(OR(BI33="O",BI42="O"),"O",IF(AND(BI33=BI42,OR(BI33="K",BI33="W",BI33="M")), UPPER(BI33),"")))</f>
        <v/>
      </c>
      <c r="BJ45" s="22" t="str">
        <f>IF(TYPE(VAL_Codes!AO$22)=2,VAL_Codes!AO$22,"")</f>
        <v/>
      </c>
      <c r="BK45" s="284" t="str">
        <f>IF(OR(AND(BK33="",BL33=""),AND(BK42="",BL42=""),AND(BL33="K",BL42="K"),OR(BL33="O",BL42="O")),"",SUM(BK33,BK42))</f>
        <v/>
      </c>
      <c r="BL45" s="20" t="str">
        <f>IF(AND(OR(AND(BL33="O",BL42="O"),AND(BL33="K",BL42="K")),SUM(BK33,BK42)=0,ISNUMBER(BK45)),"",IF(OR(BL33="O",BL42="O"),"O",IF(AND(BL33=BL42,OR(BL33="K",BL33="W",BL33="M")), UPPER(BL33),"")))</f>
        <v/>
      </c>
      <c r="BM45" s="22" t="str">
        <f>IF(TYPE(VAL_Codes!AR$22)=2,VAL_Codes!AR$22,"")</f>
        <v/>
      </c>
      <c r="BN45" s="284" t="str">
        <f>IF(OR(AND(BN33="",BO33=""),AND(BN42="",BO42=""),AND(BO33="K",BO42="K"),OR(BO33="O",BO42="O")),"",SUM(BN33,BN42))</f>
        <v/>
      </c>
      <c r="BO45" s="20" t="str">
        <f>IF(AND(OR(AND(BO33="O",BO42="O"),AND(BO33="K",BO42="K")),SUM(BN33,BN42)=0,ISNUMBER(BN45)),"",IF(OR(BO33="O",BO42="O"),"O",IF(AND(BO33=BO42,OR(BO33="K",BO33="W",BO33="M")), UPPER(BO33),"")))</f>
        <v/>
      </c>
      <c r="BP45" s="22" t="str">
        <f>IF(TYPE(VAL_Codes!AU$22)=2,VAL_Codes!AU$22,"")</f>
        <v/>
      </c>
      <c r="BQ45" s="284" t="str">
        <f>IF(OR(AND(BQ33="",BR33=""),AND(BQ42="",BR42=""),AND(BR33="K",BR42="K"),OR(BR33="O",BR42="O")),"",SUM(BQ33,BQ42))</f>
        <v/>
      </c>
      <c r="BR45" s="20" t="str">
        <f>IF(AND(OR(AND(BR33="O",BR42="O"),AND(BR33="K",BR42="K")),SUM(BQ33,BQ42)=0,ISNUMBER(BQ45)),"",IF(OR(BR33="O",BR42="O"),"O",IF(AND(BR33=BR42,OR(BR33="K",BR33="W",BR33="M")), UPPER(BR33),"")))</f>
        <v/>
      </c>
      <c r="BS45" s="22" t="str">
        <f>IF(TYPE(VAL_Codes!AX$22)=2,VAL_Codes!AX$22,"")</f>
        <v/>
      </c>
      <c r="BT45" s="284" t="str">
        <f>IF(OR(AND(BT33="",BU33=""),AND(BT42="",BU42=""),AND(BU33="K",BU42="K"),OR(BU33="O",BU42="O")),"",SUM(BT33,BT42))</f>
        <v/>
      </c>
      <c r="BU45" s="20" t="str">
        <f>IF(AND(OR(AND(BU33="O",BU42="O"),AND(BU33="K",BU42="K")),SUM(BT33,BT42)=0,ISNUMBER(BT45)),"",IF(OR(BU33="O",BU42="O"),"O",IF(AND(BU33=BU42,OR(BU33="K",BU33="W",BU33="M")), UPPER(BU33),"")))</f>
        <v/>
      </c>
      <c r="BV45" s="22" t="str">
        <f>IF(TYPE(VAL_Codes!BA$22)=2,VAL_Codes!BA$22,"")</f>
        <v/>
      </c>
      <c r="BW45" s="284" t="str">
        <f>IF(OR(AND(BW33="",BX33=""),AND(BW42="",BX42=""),AND(BX33="K",BX42="K"),OR(BX33="O",BX42="O")),"",SUM(BW33,BW42))</f>
        <v/>
      </c>
      <c r="BX45" s="20" t="str">
        <f>IF(AND(OR(AND(BX33="O",BX42="O"),AND(BX33="K",BX42="K")),SUM(BW33,BW42)=0,ISNUMBER(BW45)),"",IF(OR(BX33="O",BX42="O"),"O",IF(AND(BX33=BX42,OR(BX33="K",BX33="W",BX33="M")), UPPER(BX33),"")))</f>
        <v/>
      </c>
      <c r="BY45" s="22" t="str">
        <f>IF(TYPE(VAL_Codes!BD$22)=2,VAL_Codes!BD$22,"")</f>
        <v/>
      </c>
      <c r="BZ45" s="284" t="str">
        <f>IF(OR(AND(BZ33="",CA33=""),AND(BZ42="",CA42=""),AND(CA33="K",CA42="K"),OR(CA33="O",CA42="O")),"",SUM(BZ33,BZ42))</f>
        <v/>
      </c>
      <c r="CA45" s="20" t="str">
        <f>IF(AND(OR(AND(CA33="O",CA42="O"),AND(CA33="K",CA42="K")),SUM(BZ33,BZ42)=0,ISNUMBER(BZ45)),"",IF(OR(CA33="O",CA42="O"),"O",IF(AND(CA33=CA42,OR(CA33="K",CA33="W",CA33="M")), UPPER(CA33),"")))</f>
        <v/>
      </c>
      <c r="CB45" s="22" t="str">
        <f>IF(TYPE(VAL_Codes!BG$22)=2,VAL_Codes!BG$22,"")</f>
        <v/>
      </c>
      <c r="CC45" s="284" t="str">
        <f>IF(OR(AND(CC33="",CD33=""),AND(CC42="",CD42=""),AND(CD33="K",CD42="K"),OR(CD33="O",CD42="O")),"",SUM(CC33,CC42))</f>
        <v/>
      </c>
      <c r="CD45" s="20" t="str">
        <f>IF(AND(OR(AND(CD33="O",CD42="O"),AND(CD33="K",CD42="K")),SUM(CC33,CC42)=0,ISNUMBER(CC45)),"",IF(OR(CD33="O",CD42="O"),"O",IF(AND(CD33=CD42,OR(CD33="K",CD33="W",CD33="M")), UPPER(CD33),"")))</f>
        <v/>
      </c>
      <c r="CE45" s="22" t="str">
        <f>IF(TYPE(VAL_Codes!BJ$22)=2,VAL_Codes!BJ$22,"")</f>
        <v/>
      </c>
      <c r="CF45" s="284" t="str">
        <f>IF(OR(AND(CF33="",CG33=""),AND(CF42="",CG42=""),AND(CG33="K",CG42="K"),OR(CG33="O",CG42="O")),"",SUM(CF33,CF42))</f>
        <v/>
      </c>
      <c r="CG45" s="20" t="str">
        <f>IF(AND(OR(AND(CG33="O",CG42="O"),AND(CG33="K",CG42="K")),SUM(CF33,CF42)=0,ISNUMBER(CF45)),"",IF(OR(CG33="O",CG42="O"),"O",IF(AND(CG33=CG42,OR(CG33="K",CG33="W",CG33="M")), UPPER(CG33),"")))</f>
        <v/>
      </c>
      <c r="CH45" s="22" t="str">
        <f>IF(TYPE(VAL_Codes!BM$22)=2,VAL_Codes!BM$22,"")</f>
        <v/>
      </c>
      <c r="CI45" s="284" t="str">
        <f>IF(OR(AND(CI33="",CJ33=""),AND(CI42="",CJ42=""),AND(CJ33="K",CJ42="K"),OR(CJ33="O",CJ42="O")),"",SUM(CI33,CI42))</f>
        <v/>
      </c>
      <c r="CJ45" s="20" t="str">
        <f>IF(AND(OR(AND(CJ33="O",CJ42="O"),AND(CJ33="K",CJ42="K")),SUM(CI33,CI42)=0,ISNUMBER(CI45)),"",IF(OR(CJ33="O",CJ42="O"),"O",IF(AND(CJ33=CJ42,OR(CJ33="K",CJ33="W",CJ33="M")), UPPER(CJ33),"")))</f>
        <v/>
      </c>
      <c r="CK45" s="22" t="str">
        <f>IF(TYPE(VAL_Codes!BP$22)=2,VAL_Codes!BP$22,"")</f>
        <v/>
      </c>
      <c r="CL45" s="284" t="str">
        <f>IF(OR(AND(CL33="",CM33=""),AND(CL42="",CM42=""),AND(CM33="K",CM42="K"),OR(CM33="O",CM42="O")),"",SUM(CL33,CL42))</f>
        <v/>
      </c>
      <c r="CM45" s="20" t="str">
        <f>IF(AND(OR(AND(CM33="O",CM42="O"),AND(CM33="K",CM42="K")),SUM(CL33,CL42)=0,ISNUMBER(CL45)),"",IF(OR(CM33="O",CM42="O"),"O",IF(AND(CM33=CM42,OR(CM33="K",CM33="W",CM33="M")), UPPER(CM33),"")))</f>
        <v/>
      </c>
      <c r="CN45" s="22" t="str">
        <f>IF(TYPE(VAL_Codes!BS$22)=2,VAL_Codes!BS$22,"")</f>
        <v/>
      </c>
      <c r="CO45" s="284" t="str">
        <f>IF(OR(AND(CO33="",CP33=""),AND(CO42="",CP42=""),AND(CP33="K",CP42="K"),OR(CP33="O",CP42="O")),"",SUM(CO33,CO42))</f>
        <v/>
      </c>
      <c r="CP45" s="20" t="str">
        <f>IF(AND(OR(AND(CP33="O",CP42="O"),AND(CP33="K",CP42="K")),SUM(CO33,CO42)=0,ISNUMBER(CO45)),"",IF(OR(CP33="O",CP42="O"),"O",IF(AND(CP33=CP42,OR(CP33="K",CP33="W",CP33="M")), UPPER(CP33),"")))</f>
        <v/>
      </c>
      <c r="CQ45" s="22" t="str">
        <f>IF(TYPE(VAL_Codes!BV$22)=2,VAL_Codes!BV$22,"")</f>
        <v/>
      </c>
      <c r="CR45" s="38"/>
    </row>
    <row r="46" spans="3:96" ht="11.25" customHeight="1" x14ac:dyDescent="0.2">
      <c r="C46" s="38"/>
      <c r="D46" s="38"/>
      <c r="E46" s="38"/>
      <c r="F46" s="38"/>
      <c r="G46" s="38"/>
      <c r="H46" s="38"/>
      <c r="I46" s="38"/>
      <c r="J46" s="38"/>
      <c r="K46" s="38"/>
      <c r="L46" s="38"/>
      <c r="M46" s="38"/>
      <c r="N46" s="38"/>
      <c r="O46" s="38"/>
      <c r="P46" s="38"/>
      <c r="Q46" s="38"/>
      <c r="R46" s="38"/>
      <c r="S46" s="38"/>
      <c r="T46" s="38"/>
      <c r="U46" s="38"/>
      <c r="V46" s="38"/>
      <c r="W46" s="38"/>
      <c r="X46" s="38"/>
      <c r="Y46" s="38"/>
      <c r="Z46" s="38"/>
      <c r="AA46" s="603"/>
      <c r="AB46" s="603"/>
      <c r="AC46" s="603"/>
      <c r="AD46" s="603"/>
      <c r="AE46" s="603"/>
      <c r="AF46" s="603"/>
      <c r="AG46" s="603"/>
      <c r="AH46" s="603"/>
      <c r="AI46" s="603"/>
      <c r="AJ46" s="603"/>
      <c r="AK46" s="603"/>
      <c r="AL46" s="603"/>
      <c r="AM46" s="603"/>
      <c r="AN46" s="603"/>
      <c r="AO46" s="603"/>
      <c r="AP46" s="603"/>
      <c r="AQ46" s="603"/>
      <c r="AR46" s="603"/>
      <c r="AS46" s="603"/>
      <c r="AT46" s="603"/>
      <c r="AU46" s="603"/>
      <c r="AV46" s="603"/>
      <c r="AW46" s="603"/>
      <c r="AX46" s="603"/>
      <c r="AY46" s="603"/>
      <c r="AZ46" s="603"/>
      <c r="BA46" s="603"/>
      <c r="BB46" s="604"/>
      <c r="BC46" s="603"/>
      <c r="BD46" s="603"/>
      <c r="BE46" s="603"/>
      <c r="BF46" s="603"/>
      <c r="BG46" s="603"/>
      <c r="BH46" s="603"/>
      <c r="BI46" s="603"/>
      <c r="BJ46" s="603"/>
      <c r="BK46" s="603"/>
      <c r="BL46" s="603"/>
      <c r="BM46" s="603"/>
      <c r="BN46" s="603"/>
      <c r="BO46" s="603"/>
      <c r="BP46" s="603"/>
      <c r="BQ46" s="603"/>
      <c r="BR46" s="603"/>
      <c r="BS46" s="603"/>
      <c r="BT46" s="603"/>
      <c r="BU46" s="603"/>
      <c r="BV46" s="603"/>
      <c r="BW46" s="603"/>
      <c r="BX46" s="603"/>
      <c r="BY46" s="603"/>
      <c r="BZ46" s="603"/>
      <c r="CA46" s="603"/>
      <c r="CB46" s="603"/>
      <c r="CC46" s="603"/>
      <c r="CD46" s="603"/>
      <c r="CE46" s="603"/>
      <c r="CF46" s="603"/>
      <c r="CG46" s="603"/>
      <c r="CH46" s="603"/>
      <c r="CI46" s="603"/>
      <c r="CJ46" s="603"/>
      <c r="CK46" s="603"/>
      <c r="CL46" s="603"/>
      <c r="CM46" s="603"/>
      <c r="CN46" s="603"/>
      <c r="CO46" s="603"/>
      <c r="CP46" s="603"/>
      <c r="CQ46" s="603"/>
      <c r="CR46" s="38"/>
    </row>
    <row r="48" spans="3:96" ht="11.25" hidden="1" customHeight="1" x14ac:dyDescent="0.2"/>
    <row r="49" spans="3:95" ht="11.25" hidden="1" customHeight="1" x14ac:dyDescent="0.2"/>
    <row r="50" spans="3:95" ht="11.25" hidden="1" customHeight="1" x14ac:dyDescent="0.2"/>
    <row r="51" spans="3:95" ht="11.25" hidden="1" customHeight="1" x14ac:dyDescent="0.2"/>
    <row r="52" spans="3:95" ht="11.25" hidden="1" customHeight="1" x14ac:dyDescent="0.2"/>
    <row r="53" spans="3:95" ht="14.25" hidden="1" customHeight="1" x14ac:dyDescent="0.2"/>
    <row r="54" spans="3:95" s="414" customFormat="1" ht="11.25" hidden="1" customHeight="1" x14ac:dyDescent="0.25">
      <c r="AA54" s="48">
        <f>SUMPRODUCT(--(AA31:AA45=0),--(AA31:AA45&lt;&gt;""),--(AB31:AB45="M"))+SUMPRODUCT(--(AA31:AA45=0),--(AA31:AA45&lt;&gt;""),--(AB31:AB45=""))+SUMPRODUCT(--(AA31:AA45&gt;0),--(AB31:AB45="W"))+SUMPRODUCT(--(AA31:AA45&gt;0), --(AA31:AA45&lt;&gt;""),--(AB31:AB45=""))+SUMPRODUCT(--(AA31:AA45=""),--(AB31:AB45="M"))</f>
        <v>0</v>
      </c>
      <c r="AB54" s="49"/>
      <c r="AC54" s="49"/>
      <c r="AD54" s="48">
        <f>SUMPRODUCT(--(AD31:AD45=0),--(AD31:AD45&lt;&gt;""),--(AE31:AE45="M"))+SUMPRODUCT(--(AD31:AD45=0),--(AD31:AD45&lt;&gt;""),--(AE31:AE45=""))+SUMPRODUCT(--(AD31:AD45&gt;0),--(AE31:AE45="W"))+SUMPRODUCT(--(AD31:AD45&gt;0), --(AD31:AD45&lt;&gt;""),--(AE31:AE45=""))+SUMPRODUCT(--(AD31:AD45=""),--(AE31:AE45="M"))</f>
        <v>0</v>
      </c>
      <c r="AE54" s="49"/>
      <c r="AF54" s="49"/>
      <c r="AG54" s="48">
        <f>SUMPRODUCT(--(AG31:AG45=0),--(AG31:AG45&lt;&gt;""),--(AH31:AH45="M"))+SUMPRODUCT(--(AG31:AG45=0),--(AG31:AG45&lt;&gt;""),--(AH31:AH45=""))+SUMPRODUCT(--(AG31:AG45&gt;0),--(AH31:AH45="W"))+SUMPRODUCT(--(AG31:AG45&gt;0), --(AG31:AG45&lt;&gt;""),--(AH31:AH45=""))+SUMPRODUCT(--(AG31:AG45=""),--(AH31:AH45="M"))</f>
        <v>0</v>
      </c>
      <c r="AH54" s="49"/>
      <c r="AI54" s="49"/>
      <c r="AJ54" s="48">
        <f>SUMPRODUCT(--(AJ31:AJ45=0),--(AJ31:AJ45&lt;&gt;""),--(AK31:AK45="M"))+SUMPRODUCT(--(AJ31:AJ45=0),--(AJ31:AJ45&lt;&gt;""),--(AK31:AK45=""))+SUMPRODUCT(--(AJ31:AJ45&gt;0),--(AK31:AK45="W"))+SUMPRODUCT(--(AJ31:AJ45&gt;0), --(AJ31:AJ45&lt;&gt;""),--(AK31:AK45=""))+SUMPRODUCT(--(AJ31:AJ45=""),--(AK31:AK45="M"))</f>
        <v>0</v>
      </c>
      <c r="AK54" s="49"/>
      <c r="AL54" s="49"/>
      <c r="AM54" s="48">
        <f>SUMPRODUCT(--(AM31:AM45=0),--(AM31:AM45&lt;&gt;""),--(AN31:AN45="M"))+SUMPRODUCT(--(AM31:AM45=0),--(AM31:AM45&lt;&gt;""),--(AN31:AN45=""))+SUMPRODUCT(--(AM31:AM45&gt;0),--(AN31:AN45="W"))+SUMPRODUCT(--(AM31:AM45&gt;0), --(AM31:AM45&lt;&gt;""),--(AN31:AN45=""))+SUMPRODUCT(--(AM31:AM45=""),--(AN31:AN45="M"))</f>
        <v>0</v>
      </c>
      <c r="AN54" s="49"/>
      <c r="AO54" s="49"/>
      <c r="AP54" s="48">
        <f>SUMPRODUCT(--(AP31:AP45=0),--(AP31:AP45&lt;&gt;""),--(AQ31:AQ45="M"))+SUMPRODUCT(--(AP31:AP45=0),--(AP31:AP45&lt;&gt;""),--(AQ31:AQ45=""))+SUMPRODUCT(--(AP31:AP45&gt;0),--(AQ31:AQ45="W"))+SUMPRODUCT(--(AP31:AP45&gt;0), --(AP31:AP45&lt;&gt;""),--(AQ31:AQ45=""))+SUMPRODUCT(--(AP31:AP45=""),--(AQ31:AQ45="M"))</f>
        <v>0</v>
      </c>
      <c r="AQ54" s="49"/>
      <c r="AR54" s="49"/>
      <c r="AS54" s="48">
        <f>SUMPRODUCT(--(AS31:AS45=0),--(AS31:AS45&lt;&gt;""),--(AT31:AT45="M"))+SUMPRODUCT(--(AS31:AS45=0),--(AS31:AS45&lt;&gt;""),--(AT31:AT45=""))+SUMPRODUCT(--(AS31:AS45&gt;0),--(AT31:AT45="W"))+SUMPRODUCT(--(AS31:AS45&gt;0), --(AS31:AS45&lt;&gt;""),--(AT31:AT45=""))+SUMPRODUCT(--(AS31:AS45=""),--(AT31:AT45="M"))</f>
        <v>0</v>
      </c>
      <c r="AT54" s="49"/>
      <c r="AU54" s="49"/>
      <c r="AV54" s="48">
        <f>SUMPRODUCT(--(AV31:AV45=0),--(AV31:AV45&lt;&gt;""),--(AW31:AW45="M"))+SUMPRODUCT(--(AV31:AV45=0),--(AV31:AV45&lt;&gt;""),--(AW31:AW45=""))+SUMPRODUCT(--(AV31:AV45&gt;0),--(AW31:AW45="W"))+SUMPRODUCT(--(AV31:AV45&gt;0), --(AV31:AV45&lt;&gt;""),--(AW31:AW45=""))+SUMPRODUCT(--(AV31:AV45=""),--(AW31:AW45="M"))</f>
        <v>0</v>
      </c>
      <c r="AW54" s="49"/>
      <c r="AX54" s="49"/>
      <c r="AY54" s="48">
        <f>SUMPRODUCT(--(AY31:AY45=0),--(AY31:AY45&lt;&gt;""),--(AZ31:AZ45="M"))+SUMPRODUCT(--(AY31:AY45=0),--(AY31:AY45&lt;&gt;""),--(AZ31:AZ45=""))+SUMPRODUCT(--(AY31:AY45&gt;0),--(AZ31:AZ45="W"))+SUMPRODUCT(--(AY31:AY45&gt;0), --(AY31:AY45&lt;&gt;""),--(AZ31:AZ45=""))+SUMPRODUCT(--(AY31:AY45=""),--(AZ31:AZ45="M"))</f>
        <v>0</v>
      </c>
      <c r="AZ54" s="49"/>
      <c r="BA54" s="49"/>
      <c r="BB54" s="48">
        <f>SUMPRODUCT(--(BB31:BB45=0),--(BB31:BB45&lt;&gt;""),--(BC31:BC45="M"))+SUMPRODUCT(--(BB31:BB45=0),--(BB31:BB45&lt;&gt;""),--(BC31:BC45=""))+SUMPRODUCT(--(BB31:BB45&gt;0),--(BC31:BC45="W"))+SUMPRODUCT(--(BB31:BB45&gt;0), --(BB31:BB45&lt;&gt;""),--(BC31:BC45=""))+SUMPRODUCT(--(BB31:BB45=""),--(BC31:BC45="M"))</f>
        <v>0</v>
      </c>
      <c r="BC54" s="49"/>
      <c r="BD54" s="49"/>
      <c r="BE54" s="48">
        <f>SUMPRODUCT(--(BE31:BE45=0),--(BE31:BE45&lt;&gt;""),--(BF31:BF45="M"))+SUMPRODUCT(--(BE31:BE45=0),--(BE31:BE45&lt;&gt;""),--(BF31:BF45=""))+SUMPRODUCT(--(BE31:BE45&gt;0),--(BF31:BF45="W"))+SUMPRODUCT(--(BE31:BE45&gt;0), --(BE31:BE45&lt;&gt;""),--(BF31:BF45=""))+SUMPRODUCT(--(BE31:BE45=""),--(BF31:BF45="M"))</f>
        <v>0</v>
      </c>
      <c r="BF54" s="49"/>
      <c r="BG54" s="49"/>
      <c r="BH54" s="48">
        <f>SUMPRODUCT(--(BH31:BH45=0),--(BH31:BH45&lt;&gt;""),--(BI31:BI45="M"))+SUMPRODUCT(--(BH31:BH45=0),--(BH31:BH45&lt;&gt;""),--(BI31:BI45=""))+SUMPRODUCT(--(BH31:BH45&gt;0),--(BI31:BI45="W"))+SUMPRODUCT(--(BH31:BH45&gt;0), --(BH31:BH45&lt;&gt;""),--(BI31:BI45=""))+SUMPRODUCT(--(BH31:BH45=""),--(BI31:BI45="M"))</f>
        <v>0</v>
      </c>
      <c r="BI54" s="49"/>
      <c r="BJ54" s="49"/>
      <c r="BK54" s="48">
        <f>SUMPRODUCT(--(BK31:BK45=0),--(BK31:BK45&lt;&gt;""),--(BL31:BL45="M"))+SUMPRODUCT(--(BK31:BK45=0),--(BK31:BK45&lt;&gt;""),--(BL31:BL45=""))+SUMPRODUCT(--(BK31:BK45&gt;0),--(BL31:BL45="W"))+SUMPRODUCT(--(BK31:BK45&gt;0), --(BK31:BK45&lt;&gt;""),--(BL31:BL45=""))+SUMPRODUCT(--(BK31:BK45=""),--(BL31:BL45="M"))</f>
        <v>0</v>
      </c>
      <c r="BL54" s="49"/>
      <c r="BM54" s="49"/>
      <c r="BN54" s="48">
        <f>SUMPRODUCT(--(BN31:BN45=0),--(BN31:BN45&lt;&gt;""),--(BO31:BO45="M"))+SUMPRODUCT(--(BN31:BN45=0),--(BN31:BN45&lt;&gt;""),--(BO31:BO45=""))+SUMPRODUCT(--(BN31:BN45&gt;0),--(BO31:BO45="W"))+SUMPRODUCT(--(BN31:BN45&gt;0), --(BN31:BN45&lt;&gt;""),--(BO31:BO45=""))+SUMPRODUCT(--(BN31:BN45=""),--(BO31:BO45="M"))</f>
        <v>0</v>
      </c>
      <c r="BO54" s="49"/>
      <c r="BP54" s="49"/>
      <c r="BQ54" s="48">
        <f>SUMPRODUCT(--(BQ31:BQ45=0),--(BQ31:BQ45&lt;&gt;""),--(BR31:BR45="M"))+SUMPRODUCT(--(BQ31:BQ45=0),--(BQ31:BQ45&lt;&gt;""),--(BR31:BR45=""))+SUMPRODUCT(--(BQ31:BQ45&gt;0),--(BR31:BR45="W"))+SUMPRODUCT(--(BQ31:BQ45&gt;0), --(BQ31:BQ45&lt;&gt;""),--(BR31:BR45=""))+SUMPRODUCT(--(BQ31:BQ45=""),--(BR31:BR45="M"))</f>
        <v>0</v>
      </c>
      <c r="BR54" s="49"/>
      <c r="BS54" s="49"/>
      <c r="BT54" s="48">
        <f>SUMPRODUCT(--(BT31:BT45=0),--(BT31:BT45&lt;&gt;""),--(BU31:BU45="M"))+SUMPRODUCT(--(BT31:BT45=0),--(BT31:BT45&lt;&gt;""),--(BU31:BU45=""))+SUMPRODUCT(--(BT31:BT45&gt;0),--(BU31:BU45="W"))+SUMPRODUCT(--(BT31:BT45&gt;0), --(BT31:BT45&lt;&gt;""),--(BU31:BU45=""))+SUMPRODUCT(--(BT31:BT45=""),--(BU31:BU45="M"))</f>
        <v>0</v>
      </c>
      <c r="BU54" s="49"/>
      <c r="BV54" s="49"/>
      <c r="BW54" s="48">
        <f>SUMPRODUCT(--(BW31:BW45=0),--(BW31:BW45&lt;&gt;""),--(BX31:BX45="M"))+SUMPRODUCT(--(BW31:BW45=0),--(BW31:BW45&lt;&gt;""),--(BX31:BX45=""))+SUMPRODUCT(--(BW31:BW45&gt;0),--(BX31:BX45="W"))+SUMPRODUCT(--(BW31:BW45&gt;0), --(BW31:BW45&lt;&gt;""),--(BX31:BX45=""))+SUMPRODUCT(--(BW31:BW45=""),--(BX31:BX45="M"))</f>
        <v>0</v>
      </c>
      <c r="BX54" s="49"/>
      <c r="BY54" s="49"/>
      <c r="BZ54" s="48">
        <f>SUMPRODUCT(--(BZ31:BZ45=0),--(BZ31:BZ45&lt;&gt;""),--(CA31:CA45="M"))+SUMPRODUCT(--(BZ31:BZ45=0),--(BZ31:BZ45&lt;&gt;""),--(CA31:CA45=""))+SUMPRODUCT(--(BZ31:BZ45&gt;0),--(CA31:CA45="W"))+SUMPRODUCT(--(BZ31:BZ45&gt;0), --(BZ31:BZ45&lt;&gt;""),--(CA31:CA45=""))+SUMPRODUCT(--(BZ31:BZ45=""),--(CA31:CA45="M"))</f>
        <v>0</v>
      </c>
      <c r="CA54" s="49"/>
      <c r="CB54" s="49"/>
      <c r="CC54" s="48">
        <f>SUMPRODUCT(--(CC31:CC45=0),--(CC31:CC45&lt;&gt;""),--(CD31:CD45="M"))+SUMPRODUCT(--(CC31:CC45=0),--(CC31:CC45&lt;&gt;""),--(CD31:CD45=""))+SUMPRODUCT(--(CC31:CC45&gt;0),--(CD31:CD45="W"))+SUMPRODUCT(--(CC31:CC45&gt;0), --(CC31:CC45&lt;&gt;""),--(CD31:CD45=""))+SUMPRODUCT(--(CC31:CC45=""),--(CD31:CD45="M"))</f>
        <v>0</v>
      </c>
      <c r="CD54" s="49"/>
      <c r="CE54" s="49"/>
      <c r="CF54" s="48">
        <f>SUMPRODUCT(--(CF31:CF45=0),--(CF31:CF45&lt;&gt;""),--(CG31:CG45="M"))+SUMPRODUCT(--(CF31:CF45=0),--(CF31:CF45&lt;&gt;""),--(CG31:CG45=""))+SUMPRODUCT(--(CF31:CF45&gt;0),--(CG31:CG45="W"))+SUMPRODUCT(--(CF31:CF45&gt;0), --(CF31:CF45&lt;&gt;""),--(CG31:CG45=""))+SUMPRODUCT(--(CF31:CF45=""),--(CG31:CG45="M"))</f>
        <v>0</v>
      </c>
      <c r="CG54" s="49"/>
      <c r="CH54" s="49"/>
      <c r="CI54" s="48">
        <f>SUMPRODUCT(--(CI31:CI45=0),--(CI31:CI45&lt;&gt;""),--(CJ31:CJ45="M"))+SUMPRODUCT(--(CI31:CI45=0),--(CI31:CI45&lt;&gt;""),--(CJ31:CJ45=""))+SUMPRODUCT(--(CI31:CI45&gt;0),--(CJ31:CJ45="W"))+SUMPRODUCT(--(CI31:CI45&gt;0), --(CI31:CI45&lt;&gt;""),--(CJ31:CJ45=""))+SUMPRODUCT(--(CI31:CI45=""),--(CJ31:CJ45="M"))</f>
        <v>0</v>
      </c>
      <c r="CJ54" s="49"/>
      <c r="CK54" s="49"/>
      <c r="CL54" s="48">
        <f>SUMPRODUCT(--(CL31:CL45=0),--(CL31:CL45&lt;&gt;""),--(CM31:CM45="M"))+SUMPRODUCT(--(CL31:CL45=0),--(CL31:CL45&lt;&gt;""),--(CM31:CM45=""))+SUMPRODUCT(--(CL31:CL45&gt;0),--(CM31:CM45="W"))+SUMPRODUCT(--(CL31:CL45&gt;0), --(CL31:CL45&lt;&gt;""),--(CM31:CM45=""))+SUMPRODUCT(--(CL31:CL45=""),--(CM31:CM45="M"))</f>
        <v>0</v>
      </c>
      <c r="CM54" s="49"/>
      <c r="CN54" s="49"/>
      <c r="CO54" s="48">
        <f>SUMPRODUCT(--(CO31:CO45=0),--(CO31:CO45&lt;&gt;""),--(CP31:CP45="M"))+SUMPRODUCT(--(CO31:CO45=0),--(CO31:CO45&lt;&gt;""),--(CP31:CP45=""))+SUMPRODUCT(--(CO31:CO45&gt;0),--(CP31:CP45="W"))+SUMPRODUCT(--(CO31:CO45&gt;0), --(CO31:CO45&lt;&gt;""),--(CP31:CP45=""))+SUMPRODUCT(--(CO31:CO45=""),--(CP31:CP45="M"))</f>
        <v>0</v>
      </c>
      <c r="CP54" s="49"/>
      <c r="CQ54" s="49"/>
    </row>
    <row r="55" spans="3:95" ht="11.25" hidden="1" customHeight="1" x14ac:dyDescent="0.2"/>
    <row r="56" spans="3:95" ht="11.25" hidden="1" customHeight="1" x14ac:dyDescent="0.2"/>
    <row r="57" spans="3:95" ht="11.25" hidden="1" customHeight="1" x14ac:dyDescent="0.2"/>
    <row r="58" spans="3:95" ht="11.25" hidden="1" customHeight="1" x14ac:dyDescent="0.2"/>
    <row r="59" spans="3:95" s="414" customFormat="1" hidden="1" x14ac:dyDescent="0.2">
      <c r="C59" s="856" t="s">
        <v>8775</v>
      </c>
      <c r="D59" s="454" t="s">
        <v>8776</v>
      </c>
      <c r="E59" s="455"/>
      <c r="F59" s="455"/>
      <c r="G59" s="455"/>
      <c r="H59" s="455"/>
      <c r="I59" s="455"/>
      <c r="J59" s="455"/>
      <c r="K59" s="455"/>
      <c r="L59" s="455"/>
      <c r="M59" s="455"/>
      <c r="N59" s="455"/>
      <c r="O59" s="455"/>
      <c r="P59" s="455"/>
      <c r="Q59" s="455"/>
      <c r="R59" s="455"/>
      <c r="S59" s="455"/>
      <c r="T59" s="455"/>
      <c r="U59" s="455"/>
      <c r="V59" s="455"/>
      <c r="W59" s="455"/>
      <c r="X59" s="455"/>
      <c r="Y59" s="455"/>
      <c r="Z59" s="455"/>
      <c r="AA59" s="456"/>
      <c r="AB59" s="456"/>
      <c r="AC59" s="456"/>
      <c r="AD59" s="457" t="str">
        <f>AD31</f>
        <v/>
      </c>
      <c r="AE59" s="457" t="str">
        <f t="shared" ref="AE59:AL59" si="18">AE31</f>
        <v/>
      </c>
      <c r="AF59" s="457" t="str">
        <f t="shared" si="18"/>
        <v/>
      </c>
      <c r="AG59" s="457" t="str">
        <f t="shared" si="18"/>
        <v/>
      </c>
      <c r="AH59" s="457" t="str">
        <f t="shared" si="18"/>
        <v/>
      </c>
      <c r="AI59" s="457" t="str">
        <f t="shared" si="18"/>
        <v/>
      </c>
      <c r="AJ59" s="457" t="str">
        <f t="shared" si="18"/>
        <v/>
      </c>
      <c r="AK59" s="457" t="str">
        <f t="shared" si="18"/>
        <v/>
      </c>
      <c r="AL59" s="457" t="str">
        <f t="shared" si="18"/>
        <v/>
      </c>
      <c r="AM59" s="456"/>
      <c r="AN59" s="456"/>
      <c r="AO59" s="456"/>
      <c r="AP59" s="456"/>
      <c r="AQ59" s="456"/>
      <c r="AR59" s="456"/>
      <c r="AS59" s="457" t="str">
        <f>AS31</f>
        <v/>
      </c>
      <c r="AT59" s="457" t="str">
        <f t="shared" ref="AT59:AU59" si="19">AT31</f>
        <v/>
      </c>
      <c r="AU59" s="457" t="str">
        <f t="shared" si="19"/>
        <v/>
      </c>
      <c r="AV59" s="456"/>
      <c r="AW59" s="456"/>
      <c r="AX59" s="456"/>
      <c r="AY59" s="456"/>
      <c r="AZ59" s="456"/>
      <c r="BA59" s="456"/>
      <c r="BB59" s="456"/>
      <c r="BC59" s="456"/>
      <c r="BD59" s="456"/>
      <c r="BE59" s="456"/>
      <c r="BF59" s="456"/>
      <c r="BG59" s="456"/>
      <c r="BH59" s="456"/>
      <c r="BI59" s="456"/>
      <c r="BJ59" s="456"/>
      <c r="BK59" s="456"/>
      <c r="BL59" s="456"/>
      <c r="BM59" s="456"/>
      <c r="BN59" s="457" t="str">
        <f>BN31</f>
        <v/>
      </c>
      <c r="BO59" s="457" t="str">
        <f t="shared" ref="BO59:BP59" si="20">BO31</f>
        <v/>
      </c>
      <c r="BP59" s="457" t="str">
        <f t="shared" si="20"/>
        <v/>
      </c>
      <c r="BQ59" s="457" t="str">
        <f>BQ31</f>
        <v/>
      </c>
      <c r="BR59" s="457" t="str">
        <f t="shared" ref="BR59:BS59" si="21">BR31</f>
        <v/>
      </c>
      <c r="BS59" s="457" t="str">
        <f t="shared" si="21"/>
        <v/>
      </c>
      <c r="BT59" s="457" t="str">
        <f>BT31</f>
        <v/>
      </c>
      <c r="BU59" s="457" t="str">
        <f t="shared" ref="BU59:BV59" si="22">BU31</f>
        <v/>
      </c>
      <c r="BV59" s="457" t="str">
        <f t="shared" si="22"/>
        <v/>
      </c>
      <c r="BW59" s="457" t="str">
        <f>BW31</f>
        <v/>
      </c>
      <c r="BX59" s="457" t="str">
        <f t="shared" ref="BX59:BY59" si="23">BX31</f>
        <v/>
      </c>
      <c r="BY59" s="457" t="str">
        <f t="shared" si="23"/>
        <v/>
      </c>
      <c r="BZ59" s="457" t="str">
        <f>BZ31</f>
        <v/>
      </c>
      <c r="CA59" s="457" t="str">
        <f t="shared" ref="CA59:CB59" si="24">CA31</f>
        <v/>
      </c>
      <c r="CB59" s="457" t="str">
        <f t="shared" si="24"/>
        <v/>
      </c>
      <c r="CC59" s="456"/>
      <c r="CD59" s="456"/>
      <c r="CE59" s="456"/>
      <c r="CF59" s="456"/>
      <c r="CG59" s="456"/>
      <c r="CH59" s="456"/>
      <c r="CI59" s="456"/>
      <c r="CJ59" s="456"/>
      <c r="CK59" s="456"/>
      <c r="CL59" s="456"/>
      <c r="CM59" s="456"/>
      <c r="CN59" s="456"/>
      <c r="CO59" s="456"/>
      <c r="CP59" s="456"/>
      <c r="CQ59" s="458"/>
    </row>
    <row r="60" spans="3:95" s="414" customFormat="1" hidden="1" x14ac:dyDescent="0.2">
      <c r="C60" s="857"/>
      <c r="D60" s="459" t="s">
        <v>8777</v>
      </c>
      <c r="E60" s="460"/>
      <c r="F60" s="460"/>
      <c r="G60" s="460"/>
      <c r="H60" s="460"/>
      <c r="I60" s="460"/>
      <c r="J60" s="460"/>
      <c r="K60" s="460"/>
      <c r="L60" s="460"/>
      <c r="M60" s="460"/>
      <c r="N60" s="460"/>
      <c r="O60" s="460"/>
      <c r="P60" s="460"/>
      <c r="Q60" s="460"/>
      <c r="R60" s="460"/>
      <c r="S60" s="460"/>
      <c r="T60" s="460"/>
      <c r="U60" s="460"/>
      <c r="V60" s="460"/>
      <c r="W60" s="460"/>
      <c r="X60" s="460"/>
      <c r="Y60" s="460"/>
      <c r="Z60" s="460"/>
      <c r="AA60" s="461"/>
      <c r="AB60" s="461"/>
      <c r="AC60" s="461"/>
      <c r="AD60" s="462" t="str">
        <f t="shared" ref="AD60:AL61" si="25">AD32</f>
        <v/>
      </c>
      <c r="AE60" s="462" t="str">
        <f t="shared" si="25"/>
        <v/>
      </c>
      <c r="AF60" s="462" t="str">
        <f t="shared" si="25"/>
        <v/>
      </c>
      <c r="AG60" s="462" t="str">
        <f t="shared" si="25"/>
        <v/>
      </c>
      <c r="AH60" s="462" t="str">
        <f t="shared" si="25"/>
        <v/>
      </c>
      <c r="AI60" s="462" t="str">
        <f t="shared" si="25"/>
        <v/>
      </c>
      <c r="AJ60" s="462" t="str">
        <f t="shared" si="25"/>
        <v/>
      </c>
      <c r="AK60" s="462" t="str">
        <f t="shared" si="25"/>
        <v/>
      </c>
      <c r="AL60" s="462" t="str">
        <f t="shared" si="25"/>
        <v/>
      </c>
      <c r="AM60" s="461"/>
      <c r="AN60" s="461"/>
      <c r="AO60" s="461"/>
      <c r="AP60" s="461"/>
      <c r="AQ60" s="461"/>
      <c r="AR60" s="461"/>
      <c r="AS60" s="462" t="str">
        <f t="shared" ref="AS60:AU61" si="26">AS32</f>
        <v/>
      </c>
      <c r="AT60" s="462" t="str">
        <f t="shared" si="26"/>
        <v/>
      </c>
      <c r="AU60" s="462" t="str">
        <f t="shared" si="26"/>
        <v/>
      </c>
      <c r="AV60" s="461"/>
      <c r="AW60" s="461"/>
      <c r="AX60" s="461"/>
      <c r="AY60" s="461"/>
      <c r="AZ60" s="461"/>
      <c r="BA60" s="461"/>
      <c r="BB60" s="461"/>
      <c r="BC60" s="461"/>
      <c r="BD60" s="461"/>
      <c r="BE60" s="461"/>
      <c r="BF60" s="461"/>
      <c r="BG60" s="461"/>
      <c r="BH60" s="461"/>
      <c r="BI60" s="461"/>
      <c r="BJ60" s="461"/>
      <c r="BK60" s="461"/>
      <c r="BL60" s="461"/>
      <c r="BM60" s="461"/>
      <c r="BN60" s="462" t="str">
        <f t="shared" ref="BN60:CB61" si="27">BN32</f>
        <v/>
      </c>
      <c r="BO60" s="462" t="str">
        <f t="shared" si="27"/>
        <v/>
      </c>
      <c r="BP60" s="462" t="str">
        <f t="shared" si="27"/>
        <v/>
      </c>
      <c r="BQ60" s="462" t="str">
        <f t="shared" si="27"/>
        <v/>
      </c>
      <c r="BR60" s="462" t="str">
        <f t="shared" si="27"/>
        <v/>
      </c>
      <c r="BS60" s="462" t="str">
        <f t="shared" si="27"/>
        <v/>
      </c>
      <c r="BT60" s="462" t="str">
        <f t="shared" si="27"/>
        <v/>
      </c>
      <c r="BU60" s="462" t="str">
        <f t="shared" si="27"/>
        <v/>
      </c>
      <c r="BV60" s="462" t="str">
        <f t="shared" si="27"/>
        <v/>
      </c>
      <c r="BW60" s="462" t="str">
        <f t="shared" si="27"/>
        <v/>
      </c>
      <c r="BX60" s="462" t="str">
        <f t="shared" si="27"/>
        <v/>
      </c>
      <c r="BY60" s="462" t="str">
        <f t="shared" si="27"/>
        <v/>
      </c>
      <c r="BZ60" s="462" t="str">
        <f t="shared" si="27"/>
        <v/>
      </c>
      <c r="CA60" s="462" t="str">
        <f t="shared" si="27"/>
        <v/>
      </c>
      <c r="CB60" s="462" t="str">
        <f t="shared" si="27"/>
        <v/>
      </c>
      <c r="CC60" s="461"/>
      <c r="CD60" s="461"/>
      <c r="CE60" s="461"/>
      <c r="CF60" s="461"/>
      <c r="CG60" s="461"/>
      <c r="CH60" s="461"/>
      <c r="CI60" s="461"/>
      <c r="CJ60" s="461"/>
      <c r="CK60" s="461"/>
      <c r="CL60" s="461"/>
      <c r="CM60" s="461"/>
      <c r="CN60" s="461"/>
      <c r="CO60" s="461"/>
      <c r="CP60" s="461"/>
      <c r="CQ60" s="463"/>
    </row>
    <row r="61" spans="3:95" s="414" customFormat="1" hidden="1" x14ac:dyDescent="0.2">
      <c r="C61" s="857"/>
      <c r="D61" s="459" t="s">
        <v>8778</v>
      </c>
      <c r="E61" s="460"/>
      <c r="F61" s="460"/>
      <c r="G61" s="460"/>
      <c r="H61" s="460"/>
      <c r="I61" s="460"/>
      <c r="J61" s="460"/>
      <c r="K61" s="460"/>
      <c r="L61" s="460"/>
      <c r="M61" s="460"/>
      <c r="N61" s="460"/>
      <c r="O61" s="460"/>
      <c r="P61" s="460"/>
      <c r="Q61" s="460"/>
      <c r="R61" s="460"/>
      <c r="S61" s="460"/>
      <c r="T61" s="460"/>
      <c r="U61" s="460"/>
      <c r="V61" s="460"/>
      <c r="W61" s="460"/>
      <c r="X61" s="460"/>
      <c r="Y61" s="460"/>
      <c r="Z61" s="460"/>
      <c r="AA61" s="461"/>
      <c r="AB61" s="461"/>
      <c r="AC61" s="461"/>
      <c r="AD61" s="462" t="str">
        <f t="shared" si="25"/>
        <v/>
      </c>
      <c r="AE61" s="462" t="str">
        <f t="shared" si="25"/>
        <v/>
      </c>
      <c r="AF61" s="462" t="str">
        <f t="shared" si="25"/>
        <v/>
      </c>
      <c r="AG61" s="462" t="str">
        <f t="shared" si="25"/>
        <v/>
      </c>
      <c r="AH61" s="462" t="str">
        <f t="shared" si="25"/>
        <v/>
      </c>
      <c r="AI61" s="462" t="str">
        <f t="shared" si="25"/>
        <v/>
      </c>
      <c r="AJ61" s="462" t="str">
        <f t="shared" si="25"/>
        <v/>
      </c>
      <c r="AK61" s="462" t="str">
        <f t="shared" si="25"/>
        <v/>
      </c>
      <c r="AL61" s="462" t="str">
        <f t="shared" si="25"/>
        <v/>
      </c>
      <c r="AM61" s="461"/>
      <c r="AN61" s="461"/>
      <c r="AO61" s="461"/>
      <c r="AP61" s="461"/>
      <c r="AQ61" s="461"/>
      <c r="AR61" s="461"/>
      <c r="AS61" s="462" t="str">
        <f t="shared" si="26"/>
        <v/>
      </c>
      <c r="AT61" s="462" t="str">
        <f t="shared" si="26"/>
        <v/>
      </c>
      <c r="AU61" s="462" t="str">
        <f t="shared" si="26"/>
        <v/>
      </c>
      <c r="AV61" s="461"/>
      <c r="AW61" s="461"/>
      <c r="AX61" s="461"/>
      <c r="AY61" s="461"/>
      <c r="AZ61" s="461"/>
      <c r="BA61" s="461"/>
      <c r="BB61" s="461"/>
      <c r="BC61" s="461"/>
      <c r="BD61" s="461"/>
      <c r="BE61" s="461"/>
      <c r="BF61" s="461"/>
      <c r="BG61" s="461"/>
      <c r="BH61" s="461"/>
      <c r="BI61" s="461"/>
      <c r="BJ61" s="461"/>
      <c r="BK61" s="461"/>
      <c r="BL61" s="461"/>
      <c r="BM61" s="461"/>
      <c r="BN61" s="462" t="str">
        <f t="shared" si="27"/>
        <v/>
      </c>
      <c r="BO61" s="462" t="str">
        <f t="shared" si="27"/>
        <v/>
      </c>
      <c r="BP61" s="462" t="str">
        <f t="shared" si="27"/>
        <v/>
      </c>
      <c r="BQ61" s="462" t="str">
        <f t="shared" si="27"/>
        <v/>
      </c>
      <c r="BR61" s="462" t="str">
        <f t="shared" si="27"/>
        <v/>
      </c>
      <c r="BS61" s="462" t="str">
        <f t="shared" si="27"/>
        <v/>
      </c>
      <c r="BT61" s="462" t="str">
        <f t="shared" si="27"/>
        <v/>
      </c>
      <c r="BU61" s="462" t="str">
        <f t="shared" si="27"/>
        <v/>
      </c>
      <c r="BV61" s="462" t="str">
        <f t="shared" si="27"/>
        <v/>
      </c>
      <c r="BW61" s="462" t="str">
        <f t="shared" si="27"/>
        <v/>
      </c>
      <c r="BX61" s="462" t="str">
        <f t="shared" si="27"/>
        <v/>
      </c>
      <c r="BY61" s="462" t="str">
        <f t="shared" si="27"/>
        <v/>
      </c>
      <c r="BZ61" s="462" t="str">
        <f t="shared" si="27"/>
        <v/>
      </c>
      <c r="CA61" s="462" t="str">
        <f t="shared" si="27"/>
        <v/>
      </c>
      <c r="CB61" s="462" t="str">
        <f t="shared" si="27"/>
        <v/>
      </c>
      <c r="CC61" s="461"/>
      <c r="CD61" s="461"/>
      <c r="CE61" s="461"/>
      <c r="CF61" s="461"/>
      <c r="CG61" s="461"/>
      <c r="CH61" s="461"/>
      <c r="CI61" s="461"/>
      <c r="CJ61" s="461"/>
      <c r="CK61" s="461"/>
      <c r="CL61" s="461"/>
      <c r="CM61" s="461"/>
      <c r="CN61" s="461"/>
      <c r="CO61" s="461"/>
      <c r="CP61" s="461"/>
      <c r="CQ61" s="463"/>
    </row>
    <row r="62" spans="3:95" s="414" customFormat="1" hidden="1" x14ac:dyDescent="0.2">
      <c r="C62" s="857"/>
      <c r="D62" s="459" t="s">
        <v>8779</v>
      </c>
      <c r="E62" s="460"/>
      <c r="F62" s="460"/>
      <c r="G62" s="460"/>
      <c r="H62" s="460"/>
      <c r="I62" s="460"/>
      <c r="J62" s="460"/>
      <c r="K62" s="460"/>
      <c r="L62" s="460"/>
      <c r="M62" s="460"/>
      <c r="N62" s="460"/>
      <c r="O62" s="460"/>
      <c r="P62" s="460"/>
      <c r="Q62" s="460"/>
      <c r="R62" s="460"/>
      <c r="S62" s="460"/>
      <c r="T62" s="460"/>
      <c r="U62" s="460"/>
      <c r="V62" s="460"/>
      <c r="W62" s="460"/>
      <c r="X62" s="460"/>
      <c r="Y62" s="460"/>
      <c r="Z62" s="460"/>
      <c r="AA62" s="461"/>
      <c r="AB62" s="461"/>
      <c r="AC62" s="461"/>
      <c r="AD62" s="462" t="str">
        <f>AD40</f>
        <v/>
      </c>
      <c r="AE62" s="462" t="str">
        <f t="shared" ref="AE62:AL62" si="28">AE40</f>
        <v/>
      </c>
      <c r="AF62" s="462" t="str">
        <f t="shared" si="28"/>
        <v/>
      </c>
      <c r="AG62" s="462" t="str">
        <f t="shared" si="28"/>
        <v/>
      </c>
      <c r="AH62" s="462" t="str">
        <f t="shared" si="28"/>
        <v/>
      </c>
      <c r="AI62" s="462" t="str">
        <f t="shared" si="28"/>
        <v/>
      </c>
      <c r="AJ62" s="462" t="str">
        <f t="shared" si="28"/>
        <v/>
      </c>
      <c r="AK62" s="462" t="str">
        <f t="shared" si="28"/>
        <v/>
      </c>
      <c r="AL62" s="462" t="str">
        <f t="shared" si="28"/>
        <v/>
      </c>
      <c r="AM62" s="461"/>
      <c r="AN62" s="461"/>
      <c r="AO62" s="461"/>
      <c r="AP62" s="461"/>
      <c r="AQ62" s="461"/>
      <c r="AR62" s="461"/>
      <c r="AS62" s="462" t="str">
        <f>AS40</f>
        <v/>
      </c>
      <c r="AT62" s="462" t="str">
        <f t="shared" ref="AT62:AU62" si="29">AT40</f>
        <v/>
      </c>
      <c r="AU62" s="462" t="str">
        <f t="shared" si="29"/>
        <v/>
      </c>
      <c r="AV62" s="461"/>
      <c r="AW62" s="461"/>
      <c r="AX62" s="461"/>
      <c r="AY62" s="461"/>
      <c r="AZ62" s="461"/>
      <c r="BA62" s="461"/>
      <c r="BB62" s="461"/>
      <c r="BC62" s="461"/>
      <c r="BD62" s="461"/>
      <c r="BE62" s="461"/>
      <c r="BF62" s="461"/>
      <c r="BG62" s="461"/>
      <c r="BH62" s="461"/>
      <c r="BI62" s="461"/>
      <c r="BJ62" s="461"/>
      <c r="BK62" s="461"/>
      <c r="BL62" s="461"/>
      <c r="BM62" s="461"/>
      <c r="BN62" s="462" t="str">
        <f>BN40</f>
        <v/>
      </c>
      <c r="BO62" s="462" t="str">
        <f t="shared" ref="BO62:BP62" si="30">BO40</f>
        <v/>
      </c>
      <c r="BP62" s="462" t="str">
        <f t="shared" si="30"/>
        <v/>
      </c>
      <c r="BQ62" s="462" t="str">
        <f>BQ40</f>
        <v/>
      </c>
      <c r="BR62" s="462" t="str">
        <f t="shared" ref="BR62:BS62" si="31">BR40</f>
        <v/>
      </c>
      <c r="BS62" s="462" t="str">
        <f t="shared" si="31"/>
        <v/>
      </c>
      <c r="BT62" s="462" t="str">
        <f>BT40</f>
        <v/>
      </c>
      <c r="BU62" s="462" t="str">
        <f t="shared" ref="BU62:BV62" si="32">BU40</f>
        <v/>
      </c>
      <c r="BV62" s="462" t="str">
        <f t="shared" si="32"/>
        <v/>
      </c>
      <c r="BW62" s="462" t="str">
        <f>BW40</f>
        <v/>
      </c>
      <c r="BX62" s="462" t="str">
        <f t="shared" ref="BX62:BY62" si="33">BX40</f>
        <v/>
      </c>
      <c r="BY62" s="462" t="str">
        <f t="shared" si="33"/>
        <v/>
      </c>
      <c r="BZ62" s="462" t="str">
        <f>BZ40</f>
        <v/>
      </c>
      <c r="CA62" s="462" t="str">
        <f t="shared" ref="CA62:CB62" si="34">CA40</f>
        <v/>
      </c>
      <c r="CB62" s="462" t="str">
        <f t="shared" si="34"/>
        <v/>
      </c>
      <c r="CC62" s="461"/>
      <c r="CD62" s="461"/>
      <c r="CE62" s="461"/>
      <c r="CF62" s="461"/>
      <c r="CG62" s="461"/>
      <c r="CH62" s="461"/>
      <c r="CI62" s="461"/>
      <c r="CJ62" s="461"/>
      <c r="CK62" s="461"/>
      <c r="CL62" s="461"/>
      <c r="CM62" s="461"/>
      <c r="CN62" s="461"/>
      <c r="CO62" s="461"/>
      <c r="CP62" s="461"/>
      <c r="CQ62" s="463"/>
    </row>
    <row r="63" spans="3:95" s="414" customFormat="1" hidden="1" x14ac:dyDescent="0.2">
      <c r="C63" s="857"/>
      <c r="D63" s="459" t="s">
        <v>8780</v>
      </c>
      <c r="E63" s="460"/>
      <c r="F63" s="460"/>
      <c r="G63" s="460"/>
      <c r="H63" s="460"/>
      <c r="I63" s="460"/>
      <c r="J63" s="460"/>
      <c r="K63" s="460"/>
      <c r="L63" s="460"/>
      <c r="M63" s="460"/>
      <c r="N63" s="460"/>
      <c r="O63" s="460"/>
      <c r="P63" s="460"/>
      <c r="Q63" s="460"/>
      <c r="R63" s="460"/>
      <c r="S63" s="460"/>
      <c r="T63" s="460"/>
      <c r="U63" s="460"/>
      <c r="V63" s="460"/>
      <c r="W63" s="460"/>
      <c r="X63" s="460"/>
      <c r="Y63" s="460"/>
      <c r="Z63" s="460"/>
      <c r="AA63" s="461"/>
      <c r="AB63" s="461"/>
      <c r="AC63" s="461"/>
      <c r="AD63" s="462" t="str">
        <f t="shared" ref="AD63:AL67" si="35">AD41</f>
        <v/>
      </c>
      <c r="AE63" s="462" t="str">
        <f t="shared" si="35"/>
        <v/>
      </c>
      <c r="AF63" s="462" t="str">
        <f t="shared" si="35"/>
        <v/>
      </c>
      <c r="AG63" s="462" t="str">
        <f t="shared" si="35"/>
        <v/>
      </c>
      <c r="AH63" s="462" t="str">
        <f t="shared" si="35"/>
        <v/>
      </c>
      <c r="AI63" s="462" t="str">
        <f t="shared" si="35"/>
        <v/>
      </c>
      <c r="AJ63" s="462" t="str">
        <f t="shared" si="35"/>
        <v/>
      </c>
      <c r="AK63" s="462" t="str">
        <f t="shared" si="35"/>
        <v/>
      </c>
      <c r="AL63" s="462" t="str">
        <f t="shared" si="35"/>
        <v/>
      </c>
      <c r="AM63" s="461"/>
      <c r="AN63" s="461"/>
      <c r="AO63" s="461"/>
      <c r="AP63" s="461"/>
      <c r="AQ63" s="461"/>
      <c r="AR63" s="461"/>
      <c r="AS63" s="462" t="str">
        <f t="shared" ref="AS63:AU67" si="36">AS41</f>
        <v/>
      </c>
      <c r="AT63" s="462" t="str">
        <f t="shared" si="36"/>
        <v/>
      </c>
      <c r="AU63" s="462" t="str">
        <f t="shared" si="36"/>
        <v/>
      </c>
      <c r="AV63" s="461"/>
      <c r="AW63" s="461"/>
      <c r="AX63" s="461"/>
      <c r="AY63" s="461"/>
      <c r="AZ63" s="461"/>
      <c r="BA63" s="461"/>
      <c r="BB63" s="461"/>
      <c r="BC63" s="461"/>
      <c r="BD63" s="461"/>
      <c r="BE63" s="461"/>
      <c r="BF63" s="461"/>
      <c r="BG63" s="461"/>
      <c r="BH63" s="461"/>
      <c r="BI63" s="461"/>
      <c r="BJ63" s="461"/>
      <c r="BK63" s="461"/>
      <c r="BL63" s="461"/>
      <c r="BM63" s="461"/>
      <c r="BN63" s="462" t="str">
        <f t="shared" ref="BN63:CB67" si="37">BN41</f>
        <v/>
      </c>
      <c r="BO63" s="462" t="str">
        <f t="shared" si="37"/>
        <v/>
      </c>
      <c r="BP63" s="462" t="str">
        <f t="shared" si="37"/>
        <v/>
      </c>
      <c r="BQ63" s="462" t="str">
        <f t="shared" si="37"/>
        <v/>
      </c>
      <c r="BR63" s="462" t="str">
        <f t="shared" si="37"/>
        <v/>
      </c>
      <c r="BS63" s="462" t="str">
        <f t="shared" si="37"/>
        <v/>
      </c>
      <c r="BT63" s="462" t="str">
        <f t="shared" si="37"/>
        <v/>
      </c>
      <c r="BU63" s="462" t="str">
        <f t="shared" si="37"/>
        <v/>
      </c>
      <c r="BV63" s="462" t="str">
        <f t="shared" si="37"/>
        <v/>
      </c>
      <c r="BW63" s="462" t="str">
        <f t="shared" si="37"/>
        <v/>
      </c>
      <c r="BX63" s="462" t="str">
        <f t="shared" si="37"/>
        <v/>
      </c>
      <c r="BY63" s="462" t="str">
        <f t="shared" si="37"/>
        <v/>
      </c>
      <c r="BZ63" s="462" t="str">
        <f t="shared" si="37"/>
        <v/>
      </c>
      <c r="CA63" s="462" t="str">
        <f t="shared" si="37"/>
        <v/>
      </c>
      <c r="CB63" s="462" t="str">
        <f t="shared" si="37"/>
        <v/>
      </c>
      <c r="CC63" s="461"/>
      <c r="CD63" s="461"/>
      <c r="CE63" s="461"/>
      <c r="CF63" s="461"/>
      <c r="CG63" s="461"/>
      <c r="CH63" s="461"/>
      <c r="CI63" s="461"/>
      <c r="CJ63" s="461"/>
      <c r="CK63" s="461"/>
      <c r="CL63" s="461"/>
      <c r="CM63" s="461"/>
      <c r="CN63" s="461"/>
      <c r="CO63" s="461"/>
      <c r="CP63" s="461"/>
      <c r="CQ63" s="463"/>
    </row>
    <row r="64" spans="3:95" s="414" customFormat="1" hidden="1" x14ac:dyDescent="0.2">
      <c r="C64" s="857"/>
      <c r="D64" s="459" t="s">
        <v>8781</v>
      </c>
      <c r="E64" s="460"/>
      <c r="F64" s="460"/>
      <c r="G64" s="460"/>
      <c r="H64" s="460"/>
      <c r="I64" s="460"/>
      <c r="J64" s="460"/>
      <c r="K64" s="460"/>
      <c r="L64" s="460"/>
      <c r="M64" s="460"/>
      <c r="N64" s="460"/>
      <c r="O64" s="460"/>
      <c r="P64" s="460"/>
      <c r="Q64" s="460"/>
      <c r="R64" s="460"/>
      <c r="S64" s="460"/>
      <c r="T64" s="460"/>
      <c r="U64" s="460"/>
      <c r="V64" s="460"/>
      <c r="W64" s="460"/>
      <c r="X64" s="460"/>
      <c r="Y64" s="460"/>
      <c r="Z64" s="460"/>
      <c r="AA64" s="461"/>
      <c r="AB64" s="461"/>
      <c r="AC64" s="461"/>
      <c r="AD64" s="462" t="str">
        <f t="shared" si="35"/>
        <v/>
      </c>
      <c r="AE64" s="462" t="str">
        <f t="shared" si="35"/>
        <v/>
      </c>
      <c r="AF64" s="462" t="str">
        <f t="shared" si="35"/>
        <v/>
      </c>
      <c r="AG64" s="462" t="str">
        <f t="shared" si="35"/>
        <v/>
      </c>
      <c r="AH64" s="462" t="str">
        <f t="shared" si="35"/>
        <v/>
      </c>
      <c r="AI64" s="462" t="str">
        <f t="shared" si="35"/>
        <v/>
      </c>
      <c r="AJ64" s="462" t="str">
        <f t="shared" si="35"/>
        <v/>
      </c>
      <c r="AK64" s="462" t="str">
        <f t="shared" si="35"/>
        <v/>
      </c>
      <c r="AL64" s="462" t="str">
        <f t="shared" si="35"/>
        <v/>
      </c>
      <c r="AM64" s="461"/>
      <c r="AN64" s="461"/>
      <c r="AO64" s="461"/>
      <c r="AP64" s="461"/>
      <c r="AQ64" s="461"/>
      <c r="AR64" s="461"/>
      <c r="AS64" s="462" t="str">
        <f t="shared" si="36"/>
        <v/>
      </c>
      <c r="AT64" s="462" t="str">
        <f t="shared" si="36"/>
        <v/>
      </c>
      <c r="AU64" s="462" t="str">
        <f t="shared" si="36"/>
        <v/>
      </c>
      <c r="AV64" s="461"/>
      <c r="AW64" s="461"/>
      <c r="AX64" s="461"/>
      <c r="AY64" s="461"/>
      <c r="AZ64" s="461"/>
      <c r="BA64" s="461"/>
      <c r="BB64" s="461"/>
      <c r="BC64" s="461"/>
      <c r="BD64" s="461"/>
      <c r="BE64" s="461"/>
      <c r="BF64" s="461"/>
      <c r="BG64" s="461"/>
      <c r="BH64" s="461"/>
      <c r="BI64" s="461"/>
      <c r="BJ64" s="461"/>
      <c r="BK64" s="461"/>
      <c r="BL64" s="461"/>
      <c r="BM64" s="461"/>
      <c r="BN64" s="462" t="str">
        <f t="shared" si="37"/>
        <v/>
      </c>
      <c r="BO64" s="462" t="str">
        <f t="shared" si="37"/>
        <v/>
      </c>
      <c r="BP64" s="462" t="str">
        <f t="shared" si="37"/>
        <v/>
      </c>
      <c r="BQ64" s="462" t="str">
        <f t="shared" si="37"/>
        <v/>
      </c>
      <c r="BR64" s="462" t="str">
        <f t="shared" si="37"/>
        <v/>
      </c>
      <c r="BS64" s="462" t="str">
        <f t="shared" si="37"/>
        <v/>
      </c>
      <c r="BT64" s="462" t="str">
        <f t="shared" si="37"/>
        <v/>
      </c>
      <c r="BU64" s="462" t="str">
        <f t="shared" si="37"/>
        <v/>
      </c>
      <c r="BV64" s="462" t="str">
        <f t="shared" si="37"/>
        <v/>
      </c>
      <c r="BW64" s="462" t="str">
        <f t="shared" si="37"/>
        <v/>
      </c>
      <c r="BX64" s="462" t="str">
        <f t="shared" si="37"/>
        <v/>
      </c>
      <c r="BY64" s="462" t="str">
        <f t="shared" si="37"/>
        <v/>
      </c>
      <c r="BZ64" s="462" t="str">
        <f t="shared" si="37"/>
        <v/>
      </c>
      <c r="CA64" s="462" t="str">
        <f t="shared" si="37"/>
        <v/>
      </c>
      <c r="CB64" s="462" t="str">
        <f t="shared" si="37"/>
        <v/>
      </c>
      <c r="CC64" s="461"/>
      <c r="CD64" s="461"/>
      <c r="CE64" s="461"/>
      <c r="CF64" s="461"/>
      <c r="CG64" s="461"/>
      <c r="CH64" s="461"/>
      <c r="CI64" s="461"/>
      <c r="CJ64" s="461"/>
      <c r="CK64" s="461"/>
      <c r="CL64" s="461"/>
      <c r="CM64" s="461"/>
      <c r="CN64" s="461"/>
      <c r="CO64" s="461"/>
      <c r="CP64" s="461"/>
      <c r="CQ64" s="463"/>
    </row>
    <row r="65" spans="3:95" s="414" customFormat="1" hidden="1" x14ac:dyDescent="0.2">
      <c r="C65" s="857"/>
      <c r="D65" s="459" t="s">
        <v>8782</v>
      </c>
      <c r="E65" s="460"/>
      <c r="F65" s="460"/>
      <c r="G65" s="460"/>
      <c r="H65" s="460"/>
      <c r="I65" s="460"/>
      <c r="J65" s="460"/>
      <c r="K65" s="460"/>
      <c r="L65" s="460"/>
      <c r="M65" s="460"/>
      <c r="N65" s="460"/>
      <c r="O65" s="460"/>
      <c r="P65" s="460"/>
      <c r="Q65" s="460"/>
      <c r="R65" s="460"/>
      <c r="S65" s="460"/>
      <c r="T65" s="460"/>
      <c r="U65" s="460"/>
      <c r="V65" s="460"/>
      <c r="W65" s="460"/>
      <c r="X65" s="460"/>
      <c r="Y65" s="460"/>
      <c r="Z65" s="460"/>
      <c r="AA65" s="461"/>
      <c r="AB65" s="461"/>
      <c r="AC65" s="461"/>
      <c r="AD65" s="462" t="str">
        <f t="shared" si="35"/>
        <v/>
      </c>
      <c r="AE65" s="462" t="str">
        <f t="shared" si="35"/>
        <v/>
      </c>
      <c r="AF65" s="462" t="str">
        <f t="shared" si="35"/>
        <v/>
      </c>
      <c r="AG65" s="462" t="str">
        <f t="shared" si="35"/>
        <v/>
      </c>
      <c r="AH65" s="462" t="str">
        <f t="shared" si="35"/>
        <v/>
      </c>
      <c r="AI65" s="462" t="str">
        <f t="shared" si="35"/>
        <v/>
      </c>
      <c r="AJ65" s="462" t="str">
        <f t="shared" si="35"/>
        <v/>
      </c>
      <c r="AK65" s="462" t="str">
        <f t="shared" si="35"/>
        <v/>
      </c>
      <c r="AL65" s="462" t="str">
        <f t="shared" si="35"/>
        <v/>
      </c>
      <c r="AM65" s="461"/>
      <c r="AN65" s="461"/>
      <c r="AO65" s="461"/>
      <c r="AP65" s="461"/>
      <c r="AQ65" s="461"/>
      <c r="AR65" s="461"/>
      <c r="AS65" s="462" t="str">
        <f t="shared" si="36"/>
        <v/>
      </c>
      <c r="AT65" s="462" t="str">
        <f t="shared" si="36"/>
        <v/>
      </c>
      <c r="AU65" s="462" t="str">
        <f t="shared" si="36"/>
        <v/>
      </c>
      <c r="AV65" s="461"/>
      <c r="AW65" s="461"/>
      <c r="AX65" s="461"/>
      <c r="AY65" s="461"/>
      <c r="AZ65" s="461"/>
      <c r="BA65" s="461"/>
      <c r="BB65" s="461"/>
      <c r="BC65" s="461"/>
      <c r="BD65" s="461"/>
      <c r="BE65" s="461"/>
      <c r="BF65" s="461"/>
      <c r="BG65" s="461"/>
      <c r="BH65" s="461"/>
      <c r="BI65" s="461"/>
      <c r="BJ65" s="461"/>
      <c r="BK65" s="461"/>
      <c r="BL65" s="461"/>
      <c r="BM65" s="461"/>
      <c r="BN65" s="462" t="str">
        <f t="shared" si="37"/>
        <v/>
      </c>
      <c r="BO65" s="462" t="str">
        <f t="shared" si="37"/>
        <v/>
      </c>
      <c r="BP65" s="462" t="str">
        <f t="shared" si="37"/>
        <v/>
      </c>
      <c r="BQ65" s="462" t="str">
        <f t="shared" si="37"/>
        <v/>
      </c>
      <c r="BR65" s="462" t="str">
        <f t="shared" si="37"/>
        <v/>
      </c>
      <c r="BS65" s="462" t="str">
        <f t="shared" si="37"/>
        <v/>
      </c>
      <c r="BT65" s="462" t="str">
        <f t="shared" si="37"/>
        <v/>
      </c>
      <c r="BU65" s="462" t="str">
        <f t="shared" si="37"/>
        <v/>
      </c>
      <c r="BV65" s="462" t="str">
        <f t="shared" si="37"/>
        <v/>
      </c>
      <c r="BW65" s="462" t="str">
        <f t="shared" si="37"/>
        <v/>
      </c>
      <c r="BX65" s="462" t="str">
        <f t="shared" si="37"/>
        <v/>
      </c>
      <c r="BY65" s="462" t="str">
        <f t="shared" si="37"/>
        <v/>
      </c>
      <c r="BZ65" s="462" t="str">
        <f t="shared" si="37"/>
        <v/>
      </c>
      <c r="CA65" s="462" t="str">
        <f t="shared" si="37"/>
        <v/>
      </c>
      <c r="CB65" s="462" t="str">
        <f t="shared" si="37"/>
        <v/>
      </c>
      <c r="CC65" s="461"/>
      <c r="CD65" s="461"/>
      <c r="CE65" s="461"/>
      <c r="CF65" s="461"/>
      <c r="CG65" s="461"/>
      <c r="CH65" s="461"/>
      <c r="CI65" s="461"/>
      <c r="CJ65" s="461"/>
      <c r="CK65" s="461"/>
      <c r="CL65" s="461"/>
      <c r="CM65" s="461"/>
      <c r="CN65" s="461"/>
      <c r="CO65" s="461"/>
      <c r="CP65" s="461"/>
      <c r="CQ65" s="463"/>
    </row>
    <row r="66" spans="3:95" s="414" customFormat="1" hidden="1" x14ac:dyDescent="0.2">
      <c r="C66" s="857"/>
      <c r="D66" s="459" t="s">
        <v>8783</v>
      </c>
      <c r="E66" s="460"/>
      <c r="F66" s="460"/>
      <c r="G66" s="460"/>
      <c r="H66" s="460"/>
      <c r="I66" s="460"/>
      <c r="J66" s="460"/>
      <c r="K66" s="460"/>
      <c r="L66" s="460"/>
      <c r="M66" s="460"/>
      <c r="N66" s="460"/>
      <c r="O66" s="460"/>
      <c r="P66" s="460"/>
      <c r="Q66" s="460"/>
      <c r="R66" s="460"/>
      <c r="S66" s="460"/>
      <c r="T66" s="460"/>
      <c r="U66" s="460"/>
      <c r="V66" s="460"/>
      <c r="W66" s="460"/>
      <c r="X66" s="460"/>
      <c r="Y66" s="460"/>
      <c r="Z66" s="460"/>
      <c r="AA66" s="461"/>
      <c r="AB66" s="461"/>
      <c r="AC66" s="461"/>
      <c r="AD66" s="462" t="str">
        <f t="shared" si="35"/>
        <v/>
      </c>
      <c r="AE66" s="462" t="str">
        <f t="shared" si="35"/>
        <v/>
      </c>
      <c r="AF66" s="462" t="str">
        <f t="shared" si="35"/>
        <v/>
      </c>
      <c r="AG66" s="462" t="str">
        <f t="shared" si="35"/>
        <v/>
      </c>
      <c r="AH66" s="462" t="str">
        <f t="shared" si="35"/>
        <v/>
      </c>
      <c r="AI66" s="462" t="str">
        <f t="shared" si="35"/>
        <v/>
      </c>
      <c r="AJ66" s="462" t="str">
        <f t="shared" si="35"/>
        <v/>
      </c>
      <c r="AK66" s="462" t="str">
        <f t="shared" si="35"/>
        <v/>
      </c>
      <c r="AL66" s="462" t="str">
        <f t="shared" si="35"/>
        <v/>
      </c>
      <c r="AM66" s="461"/>
      <c r="AN66" s="461"/>
      <c r="AO66" s="461"/>
      <c r="AP66" s="461"/>
      <c r="AQ66" s="461"/>
      <c r="AR66" s="461"/>
      <c r="AS66" s="462" t="str">
        <f t="shared" si="36"/>
        <v/>
      </c>
      <c r="AT66" s="462" t="str">
        <f t="shared" si="36"/>
        <v/>
      </c>
      <c r="AU66" s="462" t="str">
        <f t="shared" si="36"/>
        <v/>
      </c>
      <c r="AV66" s="461"/>
      <c r="AW66" s="461"/>
      <c r="AX66" s="461"/>
      <c r="AY66" s="461"/>
      <c r="AZ66" s="461"/>
      <c r="BA66" s="461"/>
      <c r="BB66" s="461"/>
      <c r="BC66" s="461"/>
      <c r="BD66" s="461"/>
      <c r="BE66" s="461"/>
      <c r="BF66" s="461"/>
      <c r="BG66" s="461"/>
      <c r="BH66" s="461"/>
      <c r="BI66" s="461"/>
      <c r="BJ66" s="461"/>
      <c r="BK66" s="461"/>
      <c r="BL66" s="461"/>
      <c r="BM66" s="461"/>
      <c r="BN66" s="462" t="str">
        <f t="shared" si="37"/>
        <v/>
      </c>
      <c r="BO66" s="462" t="str">
        <f t="shared" si="37"/>
        <v/>
      </c>
      <c r="BP66" s="462" t="str">
        <f t="shared" si="37"/>
        <v/>
      </c>
      <c r="BQ66" s="462" t="str">
        <f t="shared" si="37"/>
        <v/>
      </c>
      <c r="BR66" s="462" t="str">
        <f t="shared" si="37"/>
        <v/>
      </c>
      <c r="BS66" s="462" t="str">
        <f t="shared" si="37"/>
        <v/>
      </c>
      <c r="BT66" s="462" t="str">
        <f t="shared" si="37"/>
        <v/>
      </c>
      <c r="BU66" s="462" t="str">
        <f t="shared" si="37"/>
        <v/>
      </c>
      <c r="BV66" s="462" t="str">
        <f t="shared" si="37"/>
        <v/>
      </c>
      <c r="BW66" s="462" t="str">
        <f t="shared" si="37"/>
        <v/>
      </c>
      <c r="BX66" s="462" t="str">
        <f t="shared" si="37"/>
        <v/>
      </c>
      <c r="BY66" s="462" t="str">
        <f t="shared" si="37"/>
        <v/>
      </c>
      <c r="BZ66" s="462" t="str">
        <f t="shared" si="37"/>
        <v/>
      </c>
      <c r="CA66" s="462" t="str">
        <f t="shared" si="37"/>
        <v/>
      </c>
      <c r="CB66" s="462" t="str">
        <f t="shared" si="37"/>
        <v/>
      </c>
      <c r="CC66" s="461"/>
      <c r="CD66" s="461"/>
      <c r="CE66" s="461"/>
      <c r="CF66" s="461"/>
      <c r="CG66" s="461"/>
      <c r="CH66" s="461"/>
      <c r="CI66" s="461"/>
      <c r="CJ66" s="461"/>
      <c r="CK66" s="461"/>
      <c r="CL66" s="461"/>
      <c r="CM66" s="461"/>
      <c r="CN66" s="461"/>
      <c r="CO66" s="461"/>
      <c r="CP66" s="461"/>
      <c r="CQ66" s="463"/>
    </row>
    <row r="67" spans="3:95" s="414" customFormat="1" hidden="1" x14ac:dyDescent="0.2">
      <c r="C67" s="858"/>
      <c r="D67" s="464" t="s">
        <v>8784</v>
      </c>
      <c r="E67" s="445"/>
      <c r="F67" s="445"/>
      <c r="G67" s="445"/>
      <c r="H67" s="445"/>
      <c r="I67" s="445"/>
      <c r="J67" s="445"/>
      <c r="K67" s="445"/>
      <c r="L67" s="445"/>
      <c r="M67" s="445"/>
      <c r="N67" s="445"/>
      <c r="O67" s="445"/>
      <c r="P67" s="445"/>
      <c r="Q67" s="445"/>
      <c r="R67" s="445"/>
      <c r="S67" s="445"/>
      <c r="T67" s="445"/>
      <c r="U67" s="445"/>
      <c r="V67" s="445"/>
      <c r="W67" s="445"/>
      <c r="X67" s="445"/>
      <c r="Y67" s="445"/>
      <c r="Z67" s="445"/>
      <c r="AA67" s="465"/>
      <c r="AB67" s="465"/>
      <c r="AC67" s="465"/>
      <c r="AD67" s="466" t="str">
        <f t="shared" si="35"/>
        <v/>
      </c>
      <c r="AE67" s="466" t="str">
        <f t="shared" si="35"/>
        <v/>
      </c>
      <c r="AF67" s="466" t="str">
        <f t="shared" si="35"/>
        <v/>
      </c>
      <c r="AG67" s="466" t="str">
        <f t="shared" si="35"/>
        <v/>
      </c>
      <c r="AH67" s="466" t="str">
        <f t="shared" si="35"/>
        <v/>
      </c>
      <c r="AI67" s="466" t="str">
        <f t="shared" si="35"/>
        <v/>
      </c>
      <c r="AJ67" s="466" t="str">
        <f t="shared" si="35"/>
        <v/>
      </c>
      <c r="AK67" s="466" t="str">
        <f t="shared" si="35"/>
        <v/>
      </c>
      <c r="AL67" s="466" t="str">
        <f t="shared" si="35"/>
        <v/>
      </c>
      <c r="AM67" s="465"/>
      <c r="AN67" s="465"/>
      <c r="AO67" s="465"/>
      <c r="AP67" s="465"/>
      <c r="AQ67" s="465"/>
      <c r="AR67" s="465"/>
      <c r="AS67" s="466" t="str">
        <f t="shared" si="36"/>
        <v/>
      </c>
      <c r="AT67" s="466" t="str">
        <f t="shared" si="36"/>
        <v/>
      </c>
      <c r="AU67" s="466" t="str">
        <f t="shared" si="36"/>
        <v/>
      </c>
      <c r="AV67" s="465"/>
      <c r="AW67" s="465"/>
      <c r="AX67" s="465"/>
      <c r="AY67" s="465"/>
      <c r="AZ67" s="465"/>
      <c r="BA67" s="465"/>
      <c r="BB67" s="465"/>
      <c r="BC67" s="465"/>
      <c r="BD67" s="465"/>
      <c r="BE67" s="465"/>
      <c r="BF67" s="465"/>
      <c r="BG67" s="465"/>
      <c r="BH67" s="465"/>
      <c r="BI67" s="465"/>
      <c r="BJ67" s="465"/>
      <c r="BK67" s="465"/>
      <c r="BL67" s="465"/>
      <c r="BM67" s="465"/>
      <c r="BN67" s="466" t="str">
        <f t="shared" si="37"/>
        <v/>
      </c>
      <c r="BO67" s="466" t="str">
        <f t="shared" si="37"/>
        <v/>
      </c>
      <c r="BP67" s="466" t="str">
        <f t="shared" si="37"/>
        <v/>
      </c>
      <c r="BQ67" s="466" t="str">
        <f t="shared" si="37"/>
        <v/>
      </c>
      <c r="BR67" s="466" t="str">
        <f t="shared" si="37"/>
        <v/>
      </c>
      <c r="BS67" s="466" t="str">
        <f t="shared" si="37"/>
        <v/>
      </c>
      <c r="BT67" s="466" t="str">
        <f t="shared" si="37"/>
        <v/>
      </c>
      <c r="BU67" s="466" t="str">
        <f t="shared" si="37"/>
        <v/>
      </c>
      <c r="BV67" s="466" t="str">
        <f t="shared" si="37"/>
        <v/>
      </c>
      <c r="BW67" s="466" t="str">
        <f t="shared" si="37"/>
        <v/>
      </c>
      <c r="BX67" s="466" t="str">
        <f t="shared" si="37"/>
        <v/>
      </c>
      <c r="BY67" s="466" t="str">
        <f t="shared" si="37"/>
        <v/>
      </c>
      <c r="BZ67" s="466" t="str">
        <f t="shared" si="37"/>
        <v/>
      </c>
      <c r="CA67" s="466" t="str">
        <f t="shared" si="37"/>
        <v/>
      </c>
      <c r="CB67" s="466" t="str">
        <f t="shared" si="37"/>
        <v/>
      </c>
      <c r="CC67" s="465"/>
      <c r="CD67" s="465"/>
      <c r="CE67" s="465"/>
      <c r="CF67" s="465"/>
      <c r="CG67" s="465"/>
      <c r="CH67" s="465"/>
      <c r="CI67" s="465"/>
      <c r="CJ67" s="465"/>
      <c r="CK67" s="465"/>
      <c r="CL67" s="465"/>
      <c r="CM67" s="465"/>
      <c r="CN67" s="465"/>
      <c r="CO67" s="465"/>
      <c r="CP67" s="465"/>
      <c r="CQ67" s="467"/>
    </row>
    <row r="68" spans="3:95" s="414" customFormat="1" hidden="1" x14ac:dyDescent="0.2"/>
    <row r="69" spans="3:95" s="414" customFormat="1" hidden="1" x14ac:dyDescent="0.2">
      <c r="C69" s="859" t="s">
        <v>8785</v>
      </c>
      <c r="D69" s="454" t="s">
        <v>8786</v>
      </c>
      <c r="E69" s="455"/>
      <c r="F69" s="455"/>
      <c r="G69" s="455"/>
      <c r="H69" s="455"/>
      <c r="I69" s="455"/>
      <c r="J69" s="455"/>
      <c r="K69" s="455"/>
      <c r="L69" s="455"/>
      <c r="M69" s="455"/>
      <c r="N69" s="455"/>
      <c r="O69" s="455"/>
      <c r="P69" s="455"/>
      <c r="Q69" s="455"/>
      <c r="R69" s="455"/>
      <c r="S69" s="455"/>
      <c r="T69" s="455"/>
      <c r="U69" s="455"/>
      <c r="V69" s="455"/>
      <c r="W69" s="455"/>
      <c r="X69" s="455"/>
      <c r="Y69" s="455"/>
      <c r="Z69" s="455"/>
      <c r="AA69" s="455" t="str">
        <f>IF(OR(AA34&lt;&gt;"",AA37&lt;&gt;""),IF(SUM(AA34,AA37)=AA40,"","Check ISCED "&amp;AA$8),"")</f>
        <v/>
      </c>
      <c r="AB69" s="455"/>
      <c r="AC69" s="455"/>
      <c r="AD69" s="455" t="str">
        <f>IF(OR(AD34&lt;&gt;"",AD37&lt;&gt;""),IF(SUM(AD34,AD37)=AD40,"","Check ISCED "&amp;AD$8),"")</f>
        <v/>
      </c>
      <c r="AE69" s="455"/>
      <c r="AF69" s="455"/>
      <c r="AG69" s="455" t="str">
        <f>IF(OR(AG34&lt;&gt;"",AG37&lt;&gt;""),IF(SUM(AG34,AG37)=AG40,"","Check ISCED "&amp;AG$8),"")</f>
        <v/>
      </c>
      <c r="AH69" s="455"/>
      <c r="AI69" s="455"/>
      <c r="AJ69" s="455" t="str">
        <f>IF(OR(AJ34&lt;&gt;"",AJ37&lt;&gt;""),IF(SUM(AJ34,AJ37)=AJ40,"","Check ISCED "&amp;AJ$8),"")</f>
        <v/>
      </c>
      <c r="AK69" s="455"/>
      <c r="AL69" s="455"/>
      <c r="AM69" s="455" t="str">
        <f>IF(OR(AM34&lt;&gt;"",AM37&lt;&gt;""),IF(SUM(AM34,AM37)=AM40,"","Check ISCED "&amp;AM$8),"")</f>
        <v/>
      </c>
      <c r="AN69" s="455"/>
      <c r="AO69" s="455"/>
      <c r="AP69" s="455" t="str">
        <f>IF(OR(AP34&lt;&gt;"",AP37&lt;&gt;""),IF(SUM(AP34,AP37)=AP40,"","Check ISCED "&amp;AP$8),"")</f>
        <v/>
      </c>
      <c r="AQ69" s="455"/>
      <c r="AR69" s="455"/>
      <c r="AS69" s="455" t="str">
        <f>IF(OR(AS34&lt;&gt;"",AS37&lt;&gt;""),IF(SUM(AS34,AS37)=AS40,"","Check ISCED "&amp;AS$8),"")</f>
        <v/>
      </c>
      <c r="AT69" s="455"/>
      <c r="AU69" s="455"/>
      <c r="AV69" s="455" t="str">
        <f>IF(OR(AV34&lt;&gt;"",AV37&lt;&gt;""),IF(SUM(AV34,AV37)=AV40,"","Check ISCED "&amp;AV$8),"")</f>
        <v/>
      </c>
      <c r="AW69" s="455"/>
      <c r="AX69" s="455"/>
      <c r="AY69" s="455" t="str">
        <f>IF(OR(AY34&lt;&gt;"",AY37&lt;&gt;""),IF(SUM(AY34,AY37)=AY40,"","Check ISCED "&amp;AY$8),"")</f>
        <v/>
      </c>
      <c r="AZ69" s="455"/>
      <c r="BA69" s="455"/>
      <c r="BB69" s="455" t="str">
        <f>IF(OR(BB34&lt;&gt;"",BB37&lt;&gt;""),IF(SUM(BB34,BB37)=BB40,"","Check ISCED "&amp;BB$8),"")</f>
        <v/>
      </c>
      <c r="BC69" s="455"/>
      <c r="BD69" s="455"/>
      <c r="BE69" s="455" t="str">
        <f>IF(OR(BE34&lt;&gt;"",BE37&lt;&gt;""),IF(SUM(BE34,BE37)=BE40,"","Check ISCED "&amp;BE$8),"")</f>
        <v/>
      </c>
      <c r="BF69" s="455"/>
      <c r="BG69" s="455"/>
      <c r="BH69" s="455" t="str">
        <f>IF(OR(BH34&lt;&gt;"",BH37&lt;&gt;""),IF(SUM(BH34,BH37)=BH40,"","Check ISCED "&amp;BH$8),"")</f>
        <v/>
      </c>
      <c r="BI69" s="455"/>
      <c r="BJ69" s="455"/>
      <c r="BK69" s="455" t="str">
        <f>IF(OR(BK34&lt;&gt;"",BK37&lt;&gt;""),IF(SUM(BK34,BK37)=BK40,"","Check ISCED "&amp;BK$8),"")</f>
        <v/>
      </c>
      <c r="BL69" s="455"/>
      <c r="BM69" s="455"/>
      <c r="BN69" s="455" t="str">
        <f>IF(OR(BN34&lt;&gt;"",BN37&lt;&gt;""),IF(SUM(BN34,BN37)=BN40,"","Check ISCED "&amp;BN$8),"")</f>
        <v/>
      </c>
      <c r="BO69" s="455"/>
      <c r="BP69" s="455"/>
      <c r="BQ69" s="455" t="str">
        <f>IF(OR(BQ34&lt;&gt;"",BQ37&lt;&gt;""),IF(SUM(BQ34,BQ37)=BQ40,"","Check ISCED "&amp;BQ$8),"")</f>
        <v/>
      </c>
      <c r="BR69" s="455"/>
      <c r="BS69" s="455"/>
      <c r="BT69" s="455" t="str">
        <f>IF(OR(BT34&lt;&gt;"",BT37&lt;&gt;""),IF(SUM(BT34,BT37)=BT40,"","Check ISCED "&amp;BT$8),"")</f>
        <v/>
      </c>
      <c r="BU69" s="455"/>
      <c r="BV69" s="455"/>
      <c r="BW69" s="455" t="str">
        <f>IF(OR(BW34&lt;&gt;"",BW37&lt;&gt;""),IF(SUM(BW34,BW37)=BW40,"","Check ISCED "&amp;BW$8),"")</f>
        <v/>
      </c>
      <c r="BX69" s="455"/>
      <c r="BY69" s="455"/>
      <c r="BZ69" s="455" t="str">
        <f>IF(OR(BZ34&lt;&gt;"",BZ37&lt;&gt;""),IF(SUM(BZ34,BZ37)=BZ40,"","Check ISCED "&amp;BZ$8),"")</f>
        <v/>
      </c>
      <c r="CA69" s="455"/>
      <c r="CB69" s="455"/>
      <c r="CC69" s="455" t="str">
        <f>IF(OR(CC34&lt;&gt;"",CC37&lt;&gt;""),IF(SUM(CC34,CC37)=CC40,"","Check ISCED "&amp;CC$8),"")</f>
        <v/>
      </c>
      <c r="CD69" s="455"/>
      <c r="CE69" s="455"/>
      <c r="CF69" s="455" t="str">
        <f>IF(OR(CF34&lt;&gt;"",CF37&lt;&gt;""),IF(SUM(CF34,CF37)=CF40,"","Check ISCED "&amp;CF$8),"")</f>
        <v/>
      </c>
      <c r="CG69" s="455"/>
      <c r="CH69" s="455"/>
      <c r="CI69" s="455" t="str">
        <f>IF(OR(CI34&lt;&gt;"",CI37&lt;&gt;""),IF(SUM(CI34,CI37)=CI40,"","Check ISCED "&amp;CI$8),"")</f>
        <v/>
      </c>
      <c r="CJ69" s="455"/>
      <c r="CK69" s="455"/>
      <c r="CL69" s="455" t="str">
        <f>IF(OR(CL34&lt;&gt;"",CL37&lt;&gt;""),IF(SUM(CL34,CL37)=CL40,"","Check ISCED_X "&amp;CL$8),"")</f>
        <v/>
      </c>
      <c r="CM69" s="455"/>
      <c r="CN69" s="455"/>
      <c r="CO69" s="455" t="str">
        <f>IF(OR(CO34&lt;&gt;"",CO37&lt;&gt;""),IF(SUM(CO34,CO37)=CO40,"","Check ISCED_T "&amp;CO$8),"")</f>
        <v/>
      </c>
      <c r="CP69" s="455"/>
      <c r="CQ69" s="468"/>
    </row>
    <row r="70" spans="3:95" s="414" customFormat="1" hidden="1" x14ac:dyDescent="0.2">
      <c r="C70" s="860"/>
      <c r="D70" s="459" t="s">
        <v>8787</v>
      </c>
      <c r="E70" s="460"/>
      <c r="F70" s="460"/>
      <c r="G70" s="460"/>
      <c r="H70" s="460"/>
      <c r="I70" s="460"/>
      <c r="J70" s="460"/>
      <c r="K70" s="460"/>
      <c r="L70" s="460"/>
      <c r="M70" s="460"/>
      <c r="N70" s="460"/>
      <c r="O70" s="460"/>
      <c r="P70" s="460"/>
      <c r="Q70" s="460"/>
      <c r="R70" s="460"/>
      <c r="S70" s="460"/>
      <c r="T70" s="460"/>
      <c r="U70" s="460"/>
      <c r="V70" s="460"/>
      <c r="W70" s="460"/>
      <c r="X70" s="460"/>
      <c r="Y70" s="460"/>
      <c r="Z70" s="460"/>
      <c r="AA70" s="460" t="str">
        <f>IF(OR(AA35&lt;&gt;"",AA38&lt;&gt;""),IF(SUM(AA35,AA38)=AA41,"","Check ISCED "&amp;AA$8),"")</f>
        <v/>
      </c>
      <c r="AB70" s="460"/>
      <c r="AC70" s="460"/>
      <c r="AD70" s="460" t="str">
        <f>IF(OR(AD35&lt;&gt;"",AD38&lt;&gt;""),IF(SUM(AD35,AD38)=AD41,"","Check ISCED "&amp;AD$8),"")</f>
        <v/>
      </c>
      <c r="AE70" s="460"/>
      <c r="AF70" s="460"/>
      <c r="AG70" s="460" t="str">
        <f>IF(OR(AG35&lt;&gt;"",AG38&lt;&gt;""),IF(SUM(AG35,AG38)=AG41,"","Check ISCED "&amp;AG$8),"")</f>
        <v/>
      </c>
      <c r="AH70" s="460"/>
      <c r="AI70" s="460"/>
      <c r="AJ70" s="460" t="str">
        <f>IF(OR(AJ35&lt;&gt;"",AJ38&lt;&gt;""),IF(SUM(AJ35,AJ38)=AJ41,"","Check ISCED "&amp;AJ$8),"")</f>
        <v/>
      </c>
      <c r="AK70" s="460"/>
      <c r="AL70" s="460"/>
      <c r="AM70" s="460" t="str">
        <f>IF(OR(AM35&lt;&gt;"",AM38&lt;&gt;""),IF(SUM(AM35,AM38)=AM41,"","Check ISCED "&amp;AM$8),"")</f>
        <v/>
      </c>
      <c r="AN70" s="460"/>
      <c r="AO70" s="460"/>
      <c r="AP70" s="460" t="str">
        <f>IF(OR(AP35&lt;&gt;"",AP38&lt;&gt;""),IF(SUM(AP35,AP38)=AP41,"","Check ISCED "&amp;AP$8),"")</f>
        <v/>
      </c>
      <c r="AQ70" s="460"/>
      <c r="AR70" s="460"/>
      <c r="AS70" s="460" t="str">
        <f>IF(OR(AS35&lt;&gt;"",AS38&lt;&gt;""),IF(SUM(AS35,AS38)=AS41,"","Check ISCED "&amp;AS$8),"")</f>
        <v/>
      </c>
      <c r="AT70" s="460"/>
      <c r="AU70" s="460"/>
      <c r="AV70" s="460" t="str">
        <f>IF(OR(AV35&lt;&gt;"",AV38&lt;&gt;""),IF(SUM(AV35,AV38)=AV41,"","Check ISCED "&amp;AV$8),"")</f>
        <v/>
      </c>
      <c r="AW70" s="460"/>
      <c r="AX70" s="460"/>
      <c r="AY70" s="460" t="str">
        <f>IF(OR(AY35&lt;&gt;"",AY38&lt;&gt;""),IF(SUM(AY35,AY38)=AY41,"","Check ISCED "&amp;AY$8),"")</f>
        <v/>
      </c>
      <c r="AZ70" s="460"/>
      <c r="BA70" s="460"/>
      <c r="BB70" s="460" t="str">
        <f>IF(OR(BB35&lt;&gt;"",BB38&lt;&gt;""),IF(SUM(BB35,BB38)=BB41,"","Check ISCED "&amp;BB$8),"")</f>
        <v/>
      </c>
      <c r="BC70" s="460"/>
      <c r="BD70" s="460"/>
      <c r="BE70" s="460" t="str">
        <f>IF(OR(BE35&lt;&gt;"",BE38&lt;&gt;""),IF(SUM(BE35,BE38)=BE41,"","Check ISCED "&amp;BE$8),"")</f>
        <v/>
      </c>
      <c r="BF70" s="460"/>
      <c r="BG70" s="460"/>
      <c r="BH70" s="460" t="str">
        <f>IF(OR(BH35&lt;&gt;"",BH38&lt;&gt;""),IF(SUM(BH35,BH38)=BH41,"","Check ISCED "&amp;BH$8),"")</f>
        <v/>
      </c>
      <c r="BI70" s="460"/>
      <c r="BJ70" s="460"/>
      <c r="BK70" s="460" t="str">
        <f>IF(OR(BK35&lt;&gt;"",BK38&lt;&gt;""),IF(SUM(BK35,BK38)=BK41,"","Check ISCED "&amp;BK$8),"")</f>
        <v/>
      </c>
      <c r="BL70" s="460"/>
      <c r="BM70" s="460"/>
      <c r="BN70" s="460" t="str">
        <f>IF(OR(BN35&lt;&gt;"",BN38&lt;&gt;""),IF(SUM(BN35,BN38)=BN41,"","Check ISCED "&amp;BN$8),"")</f>
        <v/>
      </c>
      <c r="BO70" s="460"/>
      <c r="BP70" s="460"/>
      <c r="BQ70" s="460" t="str">
        <f>IF(OR(BQ35&lt;&gt;"",BQ38&lt;&gt;""),IF(SUM(BQ35,BQ38)=BQ41,"","Check ISCED "&amp;BQ$8),"")</f>
        <v/>
      </c>
      <c r="BR70" s="460"/>
      <c r="BS70" s="460"/>
      <c r="BT70" s="460" t="str">
        <f>IF(OR(BT35&lt;&gt;"",BT38&lt;&gt;""),IF(SUM(BT35,BT38)=BT41,"","Check ISCED "&amp;BT$8),"")</f>
        <v/>
      </c>
      <c r="BU70" s="460"/>
      <c r="BV70" s="460"/>
      <c r="BW70" s="460" t="str">
        <f>IF(OR(BW35&lt;&gt;"",BW38&lt;&gt;""),IF(SUM(BW35,BW38)=BW41,"","Check ISCED "&amp;BW$8),"")</f>
        <v/>
      </c>
      <c r="BX70" s="460"/>
      <c r="BY70" s="460"/>
      <c r="BZ70" s="460" t="str">
        <f>IF(OR(BZ35&lt;&gt;"",BZ38&lt;&gt;""),IF(SUM(BZ35,BZ38)=BZ41,"","Check ISCED "&amp;BZ$8),"")</f>
        <v/>
      </c>
      <c r="CA70" s="460"/>
      <c r="CB70" s="460"/>
      <c r="CC70" s="460" t="str">
        <f>IF(OR(CC35&lt;&gt;"",CC38&lt;&gt;""),IF(SUM(CC35,CC38)=CC41,"","Check ISCED "&amp;CC$8),"")</f>
        <v/>
      </c>
      <c r="CD70" s="460"/>
      <c r="CE70" s="460"/>
      <c r="CF70" s="460" t="str">
        <f>IF(OR(CF35&lt;&gt;"",CF38&lt;&gt;""),IF(SUM(CF35,CF38)=CF41,"","Check ISCED "&amp;CF$8),"")</f>
        <v/>
      </c>
      <c r="CG70" s="460"/>
      <c r="CH70" s="460"/>
      <c r="CI70" s="460" t="str">
        <f>IF(OR(CI35&lt;&gt;"",CI38&lt;&gt;""),IF(SUM(CI35,CI38)=CI41,"","Check ISCED "&amp;CI$8),"")</f>
        <v/>
      </c>
      <c r="CJ70" s="460"/>
      <c r="CK70" s="460"/>
      <c r="CL70" s="460" t="str">
        <f>IF(OR(CL35&lt;&gt;"",CL38&lt;&gt;""),IF(SUM(CL35,CL38)=CL41,"","Check ISCED_X "&amp;CL$8),"")</f>
        <v/>
      </c>
      <c r="CM70" s="460"/>
      <c r="CN70" s="460"/>
      <c r="CO70" s="460" t="str">
        <f>IF(OR(CO35&lt;&gt;"",CO38&lt;&gt;""),IF(SUM(CO35,CO38)=CO41,"","Check ISCED_T "&amp;CO$8),"")</f>
        <v/>
      </c>
      <c r="CP70" s="460"/>
      <c r="CQ70" s="469"/>
    </row>
    <row r="71" spans="3:95" s="414" customFormat="1" hidden="1" x14ac:dyDescent="0.2">
      <c r="C71" s="861"/>
      <c r="D71" s="464" t="s">
        <v>8788</v>
      </c>
      <c r="E71" s="445"/>
      <c r="F71" s="445"/>
      <c r="G71" s="445"/>
      <c r="H71" s="445"/>
      <c r="I71" s="445"/>
      <c r="J71" s="445"/>
      <c r="K71" s="445"/>
      <c r="L71" s="445"/>
      <c r="M71" s="445"/>
      <c r="N71" s="445"/>
      <c r="O71" s="445"/>
      <c r="P71" s="445"/>
      <c r="Q71" s="445"/>
      <c r="R71" s="445"/>
      <c r="S71" s="445"/>
      <c r="T71" s="445"/>
      <c r="U71" s="445"/>
      <c r="V71" s="445"/>
      <c r="W71" s="445"/>
      <c r="X71" s="445"/>
      <c r="Y71" s="445"/>
      <c r="Z71" s="445"/>
      <c r="AA71" s="445" t="str">
        <f>IF(OR(AA36&lt;&gt;"",AA39&lt;&gt;""),IF(SUM(AA36,AA39)=AA42,"","Check ISCED "&amp;AA$8),"")</f>
        <v/>
      </c>
      <c r="AB71" s="445"/>
      <c r="AC71" s="445"/>
      <c r="AD71" s="445" t="str">
        <f>IF(OR(AD36&lt;&gt;"",AD39&lt;&gt;""),IF(SUM(AD36,AD39)=AD42,"","Check ISCED "&amp;AD$8),"")</f>
        <v/>
      </c>
      <c r="AE71" s="445"/>
      <c r="AF71" s="445"/>
      <c r="AG71" s="445" t="str">
        <f>IF(OR(AG36&lt;&gt;"",AG39&lt;&gt;""),IF(SUM(AG36,AG39)=AG42,"","Check ISCED "&amp;AG$8),"")</f>
        <v/>
      </c>
      <c r="AH71" s="445"/>
      <c r="AI71" s="445"/>
      <c r="AJ71" s="445" t="str">
        <f>IF(OR(AJ36&lt;&gt;"",AJ39&lt;&gt;""),IF(SUM(AJ36,AJ39)=AJ42,"","Check ISCED "&amp;AJ$8),"")</f>
        <v/>
      </c>
      <c r="AK71" s="445"/>
      <c r="AL71" s="445"/>
      <c r="AM71" s="445" t="str">
        <f>IF(OR(AM36&lt;&gt;"",AM39&lt;&gt;""),IF(SUM(AM36,AM39)=AM42,"","Check ISCED "&amp;AM$8),"")</f>
        <v/>
      </c>
      <c r="AN71" s="445"/>
      <c r="AO71" s="445"/>
      <c r="AP71" s="445" t="str">
        <f>IF(OR(AP36&lt;&gt;"",AP39&lt;&gt;""),IF(SUM(AP36,AP39)=AP42,"","Check ISCED "&amp;AP$8),"")</f>
        <v/>
      </c>
      <c r="AQ71" s="445"/>
      <c r="AR71" s="445"/>
      <c r="AS71" s="445" t="str">
        <f>IF(OR(AS36&lt;&gt;"",AS39&lt;&gt;""),IF(SUM(AS36,AS39)=AS42,"","Check ISCED "&amp;AS$8),"")</f>
        <v/>
      </c>
      <c r="AT71" s="445"/>
      <c r="AU71" s="445"/>
      <c r="AV71" s="445" t="str">
        <f>IF(OR(AV36&lt;&gt;"",AV39&lt;&gt;""),IF(SUM(AV36,AV39)=AV42,"","Check ISCED "&amp;AV$8),"")</f>
        <v/>
      </c>
      <c r="AW71" s="445"/>
      <c r="AX71" s="445"/>
      <c r="AY71" s="445" t="str">
        <f>IF(OR(AY36&lt;&gt;"",AY39&lt;&gt;""),IF(SUM(AY36,AY39)=AY42,"","Check ISCED "&amp;AY$8),"")</f>
        <v/>
      </c>
      <c r="AZ71" s="445"/>
      <c r="BA71" s="445"/>
      <c r="BB71" s="445" t="str">
        <f>IF(OR(BB36&lt;&gt;"",BB39&lt;&gt;""),IF(SUM(BB36,BB39)=BB42,"","Check ISCED "&amp;BB$8),"")</f>
        <v/>
      </c>
      <c r="BC71" s="445"/>
      <c r="BD71" s="445"/>
      <c r="BE71" s="445" t="str">
        <f>IF(OR(BE36&lt;&gt;"",BE39&lt;&gt;""),IF(SUM(BE36,BE39)=BE42,"","Check ISCED "&amp;BE$8),"")</f>
        <v/>
      </c>
      <c r="BF71" s="445"/>
      <c r="BG71" s="445"/>
      <c r="BH71" s="445" t="str">
        <f>IF(OR(BH36&lt;&gt;"",BH39&lt;&gt;""),IF(SUM(BH36,BH39)=BH42,"","Check ISCED "&amp;BH$8),"")</f>
        <v/>
      </c>
      <c r="BI71" s="445"/>
      <c r="BJ71" s="445"/>
      <c r="BK71" s="445" t="str">
        <f>IF(OR(BK36&lt;&gt;"",BK39&lt;&gt;""),IF(SUM(BK36,BK39)=BK42,"","Check ISCED "&amp;BK$8),"")</f>
        <v/>
      </c>
      <c r="BL71" s="445"/>
      <c r="BM71" s="445"/>
      <c r="BN71" s="445" t="str">
        <f>IF(OR(BN36&lt;&gt;"",BN39&lt;&gt;""),IF(SUM(BN36,BN39)=BN42,"","Check ISCED "&amp;BN$8),"")</f>
        <v/>
      </c>
      <c r="BO71" s="445"/>
      <c r="BP71" s="445"/>
      <c r="BQ71" s="445" t="str">
        <f>IF(OR(BQ36&lt;&gt;"",BQ39&lt;&gt;""),IF(SUM(BQ36,BQ39)=BQ42,"","Check ISCED "&amp;BQ$8),"")</f>
        <v/>
      </c>
      <c r="BR71" s="445"/>
      <c r="BS71" s="445"/>
      <c r="BT71" s="445" t="str">
        <f>IF(OR(BT36&lt;&gt;"",BT39&lt;&gt;""),IF(SUM(BT36,BT39)=BT42,"","Check ISCED "&amp;BT$8),"")</f>
        <v/>
      </c>
      <c r="BU71" s="445"/>
      <c r="BV71" s="445"/>
      <c r="BW71" s="445" t="str">
        <f>IF(OR(BW36&lt;&gt;"",BW39&lt;&gt;""),IF(SUM(BW36,BW39)=BW42,"","Check ISCED "&amp;BW$8),"")</f>
        <v/>
      </c>
      <c r="BX71" s="445"/>
      <c r="BY71" s="445"/>
      <c r="BZ71" s="445" t="str">
        <f>IF(OR(BZ36&lt;&gt;"",BZ39&lt;&gt;""),IF(SUM(BZ36,BZ39)=BZ42,"","Check ISCED "&amp;BZ$8),"")</f>
        <v/>
      </c>
      <c r="CA71" s="445"/>
      <c r="CB71" s="445"/>
      <c r="CC71" s="445" t="str">
        <f>IF(OR(CC36&lt;&gt;"",CC39&lt;&gt;""),IF(SUM(CC36,CC39)=CC42,"","Check ISCED "&amp;CC$8),"")</f>
        <v/>
      </c>
      <c r="CD71" s="445"/>
      <c r="CE71" s="445"/>
      <c r="CF71" s="445" t="str">
        <f>IF(OR(CF36&lt;&gt;"",CF39&lt;&gt;""),IF(SUM(CF36,CF39)=CF42,"","Check ISCED "&amp;CF$8),"")</f>
        <v/>
      </c>
      <c r="CG71" s="445"/>
      <c r="CH71" s="445"/>
      <c r="CI71" s="445" t="str">
        <f>IF(OR(CI36&lt;&gt;"",CI39&lt;&gt;""),IF(SUM(CI36,CI39)=CI42,"","Check ISCED "&amp;CI$8),"")</f>
        <v/>
      </c>
      <c r="CJ71" s="445"/>
      <c r="CK71" s="445"/>
      <c r="CL71" s="445" t="str">
        <f>IF(OR(CL36&lt;&gt;"",CL39&lt;&gt;""),IF(SUM(CL36,CL39)=CL42,"","Check ISCED_X "&amp;CL$8),"")</f>
        <v/>
      </c>
      <c r="CM71" s="445"/>
      <c r="CN71" s="445"/>
      <c r="CO71" s="445" t="str">
        <f>IF(OR(CO36&lt;&gt;"",CO39&lt;&gt;""),IF(SUM(CO36,CO39)=CO42,"","Check ISCED_T "&amp;CO$8),"")</f>
        <v/>
      </c>
      <c r="CP71" s="445"/>
      <c r="CQ71" s="470"/>
    </row>
    <row r="72" spans="3:95" s="414" customFormat="1" hidden="1" x14ac:dyDescent="0.2"/>
    <row r="73" spans="3:95" s="414" customFormat="1" hidden="1" x14ac:dyDescent="0.2">
      <c r="C73" s="859" t="s">
        <v>8789</v>
      </c>
      <c r="D73" s="454" t="s">
        <v>8790</v>
      </c>
      <c r="E73" s="455"/>
      <c r="F73" s="455"/>
      <c r="G73" s="455"/>
      <c r="H73" s="455"/>
      <c r="I73" s="455"/>
      <c r="J73" s="455"/>
      <c r="K73" s="455"/>
      <c r="L73" s="455"/>
      <c r="M73" s="455"/>
      <c r="N73" s="455"/>
      <c r="O73" s="455"/>
      <c r="P73" s="455"/>
      <c r="Q73" s="455"/>
      <c r="R73" s="455"/>
      <c r="S73" s="455"/>
      <c r="T73" s="455"/>
      <c r="U73" s="455"/>
      <c r="V73" s="455"/>
      <c r="W73" s="455"/>
      <c r="X73" s="455"/>
      <c r="Y73" s="455"/>
      <c r="Z73" s="455"/>
      <c r="AA73" s="455" t="str">
        <f>IF(OR(AA31&lt;&gt;"",AA40&lt;&gt;""),IF(SUM(AA31,AA40)=AA43,"","Check ISCED "&amp;AA$8),"")</f>
        <v/>
      </c>
      <c r="AB73" s="455"/>
      <c r="AC73" s="455"/>
      <c r="AD73" s="455" t="str">
        <f>IF(OR(AD31&lt;&gt;"",AD40&lt;&gt;""),IF(SUM(AD31,AD40)=AD43,"","Check ISCED "&amp;AD$8),"")</f>
        <v/>
      </c>
      <c r="AE73" s="455"/>
      <c r="AF73" s="455"/>
      <c r="AG73" s="455" t="str">
        <f>IF(OR(AG31&lt;&gt;"",AG40&lt;&gt;""),IF(SUM(AG31,AG40)=AG43,"","Check ISCED "&amp;AG$8),"")</f>
        <v/>
      </c>
      <c r="AH73" s="455"/>
      <c r="AI73" s="455"/>
      <c r="AJ73" s="455" t="str">
        <f>IF(OR(AJ31&lt;&gt;"",AJ40&lt;&gt;""),IF(SUM(AJ31,AJ40)=AJ43,"","Check ISCED "&amp;AJ$8),"")</f>
        <v/>
      </c>
      <c r="AK73" s="455"/>
      <c r="AL73" s="455"/>
      <c r="AM73" s="455" t="str">
        <f>IF(OR(AM31&lt;&gt;"",AM40&lt;&gt;""),IF(SUM(AM31,AM40)=AM43,"","Check ISCED "&amp;AM$8),"")</f>
        <v/>
      </c>
      <c r="AN73" s="455"/>
      <c r="AO73" s="455"/>
      <c r="AP73" s="455" t="str">
        <f>IF(OR(AP31&lt;&gt;"",AP40&lt;&gt;""),IF(SUM(AP31,AP40)=AP43,"","Check ISCED "&amp;AP$8),"")</f>
        <v/>
      </c>
      <c r="AQ73" s="455"/>
      <c r="AR73" s="455"/>
      <c r="AS73" s="455" t="str">
        <f>IF(OR(AS31&lt;&gt;"",AS40&lt;&gt;""),IF(SUM(AS31,AS40)=AS43,"","Check ISCED "&amp;AS$8),"")</f>
        <v/>
      </c>
      <c r="AT73" s="455"/>
      <c r="AU73" s="455"/>
      <c r="AV73" s="455" t="str">
        <f>IF(OR(AV31&lt;&gt;"",AV40&lt;&gt;""),IF(SUM(AV31,AV40)=AV43,"","Check ISCED "&amp;AV$8),"")</f>
        <v/>
      </c>
      <c r="AW73" s="455"/>
      <c r="AX73" s="455"/>
      <c r="AY73" s="455" t="str">
        <f>IF(OR(AY31&lt;&gt;"",AY40&lt;&gt;""),IF(SUM(AY31,AY40)=AY43,"","Check ISCED "&amp;AY$8),"")</f>
        <v/>
      </c>
      <c r="AZ73" s="455"/>
      <c r="BA73" s="455"/>
      <c r="BB73" s="455" t="str">
        <f>IF(OR(BB31&lt;&gt;"",BB40&lt;&gt;""),IF(SUM(BB31,BB40)=BB43,"","Check ISCED "&amp;BB$8),"")</f>
        <v/>
      </c>
      <c r="BC73" s="455"/>
      <c r="BD73" s="455"/>
      <c r="BE73" s="455" t="str">
        <f>IF(OR(BE31&lt;&gt;"",BE40&lt;&gt;""),IF(SUM(BE31,BE40)=BE43,"","Check ISCED "&amp;BE$8),"")</f>
        <v/>
      </c>
      <c r="BF73" s="455"/>
      <c r="BG73" s="455"/>
      <c r="BH73" s="455" t="str">
        <f>IF(OR(BH31&lt;&gt;"",BH40&lt;&gt;""),IF(SUM(BH31,BH40)=BH43,"","Check ISCED "&amp;BH$8),"")</f>
        <v/>
      </c>
      <c r="BI73" s="455"/>
      <c r="BJ73" s="455"/>
      <c r="BK73" s="455" t="str">
        <f>IF(OR(BK31&lt;&gt;"",BK40&lt;&gt;""),IF(SUM(BK31,BK40)=BK43,"","Check ISCED "&amp;BK$8),"")</f>
        <v/>
      </c>
      <c r="BL73" s="455"/>
      <c r="BM73" s="455"/>
      <c r="BN73" s="455" t="str">
        <f>IF(OR(BN31&lt;&gt;"",BN40&lt;&gt;""),IF(SUM(BN31,BN40)=BN43,"","Check ISCED "&amp;BN$8),"")</f>
        <v/>
      </c>
      <c r="BO73" s="455"/>
      <c r="BP73" s="455"/>
      <c r="BQ73" s="455" t="str">
        <f>IF(OR(BQ31&lt;&gt;"",BQ40&lt;&gt;""),IF(SUM(BQ31,BQ40)=BQ43,"","Check ISCED "&amp;BQ$8),"")</f>
        <v/>
      </c>
      <c r="BR73" s="455"/>
      <c r="BS73" s="455"/>
      <c r="BT73" s="455" t="str">
        <f>IF(OR(BT31&lt;&gt;"",BT40&lt;&gt;""),IF(SUM(BT31,BT40)=BT43,"","Check ISCED "&amp;BT$8),"")</f>
        <v/>
      </c>
      <c r="BU73" s="455"/>
      <c r="BV73" s="455"/>
      <c r="BW73" s="455" t="str">
        <f>IF(OR(BW31&lt;&gt;"",BW40&lt;&gt;""),IF(SUM(BW31,BW40)=BW43,"","Check ISCED "&amp;BW$8),"")</f>
        <v/>
      </c>
      <c r="BX73" s="455"/>
      <c r="BY73" s="455"/>
      <c r="BZ73" s="455" t="str">
        <f>IF(OR(BZ31&lt;&gt;"",BZ40&lt;&gt;""),IF(SUM(BZ31,BZ40)=BZ43,"","Check ISCED "&amp;BZ$8),"")</f>
        <v/>
      </c>
      <c r="CA73" s="455"/>
      <c r="CB73" s="455"/>
      <c r="CC73" s="455" t="str">
        <f>IF(OR(CC31&lt;&gt;"",CC40&lt;&gt;""),IF(SUM(CC31,CC40)=CC43,"","Check ISCED "&amp;CC$8),"")</f>
        <v/>
      </c>
      <c r="CD73" s="455"/>
      <c r="CE73" s="455"/>
      <c r="CF73" s="455" t="str">
        <f>IF(OR(CF31&lt;&gt;"",CF40&lt;&gt;""),IF(SUM(CF31,CF40)=CF43,"","Check ISCED "&amp;CF$8),"")</f>
        <v/>
      </c>
      <c r="CG73" s="455"/>
      <c r="CH73" s="455"/>
      <c r="CI73" s="455" t="str">
        <f>IF(OR(CI31&lt;&gt;"",CI40&lt;&gt;""),IF(SUM(CI31,CI40)=CI43,"","Check ISCED "&amp;CI$8),"")</f>
        <v/>
      </c>
      <c r="CJ73" s="455"/>
      <c r="CK73" s="455"/>
      <c r="CL73" s="455" t="str">
        <f>IF(OR(CL31&lt;&gt;"",CL40&lt;&gt;""),IF(SUM(CL31,CL40)=CL43,"","Check ISCED_X "&amp;CL$8),"")</f>
        <v/>
      </c>
      <c r="CM73" s="455"/>
      <c r="CN73" s="455"/>
      <c r="CO73" s="455" t="str">
        <f>IF(OR(CO31&lt;&gt;"",CO40&lt;&gt;""),IF(SUM(CO31,CO40)=CO43,"","Check ISCED_T "&amp;CO$8),"")</f>
        <v/>
      </c>
      <c r="CP73" s="455"/>
      <c r="CQ73" s="468"/>
    </row>
    <row r="74" spans="3:95" s="414" customFormat="1" hidden="1" x14ac:dyDescent="0.2">
      <c r="C74" s="860"/>
      <c r="D74" s="459" t="s">
        <v>8791</v>
      </c>
      <c r="E74" s="460"/>
      <c r="F74" s="460"/>
      <c r="G74" s="460"/>
      <c r="H74" s="460"/>
      <c r="I74" s="460"/>
      <c r="J74" s="460"/>
      <c r="K74" s="460"/>
      <c r="L74" s="460"/>
      <c r="M74" s="460"/>
      <c r="N74" s="460"/>
      <c r="O74" s="460"/>
      <c r="P74" s="460"/>
      <c r="Q74" s="460"/>
      <c r="R74" s="460"/>
      <c r="S74" s="460"/>
      <c r="T74" s="460"/>
      <c r="U74" s="460"/>
      <c r="V74" s="460"/>
      <c r="W74" s="460"/>
      <c r="X74" s="460"/>
      <c r="Y74" s="460"/>
      <c r="Z74" s="460"/>
      <c r="AA74" s="460" t="str">
        <f>IF(OR(AA32&lt;&gt;"",AA41&lt;&gt;""),IF(SUM(AA32,AA41)=AA44,"","Check ISCED "&amp;AA$8),"")</f>
        <v/>
      </c>
      <c r="AB74" s="460"/>
      <c r="AC74" s="460"/>
      <c r="AD74" s="460" t="str">
        <f>IF(OR(AD32&lt;&gt;"",AD41&lt;&gt;""),IF(SUM(AD32,AD41)=AD44,"","Check ISCED "&amp;AD$8),"")</f>
        <v/>
      </c>
      <c r="AE74" s="460"/>
      <c r="AF74" s="460"/>
      <c r="AG74" s="460" t="str">
        <f>IF(OR(AG32&lt;&gt;"",AG41&lt;&gt;""),IF(SUM(AG32,AG41)=AG44,"","Check ISCED "&amp;AG$8),"")</f>
        <v/>
      </c>
      <c r="AH74" s="460"/>
      <c r="AI74" s="460"/>
      <c r="AJ74" s="460" t="str">
        <f>IF(OR(AJ32&lt;&gt;"",AJ41&lt;&gt;""),IF(SUM(AJ32,AJ41)=AJ44,"","Check ISCED "&amp;AJ$8),"")</f>
        <v/>
      </c>
      <c r="AK74" s="460"/>
      <c r="AL74" s="460"/>
      <c r="AM74" s="460" t="str">
        <f>IF(OR(AM32&lt;&gt;"",AM41&lt;&gt;""),IF(SUM(AM32,AM41)=AM44,"","Check ISCED "&amp;AM$8),"")</f>
        <v/>
      </c>
      <c r="AN74" s="460"/>
      <c r="AO74" s="460"/>
      <c r="AP74" s="460" t="str">
        <f>IF(OR(AP32&lt;&gt;"",AP41&lt;&gt;""),IF(SUM(AP32,AP41)=AP44,"","Check ISCED "&amp;AP$8),"")</f>
        <v/>
      </c>
      <c r="AQ74" s="460"/>
      <c r="AR74" s="460"/>
      <c r="AS74" s="460" t="str">
        <f>IF(OR(AS32&lt;&gt;"",AS41&lt;&gt;""),IF(SUM(AS32,AS41)=AS44,"","Check ISCED "&amp;AS$8),"")</f>
        <v/>
      </c>
      <c r="AT74" s="460"/>
      <c r="AU74" s="460"/>
      <c r="AV74" s="460" t="str">
        <f>IF(OR(AV32&lt;&gt;"",AV41&lt;&gt;""),IF(SUM(AV32,AV41)=AV44,"","Check ISCED "&amp;AV$8),"")</f>
        <v/>
      </c>
      <c r="AW74" s="460"/>
      <c r="AX74" s="460"/>
      <c r="AY74" s="460" t="str">
        <f>IF(OR(AY32&lt;&gt;"",AY41&lt;&gt;""),IF(SUM(AY32,AY41)=AY44,"","Check ISCED "&amp;AY$8),"")</f>
        <v/>
      </c>
      <c r="AZ74" s="460"/>
      <c r="BA74" s="460"/>
      <c r="BB74" s="460" t="str">
        <f>IF(OR(BB32&lt;&gt;"",BB41&lt;&gt;""),IF(SUM(BB32,BB41)=BB44,"","Check ISCED "&amp;BB$8),"")</f>
        <v/>
      </c>
      <c r="BC74" s="460"/>
      <c r="BD74" s="460"/>
      <c r="BE74" s="460" t="str">
        <f>IF(OR(BE32&lt;&gt;"",BE41&lt;&gt;""),IF(SUM(BE32,BE41)=BE44,"","Check ISCED "&amp;BE$8),"")</f>
        <v/>
      </c>
      <c r="BF74" s="460"/>
      <c r="BG74" s="460"/>
      <c r="BH74" s="460" t="str">
        <f>IF(OR(BH32&lt;&gt;"",BH41&lt;&gt;""),IF(SUM(BH32,BH41)=BH44,"","Check ISCED "&amp;BH$8),"")</f>
        <v/>
      </c>
      <c r="BI74" s="460"/>
      <c r="BJ74" s="460"/>
      <c r="BK74" s="460" t="str">
        <f>IF(OR(BK32&lt;&gt;"",BK41&lt;&gt;""),IF(SUM(BK32,BK41)=BK44,"","Check ISCED "&amp;BK$8),"")</f>
        <v/>
      </c>
      <c r="BL74" s="460"/>
      <c r="BM74" s="460"/>
      <c r="BN74" s="460" t="str">
        <f>IF(OR(BN32&lt;&gt;"",BN41&lt;&gt;""),IF(SUM(BN32,BN41)=BN44,"","Check ISCED "&amp;BN$8),"")</f>
        <v/>
      </c>
      <c r="BO74" s="460"/>
      <c r="BP74" s="460"/>
      <c r="BQ74" s="460" t="str">
        <f>IF(OR(BQ32&lt;&gt;"",BQ41&lt;&gt;""),IF(SUM(BQ32,BQ41)=BQ44,"","Check ISCED "&amp;BQ$8),"")</f>
        <v/>
      </c>
      <c r="BR74" s="460"/>
      <c r="BS74" s="460"/>
      <c r="BT74" s="460" t="str">
        <f>IF(OR(BT32&lt;&gt;"",BT41&lt;&gt;""),IF(SUM(BT32,BT41)=BT44,"","Check ISCED "&amp;BT$8),"")</f>
        <v/>
      </c>
      <c r="BU74" s="460"/>
      <c r="BV74" s="460"/>
      <c r="BW74" s="460" t="str">
        <f>IF(OR(BW32&lt;&gt;"",BW41&lt;&gt;""),IF(SUM(BW32,BW41)=BW44,"","Check ISCED "&amp;BW$8),"")</f>
        <v/>
      </c>
      <c r="BX74" s="460"/>
      <c r="BY74" s="460"/>
      <c r="BZ74" s="460" t="str">
        <f>IF(OR(BZ32&lt;&gt;"",BZ41&lt;&gt;""),IF(SUM(BZ32,BZ41)=BZ44,"","Check ISCED "&amp;BZ$8),"")</f>
        <v/>
      </c>
      <c r="CA74" s="460"/>
      <c r="CB74" s="460"/>
      <c r="CC74" s="460" t="str">
        <f>IF(OR(CC32&lt;&gt;"",CC41&lt;&gt;""),IF(SUM(CC32,CC41)=CC44,"","Check ISCED "&amp;CC$8),"")</f>
        <v/>
      </c>
      <c r="CD74" s="460"/>
      <c r="CE74" s="460"/>
      <c r="CF74" s="460" t="str">
        <f>IF(OR(CF32&lt;&gt;"",CF41&lt;&gt;""),IF(SUM(CF32,CF41)=CF44,"","Check ISCED "&amp;CF$8),"")</f>
        <v/>
      </c>
      <c r="CG74" s="460"/>
      <c r="CH74" s="460"/>
      <c r="CI74" s="460" t="str">
        <f>IF(OR(CI32&lt;&gt;"",CI41&lt;&gt;""),IF(SUM(CI32,CI41)=CI44,"","Check ISCED "&amp;CI$8),"")</f>
        <v/>
      </c>
      <c r="CJ74" s="460"/>
      <c r="CK74" s="460"/>
      <c r="CL74" s="460" t="str">
        <f>IF(OR(CL32&lt;&gt;"",CL41&lt;&gt;""),IF(SUM(CL32,CL41)=CL44,"","Check ISCED_X "&amp;CL$8),"")</f>
        <v/>
      </c>
      <c r="CM74" s="460"/>
      <c r="CN74" s="460"/>
      <c r="CO74" s="460" t="str">
        <f>IF(OR(CO32&lt;&gt;"",CO41&lt;&gt;""),IF(SUM(CO32,CO41)=CO44,"","Check ISCED_T "&amp;CO$8),"")</f>
        <v/>
      </c>
      <c r="CP74" s="460"/>
      <c r="CQ74" s="469"/>
    </row>
    <row r="75" spans="3:95" s="414" customFormat="1" hidden="1" x14ac:dyDescent="0.2">
      <c r="C75" s="861"/>
      <c r="D75" s="464" t="s">
        <v>8792</v>
      </c>
      <c r="E75" s="445"/>
      <c r="F75" s="445"/>
      <c r="G75" s="445"/>
      <c r="H75" s="445"/>
      <c r="I75" s="445"/>
      <c r="J75" s="445"/>
      <c r="K75" s="445"/>
      <c r="L75" s="445"/>
      <c r="M75" s="445"/>
      <c r="N75" s="445"/>
      <c r="O75" s="445"/>
      <c r="P75" s="445"/>
      <c r="Q75" s="445"/>
      <c r="R75" s="445"/>
      <c r="S75" s="445"/>
      <c r="T75" s="445"/>
      <c r="U75" s="445"/>
      <c r="V75" s="445"/>
      <c r="W75" s="445"/>
      <c r="X75" s="445"/>
      <c r="Y75" s="445"/>
      <c r="Z75" s="445"/>
      <c r="AA75" s="445" t="str">
        <f>IF(OR(AA33&lt;&gt;"",AA42&lt;&gt;""),IF(SUM(AA33,AA42)=AA45,"","Check ISCED "&amp;AA$8),"")</f>
        <v/>
      </c>
      <c r="AB75" s="445"/>
      <c r="AC75" s="445"/>
      <c r="AD75" s="445" t="str">
        <f>IF(OR(AD33&lt;&gt;"",AD42&lt;&gt;""),IF(SUM(AD33,AD42)=AD45,"","Check ISCED "&amp;AD$8),"")</f>
        <v/>
      </c>
      <c r="AE75" s="445"/>
      <c r="AF75" s="445"/>
      <c r="AG75" s="445" t="str">
        <f>IF(OR(AG33&lt;&gt;"",AG42&lt;&gt;""),IF(SUM(AG33,AG42)=AG45,"","Check ISCED "&amp;AG$8),"")</f>
        <v/>
      </c>
      <c r="AH75" s="445"/>
      <c r="AI75" s="445"/>
      <c r="AJ75" s="445" t="str">
        <f>IF(OR(AJ33&lt;&gt;"",AJ42&lt;&gt;""),IF(SUM(AJ33,AJ42)=AJ45,"","Check ISCED "&amp;AJ$8),"")</f>
        <v/>
      </c>
      <c r="AK75" s="445"/>
      <c r="AL75" s="445"/>
      <c r="AM75" s="445" t="str">
        <f>IF(OR(AM33&lt;&gt;"",AM42&lt;&gt;""),IF(SUM(AM33,AM42)=AM45,"","Check ISCED "&amp;AM$8),"")</f>
        <v/>
      </c>
      <c r="AN75" s="445"/>
      <c r="AO75" s="445"/>
      <c r="AP75" s="445" t="str">
        <f>IF(OR(AP33&lt;&gt;"",AP42&lt;&gt;""),IF(SUM(AP33,AP42)=AP45,"","Check ISCED "&amp;AP$8),"")</f>
        <v/>
      </c>
      <c r="AQ75" s="445"/>
      <c r="AR75" s="445"/>
      <c r="AS75" s="445" t="str">
        <f>IF(OR(AS33&lt;&gt;"",AS42&lt;&gt;""),IF(SUM(AS33,AS42)=AS45,"","Check ISCED "&amp;AS$8),"")</f>
        <v/>
      </c>
      <c r="AT75" s="445"/>
      <c r="AU75" s="445"/>
      <c r="AV75" s="445" t="str">
        <f>IF(OR(AV33&lt;&gt;"",AV42&lt;&gt;""),IF(SUM(AV33,AV42)=AV45,"","Check ISCED "&amp;AV$8),"")</f>
        <v/>
      </c>
      <c r="AW75" s="445"/>
      <c r="AX75" s="445"/>
      <c r="AY75" s="445" t="str">
        <f>IF(OR(AY33&lt;&gt;"",AY42&lt;&gt;""),IF(SUM(AY33,AY42)=AY45,"","Check ISCED "&amp;AY$8),"")</f>
        <v/>
      </c>
      <c r="AZ75" s="445"/>
      <c r="BA75" s="445"/>
      <c r="BB75" s="445" t="str">
        <f>IF(OR(BB33&lt;&gt;"",BB42&lt;&gt;""),IF(SUM(BB33,BB42)=BB45,"","Check ISCED "&amp;BB$8),"")</f>
        <v/>
      </c>
      <c r="BC75" s="445"/>
      <c r="BD75" s="445"/>
      <c r="BE75" s="445" t="str">
        <f>IF(OR(BE33&lt;&gt;"",BE42&lt;&gt;""),IF(SUM(BE33,BE42)=BE45,"","Check ISCED "&amp;BE$8),"")</f>
        <v/>
      </c>
      <c r="BF75" s="445"/>
      <c r="BG75" s="445"/>
      <c r="BH75" s="445" t="str">
        <f>IF(OR(BH33&lt;&gt;"",BH42&lt;&gt;""),IF(SUM(BH33,BH42)=BH45,"","Check ISCED "&amp;BH$8),"")</f>
        <v/>
      </c>
      <c r="BI75" s="445"/>
      <c r="BJ75" s="445"/>
      <c r="BK75" s="445" t="str">
        <f>IF(OR(BK33&lt;&gt;"",BK42&lt;&gt;""),IF(SUM(BK33,BK42)=BK45,"","Check ISCED "&amp;BK$8),"")</f>
        <v/>
      </c>
      <c r="BL75" s="445"/>
      <c r="BM75" s="445"/>
      <c r="BN75" s="445" t="str">
        <f>IF(OR(BN33&lt;&gt;"",BN42&lt;&gt;""),IF(SUM(BN33,BN42)=BN45,"","Check ISCED "&amp;BN$8),"")</f>
        <v/>
      </c>
      <c r="BO75" s="445"/>
      <c r="BP75" s="445"/>
      <c r="BQ75" s="445" t="str">
        <f>IF(OR(BQ33&lt;&gt;"",BQ42&lt;&gt;""),IF(SUM(BQ33,BQ42)=BQ45,"","Check ISCED "&amp;BQ$8),"")</f>
        <v/>
      </c>
      <c r="BR75" s="445"/>
      <c r="BS75" s="445"/>
      <c r="BT75" s="445" t="str">
        <f>IF(OR(BT33&lt;&gt;"",BT42&lt;&gt;""),IF(SUM(BT33,BT42)=BT45,"","Check ISCED "&amp;BT$8),"")</f>
        <v/>
      </c>
      <c r="BU75" s="445"/>
      <c r="BV75" s="445"/>
      <c r="BW75" s="445" t="str">
        <f>IF(OR(BW33&lt;&gt;"",BW42&lt;&gt;""),IF(SUM(BW33,BW42)=BW45,"","Check ISCED "&amp;BW$8),"")</f>
        <v/>
      </c>
      <c r="BX75" s="445"/>
      <c r="BY75" s="445"/>
      <c r="BZ75" s="445" t="str">
        <f>IF(OR(BZ33&lt;&gt;"",BZ42&lt;&gt;""),IF(SUM(BZ33,BZ42)=BZ45,"","Check ISCED "&amp;BZ$8),"")</f>
        <v/>
      </c>
      <c r="CA75" s="445"/>
      <c r="CB75" s="445"/>
      <c r="CC75" s="445" t="str">
        <f>IF(OR(CC33&lt;&gt;"",CC42&lt;&gt;""),IF(SUM(CC33,CC42)=CC45,"","Check ISCED "&amp;CC$8),"")</f>
        <v/>
      </c>
      <c r="CD75" s="445"/>
      <c r="CE75" s="445"/>
      <c r="CF75" s="445" t="str">
        <f>IF(OR(CF33&lt;&gt;"",CF42&lt;&gt;""),IF(SUM(CF33,CF42)=CF45,"","Check ISCED "&amp;CF$8),"")</f>
        <v/>
      </c>
      <c r="CG75" s="445"/>
      <c r="CH75" s="445"/>
      <c r="CI75" s="445" t="str">
        <f>IF(OR(CI33&lt;&gt;"",CI42&lt;&gt;""),IF(SUM(CI33,CI42)=CI45,"","Check ISCED "&amp;CI$8),"")</f>
        <v/>
      </c>
      <c r="CJ75" s="445"/>
      <c r="CK75" s="445"/>
      <c r="CL75" s="445" t="str">
        <f>IF(OR(CL33&lt;&gt;"",CL42&lt;&gt;""),IF(SUM(CL33,CL42)=CL45,"","Check ISCED_X "&amp;CL$8),"")</f>
        <v/>
      </c>
      <c r="CM75" s="445"/>
      <c r="CN75" s="445"/>
      <c r="CO75" s="445" t="str">
        <f>IF(OR(CO33&lt;&gt;"",CO42&lt;&gt;""),IF(SUM(CO33,CO42)=CO45,"","Check ISCED_T "&amp;CO$8),"")</f>
        <v/>
      </c>
      <c r="CP75" s="445"/>
      <c r="CQ75" s="470"/>
    </row>
    <row r="76" spans="3:95" s="414" customFormat="1" hidden="1" x14ac:dyDescent="0.2"/>
    <row r="77" spans="3:95" s="414" customFormat="1" hidden="1" x14ac:dyDescent="0.2">
      <c r="C77" s="856" t="s">
        <v>8793</v>
      </c>
      <c r="D77" s="454" t="s">
        <v>8776</v>
      </c>
      <c r="E77" s="455"/>
      <c r="F77" s="455"/>
      <c r="G77" s="455"/>
      <c r="H77" s="455"/>
      <c r="I77" s="455"/>
      <c r="J77" s="455"/>
      <c r="K77" s="455"/>
      <c r="L77" s="455"/>
      <c r="M77" s="455"/>
      <c r="N77" s="455"/>
      <c r="O77" s="455"/>
      <c r="P77" s="455"/>
      <c r="Q77" s="455"/>
      <c r="R77" s="455"/>
      <c r="S77" s="455"/>
      <c r="T77" s="455"/>
      <c r="U77" s="455"/>
      <c r="V77" s="455"/>
      <c r="W77" s="455"/>
      <c r="X77" s="455"/>
      <c r="Y77" s="455"/>
      <c r="Z77" s="455"/>
      <c r="AA77" s="456"/>
      <c r="AB77" s="456"/>
      <c r="AC77" s="456"/>
      <c r="AD77" s="456"/>
      <c r="AE77" s="456"/>
      <c r="AF77" s="456"/>
      <c r="AG77" s="455" t="str">
        <f>IF(OR(AA31&lt;&gt;"",AD31&lt;&gt;""),IF(SUM(AA31,AD31)=AG31,"","Check ISCED "&amp;AG$8),"")</f>
        <v/>
      </c>
      <c r="AH77" s="455"/>
      <c r="AI77" s="455"/>
      <c r="AJ77" s="456"/>
      <c r="AK77" s="456"/>
      <c r="AL77" s="456"/>
      <c r="AM77" s="456"/>
      <c r="AN77" s="456"/>
      <c r="AO77" s="456"/>
      <c r="AP77" s="456"/>
      <c r="AQ77" s="456"/>
      <c r="AR77" s="456"/>
      <c r="AS77" s="455" t="str">
        <f t="shared" ref="AS77:AS79" si="38">IF(OR(AM31&lt;&gt;"",AP31&lt;&gt;""),IF(SUM(AM31,AP31)=AS31,"","Check ISCED "&amp;AS$8),"")</f>
        <v/>
      </c>
      <c r="AT77" s="455"/>
      <c r="AU77" s="455"/>
      <c r="AV77" s="456"/>
      <c r="AW77" s="456"/>
      <c r="AX77" s="456"/>
      <c r="AY77" s="456"/>
      <c r="AZ77" s="456"/>
      <c r="BA77" s="456"/>
      <c r="BB77" s="455" t="str">
        <f>IF(OR(AV31&lt;&gt;"",AY31&lt;&gt;""),IF(SUM(AV31,AY31)=BB31,"","Check ISCED "&amp;BB$8),"")</f>
        <v/>
      </c>
      <c r="BC77" s="455"/>
      <c r="BD77" s="455"/>
      <c r="BE77" s="456"/>
      <c r="BF77" s="456"/>
      <c r="BG77" s="456"/>
      <c r="BH77" s="456"/>
      <c r="BI77" s="456"/>
      <c r="BJ77" s="456"/>
      <c r="BK77" s="455" t="str">
        <f>IF(OR(BE31&lt;&gt;"",BH31&lt;&gt;""),IF(SUM(BE31,BH31)=BK31,"","Check ISCED "&amp;BK$8),"")</f>
        <v/>
      </c>
      <c r="BL77" s="455"/>
      <c r="BM77" s="455"/>
      <c r="BN77" s="456"/>
      <c r="BO77" s="456"/>
      <c r="BP77" s="456"/>
      <c r="BQ77" s="471" t="str">
        <f>IF(OR(BB31&lt;&gt;"",BK31&lt;&gt;""),IF(SUM(BB31,BK31)=BT31,"","Check ISCED "&amp;BT$8),"")</f>
        <v/>
      </c>
      <c r="BR77" s="455"/>
      <c r="BS77" s="455"/>
      <c r="BT77" s="455" t="str">
        <f t="shared" ref="BT77:BT84" si="39">IF(OR(BN31&lt;&gt;"",BQ31&lt;&gt;""),IF(SUM(BN31,BQ31)=BT31,"","Check ISCED "&amp;BT$8),"")</f>
        <v/>
      </c>
      <c r="BU77" s="455"/>
      <c r="BV77" s="455"/>
      <c r="BW77" s="456"/>
      <c r="BX77" s="456"/>
      <c r="BY77" s="456"/>
      <c r="BZ77" s="471" t="str">
        <f>IF(OR(CF31&lt;&gt;"",CI31&lt;&gt;""),IF(SUM(CF31,CI31)=CC31,"","Check ISCED "&amp;CC$8),"")</f>
        <v/>
      </c>
      <c r="CA77" s="455"/>
      <c r="CB77" s="455"/>
      <c r="CC77" s="455" t="str">
        <f t="shared" ref="CC77:CC91" si="40">IF(OR(BW31&lt;&gt;"",BZ31&lt;&gt;""),IF(SUM(BW31,BZ31)=CC31,"","Check ISCED "&amp;CC$8),"")</f>
        <v/>
      </c>
      <c r="CD77" s="455"/>
      <c r="CE77" s="455"/>
      <c r="CF77" s="472" t="str">
        <f>IF(CF31&lt;&gt;"",IF(SUM(CF31)&lt;=CC31,"","Check ISCED "&amp;CF8),"")</f>
        <v/>
      </c>
      <c r="CG77" s="472"/>
      <c r="CH77" s="472"/>
      <c r="CI77" s="472" t="str">
        <f t="shared" ref="CI77:CI90" si="41">IF(CI31&lt;&gt;"",IF(SUM(CI31)&lt;=CC31,"","Check ISCED "&amp;CI8),"")</f>
        <v/>
      </c>
      <c r="CJ77" s="455"/>
      <c r="CK77" s="455"/>
      <c r="CL77" s="456"/>
      <c r="CM77" s="456"/>
      <c r="CN77" s="456"/>
      <c r="CO77" s="455" t="str">
        <f>IF(SUM(AG31,AJ31,AS31,BT31,CC31,CL31)&lt;&gt;"",IF(SUM(AG31,AJ31,AS31,BT31,CC31,CL31)=CO31,"","Check ISCED _T"),"")</f>
        <v>Check ISCED _T</v>
      </c>
      <c r="CP77" s="455"/>
      <c r="CQ77" s="468"/>
    </row>
    <row r="78" spans="3:95" s="414" customFormat="1" hidden="1" x14ac:dyDescent="0.2">
      <c r="C78" s="857"/>
      <c r="D78" s="459" t="s">
        <v>8777</v>
      </c>
      <c r="E78" s="460"/>
      <c r="F78" s="460"/>
      <c r="G78" s="460"/>
      <c r="H78" s="460"/>
      <c r="I78" s="460"/>
      <c r="J78" s="460"/>
      <c r="K78" s="460"/>
      <c r="L78" s="460"/>
      <c r="M78" s="460"/>
      <c r="N78" s="460"/>
      <c r="O78" s="460"/>
      <c r="P78" s="460"/>
      <c r="Q78" s="460"/>
      <c r="R78" s="460"/>
      <c r="S78" s="460"/>
      <c r="T78" s="460"/>
      <c r="U78" s="460"/>
      <c r="V78" s="460"/>
      <c r="W78" s="460"/>
      <c r="X78" s="460"/>
      <c r="Y78" s="460"/>
      <c r="Z78" s="460"/>
      <c r="AA78" s="461"/>
      <c r="AB78" s="461"/>
      <c r="AC78" s="461"/>
      <c r="AD78" s="461"/>
      <c r="AE78" s="461"/>
      <c r="AF78" s="461"/>
      <c r="AG78" s="460" t="str">
        <f>IF(OR(AA32&lt;&gt;"",AD32&lt;&gt;""),IF(SUM(AA32,AD32)=AG32,"","Check ISCED "&amp;AG$8),"")</f>
        <v/>
      </c>
      <c r="AH78" s="460"/>
      <c r="AI78" s="460"/>
      <c r="AJ78" s="461"/>
      <c r="AK78" s="461"/>
      <c r="AL78" s="461"/>
      <c r="AM78" s="461"/>
      <c r="AN78" s="461"/>
      <c r="AO78" s="461"/>
      <c r="AP78" s="461"/>
      <c r="AQ78" s="461"/>
      <c r="AR78" s="461"/>
      <c r="AS78" s="460" t="str">
        <f t="shared" si="38"/>
        <v/>
      </c>
      <c r="AT78" s="460"/>
      <c r="AU78" s="460"/>
      <c r="AV78" s="461"/>
      <c r="AW78" s="461"/>
      <c r="AX78" s="461"/>
      <c r="AY78" s="461"/>
      <c r="AZ78" s="461"/>
      <c r="BA78" s="461"/>
      <c r="BB78" s="460" t="str">
        <f>IF(OR(AV32&lt;&gt;"",AY32&lt;&gt;""),IF(SUM(AV32,AY32)=BB32,"","Check ISCED "&amp;BB$8),"")</f>
        <v/>
      </c>
      <c r="BC78" s="460"/>
      <c r="BD78" s="460"/>
      <c r="BE78" s="461"/>
      <c r="BF78" s="461"/>
      <c r="BG78" s="461"/>
      <c r="BH78" s="461"/>
      <c r="BI78" s="461"/>
      <c r="BJ78" s="461"/>
      <c r="BK78" s="460" t="str">
        <f t="shared" ref="BK78:BK91" si="42">IF(OR(BE32&lt;&gt;"",BH32&lt;&gt;""),IF(SUM(BE32,BH32)=BK32,"","Check ISCED "&amp;BK$8),"")</f>
        <v/>
      </c>
      <c r="BL78" s="460"/>
      <c r="BM78" s="460"/>
      <c r="BN78" s="461"/>
      <c r="BO78" s="461"/>
      <c r="BP78" s="461"/>
      <c r="BQ78" s="473" t="str">
        <f>IF(OR(BB32&lt;&gt;"",BK32&lt;&gt;""),IF(SUM(BB32,BK32)=BT32,"","Check ISCED "&amp;BT$8),"")</f>
        <v/>
      </c>
      <c r="BR78" s="460"/>
      <c r="BS78" s="460"/>
      <c r="BT78" s="460" t="str">
        <f t="shared" si="39"/>
        <v/>
      </c>
      <c r="BU78" s="460"/>
      <c r="BV78" s="460"/>
      <c r="BW78" s="461"/>
      <c r="BX78" s="461"/>
      <c r="BY78" s="461"/>
      <c r="BZ78" s="473" t="str">
        <f t="shared" ref="BZ78:BZ91" si="43">IF(OR(CF32&lt;&gt;"",CI32&lt;&gt;""),IF(SUM(CF32,CI32)=CC32,"","Check ISCED "&amp;CC$8),"")</f>
        <v/>
      </c>
      <c r="CA78" s="460"/>
      <c r="CB78" s="460"/>
      <c r="CC78" s="460" t="str">
        <f t="shared" si="40"/>
        <v/>
      </c>
      <c r="CD78" s="460"/>
      <c r="CE78" s="460"/>
      <c r="CF78" s="460" t="str">
        <f t="shared" ref="CF78:CF91" si="44">IF(CF32&lt;&gt;"",IF(SUM(CF32)&lt;=CC32,"","Check ISCED "&amp;CF9),"")</f>
        <v/>
      </c>
      <c r="CG78" s="460"/>
      <c r="CH78" s="460"/>
      <c r="CI78" s="460" t="str">
        <f t="shared" si="41"/>
        <v/>
      </c>
      <c r="CJ78" s="460"/>
      <c r="CK78" s="460"/>
      <c r="CL78" s="461"/>
      <c r="CM78" s="461"/>
      <c r="CN78" s="461"/>
      <c r="CO78" s="460" t="str">
        <f t="shared" ref="CO78:CO91" si="45">IF(SUM(AG32,AJ32,AS32,BT32,CC32,CL32)&lt;&gt;"",IF(SUM(AG32,AJ32,AS32,BT32,CC32,CL32)=CO32,"","Check ISCED _T"),"")</f>
        <v>Check ISCED _T</v>
      </c>
      <c r="CP78" s="460"/>
      <c r="CQ78" s="469"/>
    </row>
    <row r="79" spans="3:95" s="414" customFormat="1" hidden="1" x14ac:dyDescent="0.2">
      <c r="C79" s="857"/>
      <c r="D79" s="459" t="s">
        <v>8778</v>
      </c>
      <c r="E79" s="460"/>
      <c r="F79" s="460"/>
      <c r="G79" s="460"/>
      <c r="H79" s="460"/>
      <c r="I79" s="460"/>
      <c r="J79" s="460"/>
      <c r="K79" s="460"/>
      <c r="L79" s="460"/>
      <c r="M79" s="460"/>
      <c r="N79" s="460"/>
      <c r="O79" s="460"/>
      <c r="P79" s="460"/>
      <c r="Q79" s="460"/>
      <c r="R79" s="460"/>
      <c r="S79" s="460"/>
      <c r="T79" s="460"/>
      <c r="U79" s="460"/>
      <c r="V79" s="460"/>
      <c r="W79" s="460"/>
      <c r="X79" s="460"/>
      <c r="Y79" s="460"/>
      <c r="Z79" s="460"/>
      <c r="AA79" s="461"/>
      <c r="AB79" s="461"/>
      <c r="AC79" s="461"/>
      <c r="AD79" s="461"/>
      <c r="AE79" s="461"/>
      <c r="AF79" s="461"/>
      <c r="AG79" s="460" t="str">
        <f>IF(OR(AA33&lt;&gt;"",AD33&lt;&gt;""),IF(SUM(AA33,AD33)=AG33,"","Check ISCED "&amp;AG$8),"")</f>
        <v/>
      </c>
      <c r="AH79" s="460"/>
      <c r="AI79" s="460"/>
      <c r="AJ79" s="461"/>
      <c r="AK79" s="461"/>
      <c r="AL79" s="461"/>
      <c r="AM79" s="461"/>
      <c r="AN79" s="461"/>
      <c r="AO79" s="461"/>
      <c r="AP79" s="461"/>
      <c r="AQ79" s="461"/>
      <c r="AR79" s="461"/>
      <c r="AS79" s="460" t="str">
        <f t="shared" si="38"/>
        <v/>
      </c>
      <c r="AT79" s="460"/>
      <c r="AU79" s="460"/>
      <c r="AV79" s="461"/>
      <c r="AW79" s="461"/>
      <c r="AX79" s="461"/>
      <c r="AY79" s="461"/>
      <c r="AZ79" s="461"/>
      <c r="BA79" s="461"/>
      <c r="BB79" s="460" t="str">
        <f t="shared" ref="BB79:BB91" si="46">IF(OR(AV33&lt;&gt;"",AY33&lt;&gt;""),IF(SUM(AV33,AY33)=BB33,"","Check ISCED "&amp;BB$8),"")</f>
        <v/>
      </c>
      <c r="BC79" s="460"/>
      <c r="BD79" s="460"/>
      <c r="BE79" s="461"/>
      <c r="BF79" s="461"/>
      <c r="BG79" s="461"/>
      <c r="BH79" s="461"/>
      <c r="BI79" s="461"/>
      <c r="BJ79" s="461"/>
      <c r="BK79" s="460" t="str">
        <f t="shared" si="42"/>
        <v/>
      </c>
      <c r="BL79" s="460"/>
      <c r="BM79" s="460"/>
      <c r="BN79" s="461"/>
      <c r="BO79" s="461"/>
      <c r="BP79" s="461"/>
      <c r="BQ79" s="473" t="str">
        <f t="shared" ref="BQ79:BQ91" si="47">IF(OR(BB33&lt;&gt;"",BK33&lt;&gt;""),IF(SUM(BB33,BK33)=BT33,"","Check ISCED "&amp;BT$8),"")</f>
        <v/>
      </c>
      <c r="BR79" s="460"/>
      <c r="BS79" s="460"/>
      <c r="BT79" s="460" t="str">
        <f t="shared" si="39"/>
        <v/>
      </c>
      <c r="BU79" s="460"/>
      <c r="BV79" s="460"/>
      <c r="BW79" s="461"/>
      <c r="BX79" s="461"/>
      <c r="BY79" s="461"/>
      <c r="BZ79" s="473" t="str">
        <f t="shared" si="43"/>
        <v/>
      </c>
      <c r="CA79" s="460"/>
      <c r="CB79" s="460"/>
      <c r="CC79" s="460" t="str">
        <f t="shared" si="40"/>
        <v/>
      </c>
      <c r="CD79" s="460"/>
      <c r="CE79" s="460"/>
      <c r="CF79" s="460" t="str">
        <f t="shared" si="44"/>
        <v/>
      </c>
      <c r="CG79" s="460"/>
      <c r="CH79" s="460"/>
      <c r="CI79" s="460" t="str">
        <f t="shared" si="41"/>
        <v/>
      </c>
      <c r="CJ79" s="460"/>
      <c r="CK79" s="460"/>
      <c r="CL79" s="461"/>
      <c r="CM79" s="461"/>
      <c r="CN79" s="461"/>
      <c r="CO79" s="460" t="str">
        <f t="shared" si="45"/>
        <v>Check ISCED _T</v>
      </c>
      <c r="CP79" s="460"/>
      <c r="CQ79" s="469"/>
    </row>
    <row r="80" spans="3:95" s="414" customFormat="1" hidden="1" x14ac:dyDescent="0.2">
      <c r="C80" s="857"/>
      <c r="D80" s="459" t="s">
        <v>8794</v>
      </c>
      <c r="E80" s="460"/>
      <c r="F80" s="460"/>
      <c r="G80" s="460"/>
      <c r="H80" s="460"/>
      <c r="I80" s="460"/>
      <c r="J80" s="460"/>
      <c r="K80" s="460"/>
      <c r="L80" s="460"/>
      <c r="M80" s="460"/>
      <c r="N80" s="460"/>
      <c r="O80" s="460"/>
      <c r="P80" s="460"/>
      <c r="Q80" s="460"/>
      <c r="R80" s="460"/>
      <c r="S80" s="460"/>
      <c r="T80" s="460"/>
      <c r="U80" s="460"/>
      <c r="V80" s="460"/>
      <c r="W80" s="460"/>
      <c r="X80" s="460"/>
      <c r="Y80" s="460"/>
      <c r="Z80" s="460"/>
      <c r="AA80" s="461"/>
      <c r="AB80" s="461"/>
      <c r="AC80" s="461"/>
      <c r="AD80" s="461"/>
      <c r="AE80" s="461"/>
      <c r="AF80" s="461"/>
      <c r="AG80" s="460" t="str">
        <f t="shared" ref="AG80:AG91" si="48">IF(OR(AA34&lt;&gt;"",AD34&lt;&gt;""),IF(SUM(AA34,AD34)=AG34,"","Check ISCED "&amp;AG$8),"")</f>
        <v/>
      </c>
      <c r="AH80" s="460"/>
      <c r="AI80" s="460"/>
      <c r="AJ80" s="461"/>
      <c r="AK80" s="461"/>
      <c r="AL80" s="461"/>
      <c r="AM80" s="461"/>
      <c r="AN80" s="461"/>
      <c r="AO80" s="461"/>
      <c r="AP80" s="461"/>
      <c r="AQ80" s="461"/>
      <c r="AR80" s="461"/>
      <c r="AS80" s="460" t="str">
        <f>IF(OR(AM34&lt;&gt;"",AP34&lt;&gt;""),IF(SUM(AM34,AP34)=AS34,"","Check ISCED "&amp;AS$8),"")</f>
        <v/>
      </c>
      <c r="AT80" s="460"/>
      <c r="AU80" s="460"/>
      <c r="AV80" s="461"/>
      <c r="AW80" s="461"/>
      <c r="AX80" s="461"/>
      <c r="AY80" s="461"/>
      <c r="AZ80" s="461"/>
      <c r="BA80" s="461"/>
      <c r="BB80" s="460" t="str">
        <f t="shared" si="46"/>
        <v/>
      </c>
      <c r="BC80" s="460"/>
      <c r="BD80" s="460"/>
      <c r="BE80" s="461"/>
      <c r="BF80" s="461"/>
      <c r="BG80" s="461"/>
      <c r="BH80" s="461"/>
      <c r="BI80" s="461"/>
      <c r="BJ80" s="461"/>
      <c r="BK80" s="460" t="str">
        <f t="shared" si="42"/>
        <v/>
      </c>
      <c r="BL80" s="460"/>
      <c r="BM80" s="460"/>
      <c r="BN80" s="461"/>
      <c r="BO80" s="461"/>
      <c r="BP80" s="461"/>
      <c r="BQ80" s="473" t="str">
        <f t="shared" si="47"/>
        <v/>
      </c>
      <c r="BR80" s="460"/>
      <c r="BS80" s="460"/>
      <c r="BT80" s="460" t="str">
        <f t="shared" si="39"/>
        <v/>
      </c>
      <c r="BU80" s="460"/>
      <c r="BV80" s="460"/>
      <c r="BW80" s="461"/>
      <c r="BX80" s="461"/>
      <c r="BY80" s="461"/>
      <c r="BZ80" s="473" t="str">
        <f t="shared" si="43"/>
        <v/>
      </c>
      <c r="CA80" s="460"/>
      <c r="CB80" s="460"/>
      <c r="CC80" s="460" t="str">
        <f t="shared" si="40"/>
        <v/>
      </c>
      <c r="CD80" s="460"/>
      <c r="CE80" s="460"/>
      <c r="CF80" s="460" t="str">
        <f t="shared" si="44"/>
        <v/>
      </c>
      <c r="CG80" s="460"/>
      <c r="CH80" s="460"/>
      <c r="CI80" s="460" t="str">
        <f t="shared" si="41"/>
        <v/>
      </c>
      <c r="CJ80" s="460"/>
      <c r="CK80" s="460"/>
      <c r="CL80" s="461"/>
      <c r="CM80" s="461"/>
      <c r="CN80" s="461"/>
      <c r="CO80" s="460" t="str">
        <f t="shared" si="45"/>
        <v>Check ISCED _T</v>
      </c>
      <c r="CP80" s="460"/>
      <c r="CQ80" s="469"/>
    </row>
    <row r="81" spans="3:95" s="414" customFormat="1" hidden="1" x14ac:dyDescent="0.2">
      <c r="C81" s="857"/>
      <c r="D81" s="459" t="s">
        <v>8795</v>
      </c>
      <c r="E81" s="460"/>
      <c r="F81" s="460"/>
      <c r="G81" s="460"/>
      <c r="H81" s="460"/>
      <c r="I81" s="460"/>
      <c r="J81" s="460"/>
      <c r="K81" s="460"/>
      <c r="L81" s="460"/>
      <c r="M81" s="460"/>
      <c r="N81" s="460"/>
      <c r="O81" s="460"/>
      <c r="P81" s="460"/>
      <c r="Q81" s="460"/>
      <c r="R81" s="460"/>
      <c r="S81" s="460"/>
      <c r="T81" s="460"/>
      <c r="U81" s="460"/>
      <c r="V81" s="460"/>
      <c r="W81" s="460"/>
      <c r="X81" s="460"/>
      <c r="Y81" s="460"/>
      <c r="Z81" s="460"/>
      <c r="AA81" s="461"/>
      <c r="AB81" s="461"/>
      <c r="AC81" s="461"/>
      <c r="AD81" s="461"/>
      <c r="AE81" s="461"/>
      <c r="AF81" s="461"/>
      <c r="AG81" s="460" t="str">
        <f t="shared" si="48"/>
        <v/>
      </c>
      <c r="AH81" s="460"/>
      <c r="AI81" s="460"/>
      <c r="AJ81" s="461"/>
      <c r="AK81" s="461"/>
      <c r="AL81" s="461"/>
      <c r="AM81" s="461"/>
      <c r="AN81" s="461"/>
      <c r="AO81" s="461"/>
      <c r="AP81" s="461"/>
      <c r="AQ81" s="461"/>
      <c r="AR81" s="461"/>
      <c r="AS81" s="460" t="str">
        <f t="shared" ref="AS81:AS91" si="49">IF(OR(AM35&lt;&gt;"",AP35&lt;&gt;""),IF(SUM(AM35,AP35)=AS35,"","Check ISCED "&amp;AS$8),"")</f>
        <v/>
      </c>
      <c r="AT81" s="460"/>
      <c r="AU81" s="460"/>
      <c r="AV81" s="461"/>
      <c r="AW81" s="461"/>
      <c r="AX81" s="461"/>
      <c r="AY81" s="461"/>
      <c r="AZ81" s="461"/>
      <c r="BA81" s="461"/>
      <c r="BB81" s="460" t="str">
        <f t="shared" si="46"/>
        <v/>
      </c>
      <c r="BC81" s="460"/>
      <c r="BD81" s="460"/>
      <c r="BE81" s="461"/>
      <c r="BF81" s="461"/>
      <c r="BG81" s="461"/>
      <c r="BH81" s="461"/>
      <c r="BI81" s="461"/>
      <c r="BJ81" s="461"/>
      <c r="BK81" s="460" t="str">
        <f t="shared" si="42"/>
        <v/>
      </c>
      <c r="BL81" s="460"/>
      <c r="BM81" s="460"/>
      <c r="BN81" s="461"/>
      <c r="BO81" s="461"/>
      <c r="BP81" s="461"/>
      <c r="BQ81" s="473" t="str">
        <f t="shared" si="47"/>
        <v/>
      </c>
      <c r="BR81" s="460"/>
      <c r="BS81" s="460"/>
      <c r="BT81" s="460" t="str">
        <f t="shared" si="39"/>
        <v/>
      </c>
      <c r="BU81" s="460"/>
      <c r="BV81" s="460"/>
      <c r="BW81" s="461"/>
      <c r="BX81" s="461"/>
      <c r="BY81" s="461"/>
      <c r="BZ81" s="473" t="str">
        <f t="shared" si="43"/>
        <v/>
      </c>
      <c r="CA81" s="460"/>
      <c r="CB81" s="460"/>
      <c r="CC81" s="460" t="str">
        <f t="shared" si="40"/>
        <v/>
      </c>
      <c r="CD81" s="460"/>
      <c r="CE81" s="460"/>
      <c r="CF81" s="460" t="str">
        <f t="shared" si="44"/>
        <v/>
      </c>
      <c r="CG81" s="460"/>
      <c r="CH81" s="460"/>
      <c r="CI81" s="460" t="str">
        <f t="shared" si="41"/>
        <v/>
      </c>
      <c r="CJ81" s="460"/>
      <c r="CK81" s="460"/>
      <c r="CL81" s="461"/>
      <c r="CM81" s="461"/>
      <c r="CN81" s="461"/>
      <c r="CO81" s="460" t="str">
        <f t="shared" si="45"/>
        <v>Check ISCED _T</v>
      </c>
      <c r="CP81" s="460"/>
      <c r="CQ81" s="469"/>
    </row>
    <row r="82" spans="3:95" s="414" customFormat="1" hidden="1" x14ac:dyDescent="0.2">
      <c r="C82" s="857"/>
      <c r="D82" s="459" t="s">
        <v>8796</v>
      </c>
      <c r="E82" s="460"/>
      <c r="F82" s="460"/>
      <c r="G82" s="460"/>
      <c r="H82" s="460"/>
      <c r="I82" s="460"/>
      <c r="J82" s="460"/>
      <c r="K82" s="460"/>
      <c r="L82" s="460"/>
      <c r="M82" s="460"/>
      <c r="N82" s="460"/>
      <c r="O82" s="460"/>
      <c r="P82" s="460"/>
      <c r="Q82" s="460"/>
      <c r="R82" s="460"/>
      <c r="S82" s="460"/>
      <c r="T82" s="460"/>
      <c r="U82" s="460"/>
      <c r="V82" s="460"/>
      <c r="W82" s="460"/>
      <c r="X82" s="460"/>
      <c r="Y82" s="460"/>
      <c r="Z82" s="460"/>
      <c r="AA82" s="461"/>
      <c r="AB82" s="461"/>
      <c r="AC82" s="461"/>
      <c r="AD82" s="461"/>
      <c r="AE82" s="461"/>
      <c r="AF82" s="461"/>
      <c r="AG82" s="460" t="str">
        <f t="shared" si="48"/>
        <v/>
      </c>
      <c r="AH82" s="460"/>
      <c r="AI82" s="460"/>
      <c r="AJ82" s="461"/>
      <c r="AK82" s="461"/>
      <c r="AL82" s="461"/>
      <c r="AM82" s="461"/>
      <c r="AN82" s="461"/>
      <c r="AO82" s="461"/>
      <c r="AP82" s="461"/>
      <c r="AQ82" s="461"/>
      <c r="AR82" s="461"/>
      <c r="AS82" s="460" t="str">
        <f t="shared" si="49"/>
        <v/>
      </c>
      <c r="AT82" s="460"/>
      <c r="AU82" s="460"/>
      <c r="AV82" s="461"/>
      <c r="AW82" s="461"/>
      <c r="AX82" s="461"/>
      <c r="AY82" s="461"/>
      <c r="AZ82" s="461"/>
      <c r="BA82" s="461"/>
      <c r="BB82" s="460" t="str">
        <f t="shared" si="46"/>
        <v/>
      </c>
      <c r="BC82" s="460"/>
      <c r="BD82" s="460"/>
      <c r="BE82" s="461"/>
      <c r="BF82" s="461"/>
      <c r="BG82" s="461"/>
      <c r="BH82" s="461"/>
      <c r="BI82" s="461"/>
      <c r="BJ82" s="461"/>
      <c r="BK82" s="460" t="str">
        <f t="shared" si="42"/>
        <v/>
      </c>
      <c r="BL82" s="460"/>
      <c r="BM82" s="460"/>
      <c r="BN82" s="461"/>
      <c r="BO82" s="461"/>
      <c r="BP82" s="461"/>
      <c r="BQ82" s="473" t="str">
        <f t="shared" si="47"/>
        <v/>
      </c>
      <c r="BR82" s="460"/>
      <c r="BS82" s="460"/>
      <c r="BT82" s="460" t="str">
        <f t="shared" si="39"/>
        <v/>
      </c>
      <c r="BU82" s="460"/>
      <c r="BV82" s="460"/>
      <c r="BW82" s="461"/>
      <c r="BX82" s="461"/>
      <c r="BY82" s="461"/>
      <c r="BZ82" s="473" t="str">
        <f t="shared" si="43"/>
        <v/>
      </c>
      <c r="CA82" s="460"/>
      <c r="CB82" s="460"/>
      <c r="CC82" s="460" t="str">
        <f t="shared" si="40"/>
        <v/>
      </c>
      <c r="CD82" s="460"/>
      <c r="CE82" s="460"/>
      <c r="CF82" s="460" t="str">
        <f t="shared" si="44"/>
        <v/>
      </c>
      <c r="CG82" s="460"/>
      <c r="CH82" s="460"/>
      <c r="CI82" s="460" t="str">
        <f t="shared" si="41"/>
        <v/>
      </c>
      <c r="CJ82" s="460"/>
      <c r="CK82" s="460"/>
      <c r="CL82" s="461"/>
      <c r="CM82" s="461"/>
      <c r="CN82" s="461"/>
      <c r="CO82" s="460" t="str">
        <f t="shared" si="45"/>
        <v>Check ISCED _T</v>
      </c>
      <c r="CP82" s="460"/>
      <c r="CQ82" s="469"/>
    </row>
    <row r="83" spans="3:95" s="414" customFormat="1" hidden="1" x14ac:dyDescent="0.2">
      <c r="C83" s="857"/>
      <c r="D83" s="459" t="s">
        <v>8797</v>
      </c>
      <c r="E83" s="460"/>
      <c r="F83" s="460"/>
      <c r="G83" s="460"/>
      <c r="H83" s="460"/>
      <c r="I83" s="460"/>
      <c r="J83" s="460"/>
      <c r="K83" s="460"/>
      <c r="L83" s="460"/>
      <c r="M83" s="460"/>
      <c r="N83" s="460"/>
      <c r="O83" s="460"/>
      <c r="P83" s="460"/>
      <c r="Q83" s="460"/>
      <c r="R83" s="460"/>
      <c r="S83" s="460"/>
      <c r="T83" s="460"/>
      <c r="U83" s="460"/>
      <c r="V83" s="460"/>
      <c r="W83" s="460"/>
      <c r="X83" s="460"/>
      <c r="Y83" s="460"/>
      <c r="Z83" s="460"/>
      <c r="AA83" s="461"/>
      <c r="AB83" s="461"/>
      <c r="AC83" s="461"/>
      <c r="AD83" s="461"/>
      <c r="AE83" s="461"/>
      <c r="AF83" s="461"/>
      <c r="AG83" s="460" t="str">
        <f t="shared" si="48"/>
        <v/>
      </c>
      <c r="AH83" s="460"/>
      <c r="AI83" s="460"/>
      <c r="AJ83" s="461"/>
      <c r="AK83" s="461"/>
      <c r="AL83" s="461"/>
      <c r="AM83" s="461"/>
      <c r="AN83" s="461"/>
      <c r="AO83" s="461"/>
      <c r="AP83" s="461"/>
      <c r="AQ83" s="461"/>
      <c r="AR83" s="461"/>
      <c r="AS83" s="460" t="str">
        <f t="shared" si="49"/>
        <v/>
      </c>
      <c r="AT83" s="460"/>
      <c r="AU83" s="460"/>
      <c r="AV83" s="461"/>
      <c r="AW83" s="461"/>
      <c r="AX83" s="461"/>
      <c r="AY83" s="461"/>
      <c r="AZ83" s="461"/>
      <c r="BA83" s="461"/>
      <c r="BB83" s="460" t="str">
        <f t="shared" si="46"/>
        <v/>
      </c>
      <c r="BC83" s="460"/>
      <c r="BD83" s="460"/>
      <c r="BE83" s="461"/>
      <c r="BF83" s="461"/>
      <c r="BG83" s="461"/>
      <c r="BH83" s="461"/>
      <c r="BI83" s="461"/>
      <c r="BJ83" s="461"/>
      <c r="BK83" s="460" t="str">
        <f t="shared" si="42"/>
        <v/>
      </c>
      <c r="BL83" s="460"/>
      <c r="BM83" s="460"/>
      <c r="BN83" s="461"/>
      <c r="BO83" s="461"/>
      <c r="BP83" s="461"/>
      <c r="BQ83" s="473" t="str">
        <f t="shared" si="47"/>
        <v/>
      </c>
      <c r="BR83" s="460"/>
      <c r="BS83" s="460"/>
      <c r="BT83" s="460" t="str">
        <f t="shared" si="39"/>
        <v/>
      </c>
      <c r="BU83" s="460"/>
      <c r="BV83" s="460"/>
      <c r="BW83" s="461"/>
      <c r="BX83" s="461"/>
      <c r="BY83" s="461"/>
      <c r="BZ83" s="473" t="str">
        <f t="shared" si="43"/>
        <v/>
      </c>
      <c r="CA83" s="460"/>
      <c r="CB83" s="460"/>
      <c r="CC83" s="460" t="str">
        <f t="shared" si="40"/>
        <v/>
      </c>
      <c r="CD83" s="460"/>
      <c r="CE83" s="460"/>
      <c r="CF83" s="460" t="str">
        <f t="shared" si="44"/>
        <v/>
      </c>
      <c r="CG83" s="460"/>
      <c r="CH83" s="460"/>
      <c r="CI83" s="460" t="str">
        <f t="shared" si="41"/>
        <v/>
      </c>
      <c r="CJ83" s="460"/>
      <c r="CK83" s="460"/>
      <c r="CL83" s="461"/>
      <c r="CM83" s="461"/>
      <c r="CN83" s="461"/>
      <c r="CO83" s="460" t="str">
        <f t="shared" si="45"/>
        <v>Check ISCED _T</v>
      </c>
      <c r="CP83" s="460"/>
      <c r="CQ83" s="469"/>
    </row>
    <row r="84" spans="3:95" s="414" customFormat="1" hidden="1" x14ac:dyDescent="0.2">
      <c r="C84" s="857"/>
      <c r="D84" s="459" t="s">
        <v>8798</v>
      </c>
      <c r="E84" s="460"/>
      <c r="F84" s="460"/>
      <c r="G84" s="460"/>
      <c r="H84" s="460"/>
      <c r="I84" s="460"/>
      <c r="J84" s="460"/>
      <c r="K84" s="460"/>
      <c r="L84" s="460"/>
      <c r="M84" s="460"/>
      <c r="N84" s="460"/>
      <c r="O84" s="460"/>
      <c r="P84" s="460"/>
      <c r="Q84" s="460"/>
      <c r="R84" s="460"/>
      <c r="S84" s="460"/>
      <c r="T84" s="460"/>
      <c r="U84" s="460"/>
      <c r="V84" s="460"/>
      <c r="W84" s="460"/>
      <c r="X84" s="460"/>
      <c r="Y84" s="460"/>
      <c r="Z84" s="460"/>
      <c r="AA84" s="461"/>
      <c r="AB84" s="461"/>
      <c r="AC84" s="461"/>
      <c r="AD84" s="461"/>
      <c r="AE84" s="461"/>
      <c r="AF84" s="461"/>
      <c r="AG84" s="460" t="str">
        <f t="shared" si="48"/>
        <v/>
      </c>
      <c r="AH84" s="460"/>
      <c r="AI84" s="460"/>
      <c r="AJ84" s="461"/>
      <c r="AK84" s="461"/>
      <c r="AL84" s="461"/>
      <c r="AM84" s="461"/>
      <c r="AN84" s="461"/>
      <c r="AO84" s="461"/>
      <c r="AP84" s="461"/>
      <c r="AQ84" s="461"/>
      <c r="AR84" s="461"/>
      <c r="AS84" s="460" t="str">
        <f t="shared" si="49"/>
        <v/>
      </c>
      <c r="AT84" s="460"/>
      <c r="AU84" s="460"/>
      <c r="AV84" s="461"/>
      <c r="AW84" s="461"/>
      <c r="AX84" s="461"/>
      <c r="AY84" s="461"/>
      <c r="AZ84" s="461"/>
      <c r="BA84" s="461"/>
      <c r="BB84" s="460" t="str">
        <f t="shared" si="46"/>
        <v/>
      </c>
      <c r="BC84" s="460"/>
      <c r="BD84" s="460"/>
      <c r="BE84" s="461"/>
      <c r="BF84" s="461"/>
      <c r="BG84" s="461"/>
      <c r="BH84" s="461"/>
      <c r="BI84" s="461"/>
      <c r="BJ84" s="461"/>
      <c r="BK84" s="460" t="str">
        <f t="shared" si="42"/>
        <v/>
      </c>
      <c r="BL84" s="460"/>
      <c r="BM84" s="460"/>
      <c r="BN84" s="461"/>
      <c r="BO84" s="461"/>
      <c r="BP84" s="461"/>
      <c r="BQ84" s="473" t="str">
        <f t="shared" si="47"/>
        <v/>
      </c>
      <c r="BR84" s="460"/>
      <c r="BS84" s="460"/>
      <c r="BT84" s="460" t="str">
        <f t="shared" si="39"/>
        <v/>
      </c>
      <c r="BU84" s="460"/>
      <c r="BV84" s="460"/>
      <c r="BW84" s="461"/>
      <c r="BX84" s="461"/>
      <c r="BY84" s="461"/>
      <c r="BZ84" s="473" t="str">
        <f t="shared" si="43"/>
        <v/>
      </c>
      <c r="CA84" s="460"/>
      <c r="CB84" s="460"/>
      <c r="CC84" s="460" t="str">
        <f t="shared" si="40"/>
        <v/>
      </c>
      <c r="CD84" s="460"/>
      <c r="CE84" s="460"/>
      <c r="CF84" s="460" t="str">
        <f t="shared" si="44"/>
        <v/>
      </c>
      <c r="CG84" s="460"/>
      <c r="CH84" s="460"/>
      <c r="CI84" s="460" t="str">
        <f t="shared" si="41"/>
        <v/>
      </c>
      <c r="CJ84" s="460"/>
      <c r="CK84" s="460"/>
      <c r="CL84" s="461"/>
      <c r="CM84" s="461"/>
      <c r="CN84" s="461"/>
      <c r="CO84" s="460" t="str">
        <f t="shared" si="45"/>
        <v>Check ISCED _T</v>
      </c>
      <c r="CP84" s="460"/>
      <c r="CQ84" s="469"/>
    </row>
    <row r="85" spans="3:95" s="414" customFormat="1" hidden="1" x14ac:dyDescent="0.2">
      <c r="C85" s="857"/>
      <c r="D85" s="459" t="s">
        <v>8799</v>
      </c>
      <c r="E85" s="460"/>
      <c r="F85" s="460"/>
      <c r="G85" s="460"/>
      <c r="H85" s="460"/>
      <c r="I85" s="460"/>
      <c r="J85" s="460"/>
      <c r="K85" s="460"/>
      <c r="L85" s="460"/>
      <c r="M85" s="460"/>
      <c r="N85" s="460"/>
      <c r="O85" s="460"/>
      <c r="P85" s="460"/>
      <c r="Q85" s="460"/>
      <c r="R85" s="460"/>
      <c r="S85" s="460"/>
      <c r="T85" s="460"/>
      <c r="U85" s="460"/>
      <c r="V85" s="460"/>
      <c r="W85" s="460"/>
      <c r="X85" s="460"/>
      <c r="Y85" s="460"/>
      <c r="Z85" s="460"/>
      <c r="AA85" s="461"/>
      <c r="AB85" s="461"/>
      <c r="AC85" s="461"/>
      <c r="AD85" s="461"/>
      <c r="AE85" s="461"/>
      <c r="AF85" s="461"/>
      <c r="AG85" s="460" t="str">
        <f t="shared" si="48"/>
        <v/>
      </c>
      <c r="AH85" s="460"/>
      <c r="AI85" s="460"/>
      <c r="AJ85" s="461"/>
      <c r="AK85" s="461"/>
      <c r="AL85" s="461"/>
      <c r="AM85" s="461"/>
      <c r="AN85" s="461"/>
      <c r="AO85" s="461"/>
      <c r="AP85" s="461"/>
      <c r="AQ85" s="461"/>
      <c r="AR85" s="461"/>
      <c r="AS85" s="460" t="str">
        <f t="shared" si="49"/>
        <v/>
      </c>
      <c r="AT85" s="460"/>
      <c r="AU85" s="460"/>
      <c r="AV85" s="461"/>
      <c r="AW85" s="461"/>
      <c r="AX85" s="461"/>
      <c r="AY85" s="461"/>
      <c r="AZ85" s="461"/>
      <c r="BA85" s="461"/>
      <c r="BB85" s="460" t="str">
        <f t="shared" si="46"/>
        <v/>
      </c>
      <c r="BC85" s="460"/>
      <c r="BD85" s="460"/>
      <c r="BE85" s="461"/>
      <c r="BF85" s="461"/>
      <c r="BG85" s="461"/>
      <c r="BH85" s="461"/>
      <c r="BI85" s="461"/>
      <c r="BJ85" s="461"/>
      <c r="BK85" s="460" t="str">
        <f t="shared" si="42"/>
        <v/>
      </c>
      <c r="BL85" s="460"/>
      <c r="BM85" s="460"/>
      <c r="BN85" s="461"/>
      <c r="BO85" s="461"/>
      <c r="BP85" s="461"/>
      <c r="BQ85" s="473" t="str">
        <f t="shared" si="47"/>
        <v/>
      </c>
      <c r="BR85" s="460"/>
      <c r="BS85" s="460"/>
      <c r="BT85" s="460" t="str">
        <f>IF(OR(BN39&lt;&gt;"",BQ39&lt;&gt;""),IF(SUM(BN39,BQ39)=BT39,"","Check ISCED "&amp;BT$8),"")</f>
        <v/>
      </c>
      <c r="BU85" s="460"/>
      <c r="BV85" s="460"/>
      <c r="BW85" s="461"/>
      <c r="BX85" s="461"/>
      <c r="BY85" s="461"/>
      <c r="BZ85" s="473" t="str">
        <f t="shared" si="43"/>
        <v/>
      </c>
      <c r="CA85" s="460"/>
      <c r="CB85" s="460"/>
      <c r="CC85" s="460" t="str">
        <f t="shared" si="40"/>
        <v/>
      </c>
      <c r="CD85" s="460"/>
      <c r="CE85" s="460"/>
      <c r="CF85" s="460" t="str">
        <f t="shared" si="44"/>
        <v/>
      </c>
      <c r="CG85" s="460"/>
      <c r="CH85" s="460"/>
      <c r="CI85" s="460" t="str">
        <f t="shared" si="41"/>
        <v/>
      </c>
      <c r="CJ85" s="460"/>
      <c r="CK85" s="460"/>
      <c r="CL85" s="461"/>
      <c r="CM85" s="461"/>
      <c r="CN85" s="461"/>
      <c r="CO85" s="460" t="str">
        <f t="shared" si="45"/>
        <v>Check ISCED _T</v>
      </c>
      <c r="CP85" s="460"/>
      <c r="CQ85" s="469"/>
    </row>
    <row r="86" spans="3:95" s="414" customFormat="1" hidden="1" x14ac:dyDescent="0.2">
      <c r="C86" s="857"/>
      <c r="D86" s="459" t="s">
        <v>8779</v>
      </c>
      <c r="E86" s="460"/>
      <c r="F86" s="460"/>
      <c r="G86" s="460"/>
      <c r="H86" s="460"/>
      <c r="I86" s="460"/>
      <c r="J86" s="460"/>
      <c r="K86" s="460"/>
      <c r="L86" s="460"/>
      <c r="M86" s="460"/>
      <c r="N86" s="460"/>
      <c r="O86" s="460"/>
      <c r="P86" s="460"/>
      <c r="Q86" s="460"/>
      <c r="R86" s="460"/>
      <c r="S86" s="460"/>
      <c r="T86" s="460"/>
      <c r="U86" s="460"/>
      <c r="V86" s="460"/>
      <c r="W86" s="460"/>
      <c r="X86" s="460"/>
      <c r="Y86" s="460"/>
      <c r="Z86" s="460"/>
      <c r="AA86" s="461"/>
      <c r="AB86" s="461"/>
      <c r="AC86" s="461"/>
      <c r="AD86" s="461"/>
      <c r="AE86" s="461"/>
      <c r="AF86" s="461"/>
      <c r="AG86" s="460" t="str">
        <f t="shared" si="48"/>
        <v/>
      </c>
      <c r="AH86" s="460"/>
      <c r="AI86" s="460"/>
      <c r="AJ86" s="461"/>
      <c r="AK86" s="461"/>
      <c r="AL86" s="461"/>
      <c r="AM86" s="461"/>
      <c r="AN86" s="461"/>
      <c r="AO86" s="461"/>
      <c r="AP86" s="461"/>
      <c r="AQ86" s="461"/>
      <c r="AR86" s="461"/>
      <c r="AS86" s="460" t="str">
        <f t="shared" si="49"/>
        <v/>
      </c>
      <c r="AT86" s="460"/>
      <c r="AU86" s="460"/>
      <c r="AV86" s="461"/>
      <c r="AW86" s="461"/>
      <c r="AX86" s="461"/>
      <c r="AY86" s="461"/>
      <c r="AZ86" s="461"/>
      <c r="BA86" s="461"/>
      <c r="BB86" s="460" t="str">
        <f t="shared" si="46"/>
        <v/>
      </c>
      <c r="BC86" s="460"/>
      <c r="BD86" s="460"/>
      <c r="BE86" s="461"/>
      <c r="BF86" s="461"/>
      <c r="BG86" s="461"/>
      <c r="BH86" s="461"/>
      <c r="BI86" s="461"/>
      <c r="BJ86" s="461"/>
      <c r="BK86" s="460" t="str">
        <f t="shared" si="42"/>
        <v/>
      </c>
      <c r="BL86" s="460"/>
      <c r="BM86" s="460"/>
      <c r="BN86" s="461"/>
      <c r="BO86" s="461"/>
      <c r="BP86" s="461"/>
      <c r="BQ86" s="473" t="str">
        <f t="shared" si="47"/>
        <v/>
      </c>
      <c r="BR86" s="460"/>
      <c r="BS86" s="460"/>
      <c r="BT86" s="460" t="str">
        <f t="shared" ref="BT86:BT91" si="50">IF(OR(BN40&lt;&gt;"",BQ40&lt;&gt;""),IF(SUM(BN40,BQ40)=BT40,"","Check ISCED "&amp;BT$8),"")</f>
        <v/>
      </c>
      <c r="BU86" s="460"/>
      <c r="BV86" s="460"/>
      <c r="BW86" s="461"/>
      <c r="BX86" s="461"/>
      <c r="BY86" s="461"/>
      <c r="BZ86" s="473" t="str">
        <f t="shared" si="43"/>
        <v/>
      </c>
      <c r="CA86" s="460"/>
      <c r="CB86" s="460"/>
      <c r="CC86" s="460" t="str">
        <f t="shared" si="40"/>
        <v/>
      </c>
      <c r="CD86" s="460"/>
      <c r="CE86" s="460"/>
      <c r="CF86" s="460" t="str">
        <f t="shared" si="44"/>
        <v/>
      </c>
      <c r="CG86" s="460"/>
      <c r="CH86" s="460"/>
      <c r="CI86" s="460" t="str">
        <f t="shared" si="41"/>
        <v/>
      </c>
      <c r="CJ86" s="460"/>
      <c r="CK86" s="460"/>
      <c r="CL86" s="461"/>
      <c r="CM86" s="461"/>
      <c r="CN86" s="461"/>
      <c r="CO86" s="460" t="str">
        <f t="shared" si="45"/>
        <v>Check ISCED _T</v>
      </c>
      <c r="CP86" s="460"/>
      <c r="CQ86" s="469"/>
    </row>
    <row r="87" spans="3:95" s="414" customFormat="1" hidden="1" x14ac:dyDescent="0.2">
      <c r="C87" s="857"/>
      <c r="D87" s="459" t="s">
        <v>8780</v>
      </c>
      <c r="E87" s="460"/>
      <c r="F87" s="460"/>
      <c r="G87" s="460"/>
      <c r="H87" s="460"/>
      <c r="I87" s="460"/>
      <c r="J87" s="460"/>
      <c r="K87" s="460"/>
      <c r="L87" s="460"/>
      <c r="M87" s="460"/>
      <c r="N87" s="460"/>
      <c r="O87" s="460"/>
      <c r="P87" s="460"/>
      <c r="Q87" s="460"/>
      <c r="R87" s="460"/>
      <c r="S87" s="460"/>
      <c r="T87" s="460"/>
      <c r="U87" s="460"/>
      <c r="V87" s="460"/>
      <c r="W87" s="460"/>
      <c r="X87" s="460"/>
      <c r="Y87" s="460"/>
      <c r="Z87" s="460"/>
      <c r="AA87" s="461"/>
      <c r="AB87" s="461"/>
      <c r="AC87" s="461"/>
      <c r="AD87" s="461"/>
      <c r="AE87" s="461"/>
      <c r="AF87" s="461"/>
      <c r="AG87" s="460" t="str">
        <f t="shared" si="48"/>
        <v/>
      </c>
      <c r="AH87" s="460"/>
      <c r="AI87" s="460"/>
      <c r="AJ87" s="461"/>
      <c r="AK87" s="461"/>
      <c r="AL87" s="461"/>
      <c r="AM87" s="461"/>
      <c r="AN87" s="461"/>
      <c r="AO87" s="461"/>
      <c r="AP87" s="461"/>
      <c r="AQ87" s="461"/>
      <c r="AR87" s="461"/>
      <c r="AS87" s="460" t="str">
        <f t="shared" si="49"/>
        <v/>
      </c>
      <c r="AT87" s="460"/>
      <c r="AU87" s="460"/>
      <c r="AV87" s="461"/>
      <c r="AW87" s="461"/>
      <c r="AX87" s="461"/>
      <c r="AY87" s="461"/>
      <c r="AZ87" s="461"/>
      <c r="BA87" s="461"/>
      <c r="BB87" s="460" t="str">
        <f t="shared" si="46"/>
        <v/>
      </c>
      <c r="BC87" s="460"/>
      <c r="BD87" s="460"/>
      <c r="BE87" s="461"/>
      <c r="BF87" s="461"/>
      <c r="BG87" s="461"/>
      <c r="BH87" s="461"/>
      <c r="BI87" s="461"/>
      <c r="BJ87" s="461"/>
      <c r="BK87" s="460" t="str">
        <f t="shared" si="42"/>
        <v/>
      </c>
      <c r="BL87" s="460"/>
      <c r="BM87" s="460"/>
      <c r="BN87" s="461"/>
      <c r="BO87" s="461"/>
      <c r="BP87" s="461"/>
      <c r="BQ87" s="473" t="str">
        <f t="shared" si="47"/>
        <v/>
      </c>
      <c r="BR87" s="460"/>
      <c r="BS87" s="460"/>
      <c r="BT87" s="460" t="str">
        <f t="shared" si="50"/>
        <v/>
      </c>
      <c r="BU87" s="460"/>
      <c r="BV87" s="460"/>
      <c r="BW87" s="461"/>
      <c r="BX87" s="461"/>
      <c r="BY87" s="461"/>
      <c r="BZ87" s="473" t="str">
        <f t="shared" si="43"/>
        <v/>
      </c>
      <c r="CA87" s="460"/>
      <c r="CB87" s="460"/>
      <c r="CC87" s="460" t="str">
        <f t="shared" si="40"/>
        <v/>
      </c>
      <c r="CD87" s="460"/>
      <c r="CE87" s="460"/>
      <c r="CF87" s="460" t="str">
        <f t="shared" si="44"/>
        <v/>
      </c>
      <c r="CG87" s="460"/>
      <c r="CH87" s="460"/>
      <c r="CI87" s="460" t="str">
        <f t="shared" si="41"/>
        <v/>
      </c>
      <c r="CJ87" s="460"/>
      <c r="CK87" s="460"/>
      <c r="CL87" s="461"/>
      <c r="CM87" s="461"/>
      <c r="CN87" s="461"/>
      <c r="CO87" s="460" t="str">
        <f t="shared" si="45"/>
        <v>Check ISCED _T</v>
      </c>
      <c r="CP87" s="460"/>
      <c r="CQ87" s="469"/>
    </row>
    <row r="88" spans="3:95" s="414" customFormat="1" hidden="1" x14ac:dyDescent="0.2">
      <c r="C88" s="857"/>
      <c r="D88" s="459" t="s">
        <v>8781</v>
      </c>
      <c r="E88" s="460"/>
      <c r="F88" s="460"/>
      <c r="G88" s="460"/>
      <c r="H88" s="460"/>
      <c r="I88" s="460"/>
      <c r="J88" s="460"/>
      <c r="K88" s="460"/>
      <c r="L88" s="460"/>
      <c r="M88" s="460"/>
      <c r="N88" s="460"/>
      <c r="O88" s="460"/>
      <c r="P88" s="460"/>
      <c r="Q88" s="460"/>
      <c r="R88" s="460"/>
      <c r="S88" s="460"/>
      <c r="T88" s="460"/>
      <c r="U88" s="460"/>
      <c r="V88" s="460"/>
      <c r="W88" s="460"/>
      <c r="X88" s="460"/>
      <c r="Y88" s="460"/>
      <c r="Z88" s="460"/>
      <c r="AA88" s="461"/>
      <c r="AB88" s="461"/>
      <c r="AC88" s="461"/>
      <c r="AD88" s="461"/>
      <c r="AE88" s="461"/>
      <c r="AF88" s="461"/>
      <c r="AG88" s="460" t="str">
        <f t="shared" si="48"/>
        <v/>
      </c>
      <c r="AH88" s="460"/>
      <c r="AI88" s="460"/>
      <c r="AJ88" s="461"/>
      <c r="AK88" s="461"/>
      <c r="AL88" s="461"/>
      <c r="AM88" s="461"/>
      <c r="AN88" s="461"/>
      <c r="AO88" s="461"/>
      <c r="AP88" s="461"/>
      <c r="AQ88" s="461"/>
      <c r="AR88" s="461"/>
      <c r="AS88" s="460" t="str">
        <f t="shared" si="49"/>
        <v/>
      </c>
      <c r="AT88" s="460"/>
      <c r="AU88" s="460"/>
      <c r="AV88" s="461"/>
      <c r="AW88" s="461"/>
      <c r="AX88" s="461"/>
      <c r="AY88" s="461"/>
      <c r="AZ88" s="461"/>
      <c r="BA88" s="461"/>
      <c r="BB88" s="460" t="str">
        <f t="shared" si="46"/>
        <v/>
      </c>
      <c r="BC88" s="460"/>
      <c r="BD88" s="460"/>
      <c r="BE88" s="461"/>
      <c r="BF88" s="461"/>
      <c r="BG88" s="461"/>
      <c r="BH88" s="461"/>
      <c r="BI88" s="461"/>
      <c r="BJ88" s="461"/>
      <c r="BK88" s="460" t="str">
        <f t="shared" si="42"/>
        <v/>
      </c>
      <c r="BL88" s="460"/>
      <c r="BM88" s="460"/>
      <c r="BN88" s="461"/>
      <c r="BO88" s="461"/>
      <c r="BP88" s="461"/>
      <c r="BQ88" s="473" t="str">
        <f t="shared" si="47"/>
        <v/>
      </c>
      <c r="BR88" s="460"/>
      <c r="BS88" s="460"/>
      <c r="BT88" s="460" t="str">
        <f t="shared" si="50"/>
        <v/>
      </c>
      <c r="BU88" s="460"/>
      <c r="BV88" s="460"/>
      <c r="BW88" s="461"/>
      <c r="BX88" s="461"/>
      <c r="BY88" s="461"/>
      <c r="BZ88" s="473" t="str">
        <f t="shared" si="43"/>
        <v/>
      </c>
      <c r="CA88" s="460"/>
      <c r="CB88" s="460"/>
      <c r="CC88" s="460" t="str">
        <f t="shared" si="40"/>
        <v/>
      </c>
      <c r="CD88" s="460"/>
      <c r="CE88" s="460"/>
      <c r="CF88" s="460" t="str">
        <f t="shared" si="44"/>
        <v/>
      </c>
      <c r="CG88" s="460"/>
      <c r="CH88" s="460"/>
      <c r="CI88" s="460" t="str">
        <f t="shared" si="41"/>
        <v/>
      </c>
      <c r="CJ88" s="460"/>
      <c r="CK88" s="460"/>
      <c r="CL88" s="461"/>
      <c r="CM88" s="461"/>
      <c r="CN88" s="461"/>
      <c r="CO88" s="460" t="str">
        <f t="shared" si="45"/>
        <v>Check ISCED _T</v>
      </c>
      <c r="CP88" s="460"/>
      <c r="CQ88" s="469"/>
    </row>
    <row r="89" spans="3:95" s="414" customFormat="1" hidden="1" x14ac:dyDescent="0.2">
      <c r="C89" s="857"/>
      <c r="D89" s="459" t="s">
        <v>8782</v>
      </c>
      <c r="E89" s="460"/>
      <c r="F89" s="460"/>
      <c r="G89" s="460"/>
      <c r="H89" s="460"/>
      <c r="I89" s="460"/>
      <c r="J89" s="460"/>
      <c r="K89" s="460"/>
      <c r="L89" s="460"/>
      <c r="M89" s="460"/>
      <c r="N89" s="460"/>
      <c r="O89" s="460"/>
      <c r="P89" s="460"/>
      <c r="Q89" s="460"/>
      <c r="R89" s="460"/>
      <c r="S89" s="460"/>
      <c r="T89" s="460"/>
      <c r="U89" s="460"/>
      <c r="V89" s="460"/>
      <c r="W89" s="460"/>
      <c r="X89" s="460"/>
      <c r="Y89" s="460"/>
      <c r="Z89" s="460"/>
      <c r="AA89" s="461"/>
      <c r="AB89" s="461"/>
      <c r="AC89" s="461"/>
      <c r="AD89" s="461"/>
      <c r="AE89" s="461"/>
      <c r="AF89" s="461"/>
      <c r="AG89" s="460" t="str">
        <f t="shared" si="48"/>
        <v/>
      </c>
      <c r="AH89" s="460"/>
      <c r="AI89" s="460"/>
      <c r="AJ89" s="461"/>
      <c r="AK89" s="461"/>
      <c r="AL89" s="461"/>
      <c r="AM89" s="461"/>
      <c r="AN89" s="461"/>
      <c r="AO89" s="461"/>
      <c r="AP89" s="461"/>
      <c r="AQ89" s="461"/>
      <c r="AR89" s="461"/>
      <c r="AS89" s="460" t="str">
        <f t="shared" si="49"/>
        <v/>
      </c>
      <c r="AT89" s="460"/>
      <c r="AU89" s="460"/>
      <c r="AV89" s="461"/>
      <c r="AW89" s="461"/>
      <c r="AX89" s="461"/>
      <c r="AY89" s="461"/>
      <c r="AZ89" s="461"/>
      <c r="BA89" s="461"/>
      <c r="BB89" s="460" t="str">
        <f t="shared" si="46"/>
        <v/>
      </c>
      <c r="BC89" s="460"/>
      <c r="BD89" s="460"/>
      <c r="BE89" s="461"/>
      <c r="BF89" s="461"/>
      <c r="BG89" s="461"/>
      <c r="BH89" s="461"/>
      <c r="BI89" s="461"/>
      <c r="BJ89" s="461"/>
      <c r="BK89" s="460" t="str">
        <f t="shared" si="42"/>
        <v/>
      </c>
      <c r="BL89" s="460"/>
      <c r="BM89" s="460"/>
      <c r="BN89" s="461"/>
      <c r="BO89" s="461"/>
      <c r="BP89" s="461"/>
      <c r="BQ89" s="473" t="str">
        <f t="shared" si="47"/>
        <v/>
      </c>
      <c r="BR89" s="460"/>
      <c r="BS89" s="460"/>
      <c r="BT89" s="460" t="str">
        <f t="shared" si="50"/>
        <v/>
      </c>
      <c r="BU89" s="460"/>
      <c r="BV89" s="460"/>
      <c r="BW89" s="461"/>
      <c r="BX89" s="461"/>
      <c r="BY89" s="461"/>
      <c r="BZ89" s="473" t="str">
        <f t="shared" si="43"/>
        <v/>
      </c>
      <c r="CA89" s="460"/>
      <c r="CB89" s="460"/>
      <c r="CC89" s="460" t="str">
        <f t="shared" si="40"/>
        <v/>
      </c>
      <c r="CD89" s="460"/>
      <c r="CE89" s="460"/>
      <c r="CF89" s="460" t="str">
        <f t="shared" si="44"/>
        <v/>
      </c>
      <c r="CG89" s="460"/>
      <c r="CH89" s="460"/>
      <c r="CI89" s="460" t="str">
        <f t="shared" si="41"/>
        <v/>
      </c>
      <c r="CJ89" s="460"/>
      <c r="CK89" s="460"/>
      <c r="CL89" s="461"/>
      <c r="CM89" s="461"/>
      <c r="CN89" s="461"/>
      <c r="CO89" s="460" t="str">
        <f t="shared" si="45"/>
        <v>Check ISCED _T</v>
      </c>
      <c r="CP89" s="460"/>
      <c r="CQ89" s="469"/>
    </row>
    <row r="90" spans="3:95" s="414" customFormat="1" hidden="1" x14ac:dyDescent="0.2">
      <c r="C90" s="857"/>
      <c r="D90" s="459" t="s">
        <v>8783</v>
      </c>
      <c r="E90" s="460"/>
      <c r="F90" s="460"/>
      <c r="G90" s="460"/>
      <c r="H90" s="460"/>
      <c r="I90" s="460"/>
      <c r="J90" s="460"/>
      <c r="K90" s="460"/>
      <c r="L90" s="460"/>
      <c r="M90" s="460"/>
      <c r="N90" s="460"/>
      <c r="O90" s="460"/>
      <c r="P90" s="460"/>
      <c r="Q90" s="460"/>
      <c r="R90" s="460"/>
      <c r="S90" s="460"/>
      <c r="T90" s="460"/>
      <c r="U90" s="460"/>
      <c r="V90" s="460"/>
      <c r="W90" s="460"/>
      <c r="X90" s="460"/>
      <c r="Y90" s="460"/>
      <c r="Z90" s="460"/>
      <c r="AA90" s="461"/>
      <c r="AB90" s="461"/>
      <c r="AC90" s="461"/>
      <c r="AD90" s="461"/>
      <c r="AE90" s="461"/>
      <c r="AF90" s="461"/>
      <c r="AG90" s="460" t="str">
        <f t="shared" si="48"/>
        <v/>
      </c>
      <c r="AH90" s="460"/>
      <c r="AI90" s="460"/>
      <c r="AJ90" s="461"/>
      <c r="AK90" s="461"/>
      <c r="AL90" s="461"/>
      <c r="AM90" s="461"/>
      <c r="AN90" s="461"/>
      <c r="AO90" s="461"/>
      <c r="AP90" s="461"/>
      <c r="AQ90" s="461"/>
      <c r="AR90" s="461"/>
      <c r="AS90" s="460" t="str">
        <f t="shared" si="49"/>
        <v/>
      </c>
      <c r="AT90" s="460"/>
      <c r="AU90" s="460"/>
      <c r="AV90" s="461"/>
      <c r="AW90" s="461"/>
      <c r="AX90" s="461"/>
      <c r="AY90" s="461"/>
      <c r="AZ90" s="461"/>
      <c r="BA90" s="461"/>
      <c r="BB90" s="460" t="str">
        <f t="shared" si="46"/>
        <v/>
      </c>
      <c r="BC90" s="460"/>
      <c r="BD90" s="460"/>
      <c r="BE90" s="461"/>
      <c r="BF90" s="461"/>
      <c r="BG90" s="461"/>
      <c r="BH90" s="461"/>
      <c r="BI90" s="461"/>
      <c r="BJ90" s="461"/>
      <c r="BK90" s="460" t="str">
        <f t="shared" si="42"/>
        <v/>
      </c>
      <c r="BL90" s="460"/>
      <c r="BM90" s="460"/>
      <c r="BN90" s="461"/>
      <c r="BO90" s="461"/>
      <c r="BP90" s="461"/>
      <c r="BQ90" s="473" t="str">
        <f t="shared" si="47"/>
        <v/>
      </c>
      <c r="BR90" s="460"/>
      <c r="BS90" s="460"/>
      <c r="BT90" s="460" t="str">
        <f t="shared" si="50"/>
        <v/>
      </c>
      <c r="BU90" s="460"/>
      <c r="BV90" s="460"/>
      <c r="BW90" s="461"/>
      <c r="BX90" s="461"/>
      <c r="BY90" s="461"/>
      <c r="BZ90" s="473" t="str">
        <f t="shared" si="43"/>
        <v/>
      </c>
      <c r="CA90" s="460"/>
      <c r="CB90" s="460"/>
      <c r="CC90" s="460" t="str">
        <f t="shared" si="40"/>
        <v/>
      </c>
      <c r="CD90" s="460"/>
      <c r="CE90" s="460"/>
      <c r="CF90" s="460" t="str">
        <f t="shared" si="44"/>
        <v/>
      </c>
      <c r="CG90" s="460"/>
      <c r="CH90" s="460"/>
      <c r="CI90" s="460" t="str">
        <f t="shared" si="41"/>
        <v/>
      </c>
      <c r="CJ90" s="460"/>
      <c r="CK90" s="460"/>
      <c r="CL90" s="461"/>
      <c r="CM90" s="461"/>
      <c r="CN90" s="461"/>
      <c r="CO90" s="460" t="str">
        <f t="shared" si="45"/>
        <v>Check ISCED _T</v>
      </c>
      <c r="CP90" s="460"/>
      <c r="CQ90" s="469"/>
    </row>
    <row r="91" spans="3:95" s="414" customFormat="1" hidden="1" x14ac:dyDescent="0.2">
      <c r="C91" s="858"/>
      <c r="D91" s="464" t="s">
        <v>8784</v>
      </c>
      <c r="E91" s="445"/>
      <c r="F91" s="445"/>
      <c r="G91" s="445"/>
      <c r="H91" s="445"/>
      <c r="I91" s="445"/>
      <c r="J91" s="445"/>
      <c r="K91" s="445"/>
      <c r="L91" s="445"/>
      <c r="M91" s="445"/>
      <c r="N91" s="445"/>
      <c r="O91" s="445"/>
      <c r="P91" s="445"/>
      <c r="Q91" s="445"/>
      <c r="R91" s="445"/>
      <c r="S91" s="445"/>
      <c r="T91" s="445"/>
      <c r="U91" s="445"/>
      <c r="V91" s="445"/>
      <c r="W91" s="445"/>
      <c r="X91" s="445"/>
      <c r="Y91" s="445"/>
      <c r="Z91" s="445"/>
      <c r="AA91" s="465"/>
      <c r="AB91" s="465"/>
      <c r="AC91" s="465"/>
      <c r="AD91" s="465"/>
      <c r="AE91" s="465"/>
      <c r="AF91" s="465"/>
      <c r="AG91" s="445" t="str">
        <f t="shared" si="48"/>
        <v/>
      </c>
      <c r="AH91" s="445"/>
      <c r="AI91" s="445"/>
      <c r="AJ91" s="465"/>
      <c r="AK91" s="465"/>
      <c r="AL91" s="465"/>
      <c r="AM91" s="465"/>
      <c r="AN91" s="465"/>
      <c r="AO91" s="465"/>
      <c r="AP91" s="465"/>
      <c r="AQ91" s="465"/>
      <c r="AR91" s="465"/>
      <c r="AS91" s="445" t="str">
        <f t="shared" si="49"/>
        <v/>
      </c>
      <c r="AT91" s="445"/>
      <c r="AU91" s="445"/>
      <c r="AV91" s="465"/>
      <c r="AW91" s="465"/>
      <c r="AX91" s="465"/>
      <c r="AY91" s="465"/>
      <c r="AZ91" s="465"/>
      <c r="BA91" s="465"/>
      <c r="BB91" s="445" t="str">
        <f t="shared" si="46"/>
        <v/>
      </c>
      <c r="BC91" s="445"/>
      <c r="BD91" s="445"/>
      <c r="BE91" s="465"/>
      <c r="BF91" s="465"/>
      <c r="BG91" s="465"/>
      <c r="BH91" s="465"/>
      <c r="BI91" s="465"/>
      <c r="BJ91" s="465"/>
      <c r="BK91" s="445" t="str">
        <f t="shared" si="42"/>
        <v/>
      </c>
      <c r="BL91" s="445"/>
      <c r="BM91" s="445"/>
      <c r="BN91" s="465"/>
      <c r="BO91" s="465"/>
      <c r="BP91" s="465"/>
      <c r="BQ91" s="474" t="str">
        <f t="shared" si="47"/>
        <v/>
      </c>
      <c r="BR91" s="445"/>
      <c r="BS91" s="445"/>
      <c r="BT91" s="445" t="str">
        <f t="shared" si="50"/>
        <v/>
      </c>
      <c r="BU91" s="445"/>
      <c r="BV91" s="445"/>
      <c r="BW91" s="465"/>
      <c r="BX91" s="465"/>
      <c r="BY91" s="465"/>
      <c r="BZ91" s="474" t="str">
        <f t="shared" si="43"/>
        <v/>
      </c>
      <c r="CA91" s="445"/>
      <c r="CB91" s="445"/>
      <c r="CC91" s="445" t="str">
        <f t="shared" si="40"/>
        <v/>
      </c>
      <c r="CD91" s="445"/>
      <c r="CE91" s="445"/>
      <c r="CF91" s="475" t="str">
        <f t="shared" si="44"/>
        <v/>
      </c>
      <c r="CG91" s="475"/>
      <c r="CH91" s="475"/>
      <c r="CI91" s="475" t="str">
        <f>IF(CI45&lt;&gt;"",IF(SUM(CI45)&lt;=CC45,"","Check ISCED "&amp;CI22),"")</f>
        <v/>
      </c>
      <c r="CJ91" s="445"/>
      <c r="CK91" s="445"/>
      <c r="CL91" s="465"/>
      <c r="CM91" s="465"/>
      <c r="CN91" s="465"/>
      <c r="CO91" s="445" t="str">
        <f t="shared" si="45"/>
        <v>Check ISCED _T</v>
      </c>
      <c r="CP91" s="445"/>
      <c r="CQ91" s="470"/>
    </row>
    <row r="92" spans="3:95" s="414" customFormat="1" hidden="1" x14ac:dyDescent="0.2"/>
    <row r="93" spans="3:95" s="414" customFormat="1" hidden="1" x14ac:dyDescent="0.2">
      <c r="C93" s="856" t="s">
        <v>8800</v>
      </c>
      <c r="D93" s="454" t="s">
        <v>8801</v>
      </c>
      <c r="E93" s="455"/>
      <c r="F93" s="455"/>
      <c r="G93" s="455"/>
      <c r="H93" s="455"/>
      <c r="I93" s="455"/>
      <c r="J93" s="455"/>
      <c r="K93" s="455"/>
      <c r="L93" s="455"/>
      <c r="M93" s="455"/>
      <c r="N93" s="455"/>
      <c r="O93" s="455"/>
      <c r="P93" s="455"/>
      <c r="Q93" s="455"/>
      <c r="R93" s="455"/>
      <c r="S93" s="455"/>
      <c r="T93" s="455"/>
      <c r="U93" s="455"/>
      <c r="V93" s="455"/>
      <c r="W93" s="455"/>
      <c r="X93" s="455"/>
      <c r="Y93" s="455"/>
      <c r="Z93" s="455"/>
      <c r="AA93" s="455" t="str">
        <f>IF(SUM(AA31,AA32)&lt;&gt;"",IF(AA33&lt;&gt;"",IF(SUM(AA31,AA32)&gt;=AA33,"","Check ISCED "&amp;AA$8),""),"")</f>
        <v/>
      </c>
      <c r="AB93" s="455"/>
      <c r="AC93" s="455"/>
      <c r="AD93" s="455" t="str">
        <f>IF(SUM(AD31,AD32)&lt;&gt;"",IF(AD33&lt;&gt;"",IF(SUM(AD31,AD32)&gt;=AD33,"","Check ISCED "&amp;AD$8),""),"")</f>
        <v/>
      </c>
      <c r="AE93" s="455"/>
      <c r="AF93" s="455"/>
      <c r="AG93" s="455" t="str">
        <f>IF(SUM(AG31,AG32)&lt;&gt;"",IF(AG33&lt;&gt;"",IF(SUM(AG31,AG32)&gt;=AG33,"","Check ISCED "&amp;AG$8),""),"")</f>
        <v/>
      </c>
      <c r="AH93" s="455"/>
      <c r="AI93" s="455"/>
      <c r="AJ93" s="455" t="str">
        <f>IF(SUM(AJ31,AJ32)&lt;&gt;"",IF(AJ33&lt;&gt;"",IF(SUM(AJ31,AJ32)&gt;=AJ33,"","Check ISCED "&amp;AJ$8),""),"")</f>
        <v/>
      </c>
      <c r="AK93" s="455"/>
      <c r="AL93" s="455"/>
      <c r="AM93" s="455" t="str">
        <f>IF(SUM(AM31,AM32)&lt;&gt;"",IF(AM33&lt;&gt;"",IF(SUM(AM31,AM32)&gt;=AM33,"","Check ISCED "&amp;AM$8),""),"")</f>
        <v/>
      </c>
      <c r="AN93" s="455"/>
      <c r="AO93" s="455"/>
      <c r="AP93" s="455" t="str">
        <f>IF(SUM(AP31,AP32)&lt;&gt;"",IF(AP33&lt;&gt;"",IF(SUM(AP31,AP32)&gt;=AP33,"","Check ISCED "&amp;AP$8),""),"")</f>
        <v/>
      </c>
      <c r="AQ93" s="455"/>
      <c r="AR93" s="455"/>
      <c r="AS93" s="455" t="str">
        <f>IF(SUM(AS31,AS32)&lt;&gt;"",IF(AS33&lt;&gt;"",IF(SUM(AS31,AS32)&gt;=AS33,"","Check ISCED "&amp;AS$8),""),"")</f>
        <v/>
      </c>
      <c r="AT93" s="455"/>
      <c r="AU93" s="455"/>
      <c r="AV93" s="455" t="str">
        <f>IF(SUM(AV31,AV32)&lt;&gt;"",IF(AV33&lt;&gt;"",IF(SUM(AV31,AV32)&gt;=AV33,"","Check ISCED "&amp;AV$8),""),"")</f>
        <v/>
      </c>
      <c r="AW93" s="455"/>
      <c r="AX93" s="455"/>
      <c r="AY93" s="455" t="str">
        <f>IF(SUM(AY31,AY32)&lt;&gt;"",IF(AY33&lt;&gt;"",IF(SUM(AY31,AY32)&gt;=AY33,"","Check ISCED "&amp;AY$8),""),"")</f>
        <v/>
      </c>
      <c r="AZ93" s="455"/>
      <c r="BA93" s="455"/>
      <c r="BB93" s="455" t="str">
        <f>IF(SUM(BB31,BB32)&lt;&gt;"",IF(BB33&lt;&gt;"",IF(SUM(BB31,BB32)&gt;=BB33,"","Check ISCED "&amp;BB$8),""),"")</f>
        <v/>
      </c>
      <c r="BC93" s="455"/>
      <c r="BD93" s="455"/>
      <c r="BE93" s="455" t="str">
        <f>IF(SUM(BE31,BE32)&lt;&gt;"",IF(BE33&lt;&gt;"",IF(SUM(BE31,BE32)&gt;=BE33,"","Check ISCED "&amp;BE$8),""),"")</f>
        <v/>
      </c>
      <c r="BF93" s="455"/>
      <c r="BG93" s="455"/>
      <c r="BH93" s="455" t="str">
        <f>IF(SUM(BH31,BH32)&lt;&gt;"",IF(BH33&lt;&gt;"",IF(SUM(BH31,BH32)&gt;=BH33,"","Check ISCED "&amp;BH$8),""),"")</f>
        <v/>
      </c>
      <c r="BI93" s="455"/>
      <c r="BJ93" s="455"/>
      <c r="BK93" s="455" t="str">
        <f>IF(SUM(BK31,BK32)&lt;&gt;"",IF(BK33&lt;&gt;"",IF(SUM(BK31,BK32)&gt;=BK33,"","Check ISCED "&amp;BK$8),""),"")</f>
        <v/>
      </c>
      <c r="BL93" s="455"/>
      <c r="BM93" s="455"/>
      <c r="BN93" s="455" t="str">
        <f>IF(SUM(BN31,BN32)&lt;&gt;"",IF(BN33&lt;&gt;"",IF(SUM(BN31,BN32)&gt;=BN33,"","Check ISCED "&amp;BN$8),""),"")</f>
        <v/>
      </c>
      <c r="BO93" s="455"/>
      <c r="BP93" s="455"/>
      <c r="BQ93" s="455" t="str">
        <f>IF(SUM(BQ31,BQ32)&lt;&gt;"",IF(BQ33&lt;&gt;"",IF(SUM(BQ31,BQ32)&gt;=BQ33,"","Check ISCED "&amp;BQ$8),""),"")</f>
        <v/>
      </c>
      <c r="BR93" s="455"/>
      <c r="BS93" s="455"/>
      <c r="BT93" s="455" t="str">
        <f>IF(SUM(BT31,BT32)&lt;&gt;"",IF(BT33&lt;&gt;"",IF(SUM(BT31,BT32)&gt;=BT33,"","Check ISCED "&amp;BT$8),""),"")</f>
        <v/>
      </c>
      <c r="BU93" s="455"/>
      <c r="BV93" s="455"/>
      <c r="BW93" s="455" t="str">
        <f>IF(SUM(BW31,BW32)&lt;&gt;"",IF(BW33&lt;&gt;"",IF(SUM(BW31,BW32)&gt;=BW33,"","Check ISCED "&amp;BW$8),""),"")</f>
        <v/>
      </c>
      <c r="BX93" s="455"/>
      <c r="BY93" s="455"/>
      <c r="BZ93" s="455" t="str">
        <f>IF(SUM(BZ31,BZ32)&lt;&gt;"",IF(BZ33&lt;&gt;"",IF(SUM(BZ31,BZ32)&gt;=BZ33,"","Check ISCED "&amp;BZ$8),""),"")</f>
        <v/>
      </c>
      <c r="CA93" s="455"/>
      <c r="CB93" s="455"/>
      <c r="CC93" s="455" t="str">
        <f>IF(SUM(CC31,CC32)&lt;&gt;"",IF(CC33&lt;&gt;"",IF(SUM(CC31,CC32)&gt;=CC33,"","Check ISCED "&amp;CC$8),""),"")</f>
        <v/>
      </c>
      <c r="CD93" s="455"/>
      <c r="CE93" s="455"/>
      <c r="CF93" s="455" t="str">
        <f>IF(SUM(CF31,CF32)&lt;&gt;"",IF(CF33&lt;&gt;"",IF(SUM(CF31,CF32)&gt;=CF33,"","Check ISCED "&amp;CF$8),""),"")</f>
        <v/>
      </c>
      <c r="CG93" s="455"/>
      <c r="CH93" s="455"/>
      <c r="CI93" s="455" t="str">
        <f>IF(SUM(CI31,CI32)&lt;&gt;"",IF(CI33&lt;&gt;"",IF(SUM(CI31,CI32)&gt;=CI33,"","Check ISCED "&amp;CI$8),""),"")</f>
        <v/>
      </c>
      <c r="CJ93" s="455"/>
      <c r="CK93" s="455"/>
      <c r="CL93" s="455" t="str">
        <f>IF(SUM(CL31,CL32)&lt;&gt;"",IF(CL33&lt;&gt;"",IF(SUM(CL31,CL32)&gt;=CL33,"","Check ISCED_X "&amp;CL$8),""),"")</f>
        <v/>
      </c>
      <c r="CM93" s="455"/>
      <c r="CN93" s="455"/>
      <c r="CO93" s="455" t="str">
        <f>IF(SUM(CO31,CO32)&lt;&gt;"",IF(CO33&lt;&gt;"",IF(SUM(CO31,CO32)&gt;=CO33,"","Check ISCED_T "&amp;CO$8),""),"")</f>
        <v/>
      </c>
      <c r="CP93" s="455"/>
      <c r="CQ93" s="468"/>
    </row>
    <row r="94" spans="3:95" s="414" customFormat="1" hidden="1" x14ac:dyDescent="0.2">
      <c r="C94" s="857"/>
      <c r="D94" s="459" t="s">
        <v>8802</v>
      </c>
      <c r="E94" s="460"/>
      <c r="F94" s="460"/>
      <c r="G94" s="460"/>
      <c r="H94" s="460"/>
      <c r="I94" s="460"/>
      <c r="J94" s="460"/>
      <c r="K94" s="460"/>
      <c r="L94" s="460"/>
      <c r="M94" s="460"/>
      <c r="N94" s="460"/>
      <c r="O94" s="460"/>
      <c r="P94" s="460"/>
      <c r="Q94" s="460"/>
      <c r="R94" s="460"/>
      <c r="S94" s="460"/>
      <c r="T94" s="460"/>
      <c r="U94" s="460"/>
      <c r="V94" s="460"/>
      <c r="W94" s="460"/>
      <c r="X94" s="460"/>
      <c r="Y94" s="460"/>
      <c r="Z94" s="460"/>
      <c r="AA94" s="460" t="str">
        <f>IF(SUM(AA34,AA35)&lt;&gt;"",IF(AA36&lt;&gt;"",IF(SUM(AA34,AA35)&gt;=AA36,"","Check ISCED "&amp;AA$8),""),"")</f>
        <v/>
      </c>
      <c r="AB94" s="460"/>
      <c r="AC94" s="460"/>
      <c r="AD94" s="460" t="str">
        <f>IF(SUM(AD34,AD35)&lt;&gt;"",IF(AD36&lt;&gt;"",IF(SUM(AD34,AD35)&gt;=AD36,"","Check ISCED "&amp;AD$8),""),"")</f>
        <v/>
      </c>
      <c r="AE94" s="460"/>
      <c r="AF94" s="460"/>
      <c r="AG94" s="460" t="str">
        <f>IF(SUM(AG34,AG35)&lt;&gt;"",IF(AG36&lt;&gt;"",IF(SUM(AG34,AG35)&gt;=AG36,"","Check ISCED "&amp;AG$8),""),"")</f>
        <v/>
      </c>
      <c r="AH94" s="460"/>
      <c r="AI94" s="460"/>
      <c r="AJ94" s="460" t="str">
        <f>IF(SUM(AJ34,AJ35)&lt;&gt;"",IF(AJ36&lt;&gt;"",IF(SUM(AJ34,AJ35)&gt;=AJ36,"","Check ISCED "&amp;AJ$8),""),"")</f>
        <v/>
      </c>
      <c r="AK94" s="460"/>
      <c r="AL94" s="460"/>
      <c r="AM94" s="460" t="str">
        <f>IF(SUM(AM34,AM35)&lt;&gt;"",IF(AM36&lt;&gt;"",IF(SUM(AM34,AM35)&gt;=AM36,"","Check ISCED "&amp;AM$8),""),"")</f>
        <v/>
      </c>
      <c r="AN94" s="460"/>
      <c r="AO94" s="460"/>
      <c r="AP94" s="460" t="str">
        <f>IF(SUM(AP34,AP35)&lt;&gt;"",IF(AP36&lt;&gt;"",IF(SUM(AP34,AP35)&gt;=AP36,"","Check ISCED "&amp;AP$8),""),"")</f>
        <v/>
      </c>
      <c r="AQ94" s="460"/>
      <c r="AR94" s="460"/>
      <c r="AS94" s="460" t="str">
        <f>IF(SUM(AS34,AS35)&lt;&gt;"",IF(AS36&lt;&gt;"",IF(SUM(AS34,AS35)&gt;=AS36,"","Check ISCED "&amp;AS$8),""),"")</f>
        <v/>
      </c>
      <c r="AT94" s="460"/>
      <c r="AU94" s="460"/>
      <c r="AV94" s="460" t="str">
        <f>IF(SUM(AV34,AV35)&lt;&gt;"",IF(AV36&lt;&gt;"",IF(SUM(AV34,AV35)&gt;=AV36,"","Check ISCED "&amp;AV$8),""),"")</f>
        <v/>
      </c>
      <c r="AW94" s="460"/>
      <c r="AX94" s="460"/>
      <c r="AY94" s="460" t="str">
        <f>IF(SUM(AY34,AY35)&lt;&gt;"",IF(AY36&lt;&gt;"",IF(SUM(AY34,AY35)&gt;=AY36,"","Check ISCED "&amp;AY$8),""),"")</f>
        <v/>
      </c>
      <c r="AZ94" s="460"/>
      <c r="BA94" s="460"/>
      <c r="BB94" s="460" t="str">
        <f>IF(SUM(BB34,BB35)&lt;&gt;"",IF(BB36&lt;&gt;"",IF(SUM(BB34,BB35)&gt;=BB36,"","Check ISCED "&amp;BB$8),""),"")</f>
        <v/>
      </c>
      <c r="BC94" s="460"/>
      <c r="BD94" s="460"/>
      <c r="BE94" s="460" t="str">
        <f>IF(SUM(BE34,BE35)&lt;&gt;"",IF(BE36&lt;&gt;"",IF(SUM(BE34,BE35)&gt;=BE36,"","Check ISCED "&amp;BE$8),""),"")</f>
        <v/>
      </c>
      <c r="BF94" s="460"/>
      <c r="BG94" s="460"/>
      <c r="BH94" s="460" t="str">
        <f>IF(SUM(BH34,BH35)&lt;&gt;"",IF(BH36&lt;&gt;"",IF(SUM(BH34,BH35)&gt;=BH36,"","Check ISCED "&amp;BH$8),""),"")</f>
        <v/>
      </c>
      <c r="BI94" s="460"/>
      <c r="BJ94" s="460"/>
      <c r="BK94" s="460" t="str">
        <f>IF(SUM(BK34,BK35)&lt;&gt;"",IF(BK36&lt;&gt;"",IF(SUM(BK34,BK35)&gt;=BK36,"","Check ISCED "&amp;BK$8),""),"")</f>
        <v/>
      </c>
      <c r="BL94" s="460"/>
      <c r="BM94" s="460"/>
      <c r="BN94" s="460" t="str">
        <f>IF(SUM(BN34,BN35)&lt;&gt;"",IF(BN36&lt;&gt;"",IF(SUM(BN34,BN35)&gt;=BN36,"","Check ISCED "&amp;BN$8),""),"")</f>
        <v/>
      </c>
      <c r="BO94" s="460"/>
      <c r="BP94" s="460"/>
      <c r="BQ94" s="460" t="str">
        <f>IF(SUM(BQ34,BQ35)&lt;&gt;"",IF(BQ36&lt;&gt;"",IF(SUM(BQ34,BQ35)&gt;=BQ36,"","Check ISCED "&amp;BQ$8),""),"")</f>
        <v/>
      </c>
      <c r="BR94" s="460"/>
      <c r="BS94" s="460"/>
      <c r="BT94" s="460" t="str">
        <f>IF(SUM(BT34,BT35)&lt;&gt;"",IF(BT36&lt;&gt;"",IF(SUM(BT34,BT35)&gt;=BT36,"","Check ISCED "&amp;BT$8),""),"")</f>
        <v/>
      </c>
      <c r="BU94" s="460"/>
      <c r="BV94" s="460"/>
      <c r="BW94" s="460" t="str">
        <f>IF(SUM(BW34,BW35)&lt;&gt;"",IF(BW36&lt;&gt;"",IF(SUM(BW34,BW35)&gt;=BW36,"","Check ISCED "&amp;BW$8),""),"")</f>
        <v/>
      </c>
      <c r="BX94" s="460"/>
      <c r="BY94" s="460"/>
      <c r="BZ94" s="460" t="str">
        <f>IF(SUM(BZ34,BZ35)&lt;&gt;"",IF(BZ36&lt;&gt;"",IF(SUM(BZ34,BZ35)&gt;=BZ36,"","Check ISCED "&amp;BZ$8),""),"")</f>
        <v/>
      </c>
      <c r="CA94" s="460"/>
      <c r="CB94" s="460"/>
      <c r="CC94" s="460" t="str">
        <f>IF(SUM(CC34,CC35)&lt;&gt;"",IF(CC36&lt;&gt;"",IF(SUM(CC34,CC35)&gt;=CC36,"","Check ISCED "&amp;CC$8),""),"")</f>
        <v/>
      </c>
      <c r="CD94" s="460"/>
      <c r="CE94" s="460"/>
      <c r="CF94" s="460" t="str">
        <f>IF(SUM(CF34,CF35)&lt;&gt;"",IF(CF36&lt;&gt;"",IF(SUM(CF34,CF35)&gt;=CF36,"","Check ISCED "&amp;CF$8),""),"")</f>
        <v/>
      </c>
      <c r="CG94" s="460"/>
      <c r="CH94" s="460"/>
      <c r="CI94" s="460" t="str">
        <f>IF(SUM(CI34,CI35)&lt;&gt;"",IF(CI36&lt;&gt;"",IF(SUM(CI34,CI35)&gt;=CI36,"","Check ISCED "&amp;CI$8),""),"")</f>
        <v/>
      </c>
      <c r="CJ94" s="460"/>
      <c r="CK94" s="460"/>
      <c r="CL94" s="460" t="str">
        <f>IF(SUM(CL34,CL35)&lt;&gt;"",IF(CL36&lt;&gt;"",IF(SUM(CL34,CL35)&gt;=CL36,"","Check ISCED_X "&amp;CL$8),""),"")</f>
        <v/>
      </c>
      <c r="CM94" s="460"/>
      <c r="CN94" s="460"/>
      <c r="CO94" s="460" t="str">
        <f>IF(SUM(CO34,CO35)&lt;&gt;"",IF(CO36&lt;&gt;"",IF(SUM(CO34,CO35)&gt;=CO36,"","Check ISCED_T "&amp;CO$8),""),"")</f>
        <v/>
      </c>
      <c r="CP94" s="460"/>
      <c r="CQ94" s="469"/>
    </row>
    <row r="95" spans="3:95" s="414" customFormat="1" hidden="1" x14ac:dyDescent="0.2">
      <c r="C95" s="857"/>
      <c r="D95" s="459" t="s">
        <v>8803</v>
      </c>
      <c r="E95" s="460"/>
      <c r="F95" s="460"/>
      <c r="G95" s="460"/>
      <c r="H95" s="460"/>
      <c r="I95" s="460"/>
      <c r="J95" s="460"/>
      <c r="K95" s="460"/>
      <c r="L95" s="460"/>
      <c r="M95" s="460"/>
      <c r="N95" s="460"/>
      <c r="O95" s="460"/>
      <c r="P95" s="460"/>
      <c r="Q95" s="460"/>
      <c r="R95" s="460"/>
      <c r="S95" s="460"/>
      <c r="T95" s="460"/>
      <c r="U95" s="460"/>
      <c r="V95" s="460"/>
      <c r="W95" s="460"/>
      <c r="X95" s="460"/>
      <c r="Y95" s="460"/>
      <c r="Z95" s="460"/>
      <c r="AA95" s="460" t="str">
        <f>IF(SUM(AA37,AA38)&lt;&gt;"",IF(AA39&lt;&gt;"",IF(SUM(AA37,AA38)&gt;=AA39,"","Check ISCED "&amp;AA$8),""),"")</f>
        <v/>
      </c>
      <c r="AB95" s="460"/>
      <c r="AC95" s="460"/>
      <c r="AD95" s="460" t="str">
        <f>IF(SUM(AD37,AD38)&lt;&gt;"",IF(AD39&lt;&gt;"",IF(SUM(AD37,AD38)&gt;=AD39,"","Check ISCED "&amp;AD$8),""),"")</f>
        <v/>
      </c>
      <c r="AE95" s="460"/>
      <c r="AF95" s="460"/>
      <c r="AG95" s="460" t="str">
        <f>IF(SUM(AG37,AG38)&lt;&gt;"",IF(AG39&lt;&gt;"",IF(SUM(AG37,AG38)&gt;=AG39,"","Check ISCED "&amp;AG$8),""),"")</f>
        <v/>
      </c>
      <c r="AH95" s="460"/>
      <c r="AI95" s="460"/>
      <c r="AJ95" s="460" t="str">
        <f>IF(SUM(AJ37,AJ38)&lt;&gt;"",IF(AJ39&lt;&gt;"",IF(SUM(AJ37,AJ38)&gt;=AJ39,"","Check ISCED "&amp;AJ$8),""),"")</f>
        <v/>
      </c>
      <c r="AK95" s="460"/>
      <c r="AL95" s="460"/>
      <c r="AM95" s="460" t="str">
        <f>IF(SUM(AM37,AM38)&lt;&gt;"",IF(AM39&lt;&gt;"",IF(SUM(AM37,AM38)&gt;=AM39,"","Check ISCED "&amp;AM$8),""),"")</f>
        <v/>
      </c>
      <c r="AN95" s="460"/>
      <c r="AO95" s="460"/>
      <c r="AP95" s="460" t="str">
        <f>IF(SUM(AP37,AP38)&lt;&gt;"",IF(AP39&lt;&gt;"",IF(SUM(AP37,AP38)&gt;=AP39,"","Check ISCED "&amp;AP$8),""),"")</f>
        <v/>
      </c>
      <c r="AQ95" s="460"/>
      <c r="AR95" s="460"/>
      <c r="AS95" s="460" t="str">
        <f>IF(SUM(AS37,AS38)&lt;&gt;"",IF(AS39&lt;&gt;"",IF(SUM(AS37,AS38)&gt;=AS39,"","Check ISCED "&amp;AS$8),""),"")</f>
        <v/>
      </c>
      <c r="AT95" s="460"/>
      <c r="AU95" s="460"/>
      <c r="AV95" s="460" t="str">
        <f>IF(SUM(AV37,AV38)&lt;&gt;"",IF(AV39&lt;&gt;"",IF(SUM(AV37,AV38)&gt;=AV39,"","Check ISCED "&amp;AV$8),""),"")</f>
        <v/>
      </c>
      <c r="AW95" s="460"/>
      <c r="AX95" s="460"/>
      <c r="AY95" s="460" t="str">
        <f>IF(SUM(AY37,AY38)&lt;&gt;"",IF(AY39&lt;&gt;"",IF(SUM(AY37,AY38)&gt;=AY39,"","Check ISCED "&amp;AY$8),""),"")</f>
        <v/>
      </c>
      <c r="AZ95" s="460"/>
      <c r="BA95" s="460"/>
      <c r="BB95" s="460" t="str">
        <f>IF(SUM(BB37,BB38)&lt;&gt;"",IF(BB39&lt;&gt;"",IF(SUM(BB37,BB38)&gt;=BB39,"","Check ISCED "&amp;BB$8),""),"")</f>
        <v/>
      </c>
      <c r="BC95" s="460"/>
      <c r="BD95" s="460"/>
      <c r="BE95" s="460" t="str">
        <f>IF(SUM(BE37,BE38)&lt;&gt;"",IF(BE39&lt;&gt;"",IF(SUM(BE37,BE38)&gt;=BE39,"","Check ISCED "&amp;BE$8),""),"")</f>
        <v/>
      </c>
      <c r="BF95" s="460"/>
      <c r="BG95" s="460"/>
      <c r="BH95" s="460" t="str">
        <f>IF(SUM(BH37,BH38)&lt;&gt;"",IF(BH39&lt;&gt;"",IF(SUM(BH37,BH38)&gt;=BH39,"","Check ISCED "&amp;BH$8),""),"")</f>
        <v/>
      </c>
      <c r="BI95" s="460"/>
      <c r="BJ95" s="460"/>
      <c r="BK95" s="460" t="str">
        <f>IF(SUM(BK37,BK38)&lt;&gt;"",IF(BK39&lt;&gt;"",IF(SUM(BK37,BK38)&gt;=BK39,"","Check ISCED "&amp;BK$8),""),"")</f>
        <v/>
      </c>
      <c r="BL95" s="460"/>
      <c r="BM95" s="460"/>
      <c r="BN95" s="460" t="str">
        <f>IF(SUM(BN37,BN38)&lt;&gt;"",IF(BN39&lt;&gt;"",IF(SUM(BN37,BN38)&gt;=BN39,"","Check ISCED "&amp;BN$8),""),"")</f>
        <v/>
      </c>
      <c r="BO95" s="460"/>
      <c r="BP95" s="460"/>
      <c r="BQ95" s="460" t="str">
        <f>IF(SUM(BQ37,BQ38)&lt;&gt;"",IF(BQ39&lt;&gt;"",IF(SUM(BQ37,BQ38)&gt;=BQ39,"","Check ISCED "&amp;BQ$8),""),"")</f>
        <v/>
      </c>
      <c r="BR95" s="460"/>
      <c r="BS95" s="460"/>
      <c r="BT95" s="460" t="str">
        <f>IF(SUM(BT37,BT38)&lt;&gt;"",IF(BT39&lt;&gt;"",IF(SUM(BT37,BT38)&gt;=BT39,"","Check ISCED "&amp;BT$8),""),"")</f>
        <v/>
      </c>
      <c r="BU95" s="460"/>
      <c r="BV95" s="460"/>
      <c r="BW95" s="460" t="str">
        <f>IF(SUM(BW37,BW38)&lt;&gt;"",IF(BW39&lt;&gt;"",IF(SUM(BW37,BW38)&gt;=BW39,"","Check ISCED "&amp;BW$8),""),"")</f>
        <v/>
      </c>
      <c r="BX95" s="460"/>
      <c r="BY95" s="460"/>
      <c r="BZ95" s="460" t="str">
        <f>IF(SUM(BZ37,BZ38)&lt;&gt;"",IF(BZ39&lt;&gt;"",IF(SUM(BZ37,BZ38)&gt;=BZ39,"","Check ISCED "&amp;BZ$8),""),"")</f>
        <v/>
      </c>
      <c r="CA95" s="460"/>
      <c r="CB95" s="460"/>
      <c r="CC95" s="460" t="str">
        <f>IF(SUM(CC37,CC38)&lt;&gt;"",IF(CC39&lt;&gt;"",IF(SUM(CC37,CC38)&gt;=CC39,"","Check ISCED "&amp;CC$8),""),"")</f>
        <v/>
      </c>
      <c r="CD95" s="460"/>
      <c r="CE95" s="460"/>
      <c r="CF95" s="460" t="str">
        <f>IF(SUM(CF37,CF38)&lt;&gt;"",IF(CF39&lt;&gt;"",IF(SUM(CF37,CF38)&gt;=CF39,"","Check ISCED "&amp;CF$8),""),"")</f>
        <v/>
      </c>
      <c r="CG95" s="460"/>
      <c r="CH95" s="460"/>
      <c r="CI95" s="460" t="str">
        <f>IF(SUM(CI37,CI38)&lt;&gt;"",IF(CI39&lt;&gt;"",IF(SUM(CI37,CI38)&gt;=CI39,"","Check ISCED "&amp;CI$8),""),"")</f>
        <v/>
      </c>
      <c r="CJ95" s="460"/>
      <c r="CK95" s="460"/>
      <c r="CL95" s="460" t="str">
        <f>IF(SUM(CL37,CL38)&lt;&gt;"",IF(CL39&lt;&gt;"",IF(SUM(CL37,CL38)&gt;=CL39,"","Check ISCED_X "&amp;CL$8),""),"")</f>
        <v/>
      </c>
      <c r="CM95" s="460"/>
      <c r="CN95" s="460"/>
      <c r="CO95" s="460" t="str">
        <f>IF(SUM(CO37,CO38)&lt;&gt;"",IF(CO39&lt;&gt;"",IF(SUM(CO37,CO38)&gt;=CO39,"","Check ISCED_T "&amp;CO$8),""),"")</f>
        <v/>
      </c>
      <c r="CP95" s="460"/>
      <c r="CQ95" s="469"/>
    </row>
    <row r="96" spans="3:95" s="414" customFormat="1" hidden="1" x14ac:dyDescent="0.2">
      <c r="C96" s="857"/>
      <c r="D96" s="459" t="s">
        <v>8804</v>
      </c>
      <c r="E96" s="460"/>
      <c r="F96" s="460"/>
      <c r="G96" s="460"/>
      <c r="H96" s="460"/>
      <c r="I96" s="460"/>
      <c r="J96" s="460"/>
      <c r="K96" s="460"/>
      <c r="L96" s="460"/>
      <c r="M96" s="460"/>
      <c r="N96" s="460"/>
      <c r="O96" s="460"/>
      <c r="P96" s="460"/>
      <c r="Q96" s="460"/>
      <c r="R96" s="460"/>
      <c r="S96" s="460"/>
      <c r="T96" s="460"/>
      <c r="U96" s="460"/>
      <c r="V96" s="460"/>
      <c r="W96" s="460"/>
      <c r="X96" s="460"/>
      <c r="Y96" s="460"/>
      <c r="Z96" s="460"/>
      <c r="AA96" s="460" t="str">
        <f>IF(SUM(AA40,AA41)&lt;&gt;"",IF(AA42&lt;&gt;"",IF(SUM(AA40,AA41)&gt;=AA42,"","Check ISCED "&amp;AA$8),""),"")</f>
        <v/>
      </c>
      <c r="AB96" s="460"/>
      <c r="AC96" s="460"/>
      <c r="AD96" s="460" t="str">
        <f>IF(SUM(AD40,AD41)&lt;&gt;"",IF(AD42&lt;&gt;"",IF(SUM(AD40,AD41)&gt;=AD42,"","Check ISCED "&amp;AD$8),""),"")</f>
        <v/>
      </c>
      <c r="AE96" s="460"/>
      <c r="AF96" s="460"/>
      <c r="AG96" s="460" t="str">
        <f>IF(SUM(AG40,AG41)&lt;&gt;"",IF(AG42&lt;&gt;"",IF(SUM(AG40,AG41)&gt;=AG42,"","Check ISCED "&amp;AG$8),""),"")</f>
        <v/>
      </c>
      <c r="AH96" s="460"/>
      <c r="AI96" s="460"/>
      <c r="AJ96" s="460" t="str">
        <f>IF(SUM(AJ40,AJ41)&lt;&gt;"",IF(AJ42&lt;&gt;"",IF(SUM(AJ40,AJ41)&gt;=AJ42,"","Check ISCED "&amp;AJ$8),""),"")</f>
        <v/>
      </c>
      <c r="AK96" s="460"/>
      <c r="AL96" s="460"/>
      <c r="AM96" s="460" t="str">
        <f>IF(SUM(AM40,AM41)&lt;&gt;"",IF(AM42&lt;&gt;"",IF(SUM(AM40,AM41)&gt;=AM42,"","Check ISCED "&amp;AM$8),""),"")</f>
        <v/>
      </c>
      <c r="AN96" s="460"/>
      <c r="AO96" s="460"/>
      <c r="AP96" s="460" t="str">
        <f>IF(SUM(AP40,AP41)&lt;&gt;"",IF(AP42&lt;&gt;"",IF(SUM(AP40,AP41)&gt;=AP42,"","Check ISCED "&amp;AP$8),""),"")</f>
        <v/>
      </c>
      <c r="AQ96" s="460"/>
      <c r="AR96" s="460"/>
      <c r="AS96" s="460" t="str">
        <f>IF(SUM(AS40,AS41)&lt;&gt;"",IF(AS42&lt;&gt;"",IF(SUM(AS40,AS41)&gt;=AS42,"","Check ISCED "&amp;AS$8),""),"")</f>
        <v/>
      </c>
      <c r="AT96" s="460"/>
      <c r="AU96" s="460"/>
      <c r="AV96" s="460" t="str">
        <f>IF(SUM(AV40,AV41)&lt;&gt;"",IF(AV42&lt;&gt;"",IF(SUM(AV40,AV41)&gt;=AV42,"","Check ISCED "&amp;AV$8),""),"")</f>
        <v/>
      </c>
      <c r="AW96" s="460"/>
      <c r="AX96" s="460"/>
      <c r="AY96" s="460" t="str">
        <f>IF(SUM(AY40,AY41)&lt;&gt;"",IF(AY42&lt;&gt;"",IF(SUM(AY40,AY41)&gt;=AY42,"","Check ISCED "&amp;AY$8),""),"")</f>
        <v/>
      </c>
      <c r="AZ96" s="460"/>
      <c r="BA96" s="460"/>
      <c r="BB96" s="460" t="str">
        <f>IF(SUM(BB40,BB41)&lt;&gt;"",IF(BB42&lt;&gt;"",IF(SUM(BB40,BB41)&gt;=BB42,"","Check ISCED "&amp;BB$8),""),"")</f>
        <v/>
      </c>
      <c r="BC96" s="460"/>
      <c r="BD96" s="460"/>
      <c r="BE96" s="460" t="str">
        <f>IF(SUM(BE40,BE41)&lt;&gt;"",IF(BE42&lt;&gt;"",IF(SUM(BE40,BE41)&gt;=BE42,"","Check ISCED "&amp;BE$8),""),"")</f>
        <v/>
      </c>
      <c r="BF96" s="460"/>
      <c r="BG96" s="460"/>
      <c r="BH96" s="460" t="str">
        <f>IF(SUM(BH40,BH41)&lt;&gt;"",IF(BH42&lt;&gt;"",IF(SUM(BH40,BH41)&gt;=BH42,"","Check ISCED "&amp;BH$8),""),"")</f>
        <v/>
      </c>
      <c r="BI96" s="460"/>
      <c r="BJ96" s="460"/>
      <c r="BK96" s="460" t="str">
        <f>IF(SUM(BK40,BK41)&lt;&gt;"",IF(BK42&lt;&gt;"",IF(SUM(BK40,BK41)&gt;=BK42,"","Check ISCED "&amp;BK$8),""),"")</f>
        <v/>
      </c>
      <c r="BL96" s="460"/>
      <c r="BM96" s="460"/>
      <c r="BN96" s="460" t="str">
        <f>IF(SUM(BN40,BN41)&lt;&gt;"",IF(BN42&lt;&gt;"",IF(SUM(BN40,BN41)&gt;=BN42,"","Check ISCED "&amp;BN$8),""),"")</f>
        <v/>
      </c>
      <c r="BO96" s="460"/>
      <c r="BP96" s="460"/>
      <c r="BQ96" s="460" t="str">
        <f>IF(SUM(BQ40,BQ41)&lt;&gt;"",IF(BQ42&lt;&gt;"",IF(SUM(BQ40,BQ41)&gt;=BQ42,"","Check ISCED "&amp;BQ$8),""),"")</f>
        <v/>
      </c>
      <c r="BR96" s="460"/>
      <c r="BS96" s="460"/>
      <c r="BT96" s="460" t="str">
        <f>IF(SUM(BT40,BT41)&lt;&gt;"",IF(BT42&lt;&gt;"",IF(SUM(BT40,BT41)&gt;=BT42,"","Check ISCED "&amp;BT$8),""),"")</f>
        <v/>
      </c>
      <c r="BU96" s="460"/>
      <c r="BV96" s="460"/>
      <c r="BW96" s="460" t="str">
        <f>IF(SUM(BW40,BW41)&lt;&gt;"",IF(BW42&lt;&gt;"",IF(SUM(BW40,BW41)&gt;=BW42,"","Check ISCED "&amp;BW$8),""),"")</f>
        <v/>
      </c>
      <c r="BX96" s="460"/>
      <c r="BY96" s="460"/>
      <c r="BZ96" s="460" t="str">
        <f>IF(SUM(BZ40,BZ41)&lt;&gt;"",IF(BZ42&lt;&gt;"",IF(SUM(BZ40,BZ41)&gt;=BZ42,"","Check ISCED "&amp;BZ$8),""),"")</f>
        <v/>
      </c>
      <c r="CA96" s="460"/>
      <c r="CB96" s="460"/>
      <c r="CC96" s="460" t="str">
        <f>IF(SUM(CC40,CC41)&lt;&gt;"",IF(CC42&lt;&gt;"",IF(SUM(CC40,CC41)&gt;=CC42,"","Check ISCED "&amp;CC$8),""),"")</f>
        <v/>
      </c>
      <c r="CD96" s="460"/>
      <c r="CE96" s="460"/>
      <c r="CF96" s="460" t="str">
        <f>IF(SUM(CF40,CF41)&lt;&gt;"",IF(CF42&lt;&gt;"",IF(SUM(CF40,CF41)&gt;=CF42,"","Check ISCED "&amp;CF$8),""),"")</f>
        <v/>
      </c>
      <c r="CG96" s="460"/>
      <c r="CH96" s="460"/>
      <c r="CI96" s="460" t="str">
        <f>IF(SUM(CI40,CI41)&lt;&gt;"",IF(CI42&lt;&gt;"",IF(SUM(CI40,CI41)&gt;=CI42,"","Check ISCED "&amp;CI$8),""),"")</f>
        <v/>
      </c>
      <c r="CJ96" s="460"/>
      <c r="CK96" s="460"/>
      <c r="CL96" s="460" t="str">
        <f>IF(SUM(CL40,CL41)&lt;&gt;"",IF(CL42&lt;&gt;"",IF(SUM(CL40,CL41)&gt;=CL42,"","Check ISCED_X "&amp;CL$8),""),"")</f>
        <v/>
      </c>
      <c r="CM96" s="460"/>
      <c r="CN96" s="460"/>
      <c r="CO96" s="460" t="str">
        <f>IF(SUM(CO40,CO41)&lt;&gt;"",IF(CO42&lt;&gt;"",IF(SUM(CO40,CO41)&gt;=CO42,"","Check ISCED_T "&amp;CO$8),""),"")</f>
        <v/>
      </c>
      <c r="CP96" s="460"/>
      <c r="CQ96" s="469"/>
    </row>
    <row r="97" spans="1:95" s="414" customFormat="1" hidden="1" x14ac:dyDescent="0.2">
      <c r="C97" s="858"/>
      <c r="D97" s="464" t="s">
        <v>8805</v>
      </c>
      <c r="E97" s="445"/>
      <c r="F97" s="445"/>
      <c r="G97" s="445"/>
      <c r="H97" s="445"/>
      <c r="I97" s="445"/>
      <c r="J97" s="445"/>
      <c r="K97" s="445"/>
      <c r="L97" s="445"/>
      <c r="M97" s="445"/>
      <c r="N97" s="445"/>
      <c r="O97" s="445"/>
      <c r="P97" s="445"/>
      <c r="Q97" s="445"/>
      <c r="R97" s="445"/>
      <c r="S97" s="445"/>
      <c r="T97" s="445"/>
      <c r="U97" s="445"/>
      <c r="V97" s="445"/>
      <c r="W97" s="445"/>
      <c r="X97" s="445"/>
      <c r="Y97" s="445"/>
      <c r="Z97" s="445"/>
      <c r="AA97" s="445" t="str">
        <f>IF(SUM(AA43,AA44)&lt;&gt;"",IF(AA45&lt;&gt;"",IF(SUM(AA43,AA44)&gt;=AA45,"","Check ISCED "&amp;AA$8),""),"")</f>
        <v/>
      </c>
      <c r="AB97" s="445"/>
      <c r="AC97" s="445"/>
      <c r="AD97" s="445" t="str">
        <f>IF(SUM(AD43,AD44)&lt;&gt;"",IF(AD45&lt;&gt;"",IF(SUM(AD43,AD44)&gt;=AD45,"","Check ISCED "&amp;AD$8),""),"")</f>
        <v/>
      </c>
      <c r="AE97" s="445"/>
      <c r="AF97" s="445"/>
      <c r="AG97" s="445" t="str">
        <f>IF(SUM(AG43,AG44)&lt;&gt;"",IF(AG45&lt;&gt;"",IF(SUM(AG43,AG44)&gt;=AG45,"","Check ISCED "&amp;AG$8),""),"")</f>
        <v/>
      </c>
      <c r="AH97" s="445"/>
      <c r="AI97" s="445"/>
      <c r="AJ97" s="445" t="str">
        <f>IF(SUM(AJ43,AJ44)&lt;&gt;"",IF(AJ45&lt;&gt;"",IF(SUM(AJ43,AJ44)&gt;=AJ45,"","Check ISCED "&amp;AJ$8),""),"")</f>
        <v/>
      </c>
      <c r="AK97" s="445"/>
      <c r="AL97" s="445"/>
      <c r="AM97" s="445" t="str">
        <f>IF(SUM(AM43,AM44)&lt;&gt;"",IF(AM45&lt;&gt;"",IF(SUM(AM43,AM44)&gt;=AM45,"","Check ISCED "&amp;AM$8),""),"")</f>
        <v/>
      </c>
      <c r="AN97" s="445"/>
      <c r="AO97" s="445"/>
      <c r="AP97" s="445" t="str">
        <f>IF(SUM(AP43,AP44)&lt;&gt;"",IF(AP45&lt;&gt;"",IF(SUM(AP43,AP44)&gt;=AP45,"","Check ISCED "&amp;AP$8),""),"")</f>
        <v/>
      </c>
      <c r="AQ97" s="445"/>
      <c r="AR97" s="445"/>
      <c r="AS97" s="445" t="str">
        <f>IF(SUM(AS43,AS44)&lt;&gt;"",IF(AS45&lt;&gt;"",IF(SUM(AS43,AS44)&gt;=AS45,"","Check ISCED "&amp;AS$8),""),"")</f>
        <v/>
      </c>
      <c r="AT97" s="445"/>
      <c r="AU97" s="445"/>
      <c r="AV97" s="445" t="str">
        <f>IF(SUM(AV43,AV44)&lt;&gt;"",IF(AV45&lt;&gt;"",IF(SUM(AV43,AV44)&gt;=AV45,"","Check ISCED "&amp;AV$8),""),"")</f>
        <v/>
      </c>
      <c r="AW97" s="445"/>
      <c r="AX97" s="445"/>
      <c r="AY97" s="445" t="str">
        <f>IF(SUM(AY43,AY44)&lt;&gt;"",IF(AY45&lt;&gt;"",IF(SUM(AY43,AY44)&gt;=AY45,"","Check ISCED "&amp;AY$8),""),"")</f>
        <v/>
      </c>
      <c r="AZ97" s="445"/>
      <c r="BA97" s="445"/>
      <c r="BB97" s="445" t="str">
        <f>IF(SUM(BB43,BB44)&lt;&gt;"",IF(BB45&lt;&gt;"",IF(SUM(BB43,BB44)&gt;=BB45,"","Check ISCED "&amp;BB$8),""),"")</f>
        <v/>
      </c>
      <c r="BC97" s="445"/>
      <c r="BD97" s="445"/>
      <c r="BE97" s="445" t="str">
        <f>IF(SUM(BE43,BE44)&lt;&gt;"",IF(BE45&lt;&gt;"",IF(SUM(BE43,BE44)&gt;=BE45,"","Check ISCED "&amp;BE$8),""),"")</f>
        <v/>
      </c>
      <c r="BF97" s="445"/>
      <c r="BG97" s="445"/>
      <c r="BH97" s="445" t="str">
        <f>IF(SUM(BH43,BH44)&lt;&gt;"",IF(BH45&lt;&gt;"",IF(SUM(BH43,BH44)&gt;=BH45,"","Check ISCED "&amp;BH$8),""),"")</f>
        <v/>
      </c>
      <c r="BI97" s="445"/>
      <c r="BJ97" s="445"/>
      <c r="BK97" s="445" t="str">
        <f>IF(SUM(BK43,BK44)&lt;&gt;"",IF(BK45&lt;&gt;"",IF(SUM(BK43,BK44)&gt;=BK45,"","Check ISCED "&amp;BK$8),""),"")</f>
        <v/>
      </c>
      <c r="BL97" s="445"/>
      <c r="BM97" s="445"/>
      <c r="BN97" s="445" t="str">
        <f>IF(SUM(BN43,BN44)&lt;&gt;"",IF(BN45&lt;&gt;"",IF(SUM(BN43,BN44)&gt;=BN45,"","Check ISCED "&amp;BN$8),""),"")</f>
        <v/>
      </c>
      <c r="BO97" s="445"/>
      <c r="BP97" s="445"/>
      <c r="BQ97" s="445" t="str">
        <f>IF(SUM(BQ43,BQ44)&lt;&gt;"",IF(BQ45&lt;&gt;"",IF(SUM(BQ43,BQ44)&gt;=BQ45,"","Check ISCED "&amp;BQ$8),""),"")</f>
        <v/>
      </c>
      <c r="BR97" s="445"/>
      <c r="BS97" s="445"/>
      <c r="BT97" s="445" t="str">
        <f>IF(SUM(BT43,BT44)&lt;&gt;"",IF(BT45&lt;&gt;"",IF(SUM(BT43,BT44)&gt;=BT45,"","Check ISCED "&amp;BT$8),""),"")</f>
        <v/>
      </c>
      <c r="BU97" s="445"/>
      <c r="BV97" s="445"/>
      <c r="BW97" s="445" t="str">
        <f>IF(SUM(BW43,BW44)&lt;&gt;"",IF(BW45&lt;&gt;"",IF(SUM(BW43,BW44)&gt;=BW45,"","Check ISCED "&amp;BW$8),""),"")</f>
        <v/>
      </c>
      <c r="BX97" s="445"/>
      <c r="BY97" s="445"/>
      <c r="BZ97" s="445" t="str">
        <f>IF(SUM(BZ43,BZ44)&lt;&gt;"",IF(BZ45&lt;&gt;"",IF(SUM(BZ43,BZ44)&gt;=BZ45,"","Check ISCED "&amp;BZ$8),""),"")</f>
        <v/>
      </c>
      <c r="CA97" s="445"/>
      <c r="CB97" s="445"/>
      <c r="CC97" s="445" t="str">
        <f>IF(SUM(CC43,CC44)&lt;&gt;"",IF(CC45&lt;&gt;"",IF(SUM(CC43,CC44)&gt;=CC45,"","Check ISCED "&amp;CC$8),""),"")</f>
        <v/>
      </c>
      <c r="CD97" s="445"/>
      <c r="CE97" s="445"/>
      <c r="CF97" s="445" t="str">
        <f>IF(SUM(CF43,CF44)&lt;&gt;"",IF(CF45&lt;&gt;"",IF(SUM(CF43,CF44)&gt;=CF45,"","Check ISCED "&amp;CF$8),""),"")</f>
        <v/>
      </c>
      <c r="CG97" s="445"/>
      <c r="CH97" s="445"/>
      <c r="CI97" s="445" t="str">
        <f>IF(SUM(CI43,CI44)&lt;&gt;"",IF(CI45&lt;&gt;"",IF(SUM(CI43,CI44)&gt;=CI45,"","Check ISCED "&amp;CI$8),""),"")</f>
        <v/>
      </c>
      <c r="CJ97" s="445"/>
      <c r="CK97" s="445"/>
      <c r="CL97" s="445" t="str">
        <f>IF(SUM(CL43,CL44)&lt;&gt;"",IF(CL45&lt;&gt;"",IF(SUM(CL43,CL44)&gt;=CL45,"","Check ISCED_X "&amp;CL$8),""),"")</f>
        <v/>
      </c>
      <c r="CM97" s="445"/>
      <c r="CN97" s="445"/>
      <c r="CO97" s="445" t="str">
        <f>IF(SUM(CO43,CO44)&lt;&gt;"",IF(CO45&lt;&gt;"",IF(SUM(CO43,CO44)&gt;=CO45,"","Check ISCED_T "&amp;CO$8),""),"")</f>
        <v/>
      </c>
      <c r="CP97" s="445"/>
      <c r="CQ97" s="470"/>
    </row>
    <row r="98" spans="1:95" s="39" customFormat="1" x14ac:dyDescent="0.2">
      <c r="A98" s="44"/>
      <c r="B98" s="44"/>
    </row>
  </sheetData>
  <sheetProtection algorithmName="SHA-512" hashValue="qGYi1ziS/Bk74ttoWK92S0EuVi5zorF2ZPcZsiXBY9RnBHSkHfMZ/df6Y0Q9J7zlduHdoiQZwqJN4DloQR7WRA==" saltValue="Tjb5GfwMcGvWWOXgNUrGFA==" spinCount="100000" sheet="1" objects="1" scenarios="1"/>
  <mergeCells count="218">
    <mergeCell ref="C59:C67"/>
    <mergeCell ref="C69:C71"/>
    <mergeCell ref="C73:C75"/>
    <mergeCell ref="C77:C91"/>
    <mergeCell ref="C93:C97"/>
    <mergeCell ref="CF7:CH7"/>
    <mergeCell ref="CF8:CH8"/>
    <mergeCell ref="CF9:CH9"/>
    <mergeCell ref="CF10:CH10"/>
    <mergeCell ref="CF11:CH11"/>
    <mergeCell ref="CF12:CH12"/>
    <mergeCell ref="CF13:CH13"/>
    <mergeCell ref="CF14:CH14"/>
    <mergeCell ref="D31:E31"/>
    <mergeCell ref="AA13:AC13"/>
    <mergeCell ref="AD13:AF13"/>
    <mergeCell ref="AG13:AI13"/>
    <mergeCell ref="AJ13:AL13"/>
    <mergeCell ref="AM13:AO13"/>
    <mergeCell ref="AP13:AR13"/>
    <mergeCell ref="BN7:BP7"/>
    <mergeCell ref="BQ7:BS7"/>
    <mergeCell ref="BT7:BV7"/>
    <mergeCell ref="BW7:BY7"/>
    <mergeCell ref="BZ7:CB7"/>
    <mergeCell ref="CC7:CE7"/>
    <mergeCell ref="AV7:AX7"/>
    <mergeCell ref="AG9:AI9"/>
    <mergeCell ref="AJ9:AL9"/>
    <mergeCell ref="D32:E32"/>
    <mergeCell ref="D33:E33"/>
    <mergeCell ref="BZ6:CB6"/>
    <mergeCell ref="CC6:CK6"/>
    <mergeCell ref="CI13:CK13"/>
    <mergeCell ref="BW12:BY12"/>
    <mergeCell ref="BZ12:CB12"/>
    <mergeCell ref="AS12:AU12"/>
    <mergeCell ref="AV12:AX12"/>
    <mergeCell ref="AY12:BA12"/>
    <mergeCell ref="BB12:BD12"/>
    <mergeCell ref="BE12:BG12"/>
    <mergeCell ref="BH12:BJ12"/>
    <mergeCell ref="BB14:BD14"/>
    <mergeCell ref="BE14:BG14"/>
    <mergeCell ref="BH14:BJ14"/>
    <mergeCell ref="BT14:BV14"/>
    <mergeCell ref="BW14:BY14"/>
    <mergeCell ref="BZ14:CB14"/>
    <mergeCell ref="C37:C39"/>
    <mergeCell ref="C40:C42"/>
    <mergeCell ref="C43:C45"/>
    <mergeCell ref="D37:E37"/>
    <mergeCell ref="CC14:CE14"/>
    <mergeCell ref="CI14:CK14"/>
    <mergeCell ref="D44:E44"/>
    <mergeCell ref="D45:E45"/>
    <mergeCell ref="D38:E38"/>
    <mergeCell ref="D39:E39"/>
    <mergeCell ref="D40:E40"/>
    <mergeCell ref="D41:E41"/>
    <mergeCell ref="D42:E42"/>
    <mergeCell ref="D43:E43"/>
    <mergeCell ref="C31:C33"/>
    <mergeCell ref="C34:C36"/>
    <mergeCell ref="BK14:BM14"/>
    <mergeCell ref="BN14:BP14"/>
    <mergeCell ref="BQ14:BS14"/>
    <mergeCell ref="D34:E34"/>
    <mergeCell ref="D35:E35"/>
    <mergeCell ref="D36:E36"/>
    <mergeCell ref="AV14:AX14"/>
    <mergeCell ref="AY14:BA14"/>
    <mergeCell ref="CL13:CN13"/>
    <mergeCell ref="CO13:CQ13"/>
    <mergeCell ref="AA14:AC14"/>
    <mergeCell ref="AD14:AF14"/>
    <mergeCell ref="AG14:AI14"/>
    <mergeCell ref="AJ14:AL14"/>
    <mergeCell ref="AM14:AO14"/>
    <mergeCell ref="AP14:AR14"/>
    <mergeCell ref="BK13:BM13"/>
    <mergeCell ref="BN13:BP13"/>
    <mergeCell ref="BQ13:BS13"/>
    <mergeCell ref="BT13:BV13"/>
    <mergeCell ref="BW13:BY13"/>
    <mergeCell ref="BZ13:CB13"/>
    <mergeCell ref="AS13:AU13"/>
    <mergeCell ref="AV13:AX13"/>
    <mergeCell ref="AY13:BA13"/>
    <mergeCell ref="BB13:BD13"/>
    <mergeCell ref="BE13:BG13"/>
    <mergeCell ref="BH13:BJ13"/>
    <mergeCell ref="CL14:CN14"/>
    <mergeCell ref="CO14:CQ14"/>
    <mergeCell ref="CC13:CE13"/>
    <mergeCell ref="AS14:AU14"/>
    <mergeCell ref="BK12:BM12"/>
    <mergeCell ref="BN12:BP12"/>
    <mergeCell ref="BQ12:BS12"/>
    <mergeCell ref="CO11:CQ11"/>
    <mergeCell ref="AA12:AC12"/>
    <mergeCell ref="AD12:AF12"/>
    <mergeCell ref="AG12:AI12"/>
    <mergeCell ref="AJ12:AL12"/>
    <mergeCell ref="AM12:AO12"/>
    <mergeCell ref="AP12:AR12"/>
    <mergeCell ref="BK11:BM11"/>
    <mergeCell ref="BN11:BP11"/>
    <mergeCell ref="BQ11:BS11"/>
    <mergeCell ref="BT11:BV11"/>
    <mergeCell ref="BW11:BY11"/>
    <mergeCell ref="BZ11:CB11"/>
    <mergeCell ref="AS11:AU11"/>
    <mergeCell ref="AV11:AX11"/>
    <mergeCell ref="AY11:BA11"/>
    <mergeCell ref="BB11:BD11"/>
    <mergeCell ref="BE11:BG11"/>
    <mergeCell ref="BH11:BJ11"/>
    <mergeCell ref="CC12:CE12"/>
    <mergeCell ref="CI12:CK12"/>
    <mergeCell ref="CL12:CN12"/>
    <mergeCell ref="CO12:CQ12"/>
    <mergeCell ref="BT12:BV12"/>
    <mergeCell ref="CI10:CK10"/>
    <mergeCell ref="CL10:CN10"/>
    <mergeCell ref="CO10:CQ10"/>
    <mergeCell ref="AA11:AC11"/>
    <mergeCell ref="AD11:AF11"/>
    <mergeCell ref="AG11:AI11"/>
    <mergeCell ref="AJ11:AL11"/>
    <mergeCell ref="AM11:AO11"/>
    <mergeCell ref="AP11:AR11"/>
    <mergeCell ref="BK10:BM10"/>
    <mergeCell ref="BN10:BP10"/>
    <mergeCell ref="BQ10:BS10"/>
    <mergeCell ref="BT10:BV10"/>
    <mergeCell ref="BW10:BY10"/>
    <mergeCell ref="BZ10:CB10"/>
    <mergeCell ref="AS10:AU10"/>
    <mergeCell ref="AV10:AX10"/>
    <mergeCell ref="AY10:BA10"/>
    <mergeCell ref="BB10:BD10"/>
    <mergeCell ref="BE10:BG10"/>
    <mergeCell ref="BH10:BJ10"/>
    <mergeCell ref="CC11:CE11"/>
    <mergeCell ref="CI11:CK11"/>
    <mergeCell ref="CL11:CN11"/>
    <mergeCell ref="CI9:CK9"/>
    <mergeCell ref="CL9:CN9"/>
    <mergeCell ref="CO9:CQ9"/>
    <mergeCell ref="AA10:AC10"/>
    <mergeCell ref="AD10:AF10"/>
    <mergeCell ref="AG10:AI10"/>
    <mergeCell ref="AJ10:AL10"/>
    <mergeCell ref="AM10:AO10"/>
    <mergeCell ref="AP10:AR10"/>
    <mergeCell ref="BK9:BM9"/>
    <mergeCell ref="BN9:BP9"/>
    <mergeCell ref="BQ9:BS9"/>
    <mergeCell ref="BT9:BV9"/>
    <mergeCell ref="BW9:BY9"/>
    <mergeCell ref="BZ9:CB9"/>
    <mergeCell ref="AS9:AU9"/>
    <mergeCell ref="AV9:AX9"/>
    <mergeCell ref="AY9:BA9"/>
    <mergeCell ref="BB9:BD9"/>
    <mergeCell ref="BE9:BG9"/>
    <mergeCell ref="BH9:BJ9"/>
    <mergeCell ref="AA9:AC9"/>
    <mergeCell ref="AD9:AF9"/>
    <mergeCell ref="CC10:CE10"/>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C8:M8"/>
    <mergeCell ref="AA8:AC8"/>
    <mergeCell ref="AD8:AF8"/>
    <mergeCell ref="AG8:AI8"/>
    <mergeCell ref="AJ8:AL8"/>
    <mergeCell ref="AM8:AO8"/>
    <mergeCell ref="AP8:AR8"/>
    <mergeCell ref="AS8:AU8"/>
    <mergeCell ref="AV8:AX8"/>
    <mergeCell ref="AA5:CQ5"/>
    <mergeCell ref="AA6:AI6"/>
    <mergeCell ref="AJ6:AL6"/>
    <mergeCell ref="AM6:AU6"/>
    <mergeCell ref="AV6:BD6"/>
    <mergeCell ref="BE6:BM6"/>
    <mergeCell ref="BN6:BV6"/>
    <mergeCell ref="BW6:BY6"/>
    <mergeCell ref="AY7:BA7"/>
    <mergeCell ref="BB7:BD7"/>
    <mergeCell ref="BE7:BG7"/>
    <mergeCell ref="BH7:BJ7"/>
    <mergeCell ref="BK7:BM7"/>
    <mergeCell ref="CL6:CN8"/>
    <mergeCell ref="CO6:CQ8"/>
    <mergeCell ref="AA7:AC7"/>
    <mergeCell ref="AD7:AF7"/>
    <mergeCell ref="AG7:AI7"/>
    <mergeCell ref="AJ7:AL7"/>
    <mergeCell ref="AM7:AO7"/>
    <mergeCell ref="AP7:AR7"/>
    <mergeCell ref="AS7:AU7"/>
    <mergeCell ref="CI8:CK8"/>
    <mergeCell ref="CI7:CK7"/>
  </mergeCells>
  <dataValidations count="4">
    <dataValidation allowBlank="1" showInputMessage="1" showErrorMessage="1" sqref="CG11:CH30 AA1:CC30 CD11:CE30 CD1:CE9 CF1:CF30 CI1:CQ30 CG1:CH9 A1:B5 A7:B14 A17:A58 B16:B58 C1:Z58 AA46:CQ58 CR1:XFD97 A98:XFD1048576 A59:B97 C59 C68:C69 C72:C73 C76:C77 D59:BY97 BZ59:CQ76 CL77:CQ91 C92:C93 BZ92:CQ97 BZ77:CE91"/>
    <dataValidation type="decimal" operator="greaterThanOrEqual" allowBlank="1" showInputMessage="1" showErrorMessage="1" errorTitle="Invalid input" error="Please enter a numeric value" sqref="AA31:AA45 AD31:AD45 AG31:AG45 AJ31:AJ45 AM31:AM45 AP31:AP45 AS31:AS45 AV31:AV45 AY31:AY45 BB31:BB45 BE31:BE45 BH31:BH45 BK31:BK45 BN31:BN45 BQ31:BQ45 BT31:BT45 BW31:BW45 BZ31:BZ45 CC31:CC45 CF31:CF45 CI31:CI45 CL31:CL45 CO31:CO45">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AB31:AB45 AE31:AE45 AH31:AH45 AK31:AK45 AN31:AN45 AQ31:AQ45 AT31:AT45 AW31:AW45 AZ31:AZ45 BC31:BC45 BF31:BF45 BI31:BI45 BL31:BL45 BO31:BO45 BR31:BR45 BU31:BU45 BX31:BX45 CA31:CA45 CD31:CD45 CG31:CG45 CJ31:CJ45 CM31:CM45 CP31:CP45">
      <formula1>"M,O,K,W"</formula1>
    </dataValidation>
    <dataValidation type="textLength" allowBlank="1" showInputMessage="1" showErrorMessage="1" errorTitle="Invalid input" error="The length of the text should be between 2 and 500 characters" sqref="AC31:AC45 AF31:AF45 AI31:AI45 AL31:AL45 AO31:AO45 AR31:AR45 AU31:AU45 AX31:AX45 BA31:BA45 BD31:BD45 BG31:BG45 BJ31:BJ45 BM31:BM45 BP31:BP45 BS31:BS45 BV31:BV45 BY31:BY45 CB31:CB45 CE31:CE45 CH31:CH45 CK31:CK45 CN31:CN45 CQ31:CQ45">
      <formula1>2</formula1>
      <formula2>500</formula2>
    </dataValidation>
  </dataValidations>
  <pageMargins left="0.7" right="0.7" top="0.75" bottom="0.75" header="0.3" footer="0.3"/>
  <pageSetup paperSize="17"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CR583"/>
  <sheetViews>
    <sheetView showGridLines="0" topLeftCell="D1" zoomScaleNormal="100" workbookViewId="0">
      <selection activeCell="D1" sqref="D1"/>
    </sheetView>
  </sheetViews>
  <sheetFormatPr defaultColWidth="9.140625" defaultRowHeight="11.25" customHeight="1" x14ac:dyDescent="0.2"/>
  <cols>
    <col min="1" max="1" width="27.7109375" style="44" hidden="1" customWidth="1"/>
    <col min="2" max="2" width="44" style="44" hidden="1" customWidth="1"/>
    <col min="3" max="3" width="3.85546875" style="92" customWidth="1"/>
    <col min="4" max="4" width="14.140625" style="93" customWidth="1"/>
    <col min="5" max="5" width="35.85546875" style="92" customWidth="1"/>
    <col min="6" max="6" width="63" style="94" customWidth="1"/>
    <col min="7" max="7" width="19.5703125" style="95" customWidth="1"/>
    <col min="8" max="8" width="16.5703125" style="398" hidden="1" customWidth="1"/>
    <col min="9" max="10" width="3.140625" style="398" hidden="1" customWidth="1"/>
    <col min="11" max="11" width="13.5703125" style="398" hidden="1" customWidth="1"/>
    <col min="12" max="12" width="11.85546875" style="398" hidden="1" customWidth="1"/>
    <col min="13" max="13" width="47.28515625" style="97" hidden="1" customWidth="1"/>
    <col min="14" max="25" width="1.85546875" style="97" hidden="1" customWidth="1"/>
    <col min="26" max="26" width="16.7109375" style="97" hidden="1" customWidth="1"/>
    <col min="27" max="27" width="12.7109375" style="44" customWidth="1"/>
    <col min="28" max="28" width="2.7109375" style="44" customWidth="1"/>
    <col min="29" max="29" width="5.7109375" style="44" customWidth="1"/>
    <col min="30" max="30" width="12.7109375" style="44" customWidth="1"/>
    <col min="31" max="31" width="2.7109375" style="44" customWidth="1"/>
    <col min="32" max="32" width="5.7109375" style="44" customWidth="1"/>
    <col min="33" max="33" width="12.7109375" style="44" customWidth="1"/>
    <col min="34" max="34" width="2.7109375" style="44" customWidth="1"/>
    <col min="35" max="35" width="5.7109375" style="44" customWidth="1"/>
    <col min="36" max="36" width="12.7109375" style="44" customWidth="1"/>
    <col min="37" max="37" width="2.7109375" style="44" customWidth="1"/>
    <col min="38" max="38" width="5.7109375" style="44" customWidth="1"/>
    <col min="39" max="39" width="12.7109375" style="44" customWidth="1"/>
    <col min="40" max="40" width="2.7109375" style="44" customWidth="1"/>
    <col min="41" max="41" width="5.7109375" style="44" customWidth="1"/>
    <col min="42" max="42" width="12.7109375" style="44" customWidth="1"/>
    <col min="43" max="43" width="2.7109375" style="44" customWidth="1"/>
    <col min="44" max="44" width="5.7109375" style="44" customWidth="1"/>
    <col min="45" max="45" width="12.7109375" style="44" customWidth="1"/>
    <col min="46" max="46" width="2.7109375" style="44" customWidth="1"/>
    <col min="47" max="47" width="5.7109375" style="44" customWidth="1"/>
    <col min="48" max="48" width="12.7109375" style="44" customWidth="1"/>
    <col min="49" max="49" width="2.7109375" style="44" customWidth="1"/>
    <col min="50" max="50" width="5.7109375" style="44" customWidth="1"/>
    <col min="51" max="51" width="12.7109375" style="44" customWidth="1"/>
    <col min="52" max="52" width="2.7109375" style="44" customWidth="1"/>
    <col min="53" max="53" width="5.7109375" style="44" customWidth="1"/>
    <col min="54" max="54" width="12.7109375" style="44" customWidth="1"/>
    <col min="55" max="55" width="2.7109375" style="44" customWidth="1"/>
    <col min="56" max="56" width="5.7109375" style="44" customWidth="1"/>
    <col min="57" max="57" width="12.7109375" style="44" customWidth="1"/>
    <col min="58" max="58" width="2.7109375" style="44" customWidth="1"/>
    <col min="59" max="59" width="5.7109375" style="44" customWidth="1"/>
    <col min="60" max="60" width="12.7109375" style="44" customWidth="1"/>
    <col min="61" max="61" width="2.7109375" style="44" customWidth="1"/>
    <col min="62" max="62" width="5.7109375" style="44" customWidth="1"/>
    <col min="63" max="63" width="12.7109375" style="44" customWidth="1"/>
    <col min="64" max="64" width="2.7109375" style="44" customWidth="1"/>
    <col min="65" max="65" width="5.7109375" style="44" customWidth="1"/>
    <col min="66" max="66" width="12.7109375" style="44" customWidth="1"/>
    <col min="67" max="67" width="2.7109375" style="44" customWidth="1"/>
    <col min="68" max="68" width="5.7109375" style="44" customWidth="1"/>
    <col min="69" max="69" width="12.7109375" style="44" customWidth="1"/>
    <col min="70" max="70" width="2.7109375" style="44" customWidth="1"/>
    <col min="71" max="71" width="5.7109375" style="44" customWidth="1"/>
    <col min="72" max="72" width="12.7109375" style="44" customWidth="1"/>
    <col min="73" max="73" width="2.7109375" style="44" customWidth="1"/>
    <col min="74" max="74" width="5.7109375" style="44" customWidth="1"/>
    <col min="75" max="75" width="12.7109375" style="44" customWidth="1"/>
    <col min="76" max="76" width="2.7109375" style="44" customWidth="1"/>
    <col min="77" max="77" width="5.7109375" style="44" customWidth="1"/>
    <col min="78" max="78" width="12.7109375" style="44" customWidth="1"/>
    <col min="79" max="79" width="2.7109375" style="44" customWidth="1"/>
    <col min="80" max="80" width="5.7109375" style="44" customWidth="1"/>
    <col min="81" max="81" width="12.7109375" style="44" customWidth="1"/>
    <col min="82" max="82" width="2.7109375" style="44" customWidth="1"/>
    <col min="83" max="83" width="5.7109375" style="44" customWidth="1"/>
    <col min="84" max="84" width="12.7109375" style="44" customWidth="1"/>
    <col min="85" max="85" width="2.7109375" style="44" customWidth="1"/>
    <col min="86" max="86" width="5.7109375" style="44" customWidth="1"/>
    <col min="87" max="87" width="12.7109375" style="44" customWidth="1"/>
    <col min="88" max="88" width="2.7109375" style="44" customWidth="1"/>
    <col min="89" max="89" width="5.7109375" style="44" customWidth="1"/>
    <col min="90" max="90" width="12.7109375" style="44" customWidth="1"/>
    <col min="91" max="91" width="2.7109375" style="44" customWidth="1"/>
    <col min="92" max="92" width="5.7109375" style="44" customWidth="1"/>
    <col min="93" max="93" width="12.7109375" style="44" customWidth="1"/>
    <col min="94" max="94" width="2.7109375" style="44" customWidth="1"/>
    <col min="95" max="95" width="5.7109375" style="44" customWidth="1"/>
    <col min="96" max="16384" width="9.140625" style="44"/>
  </cols>
  <sheetData>
    <row r="1" spans="1:96" ht="11.25" customHeight="1" x14ac:dyDescent="0.2">
      <c r="A1" s="412" t="s">
        <v>42</v>
      </c>
      <c r="B1" s="413" t="s">
        <v>348</v>
      </c>
      <c r="C1" s="50" t="s">
        <v>88</v>
      </c>
      <c r="D1" s="51"/>
      <c r="E1" s="52"/>
      <c r="F1" s="37"/>
      <c r="G1" s="53"/>
      <c r="H1" s="385"/>
      <c r="I1" s="385"/>
      <c r="J1" s="385"/>
      <c r="K1" s="385"/>
      <c r="L1" s="385"/>
      <c r="M1" s="54"/>
      <c r="N1" s="54"/>
      <c r="O1" s="54"/>
      <c r="P1" s="54"/>
      <c r="Q1" s="54"/>
      <c r="R1" s="54"/>
      <c r="S1" s="54"/>
      <c r="T1" s="54"/>
      <c r="U1" s="54"/>
      <c r="V1" s="54"/>
      <c r="W1" s="54"/>
      <c r="X1" s="54"/>
      <c r="Y1" s="54"/>
      <c r="Z1" s="54"/>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4" t="s">
        <v>56</v>
      </c>
      <c r="B2" s="578" t="str">
        <f>IF(VAL_Metadata!$H$12&lt;&gt;"", YEAR(VAL_Metadata!$H$12),"")</f>
        <v/>
      </c>
      <c r="C2" s="55"/>
      <c r="D2" s="53"/>
      <c r="E2" s="52"/>
      <c r="F2" s="37"/>
      <c r="G2" s="51"/>
      <c r="H2" s="386"/>
      <c r="I2" s="385"/>
      <c r="J2" s="385"/>
      <c r="K2" s="385"/>
      <c r="L2" s="385"/>
      <c r="M2" s="56"/>
      <c r="N2" s="56"/>
      <c r="O2" s="56"/>
      <c r="P2" s="56"/>
      <c r="Q2" s="56"/>
      <c r="R2" s="56"/>
      <c r="S2" s="56"/>
      <c r="T2" s="56"/>
      <c r="U2" s="56"/>
      <c r="V2" s="56"/>
      <c r="W2" s="56"/>
      <c r="X2" s="56"/>
      <c r="Y2" s="56"/>
      <c r="Z2" s="56"/>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4" t="s">
        <v>45</v>
      </c>
      <c r="B3" s="413" t="s">
        <v>46</v>
      </c>
      <c r="C3" s="55"/>
      <c r="D3" s="51"/>
      <c r="E3" s="57" t="s">
        <v>50</v>
      </c>
      <c r="F3" s="357" t="str">
        <f>VLOOKUP(VAL_Metadata!$H$5,VAL_Drop_Down_Lists!$A$3:$C$66,3,FALSE)</f>
        <v>Please select a country</v>
      </c>
      <c r="G3" s="51"/>
      <c r="H3" s="386"/>
      <c r="I3" s="385"/>
      <c r="J3" s="385"/>
      <c r="K3" s="385"/>
      <c r="L3" s="385"/>
      <c r="M3" s="56"/>
      <c r="N3" s="56"/>
      <c r="O3" s="56"/>
      <c r="P3" s="56"/>
      <c r="Q3" s="56"/>
      <c r="R3" s="56"/>
      <c r="S3" s="56"/>
      <c r="T3" s="56"/>
      <c r="U3" s="56"/>
      <c r="V3" s="56"/>
      <c r="W3" s="56"/>
      <c r="X3" s="56"/>
      <c r="Y3" s="56"/>
      <c r="Z3" s="56"/>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4" t="s">
        <v>43</v>
      </c>
      <c r="B4" s="413" t="str">
        <f>VAL_Metadata!B1</f>
        <v>_X</v>
      </c>
      <c r="C4" s="55"/>
      <c r="D4" s="51"/>
      <c r="E4" s="57" t="s">
        <v>355</v>
      </c>
      <c r="F4" s="357" t="str">
        <f>IF(VAL_Metadata!$H$10&lt;&gt;"", YEAR(VAL_Metadata!$H$10),"")</f>
        <v/>
      </c>
      <c r="G4" s="53" t="str">
        <f>IF(COUNTBLANK(VAL_Metadata!H10)=1,"Please enter the Financial year end in VAL_Metadata (cell H10).","")</f>
        <v>Please enter the Financial year end in VAL_Metadata (cell H10).</v>
      </c>
      <c r="H4" s="386"/>
      <c r="I4" s="385"/>
      <c r="J4" s="385"/>
      <c r="K4" s="385"/>
      <c r="L4" s="385"/>
      <c r="M4" s="56"/>
      <c r="N4" s="56"/>
      <c r="O4" s="56"/>
      <c r="P4" s="56"/>
      <c r="Q4" s="56"/>
      <c r="R4" s="56"/>
      <c r="S4" s="56"/>
      <c r="T4" s="56"/>
      <c r="U4" s="56"/>
      <c r="V4" s="56"/>
      <c r="W4" s="56"/>
      <c r="X4" s="56"/>
      <c r="Y4" s="56"/>
      <c r="Z4" s="56"/>
      <c r="AA4" s="5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877"/>
      <c r="BO4" s="877"/>
      <c r="BP4" s="877"/>
      <c r="BQ4" s="877"/>
      <c r="BR4" s="877"/>
      <c r="BS4" s="877"/>
      <c r="BT4" s="877"/>
      <c r="BU4" s="877"/>
      <c r="BV4" s="877"/>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4" t="s">
        <v>67</v>
      </c>
      <c r="B5" s="605" t="s">
        <v>8757</v>
      </c>
      <c r="C5" s="55"/>
      <c r="D5" s="51"/>
      <c r="E5" s="59"/>
      <c r="F5" s="60"/>
      <c r="G5" s="51"/>
      <c r="H5" s="386"/>
      <c r="I5" s="385"/>
      <c r="J5" s="385"/>
      <c r="K5" s="385"/>
      <c r="L5" s="385"/>
      <c r="M5" s="56"/>
      <c r="N5" s="56"/>
      <c r="O5" s="56"/>
      <c r="P5" s="56"/>
      <c r="Q5" s="56"/>
      <c r="R5" s="56"/>
      <c r="S5" s="56"/>
      <c r="T5" s="56"/>
      <c r="U5" s="56"/>
      <c r="V5" s="56"/>
      <c r="W5" s="56"/>
      <c r="X5" s="56"/>
      <c r="Y5" s="56"/>
      <c r="Z5" s="56"/>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575"/>
      <c r="BO5" s="575"/>
      <c r="BP5" s="575"/>
      <c r="BQ5" s="575"/>
      <c r="BR5" s="575"/>
      <c r="BS5" s="575"/>
      <c r="BT5" s="575"/>
      <c r="BU5" s="575"/>
      <c r="BV5" s="575"/>
      <c r="BW5" s="38"/>
      <c r="BX5" s="38"/>
      <c r="BY5" s="38"/>
      <c r="BZ5" s="38"/>
      <c r="CA5" s="38"/>
      <c r="CB5" s="38"/>
      <c r="CC5" s="38"/>
      <c r="CD5" s="38"/>
      <c r="CE5" s="38"/>
      <c r="CF5" s="38"/>
      <c r="CG5" s="38"/>
      <c r="CH5" s="38"/>
      <c r="CI5" s="38"/>
      <c r="CJ5" s="38"/>
      <c r="CK5" s="38"/>
      <c r="CL5" s="38"/>
      <c r="CM5" s="38"/>
      <c r="CN5" s="38"/>
      <c r="CO5" s="38"/>
      <c r="CP5" s="38"/>
      <c r="CQ5" s="38"/>
      <c r="CR5" s="38"/>
    </row>
    <row r="6" spans="1:96" s="63" customFormat="1" ht="11.25" customHeight="1" x14ac:dyDescent="0.2">
      <c r="A6" s="581" t="s">
        <v>63</v>
      </c>
      <c r="B6" s="582">
        <v>3</v>
      </c>
      <c r="C6" s="55"/>
      <c r="D6" s="61"/>
      <c r="E6" s="55"/>
      <c r="F6" s="58"/>
      <c r="G6" s="51"/>
      <c r="H6" s="387"/>
      <c r="I6" s="385"/>
      <c r="J6" s="385"/>
      <c r="K6" s="385"/>
      <c r="L6" s="385"/>
      <c r="M6" s="62"/>
      <c r="N6" s="62"/>
      <c r="O6" s="62"/>
      <c r="P6" s="62"/>
      <c r="Q6" s="62"/>
      <c r="R6" s="62"/>
      <c r="S6" s="62"/>
      <c r="T6" s="62"/>
      <c r="U6" s="62"/>
      <c r="V6" s="62"/>
      <c r="W6" s="62"/>
      <c r="X6" s="62"/>
      <c r="Y6" s="62"/>
      <c r="Z6" s="62"/>
      <c r="AA6" s="862" t="s">
        <v>26</v>
      </c>
      <c r="AB6" s="863"/>
      <c r="AC6" s="863"/>
      <c r="AD6" s="863"/>
      <c r="AE6" s="863"/>
      <c r="AF6" s="863"/>
      <c r="AG6" s="863"/>
      <c r="AH6" s="863"/>
      <c r="AI6" s="864"/>
      <c r="AJ6" s="862" t="s">
        <v>51</v>
      </c>
      <c r="AK6" s="863"/>
      <c r="AL6" s="864"/>
      <c r="AM6" s="862" t="s">
        <v>27</v>
      </c>
      <c r="AN6" s="863"/>
      <c r="AO6" s="863"/>
      <c r="AP6" s="863"/>
      <c r="AQ6" s="863"/>
      <c r="AR6" s="863"/>
      <c r="AS6" s="863"/>
      <c r="AT6" s="863"/>
      <c r="AU6" s="864"/>
      <c r="AV6" s="862" t="s">
        <v>28</v>
      </c>
      <c r="AW6" s="863"/>
      <c r="AX6" s="863"/>
      <c r="AY6" s="863"/>
      <c r="AZ6" s="863"/>
      <c r="BA6" s="863"/>
      <c r="BB6" s="863"/>
      <c r="BC6" s="863"/>
      <c r="BD6" s="864"/>
      <c r="BE6" s="862" t="s">
        <v>29</v>
      </c>
      <c r="BF6" s="863"/>
      <c r="BG6" s="863"/>
      <c r="BH6" s="863"/>
      <c r="BI6" s="863"/>
      <c r="BJ6" s="863"/>
      <c r="BK6" s="863"/>
      <c r="BL6" s="863"/>
      <c r="BM6" s="864"/>
      <c r="BN6" s="868" t="s">
        <v>728</v>
      </c>
      <c r="BO6" s="869"/>
      <c r="BP6" s="869"/>
      <c r="BQ6" s="869"/>
      <c r="BR6" s="869"/>
      <c r="BS6" s="869"/>
      <c r="BT6" s="869"/>
      <c r="BU6" s="869"/>
      <c r="BV6" s="870"/>
      <c r="BW6" s="862" t="s">
        <v>30</v>
      </c>
      <c r="BX6" s="863"/>
      <c r="BY6" s="864"/>
      <c r="BZ6" s="862" t="s">
        <v>31</v>
      </c>
      <c r="CA6" s="863"/>
      <c r="CB6" s="864"/>
      <c r="CC6" s="865" t="s">
        <v>7259</v>
      </c>
      <c r="CD6" s="866"/>
      <c r="CE6" s="866"/>
      <c r="CF6" s="866"/>
      <c r="CG6" s="866"/>
      <c r="CH6" s="866"/>
      <c r="CI6" s="866"/>
      <c r="CJ6" s="866"/>
      <c r="CK6" s="867"/>
      <c r="CL6" s="807" t="s">
        <v>32</v>
      </c>
      <c r="CM6" s="808"/>
      <c r="CN6" s="809"/>
      <c r="CO6" s="816" t="s">
        <v>822</v>
      </c>
      <c r="CP6" s="817"/>
      <c r="CQ6" s="818"/>
      <c r="CR6" s="42"/>
    </row>
    <row r="7" spans="1:96" s="63" customFormat="1" ht="11.25" customHeight="1" x14ac:dyDescent="0.25">
      <c r="A7" s="414" t="s">
        <v>55</v>
      </c>
      <c r="B7" s="585" t="str">
        <f>VAL_Metadata!B6</f>
        <v/>
      </c>
      <c r="C7" s="64"/>
      <c r="D7" s="65"/>
      <c r="E7" s="64"/>
      <c r="F7" s="41"/>
      <c r="G7" s="51"/>
      <c r="H7" s="388"/>
      <c r="I7" s="385"/>
      <c r="J7" s="385"/>
      <c r="K7" s="385"/>
      <c r="L7" s="385"/>
      <c r="M7" s="62"/>
      <c r="N7" s="62"/>
      <c r="O7" s="62"/>
      <c r="P7" s="62"/>
      <c r="Q7" s="62"/>
      <c r="R7" s="62"/>
      <c r="S7" s="62"/>
      <c r="T7" s="62"/>
      <c r="U7" s="62"/>
      <c r="V7" s="62"/>
      <c r="W7" s="62"/>
      <c r="X7" s="62"/>
      <c r="Y7" s="62"/>
      <c r="Z7" s="62"/>
      <c r="AA7" s="801" t="s">
        <v>33</v>
      </c>
      <c r="AB7" s="802"/>
      <c r="AC7" s="803"/>
      <c r="AD7" s="801" t="s">
        <v>34</v>
      </c>
      <c r="AE7" s="802"/>
      <c r="AF7" s="803"/>
      <c r="AG7" s="825" t="s">
        <v>35</v>
      </c>
      <c r="AH7" s="826"/>
      <c r="AI7" s="827"/>
      <c r="AJ7" s="801" t="s">
        <v>35</v>
      </c>
      <c r="AK7" s="802"/>
      <c r="AL7" s="803"/>
      <c r="AM7" s="801" t="s">
        <v>48</v>
      </c>
      <c r="AN7" s="802"/>
      <c r="AO7" s="803"/>
      <c r="AP7" s="801" t="s">
        <v>36</v>
      </c>
      <c r="AQ7" s="802"/>
      <c r="AR7" s="803"/>
      <c r="AS7" s="825" t="s">
        <v>35</v>
      </c>
      <c r="AT7" s="826"/>
      <c r="AU7" s="827"/>
      <c r="AV7" s="801" t="s">
        <v>48</v>
      </c>
      <c r="AW7" s="802"/>
      <c r="AX7" s="803"/>
      <c r="AY7" s="801" t="s">
        <v>36</v>
      </c>
      <c r="AZ7" s="802"/>
      <c r="BA7" s="803"/>
      <c r="BB7" s="825" t="s">
        <v>35</v>
      </c>
      <c r="BC7" s="826"/>
      <c r="BD7" s="827"/>
      <c r="BE7" s="801" t="s">
        <v>48</v>
      </c>
      <c r="BF7" s="802"/>
      <c r="BG7" s="803"/>
      <c r="BH7" s="801" t="s">
        <v>36</v>
      </c>
      <c r="BI7" s="802"/>
      <c r="BJ7" s="803"/>
      <c r="BK7" s="825" t="s">
        <v>35</v>
      </c>
      <c r="BL7" s="826"/>
      <c r="BM7" s="827"/>
      <c r="BN7" s="801" t="s">
        <v>48</v>
      </c>
      <c r="BO7" s="802"/>
      <c r="BP7" s="803"/>
      <c r="BQ7" s="801" t="s">
        <v>36</v>
      </c>
      <c r="BR7" s="802"/>
      <c r="BS7" s="803"/>
      <c r="BT7" s="825" t="s">
        <v>35</v>
      </c>
      <c r="BU7" s="826"/>
      <c r="BV7" s="827"/>
      <c r="BW7" s="795" t="s">
        <v>35</v>
      </c>
      <c r="BX7" s="851"/>
      <c r="BY7" s="796"/>
      <c r="BZ7" s="795" t="s">
        <v>35</v>
      </c>
      <c r="CA7" s="851"/>
      <c r="CB7" s="796"/>
      <c r="CC7" s="878" t="s">
        <v>35</v>
      </c>
      <c r="CD7" s="879"/>
      <c r="CE7" s="880"/>
      <c r="CF7" s="871" t="s">
        <v>352</v>
      </c>
      <c r="CG7" s="872"/>
      <c r="CH7" s="873"/>
      <c r="CI7" s="871" t="s">
        <v>353</v>
      </c>
      <c r="CJ7" s="872"/>
      <c r="CK7" s="873"/>
      <c r="CL7" s="810"/>
      <c r="CM7" s="811"/>
      <c r="CN7" s="812"/>
      <c r="CO7" s="819"/>
      <c r="CP7" s="820"/>
      <c r="CQ7" s="821"/>
      <c r="CR7" s="42"/>
    </row>
    <row r="8" spans="1:96" s="63" customFormat="1" ht="11.25" customHeight="1" x14ac:dyDescent="0.25">
      <c r="A8" s="414" t="s">
        <v>59</v>
      </c>
      <c r="B8" s="413" t="str">
        <f>VAL_Metadata!B7</f>
        <v>_X</v>
      </c>
      <c r="C8" s="64"/>
      <c r="D8" s="65"/>
      <c r="E8" s="64"/>
      <c r="F8" s="893" t="s">
        <v>57</v>
      </c>
      <c r="G8" s="893"/>
      <c r="H8" s="389"/>
      <c r="I8" s="389"/>
      <c r="J8" s="389"/>
      <c r="K8" s="389"/>
      <c r="L8" s="389"/>
      <c r="M8" s="43"/>
      <c r="N8" s="43"/>
      <c r="O8" s="43"/>
      <c r="P8" s="43"/>
      <c r="Q8" s="43"/>
      <c r="R8" s="43"/>
      <c r="S8" s="43"/>
      <c r="T8" s="43"/>
      <c r="U8" s="43"/>
      <c r="V8" s="43"/>
      <c r="W8" s="43"/>
      <c r="X8" s="43"/>
      <c r="Y8" s="43"/>
      <c r="Z8" s="43"/>
      <c r="AA8" s="828" t="s">
        <v>37</v>
      </c>
      <c r="AB8" s="828"/>
      <c r="AC8" s="828"/>
      <c r="AD8" s="828" t="s">
        <v>38</v>
      </c>
      <c r="AE8" s="828"/>
      <c r="AF8" s="828"/>
      <c r="AG8" s="835">
        <v>0</v>
      </c>
      <c r="AH8" s="835"/>
      <c r="AI8" s="835"/>
      <c r="AJ8" s="828">
        <v>1</v>
      </c>
      <c r="AK8" s="828"/>
      <c r="AL8" s="828"/>
      <c r="AM8" s="828">
        <v>24</v>
      </c>
      <c r="AN8" s="828"/>
      <c r="AO8" s="828"/>
      <c r="AP8" s="828">
        <v>25</v>
      </c>
      <c r="AQ8" s="828"/>
      <c r="AR8" s="828"/>
      <c r="AS8" s="835">
        <v>2</v>
      </c>
      <c r="AT8" s="835"/>
      <c r="AU8" s="835"/>
      <c r="AV8" s="828">
        <v>34</v>
      </c>
      <c r="AW8" s="828"/>
      <c r="AX8" s="828"/>
      <c r="AY8" s="828">
        <v>35</v>
      </c>
      <c r="AZ8" s="828"/>
      <c r="BA8" s="828"/>
      <c r="BB8" s="835">
        <v>3</v>
      </c>
      <c r="BC8" s="835"/>
      <c r="BD8" s="835"/>
      <c r="BE8" s="828">
        <v>44</v>
      </c>
      <c r="BF8" s="828"/>
      <c r="BG8" s="828"/>
      <c r="BH8" s="828">
        <v>45</v>
      </c>
      <c r="BI8" s="828"/>
      <c r="BJ8" s="828"/>
      <c r="BK8" s="835">
        <v>4</v>
      </c>
      <c r="BL8" s="835"/>
      <c r="BM8" s="835"/>
      <c r="BN8" s="828" t="s">
        <v>396</v>
      </c>
      <c r="BO8" s="828"/>
      <c r="BP8" s="828"/>
      <c r="BQ8" s="828" t="s">
        <v>397</v>
      </c>
      <c r="BR8" s="828"/>
      <c r="BS8" s="828"/>
      <c r="BT8" s="835" t="s">
        <v>684</v>
      </c>
      <c r="BU8" s="835"/>
      <c r="BV8" s="835"/>
      <c r="BW8" s="874">
        <v>5</v>
      </c>
      <c r="BX8" s="875"/>
      <c r="BY8" s="876"/>
      <c r="BZ8" s="874" t="s">
        <v>398</v>
      </c>
      <c r="CA8" s="875"/>
      <c r="CB8" s="876"/>
      <c r="CC8" s="881" t="s">
        <v>774</v>
      </c>
      <c r="CD8" s="882"/>
      <c r="CE8" s="883"/>
      <c r="CF8" s="874" t="s">
        <v>726</v>
      </c>
      <c r="CG8" s="875"/>
      <c r="CH8" s="876"/>
      <c r="CI8" s="874" t="s">
        <v>727</v>
      </c>
      <c r="CJ8" s="875"/>
      <c r="CK8" s="876"/>
      <c r="CL8" s="813"/>
      <c r="CM8" s="814"/>
      <c r="CN8" s="815"/>
      <c r="CO8" s="822"/>
      <c r="CP8" s="823"/>
      <c r="CQ8" s="824"/>
      <c r="CR8" s="42"/>
    </row>
    <row r="9" spans="1:96" s="63" customFormat="1" ht="11.25" hidden="1" customHeight="1" thickBot="1" x14ac:dyDescent="0.3">
      <c r="A9" s="414" t="s">
        <v>8725</v>
      </c>
      <c r="B9" s="585" t="str">
        <f>VAL_Metadata!B2</f>
        <v/>
      </c>
      <c r="C9" s="64"/>
      <c r="D9" s="65"/>
      <c r="E9" s="64"/>
      <c r="F9" s="41"/>
      <c r="G9" s="66"/>
      <c r="H9" s="390"/>
      <c r="I9" s="390"/>
      <c r="J9" s="390"/>
      <c r="K9" s="390"/>
      <c r="L9" s="390"/>
      <c r="M9" s="568"/>
      <c r="N9" s="568"/>
      <c r="O9" s="568"/>
      <c r="P9" s="568"/>
      <c r="Q9" s="568"/>
      <c r="R9" s="568"/>
      <c r="S9" s="568"/>
      <c r="T9" s="568"/>
      <c r="U9" s="568"/>
      <c r="V9" s="568"/>
      <c r="W9" s="568"/>
      <c r="X9" s="568"/>
      <c r="Y9" s="568"/>
      <c r="Z9" s="590" t="s">
        <v>8724</v>
      </c>
      <c r="AA9" s="837" t="s">
        <v>8731</v>
      </c>
      <c r="AB9" s="837"/>
      <c r="AC9" s="837"/>
      <c r="AD9" s="837" t="s">
        <v>8732</v>
      </c>
      <c r="AE9" s="837"/>
      <c r="AF9" s="837"/>
      <c r="AG9" s="837" t="s">
        <v>8733</v>
      </c>
      <c r="AH9" s="837"/>
      <c r="AI9" s="837"/>
      <c r="AJ9" s="837" t="s">
        <v>8734</v>
      </c>
      <c r="AK9" s="837"/>
      <c r="AL9" s="837"/>
      <c r="AM9" s="837" t="s">
        <v>8735</v>
      </c>
      <c r="AN9" s="837"/>
      <c r="AO9" s="837"/>
      <c r="AP9" s="837" t="s">
        <v>8736</v>
      </c>
      <c r="AQ9" s="837"/>
      <c r="AR9" s="837"/>
      <c r="AS9" s="837" t="s">
        <v>8737</v>
      </c>
      <c r="AT9" s="837"/>
      <c r="AU9" s="837"/>
      <c r="AV9" s="837" t="s">
        <v>8738</v>
      </c>
      <c r="AW9" s="837"/>
      <c r="AX9" s="837"/>
      <c r="AY9" s="837" t="s">
        <v>8739</v>
      </c>
      <c r="AZ9" s="837"/>
      <c r="BA9" s="837"/>
      <c r="BB9" s="837" t="s">
        <v>8740</v>
      </c>
      <c r="BC9" s="837"/>
      <c r="BD9" s="837"/>
      <c r="BE9" s="837" t="s">
        <v>8741</v>
      </c>
      <c r="BF9" s="837"/>
      <c r="BG9" s="837"/>
      <c r="BH9" s="837" t="s">
        <v>8742</v>
      </c>
      <c r="BI9" s="837"/>
      <c r="BJ9" s="837"/>
      <c r="BK9" s="837" t="s">
        <v>8743</v>
      </c>
      <c r="BL9" s="837"/>
      <c r="BM9" s="837"/>
      <c r="BN9" s="837" t="s">
        <v>8745</v>
      </c>
      <c r="BO9" s="837"/>
      <c r="BP9" s="837"/>
      <c r="BQ9" s="837" t="s">
        <v>8746</v>
      </c>
      <c r="BR9" s="837"/>
      <c r="BS9" s="837"/>
      <c r="BT9" s="837" t="s">
        <v>8744</v>
      </c>
      <c r="BU9" s="837"/>
      <c r="BV9" s="837"/>
      <c r="BW9" s="837" t="s">
        <v>8747</v>
      </c>
      <c r="BX9" s="837"/>
      <c r="BY9" s="837"/>
      <c r="BZ9" s="837" t="s">
        <v>8748</v>
      </c>
      <c r="CA9" s="837"/>
      <c r="CB9" s="837"/>
      <c r="CC9" s="837" t="s">
        <v>8749</v>
      </c>
      <c r="CD9" s="837"/>
      <c r="CE9" s="837"/>
      <c r="CF9" s="837" t="s">
        <v>8750</v>
      </c>
      <c r="CG9" s="837"/>
      <c r="CH9" s="837"/>
      <c r="CI9" s="837" t="s">
        <v>8751</v>
      </c>
      <c r="CJ9" s="837"/>
      <c r="CK9" s="837"/>
      <c r="CL9" s="837" t="s">
        <v>8752</v>
      </c>
      <c r="CM9" s="837"/>
      <c r="CN9" s="837"/>
      <c r="CO9" s="837" t="s">
        <v>8753</v>
      </c>
      <c r="CP9" s="837"/>
      <c r="CQ9" s="837"/>
      <c r="CR9" s="42"/>
    </row>
    <row r="10" spans="1:96" s="63" customFormat="1" ht="11.25" hidden="1" customHeight="1" thickBot="1" x14ac:dyDescent="0.3">
      <c r="A10" s="581" t="s">
        <v>8726</v>
      </c>
      <c r="B10" s="591" t="str">
        <f>VAL_Metadata!B3</f>
        <v/>
      </c>
      <c r="C10" s="64"/>
      <c r="D10" s="65"/>
      <c r="E10" s="64"/>
      <c r="F10" s="41"/>
      <c r="G10" s="66"/>
      <c r="H10" s="390"/>
      <c r="I10" s="390"/>
      <c r="J10" s="390"/>
      <c r="K10" s="390"/>
      <c r="L10" s="390"/>
      <c r="M10" s="568"/>
      <c r="N10" s="568"/>
      <c r="O10" s="568"/>
      <c r="P10" s="568"/>
      <c r="Q10" s="568"/>
      <c r="R10" s="568"/>
      <c r="S10" s="568"/>
      <c r="T10" s="568"/>
      <c r="U10" s="568"/>
      <c r="V10" s="568"/>
      <c r="W10" s="568"/>
      <c r="X10" s="568"/>
      <c r="Y10" s="568"/>
      <c r="Z10" s="568"/>
      <c r="AA10" s="838"/>
      <c r="AB10" s="838"/>
      <c r="AC10" s="838"/>
      <c r="AD10" s="838"/>
      <c r="AE10" s="838"/>
      <c r="AF10" s="838"/>
      <c r="AG10" s="838"/>
      <c r="AH10" s="838"/>
      <c r="AI10" s="838"/>
      <c r="AJ10" s="838"/>
      <c r="AK10" s="838"/>
      <c r="AL10" s="838"/>
      <c r="AM10" s="838"/>
      <c r="AN10" s="838"/>
      <c r="AO10" s="838"/>
      <c r="AP10" s="838"/>
      <c r="AQ10" s="838"/>
      <c r="AR10" s="838"/>
      <c r="AS10" s="838"/>
      <c r="AT10" s="838"/>
      <c r="AU10" s="838"/>
      <c r="AV10" s="838"/>
      <c r="AW10" s="838"/>
      <c r="AX10" s="838"/>
      <c r="AY10" s="838"/>
      <c r="AZ10" s="838"/>
      <c r="BA10" s="838"/>
      <c r="BB10" s="838"/>
      <c r="BC10" s="838"/>
      <c r="BD10" s="838"/>
      <c r="BE10" s="838"/>
      <c r="BF10" s="838"/>
      <c r="BG10" s="838"/>
      <c r="BH10" s="838"/>
      <c r="BI10" s="838"/>
      <c r="BJ10" s="838"/>
      <c r="BK10" s="838"/>
      <c r="BL10" s="838"/>
      <c r="BM10" s="838"/>
      <c r="BN10" s="838"/>
      <c r="BO10" s="838"/>
      <c r="BP10" s="838"/>
      <c r="BQ10" s="838"/>
      <c r="BR10" s="838"/>
      <c r="BS10" s="838"/>
      <c r="BT10" s="838"/>
      <c r="BU10" s="838"/>
      <c r="BV10" s="838"/>
      <c r="BW10" s="838"/>
      <c r="BX10" s="838"/>
      <c r="BY10" s="838"/>
      <c r="BZ10" s="838"/>
      <c r="CA10" s="838"/>
      <c r="CB10" s="838"/>
      <c r="CC10" s="838"/>
      <c r="CD10" s="838"/>
      <c r="CE10" s="838"/>
      <c r="CF10" s="838"/>
      <c r="CG10" s="838"/>
      <c r="CH10" s="838"/>
      <c r="CI10" s="838"/>
      <c r="CJ10" s="838"/>
      <c r="CK10" s="838"/>
      <c r="CL10" s="838"/>
      <c r="CM10" s="838"/>
      <c r="CN10" s="838"/>
      <c r="CO10" s="838"/>
      <c r="CP10" s="838"/>
      <c r="CQ10" s="838"/>
      <c r="CR10" s="42"/>
    </row>
    <row r="11" spans="1:96" s="63" customFormat="1" ht="11.25" hidden="1" customHeight="1" thickBot="1" x14ac:dyDescent="0.3">
      <c r="A11" s="581" t="s">
        <v>8727</v>
      </c>
      <c r="B11" s="591" t="str">
        <f>VAL_Metadata!B4</f>
        <v/>
      </c>
      <c r="C11" s="64"/>
      <c r="D11" s="65"/>
      <c r="E11" s="64"/>
      <c r="F11" s="41"/>
      <c r="G11" s="66"/>
      <c r="H11" s="390"/>
      <c r="I11" s="390"/>
      <c r="J11" s="390"/>
      <c r="K11" s="390"/>
      <c r="L11" s="390"/>
      <c r="M11" s="568"/>
      <c r="N11" s="568"/>
      <c r="O11" s="568"/>
      <c r="P11" s="568"/>
      <c r="Q11" s="568"/>
      <c r="R11" s="568"/>
      <c r="S11" s="568"/>
      <c r="T11" s="568"/>
      <c r="U11" s="568"/>
      <c r="V11" s="568"/>
      <c r="W11" s="568"/>
      <c r="X11" s="568"/>
      <c r="Y11" s="568"/>
      <c r="Z11" s="56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38"/>
      <c r="BU11" s="838"/>
      <c r="BV11" s="838"/>
      <c r="BW11" s="838"/>
      <c r="BX11" s="838"/>
      <c r="BY11" s="838"/>
      <c r="BZ11" s="838"/>
      <c r="CA11" s="838"/>
      <c r="CB11" s="838"/>
      <c r="CC11" s="838"/>
      <c r="CD11" s="838"/>
      <c r="CE11" s="838"/>
      <c r="CF11" s="838"/>
      <c r="CG11" s="838"/>
      <c r="CH11" s="838"/>
      <c r="CI11" s="838"/>
      <c r="CJ11" s="838"/>
      <c r="CK11" s="838"/>
      <c r="CL11" s="838"/>
      <c r="CM11" s="838"/>
      <c r="CN11" s="838"/>
      <c r="CO11" s="838"/>
      <c r="CP11" s="838"/>
      <c r="CQ11" s="838"/>
      <c r="CR11" s="42"/>
    </row>
    <row r="12" spans="1:96" s="63" customFormat="1" ht="11.25" hidden="1" customHeight="1" thickBot="1" x14ac:dyDescent="0.3">
      <c r="A12" s="581" t="s">
        <v>8728</v>
      </c>
      <c r="B12" s="591" t="str">
        <f>VAL_Metadata!B5</f>
        <v/>
      </c>
      <c r="C12" s="64"/>
      <c r="D12" s="65"/>
      <c r="E12" s="64"/>
      <c r="F12" s="41"/>
      <c r="G12" s="51"/>
      <c r="H12" s="390"/>
      <c r="I12" s="391"/>
      <c r="J12" s="391"/>
      <c r="K12" s="391"/>
      <c r="L12" s="391"/>
      <c r="M12" s="568"/>
      <c r="N12" s="568"/>
      <c r="O12" s="568"/>
      <c r="P12" s="568"/>
      <c r="Q12" s="568"/>
      <c r="R12" s="568"/>
      <c r="S12" s="568"/>
      <c r="T12" s="568"/>
      <c r="U12" s="568"/>
      <c r="V12" s="568"/>
      <c r="W12" s="568"/>
      <c r="X12" s="568"/>
      <c r="Y12" s="568"/>
      <c r="Z12" s="568"/>
      <c r="AA12" s="838"/>
      <c r="AB12" s="838"/>
      <c r="AC12" s="838"/>
      <c r="AD12" s="838"/>
      <c r="AE12" s="838"/>
      <c r="AF12" s="838"/>
      <c r="AG12" s="838"/>
      <c r="AH12" s="838"/>
      <c r="AI12" s="838"/>
      <c r="AJ12" s="838"/>
      <c r="AK12" s="838"/>
      <c r="AL12" s="838"/>
      <c r="AM12" s="838"/>
      <c r="AN12" s="838"/>
      <c r="AO12" s="838"/>
      <c r="AP12" s="838"/>
      <c r="AQ12" s="838"/>
      <c r="AR12" s="838"/>
      <c r="AS12" s="838"/>
      <c r="AT12" s="838"/>
      <c r="AU12" s="838"/>
      <c r="AV12" s="838"/>
      <c r="AW12" s="838"/>
      <c r="AX12" s="838"/>
      <c r="AY12" s="838"/>
      <c r="AZ12" s="838"/>
      <c r="BA12" s="838"/>
      <c r="BB12" s="838"/>
      <c r="BC12" s="838"/>
      <c r="BD12" s="838"/>
      <c r="BE12" s="838"/>
      <c r="BF12" s="838"/>
      <c r="BG12" s="838"/>
      <c r="BH12" s="838"/>
      <c r="BI12" s="838"/>
      <c r="BJ12" s="838"/>
      <c r="BK12" s="838"/>
      <c r="BL12" s="838"/>
      <c r="BM12" s="838"/>
      <c r="BN12" s="838"/>
      <c r="BO12" s="838"/>
      <c r="BP12" s="838"/>
      <c r="BQ12" s="838"/>
      <c r="BR12" s="838"/>
      <c r="BS12" s="838"/>
      <c r="BT12" s="838"/>
      <c r="BU12" s="838"/>
      <c r="BV12" s="838"/>
      <c r="BW12" s="838"/>
      <c r="BX12" s="838"/>
      <c r="BY12" s="838"/>
      <c r="BZ12" s="884"/>
      <c r="CA12" s="884"/>
      <c r="CB12" s="884"/>
      <c r="CC12" s="884"/>
      <c r="CD12" s="884"/>
      <c r="CE12" s="884"/>
      <c r="CF12" s="884"/>
      <c r="CG12" s="884"/>
      <c r="CH12" s="884"/>
      <c r="CI12" s="884"/>
      <c r="CJ12" s="884"/>
      <c r="CK12" s="884"/>
      <c r="CL12" s="884"/>
      <c r="CM12" s="884"/>
      <c r="CN12" s="884"/>
      <c r="CO12" s="884"/>
      <c r="CP12" s="884"/>
      <c r="CQ12" s="884"/>
      <c r="CR12" s="42"/>
    </row>
    <row r="13" spans="1:96" s="63" customFormat="1" ht="11.25" hidden="1" customHeight="1" thickBot="1" x14ac:dyDescent="0.3">
      <c r="A13" s="581" t="s">
        <v>766</v>
      </c>
      <c r="B13" s="595" t="str">
        <f>VAL_Metadata!B9</f>
        <v>_X</v>
      </c>
      <c r="C13" s="64"/>
      <c r="D13" s="65"/>
      <c r="E13" s="64"/>
      <c r="F13" s="377"/>
      <c r="G13" s="51"/>
      <c r="H13" s="392"/>
      <c r="I13" s="392"/>
      <c r="J13" s="392"/>
      <c r="K13" s="392"/>
      <c r="L13" s="392"/>
      <c r="M13" s="568"/>
      <c r="N13" s="568"/>
      <c r="O13" s="568"/>
      <c r="P13" s="568"/>
      <c r="Q13" s="568"/>
      <c r="R13" s="568"/>
      <c r="S13" s="568"/>
      <c r="T13" s="568"/>
      <c r="U13" s="568"/>
      <c r="V13" s="568"/>
      <c r="W13" s="568"/>
      <c r="X13" s="568"/>
      <c r="Y13" s="568"/>
      <c r="Z13" s="568"/>
      <c r="AA13" s="838"/>
      <c r="AB13" s="838"/>
      <c r="AC13" s="838"/>
      <c r="AD13" s="838"/>
      <c r="AE13" s="838"/>
      <c r="AF13" s="838"/>
      <c r="AG13" s="838"/>
      <c r="AH13" s="838"/>
      <c r="AI13" s="838"/>
      <c r="AJ13" s="838"/>
      <c r="AK13" s="838"/>
      <c r="AL13" s="838"/>
      <c r="AM13" s="838"/>
      <c r="AN13" s="838"/>
      <c r="AO13" s="838"/>
      <c r="AP13" s="838"/>
      <c r="AQ13" s="838"/>
      <c r="AR13" s="838"/>
      <c r="AS13" s="838"/>
      <c r="AT13" s="838"/>
      <c r="AU13" s="838"/>
      <c r="AV13" s="838"/>
      <c r="AW13" s="838"/>
      <c r="AX13" s="838"/>
      <c r="AY13" s="838"/>
      <c r="AZ13" s="838"/>
      <c r="BA13" s="838"/>
      <c r="BB13" s="838"/>
      <c r="BC13" s="838"/>
      <c r="BD13" s="838"/>
      <c r="BE13" s="838"/>
      <c r="BF13" s="838"/>
      <c r="BG13" s="838"/>
      <c r="BH13" s="838"/>
      <c r="BI13" s="838"/>
      <c r="BJ13" s="838"/>
      <c r="BK13" s="838"/>
      <c r="BL13" s="838"/>
      <c r="BM13" s="838"/>
      <c r="BN13" s="838"/>
      <c r="BO13" s="838"/>
      <c r="BP13" s="838"/>
      <c r="BQ13" s="838"/>
      <c r="BR13" s="838"/>
      <c r="BS13" s="838"/>
      <c r="BT13" s="838"/>
      <c r="BU13" s="838"/>
      <c r="BV13" s="838"/>
      <c r="BW13" s="838"/>
      <c r="BX13" s="838"/>
      <c r="BY13" s="838"/>
      <c r="BZ13" s="838"/>
      <c r="CA13" s="838"/>
      <c r="CB13" s="838"/>
      <c r="CC13" s="838"/>
      <c r="CD13" s="838"/>
      <c r="CE13" s="838"/>
      <c r="CF13" s="838"/>
      <c r="CG13" s="838"/>
      <c r="CH13" s="838"/>
      <c r="CI13" s="838"/>
      <c r="CJ13" s="838"/>
      <c r="CK13" s="838"/>
      <c r="CL13" s="884"/>
      <c r="CM13" s="884"/>
      <c r="CN13" s="884"/>
      <c r="CO13" s="884"/>
      <c r="CP13" s="884"/>
      <c r="CQ13" s="884"/>
      <c r="CR13" s="42"/>
    </row>
    <row r="14" spans="1:96" s="63" customFormat="1" ht="11.25" hidden="1" customHeight="1" x14ac:dyDescent="0.25">
      <c r="A14" s="414" t="s">
        <v>8722</v>
      </c>
      <c r="B14" s="413"/>
      <c r="C14" s="64"/>
      <c r="D14" s="65"/>
      <c r="E14" s="64"/>
      <c r="F14" s="377"/>
      <c r="G14" s="51"/>
      <c r="H14" s="392"/>
      <c r="I14" s="392"/>
      <c r="J14" s="392"/>
      <c r="K14" s="392"/>
      <c r="L14" s="392"/>
      <c r="M14" s="568"/>
      <c r="N14" s="568"/>
      <c r="O14" s="568"/>
      <c r="P14" s="568"/>
      <c r="Q14" s="568"/>
      <c r="R14" s="568"/>
      <c r="S14" s="568"/>
      <c r="T14" s="568"/>
      <c r="U14" s="568"/>
      <c r="V14" s="568"/>
      <c r="W14" s="568"/>
      <c r="X14" s="568"/>
      <c r="Y14" s="568"/>
      <c r="Z14" s="568"/>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70"/>
      <c r="CM14" s="570"/>
      <c r="CN14" s="570"/>
      <c r="CO14" s="570"/>
      <c r="CP14" s="570"/>
      <c r="CQ14" s="570"/>
      <c r="CR14" s="42"/>
    </row>
    <row r="15" spans="1:96" s="63" customFormat="1" ht="11.25" hidden="1" customHeight="1" x14ac:dyDescent="0.25">
      <c r="A15" s="581" t="s">
        <v>8774</v>
      </c>
      <c r="B15" s="45" t="s">
        <v>9184</v>
      </c>
      <c r="C15" s="64"/>
      <c r="D15" s="65"/>
      <c r="E15" s="64"/>
      <c r="F15" s="377"/>
      <c r="G15" s="51"/>
      <c r="H15" s="392"/>
      <c r="I15" s="392"/>
      <c r="J15" s="392"/>
      <c r="K15" s="392"/>
      <c r="L15" s="392"/>
      <c r="M15" s="568"/>
      <c r="N15" s="568"/>
      <c r="O15" s="568"/>
      <c r="P15" s="568"/>
      <c r="Q15" s="568"/>
      <c r="R15" s="568"/>
      <c r="S15" s="568"/>
      <c r="T15" s="568"/>
      <c r="U15" s="568"/>
      <c r="V15" s="568"/>
      <c r="W15" s="568"/>
      <c r="X15" s="568"/>
      <c r="Y15" s="568"/>
      <c r="Z15" s="568"/>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70"/>
      <c r="CM15" s="570"/>
      <c r="CN15" s="570"/>
      <c r="CO15" s="570"/>
      <c r="CP15" s="570"/>
      <c r="CQ15" s="570"/>
      <c r="CR15" s="42"/>
    </row>
    <row r="16" spans="1:96" s="63" customFormat="1" ht="11.25" hidden="1" customHeight="1" x14ac:dyDescent="0.25">
      <c r="A16" s="596"/>
      <c r="B16" s="606"/>
      <c r="C16" s="64"/>
      <c r="D16" s="65"/>
      <c r="E16" s="64"/>
      <c r="F16" s="377"/>
      <c r="G16" s="51"/>
      <c r="H16" s="392"/>
      <c r="I16" s="392"/>
      <c r="J16" s="392"/>
      <c r="K16" s="392"/>
      <c r="L16" s="392"/>
      <c r="M16" s="568"/>
      <c r="N16" s="568"/>
      <c r="O16" s="568"/>
      <c r="P16" s="568"/>
      <c r="Q16" s="568"/>
      <c r="R16" s="568"/>
      <c r="S16" s="568"/>
      <c r="T16" s="568"/>
      <c r="U16" s="568"/>
      <c r="V16" s="568"/>
      <c r="W16" s="568"/>
      <c r="X16" s="568"/>
      <c r="Y16" s="568"/>
      <c r="Z16" s="568"/>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70"/>
      <c r="CM16" s="570"/>
      <c r="CN16" s="570"/>
      <c r="CO16" s="570"/>
      <c r="CP16" s="570"/>
      <c r="CQ16" s="570"/>
      <c r="CR16" s="42"/>
    </row>
    <row r="17" spans="1:96" s="63" customFormat="1" ht="11.25" hidden="1" customHeight="1" x14ac:dyDescent="0.25">
      <c r="A17" s="44"/>
      <c r="B17" s="44"/>
      <c r="C17" s="64"/>
      <c r="D17" s="65"/>
      <c r="E17" s="64"/>
      <c r="F17" s="377"/>
      <c r="G17" s="51"/>
      <c r="H17" s="392"/>
      <c r="I17" s="392"/>
      <c r="J17" s="392"/>
      <c r="K17" s="392"/>
      <c r="L17" s="392"/>
      <c r="M17" s="568"/>
      <c r="N17" s="568"/>
      <c r="O17" s="568"/>
      <c r="P17" s="568"/>
      <c r="Q17" s="568"/>
      <c r="R17" s="568"/>
      <c r="S17" s="568"/>
      <c r="T17" s="568"/>
      <c r="U17" s="568"/>
      <c r="V17" s="568"/>
      <c r="W17" s="568"/>
      <c r="X17" s="568"/>
      <c r="Y17" s="568"/>
      <c r="Z17" s="568"/>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70"/>
      <c r="CM17" s="570"/>
      <c r="CN17" s="570"/>
      <c r="CO17" s="570"/>
      <c r="CP17" s="570"/>
      <c r="CQ17" s="570"/>
      <c r="CR17" s="42"/>
    </row>
    <row r="18" spans="1:96" s="63" customFormat="1" ht="11.25" hidden="1" customHeight="1" x14ac:dyDescent="0.25">
      <c r="A18" s="44"/>
      <c r="B18" s="44"/>
      <c r="C18" s="64"/>
      <c r="D18" s="65"/>
      <c r="E18" s="64"/>
      <c r="F18" s="377"/>
      <c r="G18" s="51"/>
      <c r="H18" s="392"/>
      <c r="I18" s="392"/>
      <c r="J18" s="392"/>
      <c r="K18" s="392"/>
      <c r="L18" s="392"/>
      <c r="M18" s="568"/>
      <c r="N18" s="568"/>
      <c r="O18" s="568"/>
      <c r="P18" s="568"/>
      <c r="Q18" s="568"/>
      <c r="R18" s="568"/>
      <c r="S18" s="568"/>
      <c r="T18" s="568"/>
      <c r="U18" s="568"/>
      <c r="V18" s="568"/>
      <c r="W18" s="568"/>
      <c r="X18" s="568"/>
      <c r="Y18" s="568"/>
      <c r="Z18" s="568"/>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70"/>
      <c r="CM18" s="570"/>
      <c r="CN18" s="570"/>
      <c r="CO18" s="570"/>
      <c r="CP18" s="570"/>
      <c r="CQ18" s="570"/>
      <c r="CR18" s="42"/>
    </row>
    <row r="19" spans="1:96" s="63" customFormat="1" ht="11.25" hidden="1" customHeight="1" x14ac:dyDescent="0.25">
      <c r="A19" s="44"/>
      <c r="B19" s="44"/>
      <c r="C19" s="64"/>
      <c r="D19" s="65"/>
      <c r="E19" s="64"/>
      <c r="F19" s="377"/>
      <c r="G19" s="51"/>
      <c r="H19" s="392"/>
      <c r="I19" s="392"/>
      <c r="J19" s="392"/>
      <c r="K19" s="392"/>
      <c r="L19" s="392"/>
      <c r="M19" s="568"/>
      <c r="N19" s="568"/>
      <c r="O19" s="568"/>
      <c r="P19" s="568"/>
      <c r="Q19" s="568"/>
      <c r="R19" s="568"/>
      <c r="S19" s="568"/>
      <c r="T19" s="568"/>
      <c r="U19" s="568"/>
      <c r="V19" s="568"/>
      <c r="W19" s="568"/>
      <c r="X19" s="568"/>
      <c r="Y19" s="568"/>
      <c r="Z19" s="568"/>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70"/>
      <c r="CM19" s="570"/>
      <c r="CN19" s="570"/>
      <c r="CO19" s="570"/>
      <c r="CP19" s="570"/>
      <c r="CQ19" s="570"/>
      <c r="CR19" s="42"/>
    </row>
    <row r="20" spans="1:96" s="63" customFormat="1" ht="11.25" hidden="1" customHeight="1" x14ac:dyDescent="0.25">
      <c r="A20" s="44"/>
      <c r="B20" s="44"/>
      <c r="C20" s="64"/>
      <c r="D20" s="65"/>
      <c r="E20" s="64"/>
      <c r="F20" s="377"/>
      <c r="G20" s="51"/>
      <c r="H20" s="392"/>
      <c r="I20" s="392"/>
      <c r="J20" s="392"/>
      <c r="K20" s="392"/>
      <c r="L20" s="392"/>
      <c r="M20" s="568"/>
      <c r="N20" s="568"/>
      <c r="O20" s="568"/>
      <c r="P20" s="568"/>
      <c r="Q20" s="568"/>
      <c r="R20" s="568"/>
      <c r="S20" s="568"/>
      <c r="T20" s="568"/>
      <c r="U20" s="568"/>
      <c r="V20" s="568"/>
      <c r="W20" s="568"/>
      <c r="X20" s="568"/>
      <c r="Y20" s="568"/>
      <c r="Z20" s="568"/>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70"/>
      <c r="CM20" s="570"/>
      <c r="CN20" s="570"/>
      <c r="CO20" s="570"/>
      <c r="CP20" s="570"/>
      <c r="CQ20" s="570"/>
      <c r="CR20" s="42"/>
    </row>
    <row r="21" spans="1:96" s="63" customFormat="1" ht="11.25" hidden="1" customHeight="1" x14ac:dyDescent="0.25">
      <c r="A21" s="44"/>
      <c r="B21" s="44"/>
      <c r="C21" s="64"/>
      <c r="D21" s="65"/>
      <c r="E21" s="64"/>
      <c r="F21" s="377"/>
      <c r="G21" s="51"/>
      <c r="H21" s="392"/>
      <c r="I21" s="392"/>
      <c r="J21" s="392"/>
      <c r="K21" s="392"/>
      <c r="L21" s="392"/>
      <c r="M21" s="568"/>
      <c r="N21" s="568"/>
      <c r="O21" s="568"/>
      <c r="P21" s="568"/>
      <c r="Q21" s="568"/>
      <c r="R21" s="568"/>
      <c r="S21" s="568"/>
      <c r="T21" s="568"/>
      <c r="U21" s="568"/>
      <c r="V21" s="568"/>
      <c r="W21" s="568"/>
      <c r="X21" s="568"/>
      <c r="Y21" s="568"/>
      <c r="Z21" s="568"/>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70"/>
      <c r="CM21" s="570"/>
      <c r="CN21" s="570"/>
      <c r="CO21" s="570"/>
      <c r="CP21" s="570"/>
      <c r="CQ21" s="570"/>
      <c r="CR21" s="42"/>
    </row>
    <row r="22" spans="1:96" s="63" customFormat="1" ht="11.25" hidden="1" customHeight="1" x14ac:dyDescent="0.25">
      <c r="A22" s="44"/>
      <c r="B22" s="44"/>
      <c r="C22" s="64"/>
      <c r="D22" s="65"/>
      <c r="E22" s="64"/>
      <c r="F22" s="377"/>
      <c r="G22" s="51"/>
      <c r="H22" s="392"/>
      <c r="I22" s="392"/>
      <c r="J22" s="392"/>
      <c r="K22" s="392"/>
      <c r="L22" s="392"/>
      <c r="M22" s="568"/>
      <c r="N22" s="568"/>
      <c r="O22" s="568"/>
      <c r="P22" s="568"/>
      <c r="Q22" s="568"/>
      <c r="R22" s="568"/>
      <c r="S22" s="568"/>
      <c r="T22" s="568"/>
      <c r="U22" s="568"/>
      <c r="V22" s="568"/>
      <c r="W22" s="568"/>
      <c r="X22" s="568"/>
      <c r="Y22" s="568"/>
      <c r="Z22" s="568"/>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70"/>
      <c r="CM22" s="570"/>
      <c r="CN22" s="570"/>
      <c r="CO22" s="570"/>
      <c r="CP22" s="570"/>
      <c r="CQ22" s="570"/>
      <c r="CR22" s="42"/>
    </row>
    <row r="23" spans="1:96" s="63" customFormat="1" ht="11.25" hidden="1" customHeight="1" x14ac:dyDescent="0.25">
      <c r="A23" s="44"/>
      <c r="B23" s="44"/>
      <c r="C23" s="64"/>
      <c r="D23" s="65"/>
      <c r="E23" s="64"/>
      <c r="F23" s="377"/>
      <c r="G23" s="51"/>
      <c r="H23" s="392"/>
      <c r="I23" s="392"/>
      <c r="J23" s="392"/>
      <c r="K23" s="392"/>
      <c r="L23" s="392"/>
      <c r="M23" s="568"/>
      <c r="N23" s="568"/>
      <c r="O23" s="568"/>
      <c r="P23" s="568"/>
      <c r="Q23" s="568"/>
      <c r="R23" s="568"/>
      <c r="S23" s="568"/>
      <c r="T23" s="568"/>
      <c r="U23" s="568"/>
      <c r="V23" s="568"/>
      <c r="W23" s="568"/>
      <c r="X23" s="568"/>
      <c r="Y23" s="568"/>
      <c r="Z23" s="568"/>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70"/>
      <c r="CM23" s="570"/>
      <c r="CN23" s="570"/>
      <c r="CO23" s="570"/>
      <c r="CP23" s="570"/>
      <c r="CQ23" s="570"/>
      <c r="CR23" s="42"/>
    </row>
    <row r="24" spans="1:96" s="63" customFormat="1" ht="11.25" hidden="1" customHeight="1" x14ac:dyDescent="0.25">
      <c r="A24" s="44"/>
      <c r="B24" s="44"/>
      <c r="C24" s="64"/>
      <c r="D24" s="65"/>
      <c r="E24" s="64"/>
      <c r="F24" s="377"/>
      <c r="G24" s="51"/>
      <c r="H24" s="392"/>
      <c r="I24" s="392"/>
      <c r="J24" s="392"/>
      <c r="K24" s="392"/>
      <c r="L24" s="392"/>
      <c r="M24" s="568"/>
      <c r="N24" s="568"/>
      <c r="O24" s="568"/>
      <c r="P24" s="568"/>
      <c r="Q24" s="568"/>
      <c r="R24" s="568"/>
      <c r="S24" s="568"/>
      <c r="T24" s="568"/>
      <c r="U24" s="568"/>
      <c r="V24" s="568"/>
      <c r="W24" s="568"/>
      <c r="X24" s="568"/>
      <c r="Y24" s="568"/>
      <c r="Z24" s="568"/>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70"/>
      <c r="CM24" s="570"/>
      <c r="CN24" s="570"/>
      <c r="CO24" s="570"/>
      <c r="CP24" s="570"/>
      <c r="CQ24" s="570"/>
      <c r="CR24" s="42"/>
    </row>
    <row r="25" spans="1:96" s="63" customFormat="1" ht="11.25" hidden="1" customHeight="1" x14ac:dyDescent="0.25">
      <c r="A25" s="44"/>
      <c r="B25" s="44"/>
      <c r="C25" s="64"/>
      <c r="D25" s="65"/>
      <c r="E25" s="64"/>
      <c r="F25" s="377"/>
      <c r="G25" s="51"/>
      <c r="H25" s="392"/>
      <c r="I25" s="392"/>
      <c r="J25" s="392"/>
      <c r="K25" s="392"/>
      <c r="L25" s="392"/>
      <c r="M25" s="568"/>
      <c r="N25" s="568"/>
      <c r="O25" s="568"/>
      <c r="P25" s="568"/>
      <c r="Q25" s="568"/>
      <c r="R25" s="568"/>
      <c r="S25" s="568"/>
      <c r="T25" s="568"/>
      <c r="U25" s="568"/>
      <c r="V25" s="568"/>
      <c r="W25" s="568"/>
      <c r="X25" s="568"/>
      <c r="Y25" s="568"/>
      <c r="Z25" s="568"/>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70"/>
      <c r="CM25" s="570"/>
      <c r="CN25" s="570"/>
      <c r="CO25" s="570"/>
      <c r="CP25" s="570"/>
      <c r="CQ25" s="570"/>
      <c r="CR25" s="42"/>
    </row>
    <row r="26" spans="1:96" s="63" customFormat="1" ht="11.25" hidden="1" customHeight="1" x14ac:dyDescent="0.25">
      <c r="A26" s="44"/>
      <c r="B26" s="44"/>
      <c r="C26" s="64"/>
      <c r="D26" s="65"/>
      <c r="E26" s="64"/>
      <c r="F26" s="377"/>
      <c r="G26" s="51"/>
      <c r="H26" s="392"/>
      <c r="I26" s="392"/>
      <c r="J26" s="392"/>
      <c r="K26" s="392"/>
      <c r="L26" s="392"/>
      <c r="M26" s="568"/>
      <c r="N26" s="568"/>
      <c r="O26" s="568"/>
      <c r="P26" s="568"/>
      <c r="Q26" s="568"/>
      <c r="R26" s="568"/>
      <c r="S26" s="568"/>
      <c r="T26" s="568"/>
      <c r="U26" s="568"/>
      <c r="V26" s="568"/>
      <c r="W26" s="568"/>
      <c r="X26" s="568"/>
      <c r="Y26" s="568"/>
      <c r="Z26" s="568"/>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70"/>
      <c r="CM26" s="570"/>
      <c r="CN26" s="570"/>
      <c r="CO26" s="570"/>
      <c r="CP26" s="570"/>
      <c r="CQ26" s="570"/>
      <c r="CR26" s="42"/>
    </row>
    <row r="27" spans="1:96" s="63" customFormat="1" ht="11.25" hidden="1" customHeight="1" x14ac:dyDescent="0.25">
      <c r="A27" s="44"/>
      <c r="B27" s="44"/>
      <c r="C27" s="64"/>
      <c r="D27" s="65"/>
      <c r="E27" s="64"/>
      <c r="F27" s="377"/>
      <c r="G27" s="51"/>
      <c r="H27" s="392"/>
      <c r="I27" s="392"/>
      <c r="J27" s="392"/>
      <c r="K27" s="392"/>
      <c r="L27" s="392"/>
      <c r="M27" s="568"/>
      <c r="N27" s="568"/>
      <c r="O27" s="568"/>
      <c r="P27" s="568"/>
      <c r="Q27" s="568"/>
      <c r="R27" s="568"/>
      <c r="S27" s="568"/>
      <c r="T27" s="568"/>
      <c r="U27" s="568"/>
      <c r="V27" s="568"/>
      <c r="W27" s="568"/>
      <c r="X27" s="568"/>
      <c r="Y27" s="568"/>
      <c r="Z27" s="568"/>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70"/>
      <c r="CM27" s="570"/>
      <c r="CN27" s="570"/>
      <c r="CO27" s="570"/>
      <c r="CP27" s="570"/>
      <c r="CQ27" s="570"/>
      <c r="CR27" s="42"/>
    </row>
    <row r="28" spans="1:96" s="63" customFormat="1" ht="11.25" hidden="1" customHeight="1" x14ac:dyDescent="0.25">
      <c r="A28" s="44"/>
      <c r="B28" s="44"/>
      <c r="C28" s="64"/>
      <c r="D28" s="65"/>
      <c r="E28" s="64"/>
      <c r="F28" s="377"/>
      <c r="G28" s="51"/>
      <c r="H28" s="392"/>
      <c r="I28" s="392"/>
      <c r="J28" s="392"/>
      <c r="K28" s="392"/>
      <c r="L28" s="392"/>
      <c r="M28" s="568"/>
      <c r="N28" s="568"/>
      <c r="O28" s="568"/>
      <c r="P28" s="568"/>
      <c r="Q28" s="568"/>
      <c r="R28" s="568"/>
      <c r="S28" s="568"/>
      <c r="T28" s="568"/>
      <c r="U28" s="568"/>
      <c r="V28" s="568"/>
      <c r="W28" s="568"/>
      <c r="X28" s="568"/>
      <c r="Y28" s="568"/>
      <c r="Z28" s="568"/>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70"/>
      <c r="CM28" s="570"/>
      <c r="CN28" s="570"/>
      <c r="CO28" s="570"/>
      <c r="CP28" s="570"/>
      <c r="CQ28" s="570"/>
      <c r="CR28" s="42"/>
    </row>
    <row r="29" spans="1:96" s="63" customFormat="1" ht="11.25" hidden="1" customHeight="1" x14ac:dyDescent="0.25">
      <c r="A29" s="44"/>
      <c r="B29" s="44"/>
      <c r="C29" s="64"/>
      <c r="D29" s="65"/>
      <c r="E29" s="64"/>
      <c r="F29" s="377"/>
      <c r="G29" s="51"/>
      <c r="H29" s="392"/>
      <c r="I29" s="392"/>
      <c r="J29" s="392"/>
      <c r="K29" s="392"/>
      <c r="L29" s="392"/>
      <c r="M29" s="568"/>
      <c r="N29" s="568"/>
      <c r="O29" s="568"/>
      <c r="P29" s="568"/>
      <c r="Q29" s="568"/>
      <c r="R29" s="568"/>
      <c r="S29" s="568"/>
      <c r="T29" s="568"/>
      <c r="U29" s="568"/>
      <c r="V29" s="568"/>
      <c r="W29" s="568"/>
      <c r="X29" s="568"/>
      <c r="Y29" s="568"/>
      <c r="Z29" s="568" t="s">
        <v>718</v>
      </c>
      <c r="AA29" s="569">
        <v>3</v>
      </c>
      <c r="AB29" s="569"/>
      <c r="AC29" s="569"/>
      <c r="AD29" s="569">
        <v>4</v>
      </c>
      <c r="AE29" s="569"/>
      <c r="AF29" s="569"/>
      <c r="AG29" s="569">
        <v>4</v>
      </c>
      <c r="AH29" s="569"/>
      <c r="AI29" s="569"/>
      <c r="AJ29" s="569">
        <v>5</v>
      </c>
      <c r="AK29" s="569"/>
      <c r="AL29" s="569"/>
      <c r="AM29" s="569">
        <v>6</v>
      </c>
      <c r="AN29" s="569"/>
      <c r="AO29" s="569"/>
      <c r="AP29" s="569">
        <v>7</v>
      </c>
      <c r="AQ29" s="569"/>
      <c r="AR29" s="569"/>
      <c r="AS29" s="569">
        <v>7</v>
      </c>
      <c r="AT29" s="569"/>
      <c r="AU29" s="569"/>
      <c r="AV29" s="569">
        <v>8</v>
      </c>
      <c r="AW29" s="569"/>
      <c r="AX29" s="569"/>
      <c r="AY29" s="569">
        <v>9</v>
      </c>
      <c r="AZ29" s="569"/>
      <c r="BA29" s="569"/>
      <c r="BB29" s="569">
        <v>9</v>
      </c>
      <c r="BC29" s="569"/>
      <c r="BD29" s="569"/>
      <c r="BE29" s="569">
        <v>10</v>
      </c>
      <c r="BF29" s="569"/>
      <c r="BG29" s="569"/>
      <c r="BH29" s="569">
        <v>11</v>
      </c>
      <c r="BI29" s="569"/>
      <c r="BJ29" s="569"/>
      <c r="BK29" s="569">
        <v>11</v>
      </c>
      <c r="BL29" s="569"/>
      <c r="BM29" s="569"/>
      <c r="BN29" s="569">
        <v>8</v>
      </c>
      <c r="BO29" s="569"/>
      <c r="BP29" s="569"/>
      <c r="BQ29" s="569">
        <v>9</v>
      </c>
      <c r="BR29" s="569"/>
      <c r="BS29" s="569"/>
      <c r="BT29" s="569">
        <v>9</v>
      </c>
      <c r="BU29" s="569"/>
      <c r="BV29" s="569"/>
      <c r="BW29" s="569">
        <v>12</v>
      </c>
      <c r="BX29" s="569"/>
      <c r="BY29" s="569"/>
      <c r="BZ29" s="569">
        <v>13</v>
      </c>
      <c r="CA29" s="569"/>
      <c r="CB29" s="569"/>
      <c r="CC29" s="569">
        <v>13</v>
      </c>
      <c r="CD29" s="569"/>
      <c r="CE29" s="569"/>
      <c r="CF29" s="569">
        <v>14</v>
      </c>
      <c r="CG29" s="569"/>
      <c r="CH29" s="569"/>
      <c r="CI29" s="569">
        <v>15</v>
      </c>
      <c r="CJ29" s="569"/>
      <c r="CK29" s="569"/>
      <c r="CL29" s="570">
        <v>16</v>
      </c>
      <c r="CM29" s="570"/>
      <c r="CN29" s="570"/>
      <c r="CO29" s="570"/>
      <c r="CP29" s="570"/>
      <c r="CQ29" s="570"/>
      <c r="CR29" s="42"/>
    </row>
    <row r="30" spans="1:96" s="63" customFormat="1" ht="120" hidden="1" customHeight="1" x14ac:dyDescent="0.25">
      <c r="A30" s="44"/>
      <c r="B30" s="44"/>
      <c r="C30" s="64"/>
      <c r="D30" s="65"/>
      <c r="E30" s="64"/>
      <c r="F30" s="377"/>
      <c r="G30" s="51"/>
      <c r="H30" s="393" t="s">
        <v>68</v>
      </c>
      <c r="I30" s="394" t="s">
        <v>69</v>
      </c>
      <c r="J30" s="394" t="s">
        <v>70</v>
      </c>
      <c r="K30" s="393" t="s">
        <v>71</v>
      </c>
      <c r="L30" s="393" t="s">
        <v>72</v>
      </c>
      <c r="M30" s="568"/>
      <c r="N30" s="568"/>
      <c r="O30" s="568"/>
      <c r="P30" s="568"/>
      <c r="Q30" s="568"/>
      <c r="R30" s="568"/>
      <c r="S30" s="568"/>
      <c r="T30" s="568"/>
      <c r="U30" s="568"/>
      <c r="V30" s="568"/>
      <c r="W30" s="568"/>
      <c r="X30" s="568"/>
      <c r="Y30" s="568"/>
      <c r="Z30" s="568"/>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569"/>
      <c r="CK30" s="569"/>
      <c r="CL30" s="570"/>
      <c r="CM30" s="570"/>
      <c r="CN30" s="570"/>
      <c r="CO30" s="570"/>
      <c r="CP30" s="570"/>
      <c r="CQ30" s="570"/>
      <c r="CR30" s="42"/>
    </row>
    <row r="31" spans="1:96" ht="11.25" customHeight="1" x14ac:dyDescent="0.2">
      <c r="C31" s="888" t="s">
        <v>733</v>
      </c>
      <c r="D31" s="759" t="s">
        <v>729</v>
      </c>
      <c r="E31" s="759" t="s">
        <v>89</v>
      </c>
      <c r="F31" s="68" t="s">
        <v>723</v>
      </c>
      <c r="G31" s="69" t="s">
        <v>64</v>
      </c>
      <c r="H31" s="395" t="s">
        <v>91</v>
      </c>
      <c r="I31" s="395" t="s">
        <v>66</v>
      </c>
      <c r="J31" s="396" t="str">
        <f>VAL_Metadata!B$8</f>
        <v>_X</v>
      </c>
      <c r="K31" s="395" t="s">
        <v>79</v>
      </c>
      <c r="L31" s="395" t="s">
        <v>768</v>
      </c>
      <c r="M31" s="47"/>
      <c r="N31" s="47"/>
      <c r="O31" s="47"/>
      <c r="P31" s="47"/>
      <c r="Q31" s="47"/>
      <c r="R31" s="47"/>
      <c r="S31" s="47"/>
      <c r="T31" s="47"/>
      <c r="U31" s="47"/>
      <c r="V31" s="47"/>
      <c r="W31" s="47"/>
      <c r="X31" s="47"/>
      <c r="Y31" s="47"/>
      <c r="Z31" s="47"/>
      <c r="AA31" s="28" t="str">
        <f>IF(COUNTBLANK('VAL_Fill in area'!G26)=1,"",'VAL_Fill in area'!G26)</f>
        <v/>
      </c>
      <c r="AB31" s="24" t="str">
        <f>IF(TYPE(VAL_Codes!G$26)=2,VAL_Codes!G$26,"")</f>
        <v/>
      </c>
      <c r="AC31" s="25" t="str">
        <f>IF(TYPE(VAL_Codes!H$26)=2,VAL_Codes!H$26,"")</f>
        <v/>
      </c>
      <c r="AD31" s="29" t="str">
        <f>IF(COUNTBLANK('VAL_Fill in area'!H26)=1,"",'VAL_Fill in area'!H26)</f>
        <v/>
      </c>
      <c r="AE31" s="24" t="str">
        <f>IF(TYPE(VAL_Codes!J$26)=2,VAL_Codes!J$26,"")</f>
        <v/>
      </c>
      <c r="AF31" s="25" t="str">
        <f>IF(TYPE(VAL_Codes!K$26)=2,VAL_Codes!K$26,"")</f>
        <v/>
      </c>
      <c r="AG31" s="27" t="str">
        <f>IF(OR(AND(AA31="",AB31=""),AND(AD31="",AE31=""),AND(AB31="K",AE31="K"),OR(AB31="O",AE31="O")),"",SUM(AA31,AD31))</f>
        <v/>
      </c>
      <c r="AH31" s="1" t="str">
        <f xml:space="preserve"> IF(AND(OR(AND(AB31="O",AE31="O"),AND(AB31="K",AE31="K")),SUM(AA31,AD31)=0,ISNUMBER(AG31)),"",IF(OR(AB31="O",AE31="O"),"O",IF(AND(AB31=AE31,OR(AB31="K",AB31="W",AB31="M")),UPPER( AB31),"")))</f>
        <v/>
      </c>
      <c r="AI31" s="23" t="str">
        <f>IF(TYPE(VAL_Codes!N$26)=2,VAL_Codes!N$26,"")</f>
        <v/>
      </c>
      <c r="AJ31" s="29" t="str">
        <f>IF(COUNTBLANK('VAL_Fill in area'!I26)=1,"",'VAL_Fill in area'!I26)</f>
        <v/>
      </c>
      <c r="AK31" s="24" t="str">
        <f>IF(TYPE(VAL_Codes!P$26)=2,VAL_Codes!P$26,"")</f>
        <v/>
      </c>
      <c r="AL31" s="25" t="str">
        <f>IF(TYPE(VAL_Codes!Q$26)=2,VAL_Codes!Q$26,"")</f>
        <v/>
      </c>
      <c r="AM31" s="29" t="str">
        <f>IF(COUNTBLANK('VAL_Fill in area'!J26)=1,"",'VAL_Fill in area'!J26)</f>
        <v/>
      </c>
      <c r="AN31" s="24" t="str">
        <f>IF(TYPE(VAL_Codes!S$26)=2,VAL_Codes!S$26,"")</f>
        <v/>
      </c>
      <c r="AO31" s="25" t="str">
        <f>IF(TYPE(VAL_Codes!T$26)=2,VAL_Codes!T$26,"")</f>
        <v/>
      </c>
      <c r="AP31" s="29" t="str">
        <f>IF(COUNTBLANK('VAL_Fill in area'!K26)=1,"",'VAL_Fill in area'!K26)</f>
        <v/>
      </c>
      <c r="AQ31" s="24" t="str">
        <f>IF(TYPE(VAL_Codes!V$26)=2,VAL_Codes!V$26,"")</f>
        <v/>
      </c>
      <c r="AR31" s="25" t="str">
        <f>IF(TYPE(VAL_Codes!W$26)=2,VAL_Codes!W$26,"")</f>
        <v/>
      </c>
      <c r="AS31" s="27" t="str">
        <f>IF(OR(AND(AM31="",AN31=""),AND(AP31="",AQ31=""),AND(AN31="K",AQ31="K"),OR(AN31="O",AQ31="O")),"",SUM(AM31,AP31))</f>
        <v/>
      </c>
      <c r="AT31" s="1" t="str">
        <f xml:space="preserve"> IF(AND(OR(AND(AN31="O",AQ31="O"),AND(AN31="K",AQ31="K")),SUM(AM31,AP31)=0,ISNUMBER(AS31)),"",IF(OR(AN31="O",AQ31="O"),"O",IF(AND(AN31=AQ31,OR(AN31="K",AN31="W",AN31="M")),UPPER( AN31),"")))</f>
        <v/>
      </c>
      <c r="AU31" s="23" t="str">
        <f>IF(TYPE(VAL_Codes!Z$26)=2,VAL_Codes!Z$26,"")</f>
        <v/>
      </c>
      <c r="AV31" s="29" t="str">
        <f>IF(COUNTBLANK('VAL_Fill in area'!L26)=1,"",'VAL_Fill in area'!L26)</f>
        <v/>
      </c>
      <c r="AW31" s="24" t="str">
        <f>IF(TYPE(VAL_Codes!AB$26)=2,VAL_Codes!AB$26,"")</f>
        <v/>
      </c>
      <c r="AX31" s="25" t="str">
        <f>IF(TYPE(VAL_Codes!AC$26)=2,VAL_Codes!AC$26,"")</f>
        <v/>
      </c>
      <c r="AY31" s="29" t="str">
        <f>IF(COUNTBLANK('VAL_Fill in area'!M26)=1,"",'VAL_Fill in area'!M26)</f>
        <v/>
      </c>
      <c r="AZ31" s="24" t="str">
        <f>IF(TYPE(VAL_Codes!AE$26)=2,VAL_Codes!AE$26,"")</f>
        <v/>
      </c>
      <c r="BA31" s="25" t="str">
        <f>IF(TYPE(VAL_Codes!AF$26)=2,VAL_Codes!AF$26,"")</f>
        <v/>
      </c>
      <c r="BB31" s="27" t="str">
        <f>IF(OR(AND(AV31="",AW31=""),AND(AY31="",AZ31=""),AND(AW31="K",AZ31="K"),OR(AW31="O",AZ31="O")),"",SUM(AV31,AY31))</f>
        <v/>
      </c>
      <c r="BC31" s="1" t="str">
        <f xml:space="preserve"> IF(AND(OR(AND(AW31="O",AZ31="O"),AND(AW31="K",AZ31="K")),SUM(AV31,AY31)=0,ISNUMBER(BB31)),"",IF(OR(AW31="O",AZ31="O"),"O",IF(AND(AW31=AZ31,OR(AW31="K",AW31="W",AW31="M")),UPPER( AW31),"")))</f>
        <v/>
      </c>
      <c r="BD31" s="23" t="str">
        <f>IF(TYPE(VAL_Codes!AI$26)=2,VAL_Codes!AI$26,"")</f>
        <v/>
      </c>
      <c r="BE31" s="29" t="str">
        <f>IF(COUNTBLANK('VAL_Fill in area'!N26)=1,"",'VAL_Fill in area'!N26)</f>
        <v/>
      </c>
      <c r="BF31" s="24" t="str">
        <f>IF(TYPE(VAL_Codes!AK$26)=2,VAL_Codes!AK$26,"")</f>
        <v/>
      </c>
      <c r="BG31" s="25" t="str">
        <f>IF(TYPE(VAL_Codes!AL$26)=2,VAL_Codes!AL$26,"")</f>
        <v/>
      </c>
      <c r="BH31" s="29" t="str">
        <f>IF(COUNTBLANK('VAL_Fill in area'!O26)=1,"",'VAL_Fill in area'!O26)</f>
        <v/>
      </c>
      <c r="BI31" s="24" t="str">
        <f>IF(TYPE(VAL_Codes!AN$26)=2,VAL_Codes!AN$26,"")</f>
        <v/>
      </c>
      <c r="BJ31" s="25" t="str">
        <f>IF(TYPE(VAL_Codes!AO$26)=2,VAL_Codes!AO$26,"")</f>
        <v/>
      </c>
      <c r="BK31" s="27" t="str">
        <f>IF(OR(AND(BE31="",BF31=""),AND(BH31="",BI31=""),AND(BF31="K",BI31="K"),OR(BF31="O",BI31="O")),"",SUM(BE31,BH31))</f>
        <v/>
      </c>
      <c r="BL31" s="1" t="str">
        <f xml:space="preserve"> IF(AND(OR(AND(BF31="O",BI31="O"),AND(BF31="K",BI31="K")),SUM(BE31,BH31)=0,ISNUMBER(BK31)),"",IF(OR(BF31="O",BI31="O"),"O",IF(AND(BF31=BI31,OR(BF31="K",BF31="W",BF31="M")),UPPER( BF31),"")))</f>
        <v/>
      </c>
      <c r="BM31" s="23" t="str">
        <f>IF(TYPE(VAL_Codes!AR$26)=2,VAL_Codes!AR$26,"")</f>
        <v/>
      </c>
      <c r="BN31" s="27" t="str">
        <f>IF(OR(AND(AV31="",AW31=""),AND(BE31="",BF31=""),AND(AW31="K",BF31="K"),OR(AW31="O",BF31="O")),"",SUM(AV31,BE31))</f>
        <v/>
      </c>
      <c r="BO31" s="1" t="str">
        <f xml:space="preserve"> IF(AND(OR(AND(AW31="O",BF31="O"),AND(AW31="K",BF31="K")),SUM(AV31,BE31)=0,ISNUMBER(BN31)),"",IF(OR(AW31="O",BF31="O"),"O",IF(AND(AW31=BF31,OR(AW31="K",AW31="W",AW31="M")),UPPER( AW31),"")))</f>
        <v/>
      </c>
      <c r="BP31" s="23" t="str">
        <f>IF(TYPE(VAL_Codes!AU$26)=2,VAL_Codes!AU$26,"")</f>
        <v/>
      </c>
      <c r="BQ31" s="27" t="str">
        <f>IF(OR(AND(AY31="",AZ31=""),AND(BH31="",BI31=""),AND(AZ31="K",BI31="K"),OR(AZ31="O",BI31="O")),"",SUM(AY31,BH31))</f>
        <v/>
      </c>
      <c r="BR31" s="1" t="str">
        <f xml:space="preserve"> IF(AND(OR(AND(AZ31="O",BI31="O"),AND(AZ31="K",BI31="K")),SUM(AY31,BH31)=0,ISNUMBER(BQ31)),"",IF(OR(AZ31="O",BI31="O"),"O",IF(AND(AZ31=BI31,OR(AZ31="K",AZ31="W",AZ31="M")),UPPER( AZ31),"")))</f>
        <v/>
      </c>
      <c r="BS31" s="23" t="str">
        <f>IF(TYPE(VAL_Codes!AX$26)=2,VAL_Codes!AX$26,"")</f>
        <v/>
      </c>
      <c r="BT31" s="27" t="str">
        <f>IF(OR(AND(BN31="",BO31=""),AND(BQ31="",BR31=""),AND(BO31="K",BR31="K"),OR(BO31="O",BR31="O")),"",SUM(BN31,BQ31))</f>
        <v/>
      </c>
      <c r="BU31" s="1" t="str">
        <f xml:space="preserve"> IF(AND(OR(AND(BO31="O",BR31="O"),AND(BO31="K",BR31="K")),SUM(BN31,BQ31)=0,ISNUMBER(BT31)),"",IF(OR(BO31="O",BR31="O"),"O",IF(AND(BO31=BR31,OR(BO31="K",BO31="W",BO31="M")),UPPER( BO31),"")))</f>
        <v/>
      </c>
      <c r="BV31" s="23" t="str">
        <f>IF(TYPE(VAL_Codes!BA$26)=2,VAL_Codes!BA$26,"")</f>
        <v/>
      </c>
      <c r="BW31" s="29" t="str">
        <f>IF(COUNTBLANK('VAL_Fill in area'!P26)=1,"",'VAL_Fill in area'!P26)</f>
        <v/>
      </c>
      <c r="BX31" s="24" t="str">
        <f>IF(TYPE(VAL_Codes!BC$26)=2,VAL_Codes!BC$26,"")</f>
        <v/>
      </c>
      <c r="BY31" s="25" t="str">
        <f>IF(TYPE(VAL_Codes!BD$26)=2,VAL_Codes!BD$26,"")</f>
        <v/>
      </c>
      <c r="BZ31" s="29" t="str">
        <f>IF(COUNTBLANK('VAL_Fill in area'!Q26)=1,"",'VAL_Fill in area'!Q26)</f>
        <v/>
      </c>
      <c r="CA31" s="24" t="str">
        <f>IF(TYPE(VAL_Codes!BF$26)=2,VAL_Codes!BF$26,"")</f>
        <v/>
      </c>
      <c r="CB31" s="25" t="str">
        <f>IF(TYPE(VAL_Codes!BG$26)=2,VAL_Codes!BG$26,"")</f>
        <v/>
      </c>
      <c r="CC31" s="27" t="str">
        <f>IF(OR(AND(BW31="",BX31=""),AND(BZ31="",CA31=""),AND(BX31="K",CA31="K"),OR(BX31="O",CA31="O")),"",SUM(BW31,BZ31))</f>
        <v/>
      </c>
      <c r="CD31" s="1" t="str">
        <f xml:space="preserve"> IF(AND(OR(AND(BX31="O",CA31="O"),AND(BX31="K",CA31="K")),SUM(BW31,BZ31)=0,ISNUMBER(CC31)),"",IF(OR(BX31="O",CA31="O"),"O",IF(AND(BX31=CA31,OR(BX31="K",BX31="W",BX31="M")),UPPER( BX31),"")))</f>
        <v/>
      </c>
      <c r="CE31" s="22" t="str">
        <f>IF(TYPE(VAL_Codes!BJ$26)=2,VAL_Codes!BJ$26,"")</f>
        <v/>
      </c>
      <c r="CF31" s="29" t="str">
        <f>IF(COUNTBLANK('VAL_Fill in area'!R26)=1,"",'VAL_Fill in area'!R26)</f>
        <v/>
      </c>
      <c r="CG31" s="24" t="str">
        <f>IF(TYPE(VAL_Codes!BL$26)=2,VAL_Codes!BL$26,"")</f>
        <v/>
      </c>
      <c r="CH31" s="25" t="str">
        <f>IF(TYPE(VAL_Codes!BM$26)=2,VAL_Codes!BM$26,"")</f>
        <v/>
      </c>
      <c r="CI31" s="29" t="str">
        <f>IF(COUNTBLANK('VAL_Fill in area'!S26)=1,"",'VAL_Fill in area'!S26)</f>
        <v/>
      </c>
      <c r="CJ31" s="24" t="str">
        <f>IF(TYPE(VAL_Codes!BO$26)=2,VAL_Codes!BO$26,"")</f>
        <v/>
      </c>
      <c r="CK31" s="25" t="str">
        <f>IF(TYPE(VAL_Codes!BP$26)=2,VAL_Codes!BP$26,"")</f>
        <v/>
      </c>
      <c r="CL31" s="29" t="str">
        <f>IF(COUNTBLANK('VAL_Fill in area'!T26)=1,"",'VAL_Fill in area'!T26)</f>
        <v/>
      </c>
      <c r="CM31" s="24" t="str">
        <f>IF(TYPE(VAL_Codes!BR$26)=2,VAL_Codes!BR$26,"")</f>
        <v/>
      </c>
      <c r="CN31" s="25" t="str">
        <f>IF(TYPE(VAL_Codes!BS$26)=2,VAL_Codes!BS$26,"")</f>
        <v/>
      </c>
      <c r="CO31" s="26" t="str">
        <f>IF(OR(EXACT(AG31,AH31),EXACT(AJ31,AK31),EXACT(AS31,AT31),EXACT(BT31,BU31),EXACT(CC31,CD31), EXACT(CL31,CM31),AND(AH31="K",AK31="K",AT31="K",BU31="K", CD31="K",CM31="K"),OR(AH31="O",AK31="O",AT31="O",BU31="O", CD31="O",CM31="O")),"",SUM(AG31,AJ31,AS31,BT31,CC31,CL31))</f>
        <v/>
      </c>
      <c r="CP31" s="20" t="str">
        <f>IF(AND(OR(OR(AH31="O",AK31="O",AT31="O",BU31="O",CD31="O",CM31="O"), AND(AH31="K",AK31="K",AT31="K",BU31="K", CD31="K",CM31="K")),SUM(AG31,AJ31,AS31,BT31,CC31,CL31)=0,ISNUMBER(CO31)),"",IF(OR(AH31="O",AK31="O",AT31="O",BU31="O",CD31="O",CM31="O"),"O",IF(AND(AH31=AK31,AH31=AT31,AH31=BU31,AH31=CD31,AH31=CM31,OR(AH31="K",AH31="W",AH31="M")),UPPER(AH31),"")))</f>
        <v/>
      </c>
      <c r="CQ31" s="23" t="str">
        <f>IF(TYPE(VAL_Codes!BV$26)=2,VAL_Codes!BV$26,"")</f>
        <v/>
      </c>
      <c r="CR31" s="38"/>
    </row>
    <row r="32" spans="1:96" ht="11.25" customHeight="1" x14ac:dyDescent="0.2">
      <c r="C32" s="888"/>
      <c r="D32" s="760"/>
      <c r="E32" s="760"/>
      <c r="F32" s="68" t="s">
        <v>724</v>
      </c>
      <c r="G32" s="69" t="s">
        <v>65</v>
      </c>
      <c r="H32" s="395" t="s">
        <v>91</v>
      </c>
      <c r="I32" s="395" t="s">
        <v>66</v>
      </c>
      <c r="J32" s="396" t="str">
        <f>VAL_Metadata!B$8</f>
        <v>_X</v>
      </c>
      <c r="K32" s="395" t="s">
        <v>83</v>
      </c>
      <c r="L32" s="395" t="s">
        <v>768</v>
      </c>
      <c r="M32" s="47"/>
      <c r="N32" s="47"/>
      <c r="O32" s="47"/>
      <c r="P32" s="47"/>
      <c r="Q32" s="47"/>
      <c r="R32" s="47"/>
      <c r="S32" s="47"/>
      <c r="T32" s="47"/>
      <c r="U32" s="47"/>
      <c r="V32" s="47"/>
      <c r="W32" s="47"/>
      <c r="X32" s="47"/>
      <c r="Y32" s="47"/>
      <c r="Z32" s="47"/>
      <c r="AA32" s="28" t="str">
        <f>IF(COUNTBLANK('VAL_Fill in area'!G27)=1,"",'VAL_Fill in area'!G27)</f>
        <v/>
      </c>
      <c r="AB32" s="17" t="str">
        <f>IF(TYPE(VAL_Codes!G$33)=2,VAL_Codes!G$33,IF(TYPE(VAL_Codes!G$26)=2,VAL_Codes!G$26,""))</f>
        <v/>
      </c>
      <c r="AC32" s="18" t="str">
        <f>IF(AND(ISBLANK(VAL_Codes!H$33),ISBLANK(VAL_Codes!G$33)),IF(TYPE(VAL_Codes!H$26)=2,VAL_Codes!H$26,""),IF(ISBLANK(VAL_Codes!H$33),"",VAL_Codes!H$33))</f>
        <v/>
      </c>
      <c r="AD32" s="29" t="str">
        <f>IF(COUNTBLANK('VAL_Fill in area'!H27)=1,"",'VAL_Fill in area'!H27)</f>
        <v/>
      </c>
      <c r="AE32" s="17" t="str">
        <f>IF(TYPE(VAL_Codes!J$33)=2,VAL_Codes!J$33,IF(TYPE(VAL_Codes!J$26)=2,VAL_Codes!J$26,""))</f>
        <v/>
      </c>
      <c r="AF32" s="18" t="str">
        <f>IF(AND(ISBLANK(VAL_Codes!K$33),ISBLANK(VAL_Codes!J$33)),IF(TYPE(VAL_Codes!K$26)=2,VAL_Codes!K$26,""),IF(ISBLANK(VAL_Codes!K$33),"",VAL_Codes!K$33))</f>
        <v/>
      </c>
      <c r="AG32" s="27" t="str">
        <f>IF(OR(AND(AA32="",AB32=""),AND(AD32="",AE32=""),AND(AB32="K",AE32="K"),OR(AB32="O",AE32="O")),"",SUM(AA32,AD32))</f>
        <v/>
      </c>
      <c r="AH32" s="1" t="str">
        <f xml:space="preserve"> IF(AND(OR(AND(AB32="O",AE32="O"),AND(AB32="K",AE32="K")),SUM(AA32,AD32)=0,ISNUMBER(AG32)),"",IF(OR(AB32="O",AE32="O"),"O",IF(AND(AB32=AE32,OR(AB32="K",AB32="W",AB32="M")),UPPER( AB32),"")))</f>
        <v/>
      </c>
      <c r="AI32" s="23" t="str">
        <f>IF(AND(ISBLANK(VAL_Codes!N$33),ISBLANK(VAL_Codes!M$33)),IF(TYPE(VAL_Codes!N$26)=2,VAL_Codes!N$26,""),IF(ISBLANK(VAL_Codes!N$33),"",VAL_Codes!N$33))</f>
        <v/>
      </c>
      <c r="AJ32" s="29" t="str">
        <f>IF(COUNTBLANK('VAL_Fill in area'!I27)=1,"",'VAL_Fill in area'!I27)</f>
        <v/>
      </c>
      <c r="AK32" s="17" t="str">
        <f>IF(TYPE(VAL_Codes!P$33)=2,VAL_Codes!P$33,IF(TYPE(VAL_Codes!P$26)=2,VAL_Codes!P$26,""))</f>
        <v/>
      </c>
      <c r="AL32" s="18" t="str">
        <f>IF(AND(ISBLANK(VAL_Codes!Q$33),ISBLANK(VAL_Codes!P$33)),IF(TYPE(VAL_Codes!Q$26)=2,VAL_Codes!Q$26,""),IF(ISBLANK(VAL_Codes!Q$33),"",VAL_Codes!Q$33))</f>
        <v/>
      </c>
      <c r="AM32" s="29" t="str">
        <f>IF(COUNTBLANK('VAL_Fill in area'!J27)=1,"",'VAL_Fill in area'!J27)</f>
        <v/>
      </c>
      <c r="AN32" s="17" t="str">
        <f>IF(TYPE(VAL_Codes!S$33)=2,VAL_Codes!S$33,IF(TYPE(VAL_Codes!S$26)=2,VAL_Codes!S$26,""))</f>
        <v/>
      </c>
      <c r="AO32" s="18" t="str">
        <f>IF(AND(ISBLANK(VAL_Codes!T$33),ISBLANK(VAL_Codes!S$33)),IF(TYPE(VAL_Codes!T$26)=2,VAL_Codes!T$26,""),IF(ISBLANK(VAL_Codes!T$33),"",VAL_Codes!T$33))</f>
        <v/>
      </c>
      <c r="AP32" s="29" t="str">
        <f>IF(COUNTBLANK('VAL_Fill in area'!K27)=1,"",'VAL_Fill in area'!K27)</f>
        <v/>
      </c>
      <c r="AQ32" s="17" t="str">
        <f>IF(TYPE(VAL_Codes!V$33)=2,VAL_Codes!V$33,IF(TYPE(VAL_Codes!V$26)=2,VAL_Codes!V$26,""))</f>
        <v/>
      </c>
      <c r="AR32" s="18" t="str">
        <f>IF(AND(ISBLANK(VAL_Codes!W$33),ISBLANK(VAL_Codes!V$33)),IF(TYPE(VAL_Codes!W$26)=2,VAL_Codes!W$26,""),IF(ISBLANK(VAL_Codes!W$33),"",VAL_Codes!W$33))</f>
        <v/>
      </c>
      <c r="AS32" s="27" t="str">
        <f>IF(OR(AND(AM32="",AN32=""),AND(AP32="",AQ32=""),AND(AN32="K",AQ32="K"),OR(AN32="O",AQ32="O")),"",SUM(AM32,AP32))</f>
        <v/>
      </c>
      <c r="AT32" s="1" t="str">
        <f xml:space="preserve"> IF(AND(OR(AND(AN32="O",AQ32="O"),AND(AN32="K",AQ32="K")),SUM(AM32,AP32)=0,ISNUMBER(AS32)),"",IF(OR(AN32="O",AQ32="O"),"O",IF(AND(AN32=AQ32,OR(AN32="K",AN32="W",AN32="M")),UPPER( AN32),"")))</f>
        <v/>
      </c>
      <c r="AU32" s="23" t="str">
        <f>IF(AND(ISBLANK(VAL_Codes!Z$33),ISBLANK(VAL_Codes!Y$33)),IF(TYPE(VAL_Codes!Z$26)=2,VAL_Codes!Z$26,""),IF(ISBLANK(VAL_Codes!Z$33),"",VAL_Codes!Z$33))</f>
        <v/>
      </c>
      <c r="AV32" s="29" t="str">
        <f>IF(COUNTBLANK('VAL_Fill in area'!L27)=1,"",'VAL_Fill in area'!L27)</f>
        <v/>
      </c>
      <c r="AW32" s="17" t="str">
        <f>IF(TYPE(VAL_Codes!AB$33)=2,VAL_Codes!AB$33,IF(TYPE(VAL_Codes!AB$26)=2,VAL_Codes!AB$26,""))</f>
        <v/>
      </c>
      <c r="AX32" s="18" t="str">
        <f>IF(AND(ISBLANK(VAL_Codes!AC$33),ISBLANK(VAL_Codes!AB$33)),IF(TYPE(VAL_Codes!AC$26)=2,VAL_Codes!AC$26,""),IF(ISBLANK(VAL_Codes!AC$33),"",VAL_Codes!AC$33))</f>
        <v/>
      </c>
      <c r="AY32" s="29" t="str">
        <f>IF(COUNTBLANK('VAL_Fill in area'!M27)=1,"",'VAL_Fill in area'!M27)</f>
        <v/>
      </c>
      <c r="AZ32" s="17" t="str">
        <f>IF(TYPE(VAL_Codes!AE$33)=2,VAL_Codes!AE$33,IF(TYPE(VAL_Codes!AE$26)=2,VAL_Codes!AE$26,""))</f>
        <v/>
      </c>
      <c r="BA32" s="18" t="str">
        <f>IF(AND(ISBLANK(VAL_Codes!AF$33),ISBLANK(VAL_Codes!AE$33)),IF(TYPE(VAL_Codes!AF$26)=2,VAL_Codes!AF$26,""),IF(ISBLANK(VAL_Codes!AF$33),"",VAL_Codes!AF$33))</f>
        <v/>
      </c>
      <c r="BB32" s="27" t="str">
        <f>IF(OR(AND(AV32="",AW32=""),AND(AY32="",AZ32=""),AND(AW32="K",AZ32="K"),OR(AW32="O",AZ32="O")),"",SUM(AV32,AY32))</f>
        <v/>
      </c>
      <c r="BC32" s="1" t="str">
        <f xml:space="preserve"> IF(AND(OR(AND(AW32="O",AZ32="O"),AND(AW32="K",AZ32="K")),SUM(AV32,AY32)=0,ISNUMBER(BB32)),"",IF(OR(AW32="O",AZ32="O"),"O",IF(AND(AW32=AZ32,OR(AW32="K",AW32="W",AW32="M")),UPPER( AW32),"")))</f>
        <v/>
      </c>
      <c r="BD32" s="23" t="str">
        <f>IF(AND(ISBLANK(VAL_Codes!AI$33),ISBLANK(VAL_Codes!AH$33)),IF(TYPE(VAL_Codes!AI$26)=2,VAL_Codes!AI$26,""),IF(ISBLANK(VAL_Codes!AI$33),"",VAL_Codes!AI$33))</f>
        <v/>
      </c>
      <c r="BE32" s="29" t="str">
        <f>IF(COUNTBLANK('VAL_Fill in area'!N27)=1,"",'VAL_Fill in area'!N27)</f>
        <v/>
      </c>
      <c r="BF32" s="17" t="str">
        <f>IF(TYPE(VAL_Codes!AK$33)=2,VAL_Codes!AK$33,IF(TYPE(VAL_Codes!AK$26)=2,VAL_Codes!AK$26,""))</f>
        <v/>
      </c>
      <c r="BG32" s="18" t="str">
        <f>IF(AND(ISBLANK(VAL_Codes!AL$33),ISBLANK(VAL_Codes!AK$33)),IF(TYPE(VAL_Codes!AL$26)=2,VAL_Codes!AL$26,""),IF(ISBLANK(VAL_Codes!AL$33),"",VAL_Codes!AL$33))</f>
        <v/>
      </c>
      <c r="BH32" s="29" t="str">
        <f>IF(COUNTBLANK('VAL_Fill in area'!O27)=1,"",'VAL_Fill in area'!O27)</f>
        <v/>
      </c>
      <c r="BI32" s="17" t="str">
        <f>IF(TYPE(VAL_Codes!AN$33)=2,VAL_Codes!AN$33,IF(TYPE(VAL_Codes!AN$26)=2,VAL_Codes!AN$26,""))</f>
        <v/>
      </c>
      <c r="BJ32" s="18" t="str">
        <f>IF(AND(ISBLANK(VAL_Codes!AO$33),ISBLANK(VAL_Codes!AN$33)),IF(TYPE(VAL_Codes!AO$26)=2,VAL_Codes!AO$26,""),IF(ISBLANK(VAL_Codes!AO$33),"",VAL_Codes!AO$33))</f>
        <v/>
      </c>
      <c r="BK32" s="27" t="str">
        <f>IF(OR(AND(BE32="",BF32=""),AND(BH32="",BI32=""),AND(BF32="K",BI32="K"),OR(BF32="O",BI32="O")),"",SUM(BE32,BH32))</f>
        <v/>
      </c>
      <c r="BL32" s="1" t="str">
        <f xml:space="preserve"> IF(AND(OR(AND(BF32="O",BI32="O"),AND(BF32="K",BI32="K")),SUM(BE32,BH32)=0,ISNUMBER(BK32)),"",IF(OR(BF32="O",BI32="O"),"O",IF(AND(BF32=BI32,OR(BF32="K",BF32="W",BF32="M")),UPPER( BF32),"")))</f>
        <v/>
      </c>
      <c r="BM32" s="23" t="str">
        <f>IF(AND(ISBLANK(VAL_Codes!AR$33),ISBLANK(VAL_Codes!AQ$33)),IF(TYPE(VAL_Codes!AR$26)=2,VAL_Codes!AR$26,""),IF(ISBLANK(VAL_Codes!AR$33),"",VAL_Codes!AR$33))</f>
        <v/>
      </c>
      <c r="BN32" s="27" t="str">
        <f>IF(OR(AND(AV32="",AW32=""),AND(BE32="",BF32=""),AND(AW32="K",BF32="K"),OR(AW32="O",BF32="O")),"",SUM(AV32,BE32))</f>
        <v/>
      </c>
      <c r="BO32" s="1" t="str">
        <f xml:space="preserve"> IF(AND(OR(AND(AW32="O",BF32="O"),AND(AW32="K",BF32="K")),SUM(AV32,BE32)=0,ISNUMBER(BN32)),"",IF(OR(AW32="O",BF32="O"),"O",IF(AND(AW32=BF32,OR(AW32="K",AW32="W",AW32="M")),UPPER( AW32),"")))</f>
        <v/>
      </c>
      <c r="BP32" s="23" t="str">
        <f>IF(AND(ISBLANK(VAL_Codes!AU$33),ISBLANK(VAL_Codes!AT$33)),IF(TYPE(VAL_Codes!AU$26)=2,VAL_Codes!AU$26,""),IF(ISBLANK(VAL_Codes!AU$33),"",VAL_Codes!AU$33))</f>
        <v/>
      </c>
      <c r="BQ32" s="27" t="str">
        <f>IF(OR(AND(AY32="",AZ32=""),AND(BH32="",BI32=""),AND(AZ32="K",BI32="K"),OR(AZ32="O",BI32="O")),"",SUM(AY32,BH32))</f>
        <v/>
      </c>
      <c r="BR32" s="1" t="str">
        <f xml:space="preserve"> IF(AND(OR(AND(AZ32="O",BI32="O"),AND(AZ32="K",BI32="K")),SUM(AY32,BH32)=0,ISNUMBER(BQ32)),"",IF(OR(AZ32="O",BI32="O"),"O",IF(AND(AZ32=BI32,OR(AZ32="K",AZ32="W",AZ32="M")),UPPER( AZ32),"")))</f>
        <v/>
      </c>
      <c r="BS32" s="23" t="str">
        <f>IF(AND(ISBLANK(VAL_Codes!AX$33),ISBLANK(VAL_Codes!AW$33)),IF(TYPE(VAL_Codes!AX$26)=2,VAL_Codes!AX$26,""),IF(ISBLANK(VAL_Codes!AX$33),"",VAL_Codes!AX$33))</f>
        <v/>
      </c>
      <c r="BT32" s="27" t="str">
        <f>IF(OR(AND(BN32="",BO32=""),AND(BQ32="",BR32=""),AND(BO32="K",BR32="K"),OR(BO32="O",BR32="O")),"",SUM(BN32,BQ32))</f>
        <v/>
      </c>
      <c r="BU32" s="1" t="str">
        <f xml:space="preserve"> IF(AND(OR(AND(BO32="O",BR32="O"),AND(BO32="K",BR32="K")),SUM(BN32,BQ32)=0,ISNUMBER(BT32)),"",IF(OR(BO32="O",BR32="O"),"O",IF(AND(BO32=BR32,OR(BO32="K",BO32="W",BO32="M")),UPPER( BO32),"")))</f>
        <v/>
      </c>
      <c r="BV32" s="23" t="str">
        <f>IF(AND(ISBLANK(VAL_Codes!BA$33),ISBLANK(VAL_Codes!AZ$33)),IF(TYPE(VAL_Codes!BA$26)=2,VAL_Codes!BA$26,""),IF(ISBLANK(VAL_Codes!BA$33),"",VAL_Codes!BA$33))</f>
        <v/>
      </c>
      <c r="BW32" s="29" t="str">
        <f>IF(COUNTBLANK('VAL_Fill in area'!P27)=1,"",'VAL_Fill in area'!P27)</f>
        <v/>
      </c>
      <c r="BX32" s="17" t="str">
        <f>IF(TYPE(VAL_Codes!BC$33)=2,VAL_Codes!BC$33,IF(TYPE(VAL_Codes!BC$26)=2,VAL_Codes!BC$26,""))</f>
        <v/>
      </c>
      <c r="BY32" s="18" t="str">
        <f>IF(AND(ISBLANK(VAL_Codes!BD$33),ISBLANK(VAL_Codes!BC$33)),IF(TYPE(VAL_Codes!BD$26)=2,VAL_Codes!BD$26,""),IF(ISBLANK(VAL_Codes!BD$33),"",VAL_Codes!BD$33))</f>
        <v/>
      </c>
      <c r="BZ32" s="29" t="str">
        <f>IF(COUNTBLANK('VAL_Fill in area'!Q27)=1,"",'VAL_Fill in area'!Q27)</f>
        <v/>
      </c>
      <c r="CA32" s="17" t="str">
        <f>IF(TYPE(VAL_Codes!BF$33)=2,VAL_Codes!BF$33,IF(TYPE(VAL_Codes!BF$26)=2,VAL_Codes!BF$26,""))</f>
        <v/>
      </c>
      <c r="CB32" s="18" t="str">
        <f>IF(AND(ISBLANK(VAL_Codes!BG$33),ISBLANK(VAL_Codes!BF$33)),IF(TYPE(VAL_Codes!BG$26)=2,VAL_Codes!BG$26,""),IF(ISBLANK(VAL_Codes!BG$33),"",VAL_Codes!BG$33))</f>
        <v/>
      </c>
      <c r="CC32" s="27" t="str">
        <f>IF(OR(AND(BW32="",BX32=""),AND(BZ32="",CA32=""),AND(BX32="K",CA32="K"),OR(BX32="O",CA32="O")),"",SUM(BW32,BZ32))</f>
        <v/>
      </c>
      <c r="CD32" s="1" t="str">
        <f xml:space="preserve"> IF(AND(OR(AND(BX32="O",CA32="O"),AND(BX32="K",CA32="K")),SUM(BW32,BZ32)=0,ISNUMBER(CC32)),"",IF(OR(BX32="O",CA32="O"),"O",IF(AND(BX32=CA32,OR(BX32="K",BX32="W",BX32="M")),UPPER( BX32),"")))</f>
        <v/>
      </c>
      <c r="CE32" s="23" t="str">
        <f>IF(AND(ISBLANK(VAL_Codes!BJ$33),ISBLANK(VAL_Codes!BI$33)),IF(TYPE(VAL_Codes!BJ$26)=2,VAL_Codes!BJ$26,""),IF(ISBLANK(VAL_Codes!BJ$33),"",VAL_Codes!BJ$33))</f>
        <v/>
      </c>
      <c r="CF32" s="29" t="str">
        <f>IF(COUNTBLANK('VAL_Fill in area'!R27)=1,"",'VAL_Fill in area'!R27)</f>
        <v/>
      </c>
      <c r="CG32" s="17" t="str">
        <f>IF(TYPE(VAL_Codes!BL$33)=2,VAL_Codes!BL$33,IF(TYPE(VAL_Codes!BL$26)=2,VAL_Codes!BL$26,""))</f>
        <v/>
      </c>
      <c r="CH32" s="18" t="str">
        <f>IF(AND(ISBLANK(VAL_Codes!BM$33),ISBLANK(VAL_Codes!BL$33)),IF(TYPE(VAL_Codes!BM$26)=2,VAL_Codes!BM$26,""),IF(ISBLANK(VAL_Codes!BM$33),"",VAL_Codes!BM$33))</f>
        <v/>
      </c>
      <c r="CI32" s="29" t="str">
        <f>IF(COUNTBLANK('VAL_Fill in area'!S27)=1,"",'VAL_Fill in area'!S27)</f>
        <v/>
      </c>
      <c r="CJ32" s="17" t="str">
        <f>IF(TYPE(VAL_Codes!BO$33)=2,VAL_Codes!BO$33,IF(TYPE(VAL_Codes!BO$26)=2,VAL_Codes!BO$26,""))</f>
        <v/>
      </c>
      <c r="CK32" s="18" t="str">
        <f>IF(AND(ISBLANK(VAL_Codes!BP$33),ISBLANK(VAL_Codes!BO$33)),IF(TYPE(VAL_Codes!BP$26)=2,VAL_Codes!BP$26,""),IF(ISBLANK(VAL_Codes!BP$33),"",VAL_Codes!BP$33))</f>
        <v/>
      </c>
      <c r="CL32" s="29" t="str">
        <f>IF(COUNTBLANK('VAL_Fill in area'!T27)=1,"",'VAL_Fill in area'!T27)</f>
        <v/>
      </c>
      <c r="CM32" s="17" t="str">
        <f>IF(TYPE(VAL_Codes!BR$33)=2,VAL_Codes!BR$33,IF(TYPE(VAL_Codes!BR$26)=2,VAL_Codes!BR$26,""))</f>
        <v/>
      </c>
      <c r="CN32" s="18" t="str">
        <f>IF(AND(ISBLANK(VAL_Codes!BS$33),ISBLANK(VAL_Codes!BR$33)),IF(TYPE(VAL_Codes!BS$26)=2,VAL_Codes!BS$26,""),IF(ISBLANK(VAL_Codes!BS$33),"",VAL_Codes!BS$33))</f>
        <v/>
      </c>
      <c r="CO32" s="26" t="str">
        <f>IF(OR(EXACT(AG32,AH32),EXACT(AJ32,AK32),EXACT(AS32,AT32),EXACT(BT32,BU32),EXACT(CC32,CD32), EXACT(CL32,CM32),AND(AH32="K",AK32="K",AT32="K",BU32="K", CD32="K",CM32="K"),OR(AH32="O",AK32="O",AT32="O",BU32="O", CD32="O",CM32="O")),"",SUM(AG32,AJ32,AS32,BT32,CC32,CL32))</f>
        <v/>
      </c>
      <c r="CP32" s="20" t="str">
        <f>IF(AND(OR(OR(AH32="O",AK32="O",AT32="O",BU32="O",CD32="O",CM32="O"), AND(AH32="K",AK32="K",AT32="K",BU32="K", CD32="K",CM32="K")),SUM(AG32,AJ32,AS32,BT32,CC32,CL32)=0,ISNUMBER(CO32)),"",IF(OR(AH32="O",AK32="O",AT32="O",BU32="O",CD32="O",CM32="O"),"O",IF(AND(AH32=AK32,AH32=AT32,AH32=BU32,AH32=CD32,AH32=CM32,OR(AH32="K",AH32="W",AH32="M")),UPPER(AH32),"")))</f>
        <v/>
      </c>
      <c r="CQ32" s="23" t="str">
        <f>IF(AND(ISBLANK(VAL_Codes!BV$33),ISBLANK(VAL_Codes!BU$33)),IF(TYPE(VAL_Codes!BV$26)=2,VAL_Codes!BV$26,""),IF(ISBLANK(VAL_Codes!BV$33),"",VAL_Codes!BV$33))</f>
        <v/>
      </c>
      <c r="CR32" s="38"/>
    </row>
    <row r="33" spans="1:96" ht="11.25" customHeight="1" x14ac:dyDescent="0.2">
      <c r="C33" s="888"/>
      <c r="D33" s="760"/>
      <c r="E33" s="760"/>
      <c r="F33" s="70" t="s">
        <v>725</v>
      </c>
      <c r="G33" s="69" t="s">
        <v>93</v>
      </c>
      <c r="H33" s="395" t="s">
        <v>91</v>
      </c>
      <c r="I33" s="395" t="s">
        <v>66</v>
      </c>
      <c r="J33" s="396" t="str">
        <f>VAL_Metadata!B$8</f>
        <v>_X</v>
      </c>
      <c r="K33" s="395" t="s">
        <v>84</v>
      </c>
      <c r="L33" s="395" t="s">
        <v>768</v>
      </c>
      <c r="M33" s="47"/>
      <c r="N33" s="47"/>
      <c r="O33" s="47"/>
      <c r="P33" s="47"/>
      <c r="Q33" s="47"/>
      <c r="R33" s="47"/>
      <c r="S33" s="47"/>
      <c r="T33" s="47"/>
      <c r="U33" s="47"/>
      <c r="V33" s="47"/>
      <c r="W33" s="47"/>
      <c r="X33" s="47"/>
      <c r="Y33" s="47"/>
      <c r="Z33" s="47"/>
      <c r="AA33" s="28" t="str">
        <f>IF(COUNTBLANK('VAL_Fill in area'!G28)=1,"",'VAL_Fill in area'!G28)</f>
        <v/>
      </c>
      <c r="AB33" s="17" t="str">
        <f>IF(TYPE(VAL_Codes!G$34)=2,VAL_Codes!G$34,IF(TYPE(VAL_Codes!G$26)=2,VAL_Codes!G$26,""))</f>
        <v/>
      </c>
      <c r="AC33" s="18" t="str">
        <f>IF(AND(ISBLANK(VAL_Codes!H$34),ISBLANK(VAL_Codes!G$34)),IF(TYPE(VAL_Codes!H$26)=2,VAL_Codes!H$26,""),IF(ISBLANK(VAL_Codes!H$34),"",VAL_Codes!H$34))</f>
        <v/>
      </c>
      <c r="AD33" s="29" t="str">
        <f>IF(COUNTBLANK('VAL_Fill in area'!H28)=1,"",'VAL_Fill in area'!H28)</f>
        <v/>
      </c>
      <c r="AE33" s="17" t="str">
        <f>IF(TYPE(VAL_Codes!J$34)=2,VAL_Codes!J$34,IF(TYPE(VAL_Codes!J$26)=2,VAL_Codes!J$26,""))</f>
        <v/>
      </c>
      <c r="AF33" s="18" t="str">
        <f>IF(AND(ISBLANK(VAL_Codes!K$34),ISBLANK(VAL_Codes!J$34)),IF(TYPE(VAL_Codes!K$26)=2,VAL_Codes!K$26,""),IF(ISBLANK(VAL_Codes!K$34),"",VAL_Codes!K$34))</f>
        <v/>
      </c>
      <c r="AG33" s="27" t="str">
        <f>IF(OR(AND(AA33="",AB33=""),AND(AD33="",AE33=""),AND(AB33="K",AE33="K"),OR(AB33="O",AE33="O")),"",SUM(AA33,AD33))</f>
        <v/>
      </c>
      <c r="AH33" s="1" t="str">
        <f xml:space="preserve"> IF(AND(OR(AND(AB33="O",AE33="O"),AND(AB33="K",AE33="K")),SUM(AA33,AD33)=0,ISNUMBER(AG33)),"",IF(OR(AB33="O",AE33="O"),"O",IF(AND(AB33=AE33,OR(AB33="K",AB33="W",AB33="M")),UPPER( AB33),"")))</f>
        <v/>
      </c>
      <c r="AI33" s="23" t="str">
        <f>IF(AND(ISBLANK(VAL_Codes!N$34),ISBLANK(VAL_Codes!M$34)),IF(TYPE(VAL_Codes!N$26)=2,VAL_Codes!N$26,""),IF(ISBLANK(VAL_Codes!N$34),"",VAL_Codes!N$34))</f>
        <v/>
      </c>
      <c r="AJ33" s="29" t="str">
        <f>IF(COUNTBLANK('VAL_Fill in area'!I28)=1,"",'VAL_Fill in area'!I28)</f>
        <v/>
      </c>
      <c r="AK33" s="17" t="str">
        <f>IF(TYPE(VAL_Codes!P$34)=2,VAL_Codes!P$34,IF(TYPE(VAL_Codes!P$26)=2,VAL_Codes!P$26,""))</f>
        <v/>
      </c>
      <c r="AL33" s="18" t="str">
        <f>IF(AND(ISBLANK(VAL_Codes!Q$34),ISBLANK(VAL_Codes!P$34)),IF(TYPE(VAL_Codes!Q$26)=2,VAL_Codes!Q$26,""),IF(ISBLANK(VAL_Codes!Q$34),"",VAL_Codes!Q$34))</f>
        <v/>
      </c>
      <c r="AM33" s="29" t="str">
        <f>IF(COUNTBLANK('VAL_Fill in area'!J28)=1,"",'VAL_Fill in area'!J28)</f>
        <v/>
      </c>
      <c r="AN33" s="17" t="str">
        <f>IF(TYPE(VAL_Codes!S$34)=2,VAL_Codes!S$34,IF(TYPE(VAL_Codes!S$26)=2,VAL_Codes!S$26,""))</f>
        <v/>
      </c>
      <c r="AO33" s="18" t="str">
        <f>IF(AND(ISBLANK(VAL_Codes!T$34),ISBLANK(VAL_Codes!S$34)),IF(TYPE(VAL_Codes!T$26)=2,VAL_Codes!T$26,""),IF(ISBLANK(VAL_Codes!T$34),"",VAL_Codes!T$34))</f>
        <v/>
      </c>
      <c r="AP33" s="29" t="str">
        <f>IF(COUNTBLANK('VAL_Fill in area'!K28)=1,"",'VAL_Fill in area'!K28)</f>
        <v/>
      </c>
      <c r="AQ33" s="17" t="str">
        <f>IF(TYPE(VAL_Codes!V$34)=2,VAL_Codes!V$34,IF(TYPE(VAL_Codes!V$26)=2,VAL_Codes!V$26,""))</f>
        <v/>
      </c>
      <c r="AR33" s="18" t="str">
        <f>IF(AND(ISBLANK(VAL_Codes!W$34),ISBLANK(VAL_Codes!V$34)),IF(TYPE(VAL_Codes!W$26)=2,VAL_Codes!W$26,""),IF(ISBLANK(VAL_Codes!W$34),"",VAL_Codes!W$34))</f>
        <v/>
      </c>
      <c r="AS33" s="27" t="str">
        <f>IF(OR(AND(AM33="",AN33=""),AND(AP33="",AQ33=""),AND(AN33="K",AQ33="K"),OR(AN33="O",AQ33="O")),"",SUM(AM33,AP33))</f>
        <v/>
      </c>
      <c r="AT33" s="1" t="str">
        <f xml:space="preserve"> IF(AND(OR(AND(AN33="O",AQ33="O"),AND(AN33="K",AQ33="K")),SUM(AM33,AP33)=0,ISNUMBER(AS33)),"",IF(OR(AN33="O",AQ33="O"),"O",IF(AND(AN33=AQ33,OR(AN33="K",AN33="W",AN33="M")),UPPER( AN33),"")))</f>
        <v/>
      </c>
      <c r="AU33" s="23" t="str">
        <f>IF(AND(ISBLANK(VAL_Codes!Z$34),ISBLANK(VAL_Codes!Y$34)),IF(TYPE(VAL_Codes!Z$26)=2,VAL_Codes!Z$26,""),IF(ISBLANK(VAL_Codes!Z$34),"",VAL_Codes!Z$34))</f>
        <v/>
      </c>
      <c r="AV33" s="29" t="str">
        <f>IF(COUNTBLANK('VAL_Fill in area'!L28)=1,"",'VAL_Fill in area'!L28)</f>
        <v/>
      </c>
      <c r="AW33" s="17" t="str">
        <f>IF(TYPE(VAL_Codes!AB$34)=2,VAL_Codes!AB$34,IF(TYPE(VAL_Codes!AB$26)=2,VAL_Codes!AB$26,""))</f>
        <v/>
      </c>
      <c r="AX33" s="18" t="str">
        <f>IF(AND(ISBLANK(VAL_Codes!AC$34),ISBLANK(VAL_Codes!AB$34)),IF(TYPE(VAL_Codes!AC$26)=2,VAL_Codes!AC$26,""),IF(ISBLANK(VAL_Codes!AC$34),"",VAL_Codes!AC$34))</f>
        <v/>
      </c>
      <c r="AY33" s="29" t="str">
        <f>IF(COUNTBLANK('VAL_Fill in area'!M28)=1,"",'VAL_Fill in area'!M28)</f>
        <v/>
      </c>
      <c r="AZ33" s="17" t="str">
        <f>IF(TYPE(VAL_Codes!AE$34)=2,VAL_Codes!AE$34,IF(TYPE(VAL_Codes!AE$26)=2,VAL_Codes!AE$26,""))</f>
        <v/>
      </c>
      <c r="BA33" s="18" t="str">
        <f>IF(AND(ISBLANK(VAL_Codes!AF$34),ISBLANK(VAL_Codes!AE$34)),IF(TYPE(VAL_Codes!AF$26)=2,VAL_Codes!AF$26,""),IF(ISBLANK(VAL_Codes!AF$34),"",VAL_Codes!AF$34))</f>
        <v/>
      </c>
      <c r="BB33" s="27" t="str">
        <f>IF(OR(AND(AV33="",AW33=""),AND(AY33="",AZ33=""),AND(AW33="K",AZ33="K"),OR(AW33="O",AZ33="O")),"",SUM(AV33,AY33))</f>
        <v/>
      </c>
      <c r="BC33" s="1" t="str">
        <f xml:space="preserve"> IF(AND(OR(AND(AW33="O",AZ33="O"),AND(AW33="K",AZ33="K")),SUM(AV33,AY33)=0,ISNUMBER(BB33)),"",IF(OR(AW33="O",AZ33="O"),"O",IF(AND(AW33=AZ33,OR(AW33="K",AW33="W",AW33="M")),UPPER( AW33),"")))</f>
        <v/>
      </c>
      <c r="BD33" s="23" t="str">
        <f>IF(AND(ISBLANK(VAL_Codes!AI$34),ISBLANK(VAL_Codes!AH$34)),IF(TYPE(VAL_Codes!AI$26)=2,VAL_Codes!AI$26,""),IF(ISBLANK(VAL_Codes!AI$34),"",VAL_Codes!AI$34))</f>
        <v/>
      </c>
      <c r="BE33" s="29" t="str">
        <f>IF(COUNTBLANK('VAL_Fill in area'!N28)=1,"",'VAL_Fill in area'!N28)</f>
        <v/>
      </c>
      <c r="BF33" s="17" t="str">
        <f>IF(TYPE(VAL_Codes!AK$34)=2,VAL_Codes!AK$34,IF(TYPE(VAL_Codes!AK$26)=2,VAL_Codes!AK$26,""))</f>
        <v/>
      </c>
      <c r="BG33" s="18" t="str">
        <f>IF(AND(ISBLANK(VAL_Codes!AL$34),ISBLANK(VAL_Codes!AK$34)),IF(TYPE(VAL_Codes!AL$26)=2,VAL_Codes!AL$26,""),IF(ISBLANK(VAL_Codes!AL$34),"",VAL_Codes!AL$34))</f>
        <v/>
      </c>
      <c r="BH33" s="29" t="str">
        <f>IF(COUNTBLANK('VAL_Fill in area'!O28)=1,"",'VAL_Fill in area'!O28)</f>
        <v/>
      </c>
      <c r="BI33" s="17" t="str">
        <f>IF(TYPE(VAL_Codes!AN$34)=2,VAL_Codes!AN$34,IF(TYPE(VAL_Codes!AN$26)=2,VAL_Codes!AN$26,""))</f>
        <v/>
      </c>
      <c r="BJ33" s="18" t="str">
        <f>IF(AND(ISBLANK(VAL_Codes!AO$34),ISBLANK(VAL_Codes!AN$34)),IF(TYPE(VAL_Codes!AO$26)=2,VAL_Codes!AO$26,""),IF(ISBLANK(VAL_Codes!AO$34),"",VAL_Codes!AO$34))</f>
        <v/>
      </c>
      <c r="BK33" s="27" t="str">
        <f>IF(OR(AND(BE33="",BF33=""),AND(BH33="",BI33=""),AND(BF33="K",BI33="K"),OR(BF33="O",BI33="O")),"",SUM(BE33,BH33))</f>
        <v/>
      </c>
      <c r="BL33" s="1" t="str">
        <f xml:space="preserve"> IF(AND(OR(AND(BF33="O",BI33="O"),AND(BF33="K",BI33="K")),SUM(BE33,BH33)=0,ISNUMBER(BK33)),"",IF(OR(BF33="O",BI33="O"),"O",IF(AND(BF33=BI33,OR(BF33="K",BF33="W",BF33="M")),UPPER( BF33),"")))</f>
        <v/>
      </c>
      <c r="BM33" s="23" t="str">
        <f>IF(AND(ISBLANK(VAL_Codes!AR$34),ISBLANK(VAL_Codes!AQ$34)),IF(TYPE(VAL_Codes!AR$26)=2,VAL_Codes!AR$26,""),IF(ISBLANK(VAL_Codes!AR$34),"",VAL_Codes!AR$34))</f>
        <v/>
      </c>
      <c r="BN33" s="27" t="str">
        <f>IF(OR(AND(AV33="",AW33=""),AND(BE33="",BF33=""),AND(AW33="K",BF33="K"),OR(AW33="O",BF33="O")),"",SUM(AV33,BE33))</f>
        <v/>
      </c>
      <c r="BO33" s="1" t="str">
        <f xml:space="preserve"> IF(AND(OR(AND(AW33="O",BF33="O"),AND(AW33="K",BF33="K")),SUM(AV33,BE33)=0,ISNUMBER(BN33)),"",IF(OR(AW33="O",BF33="O"),"O",IF(AND(AW33=BF33,OR(AW33="K",AW33="W",AW33="M")),UPPER( AW33),"")))</f>
        <v/>
      </c>
      <c r="BP33" s="23" t="str">
        <f>IF(AND(ISBLANK(VAL_Codes!AU$34),ISBLANK(VAL_Codes!AT$34)),IF(TYPE(VAL_Codes!AU$26)=2,VAL_Codes!AU$26,""),IF(ISBLANK(VAL_Codes!AU$34),"",VAL_Codes!AU$34))</f>
        <v/>
      </c>
      <c r="BQ33" s="27" t="str">
        <f>IF(OR(AND(AY33="",AZ33=""),AND(BH33="",BI33=""),AND(AZ33="K",BI33="K"),OR(AZ33="O",BI33="O")),"",SUM(AY33,BH33))</f>
        <v/>
      </c>
      <c r="BR33" s="1" t="str">
        <f xml:space="preserve"> IF(AND(OR(AND(AZ33="O",BI33="O"),AND(AZ33="K",BI33="K")),SUM(AY33,BH33)=0,ISNUMBER(BQ33)),"",IF(OR(AZ33="O",BI33="O"),"O",IF(AND(AZ33=BI33,OR(AZ33="K",AZ33="W",AZ33="M")),UPPER( AZ33),"")))</f>
        <v/>
      </c>
      <c r="BS33" s="23" t="str">
        <f>IF(AND(ISBLANK(VAL_Codes!AX$34),ISBLANK(VAL_Codes!AW$34)),IF(TYPE(VAL_Codes!AX$26)=2,VAL_Codes!AX$26,""),IF(ISBLANK(VAL_Codes!AX$34),"",VAL_Codes!AX$34))</f>
        <v/>
      </c>
      <c r="BT33" s="27" t="str">
        <f>IF(OR(AND(BN33="",BO33=""),AND(BQ33="",BR33=""),AND(BO33="K",BR33="K"),OR(BO33="O",BR33="O")),"",SUM(BN33,BQ33))</f>
        <v/>
      </c>
      <c r="BU33" s="1" t="str">
        <f xml:space="preserve"> IF(AND(OR(AND(BO33="O",BR33="O"),AND(BO33="K",BR33="K")),SUM(BN33,BQ33)=0,ISNUMBER(BT33)),"",IF(OR(BO33="O",BR33="O"),"O",IF(AND(BO33=BR33,OR(BO33="K",BO33="W",BO33="M")),UPPER( BO33),"")))</f>
        <v/>
      </c>
      <c r="BV33" s="23" t="str">
        <f>IF(AND(ISBLANK(VAL_Codes!BA$34),ISBLANK(VAL_Codes!AZ$34)),IF(TYPE(VAL_Codes!BA$26)=2,VAL_Codes!BA$26,""),IF(ISBLANK(VAL_Codes!BA$34),"",VAL_Codes!BA$34))</f>
        <v/>
      </c>
      <c r="BW33" s="29" t="str">
        <f>IF(COUNTBLANK('VAL_Fill in area'!P28)=1,"",'VAL_Fill in area'!P28)</f>
        <v/>
      </c>
      <c r="BX33" s="17" t="str">
        <f>IF(TYPE(VAL_Codes!BC$34)=2,VAL_Codes!BC$34,IF(TYPE(VAL_Codes!BC$26)=2,VAL_Codes!BC$26,""))</f>
        <v/>
      </c>
      <c r="BY33" s="18" t="str">
        <f>IF(AND(ISBLANK(VAL_Codes!BD$34),ISBLANK(VAL_Codes!BC$34)),IF(TYPE(VAL_Codes!BD$26)=2,VAL_Codes!BD$26,""),IF(ISBLANK(VAL_Codes!BD$34),"",VAL_Codes!BD$34))</f>
        <v/>
      </c>
      <c r="BZ33" s="29" t="str">
        <f>IF(COUNTBLANK('VAL_Fill in area'!Q28)=1,"",'VAL_Fill in area'!Q28)</f>
        <v/>
      </c>
      <c r="CA33" s="17" t="str">
        <f>IF(TYPE(VAL_Codes!BF$34)=2,VAL_Codes!BF$34,IF(TYPE(VAL_Codes!BF$26)=2,VAL_Codes!BF$26,""))</f>
        <v/>
      </c>
      <c r="CB33" s="18" t="str">
        <f>IF(AND(ISBLANK(VAL_Codes!BG$34),ISBLANK(VAL_Codes!BF$34)),IF(TYPE(VAL_Codes!BG$26)=2,VAL_Codes!BG$26,""),IF(ISBLANK(VAL_Codes!BG$34),"",VAL_Codes!BG$34))</f>
        <v/>
      </c>
      <c r="CC33" s="27" t="str">
        <f>IF(OR(AND(BW33="",BX33=""),AND(BZ33="",CA33=""),AND(BX33="K",CA33="K"),OR(BX33="O",CA33="O")),"",SUM(BW33,BZ33))</f>
        <v/>
      </c>
      <c r="CD33" s="1" t="str">
        <f xml:space="preserve"> IF(AND(OR(AND(BX33="O",CA33="O"),AND(BX33="K",CA33="K")),SUM(BW33,BZ33)=0,ISNUMBER(CC33)),"",IF(OR(BX33="O",CA33="O"),"O",IF(AND(BX33=CA33,OR(BX33="K",BX33="W",BX33="M")),UPPER( BX33),"")))</f>
        <v/>
      </c>
      <c r="CE33" s="23" t="str">
        <f>IF(AND(ISBLANK(VAL_Codes!BJ$34),ISBLANK(VAL_Codes!BI$34)),IF(TYPE(VAL_Codes!BJ$26)=2,VAL_Codes!BJ$26,""),IF(ISBLANK(VAL_Codes!BJ$34),"",VAL_Codes!BJ$34))</f>
        <v/>
      </c>
      <c r="CF33" s="29" t="str">
        <f>IF(COUNTBLANK('VAL_Fill in area'!R28)=1,"",'VAL_Fill in area'!R28)</f>
        <v/>
      </c>
      <c r="CG33" s="17" t="str">
        <f>IF(TYPE(VAL_Codes!BL$34)=2,VAL_Codes!BL$34,IF(TYPE(VAL_Codes!BL$26)=2,VAL_Codes!BL$26,""))</f>
        <v/>
      </c>
      <c r="CH33" s="18" t="str">
        <f>IF(AND(ISBLANK(VAL_Codes!BM$34),ISBLANK(VAL_Codes!BL$34)),IF(TYPE(VAL_Codes!BM$26)=2,VAL_Codes!BM$26,""),IF(ISBLANK(VAL_Codes!BM$34),"",VAL_Codes!BM$34))</f>
        <v/>
      </c>
      <c r="CI33" s="29" t="str">
        <f>IF(COUNTBLANK('VAL_Fill in area'!S28)=1,"",'VAL_Fill in area'!S28)</f>
        <v/>
      </c>
      <c r="CJ33" s="17" t="str">
        <f>IF(TYPE(VAL_Codes!BO$34)=2,VAL_Codes!BO$34,IF(TYPE(VAL_Codes!BO$26)=2,VAL_Codes!BO$26,""))</f>
        <v/>
      </c>
      <c r="CK33" s="18" t="str">
        <f>IF(AND(ISBLANK(VAL_Codes!BP$34),ISBLANK(VAL_Codes!BO$34)),IF(TYPE(VAL_Codes!BP$26)=2,VAL_Codes!BP$26,""),IF(ISBLANK(VAL_Codes!BP$34),"",VAL_Codes!BP$34))</f>
        <v/>
      </c>
      <c r="CL33" s="29" t="str">
        <f>IF(COUNTBLANK('VAL_Fill in area'!T28)=1,"",'VAL_Fill in area'!T28)</f>
        <v/>
      </c>
      <c r="CM33" s="17" t="str">
        <f>IF(TYPE(VAL_Codes!BR$34)=2,VAL_Codes!BR$34,IF(TYPE(VAL_Codes!BR$26)=2,VAL_Codes!BR$26,""))</f>
        <v/>
      </c>
      <c r="CN33" s="18" t="str">
        <f>IF(AND(ISBLANK(VAL_Codes!BS$34),ISBLANK(VAL_Codes!BR$34)),IF(TYPE(VAL_Codes!BS$26)=2,VAL_Codes!BS$26,""),IF(ISBLANK(VAL_Codes!BS$34),"",VAL_Codes!BS$34))</f>
        <v/>
      </c>
      <c r="CO33" s="26" t="str">
        <f>IF(OR(EXACT(AG33,AH33),EXACT(AJ33,AK33),EXACT(AS33,AT33),EXACT(BT33,BU33),EXACT(CC33,CD33), EXACT(CL33,CM33),AND(AH33="K",AK33="K",AT33="K",BU33="K", CD33="K",CM33="K"),OR(AH33="O",AK33="O",AT33="O",BU33="O", CD33="O",CM33="O")),"",SUM(AG33,AJ33,AS33,BT33,CC33,CL33))</f>
        <v/>
      </c>
      <c r="CP33" s="20" t="str">
        <f>IF(AND(OR(OR(AH33="O",AK33="O",AT33="O",BU33="O",CD33="O",CM33="O"), AND(AH33="K",AK33="K",AT33="K",BU33="K", CD33="K",CM33="K")),SUM(AG33,AJ33,AS33,BT33,CC33,CL33)=0,ISNUMBER(CO33)),"",IF(OR(AH33="O",AK33="O",AT33="O",BU33="O",CD33="O",CM33="O"),"O",IF(AND(AH33=AK33,AH33=AT33,AH33=BU33,AH33=CD33,AH33=CM33,OR(AH33="K",AH33="W",AH33="M")),UPPER(AH33),"")))</f>
        <v/>
      </c>
      <c r="CQ33" s="23" t="str">
        <f>IF(AND(ISBLANK(VAL_Codes!BV$34),ISBLANK(VAL_Codes!BU$34)),IF(TYPE(VAL_Codes!BV$26)=2,VAL_Codes!BV$26,""),IF(ISBLANK(VAL_Codes!BV$34),"",VAL_Codes!BV$34))</f>
        <v/>
      </c>
      <c r="CR33" s="38"/>
    </row>
    <row r="34" spans="1:96" ht="11.25" customHeight="1" x14ac:dyDescent="0.2">
      <c r="C34" s="888"/>
      <c r="D34" s="760"/>
      <c r="E34" s="760"/>
      <c r="F34" s="71" t="s">
        <v>94</v>
      </c>
      <c r="G34" s="72" t="s">
        <v>290</v>
      </c>
      <c r="H34" s="395" t="s">
        <v>91</v>
      </c>
      <c r="I34" s="395" t="s">
        <v>66</v>
      </c>
      <c r="J34" s="396" t="str">
        <f>VAL_Metadata!B$8</f>
        <v>_X</v>
      </c>
      <c r="K34" s="395" t="s">
        <v>86</v>
      </c>
      <c r="L34" s="395" t="s">
        <v>768</v>
      </c>
      <c r="M34" s="47"/>
      <c r="N34" s="47"/>
      <c r="O34" s="47"/>
      <c r="P34" s="47"/>
      <c r="Q34" s="47"/>
      <c r="R34" s="47"/>
      <c r="S34" s="47"/>
      <c r="T34" s="47"/>
      <c r="U34" s="47"/>
      <c r="V34" s="47"/>
      <c r="W34" s="47"/>
      <c r="X34" s="47"/>
      <c r="Y34" s="47"/>
      <c r="Z34" s="47"/>
      <c r="AA34" s="26" t="str">
        <f>IF(OR(AND(AA32="",AB32=""),AND(AA33="",AB33=""),AND(AB32="K",AB33="K"),OR(AB32="O",AB33="O")),"",SUM(AA32,AA33))</f>
        <v/>
      </c>
      <c r="AB34" s="20" t="str">
        <f>IF(AND(OR(AND(AB32="O",AB33="O"),AND(AB32="K",AB33="K")),SUM(AA32,AA33)=0,ISNUMBER(AA34)),"",IF(OR(AB32="O",AB33="O"),"O",IF(AND(AB32=AB33,OR(AB32="K",AB32="W",AB32="M")), UPPER(AB32),"")))</f>
        <v/>
      </c>
      <c r="AC34" s="23" t="str">
        <f>IF(TYPE(VAL_Codes!H$26)=2,VAL_Codes!H$26,"")</f>
        <v/>
      </c>
      <c r="AD34" s="26" t="str">
        <f>IF(OR(AND(AD32="",AE32=""),AND(AD33="",AE33=""),AND(AE32="K",AE33="K"),OR(AE32="O",AE33="O")),"",SUM(AD32,AD33))</f>
        <v/>
      </c>
      <c r="AE34" s="20" t="str">
        <f>IF(AND(OR(AND(AE32="O",AE33="O"),AND(AE32="K",AE33="K")),SUM(AD32,AD33)=0,ISNUMBER(AD34)),"",IF(OR(AE32="O",AE33="O"),"O",IF(AND(AE32=AE33,OR(AE32="K",AE32="W",AE32="M")), UPPER(AE32),"")))</f>
        <v/>
      </c>
      <c r="AF34" s="23" t="str">
        <f>IF(TYPE(VAL_Codes!K$26)=2,VAL_Codes!K$26,"")</f>
        <v/>
      </c>
      <c r="AG34" s="26" t="str">
        <f>IF(OR(AND(AG32="",AH32=""),AND(AG33="",AH33=""),AND(AH32="K",AH33="K"),OR(AH32="O",AH33="O")),"",SUM(AG32,AG33))</f>
        <v/>
      </c>
      <c r="AH34" s="20" t="str">
        <f>IF(AND(OR(AND(AH32="O",AH33="O"),AND(AH32="K",AH33="K")),SUM(AG32,AG33)=0,ISNUMBER(AG34)),"",IF(OR(AH32="O",AH33="O"),"O",IF(AND(AH32=AH33,OR(AH32="K",AH32="W",AH32="M")), UPPER(AH32),"")))</f>
        <v/>
      </c>
      <c r="AI34" s="23" t="str">
        <f>IF(TYPE(VAL_Codes!N$26)=2,VAL_Codes!N$26,"")</f>
        <v/>
      </c>
      <c r="AJ34" s="26" t="str">
        <f>IF(OR(AND(AJ32="",AK32=""),AND(AJ33="",AK33=""),AND(AK32="K",AK33="K"),OR(AK32="O",AK33="O")),"",SUM(AJ32,AJ33))</f>
        <v/>
      </c>
      <c r="AK34" s="20" t="str">
        <f>IF(AND(OR(AND(AK32="O",AK33="O"),AND(AK32="K",AK33="K")),SUM(AJ32,AJ33)=0,ISNUMBER(AJ34)),"",IF(OR(AK32="O",AK33="O"),"O",IF(AND(AK32=AK33,OR(AK32="K",AK32="W",AK32="M")), UPPER(AK32),"")))</f>
        <v/>
      </c>
      <c r="AL34" s="23" t="str">
        <f>IF(TYPE(VAL_Codes!Q$26)=2,VAL_Codes!Q$26,"")</f>
        <v/>
      </c>
      <c r="AM34" s="26" t="str">
        <f>IF(OR(AND(AM32="",AN32=""),AND(AM33="",AN33=""),AND(AN32="K",AN33="K"),OR(AN32="O",AN33="O")),"",SUM(AM32,AM33))</f>
        <v/>
      </c>
      <c r="AN34" s="20" t="str">
        <f>IF(AND(OR(AND(AN32="O",AN33="O"),AND(AN32="K",AN33="K")),SUM(AM32,AM33)=0,ISNUMBER(AM34)),"",IF(OR(AN32="O",AN33="O"),"O",IF(AND(AN32=AN33,OR(AN32="K",AN32="W",AN32="M")), UPPER(AN32),"")))</f>
        <v/>
      </c>
      <c r="AO34" s="23" t="str">
        <f>IF(TYPE(VAL_Codes!T$26)=2,VAL_Codes!T$26,"")</f>
        <v/>
      </c>
      <c r="AP34" s="26" t="str">
        <f>IF(OR(AND(AP32="",AQ32=""),AND(AP33="",AQ33=""),AND(AQ32="K",AQ33="K"),OR(AQ32="O",AQ33="O")),"",SUM(AP32,AP33))</f>
        <v/>
      </c>
      <c r="AQ34" s="20" t="str">
        <f>IF(AND(OR(AND(AQ32="O",AQ33="O"),AND(AQ32="K",AQ33="K")),SUM(AP32,AP33)=0,ISNUMBER(AP34)),"",IF(OR(AQ32="O",AQ33="O"),"O",IF(AND(AQ32=AQ33,OR(AQ32="K",AQ32="W",AQ32="M")), UPPER(AQ32),"")))</f>
        <v/>
      </c>
      <c r="AR34" s="23" t="str">
        <f>IF(TYPE(VAL_Codes!W$26)=2,VAL_Codes!W$26,"")</f>
        <v/>
      </c>
      <c r="AS34" s="26" t="str">
        <f>IF(OR(AND(AS32="",AT32=""),AND(AS33="",AT33=""),AND(AT32="K",AT33="K"),OR(AT32="O",AT33="O")),"",SUM(AS32,AS33))</f>
        <v/>
      </c>
      <c r="AT34" s="20" t="str">
        <f>IF(AND(OR(AND(AT32="O",AT33="O"),AND(AT32="K",AT33="K")),SUM(AS32,AS33)=0,ISNUMBER(AS34)),"",IF(OR(AT32="O",AT33="O"),"O",IF(AND(AT32=AT33,OR(AT32="K",AT32="W",AT32="M")), UPPER(AT32),"")))</f>
        <v/>
      </c>
      <c r="AU34" s="23" t="str">
        <f>IF(TYPE(VAL_Codes!Z$26)=2,VAL_Codes!Z$26,"")</f>
        <v/>
      </c>
      <c r="AV34" s="26" t="str">
        <f>IF(OR(AND(AV32="",AW32=""),AND(AV33="",AW33=""),AND(AW32="K",AW33="K"),OR(AW32="O",AW33="O")),"",SUM(AV32,AV33))</f>
        <v/>
      </c>
      <c r="AW34" s="20" t="str">
        <f>IF(AND(OR(AND(AW32="O",AW33="O"),AND(AW32="K",AW33="K")),SUM(AV32,AV33)=0,ISNUMBER(AV34)),"",IF(OR(AW32="O",AW33="O"),"O",IF(AND(AW32=AW33,OR(AW32="K",AW32="W",AW32="M")), UPPER(AW32),"")))</f>
        <v/>
      </c>
      <c r="AX34" s="23" t="str">
        <f>IF(TYPE(VAL_Codes!AC$26)=2,VAL_Codes!AC$26,"")</f>
        <v/>
      </c>
      <c r="AY34" s="26" t="str">
        <f>IF(OR(AND(AY32="",AZ32=""),AND(AY33="",AZ33=""),AND(AZ32="K",AZ33="K"),OR(AZ32="O",AZ33="O")),"",SUM(AY32,AY33))</f>
        <v/>
      </c>
      <c r="AZ34" s="20" t="str">
        <f>IF(AND(OR(AND(AZ32="O",AZ33="O"),AND(AZ32="K",AZ33="K")),SUM(AY32,AY33)=0,ISNUMBER(AY34)),"",IF(OR(AZ32="O",AZ33="O"),"O",IF(AND(AZ32=AZ33,OR(AZ32="K",AZ32="W",AZ32="M")), UPPER(AZ32),"")))</f>
        <v/>
      </c>
      <c r="BA34" s="23" t="str">
        <f>IF(TYPE(VAL_Codes!AF$26)=2,VAL_Codes!AF$26,"")</f>
        <v/>
      </c>
      <c r="BB34" s="26" t="str">
        <f>IF(OR(AND(BB32="",BC32=""),AND(BB33="",BC33=""),AND(BC32="K",BC33="K"),OR(BC32="O",BC33="O")),"",SUM(BB32,BB33))</f>
        <v/>
      </c>
      <c r="BC34" s="20" t="str">
        <f>IF(AND(OR(AND(BC32="O",BC33="O"),AND(BC32="K",BC33="K")),SUM(BB32,BB33)=0,ISNUMBER(BB34)),"",IF(OR(BC32="O",BC33="O"),"O",IF(AND(BC32=BC33,OR(BC32="K",BC32="W",BC32="M")), UPPER(BC32),"")))</f>
        <v/>
      </c>
      <c r="BD34" s="23" t="str">
        <f>IF(TYPE(VAL_Codes!AI$26)=2,VAL_Codes!AI$26,"")</f>
        <v/>
      </c>
      <c r="BE34" s="26" t="str">
        <f>IF(OR(AND(BE32="",BF32=""),AND(BE33="",BF33=""),AND(BF32="K",BF33="K"),OR(BF32="O",BF33="O")),"",SUM(BE32,BE33))</f>
        <v/>
      </c>
      <c r="BF34" s="20" t="str">
        <f>IF(AND(OR(AND(BF32="O",BF33="O"),AND(BF32="K",BF33="K")),SUM(BE32,BE33)=0,ISNUMBER(BE34)),"",IF(OR(BF32="O",BF33="O"),"O",IF(AND(BF32=BF33,OR(BF32="K",BF32="W",BF32="M")), UPPER(BF32),"")))</f>
        <v/>
      </c>
      <c r="BG34" s="23" t="str">
        <f>IF(TYPE(VAL_Codes!AL$26)=2,VAL_Codes!AL$26,"")</f>
        <v/>
      </c>
      <c r="BH34" s="26" t="str">
        <f>IF(OR(AND(BH32="",BI32=""),AND(BH33="",BI33=""),AND(BI32="K",BI33="K"),OR(BI32="O",BI33="O")),"",SUM(BH32,BH33))</f>
        <v/>
      </c>
      <c r="BI34" s="20" t="str">
        <f>IF(AND(OR(AND(BI32="O",BI33="O"),AND(BI32="K",BI33="K")),SUM(BH32,BH33)=0,ISNUMBER(BH34)),"",IF(OR(BI32="O",BI33="O"),"O",IF(AND(BI32=BI33,OR(BI32="K",BI32="W",BI32="M")), UPPER(BI32),"")))</f>
        <v/>
      </c>
      <c r="BJ34" s="23" t="str">
        <f>IF(TYPE(VAL_Codes!AO$26)=2,VAL_Codes!AO$26,"")</f>
        <v/>
      </c>
      <c r="BK34" s="26" t="str">
        <f>IF(OR(AND(BK32="",BL32=""),AND(BK33="",BL33=""),AND(BL32="K",BL33="K"),OR(BL32="O",BL33="O")),"",SUM(BK32,BK33))</f>
        <v/>
      </c>
      <c r="BL34" s="20" t="str">
        <f>IF(AND(OR(AND(BL32="O",BL33="O"),AND(BL32="K",BL33="K")),SUM(BK32,BK33)=0,ISNUMBER(BK34)),"",IF(OR(BL32="O",BL33="O"),"O",IF(AND(BL32=BL33,OR(BL32="K",BL32="W",BL32="M")), UPPER(BL32),"")))</f>
        <v/>
      </c>
      <c r="BM34" s="23" t="str">
        <f>IF(TYPE(VAL_Codes!AR$26)=2,VAL_Codes!AR$26,"")</f>
        <v/>
      </c>
      <c r="BN34" s="26" t="str">
        <f>IF(OR(AND(BN32="",BO32=""),AND(BN33="",BO33=""),AND(BO32="K",BO33="K"),OR(BO32="O",BO33="O")),"",SUM(BN32,BN33))</f>
        <v/>
      </c>
      <c r="BO34" s="20" t="str">
        <f>IF(AND(OR(AND(BO32="O",BO33="O"),AND(BO32="K",BO33="K")),SUM(BN32,BN33)=0,ISNUMBER(BN34)),"",IF(OR(BO32="O",BO33="O"),"O",IF(AND(BO32=BO33,OR(BO32="K",BO32="W",BO32="M")), UPPER(BO32),"")))</f>
        <v/>
      </c>
      <c r="BP34" s="23" t="str">
        <f>IF(TYPE(VAL_Codes!AU$26)=2,VAL_Codes!AU$26,"")</f>
        <v/>
      </c>
      <c r="BQ34" s="26" t="str">
        <f>IF(OR(AND(BQ32="",BR32=""),AND(BQ33="",BR33=""),AND(BR32="K",BR33="K"),OR(BR32="O",BR33="O")),"",SUM(BQ32,BQ33))</f>
        <v/>
      </c>
      <c r="BR34" s="20" t="str">
        <f>IF(AND(OR(AND(BR32="O",BR33="O"),AND(BR32="K",BR33="K")),SUM(BQ32,BQ33)=0,ISNUMBER(BQ34)),"",IF(OR(BR32="O",BR33="O"),"O",IF(AND(BR32=BR33,OR(BR32="K",BR32="W",BR32="M")), UPPER(BR32),"")))</f>
        <v/>
      </c>
      <c r="BS34" s="23" t="str">
        <f>IF(TYPE(VAL_Codes!AX$26)=2,VAL_Codes!AX$26,"")</f>
        <v/>
      </c>
      <c r="BT34" s="26" t="str">
        <f>IF(OR(AND(BT32="",BU32=""),AND(BT33="",BU33=""),AND(BU32="K",BU33="K"),OR(BU32="O",BU33="O")),"",SUM(BT32,BT33))</f>
        <v/>
      </c>
      <c r="BU34" s="20" t="str">
        <f>IF(AND(OR(AND(BU32="O",BU33="O"),AND(BU32="K",BU33="K")),SUM(BT32,BT33)=0,ISNUMBER(BT34)),"",IF(OR(BU32="O",BU33="O"),"O",IF(AND(BU32=BU33,OR(BU32="K",BU32="W",BU32="M")), UPPER(BU32),"")))</f>
        <v/>
      </c>
      <c r="BV34" s="23" t="str">
        <f>IF(TYPE(VAL_Codes!BA$26)=2,VAL_Codes!BA$26,"")</f>
        <v/>
      </c>
      <c r="BW34" s="26" t="str">
        <f>IF(OR(AND(BW32="",BX32=""),AND(BW33="",BX33=""),AND(BX32="K",BX33="K"),OR(BX32="O",BX33="O")),"",SUM(BW32,BW33))</f>
        <v/>
      </c>
      <c r="BX34" s="20" t="str">
        <f>IF(AND(OR(AND(BX32="O",BX33="O"),AND(BX32="K",BX33="K")),SUM(BW32,BW33)=0,ISNUMBER(BW34)),"",IF(OR(BX32="O",BX33="O"),"O",IF(AND(BX32=BX33,OR(BX32="K",BX32="W",BX32="M")), UPPER(BX32),"")))</f>
        <v/>
      </c>
      <c r="BY34" s="23" t="str">
        <f>IF(TYPE(VAL_Codes!BD$26)=2,VAL_Codes!BD$26,"")</f>
        <v/>
      </c>
      <c r="BZ34" s="26" t="str">
        <f>IF(OR(AND(BZ32="",CA32=""),AND(BZ33="",CA33=""),AND(CA32="K",CA33="K"),OR(CA32="O",CA33="O")),"",SUM(BZ32,BZ33))</f>
        <v/>
      </c>
      <c r="CA34" s="20" t="str">
        <f>IF(AND(OR(AND(CA32="O",CA33="O"),AND(CA32="K",CA33="K")),SUM(BZ32,BZ33)=0,ISNUMBER(BZ34)),"",IF(OR(CA32="O",CA33="O"),"O",IF(AND(CA32=CA33,OR(CA32="K",CA32="W",CA32="M")), UPPER(CA32),"")))</f>
        <v/>
      </c>
      <c r="CB34" s="23" t="str">
        <f>IF(TYPE(VAL_Codes!BG$26)=2,VAL_Codes!BG$26,"")</f>
        <v/>
      </c>
      <c r="CC34" s="26" t="str">
        <f>IF(OR(AND(CC32="",CD32=""),AND(CC33="",CD33=""),AND(CD32="K",CD33="K"),OR(CD32="O",CD33="O")),"",SUM(CC32,CC33))</f>
        <v/>
      </c>
      <c r="CD34" s="20" t="str">
        <f>IF(AND(OR(AND(CD32="O",CD33="O"),AND(CD32="K",CD33="K")),SUM(CC32,CC33)=0,ISNUMBER(CC34)),"",IF(OR(CD32="O",CD33="O"),"O",IF(AND(CD32=CD33,OR(CD32="K",CD32="W",CD32="M")), UPPER(CD32),"")))</f>
        <v/>
      </c>
      <c r="CE34" s="23" t="str">
        <f>IF(TYPE(VAL_Codes!BJ$26)=2,VAL_Codes!BJ$26,"")</f>
        <v/>
      </c>
      <c r="CF34" s="26" t="str">
        <f>IF(OR(AND(CF32="",CG32=""),AND(CF33="",CG33=""),AND(CG32="K",CG33="K"),OR(CG32="O",CG33="O")),"",SUM(CF32,CF33))</f>
        <v/>
      </c>
      <c r="CG34" s="20" t="str">
        <f>IF(AND(OR(AND(CG32="O",CG33="O"),AND(CG32="K",CG33="K")),SUM(CF32,CF33)=0,ISNUMBER(CF34)),"",IF(OR(CG32="O",CG33="O"),"O",IF(AND(CG32=CG33,OR(CG32="K",CG32="W",CG32="M")), UPPER(CG32),"")))</f>
        <v/>
      </c>
      <c r="CH34" s="23" t="str">
        <f>IF(TYPE(VAL_Codes!BM$26)=2,VAL_Codes!BM$26,"")</f>
        <v/>
      </c>
      <c r="CI34" s="26" t="str">
        <f>IF(OR(AND(CI32="",CJ32=""),AND(CI33="",CJ33=""),AND(CJ32="K",CJ33="K"),OR(CJ32="O",CJ33="O")),"",SUM(CI32,CI33))</f>
        <v/>
      </c>
      <c r="CJ34" s="20" t="str">
        <f>IF(AND(OR(AND(CJ32="O",CJ33="O"),AND(CJ32="K",CJ33="K")),SUM(CI32,CI33)=0,ISNUMBER(CI34)),"",IF(OR(CJ32="O",CJ33="O"),"O",IF(AND(CJ32=CJ33,OR(CJ32="K",CJ32="W",CJ32="M")), UPPER(CJ32),"")))</f>
        <v/>
      </c>
      <c r="CK34" s="23" t="str">
        <f>IF(TYPE(VAL_Codes!BP$26)=2,VAL_Codes!BP$26,"")</f>
        <v/>
      </c>
      <c r="CL34" s="26" t="str">
        <f>IF(OR(AND(CL32="",CM32=""),AND(CL33="",CM33=""),AND(CM32="K",CM33="K"),OR(CM32="O",CM33="O")),"",SUM(CL32,CL33))</f>
        <v/>
      </c>
      <c r="CM34" s="20" t="str">
        <f>IF(AND(OR(AND(CM32="O",CM33="O"),AND(CM32="K",CM33="K")),SUM(CL32,CL33)=0,ISNUMBER(CL34)),"",IF(OR(CM32="O",CM33="O"),"O",IF(AND(CM32=CM33,OR(CM32="K",CM32="W",CM32="M")), UPPER(CM32),"")))</f>
        <v/>
      </c>
      <c r="CN34" s="23" t="str">
        <f>IF(TYPE(VAL_Codes!BS$26)=2,VAL_Codes!BS$26,"")</f>
        <v/>
      </c>
      <c r="CO34" s="26" t="str">
        <f>IF(OR(AND(CO32="",CP32=""),AND(CO33="",CP33=""),AND(CP32="K",CP33="K"),OR(CP32="O",CP33="O")),"",SUM(CO32,CO33))</f>
        <v/>
      </c>
      <c r="CP34" s="20" t="str">
        <f>IF(AND(OR(AND(CP32="O",CP33="O"),AND(CP32="K",CP33="K")),SUM(CO32,CO33)=0,ISNUMBER(CO34)),"",IF(OR(CP32="O",CP33="O"),"O",IF(AND(CP32=CP33,OR(CP32="K",CP32="W",CP32="M")), UPPER(CP32),"")))</f>
        <v/>
      </c>
      <c r="CQ34" s="23" t="str">
        <f>IF(TYPE(VAL_Codes!BV$26)=2,VAL_Codes!BV$26,"")</f>
        <v/>
      </c>
      <c r="CR34" s="38"/>
    </row>
    <row r="35" spans="1:96" ht="11.25" customHeight="1" x14ac:dyDescent="0.2">
      <c r="C35" s="888"/>
      <c r="D35" s="760"/>
      <c r="E35" s="760"/>
      <c r="F35" s="71" t="s">
        <v>95</v>
      </c>
      <c r="G35" s="72" t="s">
        <v>291</v>
      </c>
      <c r="H35" s="395" t="s">
        <v>91</v>
      </c>
      <c r="I35" s="395" t="s">
        <v>66</v>
      </c>
      <c r="J35" s="396" t="str">
        <f>VAL_Metadata!B$8</f>
        <v>_X</v>
      </c>
      <c r="K35" s="395" t="s">
        <v>87</v>
      </c>
      <c r="L35" s="395" t="s">
        <v>768</v>
      </c>
      <c r="M35" s="47"/>
      <c r="N35" s="47"/>
      <c r="O35" s="47"/>
      <c r="P35" s="47"/>
      <c r="Q35" s="47"/>
      <c r="R35" s="47"/>
      <c r="S35" s="47"/>
      <c r="T35" s="47"/>
      <c r="U35" s="47"/>
      <c r="V35" s="47"/>
      <c r="W35" s="47"/>
      <c r="X35" s="47"/>
      <c r="Y35" s="47"/>
      <c r="Z35" s="47"/>
      <c r="AA35" s="26" t="str">
        <f>IF(OR(AND(AA31="",AB31=""),AND(AA34="",AB34=""),AND(AB31="K",AB34="K"),OR(AB31="O",AB34="O")),"",SUM(AA31,AA34))</f>
        <v/>
      </c>
      <c r="AB35" s="20" t="str">
        <f>IF(AND(OR(AND(AB31="O",AB34="O"),AND(AB31="K",AB34="K")),SUM(AA31,AA34)=0,ISNUMBER(AA35)),"",IF(OR(AB31="O",AB34="O"),"O",IF(AND(AB31=AB34,OR(AB31="K",AB31="W",AB31="M")), UPPER(AB31),"")))</f>
        <v/>
      </c>
      <c r="AC35" s="23" t="str">
        <f>IF(TYPE(VAL_Codes!H$26)=2,VAL_Codes!H$26,"")</f>
        <v/>
      </c>
      <c r="AD35" s="26" t="str">
        <f>IF(OR(AND(AD31="",AE31=""),AND(AD34="",AE34=""),AND(AE31="K",AE34="K"),OR(AE31="O",AE34="O")),"",SUM(AD31,AD34))</f>
        <v/>
      </c>
      <c r="AE35" s="20" t="str">
        <f>IF(AND(OR(AND(AE31="O",AE34="O"),AND(AE31="K",AE34="K")),SUM(AD31,AD34)=0,ISNUMBER(AD35)),"",IF(OR(AE31="O",AE34="O"),"O",IF(AND(AE31=AE34,OR(AE31="K",AE31="W",AE31="M")), UPPER(AE31),"")))</f>
        <v/>
      </c>
      <c r="AF35" s="23" t="str">
        <f>IF(TYPE(VAL_Codes!K$26)=2,VAL_Codes!K$26,"")</f>
        <v/>
      </c>
      <c r="AG35" s="26" t="str">
        <f>IF(OR(AND(AG31="",AH31=""),AND(AG34="",AH34=""),AND(AH31="K",AH34="K"),OR(AH31="O",AH34="O")),"",SUM(AG31,AG34))</f>
        <v/>
      </c>
      <c r="AH35" s="20" t="str">
        <f>IF(AND(OR(AND(AH31="O",AH34="O"),AND(AH31="K",AH34="K")),SUM(AG31,AG34)=0,ISNUMBER(AG35)),"",IF(OR(AH31="O",AH34="O"),"O",IF(AND(AH31=AH34,OR(AH31="K",AH31="W",AH31="M")), UPPER(AH31),"")))</f>
        <v/>
      </c>
      <c r="AI35" s="23" t="str">
        <f>IF(TYPE(VAL_Codes!N$26)=2,VAL_Codes!N$26,"")</f>
        <v/>
      </c>
      <c r="AJ35" s="26" t="str">
        <f>IF(OR(AND(AJ31="",AK31=""),AND(AJ34="",AK34=""),AND(AK31="K",AK34="K"),OR(AK31="O",AK34="O")),"",SUM(AJ31,AJ34))</f>
        <v/>
      </c>
      <c r="AK35" s="20" t="str">
        <f>IF(AND(OR(AND(AK31="O",AK34="O"),AND(AK31="K",AK34="K")),SUM(AJ31,AJ34)=0,ISNUMBER(AJ35)),"",IF(OR(AK31="O",AK34="O"),"O",IF(AND(AK31=AK34,OR(AK31="K",AK31="W",AK31="M")), UPPER(AK31),"")))</f>
        <v/>
      </c>
      <c r="AL35" s="23" t="str">
        <f>IF(TYPE(VAL_Codes!Q$26)=2,VAL_Codes!Q$26,"")</f>
        <v/>
      </c>
      <c r="AM35" s="26" t="str">
        <f>IF(OR(AND(AM31="",AN31=""),AND(AM34="",AN34=""),AND(AN31="K",AN34="K"),OR(AN31="O",AN34="O")),"",SUM(AM31,AM34))</f>
        <v/>
      </c>
      <c r="AN35" s="20" t="str">
        <f>IF(AND(OR(AND(AN31="O",AN34="O"),AND(AN31="K",AN34="K")),SUM(AM31,AM34)=0,ISNUMBER(AM35)),"",IF(OR(AN31="O",AN34="O"),"O",IF(AND(AN31=AN34,OR(AN31="K",AN31="W",AN31="M")), UPPER(AN31),"")))</f>
        <v/>
      </c>
      <c r="AO35" s="23" t="str">
        <f>IF(TYPE(VAL_Codes!T$26)=2,VAL_Codes!T$26,"")</f>
        <v/>
      </c>
      <c r="AP35" s="26" t="str">
        <f>IF(OR(AND(AP31="",AQ31=""),AND(AP34="",AQ34=""),AND(AQ31="K",AQ34="K"),OR(AQ31="O",AQ34="O")),"",SUM(AP31,AP34))</f>
        <v/>
      </c>
      <c r="AQ35" s="20" t="str">
        <f>IF(AND(OR(AND(AQ31="O",AQ34="O"),AND(AQ31="K",AQ34="K")),SUM(AP31,AP34)=0,ISNUMBER(AP35)),"",IF(OR(AQ31="O",AQ34="O"),"O",IF(AND(AQ31=AQ34,OR(AQ31="K",AQ31="W",AQ31="M")), UPPER(AQ31),"")))</f>
        <v/>
      </c>
      <c r="AR35" s="23" t="str">
        <f>IF(TYPE(VAL_Codes!W$26)=2,VAL_Codes!W$26,"")</f>
        <v/>
      </c>
      <c r="AS35" s="26" t="str">
        <f>IF(OR(AND(AS31="",AT31=""),AND(AS34="",AT34=""),AND(AT31="K",AT34="K"),OR(AT31="O",AT34="O")),"",SUM(AS31,AS34))</f>
        <v/>
      </c>
      <c r="AT35" s="20" t="str">
        <f>IF(AND(OR(AND(AT31="O",AT34="O"),AND(AT31="K",AT34="K")),SUM(AS31,AS34)=0,ISNUMBER(AS35)),"",IF(OR(AT31="O",AT34="O"),"O",IF(AND(AT31=AT34,OR(AT31="K",AT31="W",AT31="M")), UPPER(AT31),"")))</f>
        <v/>
      </c>
      <c r="AU35" s="23" t="str">
        <f>IF(TYPE(VAL_Codes!Z$26)=2,VAL_Codes!Z$26,"")</f>
        <v/>
      </c>
      <c r="AV35" s="26" t="str">
        <f>IF(OR(AND(AV31="",AW31=""),AND(AV34="",AW34=""),AND(AW31="K",AW34="K"),OR(AW31="O",AW34="O")),"",SUM(AV31,AV34))</f>
        <v/>
      </c>
      <c r="AW35" s="20" t="str">
        <f>IF(AND(OR(AND(AW31="O",AW34="O"),AND(AW31="K",AW34="K")),SUM(AV31,AV34)=0,ISNUMBER(AV35)),"",IF(OR(AW31="O",AW34="O"),"O",IF(AND(AW31=AW34,OR(AW31="K",AW31="W",AW31="M")), UPPER(AW31),"")))</f>
        <v/>
      </c>
      <c r="AX35" s="23" t="str">
        <f>IF(TYPE(VAL_Codes!AC$26)=2,VAL_Codes!AC$26,"")</f>
        <v/>
      </c>
      <c r="AY35" s="26" t="str">
        <f>IF(OR(AND(AY31="",AZ31=""),AND(AY34="",AZ34=""),AND(AZ31="K",AZ34="K"),OR(AZ31="O",AZ34="O")),"",SUM(AY31,AY34))</f>
        <v/>
      </c>
      <c r="AZ35" s="20" t="str">
        <f>IF(AND(OR(AND(AZ31="O",AZ34="O"),AND(AZ31="K",AZ34="K")),SUM(AY31,AY34)=0,ISNUMBER(AY35)),"",IF(OR(AZ31="O",AZ34="O"),"O",IF(AND(AZ31=AZ34,OR(AZ31="K",AZ31="W",AZ31="M")), UPPER(AZ31),"")))</f>
        <v/>
      </c>
      <c r="BA35" s="23" t="str">
        <f>IF(TYPE(VAL_Codes!AF$26)=2,VAL_Codes!AF$26,"")</f>
        <v/>
      </c>
      <c r="BB35" s="26" t="str">
        <f>IF(OR(AND(BB31="",BC31=""),AND(BB34="",BC34=""),AND(BC31="K",BC34="K"),OR(BC31="O",BC34="O")),"",SUM(BB31,BB34))</f>
        <v/>
      </c>
      <c r="BC35" s="20" t="str">
        <f>IF(AND(OR(AND(BC31="O",BC34="O"),AND(BC31="K",BC34="K")),SUM(BB31,BB34)=0,ISNUMBER(BB35)),"",IF(OR(BC31="O",BC34="O"),"O",IF(AND(BC31=BC34,OR(BC31="K",BC31="W",BC31="M")), UPPER(BC31),"")))</f>
        <v/>
      </c>
      <c r="BD35" s="23" t="str">
        <f>IF(TYPE(VAL_Codes!AI$26)=2,VAL_Codes!AI$26,"")</f>
        <v/>
      </c>
      <c r="BE35" s="26" t="str">
        <f>IF(OR(AND(BE31="",BF31=""),AND(BE34="",BF34=""),AND(BF31="K",BF34="K"),OR(BF31="O",BF34="O")),"",SUM(BE31,BE34))</f>
        <v/>
      </c>
      <c r="BF35" s="20" t="str">
        <f>IF(AND(OR(AND(BF31="O",BF34="O"),AND(BF31="K",BF34="K")),SUM(BE31,BE34)=0,ISNUMBER(BE35)),"",IF(OR(BF31="O",BF34="O"),"O",IF(AND(BF31=BF34,OR(BF31="K",BF31="W",BF31="M")), UPPER(BF31),"")))</f>
        <v/>
      </c>
      <c r="BG35" s="23" t="str">
        <f>IF(TYPE(VAL_Codes!AL$26)=2,VAL_Codes!AL$26,"")</f>
        <v/>
      </c>
      <c r="BH35" s="26" t="str">
        <f>IF(OR(AND(BH31="",BI31=""),AND(BH34="",BI34=""),AND(BI31="K",BI34="K"),OR(BI31="O",BI34="O")),"",SUM(BH31,BH34))</f>
        <v/>
      </c>
      <c r="BI35" s="20" t="str">
        <f>IF(AND(OR(AND(BI31="O",BI34="O"),AND(BI31="K",BI34="K")),SUM(BH31,BH34)=0,ISNUMBER(BH35)),"",IF(OR(BI31="O",BI34="O"),"O",IF(AND(BI31=BI34,OR(BI31="K",BI31="W",BI31="M")), UPPER(BI31),"")))</f>
        <v/>
      </c>
      <c r="BJ35" s="23" t="str">
        <f>IF(TYPE(VAL_Codes!AO$26)=2,VAL_Codes!AO$26,"")</f>
        <v/>
      </c>
      <c r="BK35" s="26" t="str">
        <f>IF(OR(AND(BK31="",BL31=""),AND(BK34="",BL34=""),AND(BL31="K",BL34="K"),OR(BL31="O",BL34="O")),"",SUM(BK31,BK34))</f>
        <v/>
      </c>
      <c r="BL35" s="20" t="str">
        <f>IF(AND(OR(AND(BL31="O",BL34="O"),AND(BL31="K",BL34="K")),SUM(BK31,BK34)=0,ISNUMBER(BK35)),"",IF(OR(BL31="O",BL34="O"),"O",IF(AND(BL31=BL34,OR(BL31="K",BL31="W",BL31="M")), UPPER(BL31),"")))</f>
        <v/>
      </c>
      <c r="BM35" s="23" t="str">
        <f>IF(TYPE(VAL_Codes!AR$26)=2,VAL_Codes!AR$26,"")</f>
        <v/>
      </c>
      <c r="BN35" s="26" t="str">
        <f>IF(OR(AND(BN31="",BO31=""),AND(BN34="",BO34=""),AND(BO31="K",BO34="K"),OR(BO31="O",BO34="O")),"",SUM(BN31,BN34))</f>
        <v/>
      </c>
      <c r="BO35" s="20" t="str">
        <f>IF(AND(OR(AND(BO31="O",BO34="O"),AND(BO31="K",BO34="K")),SUM(BN31,BN34)=0,ISNUMBER(BN35)),"",IF(OR(BO31="O",BO34="O"),"O",IF(AND(BO31=BO34,OR(BO31="K",BO31="W",BO31="M")), UPPER(BO31),"")))</f>
        <v/>
      </c>
      <c r="BP35" s="23" t="str">
        <f>IF(TYPE(VAL_Codes!AU$26)=2,VAL_Codes!AU$26,"")</f>
        <v/>
      </c>
      <c r="BQ35" s="26" t="str">
        <f>IF(OR(AND(BQ31="",BR31=""),AND(BQ34="",BR34=""),AND(BR31="K",BR34="K"),OR(BR31="O",BR34="O")),"",SUM(BQ31,BQ34))</f>
        <v/>
      </c>
      <c r="BR35" s="20" t="str">
        <f>IF(AND(OR(AND(BR31="O",BR34="O"),AND(BR31="K",BR34="K")),SUM(BQ31,BQ34)=0,ISNUMBER(BQ35)),"",IF(OR(BR31="O",BR34="O"),"O",IF(AND(BR31=BR34,OR(BR31="K",BR31="W",BR31="M")), UPPER(BR31),"")))</f>
        <v/>
      </c>
      <c r="BS35" s="23" t="str">
        <f>IF(TYPE(VAL_Codes!AX$26)=2,VAL_Codes!AX$26,"")</f>
        <v/>
      </c>
      <c r="BT35" s="26" t="str">
        <f>IF(OR(AND(BT31="",BU31=""),AND(BT34="",BU34=""),AND(BU31="K",BU34="K"),OR(BU31="O",BU34="O")),"",SUM(BT31,BT34))</f>
        <v/>
      </c>
      <c r="BU35" s="20" t="str">
        <f>IF(AND(OR(AND(BU31="O",BU34="O"),AND(BU31="K",BU34="K")),SUM(BT31,BT34)=0,ISNUMBER(BT35)),"",IF(OR(BU31="O",BU34="O"),"O",IF(AND(BU31=BU34,OR(BU31="K",BU31="W",BU31="M")), UPPER(BU31),"")))</f>
        <v/>
      </c>
      <c r="BV35" s="23" t="str">
        <f>IF(TYPE(VAL_Codes!BA$26)=2,VAL_Codes!BA$26,"")</f>
        <v/>
      </c>
      <c r="BW35" s="26" t="str">
        <f>IF(OR(AND(BW31="",BX31=""),AND(BW34="",BX34=""),AND(BX31="K",BX34="K"),OR(BX31="O",BX34="O")),"",SUM(BW31,BW34))</f>
        <v/>
      </c>
      <c r="BX35" s="20" t="str">
        <f>IF(AND(OR(AND(BX31="O",BX34="O"),AND(BX31="K",BX34="K")),SUM(BW31,BW34)=0,ISNUMBER(BW35)),"",IF(OR(BX31="O",BX34="O"),"O",IF(AND(BX31=BX34,OR(BX31="K",BX31="W",BX31="M")), UPPER(BX31),"")))</f>
        <v/>
      </c>
      <c r="BY35" s="23" t="str">
        <f>IF(TYPE(VAL_Codes!BD$26)=2,VAL_Codes!BD$26,"")</f>
        <v/>
      </c>
      <c r="BZ35" s="26" t="str">
        <f>IF(OR(AND(BZ31="",CA31=""),AND(BZ34="",CA34=""),AND(CA31="K",CA34="K"),OR(CA31="O",CA34="O")),"",SUM(BZ31,BZ34))</f>
        <v/>
      </c>
      <c r="CA35" s="20" t="str">
        <f>IF(AND(OR(AND(CA31="O",CA34="O"),AND(CA31="K",CA34="K")),SUM(BZ31,BZ34)=0,ISNUMBER(BZ35)),"",IF(OR(CA31="O",CA34="O"),"O",IF(AND(CA31=CA34,OR(CA31="K",CA31="W",CA31="M")), UPPER(CA31),"")))</f>
        <v/>
      </c>
      <c r="CB35" s="23" t="str">
        <f>IF(TYPE(VAL_Codes!BG$26)=2,VAL_Codes!BG$26,"")</f>
        <v/>
      </c>
      <c r="CC35" s="26" t="str">
        <f>IF(OR(AND(CC31="",CD31=""),AND(CC34="",CD34=""),AND(CD31="K",CD34="K"),OR(CD31="O",CD34="O")),"",SUM(CC31,CC34))</f>
        <v/>
      </c>
      <c r="CD35" s="20" t="str">
        <f>IF(AND(OR(AND(CD31="O",CD34="O"),AND(CD31="K",CD34="K")),SUM(CC31,CC34)=0,ISNUMBER(CC35)),"",IF(OR(CD31="O",CD34="O"),"O",IF(AND(CD31=CD34,OR(CD31="K",CD31="W",CD31="M")), UPPER(CD31),"")))</f>
        <v/>
      </c>
      <c r="CE35" s="23" t="str">
        <f>IF(TYPE(VAL_Codes!BJ$26)=2,VAL_Codes!BJ$26,"")</f>
        <v/>
      </c>
      <c r="CF35" s="26" t="str">
        <f>IF(OR(AND(CF31="",CG31=""),AND(CF34="",CG34=""),AND(CG31="K",CG34="K"),OR(CG31="O",CG34="O")),"",SUM(CF31,CF34))</f>
        <v/>
      </c>
      <c r="CG35" s="20" t="str">
        <f>IF(AND(OR(AND(CG31="O",CG34="O"),AND(CG31="K",CG34="K")),SUM(CF31,CF34)=0,ISNUMBER(CF35)),"",IF(OR(CG31="O",CG34="O"),"O",IF(AND(CG31=CG34,OR(CG31="K",CG31="W",CG31="M")), UPPER(CG31),"")))</f>
        <v/>
      </c>
      <c r="CH35" s="23" t="str">
        <f>IF(TYPE(VAL_Codes!BM$26)=2,VAL_Codes!BM$26,"")</f>
        <v/>
      </c>
      <c r="CI35" s="26" t="str">
        <f>IF(OR(AND(CI31="",CJ31=""),AND(CI34="",CJ34=""),AND(CJ31="K",CJ34="K"),OR(CJ31="O",CJ34="O")),"",SUM(CI31,CI34))</f>
        <v/>
      </c>
      <c r="CJ35" s="20" t="str">
        <f>IF(AND(OR(AND(CJ31="O",CJ34="O"),AND(CJ31="K",CJ34="K")),SUM(CI31,CI34)=0,ISNUMBER(CI35)),"",IF(OR(CJ31="O",CJ34="O"),"O",IF(AND(CJ31=CJ34,OR(CJ31="K",CJ31="W",CJ31="M")), UPPER(CJ31),"")))</f>
        <v/>
      </c>
      <c r="CK35" s="23" t="str">
        <f>IF(TYPE(VAL_Codes!BP$26)=2,VAL_Codes!BP$26,"")</f>
        <v/>
      </c>
      <c r="CL35" s="26" t="str">
        <f>IF(OR(AND(CL31="",CM31=""),AND(CL34="",CM34=""),AND(CM31="K",CM34="K"),OR(CM31="O",CM34="O")),"",SUM(CL31,CL34))</f>
        <v/>
      </c>
      <c r="CM35" s="20" t="str">
        <f>IF(AND(OR(AND(CM31="O",CM34="O"),AND(CM31="K",CM34="K")),SUM(CL31,CL34)=0,ISNUMBER(CL35)),"",IF(OR(CM31="O",CM34="O"),"O",IF(AND(CM31=CM34,OR(CM31="K",CM31="W",CM31="M")), UPPER(CM31),"")))</f>
        <v/>
      </c>
      <c r="CN35" s="23" t="str">
        <f>IF(TYPE(VAL_Codes!BS$26)=2,VAL_Codes!BS$26,"")</f>
        <v/>
      </c>
      <c r="CO35" s="26" t="str">
        <f>IF(OR(AND(CO31="",CP31=""),AND(CO34="",CP34=""),AND(CP31="K",CP34="K"),OR(CP31="O",CP34="O")),"",SUM(CO31,CO34))</f>
        <v/>
      </c>
      <c r="CP35" s="20" t="str">
        <f>IF(AND(OR(AND(CP31="O",CP34="O"),AND(CP31="K",CP34="K")),SUM(CO31,CO34)=0,ISNUMBER(CO35)),"",IF(OR(CP31="O",CP34="O"),"O",IF(AND(CP31=CP34,OR(CP31="K",CP31="W",CP31="M")), UPPER(CP31),"")))</f>
        <v/>
      </c>
      <c r="CQ35" s="23" t="str">
        <f>IF(TYPE(VAL_Codes!BV$26)=2,VAL_Codes!BV$26,"")</f>
        <v/>
      </c>
      <c r="CR35" s="38"/>
    </row>
    <row r="36" spans="1:96" ht="11.25" customHeight="1" x14ac:dyDescent="0.2">
      <c r="C36" s="888"/>
      <c r="D36" s="760"/>
      <c r="E36" s="763"/>
      <c r="F36" s="73" t="s">
        <v>96</v>
      </c>
      <c r="G36" s="69" t="s">
        <v>97</v>
      </c>
      <c r="H36" s="395" t="s">
        <v>91</v>
      </c>
      <c r="I36" s="395" t="s">
        <v>66</v>
      </c>
      <c r="J36" s="396" t="str">
        <f>VAL_Metadata!B$8</f>
        <v>_X</v>
      </c>
      <c r="K36" s="395" t="s">
        <v>87</v>
      </c>
      <c r="L36" s="395" t="s">
        <v>98</v>
      </c>
      <c r="M36" s="47"/>
      <c r="N36" s="47"/>
      <c r="O36" s="47"/>
      <c r="P36" s="47"/>
      <c r="Q36" s="47"/>
      <c r="R36" s="47"/>
      <c r="S36" s="47"/>
      <c r="T36" s="47"/>
      <c r="U36" s="47"/>
      <c r="V36" s="47"/>
      <c r="W36" s="47"/>
      <c r="X36" s="47"/>
      <c r="Y36" s="47"/>
      <c r="Z36" s="47"/>
      <c r="AA36" s="29" t="str">
        <f>IF(COUNTBLANK('VAL_Fill in area'!G29)=1,"",'VAL_Fill in area'!G29)</f>
        <v/>
      </c>
      <c r="AB36" s="24" t="str">
        <f>IF(TYPE(VAL_Codes!G$26)=2,VAL_Codes!G$26,"")</f>
        <v/>
      </c>
      <c r="AC36" s="25" t="str">
        <f>IF(TYPE(VAL_Codes!H$26)=2,VAL_Codes!H$26,"")</f>
        <v/>
      </c>
      <c r="AD36" s="29" t="str">
        <f>IF(COUNTBLANK('VAL_Fill in area'!H29)=1,"",'VAL_Fill in area'!H29)</f>
        <v/>
      </c>
      <c r="AE36" s="24" t="str">
        <f>IF(TYPE(VAL_Codes!J$26)=2,VAL_Codes!J$26,"")</f>
        <v/>
      </c>
      <c r="AF36" s="25" t="str">
        <f>IF(TYPE(VAL_Codes!K$26)=2,VAL_Codes!K$26,"")</f>
        <v/>
      </c>
      <c r="AG36" s="27" t="str">
        <f>IF(OR(AND(AA36="",AB36=""),AND(AD36="",AE36=""),AND(AB36="K",AE36="K"),OR(AB36="O",AE36="O")),"",SUM(AA36,AD36))</f>
        <v/>
      </c>
      <c r="AH36" s="1" t="str">
        <f xml:space="preserve"> IF(AND(OR(AND(AB36="O",AE36="O"),AND(AB36="K",AE36="K")),SUM(AA36,AD36)=0,ISNUMBER(AG36)),"",IF(OR(AB36="O",AE36="O"),"O",IF(AND(AB36=AE36,OR(AB36="K",AB36="W",AB36="M")),UPPER( AB36),"")))</f>
        <v/>
      </c>
      <c r="AI36" s="23" t="str">
        <f>IF(TYPE(VAL_Codes!N$26)=2,VAL_Codes!N$26,"")</f>
        <v/>
      </c>
      <c r="AJ36" s="29" t="str">
        <f>IF(COUNTBLANK('VAL_Fill in area'!I29)=1,"",'VAL_Fill in area'!I29)</f>
        <v/>
      </c>
      <c r="AK36" s="24" t="str">
        <f>IF(TYPE(VAL_Codes!P$26)=2,VAL_Codes!P$26,"")</f>
        <v/>
      </c>
      <c r="AL36" s="25" t="str">
        <f>IF(TYPE(VAL_Codes!Q$26)=2,VAL_Codes!Q$26,"")</f>
        <v/>
      </c>
      <c r="AM36" s="29" t="str">
        <f>IF(COUNTBLANK('VAL_Fill in area'!J29)=1,"",'VAL_Fill in area'!J29)</f>
        <v/>
      </c>
      <c r="AN36" s="24" t="str">
        <f>IF(TYPE(VAL_Codes!S$26)=2,VAL_Codes!S$26,"")</f>
        <v/>
      </c>
      <c r="AO36" s="25" t="str">
        <f>IF(TYPE(VAL_Codes!T$26)=2,VAL_Codes!T$26,"")</f>
        <v/>
      </c>
      <c r="AP36" s="29" t="str">
        <f>IF(COUNTBLANK('VAL_Fill in area'!K29)=1,"",'VAL_Fill in area'!K29)</f>
        <v/>
      </c>
      <c r="AQ36" s="24" t="str">
        <f>IF(TYPE(VAL_Codes!V$26)=2,VAL_Codes!V$26,"")</f>
        <v/>
      </c>
      <c r="AR36" s="25" t="str">
        <f>IF(TYPE(VAL_Codes!W$26)=2,VAL_Codes!W$26,"")</f>
        <v/>
      </c>
      <c r="AS36" s="27" t="str">
        <f>IF(OR(AND(AM36="",AN36=""),AND(AP36="",AQ36=""),AND(AN36="K",AQ36="K"),OR(AN36="O",AQ36="O")),"",SUM(AM36,AP36))</f>
        <v/>
      </c>
      <c r="AT36" s="1" t="str">
        <f xml:space="preserve"> IF(AND(OR(AND(AN36="O",AQ36="O"),AND(AN36="K",AQ36="K")),SUM(AM36,AP36)=0,ISNUMBER(AS36)),"",IF(OR(AN36="O",AQ36="O"),"O",IF(AND(AN36=AQ36,OR(AN36="K",AN36="W",AN36="M")),UPPER( AN36),"")))</f>
        <v/>
      </c>
      <c r="AU36" s="23" t="str">
        <f>IF(TYPE(VAL_Codes!Z$26)=2,VAL_Codes!Z$26,"")</f>
        <v/>
      </c>
      <c r="AV36" s="29" t="str">
        <f>IF(COUNTBLANK('VAL_Fill in area'!L29)=1,"",'VAL_Fill in area'!L29)</f>
        <v/>
      </c>
      <c r="AW36" s="24" t="str">
        <f>IF(TYPE(VAL_Codes!AB$26)=2,VAL_Codes!AB$26,"")</f>
        <v/>
      </c>
      <c r="AX36" s="25" t="str">
        <f>IF(TYPE(VAL_Codes!AC$26)=2,VAL_Codes!AC$26,"")</f>
        <v/>
      </c>
      <c r="AY36" s="29" t="str">
        <f>IF(COUNTBLANK('VAL_Fill in area'!M29)=1,"",'VAL_Fill in area'!M29)</f>
        <v/>
      </c>
      <c r="AZ36" s="24" t="str">
        <f>IF(TYPE(VAL_Codes!AE$26)=2,VAL_Codes!AE$26,"")</f>
        <v/>
      </c>
      <c r="BA36" s="25" t="str">
        <f>IF(TYPE(VAL_Codes!AF$26)=2,VAL_Codes!AF$26,"")</f>
        <v/>
      </c>
      <c r="BB36" s="27" t="str">
        <f>IF(OR(AND(AV36="",AW36=""),AND(AY36="",AZ36=""),AND(AW36="K",AZ36="K"),OR(AW36="O",AZ36="O")),"",SUM(AV36,AY36))</f>
        <v/>
      </c>
      <c r="BC36" s="1" t="str">
        <f xml:space="preserve"> IF(AND(OR(AND(AW36="O",AZ36="O"),AND(AW36="K",AZ36="K")),SUM(AV36,AY36)=0,ISNUMBER(BB36)),"",IF(OR(AW36="O",AZ36="O"),"O",IF(AND(AW36=AZ36,OR(AW36="K",AW36="W",AW36="M")),UPPER( AW36),"")))</f>
        <v/>
      </c>
      <c r="BD36" s="23" t="str">
        <f>IF(TYPE(VAL_Codes!AI$26)=2,VAL_Codes!AI$26,"")</f>
        <v/>
      </c>
      <c r="BE36" s="29" t="str">
        <f>IF(COUNTBLANK('VAL_Fill in area'!N29)=1,"",'VAL_Fill in area'!N29)</f>
        <v/>
      </c>
      <c r="BF36" s="24" t="str">
        <f>IF(TYPE(VAL_Codes!AK$26)=2,VAL_Codes!AK$26,"")</f>
        <v/>
      </c>
      <c r="BG36" s="25" t="str">
        <f>IF(TYPE(VAL_Codes!AL$26)=2,VAL_Codes!AL$26,"")</f>
        <v/>
      </c>
      <c r="BH36" s="29" t="str">
        <f>IF(COUNTBLANK('VAL_Fill in area'!O29)=1,"",'VAL_Fill in area'!O29)</f>
        <v/>
      </c>
      <c r="BI36" s="24" t="str">
        <f>IF(TYPE(VAL_Codes!AN$26)=2,VAL_Codes!AN$26,"")</f>
        <v/>
      </c>
      <c r="BJ36" s="25" t="str">
        <f>IF(TYPE(VAL_Codes!AO$26)=2,VAL_Codes!AO$26,"")</f>
        <v/>
      </c>
      <c r="BK36" s="27" t="str">
        <f>IF(OR(AND(BE36="",BF36=""),AND(BH36="",BI36=""),AND(BF36="K",BI36="K"),OR(BF36="O",BI36="O")),"",SUM(BE36,BH36))</f>
        <v/>
      </c>
      <c r="BL36" s="1" t="str">
        <f xml:space="preserve"> IF(AND(OR(AND(BF36="O",BI36="O"),AND(BF36="K",BI36="K")),SUM(BE36,BH36)=0,ISNUMBER(BK36)),"",IF(OR(BF36="O",BI36="O"),"O",IF(AND(BF36=BI36,OR(BF36="K",BF36="W",BF36="M")),UPPER( BF36),"")))</f>
        <v/>
      </c>
      <c r="BM36" s="23" t="str">
        <f>IF(TYPE(VAL_Codes!AR$26)=2,VAL_Codes!AR$26,"")</f>
        <v/>
      </c>
      <c r="BN36" s="27" t="str">
        <f>IF(OR(AND(AV36="",AW36=""),AND(BE36="",BF36=""),AND(AW36="K",BF36="K"),OR(AW36="O",BF36="O")),"",SUM(AV36,BE36))</f>
        <v/>
      </c>
      <c r="BO36" s="1" t="str">
        <f xml:space="preserve"> IF(AND(OR(AND(AW36="O",BF36="O"),AND(AW36="K",BF36="K")),SUM(AV36,BE36)=0,ISNUMBER(BN36)),"",IF(OR(AW36="O",BF36="O"),"O",IF(AND(AW36=BF36,OR(AW36="K",AW36="W",AW36="M")),UPPER( AW36),"")))</f>
        <v/>
      </c>
      <c r="BP36" s="23" t="str">
        <f>IF(TYPE(VAL_Codes!AU$26)=2,VAL_Codes!AU$26,"")</f>
        <v/>
      </c>
      <c r="BQ36" s="27" t="str">
        <f>IF(OR(AND(AY36="",AZ36=""),AND(BH36="",BI36=""),AND(AZ36="K",BI36="K"),OR(AZ36="O",BI36="O")),"",SUM(AY36,BH36))</f>
        <v/>
      </c>
      <c r="BR36" s="1" t="str">
        <f xml:space="preserve"> IF(AND(OR(AND(AZ36="O",BI36="O"),AND(AZ36="K",BI36="K")),SUM(AY36,BH36)=0,ISNUMBER(BQ36)),"",IF(OR(AZ36="O",BI36="O"),"O",IF(AND(AZ36=BI36,OR(AZ36="K",AZ36="W",AZ36="M")),UPPER( AZ36),"")))</f>
        <v/>
      </c>
      <c r="BS36" s="23" t="str">
        <f>IF(TYPE(VAL_Codes!AX$26)=2,VAL_Codes!AX$26,"")</f>
        <v/>
      </c>
      <c r="BT36" s="27" t="str">
        <f>IF(OR(AND(BN36="",BO36=""),AND(BQ36="",BR36=""),AND(BO36="K",BR36="K"),OR(BO36="O",BR36="O")),"",SUM(BN36,BQ36))</f>
        <v/>
      </c>
      <c r="BU36" s="1" t="str">
        <f xml:space="preserve"> IF(AND(OR(AND(BO36="O",BR36="O"),AND(BO36="K",BR36="K")),SUM(BN36,BQ36)=0,ISNUMBER(BT36)),"",IF(OR(BO36="O",BR36="O"),"O",IF(AND(BO36=BR36,OR(BO36="K",BO36="W",BO36="M")),UPPER( BO36),"")))</f>
        <v/>
      </c>
      <c r="BV36" s="23" t="str">
        <f>IF(TYPE(VAL_Codes!BA$26)=2,VAL_Codes!BA$26,"")</f>
        <v/>
      </c>
      <c r="BW36" s="29" t="str">
        <f>IF(COUNTBLANK('VAL_Fill in area'!P29)=1,"",'VAL_Fill in area'!P29)</f>
        <v/>
      </c>
      <c r="BX36" s="24" t="str">
        <f>IF(TYPE(VAL_Codes!BC$26)=2,VAL_Codes!BC$26,"")</f>
        <v/>
      </c>
      <c r="BY36" s="25" t="str">
        <f>IF(TYPE(VAL_Codes!BD$26)=2,VAL_Codes!BD$26,"")</f>
        <v/>
      </c>
      <c r="BZ36" s="29" t="str">
        <f>IF(COUNTBLANK('VAL_Fill in area'!Q29)=1,"",'VAL_Fill in area'!Q29)</f>
        <v/>
      </c>
      <c r="CA36" s="24" t="str">
        <f>IF(TYPE(VAL_Codes!BF$26)=2,VAL_Codes!BF$26,"")</f>
        <v/>
      </c>
      <c r="CB36" s="25" t="str">
        <f>IF(TYPE(VAL_Codes!BG$26)=2,VAL_Codes!BG$26,"")</f>
        <v/>
      </c>
      <c r="CC36" s="27" t="str">
        <f>IF(OR(AND(BW36="",BX36=""),AND(BZ36="",CA36=""),AND(BX36="K",CA36="K"),OR(BX36="O",CA36="O")),"",SUM(BW36,BZ36))</f>
        <v/>
      </c>
      <c r="CD36" s="1" t="str">
        <f xml:space="preserve"> IF(AND(OR(AND(BX36="O",CA36="O"),AND(BX36="K",CA36="K")),SUM(BW36,BZ36)=0,ISNUMBER(CC36)),"",IF(OR(BX36="O",CA36="O"),"O",IF(AND(BX36=CA36,OR(BX36="K",BX36="W",BX36="M")),UPPER( BX36),"")))</f>
        <v/>
      </c>
      <c r="CE36" s="22" t="str">
        <f>IF(TYPE(VAL_Codes!BJ$26)=2,VAL_Codes!BJ$26,"")</f>
        <v/>
      </c>
      <c r="CF36" s="29" t="str">
        <f>IF(COUNTBLANK('VAL_Fill in area'!R29)=1,"",'VAL_Fill in area'!R29)</f>
        <v/>
      </c>
      <c r="CG36" s="24" t="str">
        <f>IF(TYPE(VAL_Codes!BL$26)=2,VAL_Codes!BL$26,"")</f>
        <v/>
      </c>
      <c r="CH36" s="25" t="str">
        <f>IF(TYPE(VAL_Codes!BM$26)=2,VAL_Codes!BM$26,"")</f>
        <v/>
      </c>
      <c r="CI36" s="29" t="str">
        <f>IF(COUNTBLANK('VAL_Fill in area'!S29)=1,"",'VAL_Fill in area'!S29)</f>
        <v/>
      </c>
      <c r="CJ36" s="24" t="str">
        <f>IF(TYPE(VAL_Codes!BO$26)=2,VAL_Codes!BO$26,"")</f>
        <v/>
      </c>
      <c r="CK36" s="25" t="str">
        <f>IF(TYPE(VAL_Codes!BP$26)=2,VAL_Codes!BP$26,"")</f>
        <v/>
      </c>
      <c r="CL36" s="29" t="str">
        <f>IF(COUNTBLANK('VAL_Fill in area'!T29)=1,"",'VAL_Fill in area'!T29)</f>
        <v/>
      </c>
      <c r="CM36" s="24" t="str">
        <f>IF(TYPE(VAL_Codes!BR$26)=2,VAL_Codes!BR$26,"")</f>
        <v/>
      </c>
      <c r="CN36" s="25" t="str">
        <f>IF(TYPE(VAL_Codes!BS$26)=2,VAL_Codes!BS$26,"")</f>
        <v/>
      </c>
      <c r="CO36" s="26" t="str">
        <f>IF(OR(EXACT(AG36,AH36),EXACT(AJ36,AK36),EXACT(AS36,AT36),EXACT(BT36,BU36),EXACT(CC36,CD36), EXACT(CL36,CM36),AND(AH36="K",AK36="K",AT36="K",BU36="K", CD36="K",CM36="K"),OR(AH36="O",AK36="O",AT36="O",BU36="O", CD36="O",CM36="O")),"",SUM(AG36,AJ36,AS36,BT36,CC36,CL36))</f>
        <v/>
      </c>
      <c r="CP36" s="20" t="str">
        <f>IF(AND(OR(OR(AH36="O",AK36="O",AT36="O",BU36="O",CD36="O",CM36="O"), AND(AH36="K",AK36="K",AT36="K",BU36="K", CD36="K",CM36="K")),SUM(AG36,AJ36,AS36,BT36,CC36,CL36)=0,ISNUMBER(CO36)),"",IF(OR(AH36="O",AK36="O",AT36="O",BU36="O",CD36="O",CM36="O"),"O",IF(AND(AH36=AK36,AH36=AT36,AH36=BU36,AH36=CD36,AH36=CM36,OR(AH36="K",AH36="W",AH36="M")),UPPER(AH36),"")))</f>
        <v/>
      </c>
      <c r="CQ36" s="23" t="str">
        <f>IF(TYPE(VAL_Codes!BV$26)=2,VAL_Codes!BV$26,"")</f>
        <v/>
      </c>
      <c r="CR36" s="38"/>
    </row>
    <row r="37" spans="1:96" ht="11.25" customHeight="1" x14ac:dyDescent="0.2">
      <c r="C37" s="888"/>
      <c r="D37" s="760"/>
      <c r="E37" s="759" t="s">
        <v>99</v>
      </c>
      <c r="F37" s="70" t="s">
        <v>100</v>
      </c>
      <c r="G37" s="69" t="s">
        <v>101</v>
      </c>
      <c r="H37" s="395" t="s">
        <v>91</v>
      </c>
      <c r="I37" s="395" t="s">
        <v>66</v>
      </c>
      <c r="J37" s="396" t="str">
        <f>VAL_Metadata!B$8</f>
        <v>_X</v>
      </c>
      <c r="K37" s="395" t="s">
        <v>102</v>
      </c>
      <c r="L37" s="395" t="s">
        <v>349</v>
      </c>
      <c r="M37" s="47"/>
      <c r="N37" s="47"/>
      <c r="O37" s="47"/>
      <c r="P37" s="47"/>
      <c r="Q37" s="47"/>
      <c r="R37" s="47"/>
      <c r="S37" s="47"/>
      <c r="T37" s="47"/>
      <c r="U37" s="47"/>
      <c r="V37" s="47"/>
      <c r="W37" s="47"/>
      <c r="X37" s="47"/>
      <c r="Y37" s="47"/>
      <c r="Z37" s="47"/>
      <c r="AA37" s="29" t="str">
        <f>IF(COUNTBLANK('VAL_Fill in area'!G30)=1,"",'VAL_Fill in area'!G30)</f>
        <v/>
      </c>
      <c r="AB37" s="17" t="str">
        <f>IF(TYPE(VAL_Codes!G$35)=2,VAL_Codes!G$35,IF(TYPE(VAL_Codes!G$26)=2,VAL_Codes!G$26,""))</f>
        <v/>
      </c>
      <c r="AC37" s="18" t="str">
        <f>IF(AND(ISBLANK(VAL_Codes!H$35),ISBLANK(VAL_Codes!G$35)),IF(TYPE(VAL_Codes!H$26)=2,VAL_Codes!H$26,""),IF(ISBLANK(VAL_Codes!H$35),"",VAL_Codes!H$35))</f>
        <v/>
      </c>
      <c r="AD37" s="29" t="str">
        <f>IF(COUNTBLANK('VAL_Fill in area'!H30)=1,"",'VAL_Fill in area'!H30)</f>
        <v/>
      </c>
      <c r="AE37" s="17" t="str">
        <f>IF(TYPE(VAL_Codes!J$35)=2,VAL_Codes!J$35,IF(TYPE(VAL_Codes!J$26)=2,VAL_Codes!J$26,""))</f>
        <v/>
      </c>
      <c r="AF37" s="18" t="str">
        <f>IF(AND(ISBLANK(VAL_Codes!K$35),ISBLANK(VAL_Codes!J$35)),IF(TYPE(VAL_Codes!K$26)=2,VAL_Codes!K$26,""),IF(ISBLANK(VAL_Codes!K$35),"",VAL_Codes!K$35))</f>
        <v/>
      </c>
      <c r="AG37" s="27" t="str">
        <f>IF(OR(AND(AA37="",AB37=""),AND(AD37="",AE37=""),AND(AB37="K",AE37="K"),OR(AB37="O",AE37="O")),"",SUM(AA37,AD37))</f>
        <v/>
      </c>
      <c r="AH37" s="1" t="str">
        <f xml:space="preserve"> IF(AND(OR(AND(AB37="O",AE37="O"),AND(AB37="K",AE37="K")),SUM(AA37,AD37)=0,ISNUMBER(AG37)),"",IF(OR(AB37="O",AE37="O"),"O",IF(AND(AB37=AE37,OR(AB37="K",AB37="W",AB37="M")),UPPER( AB37),"")))</f>
        <v/>
      </c>
      <c r="AI37" s="23" t="str">
        <f>IF(AND(ISBLANK(VAL_Codes!N$35),ISBLANK(VAL_Codes!M$35)),IF(TYPE(VAL_Codes!N$26)=2,VAL_Codes!N$26,""),IF(ISBLANK(VAL_Codes!N$35),"",VAL_Codes!N$35))</f>
        <v/>
      </c>
      <c r="AJ37" s="29" t="str">
        <f>IF(COUNTBLANK('VAL_Fill in area'!I30)=1,"",'VAL_Fill in area'!I30)</f>
        <v/>
      </c>
      <c r="AK37" s="17" t="str">
        <f>IF(TYPE(VAL_Codes!P$35)=2,VAL_Codes!P$35,IF(TYPE(VAL_Codes!P$26)=2,VAL_Codes!P$26,""))</f>
        <v/>
      </c>
      <c r="AL37" s="18" t="str">
        <f>IF(AND(ISBLANK(VAL_Codes!Q$35),ISBLANK(VAL_Codes!P$35)),IF(TYPE(VAL_Codes!Q$26)=2,VAL_Codes!Q$26,""),IF(ISBLANK(VAL_Codes!Q$35),"",VAL_Codes!Q$35))</f>
        <v/>
      </c>
      <c r="AM37" s="29" t="str">
        <f>IF(COUNTBLANK('VAL_Fill in area'!J30)=1,"",'VAL_Fill in area'!J30)</f>
        <v/>
      </c>
      <c r="AN37" s="17" t="str">
        <f>IF(TYPE(VAL_Codes!S$35)=2,VAL_Codes!S$35,IF(TYPE(VAL_Codes!S$26)=2,VAL_Codes!S$26,""))</f>
        <v/>
      </c>
      <c r="AO37" s="18" t="str">
        <f>IF(AND(ISBLANK(VAL_Codes!T$35),ISBLANK(VAL_Codes!S$35)),IF(TYPE(VAL_Codes!T$26)=2,VAL_Codes!T$26,""),IF(ISBLANK(VAL_Codes!T$35),"",VAL_Codes!T$35))</f>
        <v/>
      </c>
      <c r="AP37" s="29" t="str">
        <f>IF(COUNTBLANK('VAL_Fill in area'!K30)=1,"",'VAL_Fill in area'!K30)</f>
        <v/>
      </c>
      <c r="AQ37" s="17" t="str">
        <f>IF(TYPE(VAL_Codes!V$35)=2,VAL_Codes!V$35,IF(TYPE(VAL_Codes!V$26)=2,VAL_Codes!V$26,""))</f>
        <v/>
      </c>
      <c r="AR37" s="18" t="str">
        <f>IF(AND(ISBLANK(VAL_Codes!W$35),ISBLANK(VAL_Codes!V$35)),IF(TYPE(VAL_Codes!W$26)=2,VAL_Codes!W$26,""),IF(ISBLANK(VAL_Codes!W$35),"",VAL_Codes!W$35))</f>
        <v/>
      </c>
      <c r="AS37" s="27" t="str">
        <f>IF(OR(AND(AM37="",AN37=""),AND(AP37="",AQ37=""),AND(AN37="K",AQ37="K"),OR(AN37="O",AQ37="O")),"",SUM(AM37,AP37))</f>
        <v/>
      </c>
      <c r="AT37" s="1" t="str">
        <f xml:space="preserve"> IF(AND(OR(AND(AN37="O",AQ37="O"),AND(AN37="K",AQ37="K")),SUM(AM37,AP37)=0,ISNUMBER(AS37)),"",IF(OR(AN37="O",AQ37="O"),"O",IF(AND(AN37=AQ37,OR(AN37="K",AN37="W",AN37="M")),UPPER( AN37),"")))</f>
        <v/>
      </c>
      <c r="AU37" s="23" t="str">
        <f>IF(AND(ISBLANK(VAL_Codes!Z$35),ISBLANK(VAL_Codes!Y$35)),IF(TYPE(VAL_Codes!Z$26)=2,VAL_Codes!Z$26,""),IF(ISBLANK(VAL_Codes!Z$35),"",VAL_Codes!Z$35))</f>
        <v/>
      </c>
      <c r="AV37" s="29" t="str">
        <f>IF(COUNTBLANK('VAL_Fill in area'!L30)=1,"",'VAL_Fill in area'!L30)</f>
        <v/>
      </c>
      <c r="AW37" s="17" t="str">
        <f>IF(TYPE(VAL_Codes!AB$35)=2,VAL_Codes!AB$35,IF(TYPE(VAL_Codes!AB$26)=2,VAL_Codes!AB$26,""))</f>
        <v/>
      </c>
      <c r="AX37" s="18" t="str">
        <f>IF(AND(ISBLANK(VAL_Codes!AC$35),ISBLANK(VAL_Codes!AB$35)),IF(TYPE(VAL_Codes!AC$26)=2,VAL_Codes!AC$26,""),IF(ISBLANK(VAL_Codes!AC$35),"",VAL_Codes!AC$35))</f>
        <v/>
      </c>
      <c r="AY37" s="29" t="str">
        <f>IF(COUNTBLANK('VAL_Fill in area'!M30)=1,"",'VAL_Fill in area'!M30)</f>
        <v/>
      </c>
      <c r="AZ37" s="17" t="str">
        <f>IF(TYPE(VAL_Codes!AE$35)=2,VAL_Codes!AE$35,IF(TYPE(VAL_Codes!AE$26)=2,VAL_Codes!AE$26,""))</f>
        <v/>
      </c>
      <c r="BA37" s="18" t="str">
        <f>IF(AND(ISBLANK(VAL_Codes!AF$35),ISBLANK(VAL_Codes!AE$35)),IF(TYPE(VAL_Codes!AF$26)=2,VAL_Codes!AF$26,""),IF(ISBLANK(VAL_Codes!AF$35),"",VAL_Codes!AF$35))</f>
        <v/>
      </c>
      <c r="BB37" s="27" t="str">
        <f>IF(OR(AND(AV37="",AW37=""),AND(AY37="",AZ37=""),AND(AW37="K",AZ37="K"),OR(AW37="O",AZ37="O")),"",SUM(AV37,AY37))</f>
        <v/>
      </c>
      <c r="BC37" s="1" t="str">
        <f xml:space="preserve"> IF(AND(OR(AND(AW37="O",AZ37="O"),AND(AW37="K",AZ37="K")),SUM(AV37,AY37)=0,ISNUMBER(BB37)),"",IF(OR(AW37="O",AZ37="O"),"O",IF(AND(AW37=AZ37,OR(AW37="K",AW37="W",AW37="M")),UPPER( AW37),"")))</f>
        <v/>
      </c>
      <c r="BD37" s="23" t="str">
        <f>IF(AND(ISBLANK(VAL_Codes!AI$35),ISBLANK(VAL_Codes!AH$35)),IF(TYPE(VAL_Codes!AI$26)=2,VAL_Codes!AI$26,""),IF(ISBLANK(VAL_Codes!AI$35),"",VAL_Codes!AI$35))</f>
        <v/>
      </c>
      <c r="BE37" s="29" t="str">
        <f>IF(COUNTBLANK('VAL_Fill in area'!N30)=1,"",'VAL_Fill in area'!N30)</f>
        <v/>
      </c>
      <c r="BF37" s="17" t="str">
        <f>IF(TYPE(VAL_Codes!AK$35)=2,VAL_Codes!AK$35,IF(TYPE(VAL_Codes!AK$26)=2,VAL_Codes!AK$26,""))</f>
        <v/>
      </c>
      <c r="BG37" s="18" t="str">
        <f>IF(AND(ISBLANK(VAL_Codes!AL$35),ISBLANK(VAL_Codes!AK$35)),IF(TYPE(VAL_Codes!AL$26)=2,VAL_Codes!AL$26,""),IF(ISBLANK(VAL_Codes!AL$35),"",VAL_Codes!AL$35))</f>
        <v/>
      </c>
      <c r="BH37" s="29" t="str">
        <f>IF(COUNTBLANK('VAL_Fill in area'!O30)=1,"",'VAL_Fill in area'!O30)</f>
        <v/>
      </c>
      <c r="BI37" s="17" t="str">
        <f>IF(TYPE(VAL_Codes!AN$35)=2,VAL_Codes!AN$35,IF(TYPE(VAL_Codes!AN$26)=2,VAL_Codes!AN$26,""))</f>
        <v/>
      </c>
      <c r="BJ37" s="18" t="str">
        <f>IF(AND(ISBLANK(VAL_Codes!AO$35),ISBLANK(VAL_Codes!AN$35)),IF(TYPE(VAL_Codes!AO$26)=2,VAL_Codes!AO$26,""),IF(ISBLANK(VAL_Codes!AO$35),"",VAL_Codes!AO$35))</f>
        <v/>
      </c>
      <c r="BK37" s="27" t="str">
        <f>IF(OR(AND(BE37="",BF37=""),AND(BH37="",BI37=""),AND(BF37="K",BI37="K"),OR(BF37="O",BI37="O")),"",SUM(BE37,BH37))</f>
        <v/>
      </c>
      <c r="BL37" s="1" t="str">
        <f xml:space="preserve"> IF(AND(OR(AND(BF37="O",BI37="O"),AND(BF37="K",BI37="K")),SUM(BE37,BH37)=0,ISNUMBER(BK37)),"",IF(OR(BF37="O",BI37="O"),"O",IF(AND(BF37=BI37,OR(BF37="K",BF37="W",BF37="M")),UPPER( BF37),"")))</f>
        <v/>
      </c>
      <c r="BM37" s="23" t="str">
        <f>IF(AND(ISBLANK(VAL_Codes!AR$35),ISBLANK(VAL_Codes!AQ$35)),IF(TYPE(VAL_Codes!AR$26)=2,VAL_Codes!AR$26,""),IF(ISBLANK(VAL_Codes!AR$35),"",VAL_Codes!AR$35))</f>
        <v/>
      </c>
      <c r="BN37" s="27" t="str">
        <f>IF(OR(AND(AV37="",AW37=""),AND(BE37="",BF37=""),AND(AW37="K",BF37="K"),OR(AW37="O",BF37="O")),"",SUM(AV37,BE37))</f>
        <v/>
      </c>
      <c r="BO37" s="1" t="str">
        <f xml:space="preserve"> IF(AND(OR(AND(AW37="O",BF37="O"),AND(AW37="K",BF37="K")),SUM(AV37,BE37)=0,ISNUMBER(BN37)),"",IF(OR(AW37="O",BF37="O"),"O",IF(AND(AW37=BF37,OR(AW37="K",AW37="W",AW37="M")),UPPER( AW37),"")))</f>
        <v/>
      </c>
      <c r="BP37" s="23" t="str">
        <f>IF(AND(ISBLANK(VAL_Codes!AU$35),ISBLANK(VAL_Codes!AT$35)),IF(TYPE(VAL_Codes!AU$26)=2,VAL_Codes!AU$26,""),IF(ISBLANK(VAL_Codes!AU$35),"",VAL_Codes!AU$35))</f>
        <v/>
      </c>
      <c r="BQ37" s="27" t="str">
        <f>IF(OR(AND(AY37="",AZ37=""),AND(BH37="",BI37=""),AND(AZ37="K",BI37="K"),OR(AZ37="O",BI37="O")),"",SUM(AY37,BH37))</f>
        <v/>
      </c>
      <c r="BR37" s="1" t="str">
        <f xml:space="preserve"> IF(AND(OR(AND(AZ37="O",BI37="O"),AND(AZ37="K",BI37="K")),SUM(AY37,BH37)=0,ISNUMBER(BQ37)),"",IF(OR(AZ37="O",BI37="O"),"O",IF(AND(AZ37=BI37,OR(AZ37="K",AZ37="W",AZ37="M")),UPPER( AZ37),"")))</f>
        <v/>
      </c>
      <c r="BS37" s="23" t="str">
        <f>IF(AND(ISBLANK(VAL_Codes!AX$35),ISBLANK(VAL_Codes!AW$35)),IF(TYPE(VAL_Codes!AX$26)=2,VAL_Codes!AX$26,""),IF(ISBLANK(VAL_Codes!AX$35),"",VAL_Codes!AX$35))</f>
        <v/>
      </c>
      <c r="BT37" s="27" t="str">
        <f>IF(OR(AND(BN37="",BO37=""),AND(BQ37="",BR37=""),AND(BO37="K",BR37="K"),OR(BO37="O",BR37="O")),"",SUM(BN37,BQ37))</f>
        <v/>
      </c>
      <c r="BU37" s="1" t="str">
        <f xml:space="preserve"> IF(AND(OR(AND(BO37="O",BR37="O"),AND(BO37="K",BR37="K")),SUM(BN37,BQ37)=0,ISNUMBER(BT37)),"",IF(OR(BO37="O",BR37="O"),"O",IF(AND(BO37=BR37,OR(BO37="K",BO37="W",BO37="M")),UPPER( BO37),"")))</f>
        <v/>
      </c>
      <c r="BV37" s="23" t="str">
        <f>IF(AND(ISBLANK(VAL_Codes!BA$35),ISBLANK(VAL_Codes!AZ$35)),IF(TYPE(VAL_Codes!BA$26)=2,VAL_Codes!BA$26,""),IF(ISBLANK(VAL_Codes!BA$35),"",VAL_Codes!BA$35))</f>
        <v/>
      </c>
      <c r="BW37" s="29" t="str">
        <f>IF(COUNTBLANK('VAL_Fill in area'!P30)=1,"",'VAL_Fill in area'!P30)</f>
        <v/>
      </c>
      <c r="BX37" s="17" t="str">
        <f>IF(TYPE(VAL_Codes!BC$35)=2,VAL_Codes!BC$35,IF(TYPE(VAL_Codes!BC$26)=2,VAL_Codes!BC$26,""))</f>
        <v/>
      </c>
      <c r="BY37" s="18" t="str">
        <f>IF(AND(ISBLANK(VAL_Codes!BD$35),ISBLANK(VAL_Codes!BC$35)),IF(TYPE(VAL_Codes!BD$26)=2,VAL_Codes!BD$26,""),IF(ISBLANK(VAL_Codes!BD$35),"",VAL_Codes!BD$35))</f>
        <v/>
      </c>
      <c r="BZ37" s="29" t="str">
        <f>IF(COUNTBLANK('VAL_Fill in area'!Q30)=1,"",'VAL_Fill in area'!Q30)</f>
        <v/>
      </c>
      <c r="CA37" s="17" t="str">
        <f>IF(TYPE(VAL_Codes!BF$35)=2,VAL_Codes!BF$35,IF(TYPE(VAL_Codes!BF$26)=2,VAL_Codes!BF$26,""))</f>
        <v/>
      </c>
      <c r="CB37" s="18" t="str">
        <f>IF(AND(ISBLANK(VAL_Codes!BG$35),ISBLANK(VAL_Codes!BF$35)),IF(TYPE(VAL_Codes!BG$26)=2,VAL_Codes!BG$26,""),IF(ISBLANK(VAL_Codes!BG$35),"",VAL_Codes!BG$35))</f>
        <v/>
      </c>
      <c r="CC37" s="27" t="str">
        <f>IF(OR(AND(BW37="",BX37=""),AND(BZ37="",CA37=""),AND(BX37="K",CA37="K"),OR(BX37="O",CA37="O")),"",SUM(BW37,BZ37))</f>
        <v/>
      </c>
      <c r="CD37" s="1" t="str">
        <f xml:space="preserve"> IF(AND(OR(AND(BX37="O",CA37="O"),AND(BX37="K",CA37="K")),SUM(BW37,BZ37)=0,ISNUMBER(CC37)),"",IF(OR(BX37="O",CA37="O"),"O",IF(AND(BX37=CA37,OR(BX37="K",BX37="W",BX37="M")),UPPER( BX37),"")))</f>
        <v/>
      </c>
      <c r="CE37" s="23" t="str">
        <f>IF(AND(ISBLANK(VAL_Codes!BJ$35),ISBLANK(VAL_Codes!BI$35)),IF(TYPE(VAL_Codes!BJ$26)=2,VAL_Codes!BJ$26,""),IF(ISBLANK(VAL_Codes!BJ$35),"",VAL_Codes!BJ$35))</f>
        <v/>
      </c>
      <c r="CF37" s="29" t="str">
        <f>IF(COUNTBLANK('VAL_Fill in area'!R30)=1,"",'VAL_Fill in area'!R30)</f>
        <v/>
      </c>
      <c r="CG37" s="17" t="str">
        <f>IF(TYPE(VAL_Codes!BL$35)=2,VAL_Codes!BL$35,IF(TYPE(VAL_Codes!BL$26)=2,VAL_Codes!BL$26,""))</f>
        <v/>
      </c>
      <c r="CH37" s="18" t="str">
        <f>IF(AND(ISBLANK(VAL_Codes!BM$35),ISBLANK(VAL_Codes!BL$35)),IF(TYPE(VAL_Codes!BM$26)=2,VAL_Codes!BM$26,""),IF(ISBLANK(VAL_Codes!BM$35),"",VAL_Codes!BM$35))</f>
        <v/>
      </c>
      <c r="CI37" s="29" t="str">
        <f>IF(COUNTBLANK('VAL_Fill in area'!S30)=1,"",'VAL_Fill in area'!S30)</f>
        <v/>
      </c>
      <c r="CJ37" s="17" t="str">
        <f>IF(TYPE(VAL_Codes!BO$35)=2,VAL_Codes!BO$35,IF(TYPE(VAL_Codes!BO$26)=2,VAL_Codes!BO$26,""))</f>
        <v/>
      </c>
      <c r="CK37" s="18" t="str">
        <f>IF(AND(ISBLANK(VAL_Codes!BP$35),ISBLANK(VAL_Codes!BO$35)),IF(TYPE(VAL_Codes!BP$26)=2,VAL_Codes!BP$26,""),IF(ISBLANK(VAL_Codes!BP$35),"",VAL_Codes!BP$35))</f>
        <v/>
      </c>
      <c r="CL37" s="29" t="str">
        <f>IF(COUNTBLANK('VAL_Fill in area'!T30)=1,"",'VAL_Fill in area'!T30)</f>
        <v/>
      </c>
      <c r="CM37" s="17" t="str">
        <f>IF(TYPE(VAL_Codes!BR$35)=2,VAL_Codes!BR$35,IF(TYPE(VAL_Codes!BR$26)=2,VAL_Codes!BR$26,""))</f>
        <v/>
      </c>
      <c r="CN37" s="18" t="str">
        <f>IF(AND(ISBLANK(VAL_Codes!BS$35),ISBLANK(VAL_Codes!BR$35)),IF(TYPE(VAL_Codes!BS$26)=2,VAL_Codes!BS$26,""),IF(ISBLANK(VAL_Codes!BS$35),"",VAL_Codes!BS$35))</f>
        <v/>
      </c>
      <c r="CO37" s="26" t="str">
        <f>IF(OR(EXACT(AG37,AH37),EXACT(AJ37,AK37),EXACT(AS37,AT37),EXACT(BT37,BU37),EXACT(CC37,CD37), EXACT(CL37,CM37),AND(AH37="K",AK37="K",AT37="K",BU37="K", CD37="K",CM37="K"),OR(AH37="O",AK37="O",AT37="O",BU37="O", CD37="O",CM37="O")),"",SUM(AG37,AJ37,AS37,BT37,CC37,CL37))</f>
        <v/>
      </c>
      <c r="CP37" s="20" t="str">
        <f>IF(AND(OR(OR(AH37="O",AK37="O",AT37="O",BU37="O",CD37="O",CM37="O"), AND(AH37="K",AK37="K",AT37="K",BU37="K", CD37="K",CM37="K")),SUM(AG37,AJ37,AS37,BT37,CC37,CL37)=0,ISNUMBER(CO37)),"",IF(OR(AH37="O",AK37="O",AT37="O",BU37="O",CD37="O",CM37="O"),"O",IF(AND(AH37=AK37,AH37=AT37,AH37=BU37,AH37=CD37,AH37=CM37,OR(AH37="K",AH37="W",AH37="M")),UPPER(AH37),"")))</f>
        <v/>
      </c>
      <c r="CQ37" s="23" t="str">
        <f>IF(AND(ISBLANK(VAL_Codes!BV$35),ISBLANK(VAL_Codes!BU$35)),IF(TYPE(VAL_Codes!BV$26)=2,VAL_Codes!BV$26,""),IF(ISBLANK(VAL_Codes!BV$35),"",VAL_Codes!BV$35))</f>
        <v/>
      </c>
      <c r="CR37" s="38"/>
    </row>
    <row r="38" spans="1:96" ht="11.25" customHeight="1" x14ac:dyDescent="0.2">
      <c r="C38" s="888"/>
      <c r="D38" s="760"/>
      <c r="E38" s="760"/>
      <c r="F38" s="562" t="s">
        <v>103</v>
      </c>
      <c r="G38" s="423" t="s">
        <v>104</v>
      </c>
      <c r="H38" s="395" t="s">
        <v>91</v>
      </c>
      <c r="I38" s="395" t="s">
        <v>66</v>
      </c>
      <c r="J38" s="396" t="str">
        <f>VAL_Metadata!B$8</f>
        <v>_X</v>
      </c>
      <c r="K38" s="395" t="s">
        <v>105</v>
      </c>
      <c r="L38" s="395" t="s">
        <v>349</v>
      </c>
      <c r="M38" s="47"/>
      <c r="N38" s="47"/>
      <c r="O38" s="47"/>
      <c r="P38" s="47"/>
      <c r="Q38" s="47"/>
      <c r="R38" s="47"/>
      <c r="S38" s="47"/>
      <c r="T38" s="47"/>
      <c r="U38" s="47"/>
      <c r="V38" s="47"/>
      <c r="W38" s="47"/>
      <c r="X38" s="47"/>
      <c r="Y38" s="47"/>
      <c r="Z38" s="47"/>
      <c r="AA38" s="29" t="str">
        <f>IF(COUNTBLANK('VAL_Fill in area'!G31)=1,"",'VAL_Fill in area'!G31)</f>
        <v/>
      </c>
      <c r="AB38" s="24" t="str">
        <f>IF(TYPE(VAL_Codes!G$26)=2,VAL_Codes!G$26,"")</f>
        <v/>
      </c>
      <c r="AC38" s="25" t="str">
        <f>IF(TYPE(VAL_Codes!H$26)=2,VAL_Codes!H$26,"")</f>
        <v/>
      </c>
      <c r="AD38" s="29" t="str">
        <f>IF(COUNTBLANK('VAL_Fill in area'!H31)=1,"",'VAL_Fill in area'!H31)</f>
        <v/>
      </c>
      <c r="AE38" s="24" t="str">
        <f>IF(TYPE(VAL_Codes!J$26)=2,VAL_Codes!J$26,"")</f>
        <v/>
      </c>
      <c r="AF38" s="25" t="str">
        <f>IF(TYPE(VAL_Codes!K$26)=2,VAL_Codes!K$26,"")</f>
        <v/>
      </c>
      <c r="AG38" s="27" t="str">
        <f>IF(OR(AND(AA38="",AB38=""),AND(AD38="",AE38=""),AND(AB38="K",AE38="K"),OR(AB38="O",AE38="O")),"",SUM(AA38,AD38))</f>
        <v/>
      </c>
      <c r="AH38" s="1" t="str">
        <f xml:space="preserve"> IF(AND(OR(AND(AB38="O",AE38="O"),AND(AB38="K",AE38="K")),SUM(AA38,AD38)=0,ISNUMBER(AG38)),"",IF(OR(AB38="O",AE38="O"),"O",IF(AND(AB38=AE38,OR(AB38="K",AB38="W",AB38="M")),UPPER( AB38),"")))</f>
        <v/>
      </c>
      <c r="AI38" s="23" t="str">
        <f>IF(TYPE(VAL_Codes!N$26)=2,VAL_Codes!N$26,"")</f>
        <v/>
      </c>
      <c r="AJ38" s="29" t="str">
        <f>IF(COUNTBLANK('VAL_Fill in area'!I31)=1,"",'VAL_Fill in area'!I31)</f>
        <v/>
      </c>
      <c r="AK38" s="24" t="str">
        <f>IF(TYPE(VAL_Codes!P$26)=2,VAL_Codes!P$26,"")</f>
        <v/>
      </c>
      <c r="AL38" s="25" t="str">
        <f>IF(TYPE(VAL_Codes!Q$26)=2,VAL_Codes!Q$26,"")</f>
        <v/>
      </c>
      <c r="AM38" s="29" t="str">
        <f>IF(COUNTBLANK('VAL_Fill in area'!J31)=1,"",'VAL_Fill in area'!J31)</f>
        <v/>
      </c>
      <c r="AN38" s="24" t="str">
        <f>IF(TYPE(VAL_Codes!S$26)=2,VAL_Codes!S$26,"")</f>
        <v/>
      </c>
      <c r="AO38" s="25" t="str">
        <f>IF(TYPE(VAL_Codes!T$26)=2,VAL_Codes!T$26,"")</f>
        <v/>
      </c>
      <c r="AP38" s="29" t="str">
        <f>IF(COUNTBLANK('VAL_Fill in area'!K31)=1,"",'VAL_Fill in area'!K31)</f>
        <v/>
      </c>
      <c r="AQ38" s="24" t="str">
        <f>IF(TYPE(VAL_Codes!V$26)=2,VAL_Codes!V$26,"")</f>
        <v/>
      </c>
      <c r="AR38" s="25" t="str">
        <f>IF(TYPE(VAL_Codes!W$26)=2,VAL_Codes!W$26,"")</f>
        <v/>
      </c>
      <c r="AS38" s="27" t="str">
        <f>IF(OR(AND(AM38="",AN38=""),AND(AP38="",AQ38=""),AND(AN38="K",AQ38="K"),OR(AN38="O",AQ38="O")),"",SUM(AM38,AP38))</f>
        <v/>
      </c>
      <c r="AT38" s="1" t="str">
        <f xml:space="preserve"> IF(AND(OR(AND(AN38="O",AQ38="O"),AND(AN38="K",AQ38="K")),SUM(AM38,AP38)=0,ISNUMBER(AS38)),"",IF(OR(AN38="O",AQ38="O"),"O",IF(AND(AN38=AQ38,OR(AN38="K",AN38="W",AN38="M")),UPPER( AN38),"")))</f>
        <v/>
      </c>
      <c r="AU38" s="23" t="str">
        <f>IF(TYPE(VAL_Codes!Z$26)=2,VAL_Codes!Z$26,"")</f>
        <v/>
      </c>
      <c r="AV38" s="29" t="str">
        <f>IF(COUNTBLANK('VAL_Fill in area'!L31)=1,"",'VAL_Fill in area'!L31)</f>
        <v/>
      </c>
      <c r="AW38" s="24" t="str">
        <f>IF(TYPE(VAL_Codes!AB$26)=2,VAL_Codes!AB$26,"")</f>
        <v/>
      </c>
      <c r="AX38" s="25" t="str">
        <f>IF(TYPE(VAL_Codes!AC$26)=2,VAL_Codes!AC$26,"")</f>
        <v/>
      </c>
      <c r="AY38" s="29" t="str">
        <f>IF(COUNTBLANK('VAL_Fill in area'!M31)=1,"",'VAL_Fill in area'!M31)</f>
        <v/>
      </c>
      <c r="AZ38" s="24" t="str">
        <f>IF(TYPE(VAL_Codes!AE$26)=2,VAL_Codes!AE$26,"")</f>
        <v/>
      </c>
      <c r="BA38" s="25" t="str">
        <f>IF(TYPE(VAL_Codes!AF$26)=2,VAL_Codes!AF$26,"")</f>
        <v/>
      </c>
      <c r="BB38" s="27" t="str">
        <f>IF(OR(AND(AV38="",AW38=""),AND(AY38="",AZ38=""),AND(AW38="K",AZ38="K"),OR(AW38="O",AZ38="O")),"",SUM(AV38,AY38))</f>
        <v/>
      </c>
      <c r="BC38" s="1" t="str">
        <f xml:space="preserve"> IF(AND(OR(AND(AW38="O",AZ38="O"),AND(AW38="K",AZ38="K")),SUM(AV38,AY38)=0,ISNUMBER(BB38)),"",IF(OR(AW38="O",AZ38="O"),"O",IF(AND(AW38=AZ38,OR(AW38="K",AW38="W",AW38="M")),UPPER( AW38),"")))</f>
        <v/>
      </c>
      <c r="BD38" s="23" t="str">
        <f>IF(TYPE(VAL_Codes!AI$26)=2,VAL_Codes!AI$26,"")</f>
        <v/>
      </c>
      <c r="BE38" s="29" t="str">
        <f>IF(COUNTBLANK('VAL_Fill in area'!N31)=1,"",'VAL_Fill in area'!N31)</f>
        <v/>
      </c>
      <c r="BF38" s="24" t="str">
        <f>IF(TYPE(VAL_Codes!AK$26)=2,VAL_Codes!AK$26,"")</f>
        <v/>
      </c>
      <c r="BG38" s="25" t="str">
        <f>IF(TYPE(VAL_Codes!AL$26)=2,VAL_Codes!AL$26,"")</f>
        <v/>
      </c>
      <c r="BH38" s="29" t="str">
        <f>IF(COUNTBLANK('VAL_Fill in area'!O31)=1,"",'VAL_Fill in area'!O31)</f>
        <v/>
      </c>
      <c r="BI38" s="24" t="str">
        <f>IF(TYPE(VAL_Codes!AN$26)=2,VAL_Codes!AN$26,"")</f>
        <v/>
      </c>
      <c r="BJ38" s="25" t="str">
        <f>IF(TYPE(VAL_Codes!AO$26)=2,VAL_Codes!AO$26,"")</f>
        <v/>
      </c>
      <c r="BK38" s="27" t="str">
        <f>IF(OR(AND(BE38="",BF38=""),AND(BH38="",BI38=""),AND(BF38="K",BI38="K"),OR(BF38="O",BI38="O")),"",SUM(BE38,BH38))</f>
        <v/>
      </c>
      <c r="BL38" s="1" t="str">
        <f xml:space="preserve"> IF(AND(OR(AND(BF38="O",BI38="O"),AND(BF38="K",BI38="K")),SUM(BE38,BH38)=0,ISNUMBER(BK38)),"",IF(OR(BF38="O",BI38="O"),"O",IF(AND(BF38=BI38,OR(BF38="K",BF38="W",BF38="M")),UPPER( BF38),"")))</f>
        <v/>
      </c>
      <c r="BM38" s="23" t="str">
        <f>IF(TYPE(VAL_Codes!AR$26)=2,VAL_Codes!AR$26,"")</f>
        <v/>
      </c>
      <c r="BN38" s="27" t="str">
        <f>IF(OR(AND(AV38="",AW38=""),AND(BE38="",BF38=""),AND(AW38="K",BF38="K"),OR(AW38="O",BF38="O")),"",SUM(AV38,BE38))</f>
        <v/>
      </c>
      <c r="BO38" s="1" t="str">
        <f xml:space="preserve"> IF(AND(OR(AND(AW38="O",BF38="O"),AND(AW38="K",BF38="K")),SUM(AV38,BE38)=0,ISNUMBER(BN38)),"",IF(OR(AW38="O",BF38="O"),"O",IF(AND(AW38=BF38,OR(AW38="K",AW38="W",AW38="M")),UPPER( AW38),"")))</f>
        <v/>
      </c>
      <c r="BP38" s="23" t="str">
        <f>IF(TYPE(VAL_Codes!AU$26)=2,VAL_Codes!AU$26,"")</f>
        <v/>
      </c>
      <c r="BQ38" s="27" t="str">
        <f>IF(OR(AND(AY38="",AZ38=""),AND(BH38="",BI38=""),AND(AZ38="K",BI38="K"),OR(AZ38="O",BI38="O")),"",SUM(AY38,BH38))</f>
        <v/>
      </c>
      <c r="BR38" s="1" t="str">
        <f xml:space="preserve"> IF(AND(OR(AND(AZ38="O",BI38="O"),AND(AZ38="K",BI38="K")),SUM(AY38,BH38)=0,ISNUMBER(BQ38)),"",IF(OR(AZ38="O",BI38="O"),"O",IF(AND(AZ38=BI38,OR(AZ38="K",AZ38="W",AZ38="M")),UPPER( AZ38),"")))</f>
        <v/>
      </c>
      <c r="BS38" s="23" t="str">
        <f>IF(TYPE(VAL_Codes!AX$26)=2,VAL_Codes!AX$26,"")</f>
        <v/>
      </c>
      <c r="BT38" s="27" t="str">
        <f>IF(OR(AND(BN38="",BO38=""),AND(BQ38="",BR38=""),AND(BO38="K",BR38="K"),OR(BO38="O",BR38="O")),"",SUM(BN38,BQ38))</f>
        <v/>
      </c>
      <c r="BU38" s="1" t="str">
        <f xml:space="preserve"> IF(AND(OR(AND(BO38="O",BR38="O"),AND(BO38="K",BR38="K")),SUM(BN38,BQ38)=0,ISNUMBER(BT38)),"",IF(OR(BO38="O",BR38="O"),"O",IF(AND(BO38=BR38,OR(BO38="K",BO38="W",BO38="M")),UPPER( BO38),"")))</f>
        <v/>
      </c>
      <c r="BV38" s="23" t="str">
        <f>IF(TYPE(VAL_Codes!BA$26)=2,VAL_Codes!BA$26,"")</f>
        <v/>
      </c>
      <c r="BW38" s="29" t="str">
        <f>IF(COUNTBLANK('VAL_Fill in area'!P31)=1,"",'VAL_Fill in area'!P31)</f>
        <v/>
      </c>
      <c r="BX38" s="24" t="str">
        <f>IF(TYPE(VAL_Codes!BC$26)=2,VAL_Codes!BC$26,"")</f>
        <v/>
      </c>
      <c r="BY38" s="25" t="str">
        <f>IF(TYPE(VAL_Codes!BD$26)=2,VAL_Codes!BD$26,"")</f>
        <v/>
      </c>
      <c r="BZ38" s="29" t="str">
        <f>IF(COUNTBLANK('VAL_Fill in area'!Q31)=1,"",'VAL_Fill in area'!Q31)</f>
        <v/>
      </c>
      <c r="CA38" s="24" t="str">
        <f>IF(TYPE(VAL_Codes!BF$26)=2,VAL_Codes!BF$26,"")</f>
        <v/>
      </c>
      <c r="CB38" s="25" t="str">
        <f>IF(TYPE(VAL_Codes!BG$26)=2,VAL_Codes!BG$26,"")</f>
        <v/>
      </c>
      <c r="CC38" s="27" t="str">
        <f>IF(OR(AND(BW38="",BX38=""),AND(BZ38="",CA38=""),AND(BX38="K",CA38="K"),OR(BX38="O",CA38="O")),"",SUM(BW38,BZ38))</f>
        <v/>
      </c>
      <c r="CD38" s="1" t="str">
        <f xml:space="preserve"> IF(AND(OR(AND(BX38="O",CA38="O"),AND(BX38="K",CA38="K")),SUM(BW38,BZ38)=0,ISNUMBER(CC38)),"",IF(OR(BX38="O",CA38="O"),"O",IF(AND(BX38=CA38,OR(BX38="K",BX38="W",BX38="M")),UPPER( BX38),"")))</f>
        <v/>
      </c>
      <c r="CE38" s="22" t="str">
        <f>IF(TYPE(VAL_Codes!BJ$26)=2,VAL_Codes!BJ$26,"")</f>
        <v/>
      </c>
      <c r="CF38" s="29" t="str">
        <f>IF(COUNTBLANK('VAL_Fill in area'!R31)=1,"",'VAL_Fill in area'!R31)</f>
        <v/>
      </c>
      <c r="CG38" s="24" t="str">
        <f>IF(TYPE(VAL_Codes!BL$26)=2,VAL_Codes!BL$26,"")</f>
        <v/>
      </c>
      <c r="CH38" s="25" t="str">
        <f>IF(TYPE(VAL_Codes!BM$26)=2,VAL_Codes!BM$26,"")</f>
        <v/>
      </c>
      <c r="CI38" s="29" t="str">
        <f>IF(COUNTBLANK('VAL_Fill in area'!S31)=1,"",'VAL_Fill in area'!S31)</f>
        <v/>
      </c>
      <c r="CJ38" s="24" t="str">
        <f>IF(TYPE(VAL_Codes!BO$26)=2,VAL_Codes!BO$26,"")</f>
        <v/>
      </c>
      <c r="CK38" s="25" t="str">
        <f>IF(TYPE(VAL_Codes!BP$26)=2,VAL_Codes!BP$26,"")</f>
        <v/>
      </c>
      <c r="CL38" s="29" t="str">
        <f>IF(COUNTBLANK('VAL_Fill in area'!T31)=1,"",'VAL_Fill in area'!T31)</f>
        <v/>
      </c>
      <c r="CM38" s="24" t="str">
        <f>IF(TYPE(VAL_Codes!BR$26)=2,VAL_Codes!BR$26,"")</f>
        <v/>
      </c>
      <c r="CN38" s="25" t="str">
        <f>IF(TYPE(VAL_Codes!BS$26)=2,VAL_Codes!BS$26,"")</f>
        <v/>
      </c>
      <c r="CO38" s="26" t="str">
        <f>IF(OR(EXACT(AG38,AH38),EXACT(AJ38,AK38),EXACT(AS38,AT38),EXACT(BT38,BU38),EXACT(CC38,CD38), EXACT(CL38,CM38),AND(AH38="K",AK38="K",AT38="K",BU38="K", CD38="K",CM38="K"),OR(AH38="O",AK38="O",AT38="O",BU38="O", CD38="O",CM38="O")),"",SUM(AG38,AJ38,AS38,BT38,CC38,CL38))</f>
        <v/>
      </c>
      <c r="CP38" s="20" t="str">
        <f>IF(AND(OR(OR(AH38="O",AK38="O",AT38="O",BU38="O",CD38="O",CM38="O"), AND(AH38="K",AK38="K",AT38="K",BU38="K", CD38="K",CM38="K")),SUM(AG38,AJ38,AS38,BT38,CC38,CL38)=0,ISNUMBER(CO38)),"",IF(OR(AH38="O",AK38="O",AT38="O",BU38="O",CD38="O",CM38="O"),"O",IF(AND(AH38=AK38,AH38=AT38,AH38=BU38,AH38=CD38,AH38=CM38,OR(AH38="K",AH38="W",AH38="M")),UPPER(AH38),"")))</f>
        <v/>
      </c>
      <c r="CQ38" s="23" t="str">
        <f>IF(TYPE(VAL_Codes!BV$26)=2,VAL_Codes!BV$26,"")</f>
        <v/>
      </c>
      <c r="CR38" s="38"/>
    </row>
    <row r="39" spans="1:96" ht="11.25" customHeight="1" x14ac:dyDescent="0.2">
      <c r="C39" s="888"/>
      <c r="D39" s="760"/>
      <c r="E39" s="887"/>
      <c r="F39" s="128" t="s">
        <v>106</v>
      </c>
      <c r="G39" s="72" t="s">
        <v>292</v>
      </c>
      <c r="H39" s="395" t="s">
        <v>91</v>
      </c>
      <c r="I39" s="395" t="s">
        <v>66</v>
      </c>
      <c r="J39" s="396" t="str">
        <f>VAL_Metadata!B$8</f>
        <v>_X</v>
      </c>
      <c r="K39" s="395" t="s">
        <v>107</v>
      </c>
      <c r="L39" s="395" t="s">
        <v>349</v>
      </c>
      <c r="M39" s="47"/>
      <c r="N39" s="47"/>
      <c r="O39" s="47"/>
      <c r="P39" s="47"/>
      <c r="Q39" s="47"/>
      <c r="R39" s="47"/>
      <c r="S39" s="47"/>
      <c r="T39" s="47"/>
      <c r="U39" s="47"/>
      <c r="V39" s="47"/>
      <c r="W39" s="47"/>
      <c r="X39" s="47"/>
      <c r="Y39" s="47"/>
      <c r="Z39" s="47"/>
      <c r="AA39" s="26" t="str">
        <f>IF(OR(AND(AA37="",AB37=""),AND(AA38="",AB38=""),AND(AB37="K",AB38="K"),OR(AB37="O",AB38="O")),"",SUM(AA37,AA38))</f>
        <v/>
      </c>
      <c r="AB39" s="20" t="str">
        <f>IF(AND(OR(AND(AB37="O",AB38="O"),AND(AB37="K",AB38="K")),SUM(AA37,AA38)=0,ISNUMBER(AA39)),"",IF(OR(AB37="O",AB38="O"),"O",IF(AND(AB37=AB38,OR(AB37="K",AB37="W",AB37="M")), UPPER(AB37),"")))</f>
        <v/>
      </c>
      <c r="AC39" s="23" t="str">
        <f>IF(TYPE(VAL_Codes!H$26)=2,VAL_Codes!H$26,"")</f>
        <v/>
      </c>
      <c r="AD39" s="26" t="str">
        <f>IF(OR(AND(AD37="",AE37=""),AND(AD38="",AE38=""),AND(AE37="K",AE38="K"),OR(AE37="O",AE38="O")),"",SUM(AD37,AD38))</f>
        <v/>
      </c>
      <c r="AE39" s="20" t="str">
        <f>IF(AND(OR(AND(AE37="O",AE38="O"),AND(AE37="K",AE38="K")),SUM(AD37,AD38)=0,ISNUMBER(AD39)),"",IF(OR(AE37="O",AE38="O"),"O",IF(AND(AE37=AE38,OR(AE37="K",AE37="W",AE37="M")), UPPER(AE37),"")))</f>
        <v/>
      </c>
      <c r="AF39" s="23" t="str">
        <f>IF(TYPE(VAL_Codes!K$26)=2,VAL_Codes!K$26,"")</f>
        <v/>
      </c>
      <c r="AG39" s="26" t="str">
        <f>IF(OR(AND(AG37="",AH37=""),AND(AG38="",AH38=""),AND(AH37="K",AH38="K"),OR(AH37="O",AH38="O")),"",SUM(AG37,AG38))</f>
        <v/>
      </c>
      <c r="AH39" s="20" t="str">
        <f>IF(AND(OR(AND(AH37="O",AH38="O"),AND(AH37="K",AH38="K")),SUM(AG37,AG38)=0,ISNUMBER(AG39)),"",IF(OR(AH37="O",AH38="O"),"O",IF(AND(AH37=AH38,OR(AH37="K",AH37="W",AH37="M")), UPPER(AH37),"")))</f>
        <v/>
      </c>
      <c r="AI39" s="23" t="str">
        <f>IF(TYPE(VAL_Codes!N$26)=2,VAL_Codes!N$26,"")</f>
        <v/>
      </c>
      <c r="AJ39" s="26" t="str">
        <f>IF(OR(AND(AJ37="",AK37=""),AND(AJ38="",AK38=""),AND(AK37="K",AK38="K"),OR(AK37="O",AK38="O")),"",SUM(AJ37,AJ38))</f>
        <v/>
      </c>
      <c r="AK39" s="20" t="str">
        <f>IF(AND(OR(AND(AK37="O",AK38="O"),AND(AK37="K",AK38="K")),SUM(AJ37,AJ38)=0,ISNUMBER(AJ39)),"",IF(OR(AK37="O",AK38="O"),"O",IF(AND(AK37=AK38,OR(AK37="K",AK37="W",AK37="M")), UPPER(AK37),"")))</f>
        <v/>
      </c>
      <c r="AL39" s="23" t="str">
        <f>IF(TYPE(VAL_Codes!Q$26)=2,VAL_Codes!Q$26,"")</f>
        <v/>
      </c>
      <c r="AM39" s="26" t="str">
        <f>IF(OR(AND(AM37="",AN37=""),AND(AM38="",AN38=""),AND(AN37="K",AN38="K"),OR(AN37="O",AN38="O")),"",SUM(AM37,AM38))</f>
        <v/>
      </c>
      <c r="AN39" s="20" t="str">
        <f>IF(AND(OR(AND(AN37="O",AN38="O"),AND(AN37="K",AN38="K")),SUM(AM37,AM38)=0,ISNUMBER(AM39)),"",IF(OR(AN37="O",AN38="O"),"O",IF(AND(AN37=AN38,OR(AN37="K",AN37="W",AN37="M")), UPPER(AN37),"")))</f>
        <v/>
      </c>
      <c r="AO39" s="23" t="str">
        <f>IF(TYPE(VAL_Codes!T$26)=2,VAL_Codes!T$26,"")</f>
        <v/>
      </c>
      <c r="AP39" s="26" t="str">
        <f>IF(OR(AND(AP37="",AQ37=""),AND(AP38="",AQ38=""),AND(AQ37="K",AQ38="K"),OR(AQ37="O",AQ38="O")),"",SUM(AP37,AP38))</f>
        <v/>
      </c>
      <c r="AQ39" s="20" t="str">
        <f>IF(AND(OR(AND(AQ37="O",AQ38="O"),AND(AQ37="K",AQ38="K")),SUM(AP37,AP38)=0,ISNUMBER(AP39)),"",IF(OR(AQ37="O",AQ38="O"),"O",IF(AND(AQ37=AQ38,OR(AQ37="K",AQ37="W",AQ37="M")), UPPER(AQ37),"")))</f>
        <v/>
      </c>
      <c r="AR39" s="23" t="str">
        <f>IF(TYPE(VAL_Codes!W$26)=2,VAL_Codes!W$26,"")</f>
        <v/>
      </c>
      <c r="AS39" s="26" t="str">
        <f>IF(OR(AND(AS37="",AT37=""),AND(AS38="",AT38=""),AND(AT37="K",AT38="K"),OR(AT37="O",AT38="O")),"",SUM(AS37,AS38))</f>
        <v/>
      </c>
      <c r="AT39" s="20" t="str">
        <f>IF(AND(OR(AND(AT37="O",AT38="O"),AND(AT37="K",AT38="K")),SUM(AS37,AS38)=0,ISNUMBER(AS39)),"",IF(OR(AT37="O",AT38="O"),"O",IF(AND(AT37=AT38,OR(AT37="K",AT37="W",AT37="M")), UPPER(AT37),"")))</f>
        <v/>
      </c>
      <c r="AU39" s="23" t="str">
        <f>IF(TYPE(VAL_Codes!Z$26)=2,VAL_Codes!Z$26,"")</f>
        <v/>
      </c>
      <c r="AV39" s="26" t="str">
        <f>IF(OR(AND(AV37="",AW37=""),AND(AV38="",AW38=""),AND(AW37="K",AW38="K"),OR(AW37="O",AW38="O")),"",SUM(AV37,AV38))</f>
        <v/>
      </c>
      <c r="AW39" s="20" t="str">
        <f>IF(AND(OR(AND(AW37="O",AW38="O"),AND(AW37="K",AW38="K")),SUM(AV37,AV38)=0,ISNUMBER(AV39)),"",IF(OR(AW37="O",AW38="O"),"O",IF(AND(AW37=AW38,OR(AW37="K",AW37="W",AW37="M")), UPPER(AW37),"")))</f>
        <v/>
      </c>
      <c r="AX39" s="23" t="str">
        <f>IF(TYPE(VAL_Codes!AC$26)=2,VAL_Codes!AC$26,"")</f>
        <v/>
      </c>
      <c r="AY39" s="26" t="str">
        <f>IF(OR(AND(AY37="",AZ37=""),AND(AY38="",AZ38=""),AND(AZ37="K",AZ38="K"),OR(AZ37="O",AZ38="O")),"",SUM(AY37,AY38))</f>
        <v/>
      </c>
      <c r="AZ39" s="20" t="str">
        <f>IF(AND(OR(AND(AZ37="O",AZ38="O"),AND(AZ37="K",AZ38="K")),SUM(AY37,AY38)=0,ISNUMBER(AY39)),"",IF(OR(AZ37="O",AZ38="O"),"O",IF(AND(AZ37=AZ38,OR(AZ37="K",AZ37="W",AZ37="M")), UPPER(AZ37),"")))</f>
        <v/>
      </c>
      <c r="BA39" s="23" t="str">
        <f>IF(TYPE(VAL_Codes!AF$26)=2,VAL_Codes!AF$26,"")</f>
        <v/>
      </c>
      <c r="BB39" s="26" t="str">
        <f>IF(OR(AND(BB37="",BC37=""),AND(BB38="",BC38=""),AND(BC37="K",BC38="K"),OR(BC37="O",BC38="O")),"",SUM(BB37,BB38))</f>
        <v/>
      </c>
      <c r="BC39" s="20" t="str">
        <f>IF(AND(OR(AND(BC37="O",BC38="O"),AND(BC37="K",BC38="K")),SUM(BB37,BB38)=0,ISNUMBER(BB39)),"",IF(OR(BC37="O",BC38="O"),"O",IF(AND(BC37=BC38,OR(BC37="K",BC37="W",BC37="M")), UPPER(BC37),"")))</f>
        <v/>
      </c>
      <c r="BD39" s="23" t="str">
        <f>IF(TYPE(VAL_Codes!AI$26)=2,VAL_Codes!AI$26,"")</f>
        <v/>
      </c>
      <c r="BE39" s="26" t="str">
        <f>IF(OR(AND(BE37="",BF37=""),AND(BE38="",BF38=""),AND(BF37="K",BF38="K"),OR(BF37="O",BF38="O")),"",SUM(BE37,BE38))</f>
        <v/>
      </c>
      <c r="BF39" s="20" t="str">
        <f>IF(AND(OR(AND(BF37="O",BF38="O"),AND(BF37="K",BF38="K")),SUM(BE37,BE38)=0,ISNUMBER(BE39)),"",IF(OR(BF37="O",BF38="O"),"O",IF(AND(BF37=BF38,OR(BF37="K",BF37="W",BF37="M")), UPPER(BF37),"")))</f>
        <v/>
      </c>
      <c r="BG39" s="23" t="str">
        <f>IF(TYPE(VAL_Codes!AL$26)=2,VAL_Codes!AL$26,"")</f>
        <v/>
      </c>
      <c r="BH39" s="26" t="str">
        <f>IF(OR(AND(BH37="",BI37=""),AND(BH38="",BI38=""),AND(BI37="K",BI38="K"),OR(BI37="O",BI38="O")),"",SUM(BH37,BH38))</f>
        <v/>
      </c>
      <c r="BI39" s="20" t="str">
        <f>IF(AND(OR(AND(BI37="O",BI38="O"),AND(BI37="K",BI38="K")),SUM(BH37,BH38)=0,ISNUMBER(BH39)),"",IF(OR(BI37="O",BI38="O"),"O",IF(AND(BI37=BI38,OR(BI37="K",BI37="W",BI37="M")), UPPER(BI37),"")))</f>
        <v/>
      </c>
      <c r="BJ39" s="23" t="str">
        <f>IF(TYPE(VAL_Codes!AO$26)=2,VAL_Codes!AO$26,"")</f>
        <v/>
      </c>
      <c r="BK39" s="26" t="str">
        <f>IF(OR(AND(BK37="",BL37=""),AND(BK38="",BL38=""),AND(BL37="K",BL38="K"),OR(BL37="O",BL38="O")),"",SUM(BK37,BK38))</f>
        <v/>
      </c>
      <c r="BL39" s="20" t="str">
        <f>IF(AND(OR(AND(BL37="O",BL38="O"),AND(BL37="K",BL38="K")),SUM(BK37,BK38)=0,ISNUMBER(BK39)),"",IF(OR(BL37="O",BL38="O"),"O",IF(AND(BL37=BL38,OR(BL37="K",BL37="W",BL37="M")), UPPER(BL37),"")))</f>
        <v/>
      </c>
      <c r="BM39" s="23" t="str">
        <f>IF(TYPE(VAL_Codes!AR$26)=2,VAL_Codes!AR$26,"")</f>
        <v/>
      </c>
      <c r="BN39" s="26" t="str">
        <f>IF(OR(AND(BN37="",BO37=""),AND(BN38="",BO38=""),AND(BO37="K",BO38="K"),OR(BO37="O",BO38="O")),"",SUM(BN37,BN38))</f>
        <v/>
      </c>
      <c r="BO39" s="20" t="str">
        <f>IF(AND(OR(AND(BO37="O",BO38="O"),AND(BO37="K",BO38="K")),SUM(BN37,BN38)=0,ISNUMBER(BN39)),"",IF(OR(BO37="O",BO38="O"),"O",IF(AND(BO37=BO38,OR(BO37="K",BO37="W",BO37="M")), UPPER(BO37),"")))</f>
        <v/>
      </c>
      <c r="BP39" s="23" t="str">
        <f>IF(TYPE(VAL_Codes!AU$26)=2,VAL_Codes!AU$26,"")</f>
        <v/>
      </c>
      <c r="BQ39" s="26" t="str">
        <f>IF(OR(AND(BQ37="",BR37=""),AND(BQ38="",BR38=""),AND(BR37="K",BR38="K"),OR(BR37="O",BR38="O")),"",SUM(BQ37,BQ38))</f>
        <v/>
      </c>
      <c r="BR39" s="20" t="str">
        <f>IF(AND(OR(AND(BR37="O",BR38="O"),AND(BR37="K",BR38="K")),SUM(BQ37,BQ38)=0,ISNUMBER(BQ39)),"",IF(OR(BR37="O",BR38="O"),"O",IF(AND(BR37=BR38,OR(BR37="K",BR37="W",BR37="M")), UPPER(BR37),"")))</f>
        <v/>
      </c>
      <c r="BS39" s="23" t="str">
        <f>IF(TYPE(VAL_Codes!AX$26)=2,VAL_Codes!AX$26,"")</f>
        <v/>
      </c>
      <c r="BT39" s="26" t="str">
        <f>IF(OR(AND(BT37="",BU37=""),AND(BT38="",BU38=""),AND(BU37="K",BU38="K"),OR(BU37="O",BU38="O")),"",SUM(BT37,BT38))</f>
        <v/>
      </c>
      <c r="BU39" s="20" t="str">
        <f>IF(AND(OR(AND(BU37="O",BU38="O"),AND(BU37="K",BU38="K")),SUM(BT37,BT38)=0,ISNUMBER(BT39)),"",IF(OR(BU37="O",BU38="O"),"O",IF(AND(BU37=BU38,OR(BU37="K",BU37="W",BU37="M")), UPPER(BU37),"")))</f>
        <v/>
      </c>
      <c r="BV39" s="23" t="str">
        <f>IF(TYPE(VAL_Codes!BA$26)=2,VAL_Codes!BA$26,"")</f>
        <v/>
      </c>
      <c r="BW39" s="26" t="str">
        <f>IF(OR(AND(BW37="",BX37=""),AND(BW38="",BX38=""),AND(BX37="K",BX38="K"),OR(BX37="O",BX38="O")),"",SUM(BW37,BW38))</f>
        <v/>
      </c>
      <c r="BX39" s="20" t="str">
        <f>IF(AND(OR(AND(BX37="O",BX38="O"),AND(BX37="K",BX38="K")),SUM(BW37,BW38)=0,ISNUMBER(BW39)),"",IF(OR(BX37="O",BX38="O"),"O",IF(AND(BX37=BX38,OR(BX37="K",BX37="W",BX37="M")), UPPER(BX37),"")))</f>
        <v/>
      </c>
      <c r="BY39" s="23" t="str">
        <f>IF(TYPE(VAL_Codes!BD$26)=2,VAL_Codes!BD$26,"")</f>
        <v/>
      </c>
      <c r="BZ39" s="26" t="str">
        <f>IF(OR(AND(BZ37="",CA37=""),AND(BZ38="",CA38=""),AND(CA37="K",CA38="K"),OR(CA37="O",CA38="O")),"",SUM(BZ37,BZ38))</f>
        <v/>
      </c>
      <c r="CA39" s="20" t="str">
        <f>IF(AND(OR(AND(CA37="O",CA38="O"),AND(CA37="K",CA38="K")),SUM(BZ37,BZ38)=0,ISNUMBER(BZ39)),"",IF(OR(CA37="O",CA38="O"),"O",IF(AND(CA37=CA38,OR(CA37="K",CA37="W",CA37="M")), UPPER(CA37),"")))</f>
        <v/>
      </c>
      <c r="CB39" s="23" t="str">
        <f>IF(TYPE(VAL_Codes!BG$26)=2,VAL_Codes!BG$26,"")</f>
        <v/>
      </c>
      <c r="CC39" s="26" t="str">
        <f>IF(OR(AND(CC37="",CD37=""),AND(CC38="",CD38=""),AND(CD37="K",CD38="K"),OR(CD37="O",CD38="O")),"",SUM(CC37,CC38))</f>
        <v/>
      </c>
      <c r="CD39" s="20" t="str">
        <f>IF(AND(OR(AND(CD37="O",CD38="O"),AND(CD37="K",CD38="K")),SUM(CC37,CC38)=0,ISNUMBER(CC39)),"",IF(OR(CD37="O",CD38="O"),"O",IF(AND(CD37=CD38,OR(CD37="K",CD37="W",CD37="M")), UPPER(CD37),"")))</f>
        <v/>
      </c>
      <c r="CE39" s="23" t="str">
        <f>IF(TYPE(VAL_Codes!BJ$26)=2,VAL_Codes!BJ$26,"")</f>
        <v/>
      </c>
      <c r="CF39" s="26" t="str">
        <f>IF(OR(AND(CF37="",CG37=""),AND(CF38="",CG38=""),AND(CG37="K",CG38="K"),OR(CG37="O",CG38="O")),"",SUM(CF37,CF38))</f>
        <v/>
      </c>
      <c r="CG39" s="20" t="str">
        <f>IF(AND(OR(AND(CG37="O",CG38="O"),AND(CG37="K",CG38="K")),SUM(CF37,CF38)=0,ISNUMBER(CF39)),"",IF(OR(CG37="O",CG38="O"),"O",IF(AND(CG37=CG38,OR(CG37="K",CG37="W",CG37="M")), UPPER(CG37),"")))</f>
        <v/>
      </c>
      <c r="CH39" s="23" t="str">
        <f>IF(TYPE(VAL_Codes!BM$26)=2,VAL_Codes!BM$26,"")</f>
        <v/>
      </c>
      <c r="CI39" s="26" t="str">
        <f>IF(OR(AND(CI37="",CJ37=""),AND(CI38="",CJ38=""),AND(CJ37="K",CJ38="K"),OR(CJ37="O",CJ38="O")),"",SUM(CI37,CI38))</f>
        <v/>
      </c>
      <c r="CJ39" s="20" t="str">
        <f>IF(AND(OR(AND(CJ37="O",CJ38="O"),AND(CJ37="K",CJ38="K")),SUM(CI37,CI38)=0,ISNUMBER(CI39)),"",IF(OR(CJ37="O",CJ38="O"),"O",IF(AND(CJ37=CJ38,OR(CJ37="K",CJ37="W",CJ37="M")), UPPER(CJ37),"")))</f>
        <v/>
      </c>
      <c r="CK39" s="23" t="str">
        <f>IF(TYPE(VAL_Codes!BP$26)=2,VAL_Codes!BP$26,"")</f>
        <v/>
      </c>
      <c r="CL39" s="26" t="str">
        <f>IF(OR(AND(CL37="",CM37=""),AND(CL38="",CM38=""),AND(CM37="K",CM38="K"),OR(CM37="O",CM38="O")),"",SUM(CL37,CL38))</f>
        <v/>
      </c>
      <c r="CM39" s="20" t="str">
        <f>IF(AND(OR(AND(CM37="O",CM38="O"),AND(CM37="K",CM38="K")),SUM(CL37,CL38)=0,ISNUMBER(CL39)),"",IF(OR(CM37="O",CM38="O"),"O",IF(AND(CM37=CM38,OR(CM37="K",CM37="W",CM37="M")), UPPER(CM37),"")))</f>
        <v/>
      </c>
      <c r="CN39" s="23" t="str">
        <f>IF(TYPE(VAL_Codes!BS$26)=2,VAL_Codes!BS$26,"")</f>
        <v/>
      </c>
      <c r="CO39" s="26" t="str">
        <f>IF(OR(AND(CO37="",CP37=""),AND(CO38="",CP38=""),AND(CP37="K",CP38="K"),OR(CP37="O",CP38="O")),"",SUM(CO37,CO38))</f>
        <v/>
      </c>
      <c r="CP39" s="20" t="str">
        <f>IF(AND(OR(AND(CP37="O",CP38="O"),AND(CP37="K",CP38="K")),SUM(CO37,CO38)=0,ISNUMBER(CO39)),"",IF(OR(CP37="O",CP38="O"),"O",IF(AND(CP37=CP38,OR(CP37="K",CP37="W",CP37="M")), UPPER(CP37),"")))</f>
        <v/>
      </c>
      <c r="CQ39" s="23" t="str">
        <f>IF(TYPE(VAL_Codes!BV$26)=2,VAL_Codes!BV$26,"")</f>
        <v/>
      </c>
      <c r="CR39" s="38"/>
    </row>
    <row r="40" spans="1:96" ht="11.25" customHeight="1" x14ac:dyDescent="0.2">
      <c r="C40" s="888"/>
      <c r="D40" s="760"/>
      <c r="E40" s="759" t="s">
        <v>358</v>
      </c>
      <c r="F40" s="571" t="s">
        <v>108</v>
      </c>
      <c r="G40" s="424" t="s">
        <v>109</v>
      </c>
      <c r="H40" s="395" t="s">
        <v>91</v>
      </c>
      <c r="I40" s="395" t="s">
        <v>66</v>
      </c>
      <c r="J40" s="396" t="str">
        <f>VAL_Metadata!B$8</f>
        <v>_X</v>
      </c>
      <c r="K40" s="395" t="s">
        <v>110</v>
      </c>
      <c r="L40" s="395" t="s">
        <v>111</v>
      </c>
      <c r="M40" s="47"/>
      <c r="N40" s="47"/>
      <c r="O40" s="47"/>
      <c r="P40" s="47"/>
      <c r="Q40" s="47"/>
      <c r="R40" s="47"/>
      <c r="S40" s="47"/>
      <c r="T40" s="47"/>
      <c r="U40" s="47"/>
      <c r="V40" s="47"/>
      <c r="W40" s="47"/>
      <c r="X40" s="47"/>
      <c r="Y40" s="47"/>
      <c r="Z40" s="47"/>
      <c r="AA40" s="29" t="str">
        <f>IF(COUNTBLANK('VAL_Fill in area'!G32)=1,"",'VAL_Fill in area'!G32)</f>
        <v/>
      </c>
      <c r="AB40" s="24" t="str">
        <f>IF(TYPE(VAL_Codes!G$26)=2,VAL_Codes!G$26,"")</f>
        <v/>
      </c>
      <c r="AC40" s="25" t="str">
        <f>IF(TYPE(VAL_Codes!H$26)=2,VAL_Codes!H$26,"")</f>
        <v/>
      </c>
      <c r="AD40" s="29" t="str">
        <f>IF(COUNTBLANK('VAL_Fill in area'!H32)=1,"",'VAL_Fill in area'!H32)</f>
        <v/>
      </c>
      <c r="AE40" s="24" t="str">
        <f>IF(TYPE(VAL_Codes!J$26)=2,VAL_Codes!J$26,"")</f>
        <v/>
      </c>
      <c r="AF40" s="25" t="str">
        <f>IF(TYPE(VAL_Codes!K$26)=2,VAL_Codes!K$26,"")</f>
        <v/>
      </c>
      <c r="AG40" s="27" t="str">
        <f>IF(OR(AND(AA40="",AB40=""),AND(AD40="",AE40=""),AND(AB40="K",AE40="K"),OR(AB40="O",AE40="O")),"",SUM(AA40,AD40))</f>
        <v/>
      </c>
      <c r="AH40" s="1" t="str">
        <f xml:space="preserve"> IF(AND(OR(AND(AB40="O",AE40="O"),AND(AB40="K",AE40="K")),SUM(AA40,AD40)=0,ISNUMBER(AG40)),"",IF(OR(AB40="O",AE40="O"),"O",IF(AND(AB40=AE40,OR(AB40="K",AB40="W",AB40="M")),UPPER( AB40),"")))</f>
        <v/>
      </c>
      <c r="AI40" s="23" t="str">
        <f>IF(TYPE(VAL_Codes!N$26)=2,VAL_Codes!N$26,"")</f>
        <v/>
      </c>
      <c r="AJ40" s="29" t="str">
        <f>IF(COUNTBLANK('VAL_Fill in area'!I32)=1,"",'VAL_Fill in area'!I32)</f>
        <v/>
      </c>
      <c r="AK40" s="24" t="str">
        <f>IF(TYPE(VAL_Codes!P$26)=2,VAL_Codes!P$26,"")</f>
        <v/>
      </c>
      <c r="AL40" s="25" t="str">
        <f>IF(TYPE(VAL_Codes!Q$26)=2,VAL_Codes!Q$26,"")</f>
        <v/>
      </c>
      <c r="AM40" s="29" t="str">
        <f>IF(COUNTBLANK('VAL_Fill in area'!J32)=1,"",'VAL_Fill in area'!J32)</f>
        <v/>
      </c>
      <c r="AN40" s="24" t="str">
        <f>IF(TYPE(VAL_Codes!S$26)=2,VAL_Codes!S$26,"")</f>
        <v/>
      </c>
      <c r="AO40" s="25" t="str">
        <f>IF(TYPE(VAL_Codes!T$26)=2,VAL_Codes!T$26,"")</f>
        <v/>
      </c>
      <c r="AP40" s="29" t="str">
        <f>IF(COUNTBLANK('VAL_Fill in area'!K32)=1,"",'VAL_Fill in area'!K32)</f>
        <v/>
      </c>
      <c r="AQ40" s="24" t="str">
        <f>IF(TYPE(VAL_Codes!V$26)=2,VAL_Codes!V$26,"")</f>
        <v/>
      </c>
      <c r="AR40" s="25" t="str">
        <f>IF(TYPE(VAL_Codes!W$26)=2,VAL_Codes!W$26,"")</f>
        <v/>
      </c>
      <c r="AS40" s="27" t="str">
        <f>IF(OR(AND(AM40="",AN40=""),AND(AP40="",AQ40=""),AND(AN40="K",AQ40="K"),OR(AN40="O",AQ40="O")),"",SUM(AM40,AP40))</f>
        <v/>
      </c>
      <c r="AT40" s="1" t="str">
        <f xml:space="preserve"> IF(AND(OR(AND(AN40="O",AQ40="O"),AND(AN40="K",AQ40="K")),SUM(AM40,AP40)=0,ISNUMBER(AS40)),"",IF(OR(AN40="O",AQ40="O"),"O",IF(AND(AN40=AQ40,OR(AN40="K",AN40="W",AN40="M")),UPPER( AN40),"")))</f>
        <v/>
      </c>
      <c r="AU40" s="23" t="str">
        <f>IF(TYPE(VAL_Codes!Z$26)=2,VAL_Codes!Z$26,"")</f>
        <v/>
      </c>
      <c r="AV40" s="29" t="str">
        <f>IF(COUNTBLANK('VAL_Fill in area'!L32)=1,"",'VAL_Fill in area'!L32)</f>
        <v/>
      </c>
      <c r="AW40" s="24" t="str">
        <f>IF(TYPE(VAL_Codes!AB$26)=2,VAL_Codes!AB$26,"")</f>
        <v/>
      </c>
      <c r="AX40" s="25" t="str">
        <f>IF(TYPE(VAL_Codes!AC$26)=2,VAL_Codes!AC$26,"")</f>
        <v/>
      </c>
      <c r="AY40" s="29" t="str">
        <f>IF(COUNTBLANK('VAL_Fill in area'!M32)=1,"",'VAL_Fill in area'!M32)</f>
        <v/>
      </c>
      <c r="AZ40" s="24" t="str">
        <f>IF(TYPE(VAL_Codes!AE$26)=2,VAL_Codes!AE$26,"")</f>
        <v/>
      </c>
      <c r="BA40" s="25" t="str">
        <f>IF(TYPE(VAL_Codes!AF$26)=2,VAL_Codes!AF$26,"")</f>
        <v/>
      </c>
      <c r="BB40" s="27" t="str">
        <f>IF(OR(AND(AV40="",AW40=""),AND(AY40="",AZ40=""),AND(AW40="K",AZ40="K"),OR(AW40="O",AZ40="O")),"",SUM(AV40,AY40))</f>
        <v/>
      </c>
      <c r="BC40" s="1" t="str">
        <f xml:space="preserve"> IF(AND(OR(AND(AW40="O",AZ40="O"),AND(AW40="K",AZ40="K")),SUM(AV40,AY40)=0,ISNUMBER(BB40)),"",IF(OR(AW40="O",AZ40="O"),"O",IF(AND(AW40=AZ40,OR(AW40="K",AW40="W",AW40="M")),UPPER( AW40),"")))</f>
        <v/>
      </c>
      <c r="BD40" s="23" t="str">
        <f>IF(TYPE(VAL_Codes!AI$26)=2,VAL_Codes!AI$26,"")</f>
        <v/>
      </c>
      <c r="BE40" s="29" t="str">
        <f>IF(COUNTBLANK('VAL_Fill in area'!N32)=1,"",'VAL_Fill in area'!N32)</f>
        <v/>
      </c>
      <c r="BF40" s="24" t="str">
        <f>IF(TYPE(VAL_Codes!AK$26)=2,VAL_Codes!AK$26,"")</f>
        <v/>
      </c>
      <c r="BG40" s="25" t="str">
        <f>IF(TYPE(VAL_Codes!AL$26)=2,VAL_Codes!AL$26,"")</f>
        <v/>
      </c>
      <c r="BH40" s="29" t="str">
        <f>IF(COUNTBLANK('VAL_Fill in area'!O32)=1,"",'VAL_Fill in area'!O32)</f>
        <v/>
      </c>
      <c r="BI40" s="24" t="str">
        <f>IF(TYPE(VAL_Codes!AN$26)=2,VAL_Codes!AN$26,"")</f>
        <v/>
      </c>
      <c r="BJ40" s="25" t="str">
        <f>IF(TYPE(VAL_Codes!AO$26)=2,VAL_Codes!AO$26,"")</f>
        <v/>
      </c>
      <c r="BK40" s="27" t="str">
        <f>IF(OR(AND(BE40="",BF40=""),AND(BH40="",BI40=""),AND(BF40="K",BI40="K"),OR(BF40="O",BI40="O")),"",SUM(BE40,BH40))</f>
        <v/>
      </c>
      <c r="BL40" s="1" t="str">
        <f xml:space="preserve"> IF(AND(OR(AND(BF40="O",BI40="O"),AND(BF40="K",BI40="K")),SUM(BE40,BH40)=0,ISNUMBER(BK40)),"",IF(OR(BF40="O",BI40="O"),"O",IF(AND(BF40=BI40,OR(BF40="K",BF40="W",BF40="M")),UPPER( BF40),"")))</f>
        <v/>
      </c>
      <c r="BM40" s="23" t="str">
        <f>IF(TYPE(VAL_Codes!AR$26)=2,VAL_Codes!AR$26,"")</f>
        <v/>
      </c>
      <c r="BN40" s="27" t="str">
        <f>IF(OR(AND(AV40="",AW40=""),AND(BE40="",BF40=""),AND(AW40="K",BF40="K"),OR(AW40="O",BF40="O")),"",SUM(AV40,BE40))</f>
        <v/>
      </c>
      <c r="BO40" s="1" t="str">
        <f xml:space="preserve"> IF(AND(OR(AND(AW40="O",BF40="O"),AND(AW40="K",BF40="K")),SUM(AV40,BE40)=0,ISNUMBER(BN40)),"",IF(OR(AW40="O",BF40="O"),"O",IF(AND(AW40=BF40,OR(AW40="K",AW40="W",AW40="M")),UPPER( AW40),"")))</f>
        <v/>
      </c>
      <c r="BP40" s="23" t="str">
        <f>IF(TYPE(VAL_Codes!AU$26)=2,VAL_Codes!AU$26,"")</f>
        <v/>
      </c>
      <c r="BQ40" s="27" t="str">
        <f>IF(OR(AND(AY40="",AZ40=""),AND(BH40="",BI40=""),AND(AZ40="K",BI40="K"),OR(AZ40="O",BI40="O")),"",SUM(AY40,BH40))</f>
        <v/>
      </c>
      <c r="BR40" s="1" t="str">
        <f xml:space="preserve"> IF(AND(OR(AND(AZ40="O",BI40="O"),AND(AZ40="K",BI40="K")),SUM(AY40,BH40)=0,ISNUMBER(BQ40)),"",IF(OR(AZ40="O",BI40="O"),"O",IF(AND(AZ40=BI40,OR(AZ40="K",AZ40="W",AZ40="M")),UPPER( AZ40),"")))</f>
        <v/>
      </c>
      <c r="BS40" s="23" t="str">
        <f>IF(TYPE(VAL_Codes!AX$26)=2,VAL_Codes!AX$26,"")</f>
        <v/>
      </c>
      <c r="BT40" s="27" t="str">
        <f>IF(OR(AND(BN40="",BO40=""),AND(BQ40="",BR40=""),AND(BO40="K",BR40="K"),OR(BO40="O",BR40="O")),"",SUM(BN40,BQ40))</f>
        <v/>
      </c>
      <c r="BU40" s="1" t="str">
        <f xml:space="preserve"> IF(AND(OR(AND(BO40="O",BR40="O"),AND(BO40="K",BR40="K")),SUM(BN40,BQ40)=0,ISNUMBER(BT40)),"",IF(OR(BO40="O",BR40="O"),"O",IF(AND(BO40=BR40,OR(BO40="K",BO40="W",BO40="M")),UPPER( BO40),"")))</f>
        <v/>
      </c>
      <c r="BV40" s="23" t="str">
        <f>IF(TYPE(VAL_Codes!BA$26)=2,VAL_Codes!BA$26,"")</f>
        <v/>
      </c>
      <c r="BW40" s="29" t="str">
        <f>IF(COUNTBLANK('VAL_Fill in area'!P32)=1,"",'VAL_Fill in area'!P32)</f>
        <v/>
      </c>
      <c r="BX40" s="24" t="str">
        <f>IF(TYPE(VAL_Codes!BC$26)=2,VAL_Codes!BC$26,"")</f>
        <v/>
      </c>
      <c r="BY40" s="25" t="str">
        <f>IF(TYPE(VAL_Codes!BD$26)=2,VAL_Codes!BD$26,"")</f>
        <v/>
      </c>
      <c r="BZ40" s="29" t="str">
        <f>IF(COUNTBLANK('VAL_Fill in area'!Q32)=1,"",'VAL_Fill in area'!Q32)</f>
        <v/>
      </c>
      <c r="CA40" s="24" t="str">
        <f>IF(TYPE(VAL_Codes!BF$26)=2,VAL_Codes!BF$26,"")</f>
        <v/>
      </c>
      <c r="CB40" s="25" t="str">
        <f>IF(TYPE(VAL_Codes!BG$26)=2,VAL_Codes!BG$26,"")</f>
        <v/>
      </c>
      <c r="CC40" s="27" t="str">
        <f>IF(OR(AND(BW40="",BX40=""),AND(BZ40="",CA40=""),AND(BX40="K",CA40="K"),OR(BX40="O",CA40="O")),"",SUM(BW40,BZ40))</f>
        <v/>
      </c>
      <c r="CD40" s="1" t="str">
        <f xml:space="preserve"> IF(AND(OR(AND(BX40="O",CA40="O"),AND(BX40="K",CA40="K")),SUM(BW40,BZ40)=0,ISNUMBER(CC40)),"",IF(OR(BX40="O",CA40="O"),"O",IF(AND(BX40=CA40,OR(BX40="K",BX40="W",BX40="M")),UPPER( BX40),"")))</f>
        <v/>
      </c>
      <c r="CE40" s="22" t="str">
        <f>IF(TYPE(VAL_Codes!BJ$26)=2,VAL_Codes!BJ$26,"")</f>
        <v/>
      </c>
      <c r="CF40" s="29" t="str">
        <f>IF(COUNTBLANK('VAL_Fill in area'!R32)=1,"",'VAL_Fill in area'!R32)</f>
        <v/>
      </c>
      <c r="CG40" s="24" t="str">
        <f>IF(TYPE(VAL_Codes!BL$26)=2,VAL_Codes!BL$26,"")</f>
        <v/>
      </c>
      <c r="CH40" s="25" t="str">
        <f>IF(TYPE(VAL_Codes!BM$26)=2,VAL_Codes!BM$26,"")</f>
        <v/>
      </c>
      <c r="CI40" s="29" t="str">
        <f>IF(COUNTBLANK('VAL_Fill in area'!S32)=1,"",'VAL_Fill in area'!S32)</f>
        <v/>
      </c>
      <c r="CJ40" s="24" t="str">
        <f>IF(TYPE(VAL_Codes!BO$26)=2,VAL_Codes!BO$26,"")</f>
        <v/>
      </c>
      <c r="CK40" s="25" t="str">
        <f>IF(TYPE(VAL_Codes!BP$26)=2,VAL_Codes!BP$26,"")</f>
        <v/>
      </c>
      <c r="CL40" s="29" t="str">
        <f>IF(COUNTBLANK('VAL_Fill in area'!T32)=1,"",'VAL_Fill in area'!T32)</f>
        <v/>
      </c>
      <c r="CM40" s="24" t="str">
        <f>IF(TYPE(VAL_Codes!BR$26)=2,VAL_Codes!BR$26,"")</f>
        <v/>
      </c>
      <c r="CN40" s="25" t="str">
        <f>IF(TYPE(VAL_Codes!BS$26)=2,VAL_Codes!BS$26,"")</f>
        <v/>
      </c>
      <c r="CO40" s="26" t="str">
        <f>IF(OR(EXACT(AG40,AH40),EXACT(AJ40,AK40),EXACT(AS40,AT40),EXACT(BT40,BU40),EXACT(CC40,CD40), EXACT(CL40,CM40),AND(AH40="K",AK40="K",AT40="K",BU40="K", CD40="K",CM40="K"),OR(AH40="O",AK40="O",AT40="O",BU40="O", CD40="O",CM40="O")),"",SUM(AG40,AJ40,AS40,BT40,CC40,CL40))</f>
        <v/>
      </c>
      <c r="CP40" s="20" t="str">
        <f>IF(AND(OR(OR(AH40="O",AK40="O",AT40="O",BU40="O",CD40="O",CM40="O"), AND(AH40="K",AK40="K",AT40="K",BU40="K", CD40="K",CM40="K")),SUM(AG40,AJ40,AS40,BT40,CC40,CL40)=0,ISNUMBER(CO40)),"",IF(OR(AH40="O",AK40="O",AT40="O",BU40="O",CD40="O",CM40="O"),"O",IF(AND(AH40=AK40,AH40=AT40,AH40=BU40,AH40=CD40,AH40=CM40,OR(AH40="K",AH40="W",AH40="M")),UPPER(AH40),"")))</f>
        <v/>
      </c>
      <c r="CQ40" s="23" t="str">
        <f>IF(TYPE(VAL_Codes!BV$26)=2,VAL_Codes!BV$26,"")</f>
        <v/>
      </c>
      <c r="CR40" s="38"/>
    </row>
    <row r="41" spans="1:96" ht="11.25" customHeight="1" x14ac:dyDescent="0.2">
      <c r="C41" s="888"/>
      <c r="D41" s="760"/>
      <c r="E41" s="760"/>
      <c r="F41" s="70" t="s">
        <v>112</v>
      </c>
      <c r="G41" s="69" t="s">
        <v>113</v>
      </c>
      <c r="H41" s="395" t="s">
        <v>91</v>
      </c>
      <c r="I41" s="395" t="s">
        <v>66</v>
      </c>
      <c r="J41" s="396" t="str">
        <f>VAL_Metadata!B$8</f>
        <v>_X</v>
      </c>
      <c r="K41" s="395" t="s">
        <v>110</v>
      </c>
      <c r="L41" s="395" t="s">
        <v>114</v>
      </c>
      <c r="M41" s="47"/>
      <c r="N41" s="47"/>
      <c r="O41" s="47"/>
      <c r="P41" s="47"/>
      <c r="Q41" s="47"/>
      <c r="R41" s="47"/>
      <c r="S41" s="47"/>
      <c r="T41" s="47"/>
      <c r="U41" s="47"/>
      <c r="V41" s="47"/>
      <c r="W41" s="47"/>
      <c r="X41" s="47"/>
      <c r="Y41" s="47"/>
      <c r="Z41" s="47"/>
      <c r="AA41" s="29" t="str">
        <f>IF(COUNTBLANK('VAL_Fill in area'!G33)=1,"",'VAL_Fill in area'!G33)</f>
        <v/>
      </c>
      <c r="AB41" s="24" t="str">
        <f>IF(TYPE(VAL_Codes!G$26)=2,VAL_Codes!G$26,"")</f>
        <v/>
      </c>
      <c r="AC41" s="25" t="str">
        <f>IF(TYPE(VAL_Codes!H$26)=2,VAL_Codes!H$26,"")</f>
        <v/>
      </c>
      <c r="AD41" s="29" t="str">
        <f>IF(COUNTBLANK('VAL_Fill in area'!H33)=1,"",'VAL_Fill in area'!H33)</f>
        <v/>
      </c>
      <c r="AE41" s="24" t="str">
        <f>IF(TYPE(VAL_Codes!J$26)=2,VAL_Codes!J$26,"")</f>
        <v/>
      </c>
      <c r="AF41" s="25" t="str">
        <f>IF(TYPE(VAL_Codes!K$26)=2,VAL_Codes!K$26,"")</f>
        <v/>
      </c>
      <c r="AG41" s="27" t="str">
        <f>IF(OR(AND(AA41="",AB41=""),AND(AD41="",AE41=""),AND(AB41="K",AE41="K"),OR(AB41="O",AE41="O")),"",SUM(AA41,AD41))</f>
        <v/>
      </c>
      <c r="AH41" s="1" t="str">
        <f xml:space="preserve"> IF(AND(OR(AND(AB41="O",AE41="O"),AND(AB41="K",AE41="K")),SUM(AA41,AD41)=0,ISNUMBER(AG41)),"",IF(OR(AB41="O",AE41="O"),"O",IF(AND(AB41=AE41,OR(AB41="K",AB41="W",AB41="M")),UPPER( AB41),"")))</f>
        <v/>
      </c>
      <c r="AI41" s="23" t="str">
        <f>IF(TYPE(VAL_Codes!N$26)=2,VAL_Codes!N$26,"")</f>
        <v/>
      </c>
      <c r="AJ41" s="29" t="str">
        <f>IF(COUNTBLANK('VAL_Fill in area'!I33)=1,"",'VAL_Fill in area'!I33)</f>
        <v/>
      </c>
      <c r="AK41" s="24" t="str">
        <f>IF(TYPE(VAL_Codes!P$26)=2,VAL_Codes!P$26,"")</f>
        <v/>
      </c>
      <c r="AL41" s="25" t="str">
        <f>IF(TYPE(VAL_Codes!Q$26)=2,VAL_Codes!Q$26,"")</f>
        <v/>
      </c>
      <c r="AM41" s="29" t="str">
        <f>IF(COUNTBLANK('VAL_Fill in area'!J33)=1,"",'VAL_Fill in area'!J33)</f>
        <v/>
      </c>
      <c r="AN41" s="24" t="str">
        <f>IF(TYPE(VAL_Codes!S$26)=2,VAL_Codes!S$26,"")</f>
        <v/>
      </c>
      <c r="AO41" s="25" t="str">
        <f>IF(TYPE(VAL_Codes!T$26)=2,VAL_Codes!T$26,"")</f>
        <v/>
      </c>
      <c r="AP41" s="29" t="str">
        <f>IF(COUNTBLANK('VAL_Fill in area'!K33)=1,"",'VAL_Fill in area'!K33)</f>
        <v/>
      </c>
      <c r="AQ41" s="24" t="str">
        <f>IF(TYPE(VAL_Codes!V$26)=2,VAL_Codes!V$26,"")</f>
        <v/>
      </c>
      <c r="AR41" s="25" t="str">
        <f>IF(TYPE(VAL_Codes!W$26)=2,VAL_Codes!W$26,"")</f>
        <v/>
      </c>
      <c r="AS41" s="27" t="str">
        <f>IF(OR(AND(AM41="",AN41=""),AND(AP41="",AQ41=""),AND(AN41="K",AQ41="K"),OR(AN41="O",AQ41="O")),"",SUM(AM41,AP41))</f>
        <v/>
      </c>
      <c r="AT41" s="1" t="str">
        <f xml:space="preserve"> IF(AND(OR(AND(AN41="O",AQ41="O"),AND(AN41="K",AQ41="K")),SUM(AM41,AP41)=0,ISNUMBER(AS41)),"",IF(OR(AN41="O",AQ41="O"),"O",IF(AND(AN41=AQ41,OR(AN41="K",AN41="W",AN41="M")),UPPER( AN41),"")))</f>
        <v/>
      </c>
      <c r="AU41" s="23" t="str">
        <f>IF(TYPE(VAL_Codes!Z$26)=2,VAL_Codes!Z$26,"")</f>
        <v/>
      </c>
      <c r="AV41" s="29" t="str">
        <f>IF(COUNTBLANK('VAL_Fill in area'!L33)=1,"",'VAL_Fill in area'!L33)</f>
        <v/>
      </c>
      <c r="AW41" s="24" t="str">
        <f>IF(TYPE(VAL_Codes!AB$26)=2,VAL_Codes!AB$26,"")</f>
        <v/>
      </c>
      <c r="AX41" s="25" t="str">
        <f>IF(TYPE(VAL_Codes!AC$26)=2,VAL_Codes!AC$26,"")</f>
        <v/>
      </c>
      <c r="AY41" s="29" t="str">
        <f>IF(COUNTBLANK('VAL_Fill in area'!M33)=1,"",'VAL_Fill in area'!M33)</f>
        <v/>
      </c>
      <c r="AZ41" s="24" t="str">
        <f>IF(TYPE(VAL_Codes!AE$26)=2,VAL_Codes!AE$26,"")</f>
        <v/>
      </c>
      <c r="BA41" s="25" t="str">
        <f>IF(TYPE(VAL_Codes!AF$26)=2,VAL_Codes!AF$26,"")</f>
        <v/>
      </c>
      <c r="BB41" s="27" t="str">
        <f>IF(OR(AND(AV41="",AW41=""),AND(AY41="",AZ41=""),AND(AW41="K",AZ41="K"),OR(AW41="O",AZ41="O")),"",SUM(AV41,AY41))</f>
        <v/>
      </c>
      <c r="BC41" s="1" t="str">
        <f xml:space="preserve"> IF(AND(OR(AND(AW41="O",AZ41="O"),AND(AW41="K",AZ41="K")),SUM(AV41,AY41)=0,ISNUMBER(BB41)),"",IF(OR(AW41="O",AZ41="O"),"O",IF(AND(AW41=AZ41,OR(AW41="K",AW41="W",AW41="M")),UPPER( AW41),"")))</f>
        <v/>
      </c>
      <c r="BD41" s="23" t="str">
        <f>IF(TYPE(VAL_Codes!AI$26)=2,VAL_Codes!AI$26,"")</f>
        <v/>
      </c>
      <c r="BE41" s="29" t="str">
        <f>IF(COUNTBLANK('VAL_Fill in area'!N33)=1,"",'VAL_Fill in area'!N33)</f>
        <v/>
      </c>
      <c r="BF41" s="24" t="str">
        <f>IF(TYPE(VAL_Codes!AK$26)=2,VAL_Codes!AK$26,"")</f>
        <v/>
      </c>
      <c r="BG41" s="25" t="str">
        <f>IF(TYPE(VAL_Codes!AL$26)=2,VAL_Codes!AL$26,"")</f>
        <v/>
      </c>
      <c r="BH41" s="29" t="str">
        <f>IF(COUNTBLANK('VAL_Fill in area'!O33)=1,"",'VAL_Fill in area'!O33)</f>
        <v/>
      </c>
      <c r="BI41" s="24" t="str">
        <f>IF(TYPE(VAL_Codes!AN$26)=2,VAL_Codes!AN$26,"")</f>
        <v/>
      </c>
      <c r="BJ41" s="25" t="str">
        <f>IF(TYPE(VAL_Codes!AO$26)=2,VAL_Codes!AO$26,"")</f>
        <v/>
      </c>
      <c r="BK41" s="27" t="str">
        <f>IF(OR(AND(BE41="",BF41=""),AND(BH41="",BI41=""),AND(BF41="K",BI41="K"),OR(BF41="O",BI41="O")),"",SUM(BE41,BH41))</f>
        <v/>
      </c>
      <c r="BL41" s="1" t="str">
        <f xml:space="preserve"> IF(AND(OR(AND(BF41="O",BI41="O"),AND(BF41="K",BI41="K")),SUM(BE41,BH41)=0,ISNUMBER(BK41)),"",IF(OR(BF41="O",BI41="O"),"O",IF(AND(BF41=BI41,OR(BF41="K",BF41="W",BF41="M")),UPPER( BF41),"")))</f>
        <v/>
      </c>
      <c r="BM41" s="23" t="str">
        <f>IF(TYPE(VAL_Codes!AR$26)=2,VAL_Codes!AR$26,"")</f>
        <v/>
      </c>
      <c r="BN41" s="27" t="str">
        <f>IF(OR(AND(AV41="",AW41=""),AND(BE41="",BF41=""),AND(AW41="K",BF41="K"),OR(AW41="O",BF41="O")),"",SUM(AV41,BE41))</f>
        <v/>
      </c>
      <c r="BO41" s="1" t="str">
        <f xml:space="preserve"> IF(AND(OR(AND(AW41="O",BF41="O"),AND(AW41="K",BF41="K")),SUM(AV41,BE41)=0,ISNUMBER(BN41)),"",IF(OR(AW41="O",BF41="O"),"O",IF(AND(AW41=BF41,OR(AW41="K",AW41="W",AW41="M")),UPPER( AW41),"")))</f>
        <v/>
      </c>
      <c r="BP41" s="23" t="str">
        <f>IF(TYPE(VAL_Codes!AU$26)=2,VAL_Codes!AU$26,"")</f>
        <v/>
      </c>
      <c r="BQ41" s="27" t="str">
        <f>IF(OR(AND(AY41="",AZ41=""),AND(BH41="",BI41=""),AND(AZ41="K",BI41="K"),OR(AZ41="O",BI41="O")),"",SUM(AY41,BH41))</f>
        <v/>
      </c>
      <c r="BR41" s="1" t="str">
        <f xml:space="preserve"> IF(AND(OR(AND(AZ41="O",BI41="O"),AND(AZ41="K",BI41="K")),SUM(AY41,BH41)=0,ISNUMBER(BQ41)),"",IF(OR(AZ41="O",BI41="O"),"O",IF(AND(AZ41=BI41,OR(AZ41="K",AZ41="W",AZ41="M")),UPPER( AZ41),"")))</f>
        <v/>
      </c>
      <c r="BS41" s="23" t="str">
        <f>IF(TYPE(VAL_Codes!AX$26)=2,VAL_Codes!AX$26,"")</f>
        <v/>
      </c>
      <c r="BT41" s="27" t="str">
        <f>IF(OR(AND(BN41="",BO41=""),AND(BQ41="",BR41=""),AND(BO41="K",BR41="K"),OR(BO41="O",BR41="O")),"",SUM(BN41,BQ41))</f>
        <v/>
      </c>
      <c r="BU41" s="1" t="str">
        <f xml:space="preserve"> IF(AND(OR(AND(BO41="O",BR41="O"),AND(BO41="K",BR41="K")),SUM(BN41,BQ41)=0,ISNUMBER(BT41)),"",IF(OR(BO41="O",BR41="O"),"O",IF(AND(BO41=BR41,OR(BO41="K",BO41="W",BO41="M")),UPPER( BO41),"")))</f>
        <v/>
      </c>
      <c r="BV41" s="23" t="str">
        <f>IF(TYPE(VAL_Codes!BA$26)=2,VAL_Codes!BA$26,"")</f>
        <v/>
      </c>
      <c r="BW41" s="29" t="str">
        <f>IF(COUNTBLANK('VAL_Fill in area'!P33)=1,"",'VAL_Fill in area'!P33)</f>
        <v/>
      </c>
      <c r="BX41" s="24" t="str">
        <f>IF(TYPE(VAL_Codes!BC$26)=2,VAL_Codes!BC$26,"")</f>
        <v/>
      </c>
      <c r="BY41" s="25" t="str">
        <f>IF(TYPE(VAL_Codes!BD$26)=2,VAL_Codes!BD$26,"")</f>
        <v/>
      </c>
      <c r="BZ41" s="29" t="str">
        <f>IF(COUNTBLANK('VAL_Fill in area'!Q33)=1,"",'VAL_Fill in area'!Q33)</f>
        <v/>
      </c>
      <c r="CA41" s="24" t="str">
        <f>IF(TYPE(VAL_Codes!BF$26)=2,VAL_Codes!BF$26,"")</f>
        <v/>
      </c>
      <c r="CB41" s="25" t="str">
        <f>IF(TYPE(VAL_Codes!BG$26)=2,VAL_Codes!BG$26,"")</f>
        <v/>
      </c>
      <c r="CC41" s="27" t="str">
        <f>IF(OR(AND(BW41="",BX41=""),AND(BZ41="",CA41=""),AND(BX41="K",CA41="K"),OR(BX41="O",CA41="O")),"",SUM(BW41,BZ41))</f>
        <v/>
      </c>
      <c r="CD41" s="1" t="str">
        <f xml:space="preserve"> IF(AND(OR(AND(BX41="O",CA41="O"),AND(BX41="K",CA41="K")),SUM(BW41,BZ41)=0,ISNUMBER(CC41)),"",IF(OR(BX41="O",CA41="O"),"O",IF(AND(BX41=CA41,OR(BX41="K",BX41="W",BX41="M")),UPPER( BX41),"")))</f>
        <v/>
      </c>
      <c r="CE41" s="22" t="str">
        <f>IF(TYPE(VAL_Codes!BJ$26)=2,VAL_Codes!BJ$26,"")</f>
        <v/>
      </c>
      <c r="CF41" s="29" t="str">
        <f>IF(COUNTBLANK('VAL_Fill in area'!R33)=1,"",'VAL_Fill in area'!R33)</f>
        <v/>
      </c>
      <c r="CG41" s="24" t="str">
        <f>IF(TYPE(VAL_Codes!BL$26)=2,VAL_Codes!BL$26,"")</f>
        <v/>
      </c>
      <c r="CH41" s="25" t="str">
        <f>IF(TYPE(VAL_Codes!BM$26)=2,VAL_Codes!BM$26,"")</f>
        <v/>
      </c>
      <c r="CI41" s="29" t="str">
        <f>IF(COUNTBLANK('VAL_Fill in area'!S33)=1,"",'VAL_Fill in area'!S33)</f>
        <v/>
      </c>
      <c r="CJ41" s="24" t="str">
        <f>IF(TYPE(VAL_Codes!BO$26)=2,VAL_Codes!BO$26,"")</f>
        <v/>
      </c>
      <c r="CK41" s="25" t="str">
        <f>IF(TYPE(VAL_Codes!BP$26)=2,VAL_Codes!BP$26,"")</f>
        <v/>
      </c>
      <c r="CL41" s="29" t="str">
        <f>IF(COUNTBLANK('VAL_Fill in area'!T33)=1,"",'VAL_Fill in area'!T33)</f>
        <v/>
      </c>
      <c r="CM41" s="24" t="str">
        <f>IF(TYPE(VAL_Codes!BR$26)=2,VAL_Codes!BR$26,"")</f>
        <v/>
      </c>
      <c r="CN41" s="25" t="str">
        <f>IF(TYPE(VAL_Codes!BS$26)=2,VAL_Codes!BS$26,"")</f>
        <v/>
      </c>
      <c r="CO41" s="26" t="str">
        <f>IF(OR(EXACT(AG41,AH41),EXACT(AJ41,AK41),EXACT(AS41,AT41),EXACT(BT41,BU41),EXACT(CC41,CD41), EXACT(CL41,CM41),AND(AH41="K",AK41="K",AT41="K",BU41="K", CD41="K",CM41="K"),OR(AH41="O",AK41="O",AT41="O",BU41="O", CD41="O",CM41="O")),"",SUM(AG41,AJ41,AS41,BT41,CC41,CL41))</f>
        <v/>
      </c>
      <c r="CP41" s="20" t="str">
        <f>IF(AND(OR(OR(AH41="O",AK41="O",AT41="O",BU41="O",CD41="O",CM41="O"), AND(AH41="K",AK41="K",AT41="K",BU41="K", CD41="K",CM41="K")),SUM(AG41,AJ41,AS41,BT41,CC41,CL41)=0,ISNUMBER(CO41)),"",IF(OR(AH41="O",AK41="O",AT41="O",BU41="O",CD41="O",CM41="O"),"O",IF(AND(AH41=AK41,AH41=AT41,AH41=BU41,AH41=CD41,AH41=CM41,OR(AH41="K",AH41="W",AH41="M")),UPPER(AH41),"")))</f>
        <v/>
      </c>
      <c r="CQ41" s="23" t="str">
        <f>IF(TYPE(VAL_Codes!BV$26)=2,VAL_Codes!BV$26,"")</f>
        <v/>
      </c>
      <c r="CR41" s="38"/>
    </row>
    <row r="42" spans="1:96" ht="11.25" customHeight="1" x14ac:dyDescent="0.2">
      <c r="C42" s="888"/>
      <c r="D42" s="760"/>
      <c r="E42" s="760"/>
      <c r="F42" s="71" t="s">
        <v>115</v>
      </c>
      <c r="G42" s="72" t="s">
        <v>293</v>
      </c>
      <c r="H42" s="395" t="s">
        <v>91</v>
      </c>
      <c r="I42" s="395" t="s">
        <v>66</v>
      </c>
      <c r="J42" s="396" t="str">
        <f>VAL_Metadata!B$8</f>
        <v>_X</v>
      </c>
      <c r="K42" s="395" t="s">
        <v>110</v>
      </c>
      <c r="L42" s="395" t="s">
        <v>349</v>
      </c>
      <c r="M42" s="74"/>
      <c r="N42" s="74"/>
      <c r="O42" s="74"/>
      <c r="P42" s="74"/>
      <c r="Q42" s="74"/>
      <c r="R42" s="74"/>
      <c r="S42" s="74"/>
      <c r="T42" s="74"/>
      <c r="U42" s="74"/>
      <c r="V42" s="74"/>
      <c r="W42" s="74"/>
      <c r="X42" s="74"/>
      <c r="Y42" s="74"/>
      <c r="Z42" s="74"/>
      <c r="AA42" s="26" t="str">
        <f>IF(OR(AND(AA40="",AB40=""),AND(AA41="",AB41=""),AND(AB40="K",AB41="K"),OR(AB40="O",AB41="O")),"",SUM(AA40,AA41))</f>
        <v/>
      </c>
      <c r="AB42" s="20" t="str">
        <f>IF(AND(OR(AND(AB40="O",AB41="O"),AND(AB40="K",AB41="K")),SUM(AA40,AA41)=0,ISNUMBER(AA42)),"",IF(OR(AB40="O",AB41="O"),"O",IF(AND(AB40=AB41,OR(AB40="K",AB40="W",AB40="M")), UPPER(AB40),"")))</f>
        <v/>
      </c>
      <c r="AC42" s="23" t="str">
        <f>IF(TYPE(VAL_Codes!H$26)=2,VAL_Codes!H$26,"")</f>
        <v/>
      </c>
      <c r="AD42" s="26" t="str">
        <f>IF(OR(AND(AD40="",AE40=""),AND(AD41="",AE41=""),AND(AE40="K",AE41="K"),OR(AE40="O",AE41="O")),"",SUM(AD40,AD41))</f>
        <v/>
      </c>
      <c r="AE42" s="20" t="str">
        <f>IF(AND(OR(AND(AE40="O",AE41="O"),AND(AE40="K",AE41="K")),SUM(AD40,AD41)=0,ISNUMBER(AD42)),"",IF(OR(AE40="O",AE41="O"),"O",IF(AND(AE40=AE41,OR(AE40="K",AE40="W",AE40="M")), UPPER(AE40),"")))</f>
        <v/>
      </c>
      <c r="AF42" s="23" t="str">
        <f>IF(TYPE(VAL_Codes!K$26)=2,VAL_Codes!K$26,"")</f>
        <v/>
      </c>
      <c r="AG42" s="26" t="str">
        <f>IF(OR(AND(AG40="",AH40=""),AND(AG41="",AH41=""),AND(AH40="K",AH41="K"),OR(AH40="O",AH41="O")),"",SUM(AG40,AG41))</f>
        <v/>
      </c>
      <c r="AH42" s="20" t="str">
        <f>IF(AND(OR(AND(AH40="O",AH41="O"),AND(AH40="K",AH41="K")),SUM(AG40,AG41)=0,ISNUMBER(AG42)),"",IF(OR(AH40="O",AH41="O"),"O",IF(AND(AH40=AH41,OR(AH40="K",AH40="W",AH40="M")), UPPER(AH40),"")))</f>
        <v/>
      </c>
      <c r="AI42" s="23" t="str">
        <f>IF(TYPE(VAL_Codes!N$26)=2,VAL_Codes!N$26,"")</f>
        <v/>
      </c>
      <c r="AJ42" s="26" t="str">
        <f>IF(OR(AND(AJ40="",AK40=""),AND(AJ41="",AK41=""),AND(AK40="K",AK41="K"),OR(AK40="O",AK41="O")),"",SUM(AJ40,AJ41))</f>
        <v/>
      </c>
      <c r="AK42" s="20" t="str">
        <f>IF(AND(OR(AND(AK40="O",AK41="O"),AND(AK40="K",AK41="K")),SUM(AJ40,AJ41)=0,ISNUMBER(AJ42)),"",IF(OR(AK40="O",AK41="O"),"O",IF(AND(AK40=AK41,OR(AK40="K",AK40="W",AK40="M")), UPPER(AK40),"")))</f>
        <v/>
      </c>
      <c r="AL42" s="23" t="str">
        <f>IF(TYPE(VAL_Codes!Q$26)=2,VAL_Codes!Q$26,"")</f>
        <v/>
      </c>
      <c r="AM42" s="26" t="str">
        <f>IF(OR(AND(AM40="",AN40=""),AND(AM41="",AN41=""),AND(AN40="K",AN41="K"),OR(AN40="O",AN41="O")),"",SUM(AM40,AM41))</f>
        <v/>
      </c>
      <c r="AN42" s="20" t="str">
        <f>IF(AND(OR(AND(AN40="O",AN41="O"),AND(AN40="K",AN41="K")),SUM(AM40,AM41)=0,ISNUMBER(AM42)),"",IF(OR(AN40="O",AN41="O"),"O",IF(AND(AN40=AN41,OR(AN40="K",AN40="W",AN40="M")), UPPER(AN40),"")))</f>
        <v/>
      </c>
      <c r="AO42" s="23" t="str">
        <f>IF(TYPE(VAL_Codes!T$26)=2,VAL_Codes!T$26,"")</f>
        <v/>
      </c>
      <c r="AP42" s="26" t="str">
        <f>IF(OR(AND(AP40="",AQ40=""),AND(AP41="",AQ41=""),AND(AQ40="K",AQ41="K"),OR(AQ40="O",AQ41="O")),"",SUM(AP40,AP41))</f>
        <v/>
      </c>
      <c r="AQ42" s="20" t="str">
        <f>IF(AND(OR(AND(AQ40="O",AQ41="O"),AND(AQ40="K",AQ41="K")),SUM(AP40,AP41)=0,ISNUMBER(AP42)),"",IF(OR(AQ40="O",AQ41="O"),"O",IF(AND(AQ40=AQ41,OR(AQ40="K",AQ40="W",AQ40="M")), UPPER(AQ40),"")))</f>
        <v/>
      </c>
      <c r="AR42" s="23" t="str">
        <f>IF(TYPE(VAL_Codes!W$26)=2,VAL_Codes!W$26,"")</f>
        <v/>
      </c>
      <c r="AS42" s="26" t="str">
        <f>IF(OR(AND(AS40="",AT40=""),AND(AS41="",AT41=""),AND(AT40="K",AT41="K"),OR(AT40="O",AT41="O")),"",SUM(AS40,AS41))</f>
        <v/>
      </c>
      <c r="AT42" s="20" t="str">
        <f>IF(AND(OR(AND(AT40="O",AT41="O"),AND(AT40="K",AT41="K")),SUM(AS40,AS41)=0,ISNUMBER(AS42)),"",IF(OR(AT40="O",AT41="O"),"O",IF(AND(AT40=AT41,OR(AT40="K",AT40="W",AT40="M")), UPPER(AT40),"")))</f>
        <v/>
      </c>
      <c r="AU42" s="23" t="str">
        <f>IF(TYPE(VAL_Codes!Z$26)=2,VAL_Codes!Z$26,"")</f>
        <v/>
      </c>
      <c r="AV42" s="26" t="str">
        <f>IF(OR(AND(AV40="",AW40=""),AND(AV41="",AW41=""),AND(AW40="K",AW41="K"),OR(AW40="O",AW41="O")),"",SUM(AV40,AV41))</f>
        <v/>
      </c>
      <c r="AW42" s="20" t="str">
        <f>IF(AND(OR(AND(AW40="O",AW41="O"),AND(AW40="K",AW41="K")),SUM(AV40,AV41)=0,ISNUMBER(AV42)),"",IF(OR(AW40="O",AW41="O"),"O",IF(AND(AW40=AW41,OR(AW40="K",AW40="W",AW40="M")), UPPER(AW40),"")))</f>
        <v/>
      </c>
      <c r="AX42" s="23" t="str">
        <f>IF(TYPE(VAL_Codes!AC$26)=2,VAL_Codes!AC$26,"")</f>
        <v/>
      </c>
      <c r="AY42" s="26" t="str">
        <f>IF(OR(AND(AY40="",AZ40=""),AND(AY41="",AZ41=""),AND(AZ40="K",AZ41="K"),OR(AZ40="O",AZ41="O")),"",SUM(AY40,AY41))</f>
        <v/>
      </c>
      <c r="AZ42" s="20" t="str">
        <f>IF(AND(OR(AND(AZ40="O",AZ41="O"),AND(AZ40="K",AZ41="K")),SUM(AY40,AY41)=0,ISNUMBER(AY42)),"",IF(OR(AZ40="O",AZ41="O"),"O",IF(AND(AZ40=AZ41,OR(AZ40="K",AZ40="W",AZ40="M")), UPPER(AZ40),"")))</f>
        <v/>
      </c>
      <c r="BA42" s="23" t="str">
        <f>IF(TYPE(VAL_Codes!AF$26)=2,VAL_Codes!AF$26,"")</f>
        <v/>
      </c>
      <c r="BB42" s="26" t="str">
        <f>IF(OR(AND(BB40="",BC40=""),AND(BB41="",BC41=""),AND(BC40="K",BC41="K"),OR(BC40="O",BC41="O")),"",SUM(BB40,BB41))</f>
        <v/>
      </c>
      <c r="BC42" s="20" t="str">
        <f>IF(AND(OR(AND(BC40="O",BC41="O"),AND(BC40="K",BC41="K")),SUM(BB40,BB41)=0,ISNUMBER(BB42)),"",IF(OR(BC40="O",BC41="O"),"O",IF(AND(BC40=BC41,OR(BC40="K",BC40="W",BC40="M")), UPPER(BC40),"")))</f>
        <v/>
      </c>
      <c r="BD42" s="23" t="str">
        <f>IF(TYPE(VAL_Codes!AI$26)=2,VAL_Codes!AI$26,"")</f>
        <v/>
      </c>
      <c r="BE42" s="26" t="str">
        <f>IF(OR(AND(BE40="",BF40=""),AND(BE41="",BF41=""),AND(BF40="K",BF41="K"),OR(BF40="O",BF41="O")),"",SUM(BE40,BE41))</f>
        <v/>
      </c>
      <c r="BF42" s="20" t="str">
        <f>IF(AND(OR(AND(BF40="O",BF41="O"),AND(BF40="K",BF41="K")),SUM(BE40,BE41)=0,ISNUMBER(BE42)),"",IF(OR(BF40="O",BF41="O"),"O",IF(AND(BF40=BF41,OR(BF40="K",BF40="W",BF40="M")), UPPER(BF40),"")))</f>
        <v/>
      </c>
      <c r="BG42" s="23" t="str">
        <f>IF(TYPE(VAL_Codes!AL$26)=2,VAL_Codes!AL$26,"")</f>
        <v/>
      </c>
      <c r="BH42" s="26" t="str">
        <f>IF(OR(AND(BH40="",BI40=""),AND(BH41="",BI41=""),AND(BI40="K",BI41="K"),OR(BI40="O",BI41="O")),"",SUM(BH40,BH41))</f>
        <v/>
      </c>
      <c r="BI42" s="20" t="str">
        <f>IF(AND(OR(AND(BI40="O",BI41="O"),AND(BI40="K",BI41="K")),SUM(BH40,BH41)=0,ISNUMBER(BH42)),"",IF(OR(BI40="O",BI41="O"),"O",IF(AND(BI40=BI41,OR(BI40="K",BI40="W",BI40="M")), UPPER(BI40),"")))</f>
        <v/>
      </c>
      <c r="BJ42" s="23" t="str">
        <f>IF(TYPE(VAL_Codes!AO$26)=2,VAL_Codes!AO$26,"")</f>
        <v/>
      </c>
      <c r="BK42" s="26" t="str">
        <f>IF(OR(AND(BK40="",BL40=""),AND(BK41="",BL41=""),AND(BL40="K",BL41="K"),OR(BL40="O",BL41="O")),"",SUM(BK40,BK41))</f>
        <v/>
      </c>
      <c r="BL42" s="20" t="str">
        <f>IF(AND(OR(AND(BL40="O",BL41="O"),AND(BL40="K",BL41="K")),SUM(BK40,BK41)=0,ISNUMBER(BK42)),"",IF(OR(BL40="O",BL41="O"),"O",IF(AND(BL40=BL41,OR(BL40="K",BL40="W",BL40="M")), UPPER(BL40),"")))</f>
        <v/>
      </c>
      <c r="BM42" s="23" t="str">
        <f>IF(TYPE(VAL_Codes!AR$26)=2,VAL_Codes!AR$26,"")</f>
        <v/>
      </c>
      <c r="BN42" s="26" t="str">
        <f>IF(OR(AND(BN40="",BO40=""),AND(BN41="",BO41=""),AND(BO40="K",BO41="K"),OR(BO40="O",BO41="O")),"",SUM(BN40,BN41))</f>
        <v/>
      </c>
      <c r="BO42" s="20" t="str">
        <f>IF(AND(OR(AND(BO40="O",BO41="O"),AND(BO40="K",BO41="K")),SUM(BN40,BN41)=0,ISNUMBER(BN42)),"",IF(OR(BO40="O",BO41="O"),"O",IF(AND(BO40=BO41,OR(BO40="K",BO40="W",BO40="M")), UPPER(BO40),"")))</f>
        <v/>
      </c>
      <c r="BP42" s="23" t="str">
        <f>IF(TYPE(VAL_Codes!AU$26)=2,VAL_Codes!AU$26,"")</f>
        <v/>
      </c>
      <c r="BQ42" s="26" t="str">
        <f>IF(OR(AND(BQ40="",BR40=""),AND(BQ41="",BR41=""),AND(BR40="K",BR41="K"),OR(BR40="O",BR41="O")),"",SUM(BQ40,BQ41))</f>
        <v/>
      </c>
      <c r="BR42" s="20" t="str">
        <f>IF(AND(OR(AND(BR40="O",BR41="O"),AND(BR40="K",BR41="K")),SUM(BQ40,BQ41)=0,ISNUMBER(BQ42)),"",IF(OR(BR40="O",BR41="O"),"O",IF(AND(BR40=BR41,OR(BR40="K",BR40="W",BR40="M")), UPPER(BR40),"")))</f>
        <v/>
      </c>
      <c r="BS42" s="23" t="str">
        <f>IF(TYPE(VAL_Codes!AX$26)=2,VAL_Codes!AX$26,"")</f>
        <v/>
      </c>
      <c r="BT42" s="26" t="str">
        <f>IF(OR(AND(BT40="",BU40=""),AND(BT41="",BU41=""),AND(BU40="K",BU41="K"),OR(BU40="O",BU41="O")),"",SUM(BT40,BT41))</f>
        <v/>
      </c>
      <c r="BU42" s="20" t="str">
        <f>IF(AND(OR(AND(BU40="O",BU41="O"),AND(BU40="K",BU41="K")),SUM(BT40,BT41)=0,ISNUMBER(BT42)),"",IF(OR(BU40="O",BU41="O"),"O",IF(AND(BU40=BU41,OR(BU40="K",BU40="W",BU40="M")), UPPER(BU40),"")))</f>
        <v/>
      </c>
      <c r="BV42" s="23" t="str">
        <f>IF(TYPE(VAL_Codes!BA$26)=2,VAL_Codes!BA$26,"")</f>
        <v/>
      </c>
      <c r="BW42" s="26" t="str">
        <f>IF(OR(AND(BW40="",BX40=""),AND(BW41="",BX41=""),AND(BX40="K",BX41="K"),OR(BX40="O",BX41="O")),"",SUM(BW40,BW41))</f>
        <v/>
      </c>
      <c r="BX42" s="20" t="str">
        <f>IF(AND(OR(AND(BX40="O",BX41="O"),AND(BX40="K",BX41="K")),SUM(BW40,BW41)=0,ISNUMBER(BW42)),"",IF(OR(BX40="O",BX41="O"),"O",IF(AND(BX40=BX41,OR(BX40="K",BX40="W",BX40="M")), UPPER(BX40),"")))</f>
        <v/>
      </c>
      <c r="BY42" s="23" t="str">
        <f>IF(TYPE(VAL_Codes!BD$26)=2,VAL_Codes!BD$26,"")</f>
        <v/>
      </c>
      <c r="BZ42" s="26" t="str">
        <f>IF(OR(AND(BZ40="",CA40=""),AND(BZ41="",CA41=""),AND(CA40="K",CA41="K"),OR(CA40="O",CA41="O")),"",SUM(BZ40,BZ41))</f>
        <v/>
      </c>
      <c r="CA42" s="20" t="str">
        <f>IF(AND(OR(AND(CA40="O",CA41="O"),AND(CA40="K",CA41="K")),SUM(BZ40,BZ41)=0,ISNUMBER(BZ42)),"",IF(OR(CA40="O",CA41="O"),"O",IF(AND(CA40=CA41,OR(CA40="K",CA40="W",CA40="M")), UPPER(CA40),"")))</f>
        <v/>
      </c>
      <c r="CB42" s="23" t="str">
        <f>IF(TYPE(VAL_Codes!BG$26)=2,VAL_Codes!BG$26,"")</f>
        <v/>
      </c>
      <c r="CC42" s="26" t="str">
        <f>IF(OR(AND(CC40="",CD40=""),AND(CC41="",CD41=""),AND(CD40="K",CD41="K"),OR(CD40="O",CD41="O")),"",SUM(CC40,CC41))</f>
        <v/>
      </c>
      <c r="CD42" s="20" t="str">
        <f>IF(AND(OR(AND(CD40="O",CD41="O"),AND(CD40="K",CD41="K")),SUM(CC40,CC41)=0,ISNUMBER(CC42)),"",IF(OR(CD40="O",CD41="O"),"O",IF(AND(CD40=CD41,OR(CD40="K",CD40="W",CD40="M")), UPPER(CD40),"")))</f>
        <v/>
      </c>
      <c r="CE42" s="23" t="str">
        <f>IF(TYPE(VAL_Codes!BJ$26)=2,VAL_Codes!BJ$26,"")</f>
        <v/>
      </c>
      <c r="CF42" s="26" t="str">
        <f>IF(OR(AND(CF40="",CG40=""),AND(CF41="",CG41=""),AND(CG40="K",CG41="K"),OR(CG40="O",CG41="O")),"",SUM(CF40,CF41))</f>
        <v/>
      </c>
      <c r="CG42" s="20" t="str">
        <f>IF(AND(OR(AND(CG40="O",CG41="O"),AND(CG40="K",CG41="K")),SUM(CF40,CF41)=0,ISNUMBER(CF42)),"",IF(OR(CG40="O",CG41="O"),"O",IF(AND(CG40=CG41,OR(CG40="K",CG40="W",CG40="M")), UPPER(CG40),"")))</f>
        <v/>
      </c>
      <c r="CH42" s="23" t="str">
        <f>IF(TYPE(VAL_Codes!BM$26)=2,VAL_Codes!BM$26,"")</f>
        <v/>
      </c>
      <c r="CI42" s="26" t="str">
        <f>IF(OR(AND(CI40="",CJ40=""),AND(CI41="",CJ41=""),AND(CJ40="K",CJ41="K"),OR(CJ40="O",CJ41="O")),"",SUM(CI40,CI41))</f>
        <v/>
      </c>
      <c r="CJ42" s="20" t="str">
        <f>IF(AND(OR(AND(CJ40="O",CJ41="O"),AND(CJ40="K",CJ41="K")),SUM(CI40,CI41)=0,ISNUMBER(CI42)),"",IF(OR(CJ40="O",CJ41="O"),"O",IF(AND(CJ40=CJ41,OR(CJ40="K",CJ40="W",CJ40="M")), UPPER(CJ40),"")))</f>
        <v/>
      </c>
      <c r="CK42" s="23" t="str">
        <f>IF(TYPE(VAL_Codes!BP$26)=2,VAL_Codes!BP$26,"")</f>
        <v/>
      </c>
      <c r="CL42" s="26" t="str">
        <f>IF(OR(AND(CL40="",CM40=""),AND(CL41="",CM41=""),AND(CM40="K",CM41="K"),OR(CM40="O",CM41="O")),"",SUM(CL40,CL41))</f>
        <v/>
      </c>
      <c r="CM42" s="20" t="str">
        <f>IF(AND(OR(AND(CM40="O",CM41="O"),AND(CM40="K",CM41="K")),SUM(CL40,CL41)=0,ISNUMBER(CL42)),"",IF(OR(CM40="O",CM41="O"),"O",IF(AND(CM40=CM41,OR(CM40="K",CM40="W",CM40="M")), UPPER(CM40),"")))</f>
        <v/>
      </c>
      <c r="CN42" s="23" t="str">
        <f>IF(TYPE(VAL_Codes!BS$26)=2,VAL_Codes!BS$26,"")</f>
        <v/>
      </c>
      <c r="CO42" s="26" t="str">
        <f>IF(OR(AND(CO40="",CP40=""),AND(CO41="",CP41=""),AND(CP40="K",CP41="K"),OR(CP40="O",CP41="O")),"",SUM(CO40,CO41))</f>
        <v/>
      </c>
      <c r="CP42" s="20" t="str">
        <f>IF(AND(OR(AND(CP40="O",CP41="O"),AND(CP40="K",CP41="K")),SUM(CO40,CO41)=0,ISNUMBER(CO42)),"",IF(OR(CP40="O",CP41="O"),"O",IF(AND(CP40=CP41,OR(CP40="K",CP40="W",CP40="M")), UPPER(CP40),"")))</f>
        <v/>
      </c>
      <c r="CQ42" s="23" t="str">
        <f>IF(TYPE(VAL_Codes!BV$26)=2,VAL_Codes!BV$26,"")</f>
        <v/>
      </c>
      <c r="CR42" s="38"/>
    </row>
    <row r="43" spans="1:96" ht="11.25" customHeight="1" x14ac:dyDescent="0.2">
      <c r="C43" s="888"/>
      <c r="D43" s="760"/>
      <c r="E43" s="760"/>
      <c r="F43" s="70" t="s">
        <v>116</v>
      </c>
      <c r="G43" s="69" t="s">
        <v>117</v>
      </c>
      <c r="H43" s="395" t="s">
        <v>91</v>
      </c>
      <c r="I43" s="395" t="s">
        <v>66</v>
      </c>
      <c r="J43" s="396" t="str">
        <f>VAL_Metadata!B$8</f>
        <v>_X</v>
      </c>
      <c r="K43" s="395" t="s">
        <v>8768</v>
      </c>
      <c r="L43" s="395" t="s">
        <v>349</v>
      </c>
      <c r="M43" s="47"/>
      <c r="N43" s="47"/>
      <c r="O43" s="47"/>
      <c r="P43" s="47"/>
      <c r="Q43" s="47"/>
      <c r="R43" s="47"/>
      <c r="S43" s="47"/>
      <c r="T43" s="47"/>
      <c r="U43" s="47"/>
      <c r="V43" s="47"/>
      <c r="W43" s="47"/>
      <c r="X43" s="47"/>
      <c r="Y43" s="47"/>
      <c r="Z43" s="47"/>
      <c r="AA43" s="29" t="str">
        <f>IF(COUNTBLANK('VAL_Fill in area'!G34)=1,"",'VAL_Fill in area'!G34)</f>
        <v/>
      </c>
      <c r="AB43" s="24" t="str">
        <f>IF(TYPE(VAL_Codes!G$26)=2,VAL_Codes!G$26,"")</f>
        <v/>
      </c>
      <c r="AC43" s="25" t="str">
        <f>IF(TYPE(VAL_Codes!H$26)=2,VAL_Codes!H$26,"")</f>
        <v/>
      </c>
      <c r="AD43" s="29" t="str">
        <f>IF(COUNTBLANK('VAL_Fill in area'!H34)=1,"",'VAL_Fill in area'!H34)</f>
        <v/>
      </c>
      <c r="AE43" s="24" t="str">
        <f>IF(TYPE(VAL_Codes!J$26)=2,VAL_Codes!J$26,"")</f>
        <v/>
      </c>
      <c r="AF43" s="25" t="str">
        <f>IF(TYPE(VAL_Codes!K$26)=2,VAL_Codes!K$26,"")</f>
        <v/>
      </c>
      <c r="AG43" s="27" t="str">
        <f>IF(OR(AND(AA43="",AB43=""),AND(AD43="",AE43=""),AND(AB43="K",AE43="K"),OR(AB43="O",AE43="O")),"",SUM(AA43,AD43))</f>
        <v/>
      </c>
      <c r="AH43" s="1" t="str">
        <f xml:space="preserve"> IF(AND(OR(AND(AB43="O",AE43="O"),AND(AB43="K",AE43="K")),SUM(AA43,AD43)=0,ISNUMBER(AG43)),"",IF(OR(AB43="O",AE43="O"),"O",IF(AND(AB43=AE43,OR(AB43="K",AB43="W",AB43="M")),UPPER( AB43),"")))</f>
        <v/>
      </c>
      <c r="AI43" s="23" t="str">
        <f>IF(TYPE(VAL_Codes!N$26)=2,VAL_Codes!N$26,"")</f>
        <v/>
      </c>
      <c r="AJ43" s="29" t="str">
        <f>IF(COUNTBLANK('VAL_Fill in area'!I34)=1,"",'VAL_Fill in area'!I34)</f>
        <v/>
      </c>
      <c r="AK43" s="24" t="str">
        <f>IF(TYPE(VAL_Codes!P$26)=2,VAL_Codes!P$26,"")</f>
        <v/>
      </c>
      <c r="AL43" s="25" t="str">
        <f>IF(TYPE(VAL_Codes!Q$26)=2,VAL_Codes!Q$26,"")</f>
        <v/>
      </c>
      <c r="AM43" s="29" t="str">
        <f>IF(COUNTBLANK('VAL_Fill in area'!J34)=1,"",'VAL_Fill in area'!J34)</f>
        <v/>
      </c>
      <c r="AN43" s="24" t="str">
        <f>IF(TYPE(VAL_Codes!S$26)=2,VAL_Codes!S$26,"")</f>
        <v/>
      </c>
      <c r="AO43" s="25" t="str">
        <f>IF(TYPE(VAL_Codes!T$26)=2,VAL_Codes!T$26,"")</f>
        <v/>
      </c>
      <c r="AP43" s="29" t="str">
        <f>IF(COUNTBLANK('VAL_Fill in area'!K34)=1,"",'VAL_Fill in area'!K34)</f>
        <v/>
      </c>
      <c r="AQ43" s="24" t="str">
        <f>IF(TYPE(VAL_Codes!V$26)=2,VAL_Codes!V$26,"")</f>
        <v/>
      </c>
      <c r="AR43" s="25" t="str">
        <f>IF(TYPE(VAL_Codes!W$26)=2,VAL_Codes!W$26,"")</f>
        <v/>
      </c>
      <c r="AS43" s="27" t="str">
        <f>IF(OR(AND(AM43="",AN43=""),AND(AP43="",AQ43=""),AND(AN43="K",AQ43="K"),OR(AN43="O",AQ43="O")),"",SUM(AM43,AP43))</f>
        <v/>
      </c>
      <c r="AT43" s="1" t="str">
        <f xml:space="preserve"> IF(AND(OR(AND(AN43="O",AQ43="O"),AND(AN43="K",AQ43="K")),SUM(AM43,AP43)=0,ISNUMBER(AS43)),"",IF(OR(AN43="O",AQ43="O"),"O",IF(AND(AN43=AQ43,OR(AN43="K",AN43="W",AN43="M")),UPPER( AN43),"")))</f>
        <v/>
      </c>
      <c r="AU43" s="23" t="str">
        <f>IF(TYPE(VAL_Codes!Z$26)=2,VAL_Codes!Z$26,"")</f>
        <v/>
      </c>
      <c r="AV43" s="29" t="str">
        <f>IF(COUNTBLANK('VAL_Fill in area'!L34)=1,"",'VAL_Fill in area'!L34)</f>
        <v/>
      </c>
      <c r="AW43" s="24" t="str">
        <f>IF(TYPE(VAL_Codes!AB$26)=2,VAL_Codes!AB$26,"")</f>
        <v/>
      </c>
      <c r="AX43" s="25" t="str">
        <f>IF(TYPE(VAL_Codes!AC$26)=2,VAL_Codes!AC$26,"")</f>
        <v/>
      </c>
      <c r="AY43" s="29" t="str">
        <f>IF(COUNTBLANK('VAL_Fill in area'!M34)=1,"",'VAL_Fill in area'!M34)</f>
        <v/>
      </c>
      <c r="AZ43" s="24" t="str">
        <f>IF(TYPE(VAL_Codes!AE$26)=2,VAL_Codes!AE$26,"")</f>
        <v/>
      </c>
      <c r="BA43" s="25" t="str">
        <f>IF(TYPE(VAL_Codes!AF$26)=2,VAL_Codes!AF$26,"")</f>
        <v/>
      </c>
      <c r="BB43" s="27" t="str">
        <f>IF(OR(AND(AV43="",AW43=""),AND(AY43="",AZ43=""),AND(AW43="K",AZ43="K"),OR(AW43="O",AZ43="O")),"",SUM(AV43,AY43))</f>
        <v/>
      </c>
      <c r="BC43" s="1" t="str">
        <f xml:space="preserve"> IF(AND(OR(AND(AW43="O",AZ43="O"),AND(AW43="K",AZ43="K")),SUM(AV43,AY43)=0,ISNUMBER(BB43)),"",IF(OR(AW43="O",AZ43="O"),"O",IF(AND(AW43=AZ43,OR(AW43="K",AW43="W",AW43="M")),UPPER( AW43),"")))</f>
        <v/>
      </c>
      <c r="BD43" s="23" t="str">
        <f>IF(TYPE(VAL_Codes!AI$26)=2,VAL_Codes!AI$26,"")</f>
        <v/>
      </c>
      <c r="BE43" s="29" t="str">
        <f>IF(COUNTBLANK('VAL_Fill in area'!N34)=1,"",'VAL_Fill in area'!N34)</f>
        <v/>
      </c>
      <c r="BF43" s="24" t="str">
        <f>IF(TYPE(VAL_Codes!AK$26)=2,VAL_Codes!AK$26,"")</f>
        <v/>
      </c>
      <c r="BG43" s="25" t="str">
        <f>IF(TYPE(VAL_Codes!AL$26)=2,VAL_Codes!AL$26,"")</f>
        <v/>
      </c>
      <c r="BH43" s="29" t="str">
        <f>IF(COUNTBLANK('VAL_Fill in area'!O34)=1,"",'VAL_Fill in area'!O34)</f>
        <v/>
      </c>
      <c r="BI43" s="24" t="str">
        <f>IF(TYPE(VAL_Codes!AN$26)=2,VAL_Codes!AN$26,"")</f>
        <v/>
      </c>
      <c r="BJ43" s="25" t="str">
        <f>IF(TYPE(VAL_Codes!AO$26)=2,VAL_Codes!AO$26,"")</f>
        <v/>
      </c>
      <c r="BK43" s="27" t="str">
        <f>IF(OR(AND(BE43="",BF43=""),AND(BH43="",BI43=""),AND(BF43="K",BI43="K"),OR(BF43="O",BI43="O")),"",SUM(BE43,BH43))</f>
        <v/>
      </c>
      <c r="BL43" s="1" t="str">
        <f xml:space="preserve"> IF(AND(OR(AND(BF43="O",BI43="O"),AND(BF43="K",BI43="K")),SUM(BE43,BH43)=0,ISNUMBER(BK43)),"",IF(OR(BF43="O",BI43="O"),"O",IF(AND(BF43=BI43,OR(BF43="K",BF43="W",BF43="M")),UPPER( BF43),"")))</f>
        <v/>
      </c>
      <c r="BM43" s="23" t="str">
        <f>IF(TYPE(VAL_Codes!AR$26)=2,VAL_Codes!AR$26,"")</f>
        <v/>
      </c>
      <c r="BN43" s="27" t="str">
        <f>IF(OR(AND(AV43="",AW43=""),AND(BE43="",BF43=""),AND(AW43="K",BF43="K"),OR(AW43="O",BF43="O")),"",SUM(AV43,BE43))</f>
        <v/>
      </c>
      <c r="BO43" s="1" t="str">
        <f xml:space="preserve"> IF(AND(OR(AND(AW43="O",BF43="O"),AND(AW43="K",BF43="K")),SUM(AV43,BE43)=0,ISNUMBER(BN43)),"",IF(OR(AW43="O",BF43="O"),"O",IF(AND(AW43=BF43,OR(AW43="K",AW43="W",AW43="M")),UPPER( AW43),"")))</f>
        <v/>
      </c>
      <c r="BP43" s="23" t="str">
        <f>IF(TYPE(VAL_Codes!AU$26)=2,VAL_Codes!AU$26,"")</f>
        <v/>
      </c>
      <c r="BQ43" s="27" t="str">
        <f>IF(OR(AND(AY43="",AZ43=""),AND(BH43="",BI43=""),AND(AZ43="K",BI43="K"),OR(AZ43="O",BI43="O")),"",SUM(AY43,BH43))</f>
        <v/>
      </c>
      <c r="BR43" s="1" t="str">
        <f xml:space="preserve"> IF(AND(OR(AND(AZ43="O",BI43="O"),AND(AZ43="K",BI43="K")),SUM(AY43,BH43)=0,ISNUMBER(BQ43)),"",IF(OR(AZ43="O",BI43="O"),"O",IF(AND(AZ43=BI43,OR(AZ43="K",AZ43="W",AZ43="M")),UPPER( AZ43),"")))</f>
        <v/>
      </c>
      <c r="BS43" s="23" t="str">
        <f>IF(TYPE(VAL_Codes!AX$26)=2,VAL_Codes!AX$26,"")</f>
        <v/>
      </c>
      <c r="BT43" s="27" t="str">
        <f>IF(OR(AND(BN43="",BO43=""),AND(BQ43="",BR43=""),AND(BO43="K",BR43="K"),OR(BO43="O",BR43="O")),"",SUM(BN43,BQ43))</f>
        <v/>
      </c>
      <c r="BU43" s="1" t="str">
        <f xml:space="preserve"> IF(AND(OR(AND(BO43="O",BR43="O"),AND(BO43="K",BR43="K")),SUM(BN43,BQ43)=0,ISNUMBER(BT43)),"",IF(OR(BO43="O",BR43="O"),"O",IF(AND(BO43=BR43,OR(BO43="K",BO43="W",BO43="M")),UPPER( BO43),"")))</f>
        <v/>
      </c>
      <c r="BV43" s="23" t="str">
        <f>IF(TYPE(VAL_Codes!BA$26)=2,VAL_Codes!BA$26,"")</f>
        <v/>
      </c>
      <c r="BW43" s="29" t="str">
        <f>IF(COUNTBLANK('VAL_Fill in area'!P34)=1,"",'VAL_Fill in area'!P34)</f>
        <v/>
      </c>
      <c r="BX43" s="24" t="str">
        <f>IF(TYPE(VAL_Codes!BC$26)=2,VAL_Codes!BC$26,"")</f>
        <v/>
      </c>
      <c r="BY43" s="25" t="str">
        <f>IF(TYPE(VAL_Codes!BD$26)=2,VAL_Codes!BD$26,"")</f>
        <v/>
      </c>
      <c r="BZ43" s="29" t="str">
        <f>IF(COUNTBLANK('VAL_Fill in area'!Q34)=1,"",'VAL_Fill in area'!Q34)</f>
        <v/>
      </c>
      <c r="CA43" s="24" t="str">
        <f>IF(TYPE(VAL_Codes!BF$26)=2,VAL_Codes!BF$26,"")</f>
        <v/>
      </c>
      <c r="CB43" s="25" t="str">
        <f>IF(TYPE(VAL_Codes!BG$26)=2,VAL_Codes!BG$26,"")</f>
        <v/>
      </c>
      <c r="CC43" s="27" t="str">
        <f>IF(OR(AND(BW43="",BX43=""),AND(BZ43="",CA43=""),AND(BX43="K",CA43="K"),OR(BX43="O",CA43="O")),"",SUM(BW43,BZ43))</f>
        <v/>
      </c>
      <c r="CD43" s="1" t="str">
        <f xml:space="preserve"> IF(AND(OR(AND(BX43="O",CA43="O"),AND(BX43="K",CA43="K")),SUM(BW43,BZ43)=0,ISNUMBER(CC43)),"",IF(OR(BX43="O",CA43="O"),"O",IF(AND(BX43=CA43,OR(BX43="K",BX43="W",BX43="M")),UPPER( BX43),"")))</f>
        <v/>
      </c>
      <c r="CE43" s="22" t="str">
        <f>IF(TYPE(VAL_Codes!BJ$26)=2,VAL_Codes!BJ$26,"")</f>
        <v/>
      </c>
      <c r="CF43" s="29" t="str">
        <f>IF(COUNTBLANK('VAL_Fill in area'!R34)=1,"",'VAL_Fill in area'!R34)</f>
        <v/>
      </c>
      <c r="CG43" s="24" t="str">
        <f>IF(TYPE(VAL_Codes!BL$26)=2,VAL_Codes!BL$26,"")</f>
        <v/>
      </c>
      <c r="CH43" s="25" t="str">
        <f>IF(TYPE(VAL_Codes!BM$26)=2,VAL_Codes!BM$26,"")</f>
        <v/>
      </c>
      <c r="CI43" s="29" t="str">
        <f>IF(COUNTBLANK('VAL_Fill in area'!S34)=1,"",'VAL_Fill in area'!S34)</f>
        <v/>
      </c>
      <c r="CJ43" s="24" t="str">
        <f>IF(TYPE(VAL_Codes!BO$26)=2,VAL_Codes!BO$26,"")</f>
        <v/>
      </c>
      <c r="CK43" s="25" t="str">
        <f>IF(TYPE(VAL_Codes!BP$26)=2,VAL_Codes!BP$26,"")</f>
        <v/>
      </c>
      <c r="CL43" s="29" t="str">
        <f>IF(COUNTBLANK('VAL_Fill in area'!T34)=1,"",'VAL_Fill in area'!T34)</f>
        <v/>
      </c>
      <c r="CM43" s="24" t="str">
        <f>IF(TYPE(VAL_Codes!BR$26)=2,VAL_Codes!BR$26,"")</f>
        <v/>
      </c>
      <c r="CN43" s="25" t="str">
        <f>IF(TYPE(VAL_Codes!BS$26)=2,VAL_Codes!BS$26,"")</f>
        <v/>
      </c>
      <c r="CO43" s="26" t="str">
        <f>IF(OR(EXACT(AG43,AH43),EXACT(AJ43,AK43),EXACT(AS43,AT43),EXACT(BT43,BU43),EXACT(CC43,CD43), EXACT(CL43,CM43),AND(AH43="K",AK43="K",AT43="K",BU43="K", CD43="K",CM43="K"),OR(AH43="O",AK43="O",AT43="O",BU43="O", CD43="O",CM43="O")),"",SUM(AG43,AJ43,AS43,BT43,CC43,CL43))</f>
        <v/>
      </c>
      <c r="CP43" s="20" t="str">
        <f>IF(AND(OR(OR(AH43="O",AK43="O",AT43="O",BU43="O",CD43="O",CM43="O"), AND(AH43="K",AK43="K",AT43="K",BU43="K", CD43="K",CM43="K")),SUM(AG43,AJ43,AS43,BT43,CC43,CL43)=0,ISNUMBER(CO43)),"",IF(OR(AH43="O",AK43="O",AT43="O",BU43="O",CD43="O",CM43="O"),"O",IF(AND(AH43=AK43,AH43=AT43,AH43=BU43,AH43=CD43,AH43=CM43,OR(AH43="K",AH43="W",AH43="M")),UPPER(AH43),"")))</f>
        <v/>
      </c>
      <c r="CQ43" s="23" t="str">
        <f>IF(TYPE(VAL_Codes!BV$26)=2,VAL_Codes!BV$26,"")</f>
        <v/>
      </c>
      <c r="CR43" s="38"/>
    </row>
    <row r="44" spans="1:96" ht="11.25" customHeight="1" x14ac:dyDescent="0.2">
      <c r="A44" s="75"/>
      <c r="B44" s="75"/>
      <c r="C44" s="888"/>
      <c r="D44" s="760"/>
      <c r="E44" s="763"/>
      <c r="F44" s="71" t="s">
        <v>357</v>
      </c>
      <c r="G44" s="72" t="s">
        <v>294</v>
      </c>
      <c r="H44" s="395" t="s">
        <v>91</v>
      </c>
      <c r="I44" s="395" t="s">
        <v>66</v>
      </c>
      <c r="J44" s="396" t="str">
        <f>VAL_Metadata!B$8</f>
        <v>_X</v>
      </c>
      <c r="K44" s="425" t="s">
        <v>8755</v>
      </c>
      <c r="L44" s="395" t="s">
        <v>349</v>
      </c>
      <c r="M44" s="47"/>
      <c r="N44" s="47"/>
      <c r="O44" s="47"/>
      <c r="P44" s="47"/>
      <c r="Q44" s="47"/>
      <c r="R44" s="47"/>
      <c r="S44" s="47"/>
      <c r="T44" s="47"/>
      <c r="U44" s="47"/>
      <c r="V44" s="47"/>
      <c r="W44" s="47"/>
      <c r="X44" s="47"/>
      <c r="Y44" s="47"/>
      <c r="Z44" s="47"/>
      <c r="AA44" s="26" t="str">
        <f>IF(OR(AND(AA42="",AB42=""),AND(AA43="",AB43=""),AND(AB42="K",AB43="K"),OR(AB42="O",AB43="O")),"",SUM(AA42,AA43))</f>
        <v/>
      </c>
      <c r="AB44" s="20" t="str">
        <f>IF(AND(OR(AND(AB42="O",AB43="O"),AND(AB42="K",AB43="K")),SUM(AA42,AA43)=0,ISNUMBER(AA44)),"",IF(OR(AB42="O",AB43="O"),"O",IF(AND(AB42=AB43,OR(AB42="K",AB42="W",AB42="M")), UPPER(AB42),"")))</f>
        <v/>
      </c>
      <c r="AC44" s="23" t="str">
        <f>IF(TYPE(VAL_Codes!H$26)=2,VAL_Codes!H$26,"")</f>
        <v/>
      </c>
      <c r="AD44" s="26" t="str">
        <f>IF(OR(AND(AD42="",AE42=""),AND(AD43="",AE43=""),AND(AE42="K",AE43="K"),OR(AE42="O",AE43="O")),"",SUM(AD42,AD43))</f>
        <v/>
      </c>
      <c r="AE44" s="20" t="str">
        <f>IF(AND(OR(AND(AE42="O",AE43="O"),AND(AE42="K",AE43="K")),SUM(AD42,AD43)=0,ISNUMBER(AD44)),"",IF(OR(AE42="O",AE43="O"),"O",IF(AND(AE42=AE43,OR(AE42="K",AE42="W",AE42="M")), UPPER(AE42),"")))</f>
        <v/>
      </c>
      <c r="AF44" s="23" t="str">
        <f>IF(TYPE(VAL_Codes!K$26)=2,VAL_Codes!K$26,"")</f>
        <v/>
      </c>
      <c r="AG44" s="26" t="str">
        <f>IF(OR(AND(AG42="",AH42=""),AND(AG43="",AH43=""),AND(AH42="K",AH43="K"),OR(AH42="O",AH43="O")),"",SUM(AG42,AG43))</f>
        <v/>
      </c>
      <c r="AH44" s="20" t="str">
        <f>IF(AND(OR(AND(AH42="O",AH43="O"),AND(AH42="K",AH43="K")),SUM(AG42,AG43)=0,ISNUMBER(AG44)),"",IF(OR(AH42="O",AH43="O"),"O",IF(AND(AH42=AH43,OR(AH42="K",AH42="W",AH42="M")), UPPER(AH42),"")))</f>
        <v/>
      </c>
      <c r="AI44" s="23" t="str">
        <f>IF(TYPE(VAL_Codes!N$26)=2,VAL_Codes!N$26,"")</f>
        <v/>
      </c>
      <c r="AJ44" s="26" t="str">
        <f>IF(OR(AND(AJ42="",AK42=""),AND(AJ43="",AK43=""),AND(AK42="K",AK43="K"),OR(AK42="O",AK43="O")),"",SUM(AJ42,AJ43))</f>
        <v/>
      </c>
      <c r="AK44" s="20" t="str">
        <f>IF(AND(OR(AND(AK42="O",AK43="O"),AND(AK42="K",AK43="K")),SUM(AJ42,AJ43)=0,ISNUMBER(AJ44)),"",IF(OR(AK42="O",AK43="O"),"O",IF(AND(AK42=AK43,OR(AK42="K",AK42="W",AK42="M")), UPPER(AK42),"")))</f>
        <v/>
      </c>
      <c r="AL44" s="23" t="str">
        <f>IF(TYPE(VAL_Codes!Q$26)=2,VAL_Codes!Q$26,"")</f>
        <v/>
      </c>
      <c r="AM44" s="26" t="str">
        <f>IF(OR(AND(AM42="",AN42=""),AND(AM43="",AN43=""),AND(AN42="K",AN43="K"),OR(AN42="O",AN43="O")),"",SUM(AM42,AM43))</f>
        <v/>
      </c>
      <c r="AN44" s="20" t="str">
        <f>IF(AND(OR(AND(AN42="O",AN43="O"),AND(AN42="K",AN43="K")),SUM(AM42,AM43)=0,ISNUMBER(AM44)),"",IF(OR(AN42="O",AN43="O"),"O",IF(AND(AN42=AN43,OR(AN42="K",AN42="W",AN42="M")), UPPER(AN42),"")))</f>
        <v/>
      </c>
      <c r="AO44" s="23" t="str">
        <f>IF(TYPE(VAL_Codes!T$26)=2,VAL_Codes!T$26,"")</f>
        <v/>
      </c>
      <c r="AP44" s="26" t="str">
        <f>IF(OR(AND(AP42="",AQ42=""),AND(AP43="",AQ43=""),AND(AQ42="K",AQ43="K"),OR(AQ42="O",AQ43="O")),"",SUM(AP42,AP43))</f>
        <v/>
      </c>
      <c r="AQ44" s="20" t="str">
        <f>IF(AND(OR(AND(AQ42="O",AQ43="O"),AND(AQ42="K",AQ43="K")),SUM(AP42,AP43)=0,ISNUMBER(AP44)),"",IF(OR(AQ42="O",AQ43="O"),"O",IF(AND(AQ42=AQ43,OR(AQ42="K",AQ42="W",AQ42="M")), UPPER(AQ42),"")))</f>
        <v/>
      </c>
      <c r="AR44" s="23" t="str">
        <f>IF(TYPE(VAL_Codes!W$26)=2,VAL_Codes!W$26,"")</f>
        <v/>
      </c>
      <c r="AS44" s="26" t="str">
        <f>IF(OR(AND(AS42="",AT42=""),AND(AS43="",AT43=""),AND(AT42="K",AT43="K"),OR(AT42="O",AT43="O")),"",SUM(AS42,AS43))</f>
        <v/>
      </c>
      <c r="AT44" s="20" t="str">
        <f>IF(AND(OR(AND(AT42="O",AT43="O"),AND(AT42="K",AT43="K")),SUM(AS42,AS43)=0,ISNUMBER(AS44)),"",IF(OR(AT42="O",AT43="O"),"O",IF(AND(AT42=AT43,OR(AT42="K",AT42="W",AT42="M")), UPPER(AT42),"")))</f>
        <v/>
      </c>
      <c r="AU44" s="23" t="str">
        <f>IF(TYPE(VAL_Codes!Z$26)=2,VAL_Codes!Z$26,"")</f>
        <v/>
      </c>
      <c r="AV44" s="26" t="str">
        <f>IF(OR(AND(AV42="",AW42=""),AND(AV43="",AW43=""),AND(AW42="K",AW43="K"),OR(AW42="O",AW43="O")),"",SUM(AV42,AV43))</f>
        <v/>
      </c>
      <c r="AW44" s="20" t="str">
        <f>IF(AND(OR(AND(AW42="O",AW43="O"),AND(AW42="K",AW43="K")),SUM(AV42,AV43)=0,ISNUMBER(AV44)),"",IF(OR(AW42="O",AW43="O"),"O",IF(AND(AW42=AW43,OR(AW42="K",AW42="W",AW42="M")), UPPER(AW42),"")))</f>
        <v/>
      </c>
      <c r="AX44" s="23" t="str">
        <f>IF(TYPE(VAL_Codes!AC$26)=2,VAL_Codes!AC$26,"")</f>
        <v/>
      </c>
      <c r="AY44" s="26" t="str">
        <f>IF(OR(AND(AY42="",AZ42=""),AND(AY43="",AZ43=""),AND(AZ42="K",AZ43="K"),OR(AZ42="O",AZ43="O")),"",SUM(AY42,AY43))</f>
        <v/>
      </c>
      <c r="AZ44" s="20" t="str">
        <f>IF(AND(OR(AND(AZ42="O",AZ43="O"),AND(AZ42="K",AZ43="K")),SUM(AY42,AY43)=0,ISNUMBER(AY44)),"",IF(OR(AZ42="O",AZ43="O"),"O",IF(AND(AZ42=AZ43,OR(AZ42="K",AZ42="W",AZ42="M")), UPPER(AZ42),"")))</f>
        <v/>
      </c>
      <c r="BA44" s="23" t="str">
        <f>IF(TYPE(VAL_Codes!AF$26)=2,VAL_Codes!AF$26,"")</f>
        <v/>
      </c>
      <c r="BB44" s="26" t="str">
        <f>IF(OR(AND(BB42="",BC42=""),AND(BB43="",BC43=""),AND(BC42="K",BC43="K"),OR(BC42="O",BC43="O")),"",SUM(BB42,BB43))</f>
        <v/>
      </c>
      <c r="BC44" s="20" t="str">
        <f>IF(AND(OR(AND(BC42="O",BC43="O"),AND(BC42="K",BC43="K")),SUM(BB42,BB43)=0,ISNUMBER(BB44)),"",IF(OR(BC42="O",BC43="O"),"O",IF(AND(BC42=BC43,OR(BC42="K",BC42="W",BC42="M")), UPPER(BC42),"")))</f>
        <v/>
      </c>
      <c r="BD44" s="23" t="str">
        <f>IF(TYPE(VAL_Codes!AI$26)=2,VAL_Codes!AI$26,"")</f>
        <v/>
      </c>
      <c r="BE44" s="26" t="str">
        <f>IF(OR(AND(BE42="",BF42=""),AND(BE43="",BF43=""),AND(BF42="K",BF43="K"),OR(BF42="O",BF43="O")),"",SUM(BE42,BE43))</f>
        <v/>
      </c>
      <c r="BF44" s="20" t="str">
        <f>IF(AND(OR(AND(BF42="O",BF43="O"),AND(BF42="K",BF43="K")),SUM(BE42,BE43)=0,ISNUMBER(BE44)),"",IF(OR(BF42="O",BF43="O"),"O",IF(AND(BF42=BF43,OR(BF42="K",BF42="W",BF42="M")), UPPER(BF42),"")))</f>
        <v/>
      </c>
      <c r="BG44" s="23" t="str">
        <f>IF(TYPE(VAL_Codes!AL$26)=2,VAL_Codes!AL$26,"")</f>
        <v/>
      </c>
      <c r="BH44" s="26" t="str">
        <f>IF(OR(AND(BH42="",BI42=""),AND(BH43="",BI43=""),AND(BI42="K",BI43="K"),OR(BI42="O",BI43="O")),"",SUM(BH42,BH43))</f>
        <v/>
      </c>
      <c r="BI44" s="20" t="str">
        <f>IF(AND(OR(AND(BI42="O",BI43="O"),AND(BI42="K",BI43="K")),SUM(BH42,BH43)=0,ISNUMBER(BH44)),"",IF(OR(BI42="O",BI43="O"),"O",IF(AND(BI42=BI43,OR(BI42="K",BI42="W",BI42="M")), UPPER(BI42),"")))</f>
        <v/>
      </c>
      <c r="BJ44" s="23" t="str">
        <f>IF(TYPE(VAL_Codes!AO$26)=2,VAL_Codes!AO$26,"")</f>
        <v/>
      </c>
      <c r="BK44" s="26" t="str">
        <f>IF(OR(AND(BK42="",BL42=""),AND(BK43="",BL43=""),AND(BL42="K",BL43="K"),OR(BL42="O",BL43="O")),"",SUM(BK42,BK43))</f>
        <v/>
      </c>
      <c r="BL44" s="20" t="str">
        <f>IF(AND(OR(AND(BL42="O",BL43="O"),AND(BL42="K",BL43="K")),SUM(BK42,BK43)=0,ISNUMBER(BK44)),"",IF(OR(BL42="O",BL43="O"),"O",IF(AND(BL42=BL43,OR(BL42="K",BL42="W",BL42="M")), UPPER(BL42),"")))</f>
        <v/>
      </c>
      <c r="BM44" s="23" t="str">
        <f>IF(TYPE(VAL_Codes!AR$26)=2,VAL_Codes!AR$26,"")</f>
        <v/>
      </c>
      <c r="BN44" s="26" t="str">
        <f>IF(OR(AND(BN42="",BO42=""),AND(BN43="",BO43=""),AND(BO42="K",BO43="K"),OR(BO42="O",BO43="O")),"",SUM(BN42,BN43))</f>
        <v/>
      </c>
      <c r="BO44" s="20" t="str">
        <f>IF(AND(OR(AND(BO42="O",BO43="O"),AND(BO42="K",BO43="K")),SUM(BN42,BN43)=0,ISNUMBER(BN44)),"",IF(OR(BO42="O",BO43="O"),"O",IF(AND(BO42=BO43,OR(BO42="K",BO42="W",BO42="M")), UPPER(BO42),"")))</f>
        <v/>
      </c>
      <c r="BP44" s="23" t="str">
        <f>IF(TYPE(VAL_Codes!AU$26)=2,VAL_Codes!AU$26,"")</f>
        <v/>
      </c>
      <c r="BQ44" s="26" t="str">
        <f>IF(OR(AND(BQ42="",BR42=""),AND(BQ43="",BR43=""),AND(BR42="K",BR43="K"),OR(BR42="O",BR43="O")),"",SUM(BQ42,BQ43))</f>
        <v/>
      </c>
      <c r="BR44" s="20" t="str">
        <f>IF(AND(OR(AND(BR42="O",BR43="O"),AND(BR42="K",BR43="K")),SUM(BQ42,BQ43)=0,ISNUMBER(BQ44)),"",IF(OR(BR42="O",BR43="O"),"O",IF(AND(BR42=BR43,OR(BR42="K",BR42="W",BR42="M")), UPPER(BR42),"")))</f>
        <v/>
      </c>
      <c r="BS44" s="23" t="str">
        <f>IF(TYPE(VAL_Codes!AX$26)=2,VAL_Codes!AX$26,"")</f>
        <v/>
      </c>
      <c r="BT44" s="26" t="str">
        <f>IF(OR(AND(BT42="",BU42=""),AND(BT43="",BU43=""),AND(BU42="K",BU43="K"),OR(BU42="O",BU43="O")),"",SUM(BT42,BT43))</f>
        <v/>
      </c>
      <c r="BU44" s="20" t="str">
        <f>IF(AND(OR(AND(BU42="O",BU43="O"),AND(BU42="K",BU43="K")),SUM(BT42,BT43)=0,ISNUMBER(BT44)),"",IF(OR(BU42="O",BU43="O"),"O",IF(AND(BU42=BU43,OR(BU42="K",BU42="W",BU42="M")), UPPER(BU42),"")))</f>
        <v/>
      </c>
      <c r="BV44" s="23" t="str">
        <f>IF(TYPE(VAL_Codes!BA$26)=2,VAL_Codes!BA$26,"")</f>
        <v/>
      </c>
      <c r="BW44" s="26" t="str">
        <f>IF(OR(AND(BW42="",BX42=""),AND(BW43="",BX43=""),AND(BX42="K",BX43="K"),OR(BX42="O",BX43="O")),"",SUM(BW42,BW43))</f>
        <v/>
      </c>
      <c r="BX44" s="20" t="str">
        <f>IF(AND(OR(AND(BX42="O",BX43="O"),AND(BX42="K",BX43="K")),SUM(BW42,BW43)=0,ISNUMBER(BW44)),"",IF(OR(BX42="O",BX43="O"),"O",IF(AND(BX42=BX43,OR(BX42="K",BX42="W",BX42="M")), UPPER(BX42),"")))</f>
        <v/>
      </c>
      <c r="BY44" s="23" t="str">
        <f>IF(TYPE(VAL_Codes!BD$26)=2,VAL_Codes!BD$26,"")</f>
        <v/>
      </c>
      <c r="BZ44" s="26" t="str">
        <f>IF(OR(AND(BZ42="",CA42=""),AND(BZ43="",CA43=""),AND(CA42="K",CA43="K"),OR(CA42="O",CA43="O")),"",SUM(BZ42,BZ43))</f>
        <v/>
      </c>
      <c r="CA44" s="20" t="str">
        <f>IF(AND(OR(AND(CA42="O",CA43="O"),AND(CA42="K",CA43="K")),SUM(BZ42,BZ43)=0,ISNUMBER(BZ44)),"",IF(OR(CA42="O",CA43="O"),"O",IF(AND(CA42=CA43,OR(CA42="K",CA42="W",CA42="M")), UPPER(CA42),"")))</f>
        <v/>
      </c>
      <c r="CB44" s="23" t="str">
        <f>IF(TYPE(VAL_Codes!BG$26)=2,VAL_Codes!BG$26,"")</f>
        <v/>
      </c>
      <c r="CC44" s="26" t="str">
        <f>IF(OR(AND(CC42="",CD42=""),AND(CC43="",CD43=""),AND(CD42="K",CD43="K"),OR(CD42="O",CD43="O")),"",SUM(CC42,CC43))</f>
        <v/>
      </c>
      <c r="CD44" s="20" t="str">
        <f>IF(AND(OR(AND(CD42="O",CD43="O"),AND(CD42="K",CD43="K")),SUM(CC42,CC43)=0,ISNUMBER(CC44)),"",IF(OR(CD42="O",CD43="O"),"O",IF(AND(CD42=CD43,OR(CD42="K",CD42="W",CD42="M")), UPPER(CD42),"")))</f>
        <v/>
      </c>
      <c r="CE44" s="23" t="str">
        <f>IF(TYPE(VAL_Codes!BJ$26)=2,VAL_Codes!BJ$26,"")</f>
        <v/>
      </c>
      <c r="CF44" s="26" t="str">
        <f>IF(OR(AND(CF42="",CG42=""),AND(CF43="",CG43=""),AND(CG42="K",CG43="K"),OR(CG42="O",CG43="O")),"",SUM(CF42,CF43))</f>
        <v/>
      </c>
      <c r="CG44" s="20" t="str">
        <f>IF(AND(OR(AND(CG42="O",CG43="O"),AND(CG42="K",CG43="K")),SUM(CF42,CF43)=0,ISNUMBER(CF44)),"",IF(OR(CG42="O",CG43="O"),"O",IF(AND(CG42=CG43,OR(CG42="K",CG42="W",CG42="M")), UPPER(CG42),"")))</f>
        <v/>
      </c>
      <c r="CH44" s="23" t="str">
        <f>IF(TYPE(VAL_Codes!BM$26)=2,VAL_Codes!BM$26,"")</f>
        <v/>
      </c>
      <c r="CI44" s="26" t="str">
        <f>IF(OR(AND(CI42="",CJ42=""),AND(CI43="",CJ43=""),AND(CJ42="K",CJ43="K"),OR(CJ42="O",CJ43="O")),"",SUM(CI42,CI43))</f>
        <v/>
      </c>
      <c r="CJ44" s="20" t="str">
        <f>IF(AND(OR(AND(CJ42="O",CJ43="O"),AND(CJ42="K",CJ43="K")),SUM(CI42,CI43)=0,ISNUMBER(CI44)),"",IF(OR(CJ42="O",CJ43="O"),"O",IF(AND(CJ42=CJ43,OR(CJ42="K",CJ42="W",CJ42="M")), UPPER(CJ42),"")))</f>
        <v/>
      </c>
      <c r="CK44" s="23" t="str">
        <f>IF(TYPE(VAL_Codes!BP$26)=2,VAL_Codes!BP$26,"")</f>
        <v/>
      </c>
      <c r="CL44" s="26" t="str">
        <f>IF(OR(AND(CL42="",CM42=""),AND(CL43="",CM43=""),AND(CM42="K",CM43="K"),OR(CM42="O",CM43="O")),"",SUM(CL42,CL43))</f>
        <v/>
      </c>
      <c r="CM44" s="20" t="str">
        <f>IF(AND(OR(AND(CM42="O",CM43="O"),AND(CM42="K",CM43="K")),SUM(CL42,CL43)=0,ISNUMBER(CL44)),"",IF(OR(CM42="O",CM43="O"),"O",IF(AND(CM42=CM43,OR(CM42="K",CM42="W",CM42="M")), UPPER(CM42),"")))</f>
        <v/>
      </c>
      <c r="CN44" s="23" t="str">
        <f>IF(TYPE(VAL_Codes!BS$26)=2,VAL_Codes!BS$26,"")</f>
        <v/>
      </c>
      <c r="CO44" s="26" t="str">
        <f>IF(OR(AND(CO42="",CP42=""),AND(CO43="",CP43=""),AND(CP42="K",CP43="K"),OR(CP42="O",CP43="O")),"",SUM(CO42,CO43))</f>
        <v/>
      </c>
      <c r="CP44" s="20" t="str">
        <f>IF(AND(OR(AND(CP42="O",CP43="O"),AND(CP42="K",CP43="K")),SUM(CO42,CO43)=0,ISNUMBER(CO44)),"",IF(OR(CP42="O",CP43="O"),"O",IF(AND(CP42=CP43,OR(CP42="K",CP42="W",CP42="M")), UPPER(CP42),"")))</f>
        <v/>
      </c>
      <c r="CQ44" s="23" t="str">
        <f>IF(TYPE(VAL_Codes!BV$26)=2,VAL_Codes!BV$26,"")</f>
        <v/>
      </c>
      <c r="CR44" s="38"/>
    </row>
    <row r="45" spans="1:96" ht="11.25" customHeight="1" x14ac:dyDescent="0.2">
      <c r="A45" s="75"/>
      <c r="B45" s="75"/>
      <c r="C45" s="888"/>
      <c r="D45" s="763"/>
      <c r="E45" s="885" t="s">
        <v>118</v>
      </c>
      <c r="F45" s="886"/>
      <c r="G45" s="72" t="s">
        <v>295</v>
      </c>
      <c r="H45" s="395" t="s">
        <v>91</v>
      </c>
      <c r="I45" s="395" t="s">
        <v>66</v>
      </c>
      <c r="J45" s="396" t="str">
        <f>VAL_Metadata!B$8</f>
        <v>_X</v>
      </c>
      <c r="K45" s="395" t="s">
        <v>47</v>
      </c>
      <c r="L45" s="395" t="s">
        <v>47</v>
      </c>
      <c r="M45" s="47"/>
      <c r="N45" s="47"/>
      <c r="O45" s="47"/>
      <c r="P45" s="47"/>
      <c r="Q45" s="47"/>
      <c r="R45" s="47"/>
      <c r="S45" s="47"/>
      <c r="T45" s="47"/>
      <c r="U45" s="47"/>
      <c r="V45" s="47"/>
      <c r="W45" s="47"/>
      <c r="X45" s="47"/>
      <c r="Y45" s="47"/>
      <c r="Z45" s="47"/>
      <c r="AA45" s="26" t="str">
        <f>IF(OR(AND(AA35="",AB35=""),AND(AA39="",AB39=""),AND(AA44="",AB44=""),AND(AB35="K",AB39="K",AB44="K"),OR(AB35="O",AB39="O",AB44="O")),"",SUM(AA35,AA39,AA44))</f>
        <v/>
      </c>
      <c r="AB45" s="20" t="str">
        <f>IF(AND(OR(AND(AB35="O",AB39="O",AB44="O"),AND(AB35="K",AB39="K",AB44="K")),SUM(AA35,AA39,AA44)=0,ISNUMBER(AA45)),"",IF(OR(AB35="O",AB39="O",AB44="O"),"O",IF(AND(AB35=AB39,AB39=AB44,OR(AB35="K",AB35="W",AB35="M")), UPPER(AB35),"")))</f>
        <v/>
      </c>
      <c r="AC45" s="23" t="str">
        <f>IF(TYPE(VAL_Codes!H$26)=2,VAL_Codes!H$26,"")</f>
        <v/>
      </c>
      <c r="AD45" s="26" t="str">
        <f>IF(OR(AND(AD35="",AE35=""),AND(AD39="",AE39=""),AND(AD44="",AE44=""),AND(AE35="K",AE39="K",AE44="K"),OR(AE35="O",AE39="O",AE44="O")),"",SUM(AD35,AD39,AD44))</f>
        <v/>
      </c>
      <c r="AE45" s="20" t="str">
        <f>IF(AND(OR(AND(AE35="O",AE39="O",AE44="O"),AND(AE35="K",AE39="K",AE44="K")),SUM(AD35,AD39,AD44)=0,ISNUMBER(AD45)),"",IF(OR(AE35="O",AE39="O",AE44="O"),"O",IF(AND(AE35=AE39,AE39=AE44,OR(AE35="K",AE35="W",AE35="M")), UPPER(AE35),"")))</f>
        <v/>
      </c>
      <c r="AF45" s="23" t="str">
        <f>IF(TYPE(VAL_Codes!K$26)=2,VAL_Codes!K$26,"")</f>
        <v/>
      </c>
      <c r="AG45" s="26" t="str">
        <f>IF(OR(AND(AG35="",AH35=""),AND(AG39="",AH39=""),AND(AG44="",AH44=""),AND(AH35="K",AH39="K",AH44="K"),OR(AH35="O",AH39="O",AH44="O")),"",SUM(AG35,AG39,AG44))</f>
        <v/>
      </c>
      <c r="AH45" s="20" t="str">
        <f>IF(AND(OR(AND(AH35="O",AH39="O",AH44="O"),AND(AH35="K",AH39="K",AH44="K")),SUM(AG35,AG39,AG44)=0,ISNUMBER(AG45)),"",IF(OR(AH35="O",AH39="O",AH44="O"),"O",IF(AND(AH35=AH39,AH39=AH44,OR(AH35="K",AH35="W",AH35="M")), UPPER(AH35),"")))</f>
        <v/>
      </c>
      <c r="AI45" s="23" t="str">
        <f>IF(TYPE(VAL_Codes!N$26)=2,VAL_Codes!N$26,"")</f>
        <v/>
      </c>
      <c r="AJ45" s="26" t="str">
        <f>IF(OR(AND(AJ35="",AK35=""),AND(AJ39="",AK39=""),AND(AJ44="",AK44=""),AND(AK35="K",AK39="K",AK44="K"),OR(AK35="O",AK39="O",AK44="O")),"",SUM(AJ35,AJ39,AJ44))</f>
        <v/>
      </c>
      <c r="AK45" s="20" t="str">
        <f>IF(AND(OR(AND(AK35="O",AK39="O",AK44="O"),AND(AK35="K",AK39="K",AK44="K")),SUM(AJ35,AJ39,AJ44)=0,ISNUMBER(AJ45)),"",IF(OR(AK35="O",AK39="O",AK44="O"),"O",IF(AND(AK35=AK39,AK39=AK44,OR(AK35="K",AK35="W",AK35="M")), UPPER(AK35),"")))</f>
        <v/>
      </c>
      <c r="AL45" s="23" t="str">
        <f>IF(TYPE(VAL_Codes!Q$26)=2,VAL_Codes!Q$26,"")</f>
        <v/>
      </c>
      <c r="AM45" s="26" t="str">
        <f>IF(OR(AND(AM35="",AN35=""),AND(AM39="",AN39=""),AND(AM44="",AN44=""),AND(AN35="K",AN39="K",AN44="K"),OR(AN35="O",AN39="O",AN44="O")),"",SUM(AM35,AM39,AM44))</f>
        <v/>
      </c>
      <c r="AN45" s="20" t="str">
        <f>IF(AND(OR(AND(AN35="O",AN39="O",AN44="O"),AND(AN35="K",AN39="K",AN44="K")),SUM(AM35,AM39,AM44)=0,ISNUMBER(AM45)),"",IF(OR(AN35="O",AN39="O",AN44="O"),"O",IF(AND(AN35=AN39,AN39=AN44,OR(AN35="K",AN35="W",AN35="M")), UPPER(AN35),"")))</f>
        <v/>
      </c>
      <c r="AO45" s="23" t="str">
        <f>IF(TYPE(VAL_Codes!T$26)=2,VAL_Codes!T$26,"")</f>
        <v/>
      </c>
      <c r="AP45" s="26" t="str">
        <f>IF(OR(AND(AP35="",AQ35=""),AND(AP39="",AQ39=""),AND(AP44="",AQ44=""),AND(AQ35="K",AQ39="K",AQ44="K"),OR(AQ35="O",AQ39="O",AQ44="O")),"",SUM(AP35,AP39,AP44))</f>
        <v/>
      </c>
      <c r="AQ45" s="20" t="str">
        <f>IF(AND(OR(AND(AQ35="O",AQ39="O",AQ44="O"),AND(AQ35="K",AQ39="K",AQ44="K")),SUM(AP35,AP39,AP44)=0,ISNUMBER(AP45)),"",IF(OR(AQ35="O",AQ39="O",AQ44="O"),"O",IF(AND(AQ35=AQ39,AQ39=AQ44,OR(AQ35="K",AQ35="W",AQ35="M")), UPPER(AQ35),"")))</f>
        <v/>
      </c>
      <c r="AR45" s="23" t="str">
        <f>IF(TYPE(VAL_Codes!W$26)=2,VAL_Codes!W$26,"")</f>
        <v/>
      </c>
      <c r="AS45" s="26" t="str">
        <f>IF(OR(AND(AS35="",AT35=""),AND(AS39="",AT39=""),AND(AS44="",AT44=""),AND(AT35="K",AT39="K",AT44="K"),OR(AT35="O",AT39="O",AT44="O")),"",SUM(AS35,AS39,AS44))</f>
        <v/>
      </c>
      <c r="AT45" s="20" t="str">
        <f>IF(AND(OR(AND(AT35="O",AT39="O",AT44="O"),AND(AT35="K",AT39="K",AT44="K")),SUM(AS35,AS39,AS44)=0,ISNUMBER(AS45)),"",IF(OR(AT35="O",AT39="O",AT44="O"),"O",IF(AND(AT35=AT39,AT39=AT44,OR(AT35="K",AT35="W",AT35="M")), UPPER(AT35),"")))</f>
        <v/>
      </c>
      <c r="AU45" s="23" t="str">
        <f>IF(TYPE(VAL_Codes!Z$26)=2,VAL_Codes!Z$26,"")</f>
        <v/>
      </c>
      <c r="AV45" s="26" t="str">
        <f>IF(OR(AND(AV35="",AW35=""),AND(AV39="",AW39=""),AND(AV44="",AW44=""),AND(AW35="K",AW39="K",AW44="K"),OR(AW35="O",AW39="O",AW44="O")),"",SUM(AV35,AV39,AV44))</f>
        <v/>
      </c>
      <c r="AW45" s="20" t="str">
        <f>IF(AND(OR(AND(AW35="O",AW39="O",AW44="O"),AND(AW35="K",AW39="K",AW44="K")),SUM(AV35,AV39,AV44)=0,ISNUMBER(AV45)),"",IF(OR(AW35="O",AW39="O",AW44="O"),"O",IF(AND(AW35=AW39,AW39=AW44,OR(AW35="K",AW35="W",AW35="M")), UPPER(AW35),"")))</f>
        <v/>
      </c>
      <c r="AX45" s="23" t="str">
        <f>IF(TYPE(VAL_Codes!AC$26)=2,VAL_Codes!AC$26,"")</f>
        <v/>
      </c>
      <c r="AY45" s="26" t="str">
        <f>IF(OR(AND(AY35="",AZ35=""),AND(AY39="",AZ39=""),AND(AY44="",AZ44=""),AND(AZ35="K",AZ39="K",AZ44="K"),OR(AZ35="O",AZ39="O",AZ44="O")),"",SUM(AY35,AY39,AY44))</f>
        <v/>
      </c>
      <c r="AZ45" s="20" t="str">
        <f>IF(AND(OR(AND(AZ35="O",AZ39="O",AZ44="O"),AND(AZ35="K",AZ39="K",AZ44="K")),SUM(AY35,AY39,AY44)=0,ISNUMBER(AY45)),"",IF(OR(AZ35="O",AZ39="O",AZ44="O"),"O",IF(AND(AZ35=AZ39,AZ39=AZ44,OR(AZ35="K",AZ35="W",AZ35="M")), UPPER(AZ35),"")))</f>
        <v/>
      </c>
      <c r="BA45" s="23" t="str">
        <f>IF(TYPE(VAL_Codes!AF$26)=2,VAL_Codes!AF$26,"")</f>
        <v/>
      </c>
      <c r="BB45" s="26" t="str">
        <f>IF(OR(AND(BB35="",BC35=""),AND(BB39="",BC39=""),AND(BB44="",BC44=""),AND(BC35="K",BC39="K",BC44="K"),OR(BC35="O",BC39="O",BC44="O")),"",SUM(BB35,BB39,BB44))</f>
        <v/>
      </c>
      <c r="BC45" s="20" t="str">
        <f>IF(AND(OR(AND(BC35="O",BC39="O",BC44="O"),AND(BC35="K",BC39="K",BC44="K")),SUM(BB35,BB39,BB44)=0,ISNUMBER(BB45)),"",IF(OR(BC35="O",BC39="O",BC44="O"),"O",IF(AND(BC35=BC39,BC39=BC44,OR(BC35="K",BC35="W",BC35="M")), UPPER(BC35),"")))</f>
        <v/>
      </c>
      <c r="BD45" s="23" t="str">
        <f>IF(TYPE(VAL_Codes!AI$26)=2,VAL_Codes!AI$26,"")</f>
        <v/>
      </c>
      <c r="BE45" s="26" t="str">
        <f>IF(OR(AND(BE35="",BF35=""),AND(BE39="",BF39=""),AND(BE44="",BF44=""),AND(BF35="K",BF39="K",BF44="K"),OR(BF35="O",BF39="O",BF44="O")),"",SUM(BE35,BE39,BE44))</f>
        <v/>
      </c>
      <c r="BF45" s="20" t="str">
        <f>IF(AND(OR(AND(BF35="O",BF39="O",BF44="O"),AND(BF35="K",BF39="K",BF44="K")),SUM(BE35,BE39,BE44)=0,ISNUMBER(BE45)),"",IF(OR(BF35="O",BF39="O",BF44="O"),"O",IF(AND(BF35=BF39,BF39=BF44,OR(BF35="K",BF35="W",BF35="M")), UPPER(BF35),"")))</f>
        <v/>
      </c>
      <c r="BG45" s="23" t="str">
        <f>IF(TYPE(VAL_Codes!AL$26)=2,VAL_Codes!AL$26,"")</f>
        <v/>
      </c>
      <c r="BH45" s="26" t="str">
        <f>IF(OR(AND(BH35="",BI35=""),AND(BH39="",BI39=""),AND(BH44="",BI44=""),AND(BI35="K",BI39="K",BI44="K"),OR(BI35="O",BI39="O",BI44="O")),"",SUM(BH35,BH39,BH44))</f>
        <v/>
      </c>
      <c r="BI45" s="20" t="str">
        <f>IF(AND(OR(AND(BI35="O",BI39="O",BI44="O"),AND(BI35="K",BI39="K",BI44="K")),SUM(BH35,BH39,BH44)=0,ISNUMBER(BH45)),"",IF(OR(BI35="O",BI39="O",BI44="O"),"O",IF(AND(BI35=BI39,BI39=BI44,OR(BI35="K",BI35="W",BI35="M")), UPPER(BI35),"")))</f>
        <v/>
      </c>
      <c r="BJ45" s="23" t="str">
        <f>IF(TYPE(VAL_Codes!AO$26)=2,VAL_Codes!AO$26,"")</f>
        <v/>
      </c>
      <c r="BK45" s="26" t="str">
        <f>IF(OR(AND(BK35="",BL35=""),AND(BK39="",BL39=""),AND(BK44="",BL44=""),AND(BL35="K",BL39="K",BL44="K"),OR(BL35="O",BL39="O",BL44="O")),"",SUM(BK35,BK39,BK44))</f>
        <v/>
      </c>
      <c r="BL45" s="20" t="str">
        <f>IF(AND(OR(AND(BL35="O",BL39="O",BL44="O"),AND(BL35="K",BL39="K",BL44="K")),SUM(BK35,BK39,BK44)=0,ISNUMBER(BK45)),"",IF(OR(BL35="O",BL39="O",BL44="O"),"O",IF(AND(BL35=BL39,BL39=BL44,OR(BL35="K",BL35="W",BL35="M")), UPPER(BL35),"")))</f>
        <v/>
      </c>
      <c r="BM45" s="23" t="str">
        <f>IF(TYPE(VAL_Codes!AR$26)=2,VAL_Codes!AR$26,"")</f>
        <v/>
      </c>
      <c r="BN45" s="26" t="str">
        <f>IF(OR(AND(BN35="",BO35=""),AND(BN39="",BO39=""),AND(BN44="",BO44=""),AND(BO35="K",BO39="K",BO44="K"),OR(BO35="O",BO39="O",BO44="O")),"",SUM(BN35,BN39,BN44))</f>
        <v/>
      </c>
      <c r="BO45" s="20" t="str">
        <f>IF(AND(OR(AND(BO35="O",BO39="O",BO44="O"),AND(BO35="K",BO39="K",BO44="K")),SUM(BN35,BN39,BN44)=0,ISNUMBER(BN45)),"",IF(OR(BO35="O",BO39="O",BO44="O"),"O",IF(AND(BO35=BO39,BO39=BO44,OR(BO35="K",BO35="W",BO35="M")), UPPER(BO35),"")))</f>
        <v/>
      </c>
      <c r="BP45" s="23" t="str">
        <f>IF(TYPE(VAL_Codes!AU$26)=2,VAL_Codes!AU$26,"")</f>
        <v/>
      </c>
      <c r="BQ45" s="26" t="str">
        <f>IF(OR(AND(BQ35="",BR35=""),AND(BQ39="",BR39=""),AND(BQ44="",BR44=""),AND(BR35="K",BR39="K",BR44="K"),OR(BR35="O",BR39="O",BR44="O")),"",SUM(BQ35,BQ39,BQ44))</f>
        <v/>
      </c>
      <c r="BR45" s="20" t="str">
        <f>IF(AND(OR(AND(BR35="O",BR39="O",BR44="O"),AND(BR35="K",BR39="K",BR44="K")),SUM(BQ35,BQ39,BQ44)=0,ISNUMBER(BQ45)),"",IF(OR(BR35="O",BR39="O",BR44="O"),"O",IF(AND(BR35=BR39,BR39=BR44,OR(BR35="K",BR35="W",BR35="M")), UPPER(BR35),"")))</f>
        <v/>
      </c>
      <c r="BS45" s="23" t="str">
        <f>IF(TYPE(VAL_Codes!AX$26)=2,VAL_Codes!AX$26,"")</f>
        <v/>
      </c>
      <c r="BT45" s="26" t="str">
        <f>IF(OR(AND(BT35="",BU35=""),AND(BT39="",BU39=""),AND(BT44="",BU44=""),AND(BU35="K",BU39="K",BU44="K"),OR(BU35="O",BU39="O",BU44="O")),"",SUM(BT35,BT39,BT44))</f>
        <v/>
      </c>
      <c r="BU45" s="20" t="str">
        <f>IF(AND(OR(AND(BU35="O",BU39="O",BU44="O"),AND(BU35="K",BU39="K",BU44="K")),SUM(BT35,BT39,BT44)=0,ISNUMBER(BT45)),"",IF(OR(BU35="O",BU39="O",BU44="O"),"O",IF(AND(BU35=BU39,BU39=BU44,OR(BU35="K",BU35="W",BU35="M")), UPPER(BU35),"")))</f>
        <v/>
      </c>
      <c r="BV45" s="23" t="str">
        <f>IF(TYPE(VAL_Codes!BA$26)=2,VAL_Codes!BA$26,"")</f>
        <v/>
      </c>
      <c r="BW45" s="26" t="str">
        <f>IF(OR(AND(BW35="",BX35=""),AND(BW39="",BX39=""),AND(BW44="",BX44=""),AND(BX35="K",BX39="K",BX44="K"),OR(BX35="O",BX39="O",BX44="O")),"",SUM(BW35,BW39,BW44))</f>
        <v/>
      </c>
      <c r="BX45" s="20" t="str">
        <f>IF(AND(OR(AND(BX35="O",BX39="O",BX44="O"),AND(BX35="K",BX39="K",BX44="K")),SUM(BW35,BW39,BW44)=0,ISNUMBER(BW45)),"",IF(OR(BX35="O",BX39="O",BX44="O"),"O",IF(AND(BX35=BX39,BX39=BX44,OR(BX35="K",BX35="W",BX35="M")), UPPER(BX35),"")))</f>
        <v/>
      </c>
      <c r="BY45" s="23" t="str">
        <f>IF(TYPE(VAL_Codes!BD$26)=2,VAL_Codes!BD$26,"")</f>
        <v/>
      </c>
      <c r="BZ45" s="26" t="str">
        <f>IF(OR(AND(BZ35="",CA35=""),AND(BZ39="",CA39=""),AND(BZ44="",CA44=""),AND(CA35="K",CA39="K",CA44="K"),OR(CA35="O",CA39="O",CA44="O")),"",SUM(BZ35,BZ39,BZ44))</f>
        <v/>
      </c>
      <c r="CA45" s="20" t="str">
        <f>IF(AND(OR(AND(CA35="O",CA39="O",CA44="O"),AND(CA35="K",CA39="K",CA44="K")),SUM(BZ35,BZ39,BZ44)=0,ISNUMBER(BZ45)),"",IF(OR(CA35="O",CA39="O",CA44="O"),"O",IF(AND(CA35=CA39,CA39=CA44,OR(CA35="K",CA35="W",CA35="M")), UPPER(CA35),"")))</f>
        <v/>
      </c>
      <c r="CB45" s="23" t="str">
        <f>IF(TYPE(VAL_Codes!BG$26)=2,VAL_Codes!BG$26,"")</f>
        <v/>
      </c>
      <c r="CC45" s="26" t="str">
        <f>IF(OR(AND(CC35="",CD35=""),AND(CC39="",CD39=""),AND(CC44="",CD44=""),AND(CD35="K",CD39="K",CD44="K"),OR(CD35="O",CD39="O",CD44="O")),"",SUM(CC35,CC39,CC44))</f>
        <v/>
      </c>
      <c r="CD45" s="20" t="str">
        <f>IF(AND(OR(AND(CD35="O",CD39="O",CD44="O"),AND(CD35="K",CD39="K",CD44="K")),SUM(CC35,CC39,CC44)=0,ISNUMBER(CC45)),"",IF(OR(CD35="O",CD39="O",CD44="O"),"O",IF(AND(CD35=CD39,CD39=CD44,OR(CD35="K",CD35="W",CD35="M")), UPPER(CD35),"")))</f>
        <v/>
      </c>
      <c r="CE45" s="23" t="str">
        <f>IF(TYPE(VAL_Codes!BJ$26)=2,VAL_Codes!BJ$26,"")</f>
        <v/>
      </c>
      <c r="CF45" s="26" t="str">
        <f>IF(OR(AND(CF35="",CG35=""),AND(CF39="",CG39=""),AND(CF44="",CG44=""),AND(CG35="K",CG39="K",CG44="K"),OR(CG35="O",CG39="O",CG44="O")),"",SUM(CF35,CF39,CF44))</f>
        <v/>
      </c>
      <c r="CG45" s="20" t="str">
        <f>IF(AND(OR(AND(CG35="O",CG39="O",CG44="O"),AND(CG35="K",CG39="K",CG44="K")),SUM(CF35,CF39,CF44)=0,ISNUMBER(CF45)),"",IF(OR(CG35="O",CG39="O",CG44="O"),"O",IF(AND(CG35=CG39,CG39=CG44,OR(CG35="K",CG35="W",CG35="M")), UPPER(CG35),"")))</f>
        <v/>
      </c>
      <c r="CH45" s="23" t="str">
        <f>IF(TYPE(VAL_Codes!BM$26)=2,VAL_Codes!BM$26,"")</f>
        <v/>
      </c>
      <c r="CI45" s="26" t="str">
        <f>IF(OR(AND(CI35="",CJ35=""),AND(CI39="",CJ39=""),AND(CI44="",CJ44=""),AND(CJ35="K",CJ39="K",CJ44="K"),OR(CJ35="O",CJ39="O",CJ44="O")),"",SUM(CI35,CI39,CI44))</f>
        <v/>
      </c>
      <c r="CJ45" s="20" t="str">
        <f>IF(AND(OR(AND(CJ35="O",CJ39="O",CJ44="O"),AND(CJ35="K",CJ39="K",CJ44="K")),SUM(CI35,CI39,CI44)=0,ISNUMBER(CI45)),"",IF(OR(CJ35="O",CJ39="O",CJ44="O"),"O",IF(AND(CJ35=CJ39,CJ39=CJ44,OR(CJ35="K",CJ35="W",CJ35="M")), UPPER(CJ35),"")))</f>
        <v/>
      </c>
      <c r="CK45" s="23" t="str">
        <f>IF(TYPE(VAL_Codes!BP$26)=2,VAL_Codes!BP$26,"")</f>
        <v/>
      </c>
      <c r="CL45" s="26" t="str">
        <f>IF(OR(AND(CL35="",CM35=""),AND(CL39="",CM39=""),AND(CL44="",CM44=""),AND(CM35="K",CM39="K",CM44="K"),OR(CM35="O",CM39="O",CM44="O")),"",SUM(CL35,CL39,CL44))</f>
        <v/>
      </c>
      <c r="CM45" s="20" t="str">
        <f>IF(AND(OR(AND(CM35="O",CM39="O",CM44="O"),AND(CM35="K",CM39="K",CM44="K")),SUM(CL35,CL39,CL44)=0,ISNUMBER(CL45)),"",IF(OR(CM35="O",CM39="O",CM44="O"),"O",IF(AND(CM35=CM39,CM39=CM44,OR(CM35="K",CM35="W",CM35="M")), UPPER(CM35),"")))</f>
        <v/>
      </c>
      <c r="CN45" s="23" t="str">
        <f>IF(TYPE(VAL_Codes!BS$26)=2,VAL_Codes!BS$26,"")</f>
        <v/>
      </c>
      <c r="CO45" s="26" t="str">
        <f>IF(OR(AND(CO35="",CP35=""),AND(CO39="",CP39=""),AND(CO44="",CP44=""),AND(CP35="K",CP39="K",CP44="K"),OR(CP35="O",CP39="O",CP44="O")),"",SUM(CO35,CO39,CO44))</f>
        <v/>
      </c>
      <c r="CP45" s="20" t="str">
        <f>IF(AND(OR(AND(CP35="O",CP39="O",CP44="O"),AND(CP35="K",CP39="K",CP44="K")),SUM(CO35,CO39,CO44)=0,ISNUMBER(CO45)),"",IF(OR(CP35="O",CP39="O",CP44="O"),"O",IF(AND(CP35=CP39,CP39=CP44,OR(CP35="K",CP35="W",CP35="M")), UPPER(CP35),"")))</f>
        <v/>
      </c>
      <c r="CQ45" s="23" t="str">
        <f>IF(TYPE(VAL_Codes!BV$26)=2,VAL_Codes!BV$26,"")</f>
        <v/>
      </c>
      <c r="CR45" s="38"/>
    </row>
    <row r="46" spans="1:96" ht="11.25" customHeight="1" x14ac:dyDescent="0.2">
      <c r="C46" s="888"/>
      <c r="D46" s="759" t="s">
        <v>730</v>
      </c>
      <c r="E46" s="759" t="s">
        <v>89</v>
      </c>
      <c r="F46" s="68" t="s">
        <v>723</v>
      </c>
      <c r="G46" s="69" t="s">
        <v>119</v>
      </c>
      <c r="H46" s="395" t="s">
        <v>102</v>
      </c>
      <c r="I46" s="395" t="s">
        <v>66</v>
      </c>
      <c r="J46" s="396" t="str">
        <f>VAL_Metadata!B$8</f>
        <v>_X</v>
      </c>
      <c r="K46" s="395" t="s">
        <v>79</v>
      </c>
      <c r="L46" s="395" t="s">
        <v>768</v>
      </c>
      <c r="M46" s="47"/>
      <c r="N46" s="47"/>
      <c r="O46" s="47"/>
      <c r="P46" s="47"/>
      <c r="Q46" s="47"/>
      <c r="R46" s="47"/>
      <c r="S46" s="47"/>
      <c r="T46" s="47"/>
      <c r="U46" s="47"/>
      <c r="V46" s="47"/>
      <c r="W46" s="47"/>
      <c r="X46" s="47"/>
      <c r="Y46" s="47"/>
      <c r="Z46" s="47"/>
      <c r="AA46" s="29" t="str">
        <f>IF(COUNTBLANK('VAL_Fill in area'!G35)=1,"",'VAL_Fill in area'!G35)</f>
        <v/>
      </c>
      <c r="AB46" s="17" t="str">
        <f>IF(TYPE(VAL_Codes!G$35)=2,VAL_Codes!G$35,IF(TYPE(VAL_Codes!G$26)=2,VAL_Codes!G$26,""))</f>
        <v/>
      </c>
      <c r="AC46" s="18" t="str">
        <f>IF(AND(ISBLANK(VAL_Codes!H$35),ISBLANK(VAL_Codes!G$35)),IF(TYPE(VAL_Codes!H$26)=2,VAL_Codes!H$26,""),IF(ISBLANK(VAL_Codes!H$35),"",VAL_Codes!H$35))</f>
        <v/>
      </c>
      <c r="AD46" s="29" t="str">
        <f>IF(COUNTBLANK('VAL_Fill in area'!H35)=1,"",'VAL_Fill in area'!H35)</f>
        <v/>
      </c>
      <c r="AE46" s="17" t="str">
        <f>IF(TYPE(VAL_Codes!J$35)=2,VAL_Codes!J$35,IF(TYPE(VAL_Codes!J$26)=2,VAL_Codes!J$26,""))</f>
        <v/>
      </c>
      <c r="AF46" s="18" t="str">
        <f>IF(AND(ISBLANK(VAL_Codes!K$35),ISBLANK(VAL_Codes!J$35)),IF(TYPE(VAL_Codes!K$26)=2,VAL_Codes!K$26,""),IF(ISBLANK(VAL_Codes!K$35),"",VAL_Codes!K$35))</f>
        <v/>
      </c>
      <c r="AG46" s="27" t="str">
        <f>IF(OR(AND(AA46="",AB46=""),AND(AD46="",AE46=""),AND(AB46="K",AE46="K"),OR(AB46="O",AE46="O")),"",SUM(AA46,AD46))</f>
        <v/>
      </c>
      <c r="AH46" s="1" t="str">
        <f xml:space="preserve"> IF(AND(OR(AND(AB46="O",AE46="O"),AND(AB46="K",AE46="K")),SUM(AA46,AD46)=0,ISNUMBER(AG46)),"",IF(OR(AB46="O",AE46="O"),"O",IF(AND(AB46=AE46,OR(AB46="K",AB46="W",AB46="M")),UPPER( AB46),"")))</f>
        <v/>
      </c>
      <c r="AI46" s="23" t="str">
        <f>IF(AND(ISBLANK(VAL_Codes!N$35),ISBLANK(VAL_Codes!M$35)),IF(TYPE(VAL_Codes!N$26)=2,VAL_Codes!N$26,""),IF(ISBLANK(VAL_Codes!N$35),"",VAL_Codes!N$35))</f>
        <v/>
      </c>
      <c r="AJ46" s="29" t="str">
        <f>IF(COUNTBLANK('VAL_Fill in area'!I35)=1,"",'VAL_Fill in area'!I35)</f>
        <v/>
      </c>
      <c r="AK46" s="17" t="str">
        <f>IF(TYPE(VAL_Codes!P$35)=2,VAL_Codes!P$35,IF(TYPE(VAL_Codes!P$26)=2,VAL_Codes!P$26,""))</f>
        <v/>
      </c>
      <c r="AL46" s="18" t="str">
        <f>IF(AND(ISBLANK(VAL_Codes!Q$35),ISBLANK(VAL_Codes!P$35)),IF(TYPE(VAL_Codes!Q$26)=2,VAL_Codes!Q$26,""),IF(ISBLANK(VAL_Codes!Q$35),"",VAL_Codes!Q$35))</f>
        <v/>
      </c>
      <c r="AM46" s="29" t="str">
        <f>IF(COUNTBLANK('VAL_Fill in area'!J35)=1,"",'VAL_Fill in area'!J35)</f>
        <v/>
      </c>
      <c r="AN46" s="17" t="str">
        <f>IF(TYPE(VAL_Codes!S$35)=2,VAL_Codes!S$35,IF(TYPE(VAL_Codes!S$26)=2,VAL_Codes!S$26,""))</f>
        <v/>
      </c>
      <c r="AO46" s="18" t="str">
        <f>IF(AND(ISBLANK(VAL_Codes!T$35),ISBLANK(VAL_Codes!S$35)),IF(TYPE(VAL_Codes!T$26)=2,VAL_Codes!T$26,""),IF(ISBLANK(VAL_Codes!T$35),"",VAL_Codes!T$35))</f>
        <v/>
      </c>
      <c r="AP46" s="29" t="str">
        <f>IF(COUNTBLANK('VAL_Fill in area'!K35)=1,"",'VAL_Fill in area'!K35)</f>
        <v/>
      </c>
      <c r="AQ46" s="17" t="str">
        <f>IF(TYPE(VAL_Codes!V$35)=2,VAL_Codes!V$35,IF(TYPE(VAL_Codes!V$26)=2,VAL_Codes!V$26,""))</f>
        <v/>
      </c>
      <c r="AR46" s="18" t="str">
        <f>IF(AND(ISBLANK(VAL_Codes!W$35),ISBLANK(VAL_Codes!V$35)),IF(TYPE(VAL_Codes!W$26)=2,VAL_Codes!W$26,""),IF(ISBLANK(VAL_Codes!W$35),"",VAL_Codes!W$35))</f>
        <v/>
      </c>
      <c r="AS46" s="27" t="str">
        <f>IF(OR(AND(AM46="",AN46=""),AND(AP46="",AQ46=""),AND(AN46="K",AQ46="K"),OR(AN46="O",AQ46="O")),"",SUM(AM46,AP46))</f>
        <v/>
      </c>
      <c r="AT46" s="1" t="str">
        <f xml:space="preserve"> IF(AND(OR(AND(AN46="O",AQ46="O"),AND(AN46="K",AQ46="K")),SUM(AM46,AP46)=0,ISNUMBER(AS46)),"",IF(OR(AN46="O",AQ46="O"),"O",IF(AND(AN46=AQ46,OR(AN46="K",AN46="W",AN46="M")),UPPER( AN46),"")))</f>
        <v/>
      </c>
      <c r="AU46" s="23" t="str">
        <f>IF(AND(ISBLANK(VAL_Codes!Z$35),ISBLANK(VAL_Codes!Y$35)),IF(TYPE(VAL_Codes!Z$26)=2,VAL_Codes!Z$26,""),IF(ISBLANK(VAL_Codes!Z$35),"",VAL_Codes!Z$35))</f>
        <v/>
      </c>
      <c r="AV46" s="29" t="str">
        <f>IF(COUNTBLANK('VAL_Fill in area'!L35)=1,"",'VAL_Fill in area'!L35)</f>
        <v/>
      </c>
      <c r="AW46" s="17" t="str">
        <f>IF(TYPE(VAL_Codes!AB$35)=2,VAL_Codes!AB$35,IF(TYPE(VAL_Codes!AB$26)=2,VAL_Codes!AB$26,""))</f>
        <v/>
      </c>
      <c r="AX46" s="18" t="str">
        <f>IF(AND(ISBLANK(VAL_Codes!AC$35),ISBLANK(VAL_Codes!AB$35)),IF(TYPE(VAL_Codes!AC$26)=2,VAL_Codes!AC$26,""),IF(ISBLANK(VAL_Codes!AC$35),"",VAL_Codes!AC$35))</f>
        <v/>
      </c>
      <c r="AY46" s="29" t="str">
        <f>IF(COUNTBLANK('VAL_Fill in area'!M35)=1,"",'VAL_Fill in area'!M35)</f>
        <v/>
      </c>
      <c r="AZ46" s="17" t="str">
        <f>IF(TYPE(VAL_Codes!AE$35)=2,VAL_Codes!AE$35,IF(TYPE(VAL_Codes!AE$26)=2,VAL_Codes!AE$26,""))</f>
        <v/>
      </c>
      <c r="BA46" s="18" t="str">
        <f>IF(AND(ISBLANK(VAL_Codes!AF$35),ISBLANK(VAL_Codes!AE$35)),IF(TYPE(VAL_Codes!AF$26)=2,VAL_Codes!AF$26,""),IF(ISBLANK(VAL_Codes!AF$35),"",VAL_Codes!AF$35))</f>
        <v/>
      </c>
      <c r="BB46" s="27" t="str">
        <f>IF(OR(AND(AV46="",AW46=""),AND(AY46="",AZ46=""),AND(AW46="K",AZ46="K"),OR(AW46="O",AZ46="O")),"",SUM(AV46,AY46))</f>
        <v/>
      </c>
      <c r="BC46" s="1" t="str">
        <f xml:space="preserve"> IF(AND(OR(AND(AW46="O",AZ46="O"),AND(AW46="K",AZ46="K")),SUM(AV46,AY46)=0,ISNUMBER(BB46)),"",IF(OR(AW46="O",AZ46="O"),"O",IF(AND(AW46=AZ46,OR(AW46="K",AW46="W",AW46="M")),UPPER( AW46),"")))</f>
        <v/>
      </c>
      <c r="BD46" s="23" t="str">
        <f>IF(AND(ISBLANK(VAL_Codes!AI$35),ISBLANK(VAL_Codes!AH$35)),IF(TYPE(VAL_Codes!AI$26)=2,VAL_Codes!AI$26,""),IF(ISBLANK(VAL_Codes!AI$35),"",VAL_Codes!AI$35))</f>
        <v/>
      </c>
      <c r="BE46" s="29" t="str">
        <f>IF(COUNTBLANK('VAL_Fill in area'!N35)=1,"",'VAL_Fill in area'!N35)</f>
        <v/>
      </c>
      <c r="BF46" s="17" t="str">
        <f>IF(TYPE(VAL_Codes!AK$35)=2,VAL_Codes!AK$35,IF(TYPE(VAL_Codes!AK$26)=2,VAL_Codes!AK$26,""))</f>
        <v/>
      </c>
      <c r="BG46" s="18" t="str">
        <f>IF(AND(ISBLANK(VAL_Codes!AL$35),ISBLANK(VAL_Codes!AK$35)),IF(TYPE(VAL_Codes!AL$26)=2,VAL_Codes!AL$26,""),IF(ISBLANK(VAL_Codes!AL$35),"",VAL_Codes!AL$35))</f>
        <v/>
      </c>
      <c r="BH46" s="29" t="str">
        <f>IF(COUNTBLANK('VAL_Fill in area'!O35)=1,"",'VAL_Fill in area'!O35)</f>
        <v/>
      </c>
      <c r="BI46" s="17" t="str">
        <f>IF(TYPE(VAL_Codes!AN$35)=2,VAL_Codes!AN$35,IF(TYPE(VAL_Codes!AN$26)=2,VAL_Codes!AN$26,""))</f>
        <v/>
      </c>
      <c r="BJ46" s="18" t="str">
        <f>IF(AND(ISBLANK(VAL_Codes!AO$35),ISBLANK(VAL_Codes!AN$35)),IF(TYPE(VAL_Codes!AO$26)=2,VAL_Codes!AO$26,""),IF(ISBLANK(VAL_Codes!AO$35),"",VAL_Codes!AO$35))</f>
        <v/>
      </c>
      <c r="BK46" s="27" t="str">
        <f>IF(OR(AND(BE46="",BF46=""),AND(BH46="",BI46=""),AND(BF46="K",BI46="K"),OR(BF46="O",BI46="O")),"",SUM(BE46,BH46))</f>
        <v/>
      </c>
      <c r="BL46" s="1" t="str">
        <f xml:space="preserve"> IF(AND(OR(AND(BF46="O",BI46="O"),AND(BF46="K",BI46="K")),SUM(BE46,BH46)=0,ISNUMBER(BK46)),"",IF(OR(BF46="O",BI46="O"),"O",IF(AND(BF46=BI46,OR(BF46="K",BF46="W",BF46="M")),UPPER( BF46),"")))</f>
        <v/>
      </c>
      <c r="BM46" s="23" t="str">
        <f>IF(AND(ISBLANK(VAL_Codes!AR$35),ISBLANK(VAL_Codes!AQ$35)),IF(TYPE(VAL_Codes!AR$26)=2,VAL_Codes!AR$26,""),IF(ISBLANK(VAL_Codes!AR$35),"",VAL_Codes!AR$35))</f>
        <v/>
      </c>
      <c r="BN46" s="27" t="str">
        <f>IF(OR(AND(AV46="",AW46=""),AND(BE46="",BF46=""),AND(AW46="K",BF46="K"),OR(AW46="O",BF46="O")),"",SUM(AV46,BE46))</f>
        <v/>
      </c>
      <c r="BO46" s="1" t="str">
        <f xml:space="preserve"> IF(AND(OR(AND(AW46="O",BF46="O"),AND(AW46="K",BF46="K")),SUM(AV46,BE46)=0,ISNUMBER(BN46)),"",IF(OR(AW46="O",BF46="O"),"O",IF(AND(AW46=BF46,OR(AW46="K",AW46="W",AW46="M")),UPPER( AW46),"")))</f>
        <v/>
      </c>
      <c r="BP46" s="23" t="str">
        <f>IF(AND(ISBLANK(VAL_Codes!AU$35),ISBLANK(VAL_Codes!AT$35)),IF(TYPE(VAL_Codes!AU$26)=2,VAL_Codes!AU$26,""),IF(ISBLANK(VAL_Codes!AU$35),"",VAL_Codes!AU$35))</f>
        <v/>
      </c>
      <c r="BQ46" s="27" t="str">
        <f>IF(OR(AND(AY46="",AZ46=""),AND(BH46="",BI46=""),AND(AZ46="K",BI46="K"),OR(AZ46="O",BI46="O")),"",SUM(AY46,BH46))</f>
        <v/>
      </c>
      <c r="BR46" s="1" t="str">
        <f xml:space="preserve"> IF(AND(OR(AND(AZ46="O",BI46="O"),AND(AZ46="K",BI46="K")),SUM(AY46,BH46)=0,ISNUMBER(BQ46)),"",IF(OR(AZ46="O",BI46="O"),"O",IF(AND(AZ46=BI46,OR(AZ46="K",AZ46="W",AZ46="M")),UPPER( AZ46),"")))</f>
        <v/>
      </c>
      <c r="BS46" s="23" t="str">
        <f>IF(AND(ISBLANK(VAL_Codes!AX$35),ISBLANK(VAL_Codes!AW$35)),IF(TYPE(VAL_Codes!AX$26)=2,VAL_Codes!AX$26,""),IF(ISBLANK(VAL_Codes!AX$35),"",VAL_Codes!AX$35))</f>
        <v/>
      </c>
      <c r="BT46" s="27" t="str">
        <f>IF(OR(AND(BN46="",BO46=""),AND(BQ46="",BR46=""),AND(BO46="K",BR46="K"),OR(BO46="O",BR46="O")),"",SUM(BN46,BQ46))</f>
        <v/>
      </c>
      <c r="BU46" s="1" t="str">
        <f xml:space="preserve"> IF(AND(OR(AND(BO46="O",BR46="O"),AND(BO46="K",BR46="K")),SUM(BN46,BQ46)=0,ISNUMBER(BT46)),"",IF(OR(BO46="O",BR46="O"),"O",IF(AND(BO46=BR46,OR(BO46="K",BO46="W",BO46="M")),UPPER( BO46),"")))</f>
        <v/>
      </c>
      <c r="BV46" s="23" t="str">
        <f>IF(AND(ISBLANK(VAL_Codes!BA$35),ISBLANK(VAL_Codes!AZ$35)),IF(TYPE(VAL_Codes!BA$26)=2,VAL_Codes!BA$26,""),IF(ISBLANK(VAL_Codes!BA$35),"",VAL_Codes!BA$35))</f>
        <v/>
      </c>
      <c r="BW46" s="29" t="str">
        <f>IF(COUNTBLANK('VAL_Fill in area'!P35)=1,"",'VAL_Fill in area'!P35)</f>
        <v/>
      </c>
      <c r="BX46" s="17" t="str">
        <f>IF(TYPE(VAL_Codes!BC$35)=2,VAL_Codes!BC$35,IF(TYPE(VAL_Codes!BC$26)=2,VAL_Codes!BC$26,""))</f>
        <v/>
      </c>
      <c r="BY46" s="18" t="str">
        <f>IF(AND(ISBLANK(VAL_Codes!BD$35),ISBLANK(VAL_Codes!BC$35)),IF(TYPE(VAL_Codes!BD$26)=2,VAL_Codes!BD$26,""),IF(ISBLANK(VAL_Codes!BD$35),"",VAL_Codes!BD$35))</f>
        <v/>
      </c>
      <c r="BZ46" s="29" t="str">
        <f>IF(COUNTBLANK('VAL_Fill in area'!Q35)=1,"",'VAL_Fill in area'!Q35)</f>
        <v/>
      </c>
      <c r="CA46" s="17" t="str">
        <f>IF(TYPE(VAL_Codes!BF$35)=2,VAL_Codes!BF$35,IF(TYPE(VAL_Codes!BF$26)=2,VAL_Codes!BF$26,""))</f>
        <v/>
      </c>
      <c r="CB46" s="18" t="str">
        <f>IF(AND(ISBLANK(VAL_Codes!BG$35),ISBLANK(VAL_Codes!BF$35)),IF(TYPE(VAL_Codes!BG$26)=2,VAL_Codes!BG$26,""),IF(ISBLANK(VAL_Codes!BG$35),"",VAL_Codes!BG$35))</f>
        <v/>
      </c>
      <c r="CC46" s="27" t="str">
        <f>IF(OR(AND(BW46="",BX46=""),AND(BZ46="",CA46=""),AND(BX46="K",CA46="K"),OR(BX46="O",CA46="O")),"",SUM(BW46,BZ46))</f>
        <v/>
      </c>
      <c r="CD46" s="1" t="str">
        <f xml:space="preserve"> IF(AND(OR(AND(BX46="O",CA46="O"),AND(BX46="K",CA46="K")),SUM(BW46,BZ46)=0,ISNUMBER(CC46)),"",IF(OR(BX46="O",CA46="O"),"O",IF(AND(BX46=CA46,OR(BX46="K",BX46="W",BX46="M")),UPPER( BX46),"")))</f>
        <v/>
      </c>
      <c r="CE46" s="23" t="str">
        <f>IF(AND(ISBLANK(VAL_Codes!BJ$35),ISBLANK(VAL_Codes!BI$35)),IF(TYPE(VAL_Codes!BJ$26)=2,VAL_Codes!BJ$26,""),IF(ISBLANK(VAL_Codes!BJ$35),"",VAL_Codes!BJ$35))</f>
        <v/>
      </c>
      <c r="CF46" s="29" t="str">
        <f>IF(COUNTBLANK('VAL_Fill in area'!R35)=1,"",'VAL_Fill in area'!R35)</f>
        <v/>
      </c>
      <c r="CG46" s="17" t="str">
        <f>IF(TYPE(VAL_Codes!BL$35)=2,VAL_Codes!BL$35,IF(TYPE(VAL_Codes!BL$26)=2,VAL_Codes!BL$26,""))</f>
        <v/>
      </c>
      <c r="CH46" s="18" t="str">
        <f>IF(AND(ISBLANK(VAL_Codes!BM$35),ISBLANK(VAL_Codes!BL$35)),IF(TYPE(VAL_Codes!BM$26)=2,VAL_Codes!BM$26,""),IF(ISBLANK(VAL_Codes!BM$35),"",VAL_Codes!BM$35))</f>
        <v/>
      </c>
      <c r="CI46" s="29" t="str">
        <f>IF(COUNTBLANK('VAL_Fill in area'!S35)=1,"",'VAL_Fill in area'!S35)</f>
        <v/>
      </c>
      <c r="CJ46" s="17" t="str">
        <f>IF(TYPE(VAL_Codes!BO$35)=2,VAL_Codes!BO$35,IF(TYPE(VAL_Codes!BO$26)=2,VAL_Codes!BO$26,""))</f>
        <v/>
      </c>
      <c r="CK46" s="18" t="str">
        <f>IF(AND(ISBLANK(VAL_Codes!BP$35),ISBLANK(VAL_Codes!BO$35)),IF(TYPE(VAL_Codes!BP$26)=2,VAL_Codes!BP$26,""),IF(ISBLANK(VAL_Codes!BP$35),"",VAL_Codes!BP$35))</f>
        <v/>
      </c>
      <c r="CL46" s="29" t="str">
        <f>IF(COUNTBLANK('VAL_Fill in area'!T35)=1,"",'VAL_Fill in area'!T35)</f>
        <v/>
      </c>
      <c r="CM46" s="17" t="str">
        <f>IF(TYPE(VAL_Codes!BR$35)=2,VAL_Codes!BR$35,IF(TYPE(VAL_Codes!BR$26)=2,VAL_Codes!BR$26,""))</f>
        <v/>
      </c>
      <c r="CN46" s="18" t="str">
        <f>IF(AND(ISBLANK(VAL_Codes!BS$35),ISBLANK(VAL_Codes!BR$35)),IF(TYPE(VAL_Codes!BS$26)=2,VAL_Codes!BS$26,""),IF(ISBLANK(VAL_Codes!BS$35),"",VAL_Codes!BS$35))</f>
        <v/>
      </c>
      <c r="CO46" s="26" t="str">
        <f>IF(OR(EXACT(AG46,AH46),EXACT(AJ46,AK46),EXACT(AS46,AT46),EXACT(BT46,BU46),EXACT(CC46,CD46), EXACT(CL46,CM46),AND(AH46="K",AK46="K",AT46="K",BU46="K", CD46="K",CM46="K"),OR(AH46="O",AK46="O",AT46="O",BU46="O", CD46="O",CM46="O")),"",SUM(AG46,AJ46,AS46,BT46,CC46,CL46))</f>
        <v/>
      </c>
      <c r="CP46" s="20" t="str">
        <f>IF(AND(OR(OR(AH46="O",AK46="O",AT46="O",BU46="O",CD46="O",CM46="O"), AND(AH46="K",AK46="K",AT46="K",BU46="K", CD46="K",CM46="K")),SUM(AG46,AJ46,AS46,BT46,CC46,CL46)=0,ISNUMBER(CO46)),"",IF(OR(AH46="O",AK46="O",AT46="O",BU46="O",CD46="O",CM46="O"),"O",IF(AND(AH46=AK46,AH46=AT46,AH46=BU46,AH46=CD46,AH46=CM46,OR(AH46="K",AH46="W",AH46="M")),UPPER(AH46),"")))</f>
        <v/>
      </c>
      <c r="CQ46" s="23" t="str">
        <f>IF(AND(ISBLANK(VAL_Codes!BV$35),ISBLANK(VAL_Codes!BU$35)),IF(TYPE(VAL_Codes!BV$26)=2,VAL_Codes!BV$26,""),IF(ISBLANK(VAL_Codes!BV$35),"",VAL_Codes!BV$35))</f>
        <v/>
      </c>
      <c r="CR46" s="38"/>
    </row>
    <row r="47" spans="1:96" ht="11.25" customHeight="1" x14ac:dyDescent="0.2">
      <c r="C47" s="888"/>
      <c r="D47" s="760"/>
      <c r="E47" s="760"/>
      <c r="F47" s="68" t="s">
        <v>724</v>
      </c>
      <c r="G47" s="69" t="s">
        <v>120</v>
      </c>
      <c r="H47" s="395" t="s">
        <v>102</v>
      </c>
      <c r="I47" s="395" t="s">
        <v>66</v>
      </c>
      <c r="J47" s="396" t="str">
        <f>VAL_Metadata!B$8</f>
        <v>_X</v>
      </c>
      <c r="K47" s="395" t="s">
        <v>83</v>
      </c>
      <c r="L47" s="395" t="s">
        <v>768</v>
      </c>
      <c r="M47" s="47"/>
      <c r="N47" s="47"/>
      <c r="O47" s="47"/>
      <c r="P47" s="47"/>
      <c r="Q47" s="47"/>
      <c r="R47" s="47"/>
      <c r="S47" s="47"/>
      <c r="T47" s="47"/>
      <c r="U47" s="47"/>
      <c r="V47" s="47"/>
      <c r="W47" s="47"/>
      <c r="X47" s="47"/>
      <c r="Y47" s="47"/>
      <c r="Z47" s="47"/>
      <c r="AA47" s="29" t="str">
        <f>IF(COUNTBLANK('VAL_Fill in area'!G36)=1,"",'VAL_Fill in area'!G36)</f>
        <v/>
      </c>
      <c r="AB47" s="17" t="str">
        <f>IF(TYPE(VAL_Codes!G$35)=2,VAL_Codes!G$35,IF(TYPE(VAL_Codes!G$33)=2,VAL_Codes!G$33,IF(TYPE(VAL_Codes!G$26)=2,VAL_Codes!G$26,"")))</f>
        <v/>
      </c>
      <c r="AC47" s="18" t="str">
        <f>IF(AND(ISBLANK(VAL_Codes!H$33),ISBLANK(VAL_Codes!G$33)),IF(TYPE(VAL_Codes!H$26)=2,VAL_Codes!H$26,""),IF(ISBLANK(VAL_Codes!H$33),"",VAL_Codes!H$33))</f>
        <v/>
      </c>
      <c r="AD47" s="29" t="str">
        <f>IF(COUNTBLANK('VAL_Fill in area'!H36)=1,"",'VAL_Fill in area'!H36)</f>
        <v/>
      </c>
      <c r="AE47" s="17" t="str">
        <f>IF(TYPE(VAL_Codes!J$35)=2,VAL_Codes!J$35,IF(TYPE(VAL_Codes!J$33)=2,VAL_Codes!J$33,IF(TYPE(VAL_Codes!J$26)=2,VAL_Codes!J$26,"")))</f>
        <v/>
      </c>
      <c r="AF47" s="18" t="str">
        <f>IF(AND(ISBLANK(VAL_Codes!K$33),ISBLANK(VAL_Codes!J$33)),IF(TYPE(VAL_Codes!K$26)=2,VAL_Codes!K$26,""),IF(ISBLANK(VAL_Codes!K$33),"",VAL_Codes!K$33))</f>
        <v/>
      </c>
      <c r="AG47" s="27" t="str">
        <f>IF(OR(AND(AA47="",AB47=""),AND(AD47="",AE47=""),AND(AB47="K",AE47="K"),OR(AB47="O",AE47="O")),"",SUM(AA47,AD47))</f>
        <v/>
      </c>
      <c r="AH47" s="1" t="str">
        <f xml:space="preserve"> IF(AND(OR(AND(AB47="O",AE47="O"),AND(AB47="K",AE47="K")),SUM(AA47,AD47)=0,ISNUMBER(AG47)),"",IF(OR(AB47="O",AE47="O"),"O",IF(AND(AB47=AE47,OR(AB47="K",AB47="W",AB47="M")),UPPER( AB47),"")))</f>
        <v/>
      </c>
      <c r="AI47" s="23" t="str">
        <f>IF(AND(ISBLANK(VAL_Codes!N$33),ISBLANK(VAL_Codes!M$33)),IF(TYPE(VAL_Codes!N$26)=2,VAL_Codes!N$26,""),IF(ISBLANK(VAL_Codes!N$33),"",VAL_Codes!N$33))</f>
        <v/>
      </c>
      <c r="AJ47" s="29" t="str">
        <f>IF(COUNTBLANK('VAL_Fill in area'!I36)=1,"",'VAL_Fill in area'!I36)</f>
        <v/>
      </c>
      <c r="AK47" s="17" t="str">
        <f>IF(TYPE(VAL_Codes!P$35)=2,VAL_Codes!P$35,IF(TYPE(VAL_Codes!P$33)=2,VAL_Codes!P$33,IF(TYPE(VAL_Codes!P$26)=2,VAL_Codes!P$26,"")))</f>
        <v/>
      </c>
      <c r="AL47" s="18" t="str">
        <f>IF(AND(ISBLANK(VAL_Codes!Q$33),ISBLANK(VAL_Codes!P$33)),IF(TYPE(VAL_Codes!Q$26)=2,VAL_Codes!Q$26,""),IF(ISBLANK(VAL_Codes!Q$33),"",VAL_Codes!Q$33))</f>
        <v/>
      </c>
      <c r="AM47" s="29" t="str">
        <f>IF(COUNTBLANK('VAL_Fill in area'!J36)=1,"",'VAL_Fill in area'!J36)</f>
        <v/>
      </c>
      <c r="AN47" s="17" t="str">
        <f>IF(TYPE(VAL_Codes!S$35)=2,VAL_Codes!S$35,IF(TYPE(VAL_Codes!S$33)=2,VAL_Codes!S$33,IF(TYPE(VAL_Codes!S$26)=2,VAL_Codes!S$26,"")))</f>
        <v/>
      </c>
      <c r="AO47" s="18" t="str">
        <f>IF(AND(ISBLANK(VAL_Codes!T$33),ISBLANK(VAL_Codes!S$33)),IF(TYPE(VAL_Codes!T$26)=2,VAL_Codes!T$26,""),IF(ISBLANK(VAL_Codes!T$33),"",VAL_Codes!T$33))</f>
        <v/>
      </c>
      <c r="AP47" s="29" t="str">
        <f>IF(COUNTBLANK('VAL_Fill in area'!K36)=1,"",'VAL_Fill in area'!K36)</f>
        <v/>
      </c>
      <c r="AQ47" s="17" t="str">
        <f>IF(TYPE(VAL_Codes!V$35)=2,VAL_Codes!V$35,IF(TYPE(VAL_Codes!V$33)=2,VAL_Codes!V$33,IF(TYPE(VAL_Codes!V$26)=2,VAL_Codes!V$26,"")))</f>
        <v/>
      </c>
      <c r="AR47" s="18" t="str">
        <f>IF(AND(ISBLANK(VAL_Codes!W$33),ISBLANK(VAL_Codes!V$33)),IF(TYPE(VAL_Codes!W$26)=2,VAL_Codes!W$26,""),IF(ISBLANK(VAL_Codes!W$33),"",VAL_Codes!W$33))</f>
        <v/>
      </c>
      <c r="AS47" s="27" t="str">
        <f>IF(OR(AND(AM47="",AN47=""),AND(AP47="",AQ47=""),AND(AN47="K",AQ47="K"),OR(AN47="O",AQ47="O")),"",SUM(AM47,AP47))</f>
        <v/>
      </c>
      <c r="AT47" s="1" t="str">
        <f xml:space="preserve"> IF(AND(OR(AND(AN47="O",AQ47="O"),AND(AN47="K",AQ47="K")),SUM(AM47,AP47)=0,ISNUMBER(AS47)),"",IF(OR(AN47="O",AQ47="O"),"O",IF(AND(AN47=AQ47,OR(AN47="K",AN47="W",AN47="M")),UPPER( AN47),"")))</f>
        <v/>
      </c>
      <c r="AU47" s="23" t="str">
        <f>IF(AND(ISBLANK(VAL_Codes!Z$33),ISBLANK(VAL_Codes!Y$33)),IF(TYPE(VAL_Codes!Z$26)=2,VAL_Codes!Z$26,""),IF(ISBLANK(VAL_Codes!Z$33),"",VAL_Codes!Z$33))</f>
        <v/>
      </c>
      <c r="AV47" s="29" t="str">
        <f>IF(COUNTBLANK('VAL_Fill in area'!L36)=1,"",'VAL_Fill in area'!L36)</f>
        <v/>
      </c>
      <c r="AW47" s="17" t="str">
        <f>IF(TYPE(VAL_Codes!AB$35)=2,VAL_Codes!AB$35,IF(TYPE(VAL_Codes!AB$33)=2,VAL_Codes!AB$33,IF(TYPE(VAL_Codes!AB$26)=2,VAL_Codes!AB$26,"")))</f>
        <v/>
      </c>
      <c r="AX47" s="18" t="str">
        <f>IF(AND(ISBLANK(VAL_Codes!AC$33),ISBLANK(VAL_Codes!AB$33)),IF(TYPE(VAL_Codes!AC$26)=2,VAL_Codes!AC$26,""),IF(ISBLANK(VAL_Codes!AC$33),"",VAL_Codes!AC$33))</f>
        <v/>
      </c>
      <c r="AY47" s="29" t="str">
        <f>IF(COUNTBLANK('VAL_Fill in area'!M36)=1,"",'VAL_Fill in area'!M36)</f>
        <v/>
      </c>
      <c r="AZ47" s="17" t="str">
        <f>IF(TYPE(VAL_Codes!AE$35)=2,VAL_Codes!AE$35,IF(TYPE(VAL_Codes!AE$33)=2,VAL_Codes!AE$33,IF(TYPE(VAL_Codes!AE$26)=2,VAL_Codes!AE$26,"")))</f>
        <v/>
      </c>
      <c r="BA47" s="18" t="str">
        <f>IF(AND(ISBLANK(VAL_Codes!AF$33),ISBLANK(VAL_Codes!AE$33)),IF(TYPE(VAL_Codes!AF$26)=2,VAL_Codes!AF$26,""),IF(ISBLANK(VAL_Codes!AF$33),"",VAL_Codes!AF$33))</f>
        <v/>
      </c>
      <c r="BB47" s="27" t="str">
        <f>IF(OR(AND(AV47="",AW47=""),AND(AY47="",AZ47=""),AND(AW47="K",AZ47="K"),OR(AW47="O",AZ47="O")),"",SUM(AV47,AY47))</f>
        <v/>
      </c>
      <c r="BC47" s="1" t="str">
        <f xml:space="preserve"> IF(AND(OR(AND(AW47="O",AZ47="O"),AND(AW47="K",AZ47="K")),SUM(AV47,AY47)=0,ISNUMBER(BB47)),"",IF(OR(AW47="O",AZ47="O"),"O",IF(AND(AW47=AZ47,OR(AW47="K",AW47="W",AW47="M")),UPPER( AW47),"")))</f>
        <v/>
      </c>
      <c r="BD47" s="23" t="str">
        <f>IF(AND(ISBLANK(VAL_Codes!AI$33),ISBLANK(VAL_Codes!AH$33)),IF(TYPE(VAL_Codes!AI$26)=2,VAL_Codes!AI$26,""),IF(ISBLANK(VAL_Codes!AI$33),"",VAL_Codes!AI$33))</f>
        <v/>
      </c>
      <c r="BE47" s="29" t="str">
        <f>IF(COUNTBLANK('VAL_Fill in area'!N36)=1,"",'VAL_Fill in area'!N36)</f>
        <v/>
      </c>
      <c r="BF47" s="17" t="str">
        <f>IF(TYPE(VAL_Codes!AK$35)=2,VAL_Codes!AK$35,IF(TYPE(VAL_Codes!AK$33)=2,VAL_Codes!AK$33,IF(TYPE(VAL_Codes!AK$26)=2,VAL_Codes!AK$26,"")))</f>
        <v/>
      </c>
      <c r="BG47" s="18" t="str">
        <f>IF(AND(ISBLANK(VAL_Codes!AL$33),ISBLANK(VAL_Codes!AK$33)),IF(TYPE(VAL_Codes!AL$26)=2,VAL_Codes!AL$26,""),IF(ISBLANK(VAL_Codes!AL$33),"",VAL_Codes!AL$33))</f>
        <v/>
      </c>
      <c r="BH47" s="29" t="str">
        <f>IF(COUNTBLANK('VAL_Fill in area'!O36)=1,"",'VAL_Fill in area'!O36)</f>
        <v/>
      </c>
      <c r="BI47" s="17" t="str">
        <f>IF(TYPE(VAL_Codes!AN$35)=2,VAL_Codes!AN$35,IF(TYPE(VAL_Codes!AN$33)=2,VAL_Codes!AN$33,IF(TYPE(VAL_Codes!AN$26)=2,VAL_Codes!AN$26,"")))</f>
        <v/>
      </c>
      <c r="BJ47" s="18" t="str">
        <f>IF(AND(ISBLANK(VAL_Codes!AO$33),ISBLANK(VAL_Codes!AN$33)),IF(TYPE(VAL_Codes!AO$26)=2,VAL_Codes!AO$26,""),IF(ISBLANK(VAL_Codes!AO$33),"",VAL_Codes!AO$33))</f>
        <v/>
      </c>
      <c r="BK47" s="27" t="str">
        <f>IF(OR(AND(BE47="",BF47=""),AND(BH47="",BI47=""),AND(BF47="K",BI47="K"),OR(BF47="O",BI47="O")),"",SUM(BE47,BH47))</f>
        <v/>
      </c>
      <c r="BL47" s="1" t="str">
        <f xml:space="preserve"> IF(AND(OR(AND(BF47="O",BI47="O"),AND(BF47="K",BI47="K")),SUM(BE47,BH47)=0,ISNUMBER(BK47)),"",IF(OR(BF47="O",BI47="O"),"O",IF(AND(BF47=BI47,OR(BF47="K",BF47="W",BF47="M")),UPPER( BF47),"")))</f>
        <v/>
      </c>
      <c r="BM47" s="23" t="str">
        <f>IF(AND(ISBLANK(VAL_Codes!AR$33),ISBLANK(VAL_Codes!AQ$33)),IF(TYPE(VAL_Codes!AR$26)=2,VAL_Codes!AR$26,""),IF(ISBLANK(VAL_Codes!AR$33),"",VAL_Codes!AR$33))</f>
        <v/>
      </c>
      <c r="BN47" s="27" t="str">
        <f>IF(OR(AND(AV47="",AW47=""),AND(BE47="",BF47=""),AND(AW47="K",BF47="K"),OR(AW47="O",BF47="O")),"",SUM(AV47,BE47))</f>
        <v/>
      </c>
      <c r="BO47" s="1" t="str">
        <f xml:space="preserve"> IF(AND(OR(AND(AW47="O",BF47="O"),AND(AW47="K",BF47="K")),SUM(AV47,BE47)=0,ISNUMBER(BN47)),"",IF(OR(AW47="O",BF47="O"),"O",IF(AND(AW47=BF47,OR(AW47="K",AW47="W",AW47="M")),UPPER( AW47),"")))</f>
        <v/>
      </c>
      <c r="BP47" s="23" t="str">
        <f>IF(AND(ISBLANK(VAL_Codes!AU$33),ISBLANK(VAL_Codes!AT$33)),IF(TYPE(VAL_Codes!AU$26)=2,VAL_Codes!AU$26,""),IF(ISBLANK(VAL_Codes!AU$33),"",VAL_Codes!AU$33))</f>
        <v/>
      </c>
      <c r="BQ47" s="27" t="str">
        <f>IF(OR(AND(AY47="",AZ47=""),AND(BH47="",BI47=""),AND(AZ47="K",BI47="K"),OR(AZ47="O",BI47="O")),"",SUM(AY47,BH47))</f>
        <v/>
      </c>
      <c r="BR47" s="1" t="str">
        <f xml:space="preserve"> IF(AND(OR(AND(AZ47="O",BI47="O"),AND(AZ47="K",BI47="K")),SUM(AY47,BH47)=0,ISNUMBER(BQ47)),"",IF(OR(AZ47="O",BI47="O"),"O",IF(AND(AZ47=BI47,OR(AZ47="K",AZ47="W",AZ47="M")),UPPER( AZ47),"")))</f>
        <v/>
      </c>
      <c r="BS47" s="23" t="str">
        <f>IF(AND(ISBLANK(VAL_Codes!AX$33),ISBLANK(VAL_Codes!AW$33)),IF(TYPE(VAL_Codes!AX$26)=2,VAL_Codes!AX$26,""),IF(ISBLANK(VAL_Codes!AX$33),"",VAL_Codes!AX$33))</f>
        <v/>
      </c>
      <c r="BT47" s="27" t="str">
        <f>IF(OR(AND(BN47="",BO47=""),AND(BQ47="",BR47=""),AND(BO47="K",BR47="K"),OR(BO47="O",BR47="O")),"",SUM(BN47,BQ47))</f>
        <v/>
      </c>
      <c r="BU47" s="1" t="str">
        <f xml:space="preserve"> IF(AND(OR(AND(BO47="O",BR47="O"),AND(BO47="K",BR47="K")),SUM(BN47,BQ47)=0,ISNUMBER(BT47)),"",IF(OR(BO47="O",BR47="O"),"O",IF(AND(BO47=BR47,OR(BO47="K",BO47="W",BO47="M")),UPPER( BO47),"")))</f>
        <v/>
      </c>
      <c r="BV47" s="23" t="str">
        <f>IF(AND(ISBLANK(VAL_Codes!BA$33),ISBLANK(VAL_Codes!AZ$33)),IF(TYPE(VAL_Codes!BA$26)=2,VAL_Codes!BA$26,""),IF(ISBLANK(VAL_Codes!BA$33),"",VAL_Codes!BA$33))</f>
        <v/>
      </c>
      <c r="BW47" s="29" t="str">
        <f>IF(COUNTBLANK('VAL_Fill in area'!P36)=1,"",'VAL_Fill in area'!P36)</f>
        <v/>
      </c>
      <c r="BX47" s="17" t="str">
        <f>IF(TYPE(VAL_Codes!BC$35)=2,VAL_Codes!BC$35,IF(TYPE(VAL_Codes!BC$33)=2,VAL_Codes!BC$33,IF(TYPE(VAL_Codes!BC$26)=2,VAL_Codes!BC$26,"")))</f>
        <v/>
      </c>
      <c r="BY47" s="18" t="str">
        <f>IF(AND(ISBLANK(VAL_Codes!BD$33),ISBLANK(VAL_Codes!BC$33)),IF(TYPE(VAL_Codes!BD$26)=2,VAL_Codes!BD$26,""),IF(ISBLANK(VAL_Codes!BD$33),"",VAL_Codes!BD$33))</f>
        <v/>
      </c>
      <c r="BZ47" s="29" t="str">
        <f>IF(COUNTBLANK('VAL_Fill in area'!Q36)=1,"",'VAL_Fill in area'!Q36)</f>
        <v/>
      </c>
      <c r="CA47" s="17" t="str">
        <f>IF(TYPE(VAL_Codes!BF$35)=2,VAL_Codes!BF$35,IF(TYPE(VAL_Codes!BF$33)=2,VAL_Codes!BF$33,IF(TYPE(VAL_Codes!BF$26)=2,VAL_Codes!BF$26,"")))</f>
        <v/>
      </c>
      <c r="CB47" s="18" t="str">
        <f>IF(AND(ISBLANK(VAL_Codes!BG$33),ISBLANK(VAL_Codes!BF$33)),IF(TYPE(VAL_Codes!BG$26)=2,VAL_Codes!BG$26,""),IF(ISBLANK(VAL_Codes!BG$33),"",VAL_Codes!BG$33))</f>
        <v/>
      </c>
      <c r="CC47" s="27" t="str">
        <f>IF(OR(AND(BW47="",BX47=""),AND(BZ47="",CA47=""),AND(BX47="K",CA47="K"),OR(BX47="O",CA47="O")),"",SUM(BW47,BZ47))</f>
        <v/>
      </c>
      <c r="CD47" s="1" t="str">
        <f xml:space="preserve"> IF(AND(OR(AND(BX47="O",CA47="O"),AND(BX47="K",CA47="K")),SUM(BW47,BZ47)=0,ISNUMBER(CC47)),"",IF(OR(BX47="O",CA47="O"),"O",IF(AND(BX47=CA47,OR(BX47="K",BX47="W",BX47="M")),UPPER( BX47),"")))</f>
        <v/>
      </c>
      <c r="CE47" s="23" t="str">
        <f>IF(AND(ISBLANK(VAL_Codes!BJ$33),ISBLANK(VAL_Codes!BI$33)),IF(TYPE(VAL_Codes!BJ$26)=2,VAL_Codes!BJ$26,""),IF(ISBLANK(VAL_Codes!BJ$33),"",VAL_Codes!BJ$33))</f>
        <v/>
      </c>
      <c r="CF47" s="29" t="str">
        <f>IF(COUNTBLANK('VAL_Fill in area'!R36)=1,"",'VAL_Fill in area'!R36)</f>
        <v/>
      </c>
      <c r="CG47" s="17" t="str">
        <f>IF(TYPE(VAL_Codes!BL$35)=2,VAL_Codes!BL$35,IF(TYPE(VAL_Codes!BL$33)=2,VAL_Codes!BL$33,IF(TYPE(VAL_Codes!BL$26)=2,VAL_Codes!BL$26,"")))</f>
        <v/>
      </c>
      <c r="CH47" s="18" t="str">
        <f>IF(AND(ISBLANK(VAL_Codes!BM$33),ISBLANK(VAL_Codes!BL$33)),IF(TYPE(VAL_Codes!BM$26)=2,VAL_Codes!BM$26,""),IF(ISBLANK(VAL_Codes!BM$33),"",VAL_Codes!BM$33))</f>
        <v/>
      </c>
      <c r="CI47" s="29" t="str">
        <f>IF(COUNTBLANK('VAL_Fill in area'!S36)=1,"",'VAL_Fill in area'!S36)</f>
        <v/>
      </c>
      <c r="CJ47" s="17" t="str">
        <f>IF(TYPE(VAL_Codes!BO$35)=2,VAL_Codes!BO$35,IF(TYPE(VAL_Codes!BO$33)=2,VAL_Codes!BO$33,IF(TYPE(VAL_Codes!BO$26)=2,VAL_Codes!BO$26,"")))</f>
        <v/>
      </c>
      <c r="CK47" s="18" t="str">
        <f>IF(AND(ISBLANK(VAL_Codes!BP$33),ISBLANK(VAL_Codes!BO$33)),IF(TYPE(VAL_Codes!BP$26)=2,VAL_Codes!BP$26,""),IF(ISBLANK(VAL_Codes!BP$33),"",VAL_Codes!BP$33))</f>
        <v/>
      </c>
      <c r="CL47" s="29" t="str">
        <f>IF(COUNTBLANK('VAL_Fill in area'!T36)=1,"",'VAL_Fill in area'!T36)</f>
        <v/>
      </c>
      <c r="CM47" s="17" t="str">
        <f>IF(TYPE(VAL_Codes!BR$35)=2,VAL_Codes!BR$35,IF(TYPE(VAL_Codes!BR$33)=2,VAL_Codes!BR$33,IF(TYPE(VAL_Codes!BR$26)=2,VAL_Codes!BR$26,"")))</f>
        <v/>
      </c>
      <c r="CN47" s="18" t="str">
        <f>IF(AND(ISBLANK(VAL_Codes!BS$33),ISBLANK(VAL_Codes!BR$33)),IF(TYPE(VAL_Codes!BS$26)=2,VAL_Codes!BS$26,""),IF(ISBLANK(VAL_Codes!BS$33),"",VAL_Codes!BS$33))</f>
        <v/>
      </c>
      <c r="CO47" s="26" t="str">
        <f>IF(OR(EXACT(AG47,AH47),EXACT(AJ47,AK47),EXACT(AS47,AT47),EXACT(BT47,BU47),EXACT(CC47,CD47), EXACT(CL47,CM47),AND(AH47="K",AK47="K",AT47="K",BU47="K", CD47="K",CM47="K"),OR(AH47="O",AK47="O",AT47="O",BU47="O", CD47="O",CM47="O")),"",SUM(AG47,AJ47,AS47,BT47,CC47,CL47))</f>
        <v/>
      </c>
      <c r="CP47" s="20" t="str">
        <f>IF(AND(OR(OR(AH47="O",AK47="O",AT47="O",BU47="O",CD47="O",CM47="O"), AND(AH47="K",AK47="K",AT47="K",BU47="K", CD47="K",CM47="K")),SUM(AG47,AJ47,AS47,BT47,CC47,CL47)=0,ISNUMBER(CO47)),"",IF(OR(AH47="O",AK47="O",AT47="O",BU47="O",CD47="O",CM47="O"),"O",IF(AND(AH47=AK47,AH47=AT47,AH47=BU47,AH47=CD47,AH47=CM47,OR(AH47="K",AH47="W",AH47="M")),UPPER(AH47),"")))</f>
        <v/>
      </c>
      <c r="CQ47" s="23" t="str">
        <f>IF(AND(ISBLANK(VAL_Codes!BV$33),ISBLANK(VAL_Codes!BU$33)),IF(TYPE(VAL_Codes!BV$26)=2,VAL_Codes!BV$26,""),IF(ISBLANK(VAL_Codes!BV$33),"",VAL_Codes!BV$33))</f>
        <v/>
      </c>
      <c r="CR47" s="38"/>
    </row>
    <row r="48" spans="1:96" ht="11.25" customHeight="1" x14ac:dyDescent="0.2">
      <c r="C48" s="888"/>
      <c r="D48" s="760"/>
      <c r="E48" s="760"/>
      <c r="F48" s="70" t="s">
        <v>725</v>
      </c>
      <c r="G48" s="69" t="s">
        <v>121</v>
      </c>
      <c r="H48" s="395" t="s">
        <v>102</v>
      </c>
      <c r="I48" s="395" t="s">
        <v>66</v>
      </c>
      <c r="J48" s="396" t="str">
        <f>VAL_Metadata!B$8</f>
        <v>_X</v>
      </c>
      <c r="K48" s="395" t="s">
        <v>84</v>
      </c>
      <c r="L48" s="395" t="s">
        <v>768</v>
      </c>
      <c r="M48" s="47"/>
      <c r="N48" s="47"/>
      <c r="O48" s="47"/>
      <c r="P48" s="47"/>
      <c r="Q48" s="47"/>
      <c r="R48" s="47"/>
      <c r="S48" s="47"/>
      <c r="T48" s="47"/>
      <c r="U48" s="47"/>
      <c r="V48" s="47"/>
      <c r="W48" s="47"/>
      <c r="X48" s="47"/>
      <c r="Y48" s="47"/>
      <c r="Z48" s="47"/>
      <c r="AA48" s="29" t="str">
        <f>IF(COUNTBLANK('VAL_Fill in area'!G37)=1,"",'VAL_Fill in area'!G37)</f>
        <v/>
      </c>
      <c r="AB48" s="17" t="str">
        <f>IF(TYPE(VAL_Codes!G$35)=2,VAL_Codes!G$35,IF(TYPE(VAL_Codes!G$34)=2,VAL_Codes!G$34,IF(TYPE(VAL_Codes!G$26)=2,VAL_Codes!G$26,"")))</f>
        <v/>
      </c>
      <c r="AC48" s="18" t="str">
        <f>IF(AND(ISBLANK(VAL_Codes!H$34),ISBLANK(VAL_Codes!G$34)),IF(TYPE(VAL_Codes!H$26)=2,VAL_Codes!H$26,""),IF(ISBLANK(VAL_Codes!H$34),"",VAL_Codes!H$34))</f>
        <v/>
      </c>
      <c r="AD48" s="29" t="str">
        <f>IF(COUNTBLANK('VAL_Fill in area'!H37)=1,"",'VAL_Fill in area'!H37)</f>
        <v/>
      </c>
      <c r="AE48" s="17" t="str">
        <f>IF(TYPE(VAL_Codes!J$35)=2,VAL_Codes!J$35,IF(TYPE(VAL_Codes!J$34)=2,VAL_Codes!J$34,IF(TYPE(VAL_Codes!J$26)=2,VAL_Codes!J$26,"")))</f>
        <v/>
      </c>
      <c r="AF48" s="18" t="str">
        <f>IF(AND(ISBLANK(VAL_Codes!K$34),ISBLANK(VAL_Codes!J$34)),IF(TYPE(VAL_Codes!K$26)=2,VAL_Codes!K$26,""),IF(ISBLANK(VAL_Codes!K$34),"",VAL_Codes!K$34))</f>
        <v/>
      </c>
      <c r="AG48" s="27" t="str">
        <f>IF(OR(AND(AA48="",AB48=""),AND(AD48="",AE48=""),AND(AB48="K",AE48="K"),OR(AB48="O",AE48="O")),"",SUM(AA48,AD48))</f>
        <v/>
      </c>
      <c r="AH48" s="1" t="str">
        <f xml:space="preserve"> IF(AND(OR(AND(AB48="O",AE48="O"),AND(AB48="K",AE48="K")),SUM(AA48,AD48)=0,ISNUMBER(AG48)),"",IF(OR(AB48="O",AE48="O"),"O",IF(AND(AB48=AE48,OR(AB48="K",AB48="W",AB48="M")),UPPER( AB48),"")))</f>
        <v/>
      </c>
      <c r="AI48" s="23" t="str">
        <f>IF(AND(ISBLANK(VAL_Codes!N$34),ISBLANK(VAL_Codes!M$34)),IF(TYPE(VAL_Codes!N$26)=2,VAL_Codes!N$26,""),IF(ISBLANK(VAL_Codes!N$34),"",VAL_Codes!N$34))</f>
        <v/>
      </c>
      <c r="AJ48" s="29" t="str">
        <f>IF(COUNTBLANK('VAL_Fill in area'!I37)=1,"",'VAL_Fill in area'!I37)</f>
        <v/>
      </c>
      <c r="AK48" s="17" t="str">
        <f>IF(TYPE(VAL_Codes!P$35)=2,VAL_Codes!P$35,IF(TYPE(VAL_Codes!P$34)=2,VAL_Codes!P$34,IF(TYPE(VAL_Codes!P$26)=2,VAL_Codes!P$26,"")))</f>
        <v/>
      </c>
      <c r="AL48" s="18" t="str">
        <f>IF(AND(ISBLANK(VAL_Codes!Q$34),ISBLANK(VAL_Codes!P$34)),IF(TYPE(VAL_Codes!Q$26)=2,VAL_Codes!Q$26,""),IF(ISBLANK(VAL_Codes!Q$34),"",VAL_Codes!Q$34))</f>
        <v/>
      </c>
      <c r="AM48" s="29" t="str">
        <f>IF(COUNTBLANK('VAL_Fill in area'!J37)=1,"",'VAL_Fill in area'!J37)</f>
        <v/>
      </c>
      <c r="AN48" s="17" t="str">
        <f>IF(TYPE(VAL_Codes!S$35)=2,VAL_Codes!S$35,IF(TYPE(VAL_Codes!S$34)=2,VAL_Codes!S$34,IF(TYPE(VAL_Codes!S$26)=2,VAL_Codes!S$26,"")))</f>
        <v/>
      </c>
      <c r="AO48" s="18" t="str">
        <f>IF(AND(ISBLANK(VAL_Codes!T$34),ISBLANK(VAL_Codes!S$34)),IF(TYPE(VAL_Codes!T$26)=2,VAL_Codes!T$26,""),IF(ISBLANK(VAL_Codes!T$34),"",VAL_Codes!T$34))</f>
        <v/>
      </c>
      <c r="AP48" s="29" t="str">
        <f>IF(COUNTBLANK('VAL_Fill in area'!K37)=1,"",'VAL_Fill in area'!K37)</f>
        <v/>
      </c>
      <c r="AQ48" s="17" t="str">
        <f>IF(TYPE(VAL_Codes!V$35)=2,VAL_Codes!V$35,IF(TYPE(VAL_Codes!V$34)=2,VAL_Codes!V$34,IF(TYPE(VAL_Codes!V$26)=2,VAL_Codes!V$26,"")))</f>
        <v/>
      </c>
      <c r="AR48" s="18" t="str">
        <f>IF(AND(ISBLANK(VAL_Codes!W$34),ISBLANK(VAL_Codes!V$34)),IF(TYPE(VAL_Codes!W$26)=2,VAL_Codes!W$26,""),IF(ISBLANK(VAL_Codes!W$34),"",VAL_Codes!W$34))</f>
        <v/>
      </c>
      <c r="AS48" s="27" t="str">
        <f>IF(OR(AND(AM48="",AN48=""),AND(AP48="",AQ48=""),AND(AN48="K",AQ48="K"),OR(AN48="O",AQ48="O")),"",SUM(AM48,AP48))</f>
        <v/>
      </c>
      <c r="AT48" s="1" t="str">
        <f xml:space="preserve"> IF(AND(OR(AND(AN48="O",AQ48="O"),AND(AN48="K",AQ48="K")),SUM(AM48,AP48)=0,ISNUMBER(AS48)),"",IF(OR(AN48="O",AQ48="O"),"O",IF(AND(AN48=AQ48,OR(AN48="K",AN48="W",AN48="M")),UPPER( AN48),"")))</f>
        <v/>
      </c>
      <c r="AU48" s="23" t="str">
        <f>IF(AND(ISBLANK(VAL_Codes!Z$34),ISBLANK(VAL_Codes!Y$34)),IF(TYPE(VAL_Codes!Z$26)=2,VAL_Codes!Z$26,""),IF(ISBLANK(VAL_Codes!Z$34),"",VAL_Codes!Z$34))</f>
        <v/>
      </c>
      <c r="AV48" s="29" t="str">
        <f>IF(COUNTBLANK('VAL_Fill in area'!L37)=1,"",'VAL_Fill in area'!L37)</f>
        <v/>
      </c>
      <c r="AW48" s="17" t="str">
        <f>IF(TYPE(VAL_Codes!AB$35)=2,VAL_Codes!AB$35,IF(TYPE(VAL_Codes!AB$34)=2,VAL_Codes!AB$34,IF(TYPE(VAL_Codes!AB$26)=2,VAL_Codes!AB$26,"")))</f>
        <v/>
      </c>
      <c r="AX48" s="18" t="str">
        <f>IF(AND(ISBLANK(VAL_Codes!AC$34),ISBLANK(VAL_Codes!AB$34)),IF(TYPE(VAL_Codes!AC$26)=2,VAL_Codes!AC$26,""),IF(ISBLANK(VAL_Codes!AC$34),"",VAL_Codes!AC$34))</f>
        <v/>
      </c>
      <c r="AY48" s="29" t="str">
        <f>IF(COUNTBLANK('VAL_Fill in area'!M37)=1,"",'VAL_Fill in area'!M37)</f>
        <v/>
      </c>
      <c r="AZ48" s="17" t="str">
        <f>IF(TYPE(VAL_Codes!AE$35)=2,VAL_Codes!AE$35,IF(TYPE(VAL_Codes!AE$34)=2,VAL_Codes!AE$34,IF(TYPE(VAL_Codes!AE$26)=2,VAL_Codes!AE$26,"")))</f>
        <v/>
      </c>
      <c r="BA48" s="18" t="str">
        <f>IF(AND(ISBLANK(VAL_Codes!AF$34),ISBLANK(VAL_Codes!AE$34)),IF(TYPE(VAL_Codes!AF$26)=2,VAL_Codes!AF$26,""),IF(ISBLANK(VAL_Codes!AF$34),"",VAL_Codes!AF$34))</f>
        <v/>
      </c>
      <c r="BB48" s="27" t="str">
        <f>IF(OR(AND(AV48="",AW48=""),AND(AY48="",AZ48=""),AND(AW48="K",AZ48="K"),OR(AW48="O",AZ48="O")),"",SUM(AV48,AY48))</f>
        <v/>
      </c>
      <c r="BC48" s="1" t="str">
        <f xml:space="preserve"> IF(AND(OR(AND(AW48="O",AZ48="O"),AND(AW48="K",AZ48="K")),SUM(AV48,AY48)=0,ISNUMBER(BB48)),"",IF(OR(AW48="O",AZ48="O"),"O",IF(AND(AW48=AZ48,OR(AW48="K",AW48="W",AW48="M")),UPPER( AW48),"")))</f>
        <v/>
      </c>
      <c r="BD48" s="23" t="str">
        <f>IF(AND(ISBLANK(VAL_Codes!AI$34),ISBLANK(VAL_Codes!AH$34)),IF(TYPE(VAL_Codes!AI$26)=2,VAL_Codes!AI$26,""),IF(ISBLANK(VAL_Codes!AI$34),"",VAL_Codes!AI$34))</f>
        <v/>
      </c>
      <c r="BE48" s="29" t="str">
        <f>IF(COUNTBLANK('VAL_Fill in area'!N37)=1,"",'VAL_Fill in area'!N37)</f>
        <v/>
      </c>
      <c r="BF48" s="17" t="str">
        <f>IF(TYPE(VAL_Codes!AK$35)=2,VAL_Codes!AK$35,IF(TYPE(VAL_Codes!AK$34)=2,VAL_Codes!AK$34,IF(TYPE(VAL_Codes!AK$26)=2,VAL_Codes!AK$26,"")))</f>
        <v/>
      </c>
      <c r="BG48" s="18" t="str">
        <f>IF(AND(ISBLANK(VAL_Codes!AL$34),ISBLANK(VAL_Codes!AK$34)),IF(TYPE(VAL_Codes!AL$26)=2,VAL_Codes!AL$26,""),IF(ISBLANK(VAL_Codes!AL$34),"",VAL_Codes!AL$34))</f>
        <v/>
      </c>
      <c r="BH48" s="29" t="str">
        <f>IF(COUNTBLANK('VAL_Fill in area'!O37)=1,"",'VAL_Fill in area'!O37)</f>
        <v/>
      </c>
      <c r="BI48" s="17" t="str">
        <f>IF(TYPE(VAL_Codes!AN$35)=2,VAL_Codes!AN$35,IF(TYPE(VAL_Codes!AN$34)=2,VAL_Codes!AN$34,IF(TYPE(VAL_Codes!AN$26)=2,VAL_Codes!AN$26,"")))</f>
        <v/>
      </c>
      <c r="BJ48" s="18" t="str">
        <f>IF(AND(ISBLANK(VAL_Codes!AO$34),ISBLANK(VAL_Codes!AN$34)),IF(TYPE(VAL_Codes!AO$26)=2,VAL_Codes!AO$26,""),IF(ISBLANK(VAL_Codes!AO$34),"",VAL_Codes!AO$34))</f>
        <v/>
      </c>
      <c r="BK48" s="27" t="str">
        <f>IF(OR(AND(BE48="",BF48=""),AND(BH48="",BI48=""),AND(BF48="K",BI48="K"),OR(BF48="O",BI48="O")),"",SUM(BE48,BH48))</f>
        <v/>
      </c>
      <c r="BL48" s="1" t="str">
        <f xml:space="preserve"> IF(AND(OR(AND(BF48="O",BI48="O"),AND(BF48="K",BI48="K")),SUM(BE48,BH48)=0,ISNUMBER(BK48)),"",IF(OR(BF48="O",BI48="O"),"O",IF(AND(BF48=BI48,OR(BF48="K",BF48="W",BF48="M")),UPPER( BF48),"")))</f>
        <v/>
      </c>
      <c r="BM48" s="23" t="str">
        <f>IF(AND(ISBLANK(VAL_Codes!AR$34),ISBLANK(VAL_Codes!AQ$34)),IF(TYPE(VAL_Codes!AR$26)=2,VAL_Codes!AR$26,""),IF(ISBLANK(VAL_Codes!AR$34),"",VAL_Codes!AR$34))</f>
        <v/>
      </c>
      <c r="BN48" s="27" t="str">
        <f>IF(OR(AND(AV48="",AW48=""),AND(BE48="",BF48=""),AND(AW48="K",BF48="K"),OR(AW48="O",BF48="O")),"",SUM(AV48,BE48))</f>
        <v/>
      </c>
      <c r="BO48" s="1" t="str">
        <f xml:space="preserve"> IF(AND(OR(AND(AW48="O",BF48="O"),AND(AW48="K",BF48="K")),SUM(AV48,BE48)=0,ISNUMBER(BN48)),"",IF(OR(AW48="O",BF48="O"),"O",IF(AND(AW48=BF48,OR(AW48="K",AW48="W",AW48="M")),UPPER( AW48),"")))</f>
        <v/>
      </c>
      <c r="BP48" s="23" t="str">
        <f>IF(AND(ISBLANK(VAL_Codes!AU$34),ISBLANK(VAL_Codes!AT$34)),IF(TYPE(VAL_Codes!AU$26)=2,VAL_Codes!AU$26,""),IF(ISBLANK(VAL_Codes!AU$34),"",VAL_Codes!AU$34))</f>
        <v/>
      </c>
      <c r="BQ48" s="27" t="str">
        <f>IF(OR(AND(AY48="",AZ48=""),AND(BH48="",BI48=""),AND(AZ48="K",BI48="K"),OR(AZ48="O",BI48="O")),"",SUM(AY48,BH48))</f>
        <v/>
      </c>
      <c r="BR48" s="1" t="str">
        <f xml:space="preserve"> IF(AND(OR(AND(AZ48="O",BI48="O"),AND(AZ48="K",BI48="K")),SUM(AY48,BH48)=0,ISNUMBER(BQ48)),"",IF(OR(AZ48="O",BI48="O"),"O",IF(AND(AZ48=BI48,OR(AZ48="K",AZ48="W",AZ48="M")),UPPER( AZ48),"")))</f>
        <v/>
      </c>
      <c r="BS48" s="23" t="str">
        <f>IF(AND(ISBLANK(VAL_Codes!AX$34),ISBLANK(VAL_Codes!AW$34)),IF(TYPE(VAL_Codes!AX$26)=2,VAL_Codes!AX$26,""),IF(ISBLANK(VAL_Codes!AX$34),"",VAL_Codes!AX$34))</f>
        <v/>
      </c>
      <c r="BT48" s="27" t="str">
        <f>IF(OR(AND(BN48="",BO48=""),AND(BQ48="",BR48=""),AND(BO48="K",BR48="K"),OR(BO48="O",BR48="O")),"",SUM(BN48,BQ48))</f>
        <v/>
      </c>
      <c r="BU48" s="1" t="str">
        <f xml:space="preserve"> IF(AND(OR(AND(BO48="O",BR48="O"),AND(BO48="K",BR48="K")),SUM(BN48,BQ48)=0,ISNUMBER(BT48)),"",IF(OR(BO48="O",BR48="O"),"O",IF(AND(BO48=BR48,OR(BO48="K",BO48="W",BO48="M")),UPPER( BO48),"")))</f>
        <v/>
      </c>
      <c r="BV48" s="23" t="str">
        <f>IF(AND(ISBLANK(VAL_Codes!BA$34),ISBLANK(VAL_Codes!AZ$34)),IF(TYPE(VAL_Codes!BA$26)=2,VAL_Codes!BA$26,""),IF(ISBLANK(VAL_Codes!BA$34),"",VAL_Codes!BA$34))</f>
        <v/>
      </c>
      <c r="BW48" s="29" t="str">
        <f>IF(COUNTBLANK('VAL_Fill in area'!P37)=1,"",'VAL_Fill in area'!P37)</f>
        <v/>
      </c>
      <c r="BX48" s="17" t="str">
        <f>IF(TYPE(VAL_Codes!BC$35)=2,VAL_Codes!BC$35,IF(TYPE(VAL_Codes!BC$34)=2,VAL_Codes!BC$34,IF(TYPE(VAL_Codes!BC$26)=2,VAL_Codes!BC$26,"")))</f>
        <v/>
      </c>
      <c r="BY48" s="18" t="str">
        <f>IF(AND(ISBLANK(VAL_Codes!BD$34),ISBLANK(VAL_Codes!BC$34)),IF(TYPE(VAL_Codes!BD$26)=2,VAL_Codes!BD$26,""),IF(ISBLANK(VAL_Codes!BD$34),"",VAL_Codes!BD$34))</f>
        <v/>
      </c>
      <c r="BZ48" s="29" t="str">
        <f>IF(COUNTBLANK('VAL_Fill in area'!Q37)=1,"",'VAL_Fill in area'!Q37)</f>
        <v/>
      </c>
      <c r="CA48" s="17" t="str">
        <f>IF(TYPE(VAL_Codes!BF$35)=2,VAL_Codes!BF$35,IF(TYPE(VAL_Codes!BF$34)=2,VAL_Codes!BF$34,IF(TYPE(VAL_Codes!BF$26)=2,VAL_Codes!BF$26,"")))</f>
        <v/>
      </c>
      <c r="CB48" s="18" t="str">
        <f>IF(AND(ISBLANK(VAL_Codes!BG$34),ISBLANK(VAL_Codes!BF$34)),IF(TYPE(VAL_Codes!BG$26)=2,VAL_Codes!BG$26,""),IF(ISBLANK(VAL_Codes!BG$34),"",VAL_Codes!BG$34))</f>
        <v/>
      </c>
      <c r="CC48" s="27" t="str">
        <f>IF(OR(AND(BW48="",BX48=""),AND(BZ48="",CA48=""),AND(BX48="K",CA48="K"),OR(BX48="O",CA48="O")),"",SUM(BW48,BZ48))</f>
        <v/>
      </c>
      <c r="CD48" s="1" t="str">
        <f xml:space="preserve"> IF(AND(OR(AND(BX48="O",CA48="O"),AND(BX48="K",CA48="K")),SUM(BW48,BZ48)=0,ISNUMBER(CC48)),"",IF(OR(BX48="O",CA48="O"),"O",IF(AND(BX48=CA48,OR(BX48="K",BX48="W",BX48="M")),UPPER( BX48),"")))</f>
        <v/>
      </c>
      <c r="CE48" s="23" t="str">
        <f>IF(AND(ISBLANK(VAL_Codes!BJ$34),ISBLANK(VAL_Codes!BI$34)),IF(TYPE(VAL_Codes!BJ$26)=2,VAL_Codes!BJ$26,""),IF(ISBLANK(VAL_Codes!BJ$34),"",VAL_Codes!BJ$34))</f>
        <v/>
      </c>
      <c r="CF48" s="29" t="str">
        <f>IF(COUNTBLANK('VAL_Fill in area'!R37)=1,"",'VAL_Fill in area'!R37)</f>
        <v/>
      </c>
      <c r="CG48" s="17" t="str">
        <f>IF(TYPE(VAL_Codes!BL$35)=2,VAL_Codes!BL$35,IF(TYPE(VAL_Codes!BL$34)=2,VAL_Codes!BL$34,IF(TYPE(VAL_Codes!BL$26)=2,VAL_Codes!BL$26,"")))</f>
        <v/>
      </c>
      <c r="CH48" s="18" t="str">
        <f>IF(AND(ISBLANK(VAL_Codes!BM$34),ISBLANK(VAL_Codes!BL$34)),IF(TYPE(VAL_Codes!BM$26)=2,VAL_Codes!BM$26,""),IF(ISBLANK(VAL_Codes!BM$34),"",VAL_Codes!BM$34))</f>
        <v/>
      </c>
      <c r="CI48" s="29" t="str">
        <f>IF(COUNTBLANK('VAL_Fill in area'!S37)=1,"",'VAL_Fill in area'!S37)</f>
        <v/>
      </c>
      <c r="CJ48" s="17" t="str">
        <f>IF(TYPE(VAL_Codes!BO$35)=2,VAL_Codes!BO$35,IF(TYPE(VAL_Codes!BO$34)=2,VAL_Codes!BO$34,IF(TYPE(VAL_Codes!BO$26)=2,VAL_Codes!BO$26,"")))</f>
        <v/>
      </c>
      <c r="CK48" s="18" t="str">
        <f>IF(AND(ISBLANK(VAL_Codes!BP$34),ISBLANK(VAL_Codes!BO$34)),IF(TYPE(VAL_Codes!BP$26)=2,VAL_Codes!BP$26,""),IF(ISBLANK(VAL_Codes!BP$34),"",VAL_Codes!BP$34))</f>
        <v/>
      </c>
      <c r="CL48" s="29" t="str">
        <f>IF(COUNTBLANK('VAL_Fill in area'!T37)=1,"",'VAL_Fill in area'!T37)</f>
        <v/>
      </c>
      <c r="CM48" s="17" t="str">
        <f>IF(TYPE(VAL_Codes!BR$35)=2,VAL_Codes!BR$35,IF(TYPE(VAL_Codes!BR$34)=2,VAL_Codes!BR$34,IF(TYPE(VAL_Codes!BR$26)=2,VAL_Codes!BR$26,"")))</f>
        <v/>
      </c>
      <c r="CN48" s="18" t="str">
        <f>IF(AND(ISBLANK(VAL_Codes!BS$34),ISBLANK(VAL_Codes!BR$34)),IF(TYPE(VAL_Codes!BS$26)=2,VAL_Codes!BS$26,""),IF(ISBLANK(VAL_Codes!BS$34),"",VAL_Codes!BS$34))</f>
        <v/>
      </c>
      <c r="CO48" s="26" t="str">
        <f>IF(OR(EXACT(AG48,AH48),EXACT(AJ48,AK48),EXACT(AS48,AT48),EXACT(BT48,BU48),EXACT(CC48,CD48), EXACT(CL48,CM48),AND(AH48="K",AK48="K",AT48="K",BU48="K", CD48="K",CM48="K"),OR(AH48="O",AK48="O",AT48="O",BU48="O", CD48="O",CM48="O")),"",SUM(AG48,AJ48,AS48,BT48,CC48,CL48))</f>
        <v/>
      </c>
      <c r="CP48" s="20" t="str">
        <f>IF(AND(OR(OR(AH48="O",AK48="O",AT48="O",BU48="O",CD48="O",CM48="O"), AND(AH48="K",AK48="K",AT48="K",BU48="K", CD48="K",CM48="K")),SUM(AG48,AJ48,AS48,BT48,CC48,CL48)=0,ISNUMBER(CO48)),"",IF(OR(AH48="O",AK48="O",AT48="O",BU48="O",CD48="O",CM48="O"),"O",IF(AND(AH48=AK48,AH48=AT48,AH48=BU48,AH48=CD48,AH48=CM48,OR(AH48="K",AH48="W",AH48="M")),UPPER(AH48),"")))</f>
        <v/>
      </c>
      <c r="CQ48" s="23" t="str">
        <f>IF(AND(ISBLANK(VAL_Codes!BV$34),ISBLANK(VAL_Codes!BU$34)),IF(TYPE(VAL_Codes!BV$26)=2,VAL_Codes!BV$26,""),IF(ISBLANK(VAL_Codes!BV$34),"",VAL_Codes!BV$34))</f>
        <v/>
      </c>
      <c r="CR48" s="38"/>
    </row>
    <row r="49" spans="1:96" ht="11.25" customHeight="1" x14ac:dyDescent="0.2">
      <c r="C49" s="888"/>
      <c r="D49" s="760"/>
      <c r="E49" s="760"/>
      <c r="F49" s="71" t="s">
        <v>94</v>
      </c>
      <c r="G49" s="72" t="s">
        <v>296</v>
      </c>
      <c r="H49" s="395" t="s">
        <v>102</v>
      </c>
      <c r="I49" s="395" t="s">
        <v>66</v>
      </c>
      <c r="J49" s="396" t="str">
        <f>VAL_Metadata!B$8</f>
        <v>_X</v>
      </c>
      <c r="K49" s="395" t="s">
        <v>86</v>
      </c>
      <c r="L49" s="395" t="s">
        <v>768</v>
      </c>
      <c r="M49" s="47"/>
      <c r="N49" s="47"/>
      <c r="O49" s="47"/>
      <c r="P49" s="47"/>
      <c r="Q49" s="47"/>
      <c r="R49" s="47"/>
      <c r="S49" s="47"/>
      <c r="T49" s="47"/>
      <c r="U49" s="47"/>
      <c r="V49" s="47"/>
      <c r="W49" s="47"/>
      <c r="X49" s="47"/>
      <c r="Y49" s="47"/>
      <c r="Z49" s="47"/>
      <c r="AA49" s="26" t="str">
        <f>IF(OR(AND(AA47="",AB47=""),AND(AA48="",AB48=""),AND(AB47="K",AB48="K"),OR(AB47="O",AB48="O")),"",SUM(AA47,AA48))</f>
        <v/>
      </c>
      <c r="AB49" s="20" t="str">
        <f>IF(AND(OR(AND(AB47="O",AB48="O"),AND(AB47="K",AB48="K")),SUM(AA47,AA48)=0,ISNUMBER(AA49)),"",IF(OR(AB47="O",AB48="O"),"O",IF(AND(AB47=AB48,OR(AB47="K",AB47="W",AB47="M")), UPPER(AB47),"")))</f>
        <v/>
      </c>
      <c r="AC49" s="23" t="str">
        <f>IF(AND(ISBLANK(VAL_Codes!H$35),ISBLANK(VAL_Codes!G$35)),IF(TYPE(VAL_Codes!H$26)=2,VAL_Codes!H$26,""),IF(ISBLANK(VAL_Codes!H$35),"",VAL_Codes!H$35))</f>
        <v/>
      </c>
      <c r="AD49" s="26" t="str">
        <f>IF(OR(AND(AD47="",AE47=""),AND(AD48="",AE48=""),AND(AE47="K",AE48="K"),OR(AE47="O",AE48="O")),"",SUM(AD47,AD48))</f>
        <v/>
      </c>
      <c r="AE49" s="20" t="str">
        <f>IF(AND(OR(AND(AE47="O",AE48="O"),AND(AE47="K",AE48="K")),SUM(AD47,AD48)=0,ISNUMBER(AD49)),"",IF(OR(AE47="O",AE48="O"),"O",IF(AND(AE47=AE48,OR(AE47="K",AE47="W",AE47="M")), UPPER(AE47),"")))</f>
        <v/>
      </c>
      <c r="AF49" s="23" t="str">
        <f>IF(AND(ISBLANK(VAL_Codes!K$35),ISBLANK(VAL_Codes!J$35)),IF(TYPE(VAL_Codes!K$26)=2,VAL_Codes!K$26,""),IF(ISBLANK(VAL_Codes!K$35),"",VAL_Codes!K$35))</f>
        <v/>
      </c>
      <c r="AG49" s="26" t="str">
        <f>IF(OR(AND(AG47="",AH47=""),AND(AG48="",AH48=""),AND(AH47="K",AH48="K"),OR(AH47="O",AH48="O")),"",SUM(AG47,AG48))</f>
        <v/>
      </c>
      <c r="AH49" s="20" t="str">
        <f>IF(AND(OR(AND(AH47="O",AH48="O"),AND(AH47="K",AH48="K")),SUM(AG47,AG48)=0,ISNUMBER(AG49)),"",IF(OR(AH47="O",AH48="O"),"O",IF(AND(AH47=AH48,OR(AH47="K",AH47="W",AH47="M")), UPPER(AH47),"")))</f>
        <v/>
      </c>
      <c r="AI49" s="23" t="str">
        <f>IF(AND(ISBLANK(VAL_Codes!N$35),ISBLANK(VAL_Codes!M$35)),IF(TYPE(VAL_Codes!N$26)=2,VAL_Codes!N$26,""),IF(ISBLANK(VAL_Codes!N$35),"",VAL_Codes!N$35))</f>
        <v/>
      </c>
      <c r="AJ49" s="26" t="str">
        <f>IF(OR(AND(AJ47="",AK47=""),AND(AJ48="",AK48=""),AND(AK47="K",AK48="K"),OR(AK47="O",AK48="O")),"",SUM(AJ47,AJ48))</f>
        <v/>
      </c>
      <c r="AK49" s="20" t="str">
        <f>IF(AND(OR(AND(AK47="O",AK48="O"),AND(AK47="K",AK48="K")),SUM(AJ47,AJ48)=0,ISNUMBER(AJ49)),"",IF(OR(AK47="O",AK48="O"),"O",IF(AND(AK47=AK48,OR(AK47="K",AK47="W",AK47="M")), UPPER(AK47),"")))</f>
        <v/>
      </c>
      <c r="AL49" s="23" t="str">
        <f>IF(AND(ISBLANK(VAL_Codes!Q$35),ISBLANK(VAL_Codes!P$35)),IF(TYPE(VAL_Codes!Q$26)=2,VAL_Codes!Q$26,""),IF(ISBLANK(VAL_Codes!Q$35),"",VAL_Codes!Q$35))</f>
        <v/>
      </c>
      <c r="AM49" s="26" t="str">
        <f>IF(OR(AND(AM47="",AN47=""),AND(AM48="",AN48=""),AND(AN47="K",AN48="K"),OR(AN47="O",AN48="O")),"",SUM(AM47,AM48))</f>
        <v/>
      </c>
      <c r="AN49" s="20" t="str">
        <f>IF(AND(OR(AND(AN47="O",AN48="O"),AND(AN47="K",AN48="K")),SUM(AM47,AM48)=0,ISNUMBER(AM49)),"",IF(OR(AN47="O",AN48="O"),"O",IF(AND(AN47=AN48,OR(AN47="K",AN47="W",AN47="M")), UPPER(AN47),"")))</f>
        <v/>
      </c>
      <c r="AO49" s="23" t="str">
        <f>IF(AND(ISBLANK(VAL_Codes!T$35),ISBLANK(VAL_Codes!S$35)),IF(TYPE(VAL_Codes!T$26)=2,VAL_Codes!T$26,""),IF(ISBLANK(VAL_Codes!T$35),"",VAL_Codes!T$35))</f>
        <v/>
      </c>
      <c r="AP49" s="26" t="str">
        <f>IF(OR(AND(AP47="",AQ47=""),AND(AP48="",AQ48=""),AND(AQ47="K",AQ48="K"),OR(AQ47="O",AQ48="O")),"",SUM(AP47,AP48))</f>
        <v/>
      </c>
      <c r="AQ49" s="20" t="str">
        <f>IF(AND(OR(AND(AQ47="O",AQ48="O"),AND(AQ47="K",AQ48="K")),SUM(AP47,AP48)=0,ISNUMBER(AP49)),"",IF(OR(AQ47="O",AQ48="O"),"O",IF(AND(AQ47=AQ48,OR(AQ47="K",AQ47="W",AQ47="M")), UPPER(AQ47),"")))</f>
        <v/>
      </c>
      <c r="AR49" s="23" t="str">
        <f>IF(AND(ISBLANK(VAL_Codes!W$35),ISBLANK(VAL_Codes!V$35)),IF(TYPE(VAL_Codes!W$26)=2,VAL_Codes!W$26,""),IF(ISBLANK(VAL_Codes!W$35),"",VAL_Codes!W$35))</f>
        <v/>
      </c>
      <c r="AS49" s="26" t="str">
        <f>IF(OR(AND(AS47="",AT47=""),AND(AS48="",AT48=""),AND(AT47="K",AT48="K"),OR(AT47="O",AT48="O")),"",SUM(AS47,AS48))</f>
        <v/>
      </c>
      <c r="AT49" s="20" t="str">
        <f>IF(AND(OR(AND(AT47="O",AT48="O"),AND(AT47="K",AT48="K")),SUM(AS47,AS48)=0,ISNUMBER(AS49)),"",IF(OR(AT47="O",AT48="O"),"O",IF(AND(AT47=AT48,OR(AT47="K",AT47="W",AT47="M")), UPPER(AT47),"")))</f>
        <v/>
      </c>
      <c r="AU49" s="23" t="str">
        <f>IF(AND(ISBLANK(VAL_Codes!Z$35),ISBLANK(VAL_Codes!Y$35)),IF(TYPE(VAL_Codes!Z$26)=2,VAL_Codes!Z$26,""),IF(ISBLANK(VAL_Codes!Z$35),"",VAL_Codes!Z$35))</f>
        <v/>
      </c>
      <c r="AV49" s="26" t="str">
        <f>IF(OR(AND(AV47="",AW47=""),AND(AV48="",AW48=""),AND(AW47="K",AW48="K"),OR(AW47="O",AW48="O")),"",SUM(AV47,AV48))</f>
        <v/>
      </c>
      <c r="AW49" s="20" t="str">
        <f>IF(AND(OR(AND(AW47="O",AW48="O"),AND(AW47="K",AW48="K")),SUM(AV47,AV48)=0,ISNUMBER(AV49)),"",IF(OR(AW47="O",AW48="O"),"O",IF(AND(AW47=AW48,OR(AW47="K",AW47="W",AW47="M")), UPPER(AW47),"")))</f>
        <v/>
      </c>
      <c r="AX49" s="23" t="str">
        <f>IF(AND(ISBLANK(VAL_Codes!AC$35),ISBLANK(VAL_Codes!AB$35)),IF(TYPE(VAL_Codes!AC$26)=2,VAL_Codes!AC$26,""),IF(ISBLANK(VAL_Codes!AC$35),"",VAL_Codes!AC$35))</f>
        <v/>
      </c>
      <c r="AY49" s="26" t="str">
        <f>IF(OR(AND(AY47="",AZ47=""),AND(AY48="",AZ48=""),AND(AZ47="K",AZ48="K"),OR(AZ47="O",AZ48="O")),"",SUM(AY47,AY48))</f>
        <v/>
      </c>
      <c r="AZ49" s="20" t="str">
        <f>IF(AND(OR(AND(AZ47="O",AZ48="O"),AND(AZ47="K",AZ48="K")),SUM(AY47,AY48)=0,ISNUMBER(AY49)),"",IF(OR(AZ47="O",AZ48="O"),"O",IF(AND(AZ47=AZ48,OR(AZ47="K",AZ47="W",AZ47="M")), UPPER(AZ47),"")))</f>
        <v/>
      </c>
      <c r="BA49" s="23" t="str">
        <f>IF(AND(ISBLANK(VAL_Codes!AF$35),ISBLANK(VAL_Codes!AE$35)),IF(TYPE(VAL_Codes!AF$26)=2,VAL_Codes!AF$26,""),IF(ISBLANK(VAL_Codes!AF$35),"",VAL_Codes!AF$35))</f>
        <v/>
      </c>
      <c r="BB49" s="26" t="str">
        <f>IF(OR(AND(BB47="",BC47=""),AND(BB48="",BC48=""),AND(BC47="K",BC48="K"),OR(BC47="O",BC48="O")),"",SUM(BB47,BB48))</f>
        <v/>
      </c>
      <c r="BC49" s="20" t="str">
        <f>IF(AND(OR(AND(BC47="O",BC48="O"),AND(BC47="K",BC48="K")),SUM(BB47,BB48)=0,ISNUMBER(BB49)),"",IF(OR(BC47="O",BC48="O"),"O",IF(AND(BC47=BC48,OR(BC47="K",BC47="W",BC47="M")), UPPER(BC47),"")))</f>
        <v/>
      </c>
      <c r="BD49" s="23" t="str">
        <f>IF(AND(ISBLANK(VAL_Codes!AI$35),ISBLANK(VAL_Codes!AH$35)),IF(TYPE(VAL_Codes!AI$26)=2,VAL_Codes!AI$26,""),IF(ISBLANK(VAL_Codes!AI$35),"",VAL_Codes!AI$35))</f>
        <v/>
      </c>
      <c r="BE49" s="26" t="str">
        <f>IF(OR(AND(BE47="",BF47=""),AND(BE48="",BF48=""),AND(BF47="K",BF48="K"),OR(BF47="O",BF48="O")),"",SUM(BE47,BE48))</f>
        <v/>
      </c>
      <c r="BF49" s="20" t="str">
        <f>IF(AND(OR(AND(BF47="O",BF48="O"),AND(BF47="K",BF48="K")),SUM(BE47,BE48)=0,ISNUMBER(BE49)),"",IF(OR(BF47="O",BF48="O"),"O",IF(AND(BF47=BF48,OR(BF47="K",BF47="W",BF47="M")), UPPER(BF47),"")))</f>
        <v/>
      </c>
      <c r="BG49" s="23" t="str">
        <f>IF(AND(ISBLANK(VAL_Codes!AL$35),ISBLANK(VAL_Codes!AK$35)),IF(TYPE(VAL_Codes!AL$26)=2,VAL_Codes!AL$26,""),IF(ISBLANK(VAL_Codes!AL$35),"",VAL_Codes!AL$35))</f>
        <v/>
      </c>
      <c r="BH49" s="26" t="str">
        <f>IF(OR(AND(BH47="",BI47=""),AND(BH48="",BI48=""),AND(BI47="K",BI48="K"),OR(BI47="O",BI48="O")),"",SUM(BH47,BH48))</f>
        <v/>
      </c>
      <c r="BI49" s="20" t="str">
        <f>IF(AND(OR(AND(BI47="O",BI48="O"),AND(BI47="K",BI48="K")),SUM(BH47,BH48)=0,ISNUMBER(BH49)),"",IF(OR(BI47="O",BI48="O"),"O",IF(AND(BI47=BI48,OR(BI47="K",BI47="W",BI47="M")), UPPER(BI47),"")))</f>
        <v/>
      </c>
      <c r="BJ49" s="23" t="str">
        <f>IF(AND(ISBLANK(VAL_Codes!AO$35),ISBLANK(VAL_Codes!AN$35)),IF(TYPE(VAL_Codes!AO$26)=2,VAL_Codes!AO$26,""),IF(ISBLANK(VAL_Codes!AO$35),"",VAL_Codes!AO$35))</f>
        <v/>
      </c>
      <c r="BK49" s="26" t="str">
        <f>IF(OR(AND(BK47="",BL47=""),AND(BK48="",BL48=""),AND(BL47="K",BL48="K"),OR(BL47="O",BL48="O")),"",SUM(BK47,BK48))</f>
        <v/>
      </c>
      <c r="BL49" s="20" t="str">
        <f>IF(AND(OR(AND(BL47="O",BL48="O"),AND(BL47="K",BL48="K")),SUM(BK47,BK48)=0,ISNUMBER(BK49)),"",IF(OR(BL47="O",BL48="O"),"O",IF(AND(BL47=BL48,OR(BL47="K",BL47="W",BL47="M")), UPPER(BL47),"")))</f>
        <v/>
      </c>
      <c r="BM49" s="23" t="str">
        <f>IF(AND(ISBLANK(VAL_Codes!AR$35),ISBLANK(VAL_Codes!AQ$35)),IF(TYPE(VAL_Codes!AR$26)=2,VAL_Codes!AR$26,""),IF(ISBLANK(VAL_Codes!AR$35),"",VAL_Codes!AR$35))</f>
        <v/>
      </c>
      <c r="BN49" s="26" t="str">
        <f>IF(OR(AND(BN47="",BO47=""),AND(BN48="",BO48=""),AND(BO47="K",BO48="K"),OR(BO47="O",BO48="O")),"",SUM(BN47,BN48))</f>
        <v/>
      </c>
      <c r="BO49" s="20" t="str">
        <f>IF(AND(OR(AND(BO47="O",BO48="O"),AND(BO47="K",BO48="K")),SUM(BN47,BN48)=0,ISNUMBER(BN49)),"",IF(OR(BO47="O",BO48="O"),"O",IF(AND(BO47=BO48,OR(BO47="K",BO47="W",BO47="M")), UPPER(BO47),"")))</f>
        <v/>
      </c>
      <c r="BP49" s="23" t="str">
        <f>IF(AND(ISBLANK(VAL_Codes!AU$35),ISBLANK(VAL_Codes!AT$35)),IF(TYPE(VAL_Codes!AU$26)=2,VAL_Codes!AU$26,""),IF(ISBLANK(VAL_Codes!AU$35),"",VAL_Codes!AU$35))</f>
        <v/>
      </c>
      <c r="BQ49" s="26" t="str">
        <f>IF(OR(AND(BQ47="",BR47=""),AND(BQ48="",BR48=""),AND(BR47="K",BR48="K"),OR(BR47="O",BR48="O")),"",SUM(BQ47,BQ48))</f>
        <v/>
      </c>
      <c r="BR49" s="20" t="str">
        <f>IF(AND(OR(AND(BR47="O",BR48="O"),AND(BR47="K",BR48="K")),SUM(BQ47,BQ48)=0,ISNUMBER(BQ49)),"",IF(OR(BR47="O",BR48="O"),"O",IF(AND(BR47=BR48,OR(BR47="K",BR47="W",BR47="M")), UPPER(BR47),"")))</f>
        <v/>
      </c>
      <c r="BS49" s="23" t="str">
        <f>IF(AND(ISBLANK(VAL_Codes!AX$35),ISBLANK(VAL_Codes!AW$35)),IF(TYPE(VAL_Codes!AX$26)=2,VAL_Codes!AX$26,""),IF(ISBLANK(VAL_Codes!AX$35),"",VAL_Codes!AX$35))</f>
        <v/>
      </c>
      <c r="BT49" s="26" t="str">
        <f>IF(OR(AND(BT47="",BU47=""),AND(BT48="",BU48=""),AND(BU47="K",BU48="K"),OR(BU47="O",BU48="O")),"",SUM(BT47,BT48))</f>
        <v/>
      </c>
      <c r="BU49" s="20" t="str">
        <f>IF(AND(OR(AND(BU47="O",BU48="O"),AND(BU47="K",BU48="K")),SUM(BT47,BT48)=0,ISNUMBER(BT49)),"",IF(OR(BU47="O",BU48="O"),"O",IF(AND(BU47=BU48,OR(BU47="K",BU47="W",BU47="M")), UPPER(BU47),"")))</f>
        <v/>
      </c>
      <c r="BV49" s="23" t="str">
        <f>IF(AND(ISBLANK(VAL_Codes!BA$35),ISBLANK(VAL_Codes!AZ$35)),IF(TYPE(VAL_Codes!BA$26)=2,VAL_Codes!BA$26,""),IF(ISBLANK(VAL_Codes!BA$35),"",VAL_Codes!BA$35))</f>
        <v/>
      </c>
      <c r="BW49" s="26" t="str">
        <f>IF(OR(AND(BW47="",BX47=""),AND(BW48="",BX48=""),AND(BX47="K",BX48="K"),OR(BX47="O",BX48="O")),"",SUM(BW47,BW48))</f>
        <v/>
      </c>
      <c r="BX49" s="20" t="str">
        <f>IF(AND(OR(AND(BX47="O",BX48="O"),AND(BX47="K",BX48="K")),SUM(BW47,BW48)=0,ISNUMBER(BW49)),"",IF(OR(BX47="O",BX48="O"),"O",IF(AND(BX47=BX48,OR(BX47="K",BX47="W",BX47="M")), UPPER(BX47),"")))</f>
        <v/>
      </c>
      <c r="BY49" s="23" t="str">
        <f>IF(AND(ISBLANK(VAL_Codes!BD$35),ISBLANK(VAL_Codes!BC$35)),IF(TYPE(VAL_Codes!BD$26)=2,VAL_Codes!BD$26,""),IF(ISBLANK(VAL_Codes!BD$35),"",VAL_Codes!BD$35))</f>
        <v/>
      </c>
      <c r="BZ49" s="26" t="str">
        <f>IF(OR(AND(BZ47="",CA47=""),AND(BZ48="",CA48=""),AND(CA47="K",CA48="K"),OR(CA47="O",CA48="O")),"",SUM(BZ47,BZ48))</f>
        <v/>
      </c>
      <c r="CA49" s="20" t="str">
        <f>IF(AND(OR(AND(CA47="O",CA48="O"),AND(CA47="K",CA48="K")),SUM(BZ47,BZ48)=0,ISNUMBER(BZ49)),"",IF(OR(CA47="O",CA48="O"),"O",IF(AND(CA47=CA48,OR(CA47="K",CA47="W",CA47="M")), UPPER(CA47),"")))</f>
        <v/>
      </c>
      <c r="CB49" s="23" t="str">
        <f>IF(AND(ISBLANK(VAL_Codes!BG$35),ISBLANK(VAL_Codes!BF$35)),IF(TYPE(VAL_Codes!BG$26)=2,VAL_Codes!BG$26,""),IF(ISBLANK(VAL_Codes!BG$35),"",VAL_Codes!BG$35))</f>
        <v/>
      </c>
      <c r="CC49" s="26" t="str">
        <f>IF(OR(AND(CC47="",CD47=""),AND(CC48="",CD48=""),AND(CD47="K",CD48="K"),OR(CD47="O",CD48="O")),"",SUM(CC47,CC48))</f>
        <v/>
      </c>
      <c r="CD49" s="20" t="str">
        <f>IF(AND(OR(AND(CD47="O",CD48="O"),AND(CD47="K",CD48="K")),SUM(CC47,CC48)=0,ISNUMBER(CC49)),"",IF(OR(CD47="O",CD48="O"),"O",IF(AND(CD47=CD48,OR(CD47="K",CD47="W",CD47="M")), UPPER(CD47),"")))</f>
        <v/>
      </c>
      <c r="CE49" s="23" t="str">
        <f>IF(AND(ISBLANK(VAL_Codes!BJ$35),ISBLANK(VAL_Codes!BI$35)),IF(TYPE(VAL_Codes!BJ$26)=2,VAL_Codes!BJ$26,""),IF(ISBLANK(VAL_Codes!BJ$35),"",VAL_Codes!BJ$35))</f>
        <v/>
      </c>
      <c r="CF49" s="26" t="str">
        <f>IF(OR(AND(CF47="",CG47=""),AND(CF48="",CG48=""),AND(CG47="K",CG48="K"),OR(CG47="O",CG48="O")),"",SUM(CF47,CF48))</f>
        <v/>
      </c>
      <c r="CG49" s="20" t="str">
        <f>IF(AND(OR(AND(CG47="O",CG48="O"),AND(CG47="K",CG48="K")),SUM(CF47,CF48)=0,ISNUMBER(CF49)),"",IF(OR(CG47="O",CG48="O"),"O",IF(AND(CG47=CG48,OR(CG47="K",CG47="W",CG47="M")), UPPER(CG47),"")))</f>
        <v/>
      </c>
      <c r="CH49" s="23" t="str">
        <f>IF(AND(ISBLANK(VAL_Codes!BM$35),ISBLANK(VAL_Codes!BL$35)),IF(TYPE(VAL_Codes!BM$26)=2,VAL_Codes!BM$26,""),IF(ISBLANK(VAL_Codes!BM$35),"",VAL_Codes!BM$35))</f>
        <v/>
      </c>
      <c r="CI49" s="26" t="str">
        <f>IF(OR(AND(CI47="",CJ47=""),AND(CI48="",CJ48=""),AND(CJ47="K",CJ48="K"),OR(CJ47="O",CJ48="O")),"",SUM(CI47,CI48))</f>
        <v/>
      </c>
      <c r="CJ49" s="20" t="str">
        <f>IF(AND(OR(AND(CJ47="O",CJ48="O"),AND(CJ47="K",CJ48="K")),SUM(CI47,CI48)=0,ISNUMBER(CI49)),"",IF(OR(CJ47="O",CJ48="O"),"O",IF(AND(CJ47=CJ48,OR(CJ47="K",CJ47="W",CJ47="M")), UPPER(CJ47),"")))</f>
        <v/>
      </c>
      <c r="CK49" s="23" t="str">
        <f>IF(AND(ISBLANK(VAL_Codes!BP$35),ISBLANK(VAL_Codes!BO$35)),IF(TYPE(VAL_Codes!BP$26)=2,VAL_Codes!BP$26,""),IF(ISBLANK(VAL_Codes!BP$35),"",VAL_Codes!BP$35))</f>
        <v/>
      </c>
      <c r="CL49" s="26" t="str">
        <f>IF(OR(AND(CL47="",CM47=""),AND(CL48="",CM48=""),AND(CM47="K",CM48="K"),OR(CM47="O",CM48="O")),"",SUM(CL47,CL48))</f>
        <v/>
      </c>
      <c r="CM49" s="20" t="str">
        <f>IF(AND(OR(AND(CM47="O",CM48="O"),AND(CM47="K",CM48="K")),SUM(CL47,CL48)=0,ISNUMBER(CL49)),"",IF(OR(CM47="O",CM48="O"),"O",IF(AND(CM47=CM48,OR(CM47="K",CM47="W",CM47="M")), UPPER(CM47),"")))</f>
        <v/>
      </c>
      <c r="CN49" s="23" t="str">
        <f>IF(AND(ISBLANK(VAL_Codes!BS$35),ISBLANK(VAL_Codes!BR$35)),IF(TYPE(VAL_Codes!BS$26)=2,VAL_Codes!BS$26,""),IF(ISBLANK(VAL_Codes!BS$35),"",VAL_Codes!BS$35))</f>
        <v/>
      </c>
      <c r="CO49" s="26" t="str">
        <f>IF(OR(AND(CO47="",CP47=""),AND(CO48="",CP48=""),AND(CP47="K",CP48="K"),OR(CP47="O",CP48="O")),"",SUM(CO47,CO48))</f>
        <v/>
      </c>
      <c r="CP49" s="20" t="str">
        <f>IF(AND(OR(AND(CP47="O",CP48="O"),AND(CP47="K",CP48="K")),SUM(CO47,CO48)=0,ISNUMBER(CO49)),"",IF(OR(CP47="O",CP48="O"),"O",IF(AND(CP47=CP48,OR(CP47="K",CP47="W",CP47="M")), UPPER(CP47),"")))</f>
        <v/>
      </c>
      <c r="CQ49" s="23" t="str">
        <f>IF(AND(ISBLANK(VAL_Codes!BV$35),ISBLANK(VAL_Codes!BU$35)),IF(TYPE(VAL_Codes!BV$26)=2,VAL_Codes!BV$26,""),IF(ISBLANK(VAL_Codes!BV$35),"",VAL_Codes!BV$35))</f>
        <v/>
      </c>
      <c r="CR49" s="38"/>
    </row>
    <row r="50" spans="1:96" ht="11.25" customHeight="1" x14ac:dyDescent="0.2">
      <c r="A50" s="76"/>
      <c r="B50" s="76"/>
      <c r="C50" s="888"/>
      <c r="D50" s="760"/>
      <c r="E50" s="760"/>
      <c r="F50" s="71" t="s">
        <v>95</v>
      </c>
      <c r="G50" s="72" t="s">
        <v>297</v>
      </c>
      <c r="H50" s="395" t="s">
        <v>102</v>
      </c>
      <c r="I50" s="395" t="s">
        <v>66</v>
      </c>
      <c r="J50" s="396" t="str">
        <f>VAL_Metadata!B$8</f>
        <v>_X</v>
      </c>
      <c r="K50" s="395" t="s">
        <v>87</v>
      </c>
      <c r="L50" s="395" t="s">
        <v>768</v>
      </c>
      <c r="M50" s="47"/>
      <c r="N50" s="47"/>
      <c r="O50" s="47"/>
      <c r="P50" s="47"/>
      <c r="Q50" s="47"/>
      <c r="R50" s="47"/>
      <c r="S50" s="47"/>
      <c r="T50" s="47"/>
      <c r="U50" s="47"/>
      <c r="V50" s="47"/>
      <c r="W50" s="47"/>
      <c r="X50" s="47"/>
      <c r="Y50" s="47"/>
      <c r="Z50" s="47"/>
      <c r="AA50" s="26" t="str">
        <f>IF(OR(AND(AA46="",AB46=""),AND(AA49="",AB49=""),AND(AB46="K",AB49="K"),OR(AB46="O",AB49="O")),"",SUM(AA46,AA49))</f>
        <v/>
      </c>
      <c r="AB50" s="20" t="str">
        <f>IF(AND(OR(AND(AB46="O",AB49="O"),AND(AB46="K",AB49="K")),SUM(AA46,AA49)=0,ISNUMBER(AA50)),"",IF(OR(AB46="O",AB49="O"),"O",IF(AND(AB46=AB49,OR(AB46="K",AB46="W",AB46="M")), UPPER(AB46),"")))</f>
        <v/>
      </c>
      <c r="AC50" s="23" t="str">
        <f>IF(AND(ISBLANK(VAL_Codes!H$35),ISBLANK(VAL_Codes!G$35)),IF(TYPE(VAL_Codes!H$26)=2,VAL_Codes!H$26,""),IF(ISBLANK(VAL_Codes!H$35),"",VAL_Codes!H$35))</f>
        <v/>
      </c>
      <c r="AD50" s="26" t="str">
        <f>IF(OR(AND(AD46="",AE46=""),AND(AD49="",AE49=""),AND(AE46="K",AE49="K"),OR(AE46="O",AE49="O")),"",SUM(AD46,AD49))</f>
        <v/>
      </c>
      <c r="AE50" s="20" t="str">
        <f>IF(AND(OR(AND(AE46="O",AE49="O"),AND(AE46="K",AE49="K")),SUM(AD46,AD49)=0,ISNUMBER(AD50)),"",IF(OR(AE46="O",AE49="O"),"O",IF(AND(AE46=AE49,OR(AE46="K",AE46="W",AE46="M")), UPPER(AE46),"")))</f>
        <v/>
      </c>
      <c r="AF50" s="23" t="str">
        <f>IF(AND(ISBLANK(VAL_Codes!K$35),ISBLANK(VAL_Codes!J$35)),IF(TYPE(VAL_Codes!K$26)=2,VAL_Codes!K$26,""),IF(ISBLANK(VAL_Codes!K$35),"",VAL_Codes!K$35))</f>
        <v/>
      </c>
      <c r="AG50" s="26" t="str">
        <f>IF(OR(AND(AG46="",AH46=""),AND(AG49="",AH49=""),AND(AH46="K",AH49="K"),OR(AH46="O",AH49="O")),"",SUM(AG46,AG49))</f>
        <v/>
      </c>
      <c r="AH50" s="20" t="str">
        <f>IF(AND(OR(AND(AH46="O",AH49="O"),AND(AH46="K",AH49="K")),SUM(AG46,AG49)=0,ISNUMBER(AG50)),"",IF(OR(AH46="O",AH49="O"),"O",IF(AND(AH46=AH49,OR(AH46="K",AH46="W",AH46="M")), UPPER(AH46),"")))</f>
        <v/>
      </c>
      <c r="AI50" s="23" t="str">
        <f>IF(AND(ISBLANK(VAL_Codes!N$35),ISBLANK(VAL_Codes!M$35)),IF(TYPE(VAL_Codes!N$26)=2,VAL_Codes!N$26,""),IF(ISBLANK(VAL_Codes!N$35),"",VAL_Codes!N$35))</f>
        <v/>
      </c>
      <c r="AJ50" s="26" t="str">
        <f>IF(OR(AND(AJ46="",AK46=""),AND(AJ49="",AK49=""),AND(AK46="K",AK49="K"),OR(AK46="O",AK49="O")),"",SUM(AJ46,AJ49))</f>
        <v/>
      </c>
      <c r="AK50" s="20" t="str">
        <f>IF(AND(OR(AND(AK46="O",AK49="O"),AND(AK46="K",AK49="K")),SUM(AJ46,AJ49)=0,ISNUMBER(AJ50)),"",IF(OR(AK46="O",AK49="O"),"O",IF(AND(AK46=AK49,OR(AK46="K",AK46="W",AK46="M")), UPPER(AK46),"")))</f>
        <v/>
      </c>
      <c r="AL50" s="23" t="str">
        <f>IF(AND(ISBLANK(VAL_Codes!Q$35),ISBLANK(VAL_Codes!P$35)),IF(TYPE(VAL_Codes!Q$26)=2,VAL_Codes!Q$26,""),IF(ISBLANK(VAL_Codes!Q$35),"",VAL_Codes!Q$35))</f>
        <v/>
      </c>
      <c r="AM50" s="26" t="str">
        <f>IF(OR(AND(AM46="",AN46=""),AND(AM49="",AN49=""),AND(AN46="K",AN49="K"),OR(AN46="O",AN49="O")),"",SUM(AM46,AM49))</f>
        <v/>
      </c>
      <c r="AN50" s="20" t="str">
        <f>IF(AND(OR(AND(AN46="O",AN49="O"),AND(AN46="K",AN49="K")),SUM(AM46,AM49)=0,ISNUMBER(AM50)),"",IF(OR(AN46="O",AN49="O"),"O",IF(AND(AN46=AN49,OR(AN46="K",AN46="W",AN46="M")), UPPER(AN46),"")))</f>
        <v/>
      </c>
      <c r="AO50" s="23" t="str">
        <f>IF(AND(ISBLANK(VAL_Codes!T$35),ISBLANK(VAL_Codes!S$35)),IF(TYPE(VAL_Codes!T$26)=2,VAL_Codes!T$26,""),IF(ISBLANK(VAL_Codes!T$35),"",VAL_Codes!T$35))</f>
        <v/>
      </c>
      <c r="AP50" s="26" t="str">
        <f>IF(OR(AND(AP46="",AQ46=""),AND(AP49="",AQ49=""),AND(AQ46="K",AQ49="K"),OR(AQ46="O",AQ49="O")),"",SUM(AP46,AP49))</f>
        <v/>
      </c>
      <c r="AQ50" s="20" t="str">
        <f>IF(AND(OR(AND(AQ46="O",AQ49="O"),AND(AQ46="K",AQ49="K")),SUM(AP46,AP49)=0,ISNUMBER(AP50)),"",IF(OR(AQ46="O",AQ49="O"),"O",IF(AND(AQ46=AQ49,OR(AQ46="K",AQ46="W",AQ46="M")), UPPER(AQ46),"")))</f>
        <v/>
      </c>
      <c r="AR50" s="23" t="str">
        <f>IF(AND(ISBLANK(VAL_Codes!W$35),ISBLANK(VAL_Codes!V$35)),IF(TYPE(VAL_Codes!W$26)=2,VAL_Codes!W$26,""),IF(ISBLANK(VAL_Codes!W$35),"",VAL_Codes!W$35))</f>
        <v/>
      </c>
      <c r="AS50" s="26" t="str">
        <f>IF(OR(AND(AS46="",AT46=""),AND(AS49="",AT49=""),AND(AT46="K",AT49="K"),OR(AT46="O",AT49="O")),"",SUM(AS46,AS49))</f>
        <v/>
      </c>
      <c r="AT50" s="20" t="str">
        <f>IF(AND(OR(AND(AT46="O",AT49="O"),AND(AT46="K",AT49="K")),SUM(AS46,AS49)=0,ISNUMBER(AS50)),"",IF(OR(AT46="O",AT49="O"),"O",IF(AND(AT46=AT49,OR(AT46="K",AT46="W",AT46="M")), UPPER(AT46),"")))</f>
        <v/>
      </c>
      <c r="AU50" s="23" t="str">
        <f>IF(AND(ISBLANK(VAL_Codes!Z$35),ISBLANK(VAL_Codes!Y$35)),IF(TYPE(VAL_Codes!Z$26)=2,VAL_Codes!Z$26,""),IF(ISBLANK(VAL_Codes!Z$35),"",VAL_Codes!Z$35))</f>
        <v/>
      </c>
      <c r="AV50" s="26" t="str">
        <f>IF(OR(AND(AV46="",AW46=""),AND(AV49="",AW49=""),AND(AW46="K",AW49="K"),OR(AW46="O",AW49="O")),"",SUM(AV46,AV49))</f>
        <v/>
      </c>
      <c r="AW50" s="20" t="str">
        <f>IF(AND(OR(AND(AW46="O",AW49="O"),AND(AW46="K",AW49="K")),SUM(AV46,AV49)=0,ISNUMBER(AV50)),"",IF(OR(AW46="O",AW49="O"),"O",IF(AND(AW46=AW49,OR(AW46="K",AW46="W",AW46="M")), UPPER(AW46),"")))</f>
        <v/>
      </c>
      <c r="AX50" s="23" t="str">
        <f>IF(AND(ISBLANK(VAL_Codes!AC$35),ISBLANK(VAL_Codes!AB$35)),IF(TYPE(VAL_Codes!AC$26)=2,VAL_Codes!AC$26,""),IF(ISBLANK(VAL_Codes!AC$35),"",VAL_Codes!AC$35))</f>
        <v/>
      </c>
      <c r="AY50" s="26" t="str">
        <f>IF(OR(AND(AY46="",AZ46=""),AND(AY49="",AZ49=""),AND(AZ46="K",AZ49="K"),OR(AZ46="O",AZ49="O")),"",SUM(AY46,AY49))</f>
        <v/>
      </c>
      <c r="AZ50" s="20" t="str">
        <f>IF(AND(OR(AND(AZ46="O",AZ49="O"),AND(AZ46="K",AZ49="K")),SUM(AY46,AY49)=0,ISNUMBER(AY50)),"",IF(OR(AZ46="O",AZ49="O"),"O",IF(AND(AZ46=AZ49,OR(AZ46="K",AZ46="W",AZ46="M")), UPPER(AZ46),"")))</f>
        <v/>
      </c>
      <c r="BA50" s="23" t="str">
        <f>IF(AND(ISBLANK(VAL_Codes!AF$35),ISBLANK(VAL_Codes!AE$35)),IF(TYPE(VAL_Codes!AF$26)=2,VAL_Codes!AF$26,""),IF(ISBLANK(VAL_Codes!AF$35),"",VAL_Codes!AF$35))</f>
        <v/>
      </c>
      <c r="BB50" s="26" t="str">
        <f>IF(OR(AND(BB46="",BC46=""),AND(BB49="",BC49=""),AND(BC46="K",BC49="K"),OR(BC46="O",BC49="O")),"",SUM(BB46,BB49))</f>
        <v/>
      </c>
      <c r="BC50" s="20" t="str">
        <f>IF(AND(OR(AND(BC46="O",BC49="O"),AND(BC46="K",BC49="K")),SUM(BB46,BB49)=0,ISNUMBER(BB50)),"",IF(OR(BC46="O",BC49="O"),"O",IF(AND(BC46=BC49,OR(BC46="K",BC46="W",BC46="M")), UPPER(BC46),"")))</f>
        <v/>
      </c>
      <c r="BD50" s="23" t="str">
        <f>IF(AND(ISBLANK(VAL_Codes!AI$35),ISBLANK(VAL_Codes!AH$35)),IF(TYPE(VAL_Codes!AI$26)=2,VAL_Codes!AI$26,""),IF(ISBLANK(VAL_Codes!AI$35),"",VAL_Codes!AI$35))</f>
        <v/>
      </c>
      <c r="BE50" s="26" t="str">
        <f>IF(OR(AND(BE46="",BF46=""),AND(BE49="",BF49=""),AND(BF46="K",BF49="K"),OR(BF46="O",BF49="O")),"",SUM(BE46,BE49))</f>
        <v/>
      </c>
      <c r="BF50" s="20" t="str">
        <f>IF(AND(OR(AND(BF46="O",BF49="O"),AND(BF46="K",BF49="K")),SUM(BE46,BE49)=0,ISNUMBER(BE50)),"",IF(OR(BF46="O",BF49="O"),"O",IF(AND(BF46=BF49,OR(BF46="K",BF46="W",BF46="M")), UPPER(BF46),"")))</f>
        <v/>
      </c>
      <c r="BG50" s="23" t="str">
        <f>IF(AND(ISBLANK(VAL_Codes!AL$35),ISBLANK(VAL_Codes!AK$35)),IF(TYPE(VAL_Codes!AL$26)=2,VAL_Codes!AL$26,""),IF(ISBLANK(VAL_Codes!AL$35),"",VAL_Codes!AL$35))</f>
        <v/>
      </c>
      <c r="BH50" s="26" t="str">
        <f>IF(OR(AND(BH46="",BI46=""),AND(BH49="",BI49=""),AND(BI46="K",BI49="K"),OR(BI46="O",BI49="O")),"",SUM(BH46,BH49))</f>
        <v/>
      </c>
      <c r="BI50" s="20" t="str">
        <f>IF(AND(OR(AND(BI46="O",BI49="O"),AND(BI46="K",BI49="K")),SUM(BH46,BH49)=0,ISNUMBER(BH50)),"",IF(OR(BI46="O",BI49="O"),"O",IF(AND(BI46=BI49,OR(BI46="K",BI46="W",BI46="M")), UPPER(BI46),"")))</f>
        <v/>
      </c>
      <c r="BJ50" s="23" t="str">
        <f>IF(AND(ISBLANK(VAL_Codes!AO$35),ISBLANK(VAL_Codes!AN$35)),IF(TYPE(VAL_Codes!AO$26)=2,VAL_Codes!AO$26,""),IF(ISBLANK(VAL_Codes!AO$35),"",VAL_Codes!AO$35))</f>
        <v/>
      </c>
      <c r="BK50" s="26" t="str">
        <f>IF(OR(AND(BK46="",BL46=""),AND(BK49="",BL49=""),AND(BL46="K",BL49="K"),OR(BL46="O",BL49="O")),"",SUM(BK46,BK49))</f>
        <v/>
      </c>
      <c r="BL50" s="20" t="str">
        <f>IF(AND(OR(AND(BL46="O",BL49="O"),AND(BL46="K",BL49="K")),SUM(BK46,BK49)=0,ISNUMBER(BK50)),"",IF(OR(BL46="O",BL49="O"),"O",IF(AND(BL46=BL49,OR(BL46="K",BL46="W",BL46="M")), UPPER(BL46),"")))</f>
        <v/>
      </c>
      <c r="BM50" s="23" t="str">
        <f>IF(AND(ISBLANK(VAL_Codes!AR$35),ISBLANK(VAL_Codes!AQ$35)),IF(TYPE(VAL_Codes!AR$26)=2,VAL_Codes!AR$26,""),IF(ISBLANK(VAL_Codes!AR$35),"",VAL_Codes!AR$35))</f>
        <v/>
      </c>
      <c r="BN50" s="26" t="str">
        <f>IF(OR(AND(BN46="",BO46=""),AND(BN49="",BO49=""),AND(BO46="K",BO49="K"),OR(BO46="O",BO49="O")),"",SUM(BN46,BN49))</f>
        <v/>
      </c>
      <c r="BO50" s="20" t="str">
        <f>IF(AND(OR(AND(BO46="O",BO49="O"),AND(BO46="K",BO49="K")),SUM(BN46,BN49)=0,ISNUMBER(BN50)),"",IF(OR(BO46="O",BO49="O"),"O",IF(AND(BO46=BO49,OR(BO46="K",BO46="W",BO46="M")), UPPER(BO46),"")))</f>
        <v/>
      </c>
      <c r="BP50" s="23" t="str">
        <f>IF(AND(ISBLANK(VAL_Codes!AU$35),ISBLANK(VAL_Codes!AT$35)),IF(TYPE(VAL_Codes!AU$26)=2,VAL_Codes!AU$26,""),IF(ISBLANK(VAL_Codes!AU$35),"",VAL_Codes!AU$35))</f>
        <v/>
      </c>
      <c r="BQ50" s="26" t="str">
        <f>IF(OR(AND(BQ46="",BR46=""),AND(BQ49="",BR49=""),AND(BR46="K",BR49="K"),OR(BR46="O",BR49="O")),"",SUM(BQ46,BQ49))</f>
        <v/>
      </c>
      <c r="BR50" s="20" t="str">
        <f>IF(AND(OR(AND(BR46="O",BR49="O"),AND(BR46="K",BR49="K")),SUM(BQ46,BQ49)=0,ISNUMBER(BQ50)),"",IF(OR(BR46="O",BR49="O"),"O",IF(AND(BR46=BR49,OR(BR46="K",BR46="W",BR46="M")), UPPER(BR46),"")))</f>
        <v/>
      </c>
      <c r="BS50" s="23" t="str">
        <f>IF(AND(ISBLANK(VAL_Codes!AX$35),ISBLANK(VAL_Codes!AW$35)),IF(TYPE(VAL_Codes!AX$26)=2,VAL_Codes!AX$26,""),IF(ISBLANK(VAL_Codes!AX$35),"",VAL_Codes!AX$35))</f>
        <v/>
      </c>
      <c r="BT50" s="26" t="str">
        <f>IF(OR(AND(BT46="",BU46=""),AND(BT49="",BU49=""),AND(BU46="K",BU49="K"),OR(BU46="O",BU49="O")),"",SUM(BT46,BT49))</f>
        <v/>
      </c>
      <c r="BU50" s="20" t="str">
        <f>IF(AND(OR(AND(BU46="O",BU49="O"),AND(BU46="K",BU49="K")),SUM(BT46,BT49)=0,ISNUMBER(BT50)),"",IF(OR(BU46="O",BU49="O"),"O",IF(AND(BU46=BU49,OR(BU46="K",BU46="W",BU46="M")), UPPER(BU46),"")))</f>
        <v/>
      </c>
      <c r="BV50" s="23" t="str">
        <f>IF(AND(ISBLANK(VAL_Codes!BA$35),ISBLANK(VAL_Codes!AZ$35)),IF(TYPE(VAL_Codes!BA$26)=2,VAL_Codes!BA$26,""),IF(ISBLANK(VAL_Codes!BA$35),"",VAL_Codes!BA$35))</f>
        <v/>
      </c>
      <c r="BW50" s="26" t="str">
        <f>IF(OR(AND(BW46="",BX46=""),AND(BW49="",BX49=""),AND(BX46="K",BX49="K"),OR(BX46="O",BX49="O")),"",SUM(BW46,BW49))</f>
        <v/>
      </c>
      <c r="BX50" s="20" t="str">
        <f>IF(AND(OR(AND(BX46="O",BX49="O"),AND(BX46="K",BX49="K")),SUM(BW46,BW49)=0,ISNUMBER(BW50)),"",IF(OR(BX46="O",BX49="O"),"O",IF(AND(BX46=BX49,OR(BX46="K",BX46="W",BX46="M")), UPPER(BX46),"")))</f>
        <v/>
      </c>
      <c r="BY50" s="23" t="str">
        <f>IF(AND(ISBLANK(VAL_Codes!BD$35),ISBLANK(VAL_Codes!BC$35)),IF(TYPE(VAL_Codes!BD$26)=2,VAL_Codes!BD$26,""),IF(ISBLANK(VAL_Codes!BD$35),"",VAL_Codes!BD$35))</f>
        <v/>
      </c>
      <c r="BZ50" s="26" t="str">
        <f>IF(OR(AND(BZ46="",CA46=""),AND(BZ49="",CA49=""),AND(CA46="K",CA49="K"),OR(CA46="O",CA49="O")),"",SUM(BZ46,BZ49))</f>
        <v/>
      </c>
      <c r="CA50" s="20" t="str">
        <f>IF(AND(OR(AND(CA46="O",CA49="O"),AND(CA46="K",CA49="K")),SUM(BZ46,BZ49)=0,ISNUMBER(BZ50)),"",IF(OR(CA46="O",CA49="O"),"O",IF(AND(CA46=CA49,OR(CA46="K",CA46="W",CA46="M")), UPPER(CA46),"")))</f>
        <v/>
      </c>
      <c r="CB50" s="23" t="str">
        <f>IF(AND(ISBLANK(VAL_Codes!BG$35),ISBLANK(VAL_Codes!BF$35)),IF(TYPE(VAL_Codes!BG$26)=2,VAL_Codes!BG$26,""),IF(ISBLANK(VAL_Codes!BG$35),"",VAL_Codes!BG$35))</f>
        <v/>
      </c>
      <c r="CC50" s="26" t="str">
        <f>IF(OR(AND(CC46="",CD46=""),AND(CC49="",CD49=""),AND(CD46="K",CD49="K"),OR(CD46="O",CD49="O")),"",SUM(CC46,CC49))</f>
        <v/>
      </c>
      <c r="CD50" s="20" t="str">
        <f>IF(AND(OR(AND(CD46="O",CD49="O"),AND(CD46="K",CD49="K")),SUM(CC46,CC49)=0,ISNUMBER(CC50)),"",IF(OR(CD46="O",CD49="O"),"O",IF(AND(CD46=CD49,OR(CD46="K",CD46="W",CD46="M")), UPPER(CD46),"")))</f>
        <v/>
      </c>
      <c r="CE50" s="23" t="str">
        <f>IF(AND(ISBLANK(VAL_Codes!BJ$35),ISBLANK(VAL_Codes!BI$35)),IF(TYPE(VAL_Codes!BJ$26)=2,VAL_Codes!BJ$26,""),IF(ISBLANK(VAL_Codes!BJ$35),"",VAL_Codes!BJ$35))</f>
        <v/>
      </c>
      <c r="CF50" s="26" t="str">
        <f>IF(OR(AND(CF46="",CG46=""),AND(CF49="",CG49=""),AND(CG46="K",CG49="K"),OR(CG46="O",CG49="O")),"",SUM(CF46,CF49))</f>
        <v/>
      </c>
      <c r="CG50" s="20" t="str">
        <f>IF(AND(OR(AND(CG46="O",CG49="O"),AND(CG46="K",CG49="K")),SUM(CF46,CF49)=0,ISNUMBER(CF50)),"",IF(OR(CG46="O",CG49="O"),"O",IF(AND(CG46=CG49,OR(CG46="K",CG46="W",CG46="M")), UPPER(CG46),"")))</f>
        <v/>
      </c>
      <c r="CH50" s="23" t="str">
        <f>IF(AND(ISBLANK(VAL_Codes!BM$35),ISBLANK(VAL_Codes!BL$35)),IF(TYPE(VAL_Codes!BM$26)=2,VAL_Codes!BM$26,""),IF(ISBLANK(VAL_Codes!BM$35),"",VAL_Codes!BM$35))</f>
        <v/>
      </c>
      <c r="CI50" s="26" t="str">
        <f>IF(OR(AND(CI46="",CJ46=""),AND(CI49="",CJ49=""),AND(CJ46="K",CJ49="K"),OR(CJ46="O",CJ49="O")),"",SUM(CI46,CI49))</f>
        <v/>
      </c>
      <c r="CJ50" s="20" t="str">
        <f>IF(AND(OR(AND(CJ46="O",CJ49="O"),AND(CJ46="K",CJ49="K")),SUM(CI46,CI49)=0,ISNUMBER(CI50)),"",IF(OR(CJ46="O",CJ49="O"),"O",IF(AND(CJ46=CJ49,OR(CJ46="K",CJ46="W",CJ46="M")), UPPER(CJ46),"")))</f>
        <v/>
      </c>
      <c r="CK50" s="23" t="str">
        <f>IF(AND(ISBLANK(VAL_Codes!BP$35),ISBLANK(VAL_Codes!BO$35)),IF(TYPE(VAL_Codes!BP$26)=2,VAL_Codes!BP$26,""),IF(ISBLANK(VAL_Codes!BP$35),"",VAL_Codes!BP$35))</f>
        <v/>
      </c>
      <c r="CL50" s="26" t="str">
        <f>IF(OR(AND(CL46="",CM46=""),AND(CL49="",CM49=""),AND(CM46="K",CM49="K"),OR(CM46="O",CM49="O")),"",SUM(CL46,CL49))</f>
        <v/>
      </c>
      <c r="CM50" s="20" t="str">
        <f>IF(AND(OR(AND(CM46="O",CM49="O"),AND(CM46="K",CM49="K")),SUM(CL46,CL49)=0,ISNUMBER(CL50)),"",IF(OR(CM46="O",CM49="O"),"O",IF(AND(CM46=CM49,OR(CM46="K",CM46="W",CM46="M")), UPPER(CM46),"")))</f>
        <v/>
      </c>
      <c r="CN50" s="23" t="str">
        <f>IF(AND(ISBLANK(VAL_Codes!BS$35),ISBLANK(VAL_Codes!BR$35)),IF(TYPE(VAL_Codes!BS$26)=2,VAL_Codes!BS$26,""),IF(ISBLANK(VAL_Codes!BS$35),"",VAL_Codes!BS$35))</f>
        <v/>
      </c>
      <c r="CO50" s="26" t="str">
        <f>IF(OR(AND(CO46="",CP46=""),AND(CO49="",CP49=""),AND(CP46="K",CP49="K"),OR(CP46="O",CP49="O")),"",SUM(CO46,CO49))</f>
        <v/>
      </c>
      <c r="CP50" s="20" t="str">
        <f>IF(AND(OR(AND(CP46="O",CP49="O"),AND(CP46="K",CP49="K")),SUM(CO46,CO49)=0,ISNUMBER(CO50)),"",IF(OR(CP46="O",CP49="O"),"O",IF(AND(CP46=CP49,OR(CP46="K",CP46="W",CP46="M")), UPPER(CP46),"")))</f>
        <v/>
      </c>
      <c r="CQ50" s="23" t="str">
        <f>IF(AND(ISBLANK(VAL_Codes!BV$35),ISBLANK(VAL_Codes!BU$35)),IF(TYPE(VAL_Codes!BV$26)=2,VAL_Codes!BV$26,""),IF(ISBLANK(VAL_Codes!BV$35),"",VAL_Codes!BV$35))</f>
        <v/>
      </c>
      <c r="CR50" s="38"/>
    </row>
    <row r="51" spans="1:96" s="76" customFormat="1" ht="11.25" customHeight="1" x14ac:dyDescent="0.2">
      <c r="A51" s="77"/>
      <c r="B51" s="77"/>
      <c r="C51" s="888"/>
      <c r="D51" s="760"/>
      <c r="E51" s="763"/>
      <c r="F51" s="78" t="s">
        <v>122</v>
      </c>
      <c r="G51" s="69" t="s">
        <v>123</v>
      </c>
      <c r="H51" s="395" t="s">
        <v>102</v>
      </c>
      <c r="I51" s="395" t="s">
        <v>66</v>
      </c>
      <c r="J51" s="396" t="str">
        <f>VAL_Metadata!B$8</f>
        <v>_X</v>
      </c>
      <c r="K51" s="395" t="s">
        <v>87</v>
      </c>
      <c r="L51" s="395" t="s">
        <v>98</v>
      </c>
      <c r="M51" s="79"/>
      <c r="N51" s="79"/>
      <c r="O51" s="79"/>
      <c r="P51" s="79"/>
      <c r="Q51" s="79"/>
      <c r="R51" s="79"/>
      <c r="S51" s="79"/>
      <c r="T51" s="79"/>
      <c r="U51" s="79"/>
      <c r="V51" s="79"/>
      <c r="W51" s="79"/>
      <c r="X51" s="79"/>
      <c r="Y51" s="79"/>
      <c r="Z51" s="79"/>
      <c r="AA51" s="29" t="str">
        <f>IF(COUNTBLANK('VAL_Fill in area'!G38)=1,"",'VAL_Fill in area'!G38)</f>
        <v/>
      </c>
      <c r="AB51" s="17" t="str">
        <f>IF(TYPE(VAL_Codes!G$35)=2,VAL_Codes!G$35,IF(TYPE(VAL_Codes!G$26)=2,VAL_Codes!G$26,""))</f>
        <v/>
      </c>
      <c r="AC51" s="18" t="str">
        <f>IF(AND(ISBLANK(VAL_Codes!H$35),ISBLANK(VAL_Codes!G$35)),IF(TYPE(VAL_Codes!H$26)=2,VAL_Codes!H$26,""),IF(ISBLANK(VAL_Codes!H$35),"",VAL_Codes!H$35))</f>
        <v/>
      </c>
      <c r="AD51" s="29" t="str">
        <f>IF(COUNTBLANK('VAL_Fill in area'!H38)=1,"",'VAL_Fill in area'!H38)</f>
        <v/>
      </c>
      <c r="AE51" s="17" t="str">
        <f>IF(TYPE(VAL_Codes!J$35)=2,VAL_Codes!J$35,IF(TYPE(VAL_Codes!J$26)=2,VAL_Codes!J$26,""))</f>
        <v/>
      </c>
      <c r="AF51" s="18" t="str">
        <f>IF(AND(ISBLANK(VAL_Codes!K$35),ISBLANK(VAL_Codes!J$35)),IF(TYPE(VAL_Codes!K$26)=2,VAL_Codes!K$26,""),IF(ISBLANK(VAL_Codes!K$35),"",VAL_Codes!K$35))</f>
        <v/>
      </c>
      <c r="AG51" s="27" t="str">
        <f>IF(OR(AND(AA51="",AB51=""),AND(AD51="",AE51=""),AND(AB51="K",AE51="K"),OR(AB51="O",AE51="O")),"",SUM(AA51,AD51))</f>
        <v/>
      </c>
      <c r="AH51" s="1" t="str">
        <f xml:space="preserve"> IF(AND(OR(AND(AB51="O",AE51="O"),AND(AB51="K",AE51="K")),SUM(AA51,AD51)=0,ISNUMBER(AG51)),"",IF(OR(AB51="O",AE51="O"),"O",IF(AND(AB51=AE51,OR(AB51="K",AB51="W",AB51="M")),UPPER( AB51),"")))</f>
        <v/>
      </c>
      <c r="AI51" s="23" t="str">
        <f>IF(AND(ISBLANK(VAL_Codes!N$35),ISBLANK(VAL_Codes!M$35)),IF(TYPE(VAL_Codes!N$26)=2,VAL_Codes!N$26,""),IF(ISBLANK(VAL_Codes!N$35),"",VAL_Codes!N$35))</f>
        <v/>
      </c>
      <c r="AJ51" s="29" t="str">
        <f>IF(COUNTBLANK('VAL_Fill in area'!I38)=1,"",'VAL_Fill in area'!I38)</f>
        <v/>
      </c>
      <c r="AK51" s="17" t="str">
        <f>IF(TYPE(VAL_Codes!P$35)=2,VAL_Codes!P$35,IF(TYPE(VAL_Codes!P$26)=2,VAL_Codes!P$26,""))</f>
        <v/>
      </c>
      <c r="AL51" s="18" t="str">
        <f>IF(AND(ISBLANK(VAL_Codes!Q$35),ISBLANK(VAL_Codes!P$35)),IF(TYPE(VAL_Codes!Q$26)=2,VAL_Codes!Q$26,""),IF(ISBLANK(VAL_Codes!Q$35),"",VAL_Codes!Q$35))</f>
        <v/>
      </c>
      <c r="AM51" s="29" t="str">
        <f>IF(COUNTBLANK('VAL_Fill in area'!J38)=1,"",'VAL_Fill in area'!J38)</f>
        <v/>
      </c>
      <c r="AN51" s="17" t="str">
        <f>IF(TYPE(VAL_Codes!S$35)=2,VAL_Codes!S$35,IF(TYPE(VAL_Codes!S$26)=2,VAL_Codes!S$26,""))</f>
        <v/>
      </c>
      <c r="AO51" s="18" t="str">
        <f>IF(AND(ISBLANK(VAL_Codes!T$35),ISBLANK(VAL_Codes!S$35)),IF(TYPE(VAL_Codes!T$26)=2,VAL_Codes!T$26,""),IF(ISBLANK(VAL_Codes!T$35),"",VAL_Codes!T$35))</f>
        <v/>
      </c>
      <c r="AP51" s="29" t="str">
        <f>IF(COUNTBLANK('VAL_Fill in area'!K38)=1,"",'VAL_Fill in area'!K38)</f>
        <v/>
      </c>
      <c r="AQ51" s="17" t="str">
        <f>IF(TYPE(VAL_Codes!V$35)=2,VAL_Codes!V$35,IF(TYPE(VAL_Codes!V$26)=2,VAL_Codes!V$26,""))</f>
        <v/>
      </c>
      <c r="AR51" s="18" t="str">
        <f>IF(AND(ISBLANK(VAL_Codes!W$35),ISBLANK(VAL_Codes!V$35)),IF(TYPE(VAL_Codes!W$26)=2,VAL_Codes!W$26,""),IF(ISBLANK(VAL_Codes!W$35),"",VAL_Codes!W$35))</f>
        <v/>
      </c>
      <c r="AS51" s="27" t="str">
        <f>IF(OR(AND(AM51="",AN51=""),AND(AP51="",AQ51=""),AND(AN51="K",AQ51="K"),OR(AN51="O",AQ51="O")),"",SUM(AM51,AP51))</f>
        <v/>
      </c>
      <c r="AT51" s="1" t="str">
        <f xml:space="preserve"> IF(AND(OR(AND(AN51="O",AQ51="O"),AND(AN51="K",AQ51="K")),SUM(AM51,AP51)=0,ISNUMBER(AS51)),"",IF(OR(AN51="O",AQ51="O"),"O",IF(AND(AN51=AQ51,OR(AN51="K",AN51="W",AN51="M")),UPPER( AN51),"")))</f>
        <v/>
      </c>
      <c r="AU51" s="23" t="str">
        <f>IF(AND(ISBLANK(VAL_Codes!Z$35),ISBLANK(VAL_Codes!Y$35)),IF(TYPE(VAL_Codes!Z$26)=2,VAL_Codes!Z$26,""),IF(ISBLANK(VAL_Codes!Z$35),"",VAL_Codes!Z$35))</f>
        <v/>
      </c>
      <c r="AV51" s="29" t="str">
        <f>IF(COUNTBLANK('VAL_Fill in area'!L38)=1,"",'VAL_Fill in area'!L38)</f>
        <v/>
      </c>
      <c r="AW51" s="17" t="str">
        <f>IF(TYPE(VAL_Codes!AB$35)=2,VAL_Codes!AB$35,IF(TYPE(VAL_Codes!AB$26)=2,VAL_Codes!AB$26,""))</f>
        <v/>
      </c>
      <c r="AX51" s="18" t="str">
        <f>IF(AND(ISBLANK(VAL_Codes!AC$35),ISBLANK(VAL_Codes!AB$35)),IF(TYPE(VAL_Codes!AC$26)=2,VAL_Codes!AC$26,""),IF(ISBLANK(VAL_Codes!AC$35),"",VAL_Codes!AC$35))</f>
        <v/>
      </c>
      <c r="AY51" s="29" t="str">
        <f>IF(COUNTBLANK('VAL_Fill in area'!M38)=1,"",'VAL_Fill in area'!M38)</f>
        <v/>
      </c>
      <c r="AZ51" s="17" t="str">
        <f>IF(TYPE(VAL_Codes!AE$35)=2,VAL_Codes!AE$35,IF(TYPE(VAL_Codes!AE$26)=2,VAL_Codes!AE$26,""))</f>
        <v/>
      </c>
      <c r="BA51" s="18" t="str">
        <f>IF(AND(ISBLANK(VAL_Codes!AF$35),ISBLANK(VAL_Codes!AE$35)),IF(TYPE(VAL_Codes!AF$26)=2,VAL_Codes!AF$26,""),IF(ISBLANK(VAL_Codes!AF$35),"",VAL_Codes!AF$35))</f>
        <v/>
      </c>
      <c r="BB51" s="27" t="str">
        <f>IF(OR(AND(AV51="",AW51=""),AND(AY51="",AZ51=""),AND(AW51="K",AZ51="K"),OR(AW51="O",AZ51="O")),"",SUM(AV51,AY51))</f>
        <v/>
      </c>
      <c r="BC51" s="1" t="str">
        <f xml:space="preserve"> IF(AND(OR(AND(AW51="O",AZ51="O"),AND(AW51="K",AZ51="K")),SUM(AV51,AY51)=0,ISNUMBER(BB51)),"",IF(OR(AW51="O",AZ51="O"),"O",IF(AND(AW51=AZ51,OR(AW51="K",AW51="W",AW51="M")),UPPER( AW51),"")))</f>
        <v/>
      </c>
      <c r="BD51" s="23" t="str">
        <f>IF(AND(ISBLANK(VAL_Codes!AI$35),ISBLANK(VAL_Codes!AH$35)),IF(TYPE(VAL_Codes!AI$26)=2,VAL_Codes!AI$26,""),IF(ISBLANK(VAL_Codes!AI$35),"",VAL_Codes!AI$35))</f>
        <v/>
      </c>
      <c r="BE51" s="29" t="str">
        <f>IF(COUNTBLANK('VAL_Fill in area'!N38)=1,"",'VAL_Fill in area'!N38)</f>
        <v/>
      </c>
      <c r="BF51" s="17" t="str">
        <f>IF(TYPE(VAL_Codes!AK$35)=2,VAL_Codes!AK$35,IF(TYPE(VAL_Codes!AK$26)=2,VAL_Codes!AK$26,""))</f>
        <v/>
      </c>
      <c r="BG51" s="18" t="str">
        <f>IF(AND(ISBLANK(VAL_Codes!AL$35),ISBLANK(VAL_Codes!AK$35)),IF(TYPE(VAL_Codes!AL$26)=2,VAL_Codes!AL$26,""),IF(ISBLANK(VAL_Codes!AL$35),"",VAL_Codes!AL$35))</f>
        <v/>
      </c>
      <c r="BH51" s="29" t="str">
        <f>IF(COUNTBLANK('VAL_Fill in area'!O38)=1,"",'VAL_Fill in area'!O38)</f>
        <v/>
      </c>
      <c r="BI51" s="17" t="str">
        <f>IF(TYPE(VAL_Codes!AN$35)=2,VAL_Codes!AN$35,IF(TYPE(VAL_Codes!AN$26)=2,VAL_Codes!AN$26,""))</f>
        <v/>
      </c>
      <c r="BJ51" s="18" t="str">
        <f>IF(AND(ISBLANK(VAL_Codes!AO$35),ISBLANK(VAL_Codes!AN$35)),IF(TYPE(VAL_Codes!AO$26)=2,VAL_Codes!AO$26,""),IF(ISBLANK(VAL_Codes!AO$35),"",VAL_Codes!AO$35))</f>
        <v/>
      </c>
      <c r="BK51" s="27" t="str">
        <f>IF(OR(AND(BE51="",BF51=""),AND(BH51="",BI51=""),AND(BF51="K",BI51="K"),OR(BF51="O",BI51="O")),"",SUM(BE51,BH51))</f>
        <v/>
      </c>
      <c r="BL51" s="1" t="str">
        <f xml:space="preserve"> IF(AND(OR(AND(BF51="O",BI51="O"),AND(BF51="K",BI51="K")),SUM(BE51,BH51)=0,ISNUMBER(BK51)),"",IF(OR(BF51="O",BI51="O"),"O",IF(AND(BF51=BI51,OR(BF51="K",BF51="W",BF51="M")),UPPER( BF51),"")))</f>
        <v/>
      </c>
      <c r="BM51" s="23" t="str">
        <f>IF(AND(ISBLANK(VAL_Codes!AR$35),ISBLANK(VAL_Codes!AQ$35)),IF(TYPE(VAL_Codes!AR$26)=2,VAL_Codes!AR$26,""),IF(ISBLANK(VAL_Codes!AR$35),"",VAL_Codes!AR$35))</f>
        <v/>
      </c>
      <c r="BN51" s="27" t="str">
        <f>IF(OR(AND(AV51="",AW51=""),AND(BE51="",BF51=""),AND(AW51="K",BF51="K"),OR(AW51="O",BF51="O")),"",SUM(AV51,BE51))</f>
        <v/>
      </c>
      <c r="BO51" s="1" t="str">
        <f xml:space="preserve"> IF(AND(OR(AND(AW51="O",BF51="O"),AND(AW51="K",BF51="K")),SUM(AV51,BE51)=0,ISNUMBER(BN51)),"",IF(OR(AW51="O",BF51="O"),"O",IF(AND(AW51=BF51,OR(AW51="K",AW51="W",AW51="M")),UPPER( AW51),"")))</f>
        <v/>
      </c>
      <c r="BP51" s="23" t="str">
        <f>IF(AND(ISBLANK(VAL_Codes!AU$35),ISBLANK(VAL_Codes!AT$35)),IF(TYPE(VAL_Codes!AU$26)=2,VAL_Codes!AU$26,""),IF(ISBLANK(VAL_Codes!AU$35),"",VAL_Codes!AU$35))</f>
        <v/>
      </c>
      <c r="BQ51" s="27" t="str">
        <f>IF(OR(AND(AY51="",AZ51=""),AND(BH51="",BI51=""),AND(AZ51="K",BI51="K"),OR(AZ51="O",BI51="O")),"",SUM(AY51,BH51))</f>
        <v/>
      </c>
      <c r="BR51" s="1" t="str">
        <f xml:space="preserve"> IF(AND(OR(AND(AZ51="O",BI51="O"),AND(AZ51="K",BI51="K")),SUM(AY51,BH51)=0,ISNUMBER(BQ51)),"",IF(OR(AZ51="O",BI51="O"),"O",IF(AND(AZ51=BI51,OR(AZ51="K",AZ51="W",AZ51="M")),UPPER( AZ51),"")))</f>
        <v/>
      </c>
      <c r="BS51" s="23" t="str">
        <f>IF(AND(ISBLANK(VAL_Codes!AX$35),ISBLANK(VAL_Codes!AW$35)),IF(TYPE(VAL_Codes!AX$26)=2,VAL_Codes!AX$26,""),IF(ISBLANK(VAL_Codes!AX$35),"",VAL_Codes!AX$35))</f>
        <v/>
      </c>
      <c r="BT51" s="27" t="str">
        <f>IF(OR(AND(BN51="",BO51=""),AND(BQ51="",BR51=""),AND(BO51="K",BR51="K"),OR(BO51="O",BR51="O")),"",SUM(BN51,BQ51))</f>
        <v/>
      </c>
      <c r="BU51" s="1" t="str">
        <f xml:space="preserve"> IF(AND(OR(AND(BO51="O",BR51="O"),AND(BO51="K",BR51="K")),SUM(BN51,BQ51)=0,ISNUMBER(BT51)),"",IF(OR(BO51="O",BR51="O"),"O",IF(AND(BO51=BR51,OR(BO51="K",BO51="W",BO51="M")),UPPER( BO51),"")))</f>
        <v/>
      </c>
      <c r="BV51" s="23" t="str">
        <f>IF(AND(ISBLANK(VAL_Codes!BA$35),ISBLANK(VAL_Codes!AZ$35)),IF(TYPE(VAL_Codes!BA$26)=2,VAL_Codes!BA$26,""),IF(ISBLANK(VAL_Codes!BA$35),"",VAL_Codes!BA$35))</f>
        <v/>
      </c>
      <c r="BW51" s="29" t="str">
        <f>IF(COUNTBLANK('VAL_Fill in area'!P38)=1,"",'VAL_Fill in area'!P38)</f>
        <v/>
      </c>
      <c r="BX51" s="17" t="str">
        <f>IF(TYPE(VAL_Codes!BC$35)=2,VAL_Codes!BC$35,IF(TYPE(VAL_Codes!BC$26)=2,VAL_Codes!BC$26,""))</f>
        <v/>
      </c>
      <c r="BY51" s="18" t="str">
        <f>IF(AND(ISBLANK(VAL_Codes!BD$35),ISBLANK(VAL_Codes!BC$35)),IF(TYPE(VAL_Codes!BD$26)=2,VAL_Codes!BD$26,""),IF(ISBLANK(VAL_Codes!BD$35),"",VAL_Codes!BD$35))</f>
        <v/>
      </c>
      <c r="BZ51" s="29" t="str">
        <f>IF(COUNTBLANK('VAL_Fill in area'!Q38)=1,"",'VAL_Fill in area'!Q38)</f>
        <v/>
      </c>
      <c r="CA51" s="17" t="str">
        <f>IF(TYPE(VAL_Codes!BF$35)=2,VAL_Codes!BF$35,IF(TYPE(VAL_Codes!BF$26)=2,VAL_Codes!BF$26,""))</f>
        <v/>
      </c>
      <c r="CB51" s="18" t="str">
        <f>IF(AND(ISBLANK(VAL_Codes!BG$35),ISBLANK(VAL_Codes!BF$35)),IF(TYPE(VAL_Codes!BG$26)=2,VAL_Codes!BG$26,""),IF(ISBLANK(VAL_Codes!BG$35),"",VAL_Codes!BG$35))</f>
        <v/>
      </c>
      <c r="CC51" s="27" t="str">
        <f>IF(OR(AND(BW51="",BX51=""),AND(BZ51="",CA51=""),AND(BX51="K",CA51="K"),OR(BX51="O",CA51="O")),"",SUM(BW51,BZ51))</f>
        <v/>
      </c>
      <c r="CD51" s="1" t="str">
        <f xml:space="preserve"> IF(AND(OR(AND(BX51="O",CA51="O"),AND(BX51="K",CA51="K")),SUM(BW51,BZ51)=0,ISNUMBER(CC51)),"",IF(OR(BX51="O",CA51="O"),"O",IF(AND(BX51=CA51,OR(BX51="K",BX51="W",BX51="M")),UPPER( BX51),"")))</f>
        <v/>
      </c>
      <c r="CE51" s="23" t="str">
        <f>IF(AND(ISBLANK(VAL_Codes!BJ$35),ISBLANK(VAL_Codes!BI$35)),IF(TYPE(VAL_Codes!BJ$26)=2,VAL_Codes!BJ$26,""),IF(ISBLANK(VAL_Codes!BJ$35),"",VAL_Codes!BJ$35))</f>
        <v/>
      </c>
      <c r="CF51" s="29" t="str">
        <f>IF(COUNTBLANK('VAL_Fill in area'!R38)=1,"",'VAL_Fill in area'!R38)</f>
        <v/>
      </c>
      <c r="CG51" s="17" t="str">
        <f>IF(TYPE(VAL_Codes!BL$35)=2,VAL_Codes!BL$35,IF(TYPE(VAL_Codes!BL$26)=2,VAL_Codes!BL$26,""))</f>
        <v/>
      </c>
      <c r="CH51" s="18" t="str">
        <f>IF(AND(ISBLANK(VAL_Codes!BM$35),ISBLANK(VAL_Codes!BL$35)),IF(TYPE(VAL_Codes!BM$26)=2,VAL_Codes!BM$26,""),IF(ISBLANK(VAL_Codes!BM$35),"",VAL_Codes!BM$35))</f>
        <v/>
      </c>
      <c r="CI51" s="29" t="str">
        <f>IF(COUNTBLANK('VAL_Fill in area'!S38)=1,"",'VAL_Fill in area'!S38)</f>
        <v/>
      </c>
      <c r="CJ51" s="17" t="str">
        <f>IF(TYPE(VAL_Codes!BO$35)=2,VAL_Codes!BO$35,IF(TYPE(VAL_Codes!BO$26)=2,VAL_Codes!BO$26,""))</f>
        <v/>
      </c>
      <c r="CK51" s="18" t="str">
        <f>IF(AND(ISBLANK(VAL_Codes!BP$35),ISBLANK(VAL_Codes!BO$35)),IF(TYPE(VAL_Codes!BP$26)=2,VAL_Codes!BP$26,""),IF(ISBLANK(VAL_Codes!BP$35),"",VAL_Codes!BP$35))</f>
        <v/>
      </c>
      <c r="CL51" s="29" t="str">
        <f>IF(COUNTBLANK('VAL_Fill in area'!T38)=1,"",'VAL_Fill in area'!T38)</f>
        <v/>
      </c>
      <c r="CM51" s="17" t="str">
        <f>IF(TYPE(VAL_Codes!BR$35)=2,VAL_Codes!BR$35,IF(TYPE(VAL_Codes!BR$26)=2,VAL_Codes!BR$26,""))</f>
        <v/>
      </c>
      <c r="CN51" s="18" t="str">
        <f>IF(AND(ISBLANK(VAL_Codes!BS$35),ISBLANK(VAL_Codes!BR$35)),IF(TYPE(VAL_Codes!BS$26)=2,VAL_Codes!BS$26,""),IF(ISBLANK(VAL_Codes!BS$35),"",VAL_Codes!BS$35))</f>
        <v/>
      </c>
      <c r="CO51" s="26" t="str">
        <f>IF(OR(EXACT(AG51,AH51),EXACT(AJ51,AK51),EXACT(AS51,AT51),EXACT(BT51,BU51),EXACT(CC51,CD51), EXACT(CL51,CM51),AND(AH51="K",AK51="K",AT51="K",BU51="K", CD51="K",CM51="K"),OR(AH51="O",AK51="O",AT51="O",BU51="O", CD51="O",CM51="O")),"",SUM(AG51,AJ51,AS51,BT51,CC51,CL51))</f>
        <v/>
      </c>
      <c r="CP51" s="20" t="str">
        <f>IF(AND(OR(OR(AH51="O",AK51="O",AT51="O",BU51="O",CD51="O",CM51="O"), AND(AH51="K",AK51="K",AT51="K",BU51="K", CD51="K",CM51="K")),SUM(AG51,AJ51,AS51,BT51,CC51,CL51)=0,ISNUMBER(CO51)),"",IF(OR(AH51="O",AK51="O",AT51="O",BU51="O",CD51="O",CM51="O"),"O",IF(AND(AH51=AK51,AH51=AT51,AH51=BU51,AH51=CD51,AH51=CM51,OR(AH51="K",AH51="W",AH51="M")),UPPER(AH51),"")))</f>
        <v/>
      </c>
      <c r="CQ51" s="23" t="str">
        <f>IF(AND(ISBLANK(VAL_Codes!BV$35),ISBLANK(VAL_Codes!BU$35)),IF(TYPE(VAL_Codes!BV$26)=2,VAL_Codes!BV$26,""),IF(ISBLANK(VAL_Codes!BV$35),"",VAL_Codes!BV$35))</f>
        <v/>
      </c>
      <c r="CR51" s="80"/>
    </row>
    <row r="52" spans="1:96" ht="11.25" customHeight="1" x14ac:dyDescent="0.2">
      <c r="A52" s="81"/>
      <c r="B52" s="81"/>
      <c r="C52" s="888"/>
      <c r="D52" s="760"/>
      <c r="E52" s="561" t="s">
        <v>99</v>
      </c>
      <c r="F52" s="70" t="s">
        <v>103</v>
      </c>
      <c r="G52" s="69" t="s">
        <v>124</v>
      </c>
      <c r="H52" s="395" t="s">
        <v>102</v>
      </c>
      <c r="I52" s="395" t="s">
        <v>66</v>
      </c>
      <c r="J52" s="396" t="str">
        <f>VAL_Metadata!B$8</f>
        <v>_X</v>
      </c>
      <c r="K52" s="395" t="s">
        <v>105</v>
      </c>
      <c r="L52" s="395" t="s">
        <v>349</v>
      </c>
      <c r="M52" s="47"/>
      <c r="N52" s="47"/>
      <c r="O52" s="47"/>
      <c r="P52" s="47"/>
      <c r="Q52" s="47"/>
      <c r="R52" s="47"/>
      <c r="S52" s="47"/>
      <c r="T52" s="47"/>
      <c r="U52" s="47"/>
      <c r="V52" s="47"/>
      <c r="W52" s="47"/>
      <c r="X52" s="47"/>
      <c r="Y52" s="47"/>
      <c r="Z52" s="47"/>
      <c r="AA52" s="29" t="str">
        <f>IF(COUNTBLANK('VAL_Fill in area'!G39)=1,"",'VAL_Fill in area'!G39)</f>
        <v/>
      </c>
      <c r="AB52" s="17" t="str">
        <f>IF(TYPE(VAL_Codes!G$35)=2,VAL_Codes!G$35,IF(TYPE(VAL_Codes!G$26)=2,VAL_Codes!G$26,""))</f>
        <v/>
      </c>
      <c r="AC52" s="18" t="str">
        <f>IF(AND(ISBLANK(VAL_Codes!H$35),ISBLANK(VAL_Codes!G$35)),IF(TYPE(VAL_Codes!H$26)=2,VAL_Codes!H$26,""),IF(ISBLANK(VAL_Codes!H$35),"",VAL_Codes!H$35))</f>
        <v/>
      </c>
      <c r="AD52" s="29" t="str">
        <f>IF(COUNTBLANK('VAL_Fill in area'!H39)=1,"",'VAL_Fill in area'!H39)</f>
        <v/>
      </c>
      <c r="AE52" s="17" t="str">
        <f>IF(TYPE(VAL_Codes!J$35)=2,VAL_Codes!J$35,IF(TYPE(VAL_Codes!J$26)=2,VAL_Codes!J$26,""))</f>
        <v/>
      </c>
      <c r="AF52" s="18" t="str">
        <f>IF(AND(ISBLANK(VAL_Codes!K$35),ISBLANK(VAL_Codes!J$35)),IF(TYPE(VAL_Codes!K$26)=2,VAL_Codes!K$26,""),IF(ISBLANK(VAL_Codes!K$35),"",VAL_Codes!K$35))</f>
        <v/>
      </c>
      <c r="AG52" s="27" t="str">
        <f>IF(OR(AND(AA52="",AB52=""),AND(AD52="",AE52=""),AND(AB52="K",AE52="K"),OR(AB52="O",AE52="O")),"",SUM(AA52,AD52))</f>
        <v/>
      </c>
      <c r="AH52" s="1" t="str">
        <f xml:space="preserve"> IF(AND(OR(AND(AB52="O",AE52="O"),AND(AB52="K",AE52="K")),SUM(AA52,AD52)=0,ISNUMBER(AG52)),"",IF(OR(AB52="O",AE52="O"),"O",IF(AND(AB52=AE52,OR(AB52="K",AB52="W",AB52="M")),UPPER( AB52),"")))</f>
        <v/>
      </c>
      <c r="AI52" s="23" t="str">
        <f>IF(AND(ISBLANK(VAL_Codes!N$35),ISBLANK(VAL_Codes!M$35)),IF(TYPE(VAL_Codes!N$26)=2,VAL_Codes!N$26,""),IF(ISBLANK(VAL_Codes!N$35),"",VAL_Codes!N$35))</f>
        <v/>
      </c>
      <c r="AJ52" s="29" t="str">
        <f>IF(COUNTBLANK('VAL_Fill in area'!I39)=1,"",'VAL_Fill in area'!I39)</f>
        <v/>
      </c>
      <c r="AK52" s="17" t="str">
        <f>IF(TYPE(VAL_Codes!P$35)=2,VAL_Codes!P$35,IF(TYPE(VAL_Codes!P$26)=2,VAL_Codes!P$26,""))</f>
        <v/>
      </c>
      <c r="AL52" s="18" t="str">
        <f>IF(AND(ISBLANK(VAL_Codes!Q$35),ISBLANK(VAL_Codes!P$35)),IF(TYPE(VAL_Codes!Q$26)=2,VAL_Codes!Q$26,""),IF(ISBLANK(VAL_Codes!Q$35),"",VAL_Codes!Q$35))</f>
        <v/>
      </c>
      <c r="AM52" s="29" t="str">
        <f>IF(COUNTBLANK('VAL_Fill in area'!J39)=1,"",'VAL_Fill in area'!J39)</f>
        <v/>
      </c>
      <c r="AN52" s="17" t="str">
        <f>IF(TYPE(VAL_Codes!S$35)=2,VAL_Codes!S$35,IF(TYPE(VAL_Codes!S$26)=2,VAL_Codes!S$26,""))</f>
        <v/>
      </c>
      <c r="AO52" s="18" t="str">
        <f>IF(AND(ISBLANK(VAL_Codes!T$35),ISBLANK(VAL_Codes!S$35)),IF(TYPE(VAL_Codes!T$26)=2,VAL_Codes!T$26,""),IF(ISBLANK(VAL_Codes!T$35),"",VAL_Codes!T$35))</f>
        <v/>
      </c>
      <c r="AP52" s="29" t="str">
        <f>IF(COUNTBLANK('VAL_Fill in area'!K39)=1,"",'VAL_Fill in area'!K39)</f>
        <v/>
      </c>
      <c r="AQ52" s="17" t="str">
        <f>IF(TYPE(VAL_Codes!V$35)=2,VAL_Codes!V$35,IF(TYPE(VAL_Codes!V$26)=2,VAL_Codes!V$26,""))</f>
        <v/>
      </c>
      <c r="AR52" s="18" t="str">
        <f>IF(AND(ISBLANK(VAL_Codes!W$35),ISBLANK(VAL_Codes!V$35)),IF(TYPE(VAL_Codes!W$26)=2,VAL_Codes!W$26,""),IF(ISBLANK(VAL_Codes!W$35),"",VAL_Codes!W$35))</f>
        <v/>
      </c>
      <c r="AS52" s="27" t="str">
        <f>IF(OR(AND(AM52="",AN52=""),AND(AP52="",AQ52=""),AND(AN52="K",AQ52="K"),OR(AN52="O",AQ52="O")),"",SUM(AM52,AP52))</f>
        <v/>
      </c>
      <c r="AT52" s="1" t="str">
        <f xml:space="preserve"> IF(AND(OR(AND(AN52="O",AQ52="O"),AND(AN52="K",AQ52="K")),SUM(AM52,AP52)=0,ISNUMBER(AS52)),"",IF(OR(AN52="O",AQ52="O"),"O",IF(AND(AN52=AQ52,OR(AN52="K",AN52="W",AN52="M")),UPPER( AN52),"")))</f>
        <v/>
      </c>
      <c r="AU52" s="23" t="str">
        <f>IF(AND(ISBLANK(VAL_Codes!Z$35),ISBLANK(VAL_Codes!Y$35)),IF(TYPE(VAL_Codes!Z$26)=2,VAL_Codes!Z$26,""),IF(ISBLANK(VAL_Codes!Z$35),"",VAL_Codes!Z$35))</f>
        <v/>
      </c>
      <c r="AV52" s="29" t="str">
        <f>IF(COUNTBLANK('VAL_Fill in area'!L39)=1,"",'VAL_Fill in area'!L39)</f>
        <v/>
      </c>
      <c r="AW52" s="17" t="str">
        <f>IF(TYPE(VAL_Codes!AB$35)=2,VAL_Codes!AB$35,IF(TYPE(VAL_Codes!AB$26)=2,VAL_Codes!AB$26,""))</f>
        <v/>
      </c>
      <c r="AX52" s="18" t="str">
        <f>IF(AND(ISBLANK(VAL_Codes!AC$35),ISBLANK(VAL_Codes!AB$35)),IF(TYPE(VAL_Codes!AC$26)=2,VAL_Codes!AC$26,""),IF(ISBLANK(VAL_Codes!AC$35),"",VAL_Codes!AC$35))</f>
        <v/>
      </c>
      <c r="AY52" s="29" t="str">
        <f>IF(COUNTBLANK('VAL_Fill in area'!M39)=1,"",'VAL_Fill in area'!M39)</f>
        <v/>
      </c>
      <c r="AZ52" s="17" t="str">
        <f>IF(TYPE(VAL_Codes!AE$35)=2,VAL_Codes!AE$35,IF(TYPE(VAL_Codes!AE$26)=2,VAL_Codes!AE$26,""))</f>
        <v/>
      </c>
      <c r="BA52" s="18" t="str">
        <f>IF(AND(ISBLANK(VAL_Codes!AF$35),ISBLANK(VAL_Codes!AE$35)),IF(TYPE(VAL_Codes!AF$26)=2,VAL_Codes!AF$26,""),IF(ISBLANK(VAL_Codes!AF$35),"",VAL_Codes!AF$35))</f>
        <v/>
      </c>
      <c r="BB52" s="27" t="str">
        <f>IF(OR(AND(AV52="",AW52=""),AND(AY52="",AZ52=""),AND(AW52="K",AZ52="K"),OR(AW52="O",AZ52="O")),"",SUM(AV52,AY52))</f>
        <v/>
      </c>
      <c r="BC52" s="1" t="str">
        <f xml:space="preserve"> IF(AND(OR(AND(AW52="O",AZ52="O"),AND(AW52="K",AZ52="K")),SUM(AV52,AY52)=0,ISNUMBER(BB52)),"",IF(OR(AW52="O",AZ52="O"),"O",IF(AND(AW52=AZ52,OR(AW52="K",AW52="W",AW52="M")),UPPER( AW52),"")))</f>
        <v/>
      </c>
      <c r="BD52" s="23" t="str">
        <f>IF(AND(ISBLANK(VAL_Codes!AI$35),ISBLANK(VAL_Codes!AH$35)),IF(TYPE(VAL_Codes!AI$26)=2,VAL_Codes!AI$26,""),IF(ISBLANK(VAL_Codes!AI$35),"",VAL_Codes!AI$35))</f>
        <v/>
      </c>
      <c r="BE52" s="29" t="str">
        <f>IF(COUNTBLANK('VAL_Fill in area'!N39)=1,"",'VAL_Fill in area'!N39)</f>
        <v/>
      </c>
      <c r="BF52" s="17" t="str">
        <f>IF(TYPE(VAL_Codes!AK$35)=2,VAL_Codes!AK$35,IF(TYPE(VAL_Codes!AK$26)=2,VAL_Codes!AK$26,""))</f>
        <v/>
      </c>
      <c r="BG52" s="18" t="str">
        <f>IF(AND(ISBLANK(VAL_Codes!AL$35),ISBLANK(VAL_Codes!AK$35)),IF(TYPE(VAL_Codes!AL$26)=2,VAL_Codes!AL$26,""),IF(ISBLANK(VAL_Codes!AL$35),"",VAL_Codes!AL$35))</f>
        <v/>
      </c>
      <c r="BH52" s="29" t="str">
        <f>IF(COUNTBLANK('VAL_Fill in area'!O39)=1,"",'VAL_Fill in area'!O39)</f>
        <v/>
      </c>
      <c r="BI52" s="17" t="str">
        <f>IF(TYPE(VAL_Codes!AN$35)=2,VAL_Codes!AN$35,IF(TYPE(VAL_Codes!AN$26)=2,VAL_Codes!AN$26,""))</f>
        <v/>
      </c>
      <c r="BJ52" s="18" t="str">
        <f>IF(AND(ISBLANK(VAL_Codes!AO$35),ISBLANK(VAL_Codes!AN$35)),IF(TYPE(VAL_Codes!AO$26)=2,VAL_Codes!AO$26,""),IF(ISBLANK(VAL_Codes!AO$35),"",VAL_Codes!AO$35))</f>
        <v/>
      </c>
      <c r="BK52" s="27" t="str">
        <f>IF(OR(AND(BE52="",BF52=""),AND(BH52="",BI52=""),AND(BF52="K",BI52="K"),OR(BF52="O",BI52="O")),"",SUM(BE52,BH52))</f>
        <v/>
      </c>
      <c r="BL52" s="1" t="str">
        <f xml:space="preserve"> IF(AND(OR(AND(BF52="O",BI52="O"),AND(BF52="K",BI52="K")),SUM(BE52,BH52)=0,ISNUMBER(BK52)),"",IF(OR(BF52="O",BI52="O"),"O",IF(AND(BF52=BI52,OR(BF52="K",BF52="W",BF52="M")),UPPER( BF52),"")))</f>
        <v/>
      </c>
      <c r="BM52" s="23" t="str">
        <f>IF(AND(ISBLANK(VAL_Codes!AR$35),ISBLANK(VAL_Codes!AQ$35)),IF(TYPE(VAL_Codes!AR$26)=2,VAL_Codes!AR$26,""),IF(ISBLANK(VAL_Codes!AR$35),"",VAL_Codes!AR$35))</f>
        <v/>
      </c>
      <c r="BN52" s="27" t="str">
        <f>IF(OR(AND(AV52="",AW52=""),AND(BE52="",BF52=""),AND(AW52="K",BF52="K"),OR(AW52="O",BF52="O")),"",SUM(AV52,BE52))</f>
        <v/>
      </c>
      <c r="BO52" s="1" t="str">
        <f xml:space="preserve"> IF(AND(OR(AND(AW52="O",BF52="O"),AND(AW52="K",BF52="K")),SUM(AV52,BE52)=0,ISNUMBER(BN52)),"",IF(OR(AW52="O",BF52="O"),"O",IF(AND(AW52=BF52,OR(AW52="K",AW52="W",AW52="M")),UPPER( AW52),"")))</f>
        <v/>
      </c>
      <c r="BP52" s="23" t="str">
        <f>IF(AND(ISBLANK(VAL_Codes!AU$35),ISBLANK(VAL_Codes!AT$35)),IF(TYPE(VAL_Codes!AU$26)=2,VAL_Codes!AU$26,""),IF(ISBLANK(VAL_Codes!AU$35),"",VAL_Codes!AU$35))</f>
        <v/>
      </c>
      <c r="BQ52" s="27" t="str">
        <f>IF(OR(AND(AY52="",AZ52=""),AND(BH52="",BI52=""),AND(AZ52="K",BI52="K"),OR(AZ52="O",BI52="O")),"",SUM(AY52,BH52))</f>
        <v/>
      </c>
      <c r="BR52" s="1" t="str">
        <f xml:space="preserve"> IF(AND(OR(AND(AZ52="O",BI52="O"),AND(AZ52="K",BI52="K")),SUM(AY52,BH52)=0,ISNUMBER(BQ52)),"",IF(OR(AZ52="O",BI52="O"),"O",IF(AND(AZ52=BI52,OR(AZ52="K",AZ52="W",AZ52="M")),UPPER( AZ52),"")))</f>
        <v/>
      </c>
      <c r="BS52" s="23" t="str">
        <f>IF(AND(ISBLANK(VAL_Codes!AX$35),ISBLANK(VAL_Codes!AW$35)),IF(TYPE(VAL_Codes!AX$26)=2,VAL_Codes!AX$26,""),IF(ISBLANK(VAL_Codes!AX$35),"",VAL_Codes!AX$35))</f>
        <v/>
      </c>
      <c r="BT52" s="27" t="str">
        <f>IF(OR(AND(BN52="",BO52=""),AND(BQ52="",BR52=""),AND(BO52="K",BR52="K"),OR(BO52="O",BR52="O")),"",SUM(BN52,BQ52))</f>
        <v/>
      </c>
      <c r="BU52" s="1" t="str">
        <f xml:space="preserve"> IF(AND(OR(AND(BO52="O",BR52="O"),AND(BO52="K",BR52="K")),SUM(BN52,BQ52)=0,ISNUMBER(BT52)),"",IF(OR(BO52="O",BR52="O"),"O",IF(AND(BO52=BR52,OR(BO52="K",BO52="W",BO52="M")),UPPER( BO52),"")))</f>
        <v/>
      </c>
      <c r="BV52" s="23" t="str">
        <f>IF(AND(ISBLANK(VAL_Codes!BA$35),ISBLANK(VAL_Codes!AZ$35)),IF(TYPE(VAL_Codes!BA$26)=2,VAL_Codes!BA$26,""),IF(ISBLANK(VAL_Codes!BA$35),"",VAL_Codes!BA$35))</f>
        <v/>
      </c>
      <c r="BW52" s="29" t="str">
        <f>IF(COUNTBLANK('VAL_Fill in area'!P39)=1,"",'VAL_Fill in area'!P39)</f>
        <v/>
      </c>
      <c r="BX52" s="17" t="str">
        <f>IF(TYPE(VAL_Codes!BC$35)=2,VAL_Codes!BC$35,IF(TYPE(VAL_Codes!BC$26)=2,VAL_Codes!BC$26,""))</f>
        <v/>
      </c>
      <c r="BY52" s="18" t="str">
        <f>IF(AND(ISBLANK(VAL_Codes!BD$35),ISBLANK(VAL_Codes!BC$35)),IF(TYPE(VAL_Codes!BD$26)=2,VAL_Codes!BD$26,""),IF(ISBLANK(VAL_Codes!BD$35),"",VAL_Codes!BD$35))</f>
        <v/>
      </c>
      <c r="BZ52" s="29" t="str">
        <f>IF(COUNTBLANK('VAL_Fill in area'!Q39)=1,"",'VAL_Fill in area'!Q39)</f>
        <v/>
      </c>
      <c r="CA52" s="17" t="str">
        <f>IF(TYPE(VAL_Codes!BF$35)=2,VAL_Codes!BF$35,IF(TYPE(VAL_Codes!BF$26)=2,VAL_Codes!BF$26,""))</f>
        <v/>
      </c>
      <c r="CB52" s="18" t="str">
        <f>IF(AND(ISBLANK(VAL_Codes!BG$35),ISBLANK(VAL_Codes!BF$35)),IF(TYPE(VAL_Codes!BG$26)=2,VAL_Codes!BG$26,""),IF(ISBLANK(VAL_Codes!BG$35),"",VAL_Codes!BG$35))</f>
        <v/>
      </c>
      <c r="CC52" s="27" t="str">
        <f>IF(OR(AND(BW52="",BX52=""),AND(BZ52="",CA52=""),AND(BX52="K",CA52="K"),OR(BX52="O",CA52="O")),"",SUM(BW52,BZ52))</f>
        <v/>
      </c>
      <c r="CD52" s="1" t="str">
        <f xml:space="preserve"> IF(AND(OR(AND(BX52="O",CA52="O"),AND(BX52="K",CA52="K")),SUM(BW52,BZ52)=0,ISNUMBER(CC52)),"",IF(OR(BX52="O",CA52="O"),"O",IF(AND(BX52=CA52,OR(BX52="K",BX52="W",BX52="M")),UPPER( BX52),"")))</f>
        <v/>
      </c>
      <c r="CE52" s="23" t="str">
        <f>IF(AND(ISBLANK(VAL_Codes!BJ$35),ISBLANK(VAL_Codes!BI$35)),IF(TYPE(VAL_Codes!BJ$26)=2,VAL_Codes!BJ$26,""),IF(ISBLANK(VAL_Codes!BJ$35),"",VAL_Codes!BJ$35))</f>
        <v/>
      </c>
      <c r="CF52" s="29" t="str">
        <f>IF(COUNTBLANK('VAL_Fill in area'!R39)=1,"",'VAL_Fill in area'!R39)</f>
        <v/>
      </c>
      <c r="CG52" s="17" t="str">
        <f>IF(TYPE(VAL_Codes!BL$35)=2,VAL_Codes!BL$35,IF(TYPE(VAL_Codes!BL$26)=2,VAL_Codes!BL$26,""))</f>
        <v/>
      </c>
      <c r="CH52" s="18" t="str">
        <f>IF(AND(ISBLANK(VAL_Codes!BM$35),ISBLANK(VAL_Codes!BL$35)),IF(TYPE(VAL_Codes!BM$26)=2,VAL_Codes!BM$26,""),IF(ISBLANK(VAL_Codes!BM$35),"",VAL_Codes!BM$35))</f>
        <v/>
      </c>
      <c r="CI52" s="29" t="str">
        <f>IF(COUNTBLANK('VAL_Fill in area'!S39)=1,"",'VAL_Fill in area'!S39)</f>
        <v/>
      </c>
      <c r="CJ52" s="17" t="str">
        <f>IF(TYPE(VAL_Codes!BO$35)=2,VAL_Codes!BO$35,IF(TYPE(VAL_Codes!BO$26)=2,VAL_Codes!BO$26,""))</f>
        <v/>
      </c>
      <c r="CK52" s="18" t="str">
        <f>IF(AND(ISBLANK(VAL_Codes!BP$35),ISBLANK(VAL_Codes!BO$35)),IF(TYPE(VAL_Codes!BP$26)=2,VAL_Codes!BP$26,""),IF(ISBLANK(VAL_Codes!BP$35),"",VAL_Codes!BP$35))</f>
        <v/>
      </c>
      <c r="CL52" s="29" t="str">
        <f>IF(COUNTBLANK('VAL_Fill in area'!T39)=1,"",'VAL_Fill in area'!T39)</f>
        <v/>
      </c>
      <c r="CM52" s="17" t="str">
        <f>IF(TYPE(VAL_Codes!BR$35)=2,VAL_Codes!BR$35,IF(TYPE(VAL_Codes!BR$26)=2,VAL_Codes!BR$26,""))</f>
        <v/>
      </c>
      <c r="CN52" s="18" t="str">
        <f>IF(AND(ISBLANK(VAL_Codes!BS$35),ISBLANK(VAL_Codes!BR$35)),IF(TYPE(VAL_Codes!BS$26)=2,VAL_Codes!BS$26,""),IF(ISBLANK(VAL_Codes!BS$35),"",VAL_Codes!BS$35))</f>
        <v/>
      </c>
      <c r="CO52" s="26" t="str">
        <f>IF(OR(EXACT(AG52,AH52),EXACT(AJ52,AK52),EXACT(AS52,AT52),EXACT(BT52,BU52),EXACT(CC52,CD52), EXACT(CL52,CM52),AND(AH52="K",AK52="K",AT52="K",BU52="K", CD52="K",CM52="K"),OR(AH52="O",AK52="O",AT52="O",BU52="O", CD52="O",CM52="O")),"",SUM(AG52,AJ52,AS52,BT52,CC52,CL52))</f>
        <v/>
      </c>
      <c r="CP52" s="20" t="str">
        <f>IF(AND(OR(OR(AH52="O",AK52="O",AT52="O",BU52="O",CD52="O",CM52="O"), AND(AH52="K",AK52="K",AT52="K",BU52="K", CD52="K",CM52="K")),SUM(AG52,AJ52,AS52,BT52,CC52,CL52)=0,ISNUMBER(CO52)),"",IF(OR(AH52="O",AK52="O",AT52="O",BU52="O",CD52="O",CM52="O"),"O",IF(AND(AH52=AK52,AH52=AT52,AH52=BU52,AH52=CD52,AH52=CM52,OR(AH52="K",AH52="W",AH52="M")),UPPER(AH52),"")))</f>
        <v/>
      </c>
      <c r="CQ52" s="23" t="str">
        <f>IF(AND(ISBLANK(VAL_Codes!BV$35),ISBLANK(VAL_Codes!BU$35)),IF(TYPE(VAL_Codes!BV$26)=2,VAL_Codes!BV$26,""),IF(ISBLANK(VAL_Codes!BV$35),"",VAL_Codes!BV$35))</f>
        <v/>
      </c>
      <c r="CR52" s="38"/>
    </row>
    <row r="53" spans="1:96" ht="11.25" customHeight="1" x14ac:dyDescent="0.2">
      <c r="C53" s="888"/>
      <c r="D53" s="760"/>
      <c r="E53" s="759" t="s">
        <v>358</v>
      </c>
      <c r="F53" s="70" t="s">
        <v>108</v>
      </c>
      <c r="G53" s="69" t="s">
        <v>125</v>
      </c>
      <c r="H53" s="395" t="s">
        <v>102</v>
      </c>
      <c r="I53" s="395" t="s">
        <v>66</v>
      </c>
      <c r="J53" s="396" t="str">
        <f>VAL_Metadata!B$8</f>
        <v>_X</v>
      </c>
      <c r="K53" s="395" t="s">
        <v>110</v>
      </c>
      <c r="L53" s="395" t="s">
        <v>111</v>
      </c>
      <c r="M53" s="47"/>
      <c r="N53" s="47"/>
      <c r="O53" s="47"/>
      <c r="P53" s="47"/>
      <c r="Q53" s="47"/>
      <c r="R53" s="47"/>
      <c r="S53" s="47"/>
      <c r="T53" s="47"/>
      <c r="U53" s="47"/>
      <c r="V53" s="47"/>
      <c r="W53" s="47"/>
      <c r="X53" s="47"/>
      <c r="Y53" s="47"/>
      <c r="Z53" s="47"/>
      <c r="AA53" s="29" t="str">
        <f>IF(COUNTBLANK('VAL_Fill in area'!G40)=1,"",'VAL_Fill in area'!G40)</f>
        <v/>
      </c>
      <c r="AB53" s="17" t="str">
        <f>IF(TYPE(VAL_Codes!G$35)=2,VAL_Codes!G$35,IF(TYPE(VAL_Codes!G$26)=2,VAL_Codes!G$26,""))</f>
        <v/>
      </c>
      <c r="AC53" s="18" t="str">
        <f>IF(AND(ISBLANK(VAL_Codes!H$35),ISBLANK(VAL_Codes!G$35)),IF(TYPE(VAL_Codes!H$26)=2,VAL_Codes!H$26,""),IF(ISBLANK(VAL_Codes!H$35),"",VAL_Codes!H$35))</f>
        <v/>
      </c>
      <c r="AD53" s="29" t="str">
        <f>IF(COUNTBLANK('VAL_Fill in area'!H40)=1,"",'VAL_Fill in area'!H40)</f>
        <v/>
      </c>
      <c r="AE53" s="17" t="str">
        <f>IF(TYPE(VAL_Codes!J$35)=2,VAL_Codes!J$35,IF(TYPE(VAL_Codes!J$26)=2,VAL_Codes!J$26,""))</f>
        <v/>
      </c>
      <c r="AF53" s="18" t="str">
        <f>IF(AND(ISBLANK(VAL_Codes!K$35),ISBLANK(VAL_Codes!J$35)),IF(TYPE(VAL_Codes!K$26)=2,VAL_Codes!K$26,""),IF(ISBLANK(VAL_Codes!K$35),"",VAL_Codes!K$35))</f>
        <v/>
      </c>
      <c r="AG53" s="27" t="str">
        <f>IF(OR(AND(AA53="",AB53=""),AND(AD53="",AE53=""),AND(AB53="K",AE53="K"),OR(AB53="O",AE53="O")),"",SUM(AA53,AD53))</f>
        <v/>
      </c>
      <c r="AH53" s="1" t="str">
        <f xml:space="preserve"> IF(AND(OR(AND(AB53="O",AE53="O"),AND(AB53="K",AE53="K")),SUM(AA53,AD53)=0,ISNUMBER(AG53)),"",IF(OR(AB53="O",AE53="O"),"O",IF(AND(AB53=AE53,OR(AB53="K",AB53="W",AB53="M")),UPPER( AB53),"")))</f>
        <v/>
      </c>
      <c r="AI53" s="23" t="str">
        <f>IF(AND(ISBLANK(VAL_Codes!N$35),ISBLANK(VAL_Codes!M$35)),IF(TYPE(VAL_Codes!N$26)=2,VAL_Codes!N$26,""),IF(ISBLANK(VAL_Codes!N$35),"",VAL_Codes!N$35))</f>
        <v/>
      </c>
      <c r="AJ53" s="29" t="str">
        <f>IF(COUNTBLANK('VAL_Fill in area'!I40)=1,"",'VAL_Fill in area'!I40)</f>
        <v/>
      </c>
      <c r="AK53" s="17" t="str">
        <f>IF(TYPE(VAL_Codes!P$35)=2,VAL_Codes!P$35,IF(TYPE(VAL_Codes!P$26)=2,VAL_Codes!P$26,""))</f>
        <v/>
      </c>
      <c r="AL53" s="18" t="str">
        <f>IF(AND(ISBLANK(VAL_Codes!Q$35),ISBLANK(VAL_Codes!P$35)),IF(TYPE(VAL_Codes!Q$26)=2,VAL_Codes!Q$26,""),IF(ISBLANK(VAL_Codes!Q$35),"",VAL_Codes!Q$35))</f>
        <v/>
      </c>
      <c r="AM53" s="29" t="str">
        <f>IF(COUNTBLANK('VAL_Fill in area'!J40)=1,"",'VAL_Fill in area'!J40)</f>
        <v/>
      </c>
      <c r="AN53" s="17" t="str">
        <f>IF(TYPE(VAL_Codes!S$35)=2,VAL_Codes!S$35,IF(TYPE(VAL_Codes!S$26)=2,VAL_Codes!S$26,""))</f>
        <v/>
      </c>
      <c r="AO53" s="18" t="str">
        <f>IF(AND(ISBLANK(VAL_Codes!T$35),ISBLANK(VAL_Codes!S$35)),IF(TYPE(VAL_Codes!T$26)=2,VAL_Codes!T$26,""),IF(ISBLANK(VAL_Codes!T$35),"",VAL_Codes!T$35))</f>
        <v/>
      </c>
      <c r="AP53" s="29" t="str">
        <f>IF(COUNTBLANK('VAL_Fill in area'!K40)=1,"",'VAL_Fill in area'!K40)</f>
        <v/>
      </c>
      <c r="AQ53" s="17" t="str">
        <f>IF(TYPE(VAL_Codes!V$35)=2,VAL_Codes!V$35,IF(TYPE(VAL_Codes!V$26)=2,VAL_Codes!V$26,""))</f>
        <v/>
      </c>
      <c r="AR53" s="18" t="str">
        <f>IF(AND(ISBLANK(VAL_Codes!W$35),ISBLANK(VAL_Codes!V$35)),IF(TYPE(VAL_Codes!W$26)=2,VAL_Codes!W$26,""),IF(ISBLANK(VAL_Codes!W$35),"",VAL_Codes!W$35))</f>
        <v/>
      </c>
      <c r="AS53" s="27" t="str">
        <f>IF(OR(AND(AM53="",AN53=""),AND(AP53="",AQ53=""),AND(AN53="K",AQ53="K"),OR(AN53="O",AQ53="O")),"",SUM(AM53,AP53))</f>
        <v/>
      </c>
      <c r="AT53" s="1" t="str">
        <f xml:space="preserve"> IF(AND(OR(AND(AN53="O",AQ53="O"),AND(AN53="K",AQ53="K")),SUM(AM53,AP53)=0,ISNUMBER(AS53)),"",IF(OR(AN53="O",AQ53="O"),"O",IF(AND(AN53=AQ53,OR(AN53="K",AN53="W",AN53="M")),UPPER( AN53),"")))</f>
        <v/>
      </c>
      <c r="AU53" s="23" t="str">
        <f>IF(AND(ISBLANK(VAL_Codes!Z$35),ISBLANK(VAL_Codes!Y$35)),IF(TYPE(VAL_Codes!Z$26)=2,VAL_Codes!Z$26,""),IF(ISBLANK(VAL_Codes!Z$35),"",VAL_Codes!Z$35))</f>
        <v/>
      </c>
      <c r="AV53" s="29" t="str">
        <f>IF(COUNTBLANK('VAL_Fill in area'!L40)=1,"",'VAL_Fill in area'!L40)</f>
        <v/>
      </c>
      <c r="AW53" s="17" t="str">
        <f>IF(TYPE(VAL_Codes!AB$35)=2,VAL_Codes!AB$35,IF(TYPE(VAL_Codes!AB$26)=2,VAL_Codes!AB$26,""))</f>
        <v/>
      </c>
      <c r="AX53" s="18" t="str">
        <f>IF(AND(ISBLANK(VAL_Codes!AC$35),ISBLANK(VAL_Codes!AB$35)),IF(TYPE(VAL_Codes!AC$26)=2,VAL_Codes!AC$26,""),IF(ISBLANK(VAL_Codes!AC$35),"",VAL_Codes!AC$35))</f>
        <v/>
      </c>
      <c r="AY53" s="29" t="str">
        <f>IF(COUNTBLANK('VAL_Fill in area'!M40)=1,"",'VAL_Fill in area'!M40)</f>
        <v/>
      </c>
      <c r="AZ53" s="17" t="str">
        <f>IF(TYPE(VAL_Codes!AE$35)=2,VAL_Codes!AE$35,IF(TYPE(VAL_Codes!AE$26)=2,VAL_Codes!AE$26,""))</f>
        <v/>
      </c>
      <c r="BA53" s="18" t="str">
        <f>IF(AND(ISBLANK(VAL_Codes!AF$35),ISBLANK(VAL_Codes!AE$35)),IF(TYPE(VAL_Codes!AF$26)=2,VAL_Codes!AF$26,""),IF(ISBLANK(VAL_Codes!AF$35),"",VAL_Codes!AF$35))</f>
        <v/>
      </c>
      <c r="BB53" s="27" t="str">
        <f>IF(OR(AND(AV53="",AW53=""),AND(AY53="",AZ53=""),AND(AW53="K",AZ53="K"),OR(AW53="O",AZ53="O")),"",SUM(AV53,AY53))</f>
        <v/>
      </c>
      <c r="BC53" s="1" t="str">
        <f xml:space="preserve"> IF(AND(OR(AND(AW53="O",AZ53="O"),AND(AW53="K",AZ53="K")),SUM(AV53,AY53)=0,ISNUMBER(BB53)),"",IF(OR(AW53="O",AZ53="O"),"O",IF(AND(AW53=AZ53,OR(AW53="K",AW53="W",AW53="M")),UPPER( AW53),"")))</f>
        <v/>
      </c>
      <c r="BD53" s="23" t="str">
        <f>IF(AND(ISBLANK(VAL_Codes!AI$35),ISBLANK(VAL_Codes!AH$35)),IF(TYPE(VAL_Codes!AI$26)=2,VAL_Codes!AI$26,""),IF(ISBLANK(VAL_Codes!AI$35),"",VAL_Codes!AI$35))</f>
        <v/>
      </c>
      <c r="BE53" s="29" t="str">
        <f>IF(COUNTBLANK('VAL_Fill in area'!N40)=1,"",'VAL_Fill in area'!N40)</f>
        <v/>
      </c>
      <c r="BF53" s="17" t="str">
        <f>IF(TYPE(VAL_Codes!AK$35)=2,VAL_Codes!AK$35,IF(TYPE(VAL_Codes!AK$26)=2,VAL_Codes!AK$26,""))</f>
        <v/>
      </c>
      <c r="BG53" s="18" t="str">
        <f>IF(AND(ISBLANK(VAL_Codes!AL$35),ISBLANK(VAL_Codes!AK$35)),IF(TYPE(VAL_Codes!AL$26)=2,VAL_Codes!AL$26,""),IF(ISBLANK(VAL_Codes!AL$35),"",VAL_Codes!AL$35))</f>
        <v/>
      </c>
      <c r="BH53" s="29" t="str">
        <f>IF(COUNTBLANK('VAL_Fill in area'!O40)=1,"",'VAL_Fill in area'!O40)</f>
        <v/>
      </c>
      <c r="BI53" s="17" t="str">
        <f>IF(TYPE(VAL_Codes!AN$35)=2,VAL_Codes!AN$35,IF(TYPE(VAL_Codes!AN$26)=2,VAL_Codes!AN$26,""))</f>
        <v/>
      </c>
      <c r="BJ53" s="18" t="str">
        <f>IF(AND(ISBLANK(VAL_Codes!AO$35),ISBLANK(VAL_Codes!AN$35)),IF(TYPE(VAL_Codes!AO$26)=2,VAL_Codes!AO$26,""),IF(ISBLANK(VAL_Codes!AO$35),"",VAL_Codes!AO$35))</f>
        <v/>
      </c>
      <c r="BK53" s="27" t="str">
        <f>IF(OR(AND(BE53="",BF53=""),AND(BH53="",BI53=""),AND(BF53="K",BI53="K"),OR(BF53="O",BI53="O")),"",SUM(BE53,BH53))</f>
        <v/>
      </c>
      <c r="BL53" s="1" t="str">
        <f xml:space="preserve"> IF(AND(OR(AND(BF53="O",BI53="O"),AND(BF53="K",BI53="K")),SUM(BE53,BH53)=0,ISNUMBER(BK53)),"",IF(OR(BF53="O",BI53="O"),"O",IF(AND(BF53=BI53,OR(BF53="K",BF53="W",BF53="M")),UPPER( BF53),"")))</f>
        <v/>
      </c>
      <c r="BM53" s="23" t="str">
        <f>IF(AND(ISBLANK(VAL_Codes!AR$35),ISBLANK(VAL_Codes!AQ$35)),IF(TYPE(VAL_Codes!AR$26)=2,VAL_Codes!AR$26,""),IF(ISBLANK(VAL_Codes!AR$35),"",VAL_Codes!AR$35))</f>
        <v/>
      </c>
      <c r="BN53" s="27" t="str">
        <f>IF(OR(AND(AV53="",AW53=""),AND(BE53="",BF53=""),AND(AW53="K",BF53="K"),OR(AW53="O",BF53="O")),"",SUM(AV53,BE53))</f>
        <v/>
      </c>
      <c r="BO53" s="1" t="str">
        <f xml:space="preserve"> IF(AND(OR(AND(AW53="O",BF53="O"),AND(AW53="K",BF53="K")),SUM(AV53,BE53)=0,ISNUMBER(BN53)),"",IF(OR(AW53="O",BF53="O"),"O",IF(AND(AW53=BF53,OR(AW53="K",AW53="W",AW53="M")),UPPER( AW53),"")))</f>
        <v/>
      </c>
      <c r="BP53" s="23" t="str">
        <f>IF(AND(ISBLANK(VAL_Codes!AU$35),ISBLANK(VAL_Codes!AT$35)),IF(TYPE(VAL_Codes!AU$26)=2,VAL_Codes!AU$26,""),IF(ISBLANK(VAL_Codes!AU$35),"",VAL_Codes!AU$35))</f>
        <v/>
      </c>
      <c r="BQ53" s="27" t="str">
        <f>IF(OR(AND(AY53="",AZ53=""),AND(BH53="",BI53=""),AND(AZ53="K",BI53="K"),OR(AZ53="O",BI53="O")),"",SUM(AY53,BH53))</f>
        <v/>
      </c>
      <c r="BR53" s="1" t="str">
        <f xml:space="preserve"> IF(AND(OR(AND(AZ53="O",BI53="O"),AND(AZ53="K",BI53="K")),SUM(AY53,BH53)=0,ISNUMBER(BQ53)),"",IF(OR(AZ53="O",BI53="O"),"O",IF(AND(AZ53=BI53,OR(AZ53="K",AZ53="W",AZ53="M")),UPPER( AZ53),"")))</f>
        <v/>
      </c>
      <c r="BS53" s="23" t="str">
        <f>IF(AND(ISBLANK(VAL_Codes!AX$35),ISBLANK(VAL_Codes!AW$35)),IF(TYPE(VAL_Codes!AX$26)=2,VAL_Codes!AX$26,""),IF(ISBLANK(VAL_Codes!AX$35),"",VAL_Codes!AX$35))</f>
        <v/>
      </c>
      <c r="BT53" s="27" t="str">
        <f>IF(OR(AND(BN53="",BO53=""),AND(BQ53="",BR53=""),AND(BO53="K",BR53="K"),OR(BO53="O",BR53="O")),"",SUM(BN53,BQ53))</f>
        <v/>
      </c>
      <c r="BU53" s="1" t="str">
        <f xml:space="preserve"> IF(AND(OR(AND(BO53="O",BR53="O"),AND(BO53="K",BR53="K")),SUM(BN53,BQ53)=0,ISNUMBER(BT53)),"",IF(OR(BO53="O",BR53="O"),"O",IF(AND(BO53=BR53,OR(BO53="K",BO53="W",BO53="M")),UPPER( BO53),"")))</f>
        <v/>
      </c>
      <c r="BV53" s="23" t="str">
        <f>IF(AND(ISBLANK(VAL_Codes!BA$35),ISBLANK(VAL_Codes!AZ$35)),IF(TYPE(VAL_Codes!BA$26)=2,VAL_Codes!BA$26,""),IF(ISBLANK(VAL_Codes!BA$35),"",VAL_Codes!BA$35))</f>
        <v/>
      </c>
      <c r="BW53" s="29" t="str">
        <f>IF(COUNTBLANK('VAL_Fill in area'!P40)=1,"",'VAL_Fill in area'!P40)</f>
        <v/>
      </c>
      <c r="BX53" s="17" t="str">
        <f>IF(TYPE(VAL_Codes!BC$35)=2,VAL_Codes!BC$35,IF(TYPE(VAL_Codes!BC$26)=2,VAL_Codes!BC$26,""))</f>
        <v/>
      </c>
      <c r="BY53" s="18" t="str">
        <f>IF(AND(ISBLANK(VAL_Codes!BD$35),ISBLANK(VAL_Codes!BC$35)),IF(TYPE(VAL_Codes!BD$26)=2,VAL_Codes!BD$26,""),IF(ISBLANK(VAL_Codes!BD$35),"",VAL_Codes!BD$35))</f>
        <v/>
      </c>
      <c r="BZ53" s="29" t="str">
        <f>IF(COUNTBLANK('VAL_Fill in area'!Q40)=1,"",'VAL_Fill in area'!Q40)</f>
        <v/>
      </c>
      <c r="CA53" s="17" t="str">
        <f>IF(TYPE(VAL_Codes!BF$35)=2,VAL_Codes!BF$35,IF(TYPE(VAL_Codes!BF$26)=2,VAL_Codes!BF$26,""))</f>
        <v/>
      </c>
      <c r="CB53" s="18" t="str">
        <f>IF(AND(ISBLANK(VAL_Codes!BG$35),ISBLANK(VAL_Codes!BF$35)),IF(TYPE(VAL_Codes!BG$26)=2,VAL_Codes!BG$26,""),IF(ISBLANK(VAL_Codes!BG$35),"",VAL_Codes!BG$35))</f>
        <v/>
      </c>
      <c r="CC53" s="27" t="str">
        <f>IF(OR(AND(BW53="",BX53=""),AND(BZ53="",CA53=""),AND(BX53="K",CA53="K"),OR(BX53="O",CA53="O")),"",SUM(BW53,BZ53))</f>
        <v/>
      </c>
      <c r="CD53" s="1" t="str">
        <f xml:space="preserve"> IF(AND(OR(AND(BX53="O",CA53="O"),AND(BX53="K",CA53="K")),SUM(BW53,BZ53)=0,ISNUMBER(CC53)),"",IF(OR(BX53="O",CA53="O"),"O",IF(AND(BX53=CA53,OR(BX53="K",BX53="W",BX53="M")),UPPER( BX53),"")))</f>
        <v/>
      </c>
      <c r="CE53" s="23" t="str">
        <f>IF(AND(ISBLANK(VAL_Codes!BJ$35),ISBLANK(VAL_Codes!BI$35)),IF(TYPE(VAL_Codes!BJ$26)=2,VAL_Codes!BJ$26,""),IF(ISBLANK(VAL_Codes!BJ$35),"",VAL_Codes!BJ$35))</f>
        <v/>
      </c>
      <c r="CF53" s="29" t="str">
        <f>IF(COUNTBLANK('VAL_Fill in area'!R40)=1,"",'VAL_Fill in area'!R40)</f>
        <v/>
      </c>
      <c r="CG53" s="17" t="str">
        <f>IF(TYPE(VAL_Codes!BL$35)=2,VAL_Codes!BL$35,IF(TYPE(VAL_Codes!BL$26)=2,VAL_Codes!BL$26,""))</f>
        <v/>
      </c>
      <c r="CH53" s="18" t="str">
        <f>IF(AND(ISBLANK(VAL_Codes!BM$35),ISBLANK(VAL_Codes!BL$35)),IF(TYPE(VAL_Codes!BM$26)=2,VAL_Codes!BM$26,""),IF(ISBLANK(VAL_Codes!BM$35),"",VAL_Codes!BM$35))</f>
        <v/>
      </c>
      <c r="CI53" s="29" t="str">
        <f>IF(COUNTBLANK('VAL_Fill in area'!S40)=1,"",'VAL_Fill in area'!S40)</f>
        <v/>
      </c>
      <c r="CJ53" s="17" t="str">
        <f>IF(TYPE(VAL_Codes!BO$35)=2,VAL_Codes!BO$35,IF(TYPE(VAL_Codes!BO$26)=2,VAL_Codes!BO$26,""))</f>
        <v/>
      </c>
      <c r="CK53" s="18" t="str">
        <f>IF(AND(ISBLANK(VAL_Codes!BP$35),ISBLANK(VAL_Codes!BO$35)),IF(TYPE(VAL_Codes!BP$26)=2,VAL_Codes!BP$26,""),IF(ISBLANK(VAL_Codes!BP$35),"",VAL_Codes!BP$35))</f>
        <v/>
      </c>
      <c r="CL53" s="29" t="str">
        <f>IF(COUNTBLANK('VAL_Fill in area'!T40)=1,"",'VAL_Fill in area'!T40)</f>
        <v/>
      </c>
      <c r="CM53" s="17" t="str">
        <f>IF(TYPE(VAL_Codes!BR$35)=2,VAL_Codes!BR$35,IF(TYPE(VAL_Codes!BR$26)=2,VAL_Codes!BR$26,""))</f>
        <v/>
      </c>
      <c r="CN53" s="18" t="str">
        <f>IF(AND(ISBLANK(VAL_Codes!BS$35),ISBLANK(VAL_Codes!BR$35)),IF(TYPE(VAL_Codes!BS$26)=2,VAL_Codes!BS$26,""),IF(ISBLANK(VAL_Codes!BS$35),"",VAL_Codes!BS$35))</f>
        <v/>
      </c>
      <c r="CO53" s="26" t="str">
        <f>IF(OR(EXACT(AG53,AH53),EXACT(AJ53,AK53),EXACT(AS53,AT53),EXACT(BT53,BU53),EXACT(CC53,CD53), EXACT(CL53,CM53),AND(AH53="K",AK53="K",AT53="K",BU53="K", CD53="K",CM53="K"),OR(AH53="O",AK53="O",AT53="O",BU53="O", CD53="O",CM53="O")),"",SUM(AG53,AJ53,AS53,BT53,CC53,CL53))</f>
        <v/>
      </c>
      <c r="CP53" s="20" t="str">
        <f>IF(AND(OR(OR(AH53="O",AK53="O",AT53="O",BU53="O",CD53="O",CM53="O"), AND(AH53="K",AK53="K",AT53="K",BU53="K", CD53="K",CM53="K")),SUM(AG53,AJ53,AS53,BT53,CC53,CL53)=0,ISNUMBER(CO53)),"",IF(OR(AH53="O",AK53="O",AT53="O",BU53="O",CD53="O",CM53="O"),"O",IF(AND(AH53=AK53,AH53=AT53,AH53=BU53,AH53=CD53,AH53=CM53,OR(AH53="K",AH53="W",AH53="M")),UPPER(AH53),"")))</f>
        <v/>
      </c>
      <c r="CQ53" s="23" t="str">
        <f>IF(AND(ISBLANK(VAL_Codes!BV$35),ISBLANK(VAL_Codes!BU$35)),IF(TYPE(VAL_Codes!BV$26)=2,VAL_Codes!BV$26,""),IF(ISBLANK(VAL_Codes!BV$35),"",VAL_Codes!BV$35))</f>
        <v/>
      </c>
      <c r="CR53" s="38"/>
    </row>
    <row r="54" spans="1:96" ht="11.25" customHeight="1" x14ac:dyDescent="0.2">
      <c r="C54" s="888"/>
      <c r="D54" s="760"/>
      <c r="E54" s="760"/>
      <c r="F54" s="70" t="s">
        <v>112</v>
      </c>
      <c r="G54" s="69" t="s">
        <v>126</v>
      </c>
      <c r="H54" s="395" t="s">
        <v>102</v>
      </c>
      <c r="I54" s="395" t="s">
        <v>66</v>
      </c>
      <c r="J54" s="396" t="str">
        <f>VAL_Metadata!B$8</f>
        <v>_X</v>
      </c>
      <c r="K54" s="395" t="s">
        <v>110</v>
      </c>
      <c r="L54" s="395" t="s">
        <v>114</v>
      </c>
      <c r="M54" s="47"/>
      <c r="N54" s="47"/>
      <c r="O54" s="47"/>
      <c r="P54" s="47"/>
      <c r="Q54" s="47"/>
      <c r="R54" s="47"/>
      <c r="S54" s="47"/>
      <c r="T54" s="47"/>
      <c r="U54" s="47"/>
      <c r="V54" s="47"/>
      <c r="W54" s="47"/>
      <c r="X54" s="47"/>
      <c r="Y54" s="47"/>
      <c r="Z54" s="47"/>
      <c r="AA54" s="29" t="str">
        <f>IF(COUNTBLANK('VAL_Fill in area'!G41)=1,"",'VAL_Fill in area'!G41)</f>
        <v/>
      </c>
      <c r="AB54" s="17" t="str">
        <f>IF(TYPE(VAL_Codes!G$35)=2,VAL_Codes!G$35,IF(TYPE(VAL_Codes!G$26)=2,VAL_Codes!G$26,""))</f>
        <v/>
      </c>
      <c r="AC54" s="18" t="str">
        <f>IF(AND(ISBLANK(VAL_Codes!H$35),ISBLANK(VAL_Codes!G$35)),IF(TYPE(VAL_Codes!H$26)=2,VAL_Codes!H$26,""),IF(ISBLANK(VAL_Codes!H$35),"",VAL_Codes!H$35))</f>
        <v/>
      </c>
      <c r="AD54" s="29" t="str">
        <f>IF(COUNTBLANK('VAL_Fill in area'!H41)=1,"",'VAL_Fill in area'!H41)</f>
        <v/>
      </c>
      <c r="AE54" s="17" t="str">
        <f>IF(TYPE(VAL_Codes!J$35)=2,VAL_Codes!J$35,IF(TYPE(VAL_Codes!J$26)=2,VAL_Codes!J$26,""))</f>
        <v/>
      </c>
      <c r="AF54" s="18" t="str">
        <f>IF(AND(ISBLANK(VAL_Codes!K$35),ISBLANK(VAL_Codes!J$35)),IF(TYPE(VAL_Codes!K$26)=2,VAL_Codes!K$26,""),IF(ISBLANK(VAL_Codes!K$35),"",VAL_Codes!K$35))</f>
        <v/>
      </c>
      <c r="AG54" s="27" t="str">
        <f>IF(OR(AND(AA54="",AB54=""),AND(AD54="",AE54=""),AND(AB54="K",AE54="K"),OR(AB54="O",AE54="O")),"",SUM(AA54,AD54))</f>
        <v/>
      </c>
      <c r="AH54" s="1" t="str">
        <f xml:space="preserve"> IF(AND(OR(AND(AB54="O",AE54="O"),AND(AB54="K",AE54="K")),SUM(AA54,AD54)=0,ISNUMBER(AG54)),"",IF(OR(AB54="O",AE54="O"),"O",IF(AND(AB54=AE54,OR(AB54="K",AB54="W",AB54="M")),UPPER( AB54),"")))</f>
        <v/>
      </c>
      <c r="AI54" s="23" t="str">
        <f>IF(AND(ISBLANK(VAL_Codes!N$35),ISBLANK(VAL_Codes!M$35)),IF(TYPE(VAL_Codes!N$26)=2,VAL_Codes!N$26,""),IF(ISBLANK(VAL_Codes!N$35),"",VAL_Codes!N$35))</f>
        <v/>
      </c>
      <c r="AJ54" s="29" t="str">
        <f>IF(COUNTBLANK('VAL_Fill in area'!I41)=1,"",'VAL_Fill in area'!I41)</f>
        <v/>
      </c>
      <c r="AK54" s="17" t="str">
        <f>IF(TYPE(VAL_Codes!P$35)=2,VAL_Codes!P$35,IF(TYPE(VAL_Codes!P$26)=2,VAL_Codes!P$26,""))</f>
        <v/>
      </c>
      <c r="AL54" s="18" t="str">
        <f>IF(AND(ISBLANK(VAL_Codes!Q$35),ISBLANK(VAL_Codes!P$35)),IF(TYPE(VAL_Codes!Q$26)=2,VAL_Codes!Q$26,""),IF(ISBLANK(VAL_Codes!Q$35),"",VAL_Codes!Q$35))</f>
        <v/>
      </c>
      <c r="AM54" s="29" t="str">
        <f>IF(COUNTBLANK('VAL_Fill in area'!J41)=1,"",'VAL_Fill in area'!J41)</f>
        <v/>
      </c>
      <c r="AN54" s="17" t="str">
        <f>IF(TYPE(VAL_Codes!S$35)=2,VAL_Codes!S$35,IF(TYPE(VAL_Codes!S$26)=2,VAL_Codes!S$26,""))</f>
        <v/>
      </c>
      <c r="AO54" s="18" t="str">
        <f>IF(AND(ISBLANK(VAL_Codes!T$35),ISBLANK(VAL_Codes!S$35)),IF(TYPE(VAL_Codes!T$26)=2,VAL_Codes!T$26,""),IF(ISBLANK(VAL_Codes!T$35),"",VAL_Codes!T$35))</f>
        <v/>
      </c>
      <c r="AP54" s="29" t="str">
        <f>IF(COUNTBLANK('VAL_Fill in area'!K41)=1,"",'VAL_Fill in area'!K41)</f>
        <v/>
      </c>
      <c r="AQ54" s="17" t="str">
        <f>IF(TYPE(VAL_Codes!V$35)=2,VAL_Codes!V$35,IF(TYPE(VAL_Codes!V$26)=2,VAL_Codes!V$26,""))</f>
        <v/>
      </c>
      <c r="AR54" s="18" t="str">
        <f>IF(AND(ISBLANK(VAL_Codes!W$35),ISBLANK(VAL_Codes!V$35)),IF(TYPE(VAL_Codes!W$26)=2,VAL_Codes!W$26,""),IF(ISBLANK(VAL_Codes!W$35),"",VAL_Codes!W$35))</f>
        <v/>
      </c>
      <c r="AS54" s="27" t="str">
        <f>IF(OR(AND(AM54="",AN54=""),AND(AP54="",AQ54=""),AND(AN54="K",AQ54="K"),OR(AN54="O",AQ54="O")),"",SUM(AM54,AP54))</f>
        <v/>
      </c>
      <c r="AT54" s="1" t="str">
        <f xml:space="preserve"> IF(AND(OR(AND(AN54="O",AQ54="O"),AND(AN54="K",AQ54="K")),SUM(AM54,AP54)=0,ISNUMBER(AS54)),"",IF(OR(AN54="O",AQ54="O"),"O",IF(AND(AN54=AQ54,OR(AN54="K",AN54="W",AN54="M")),UPPER( AN54),"")))</f>
        <v/>
      </c>
      <c r="AU54" s="23" t="str">
        <f>IF(AND(ISBLANK(VAL_Codes!Z$35),ISBLANK(VAL_Codes!Y$35)),IF(TYPE(VAL_Codes!Z$26)=2,VAL_Codes!Z$26,""),IF(ISBLANK(VAL_Codes!Z$35),"",VAL_Codes!Z$35))</f>
        <v/>
      </c>
      <c r="AV54" s="29" t="str">
        <f>IF(COUNTBLANK('VAL_Fill in area'!L41)=1,"",'VAL_Fill in area'!L41)</f>
        <v/>
      </c>
      <c r="AW54" s="17" t="str">
        <f>IF(TYPE(VAL_Codes!AB$35)=2,VAL_Codes!AB$35,IF(TYPE(VAL_Codes!AB$26)=2,VAL_Codes!AB$26,""))</f>
        <v/>
      </c>
      <c r="AX54" s="18" t="str">
        <f>IF(AND(ISBLANK(VAL_Codes!AC$35),ISBLANK(VAL_Codes!AB$35)),IF(TYPE(VAL_Codes!AC$26)=2,VAL_Codes!AC$26,""),IF(ISBLANK(VAL_Codes!AC$35),"",VAL_Codes!AC$35))</f>
        <v/>
      </c>
      <c r="AY54" s="29" t="str">
        <f>IF(COUNTBLANK('VAL_Fill in area'!M41)=1,"",'VAL_Fill in area'!M41)</f>
        <v/>
      </c>
      <c r="AZ54" s="17" t="str">
        <f>IF(TYPE(VAL_Codes!AE$35)=2,VAL_Codes!AE$35,IF(TYPE(VAL_Codes!AE$26)=2,VAL_Codes!AE$26,""))</f>
        <v/>
      </c>
      <c r="BA54" s="18" t="str">
        <f>IF(AND(ISBLANK(VAL_Codes!AF$35),ISBLANK(VAL_Codes!AE$35)),IF(TYPE(VAL_Codes!AF$26)=2,VAL_Codes!AF$26,""),IF(ISBLANK(VAL_Codes!AF$35),"",VAL_Codes!AF$35))</f>
        <v/>
      </c>
      <c r="BB54" s="27" t="str">
        <f>IF(OR(AND(AV54="",AW54=""),AND(AY54="",AZ54=""),AND(AW54="K",AZ54="K"),OR(AW54="O",AZ54="O")),"",SUM(AV54,AY54))</f>
        <v/>
      </c>
      <c r="BC54" s="1" t="str">
        <f xml:space="preserve"> IF(AND(OR(AND(AW54="O",AZ54="O"),AND(AW54="K",AZ54="K")),SUM(AV54,AY54)=0,ISNUMBER(BB54)),"",IF(OR(AW54="O",AZ54="O"),"O",IF(AND(AW54=AZ54,OR(AW54="K",AW54="W",AW54="M")),UPPER( AW54),"")))</f>
        <v/>
      </c>
      <c r="BD54" s="23" t="str">
        <f>IF(AND(ISBLANK(VAL_Codes!AI$35),ISBLANK(VAL_Codes!AH$35)),IF(TYPE(VAL_Codes!AI$26)=2,VAL_Codes!AI$26,""),IF(ISBLANK(VAL_Codes!AI$35),"",VAL_Codes!AI$35))</f>
        <v/>
      </c>
      <c r="BE54" s="29" t="str">
        <f>IF(COUNTBLANK('VAL_Fill in area'!N41)=1,"",'VAL_Fill in area'!N41)</f>
        <v/>
      </c>
      <c r="BF54" s="17" t="str">
        <f>IF(TYPE(VAL_Codes!AK$35)=2,VAL_Codes!AK$35,IF(TYPE(VAL_Codes!AK$26)=2,VAL_Codes!AK$26,""))</f>
        <v/>
      </c>
      <c r="BG54" s="18" t="str">
        <f>IF(AND(ISBLANK(VAL_Codes!AL$35),ISBLANK(VAL_Codes!AK$35)),IF(TYPE(VAL_Codes!AL$26)=2,VAL_Codes!AL$26,""),IF(ISBLANK(VAL_Codes!AL$35),"",VAL_Codes!AL$35))</f>
        <v/>
      </c>
      <c r="BH54" s="29" t="str">
        <f>IF(COUNTBLANK('VAL_Fill in area'!O41)=1,"",'VAL_Fill in area'!O41)</f>
        <v/>
      </c>
      <c r="BI54" s="17" t="str">
        <f>IF(TYPE(VAL_Codes!AN$35)=2,VAL_Codes!AN$35,IF(TYPE(VAL_Codes!AN$26)=2,VAL_Codes!AN$26,""))</f>
        <v/>
      </c>
      <c r="BJ54" s="18" t="str">
        <f>IF(AND(ISBLANK(VAL_Codes!AO$35),ISBLANK(VAL_Codes!AN$35)),IF(TYPE(VAL_Codes!AO$26)=2,VAL_Codes!AO$26,""),IF(ISBLANK(VAL_Codes!AO$35),"",VAL_Codes!AO$35))</f>
        <v/>
      </c>
      <c r="BK54" s="27" t="str">
        <f>IF(OR(AND(BE54="",BF54=""),AND(BH54="",BI54=""),AND(BF54="K",BI54="K"),OR(BF54="O",BI54="O")),"",SUM(BE54,BH54))</f>
        <v/>
      </c>
      <c r="BL54" s="1" t="str">
        <f xml:space="preserve"> IF(AND(OR(AND(BF54="O",BI54="O"),AND(BF54="K",BI54="K")),SUM(BE54,BH54)=0,ISNUMBER(BK54)),"",IF(OR(BF54="O",BI54="O"),"O",IF(AND(BF54=BI54,OR(BF54="K",BF54="W",BF54="M")),UPPER( BF54),"")))</f>
        <v/>
      </c>
      <c r="BM54" s="23" t="str">
        <f>IF(AND(ISBLANK(VAL_Codes!AR$35),ISBLANK(VAL_Codes!AQ$35)),IF(TYPE(VAL_Codes!AR$26)=2,VAL_Codes!AR$26,""),IF(ISBLANK(VAL_Codes!AR$35),"",VAL_Codes!AR$35))</f>
        <v/>
      </c>
      <c r="BN54" s="27" t="str">
        <f>IF(OR(AND(AV54="",AW54=""),AND(BE54="",BF54=""),AND(AW54="K",BF54="K"),OR(AW54="O",BF54="O")),"",SUM(AV54,BE54))</f>
        <v/>
      </c>
      <c r="BO54" s="1" t="str">
        <f xml:space="preserve"> IF(AND(OR(AND(AW54="O",BF54="O"),AND(AW54="K",BF54="K")),SUM(AV54,BE54)=0,ISNUMBER(BN54)),"",IF(OR(AW54="O",BF54="O"),"O",IF(AND(AW54=BF54,OR(AW54="K",AW54="W",AW54="M")),UPPER( AW54),"")))</f>
        <v/>
      </c>
      <c r="BP54" s="23" t="str">
        <f>IF(AND(ISBLANK(VAL_Codes!AU$35),ISBLANK(VAL_Codes!AT$35)),IF(TYPE(VAL_Codes!AU$26)=2,VAL_Codes!AU$26,""),IF(ISBLANK(VAL_Codes!AU$35),"",VAL_Codes!AU$35))</f>
        <v/>
      </c>
      <c r="BQ54" s="27" t="str">
        <f>IF(OR(AND(AY54="",AZ54=""),AND(BH54="",BI54=""),AND(AZ54="K",BI54="K"),OR(AZ54="O",BI54="O")),"",SUM(AY54,BH54))</f>
        <v/>
      </c>
      <c r="BR54" s="1" t="str">
        <f xml:space="preserve"> IF(AND(OR(AND(AZ54="O",BI54="O"),AND(AZ54="K",BI54="K")),SUM(AY54,BH54)=0,ISNUMBER(BQ54)),"",IF(OR(AZ54="O",BI54="O"),"O",IF(AND(AZ54=BI54,OR(AZ54="K",AZ54="W",AZ54="M")),UPPER( AZ54),"")))</f>
        <v/>
      </c>
      <c r="BS54" s="23" t="str">
        <f>IF(AND(ISBLANK(VAL_Codes!AX$35),ISBLANK(VAL_Codes!AW$35)),IF(TYPE(VAL_Codes!AX$26)=2,VAL_Codes!AX$26,""),IF(ISBLANK(VAL_Codes!AX$35),"",VAL_Codes!AX$35))</f>
        <v/>
      </c>
      <c r="BT54" s="27" t="str">
        <f>IF(OR(AND(BN54="",BO54=""),AND(BQ54="",BR54=""),AND(BO54="K",BR54="K"),OR(BO54="O",BR54="O")),"",SUM(BN54,BQ54))</f>
        <v/>
      </c>
      <c r="BU54" s="1" t="str">
        <f xml:space="preserve"> IF(AND(OR(AND(BO54="O",BR54="O"),AND(BO54="K",BR54="K")),SUM(BN54,BQ54)=0,ISNUMBER(BT54)),"",IF(OR(BO54="O",BR54="O"),"O",IF(AND(BO54=BR54,OR(BO54="K",BO54="W",BO54="M")),UPPER( BO54),"")))</f>
        <v/>
      </c>
      <c r="BV54" s="23" t="str">
        <f>IF(AND(ISBLANK(VAL_Codes!BA$35),ISBLANK(VAL_Codes!AZ$35)),IF(TYPE(VAL_Codes!BA$26)=2,VAL_Codes!BA$26,""),IF(ISBLANK(VAL_Codes!BA$35),"",VAL_Codes!BA$35))</f>
        <v/>
      </c>
      <c r="BW54" s="29" t="str">
        <f>IF(COUNTBLANK('VAL_Fill in area'!P41)=1,"",'VAL_Fill in area'!P41)</f>
        <v/>
      </c>
      <c r="BX54" s="17" t="str">
        <f>IF(TYPE(VAL_Codes!BC$35)=2,VAL_Codes!BC$35,IF(TYPE(VAL_Codes!BC$26)=2,VAL_Codes!BC$26,""))</f>
        <v/>
      </c>
      <c r="BY54" s="18" t="str">
        <f>IF(AND(ISBLANK(VAL_Codes!BD$35),ISBLANK(VAL_Codes!BC$35)),IF(TYPE(VAL_Codes!BD$26)=2,VAL_Codes!BD$26,""),IF(ISBLANK(VAL_Codes!BD$35),"",VAL_Codes!BD$35))</f>
        <v/>
      </c>
      <c r="BZ54" s="29" t="str">
        <f>IF(COUNTBLANK('VAL_Fill in area'!Q41)=1,"",'VAL_Fill in area'!Q41)</f>
        <v/>
      </c>
      <c r="CA54" s="17" t="str">
        <f>IF(TYPE(VAL_Codes!BF$35)=2,VAL_Codes!BF$35,IF(TYPE(VAL_Codes!BF$26)=2,VAL_Codes!BF$26,""))</f>
        <v/>
      </c>
      <c r="CB54" s="18" t="str">
        <f>IF(AND(ISBLANK(VAL_Codes!BG$35),ISBLANK(VAL_Codes!BF$35)),IF(TYPE(VAL_Codes!BG$26)=2,VAL_Codes!BG$26,""),IF(ISBLANK(VAL_Codes!BG$35),"",VAL_Codes!BG$35))</f>
        <v/>
      </c>
      <c r="CC54" s="27" t="str">
        <f>IF(OR(AND(BW54="",BX54=""),AND(BZ54="",CA54=""),AND(BX54="K",CA54="K"),OR(BX54="O",CA54="O")),"",SUM(BW54,BZ54))</f>
        <v/>
      </c>
      <c r="CD54" s="1" t="str">
        <f xml:space="preserve"> IF(AND(OR(AND(BX54="O",CA54="O"),AND(BX54="K",CA54="K")),SUM(BW54,BZ54)=0,ISNUMBER(CC54)),"",IF(OR(BX54="O",CA54="O"),"O",IF(AND(BX54=CA54,OR(BX54="K",BX54="W",BX54="M")),UPPER( BX54),"")))</f>
        <v/>
      </c>
      <c r="CE54" s="23" t="str">
        <f>IF(AND(ISBLANK(VAL_Codes!BJ$35),ISBLANK(VAL_Codes!BI$35)),IF(TYPE(VAL_Codes!BJ$26)=2,VAL_Codes!BJ$26,""),IF(ISBLANK(VAL_Codes!BJ$35),"",VAL_Codes!BJ$35))</f>
        <v/>
      </c>
      <c r="CF54" s="29" t="str">
        <f>IF(COUNTBLANK('VAL_Fill in area'!R41)=1,"",'VAL_Fill in area'!R41)</f>
        <v/>
      </c>
      <c r="CG54" s="17" t="str">
        <f>IF(TYPE(VAL_Codes!BL$35)=2,VAL_Codes!BL$35,IF(TYPE(VAL_Codes!BL$26)=2,VAL_Codes!BL$26,""))</f>
        <v/>
      </c>
      <c r="CH54" s="18" t="str">
        <f>IF(AND(ISBLANK(VAL_Codes!BM$35),ISBLANK(VAL_Codes!BL$35)),IF(TYPE(VAL_Codes!BM$26)=2,VAL_Codes!BM$26,""),IF(ISBLANK(VAL_Codes!BM$35),"",VAL_Codes!BM$35))</f>
        <v/>
      </c>
      <c r="CI54" s="29" t="str">
        <f>IF(COUNTBLANK('VAL_Fill in area'!S41)=1,"",'VAL_Fill in area'!S41)</f>
        <v/>
      </c>
      <c r="CJ54" s="17" t="str">
        <f>IF(TYPE(VAL_Codes!BO$35)=2,VAL_Codes!BO$35,IF(TYPE(VAL_Codes!BO$26)=2,VAL_Codes!BO$26,""))</f>
        <v/>
      </c>
      <c r="CK54" s="18" t="str">
        <f>IF(AND(ISBLANK(VAL_Codes!BP$35),ISBLANK(VAL_Codes!BO$35)),IF(TYPE(VAL_Codes!BP$26)=2,VAL_Codes!BP$26,""),IF(ISBLANK(VAL_Codes!BP$35),"",VAL_Codes!BP$35))</f>
        <v/>
      </c>
      <c r="CL54" s="29" t="str">
        <f>IF(COUNTBLANK('VAL_Fill in area'!T41)=1,"",'VAL_Fill in area'!T41)</f>
        <v/>
      </c>
      <c r="CM54" s="17" t="str">
        <f>IF(TYPE(VAL_Codes!BR$35)=2,VAL_Codes!BR$35,IF(TYPE(VAL_Codes!BR$26)=2,VAL_Codes!BR$26,""))</f>
        <v/>
      </c>
      <c r="CN54" s="18" t="str">
        <f>IF(AND(ISBLANK(VAL_Codes!BS$35),ISBLANK(VAL_Codes!BR$35)),IF(TYPE(VAL_Codes!BS$26)=2,VAL_Codes!BS$26,""),IF(ISBLANK(VAL_Codes!BS$35),"",VAL_Codes!BS$35))</f>
        <v/>
      </c>
      <c r="CO54" s="26" t="str">
        <f>IF(OR(EXACT(AG54,AH54),EXACT(AJ54,AK54),EXACT(AS54,AT54),EXACT(BT54,BU54),EXACT(CC54,CD54), EXACT(CL54,CM54),AND(AH54="K",AK54="K",AT54="K",BU54="K", CD54="K",CM54="K"),OR(AH54="O",AK54="O",AT54="O",BU54="O", CD54="O",CM54="O")),"",SUM(AG54,AJ54,AS54,BT54,CC54,CL54))</f>
        <v/>
      </c>
      <c r="CP54" s="20" t="str">
        <f>IF(AND(OR(OR(AH54="O",AK54="O",AT54="O",BU54="O",CD54="O",CM54="O"), AND(AH54="K",AK54="K",AT54="K",BU54="K", CD54="K",CM54="K")),SUM(AG54,AJ54,AS54,BT54,CC54,CL54)=0,ISNUMBER(CO54)),"",IF(OR(AH54="O",AK54="O",AT54="O",BU54="O",CD54="O",CM54="O"),"O",IF(AND(AH54=AK54,AH54=AT54,AH54=BU54,AH54=CD54,AH54=CM54,OR(AH54="K",AH54="W",AH54="M")),UPPER(AH54),"")))</f>
        <v/>
      </c>
      <c r="CQ54" s="23" t="str">
        <f>IF(AND(ISBLANK(VAL_Codes!BV$35),ISBLANK(VAL_Codes!BU$35)),IF(TYPE(VAL_Codes!BV$26)=2,VAL_Codes!BV$26,""),IF(ISBLANK(VAL_Codes!BV$35),"",VAL_Codes!BV$35))</f>
        <v/>
      </c>
      <c r="CR54" s="38"/>
    </row>
    <row r="55" spans="1:96" ht="11.25" customHeight="1" x14ac:dyDescent="0.2">
      <c r="C55" s="888"/>
      <c r="D55" s="760"/>
      <c r="E55" s="760"/>
      <c r="F55" s="71" t="s">
        <v>115</v>
      </c>
      <c r="G55" s="72" t="s">
        <v>298</v>
      </c>
      <c r="H55" s="395" t="s">
        <v>102</v>
      </c>
      <c r="I55" s="395" t="s">
        <v>66</v>
      </c>
      <c r="J55" s="396" t="str">
        <f>VAL_Metadata!B$8</f>
        <v>_X</v>
      </c>
      <c r="K55" s="395" t="s">
        <v>110</v>
      </c>
      <c r="L55" s="395" t="s">
        <v>349</v>
      </c>
      <c r="M55" s="74"/>
      <c r="N55" s="74"/>
      <c r="O55" s="74"/>
      <c r="P55" s="74"/>
      <c r="Q55" s="74"/>
      <c r="R55" s="74"/>
      <c r="S55" s="74"/>
      <c r="T55" s="74"/>
      <c r="U55" s="74"/>
      <c r="V55" s="74"/>
      <c r="W55" s="74"/>
      <c r="X55" s="74"/>
      <c r="Y55" s="74"/>
      <c r="Z55" s="74"/>
      <c r="AA55" s="26" t="str">
        <f>IF(OR(AND(AA53="",AB53=""),AND(AA54="",AB54=""),AND(AB53="K",AB54="K"),OR(AB53="O",AB54="O")),"",SUM(AA53,AA54))</f>
        <v/>
      </c>
      <c r="AB55" s="20" t="str">
        <f>IF(AND(OR(AND(AB53="O",AB54="O"),AND(AB53="K",AB54="K")),SUM(AA53,AA54)=0,ISNUMBER(AA55)),"",IF(OR(AB53="O",AB54="O"),"O",IF(AND(AB53=AB54,OR(AB53="K",AB53="W",AB53="M")), UPPER(AB53),"")))</f>
        <v/>
      </c>
      <c r="AC55" s="23" t="str">
        <f>IF(AND(ISBLANK(VAL_Codes!H$35),ISBLANK(VAL_Codes!G$35)),IF(TYPE(VAL_Codes!H$26)=2,VAL_Codes!H$26,""),IF(ISBLANK(VAL_Codes!H$35),"",VAL_Codes!H$35))</f>
        <v/>
      </c>
      <c r="AD55" s="26" t="str">
        <f>IF(OR(AND(AD53="",AE53=""),AND(AD54="",AE54=""),AND(AE53="K",AE54="K"),OR(AE53="O",AE54="O")),"",SUM(AD53,AD54))</f>
        <v/>
      </c>
      <c r="AE55" s="20" t="str">
        <f>IF(AND(OR(AND(AE53="O",AE54="O"),AND(AE53="K",AE54="K")),SUM(AD53,AD54)=0,ISNUMBER(AD55)),"",IF(OR(AE53="O",AE54="O"),"O",IF(AND(AE53=AE54,OR(AE53="K",AE53="W",AE53="M")), UPPER(AE53),"")))</f>
        <v/>
      </c>
      <c r="AF55" s="23" t="str">
        <f>IF(AND(ISBLANK(VAL_Codes!K$35),ISBLANK(VAL_Codes!J$35)),IF(TYPE(VAL_Codes!K$26)=2,VAL_Codes!K$26,""),IF(ISBLANK(VAL_Codes!K$35),"",VAL_Codes!K$35))</f>
        <v/>
      </c>
      <c r="AG55" s="26" t="str">
        <f>IF(OR(AND(AG53="",AH53=""),AND(AG54="",AH54=""),AND(AH53="K",AH54="K"),OR(AH53="O",AH54="O")),"",SUM(AG53,AG54))</f>
        <v/>
      </c>
      <c r="AH55" s="20" t="str">
        <f>IF(AND(OR(AND(AH53="O",AH54="O"),AND(AH53="K",AH54="K")),SUM(AG53,AG54)=0,ISNUMBER(AG55)),"",IF(OR(AH53="O",AH54="O"),"O",IF(AND(AH53=AH54,OR(AH53="K",AH53="W",AH53="M")), UPPER(AH53),"")))</f>
        <v/>
      </c>
      <c r="AI55" s="23" t="str">
        <f>IF(AND(ISBLANK(VAL_Codes!N$35),ISBLANK(VAL_Codes!M$35)),IF(TYPE(VAL_Codes!N$26)=2,VAL_Codes!N$26,""),IF(ISBLANK(VAL_Codes!N$35),"",VAL_Codes!N$35))</f>
        <v/>
      </c>
      <c r="AJ55" s="26" t="str">
        <f>IF(OR(AND(AJ53="",AK53=""),AND(AJ54="",AK54=""),AND(AK53="K",AK54="K"),OR(AK53="O",AK54="O")),"",SUM(AJ53,AJ54))</f>
        <v/>
      </c>
      <c r="AK55" s="20" t="str">
        <f>IF(AND(OR(AND(AK53="O",AK54="O"),AND(AK53="K",AK54="K")),SUM(AJ53,AJ54)=0,ISNUMBER(AJ55)),"",IF(OR(AK53="O",AK54="O"),"O",IF(AND(AK53=AK54,OR(AK53="K",AK53="W",AK53="M")), UPPER(AK53),"")))</f>
        <v/>
      </c>
      <c r="AL55" s="23" t="str">
        <f>IF(AND(ISBLANK(VAL_Codes!Q$35),ISBLANK(VAL_Codes!P$35)),IF(TYPE(VAL_Codes!Q$26)=2,VAL_Codes!Q$26,""),IF(ISBLANK(VAL_Codes!Q$35),"",VAL_Codes!Q$35))</f>
        <v/>
      </c>
      <c r="AM55" s="26" t="str">
        <f>IF(OR(AND(AM53="",AN53=""),AND(AM54="",AN54=""),AND(AN53="K",AN54="K"),OR(AN53="O",AN54="O")),"",SUM(AM53,AM54))</f>
        <v/>
      </c>
      <c r="AN55" s="20" t="str">
        <f>IF(AND(OR(AND(AN53="O",AN54="O"),AND(AN53="K",AN54="K")),SUM(AM53,AM54)=0,ISNUMBER(AM55)),"",IF(OR(AN53="O",AN54="O"),"O",IF(AND(AN53=AN54,OR(AN53="K",AN53="W",AN53="M")), UPPER(AN53),"")))</f>
        <v/>
      </c>
      <c r="AO55" s="23" t="str">
        <f>IF(AND(ISBLANK(VAL_Codes!T$35),ISBLANK(VAL_Codes!S$35)),IF(TYPE(VAL_Codes!T$26)=2,VAL_Codes!T$26,""),IF(ISBLANK(VAL_Codes!T$35),"",VAL_Codes!T$35))</f>
        <v/>
      </c>
      <c r="AP55" s="26" t="str">
        <f>IF(OR(AND(AP53="",AQ53=""),AND(AP54="",AQ54=""),AND(AQ53="K",AQ54="K"),OR(AQ53="O",AQ54="O")),"",SUM(AP53,AP54))</f>
        <v/>
      </c>
      <c r="AQ55" s="20" t="str">
        <f>IF(AND(OR(AND(AQ53="O",AQ54="O"),AND(AQ53="K",AQ54="K")),SUM(AP53,AP54)=0,ISNUMBER(AP55)),"",IF(OR(AQ53="O",AQ54="O"),"O",IF(AND(AQ53=AQ54,OR(AQ53="K",AQ53="W",AQ53="M")), UPPER(AQ53),"")))</f>
        <v/>
      </c>
      <c r="AR55" s="23" t="str">
        <f>IF(AND(ISBLANK(VAL_Codes!W$35),ISBLANK(VAL_Codes!V$35)),IF(TYPE(VAL_Codes!W$26)=2,VAL_Codes!W$26,""),IF(ISBLANK(VAL_Codes!W$35),"",VAL_Codes!W$35))</f>
        <v/>
      </c>
      <c r="AS55" s="26" t="str">
        <f>IF(OR(AND(AS53="",AT53=""),AND(AS54="",AT54=""),AND(AT53="K",AT54="K"),OR(AT53="O",AT54="O")),"",SUM(AS53,AS54))</f>
        <v/>
      </c>
      <c r="AT55" s="20" t="str">
        <f>IF(AND(OR(AND(AT53="O",AT54="O"),AND(AT53="K",AT54="K")),SUM(AS53,AS54)=0,ISNUMBER(AS55)),"",IF(OR(AT53="O",AT54="O"),"O",IF(AND(AT53=AT54,OR(AT53="K",AT53="W",AT53="M")), UPPER(AT53),"")))</f>
        <v/>
      </c>
      <c r="AU55" s="23" t="str">
        <f>IF(AND(ISBLANK(VAL_Codes!Z$35),ISBLANK(VAL_Codes!Y$35)),IF(TYPE(VAL_Codes!Z$26)=2,VAL_Codes!Z$26,""),IF(ISBLANK(VAL_Codes!Z$35),"",VAL_Codes!Z$35))</f>
        <v/>
      </c>
      <c r="AV55" s="26" t="str">
        <f>IF(OR(AND(AV53="",AW53=""),AND(AV54="",AW54=""),AND(AW53="K",AW54="K"),OR(AW53="O",AW54="O")),"",SUM(AV53,AV54))</f>
        <v/>
      </c>
      <c r="AW55" s="20" t="str">
        <f>IF(AND(OR(AND(AW53="O",AW54="O"),AND(AW53="K",AW54="K")),SUM(AV53,AV54)=0,ISNUMBER(AV55)),"",IF(OR(AW53="O",AW54="O"),"O",IF(AND(AW53=AW54,OR(AW53="K",AW53="W",AW53="M")), UPPER(AW53),"")))</f>
        <v/>
      </c>
      <c r="AX55" s="23" t="str">
        <f>IF(AND(ISBLANK(VAL_Codes!AC$35),ISBLANK(VAL_Codes!AB$35)),IF(TYPE(VAL_Codes!AC$26)=2,VAL_Codes!AC$26,""),IF(ISBLANK(VAL_Codes!AC$35),"",VAL_Codes!AC$35))</f>
        <v/>
      </c>
      <c r="AY55" s="26" t="str">
        <f>IF(OR(AND(AY53="",AZ53=""),AND(AY54="",AZ54=""),AND(AZ53="K",AZ54="K"),OR(AZ53="O",AZ54="O")),"",SUM(AY53,AY54))</f>
        <v/>
      </c>
      <c r="AZ55" s="20" t="str">
        <f>IF(AND(OR(AND(AZ53="O",AZ54="O"),AND(AZ53="K",AZ54="K")),SUM(AY53,AY54)=0,ISNUMBER(AY55)),"",IF(OR(AZ53="O",AZ54="O"),"O",IF(AND(AZ53=AZ54,OR(AZ53="K",AZ53="W",AZ53="M")), UPPER(AZ53),"")))</f>
        <v/>
      </c>
      <c r="BA55" s="23" t="str">
        <f>IF(AND(ISBLANK(VAL_Codes!AF$35),ISBLANK(VAL_Codes!AE$35)),IF(TYPE(VAL_Codes!AF$26)=2,VAL_Codes!AF$26,""),IF(ISBLANK(VAL_Codes!AF$35),"",VAL_Codes!AF$35))</f>
        <v/>
      </c>
      <c r="BB55" s="26" t="str">
        <f>IF(OR(AND(BB53="",BC53=""),AND(BB54="",BC54=""),AND(BC53="K",BC54="K"),OR(BC53="O",BC54="O")),"",SUM(BB53,BB54))</f>
        <v/>
      </c>
      <c r="BC55" s="20" t="str">
        <f>IF(AND(OR(AND(BC53="O",BC54="O"),AND(BC53="K",BC54="K")),SUM(BB53,BB54)=0,ISNUMBER(BB55)),"",IF(OR(BC53="O",BC54="O"),"O",IF(AND(BC53=BC54,OR(BC53="K",BC53="W",BC53="M")), UPPER(BC53),"")))</f>
        <v/>
      </c>
      <c r="BD55" s="23" t="str">
        <f>IF(AND(ISBLANK(VAL_Codes!AI$35),ISBLANK(VAL_Codes!AH$35)),IF(TYPE(VAL_Codes!AI$26)=2,VAL_Codes!AI$26,""),IF(ISBLANK(VAL_Codes!AI$35),"",VAL_Codes!AI$35))</f>
        <v/>
      </c>
      <c r="BE55" s="26" t="str">
        <f>IF(OR(AND(BE53="",BF53=""),AND(BE54="",BF54=""),AND(BF53="K",BF54="K"),OR(BF53="O",BF54="O")),"",SUM(BE53,BE54))</f>
        <v/>
      </c>
      <c r="BF55" s="20" t="str">
        <f>IF(AND(OR(AND(BF53="O",BF54="O"),AND(BF53="K",BF54="K")),SUM(BE53,BE54)=0,ISNUMBER(BE55)),"",IF(OR(BF53="O",BF54="O"),"O",IF(AND(BF53=BF54,OR(BF53="K",BF53="W",BF53="M")), UPPER(BF53),"")))</f>
        <v/>
      </c>
      <c r="BG55" s="23" t="str">
        <f>IF(AND(ISBLANK(VAL_Codes!AL$35),ISBLANK(VAL_Codes!AK$35)),IF(TYPE(VAL_Codes!AL$26)=2,VAL_Codes!AL$26,""),IF(ISBLANK(VAL_Codes!AL$35),"",VAL_Codes!AL$35))</f>
        <v/>
      </c>
      <c r="BH55" s="26" t="str">
        <f>IF(OR(AND(BH53="",BI53=""),AND(BH54="",BI54=""),AND(BI53="K",BI54="K"),OR(BI53="O",BI54="O")),"",SUM(BH53,BH54))</f>
        <v/>
      </c>
      <c r="BI55" s="20" t="str">
        <f>IF(AND(OR(AND(BI53="O",BI54="O"),AND(BI53="K",BI54="K")),SUM(BH53,BH54)=0,ISNUMBER(BH55)),"",IF(OR(BI53="O",BI54="O"),"O",IF(AND(BI53=BI54,OR(BI53="K",BI53="W",BI53="M")), UPPER(BI53),"")))</f>
        <v/>
      </c>
      <c r="BJ55" s="23" t="str">
        <f>IF(AND(ISBLANK(VAL_Codes!AO$35),ISBLANK(VAL_Codes!AN$35)),IF(TYPE(VAL_Codes!AO$26)=2,VAL_Codes!AO$26,""),IF(ISBLANK(VAL_Codes!AO$35),"",VAL_Codes!AO$35))</f>
        <v/>
      </c>
      <c r="BK55" s="26" t="str">
        <f>IF(OR(AND(BK53="",BL53=""),AND(BK54="",BL54=""),AND(BL53="K",BL54="K"),OR(BL53="O",BL54="O")),"",SUM(BK53,BK54))</f>
        <v/>
      </c>
      <c r="BL55" s="20" t="str">
        <f>IF(AND(OR(AND(BL53="O",BL54="O"),AND(BL53="K",BL54="K")),SUM(BK53,BK54)=0,ISNUMBER(BK55)),"",IF(OR(BL53="O",BL54="O"),"O",IF(AND(BL53=BL54,OR(BL53="K",BL53="W",BL53="M")), UPPER(BL53),"")))</f>
        <v/>
      </c>
      <c r="BM55" s="23" t="str">
        <f>IF(AND(ISBLANK(VAL_Codes!AR$35),ISBLANK(VAL_Codes!AQ$35)),IF(TYPE(VAL_Codes!AR$26)=2,VAL_Codes!AR$26,""),IF(ISBLANK(VAL_Codes!AR$35),"",VAL_Codes!AR$35))</f>
        <v/>
      </c>
      <c r="BN55" s="26" t="str">
        <f>IF(OR(AND(BN53="",BO53=""),AND(BN54="",BO54=""),AND(BO53="K",BO54="K"),OR(BO53="O",BO54="O")),"",SUM(BN53,BN54))</f>
        <v/>
      </c>
      <c r="BO55" s="20" t="str">
        <f>IF(AND(OR(AND(BO53="O",BO54="O"),AND(BO53="K",BO54="K")),SUM(BN53,BN54)=0,ISNUMBER(BN55)),"",IF(OR(BO53="O",BO54="O"),"O",IF(AND(BO53=BO54,OR(BO53="K",BO53="W",BO53="M")), UPPER(BO53),"")))</f>
        <v/>
      </c>
      <c r="BP55" s="23" t="str">
        <f>IF(AND(ISBLANK(VAL_Codes!AU$35),ISBLANK(VAL_Codes!AT$35)),IF(TYPE(VAL_Codes!AU$26)=2,VAL_Codes!AU$26,""),IF(ISBLANK(VAL_Codes!AU$35),"",VAL_Codes!AU$35))</f>
        <v/>
      </c>
      <c r="BQ55" s="26" t="str">
        <f>IF(OR(AND(BQ53="",BR53=""),AND(BQ54="",BR54=""),AND(BR53="K",BR54="K"),OR(BR53="O",BR54="O")),"",SUM(BQ53,BQ54))</f>
        <v/>
      </c>
      <c r="BR55" s="20" t="str">
        <f>IF(AND(OR(AND(BR53="O",BR54="O"),AND(BR53="K",BR54="K")),SUM(BQ53,BQ54)=0,ISNUMBER(BQ55)),"",IF(OR(BR53="O",BR54="O"),"O",IF(AND(BR53=BR54,OR(BR53="K",BR53="W",BR53="M")), UPPER(BR53),"")))</f>
        <v/>
      </c>
      <c r="BS55" s="23" t="str">
        <f>IF(AND(ISBLANK(VAL_Codes!AX$35),ISBLANK(VAL_Codes!AW$35)),IF(TYPE(VAL_Codes!AX$26)=2,VAL_Codes!AX$26,""),IF(ISBLANK(VAL_Codes!AX$35),"",VAL_Codes!AX$35))</f>
        <v/>
      </c>
      <c r="BT55" s="26" t="str">
        <f>IF(OR(AND(BT53="",BU53=""),AND(BT54="",BU54=""),AND(BU53="K",BU54="K"),OR(BU53="O",BU54="O")),"",SUM(BT53,BT54))</f>
        <v/>
      </c>
      <c r="BU55" s="20" t="str">
        <f>IF(AND(OR(AND(BU53="O",BU54="O"),AND(BU53="K",BU54="K")),SUM(BT53,BT54)=0,ISNUMBER(BT55)),"",IF(OR(BU53="O",BU54="O"),"O",IF(AND(BU53=BU54,OR(BU53="K",BU53="W",BU53="M")), UPPER(BU53),"")))</f>
        <v/>
      </c>
      <c r="BV55" s="23" t="str">
        <f>IF(AND(ISBLANK(VAL_Codes!BA$35),ISBLANK(VAL_Codes!AZ$35)),IF(TYPE(VAL_Codes!BA$26)=2,VAL_Codes!BA$26,""),IF(ISBLANK(VAL_Codes!BA$35),"",VAL_Codes!BA$35))</f>
        <v/>
      </c>
      <c r="BW55" s="26" t="str">
        <f>IF(OR(AND(BW53="",BX53=""),AND(BW54="",BX54=""),AND(BX53="K",BX54="K"),OR(BX53="O",BX54="O")),"",SUM(BW53,BW54))</f>
        <v/>
      </c>
      <c r="BX55" s="20" t="str">
        <f>IF(AND(OR(AND(BX53="O",BX54="O"),AND(BX53="K",BX54="K")),SUM(BW53,BW54)=0,ISNUMBER(BW55)),"",IF(OR(BX53="O",BX54="O"),"O",IF(AND(BX53=BX54,OR(BX53="K",BX53="W",BX53="M")), UPPER(BX53),"")))</f>
        <v/>
      </c>
      <c r="BY55" s="23" t="str">
        <f>IF(AND(ISBLANK(VAL_Codes!BD$35),ISBLANK(VAL_Codes!BC$35)),IF(TYPE(VAL_Codes!BD$26)=2,VAL_Codes!BD$26,""),IF(ISBLANK(VAL_Codes!BD$35),"",VAL_Codes!BD$35))</f>
        <v/>
      </c>
      <c r="BZ55" s="26" t="str">
        <f>IF(OR(AND(BZ53="",CA53=""),AND(BZ54="",CA54=""),AND(CA53="K",CA54="K"),OR(CA53="O",CA54="O")),"",SUM(BZ53,BZ54))</f>
        <v/>
      </c>
      <c r="CA55" s="20" t="str">
        <f>IF(AND(OR(AND(CA53="O",CA54="O"),AND(CA53="K",CA54="K")),SUM(BZ53,BZ54)=0,ISNUMBER(BZ55)),"",IF(OR(CA53="O",CA54="O"),"O",IF(AND(CA53=CA54,OR(CA53="K",CA53="W",CA53="M")), UPPER(CA53),"")))</f>
        <v/>
      </c>
      <c r="CB55" s="23" t="str">
        <f>IF(AND(ISBLANK(VAL_Codes!BG$35),ISBLANK(VAL_Codes!BF$35)),IF(TYPE(VAL_Codes!BG$26)=2,VAL_Codes!BG$26,""),IF(ISBLANK(VAL_Codes!BG$35),"",VAL_Codes!BG$35))</f>
        <v/>
      </c>
      <c r="CC55" s="26" t="str">
        <f>IF(OR(AND(CC53="",CD53=""),AND(CC54="",CD54=""),AND(CD53="K",CD54="K"),OR(CD53="O",CD54="O")),"",SUM(CC53,CC54))</f>
        <v/>
      </c>
      <c r="CD55" s="20" t="str">
        <f>IF(AND(OR(AND(CD53="O",CD54="O"),AND(CD53="K",CD54="K")),SUM(CC53,CC54)=0,ISNUMBER(CC55)),"",IF(OR(CD53="O",CD54="O"),"O",IF(AND(CD53=CD54,OR(CD53="K",CD53="W",CD53="M")), UPPER(CD53),"")))</f>
        <v/>
      </c>
      <c r="CE55" s="23" t="str">
        <f>IF(AND(ISBLANK(VAL_Codes!BJ$35),ISBLANK(VAL_Codes!BI$35)),IF(TYPE(VAL_Codes!BJ$26)=2,VAL_Codes!BJ$26,""),IF(ISBLANK(VAL_Codes!BJ$35),"",VAL_Codes!BJ$35))</f>
        <v/>
      </c>
      <c r="CF55" s="26" t="str">
        <f>IF(OR(AND(CF53="",CG53=""),AND(CF54="",CG54=""),AND(CG53="K",CG54="K"),OR(CG53="O",CG54="O")),"",SUM(CF53,CF54))</f>
        <v/>
      </c>
      <c r="CG55" s="20" t="str">
        <f>IF(AND(OR(AND(CG53="O",CG54="O"),AND(CG53="K",CG54="K")),SUM(CF53,CF54)=0,ISNUMBER(CF55)),"",IF(OR(CG53="O",CG54="O"),"O",IF(AND(CG53=CG54,OR(CG53="K",CG53="W",CG53="M")), UPPER(CG53),"")))</f>
        <v/>
      </c>
      <c r="CH55" s="23" t="str">
        <f>IF(AND(ISBLANK(VAL_Codes!BM$35),ISBLANK(VAL_Codes!BL$35)),IF(TYPE(VAL_Codes!BM$26)=2,VAL_Codes!BM$26,""),IF(ISBLANK(VAL_Codes!BM$35),"",VAL_Codes!BM$35))</f>
        <v/>
      </c>
      <c r="CI55" s="26" t="str">
        <f>IF(OR(AND(CI53="",CJ53=""),AND(CI54="",CJ54=""),AND(CJ53="K",CJ54="K"),OR(CJ53="O",CJ54="O")),"",SUM(CI53,CI54))</f>
        <v/>
      </c>
      <c r="CJ55" s="20" t="str">
        <f>IF(AND(OR(AND(CJ53="O",CJ54="O"),AND(CJ53="K",CJ54="K")),SUM(CI53,CI54)=0,ISNUMBER(CI55)),"",IF(OR(CJ53="O",CJ54="O"),"O",IF(AND(CJ53=CJ54,OR(CJ53="K",CJ53="W",CJ53="M")), UPPER(CJ53),"")))</f>
        <v/>
      </c>
      <c r="CK55" s="23" t="str">
        <f>IF(AND(ISBLANK(VAL_Codes!BP$35),ISBLANK(VAL_Codes!BO$35)),IF(TYPE(VAL_Codes!BP$26)=2,VAL_Codes!BP$26,""),IF(ISBLANK(VAL_Codes!BP$35),"",VAL_Codes!BP$35))</f>
        <v/>
      </c>
      <c r="CL55" s="26" t="str">
        <f>IF(OR(AND(CL53="",CM53=""),AND(CL54="",CM54=""),AND(CM53="K",CM54="K"),OR(CM53="O",CM54="O")),"",SUM(CL53,CL54))</f>
        <v/>
      </c>
      <c r="CM55" s="20" t="str">
        <f>IF(AND(OR(AND(CM53="O",CM54="O"),AND(CM53="K",CM54="K")),SUM(CL53,CL54)=0,ISNUMBER(CL55)),"",IF(OR(CM53="O",CM54="O"),"O",IF(AND(CM53=CM54,OR(CM53="K",CM53="W",CM53="M")), UPPER(CM53),"")))</f>
        <v/>
      </c>
      <c r="CN55" s="23" t="str">
        <f>IF(AND(ISBLANK(VAL_Codes!BS$35),ISBLANK(VAL_Codes!BR$35)),IF(TYPE(VAL_Codes!BS$26)=2,VAL_Codes!BS$26,""),IF(ISBLANK(VAL_Codes!BS$35),"",VAL_Codes!BS$35))</f>
        <v/>
      </c>
      <c r="CO55" s="26" t="str">
        <f>IF(OR(AND(CO53="",CP53=""),AND(CO54="",CP54=""),AND(CP53="K",CP54="K"),OR(CP53="O",CP54="O")),"",SUM(CO53,CO54))</f>
        <v/>
      </c>
      <c r="CP55" s="20" t="str">
        <f>IF(AND(OR(AND(CP53="O",CP54="O"),AND(CP53="K",CP54="K")),SUM(CO53,CO54)=0,ISNUMBER(CO55)),"",IF(OR(CP53="O",CP54="O"),"O",IF(AND(CP53=CP54,OR(CP53="K",CP53="W",CP53="M")), UPPER(CP53),"")))</f>
        <v/>
      </c>
      <c r="CQ55" s="23" t="str">
        <f>IF(AND(ISBLANK(VAL_Codes!BV$35),ISBLANK(VAL_Codes!BU$35)),IF(TYPE(VAL_Codes!BV$26)=2,VAL_Codes!BV$26,""),IF(ISBLANK(VAL_Codes!BV$35),"",VAL_Codes!BV$35))</f>
        <v/>
      </c>
      <c r="CR55" s="38"/>
    </row>
    <row r="56" spans="1:96" ht="11.25" customHeight="1" x14ac:dyDescent="0.2">
      <c r="C56" s="888"/>
      <c r="D56" s="760"/>
      <c r="E56" s="760"/>
      <c r="F56" s="70" t="s">
        <v>116</v>
      </c>
      <c r="G56" s="69" t="s">
        <v>127</v>
      </c>
      <c r="H56" s="395" t="s">
        <v>102</v>
      </c>
      <c r="I56" s="395" t="s">
        <v>66</v>
      </c>
      <c r="J56" s="396" t="str">
        <f>VAL_Metadata!B$8</f>
        <v>_X</v>
      </c>
      <c r="K56" s="395" t="s">
        <v>8768</v>
      </c>
      <c r="L56" s="395" t="s">
        <v>349</v>
      </c>
      <c r="M56" s="47"/>
      <c r="N56" s="47"/>
      <c r="O56" s="47"/>
      <c r="P56" s="47"/>
      <c r="Q56" s="47"/>
      <c r="R56" s="47"/>
      <c r="S56" s="47"/>
      <c r="T56" s="47"/>
      <c r="U56" s="47"/>
      <c r="V56" s="47"/>
      <c r="W56" s="47"/>
      <c r="X56" s="47"/>
      <c r="Y56" s="47"/>
      <c r="Z56" s="47"/>
      <c r="AA56" s="29" t="str">
        <f>IF(COUNTBLANK('VAL_Fill in area'!G42)=1,"",'VAL_Fill in area'!G42)</f>
        <v/>
      </c>
      <c r="AB56" s="17" t="str">
        <f>IF(TYPE(VAL_Codes!G$35)=2,VAL_Codes!G$35,IF(TYPE(VAL_Codes!G$26)=2,VAL_Codes!G$26,""))</f>
        <v/>
      </c>
      <c r="AC56" s="18" t="str">
        <f>IF(AND(ISBLANK(VAL_Codes!H$35),ISBLANK(VAL_Codes!G$35)),IF(TYPE(VAL_Codes!H$26)=2,VAL_Codes!H$26,""),IF(ISBLANK(VAL_Codes!H$35),"",VAL_Codes!H$35))</f>
        <v/>
      </c>
      <c r="AD56" s="29" t="str">
        <f>IF(COUNTBLANK('VAL_Fill in area'!H42)=1,"",'VAL_Fill in area'!H42)</f>
        <v/>
      </c>
      <c r="AE56" s="17" t="str">
        <f>IF(TYPE(VAL_Codes!J$35)=2,VAL_Codes!J$35,IF(TYPE(VAL_Codes!J$26)=2,VAL_Codes!J$26,""))</f>
        <v/>
      </c>
      <c r="AF56" s="18" t="str">
        <f>IF(AND(ISBLANK(VAL_Codes!K$35),ISBLANK(VAL_Codes!J$35)),IF(TYPE(VAL_Codes!K$26)=2,VAL_Codes!K$26,""),IF(ISBLANK(VAL_Codes!K$35),"",VAL_Codes!K$35))</f>
        <v/>
      </c>
      <c r="AG56" s="27" t="str">
        <f>IF(OR(AND(AA56="",AB56=""),AND(AD56="",AE56=""),AND(AB56="K",AE56="K"),OR(AB56="O",AE56="O")),"",SUM(AA56,AD56))</f>
        <v/>
      </c>
      <c r="AH56" s="1" t="str">
        <f xml:space="preserve"> IF(AND(OR(AND(AB56="O",AE56="O"),AND(AB56="K",AE56="K")),SUM(AA56,AD56)=0,ISNUMBER(AG56)),"",IF(OR(AB56="O",AE56="O"),"O",IF(AND(AB56=AE56,OR(AB56="K",AB56="W",AB56="M")),UPPER( AB56),"")))</f>
        <v/>
      </c>
      <c r="AI56" s="23" t="str">
        <f>IF(AND(ISBLANK(VAL_Codes!N$35),ISBLANK(VAL_Codes!M$35)),IF(TYPE(VAL_Codes!N$26)=2,VAL_Codes!N$26,""),IF(ISBLANK(VAL_Codes!N$35),"",VAL_Codes!N$35))</f>
        <v/>
      </c>
      <c r="AJ56" s="29" t="str">
        <f>IF(COUNTBLANK('VAL_Fill in area'!I42)=1,"",'VAL_Fill in area'!I42)</f>
        <v/>
      </c>
      <c r="AK56" s="17" t="str">
        <f>IF(TYPE(VAL_Codes!P$35)=2,VAL_Codes!P$35,IF(TYPE(VAL_Codes!P$26)=2,VAL_Codes!P$26,""))</f>
        <v/>
      </c>
      <c r="AL56" s="18" t="str">
        <f>IF(AND(ISBLANK(VAL_Codes!Q$35),ISBLANK(VAL_Codes!P$35)),IF(TYPE(VAL_Codes!Q$26)=2,VAL_Codes!Q$26,""),IF(ISBLANK(VAL_Codes!Q$35),"",VAL_Codes!Q$35))</f>
        <v/>
      </c>
      <c r="AM56" s="29" t="str">
        <f>IF(COUNTBLANK('VAL_Fill in area'!J42)=1,"",'VAL_Fill in area'!J42)</f>
        <v/>
      </c>
      <c r="AN56" s="17" t="str">
        <f>IF(TYPE(VAL_Codes!S$35)=2,VAL_Codes!S$35,IF(TYPE(VAL_Codes!S$26)=2,VAL_Codes!S$26,""))</f>
        <v/>
      </c>
      <c r="AO56" s="18" t="str">
        <f>IF(AND(ISBLANK(VAL_Codes!T$35),ISBLANK(VAL_Codes!S$35)),IF(TYPE(VAL_Codes!T$26)=2,VAL_Codes!T$26,""),IF(ISBLANK(VAL_Codes!T$35),"",VAL_Codes!T$35))</f>
        <v/>
      </c>
      <c r="AP56" s="29" t="str">
        <f>IF(COUNTBLANK('VAL_Fill in area'!K42)=1,"",'VAL_Fill in area'!K42)</f>
        <v/>
      </c>
      <c r="AQ56" s="17" t="str">
        <f>IF(TYPE(VAL_Codes!V$35)=2,VAL_Codes!V$35,IF(TYPE(VAL_Codes!V$26)=2,VAL_Codes!V$26,""))</f>
        <v/>
      </c>
      <c r="AR56" s="18" t="str">
        <f>IF(AND(ISBLANK(VAL_Codes!W$35),ISBLANK(VAL_Codes!V$35)),IF(TYPE(VAL_Codes!W$26)=2,VAL_Codes!W$26,""),IF(ISBLANK(VAL_Codes!W$35),"",VAL_Codes!W$35))</f>
        <v/>
      </c>
      <c r="AS56" s="27" t="str">
        <f>IF(OR(AND(AM56="",AN56=""),AND(AP56="",AQ56=""),AND(AN56="K",AQ56="K"),OR(AN56="O",AQ56="O")),"",SUM(AM56,AP56))</f>
        <v/>
      </c>
      <c r="AT56" s="1" t="str">
        <f xml:space="preserve"> IF(AND(OR(AND(AN56="O",AQ56="O"),AND(AN56="K",AQ56="K")),SUM(AM56,AP56)=0,ISNUMBER(AS56)),"",IF(OR(AN56="O",AQ56="O"),"O",IF(AND(AN56=AQ56,OR(AN56="K",AN56="W",AN56="M")),UPPER( AN56),"")))</f>
        <v/>
      </c>
      <c r="AU56" s="23" t="str">
        <f>IF(AND(ISBLANK(VAL_Codes!Z$35),ISBLANK(VAL_Codes!Y$35)),IF(TYPE(VAL_Codes!Z$26)=2,VAL_Codes!Z$26,""),IF(ISBLANK(VAL_Codes!Z$35),"",VAL_Codes!Z$35))</f>
        <v/>
      </c>
      <c r="AV56" s="29" t="str">
        <f>IF(COUNTBLANK('VAL_Fill in area'!L42)=1,"",'VAL_Fill in area'!L42)</f>
        <v/>
      </c>
      <c r="AW56" s="17" t="str">
        <f>IF(TYPE(VAL_Codes!AB$35)=2,VAL_Codes!AB$35,IF(TYPE(VAL_Codes!AB$26)=2,VAL_Codes!AB$26,""))</f>
        <v/>
      </c>
      <c r="AX56" s="18" t="str">
        <f>IF(AND(ISBLANK(VAL_Codes!AC$35),ISBLANK(VAL_Codes!AB$35)),IF(TYPE(VAL_Codes!AC$26)=2,VAL_Codes!AC$26,""),IF(ISBLANK(VAL_Codes!AC$35),"",VAL_Codes!AC$35))</f>
        <v/>
      </c>
      <c r="AY56" s="29" t="str">
        <f>IF(COUNTBLANK('VAL_Fill in area'!M42)=1,"",'VAL_Fill in area'!M42)</f>
        <v/>
      </c>
      <c r="AZ56" s="17" t="str">
        <f>IF(TYPE(VAL_Codes!AE$35)=2,VAL_Codes!AE$35,IF(TYPE(VAL_Codes!AE$26)=2,VAL_Codes!AE$26,""))</f>
        <v/>
      </c>
      <c r="BA56" s="18" t="str">
        <f>IF(AND(ISBLANK(VAL_Codes!AF$35),ISBLANK(VAL_Codes!AE$35)),IF(TYPE(VAL_Codes!AF$26)=2,VAL_Codes!AF$26,""),IF(ISBLANK(VAL_Codes!AF$35),"",VAL_Codes!AF$35))</f>
        <v/>
      </c>
      <c r="BB56" s="27" t="str">
        <f>IF(OR(AND(AV56="",AW56=""),AND(AY56="",AZ56=""),AND(AW56="K",AZ56="K"),OR(AW56="O",AZ56="O")),"",SUM(AV56,AY56))</f>
        <v/>
      </c>
      <c r="BC56" s="1" t="str">
        <f xml:space="preserve"> IF(AND(OR(AND(AW56="O",AZ56="O"),AND(AW56="K",AZ56="K")),SUM(AV56,AY56)=0,ISNUMBER(BB56)),"",IF(OR(AW56="O",AZ56="O"),"O",IF(AND(AW56=AZ56,OR(AW56="K",AW56="W",AW56="M")),UPPER( AW56),"")))</f>
        <v/>
      </c>
      <c r="BD56" s="23" t="str">
        <f>IF(AND(ISBLANK(VAL_Codes!AI$35),ISBLANK(VAL_Codes!AH$35)),IF(TYPE(VAL_Codes!AI$26)=2,VAL_Codes!AI$26,""),IF(ISBLANK(VAL_Codes!AI$35),"",VAL_Codes!AI$35))</f>
        <v/>
      </c>
      <c r="BE56" s="29" t="str">
        <f>IF(COUNTBLANK('VAL_Fill in area'!N42)=1,"",'VAL_Fill in area'!N42)</f>
        <v/>
      </c>
      <c r="BF56" s="17" t="str">
        <f>IF(TYPE(VAL_Codes!AK$35)=2,VAL_Codes!AK$35,IF(TYPE(VAL_Codes!AK$26)=2,VAL_Codes!AK$26,""))</f>
        <v/>
      </c>
      <c r="BG56" s="18" t="str">
        <f>IF(AND(ISBLANK(VAL_Codes!AL$35),ISBLANK(VAL_Codes!AK$35)),IF(TYPE(VAL_Codes!AL$26)=2,VAL_Codes!AL$26,""),IF(ISBLANK(VAL_Codes!AL$35),"",VAL_Codes!AL$35))</f>
        <v/>
      </c>
      <c r="BH56" s="29" t="str">
        <f>IF(COUNTBLANK('VAL_Fill in area'!O42)=1,"",'VAL_Fill in area'!O42)</f>
        <v/>
      </c>
      <c r="BI56" s="17" t="str">
        <f>IF(TYPE(VAL_Codes!AN$35)=2,VAL_Codes!AN$35,IF(TYPE(VAL_Codes!AN$26)=2,VAL_Codes!AN$26,""))</f>
        <v/>
      </c>
      <c r="BJ56" s="18" t="str">
        <f>IF(AND(ISBLANK(VAL_Codes!AO$35),ISBLANK(VAL_Codes!AN$35)),IF(TYPE(VAL_Codes!AO$26)=2,VAL_Codes!AO$26,""),IF(ISBLANK(VAL_Codes!AO$35),"",VAL_Codes!AO$35))</f>
        <v/>
      </c>
      <c r="BK56" s="27" t="str">
        <f>IF(OR(AND(BE56="",BF56=""),AND(BH56="",BI56=""),AND(BF56="K",BI56="K"),OR(BF56="O",BI56="O")),"",SUM(BE56,BH56))</f>
        <v/>
      </c>
      <c r="BL56" s="1" t="str">
        <f xml:space="preserve"> IF(AND(OR(AND(BF56="O",BI56="O"),AND(BF56="K",BI56="K")),SUM(BE56,BH56)=0,ISNUMBER(BK56)),"",IF(OR(BF56="O",BI56="O"),"O",IF(AND(BF56=BI56,OR(BF56="K",BF56="W",BF56="M")),UPPER( BF56),"")))</f>
        <v/>
      </c>
      <c r="BM56" s="23" t="str">
        <f>IF(AND(ISBLANK(VAL_Codes!AR$35),ISBLANK(VAL_Codes!AQ$35)),IF(TYPE(VAL_Codes!AR$26)=2,VAL_Codes!AR$26,""),IF(ISBLANK(VAL_Codes!AR$35),"",VAL_Codes!AR$35))</f>
        <v/>
      </c>
      <c r="BN56" s="27" t="str">
        <f>IF(OR(AND(AV56="",AW56=""),AND(BE56="",BF56=""),AND(AW56="K",BF56="K"),OR(AW56="O",BF56="O")),"",SUM(AV56,BE56))</f>
        <v/>
      </c>
      <c r="BO56" s="1" t="str">
        <f xml:space="preserve"> IF(AND(OR(AND(AW56="O",BF56="O"),AND(AW56="K",BF56="K")),SUM(AV56,BE56)=0,ISNUMBER(BN56)),"",IF(OR(AW56="O",BF56="O"),"O",IF(AND(AW56=BF56,OR(AW56="K",AW56="W",AW56="M")),UPPER( AW56),"")))</f>
        <v/>
      </c>
      <c r="BP56" s="23" t="str">
        <f>IF(AND(ISBLANK(VAL_Codes!AU$35),ISBLANK(VAL_Codes!AT$35)),IF(TYPE(VAL_Codes!AU$26)=2,VAL_Codes!AU$26,""),IF(ISBLANK(VAL_Codes!AU$35),"",VAL_Codes!AU$35))</f>
        <v/>
      </c>
      <c r="BQ56" s="27" t="str">
        <f>IF(OR(AND(AY56="",AZ56=""),AND(BH56="",BI56=""),AND(AZ56="K",BI56="K"),OR(AZ56="O",BI56="O")),"",SUM(AY56,BH56))</f>
        <v/>
      </c>
      <c r="BR56" s="1" t="str">
        <f xml:space="preserve"> IF(AND(OR(AND(AZ56="O",BI56="O"),AND(AZ56="K",BI56="K")),SUM(AY56,BH56)=0,ISNUMBER(BQ56)),"",IF(OR(AZ56="O",BI56="O"),"O",IF(AND(AZ56=BI56,OR(AZ56="K",AZ56="W",AZ56="M")),UPPER( AZ56),"")))</f>
        <v/>
      </c>
      <c r="BS56" s="23" t="str">
        <f>IF(AND(ISBLANK(VAL_Codes!AX$35),ISBLANK(VAL_Codes!AW$35)),IF(TYPE(VAL_Codes!AX$26)=2,VAL_Codes!AX$26,""),IF(ISBLANK(VAL_Codes!AX$35),"",VAL_Codes!AX$35))</f>
        <v/>
      </c>
      <c r="BT56" s="27" t="str">
        <f>IF(OR(AND(BN56="",BO56=""),AND(BQ56="",BR56=""),AND(BO56="K",BR56="K"),OR(BO56="O",BR56="O")),"",SUM(BN56,BQ56))</f>
        <v/>
      </c>
      <c r="BU56" s="1" t="str">
        <f xml:space="preserve"> IF(AND(OR(AND(BO56="O",BR56="O"),AND(BO56="K",BR56="K")),SUM(BN56,BQ56)=0,ISNUMBER(BT56)),"",IF(OR(BO56="O",BR56="O"),"O",IF(AND(BO56=BR56,OR(BO56="K",BO56="W",BO56="M")),UPPER( BO56),"")))</f>
        <v/>
      </c>
      <c r="BV56" s="23" t="str">
        <f>IF(AND(ISBLANK(VAL_Codes!BA$35),ISBLANK(VAL_Codes!AZ$35)),IF(TYPE(VAL_Codes!BA$26)=2,VAL_Codes!BA$26,""),IF(ISBLANK(VAL_Codes!BA$35),"",VAL_Codes!BA$35))</f>
        <v/>
      </c>
      <c r="BW56" s="29" t="str">
        <f>IF(COUNTBLANK('VAL_Fill in area'!P42)=1,"",'VAL_Fill in area'!P42)</f>
        <v/>
      </c>
      <c r="BX56" s="17" t="str">
        <f>IF(TYPE(VAL_Codes!BC$35)=2,VAL_Codes!BC$35,IF(TYPE(VAL_Codes!BC$26)=2,VAL_Codes!BC$26,""))</f>
        <v/>
      </c>
      <c r="BY56" s="18" t="str">
        <f>IF(AND(ISBLANK(VAL_Codes!BD$35),ISBLANK(VAL_Codes!BC$35)),IF(TYPE(VAL_Codes!BD$26)=2,VAL_Codes!BD$26,""),IF(ISBLANK(VAL_Codes!BD$35),"",VAL_Codes!BD$35))</f>
        <v/>
      </c>
      <c r="BZ56" s="29" t="str">
        <f>IF(COUNTBLANK('VAL_Fill in area'!Q42)=1,"",'VAL_Fill in area'!Q42)</f>
        <v/>
      </c>
      <c r="CA56" s="17" t="str">
        <f>IF(TYPE(VAL_Codes!BF$35)=2,VAL_Codes!BF$35,IF(TYPE(VAL_Codes!BF$26)=2,VAL_Codes!BF$26,""))</f>
        <v/>
      </c>
      <c r="CB56" s="18" t="str">
        <f>IF(AND(ISBLANK(VAL_Codes!BG$35),ISBLANK(VAL_Codes!BF$35)),IF(TYPE(VAL_Codes!BG$26)=2,VAL_Codes!BG$26,""),IF(ISBLANK(VAL_Codes!BG$35),"",VAL_Codes!BG$35))</f>
        <v/>
      </c>
      <c r="CC56" s="27" t="str">
        <f>IF(OR(AND(BW56="",BX56=""),AND(BZ56="",CA56=""),AND(BX56="K",CA56="K"),OR(BX56="O",CA56="O")),"",SUM(BW56,BZ56))</f>
        <v/>
      </c>
      <c r="CD56" s="1" t="str">
        <f xml:space="preserve"> IF(AND(OR(AND(BX56="O",CA56="O"),AND(BX56="K",CA56="K")),SUM(BW56,BZ56)=0,ISNUMBER(CC56)),"",IF(OR(BX56="O",CA56="O"),"O",IF(AND(BX56=CA56,OR(BX56="K",BX56="W",BX56="M")),UPPER( BX56),"")))</f>
        <v/>
      </c>
      <c r="CE56" s="23" t="str">
        <f>IF(AND(ISBLANK(VAL_Codes!BJ$35),ISBLANK(VAL_Codes!BI$35)),IF(TYPE(VAL_Codes!BJ$26)=2,VAL_Codes!BJ$26,""),IF(ISBLANK(VAL_Codes!BJ$35),"",VAL_Codes!BJ$35))</f>
        <v/>
      </c>
      <c r="CF56" s="29" t="str">
        <f>IF(COUNTBLANK('VAL_Fill in area'!R42)=1,"",'VAL_Fill in area'!R42)</f>
        <v/>
      </c>
      <c r="CG56" s="17" t="str">
        <f>IF(TYPE(VAL_Codes!BL$35)=2,VAL_Codes!BL$35,IF(TYPE(VAL_Codes!BL$26)=2,VAL_Codes!BL$26,""))</f>
        <v/>
      </c>
      <c r="CH56" s="18" t="str">
        <f>IF(AND(ISBLANK(VAL_Codes!BM$35),ISBLANK(VAL_Codes!BL$35)),IF(TYPE(VAL_Codes!BM$26)=2,VAL_Codes!BM$26,""),IF(ISBLANK(VAL_Codes!BM$35),"",VAL_Codes!BM$35))</f>
        <v/>
      </c>
      <c r="CI56" s="29" t="str">
        <f>IF(COUNTBLANK('VAL_Fill in area'!S42)=1,"",'VAL_Fill in area'!S42)</f>
        <v/>
      </c>
      <c r="CJ56" s="17" t="str">
        <f>IF(TYPE(VAL_Codes!BO$35)=2,VAL_Codes!BO$35,IF(TYPE(VAL_Codes!BO$26)=2,VAL_Codes!BO$26,""))</f>
        <v/>
      </c>
      <c r="CK56" s="18" t="str">
        <f>IF(AND(ISBLANK(VAL_Codes!BP$35),ISBLANK(VAL_Codes!BO$35)),IF(TYPE(VAL_Codes!BP$26)=2,VAL_Codes!BP$26,""),IF(ISBLANK(VAL_Codes!BP$35),"",VAL_Codes!BP$35))</f>
        <v/>
      </c>
      <c r="CL56" s="29" t="str">
        <f>IF(COUNTBLANK('VAL_Fill in area'!T42)=1,"",'VAL_Fill in area'!T42)</f>
        <v/>
      </c>
      <c r="CM56" s="17" t="str">
        <f>IF(TYPE(VAL_Codes!BR$35)=2,VAL_Codes!BR$35,IF(TYPE(VAL_Codes!BR$26)=2,VAL_Codes!BR$26,""))</f>
        <v/>
      </c>
      <c r="CN56" s="18" t="str">
        <f>IF(AND(ISBLANK(VAL_Codes!BS$35),ISBLANK(VAL_Codes!BR$35)),IF(TYPE(VAL_Codes!BS$26)=2,VAL_Codes!BS$26,""),IF(ISBLANK(VAL_Codes!BS$35),"",VAL_Codes!BS$35))</f>
        <v/>
      </c>
      <c r="CO56" s="26" t="str">
        <f>IF(OR(EXACT(AG56,AH56),EXACT(AJ56,AK56),EXACT(AS56,AT56),EXACT(BT56,BU56),EXACT(CC56,CD56), EXACT(CL56,CM56),AND(AH56="K",AK56="K",AT56="K",BU56="K", CD56="K",CM56="K"),OR(AH56="O",AK56="O",AT56="O",BU56="O", CD56="O",CM56="O")),"",SUM(AG56,AJ56,AS56,BT56,CC56,CL56))</f>
        <v/>
      </c>
      <c r="CP56" s="20" t="str">
        <f>IF(AND(OR(OR(AH56="O",AK56="O",AT56="O",BU56="O",CD56="O",CM56="O"), AND(AH56="K",AK56="K",AT56="K",BU56="K", CD56="K",CM56="K")),SUM(AG56,AJ56,AS56,BT56,CC56,CL56)=0,ISNUMBER(CO56)),"",IF(OR(AH56="O",AK56="O",AT56="O",BU56="O",CD56="O",CM56="O"),"O",IF(AND(AH56=AK56,AH56=AT56,AH56=BU56,AH56=CD56,AH56=CM56,OR(AH56="K",AH56="W",AH56="M")),UPPER(AH56),"")))</f>
        <v/>
      </c>
      <c r="CQ56" s="23" t="str">
        <f>IF(AND(ISBLANK(VAL_Codes!BV$35),ISBLANK(VAL_Codes!BU$35)),IF(TYPE(VAL_Codes!BV$26)=2,VAL_Codes!BV$26,""),IF(ISBLANK(VAL_Codes!BV$35),"",VAL_Codes!BV$35))</f>
        <v/>
      </c>
      <c r="CR56" s="38"/>
    </row>
    <row r="57" spans="1:96" ht="11.25" customHeight="1" x14ac:dyDescent="0.2">
      <c r="A57" s="75"/>
      <c r="B57" s="75"/>
      <c r="C57" s="888"/>
      <c r="D57" s="760"/>
      <c r="E57" s="763"/>
      <c r="F57" s="71" t="s">
        <v>357</v>
      </c>
      <c r="G57" s="72" t="s">
        <v>686</v>
      </c>
      <c r="H57" s="395" t="s">
        <v>102</v>
      </c>
      <c r="I57" s="395" t="s">
        <v>66</v>
      </c>
      <c r="J57" s="396" t="str">
        <f>VAL_Metadata!B$8</f>
        <v>_X</v>
      </c>
      <c r="K57" s="425" t="s">
        <v>8755</v>
      </c>
      <c r="L57" s="395" t="s">
        <v>349</v>
      </c>
      <c r="M57" s="47"/>
      <c r="N57" s="47"/>
      <c r="O57" s="47"/>
      <c r="P57" s="47"/>
      <c r="Q57" s="47"/>
      <c r="R57" s="47"/>
      <c r="S57" s="47"/>
      <c r="T57" s="47"/>
      <c r="U57" s="47"/>
      <c r="V57" s="47"/>
      <c r="W57" s="47"/>
      <c r="X57" s="47"/>
      <c r="Y57" s="47"/>
      <c r="Z57" s="47"/>
      <c r="AA57" s="26" t="str">
        <f>IF(OR(AND(AA55="",AB55=""),AND(AA56="",AB56=""),AND(AB55="K",AB56="K"),OR(AB55="O",AB56="O")),"",SUM(AA55,AA56))</f>
        <v/>
      </c>
      <c r="AB57" s="20" t="str">
        <f>IF(AND(OR(AND(AB55="O",AB56="O"),AND(AB55="K",AB56="K")),SUM(AA55,AA56)=0,ISNUMBER(AA57)),"",IF(OR(AB55="O",AB56="O"),"O",IF(AND(AB55=AB56,OR(AB55="K",AB55="W",AB55="M")), UPPER(AB55),"")))</f>
        <v/>
      </c>
      <c r="AC57" s="23" t="str">
        <f>IF(AND(ISBLANK(VAL_Codes!H$35),ISBLANK(VAL_Codes!G$35)),IF(TYPE(VAL_Codes!H$26)=2,VAL_Codes!H$26,""),IF(ISBLANK(VAL_Codes!H$35),"",VAL_Codes!H$35))</f>
        <v/>
      </c>
      <c r="AD57" s="26" t="str">
        <f>IF(OR(AND(AD55="",AE55=""),AND(AD56="",AE56=""),AND(AE55="K",AE56="K"),OR(AE55="O",AE56="O")),"",SUM(AD55,AD56))</f>
        <v/>
      </c>
      <c r="AE57" s="20" t="str">
        <f>IF(AND(OR(AND(AE55="O",AE56="O"),AND(AE55="K",AE56="K")),SUM(AD55,AD56)=0,ISNUMBER(AD57)),"",IF(OR(AE55="O",AE56="O"),"O",IF(AND(AE55=AE56,OR(AE55="K",AE55="W",AE55="M")), UPPER(AE55),"")))</f>
        <v/>
      </c>
      <c r="AF57" s="23" t="str">
        <f>IF(AND(ISBLANK(VAL_Codes!K$35),ISBLANK(VAL_Codes!J$35)),IF(TYPE(VAL_Codes!K$26)=2,VAL_Codes!K$26,""),IF(ISBLANK(VAL_Codes!K$35),"",VAL_Codes!K$35))</f>
        <v/>
      </c>
      <c r="AG57" s="26" t="str">
        <f>IF(OR(AND(AG55="",AH55=""),AND(AG56="",AH56=""),AND(AH55="K",AH56="K"),OR(AH55="O",AH56="O")),"",SUM(AG55,AG56))</f>
        <v/>
      </c>
      <c r="AH57" s="20" t="str">
        <f>IF(AND(OR(AND(AH55="O",AH56="O"),AND(AH55="K",AH56="K")),SUM(AG55,AG56)=0,ISNUMBER(AG57)),"",IF(OR(AH55="O",AH56="O"),"O",IF(AND(AH55=AH56,OR(AH55="K",AH55="W",AH55="M")), UPPER(AH55),"")))</f>
        <v/>
      </c>
      <c r="AI57" s="23" t="str">
        <f>IF(AND(ISBLANK(VAL_Codes!N$35),ISBLANK(VAL_Codes!M$35)),IF(TYPE(VAL_Codes!N$26)=2,VAL_Codes!N$26,""),IF(ISBLANK(VAL_Codes!N$35),"",VAL_Codes!N$35))</f>
        <v/>
      </c>
      <c r="AJ57" s="26" t="str">
        <f>IF(OR(AND(AJ55="",AK55=""),AND(AJ56="",AK56=""),AND(AK55="K",AK56="K"),OR(AK55="O",AK56="O")),"",SUM(AJ55,AJ56))</f>
        <v/>
      </c>
      <c r="AK57" s="20" t="str">
        <f>IF(AND(OR(AND(AK55="O",AK56="O"),AND(AK55="K",AK56="K")),SUM(AJ55,AJ56)=0,ISNUMBER(AJ57)),"",IF(OR(AK55="O",AK56="O"),"O",IF(AND(AK55=AK56,OR(AK55="K",AK55="W",AK55="M")), UPPER(AK55),"")))</f>
        <v/>
      </c>
      <c r="AL57" s="23" t="str">
        <f>IF(AND(ISBLANK(VAL_Codes!Q$35),ISBLANK(VAL_Codes!P$35)),IF(TYPE(VAL_Codes!Q$26)=2,VAL_Codes!Q$26,""),IF(ISBLANK(VAL_Codes!Q$35),"",VAL_Codes!Q$35))</f>
        <v/>
      </c>
      <c r="AM57" s="26" t="str">
        <f>IF(OR(AND(AM55="",AN55=""),AND(AM56="",AN56=""),AND(AN55="K",AN56="K"),OR(AN55="O",AN56="O")),"",SUM(AM55,AM56))</f>
        <v/>
      </c>
      <c r="AN57" s="20" t="str">
        <f>IF(AND(OR(AND(AN55="O",AN56="O"),AND(AN55="K",AN56="K")),SUM(AM55,AM56)=0,ISNUMBER(AM57)),"",IF(OR(AN55="O",AN56="O"),"O",IF(AND(AN55=AN56,OR(AN55="K",AN55="W",AN55="M")), UPPER(AN55),"")))</f>
        <v/>
      </c>
      <c r="AO57" s="23" t="str">
        <f>IF(AND(ISBLANK(VAL_Codes!T$35),ISBLANK(VAL_Codes!S$35)),IF(TYPE(VAL_Codes!T$26)=2,VAL_Codes!T$26,""),IF(ISBLANK(VAL_Codes!T$35),"",VAL_Codes!T$35))</f>
        <v/>
      </c>
      <c r="AP57" s="26" t="str">
        <f>IF(OR(AND(AP55="",AQ55=""),AND(AP56="",AQ56=""),AND(AQ55="K",AQ56="K"),OR(AQ55="O",AQ56="O")),"",SUM(AP55,AP56))</f>
        <v/>
      </c>
      <c r="AQ57" s="20" t="str">
        <f>IF(AND(OR(AND(AQ55="O",AQ56="O"),AND(AQ55="K",AQ56="K")),SUM(AP55,AP56)=0,ISNUMBER(AP57)),"",IF(OR(AQ55="O",AQ56="O"),"O",IF(AND(AQ55=AQ56,OR(AQ55="K",AQ55="W",AQ55="M")), UPPER(AQ55),"")))</f>
        <v/>
      </c>
      <c r="AR57" s="23" t="str">
        <f>IF(AND(ISBLANK(VAL_Codes!W$35),ISBLANK(VAL_Codes!V$35)),IF(TYPE(VAL_Codes!W$26)=2,VAL_Codes!W$26,""),IF(ISBLANK(VAL_Codes!W$35),"",VAL_Codes!W$35))</f>
        <v/>
      </c>
      <c r="AS57" s="26" t="str">
        <f>IF(OR(AND(AS55="",AT55=""),AND(AS56="",AT56=""),AND(AT55="K",AT56="K"),OR(AT55="O",AT56="O")),"",SUM(AS55,AS56))</f>
        <v/>
      </c>
      <c r="AT57" s="20" t="str">
        <f>IF(AND(OR(AND(AT55="O",AT56="O"),AND(AT55="K",AT56="K")),SUM(AS55,AS56)=0,ISNUMBER(AS57)),"",IF(OR(AT55="O",AT56="O"),"O",IF(AND(AT55=AT56,OR(AT55="K",AT55="W",AT55="M")), UPPER(AT55),"")))</f>
        <v/>
      </c>
      <c r="AU57" s="23" t="str">
        <f>IF(AND(ISBLANK(VAL_Codes!Z$35),ISBLANK(VAL_Codes!Y$35)),IF(TYPE(VAL_Codes!Z$26)=2,VAL_Codes!Z$26,""),IF(ISBLANK(VAL_Codes!Z$35),"",VAL_Codes!Z$35))</f>
        <v/>
      </c>
      <c r="AV57" s="26" t="str">
        <f>IF(OR(AND(AV55="",AW55=""),AND(AV56="",AW56=""),AND(AW55="K",AW56="K"),OR(AW55="O",AW56="O")),"",SUM(AV55,AV56))</f>
        <v/>
      </c>
      <c r="AW57" s="20" t="str">
        <f>IF(AND(OR(AND(AW55="O",AW56="O"),AND(AW55="K",AW56="K")),SUM(AV55,AV56)=0,ISNUMBER(AV57)),"",IF(OR(AW55="O",AW56="O"),"O",IF(AND(AW55=AW56,OR(AW55="K",AW55="W",AW55="M")), UPPER(AW55),"")))</f>
        <v/>
      </c>
      <c r="AX57" s="23" t="str">
        <f>IF(AND(ISBLANK(VAL_Codes!AC$35),ISBLANK(VAL_Codes!AB$35)),IF(TYPE(VAL_Codes!AC$26)=2,VAL_Codes!AC$26,""),IF(ISBLANK(VAL_Codes!AC$35),"",VAL_Codes!AC$35))</f>
        <v/>
      </c>
      <c r="AY57" s="26" t="str">
        <f>IF(OR(AND(AY55="",AZ55=""),AND(AY56="",AZ56=""),AND(AZ55="K",AZ56="K"),OR(AZ55="O",AZ56="O")),"",SUM(AY55,AY56))</f>
        <v/>
      </c>
      <c r="AZ57" s="20" t="str">
        <f>IF(AND(OR(AND(AZ55="O",AZ56="O"),AND(AZ55="K",AZ56="K")),SUM(AY55,AY56)=0,ISNUMBER(AY57)),"",IF(OR(AZ55="O",AZ56="O"),"O",IF(AND(AZ55=AZ56,OR(AZ55="K",AZ55="W",AZ55="M")), UPPER(AZ55),"")))</f>
        <v/>
      </c>
      <c r="BA57" s="23" t="str">
        <f>IF(AND(ISBLANK(VAL_Codes!AF$35),ISBLANK(VAL_Codes!AE$35)),IF(TYPE(VAL_Codes!AF$26)=2,VAL_Codes!AF$26,""),IF(ISBLANK(VAL_Codes!AF$35),"",VAL_Codes!AF$35))</f>
        <v/>
      </c>
      <c r="BB57" s="26" t="str">
        <f>IF(OR(AND(BB55="",BC55=""),AND(BB56="",BC56=""),AND(BC55="K",BC56="K"),OR(BC55="O",BC56="O")),"",SUM(BB55,BB56))</f>
        <v/>
      </c>
      <c r="BC57" s="20" t="str">
        <f>IF(AND(OR(AND(BC55="O",BC56="O"),AND(BC55="K",BC56="K")),SUM(BB55,BB56)=0,ISNUMBER(BB57)),"",IF(OR(BC55="O",BC56="O"),"O",IF(AND(BC55=BC56,OR(BC55="K",BC55="W",BC55="M")), UPPER(BC55),"")))</f>
        <v/>
      </c>
      <c r="BD57" s="23" t="str">
        <f>IF(AND(ISBLANK(VAL_Codes!AI$35),ISBLANK(VAL_Codes!AH$35)),IF(TYPE(VAL_Codes!AI$26)=2,VAL_Codes!AI$26,""),IF(ISBLANK(VAL_Codes!AI$35),"",VAL_Codes!AI$35))</f>
        <v/>
      </c>
      <c r="BE57" s="26" t="str">
        <f>IF(OR(AND(BE55="",BF55=""),AND(BE56="",BF56=""),AND(BF55="K",BF56="K"),OR(BF55="O",BF56="O")),"",SUM(BE55,BE56))</f>
        <v/>
      </c>
      <c r="BF57" s="20" t="str">
        <f>IF(AND(OR(AND(BF55="O",BF56="O"),AND(BF55="K",BF56="K")),SUM(BE55,BE56)=0,ISNUMBER(BE57)),"",IF(OR(BF55="O",BF56="O"),"O",IF(AND(BF55=BF56,OR(BF55="K",BF55="W",BF55="M")), UPPER(BF55),"")))</f>
        <v/>
      </c>
      <c r="BG57" s="23" t="str">
        <f>IF(AND(ISBLANK(VAL_Codes!AL$35),ISBLANK(VAL_Codes!AK$35)),IF(TYPE(VAL_Codes!AL$26)=2,VAL_Codes!AL$26,""),IF(ISBLANK(VAL_Codes!AL$35),"",VAL_Codes!AL$35))</f>
        <v/>
      </c>
      <c r="BH57" s="26" t="str">
        <f>IF(OR(AND(BH55="",BI55=""),AND(BH56="",BI56=""),AND(BI55="K",BI56="K"),OR(BI55="O",BI56="O")),"",SUM(BH55,BH56))</f>
        <v/>
      </c>
      <c r="BI57" s="20" t="str">
        <f>IF(AND(OR(AND(BI55="O",BI56="O"),AND(BI55="K",BI56="K")),SUM(BH55,BH56)=0,ISNUMBER(BH57)),"",IF(OR(BI55="O",BI56="O"),"O",IF(AND(BI55=BI56,OR(BI55="K",BI55="W",BI55="M")), UPPER(BI55),"")))</f>
        <v/>
      </c>
      <c r="BJ57" s="23" t="str">
        <f>IF(AND(ISBLANK(VAL_Codes!AO$35),ISBLANK(VAL_Codes!AN$35)),IF(TYPE(VAL_Codes!AO$26)=2,VAL_Codes!AO$26,""),IF(ISBLANK(VAL_Codes!AO$35),"",VAL_Codes!AO$35))</f>
        <v/>
      </c>
      <c r="BK57" s="26" t="str">
        <f>IF(OR(AND(BK55="",BL55=""),AND(BK56="",BL56=""),AND(BL55="K",BL56="K"),OR(BL55="O",BL56="O")),"",SUM(BK55,BK56))</f>
        <v/>
      </c>
      <c r="BL57" s="20" t="str">
        <f>IF(AND(OR(AND(BL55="O",BL56="O"),AND(BL55="K",BL56="K")),SUM(BK55,BK56)=0,ISNUMBER(BK57)),"",IF(OR(BL55="O",BL56="O"),"O",IF(AND(BL55=BL56,OR(BL55="K",BL55="W",BL55="M")), UPPER(BL55),"")))</f>
        <v/>
      </c>
      <c r="BM57" s="23" t="str">
        <f>IF(AND(ISBLANK(VAL_Codes!AR$35),ISBLANK(VAL_Codes!AQ$35)),IF(TYPE(VAL_Codes!AR$26)=2,VAL_Codes!AR$26,""),IF(ISBLANK(VAL_Codes!AR$35),"",VAL_Codes!AR$35))</f>
        <v/>
      </c>
      <c r="BN57" s="26" t="str">
        <f>IF(OR(AND(BN55="",BO55=""),AND(BN56="",BO56=""),AND(BO55="K",BO56="K"),OR(BO55="O",BO56="O")),"",SUM(BN55,BN56))</f>
        <v/>
      </c>
      <c r="BO57" s="20" t="str">
        <f>IF(AND(OR(AND(BO55="O",BO56="O"),AND(BO55="K",BO56="K")),SUM(BN55,BN56)=0,ISNUMBER(BN57)),"",IF(OR(BO55="O",BO56="O"),"O",IF(AND(BO55=BO56,OR(BO55="K",BO55="W",BO55="M")), UPPER(BO55),"")))</f>
        <v/>
      </c>
      <c r="BP57" s="23" t="str">
        <f>IF(AND(ISBLANK(VAL_Codes!AU$35),ISBLANK(VAL_Codes!AT$35)),IF(TYPE(VAL_Codes!AU$26)=2,VAL_Codes!AU$26,""),IF(ISBLANK(VAL_Codes!AU$35),"",VAL_Codes!AU$35))</f>
        <v/>
      </c>
      <c r="BQ57" s="26" t="str">
        <f>IF(OR(AND(BQ55="",BR55=""),AND(BQ56="",BR56=""),AND(BR55="K",BR56="K"),OR(BR55="O",BR56="O")),"",SUM(BQ55,BQ56))</f>
        <v/>
      </c>
      <c r="BR57" s="20" t="str">
        <f>IF(AND(OR(AND(BR55="O",BR56="O"),AND(BR55="K",BR56="K")),SUM(BQ55,BQ56)=0,ISNUMBER(BQ57)),"",IF(OR(BR55="O",BR56="O"),"O",IF(AND(BR55=BR56,OR(BR55="K",BR55="W",BR55="M")), UPPER(BR55),"")))</f>
        <v/>
      </c>
      <c r="BS57" s="23" t="str">
        <f>IF(AND(ISBLANK(VAL_Codes!AX$35),ISBLANK(VAL_Codes!AW$35)),IF(TYPE(VAL_Codes!AX$26)=2,VAL_Codes!AX$26,""),IF(ISBLANK(VAL_Codes!AX$35),"",VAL_Codes!AX$35))</f>
        <v/>
      </c>
      <c r="BT57" s="26" t="str">
        <f>IF(OR(AND(BT55="",BU55=""),AND(BT56="",BU56=""),AND(BU55="K",BU56="K"),OR(BU55="O",BU56="O")),"",SUM(BT55,BT56))</f>
        <v/>
      </c>
      <c r="BU57" s="20" t="str">
        <f>IF(AND(OR(AND(BU55="O",BU56="O"),AND(BU55="K",BU56="K")),SUM(BT55,BT56)=0,ISNUMBER(BT57)),"",IF(OR(BU55="O",BU56="O"),"O",IF(AND(BU55=BU56,OR(BU55="K",BU55="W",BU55="M")), UPPER(BU55),"")))</f>
        <v/>
      </c>
      <c r="BV57" s="23" t="str">
        <f>IF(AND(ISBLANK(VAL_Codes!BA$35),ISBLANK(VAL_Codes!AZ$35)),IF(TYPE(VAL_Codes!BA$26)=2,VAL_Codes!BA$26,""),IF(ISBLANK(VAL_Codes!BA$35),"",VAL_Codes!BA$35))</f>
        <v/>
      </c>
      <c r="BW57" s="26" t="str">
        <f>IF(OR(AND(BW55="",BX55=""),AND(BW56="",BX56=""),AND(BX55="K",BX56="K"),OR(BX55="O",BX56="O")),"",SUM(BW55,BW56))</f>
        <v/>
      </c>
      <c r="BX57" s="20" t="str">
        <f>IF(AND(OR(AND(BX55="O",BX56="O"),AND(BX55="K",BX56="K")),SUM(BW55,BW56)=0,ISNUMBER(BW57)),"",IF(OR(BX55="O",BX56="O"),"O",IF(AND(BX55=BX56,OR(BX55="K",BX55="W",BX55="M")), UPPER(BX55),"")))</f>
        <v/>
      </c>
      <c r="BY57" s="23" t="str">
        <f>IF(AND(ISBLANK(VAL_Codes!BD$35),ISBLANK(VAL_Codes!BC$35)),IF(TYPE(VAL_Codes!BD$26)=2,VAL_Codes!BD$26,""),IF(ISBLANK(VAL_Codes!BD$35),"",VAL_Codes!BD$35))</f>
        <v/>
      </c>
      <c r="BZ57" s="26" t="str">
        <f>IF(OR(AND(BZ55="",CA55=""),AND(BZ56="",CA56=""),AND(CA55="K",CA56="K"),OR(CA55="O",CA56="O")),"",SUM(BZ55,BZ56))</f>
        <v/>
      </c>
      <c r="CA57" s="20" t="str">
        <f>IF(AND(OR(AND(CA55="O",CA56="O"),AND(CA55="K",CA56="K")),SUM(BZ55,BZ56)=0,ISNUMBER(BZ57)),"",IF(OR(CA55="O",CA56="O"),"O",IF(AND(CA55=CA56,OR(CA55="K",CA55="W",CA55="M")), UPPER(CA55),"")))</f>
        <v/>
      </c>
      <c r="CB57" s="23" t="str">
        <f>IF(AND(ISBLANK(VAL_Codes!BG$35),ISBLANK(VAL_Codes!BF$35)),IF(TYPE(VAL_Codes!BG$26)=2,VAL_Codes!BG$26,""),IF(ISBLANK(VAL_Codes!BG$35),"",VAL_Codes!BG$35))</f>
        <v/>
      </c>
      <c r="CC57" s="26" t="str">
        <f>IF(OR(AND(CC55="",CD55=""),AND(CC56="",CD56=""),AND(CD55="K",CD56="K"),OR(CD55="O",CD56="O")),"",SUM(CC55,CC56))</f>
        <v/>
      </c>
      <c r="CD57" s="20" t="str">
        <f>IF(AND(OR(AND(CD55="O",CD56="O"),AND(CD55="K",CD56="K")),SUM(CC55,CC56)=0,ISNUMBER(CC57)),"",IF(OR(CD55="O",CD56="O"),"O",IF(AND(CD55=CD56,OR(CD55="K",CD55="W",CD55="M")), UPPER(CD55),"")))</f>
        <v/>
      </c>
      <c r="CE57" s="23" t="str">
        <f>IF(AND(ISBLANK(VAL_Codes!BJ$35),ISBLANK(VAL_Codes!BI$35)),IF(TYPE(VAL_Codes!BJ$26)=2,VAL_Codes!BJ$26,""),IF(ISBLANK(VAL_Codes!BJ$35),"",VAL_Codes!BJ$35))</f>
        <v/>
      </c>
      <c r="CF57" s="26" t="str">
        <f>IF(OR(AND(CF55="",CG55=""),AND(CF56="",CG56=""),AND(CG55="K",CG56="K"),OR(CG55="O",CG56="O")),"",SUM(CF55,CF56))</f>
        <v/>
      </c>
      <c r="CG57" s="20" t="str">
        <f>IF(AND(OR(AND(CG55="O",CG56="O"),AND(CG55="K",CG56="K")),SUM(CF55,CF56)=0,ISNUMBER(CF57)),"",IF(OR(CG55="O",CG56="O"),"O",IF(AND(CG55=CG56,OR(CG55="K",CG55="W",CG55="M")), UPPER(CG55),"")))</f>
        <v/>
      </c>
      <c r="CH57" s="23" t="str">
        <f>IF(AND(ISBLANK(VAL_Codes!BM$35),ISBLANK(VAL_Codes!BL$35)),IF(TYPE(VAL_Codes!BM$26)=2,VAL_Codes!BM$26,""),IF(ISBLANK(VAL_Codes!BM$35),"",VAL_Codes!BM$35))</f>
        <v/>
      </c>
      <c r="CI57" s="26" t="str">
        <f>IF(OR(AND(CI55="",CJ55=""),AND(CI56="",CJ56=""),AND(CJ55="K",CJ56="K"),OR(CJ55="O",CJ56="O")),"",SUM(CI55,CI56))</f>
        <v/>
      </c>
      <c r="CJ57" s="20" t="str">
        <f>IF(AND(OR(AND(CJ55="O",CJ56="O"),AND(CJ55="K",CJ56="K")),SUM(CI55,CI56)=0,ISNUMBER(CI57)),"",IF(OR(CJ55="O",CJ56="O"),"O",IF(AND(CJ55=CJ56,OR(CJ55="K",CJ55="W",CJ55="M")), UPPER(CJ55),"")))</f>
        <v/>
      </c>
      <c r="CK57" s="23" t="str">
        <f>IF(AND(ISBLANK(VAL_Codes!BP$35),ISBLANK(VAL_Codes!BO$35)),IF(TYPE(VAL_Codes!BP$26)=2,VAL_Codes!BP$26,""),IF(ISBLANK(VAL_Codes!BP$35),"",VAL_Codes!BP$35))</f>
        <v/>
      </c>
      <c r="CL57" s="26" t="str">
        <f>IF(OR(AND(CL55="",CM55=""),AND(CL56="",CM56=""),AND(CM55="K",CM56="K"),OR(CM55="O",CM56="O")),"",SUM(CL55,CL56))</f>
        <v/>
      </c>
      <c r="CM57" s="20" t="str">
        <f>IF(AND(OR(AND(CM55="O",CM56="O"),AND(CM55="K",CM56="K")),SUM(CL55,CL56)=0,ISNUMBER(CL57)),"",IF(OR(CM55="O",CM56="O"),"O",IF(AND(CM55=CM56,OR(CM55="K",CM55="W",CM55="M")), UPPER(CM55),"")))</f>
        <v/>
      </c>
      <c r="CN57" s="23" t="str">
        <f>IF(AND(ISBLANK(VAL_Codes!BS$35),ISBLANK(VAL_Codes!BR$35)),IF(TYPE(VAL_Codes!BS$26)=2,VAL_Codes!BS$26,""),IF(ISBLANK(VAL_Codes!BS$35),"",VAL_Codes!BS$35))</f>
        <v/>
      </c>
      <c r="CO57" s="26" t="str">
        <f>IF(OR(AND(CO55="",CP55=""),AND(CO56="",CP56=""),AND(CP55="K",CP56="K"),OR(CP55="O",CP56="O")),"",SUM(CO55,CO56))</f>
        <v/>
      </c>
      <c r="CP57" s="20" t="str">
        <f>IF(AND(OR(AND(CP55="O",CP56="O"),AND(CP55="K",CP56="K")),SUM(CO55,CO56)=0,ISNUMBER(CO57)),"",IF(OR(CP55="O",CP56="O"),"O",IF(AND(CP55=CP56,OR(CP55="K",CP55="W",CP55="M")), UPPER(CP55),"")))</f>
        <v/>
      </c>
      <c r="CQ57" s="23" t="str">
        <f>IF(AND(ISBLANK(VAL_Codes!BV$35),ISBLANK(VAL_Codes!BU$35)),IF(TYPE(VAL_Codes!BV$26)=2,VAL_Codes!BV$26,""),IF(ISBLANK(VAL_Codes!BV$35),"",VAL_Codes!BV$35))</f>
        <v/>
      </c>
      <c r="CR57" s="38"/>
    </row>
    <row r="58" spans="1:96" ht="11.25" customHeight="1" x14ac:dyDescent="0.2">
      <c r="A58" s="75"/>
      <c r="B58" s="75"/>
      <c r="C58" s="888"/>
      <c r="D58" s="763"/>
      <c r="E58" s="885" t="s">
        <v>128</v>
      </c>
      <c r="F58" s="886"/>
      <c r="G58" s="72" t="s">
        <v>299</v>
      </c>
      <c r="H58" s="395" t="s">
        <v>102</v>
      </c>
      <c r="I58" s="395" t="s">
        <v>66</v>
      </c>
      <c r="J58" s="396" t="str">
        <f>VAL_Metadata!B$8</f>
        <v>_X</v>
      </c>
      <c r="K58" s="395" t="s">
        <v>47</v>
      </c>
      <c r="L58" s="395" t="s">
        <v>47</v>
      </c>
      <c r="M58" s="47"/>
      <c r="N58" s="47"/>
      <c r="O58" s="47"/>
      <c r="P58" s="47"/>
      <c r="Q58" s="47"/>
      <c r="R58" s="47"/>
      <c r="S58" s="47"/>
      <c r="T58" s="47"/>
      <c r="U58" s="47"/>
      <c r="V58" s="47"/>
      <c r="W58" s="47"/>
      <c r="X58" s="47"/>
      <c r="Y58" s="47"/>
      <c r="Z58" s="47"/>
      <c r="AA58" s="26" t="str">
        <f>IF(OR(AND(AA50="",AB50=""),AND(AA52="",AB52=""),AND(AA57="",AB57=""),AND(AB50="K",AB52="K",AB57="K"),OR(AB50="O",AB52="O",AB57="O")),"",SUM(AA50,AA52,AA57))</f>
        <v/>
      </c>
      <c r="AB58" s="20" t="str">
        <f>IF(AND(OR(AND(AB50="O",AB52="O",AB57="O"),AND(AB50="K",AB52="K",AB57="K")),SUM(AA50,AA52,AA57)=0,ISNUMBER(AA58)),"",IF(OR(AB50="O",AB52="O",AB57="O"),"O",IF(AND(AB50=AB52,AB52=AB57,OR(AB50="K",AB50="W",AB50="M")), UPPER(AB50),"")))</f>
        <v/>
      </c>
      <c r="AC58" s="23" t="str">
        <f>IF(AND(ISBLANK(VAL_Codes!H$35),ISBLANK(VAL_Codes!G$35)),IF(TYPE(VAL_Codes!H$26)=2,VAL_Codes!H$26,""),IF(ISBLANK(VAL_Codes!H$35),"",VAL_Codes!H$35))</f>
        <v/>
      </c>
      <c r="AD58" s="26" t="str">
        <f>IF(OR(AND(AD50="",AE50=""),AND(AD52="",AE52=""),AND(AD57="",AE57=""),AND(AE50="K",AE52="K",AE57="K"),OR(AE50="O",AE52="O",AE57="O")),"",SUM(AD50,AD52,AD57))</f>
        <v/>
      </c>
      <c r="AE58" s="20" t="str">
        <f>IF(AND(OR(AND(AE50="O",AE52="O",AE57="O"),AND(AE50="K",AE52="K",AE57="K")),SUM(AD50,AD52,AD57)=0,ISNUMBER(AD58)),"",IF(OR(AE50="O",AE52="O",AE57="O"),"O",IF(AND(AE50=AE52,AE52=AE57,OR(AE50="K",AE50="W",AE50="M")), UPPER(AE50),"")))</f>
        <v/>
      </c>
      <c r="AF58" s="23" t="str">
        <f>IF(AND(ISBLANK(VAL_Codes!K$35),ISBLANK(VAL_Codes!J$35)),IF(TYPE(VAL_Codes!K$26)=2,VAL_Codes!K$26,""),IF(ISBLANK(VAL_Codes!K$35),"",VAL_Codes!K$35))</f>
        <v/>
      </c>
      <c r="AG58" s="26" t="str">
        <f>IF(OR(AND(AG50="",AH50=""),AND(AG52="",AH52=""),AND(AG57="",AH57=""),AND(AH50="K",AH52="K",AH57="K"),OR(AH50="O",AH52="O",AH57="O")),"",SUM(AG50,AG52,AG57))</f>
        <v/>
      </c>
      <c r="AH58" s="20" t="str">
        <f>IF(AND(OR(AND(AH50="O",AH52="O",AH57="O"),AND(AH50="K",AH52="K",AH57="K")),SUM(AG50,AG52,AG57)=0,ISNUMBER(AG58)),"",IF(OR(AH50="O",AH52="O",AH57="O"),"O",IF(AND(AH50=AH52,AH52=AH57,OR(AH50="K",AH50="W",AH50="M")), UPPER(AH50),"")))</f>
        <v/>
      </c>
      <c r="AI58" s="23" t="str">
        <f>IF(AND(ISBLANK(VAL_Codes!N$35),ISBLANK(VAL_Codes!M$35)),IF(TYPE(VAL_Codes!N$26)=2,VAL_Codes!N$26,""),IF(ISBLANK(VAL_Codes!N$35),"",VAL_Codes!N$35))</f>
        <v/>
      </c>
      <c r="AJ58" s="26" t="str">
        <f>IF(OR(AND(AJ50="",AK50=""),AND(AJ52="",AK52=""),AND(AJ57="",AK57=""),AND(AK50="K",AK52="K",AK57="K"),OR(AK50="O",AK52="O",AK57="O")),"",SUM(AJ50,AJ52,AJ57))</f>
        <v/>
      </c>
      <c r="AK58" s="20" t="str">
        <f>IF(AND(OR(AND(AK50="O",AK52="O",AK57="O"),AND(AK50="K",AK52="K",AK57="K")),SUM(AJ50,AJ52,AJ57)=0,ISNUMBER(AJ58)),"",IF(OR(AK50="O",AK52="O",AK57="O"),"O",IF(AND(AK50=AK52,AK52=AK57,OR(AK50="K",AK50="W",AK50="M")), UPPER(AK50),"")))</f>
        <v/>
      </c>
      <c r="AL58" s="23" t="str">
        <f>IF(AND(ISBLANK(VAL_Codes!Q$35),ISBLANK(VAL_Codes!P$35)),IF(TYPE(VAL_Codes!Q$26)=2,VAL_Codes!Q$26,""),IF(ISBLANK(VAL_Codes!Q$35),"",VAL_Codes!Q$35))</f>
        <v/>
      </c>
      <c r="AM58" s="26" t="str">
        <f>IF(OR(AND(AM50="",AN50=""),AND(AM52="",AN52=""),AND(AM57="",AN57=""),AND(AN50="K",AN52="K",AN57="K"),OR(AN50="O",AN52="O",AN57="O")),"",SUM(AM50,AM52,AM57))</f>
        <v/>
      </c>
      <c r="AN58" s="20" t="str">
        <f>IF(AND(OR(AND(AN50="O",AN52="O",AN57="O"),AND(AN50="K",AN52="K",AN57="K")),SUM(AM50,AM52,AM57)=0,ISNUMBER(AM58)),"",IF(OR(AN50="O",AN52="O",AN57="O"),"O",IF(AND(AN50=AN52,AN52=AN57,OR(AN50="K",AN50="W",AN50="M")), UPPER(AN50),"")))</f>
        <v/>
      </c>
      <c r="AO58" s="23" t="str">
        <f>IF(AND(ISBLANK(VAL_Codes!T$35),ISBLANK(VAL_Codes!S$35)),IF(TYPE(VAL_Codes!T$26)=2,VAL_Codes!T$26,""),IF(ISBLANK(VAL_Codes!T$35),"",VAL_Codes!T$35))</f>
        <v/>
      </c>
      <c r="AP58" s="26" t="str">
        <f>IF(OR(AND(AP50="",AQ50=""),AND(AP52="",AQ52=""),AND(AP57="",AQ57=""),AND(AQ50="K",AQ52="K",AQ57="K"),OR(AQ50="O",AQ52="O",AQ57="O")),"",SUM(AP50,AP52,AP57))</f>
        <v/>
      </c>
      <c r="AQ58" s="20" t="str">
        <f>IF(AND(OR(AND(AQ50="O",AQ52="O",AQ57="O"),AND(AQ50="K",AQ52="K",AQ57="K")),SUM(AP50,AP52,AP57)=0,ISNUMBER(AP58)),"",IF(OR(AQ50="O",AQ52="O",AQ57="O"),"O",IF(AND(AQ50=AQ52,AQ52=AQ57,OR(AQ50="K",AQ50="W",AQ50="M")), UPPER(AQ50),"")))</f>
        <v/>
      </c>
      <c r="AR58" s="23" t="str">
        <f>IF(AND(ISBLANK(VAL_Codes!W$35),ISBLANK(VAL_Codes!V$35)),IF(TYPE(VAL_Codes!W$26)=2,VAL_Codes!W$26,""),IF(ISBLANK(VAL_Codes!W$35),"",VAL_Codes!W$35))</f>
        <v/>
      </c>
      <c r="AS58" s="26" t="str">
        <f>IF(OR(AND(AS50="",AT50=""),AND(AS52="",AT52=""),AND(AS57="",AT57=""),AND(AT50="K",AT52="K",AT57="K"),OR(AT50="O",AT52="O",AT57="O")),"",SUM(AS50,AS52,AS57))</f>
        <v/>
      </c>
      <c r="AT58" s="20" t="str">
        <f>IF(AND(OR(AND(AT50="O",AT52="O",AT57="O"),AND(AT50="K",AT52="K",AT57="K")),SUM(AS50,AS52,AS57)=0,ISNUMBER(AS58)),"",IF(OR(AT50="O",AT52="O",AT57="O"),"O",IF(AND(AT50=AT52,AT52=AT57,OR(AT50="K",AT50="W",AT50="M")), UPPER(AT50),"")))</f>
        <v/>
      </c>
      <c r="AU58" s="23" t="str">
        <f>IF(AND(ISBLANK(VAL_Codes!Z$35),ISBLANK(VAL_Codes!Y$35)),IF(TYPE(VAL_Codes!Z$26)=2,VAL_Codes!Z$26,""),IF(ISBLANK(VAL_Codes!Z$35),"",VAL_Codes!Z$35))</f>
        <v/>
      </c>
      <c r="AV58" s="26" t="str">
        <f>IF(OR(AND(AV50="",AW50=""),AND(AV52="",AW52=""),AND(AV57="",AW57=""),AND(AW50="K",AW52="K",AW57="K"),OR(AW50="O",AW52="O",AW57="O")),"",SUM(AV50,AV52,AV57))</f>
        <v/>
      </c>
      <c r="AW58" s="20" t="str">
        <f>IF(AND(OR(AND(AW50="O",AW52="O",AW57="O"),AND(AW50="K",AW52="K",AW57="K")),SUM(AV50,AV52,AV57)=0,ISNUMBER(AV58)),"",IF(OR(AW50="O",AW52="O",AW57="O"),"O",IF(AND(AW50=AW52,AW52=AW57,OR(AW50="K",AW50="W",AW50="M")), UPPER(AW50),"")))</f>
        <v/>
      </c>
      <c r="AX58" s="23" t="str">
        <f>IF(AND(ISBLANK(VAL_Codes!AC$35),ISBLANK(VAL_Codes!AB$35)),IF(TYPE(VAL_Codes!AC$26)=2,VAL_Codes!AC$26,""),IF(ISBLANK(VAL_Codes!AC$35),"",VAL_Codes!AC$35))</f>
        <v/>
      </c>
      <c r="AY58" s="26" t="str">
        <f>IF(OR(AND(AY50="",AZ50=""),AND(AY52="",AZ52=""),AND(AY57="",AZ57=""),AND(AZ50="K",AZ52="K",AZ57="K"),OR(AZ50="O",AZ52="O",AZ57="O")),"",SUM(AY50,AY52,AY57))</f>
        <v/>
      </c>
      <c r="AZ58" s="20" t="str">
        <f>IF(AND(OR(AND(AZ50="O",AZ52="O",AZ57="O"),AND(AZ50="K",AZ52="K",AZ57="K")),SUM(AY50,AY52,AY57)=0,ISNUMBER(AY58)),"",IF(OR(AZ50="O",AZ52="O",AZ57="O"),"O",IF(AND(AZ50=AZ52,AZ52=AZ57,OR(AZ50="K",AZ50="W",AZ50="M")), UPPER(AZ50),"")))</f>
        <v/>
      </c>
      <c r="BA58" s="23" t="str">
        <f>IF(AND(ISBLANK(VAL_Codes!AF$35),ISBLANK(VAL_Codes!AE$35)),IF(TYPE(VAL_Codes!AF$26)=2,VAL_Codes!AF$26,""),IF(ISBLANK(VAL_Codes!AF$35),"",VAL_Codes!AF$35))</f>
        <v/>
      </c>
      <c r="BB58" s="26" t="str">
        <f>IF(OR(AND(BB50="",BC50=""),AND(BB52="",BC52=""),AND(BB57="",BC57=""),AND(BC50="K",BC52="K",BC57="K"),OR(BC50="O",BC52="O",BC57="O")),"",SUM(BB50,BB52,BB57))</f>
        <v/>
      </c>
      <c r="BC58" s="20" t="str">
        <f>IF(AND(OR(AND(BC50="O",BC52="O",BC57="O"),AND(BC50="K",BC52="K",BC57="K")),SUM(BB50,BB52,BB57)=0,ISNUMBER(BB58)),"",IF(OR(BC50="O",BC52="O",BC57="O"),"O",IF(AND(BC50=BC52,BC52=BC57,OR(BC50="K",BC50="W",BC50="M")), UPPER(BC50),"")))</f>
        <v/>
      </c>
      <c r="BD58" s="23" t="str">
        <f>IF(AND(ISBLANK(VAL_Codes!AI$35),ISBLANK(VAL_Codes!AH$35)),IF(TYPE(VAL_Codes!AI$26)=2,VAL_Codes!AI$26,""),IF(ISBLANK(VAL_Codes!AI$35),"",VAL_Codes!AI$35))</f>
        <v/>
      </c>
      <c r="BE58" s="26" t="str">
        <f>IF(OR(AND(BE50="",BF50=""),AND(BE52="",BF52=""),AND(BE57="",BF57=""),AND(BF50="K",BF52="K",BF57="K"),OR(BF50="O",BF52="O",BF57="O")),"",SUM(BE50,BE52,BE57))</f>
        <v/>
      </c>
      <c r="BF58" s="20" t="str">
        <f>IF(AND(OR(AND(BF50="O",BF52="O",BF57="O"),AND(BF50="K",BF52="K",BF57="K")),SUM(BE50,BE52,BE57)=0,ISNUMBER(BE58)),"",IF(OR(BF50="O",BF52="O",BF57="O"),"O",IF(AND(BF50=BF52,BF52=BF57,OR(BF50="K",BF50="W",BF50="M")), UPPER(BF50),"")))</f>
        <v/>
      </c>
      <c r="BG58" s="23" t="str">
        <f>IF(AND(ISBLANK(VAL_Codes!AL$35),ISBLANK(VAL_Codes!AK$35)),IF(TYPE(VAL_Codes!AL$26)=2,VAL_Codes!AL$26,""),IF(ISBLANK(VAL_Codes!AL$35),"",VAL_Codes!AL$35))</f>
        <v/>
      </c>
      <c r="BH58" s="26" t="str">
        <f>IF(OR(AND(BH50="",BI50=""),AND(BH52="",BI52=""),AND(BH57="",BI57=""),AND(BI50="K",BI52="K",BI57="K"),OR(BI50="O",BI52="O",BI57="O")),"",SUM(BH50,BH52,BH57))</f>
        <v/>
      </c>
      <c r="BI58" s="20" t="str">
        <f>IF(AND(OR(AND(BI50="O",BI52="O",BI57="O"),AND(BI50="K",BI52="K",BI57="K")),SUM(BH50,BH52,BH57)=0,ISNUMBER(BH58)),"",IF(OR(BI50="O",BI52="O",BI57="O"),"O",IF(AND(BI50=BI52,BI52=BI57,OR(BI50="K",BI50="W",BI50="M")), UPPER(BI50),"")))</f>
        <v/>
      </c>
      <c r="BJ58" s="23" t="str">
        <f>IF(AND(ISBLANK(VAL_Codes!AO$35),ISBLANK(VAL_Codes!AN$35)),IF(TYPE(VAL_Codes!AO$26)=2,VAL_Codes!AO$26,""),IF(ISBLANK(VAL_Codes!AO$35),"",VAL_Codes!AO$35))</f>
        <v/>
      </c>
      <c r="BK58" s="26" t="str">
        <f>IF(OR(AND(BK50="",BL50=""),AND(BK52="",BL52=""),AND(BK57="",BL57=""),AND(BL50="K",BL52="K",BL57="K"),OR(BL50="O",BL52="O",BL57="O")),"",SUM(BK50,BK52,BK57))</f>
        <v/>
      </c>
      <c r="BL58" s="20" t="str">
        <f>IF(AND(OR(AND(BL50="O",BL52="O",BL57="O"),AND(BL50="K",BL52="K",BL57="K")),SUM(BK50,BK52,BK57)=0,ISNUMBER(BK58)),"",IF(OR(BL50="O",BL52="O",BL57="O"),"O",IF(AND(BL50=BL52,BL52=BL57,OR(BL50="K",BL50="W",BL50="M")), UPPER(BL50),"")))</f>
        <v/>
      </c>
      <c r="BM58" s="23" t="str">
        <f>IF(AND(ISBLANK(VAL_Codes!AR$35),ISBLANK(VAL_Codes!AQ$35)),IF(TYPE(VAL_Codes!AR$26)=2,VAL_Codes!AR$26,""),IF(ISBLANK(VAL_Codes!AR$35),"",VAL_Codes!AR$35))</f>
        <v/>
      </c>
      <c r="BN58" s="26" t="str">
        <f>IF(OR(AND(BN50="",BO50=""),AND(BN52="",BO52=""),AND(BN57="",BO57=""),AND(BO50="K",BO52="K",BO57="K"),OR(BO50="O",BO52="O",BO57="O")),"",SUM(BN50,BN52,BN57))</f>
        <v/>
      </c>
      <c r="BO58" s="20" t="str">
        <f>IF(AND(OR(AND(BO50="O",BO52="O",BO57="O"),AND(BO50="K",BO52="K",BO57="K")),SUM(BN50,BN52,BN57)=0,ISNUMBER(BN58)),"",IF(OR(BO50="O",BO52="O",BO57="O"),"O",IF(AND(BO50=BO52,BO52=BO57,OR(BO50="K",BO50="W",BO50="M")), UPPER(BO50),"")))</f>
        <v/>
      </c>
      <c r="BP58" s="23" t="str">
        <f>IF(AND(ISBLANK(VAL_Codes!AU$35),ISBLANK(VAL_Codes!AT$35)),IF(TYPE(VAL_Codes!AU$26)=2,VAL_Codes!AU$26,""),IF(ISBLANK(VAL_Codes!AU$35),"",VAL_Codes!AU$35))</f>
        <v/>
      </c>
      <c r="BQ58" s="26" t="str">
        <f>IF(OR(AND(BQ50="",BR50=""),AND(BQ52="",BR52=""),AND(BQ57="",BR57=""),AND(BR50="K",BR52="K",BR57="K"),OR(BR50="O",BR52="O",BR57="O")),"",SUM(BQ50,BQ52,BQ57))</f>
        <v/>
      </c>
      <c r="BR58" s="20" t="str">
        <f>IF(AND(OR(AND(BR50="O",BR52="O",BR57="O"),AND(BR50="K",BR52="K",BR57="K")),SUM(BQ50,BQ52,BQ57)=0,ISNUMBER(BQ58)),"",IF(OR(BR50="O",BR52="O",BR57="O"),"O",IF(AND(BR50=BR52,BR52=BR57,OR(BR50="K",BR50="W",BR50="M")), UPPER(BR50),"")))</f>
        <v/>
      </c>
      <c r="BS58" s="23" t="str">
        <f>IF(AND(ISBLANK(VAL_Codes!AX$35),ISBLANK(VAL_Codes!AW$35)),IF(TYPE(VAL_Codes!AX$26)=2,VAL_Codes!AX$26,""),IF(ISBLANK(VAL_Codes!AX$35),"",VAL_Codes!AX$35))</f>
        <v/>
      </c>
      <c r="BT58" s="26" t="str">
        <f>IF(OR(AND(BT50="",BU50=""),AND(BT52="",BU52=""),AND(BT57="",BU57=""),AND(BU50="K",BU52="K",BU57="K"),OR(BU50="O",BU52="O",BU57="O")),"",SUM(BT50,BT52,BT57))</f>
        <v/>
      </c>
      <c r="BU58" s="20" t="str">
        <f>IF(AND(OR(AND(BU50="O",BU52="O",BU57="O"),AND(BU50="K",BU52="K",BU57="K")),SUM(BT50,BT52,BT57)=0,ISNUMBER(BT58)),"",IF(OR(BU50="O",BU52="O",BU57="O"),"O",IF(AND(BU50=BU52,BU52=BU57,OR(BU50="K",BU50="W",BU50="M")), UPPER(BU50),"")))</f>
        <v/>
      </c>
      <c r="BV58" s="23" t="str">
        <f>IF(AND(ISBLANK(VAL_Codes!BA$35),ISBLANK(VAL_Codes!AZ$35)),IF(TYPE(VAL_Codes!BA$26)=2,VAL_Codes!BA$26,""),IF(ISBLANK(VAL_Codes!BA$35),"",VAL_Codes!BA$35))</f>
        <v/>
      </c>
      <c r="BW58" s="26" t="str">
        <f>IF(OR(AND(BW50="",BX50=""),AND(BW52="",BX52=""),AND(BW57="",BX57=""),AND(BX50="K",BX52="K",BX57="K"),OR(BX50="O",BX52="O",BX57="O")),"",SUM(BW50,BW52,BW57))</f>
        <v/>
      </c>
      <c r="BX58" s="20" t="str">
        <f>IF(AND(OR(AND(BX50="O",BX52="O",BX57="O"),AND(BX50="K",BX52="K",BX57="K")),SUM(BW50,BW52,BW57)=0,ISNUMBER(BW58)),"",IF(OR(BX50="O",BX52="O",BX57="O"),"O",IF(AND(BX50=BX52,BX52=BX57,OR(BX50="K",BX50="W",BX50="M")), UPPER(BX50),"")))</f>
        <v/>
      </c>
      <c r="BY58" s="23" t="str">
        <f>IF(AND(ISBLANK(VAL_Codes!BD$35),ISBLANK(VAL_Codes!BC$35)),IF(TYPE(VAL_Codes!BD$26)=2,VAL_Codes!BD$26,""),IF(ISBLANK(VAL_Codes!BD$35),"",VAL_Codes!BD$35))</f>
        <v/>
      </c>
      <c r="BZ58" s="26" t="str">
        <f>IF(OR(AND(BZ50="",CA50=""),AND(BZ52="",CA52=""),AND(BZ57="",CA57=""),AND(CA50="K",CA52="K",CA57="K"),OR(CA50="O",CA52="O",CA57="O")),"",SUM(BZ50,BZ52,BZ57))</f>
        <v/>
      </c>
      <c r="CA58" s="20" t="str">
        <f>IF(AND(OR(AND(CA50="O",CA52="O",CA57="O"),AND(CA50="K",CA52="K",CA57="K")),SUM(BZ50,BZ52,BZ57)=0,ISNUMBER(BZ58)),"",IF(OR(CA50="O",CA52="O",CA57="O"),"O",IF(AND(CA50=CA52,CA52=CA57,OR(CA50="K",CA50="W",CA50="M")), UPPER(CA50),"")))</f>
        <v/>
      </c>
      <c r="CB58" s="23" t="str">
        <f>IF(AND(ISBLANK(VAL_Codes!BG$35),ISBLANK(VAL_Codes!BF$35)),IF(TYPE(VAL_Codes!BG$26)=2,VAL_Codes!BG$26,""),IF(ISBLANK(VAL_Codes!BG$35),"",VAL_Codes!BG$35))</f>
        <v/>
      </c>
      <c r="CC58" s="26" t="str">
        <f>IF(OR(AND(CC50="",CD50=""),AND(CC52="",CD52=""),AND(CC57="",CD57=""),AND(CD50="K",CD52="K",CD57="K"),OR(CD50="O",CD52="O",CD57="O")),"",SUM(CC50,CC52,CC57))</f>
        <v/>
      </c>
      <c r="CD58" s="20" t="str">
        <f>IF(AND(OR(AND(CD50="O",CD52="O",CD57="O"),AND(CD50="K",CD52="K",CD57="K")),SUM(CC50,CC52,CC57)=0,ISNUMBER(CC58)),"",IF(OR(CD50="O",CD52="O",CD57="O"),"O",IF(AND(CD50=CD52,CD52=CD57,OR(CD50="K",CD50="W",CD50="M")), UPPER(CD50),"")))</f>
        <v/>
      </c>
      <c r="CE58" s="23" t="str">
        <f>IF(AND(ISBLANK(VAL_Codes!BJ$35),ISBLANK(VAL_Codes!BI$35)),IF(TYPE(VAL_Codes!BJ$26)=2,VAL_Codes!BJ$26,""),IF(ISBLANK(VAL_Codes!BJ$35),"",VAL_Codes!BJ$35))</f>
        <v/>
      </c>
      <c r="CF58" s="26" t="str">
        <f>IF(OR(AND(CF50="",CG50=""),AND(CF52="",CG52=""),AND(CF57="",CG57=""),AND(CG50="K",CG52="K",CG57="K"),OR(CG50="O",CG52="O",CG57="O")),"",SUM(CF50,CF52,CF57))</f>
        <v/>
      </c>
      <c r="CG58" s="20" t="str">
        <f>IF(AND(OR(AND(CG50="O",CG52="O",CG57="O"),AND(CG50="K",CG52="K",CG57="K")),SUM(CF50,CF52,CF57)=0,ISNUMBER(CF58)),"",IF(OR(CG50="O",CG52="O",CG57="O"),"O",IF(AND(CG50=CG52,CG52=CG57,OR(CG50="K",CG50="W",CG50="M")), UPPER(CG50),"")))</f>
        <v/>
      </c>
      <c r="CH58" s="23" t="str">
        <f>IF(AND(ISBLANK(VAL_Codes!BM$35),ISBLANK(VAL_Codes!BL$35)),IF(TYPE(VAL_Codes!BM$26)=2,VAL_Codes!BM$26,""),IF(ISBLANK(VAL_Codes!BM$35),"",VAL_Codes!BM$35))</f>
        <v/>
      </c>
      <c r="CI58" s="26" t="str">
        <f>IF(OR(AND(CI50="",CJ50=""),AND(CI52="",CJ52=""),AND(CI57="",CJ57=""),AND(CJ50="K",CJ52="K",CJ57="K"),OR(CJ50="O",CJ52="O",CJ57="O")),"",SUM(CI50,CI52,CI57))</f>
        <v/>
      </c>
      <c r="CJ58" s="20" t="str">
        <f>IF(AND(OR(AND(CJ50="O",CJ52="O",CJ57="O"),AND(CJ50="K",CJ52="K",CJ57="K")),SUM(CI50,CI52,CI57)=0,ISNUMBER(CI58)),"",IF(OR(CJ50="O",CJ52="O",CJ57="O"),"O",IF(AND(CJ50=CJ52,CJ52=CJ57,OR(CJ50="K",CJ50="W",CJ50="M")), UPPER(CJ50),"")))</f>
        <v/>
      </c>
      <c r="CK58" s="23" t="str">
        <f>IF(AND(ISBLANK(VAL_Codes!BP$35),ISBLANK(VAL_Codes!BO$35)),IF(TYPE(VAL_Codes!BP$26)=2,VAL_Codes!BP$26,""),IF(ISBLANK(VAL_Codes!BP$35),"",VAL_Codes!BP$35))</f>
        <v/>
      </c>
      <c r="CL58" s="26" t="str">
        <f>IF(OR(AND(CL50="",CM50=""),AND(CL52="",CM52=""),AND(CL57="",CM57=""),AND(CM50="K",CM52="K",CM57="K"),OR(CM50="O",CM52="O",CM57="O")),"",SUM(CL50,CL52,CL57))</f>
        <v/>
      </c>
      <c r="CM58" s="20" t="str">
        <f>IF(AND(OR(AND(CM50="O",CM52="O",CM57="O"),AND(CM50="K",CM52="K",CM57="K")),SUM(CL50,CL52,CL57)=0,ISNUMBER(CL58)),"",IF(OR(CM50="O",CM52="O",CM57="O"),"O",IF(AND(CM50=CM52,CM52=CM57,OR(CM50="K",CM50="W",CM50="M")), UPPER(CM50),"")))</f>
        <v/>
      </c>
      <c r="CN58" s="23" t="str">
        <f>IF(AND(ISBLANK(VAL_Codes!BS$35),ISBLANK(VAL_Codes!BR$35)),IF(TYPE(VAL_Codes!BS$26)=2,VAL_Codes!BS$26,""),IF(ISBLANK(VAL_Codes!BS$35),"",VAL_Codes!BS$35))</f>
        <v/>
      </c>
      <c r="CO58" s="26" t="str">
        <f>IF(OR(AND(CO50="",CP50=""),AND(CO52="",CP52=""),AND(CO57="",CP57=""),AND(CP50="K",CP52="K",CP57="K"),OR(CP50="O",CP52="O",CP57="O")),"",SUM(CO50,CO52,CO57))</f>
        <v/>
      </c>
      <c r="CP58" s="20" t="str">
        <f>IF(AND(OR(AND(CP50="O",CP52="O",CP57="O"),AND(CP50="K",CP52="K",CP57="K")),SUM(CO50,CO52,CO57)=0,ISNUMBER(CO58)),"",IF(OR(CP50="O",CP52="O",CP57="O"),"O",IF(AND(CP50=CP52,CP52=CP57,OR(CP50="K",CP50="W",CP50="M")), UPPER(CP50),"")))</f>
        <v/>
      </c>
      <c r="CQ58" s="23" t="str">
        <f>IF(AND(ISBLANK(VAL_Codes!BV$35),ISBLANK(VAL_Codes!BU$35)),IF(TYPE(VAL_Codes!BV$26)=2,VAL_Codes!BV$26,""),IF(ISBLANK(VAL_Codes!BV$35),"",VAL_Codes!BV$35))</f>
        <v/>
      </c>
      <c r="CR58" s="38"/>
    </row>
    <row r="59" spans="1:96" ht="11.25" customHeight="1" x14ac:dyDescent="0.2">
      <c r="C59" s="888"/>
      <c r="D59" s="759" t="s">
        <v>731</v>
      </c>
      <c r="E59" s="759" t="s">
        <v>89</v>
      </c>
      <c r="F59" s="68" t="s">
        <v>723</v>
      </c>
      <c r="G59" s="69" t="s">
        <v>60</v>
      </c>
      <c r="H59" s="395" t="s">
        <v>105</v>
      </c>
      <c r="I59" s="395" t="s">
        <v>66</v>
      </c>
      <c r="J59" s="396" t="str">
        <f>VAL_Metadata!B$8</f>
        <v>_X</v>
      </c>
      <c r="K59" s="395" t="s">
        <v>79</v>
      </c>
      <c r="L59" s="395" t="s">
        <v>768</v>
      </c>
      <c r="M59" s="47"/>
      <c r="N59" s="47"/>
      <c r="O59" s="47"/>
      <c r="P59" s="47"/>
      <c r="Q59" s="47"/>
      <c r="R59" s="47"/>
      <c r="S59" s="47"/>
      <c r="T59" s="47"/>
      <c r="U59" s="47"/>
      <c r="V59" s="47"/>
      <c r="W59" s="47"/>
      <c r="X59" s="47"/>
      <c r="Y59" s="47"/>
      <c r="Z59" s="47"/>
      <c r="AA59" s="29" t="str">
        <f>IF(COUNTBLANK('VAL_Fill in area'!G43)=1,"",'VAL_Fill in area'!G43)</f>
        <v/>
      </c>
      <c r="AB59" s="24" t="str">
        <f>IF(TYPE(VAL_Codes!G$26)=2,VAL_Codes!G$26,"")</f>
        <v/>
      </c>
      <c r="AC59" s="25" t="str">
        <f>IF(TYPE(VAL_Codes!H$26)=2,VAL_Codes!H$26,"")</f>
        <v/>
      </c>
      <c r="AD59" s="29" t="str">
        <f>IF(COUNTBLANK('VAL_Fill in area'!H43)=1,"",'VAL_Fill in area'!H43)</f>
        <v/>
      </c>
      <c r="AE59" s="24" t="str">
        <f>IF(TYPE(VAL_Codes!J$26)=2,VAL_Codes!J$26,"")</f>
        <v/>
      </c>
      <c r="AF59" s="25" t="str">
        <f>IF(TYPE(VAL_Codes!K$26)=2,VAL_Codes!K$26,"")</f>
        <v/>
      </c>
      <c r="AG59" s="27" t="str">
        <f>IF(OR(AND(AA59="",AB59=""),AND(AD59="",AE59=""),AND(AB59="K",AE59="K"),OR(AB59="O",AE59="O")),"",SUM(AA59,AD59))</f>
        <v/>
      </c>
      <c r="AH59" s="1" t="str">
        <f xml:space="preserve"> IF(AND(OR(AND(AB59="O",AE59="O"),AND(AB59="K",AE59="K")),SUM(AA59,AD59)=0,ISNUMBER(AG59)),"",IF(OR(AB59="O",AE59="O"),"O",IF(AND(AB59=AE59,OR(AB59="K",AB59="W",AB59="M")),UPPER( AB59),"")))</f>
        <v/>
      </c>
      <c r="AI59" s="23" t="str">
        <f>IF(TYPE(VAL_Codes!N$26)=2,VAL_Codes!N$26,"")</f>
        <v/>
      </c>
      <c r="AJ59" s="29" t="str">
        <f>IF(COUNTBLANK('VAL_Fill in area'!I43)=1,"",'VAL_Fill in area'!I43)</f>
        <v/>
      </c>
      <c r="AK59" s="24" t="str">
        <f>IF(TYPE(VAL_Codes!P$26)=2,VAL_Codes!P$26,"")</f>
        <v/>
      </c>
      <c r="AL59" s="25" t="str">
        <f>IF(TYPE(VAL_Codes!Q$26)=2,VAL_Codes!Q$26,"")</f>
        <v/>
      </c>
      <c r="AM59" s="29" t="str">
        <f>IF(COUNTBLANK('VAL_Fill in area'!J43)=1,"",'VAL_Fill in area'!J43)</f>
        <v/>
      </c>
      <c r="AN59" s="24" t="str">
        <f>IF(TYPE(VAL_Codes!S$26)=2,VAL_Codes!S$26,"")</f>
        <v/>
      </c>
      <c r="AO59" s="25" t="str">
        <f>IF(TYPE(VAL_Codes!T$26)=2,VAL_Codes!T$26,"")</f>
        <v/>
      </c>
      <c r="AP59" s="29" t="str">
        <f>IF(COUNTBLANK('VAL_Fill in area'!K43)=1,"",'VAL_Fill in area'!K43)</f>
        <v/>
      </c>
      <c r="AQ59" s="24" t="str">
        <f>IF(TYPE(VAL_Codes!V$26)=2,VAL_Codes!V$26,"")</f>
        <v/>
      </c>
      <c r="AR59" s="25" t="str">
        <f>IF(TYPE(VAL_Codes!W$26)=2,VAL_Codes!W$26,"")</f>
        <v/>
      </c>
      <c r="AS59" s="27" t="str">
        <f>IF(OR(AND(AM59="",AN59=""),AND(AP59="",AQ59=""),AND(AN59="K",AQ59="K"),OR(AN59="O",AQ59="O")),"",SUM(AM59,AP59))</f>
        <v/>
      </c>
      <c r="AT59" s="1" t="str">
        <f xml:space="preserve"> IF(AND(OR(AND(AN59="O",AQ59="O"),AND(AN59="K",AQ59="K")),SUM(AM59,AP59)=0,ISNUMBER(AS59)),"",IF(OR(AN59="O",AQ59="O"),"O",IF(AND(AN59=AQ59,OR(AN59="K",AN59="W",AN59="M")),UPPER( AN59),"")))</f>
        <v/>
      </c>
      <c r="AU59" s="23" t="str">
        <f>IF(TYPE(VAL_Codes!Z$26)=2,VAL_Codes!Z$26,"")</f>
        <v/>
      </c>
      <c r="AV59" s="29" t="str">
        <f>IF(COUNTBLANK('VAL_Fill in area'!L43)=1,"",'VAL_Fill in area'!L43)</f>
        <v/>
      </c>
      <c r="AW59" s="24" t="str">
        <f>IF(TYPE(VAL_Codes!AB$26)=2,VAL_Codes!AB$26,"")</f>
        <v/>
      </c>
      <c r="AX59" s="25" t="str">
        <f>IF(TYPE(VAL_Codes!AC$26)=2,VAL_Codes!AC$26,"")</f>
        <v/>
      </c>
      <c r="AY59" s="29" t="str">
        <f>IF(COUNTBLANK('VAL_Fill in area'!M43)=1,"",'VAL_Fill in area'!M43)</f>
        <v/>
      </c>
      <c r="AZ59" s="24" t="str">
        <f>IF(TYPE(VAL_Codes!AE$26)=2,VAL_Codes!AE$26,"")</f>
        <v/>
      </c>
      <c r="BA59" s="25" t="str">
        <f>IF(TYPE(VAL_Codes!AF$26)=2,VAL_Codes!AF$26,"")</f>
        <v/>
      </c>
      <c r="BB59" s="27" t="str">
        <f>IF(OR(AND(AV59="",AW59=""),AND(AY59="",AZ59=""),AND(AW59="K",AZ59="K"),OR(AW59="O",AZ59="O")),"",SUM(AV59,AY59))</f>
        <v/>
      </c>
      <c r="BC59" s="1" t="str">
        <f xml:space="preserve"> IF(AND(OR(AND(AW59="O",AZ59="O"),AND(AW59="K",AZ59="K")),SUM(AV59,AY59)=0,ISNUMBER(BB59)),"",IF(OR(AW59="O",AZ59="O"),"O",IF(AND(AW59=AZ59,OR(AW59="K",AW59="W",AW59="M")),UPPER( AW59),"")))</f>
        <v/>
      </c>
      <c r="BD59" s="23" t="str">
        <f>IF(TYPE(VAL_Codes!AI$26)=2,VAL_Codes!AI$26,"")</f>
        <v/>
      </c>
      <c r="BE59" s="29" t="str">
        <f>IF(COUNTBLANK('VAL_Fill in area'!N43)=1,"",'VAL_Fill in area'!N43)</f>
        <v/>
      </c>
      <c r="BF59" s="24" t="str">
        <f>IF(TYPE(VAL_Codes!AK$26)=2,VAL_Codes!AK$26,"")</f>
        <v/>
      </c>
      <c r="BG59" s="25" t="str">
        <f>IF(TYPE(VAL_Codes!AL$26)=2,VAL_Codes!AL$26,"")</f>
        <v/>
      </c>
      <c r="BH59" s="29" t="str">
        <f>IF(COUNTBLANK('VAL_Fill in area'!O43)=1,"",'VAL_Fill in area'!O43)</f>
        <v/>
      </c>
      <c r="BI59" s="24" t="str">
        <f>IF(TYPE(VAL_Codes!AN$26)=2,VAL_Codes!AN$26,"")</f>
        <v/>
      </c>
      <c r="BJ59" s="25" t="str">
        <f>IF(TYPE(VAL_Codes!AO$26)=2,VAL_Codes!AO$26,"")</f>
        <v/>
      </c>
      <c r="BK59" s="27" t="str">
        <f>IF(OR(AND(BE59="",BF59=""),AND(BH59="",BI59=""),AND(BF59="K",BI59="K"),OR(BF59="O",BI59="O")),"",SUM(BE59,BH59))</f>
        <v/>
      </c>
      <c r="BL59" s="1" t="str">
        <f xml:space="preserve"> IF(AND(OR(AND(BF59="O",BI59="O"),AND(BF59="K",BI59="K")),SUM(BE59,BH59)=0,ISNUMBER(BK59)),"",IF(OR(BF59="O",BI59="O"),"O",IF(AND(BF59=BI59,OR(BF59="K",BF59="W",BF59="M")),UPPER( BF59),"")))</f>
        <v/>
      </c>
      <c r="BM59" s="23" t="str">
        <f>IF(TYPE(VAL_Codes!AR$26)=2,VAL_Codes!AR$26,"")</f>
        <v/>
      </c>
      <c r="BN59" s="27" t="str">
        <f>IF(OR(AND(AV59="",AW59=""),AND(BE59="",BF59=""),AND(AW59="K",BF59="K"),OR(AW59="O",BF59="O")),"",SUM(AV59,BE59))</f>
        <v/>
      </c>
      <c r="BO59" s="1" t="str">
        <f xml:space="preserve"> IF(AND(OR(AND(AW59="O",BF59="O"),AND(AW59="K",BF59="K")),SUM(AV59,BE59)=0,ISNUMBER(BN59)),"",IF(OR(AW59="O",BF59="O"),"O",IF(AND(AW59=BF59,OR(AW59="K",AW59="W",AW59="M")),UPPER( AW59),"")))</f>
        <v/>
      </c>
      <c r="BP59" s="23" t="str">
        <f>IF(TYPE(VAL_Codes!AU$26)=2,VAL_Codes!AU$26,"")</f>
        <v/>
      </c>
      <c r="BQ59" s="27" t="str">
        <f>IF(OR(AND(AY59="",AZ59=""),AND(BH59="",BI59=""),AND(AZ59="K",BI59="K"),OR(AZ59="O",BI59="O")),"",SUM(AY59,BH59))</f>
        <v/>
      </c>
      <c r="BR59" s="1" t="str">
        <f xml:space="preserve"> IF(AND(OR(AND(AZ59="O",BI59="O"),AND(AZ59="K",BI59="K")),SUM(AY59,BH59)=0,ISNUMBER(BQ59)),"",IF(OR(AZ59="O",BI59="O"),"O",IF(AND(AZ59=BI59,OR(AZ59="K",AZ59="W",AZ59="M")),UPPER( AZ59),"")))</f>
        <v/>
      </c>
      <c r="BS59" s="23" t="str">
        <f>IF(TYPE(VAL_Codes!AX$26)=2,VAL_Codes!AX$26,"")</f>
        <v/>
      </c>
      <c r="BT59" s="27" t="str">
        <f>IF(OR(AND(BN59="",BO59=""),AND(BQ59="",BR59=""),AND(BO59="K",BR59="K"),OR(BO59="O",BR59="O")),"",SUM(BN59,BQ59))</f>
        <v/>
      </c>
      <c r="BU59" s="1" t="str">
        <f xml:space="preserve"> IF(AND(OR(AND(BO59="O",BR59="O"),AND(BO59="K",BR59="K")),SUM(BN59,BQ59)=0,ISNUMBER(BT59)),"",IF(OR(BO59="O",BR59="O"),"O",IF(AND(BO59=BR59,OR(BO59="K",BO59="W",BO59="M")),UPPER( BO59),"")))</f>
        <v/>
      </c>
      <c r="BV59" s="23" t="str">
        <f>IF(TYPE(VAL_Codes!BA$26)=2,VAL_Codes!BA$26,"")</f>
        <v/>
      </c>
      <c r="BW59" s="29" t="str">
        <f>IF(COUNTBLANK('VAL_Fill in area'!P43)=1,"",'VAL_Fill in area'!P43)</f>
        <v/>
      </c>
      <c r="BX59" s="24" t="str">
        <f>IF(TYPE(VAL_Codes!BC$26)=2,VAL_Codes!BC$26,"")</f>
        <v/>
      </c>
      <c r="BY59" s="25" t="str">
        <f>IF(TYPE(VAL_Codes!BD$26)=2,VAL_Codes!BD$26,"")</f>
        <v/>
      </c>
      <c r="BZ59" s="29" t="str">
        <f>IF(COUNTBLANK('VAL_Fill in area'!Q43)=1,"",'VAL_Fill in area'!Q43)</f>
        <v/>
      </c>
      <c r="CA59" s="24" t="str">
        <f>IF(TYPE(VAL_Codes!BF$26)=2,VAL_Codes!BF$26,"")</f>
        <v/>
      </c>
      <c r="CB59" s="25" t="str">
        <f>IF(TYPE(VAL_Codes!BG$26)=2,VAL_Codes!BG$26,"")</f>
        <v/>
      </c>
      <c r="CC59" s="27" t="str">
        <f>IF(OR(AND(BW59="",BX59=""),AND(BZ59="",CA59=""),AND(BX59="K",CA59="K"),OR(BX59="O",CA59="O")),"",SUM(BW59,BZ59))</f>
        <v/>
      </c>
      <c r="CD59" s="1" t="str">
        <f xml:space="preserve"> IF(AND(OR(AND(BX59="O",CA59="O"),AND(BX59="K",CA59="K")),SUM(BW59,BZ59)=0,ISNUMBER(CC59)),"",IF(OR(BX59="O",CA59="O"),"O",IF(AND(BX59=CA59,OR(BX59="K",BX59="W",BX59="M")),UPPER( BX59),"")))</f>
        <v/>
      </c>
      <c r="CE59" s="22" t="str">
        <f>IF(TYPE(VAL_Codes!BJ$26)=2,VAL_Codes!BJ$26,"")</f>
        <v/>
      </c>
      <c r="CF59" s="29" t="str">
        <f>IF(COUNTBLANK('VAL_Fill in area'!R43)=1,"",'VAL_Fill in area'!R43)</f>
        <v/>
      </c>
      <c r="CG59" s="24" t="str">
        <f>IF(TYPE(VAL_Codes!BL$26)=2,VAL_Codes!BL$26,"")</f>
        <v/>
      </c>
      <c r="CH59" s="25" t="str">
        <f>IF(TYPE(VAL_Codes!BM$26)=2,VAL_Codes!BM$26,"")</f>
        <v/>
      </c>
      <c r="CI59" s="29" t="str">
        <f>IF(COUNTBLANK('VAL_Fill in area'!S43)=1,"",'VAL_Fill in area'!S43)</f>
        <v/>
      </c>
      <c r="CJ59" s="24" t="str">
        <f>IF(TYPE(VAL_Codes!BO$26)=2,VAL_Codes!BO$26,"")</f>
        <v/>
      </c>
      <c r="CK59" s="25" t="str">
        <f>IF(TYPE(VAL_Codes!BP$26)=2,VAL_Codes!BP$26,"")</f>
        <v/>
      </c>
      <c r="CL59" s="29" t="str">
        <f>IF(COUNTBLANK('VAL_Fill in area'!T43)=1,"",'VAL_Fill in area'!T43)</f>
        <v/>
      </c>
      <c r="CM59" s="24" t="str">
        <f>IF(TYPE(VAL_Codes!BR$26)=2,VAL_Codes!BR$26,"")</f>
        <v/>
      </c>
      <c r="CN59" s="25" t="str">
        <f>IF(TYPE(VAL_Codes!BS$26)=2,VAL_Codes!BS$26,"")</f>
        <v/>
      </c>
      <c r="CO59" s="26" t="str">
        <f>IF(OR(EXACT(AG59,AH59),EXACT(AJ59,AK59),EXACT(AS59,AT59),EXACT(BT59,BU59),EXACT(CC59,CD59), EXACT(CL59,CM59),AND(AH59="K",AK59="K",AT59="K",BU59="K", CD59="K",CM59="K"),OR(AH59="O",AK59="O",AT59="O",BU59="O", CD59="O",CM59="O")),"",SUM(AG59,AJ59,AS59,BT59,CC59,CL59))</f>
        <v/>
      </c>
      <c r="CP59" s="20" t="str">
        <f>IF(AND(OR(OR(AH59="O",AK59="O",AT59="O",BU59="O",CD59="O",CM59="O"), AND(AH59="K",AK59="K",AT59="K",BU59="K", CD59="K",CM59="K")),SUM(AG59,AJ59,AS59,BT59,CC59,CL59)=0,ISNUMBER(CO59)),"",IF(OR(AH59="O",AK59="O",AT59="O",BU59="O",CD59="O",CM59="O"),"O",IF(AND(AH59=AK59,AH59=AT59,AH59=BU59,AH59=CD59,AH59=CM59,OR(AH59="K",AH59="W",AH59="M")),UPPER(AH59),"")))</f>
        <v/>
      </c>
      <c r="CQ59" s="23" t="str">
        <f>IF(TYPE(VAL_Codes!BV$26)=2,VAL_Codes!BV$26,"")</f>
        <v/>
      </c>
      <c r="CR59" s="38"/>
    </row>
    <row r="60" spans="1:96" ht="11.25" customHeight="1" x14ac:dyDescent="0.2">
      <c r="C60" s="888"/>
      <c r="D60" s="760"/>
      <c r="E60" s="760"/>
      <c r="F60" s="68" t="s">
        <v>724</v>
      </c>
      <c r="G60" s="69" t="s">
        <v>61</v>
      </c>
      <c r="H60" s="395" t="s">
        <v>105</v>
      </c>
      <c r="I60" s="395" t="s">
        <v>66</v>
      </c>
      <c r="J60" s="396" t="str">
        <f>VAL_Metadata!B$8</f>
        <v>_X</v>
      </c>
      <c r="K60" s="395" t="s">
        <v>83</v>
      </c>
      <c r="L60" s="395" t="s">
        <v>768</v>
      </c>
      <c r="M60" s="47"/>
      <c r="N60" s="47"/>
      <c r="O60" s="47"/>
      <c r="P60" s="47"/>
      <c r="Q60" s="47"/>
      <c r="R60" s="47"/>
      <c r="S60" s="47"/>
      <c r="T60" s="47"/>
      <c r="U60" s="47"/>
      <c r="V60" s="47"/>
      <c r="W60" s="47"/>
      <c r="X60" s="47"/>
      <c r="Y60" s="47"/>
      <c r="Z60" s="47"/>
      <c r="AA60" s="29" t="str">
        <f>IF(COUNTBLANK('VAL_Fill in area'!G44)=1,"",'VAL_Fill in area'!G44)</f>
        <v/>
      </c>
      <c r="AB60" s="17" t="str">
        <f>IF(TYPE(VAL_Codes!G$33)=2,VAL_Codes!G$33,IF(TYPE(VAL_Codes!G$26)=2,VAL_Codes!G$26,""))</f>
        <v/>
      </c>
      <c r="AC60" s="18" t="str">
        <f>IF(AND(ISBLANK(VAL_Codes!H$33),ISBLANK(VAL_Codes!G$33)),IF(TYPE(VAL_Codes!H$26)=2,VAL_Codes!H$26,""),IF(ISBLANK(VAL_Codes!H$33),"",VAL_Codes!H$33))</f>
        <v/>
      </c>
      <c r="AD60" s="29" t="str">
        <f>IF(COUNTBLANK('VAL_Fill in area'!H44)=1,"",'VAL_Fill in area'!H44)</f>
        <v/>
      </c>
      <c r="AE60" s="17" t="str">
        <f>IF(TYPE(VAL_Codes!J$33)=2,VAL_Codes!J$33,IF(TYPE(VAL_Codes!J$26)=2,VAL_Codes!J$26,""))</f>
        <v/>
      </c>
      <c r="AF60" s="18" t="str">
        <f>IF(AND(ISBLANK(VAL_Codes!K$33),ISBLANK(VAL_Codes!J$33)),IF(TYPE(VAL_Codes!K$26)=2,VAL_Codes!K$26,""),IF(ISBLANK(VAL_Codes!K$33),"",VAL_Codes!K$33))</f>
        <v/>
      </c>
      <c r="AG60" s="27" t="str">
        <f>IF(OR(AND(AA60="",AB60=""),AND(AD60="",AE60=""),AND(AB60="K",AE60="K"),OR(AB60="O",AE60="O")),"",SUM(AA60,AD60))</f>
        <v/>
      </c>
      <c r="AH60" s="1" t="str">
        <f xml:space="preserve"> IF(AND(OR(AND(AB60="O",AE60="O"),AND(AB60="K",AE60="K")),SUM(AA60,AD60)=0,ISNUMBER(AG60)),"",IF(OR(AB60="O",AE60="O"),"O",IF(AND(AB60=AE60,OR(AB60="K",AB60="W",AB60="M")),UPPER( AB60),"")))</f>
        <v/>
      </c>
      <c r="AI60" s="23" t="str">
        <f>IF(AND(ISBLANK(VAL_Codes!N$33),ISBLANK(VAL_Codes!M$33)),IF(TYPE(VAL_Codes!N$26)=2,VAL_Codes!N$26,""),IF(ISBLANK(VAL_Codes!N$33),"",VAL_Codes!N$33))</f>
        <v/>
      </c>
      <c r="AJ60" s="29" t="str">
        <f>IF(COUNTBLANK('VAL_Fill in area'!I44)=1,"",'VAL_Fill in area'!I44)</f>
        <v/>
      </c>
      <c r="AK60" s="17" t="str">
        <f>IF(TYPE(VAL_Codes!P$33)=2,VAL_Codes!P$33,IF(TYPE(VAL_Codes!P$26)=2,VAL_Codes!P$26,""))</f>
        <v/>
      </c>
      <c r="AL60" s="18" t="str">
        <f>IF(AND(ISBLANK(VAL_Codes!Q$33),ISBLANK(VAL_Codes!P$33)),IF(TYPE(VAL_Codes!Q$26)=2,VAL_Codes!Q$26,""),IF(ISBLANK(VAL_Codes!Q$33),"",VAL_Codes!Q$33))</f>
        <v/>
      </c>
      <c r="AM60" s="29" t="str">
        <f>IF(COUNTBLANK('VAL_Fill in area'!J44)=1,"",'VAL_Fill in area'!J44)</f>
        <v/>
      </c>
      <c r="AN60" s="17" t="str">
        <f>IF(TYPE(VAL_Codes!S$33)=2,VAL_Codes!S$33,IF(TYPE(VAL_Codes!S$26)=2,VAL_Codes!S$26,""))</f>
        <v/>
      </c>
      <c r="AO60" s="18" t="str">
        <f>IF(AND(ISBLANK(VAL_Codes!T$33),ISBLANK(VAL_Codes!S$33)),IF(TYPE(VAL_Codes!T$26)=2,VAL_Codes!T$26,""),IF(ISBLANK(VAL_Codes!T$33),"",VAL_Codes!T$33))</f>
        <v/>
      </c>
      <c r="AP60" s="29" t="str">
        <f>IF(COUNTBLANK('VAL_Fill in area'!K44)=1,"",'VAL_Fill in area'!K44)</f>
        <v/>
      </c>
      <c r="AQ60" s="17" t="str">
        <f>IF(TYPE(VAL_Codes!V$33)=2,VAL_Codes!V$33,IF(TYPE(VAL_Codes!V$26)=2,VAL_Codes!V$26,""))</f>
        <v/>
      </c>
      <c r="AR60" s="18" t="str">
        <f>IF(AND(ISBLANK(VAL_Codes!W$33),ISBLANK(VAL_Codes!V$33)),IF(TYPE(VAL_Codes!W$26)=2,VAL_Codes!W$26,""),IF(ISBLANK(VAL_Codes!W$33),"",VAL_Codes!W$33))</f>
        <v/>
      </c>
      <c r="AS60" s="27" t="str">
        <f>IF(OR(AND(AM60="",AN60=""),AND(AP60="",AQ60=""),AND(AN60="K",AQ60="K"),OR(AN60="O",AQ60="O")),"",SUM(AM60,AP60))</f>
        <v/>
      </c>
      <c r="AT60" s="1" t="str">
        <f xml:space="preserve"> IF(AND(OR(AND(AN60="O",AQ60="O"),AND(AN60="K",AQ60="K")),SUM(AM60,AP60)=0,ISNUMBER(AS60)),"",IF(OR(AN60="O",AQ60="O"),"O",IF(AND(AN60=AQ60,OR(AN60="K",AN60="W",AN60="M")),UPPER( AN60),"")))</f>
        <v/>
      </c>
      <c r="AU60" s="23" t="str">
        <f>IF(AND(ISBLANK(VAL_Codes!Z$33),ISBLANK(VAL_Codes!Y$33)),IF(TYPE(VAL_Codes!Z$26)=2,VAL_Codes!Z$26,""),IF(ISBLANK(VAL_Codes!Z$33),"",VAL_Codes!Z$33))</f>
        <v/>
      </c>
      <c r="AV60" s="29" t="str">
        <f>IF(COUNTBLANK('VAL_Fill in area'!L44)=1,"",'VAL_Fill in area'!L44)</f>
        <v/>
      </c>
      <c r="AW60" s="17" t="str">
        <f>IF(TYPE(VAL_Codes!AB$33)=2,VAL_Codes!AB$33,IF(TYPE(VAL_Codes!AB$26)=2,VAL_Codes!AB$26,""))</f>
        <v/>
      </c>
      <c r="AX60" s="18" t="str">
        <f>IF(AND(ISBLANK(VAL_Codes!AC$33),ISBLANK(VAL_Codes!AB$33)),IF(TYPE(VAL_Codes!AC$26)=2,VAL_Codes!AC$26,""),IF(ISBLANK(VAL_Codes!AC$33),"",VAL_Codes!AC$33))</f>
        <v/>
      </c>
      <c r="AY60" s="29" t="str">
        <f>IF(COUNTBLANK('VAL_Fill in area'!M44)=1,"",'VAL_Fill in area'!M44)</f>
        <v/>
      </c>
      <c r="AZ60" s="17" t="str">
        <f>IF(TYPE(VAL_Codes!AE$33)=2,VAL_Codes!AE$33,IF(TYPE(VAL_Codes!AE$26)=2,VAL_Codes!AE$26,""))</f>
        <v/>
      </c>
      <c r="BA60" s="18" t="str">
        <f>IF(AND(ISBLANK(VAL_Codes!AF$33),ISBLANK(VAL_Codes!AE$33)),IF(TYPE(VAL_Codes!AF$26)=2,VAL_Codes!AF$26,""),IF(ISBLANK(VAL_Codes!AF$33),"",VAL_Codes!AF$33))</f>
        <v/>
      </c>
      <c r="BB60" s="27" t="str">
        <f>IF(OR(AND(AV60="",AW60=""),AND(AY60="",AZ60=""),AND(AW60="K",AZ60="K"),OR(AW60="O",AZ60="O")),"",SUM(AV60,AY60))</f>
        <v/>
      </c>
      <c r="BC60" s="1" t="str">
        <f xml:space="preserve"> IF(AND(OR(AND(AW60="O",AZ60="O"),AND(AW60="K",AZ60="K")),SUM(AV60,AY60)=0,ISNUMBER(BB60)),"",IF(OR(AW60="O",AZ60="O"),"O",IF(AND(AW60=AZ60,OR(AW60="K",AW60="W",AW60="M")),UPPER( AW60),"")))</f>
        <v/>
      </c>
      <c r="BD60" s="23" t="str">
        <f>IF(AND(ISBLANK(VAL_Codes!AI$33),ISBLANK(VAL_Codes!AH$33)),IF(TYPE(VAL_Codes!AI$26)=2,VAL_Codes!AI$26,""),IF(ISBLANK(VAL_Codes!AI$33),"",VAL_Codes!AI$33))</f>
        <v/>
      </c>
      <c r="BE60" s="29" t="str">
        <f>IF(COUNTBLANK('VAL_Fill in area'!N44)=1,"",'VAL_Fill in area'!N44)</f>
        <v/>
      </c>
      <c r="BF60" s="17" t="str">
        <f>IF(TYPE(VAL_Codes!AK$33)=2,VAL_Codes!AK$33,IF(TYPE(VAL_Codes!AK$26)=2,VAL_Codes!AK$26,""))</f>
        <v/>
      </c>
      <c r="BG60" s="18" t="str">
        <f>IF(AND(ISBLANK(VAL_Codes!AL$33),ISBLANK(VAL_Codes!AK$33)),IF(TYPE(VAL_Codes!AL$26)=2,VAL_Codes!AL$26,""),IF(ISBLANK(VAL_Codes!AL$33),"",VAL_Codes!AL$33))</f>
        <v/>
      </c>
      <c r="BH60" s="29" t="str">
        <f>IF(COUNTBLANK('VAL_Fill in area'!O44)=1,"",'VAL_Fill in area'!O44)</f>
        <v/>
      </c>
      <c r="BI60" s="17" t="str">
        <f>IF(TYPE(VAL_Codes!AN$33)=2,VAL_Codes!AN$33,IF(TYPE(VAL_Codes!AN$26)=2,VAL_Codes!AN$26,""))</f>
        <v/>
      </c>
      <c r="BJ60" s="18" t="str">
        <f>IF(AND(ISBLANK(VAL_Codes!AO$33),ISBLANK(VAL_Codes!AN$33)),IF(TYPE(VAL_Codes!AO$26)=2,VAL_Codes!AO$26,""),IF(ISBLANK(VAL_Codes!AO$33),"",VAL_Codes!AO$33))</f>
        <v/>
      </c>
      <c r="BK60" s="27" t="str">
        <f>IF(OR(AND(BE60="",BF60=""),AND(BH60="",BI60=""),AND(BF60="K",BI60="K"),OR(BF60="O",BI60="O")),"",SUM(BE60,BH60))</f>
        <v/>
      </c>
      <c r="BL60" s="1" t="str">
        <f xml:space="preserve"> IF(AND(OR(AND(BF60="O",BI60="O"),AND(BF60="K",BI60="K")),SUM(BE60,BH60)=0,ISNUMBER(BK60)),"",IF(OR(BF60="O",BI60="O"),"O",IF(AND(BF60=BI60,OR(BF60="K",BF60="W",BF60="M")),UPPER( BF60),"")))</f>
        <v/>
      </c>
      <c r="BM60" s="23" t="str">
        <f>IF(AND(ISBLANK(VAL_Codes!AR$33),ISBLANK(VAL_Codes!AQ$33)),IF(TYPE(VAL_Codes!AR$26)=2,VAL_Codes!AR$26,""),IF(ISBLANK(VAL_Codes!AR$33),"",VAL_Codes!AR$33))</f>
        <v/>
      </c>
      <c r="BN60" s="27" t="str">
        <f>IF(OR(AND(AV60="",AW60=""),AND(BE60="",BF60=""),AND(AW60="K",BF60="K"),OR(AW60="O",BF60="O")),"",SUM(AV60,BE60))</f>
        <v/>
      </c>
      <c r="BO60" s="1" t="str">
        <f xml:space="preserve"> IF(AND(OR(AND(AW60="O",BF60="O"),AND(AW60="K",BF60="K")),SUM(AV60,BE60)=0,ISNUMBER(BN60)),"",IF(OR(AW60="O",BF60="O"),"O",IF(AND(AW60=BF60,OR(AW60="K",AW60="W",AW60="M")),UPPER( AW60),"")))</f>
        <v/>
      </c>
      <c r="BP60" s="23" t="str">
        <f>IF(AND(ISBLANK(VAL_Codes!AU$33),ISBLANK(VAL_Codes!AT$33)),IF(TYPE(VAL_Codes!AU$26)=2,VAL_Codes!AU$26,""),IF(ISBLANK(VAL_Codes!AU$33),"",VAL_Codes!AU$33))</f>
        <v/>
      </c>
      <c r="BQ60" s="27" t="str">
        <f>IF(OR(AND(AY60="",AZ60=""),AND(BH60="",BI60=""),AND(AZ60="K",BI60="K"),OR(AZ60="O",BI60="O")),"",SUM(AY60,BH60))</f>
        <v/>
      </c>
      <c r="BR60" s="1" t="str">
        <f xml:space="preserve"> IF(AND(OR(AND(AZ60="O",BI60="O"),AND(AZ60="K",BI60="K")),SUM(AY60,BH60)=0,ISNUMBER(BQ60)),"",IF(OR(AZ60="O",BI60="O"),"O",IF(AND(AZ60=BI60,OR(AZ60="K",AZ60="W",AZ60="M")),UPPER( AZ60),"")))</f>
        <v/>
      </c>
      <c r="BS60" s="23" t="str">
        <f>IF(AND(ISBLANK(VAL_Codes!AX$33),ISBLANK(VAL_Codes!AW$33)),IF(TYPE(VAL_Codes!AX$26)=2,VAL_Codes!AX$26,""),IF(ISBLANK(VAL_Codes!AX$33),"",VAL_Codes!AX$33))</f>
        <v/>
      </c>
      <c r="BT60" s="27" t="str">
        <f>IF(OR(AND(BN60="",BO60=""),AND(BQ60="",BR60=""),AND(BO60="K",BR60="K"),OR(BO60="O",BR60="O")),"",SUM(BN60,BQ60))</f>
        <v/>
      </c>
      <c r="BU60" s="1" t="str">
        <f xml:space="preserve"> IF(AND(OR(AND(BO60="O",BR60="O"),AND(BO60="K",BR60="K")),SUM(BN60,BQ60)=0,ISNUMBER(BT60)),"",IF(OR(BO60="O",BR60="O"),"O",IF(AND(BO60=BR60,OR(BO60="K",BO60="W",BO60="M")),UPPER( BO60),"")))</f>
        <v/>
      </c>
      <c r="BV60" s="23" t="str">
        <f>IF(AND(ISBLANK(VAL_Codes!BA$33),ISBLANK(VAL_Codes!AZ$33)),IF(TYPE(VAL_Codes!BA$26)=2,VAL_Codes!BA$26,""),IF(ISBLANK(VAL_Codes!BA$33),"",VAL_Codes!BA$33))</f>
        <v/>
      </c>
      <c r="BW60" s="29" t="str">
        <f>IF(COUNTBLANK('VAL_Fill in area'!P44)=1,"",'VAL_Fill in area'!P44)</f>
        <v/>
      </c>
      <c r="BX60" s="17" t="str">
        <f>IF(TYPE(VAL_Codes!BC$33)=2,VAL_Codes!BC$33,IF(TYPE(VAL_Codes!BC$26)=2,VAL_Codes!BC$26,""))</f>
        <v/>
      </c>
      <c r="BY60" s="18" t="str">
        <f>IF(AND(ISBLANK(VAL_Codes!BD$33),ISBLANK(VAL_Codes!BC$33)),IF(TYPE(VAL_Codes!BD$26)=2,VAL_Codes!BD$26,""),IF(ISBLANK(VAL_Codes!BD$33),"",VAL_Codes!BD$33))</f>
        <v/>
      </c>
      <c r="BZ60" s="29" t="str">
        <f>IF(COUNTBLANK('VAL_Fill in area'!Q44)=1,"",'VAL_Fill in area'!Q44)</f>
        <v/>
      </c>
      <c r="CA60" s="17" t="str">
        <f>IF(TYPE(VAL_Codes!BF$33)=2,VAL_Codes!BF$33,IF(TYPE(VAL_Codes!BF$26)=2,VAL_Codes!BF$26,""))</f>
        <v/>
      </c>
      <c r="CB60" s="18" t="str">
        <f>IF(AND(ISBLANK(VAL_Codes!BG$33),ISBLANK(VAL_Codes!BF$33)),IF(TYPE(VAL_Codes!BG$26)=2,VAL_Codes!BG$26,""),IF(ISBLANK(VAL_Codes!BG$33),"",VAL_Codes!BG$33))</f>
        <v/>
      </c>
      <c r="CC60" s="27" t="str">
        <f>IF(OR(AND(BW60="",BX60=""),AND(BZ60="",CA60=""),AND(BX60="K",CA60="K"),OR(BX60="O",CA60="O")),"",SUM(BW60,BZ60))</f>
        <v/>
      </c>
      <c r="CD60" s="1" t="str">
        <f xml:space="preserve"> IF(AND(OR(AND(BX60="O",CA60="O"),AND(BX60="K",CA60="K")),SUM(BW60,BZ60)=0,ISNUMBER(CC60)),"",IF(OR(BX60="O",CA60="O"),"O",IF(AND(BX60=CA60,OR(BX60="K",BX60="W",BX60="M")),UPPER( BX60),"")))</f>
        <v/>
      </c>
      <c r="CE60" s="23" t="str">
        <f>IF(AND(ISBLANK(VAL_Codes!BJ$33),ISBLANK(VAL_Codes!BI$33)),IF(TYPE(VAL_Codes!BJ$26)=2,VAL_Codes!BJ$26,""),IF(ISBLANK(VAL_Codes!BJ$33),"",VAL_Codes!BJ$33))</f>
        <v/>
      </c>
      <c r="CF60" s="29" t="str">
        <f>IF(COUNTBLANK('VAL_Fill in area'!R44)=1,"",'VAL_Fill in area'!R44)</f>
        <v/>
      </c>
      <c r="CG60" s="17" t="str">
        <f>IF(TYPE(VAL_Codes!BL$33)=2,VAL_Codes!BL$33,IF(TYPE(VAL_Codes!BL$26)=2,VAL_Codes!BL$26,""))</f>
        <v/>
      </c>
      <c r="CH60" s="18" t="str">
        <f>IF(AND(ISBLANK(VAL_Codes!BM$33),ISBLANK(VAL_Codes!BL$33)),IF(TYPE(VAL_Codes!BM$26)=2,VAL_Codes!BM$26,""),IF(ISBLANK(VAL_Codes!BM$33),"",VAL_Codes!BM$33))</f>
        <v/>
      </c>
      <c r="CI60" s="29" t="str">
        <f>IF(COUNTBLANK('VAL_Fill in area'!S44)=1,"",'VAL_Fill in area'!S44)</f>
        <v/>
      </c>
      <c r="CJ60" s="17" t="str">
        <f>IF(TYPE(VAL_Codes!BO$33)=2,VAL_Codes!BO$33,IF(TYPE(VAL_Codes!BO$26)=2,VAL_Codes!BO$26,""))</f>
        <v/>
      </c>
      <c r="CK60" s="18" t="str">
        <f>IF(AND(ISBLANK(VAL_Codes!BP$33),ISBLANK(VAL_Codes!BO$33)),IF(TYPE(VAL_Codes!BP$26)=2,VAL_Codes!BP$26,""),IF(ISBLANK(VAL_Codes!BP$33),"",VAL_Codes!BP$33))</f>
        <v/>
      </c>
      <c r="CL60" s="29" t="str">
        <f>IF(COUNTBLANK('VAL_Fill in area'!T44)=1,"",'VAL_Fill in area'!T44)</f>
        <v/>
      </c>
      <c r="CM60" s="17" t="str">
        <f>IF(TYPE(VAL_Codes!BR$33)=2,VAL_Codes!BR$33,IF(TYPE(VAL_Codes!BR$26)=2,VAL_Codes!BR$26,""))</f>
        <v/>
      </c>
      <c r="CN60" s="18" t="str">
        <f>IF(AND(ISBLANK(VAL_Codes!BS$33),ISBLANK(VAL_Codes!BR$33)),IF(TYPE(VAL_Codes!BS$26)=2,VAL_Codes!BS$26,""),IF(ISBLANK(VAL_Codes!BS$33),"",VAL_Codes!BS$33))</f>
        <v/>
      </c>
      <c r="CO60" s="26" t="str">
        <f>IF(OR(EXACT(AG60,AH60),EXACT(AJ60,AK60),EXACT(AS60,AT60),EXACT(BT60,BU60),EXACT(CC60,CD60), EXACT(CL60,CM60),AND(AH60="K",AK60="K",AT60="K",BU60="K", CD60="K",CM60="K"),OR(AH60="O",AK60="O",AT60="O",BU60="O", CD60="O",CM60="O")),"",SUM(AG60,AJ60,AS60,BT60,CC60,CL60))</f>
        <v/>
      </c>
      <c r="CP60" s="20" t="str">
        <f>IF(AND(OR(OR(AH60="O",AK60="O",AT60="O",BU60="O",CD60="O",CM60="O"), AND(AH60="K",AK60="K",AT60="K",BU60="K", CD60="K",CM60="K")),SUM(AG60,AJ60,AS60,BT60,CC60,CL60)=0,ISNUMBER(CO60)),"",IF(OR(AH60="O",AK60="O",AT60="O",BU60="O",CD60="O",CM60="O"),"O",IF(AND(AH60=AK60,AH60=AT60,AH60=BU60,AH60=CD60,AH60=CM60,OR(AH60="K",AH60="W",AH60="M")),UPPER(AH60),"")))</f>
        <v/>
      </c>
      <c r="CQ60" s="23" t="str">
        <f>IF(AND(ISBLANK(VAL_Codes!BV$33),ISBLANK(VAL_Codes!BU$33)),IF(TYPE(VAL_Codes!BV$26)=2,VAL_Codes!BV$26,""),IF(ISBLANK(VAL_Codes!BV$33),"",VAL_Codes!BV$33))</f>
        <v/>
      </c>
      <c r="CR60" s="38"/>
    </row>
    <row r="61" spans="1:96" ht="11.25" customHeight="1" x14ac:dyDescent="0.2">
      <c r="C61" s="888"/>
      <c r="D61" s="760"/>
      <c r="E61" s="760"/>
      <c r="F61" s="70" t="s">
        <v>725</v>
      </c>
      <c r="G61" s="69" t="s">
        <v>62</v>
      </c>
      <c r="H61" s="395" t="s">
        <v>105</v>
      </c>
      <c r="I61" s="395" t="s">
        <v>66</v>
      </c>
      <c r="J61" s="396" t="str">
        <f>VAL_Metadata!B$8</f>
        <v>_X</v>
      </c>
      <c r="K61" s="395" t="s">
        <v>84</v>
      </c>
      <c r="L61" s="395" t="s">
        <v>768</v>
      </c>
      <c r="M61" s="47"/>
      <c r="N61" s="47"/>
      <c r="O61" s="47"/>
      <c r="P61" s="47"/>
      <c r="Q61" s="47"/>
      <c r="R61" s="47"/>
      <c r="S61" s="47"/>
      <c r="T61" s="47"/>
      <c r="U61" s="47"/>
      <c r="V61" s="47"/>
      <c r="W61" s="47"/>
      <c r="X61" s="47"/>
      <c r="Y61" s="47"/>
      <c r="Z61" s="47"/>
      <c r="AA61" s="29" t="str">
        <f>IF(COUNTBLANK('VAL_Fill in area'!G45)=1,"",'VAL_Fill in area'!G45)</f>
        <v/>
      </c>
      <c r="AB61" s="17" t="str">
        <f>IF(TYPE(VAL_Codes!G$34)=2,VAL_Codes!G$34,IF(TYPE(VAL_Codes!G$26)=2,VAL_Codes!G$26,""))</f>
        <v/>
      </c>
      <c r="AC61" s="18" t="str">
        <f>IF(AND(ISBLANK(VAL_Codes!H$34),ISBLANK(VAL_Codes!G$34)),IF(TYPE(VAL_Codes!H$26)=2,VAL_Codes!H$26,""),IF(ISBLANK(VAL_Codes!H$34),"",VAL_Codes!H$34))</f>
        <v/>
      </c>
      <c r="AD61" s="29" t="str">
        <f>IF(COUNTBLANK('VAL_Fill in area'!H45)=1,"",'VAL_Fill in area'!H45)</f>
        <v/>
      </c>
      <c r="AE61" s="17" t="str">
        <f>IF(TYPE(VAL_Codes!J$34)=2,VAL_Codes!J$34,IF(TYPE(VAL_Codes!J$26)=2,VAL_Codes!J$26,""))</f>
        <v/>
      </c>
      <c r="AF61" s="18" t="str">
        <f>IF(AND(ISBLANK(VAL_Codes!K$34),ISBLANK(VAL_Codes!J$34)),IF(TYPE(VAL_Codes!K$26)=2,VAL_Codes!K$26,""),IF(ISBLANK(VAL_Codes!K$34),"",VAL_Codes!K$34))</f>
        <v/>
      </c>
      <c r="AG61" s="27" t="str">
        <f>IF(OR(AND(AA61="",AB61=""),AND(AD61="",AE61=""),AND(AB61="K",AE61="K"),OR(AB61="O",AE61="O")),"",SUM(AA61,AD61))</f>
        <v/>
      </c>
      <c r="AH61" s="1" t="str">
        <f xml:space="preserve"> IF(AND(OR(AND(AB61="O",AE61="O"),AND(AB61="K",AE61="K")),SUM(AA61,AD61)=0,ISNUMBER(AG61)),"",IF(OR(AB61="O",AE61="O"),"O",IF(AND(AB61=AE61,OR(AB61="K",AB61="W",AB61="M")),UPPER( AB61),"")))</f>
        <v/>
      </c>
      <c r="AI61" s="23" t="str">
        <f>IF(AND(ISBLANK(VAL_Codes!N$34),ISBLANK(VAL_Codes!M$34)),IF(TYPE(VAL_Codes!N$26)=2,VAL_Codes!N$26,""),IF(ISBLANK(VAL_Codes!N$34),"",VAL_Codes!N$34))</f>
        <v/>
      </c>
      <c r="AJ61" s="29" t="str">
        <f>IF(COUNTBLANK('VAL_Fill in area'!I45)=1,"",'VAL_Fill in area'!I45)</f>
        <v/>
      </c>
      <c r="AK61" s="17" t="str">
        <f>IF(TYPE(VAL_Codes!P$34)=2,VAL_Codes!P$34,IF(TYPE(VAL_Codes!P$26)=2,VAL_Codes!P$26,""))</f>
        <v/>
      </c>
      <c r="AL61" s="18" t="str">
        <f>IF(AND(ISBLANK(VAL_Codes!Q$34),ISBLANK(VAL_Codes!P$34)),IF(TYPE(VAL_Codes!Q$26)=2,VAL_Codes!Q$26,""),IF(ISBLANK(VAL_Codes!Q$34),"",VAL_Codes!Q$34))</f>
        <v/>
      </c>
      <c r="AM61" s="29" t="str">
        <f>IF(COUNTBLANK('VAL_Fill in area'!J45)=1,"",'VAL_Fill in area'!J45)</f>
        <v/>
      </c>
      <c r="AN61" s="17" t="str">
        <f>IF(TYPE(VAL_Codes!S$34)=2,VAL_Codes!S$34,IF(TYPE(VAL_Codes!S$26)=2,VAL_Codes!S$26,""))</f>
        <v/>
      </c>
      <c r="AO61" s="18" t="str">
        <f>IF(AND(ISBLANK(VAL_Codes!T$34),ISBLANK(VAL_Codes!S$34)),IF(TYPE(VAL_Codes!T$26)=2,VAL_Codes!T$26,""),IF(ISBLANK(VAL_Codes!T$34),"",VAL_Codes!T$34))</f>
        <v/>
      </c>
      <c r="AP61" s="29" t="str">
        <f>IF(COUNTBLANK('VAL_Fill in area'!K45)=1,"",'VAL_Fill in area'!K45)</f>
        <v/>
      </c>
      <c r="AQ61" s="17" t="str">
        <f>IF(TYPE(VAL_Codes!V$34)=2,VAL_Codes!V$34,IF(TYPE(VAL_Codes!V$26)=2,VAL_Codes!V$26,""))</f>
        <v/>
      </c>
      <c r="AR61" s="18" t="str">
        <f>IF(AND(ISBLANK(VAL_Codes!W$34),ISBLANK(VAL_Codes!V$34)),IF(TYPE(VAL_Codes!W$26)=2,VAL_Codes!W$26,""),IF(ISBLANK(VAL_Codes!W$34),"",VAL_Codes!W$34))</f>
        <v/>
      </c>
      <c r="AS61" s="27" t="str">
        <f>IF(OR(AND(AM61="",AN61=""),AND(AP61="",AQ61=""),AND(AN61="K",AQ61="K"),OR(AN61="O",AQ61="O")),"",SUM(AM61,AP61))</f>
        <v/>
      </c>
      <c r="AT61" s="1" t="str">
        <f xml:space="preserve"> IF(AND(OR(AND(AN61="O",AQ61="O"),AND(AN61="K",AQ61="K")),SUM(AM61,AP61)=0,ISNUMBER(AS61)),"",IF(OR(AN61="O",AQ61="O"),"O",IF(AND(AN61=AQ61,OR(AN61="K",AN61="W",AN61="M")),UPPER( AN61),"")))</f>
        <v/>
      </c>
      <c r="AU61" s="23" t="str">
        <f>IF(AND(ISBLANK(VAL_Codes!Z$34),ISBLANK(VAL_Codes!Y$34)),IF(TYPE(VAL_Codes!Z$26)=2,VAL_Codes!Z$26,""),IF(ISBLANK(VAL_Codes!Z$34),"",VAL_Codes!Z$34))</f>
        <v/>
      </c>
      <c r="AV61" s="29" t="str">
        <f>IF(COUNTBLANK('VAL_Fill in area'!L45)=1,"",'VAL_Fill in area'!L45)</f>
        <v/>
      </c>
      <c r="AW61" s="17" t="str">
        <f>IF(TYPE(VAL_Codes!AB$34)=2,VAL_Codes!AB$34,IF(TYPE(VAL_Codes!AB$26)=2,VAL_Codes!AB$26,""))</f>
        <v/>
      </c>
      <c r="AX61" s="18" t="str">
        <f>IF(AND(ISBLANK(VAL_Codes!AC$34),ISBLANK(VAL_Codes!AB$34)),IF(TYPE(VAL_Codes!AC$26)=2,VAL_Codes!AC$26,""),IF(ISBLANK(VAL_Codes!AC$34),"",VAL_Codes!AC$34))</f>
        <v/>
      </c>
      <c r="AY61" s="29" t="str">
        <f>IF(COUNTBLANK('VAL_Fill in area'!M45)=1,"",'VAL_Fill in area'!M45)</f>
        <v/>
      </c>
      <c r="AZ61" s="17" t="str">
        <f>IF(TYPE(VAL_Codes!AE$34)=2,VAL_Codes!AE$34,IF(TYPE(VAL_Codes!AE$26)=2,VAL_Codes!AE$26,""))</f>
        <v/>
      </c>
      <c r="BA61" s="18" t="str">
        <f>IF(AND(ISBLANK(VAL_Codes!AF$34),ISBLANK(VAL_Codes!AE$34)),IF(TYPE(VAL_Codes!AF$26)=2,VAL_Codes!AF$26,""),IF(ISBLANK(VAL_Codes!AF$34),"",VAL_Codes!AF$34))</f>
        <v/>
      </c>
      <c r="BB61" s="27" t="str">
        <f>IF(OR(AND(AV61="",AW61=""),AND(AY61="",AZ61=""),AND(AW61="K",AZ61="K"),OR(AW61="O",AZ61="O")),"",SUM(AV61,AY61))</f>
        <v/>
      </c>
      <c r="BC61" s="1" t="str">
        <f xml:space="preserve"> IF(AND(OR(AND(AW61="O",AZ61="O"),AND(AW61="K",AZ61="K")),SUM(AV61,AY61)=0,ISNUMBER(BB61)),"",IF(OR(AW61="O",AZ61="O"),"O",IF(AND(AW61=AZ61,OR(AW61="K",AW61="W",AW61="M")),UPPER( AW61),"")))</f>
        <v/>
      </c>
      <c r="BD61" s="23" t="str">
        <f>IF(AND(ISBLANK(VAL_Codes!AI$34),ISBLANK(VAL_Codes!AH$34)),IF(TYPE(VAL_Codes!AI$26)=2,VAL_Codes!AI$26,""),IF(ISBLANK(VAL_Codes!AI$34),"",VAL_Codes!AI$34))</f>
        <v/>
      </c>
      <c r="BE61" s="29" t="str">
        <f>IF(COUNTBLANK('VAL_Fill in area'!N45)=1,"",'VAL_Fill in area'!N45)</f>
        <v/>
      </c>
      <c r="BF61" s="17" t="str">
        <f>IF(TYPE(VAL_Codes!AK$34)=2,VAL_Codes!AK$34,IF(TYPE(VAL_Codes!AK$26)=2,VAL_Codes!AK$26,""))</f>
        <v/>
      </c>
      <c r="BG61" s="18" t="str">
        <f>IF(AND(ISBLANK(VAL_Codes!AL$34),ISBLANK(VAL_Codes!AK$34)),IF(TYPE(VAL_Codes!AL$26)=2,VAL_Codes!AL$26,""),IF(ISBLANK(VAL_Codes!AL$34),"",VAL_Codes!AL$34))</f>
        <v/>
      </c>
      <c r="BH61" s="29" t="str">
        <f>IF(COUNTBLANK('VAL_Fill in area'!O45)=1,"",'VAL_Fill in area'!O45)</f>
        <v/>
      </c>
      <c r="BI61" s="17" t="str">
        <f>IF(TYPE(VAL_Codes!AN$34)=2,VAL_Codes!AN$34,IF(TYPE(VAL_Codes!AN$26)=2,VAL_Codes!AN$26,""))</f>
        <v/>
      </c>
      <c r="BJ61" s="18" t="str">
        <f>IF(AND(ISBLANK(VAL_Codes!AO$34),ISBLANK(VAL_Codes!AN$34)),IF(TYPE(VAL_Codes!AO$26)=2,VAL_Codes!AO$26,""),IF(ISBLANK(VAL_Codes!AO$34),"",VAL_Codes!AO$34))</f>
        <v/>
      </c>
      <c r="BK61" s="27" t="str">
        <f>IF(OR(AND(BE61="",BF61=""),AND(BH61="",BI61=""),AND(BF61="K",BI61="K"),OR(BF61="O",BI61="O")),"",SUM(BE61,BH61))</f>
        <v/>
      </c>
      <c r="BL61" s="1" t="str">
        <f xml:space="preserve"> IF(AND(OR(AND(BF61="O",BI61="O"),AND(BF61="K",BI61="K")),SUM(BE61,BH61)=0,ISNUMBER(BK61)),"",IF(OR(BF61="O",BI61="O"),"O",IF(AND(BF61=BI61,OR(BF61="K",BF61="W",BF61="M")),UPPER( BF61),"")))</f>
        <v/>
      </c>
      <c r="BM61" s="23" t="str">
        <f>IF(AND(ISBLANK(VAL_Codes!AR$34),ISBLANK(VAL_Codes!AQ$34)),IF(TYPE(VAL_Codes!AR$26)=2,VAL_Codes!AR$26,""),IF(ISBLANK(VAL_Codes!AR$34),"",VAL_Codes!AR$34))</f>
        <v/>
      </c>
      <c r="BN61" s="27" t="str">
        <f>IF(OR(AND(AV61="",AW61=""),AND(BE61="",BF61=""),AND(AW61="K",BF61="K"),OR(AW61="O",BF61="O")),"",SUM(AV61,BE61))</f>
        <v/>
      </c>
      <c r="BO61" s="1" t="str">
        <f xml:space="preserve"> IF(AND(OR(AND(AW61="O",BF61="O"),AND(AW61="K",BF61="K")),SUM(AV61,BE61)=0,ISNUMBER(BN61)),"",IF(OR(AW61="O",BF61="O"),"O",IF(AND(AW61=BF61,OR(AW61="K",AW61="W",AW61="M")),UPPER( AW61),"")))</f>
        <v/>
      </c>
      <c r="BP61" s="23" t="str">
        <f>IF(AND(ISBLANK(VAL_Codes!AU$34),ISBLANK(VAL_Codes!AT$34)),IF(TYPE(VAL_Codes!AU$26)=2,VAL_Codes!AU$26,""),IF(ISBLANK(VAL_Codes!AU$34),"",VAL_Codes!AU$34))</f>
        <v/>
      </c>
      <c r="BQ61" s="27" t="str">
        <f>IF(OR(AND(AY61="",AZ61=""),AND(BH61="",BI61=""),AND(AZ61="K",BI61="K"),OR(AZ61="O",BI61="O")),"",SUM(AY61,BH61))</f>
        <v/>
      </c>
      <c r="BR61" s="1" t="str">
        <f xml:space="preserve"> IF(AND(OR(AND(AZ61="O",BI61="O"),AND(AZ61="K",BI61="K")),SUM(AY61,BH61)=0,ISNUMBER(BQ61)),"",IF(OR(AZ61="O",BI61="O"),"O",IF(AND(AZ61=BI61,OR(AZ61="K",AZ61="W",AZ61="M")),UPPER( AZ61),"")))</f>
        <v/>
      </c>
      <c r="BS61" s="23" t="str">
        <f>IF(AND(ISBLANK(VAL_Codes!AX$34),ISBLANK(VAL_Codes!AW$34)),IF(TYPE(VAL_Codes!AX$26)=2,VAL_Codes!AX$26,""),IF(ISBLANK(VAL_Codes!AX$34),"",VAL_Codes!AX$34))</f>
        <v/>
      </c>
      <c r="BT61" s="27" t="str">
        <f>IF(OR(AND(BN61="",BO61=""),AND(BQ61="",BR61=""),AND(BO61="K",BR61="K"),OR(BO61="O",BR61="O")),"",SUM(BN61,BQ61))</f>
        <v/>
      </c>
      <c r="BU61" s="1" t="str">
        <f xml:space="preserve"> IF(AND(OR(AND(BO61="O",BR61="O"),AND(BO61="K",BR61="K")),SUM(BN61,BQ61)=0,ISNUMBER(BT61)),"",IF(OR(BO61="O",BR61="O"),"O",IF(AND(BO61=BR61,OR(BO61="K",BO61="W",BO61="M")),UPPER( BO61),"")))</f>
        <v/>
      </c>
      <c r="BV61" s="23" t="str">
        <f>IF(AND(ISBLANK(VAL_Codes!BA$34),ISBLANK(VAL_Codes!AZ$34)),IF(TYPE(VAL_Codes!BA$26)=2,VAL_Codes!BA$26,""),IF(ISBLANK(VAL_Codes!BA$34),"",VAL_Codes!BA$34))</f>
        <v/>
      </c>
      <c r="BW61" s="29" t="str">
        <f>IF(COUNTBLANK('VAL_Fill in area'!P45)=1,"",'VAL_Fill in area'!P45)</f>
        <v/>
      </c>
      <c r="BX61" s="17" t="str">
        <f>IF(TYPE(VAL_Codes!BC$34)=2,VAL_Codes!BC$34,IF(TYPE(VAL_Codes!BC$26)=2,VAL_Codes!BC$26,""))</f>
        <v/>
      </c>
      <c r="BY61" s="18" t="str">
        <f>IF(AND(ISBLANK(VAL_Codes!BD$34),ISBLANK(VAL_Codes!BC$34)),IF(TYPE(VAL_Codes!BD$26)=2,VAL_Codes!BD$26,""),IF(ISBLANK(VAL_Codes!BD$34),"",VAL_Codes!BD$34))</f>
        <v/>
      </c>
      <c r="BZ61" s="29" t="str">
        <f>IF(COUNTBLANK('VAL_Fill in area'!Q45)=1,"",'VAL_Fill in area'!Q45)</f>
        <v/>
      </c>
      <c r="CA61" s="17" t="str">
        <f>IF(TYPE(VAL_Codes!BF$34)=2,VAL_Codes!BF$34,IF(TYPE(VAL_Codes!BF$26)=2,VAL_Codes!BF$26,""))</f>
        <v/>
      </c>
      <c r="CB61" s="18" t="str">
        <f>IF(AND(ISBLANK(VAL_Codes!BG$34),ISBLANK(VAL_Codes!BF$34)),IF(TYPE(VAL_Codes!BG$26)=2,VAL_Codes!BG$26,""),IF(ISBLANK(VAL_Codes!BG$34),"",VAL_Codes!BG$34))</f>
        <v/>
      </c>
      <c r="CC61" s="27" t="str">
        <f>IF(OR(AND(BW61="",BX61=""),AND(BZ61="",CA61=""),AND(BX61="K",CA61="K"),OR(BX61="O",CA61="O")),"",SUM(BW61,BZ61))</f>
        <v/>
      </c>
      <c r="CD61" s="1" t="str">
        <f xml:space="preserve"> IF(AND(OR(AND(BX61="O",CA61="O"),AND(BX61="K",CA61="K")),SUM(BW61,BZ61)=0,ISNUMBER(CC61)),"",IF(OR(BX61="O",CA61="O"),"O",IF(AND(BX61=CA61,OR(BX61="K",BX61="W",BX61="M")),UPPER( BX61),"")))</f>
        <v/>
      </c>
      <c r="CE61" s="23" t="str">
        <f>IF(AND(ISBLANK(VAL_Codes!BJ$34),ISBLANK(VAL_Codes!BI$34)),IF(TYPE(VAL_Codes!BJ$26)=2,VAL_Codes!BJ$26,""),IF(ISBLANK(VAL_Codes!BJ$34),"",VAL_Codes!BJ$34))</f>
        <v/>
      </c>
      <c r="CF61" s="29" t="str">
        <f>IF(COUNTBLANK('VAL_Fill in area'!R45)=1,"",'VAL_Fill in area'!R45)</f>
        <v/>
      </c>
      <c r="CG61" s="17" t="str">
        <f>IF(TYPE(VAL_Codes!BL$34)=2,VAL_Codes!BL$34,IF(TYPE(VAL_Codes!BL$26)=2,VAL_Codes!BL$26,""))</f>
        <v/>
      </c>
      <c r="CH61" s="18" t="str">
        <f>IF(AND(ISBLANK(VAL_Codes!BM$34),ISBLANK(VAL_Codes!BL$34)),IF(TYPE(VAL_Codes!BM$26)=2,VAL_Codes!BM$26,""),IF(ISBLANK(VAL_Codes!BM$34),"",VAL_Codes!BM$34))</f>
        <v/>
      </c>
      <c r="CI61" s="29" t="str">
        <f>IF(COUNTBLANK('VAL_Fill in area'!S45)=1,"",'VAL_Fill in area'!S45)</f>
        <v/>
      </c>
      <c r="CJ61" s="17" t="str">
        <f>IF(TYPE(VAL_Codes!BO$34)=2,VAL_Codes!BO$34,IF(TYPE(VAL_Codes!BO$26)=2,VAL_Codes!BO$26,""))</f>
        <v/>
      </c>
      <c r="CK61" s="18" t="str">
        <f>IF(AND(ISBLANK(VAL_Codes!BP$34),ISBLANK(VAL_Codes!BO$34)),IF(TYPE(VAL_Codes!BP$26)=2,VAL_Codes!BP$26,""),IF(ISBLANK(VAL_Codes!BP$34),"",VAL_Codes!BP$34))</f>
        <v/>
      </c>
      <c r="CL61" s="29" t="str">
        <f>IF(COUNTBLANK('VAL_Fill in area'!T45)=1,"",'VAL_Fill in area'!T45)</f>
        <v/>
      </c>
      <c r="CM61" s="17" t="str">
        <f>IF(TYPE(VAL_Codes!BR$34)=2,VAL_Codes!BR$34,IF(TYPE(VAL_Codes!BR$26)=2,VAL_Codes!BR$26,""))</f>
        <v/>
      </c>
      <c r="CN61" s="18" t="str">
        <f>IF(AND(ISBLANK(VAL_Codes!BS$34),ISBLANK(VAL_Codes!BR$34)),IF(TYPE(VAL_Codes!BS$26)=2,VAL_Codes!BS$26,""),IF(ISBLANK(VAL_Codes!BS$34),"",VAL_Codes!BS$34))</f>
        <v/>
      </c>
      <c r="CO61" s="26" t="str">
        <f>IF(OR(EXACT(AG61,AH61),EXACT(AJ61,AK61),EXACT(AS61,AT61),EXACT(BT61,BU61),EXACT(CC61,CD61), EXACT(CL61,CM61),AND(AH61="K",AK61="K",AT61="K",BU61="K", CD61="K",CM61="K"),OR(AH61="O",AK61="O",AT61="O",BU61="O", CD61="O",CM61="O")),"",SUM(AG61,AJ61,AS61,BT61,CC61,CL61))</f>
        <v/>
      </c>
      <c r="CP61" s="20" t="str">
        <f>IF(AND(OR(OR(AH61="O",AK61="O",AT61="O",BU61="O",CD61="O",CM61="O"), AND(AH61="K",AK61="K",AT61="K",BU61="K", CD61="K",CM61="K")),SUM(AG61,AJ61,AS61,BT61,CC61,CL61)=0,ISNUMBER(CO61)),"",IF(OR(AH61="O",AK61="O",AT61="O",BU61="O",CD61="O",CM61="O"),"O",IF(AND(AH61=AK61,AH61=AT61,AH61=BU61,AH61=CD61,AH61=CM61,OR(AH61="K",AH61="W",AH61="M")),UPPER(AH61),"")))</f>
        <v/>
      </c>
      <c r="CQ61" s="23" t="str">
        <f>IF(AND(ISBLANK(VAL_Codes!BV$34),ISBLANK(VAL_Codes!BU$34)),IF(TYPE(VAL_Codes!BV$26)=2,VAL_Codes!BV$26,""),IF(ISBLANK(VAL_Codes!BV$34),"",VAL_Codes!BV$34))</f>
        <v/>
      </c>
      <c r="CR61" s="38"/>
    </row>
    <row r="62" spans="1:96" ht="11.25" customHeight="1" x14ac:dyDescent="0.2">
      <c r="C62" s="888"/>
      <c r="D62" s="760"/>
      <c r="E62" s="760"/>
      <c r="F62" s="71" t="s">
        <v>94</v>
      </c>
      <c r="G62" s="72" t="s">
        <v>300</v>
      </c>
      <c r="H62" s="395" t="s">
        <v>105</v>
      </c>
      <c r="I62" s="395" t="s">
        <v>66</v>
      </c>
      <c r="J62" s="396" t="str">
        <f>VAL_Metadata!B$8</f>
        <v>_X</v>
      </c>
      <c r="K62" s="395" t="s">
        <v>86</v>
      </c>
      <c r="L62" s="395" t="s">
        <v>768</v>
      </c>
      <c r="M62" s="47"/>
      <c r="N62" s="47"/>
      <c r="O62" s="47"/>
      <c r="P62" s="47"/>
      <c r="Q62" s="47"/>
      <c r="R62" s="47"/>
      <c r="S62" s="47"/>
      <c r="T62" s="47"/>
      <c r="U62" s="47"/>
      <c r="V62" s="47"/>
      <c r="W62" s="47"/>
      <c r="X62" s="47"/>
      <c r="Y62" s="47"/>
      <c r="Z62" s="47"/>
      <c r="AA62" s="26" t="str">
        <f>IF(OR(AND(AA60="",AB60=""),AND(AA61="",AB61=""),AND(AB60="K",AB61="K"),OR(AB60="O",AB61="O")),"",SUM(AA60,AA61))</f>
        <v/>
      </c>
      <c r="AB62" s="20" t="str">
        <f>IF(AND(OR(AND(AB60="O",AB61="O"),AND(AB60="K",AB61="K")),SUM(AA60,AA61)=0,ISNUMBER(AA62)),"",IF(OR(AB60="O",AB61="O"),"O",IF(AND(AB60=AB61,OR(AB60="K",AB60="W",AB60="M")), UPPER(AB60),"")))</f>
        <v/>
      </c>
      <c r="AC62" s="23" t="str">
        <f>IF(TYPE(VAL_Codes!H$26)=2,VAL_Codes!H$26,"")</f>
        <v/>
      </c>
      <c r="AD62" s="26" t="str">
        <f>IF(OR(AND(AD60="",AE60=""),AND(AD61="",AE61=""),AND(AE60="K",AE61="K"),OR(AE60="O",AE61="O")),"",SUM(AD60,AD61))</f>
        <v/>
      </c>
      <c r="AE62" s="20" t="str">
        <f>IF(AND(OR(AND(AE60="O",AE61="O"),AND(AE60="K",AE61="K")),SUM(AD60,AD61)=0,ISNUMBER(AD62)),"",IF(OR(AE60="O",AE61="O"),"O",IF(AND(AE60=AE61,OR(AE60="K",AE60="W",AE60="M")), UPPER(AE60),"")))</f>
        <v/>
      </c>
      <c r="AF62" s="23" t="str">
        <f>IF(TYPE(VAL_Codes!K$26)=2,VAL_Codes!K$26,"")</f>
        <v/>
      </c>
      <c r="AG62" s="26" t="str">
        <f>IF(OR(AND(AG60="",AH60=""),AND(AG61="",AH61=""),AND(AH60="K",AH61="K"),OR(AH60="O",AH61="O")),"",SUM(AG60,AG61))</f>
        <v/>
      </c>
      <c r="AH62" s="20" t="str">
        <f>IF(AND(OR(AND(AH60="O",AH61="O"),AND(AH60="K",AH61="K")),SUM(AG60,AG61)=0,ISNUMBER(AG62)),"",IF(OR(AH60="O",AH61="O"),"O",IF(AND(AH60=AH61,OR(AH60="K",AH60="W",AH60="M")), UPPER(AH60),"")))</f>
        <v/>
      </c>
      <c r="AI62" s="23" t="str">
        <f>IF(TYPE(VAL_Codes!N$26)=2,VAL_Codes!N$26,"")</f>
        <v/>
      </c>
      <c r="AJ62" s="26" t="str">
        <f>IF(OR(AND(AJ60="",AK60=""),AND(AJ61="",AK61=""),AND(AK60="K",AK61="K"),OR(AK60="O",AK61="O")),"",SUM(AJ60,AJ61))</f>
        <v/>
      </c>
      <c r="AK62" s="20" t="str">
        <f>IF(AND(OR(AND(AK60="O",AK61="O"),AND(AK60="K",AK61="K")),SUM(AJ60,AJ61)=0,ISNUMBER(AJ62)),"",IF(OR(AK60="O",AK61="O"),"O",IF(AND(AK60=AK61,OR(AK60="K",AK60="W",AK60="M")), UPPER(AK60),"")))</f>
        <v/>
      </c>
      <c r="AL62" s="23" t="str">
        <f>IF(TYPE(VAL_Codes!Q$26)=2,VAL_Codes!Q$26,"")</f>
        <v/>
      </c>
      <c r="AM62" s="26" t="str">
        <f>IF(OR(AND(AM60="",AN60=""),AND(AM61="",AN61=""),AND(AN60="K",AN61="K"),OR(AN60="O",AN61="O")),"",SUM(AM60,AM61))</f>
        <v/>
      </c>
      <c r="AN62" s="20" t="str">
        <f>IF(AND(OR(AND(AN60="O",AN61="O"),AND(AN60="K",AN61="K")),SUM(AM60,AM61)=0,ISNUMBER(AM62)),"",IF(OR(AN60="O",AN61="O"),"O",IF(AND(AN60=AN61,OR(AN60="K",AN60="W",AN60="M")), UPPER(AN60),"")))</f>
        <v/>
      </c>
      <c r="AO62" s="23" t="str">
        <f>IF(TYPE(VAL_Codes!T$26)=2,VAL_Codes!T$26,"")</f>
        <v/>
      </c>
      <c r="AP62" s="26" t="str">
        <f>IF(OR(AND(AP60="",AQ60=""),AND(AP61="",AQ61=""),AND(AQ60="K",AQ61="K"),OR(AQ60="O",AQ61="O")),"",SUM(AP60,AP61))</f>
        <v/>
      </c>
      <c r="AQ62" s="20" t="str">
        <f>IF(AND(OR(AND(AQ60="O",AQ61="O"),AND(AQ60="K",AQ61="K")),SUM(AP60,AP61)=0,ISNUMBER(AP62)),"",IF(OR(AQ60="O",AQ61="O"),"O",IF(AND(AQ60=AQ61,OR(AQ60="K",AQ60="W",AQ60="M")), UPPER(AQ60),"")))</f>
        <v/>
      </c>
      <c r="AR62" s="23" t="str">
        <f>IF(TYPE(VAL_Codes!W$26)=2,VAL_Codes!W$26,"")</f>
        <v/>
      </c>
      <c r="AS62" s="26" t="str">
        <f>IF(OR(AND(AS60="",AT60=""),AND(AS61="",AT61=""),AND(AT60="K",AT61="K"),OR(AT60="O",AT61="O")),"",SUM(AS60,AS61))</f>
        <v/>
      </c>
      <c r="AT62" s="20" t="str">
        <f>IF(AND(OR(AND(AT60="O",AT61="O"),AND(AT60="K",AT61="K")),SUM(AS60,AS61)=0,ISNUMBER(AS62)),"",IF(OR(AT60="O",AT61="O"),"O",IF(AND(AT60=AT61,OR(AT60="K",AT60="W",AT60="M")), UPPER(AT60),"")))</f>
        <v/>
      </c>
      <c r="AU62" s="23" t="str">
        <f>IF(TYPE(VAL_Codes!Z$26)=2,VAL_Codes!Z$26,"")</f>
        <v/>
      </c>
      <c r="AV62" s="26" t="str">
        <f>IF(OR(AND(AV60="",AW60=""),AND(AV61="",AW61=""),AND(AW60="K",AW61="K"),OR(AW60="O",AW61="O")),"",SUM(AV60,AV61))</f>
        <v/>
      </c>
      <c r="AW62" s="20" t="str">
        <f>IF(AND(OR(AND(AW60="O",AW61="O"),AND(AW60="K",AW61="K")),SUM(AV60,AV61)=0,ISNUMBER(AV62)),"",IF(OR(AW60="O",AW61="O"),"O",IF(AND(AW60=AW61,OR(AW60="K",AW60="W",AW60="M")), UPPER(AW60),"")))</f>
        <v/>
      </c>
      <c r="AX62" s="23" t="str">
        <f>IF(TYPE(VAL_Codes!AC$26)=2,VAL_Codes!AC$26,"")</f>
        <v/>
      </c>
      <c r="AY62" s="26" t="str">
        <f>IF(OR(AND(AY60="",AZ60=""),AND(AY61="",AZ61=""),AND(AZ60="K",AZ61="K"),OR(AZ60="O",AZ61="O")),"",SUM(AY60,AY61))</f>
        <v/>
      </c>
      <c r="AZ62" s="20" t="str">
        <f>IF(AND(OR(AND(AZ60="O",AZ61="O"),AND(AZ60="K",AZ61="K")),SUM(AY60,AY61)=0,ISNUMBER(AY62)),"",IF(OR(AZ60="O",AZ61="O"),"O",IF(AND(AZ60=AZ61,OR(AZ60="K",AZ60="W",AZ60="M")), UPPER(AZ60),"")))</f>
        <v/>
      </c>
      <c r="BA62" s="23" t="str">
        <f>IF(TYPE(VAL_Codes!AF$26)=2,VAL_Codes!AF$26,"")</f>
        <v/>
      </c>
      <c r="BB62" s="26" t="str">
        <f>IF(OR(AND(BB60="",BC60=""),AND(BB61="",BC61=""),AND(BC60="K",BC61="K"),OR(BC60="O",BC61="O")),"",SUM(BB60,BB61))</f>
        <v/>
      </c>
      <c r="BC62" s="20" t="str">
        <f>IF(AND(OR(AND(BC60="O",BC61="O"),AND(BC60="K",BC61="K")),SUM(BB60,BB61)=0,ISNUMBER(BB62)),"",IF(OR(BC60="O",BC61="O"),"O",IF(AND(BC60=BC61,OR(BC60="K",BC60="W",BC60="M")), UPPER(BC60),"")))</f>
        <v/>
      </c>
      <c r="BD62" s="23" t="str">
        <f>IF(TYPE(VAL_Codes!AI$26)=2,VAL_Codes!AI$26,"")</f>
        <v/>
      </c>
      <c r="BE62" s="26" t="str">
        <f>IF(OR(AND(BE60="",BF60=""),AND(BE61="",BF61=""),AND(BF60="K",BF61="K"),OR(BF60="O",BF61="O")),"",SUM(BE60,BE61))</f>
        <v/>
      </c>
      <c r="BF62" s="20" t="str">
        <f>IF(AND(OR(AND(BF60="O",BF61="O"),AND(BF60="K",BF61="K")),SUM(BE60,BE61)=0,ISNUMBER(BE62)),"",IF(OR(BF60="O",BF61="O"),"O",IF(AND(BF60=BF61,OR(BF60="K",BF60="W",BF60="M")), UPPER(BF60),"")))</f>
        <v/>
      </c>
      <c r="BG62" s="23" t="str">
        <f>IF(TYPE(VAL_Codes!AL$26)=2,VAL_Codes!AL$26,"")</f>
        <v/>
      </c>
      <c r="BH62" s="26" t="str">
        <f>IF(OR(AND(BH60="",BI60=""),AND(BH61="",BI61=""),AND(BI60="K",BI61="K"),OR(BI60="O",BI61="O")),"",SUM(BH60,BH61))</f>
        <v/>
      </c>
      <c r="BI62" s="20" t="str">
        <f>IF(AND(OR(AND(BI60="O",BI61="O"),AND(BI60="K",BI61="K")),SUM(BH60,BH61)=0,ISNUMBER(BH62)),"",IF(OR(BI60="O",BI61="O"),"O",IF(AND(BI60=BI61,OR(BI60="K",BI60="W",BI60="M")), UPPER(BI60),"")))</f>
        <v/>
      </c>
      <c r="BJ62" s="23" t="str">
        <f>IF(TYPE(VAL_Codes!AO$26)=2,VAL_Codes!AO$26,"")</f>
        <v/>
      </c>
      <c r="BK62" s="26" t="str">
        <f>IF(OR(AND(BK60="",BL60=""),AND(BK61="",BL61=""),AND(BL60="K",BL61="K"),OR(BL60="O",BL61="O")),"",SUM(BK60,BK61))</f>
        <v/>
      </c>
      <c r="BL62" s="20" t="str">
        <f>IF(AND(OR(AND(BL60="O",BL61="O"),AND(BL60="K",BL61="K")),SUM(BK60,BK61)=0,ISNUMBER(BK62)),"",IF(OR(BL60="O",BL61="O"),"O",IF(AND(BL60=BL61,OR(BL60="K",BL60="W",BL60="M")), UPPER(BL60),"")))</f>
        <v/>
      </c>
      <c r="BM62" s="23" t="str">
        <f>IF(TYPE(VAL_Codes!AR$26)=2,VAL_Codes!AR$26,"")</f>
        <v/>
      </c>
      <c r="BN62" s="26" t="str">
        <f>IF(OR(AND(BN60="",BO60=""),AND(BN61="",BO61=""),AND(BO60="K",BO61="K"),OR(BO60="O",BO61="O")),"",SUM(BN60,BN61))</f>
        <v/>
      </c>
      <c r="BO62" s="20" t="str">
        <f>IF(AND(OR(AND(BO60="O",BO61="O"),AND(BO60="K",BO61="K")),SUM(BN60,BN61)=0,ISNUMBER(BN62)),"",IF(OR(BO60="O",BO61="O"),"O",IF(AND(BO60=BO61,OR(BO60="K",BO60="W",BO60="M")), UPPER(BO60),"")))</f>
        <v/>
      </c>
      <c r="BP62" s="23" t="str">
        <f>IF(TYPE(VAL_Codes!AU$26)=2,VAL_Codes!AU$26,"")</f>
        <v/>
      </c>
      <c r="BQ62" s="26" t="str">
        <f>IF(OR(AND(BQ60="",BR60=""),AND(BQ61="",BR61=""),AND(BR60="K",BR61="K"),OR(BR60="O",BR61="O")),"",SUM(BQ60,BQ61))</f>
        <v/>
      </c>
      <c r="BR62" s="20" t="str">
        <f>IF(AND(OR(AND(BR60="O",BR61="O"),AND(BR60="K",BR61="K")),SUM(BQ60,BQ61)=0,ISNUMBER(BQ62)),"",IF(OR(BR60="O",BR61="O"),"O",IF(AND(BR60=BR61,OR(BR60="K",BR60="W",BR60="M")), UPPER(BR60),"")))</f>
        <v/>
      </c>
      <c r="BS62" s="23" t="str">
        <f>IF(TYPE(VAL_Codes!AX$26)=2,VAL_Codes!AX$26,"")</f>
        <v/>
      </c>
      <c r="BT62" s="26" t="str">
        <f>IF(OR(AND(BT60="",BU60=""),AND(BT61="",BU61=""),AND(BU60="K",BU61="K"),OR(BU60="O",BU61="O")),"",SUM(BT60,BT61))</f>
        <v/>
      </c>
      <c r="BU62" s="20" t="str">
        <f>IF(AND(OR(AND(BU60="O",BU61="O"),AND(BU60="K",BU61="K")),SUM(BT60,BT61)=0,ISNUMBER(BT62)),"",IF(OR(BU60="O",BU61="O"),"O",IF(AND(BU60=BU61,OR(BU60="K",BU60="W",BU60="M")), UPPER(BU60),"")))</f>
        <v/>
      </c>
      <c r="BV62" s="23" t="str">
        <f>IF(TYPE(VAL_Codes!BA$26)=2,VAL_Codes!BA$26,"")</f>
        <v/>
      </c>
      <c r="BW62" s="26" t="str">
        <f>IF(OR(AND(BW60="",BX60=""),AND(BW61="",BX61=""),AND(BX60="K",BX61="K"),OR(BX60="O",BX61="O")),"",SUM(BW60,BW61))</f>
        <v/>
      </c>
      <c r="BX62" s="20" t="str">
        <f>IF(AND(OR(AND(BX60="O",BX61="O"),AND(BX60="K",BX61="K")),SUM(BW60,BW61)=0,ISNUMBER(BW62)),"",IF(OR(BX60="O",BX61="O"),"O",IF(AND(BX60=BX61,OR(BX60="K",BX60="W",BX60="M")), UPPER(BX60),"")))</f>
        <v/>
      </c>
      <c r="BY62" s="23" t="str">
        <f>IF(TYPE(VAL_Codes!BD$26)=2,VAL_Codes!BD$26,"")</f>
        <v/>
      </c>
      <c r="BZ62" s="26" t="str">
        <f>IF(OR(AND(BZ60="",CA60=""),AND(BZ61="",CA61=""),AND(CA60="K",CA61="K"),OR(CA60="O",CA61="O")),"",SUM(BZ60,BZ61))</f>
        <v/>
      </c>
      <c r="CA62" s="20" t="str">
        <f>IF(AND(OR(AND(CA60="O",CA61="O"),AND(CA60="K",CA61="K")),SUM(BZ60,BZ61)=0,ISNUMBER(BZ62)),"",IF(OR(CA60="O",CA61="O"),"O",IF(AND(CA60=CA61,OR(CA60="K",CA60="W",CA60="M")), UPPER(CA60),"")))</f>
        <v/>
      </c>
      <c r="CB62" s="23" t="str">
        <f>IF(TYPE(VAL_Codes!BG$26)=2,VAL_Codes!BG$26,"")</f>
        <v/>
      </c>
      <c r="CC62" s="26" t="str">
        <f>IF(OR(AND(CC60="",CD60=""),AND(CC61="",CD61=""),AND(CD60="K",CD61="K"),OR(CD60="O",CD61="O")),"",SUM(CC60,CC61))</f>
        <v/>
      </c>
      <c r="CD62" s="20" t="str">
        <f>IF(AND(OR(AND(CD60="O",CD61="O"),AND(CD60="K",CD61="K")),SUM(CC60,CC61)=0,ISNUMBER(CC62)),"",IF(OR(CD60="O",CD61="O"),"O",IF(AND(CD60=CD61,OR(CD60="K",CD60="W",CD60="M")), UPPER(CD60),"")))</f>
        <v/>
      </c>
      <c r="CE62" s="23" t="str">
        <f>IF(TYPE(VAL_Codes!BJ$26)=2,VAL_Codes!BJ$26,"")</f>
        <v/>
      </c>
      <c r="CF62" s="26" t="str">
        <f>IF(OR(AND(CF60="",CG60=""),AND(CF61="",CG61=""),AND(CG60="K",CG61="K"),OR(CG60="O",CG61="O")),"",SUM(CF60,CF61))</f>
        <v/>
      </c>
      <c r="CG62" s="20" t="str">
        <f>IF(AND(OR(AND(CG60="O",CG61="O"),AND(CG60="K",CG61="K")),SUM(CF60,CF61)=0,ISNUMBER(CF62)),"",IF(OR(CG60="O",CG61="O"),"O",IF(AND(CG60=CG61,OR(CG60="K",CG60="W",CG60="M")), UPPER(CG60),"")))</f>
        <v/>
      </c>
      <c r="CH62" s="23" t="str">
        <f>IF(TYPE(VAL_Codes!BM$26)=2,VAL_Codes!BM$26,"")</f>
        <v/>
      </c>
      <c r="CI62" s="26" t="str">
        <f>IF(OR(AND(CI60="",CJ60=""),AND(CI61="",CJ61=""),AND(CJ60="K",CJ61="K"),OR(CJ60="O",CJ61="O")),"",SUM(CI60,CI61))</f>
        <v/>
      </c>
      <c r="CJ62" s="20" t="str">
        <f>IF(AND(OR(AND(CJ60="O",CJ61="O"),AND(CJ60="K",CJ61="K")),SUM(CI60,CI61)=0,ISNUMBER(CI62)),"",IF(OR(CJ60="O",CJ61="O"),"O",IF(AND(CJ60=CJ61,OR(CJ60="K",CJ60="W",CJ60="M")), UPPER(CJ60),"")))</f>
        <v/>
      </c>
      <c r="CK62" s="23" t="str">
        <f>IF(TYPE(VAL_Codes!BP$26)=2,VAL_Codes!BP$26,"")</f>
        <v/>
      </c>
      <c r="CL62" s="26" t="str">
        <f>IF(OR(AND(CL60="",CM60=""),AND(CL61="",CM61=""),AND(CM60="K",CM61="K"),OR(CM60="O",CM61="O")),"",SUM(CL60,CL61))</f>
        <v/>
      </c>
      <c r="CM62" s="20" t="str">
        <f>IF(AND(OR(AND(CM60="O",CM61="O"),AND(CM60="K",CM61="K")),SUM(CL60,CL61)=0,ISNUMBER(CL62)),"",IF(OR(CM60="O",CM61="O"),"O",IF(AND(CM60=CM61,OR(CM60="K",CM60="W",CM60="M")), UPPER(CM60),"")))</f>
        <v/>
      </c>
      <c r="CN62" s="23" t="str">
        <f>IF(TYPE(VAL_Codes!BS$26)=2,VAL_Codes!BS$26,"")</f>
        <v/>
      </c>
      <c r="CO62" s="26" t="str">
        <f>IF(OR(AND(CO60="",CP60=""),AND(CO61="",CP61=""),AND(CP60="K",CP61="K"),OR(CP60="O",CP61="O")),"",SUM(CO60,CO61))</f>
        <v/>
      </c>
      <c r="CP62" s="20" t="str">
        <f>IF(AND(OR(AND(CP60="O",CP61="O"),AND(CP60="K",CP61="K")),SUM(CO60,CO61)=0,ISNUMBER(CO62)),"",IF(OR(CP60="O",CP61="O"),"O",IF(AND(CP60=CP61,OR(CP60="K",CP60="W",CP60="M")), UPPER(CP60),"")))</f>
        <v/>
      </c>
      <c r="CQ62" s="23" t="str">
        <f>IF(TYPE(VAL_Codes!BV$26)=2,VAL_Codes!BV$26,"")</f>
        <v/>
      </c>
      <c r="CR62" s="38"/>
    </row>
    <row r="63" spans="1:96" ht="11.25" customHeight="1" x14ac:dyDescent="0.2">
      <c r="A63" s="76"/>
      <c r="B63" s="76"/>
      <c r="C63" s="888"/>
      <c r="D63" s="760"/>
      <c r="E63" s="760"/>
      <c r="F63" s="71" t="s">
        <v>95</v>
      </c>
      <c r="G63" s="72" t="s">
        <v>301</v>
      </c>
      <c r="H63" s="395" t="s">
        <v>105</v>
      </c>
      <c r="I63" s="395" t="s">
        <v>66</v>
      </c>
      <c r="J63" s="396" t="str">
        <f>VAL_Metadata!B$8</f>
        <v>_X</v>
      </c>
      <c r="K63" s="395" t="s">
        <v>87</v>
      </c>
      <c r="L63" s="395" t="s">
        <v>768</v>
      </c>
      <c r="M63" s="47"/>
      <c r="N63" s="47"/>
      <c r="O63" s="47"/>
      <c r="P63" s="47"/>
      <c r="Q63" s="47"/>
      <c r="R63" s="47"/>
      <c r="S63" s="47"/>
      <c r="T63" s="47"/>
      <c r="U63" s="47"/>
      <c r="V63" s="47"/>
      <c r="W63" s="47"/>
      <c r="X63" s="47"/>
      <c r="Y63" s="47"/>
      <c r="Z63" s="47"/>
      <c r="AA63" s="26" t="str">
        <f>IF(OR(AND(AA59="",AB59=""),AND(AA62="",AB62=""),AND(AB59="K",AB62="K"),OR(AB59="O",AB62="O")),"",SUM(AA59,AA62))</f>
        <v/>
      </c>
      <c r="AB63" s="20" t="str">
        <f>IF(AND(OR(AND(AB59="O",AB62="O"),AND(AB59="K",AB62="K")),SUM(AA59,AA62)=0,ISNUMBER(AA63)),"",IF(OR(AB59="O",AB62="O"),"O",IF(AND(AB59=AB62,OR(AB59="K",AB59="W",AB59="M")), UPPER(AB59),"")))</f>
        <v/>
      </c>
      <c r="AC63" s="23" t="str">
        <f>IF(TYPE(VAL_Codes!H$26)=2,VAL_Codes!H$26,"")</f>
        <v/>
      </c>
      <c r="AD63" s="26" t="str">
        <f>IF(OR(AND(AD59="",AE59=""),AND(AD62="",AE62=""),AND(AE59="K",AE62="K"),OR(AE59="O",AE62="O")),"",SUM(AD59,AD62))</f>
        <v/>
      </c>
      <c r="AE63" s="20" t="str">
        <f>IF(AND(OR(AND(AE59="O",AE62="O"),AND(AE59="K",AE62="K")),SUM(AD59,AD62)=0,ISNUMBER(AD63)),"",IF(OR(AE59="O",AE62="O"),"O",IF(AND(AE59=AE62,OR(AE59="K",AE59="W",AE59="M")), UPPER(AE59),"")))</f>
        <v/>
      </c>
      <c r="AF63" s="23" t="str">
        <f>IF(TYPE(VAL_Codes!K$26)=2,VAL_Codes!K$26,"")</f>
        <v/>
      </c>
      <c r="AG63" s="26" t="str">
        <f>IF(OR(AND(AG59="",AH59=""),AND(AG62="",AH62=""),AND(AH59="K",AH62="K"),OR(AH59="O",AH62="O")),"",SUM(AG59,AG62))</f>
        <v/>
      </c>
      <c r="AH63" s="20" t="str">
        <f>IF(AND(OR(AND(AH59="O",AH62="O"),AND(AH59="K",AH62="K")),SUM(AG59,AG62)=0,ISNUMBER(AG63)),"",IF(OR(AH59="O",AH62="O"),"O",IF(AND(AH59=AH62,OR(AH59="K",AH59="W",AH59="M")), UPPER(AH59),"")))</f>
        <v/>
      </c>
      <c r="AI63" s="23" t="str">
        <f>IF(TYPE(VAL_Codes!N$26)=2,VAL_Codes!N$26,"")</f>
        <v/>
      </c>
      <c r="AJ63" s="26" t="str">
        <f>IF(OR(AND(AJ59="",AK59=""),AND(AJ62="",AK62=""),AND(AK59="K",AK62="K"),OR(AK59="O",AK62="O")),"",SUM(AJ59,AJ62))</f>
        <v/>
      </c>
      <c r="AK63" s="20" t="str">
        <f>IF(AND(OR(AND(AK59="O",AK62="O"),AND(AK59="K",AK62="K")),SUM(AJ59,AJ62)=0,ISNUMBER(AJ63)),"",IF(OR(AK59="O",AK62="O"),"O",IF(AND(AK59=AK62,OR(AK59="K",AK59="W",AK59="M")), UPPER(AK59),"")))</f>
        <v/>
      </c>
      <c r="AL63" s="23" t="str">
        <f>IF(TYPE(VAL_Codes!Q$26)=2,VAL_Codes!Q$26,"")</f>
        <v/>
      </c>
      <c r="AM63" s="26" t="str">
        <f>IF(OR(AND(AM59="",AN59=""),AND(AM62="",AN62=""),AND(AN59="K",AN62="K"),OR(AN59="O",AN62="O")),"",SUM(AM59,AM62))</f>
        <v/>
      </c>
      <c r="AN63" s="20" t="str">
        <f>IF(AND(OR(AND(AN59="O",AN62="O"),AND(AN59="K",AN62="K")),SUM(AM59,AM62)=0,ISNUMBER(AM63)),"",IF(OR(AN59="O",AN62="O"),"O",IF(AND(AN59=AN62,OR(AN59="K",AN59="W",AN59="M")), UPPER(AN59),"")))</f>
        <v/>
      </c>
      <c r="AO63" s="23" t="str">
        <f>IF(TYPE(VAL_Codes!T$26)=2,VAL_Codes!T$26,"")</f>
        <v/>
      </c>
      <c r="AP63" s="26" t="str">
        <f>IF(OR(AND(AP59="",AQ59=""),AND(AP62="",AQ62=""),AND(AQ59="K",AQ62="K"),OR(AQ59="O",AQ62="O")),"",SUM(AP59,AP62))</f>
        <v/>
      </c>
      <c r="AQ63" s="20" t="str">
        <f>IF(AND(OR(AND(AQ59="O",AQ62="O"),AND(AQ59="K",AQ62="K")),SUM(AP59,AP62)=0,ISNUMBER(AP63)),"",IF(OR(AQ59="O",AQ62="O"),"O",IF(AND(AQ59=AQ62,OR(AQ59="K",AQ59="W",AQ59="M")), UPPER(AQ59),"")))</f>
        <v/>
      </c>
      <c r="AR63" s="23" t="str">
        <f>IF(TYPE(VAL_Codes!W$26)=2,VAL_Codes!W$26,"")</f>
        <v/>
      </c>
      <c r="AS63" s="26" t="str">
        <f>IF(OR(AND(AS59="",AT59=""),AND(AS62="",AT62=""),AND(AT59="K",AT62="K"),OR(AT59="O",AT62="O")),"",SUM(AS59,AS62))</f>
        <v/>
      </c>
      <c r="AT63" s="20" t="str">
        <f>IF(AND(OR(AND(AT59="O",AT62="O"),AND(AT59="K",AT62="K")),SUM(AS59,AS62)=0,ISNUMBER(AS63)),"",IF(OR(AT59="O",AT62="O"),"O",IF(AND(AT59=AT62,OR(AT59="K",AT59="W",AT59="M")), UPPER(AT59),"")))</f>
        <v/>
      </c>
      <c r="AU63" s="23" t="str">
        <f>IF(TYPE(VAL_Codes!Z$26)=2,VAL_Codes!Z$26,"")</f>
        <v/>
      </c>
      <c r="AV63" s="26" t="str">
        <f>IF(OR(AND(AV59="",AW59=""),AND(AV62="",AW62=""),AND(AW59="K",AW62="K"),OR(AW59="O",AW62="O")),"",SUM(AV59,AV62))</f>
        <v/>
      </c>
      <c r="AW63" s="20" t="str">
        <f>IF(AND(OR(AND(AW59="O",AW62="O"),AND(AW59="K",AW62="K")),SUM(AV59,AV62)=0,ISNUMBER(AV63)),"",IF(OR(AW59="O",AW62="O"),"O",IF(AND(AW59=AW62,OR(AW59="K",AW59="W",AW59="M")), UPPER(AW59),"")))</f>
        <v/>
      </c>
      <c r="AX63" s="23" t="str">
        <f>IF(TYPE(VAL_Codes!AC$26)=2,VAL_Codes!AC$26,"")</f>
        <v/>
      </c>
      <c r="AY63" s="26" t="str">
        <f>IF(OR(AND(AY59="",AZ59=""),AND(AY62="",AZ62=""),AND(AZ59="K",AZ62="K"),OR(AZ59="O",AZ62="O")),"",SUM(AY59,AY62))</f>
        <v/>
      </c>
      <c r="AZ63" s="20" t="str">
        <f>IF(AND(OR(AND(AZ59="O",AZ62="O"),AND(AZ59="K",AZ62="K")),SUM(AY59,AY62)=0,ISNUMBER(AY63)),"",IF(OR(AZ59="O",AZ62="O"),"O",IF(AND(AZ59=AZ62,OR(AZ59="K",AZ59="W",AZ59="M")), UPPER(AZ59),"")))</f>
        <v/>
      </c>
      <c r="BA63" s="23" t="str">
        <f>IF(TYPE(VAL_Codes!AF$26)=2,VAL_Codes!AF$26,"")</f>
        <v/>
      </c>
      <c r="BB63" s="26" t="str">
        <f>IF(OR(AND(BB59="",BC59=""),AND(BB62="",BC62=""),AND(BC59="K",BC62="K"),OR(BC59="O",BC62="O")),"",SUM(BB59,BB62))</f>
        <v/>
      </c>
      <c r="BC63" s="20" t="str">
        <f>IF(AND(OR(AND(BC59="O",BC62="O"),AND(BC59="K",BC62="K")),SUM(BB59,BB62)=0,ISNUMBER(BB63)),"",IF(OR(BC59="O",BC62="O"),"O",IF(AND(BC59=BC62,OR(BC59="K",BC59="W",BC59="M")), UPPER(BC59),"")))</f>
        <v/>
      </c>
      <c r="BD63" s="23" t="str">
        <f>IF(TYPE(VAL_Codes!AI$26)=2,VAL_Codes!AI$26,"")</f>
        <v/>
      </c>
      <c r="BE63" s="26" t="str">
        <f>IF(OR(AND(BE59="",BF59=""),AND(BE62="",BF62=""),AND(BF59="K",BF62="K"),OR(BF59="O",BF62="O")),"",SUM(BE59,BE62))</f>
        <v/>
      </c>
      <c r="BF63" s="20" t="str">
        <f>IF(AND(OR(AND(BF59="O",BF62="O"),AND(BF59="K",BF62="K")),SUM(BE59,BE62)=0,ISNUMBER(BE63)),"",IF(OR(BF59="O",BF62="O"),"O",IF(AND(BF59=BF62,OR(BF59="K",BF59="W",BF59="M")), UPPER(BF59),"")))</f>
        <v/>
      </c>
      <c r="BG63" s="23" t="str">
        <f>IF(TYPE(VAL_Codes!AL$26)=2,VAL_Codes!AL$26,"")</f>
        <v/>
      </c>
      <c r="BH63" s="26" t="str">
        <f>IF(OR(AND(BH59="",BI59=""),AND(BH62="",BI62=""),AND(BI59="K",BI62="K"),OR(BI59="O",BI62="O")),"",SUM(BH59,BH62))</f>
        <v/>
      </c>
      <c r="BI63" s="20" t="str">
        <f>IF(AND(OR(AND(BI59="O",BI62="O"),AND(BI59="K",BI62="K")),SUM(BH59,BH62)=0,ISNUMBER(BH63)),"",IF(OR(BI59="O",BI62="O"),"O",IF(AND(BI59=BI62,OR(BI59="K",BI59="W",BI59="M")), UPPER(BI59),"")))</f>
        <v/>
      </c>
      <c r="BJ63" s="23" t="str">
        <f>IF(TYPE(VAL_Codes!AO$26)=2,VAL_Codes!AO$26,"")</f>
        <v/>
      </c>
      <c r="BK63" s="26" t="str">
        <f>IF(OR(AND(BK59="",BL59=""),AND(BK62="",BL62=""),AND(BL59="K",BL62="K"),OR(BL59="O",BL62="O")),"",SUM(BK59,BK62))</f>
        <v/>
      </c>
      <c r="BL63" s="20" t="str">
        <f>IF(AND(OR(AND(BL59="O",BL62="O"),AND(BL59="K",BL62="K")),SUM(BK59,BK62)=0,ISNUMBER(BK63)),"",IF(OR(BL59="O",BL62="O"),"O",IF(AND(BL59=BL62,OR(BL59="K",BL59="W",BL59="M")), UPPER(BL59),"")))</f>
        <v/>
      </c>
      <c r="BM63" s="23" t="str">
        <f>IF(TYPE(VAL_Codes!AR$26)=2,VAL_Codes!AR$26,"")</f>
        <v/>
      </c>
      <c r="BN63" s="26" t="str">
        <f>IF(OR(AND(BN59="",BO59=""),AND(BN62="",BO62=""),AND(BO59="K",BO62="K"),OR(BO59="O",BO62="O")),"",SUM(BN59,BN62))</f>
        <v/>
      </c>
      <c r="BO63" s="20" t="str">
        <f>IF(AND(OR(AND(BO59="O",BO62="O"),AND(BO59="K",BO62="K")),SUM(BN59,BN62)=0,ISNUMBER(BN63)),"",IF(OR(BO59="O",BO62="O"),"O",IF(AND(BO59=BO62,OR(BO59="K",BO59="W",BO59="M")), UPPER(BO59),"")))</f>
        <v/>
      </c>
      <c r="BP63" s="23" t="str">
        <f>IF(TYPE(VAL_Codes!AU$26)=2,VAL_Codes!AU$26,"")</f>
        <v/>
      </c>
      <c r="BQ63" s="26" t="str">
        <f>IF(OR(AND(BQ59="",BR59=""),AND(BQ62="",BR62=""),AND(BR59="K",BR62="K"),OR(BR59="O",BR62="O")),"",SUM(BQ59,BQ62))</f>
        <v/>
      </c>
      <c r="BR63" s="20" t="str">
        <f>IF(AND(OR(AND(BR59="O",BR62="O"),AND(BR59="K",BR62="K")),SUM(BQ59,BQ62)=0,ISNUMBER(BQ63)),"",IF(OR(BR59="O",BR62="O"),"O",IF(AND(BR59=BR62,OR(BR59="K",BR59="W",BR59="M")), UPPER(BR59),"")))</f>
        <v/>
      </c>
      <c r="BS63" s="23" t="str">
        <f>IF(TYPE(VAL_Codes!AX$26)=2,VAL_Codes!AX$26,"")</f>
        <v/>
      </c>
      <c r="BT63" s="26" t="str">
        <f>IF(OR(AND(BT59="",BU59=""),AND(BT62="",BU62=""),AND(BU59="K",BU62="K"),OR(BU59="O",BU62="O")),"",SUM(BT59,BT62))</f>
        <v/>
      </c>
      <c r="BU63" s="20" t="str">
        <f>IF(AND(OR(AND(BU59="O",BU62="O"),AND(BU59="K",BU62="K")),SUM(BT59,BT62)=0,ISNUMBER(BT63)),"",IF(OR(BU59="O",BU62="O"),"O",IF(AND(BU59=BU62,OR(BU59="K",BU59="W",BU59="M")), UPPER(BU59),"")))</f>
        <v/>
      </c>
      <c r="BV63" s="23" t="str">
        <f>IF(TYPE(VAL_Codes!BA$26)=2,VAL_Codes!BA$26,"")</f>
        <v/>
      </c>
      <c r="BW63" s="26" t="str">
        <f>IF(OR(AND(BW59="",BX59=""),AND(BW62="",BX62=""),AND(BX59="K",BX62="K"),OR(BX59="O",BX62="O")),"",SUM(BW59,BW62))</f>
        <v/>
      </c>
      <c r="BX63" s="20" t="str">
        <f>IF(AND(OR(AND(BX59="O",BX62="O"),AND(BX59="K",BX62="K")),SUM(BW59,BW62)=0,ISNUMBER(BW63)),"",IF(OR(BX59="O",BX62="O"),"O",IF(AND(BX59=BX62,OR(BX59="K",BX59="W",BX59="M")), UPPER(BX59),"")))</f>
        <v/>
      </c>
      <c r="BY63" s="23" t="str">
        <f>IF(TYPE(VAL_Codes!BD$26)=2,VAL_Codes!BD$26,"")</f>
        <v/>
      </c>
      <c r="BZ63" s="26" t="str">
        <f>IF(OR(AND(BZ59="",CA59=""),AND(BZ62="",CA62=""),AND(CA59="K",CA62="K"),OR(CA59="O",CA62="O")),"",SUM(BZ59,BZ62))</f>
        <v/>
      </c>
      <c r="CA63" s="20" t="str">
        <f>IF(AND(OR(AND(CA59="O",CA62="O"),AND(CA59="K",CA62="K")),SUM(BZ59,BZ62)=0,ISNUMBER(BZ63)),"",IF(OR(CA59="O",CA62="O"),"O",IF(AND(CA59=CA62,OR(CA59="K",CA59="W",CA59="M")), UPPER(CA59),"")))</f>
        <v/>
      </c>
      <c r="CB63" s="23" t="str">
        <f>IF(TYPE(VAL_Codes!BG$26)=2,VAL_Codes!BG$26,"")</f>
        <v/>
      </c>
      <c r="CC63" s="26" t="str">
        <f>IF(OR(AND(CC59="",CD59=""),AND(CC62="",CD62=""),AND(CD59="K",CD62="K"),OR(CD59="O",CD62="O")),"",SUM(CC59,CC62))</f>
        <v/>
      </c>
      <c r="CD63" s="20" t="str">
        <f>IF(AND(OR(AND(CD59="O",CD62="O"),AND(CD59="K",CD62="K")),SUM(CC59,CC62)=0,ISNUMBER(CC63)),"",IF(OR(CD59="O",CD62="O"),"O",IF(AND(CD59=CD62,OR(CD59="K",CD59="W",CD59="M")), UPPER(CD59),"")))</f>
        <v/>
      </c>
      <c r="CE63" s="23" t="str">
        <f>IF(TYPE(VAL_Codes!BJ$26)=2,VAL_Codes!BJ$26,"")</f>
        <v/>
      </c>
      <c r="CF63" s="26" t="str">
        <f>IF(OR(AND(CF59="",CG59=""),AND(CF62="",CG62=""),AND(CG59="K",CG62="K"),OR(CG59="O",CG62="O")),"",SUM(CF59,CF62))</f>
        <v/>
      </c>
      <c r="CG63" s="20" t="str">
        <f>IF(AND(OR(AND(CG59="O",CG62="O"),AND(CG59="K",CG62="K")),SUM(CF59,CF62)=0,ISNUMBER(CF63)),"",IF(OR(CG59="O",CG62="O"),"O",IF(AND(CG59=CG62,OR(CG59="K",CG59="W",CG59="M")), UPPER(CG59),"")))</f>
        <v/>
      </c>
      <c r="CH63" s="23" t="str">
        <f>IF(TYPE(VAL_Codes!BM$26)=2,VAL_Codes!BM$26,"")</f>
        <v/>
      </c>
      <c r="CI63" s="26" t="str">
        <f>IF(OR(AND(CI59="",CJ59=""),AND(CI62="",CJ62=""),AND(CJ59="K",CJ62="K"),OR(CJ59="O",CJ62="O")),"",SUM(CI59,CI62))</f>
        <v/>
      </c>
      <c r="CJ63" s="20" t="str">
        <f>IF(AND(OR(AND(CJ59="O",CJ62="O"),AND(CJ59="K",CJ62="K")),SUM(CI59,CI62)=0,ISNUMBER(CI63)),"",IF(OR(CJ59="O",CJ62="O"),"O",IF(AND(CJ59=CJ62,OR(CJ59="K",CJ59="W",CJ59="M")), UPPER(CJ59),"")))</f>
        <v/>
      </c>
      <c r="CK63" s="23" t="str">
        <f>IF(TYPE(VAL_Codes!BP$26)=2,VAL_Codes!BP$26,"")</f>
        <v/>
      </c>
      <c r="CL63" s="26" t="str">
        <f>IF(OR(AND(CL59="",CM59=""),AND(CL62="",CM62=""),AND(CM59="K",CM62="K"),OR(CM59="O",CM62="O")),"",SUM(CL59,CL62))</f>
        <v/>
      </c>
      <c r="CM63" s="20" t="str">
        <f>IF(AND(OR(AND(CM59="O",CM62="O"),AND(CM59="K",CM62="K")),SUM(CL59,CL62)=0,ISNUMBER(CL63)),"",IF(OR(CM59="O",CM62="O"),"O",IF(AND(CM59=CM62,OR(CM59="K",CM59="W",CM59="M")), UPPER(CM59),"")))</f>
        <v/>
      </c>
      <c r="CN63" s="23" t="str">
        <f>IF(TYPE(VAL_Codes!BS$26)=2,VAL_Codes!BS$26,"")</f>
        <v/>
      </c>
      <c r="CO63" s="26" t="str">
        <f>IF(OR(AND(CO59="",CP59=""),AND(CO62="",CP62=""),AND(CP59="K",CP62="K"),OR(CP59="O",CP62="O")),"",SUM(CO59,CO62))</f>
        <v/>
      </c>
      <c r="CP63" s="20" t="str">
        <f>IF(AND(OR(AND(CP59="O",CP62="O"),AND(CP59="K",CP62="K")),SUM(CO59,CO62)=0,ISNUMBER(CO63)),"",IF(OR(CP59="O",CP62="O"),"O",IF(AND(CP59=CP62,OR(CP59="K",CP59="W",CP59="M")), UPPER(CP59),"")))</f>
        <v/>
      </c>
      <c r="CQ63" s="23" t="str">
        <f>IF(TYPE(VAL_Codes!BV$26)=2,VAL_Codes!BV$26,"")</f>
        <v/>
      </c>
      <c r="CR63" s="38"/>
    </row>
    <row r="64" spans="1:96" s="76" customFormat="1" ht="11.25" customHeight="1" x14ac:dyDescent="0.2">
      <c r="A64" s="77"/>
      <c r="B64" s="77"/>
      <c r="C64" s="888"/>
      <c r="D64" s="760"/>
      <c r="E64" s="763"/>
      <c r="F64" s="78" t="s">
        <v>129</v>
      </c>
      <c r="G64" s="69" t="s">
        <v>130</v>
      </c>
      <c r="H64" s="395" t="s">
        <v>105</v>
      </c>
      <c r="I64" s="395" t="s">
        <v>66</v>
      </c>
      <c r="J64" s="396" t="str">
        <f>VAL_Metadata!B$8</f>
        <v>_X</v>
      </c>
      <c r="K64" s="395" t="s">
        <v>87</v>
      </c>
      <c r="L64" s="395" t="s">
        <v>98</v>
      </c>
      <c r="M64" s="79"/>
      <c r="N64" s="79"/>
      <c r="O64" s="79"/>
      <c r="P64" s="79"/>
      <c r="Q64" s="79"/>
      <c r="R64" s="79"/>
      <c r="S64" s="79"/>
      <c r="T64" s="79"/>
      <c r="U64" s="79"/>
      <c r="V64" s="79"/>
      <c r="W64" s="79"/>
      <c r="X64" s="79"/>
      <c r="Y64" s="79"/>
      <c r="Z64" s="79"/>
      <c r="AA64" s="29" t="str">
        <f>IF(COUNTBLANK('VAL_Fill in area'!G46)=1,"",'VAL_Fill in area'!G46)</f>
        <v/>
      </c>
      <c r="AB64" s="24" t="str">
        <f>IF(TYPE(VAL_Codes!G$26)=2,VAL_Codes!G$26,"")</f>
        <v/>
      </c>
      <c r="AC64" s="25" t="str">
        <f>IF(TYPE(VAL_Codes!H$26)=2,VAL_Codes!H$26,"")</f>
        <v/>
      </c>
      <c r="AD64" s="29" t="str">
        <f>IF(COUNTBLANK('VAL_Fill in area'!H46)=1,"",'VAL_Fill in area'!H46)</f>
        <v/>
      </c>
      <c r="AE64" s="24" t="str">
        <f>IF(TYPE(VAL_Codes!J$26)=2,VAL_Codes!J$26,"")</f>
        <v/>
      </c>
      <c r="AF64" s="25" t="str">
        <f>IF(TYPE(VAL_Codes!K$26)=2,VAL_Codes!K$26,"")</f>
        <v/>
      </c>
      <c r="AG64" s="27" t="str">
        <f>IF(OR(AND(AA64="",AB64=""),AND(AD64="",AE64=""),AND(AB64="K",AE64="K"),OR(AB64="O",AE64="O")),"",SUM(AA64,AD64))</f>
        <v/>
      </c>
      <c r="AH64" s="1" t="str">
        <f xml:space="preserve"> IF(AND(OR(AND(AB64="O",AE64="O"),AND(AB64="K",AE64="K")),SUM(AA64,AD64)=0,ISNUMBER(AG64)),"",IF(OR(AB64="O",AE64="O"),"O",IF(AND(AB64=AE64,OR(AB64="K",AB64="W",AB64="M")),UPPER( AB64),"")))</f>
        <v/>
      </c>
      <c r="AI64" s="23" t="str">
        <f>IF(TYPE(VAL_Codes!N$26)=2,VAL_Codes!N$26,"")</f>
        <v/>
      </c>
      <c r="AJ64" s="29" t="str">
        <f>IF(COUNTBLANK('VAL_Fill in area'!I46)=1,"",'VAL_Fill in area'!I46)</f>
        <v/>
      </c>
      <c r="AK64" s="24" t="str">
        <f>IF(TYPE(VAL_Codes!P$26)=2,VAL_Codes!P$26,"")</f>
        <v/>
      </c>
      <c r="AL64" s="25" t="str">
        <f>IF(TYPE(VAL_Codes!Q$26)=2,VAL_Codes!Q$26,"")</f>
        <v/>
      </c>
      <c r="AM64" s="29" t="str">
        <f>IF(COUNTBLANK('VAL_Fill in area'!J46)=1,"",'VAL_Fill in area'!J46)</f>
        <v/>
      </c>
      <c r="AN64" s="24" t="str">
        <f>IF(TYPE(VAL_Codes!S$26)=2,VAL_Codes!S$26,"")</f>
        <v/>
      </c>
      <c r="AO64" s="25" t="str">
        <f>IF(TYPE(VAL_Codes!T$26)=2,VAL_Codes!T$26,"")</f>
        <v/>
      </c>
      <c r="AP64" s="29" t="str">
        <f>IF(COUNTBLANK('VAL_Fill in area'!K46)=1,"",'VAL_Fill in area'!K46)</f>
        <v/>
      </c>
      <c r="AQ64" s="24" t="str">
        <f>IF(TYPE(VAL_Codes!V$26)=2,VAL_Codes!V$26,"")</f>
        <v/>
      </c>
      <c r="AR64" s="25" t="str">
        <f>IF(TYPE(VAL_Codes!W$26)=2,VAL_Codes!W$26,"")</f>
        <v/>
      </c>
      <c r="AS64" s="27" t="str">
        <f>IF(OR(AND(AM64="",AN64=""),AND(AP64="",AQ64=""),AND(AN64="K",AQ64="K"),OR(AN64="O",AQ64="O")),"",SUM(AM64,AP64))</f>
        <v/>
      </c>
      <c r="AT64" s="1" t="str">
        <f xml:space="preserve"> IF(AND(OR(AND(AN64="O",AQ64="O"),AND(AN64="K",AQ64="K")),SUM(AM64,AP64)=0,ISNUMBER(AS64)),"",IF(OR(AN64="O",AQ64="O"),"O",IF(AND(AN64=AQ64,OR(AN64="K",AN64="W",AN64="M")),UPPER( AN64),"")))</f>
        <v/>
      </c>
      <c r="AU64" s="23" t="str">
        <f>IF(TYPE(VAL_Codes!Z$26)=2,VAL_Codes!Z$26,"")</f>
        <v/>
      </c>
      <c r="AV64" s="29" t="str">
        <f>IF(COUNTBLANK('VAL_Fill in area'!L46)=1,"",'VAL_Fill in area'!L46)</f>
        <v/>
      </c>
      <c r="AW64" s="24" t="str">
        <f>IF(TYPE(VAL_Codes!AB$26)=2,VAL_Codes!AB$26,"")</f>
        <v/>
      </c>
      <c r="AX64" s="25" t="str">
        <f>IF(TYPE(VAL_Codes!AC$26)=2,VAL_Codes!AC$26,"")</f>
        <v/>
      </c>
      <c r="AY64" s="29" t="str">
        <f>IF(COUNTBLANK('VAL_Fill in area'!M46)=1,"",'VAL_Fill in area'!M46)</f>
        <v/>
      </c>
      <c r="AZ64" s="24" t="str">
        <f>IF(TYPE(VAL_Codes!AE$26)=2,VAL_Codes!AE$26,"")</f>
        <v/>
      </c>
      <c r="BA64" s="25" t="str">
        <f>IF(TYPE(VAL_Codes!AF$26)=2,VAL_Codes!AF$26,"")</f>
        <v/>
      </c>
      <c r="BB64" s="27" t="str">
        <f>IF(OR(AND(AV64="",AW64=""),AND(AY64="",AZ64=""),AND(AW64="K",AZ64="K"),OR(AW64="O",AZ64="O")),"",SUM(AV64,AY64))</f>
        <v/>
      </c>
      <c r="BC64" s="1" t="str">
        <f xml:space="preserve"> IF(AND(OR(AND(AW64="O",AZ64="O"),AND(AW64="K",AZ64="K")),SUM(AV64,AY64)=0,ISNUMBER(BB64)),"",IF(OR(AW64="O",AZ64="O"),"O",IF(AND(AW64=AZ64,OR(AW64="K",AW64="W",AW64="M")),UPPER( AW64),"")))</f>
        <v/>
      </c>
      <c r="BD64" s="23" t="str">
        <f>IF(TYPE(VAL_Codes!AI$26)=2,VAL_Codes!AI$26,"")</f>
        <v/>
      </c>
      <c r="BE64" s="29" t="str">
        <f>IF(COUNTBLANK('VAL_Fill in area'!N46)=1,"",'VAL_Fill in area'!N46)</f>
        <v/>
      </c>
      <c r="BF64" s="24" t="str">
        <f>IF(TYPE(VAL_Codes!AK$26)=2,VAL_Codes!AK$26,"")</f>
        <v/>
      </c>
      <c r="BG64" s="25" t="str">
        <f>IF(TYPE(VAL_Codes!AL$26)=2,VAL_Codes!AL$26,"")</f>
        <v/>
      </c>
      <c r="BH64" s="29" t="str">
        <f>IF(COUNTBLANK('VAL_Fill in area'!O46)=1,"",'VAL_Fill in area'!O46)</f>
        <v/>
      </c>
      <c r="BI64" s="24" t="str">
        <f>IF(TYPE(VAL_Codes!AN$26)=2,VAL_Codes!AN$26,"")</f>
        <v/>
      </c>
      <c r="BJ64" s="25" t="str">
        <f>IF(TYPE(VAL_Codes!AO$26)=2,VAL_Codes!AO$26,"")</f>
        <v/>
      </c>
      <c r="BK64" s="27" t="str">
        <f>IF(OR(AND(BE64="",BF64=""),AND(BH64="",BI64=""),AND(BF64="K",BI64="K"),OR(BF64="O",BI64="O")),"",SUM(BE64,BH64))</f>
        <v/>
      </c>
      <c r="BL64" s="1" t="str">
        <f xml:space="preserve"> IF(AND(OR(AND(BF64="O",BI64="O"),AND(BF64="K",BI64="K")),SUM(BE64,BH64)=0,ISNUMBER(BK64)),"",IF(OR(BF64="O",BI64="O"),"O",IF(AND(BF64=BI64,OR(BF64="K",BF64="W",BF64="M")),UPPER( BF64),"")))</f>
        <v/>
      </c>
      <c r="BM64" s="23" t="str">
        <f>IF(TYPE(VAL_Codes!AR$26)=2,VAL_Codes!AR$26,"")</f>
        <v/>
      </c>
      <c r="BN64" s="27" t="str">
        <f>IF(OR(AND(AV64="",AW64=""),AND(BE64="",BF64=""),AND(AW64="K",BF64="K"),OR(AW64="O",BF64="O")),"",SUM(AV64,BE64))</f>
        <v/>
      </c>
      <c r="BO64" s="1" t="str">
        <f xml:space="preserve"> IF(AND(OR(AND(AW64="O",BF64="O"),AND(AW64="K",BF64="K")),SUM(AV64,BE64)=0,ISNUMBER(BN64)),"",IF(OR(AW64="O",BF64="O"),"O",IF(AND(AW64=BF64,OR(AW64="K",AW64="W",AW64="M")),UPPER( AW64),"")))</f>
        <v/>
      </c>
      <c r="BP64" s="23" t="str">
        <f>IF(TYPE(VAL_Codes!AU$26)=2,VAL_Codes!AU$26,"")</f>
        <v/>
      </c>
      <c r="BQ64" s="27" t="str">
        <f>IF(OR(AND(AY64="",AZ64=""),AND(BH64="",BI64=""),AND(AZ64="K",BI64="K"),OR(AZ64="O",BI64="O")),"",SUM(AY64,BH64))</f>
        <v/>
      </c>
      <c r="BR64" s="1" t="str">
        <f xml:space="preserve"> IF(AND(OR(AND(AZ64="O",BI64="O"),AND(AZ64="K",BI64="K")),SUM(AY64,BH64)=0,ISNUMBER(BQ64)),"",IF(OR(AZ64="O",BI64="O"),"O",IF(AND(AZ64=BI64,OR(AZ64="K",AZ64="W",AZ64="M")),UPPER( AZ64),"")))</f>
        <v/>
      </c>
      <c r="BS64" s="23" t="str">
        <f>IF(TYPE(VAL_Codes!AX$26)=2,VAL_Codes!AX$26,"")</f>
        <v/>
      </c>
      <c r="BT64" s="27" t="str">
        <f>IF(OR(AND(BN64="",BO64=""),AND(BQ64="",BR64=""),AND(BO64="K",BR64="K"),OR(BO64="O",BR64="O")),"",SUM(BN64,BQ64))</f>
        <v/>
      </c>
      <c r="BU64" s="1" t="str">
        <f xml:space="preserve"> IF(AND(OR(AND(BO64="O",BR64="O"),AND(BO64="K",BR64="K")),SUM(BN64,BQ64)=0,ISNUMBER(BT64)),"",IF(OR(BO64="O",BR64="O"),"O",IF(AND(BO64=BR64,OR(BO64="K",BO64="W",BO64="M")),UPPER( BO64),"")))</f>
        <v/>
      </c>
      <c r="BV64" s="23" t="str">
        <f>IF(TYPE(VAL_Codes!BA$26)=2,VAL_Codes!BA$26,"")</f>
        <v/>
      </c>
      <c r="BW64" s="29" t="str">
        <f>IF(COUNTBLANK('VAL_Fill in area'!P46)=1,"",'VAL_Fill in area'!P46)</f>
        <v/>
      </c>
      <c r="BX64" s="24" t="str">
        <f>IF(TYPE(VAL_Codes!BC$26)=2,VAL_Codes!BC$26,"")</f>
        <v/>
      </c>
      <c r="BY64" s="25" t="str">
        <f>IF(TYPE(VAL_Codes!BD$26)=2,VAL_Codes!BD$26,"")</f>
        <v/>
      </c>
      <c r="BZ64" s="29" t="str">
        <f>IF(COUNTBLANK('VAL_Fill in area'!Q46)=1,"",'VAL_Fill in area'!Q46)</f>
        <v/>
      </c>
      <c r="CA64" s="24" t="str">
        <f>IF(TYPE(VAL_Codes!BF$26)=2,VAL_Codes!BF$26,"")</f>
        <v/>
      </c>
      <c r="CB64" s="25" t="str">
        <f>IF(TYPE(VAL_Codes!BG$26)=2,VAL_Codes!BG$26,"")</f>
        <v/>
      </c>
      <c r="CC64" s="27" t="str">
        <f>IF(OR(AND(BW64="",BX64=""),AND(BZ64="",CA64=""),AND(BX64="K",CA64="K"),OR(BX64="O",CA64="O")),"",SUM(BW64,BZ64))</f>
        <v/>
      </c>
      <c r="CD64" s="1" t="str">
        <f xml:space="preserve"> IF(AND(OR(AND(BX64="O",CA64="O"),AND(BX64="K",CA64="K")),SUM(BW64,BZ64)=0,ISNUMBER(CC64)),"",IF(OR(BX64="O",CA64="O"),"O",IF(AND(BX64=CA64,OR(BX64="K",BX64="W",BX64="M")),UPPER( BX64),"")))</f>
        <v/>
      </c>
      <c r="CE64" s="22" t="str">
        <f>IF(TYPE(VAL_Codes!BJ$26)=2,VAL_Codes!BJ$26,"")</f>
        <v/>
      </c>
      <c r="CF64" s="29" t="str">
        <f>IF(COUNTBLANK('VAL_Fill in area'!R46)=1,"",'VAL_Fill in area'!R46)</f>
        <v/>
      </c>
      <c r="CG64" s="24" t="str">
        <f>IF(TYPE(VAL_Codes!BL$26)=2,VAL_Codes!BL$26,"")</f>
        <v/>
      </c>
      <c r="CH64" s="25" t="str">
        <f>IF(TYPE(VAL_Codes!BM$26)=2,VAL_Codes!BM$26,"")</f>
        <v/>
      </c>
      <c r="CI64" s="29" t="str">
        <f>IF(COUNTBLANK('VAL_Fill in area'!S46)=1,"",'VAL_Fill in area'!S46)</f>
        <v/>
      </c>
      <c r="CJ64" s="24" t="str">
        <f>IF(TYPE(VAL_Codes!BO$26)=2,VAL_Codes!BO$26,"")</f>
        <v/>
      </c>
      <c r="CK64" s="25" t="str">
        <f>IF(TYPE(VAL_Codes!BP$26)=2,VAL_Codes!BP$26,"")</f>
        <v/>
      </c>
      <c r="CL64" s="29" t="str">
        <f>IF(COUNTBLANK('VAL_Fill in area'!T46)=1,"",'VAL_Fill in area'!T46)</f>
        <v/>
      </c>
      <c r="CM64" s="24" t="str">
        <f>IF(TYPE(VAL_Codes!BR$26)=2,VAL_Codes!BR$26,"")</f>
        <v/>
      </c>
      <c r="CN64" s="25" t="str">
        <f>IF(TYPE(VAL_Codes!BS$26)=2,VAL_Codes!BS$26,"")</f>
        <v/>
      </c>
      <c r="CO64" s="26" t="str">
        <f>IF(OR(EXACT(AG64,AH64),EXACT(AJ64,AK64),EXACT(AS64,AT64),EXACT(BT64,BU64),EXACT(CC64,CD64), EXACT(CL64,CM64),AND(AH64="K",AK64="K",AT64="K",BU64="K", CD64="K",CM64="K"),OR(AH64="O",AK64="O",AT64="O",BU64="O", CD64="O",CM64="O")),"",SUM(AG64,AJ64,AS64,BT64,CC64,CL64))</f>
        <v/>
      </c>
      <c r="CP64" s="20" t="str">
        <f>IF(AND(OR(OR(AH64="O",AK64="O",AT64="O",BU64="O",CD64="O",CM64="O"), AND(AH64="K",AK64="K",AT64="K",BU64="K", CD64="K",CM64="K")),SUM(AG64,AJ64,AS64,BT64,CC64,CL64)=0,ISNUMBER(CO64)),"",IF(OR(AH64="O",AK64="O",AT64="O",BU64="O",CD64="O",CM64="O"),"O",IF(AND(AH64=AK64,AH64=AT64,AH64=BU64,AH64=CD64,AH64=CM64,OR(AH64="K",AH64="W",AH64="M")),UPPER(AH64),"")))</f>
        <v/>
      </c>
      <c r="CQ64" s="23" t="str">
        <f>IF(TYPE(VAL_Codes!BV$26)=2,VAL_Codes!BV$26,"")</f>
        <v/>
      </c>
      <c r="CR64" s="80"/>
    </row>
    <row r="65" spans="1:96" ht="11.25" customHeight="1" x14ac:dyDescent="0.2">
      <c r="C65" s="888"/>
      <c r="D65" s="760"/>
      <c r="E65" s="758" t="s">
        <v>358</v>
      </c>
      <c r="F65" s="70" t="s">
        <v>108</v>
      </c>
      <c r="G65" s="69" t="s">
        <v>131</v>
      </c>
      <c r="H65" s="395" t="s">
        <v>105</v>
      </c>
      <c r="I65" s="395" t="s">
        <v>66</v>
      </c>
      <c r="J65" s="396" t="str">
        <f>VAL_Metadata!B$8</f>
        <v>_X</v>
      </c>
      <c r="K65" s="395" t="s">
        <v>110</v>
      </c>
      <c r="L65" s="395" t="s">
        <v>111</v>
      </c>
      <c r="M65" s="47"/>
      <c r="N65" s="47"/>
      <c r="O65" s="47"/>
      <c r="P65" s="47"/>
      <c r="Q65" s="47"/>
      <c r="R65" s="47"/>
      <c r="S65" s="47"/>
      <c r="T65" s="47"/>
      <c r="U65" s="47"/>
      <c r="V65" s="47"/>
      <c r="W65" s="47"/>
      <c r="X65" s="47"/>
      <c r="Y65" s="47"/>
      <c r="Z65" s="47"/>
      <c r="AA65" s="29" t="str">
        <f>IF(COUNTBLANK('VAL_Fill in area'!G47)=1,"",'VAL_Fill in area'!G47)</f>
        <v/>
      </c>
      <c r="AB65" s="24" t="str">
        <f>IF(TYPE(VAL_Codes!G$26)=2,VAL_Codes!G$26,"")</f>
        <v/>
      </c>
      <c r="AC65" s="25" t="str">
        <f>IF(TYPE(VAL_Codes!H$26)=2,VAL_Codes!H$26,"")</f>
        <v/>
      </c>
      <c r="AD65" s="29" t="str">
        <f>IF(COUNTBLANK('VAL_Fill in area'!H47)=1,"",'VAL_Fill in area'!H47)</f>
        <v/>
      </c>
      <c r="AE65" s="24" t="str">
        <f>IF(TYPE(VAL_Codes!J$26)=2,VAL_Codes!J$26,"")</f>
        <v/>
      </c>
      <c r="AF65" s="25" t="str">
        <f>IF(TYPE(VAL_Codes!K$26)=2,VAL_Codes!K$26,"")</f>
        <v/>
      </c>
      <c r="AG65" s="27" t="str">
        <f>IF(OR(AND(AA65="",AB65=""),AND(AD65="",AE65=""),AND(AB65="K",AE65="K"),OR(AB65="O",AE65="O")),"",SUM(AA65,AD65))</f>
        <v/>
      </c>
      <c r="AH65" s="1" t="str">
        <f xml:space="preserve"> IF(AND(OR(AND(AB65="O",AE65="O"),AND(AB65="K",AE65="K")),SUM(AA65,AD65)=0,ISNUMBER(AG65)),"",IF(OR(AB65="O",AE65="O"),"O",IF(AND(AB65=AE65,OR(AB65="K",AB65="W",AB65="M")),UPPER( AB65),"")))</f>
        <v/>
      </c>
      <c r="AI65" s="23" t="str">
        <f>IF(TYPE(VAL_Codes!N$26)=2,VAL_Codes!N$26,"")</f>
        <v/>
      </c>
      <c r="AJ65" s="29" t="str">
        <f>IF(COUNTBLANK('VAL_Fill in area'!I47)=1,"",'VAL_Fill in area'!I47)</f>
        <v/>
      </c>
      <c r="AK65" s="24" t="str">
        <f>IF(TYPE(VAL_Codes!P$26)=2,VAL_Codes!P$26,"")</f>
        <v/>
      </c>
      <c r="AL65" s="25" t="str">
        <f>IF(TYPE(VAL_Codes!Q$26)=2,VAL_Codes!Q$26,"")</f>
        <v/>
      </c>
      <c r="AM65" s="29" t="str">
        <f>IF(COUNTBLANK('VAL_Fill in area'!J47)=1,"",'VAL_Fill in area'!J47)</f>
        <v/>
      </c>
      <c r="AN65" s="24" t="str">
        <f>IF(TYPE(VAL_Codes!S$26)=2,VAL_Codes!S$26,"")</f>
        <v/>
      </c>
      <c r="AO65" s="25" t="str">
        <f>IF(TYPE(VAL_Codes!T$26)=2,VAL_Codes!T$26,"")</f>
        <v/>
      </c>
      <c r="AP65" s="29" t="str">
        <f>IF(COUNTBLANK('VAL_Fill in area'!K47)=1,"",'VAL_Fill in area'!K47)</f>
        <v/>
      </c>
      <c r="AQ65" s="24" t="str">
        <f>IF(TYPE(VAL_Codes!V$26)=2,VAL_Codes!V$26,"")</f>
        <v/>
      </c>
      <c r="AR65" s="25" t="str">
        <f>IF(TYPE(VAL_Codes!W$26)=2,VAL_Codes!W$26,"")</f>
        <v/>
      </c>
      <c r="AS65" s="27" t="str">
        <f>IF(OR(AND(AM65="",AN65=""),AND(AP65="",AQ65=""),AND(AN65="K",AQ65="K"),OR(AN65="O",AQ65="O")),"",SUM(AM65,AP65))</f>
        <v/>
      </c>
      <c r="AT65" s="1" t="str">
        <f xml:space="preserve"> IF(AND(OR(AND(AN65="O",AQ65="O"),AND(AN65="K",AQ65="K")),SUM(AM65,AP65)=0,ISNUMBER(AS65)),"",IF(OR(AN65="O",AQ65="O"),"O",IF(AND(AN65=AQ65,OR(AN65="K",AN65="W",AN65="M")),UPPER( AN65),"")))</f>
        <v/>
      </c>
      <c r="AU65" s="23" t="str">
        <f>IF(TYPE(VAL_Codes!Z$26)=2,VAL_Codes!Z$26,"")</f>
        <v/>
      </c>
      <c r="AV65" s="29" t="str">
        <f>IF(COUNTBLANK('VAL_Fill in area'!L47)=1,"",'VAL_Fill in area'!L47)</f>
        <v/>
      </c>
      <c r="AW65" s="24" t="str">
        <f>IF(TYPE(VAL_Codes!AB$26)=2,VAL_Codes!AB$26,"")</f>
        <v/>
      </c>
      <c r="AX65" s="25" t="str">
        <f>IF(TYPE(VAL_Codes!AC$26)=2,VAL_Codes!AC$26,"")</f>
        <v/>
      </c>
      <c r="AY65" s="29" t="str">
        <f>IF(COUNTBLANK('VAL_Fill in area'!M47)=1,"",'VAL_Fill in area'!M47)</f>
        <v/>
      </c>
      <c r="AZ65" s="24" t="str">
        <f>IF(TYPE(VAL_Codes!AE$26)=2,VAL_Codes!AE$26,"")</f>
        <v/>
      </c>
      <c r="BA65" s="25" t="str">
        <f>IF(TYPE(VAL_Codes!AF$26)=2,VAL_Codes!AF$26,"")</f>
        <v/>
      </c>
      <c r="BB65" s="27" t="str">
        <f>IF(OR(AND(AV65="",AW65=""),AND(AY65="",AZ65=""),AND(AW65="K",AZ65="K"),OR(AW65="O",AZ65="O")),"",SUM(AV65,AY65))</f>
        <v/>
      </c>
      <c r="BC65" s="1" t="str">
        <f xml:space="preserve"> IF(AND(OR(AND(AW65="O",AZ65="O"),AND(AW65="K",AZ65="K")),SUM(AV65,AY65)=0,ISNUMBER(BB65)),"",IF(OR(AW65="O",AZ65="O"),"O",IF(AND(AW65=AZ65,OR(AW65="K",AW65="W",AW65="M")),UPPER( AW65),"")))</f>
        <v/>
      </c>
      <c r="BD65" s="23" t="str">
        <f>IF(TYPE(VAL_Codes!AI$26)=2,VAL_Codes!AI$26,"")</f>
        <v/>
      </c>
      <c r="BE65" s="29" t="str">
        <f>IF(COUNTBLANK('VAL_Fill in area'!N47)=1,"",'VAL_Fill in area'!N47)</f>
        <v/>
      </c>
      <c r="BF65" s="24" t="str">
        <f>IF(TYPE(VAL_Codes!AK$26)=2,VAL_Codes!AK$26,"")</f>
        <v/>
      </c>
      <c r="BG65" s="25" t="str">
        <f>IF(TYPE(VAL_Codes!AL$26)=2,VAL_Codes!AL$26,"")</f>
        <v/>
      </c>
      <c r="BH65" s="29" t="str">
        <f>IF(COUNTBLANK('VAL_Fill in area'!O47)=1,"",'VAL_Fill in area'!O47)</f>
        <v/>
      </c>
      <c r="BI65" s="24" t="str">
        <f>IF(TYPE(VAL_Codes!AN$26)=2,VAL_Codes!AN$26,"")</f>
        <v/>
      </c>
      <c r="BJ65" s="25" t="str">
        <f>IF(TYPE(VAL_Codes!AO$26)=2,VAL_Codes!AO$26,"")</f>
        <v/>
      </c>
      <c r="BK65" s="27" t="str">
        <f>IF(OR(AND(BE65="",BF65=""),AND(BH65="",BI65=""),AND(BF65="K",BI65="K"),OR(BF65="O",BI65="O")),"",SUM(BE65,BH65))</f>
        <v/>
      </c>
      <c r="BL65" s="1" t="str">
        <f xml:space="preserve"> IF(AND(OR(AND(BF65="O",BI65="O"),AND(BF65="K",BI65="K")),SUM(BE65,BH65)=0,ISNUMBER(BK65)),"",IF(OR(BF65="O",BI65="O"),"O",IF(AND(BF65=BI65,OR(BF65="K",BF65="W",BF65="M")),UPPER( BF65),"")))</f>
        <v/>
      </c>
      <c r="BM65" s="23" t="str">
        <f>IF(TYPE(VAL_Codes!AR$26)=2,VAL_Codes!AR$26,"")</f>
        <v/>
      </c>
      <c r="BN65" s="27" t="str">
        <f>IF(OR(AND(AV65="",AW65=""),AND(BE65="",BF65=""),AND(AW65="K",BF65="K"),OR(AW65="O",BF65="O")),"",SUM(AV65,BE65))</f>
        <v/>
      </c>
      <c r="BO65" s="1" t="str">
        <f xml:space="preserve"> IF(AND(OR(AND(AW65="O",BF65="O"),AND(AW65="K",BF65="K")),SUM(AV65,BE65)=0,ISNUMBER(BN65)),"",IF(OR(AW65="O",BF65="O"),"O",IF(AND(AW65=BF65,OR(AW65="K",AW65="W",AW65="M")),UPPER( AW65),"")))</f>
        <v/>
      </c>
      <c r="BP65" s="23" t="str">
        <f>IF(TYPE(VAL_Codes!AU$26)=2,VAL_Codes!AU$26,"")</f>
        <v/>
      </c>
      <c r="BQ65" s="27" t="str">
        <f>IF(OR(AND(AY65="",AZ65=""),AND(BH65="",BI65=""),AND(AZ65="K",BI65="K"),OR(AZ65="O",BI65="O")),"",SUM(AY65,BH65))</f>
        <v/>
      </c>
      <c r="BR65" s="1" t="str">
        <f xml:space="preserve"> IF(AND(OR(AND(AZ65="O",BI65="O"),AND(AZ65="K",BI65="K")),SUM(AY65,BH65)=0,ISNUMBER(BQ65)),"",IF(OR(AZ65="O",BI65="O"),"O",IF(AND(AZ65=BI65,OR(AZ65="K",AZ65="W",AZ65="M")),UPPER( AZ65),"")))</f>
        <v/>
      </c>
      <c r="BS65" s="23" t="str">
        <f>IF(TYPE(VAL_Codes!AX$26)=2,VAL_Codes!AX$26,"")</f>
        <v/>
      </c>
      <c r="BT65" s="27" t="str">
        <f>IF(OR(AND(BN65="",BO65=""),AND(BQ65="",BR65=""),AND(BO65="K",BR65="K"),OR(BO65="O",BR65="O")),"",SUM(BN65,BQ65))</f>
        <v/>
      </c>
      <c r="BU65" s="1" t="str">
        <f xml:space="preserve"> IF(AND(OR(AND(BO65="O",BR65="O"),AND(BO65="K",BR65="K")),SUM(BN65,BQ65)=0,ISNUMBER(BT65)),"",IF(OR(BO65="O",BR65="O"),"O",IF(AND(BO65=BR65,OR(BO65="K",BO65="W",BO65="M")),UPPER( BO65),"")))</f>
        <v/>
      </c>
      <c r="BV65" s="23" t="str">
        <f>IF(TYPE(VAL_Codes!BA$26)=2,VAL_Codes!BA$26,"")</f>
        <v/>
      </c>
      <c r="BW65" s="29" t="str">
        <f>IF(COUNTBLANK('VAL_Fill in area'!P47)=1,"",'VAL_Fill in area'!P47)</f>
        <v/>
      </c>
      <c r="BX65" s="24" t="str">
        <f>IF(TYPE(VAL_Codes!BC$26)=2,VAL_Codes!BC$26,"")</f>
        <v/>
      </c>
      <c r="BY65" s="25" t="str">
        <f>IF(TYPE(VAL_Codes!BD$26)=2,VAL_Codes!BD$26,"")</f>
        <v/>
      </c>
      <c r="BZ65" s="29" t="str">
        <f>IF(COUNTBLANK('VAL_Fill in area'!Q47)=1,"",'VAL_Fill in area'!Q47)</f>
        <v/>
      </c>
      <c r="CA65" s="24" t="str">
        <f>IF(TYPE(VAL_Codes!BF$26)=2,VAL_Codes!BF$26,"")</f>
        <v/>
      </c>
      <c r="CB65" s="25" t="str">
        <f>IF(TYPE(VAL_Codes!BG$26)=2,VAL_Codes!BG$26,"")</f>
        <v/>
      </c>
      <c r="CC65" s="27" t="str">
        <f>IF(OR(AND(BW65="",BX65=""),AND(BZ65="",CA65=""),AND(BX65="K",CA65="K"),OR(BX65="O",CA65="O")),"",SUM(BW65,BZ65))</f>
        <v/>
      </c>
      <c r="CD65" s="1" t="str">
        <f xml:space="preserve"> IF(AND(OR(AND(BX65="O",CA65="O"),AND(BX65="K",CA65="K")),SUM(BW65,BZ65)=0,ISNUMBER(CC65)),"",IF(OR(BX65="O",CA65="O"),"O",IF(AND(BX65=CA65,OR(BX65="K",BX65="W",BX65="M")),UPPER( BX65),"")))</f>
        <v/>
      </c>
      <c r="CE65" s="22" t="str">
        <f>IF(TYPE(VAL_Codes!BJ$26)=2,VAL_Codes!BJ$26,"")</f>
        <v/>
      </c>
      <c r="CF65" s="29" t="str">
        <f>IF(COUNTBLANK('VAL_Fill in area'!R47)=1,"",'VAL_Fill in area'!R47)</f>
        <v/>
      </c>
      <c r="CG65" s="24" t="str">
        <f>IF(TYPE(VAL_Codes!BL$26)=2,VAL_Codes!BL$26,"")</f>
        <v/>
      </c>
      <c r="CH65" s="25" t="str">
        <f>IF(TYPE(VAL_Codes!BM$26)=2,VAL_Codes!BM$26,"")</f>
        <v/>
      </c>
      <c r="CI65" s="29" t="str">
        <f>IF(COUNTBLANK('VAL_Fill in area'!S47)=1,"",'VAL_Fill in area'!S47)</f>
        <v/>
      </c>
      <c r="CJ65" s="24" t="str">
        <f>IF(TYPE(VAL_Codes!BO$26)=2,VAL_Codes!BO$26,"")</f>
        <v/>
      </c>
      <c r="CK65" s="25" t="str">
        <f>IF(TYPE(VAL_Codes!BP$26)=2,VAL_Codes!BP$26,"")</f>
        <v/>
      </c>
      <c r="CL65" s="29" t="str">
        <f>IF(COUNTBLANK('VAL_Fill in area'!T47)=1,"",'VAL_Fill in area'!T47)</f>
        <v/>
      </c>
      <c r="CM65" s="24" t="str">
        <f>IF(TYPE(VAL_Codes!BR$26)=2,VAL_Codes!BR$26,"")</f>
        <v/>
      </c>
      <c r="CN65" s="25" t="str">
        <f>IF(TYPE(VAL_Codes!BS$26)=2,VAL_Codes!BS$26,"")</f>
        <v/>
      </c>
      <c r="CO65" s="26" t="str">
        <f>IF(OR(EXACT(AG65,AH65),EXACT(AJ65,AK65),EXACT(AS65,AT65),EXACT(BT65,BU65),EXACT(CC65,CD65), EXACT(CL65,CM65),AND(AH65="K",AK65="K",AT65="K",BU65="K", CD65="K",CM65="K"),OR(AH65="O",AK65="O",AT65="O",BU65="O", CD65="O",CM65="O")),"",SUM(AG65,AJ65,AS65,BT65,CC65,CL65))</f>
        <v/>
      </c>
      <c r="CP65" s="20" t="str">
        <f>IF(AND(OR(OR(AH65="O",AK65="O",AT65="O",BU65="O",CD65="O",CM65="O"), AND(AH65="K",AK65="K",AT65="K",BU65="K", CD65="K",CM65="K")),SUM(AG65,AJ65,AS65,BT65,CC65,CL65)=0,ISNUMBER(CO65)),"",IF(OR(AH65="O",AK65="O",AT65="O",BU65="O",CD65="O",CM65="O"),"O",IF(AND(AH65=AK65,AH65=AT65,AH65=BU65,AH65=CD65,AH65=CM65,OR(AH65="K",AH65="W",AH65="M")),UPPER(AH65),"")))</f>
        <v/>
      </c>
      <c r="CQ65" s="23" t="str">
        <f>IF(TYPE(VAL_Codes!BV$26)=2,VAL_Codes!BV$26,"")</f>
        <v/>
      </c>
      <c r="CR65" s="38"/>
    </row>
    <row r="66" spans="1:96" ht="11.25" customHeight="1" x14ac:dyDescent="0.2">
      <c r="C66" s="888"/>
      <c r="D66" s="760"/>
      <c r="E66" s="758"/>
      <c r="F66" s="70" t="s">
        <v>112</v>
      </c>
      <c r="G66" s="69" t="s">
        <v>132</v>
      </c>
      <c r="H66" s="395" t="s">
        <v>105</v>
      </c>
      <c r="I66" s="395" t="s">
        <v>66</v>
      </c>
      <c r="J66" s="396" t="str">
        <f>VAL_Metadata!B$8</f>
        <v>_X</v>
      </c>
      <c r="K66" s="395" t="s">
        <v>110</v>
      </c>
      <c r="L66" s="395" t="s">
        <v>114</v>
      </c>
      <c r="M66" s="47"/>
      <c r="N66" s="47"/>
      <c r="O66" s="47"/>
      <c r="P66" s="47"/>
      <c r="Q66" s="47"/>
      <c r="R66" s="47"/>
      <c r="S66" s="47"/>
      <c r="T66" s="47"/>
      <c r="U66" s="47"/>
      <c r="V66" s="47"/>
      <c r="W66" s="47"/>
      <c r="X66" s="47"/>
      <c r="Y66" s="47"/>
      <c r="Z66" s="47"/>
      <c r="AA66" s="29" t="str">
        <f>IF(COUNTBLANK('VAL_Fill in area'!G48)=1,"",'VAL_Fill in area'!G48)</f>
        <v/>
      </c>
      <c r="AB66" s="24" t="str">
        <f>IF(TYPE(VAL_Codes!G$26)=2,VAL_Codes!G$26,"")</f>
        <v/>
      </c>
      <c r="AC66" s="25" t="str">
        <f>IF(TYPE(VAL_Codes!H$26)=2,VAL_Codes!H$26,"")</f>
        <v/>
      </c>
      <c r="AD66" s="29" t="str">
        <f>IF(COUNTBLANK('VAL_Fill in area'!H48)=1,"",'VAL_Fill in area'!H48)</f>
        <v/>
      </c>
      <c r="AE66" s="24" t="str">
        <f>IF(TYPE(VAL_Codes!J$26)=2,VAL_Codes!J$26,"")</f>
        <v/>
      </c>
      <c r="AF66" s="25" t="str">
        <f>IF(TYPE(VAL_Codes!K$26)=2,VAL_Codes!K$26,"")</f>
        <v/>
      </c>
      <c r="AG66" s="27" t="str">
        <f>IF(OR(AND(AA66="",AB66=""),AND(AD66="",AE66=""),AND(AB66="K",AE66="K"),OR(AB66="O",AE66="O")),"",SUM(AA66,AD66))</f>
        <v/>
      </c>
      <c r="AH66" s="1" t="str">
        <f xml:space="preserve"> IF(AND(OR(AND(AB66="O",AE66="O"),AND(AB66="K",AE66="K")),SUM(AA66,AD66)=0,ISNUMBER(AG66)),"",IF(OR(AB66="O",AE66="O"),"O",IF(AND(AB66=AE66,OR(AB66="K",AB66="W",AB66="M")),UPPER( AB66),"")))</f>
        <v/>
      </c>
      <c r="AI66" s="23" t="str">
        <f>IF(TYPE(VAL_Codes!N$26)=2,VAL_Codes!N$26,"")</f>
        <v/>
      </c>
      <c r="AJ66" s="29" t="str">
        <f>IF(COUNTBLANK('VAL_Fill in area'!I48)=1,"",'VAL_Fill in area'!I48)</f>
        <v/>
      </c>
      <c r="AK66" s="24" t="str">
        <f>IF(TYPE(VAL_Codes!P$26)=2,VAL_Codes!P$26,"")</f>
        <v/>
      </c>
      <c r="AL66" s="25" t="str">
        <f>IF(TYPE(VAL_Codes!Q$26)=2,VAL_Codes!Q$26,"")</f>
        <v/>
      </c>
      <c r="AM66" s="29" t="str">
        <f>IF(COUNTBLANK('VAL_Fill in area'!J48)=1,"",'VAL_Fill in area'!J48)</f>
        <v/>
      </c>
      <c r="AN66" s="24" t="str">
        <f>IF(TYPE(VAL_Codes!S$26)=2,VAL_Codes!S$26,"")</f>
        <v/>
      </c>
      <c r="AO66" s="25" t="str">
        <f>IF(TYPE(VAL_Codes!T$26)=2,VAL_Codes!T$26,"")</f>
        <v/>
      </c>
      <c r="AP66" s="29" t="str">
        <f>IF(COUNTBLANK('VAL_Fill in area'!K48)=1,"",'VAL_Fill in area'!K48)</f>
        <v/>
      </c>
      <c r="AQ66" s="24" t="str">
        <f>IF(TYPE(VAL_Codes!V$26)=2,VAL_Codes!V$26,"")</f>
        <v/>
      </c>
      <c r="AR66" s="25" t="str">
        <f>IF(TYPE(VAL_Codes!W$26)=2,VAL_Codes!W$26,"")</f>
        <v/>
      </c>
      <c r="AS66" s="27" t="str">
        <f>IF(OR(AND(AM66="",AN66=""),AND(AP66="",AQ66=""),AND(AN66="K",AQ66="K"),OR(AN66="O",AQ66="O")),"",SUM(AM66,AP66))</f>
        <v/>
      </c>
      <c r="AT66" s="1" t="str">
        <f xml:space="preserve"> IF(AND(OR(AND(AN66="O",AQ66="O"),AND(AN66="K",AQ66="K")),SUM(AM66,AP66)=0,ISNUMBER(AS66)),"",IF(OR(AN66="O",AQ66="O"),"O",IF(AND(AN66=AQ66,OR(AN66="K",AN66="W",AN66="M")),UPPER( AN66),"")))</f>
        <v/>
      </c>
      <c r="AU66" s="23" t="str">
        <f>IF(TYPE(VAL_Codes!Z$26)=2,VAL_Codes!Z$26,"")</f>
        <v/>
      </c>
      <c r="AV66" s="29" t="str">
        <f>IF(COUNTBLANK('VAL_Fill in area'!L48)=1,"",'VAL_Fill in area'!L48)</f>
        <v/>
      </c>
      <c r="AW66" s="24" t="str">
        <f>IF(TYPE(VAL_Codes!AB$26)=2,VAL_Codes!AB$26,"")</f>
        <v/>
      </c>
      <c r="AX66" s="25" t="str">
        <f>IF(TYPE(VAL_Codes!AC$26)=2,VAL_Codes!AC$26,"")</f>
        <v/>
      </c>
      <c r="AY66" s="29" t="str">
        <f>IF(COUNTBLANK('VAL_Fill in area'!M48)=1,"",'VAL_Fill in area'!M48)</f>
        <v/>
      </c>
      <c r="AZ66" s="24" t="str">
        <f>IF(TYPE(VAL_Codes!AE$26)=2,VAL_Codes!AE$26,"")</f>
        <v/>
      </c>
      <c r="BA66" s="25" t="str">
        <f>IF(TYPE(VAL_Codes!AF$26)=2,VAL_Codes!AF$26,"")</f>
        <v/>
      </c>
      <c r="BB66" s="27" t="str">
        <f>IF(OR(AND(AV66="",AW66=""),AND(AY66="",AZ66=""),AND(AW66="K",AZ66="K"),OR(AW66="O",AZ66="O")),"",SUM(AV66,AY66))</f>
        <v/>
      </c>
      <c r="BC66" s="1" t="str">
        <f xml:space="preserve"> IF(AND(OR(AND(AW66="O",AZ66="O"),AND(AW66="K",AZ66="K")),SUM(AV66,AY66)=0,ISNUMBER(BB66)),"",IF(OR(AW66="O",AZ66="O"),"O",IF(AND(AW66=AZ66,OR(AW66="K",AW66="W",AW66="M")),UPPER( AW66),"")))</f>
        <v/>
      </c>
      <c r="BD66" s="23" t="str">
        <f>IF(TYPE(VAL_Codes!AI$26)=2,VAL_Codes!AI$26,"")</f>
        <v/>
      </c>
      <c r="BE66" s="29" t="str">
        <f>IF(COUNTBLANK('VAL_Fill in area'!N48)=1,"",'VAL_Fill in area'!N48)</f>
        <v/>
      </c>
      <c r="BF66" s="24" t="str">
        <f>IF(TYPE(VAL_Codes!AK$26)=2,VAL_Codes!AK$26,"")</f>
        <v/>
      </c>
      <c r="BG66" s="25" t="str">
        <f>IF(TYPE(VAL_Codes!AL$26)=2,VAL_Codes!AL$26,"")</f>
        <v/>
      </c>
      <c r="BH66" s="29" t="str">
        <f>IF(COUNTBLANK('VAL_Fill in area'!O48)=1,"",'VAL_Fill in area'!O48)</f>
        <v/>
      </c>
      <c r="BI66" s="24" t="str">
        <f>IF(TYPE(VAL_Codes!AN$26)=2,VAL_Codes!AN$26,"")</f>
        <v/>
      </c>
      <c r="BJ66" s="25" t="str">
        <f>IF(TYPE(VAL_Codes!AO$26)=2,VAL_Codes!AO$26,"")</f>
        <v/>
      </c>
      <c r="BK66" s="27" t="str">
        <f>IF(OR(AND(BE66="",BF66=""),AND(BH66="",BI66=""),AND(BF66="K",BI66="K"),OR(BF66="O",BI66="O")),"",SUM(BE66,BH66))</f>
        <v/>
      </c>
      <c r="BL66" s="1" t="str">
        <f xml:space="preserve"> IF(AND(OR(AND(BF66="O",BI66="O"),AND(BF66="K",BI66="K")),SUM(BE66,BH66)=0,ISNUMBER(BK66)),"",IF(OR(BF66="O",BI66="O"),"O",IF(AND(BF66=BI66,OR(BF66="K",BF66="W",BF66="M")),UPPER( BF66),"")))</f>
        <v/>
      </c>
      <c r="BM66" s="23" t="str">
        <f>IF(TYPE(VAL_Codes!AR$26)=2,VAL_Codes!AR$26,"")</f>
        <v/>
      </c>
      <c r="BN66" s="27" t="str">
        <f>IF(OR(AND(AV66="",AW66=""),AND(BE66="",BF66=""),AND(AW66="K",BF66="K"),OR(AW66="O",BF66="O")),"",SUM(AV66,BE66))</f>
        <v/>
      </c>
      <c r="BO66" s="1" t="str">
        <f xml:space="preserve"> IF(AND(OR(AND(AW66="O",BF66="O"),AND(AW66="K",BF66="K")),SUM(AV66,BE66)=0,ISNUMBER(BN66)),"",IF(OR(AW66="O",BF66="O"),"O",IF(AND(AW66=BF66,OR(AW66="K",AW66="W",AW66="M")),UPPER( AW66),"")))</f>
        <v/>
      </c>
      <c r="BP66" s="23" t="str">
        <f>IF(TYPE(VAL_Codes!AU$26)=2,VAL_Codes!AU$26,"")</f>
        <v/>
      </c>
      <c r="BQ66" s="27" t="str">
        <f>IF(OR(AND(AY66="",AZ66=""),AND(BH66="",BI66=""),AND(AZ66="K",BI66="K"),OR(AZ66="O",BI66="O")),"",SUM(AY66,BH66))</f>
        <v/>
      </c>
      <c r="BR66" s="1" t="str">
        <f xml:space="preserve"> IF(AND(OR(AND(AZ66="O",BI66="O"),AND(AZ66="K",BI66="K")),SUM(AY66,BH66)=0,ISNUMBER(BQ66)),"",IF(OR(AZ66="O",BI66="O"),"O",IF(AND(AZ66=BI66,OR(AZ66="K",AZ66="W",AZ66="M")),UPPER( AZ66),"")))</f>
        <v/>
      </c>
      <c r="BS66" s="23" t="str">
        <f>IF(TYPE(VAL_Codes!AX$26)=2,VAL_Codes!AX$26,"")</f>
        <v/>
      </c>
      <c r="BT66" s="27" t="str">
        <f>IF(OR(AND(BN66="",BO66=""),AND(BQ66="",BR66=""),AND(BO66="K",BR66="K"),OR(BO66="O",BR66="O")),"",SUM(BN66,BQ66))</f>
        <v/>
      </c>
      <c r="BU66" s="1" t="str">
        <f xml:space="preserve"> IF(AND(OR(AND(BO66="O",BR66="O"),AND(BO66="K",BR66="K")),SUM(BN66,BQ66)=0,ISNUMBER(BT66)),"",IF(OR(BO66="O",BR66="O"),"O",IF(AND(BO66=BR66,OR(BO66="K",BO66="W",BO66="M")),UPPER( BO66),"")))</f>
        <v/>
      </c>
      <c r="BV66" s="23" t="str">
        <f>IF(TYPE(VAL_Codes!BA$26)=2,VAL_Codes!BA$26,"")</f>
        <v/>
      </c>
      <c r="BW66" s="29" t="str">
        <f>IF(COUNTBLANK('VAL_Fill in area'!P48)=1,"",'VAL_Fill in area'!P48)</f>
        <v/>
      </c>
      <c r="BX66" s="24" t="str">
        <f>IF(TYPE(VAL_Codes!BC$26)=2,VAL_Codes!BC$26,"")</f>
        <v/>
      </c>
      <c r="BY66" s="25" t="str">
        <f>IF(TYPE(VAL_Codes!BD$26)=2,VAL_Codes!BD$26,"")</f>
        <v/>
      </c>
      <c r="BZ66" s="29" t="str">
        <f>IF(COUNTBLANK('VAL_Fill in area'!Q48)=1,"",'VAL_Fill in area'!Q48)</f>
        <v/>
      </c>
      <c r="CA66" s="24" t="str">
        <f>IF(TYPE(VAL_Codes!BF$26)=2,VAL_Codes!BF$26,"")</f>
        <v/>
      </c>
      <c r="CB66" s="25" t="str">
        <f>IF(TYPE(VAL_Codes!BG$26)=2,VAL_Codes!BG$26,"")</f>
        <v/>
      </c>
      <c r="CC66" s="27" t="str">
        <f>IF(OR(AND(BW66="",BX66=""),AND(BZ66="",CA66=""),AND(BX66="K",CA66="K"),OR(BX66="O",CA66="O")),"",SUM(BW66,BZ66))</f>
        <v/>
      </c>
      <c r="CD66" s="1" t="str">
        <f xml:space="preserve"> IF(AND(OR(AND(BX66="O",CA66="O"),AND(BX66="K",CA66="K")),SUM(BW66,BZ66)=0,ISNUMBER(CC66)),"",IF(OR(BX66="O",CA66="O"),"O",IF(AND(BX66=CA66,OR(BX66="K",BX66="W",BX66="M")),UPPER( BX66),"")))</f>
        <v/>
      </c>
      <c r="CE66" s="22" t="str">
        <f>IF(TYPE(VAL_Codes!BJ$26)=2,VAL_Codes!BJ$26,"")</f>
        <v/>
      </c>
      <c r="CF66" s="29" t="str">
        <f>IF(COUNTBLANK('VAL_Fill in area'!R48)=1,"",'VAL_Fill in area'!R48)</f>
        <v/>
      </c>
      <c r="CG66" s="24" t="str">
        <f>IF(TYPE(VAL_Codes!BL$26)=2,VAL_Codes!BL$26,"")</f>
        <v/>
      </c>
      <c r="CH66" s="25" t="str">
        <f>IF(TYPE(VAL_Codes!BM$26)=2,VAL_Codes!BM$26,"")</f>
        <v/>
      </c>
      <c r="CI66" s="29" t="str">
        <f>IF(COUNTBLANK('VAL_Fill in area'!S48)=1,"",'VAL_Fill in area'!S48)</f>
        <v/>
      </c>
      <c r="CJ66" s="24" t="str">
        <f>IF(TYPE(VAL_Codes!BO$26)=2,VAL_Codes!BO$26,"")</f>
        <v/>
      </c>
      <c r="CK66" s="25" t="str">
        <f>IF(TYPE(VAL_Codes!BP$26)=2,VAL_Codes!BP$26,"")</f>
        <v/>
      </c>
      <c r="CL66" s="29" t="str">
        <f>IF(COUNTBLANK('VAL_Fill in area'!T48)=1,"",'VAL_Fill in area'!T48)</f>
        <v/>
      </c>
      <c r="CM66" s="24" t="str">
        <f>IF(TYPE(VAL_Codes!BR$26)=2,VAL_Codes!BR$26,"")</f>
        <v/>
      </c>
      <c r="CN66" s="25" t="str">
        <f>IF(TYPE(VAL_Codes!BS$26)=2,VAL_Codes!BS$26,"")</f>
        <v/>
      </c>
      <c r="CO66" s="26" t="str">
        <f>IF(OR(EXACT(AG66,AH66),EXACT(AJ66,AK66),EXACT(AS66,AT66),EXACT(BT66,BU66),EXACT(CC66,CD66), EXACT(CL66,CM66),AND(AH66="K",AK66="K",AT66="K",BU66="K", CD66="K",CM66="K"),OR(AH66="O",AK66="O",AT66="O",BU66="O", CD66="O",CM66="O")),"",SUM(AG66,AJ66,AS66,BT66,CC66,CL66))</f>
        <v/>
      </c>
      <c r="CP66" s="20" t="str">
        <f>IF(AND(OR(OR(AH66="O",AK66="O",AT66="O",BU66="O",CD66="O",CM66="O"), AND(AH66="K",AK66="K",AT66="K",BU66="K", CD66="K",CM66="K")),SUM(AG66,AJ66,AS66,BT66,CC66,CL66)=0,ISNUMBER(CO66)),"",IF(OR(AH66="O",AK66="O",AT66="O",BU66="O",CD66="O",CM66="O"),"O",IF(AND(AH66=AK66,AH66=AT66,AH66=BU66,AH66=CD66,AH66=CM66,OR(AH66="K",AH66="W",AH66="M")),UPPER(AH66),"")))</f>
        <v/>
      </c>
      <c r="CQ66" s="23" t="str">
        <f>IF(TYPE(VAL_Codes!BV$26)=2,VAL_Codes!BV$26,"")</f>
        <v/>
      </c>
      <c r="CR66" s="38"/>
    </row>
    <row r="67" spans="1:96" ht="11.25" customHeight="1" x14ac:dyDescent="0.2">
      <c r="C67" s="888"/>
      <c r="D67" s="760"/>
      <c r="E67" s="758"/>
      <c r="F67" s="71" t="s">
        <v>115</v>
      </c>
      <c r="G67" s="72" t="s">
        <v>302</v>
      </c>
      <c r="H67" s="395" t="s">
        <v>105</v>
      </c>
      <c r="I67" s="395" t="s">
        <v>66</v>
      </c>
      <c r="J67" s="396" t="str">
        <f>VAL_Metadata!B$8</f>
        <v>_X</v>
      </c>
      <c r="K67" s="395" t="s">
        <v>110</v>
      </c>
      <c r="L67" s="395" t="s">
        <v>349</v>
      </c>
      <c r="M67" s="74"/>
      <c r="N67" s="74"/>
      <c r="O67" s="74"/>
      <c r="P67" s="74"/>
      <c r="Q67" s="74"/>
      <c r="R67" s="74"/>
      <c r="S67" s="74"/>
      <c r="T67" s="74"/>
      <c r="U67" s="74"/>
      <c r="V67" s="74"/>
      <c r="W67" s="74"/>
      <c r="X67" s="74"/>
      <c r="Y67" s="74"/>
      <c r="Z67" s="74"/>
      <c r="AA67" s="26" t="str">
        <f>IF(OR(AND(AA65="",AB65=""),AND(AA66="",AB66=""),AND(AB65="K",AB66="K"),OR(AB65="O",AB66="O")),"",SUM(AA65,AA66))</f>
        <v/>
      </c>
      <c r="AB67" s="20" t="str">
        <f>IF(AND(OR(AND(AB65="O",AB66="O"),AND(AB65="K",AB66="K")),SUM(AA65,AA66)=0,ISNUMBER(AA67)),"",IF(OR(AB65="O",AB66="O"),"O",IF(AND(AB65=AB66,OR(AB65="K",AB65="W",AB65="M")), UPPER(AB65),"")))</f>
        <v/>
      </c>
      <c r="AC67" s="23" t="str">
        <f>IF(TYPE(VAL_Codes!H$26)=2,VAL_Codes!H$26,"")</f>
        <v/>
      </c>
      <c r="AD67" s="26" t="str">
        <f>IF(OR(AND(AD65="",AE65=""),AND(AD66="",AE66=""),AND(AE65="K",AE66="K"),OR(AE65="O",AE66="O")),"",SUM(AD65,AD66))</f>
        <v/>
      </c>
      <c r="AE67" s="20" t="str">
        <f>IF(AND(OR(AND(AE65="O",AE66="O"),AND(AE65="K",AE66="K")),SUM(AD65,AD66)=0,ISNUMBER(AD67)),"",IF(OR(AE65="O",AE66="O"),"O",IF(AND(AE65=AE66,OR(AE65="K",AE65="W",AE65="M")), UPPER(AE65),"")))</f>
        <v/>
      </c>
      <c r="AF67" s="23" t="str">
        <f>IF(TYPE(VAL_Codes!K$26)=2,VAL_Codes!K$26,"")</f>
        <v/>
      </c>
      <c r="AG67" s="26" t="str">
        <f>IF(OR(AND(AG65="",AH65=""),AND(AG66="",AH66=""),AND(AH65="K",AH66="K"),OR(AH65="O",AH66="O")),"",SUM(AG65,AG66))</f>
        <v/>
      </c>
      <c r="AH67" s="20" t="str">
        <f>IF(AND(OR(AND(AH65="O",AH66="O"),AND(AH65="K",AH66="K")),SUM(AG65,AG66)=0,ISNUMBER(AG67)),"",IF(OR(AH65="O",AH66="O"),"O",IF(AND(AH65=AH66,OR(AH65="K",AH65="W",AH65="M")), UPPER(AH65),"")))</f>
        <v/>
      </c>
      <c r="AI67" s="23" t="str">
        <f>IF(TYPE(VAL_Codes!N$26)=2,VAL_Codes!N$26,"")</f>
        <v/>
      </c>
      <c r="AJ67" s="26" t="str">
        <f>IF(OR(AND(AJ65="",AK65=""),AND(AJ66="",AK66=""),AND(AK65="K",AK66="K"),OR(AK65="O",AK66="O")),"",SUM(AJ65,AJ66))</f>
        <v/>
      </c>
      <c r="AK67" s="20" t="str">
        <f>IF(AND(OR(AND(AK65="O",AK66="O"),AND(AK65="K",AK66="K")),SUM(AJ65,AJ66)=0,ISNUMBER(AJ67)),"",IF(OR(AK65="O",AK66="O"),"O",IF(AND(AK65=AK66,OR(AK65="K",AK65="W",AK65="M")), UPPER(AK65),"")))</f>
        <v/>
      </c>
      <c r="AL67" s="23" t="str">
        <f>IF(TYPE(VAL_Codes!Q$26)=2,VAL_Codes!Q$26,"")</f>
        <v/>
      </c>
      <c r="AM67" s="26" t="str">
        <f>IF(OR(AND(AM65="",AN65=""),AND(AM66="",AN66=""),AND(AN65="K",AN66="K"),OR(AN65="O",AN66="O")),"",SUM(AM65,AM66))</f>
        <v/>
      </c>
      <c r="AN67" s="20" t="str">
        <f>IF(AND(OR(AND(AN65="O",AN66="O"),AND(AN65="K",AN66="K")),SUM(AM65,AM66)=0,ISNUMBER(AM67)),"",IF(OR(AN65="O",AN66="O"),"O",IF(AND(AN65=AN66,OR(AN65="K",AN65="W",AN65="M")), UPPER(AN65),"")))</f>
        <v/>
      </c>
      <c r="AO67" s="23" t="str">
        <f>IF(TYPE(VAL_Codes!T$26)=2,VAL_Codes!T$26,"")</f>
        <v/>
      </c>
      <c r="AP67" s="26" t="str">
        <f>IF(OR(AND(AP65="",AQ65=""),AND(AP66="",AQ66=""),AND(AQ65="K",AQ66="K"),OR(AQ65="O",AQ66="O")),"",SUM(AP65,AP66))</f>
        <v/>
      </c>
      <c r="AQ67" s="20" t="str">
        <f>IF(AND(OR(AND(AQ65="O",AQ66="O"),AND(AQ65="K",AQ66="K")),SUM(AP65,AP66)=0,ISNUMBER(AP67)),"",IF(OR(AQ65="O",AQ66="O"),"O",IF(AND(AQ65=AQ66,OR(AQ65="K",AQ65="W",AQ65="M")), UPPER(AQ65),"")))</f>
        <v/>
      </c>
      <c r="AR67" s="23" t="str">
        <f>IF(TYPE(VAL_Codes!W$26)=2,VAL_Codes!W$26,"")</f>
        <v/>
      </c>
      <c r="AS67" s="26" t="str">
        <f>IF(OR(AND(AS65="",AT65=""),AND(AS66="",AT66=""),AND(AT65="K",AT66="K"),OR(AT65="O",AT66="O")),"",SUM(AS65,AS66))</f>
        <v/>
      </c>
      <c r="AT67" s="20" t="str">
        <f>IF(AND(OR(AND(AT65="O",AT66="O"),AND(AT65="K",AT66="K")),SUM(AS65,AS66)=0,ISNUMBER(AS67)),"",IF(OR(AT65="O",AT66="O"),"O",IF(AND(AT65=AT66,OR(AT65="K",AT65="W",AT65="M")), UPPER(AT65),"")))</f>
        <v/>
      </c>
      <c r="AU67" s="23" t="str">
        <f>IF(TYPE(VAL_Codes!Z$26)=2,VAL_Codes!Z$26,"")</f>
        <v/>
      </c>
      <c r="AV67" s="26" t="str">
        <f>IF(OR(AND(AV65="",AW65=""),AND(AV66="",AW66=""),AND(AW65="K",AW66="K"),OR(AW65="O",AW66="O")),"",SUM(AV65,AV66))</f>
        <v/>
      </c>
      <c r="AW67" s="20" t="str">
        <f>IF(AND(OR(AND(AW65="O",AW66="O"),AND(AW65="K",AW66="K")),SUM(AV65,AV66)=0,ISNUMBER(AV67)),"",IF(OR(AW65="O",AW66="O"),"O",IF(AND(AW65=AW66,OR(AW65="K",AW65="W",AW65="M")), UPPER(AW65),"")))</f>
        <v/>
      </c>
      <c r="AX67" s="23" t="str">
        <f>IF(TYPE(VAL_Codes!AC$26)=2,VAL_Codes!AC$26,"")</f>
        <v/>
      </c>
      <c r="AY67" s="26" t="str">
        <f>IF(OR(AND(AY65="",AZ65=""),AND(AY66="",AZ66=""),AND(AZ65="K",AZ66="K"),OR(AZ65="O",AZ66="O")),"",SUM(AY65,AY66))</f>
        <v/>
      </c>
      <c r="AZ67" s="20" t="str">
        <f>IF(AND(OR(AND(AZ65="O",AZ66="O"),AND(AZ65="K",AZ66="K")),SUM(AY65,AY66)=0,ISNUMBER(AY67)),"",IF(OR(AZ65="O",AZ66="O"),"O",IF(AND(AZ65=AZ66,OR(AZ65="K",AZ65="W",AZ65="M")), UPPER(AZ65),"")))</f>
        <v/>
      </c>
      <c r="BA67" s="23" t="str">
        <f>IF(TYPE(VAL_Codes!AF$26)=2,VAL_Codes!AF$26,"")</f>
        <v/>
      </c>
      <c r="BB67" s="26" t="str">
        <f>IF(OR(AND(BB65="",BC65=""),AND(BB66="",BC66=""),AND(BC65="K",BC66="K"),OR(BC65="O",BC66="O")),"",SUM(BB65,BB66))</f>
        <v/>
      </c>
      <c r="BC67" s="20" t="str">
        <f>IF(AND(OR(AND(BC65="O",BC66="O"),AND(BC65="K",BC66="K")),SUM(BB65,BB66)=0,ISNUMBER(BB67)),"",IF(OR(BC65="O",BC66="O"),"O",IF(AND(BC65=BC66,OR(BC65="K",BC65="W",BC65="M")), UPPER(BC65),"")))</f>
        <v/>
      </c>
      <c r="BD67" s="23" t="str">
        <f>IF(TYPE(VAL_Codes!AI$26)=2,VAL_Codes!AI$26,"")</f>
        <v/>
      </c>
      <c r="BE67" s="26" t="str">
        <f>IF(OR(AND(BE65="",BF65=""),AND(BE66="",BF66=""),AND(BF65="K",BF66="K"),OR(BF65="O",BF66="O")),"",SUM(BE65,BE66))</f>
        <v/>
      </c>
      <c r="BF67" s="20" t="str">
        <f>IF(AND(OR(AND(BF65="O",BF66="O"),AND(BF65="K",BF66="K")),SUM(BE65,BE66)=0,ISNUMBER(BE67)),"",IF(OR(BF65="O",BF66="O"),"O",IF(AND(BF65=BF66,OR(BF65="K",BF65="W",BF65="M")), UPPER(BF65),"")))</f>
        <v/>
      </c>
      <c r="BG67" s="23" t="str">
        <f>IF(TYPE(VAL_Codes!AL$26)=2,VAL_Codes!AL$26,"")</f>
        <v/>
      </c>
      <c r="BH67" s="26" t="str">
        <f>IF(OR(AND(BH65="",BI65=""),AND(BH66="",BI66=""),AND(BI65="K",BI66="K"),OR(BI65="O",BI66="O")),"",SUM(BH65,BH66))</f>
        <v/>
      </c>
      <c r="BI67" s="20" t="str">
        <f>IF(AND(OR(AND(BI65="O",BI66="O"),AND(BI65="K",BI66="K")),SUM(BH65,BH66)=0,ISNUMBER(BH67)),"",IF(OR(BI65="O",BI66="O"),"O",IF(AND(BI65=BI66,OR(BI65="K",BI65="W",BI65="M")), UPPER(BI65),"")))</f>
        <v/>
      </c>
      <c r="BJ67" s="23" t="str">
        <f>IF(TYPE(VAL_Codes!AO$26)=2,VAL_Codes!AO$26,"")</f>
        <v/>
      </c>
      <c r="BK67" s="26" t="str">
        <f>IF(OR(AND(BK65="",BL65=""),AND(BK66="",BL66=""),AND(BL65="K",BL66="K"),OR(BL65="O",BL66="O")),"",SUM(BK65,BK66))</f>
        <v/>
      </c>
      <c r="BL67" s="20" t="str">
        <f>IF(AND(OR(AND(BL65="O",BL66="O"),AND(BL65="K",BL66="K")),SUM(BK65,BK66)=0,ISNUMBER(BK67)),"",IF(OR(BL65="O",BL66="O"),"O",IF(AND(BL65=BL66,OR(BL65="K",BL65="W",BL65="M")), UPPER(BL65),"")))</f>
        <v/>
      </c>
      <c r="BM67" s="23" t="str">
        <f>IF(TYPE(VAL_Codes!AR$26)=2,VAL_Codes!AR$26,"")</f>
        <v/>
      </c>
      <c r="BN67" s="26" t="str">
        <f>IF(OR(AND(BN65="",BO65=""),AND(BN66="",BO66=""),AND(BO65="K",BO66="K"),OR(BO65="O",BO66="O")),"",SUM(BN65,BN66))</f>
        <v/>
      </c>
      <c r="BO67" s="20" t="str">
        <f>IF(AND(OR(AND(BO65="O",BO66="O"),AND(BO65="K",BO66="K")),SUM(BN65,BN66)=0,ISNUMBER(BN67)),"",IF(OR(BO65="O",BO66="O"),"O",IF(AND(BO65=BO66,OR(BO65="K",BO65="W",BO65="M")), UPPER(BO65),"")))</f>
        <v/>
      </c>
      <c r="BP67" s="23" t="str">
        <f>IF(TYPE(VAL_Codes!AU$26)=2,VAL_Codes!AU$26,"")</f>
        <v/>
      </c>
      <c r="BQ67" s="26" t="str">
        <f>IF(OR(AND(BQ65="",BR65=""),AND(BQ66="",BR66=""),AND(BR65="K",BR66="K"),OR(BR65="O",BR66="O")),"",SUM(BQ65,BQ66))</f>
        <v/>
      </c>
      <c r="BR67" s="20" t="str">
        <f>IF(AND(OR(AND(BR65="O",BR66="O"),AND(BR65="K",BR66="K")),SUM(BQ65,BQ66)=0,ISNUMBER(BQ67)),"",IF(OR(BR65="O",BR66="O"),"O",IF(AND(BR65=BR66,OR(BR65="K",BR65="W",BR65="M")), UPPER(BR65),"")))</f>
        <v/>
      </c>
      <c r="BS67" s="23" t="str">
        <f>IF(TYPE(VAL_Codes!AX$26)=2,VAL_Codes!AX$26,"")</f>
        <v/>
      </c>
      <c r="BT67" s="26" t="str">
        <f>IF(OR(AND(BT65="",BU65=""),AND(BT66="",BU66=""),AND(BU65="K",BU66="K"),OR(BU65="O",BU66="O")),"",SUM(BT65,BT66))</f>
        <v/>
      </c>
      <c r="BU67" s="20" t="str">
        <f>IF(AND(OR(AND(BU65="O",BU66="O"),AND(BU65="K",BU66="K")),SUM(BT65,BT66)=0,ISNUMBER(BT67)),"",IF(OR(BU65="O",BU66="O"),"O",IF(AND(BU65=BU66,OR(BU65="K",BU65="W",BU65="M")), UPPER(BU65),"")))</f>
        <v/>
      </c>
      <c r="BV67" s="23" t="str">
        <f>IF(TYPE(VAL_Codes!BA$26)=2,VAL_Codes!BA$26,"")</f>
        <v/>
      </c>
      <c r="BW67" s="26" t="str">
        <f>IF(OR(AND(BW65="",BX65=""),AND(BW66="",BX66=""),AND(BX65="K",BX66="K"),OR(BX65="O",BX66="O")),"",SUM(BW65,BW66))</f>
        <v/>
      </c>
      <c r="BX67" s="20" t="str">
        <f>IF(AND(OR(AND(BX65="O",BX66="O"),AND(BX65="K",BX66="K")),SUM(BW65,BW66)=0,ISNUMBER(BW67)),"",IF(OR(BX65="O",BX66="O"),"O",IF(AND(BX65=BX66,OR(BX65="K",BX65="W",BX65="M")), UPPER(BX65),"")))</f>
        <v/>
      </c>
      <c r="BY67" s="23" t="str">
        <f>IF(TYPE(VAL_Codes!BD$26)=2,VAL_Codes!BD$26,"")</f>
        <v/>
      </c>
      <c r="BZ67" s="26" t="str">
        <f>IF(OR(AND(BZ65="",CA65=""),AND(BZ66="",CA66=""),AND(CA65="K",CA66="K"),OR(CA65="O",CA66="O")),"",SUM(BZ65,BZ66))</f>
        <v/>
      </c>
      <c r="CA67" s="20" t="str">
        <f>IF(AND(OR(AND(CA65="O",CA66="O"),AND(CA65="K",CA66="K")),SUM(BZ65,BZ66)=0,ISNUMBER(BZ67)),"",IF(OR(CA65="O",CA66="O"),"O",IF(AND(CA65=CA66,OR(CA65="K",CA65="W",CA65="M")), UPPER(CA65),"")))</f>
        <v/>
      </c>
      <c r="CB67" s="23" t="str">
        <f>IF(TYPE(VAL_Codes!BG$26)=2,VAL_Codes!BG$26,"")</f>
        <v/>
      </c>
      <c r="CC67" s="26" t="str">
        <f>IF(OR(AND(CC65="",CD65=""),AND(CC66="",CD66=""),AND(CD65="K",CD66="K"),OR(CD65="O",CD66="O")),"",SUM(CC65,CC66))</f>
        <v/>
      </c>
      <c r="CD67" s="20" t="str">
        <f>IF(AND(OR(AND(CD65="O",CD66="O"),AND(CD65="K",CD66="K")),SUM(CC65,CC66)=0,ISNUMBER(CC67)),"",IF(OR(CD65="O",CD66="O"),"O",IF(AND(CD65=CD66,OR(CD65="K",CD65="W",CD65="M")), UPPER(CD65),"")))</f>
        <v/>
      </c>
      <c r="CE67" s="23" t="str">
        <f>IF(TYPE(VAL_Codes!BJ$26)=2,VAL_Codes!BJ$26,"")</f>
        <v/>
      </c>
      <c r="CF67" s="26" t="str">
        <f>IF(OR(AND(CF65="",CG65=""),AND(CF66="",CG66=""),AND(CG65="K",CG66="K"),OR(CG65="O",CG66="O")),"",SUM(CF65,CF66))</f>
        <v/>
      </c>
      <c r="CG67" s="20" t="str">
        <f>IF(AND(OR(AND(CG65="O",CG66="O"),AND(CG65="K",CG66="K")),SUM(CF65,CF66)=0,ISNUMBER(CF67)),"",IF(OR(CG65="O",CG66="O"),"O",IF(AND(CG65=CG66,OR(CG65="K",CG65="W",CG65="M")), UPPER(CG65),"")))</f>
        <v/>
      </c>
      <c r="CH67" s="23" t="str">
        <f>IF(TYPE(VAL_Codes!BM$26)=2,VAL_Codes!BM$26,"")</f>
        <v/>
      </c>
      <c r="CI67" s="26" t="str">
        <f>IF(OR(AND(CI65="",CJ65=""),AND(CI66="",CJ66=""),AND(CJ65="K",CJ66="K"),OR(CJ65="O",CJ66="O")),"",SUM(CI65,CI66))</f>
        <v/>
      </c>
      <c r="CJ67" s="20" t="str">
        <f>IF(AND(OR(AND(CJ65="O",CJ66="O"),AND(CJ65="K",CJ66="K")),SUM(CI65,CI66)=0,ISNUMBER(CI67)),"",IF(OR(CJ65="O",CJ66="O"),"O",IF(AND(CJ65=CJ66,OR(CJ65="K",CJ65="W",CJ65="M")), UPPER(CJ65),"")))</f>
        <v/>
      </c>
      <c r="CK67" s="23" t="str">
        <f>IF(TYPE(VAL_Codes!BP$26)=2,VAL_Codes!BP$26,"")</f>
        <v/>
      </c>
      <c r="CL67" s="26" t="str">
        <f>IF(OR(AND(CL65="",CM65=""),AND(CL66="",CM66=""),AND(CM65="K",CM66="K"),OR(CM65="O",CM66="O")),"",SUM(CL65,CL66))</f>
        <v/>
      </c>
      <c r="CM67" s="20" t="str">
        <f>IF(AND(OR(AND(CM65="O",CM66="O"),AND(CM65="K",CM66="K")),SUM(CL65,CL66)=0,ISNUMBER(CL67)),"",IF(OR(CM65="O",CM66="O"),"O",IF(AND(CM65=CM66,OR(CM65="K",CM65="W",CM65="M")), UPPER(CM65),"")))</f>
        <v/>
      </c>
      <c r="CN67" s="23" t="str">
        <f>IF(TYPE(VAL_Codes!BS$26)=2,VAL_Codes!BS$26,"")</f>
        <v/>
      </c>
      <c r="CO67" s="26" t="str">
        <f>IF(OR(AND(CO65="",CP65=""),AND(CO66="",CP66=""),AND(CP65="K",CP66="K"),OR(CP65="O",CP66="O")),"",SUM(CO65,CO66))</f>
        <v/>
      </c>
      <c r="CP67" s="20" t="str">
        <f>IF(AND(OR(AND(CP65="O",CP66="O"),AND(CP65="K",CP66="K")),SUM(CO65,CO66)=0,ISNUMBER(CO67)),"",IF(OR(CP65="O",CP66="O"),"O",IF(AND(CP65=CP66,OR(CP65="K",CP65="W",CP65="M")), UPPER(CP65),"")))</f>
        <v/>
      </c>
      <c r="CQ67" s="23" t="str">
        <f>IF(TYPE(VAL_Codes!BV$26)=2,VAL_Codes!BV$26,"")</f>
        <v/>
      </c>
      <c r="CR67" s="38"/>
    </row>
    <row r="68" spans="1:96" ht="11.25" customHeight="1" x14ac:dyDescent="0.2">
      <c r="C68" s="888"/>
      <c r="D68" s="760"/>
      <c r="E68" s="758"/>
      <c r="F68" s="70" t="s">
        <v>116</v>
      </c>
      <c r="G68" s="69" t="s">
        <v>133</v>
      </c>
      <c r="H68" s="395" t="s">
        <v>105</v>
      </c>
      <c r="I68" s="395" t="s">
        <v>66</v>
      </c>
      <c r="J68" s="396" t="str">
        <f>VAL_Metadata!B$8</f>
        <v>_X</v>
      </c>
      <c r="K68" s="395" t="s">
        <v>8768</v>
      </c>
      <c r="L68" s="395" t="s">
        <v>349</v>
      </c>
      <c r="M68" s="47"/>
      <c r="N68" s="47"/>
      <c r="O68" s="47"/>
      <c r="P68" s="47"/>
      <c r="Q68" s="47"/>
      <c r="R68" s="47"/>
      <c r="S68" s="47"/>
      <c r="T68" s="47"/>
      <c r="U68" s="47"/>
      <c r="V68" s="47"/>
      <c r="W68" s="47"/>
      <c r="X68" s="47"/>
      <c r="Y68" s="47"/>
      <c r="Z68" s="47"/>
      <c r="AA68" s="29" t="str">
        <f>IF(COUNTBLANK('VAL_Fill in area'!G49)=1,"",'VAL_Fill in area'!G49)</f>
        <v/>
      </c>
      <c r="AB68" s="24" t="str">
        <f>IF(TYPE(VAL_Codes!G$26)=2,VAL_Codes!G$26,"")</f>
        <v/>
      </c>
      <c r="AC68" s="25" t="str">
        <f>IF(TYPE(VAL_Codes!H$26)=2,VAL_Codes!H$26,"")</f>
        <v/>
      </c>
      <c r="AD68" s="29" t="str">
        <f>IF(COUNTBLANK('VAL_Fill in area'!H49)=1,"",'VAL_Fill in area'!H49)</f>
        <v/>
      </c>
      <c r="AE68" s="24" t="str">
        <f>IF(TYPE(VAL_Codes!J$26)=2,VAL_Codes!J$26,"")</f>
        <v/>
      </c>
      <c r="AF68" s="25" t="str">
        <f>IF(TYPE(VAL_Codes!K$26)=2,VAL_Codes!K$26,"")</f>
        <v/>
      </c>
      <c r="AG68" s="27" t="str">
        <f>IF(OR(AND(AA68="",AB68=""),AND(AD68="",AE68=""),AND(AB68="K",AE68="K"),OR(AB68="O",AE68="O")),"",SUM(AA68,AD68))</f>
        <v/>
      </c>
      <c r="AH68" s="1" t="str">
        <f xml:space="preserve"> IF(AND(OR(AND(AB68="O",AE68="O"),AND(AB68="K",AE68="K")),SUM(AA68,AD68)=0,ISNUMBER(AG68)),"",IF(OR(AB68="O",AE68="O"),"O",IF(AND(AB68=AE68,OR(AB68="K",AB68="W",AB68="M")),UPPER( AB68),"")))</f>
        <v/>
      </c>
      <c r="AI68" s="23" t="str">
        <f>IF(TYPE(VAL_Codes!N$26)=2,VAL_Codes!N$26,"")</f>
        <v/>
      </c>
      <c r="AJ68" s="29" t="str">
        <f>IF(COUNTBLANK('VAL_Fill in area'!I49)=1,"",'VAL_Fill in area'!I49)</f>
        <v/>
      </c>
      <c r="AK68" s="24" t="str">
        <f>IF(TYPE(VAL_Codes!P$26)=2,VAL_Codes!P$26,"")</f>
        <v/>
      </c>
      <c r="AL68" s="25" t="str">
        <f>IF(TYPE(VAL_Codes!Q$26)=2,VAL_Codes!Q$26,"")</f>
        <v/>
      </c>
      <c r="AM68" s="29" t="str">
        <f>IF(COUNTBLANK('VAL_Fill in area'!J49)=1,"",'VAL_Fill in area'!J49)</f>
        <v/>
      </c>
      <c r="AN68" s="24" t="str">
        <f>IF(TYPE(VAL_Codes!S$26)=2,VAL_Codes!S$26,"")</f>
        <v/>
      </c>
      <c r="AO68" s="25" t="str">
        <f>IF(TYPE(VAL_Codes!T$26)=2,VAL_Codes!T$26,"")</f>
        <v/>
      </c>
      <c r="AP68" s="29" t="str">
        <f>IF(COUNTBLANK('VAL_Fill in area'!K49)=1,"",'VAL_Fill in area'!K49)</f>
        <v/>
      </c>
      <c r="AQ68" s="24" t="str">
        <f>IF(TYPE(VAL_Codes!V$26)=2,VAL_Codes!V$26,"")</f>
        <v/>
      </c>
      <c r="AR68" s="25" t="str">
        <f>IF(TYPE(VAL_Codes!W$26)=2,VAL_Codes!W$26,"")</f>
        <v/>
      </c>
      <c r="AS68" s="27" t="str">
        <f>IF(OR(AND(AM68="",AN68=""),AND(AP68="",AQ68=""),AND(AN68="K",AQ68="K"),OR(AN68="O",AQ68="O")),"",SUM(AM68,AP68))</f>
        <v/>
      </c>
      <c r="AT68" s="1" t="str">
        <f xml:space="preserve"> IF(AND(OR(AND(AN68="O",AQ68="O"),AND(AN68="K",AQ68="K")),SUM(AM68,AP68)=0,ISNUMBER(AS68)),"",IF(OR(AN68="O",AQ68="O"),"O",IF(AND(AN68=AQ68,OR(AN68="K",AN68="W",AN68="M")),UPPER( AN68),"")))</f>
        <v/>
      </c>
      <c r="AU68" s="23" t="str">
        <f>IF(TYPE(VAL_Codes!Z$26)=2,VAL_Codes!Z$26,"")</f>
        <v/>
      </c>
      <c r="AV68" s="29" t="str">
        <f>IF(COUNTBLANK('VAL_Fill in area'!L49)=1,"",'VAL_Fill in area'!L49)</f>
        <v/>
      </c>
      <c r="AW68" s="24" t="str">
        <f>IF(TYPE(VAL_Codes!AB$26)=2,VAL_Codes!AB$26,"")</f>
        <v/>
      </c>
      <c r="AX68" s="25" t="str">
        <f>IF(TYPE(VAL_Codes!AC$26)=2,VAL_Codes!AC$26,"")</f>
        <v/>
      </c>
      <c r="AY68" s="29" t="str">
        <f>IF(COUNTBLANK('VAL_Fill in area'!M49)=1,"",'VAL_Fill in area'!M49)</f>
        <v/>
      </c>
      <c r="AZ68" s="24" t="str">
        <f>IF(TYPE(VAL_Codes!AE$26)=2,VAL_Codes!AE$26,"")</f>
        <v/>
      </c>
      <c r="BA68" s="25" t="str">
        <f>IF(TYPE(VAL_Codes!AF$26)=2,VAL_Codes!AF$26,"")</f>
        <v/>
      </c>
      <c r="BB68" s="27" t="str">
        <f>IF(OR(AND(AV68="",AW68=""),AND(AY68="",AZ68=""),AND(AW68="K",AZ68="K"),OR(AW68="O",AZ68="O")),"",SUM(AV68,AY68))</f>
        <v/>
      </c>
      <c r="BC68" s="1" t="str">
        <f xml:space="preserve"> IF(AND(OR(AND(AW68="O",AZ68="O"),AND(AW68="K",AZ68="K")),SUM(AV68,AY68)=0,ISNUMBER(BB68)),"",IF(OR(AW68="O",AZ68="O"),"O",IF(AND(AW68=AZ68,OR(AW68="K",AW68="W",AW68="M")),UPPER( AW68),"")))</f>
        <v/>
      </c>
      <c r="BD68" s="23" t="str">
        <f>IF(TYPE(VAL_Codes!AI$26)=2,VAL_Codes!AI$26,"")</f>
        <v/>
      </c>
      <c r="BE68" s="29" t="str">
        <f>IF(COUNTBLANK('VAL_Fill in area'!N49)=1,"",'VAL_Fill in area'!N49)</f>
        <v/>
      </c>
      <c r="BF68" s="24" t="str">
        <f>IF(TYPE(VAL_Codes!AK$26)=2,VAL_Codes!AK$26,"")</f>
        <v/>
      </c>
      <c r="BG68" s="25" t="str">
        <f>IF(TYPE(VAL_Codes!AL$26)=2,VAL_Codes!AL$26,"")</f>
        <v/>
      </c>
      <c r="BH68" s="29" t="str">
        <f>IF(COUNTBLANK('VAL_Fill in area'!O49)=1,"",'VAL_Fill in area'!O49)</f>
        <v/>
      </c>
      <c r="BI68" s="24" t="str">
        <f>IF(TYPE(VAL_Codes!AN$26)=2,VAL_Codes!AN$26,"")</f>
        <v/>
      </c>
      <c r="BJ68" s="25" t="str">
        <f>IF(TYPE(VAL_Codes!AO$26)=2,VAL_Codes!AO$26,"")</f>
        <v/>
      </c>
      <c r="BK68" s="27" t="str">
        <f>IF(OR(AND(BE68="",BF68=""),AND(BH68="",BI68=""),AND(BF68="K",BI68="K"),OR(BF68="O",BI68="O")),"",SUM(BE68,BH68))</f>
        <v/>
      </c>
      <c r="BL68" s="1" t="str">
        <f xml:space="preserve"> IF(AND(OR(AND(BF68="O",BI68="O"),AND(BF68="K",BI68="K")),SUM(BE68,BH68)=0,ISNUMBER(BK68)),"",IF(OR(BF68="O",BI68="O"),"O",IF(AND(BF68=BI68,OR(BF68="K",BF68="W",BF68="M")),UPPER( BF68),"")))</f>
        <v/>
      </c>
      <c r="BM68" s="23" t="str">
        <f>IF(TYPE(VAL_Codes!AR$26)=2,VAL_Codes!AR$26,"")</f>
        <v/>
      </c>
      <c r="BN68" s="27" t="str">
        <f>IF(OR(AND(AV68="",AW68=""),AND(BE68="",BF68=""),AND(AW68="K",BF68="K"),OR(AW68="O",BF68="O")),"",SUM(AV68,BE68))</f>
        <v/>
      </c>
      <c r="BO68" s="1" t="str">
        <f xml:space="preserve"> IF(AND(OR(AND(AW68="O",BF68="O"),AND(AW68="K",BF68="K")),SUM(AV68,BE68)=0,ISNUMBER(BN68)),"",IF(OR(AW68="O",BF68="O"),"O",IF(AND(AW68=BF68,OR(AW68="K",AW68="W",AW68="M")),UPPER( AW68),"")))</f>
        <v/>
      </c>
      <c r="BP68" s="23" t="str">
        <f>IF(TYPE(VAL_Codes!AU$26)=2,VAL_Codes!AU$26,"")</f>
        <v/>
      </c>
      <c r="BQ68" s="27" t="str">
        <f>IF(OR(AND(AY68="",AZ68=""),AND(BH68="",BI68=""),AND(AZ68="K",BI68="K"),OR(AZ68="O",BI68="O")),"",SUM(AY68,BH68))</f>
        <v/>
      </c>
      <c r="BR68" s="1" t="str">
        <f xml:space="preserve"> IF(AND(OR(AND(AZ68="O",BI68="O"),AND(AZ68="K",BI68="K")),SUM(AY68,BH68)=0,ISNUMBER(BQ68)),"",IF(OR(AZ68="O",BI68="O"),"O",IF(AND(AZ68=BI68,OR(AZ68="K",AZ68="W",AZ68="M")),UPPER( AZ68),"")))</f>
        <v/>
      </c>
      <c r="BS68" s="23" t="str">
        <f>IF(TYPE(VAL_Codes!AX$26)=2,VAL_Codes!AX$26,"")</f>
        <v/>
      </c>
      <c r="BT68" s="27" t="str">
        <f>IF(OR(AND(BN68="",BO68=""),AND(BQ68="",BR68=""),AND(BO68="K",BR68="K"),OR(BO68="O",BR68="O")),"",SUM(BN68,BQ68))</f>
        <v/>
      </c>
      <c r="BU68" s="1" t="str">
        <f xml:space="preserve"> IF(AND(OR(AND(BO68="O",BR68="O"),AND(BO68="K",BR68="K")),SUM(BN68,BQ68)=0,ISNUMBER(BT68)),"",IF(OR(BO68="O",BR68="O"),"O",IF(AND(BO68=BR68,OR(BO68="K",BO68="W",BO68="M")),UPPER( BO68),"")))</f>
        <v/>
      </c>
      <c r="BV68" s="23" t="str">
        <f>IF(TYPE(VAL_Codes!BA$26)=2,VAL_Codes!BA$26,"")</f>
        <v/>
      </c>
      <c r="BW68" s="29" t="str">
        <f>IF(COUNTBLANK('VAL_Fill in area'!P49)=1,"",'VAL_Fill in area'!P49)</f>
        <v/>
      </c>
      <c r="BX68" s="24" t="str">
        <f>IF(TYPE(VAL_Codes!BC$26)=2,VAL_Codes!BC$26,"")</f>
        <v/>
      </c>
      <c r="BY68" s="25" t="str">
        <f>IF(TYPE(VAL_Codes!BD$26)=2,VAL_Codes!BD$26,"")</f>
        <v/>
      </c>
      <c r="BZ68" s="29" t="str">
        <f>IF(COUNTBLANK('VAL_Fill in area'!Q49)=1,"",'VAL_Fill in area'!Q49)</f>
        <v/>
      </c>
      <c r="CA68" s="24" t="str">
        <f>IF(TYPE(VAL_Codes!BF$26)=2,VAL_Codes!BF$26,"")</f>
        <v/>
      </c>
      <c r="CB68" s="25" t="str">
        <f>IF(TYPE(VAL_Codes!BG$26)=2,VAL_Codes!BG$26,"")</f>
        <v/>
      </c>
      <c r="CC68" s="27" t="str">
        <f>IF(OR(AND(BW68="",BX68=""),AND(BZ68="",CA68=""),AND(BX68="K",CA68="K"),OR(BX68="O",CA68="O")),"",SUM(BW68,BZ68))</f>
        <v/>
      </c>
      <c r="CD68" s="1" t="str">
        <f xml:space="preserve"> IF(AND(OR(AND(BX68="O",CA68="O"),AND(BX68="K",CA68="K")),SUM(BW68,BZ68)=0,ISNUMBER(CC68)),"",IF(OR(BX68="O",CA68="O"),"O",IF(AND(BX68=CA68,OR(BX68="K",BX68="W",BX68="M")),UPPER( BX68),"")))</f>
        <v/>
      </c>
      <c r="CE68" s="22" t="str">
        <f>IF(TYPE(VAL_Codes!BJ$26)=2,VAL_Codes!BJ$26,"")</f>
        <v/>
      </c>
      <c r="CF68" s="29" t="str">
        <f>IF(COUNTBLANK('VAL_Fill in area'!R49)=1,"",'VAL_Fill in area'!R49)</f>
        <v/>
      </c>
      <c r="CG68" s="24" t="str">
        <f>IF(TYPE(VAL_Codes!BL$26)=2,VAL_Codes!BL$26,"")</f>
        <v/>
      </c>
      <c r="CH68" s="25" t="str">
        <f>IF(TYPE(VAL_Codes!BM$26)=2,VAL_Codes!BM$26,"")</f>
        <v/>
      </c>
      <c r="CI68" s="29" t="str">
        <f>IF(COUNTBLANK('VAL_Fill in area'!S49)=1,"",'VAL_Fill in area'!S49)</f>
        <v/>
      </c>
      <c r="CJ68" s="24" t="str">
        <f>IF(TYPE(VAL_Codes!BO$26)=2,VAL_Codes!BO$26,"")</f>
        <v/>
      </c>
      <c r="CK68" s="25" t="str">
        <f>IF(TYPE(VAL_Codes!BP$26)=2,VAL_Codes!BP$26,"")</f>
        <v/>
      </c>
      <c r="CL68" s="29" t="str">
        <f>IF(COUNTBLANK('VAL_Fill in area'!T49)=1,"",'VAL_Fill in area'!T49)</f>
        <v/>
      </c>
      <c r="CM68" s="24" t="str">
        <f>IF(TYPE(VAL_Codes!BR$26)=2,VAL_Codes!BR$26,"")</f>
        <v/>
      </c>
      <c r="CN68" s="25" t="str">
        <f>IF(TYPE(VAL_Codes!BS$26)=2,VAL_Codes!BS$26,"")</f>
        <v/>
      </c>
      <c r="CO68" s="26" t="str">
        <f>IF(OR(EXACT(AG68,AH68),EXACT(AJ68,AK68),EXACT(AS68,AT68),EXACT(BT68,BU68),EXACT(CC68,CD68), EXACT(CL68,CM68),AND(AH68="K",AK68="K",AT68="K",BU68="K", CD68="K",CM68="K"),OR(AH68="O",AK68="O",AT68="O",BU68="O", CD68="O",CM68="O")),"",SUM(AG68,AJ68,AS68,BT68,CC68,CL68))</f>
        <v/>
      </c>
      <c r="CP68" s="20" t="str">
        <f>IF(AND(OR(OR(AH68="O",AK68="O",AT68="O",BU68="O",CD68="O",CM68="O"), AND(AH68="K",AK68="K",AT68="K",BU68="K", CD68="K",CM68="K")),SUM(AG68,AJ68,AS68,BT68,CC68,CL68)=0,ISNUMBER(CO68)),"",IF(OR(AH68="O",AK68="O",AT68="O",BU68="O",CD68="O",CM68="O"),"O",IF(AND(AH68=AK68,AH68=AT68,AH68=BU68,AH68=CD68,AH68=CM68,OR(AH68="K",AH68="W",AH68="M")),UPPER(AH68),"")))</f>
        <v/>
      </c>
      <c r="CQ68" s="23" t="str">
        <f>IF(TYPE(VAL_Codes!BV$26)=2,VAL_Codes!BV$26,"")</f>
        <v/>
      </c>
      <c r="CR68" s="38"/>
    </row>
    <row r="69" spans="1:96" ht="11.25" customHeight="1" x14ac:dyDescent="0.2">
      <c r="A69" s="75"/>
      <c r="B69" s="75"/>
      <c r="C69" s="888"/>
      <c r="D69" s="760"/>
      <c r="E69" s="758"/>
      <c r="F69" s="71" t="s">
        <v>357</v>
      </c>
      <c r="G69" s="72" t="s">
        <v>303</v>
      </c>
      <c r="H69" s="395" t="s">
        <v>105</v>
      </c>
      <c r="I69" s="395" t="s">
        <v>66</v>
      </c>
      <c r="J69" s="396" t="str">
        <f>VAL_Metadata!B$8</f>
        <v>_X</v>
      </c>
      <c r="K69" s="425" t="s">
        <v>8755</v>
      </c>
      <c r="L69" s="395" t="s">
        <v>349</v>
      </c>
      <c r="M69" s="47"/>
      <c r="N69" s="47"/>
      <c r="O69" s="47"/>
      <c r="P69" s="47"/>
      <c r="Q69" s="47"/>
      <c r="R69" s="47"/>
      <c r="S69" s="47"/>
      <c r="T69" s="47"/>
      <c r="U69" s="47"/>
      <c r="V69" s="47"/>
      <c r="W69" s="47"/>
      <c r="X69" s="47"/>
      <c r="Y69" s="47"/>
      <c r="Z69" s="47"/>
      <c r="AA69" s="26" t="str">
        <f>IF(OR(AND(AA67="",AB67=""),AND(AA68="",AB68=""),AND(AB67="K",AB68="K"),OR(AB67="O",AB68="O")),"",SUM(AA67,AA68))</f>
        <v/>
      </c>
      <c r="AB69" s="20" t="str">
        <f>IF(AND(OR(AND(AB67="O",AB68="O"),AND(AB67="K",AB68="K")),SUM(AA67,AA68)=0,ISNUMBER(AA69)),"",IF(OR(AB67="O",AB68="O"),"O",IF(AND(AB67=AB68,OR(AB67="K",AB67="W",AB67="M")), UPPER(AB67),"")))</f>
        <v/>
      </c>
      <c r="AC69" s="23" t="str">
        <f>IF(TYPE(VAL_Codes!H$26)=2,VAL_Codes!H$26,"")</f>
        <v/>
      </c>
      <c r="AD69" s="26" t="str">
        <f>IF(OR(AND(AD67="",AE67=""),AND(AD68="",AE68=""),AND(AE67="K",AE68="K"),OR(AE67="O",AE68="O")),"",SUM(AD67,AD68))</f>
        <v/>
      </c>
      <c r="AE69" s="20" t="str">
        <f>IF(AND(OR(AND(AE67="O",AE68="O"),AND(AE67="K",AE68="K")),SUM(AD67,AD68)=0,ISNUMBER(AD69)),"",IF(OR(AE67="O",AE68="O"),"O",IF(AND(AE67=AE68,OR(AE67="K",AE67="W",AE67="M")), UPPER(AE67),"")))</f>
        <v/>
      </c>
      <c r="AF69" s="23" t="str">
        <f>IF(TYPE(VAL_Codes!K$26)=2,VAL_Codes!K$26,"")</f>
        <v/>
      </c>
      <c r="AG69" s="26" t="str">
        <f>IF(OR(AND(AG67="",AH67=""),AND(AG68="",AH68=""),AND(AH67="K",AH68="K"),OR(AH67="O",AH68="O")),"",SUM(AG67,AG68))</f>
        <v/>
      </c>
      <c r="AH69" s="20" t="str">
        <f>IF(AND(OR(AND(AH67="O",AH68="O"),AND(AH67="K",AH68="K")),SUM(AG67,AG68)=0,ISNUMBER(AG69)),"",IF(OR(AH67="O",AH68="O"),"O",IF(AND(AH67=AH68,OR(AH67="K",AH67="W",AH67="M")), UPPER(AH67),"")))</f>
        <v/>
      </c>
      <c r="AI69" s="23" t="str">
        <f>IF(TYPE(VAL_Codes!N$26)=2,VAL_Codes!N$26,"")</f>
        <v/>
      </c>
      <c r="AJ69" s="26" t="str">
        <f>IF(OR(AND(AJ67="",AK67=""),AND(AJ68="",AK68=""),AND(AK67="K",AK68="K"),OR(AK67="O",AK68="O")),"",SUM(AJ67,AJ68))</f>
        <v/>
      </c>
      <c r="AK69" s="20" t="str">
        <f>IF(AND(OR(AND(AK67="O",AK68="O"),AND(AK67="K",AK68="K")),SUM(AJ67,AJ68)=0,ISNUMBER(AJ69)),"",IF(OR(AK67="O",AK68="O"),"O",IF(AND(AK67=AK68,OR(AK67="K",AK67="W",AK67="M")), UPPER(AK67),"")))</f>
        <v/>
      </c>
      <c r="AL69" s="23" t="str">
        <f>IF(TYPE(VAL_Codes!Q$26)=2,VAL_Codes!Q$26,"")</f>
        <v/>
      </c>
      <c r="AM69" s="26" t="str">
        <f>IF(OR(AND(AM67="",AN67=""),AND(AM68="",AN68=""),AND(AN67="K",AN68="K"),OR(AN67="O",AN68="O")),"",SUM(AM67,AM68))</f>
        <v/>
      </c>
      <c r="AN69" s="20" t="str">
        <f>IF(AND(OR(AND(AN67="O",AN68="O"),AND(AN67="K",AN68="K")),SUM(AM67,AM68)=0,ISNUMBER(AM69)),"",IF(OR(AN67="O",AN68="O"),"O",IF(AND(AN67=AN68,OR(AN67="K",AN67="W",AN67="M")), UPPER(AN67),"")))</f>
        <v/>
      </c>
      <c r="AO69" s="23" t="str">
        <f>IF(TYPE(VAL_Codes!T$26)=2,VAL_Codes!T$26,"")</f>
        <v/>
      </c>
      <c r="AP69" s="26" t="str">
        <f>IF(OR(AND(AP67="",AQ67=""),AND(AP68="",AQ68=""),AND(AQ67="K",AQ68="K"),OR(AQ67="O",AQ68="O")),"",SUM(AP67,AP68))</f>
        <v/>
      </c>
      <c r="AQ69" s="20" t="str">
        <f>IF(AND(OR(AND(AQ67="O",AQ68="O"),AND(AQ67="K",AQ68="K")),SUM(AP67,AP68)=0,ISNUMBER(AP69)),"",IF(OR(AQ67="O",AQ68="O"),"O",IF(AND(AQ67=AQ68,OR(AQ67="K",AQ67="W",AQ67="M")), UPPER(AQ67),"")))</f>
        <v/>
      </c>
      <c r="AR69" s="23" t="str">
        <f>IF(TYPE(VAL_Codes!W$26)=2,VAL_Codes!W$26,"")</f>
        <v/>
      </c>
      <c r="AS69" s="26" t="str">
        <f>IF(OR(AND(AS67="",AT67=""),AND(AS68="",AT68=""),AND(AT67="K",AT68="K"),OR(AT67="O",AT68="O")),"",SUM(AS67,AS68))</f>
        <v/>
      </c>
      <c r="AT69" s="20" t="str">
        <f>IF(AND(OR(AND(AT67="O",AT68="O"),AND(AT67="K",AT68="K")),SUM(AS67,AS68)=0,ISNUMBER(AS69)),"",IF(OR(AT67="O",AT68="O"),"O",IF(AND(AT67=AT68,OR(AT67="K",AT67="W",AT67="M")), UPPER(AT67),"")))</f>
        <v/>
      </c>
      <c r="AU69" s="23" t="str">
        <f>IF(TYPE(VAL_Codes!Z$26)=2,VAL_Codes!Z$26,"")</f>
        <v/>
      </c>
      <c r="AV69" s="26" t="str">
        <f>IF(OR(AND(AV67="",AW67=""),AND(AV68="",AW68=""),AND(AW67="K",AW68="K"),OR(AW67="O",AW68="O")),"",SUM(AV67,AV68))</f>
        <v/>
      </c>
      <c r="AW69" s="20" t="str">
        <f>IF(AND(OR(AND(AW67="O",AW68="O"),AND(AW67="K",AW68="K")),SUM(AV67,AV68)=0,ISNUMBER(AV69)),"",IF(OR(AW67="O",AW68="O"),"O",IF(AND(AW67=AW68,OR(AW67="K",AW67="W",AW67="M")), UPPER(AW67),"")))</f>
        <v/>
      </c>
      <c r="AX69" s="23" t="str">
        <f>IF(TYPE(VAL_Codes!AC$26)=2,VAL_Codes!AC$26,"")</f>
        <v/>
      </c>
      <c r="AY69" s="26" t="str">
        <f>IF(OR(AND(AY67="",AZ67=""),AND(AY68="",AZ68=""),AND(AZ67="K",AZ68="K"),OR(AZ67="O",AZ68="O")),"",SUM(AY67,AY68))</f>
        <v/>
      </c>
      <c r="AZ69" s="20" t="str">
        <f>IF(AND(OR(AND(AZ67="O",AZ68="O"),AND(AZ67="K",AZ68="K")),SUM(AY67,AY68)=0,ISNUMBER(AY69)),"",IF(OR(AZ67="O",AZ68="O"),"O",IF(AND(AZ67=AZ68,OR(AZ67="K",AZ67="W",AZ67="M")), UPPER(AZ67),"")))</f>
        <v/>
      </c>
      <c r="BA69" s="23" t="str">
        <f>IF(TYPE(VAL_Codes!AF$26)=2,VAL_Codes!AF$26,"")</f>
        <v/>
      </c>
      <c r="BB69" s="26" t="str">
        <f>IF(OR(AND(BB67="",BC67=""),AND(BB68="",BC68=""),AND(BC67="K",BC68="K"),OR(BC67="O",BC68="O")),"",SUM(BB67,BB68))</f>
        <v/>
      </c>
      <c r="BC69" s="20" t="str">
        <f>IF(AND(OR(AND(BC67="O",BC68="O"),AND(BC67="K",BC68="K")),SUM(BB67,BB68)=0,ISNUMBER(BB69)),"",IF(OR(BC67="O",BC68="O"),"O",IF(AND(BC67=BC68,OR(BC67="K",BC67="W",BC67="M")), UPPER(BC67),"")))</f>
        <v/>
      </c>
      <c r="BD69" s="23" t="str">
        <f>IF(TYPE(VAL_Codes!AI$26)=2,VAL_Codes!AI$26,"")</f>
        <v/>
      </c>
      <c r="BE69" s="26" t="str">
        <f>IF(OR(AND(BE67="",BF67=""),AND(BE68="",BF68=""),AND(BF67="K",BF68="K"),OR(BF67="O",BF68="O")),"",SUM(BE67,BE68))</f>
        <v/>
      </c>
      <c r="BF69" s="20" t="str">
        <f>IF(AND(OR(AND(BF67="O",BF68="O"),AND(BF67="K",BF68="K")),SUM(BE67,BE68)=0,ISNUMBER(BE69)),"",IF(OR(BF67="O",BF68="O"),"O",IF(AND(BF67=BF68,OR(BF67="K",BF67="W",BF67="M")), UPPER(BF67),"")))</f>
        <v/>
      </c>
      <c r="BG69" s="23" t="str">
        <f>IF(TYPE(VAL_Codes!AL$26)=2,VAL_Codes!AL$26,"")</f>
        <v/>
      </c>
      <c r="BH69" s="26" t="str">
        <f>IF(OR(AND(BH67="",BI67=""),AND(BH68="",BI68=""),AND(BI67="K",BI68="K"),OR(BI67="O",BI68="O")),"",SUM(BH67,BH68))</f>
        <v/>
      </c>
      <c r="BI69" s="20" t="str">
        <f>IF(AND(OR(AND(BI67="O",BI68="O"),AND(BI67="K",BI68="K")),SUM(BH67,BH68)=0,ISNUMBER(BH69)),"",IF(OR(BI67="O",BI68="O"),"O",IF(AND(BI67=BI68,OR(BI67="K",BI67="W",BI67="M")), UPPER(BI67),"")))</f>
        <v/>
      </c>
      <c r="BJ69" s="23" t="str">
        <f>IF(TYPE(VAL_Codes!AO$26)=2,VAL_Codes!AO$26,"")</f>
        <v/>
      </c>
      <c r="BK69" s="26" t="str">
        <f>IF(OR(AND(BK67="",BL67=""),AND(BK68="",BL68=""),AND(BL67="K",BL68="K"),OR(BL67="O",BL68="O")),"",SUM(BK67,BK68))</f>
        <v/>
      </c>
      <c r="BL69" s="20" t="str">
        <f>IF(AND(OR(AND(BL67="O",BL68="O"),AND(BL67="K",BL68="K")),SUM(BK67,BK68)=0,ISNUMBER(BK69)),"",IF(OR(BL67="O",BL68="O"),"O",IF(AND(BL67=BL68,OR(BL67="K",BL67="W",BL67="M")), UPPER(BL67),"")))</f>
        <v/>
      </c>
      <c r="BM69" s="23" t="str">
        <f>IF(TYPE(VAL_Codes!AR$26)=2,VAL_Codes!AR$26,"")</f>
        <v/>
      </c>
      <c r="BN69" s="26" t="str">
        <f>IF(OR(AND(BN67="",BO67=""),AND(BN68="",BO68=""),AND(BO67="K",BO68="K"),OR(BO67="O",BO68="O")),"",SUM(BN67,BN68))</f>
        <v/>
      </c>
      <c r="BO69" s="20" t="str">
        <f>IF(AND(OR(AND(BO67="O",BO68="O"),AND(BO67="K",BO68="K")),SUM(BN67,BN68)=0,ISNUMBER(BN69)),"",IF(OR(BO67="O",BO68="O"),"O",IF(AND(BO67=BO68,OR(BO67="K",BO67="W",BO67="M")), UPPER(BO67),"")))</f>
        <v/>
      </c>
      <c r="BP69" s="23" t="str">
        <f>IF(TYPE(VAL_Codes!AU$26)=2,VAL_Codes!AU$26,"")</f>
        <v/>
      </c>
      <c r="BQ69" s="26" t="str">
        <f>IF(OR(AND(BQ67="",BR67=""),AND(BQ68="",BR68=""),AND(BR67="K",BR68="K"),OR(BR67="O",BR68="O")),"",SUM(BQ67,BQ68))</f>
        <v/>
      </c>
      <c r="BR69" s="20" t="str">
        <f>IF(AND(OR(AND(BR67="O",BR68="O"),AND(BR67="K",BR68="K")),SUM(BQ67,BQ68)=0,ISNUMBER(BQ69)),"",IF(OR(BR67="O",BR68="O"),"O",IF(AND(BR67=BR68,OR(BR67="K",BR67="W",BR67="M")), UPPER(BR67),"")))</f>
        <v/>
      </c>
      <c r="BS69" s="23" t="str">
        <f>IF(TYPE(VAL_Codes!AX$26)=2,VAL_Codes!AX$26,"")</f>
        <v/>
      </c>
      <c r="BT69" s="26" t="str">
        <f>IF(OR(AND(BT67="",BU67=""),AND(BT68="",BU68=""),AND(BU67="K",BU68="K"),OR(BU67="O",BU68="O")),"",SUM(BT67,BT68))</f>
        <v/>
      </c>
      <c r="BU69" s="20" t="str">
        <f>IF(AND(OR(AND(BU67="O",BU68="O"),AND(BU67="K",BU68="K")),SUM(BT67,BT68)=0,ISNUMBER(BT69)),"",IF(OR(BU67="O",BU68="O"),"O",IF(AND(BU67=BU68,OR(BU67="K",BU67="W",BU67="M")), UPPER(BU67),"")))</f>
        <v/>
      </c>
      <c r="BV69" s="23" t="str">
        <f>IF(TYPE(VAL_Codes!BA$26)=2,VAL_Codes!BA$26,"")</f>
        <v/>
      </c>
      <c r="BW69" s="26" t="str">
        <f>IF(OR(AND(BW67="",BX67=""),AND(BW68="",BX68=""),AND(BX67="K",BX68="K"),OR(BX67="O",BX68="O")),"",SUM(BW67,BW68))</f>
        <v/>
      </c>
      <c r="BX69" s="20" t="str">
        <f>IF(AND(OR(AND(BX67="O",BX68="O"),AND(BX67="K",BX68="K")),SUM(BW67,BW68)=0,ISNUMBER(BW69)),"",IF(OR(BX67="O",BX68="O"),"O",IF(AND(BX67=BX68,OR(BX67="K",BX67="W",BX67="M")), UPPER(BX67),"")))</f>
        <v/>
      </c>
      <c r="BY69" s="23" t="str">
        <f>IF(TYPE(VAL_Codes!BD$26)=2,VAL_Codes!BD$26,"")</f>
        <v/>
      </c>
      <c r="BZ69" s="26" t="str">
        <f>IF(OR(AND(BZ67="",CA67=""),AND(BZ68="",CA68=""),AND(CA67="K",CA68="K"),OR(CA67="O",CA68="O")),"",SUM(BZ67,BZ68))</f>
        <v/>
      </c>
      <c r="CA69" s="20" t="str">
        <f>IF(AND(OR(AND(CA67="O",CA68="O"),AND(CA67="K",CA68="K")),SUM(BZ67,BZ68)=0,ISNUMBER(BZ69)),"",IF(OR(CA67="O",CA68="O"),"O",IF(AND(CA67=CA68,OR(CA67="K",CA67="W",CA67="M")), UPPER(CA67),"")))</f>
        <v/>
      </c>
      <c r="CB69" s="23" t="str">
        <f>IF(TYPE(VAL_Codes!BG$26)=2,VAL_Codes!BG$26,"")</f>
        <v/>
      </c>
      <c r="CC69" s="26" t="str">
        <f>IF(OR(AND(CC67="",CD67=""),AND(CC68="",CD68=""),AND(CD67="K",CD68="K"),OR(CD67="O",CD68="O")),"",SUM(CC67,CC68))</f>
        <v/>
      </c>
      <c r="CD69" s="20" t="str">
        <f>IF(AND(OR(AND(CD67="O",CD68="O"),AND(CD67="K",CD68="K")),SUM(CC67,CC68)=0,ISNUMBER(CC69)),"",IF(OR(CD67="O",CD68="O"),"O",IF(AND(CD67=CD68,OR(CD67="K",CD67="W",CD67="M")), UPPER(CD67),"")))</f>
        <v/>
      </c>
      <c r="CE69" s="23" t="str">
        <f>IF(TYPE(VAL_Codes!BJ$26)=2,VAL_Codes!BJ$26,"")</f>
        <v/>
      </c>
      <c r="CF69" s="26" t="str">
        <f>IF(OR(AND(CF67="",CG67=""),AND(CF68="",CG68=""),AND(CG67="K",CG68="K"),OR(CG67="O",CG68="O")),"",SUM(CF67,CF68))</f>
        <v/>
      </c>
      <c r="CG69" s="20" t="str">
        <f>IF(AND(OR(AND(CG67="O",CG68="O"),AND(CG67="K",CG68="K")),SUM(CF67,CF68)=0,ISNUMBER(CF69)),"",IF(OR(CG67="O",CG68="O"),"O",IF(AND(CG67=CG68,OR(CG67="K",CG67="W",CG67="M")), UPPER(CG67),"")))</f>
        <v/>
      </c>
      <c r="CH69" s="23" t="str">
        <f>IF(TYPE(VAL_Codes!BM$26)=2,VAL_Codes!BM$26,"")</f>
        <v/>
      </c>
      <c r="CI69" s="26" t="str">
        <f>IF(OR(AND(CI67="",CJ67=""),AND(CI68="",CJ68=""),AND(CJ67="K",CJ68="K"),OR(CJ67="O",CJ68="O")),"",SUM(CI67,CI68))</f>
        <v/>
      </c>
      <c r="CJ69" s="20" t="str">
        <f>IF(AND(OR(AND(CJ67="O",CJ68="O"),AND(CJ67="K",CJ68="K")),SUM(CI67,CI68)=0,ISNUMBER(CI69)),"",IF(OR(CJ67="O",CJ68="O"),"O",IF(AND(CJ67=CJ68,OR(CJ67="K",CJ67="W",CJ67="M")), UPPER(CJ67),"")))</f>
        <v/>
      </c>
      <c r="CK69" s="23" t="str">
        <f>IF(TYPE(VAL_Codes!BP$26)=2,VAL_Codes!BP$26,"")</f>
        <v/>
      </c>
      <c r="CL69" s="26" t="str">
        <f>IF(OR(AND(CL67="",CM67=""),AND(CL68="",CM68=""),AND(CM67="K",CM68="K"),OR(CM67="O",CM68="O")),"",SUM(CL67,CL68))</f>
        <v/>
      </c>
      <c r="CM69" s="20" t="str">
        <f>IF(AND(OR(AND(CM67="O",CM68="O"),AND(CM67="K",CM68="K")),SUM(CL67,CL68)=0,ISNUMBER(CL69)),"",IF(OR(CM67="O",CM68="O"),"O",IF(AND(CM67=CM68,OR(CM67="K",CM67="W",CM67="M")), UPPER(CM67),"")))</f>
        <v/>
      </c>
      <c r="CN69" s="23" t="str">
        <f>IF(TYPE(VAL_Codes!BS$26)=2,VAL_Codes!BS$26,"")</f>
        <v/>
      </c>
      <c r="CO69" s="26" t="str">
        <f>IF(OR(AND(CO67="",CP67=""),AND(CO68="",CP68=""),AND(CP67="K",CP68="K"),OR(CP67="O",CP68="O")),"",SUM(CO67,CO68))</f>
        <v/>
      </c>
      <c r="CP69" s="20" t="str">
        <f>IF(AND(OR(AND(CP67="O",CP68="O"),AND(CP67="K",CP68="K")),SUM(CO67,CO68)=0,ISNUMBER(CO69)),"",IF(OR(CP67="O",CP68="O"),"O",IF(AND(CP67=CP68,OR(CP67="K",CP67="W",CP67="M")), UPPER(CP67),"")))</f>
        <v/>
      </c>
      <c r="CQ69" s="23" t="str">
        <f>IF(TYPE(VAL_Codes!BV$26)=2,VAL_Codes!BV$26,"")</f>
        <v/>
      </c>
      <c r="CR69" s="38"/>
    </row>
    <row r="70" spans="1:96" ht="11.25" customHeight="1" x14ac:dyDescent="0.2">
      <c r="A70" s="75"/>
      <c r="B70" s="75"/>
      <c r="C70" s="888"/>
      <c r="D70" s="760"/>
      <c r="E70" s="885" t="s">
        <v>134</v>
      </c>
      <c r="F70" s="886"/>
      <c r="G70" s="72" t="s">
        <v>304</v>
      </c>
      <c r="H70" s="395" t="s">
        <v>105</v>
      </c>
      <c r="I70" s="395" t="s">
        <v>66</v>
      </c>
      <c r="J70" s="396" t="str">
        <f>VAL_Metadata!B$8</f>
        <v>_X</v>
      </c>
      <c r="K70" s="395" t="s">
        <v>47</v>
      </c>
      <c r="L70" s="395" t="s">
        <v>47</v>
      </c>
      <c r="M70" s="47"/>
      <c r="N70" s="47"/>
      <c r="O70" s="47"/>
      <c r="P70" s="47"/>
      <c r="Q70" s="47"/>
      <c r="R70" s="47"/>
      <c r="S70" s="47"/>
      <c r="T70" s="47"/>
      <c r="U70" s="47"/>
      <c r="V70" s="47"/>
      <c r="W70" s="47"/>
      <c r="X70" s="47"/>
      <c r="Y70" s="47"/>
      <c r="Z70" s="47"/>
      <c r="AA70" s="26" t="str">
        <f>IF(OR(AND(AA63="",AB63=""),AND(AA69="",AB69=""),AND(AB63="K",AB69="K"),OR(AB63="O",AB69="O")),"",SUM(AA63,AA69))</f>
        <v/>
      </c>
      <c r="AB70" s="20" t="str">
        <f>IF(AND(OR(AND(AB63="O",AB69="O"),AND(AB63="K",AB69="K")),SUM(AA63,AA69)=0,ISNUMBER(AA70)),"",IF(OR(AB63="O",AB69="O"),"O",IF(AND(AB63=AB69,OR(AB63="K",AB63="W",AB63="M")), UPPER(AB63),"")))</f>
        <v/>
      </c>
      <c r="AC70" s="23" t="str">
        <f>IF(TYPE(VAL_Codes!H$26)=2,VAL_Codes!H$26,"")</f>
        <v/>
      </c>
      <c r="AD70" s="26" t="str">
        <f>IF(OR(AND(AD63="",AE63=""),AND(AD69="",AE69=""),AND(AE63="K",AE69="K"),OR(AE63="O",AE69="O")),"",SUM(AD63,AD69))</f>
        <v/>
      </c>
      <c r="AE70" s="20" t="str">
        <f>IF(AND(OR(AND(AE63="O",AE69="O"),AND(AE63="K",AE69="K")),SUM(AD63,AD69)=0,ISNUMBER(AD70)),"",IF(OR(AE63="O",AE69="O"),"O",IF(AND(AE63=AE69,OR(AE63="K",AE63="W",AE63="M")), UPPER(AE63),"")))</f>
        <v/>
      </c>
      <c r="AF70" s="23" t="str">
        <f>IF(TYPE(VAL_Codes!K$26)=2,VAL_Codes!K$26,"")</f>
        <v/>
      </c>
      <c r="AG70" s="26" t="str">
        <f>IF(OR(AND(AG63="",AH63=""),AND(AG69="",AH69=""),AND(AH63="K",AH69="K"),OR(AH63="O",AH69="O")),"",SUM(AG63,AG69))</f>
        <v/>
      </c>
      <c r="AH70" s="20" t="str">
        <f>IF(AND(OR(AND(AH63="O",AH69="O"),AND(AH63="K",AH69="K")),SUM(AG63,AG69)=0,ISNUMBER(AG70)),"",IF(OR(AH63="O",AH69="O"),"O",IF(AND(AH63=AH69,OR(AH63="K",AH63="W",AH63="M")), UPPER(AH63),"")))</f>
        <v/>
      </c>
      <c r="AI70" s="23" t="str">
        <f>IF(TYPE(VAL_Codes!N$26)=2,VAL_Codes!N$26,"")</f>
        <v/>
      </c>
      <c r="AJ70" s="26" t="str">
        <f>IF(OR(AND(AJ63="",AK63=""),AND(AJ69="",AK69=""),AND(AK63="K",AK69="K"),OR(AK63="O",AK69="O")),"",SUM(AJ63,AJ69))</f>
        <v/>
      </c>
      <c r="AK70" s="20" t="str">
        <f>IF(AND(OR(AND(AK63="O",AK69="O"),AND(AK63="K",AK69="K")),SUM(AJ63,AJ69)=0,ISNUMBER(AJ70)),"",IF(OR(AK63="O",AK69="O"),"O",IF(AND(AK63=AK69,OR(AK63="K",AK63="W",AK63="M")), UPPER(AK63),"")))</f>
        <v/>
      </c>
      <c r="AL70" s="23" t="str">
        <f>IF(TYPE(VAL_Codes!Q$26)=2,VAL_Codes!Q$26,"")</f>
        <v/>
      </c>
      <c r="AM70" s="26" t="str">
        <f>IF(OR(AND(AM63="",AN63=""),AND(AM69="",AN69=""),AND(AN63="K",AN69="K"),OR(AN63="O",AN69="O")),"",SUM(AM63,AM69))</f>
        <v/>
      </c>
      <c r="AN70" s="20" t="str">
        <f>IF(AND(OR(AND(AN63="O",AN69="O"),AND(AN63="K",AN69="K")),SUM(AM63,AM69)=0,ISNUMBER(AM70)),"",IF(OR(AN63="O",AN69="O"),"O",IF(AND(AN63=AN69,OR(AN63="K",AN63="W",AN63="M")), UPPER(AN63),"")))</f>
        <v/>
      </c>
      <c r="AO70" s="23" t="str">
        <f>IF(TYPE(VAL_Codes!T$26)=2,VAL_Codes!T$26,"")</f>
        <v/>
      </c>
      <c r="AP70" s="26" t="str">
        <f>IF(OR(AND(AP63="",AQ63=""),AND(AP69="",AQ69=""),AND(AQ63="K",AQ69="K"),OR(AQ63="O",AQ69="O")),"",SUM(AP63,AP69))</f>
        <v/>
      </c>
      <c r="AQ70" s="20" t="str">
        <f>IF(AND(OR(AND(AQ63="O",AQ69="O"),AND(AQ63="K",AQ69="K")),SUM(AP63,AP69)=0,ISNUMBER(AP70)),"",IF(OR(AQ63="O",AQ69="O"),"O",IF(AND(AQ63=AQ69,OR(AQ63="K",AQ63="W",AQ63="M")), UPPER(AQ63),"")))</f>
        <v/>
      </c>
      <c r="AR70" s="23" t="str">
        <f>IF(TYPE(VAL_Codes!W$26)=2,VAL_Codes!W$26,"")</f>
        <v/>
      </c>
      <c r="AS70" s="26" t="str">
        <f>IF(OR(AND(AS63="",AT63=""),AND(AS69="",AT69=""),AND(AT63="K",AT69="K"),OR(AT63="O",AT69="O")),"",SUM(AS63,AS69))</f>
        <v/>
      </c>
      <c r="AT70" s="20" t="str">
        <f>IF(AND(OR(AND(AT63="O",AT69="O"),AND(AT63="K",AT69="K")),SUM(AS63,AS69)=0,ISNUMBER(AS70)),"",IF(OR(AT63="O",AT69="O"),"O",IF(AND(AT63=AT69,OR(AT63="K",AT63="W",AT63="M")), UPPER(AT63),"")))</f>
        <v/>
      </c>
      <c r="AU70" s="23" t="str">
        <f>IF(TYPE(VAL_Codes!Z$26)=2,VAL_Codes!Z$26,"")</f>
        <v/>
      </c>
      <c r="AV70" s="26" t="str">
        <f>IF(OR(AND(AV63="",AW63=""),AND(AV69="",AW69=""),AND(AW63="K",AW69="K"),OR(AW63="O",AW69="O")),"",SUM(AV63,AV69))</f>
        <v/>
      </c>
      <c r="AW70" s="20" t="str">
        <f>IF(AND(OR(AND(AW63="O",AW69="O"),AND(AW63="K",AW69="K")),SUM(AV63,AV69)=0,ISNUMBER(AV70)),"",IF(OR(AW63="O",AW69="O"),"O",IF(AND(AW63=AW69,OR(AW63="K",AW63="W",AW63="M")), UPPER(AW63),"")))</f>
        <v/>
      </c>
      <c r="AX70" s="23" t="str">
        <f>IF(TYPE(VAL_Codes!AC$26)=2,VAL_Codes!AC$26,"")</f>
        <v/>
      </c>
      <c r="AY70" s="26" t="str">
        <f>IF(OR(AND(AY63="",AZ63=""),AND(AY69="",AZ69=""),AND(AZ63="K",AZ69="K"),OR(AZ63="O",AZ69="O")),"",SUM(AY63,AY69))</f>
        <v/>
      </c>
      <c r="AZ70" s="20" t="str">
        <f>IF(AND(OR(AND(AZ63="O",AZ69="O"),AND(AZ63="K",AZ69="K")),SUM(AY63,AY69)=0,ISNUMBER(AY70)),"",IF(OR(AZ63="O",AZ69="O"),"O",IF(AND(AZ63=AZ69,OR(AZ63="K",AZ63="W",AZ63="M")), UPPER(AZ63),"")))</f>
        <v/>
      </c>
      <c r="BA70" s="23" t="str">
        <f>IF(TYPE(VAL_Codes!AF$26)=2,VAL_Codes!AF$26,"")</f>
        <v/>
      </c>
      <c r="BB70" s="26" t="str">
        <f>IF(OR(AND(BB63="",BC63=""),AND(BB69="",BC69=""),AND(BC63="K",BC69="K"),OR(BC63="O",BC69="O")),"",SUM(BB63,BB69))</f>
        <v/>
      </c>
      <c r="BC70" s="20" t="str">
        <f>IF(AND(OR(AND(BC63="O",BC69="O"),AND(BC63="K",BC69="K")),SUM(BB63,BB69)=0,ISNUMBER(BB70)),"",IF(OR(BC63="O",BC69="O"),"O",IF(AND(BC63=BC69,OR(BC63="K",BC63="W",BC63="M")), UPPER(BC63),"")))</f>
        <v/>
      </c>
      <c r="BD70" s="23" t="str">
        <f>IF(TYPE(VAL_Codes!AI$26)=2,VAL_Codes!AI$26,"")</f>
        <v/>
      </c>
      <c r="BE70" s="26" t="str">
        <f>IF(OR(AND(BE63="",BF63=""),AND(BE69="",BF69=""),AND(BF63="K",BF69="K"),OR(BF63="O",BF69="O")),"",SUM(BE63,BE69))</f>
        <v/>
      </c>
      <c r="BF70" s="20" t="str">
        <f>IF(AND(OR(AND(BF63="O",BF69="O"),AND(BF63="K",BF69="K")),SUM(BE63,BE69)=0,ISNUMBER(BE70)),"",IF(OR(BF63="O",BF69="O"),"O",IF(AND(BF63=BF69,OR(BF63="K",BF63="W",BF63="M")), UPPER(BF63),"")))</f>
        <v/>
      </c>
      <c r="BG70" s="23" t="str">
        <f>IF(TYPE(VAL_Codes!AL$26)=2,VAL_Codes!AL$26,"")</f>
        <v/>
      </c>
      <c r="BH70" s="26" t="str">
        <f>IF(OR(AND(BH63="",BI63=""),AND(BH69="",BI69=""),AND(BI63="K",BI69="K"),OR(BI63="O",BI69="O")),"",SUM(BH63,BH69))</f>
        <v/>
      </c>
      <c r="BI70" s="20" t="str">
        <f>IF(AND(OR(AND(BI63="O",BI69="O"),AND(BI63="K",BI69="K")),SUM(BH63,BH69)=0,ISNUMBER(BH70)),"",IF(OR(BI63="O",BI69="O"),"O",IF(AND(BI63=BI69,OR(BI63="K",BI63="W",BI63="M")), UPPER(BI63),"")))</f>
        <v/>
      </c>
      <c r="BJ70" s="23" t="str">
        <f>IF(TYPE(VAL_Codes!AO$26)=2,VAL_Codes!AO$26,"")</f>
        <v/>
      </c>
      <c r="BK70" s="26" t="str">
        <f>IF(OR(AND(BK63="",BL63=""),AND(BK69="",BL69=""),AND(BL63="K",BL69="K"),OR(BL63="O",BL69="O")),"",SUM(BK63,BK69))</f>
        <v/>
      </c>
      <c r="BL70" s="20" t="str">
        <f>IF(AND(OR(AND(BL63="O",BL69="O"),AND(BL63="K",BL69="K")),SUM(BK63,BK69)=0,ISNUMBER(BK70)),"",IF(OR(BL63="O",BL69="O"),"O",IF(AND(BL63=BL69,OR(BL63="K",BL63="W",BL63="M")), UPPER(BL63),"")))</f>
        <v/>
      </c>
      <c r="BM70" s="23" t="str">
        <f>IF(TYPE(VAL_Codes!AR$26)=2,VAL_Codes!AR$26,"")</f>
        <v/>
      </c>
      <c r="BN70" s="26" t="str">
        <f>IF(OR(AND(BN63="",BO63=""),AND(BN69="",BO69=""),AND(BO63="K",BO69="K"),OR(BO63="O",BO69="O")),"",SUM(BN63,BN69))</f>
        <v/>
      </c>
      <c r="BO70" s="20" t="str">
        <f>IF(AND(OR(AND(BO63="O",BO69="O"),AND(BO63="K",BO69="K")),SUM(BN63,BN69)=0,ISNUMBER(BN70)),"",IF(OR(BO63="O",BO69="O"),"O",IF(AND(BO63=BO69,OR(BO63="K",BO63="W",BO63="M")), UPPER(BO63),"")))</f>
        <v/>
      </c>
      <c r="BP70" s="23" t="str">
        <f>IF(TYPE(VAL_Codes!AU$26)=2,VAL_Codes!AU$26,"")</f>
        <v/>
      </c>
      <c r="BQ70" s="26" t="str">
        <f>IF(OR(AND(BQ63="",BR63=""),AND(BQ69="",BR69=""),AND(BR63="K",BR69="K"),OR(BR63="O",BR69="O")),"",SUM(BQ63,BQ69))</f>
        <v/>
      </c>
      <c r="BR70" s="20" t="str">
        <f>IF(AND(OR(AND(BR63="O",BR69="O"),AND(BR63="K",BR69="K")),SUM(BQ63,BQ69)=0,ISNUMBER(BQ70)),"",IF(OR(BR63="O",BR69="O"),"O",IF(AND(BR63=BR69,OR(BR63="K",BR63="W",BR63="M")), UPPER(BR63),"")))</f>
        <v/>
      </c>
      <c r="BS70" s="23" t="str">
        <f>IF(TYPE(VAL_Codes!AX$26)=2,VAL_Codes!AX$26,"")</f>
        <v/>
      </c>
      <c r="BT70" s="26" t="str">
        <f>IF(OR(AND(BT63="",BU63=""),AND(BT69="",BU69=""),AND(BU63="K",BU69="K"),OR(BU63="O",BU69="O")),"",SUM(BT63,BT69))</f>
        <v/>
      </c>
      <c r="BU70" s="20" t="str">
        <f>IF(AND(OR(AND(BU63="O",BU69="O"),AND(BU63="K",BU69="K")),SUM(BT63,BT69)=0,ISNUMBER(BT70)),"",IF(OR(BU63="O",BU69="O"),"O",IF(AND(BU63=BU69,OR(BU63="K",BU63="W",BU63="M")), UPPER(BU63),"")))</f>
        <v/>
      </c>
      <c r="BV70" s="23" t="str">
        <f>IF(TYPE(VAL_Codes!BA$26)=2,VAL_Codes!BA$26,"")</f>
        <v/>
      </c>
      <c r="BW70" s="26" t="str">
        <f>IF(OR(AND(BW63="",BX63=""),AND(BW69="",BX69=""),AND(BX63="K",BX69="K"),OR(BX63="O",BX69="O")),"",SUM(BW63,BW69))</f>
        <v/>
      </c>
      <c r="BX70" s="20" t="str">
        <f>IF(AND(OR(AND(BX63="O",BX69="O"),AND(BX63="K",BX69="K")),SUM(BW63,BW69)=0,ISNUMBER(BW70)),"",IF(OR(BX63="O",BX69="O"),"O",IF(AND(BX63=BX69,OR(BX63="K",BX63="W",BX63="M")), UPPER(BX63),"")))</f>
        <v/>
      </c>
      <c r="BY70" s="23" t="str">
        <f>IF(TYPE(VAL_Codes!BD$26)=2,VAL_Codes!BD$26,"")</f>
        <v/>
      </c>
      <c r="BZ70" s="26" t="str">
        <f>IF(OR(AND(BZ63="",CA63=""),AND(BZ69="",CA69=""),AND(CA63="K",CA69="K"),OR(CA63="O",CA69="O")),"",SUM(BZ63,BZ69))</f>
        <v/>
      </c>
      <c r="CA70" s="20" t="str">
        <f>IF(AND(OR(AND(CA63="O",CA69="O"),AND(CA63="K",CA69="K")),SUM(BZ63,BZ69)=0,ISNUMBER(BZ70)),"",IF(OR(CA63="O",CA69="O"),"O",IF(AND(CA63=CA69,OR(CA63="K",CA63="W",CA63="M")), UPPER(CA63),"")))</f>
        <v/>
      </c>
      <c r="CB70" s="23" t="str">
        <f>IF(TYPE(VAL_Codes!BG$26)=2,VAL_Codes!BG$26,"")</f>
        <v/>
      </c>
      <c r="CC70" s="26" t="str">
        <f>IF(OR(AND(CC63="",CD63=""),AND(CC69="",CD69=""),AND(CD63="K",CD69="K"),OR(CD63="O",CD69="O")),"",SUM(CC63,CC69))</f>
        <v/>
      </c>
      <c r="CD70" s="20" t="str">
        <f>IF(AND(OR(AND(CD63="O",CD69="O"),AND(CD63="K",CD69="K")),SUM(CC63,CC69)=0,ISNUMBER(CC70)),"",IF(OR(CD63="O",CD69="O"),"O",IF(AND(CD63=CD69,OR(CD63="K",CD63="W",CD63="M")), UPPER(CD63),"")))</f>
        <v/>
      </c>
      <c r="CE70" s="23" t="str">
        <f>IF(TYPE(VAL_Codes!BJ$26)=2,VAL_Codes!BJ$26,"")</f>
        <v/>
      </c>
      <c r="CF70" s="26" t="str">
        <f>IF(OR(AND(CF63="",CG63=""),AND(CF69="",CG69=""),AND(CG63="K",CG69="K"),OR(CG63="O",CG69="O")),"",SUM(CF63,CF69))</f>
        <v/>
      </c>
      <c r="CG70" s="20" t="str">
        <f>IF(AND(OR(AND(CG63="O",CG69="O"),AND(CG63="K",CG69="K")),SUM(CF63,CF69)=0,ISNUMBER(CF70)),"",IF(OR(CG63="O",CG69="O"),"O",IF(AND(CG63=CG69,OR(CG63="K",CG63="W",CG63="M")), UPPER(CG63),"")))</f>
        <v/>
      </c>
      <c r="CH70" s="23" t="str">
        <f>IF(TYPE(VAL_Codes!BM$26)=2,VAL_Codes!BM$26,"")</f>
        <v/>
      </c>
      <c r="CI70" s="26" t="str">
        <f>IF(OR(AND(CI63="",CJ63=""),AND(CI69="",CJ69=""),AND(CJ63="K",CJ69="K"),OR(CJ63="O",CJ69="O")),"",SUM(CI63,CI69))</f>
        <v/>
      </c>
      <c r="CJ70" s="20" t="str">
        <f>IF(AND(OR(AND(CJ63="O",CJ69="O"),AND(CJ63="K",CJ69="K")),SUM(CI63,CI69)=0,ISNUMBER(CI70)),"",IF(OR(CJ63="O",CJ69="O"),"O",IF(AND(CJ63=CJ69,OR(CJ63="K",CJ63="W",CJ63="M")), UPPER(CJ63),"")))</f>
        <v/>
      </c>
      <c r="CK70" s="23" t="str">
        <f>IF(TYPE(VAL_Codes!BP$26)=2,VAL_Codes!BP$26,"")</f>
        <v/>
      </c>
      <c r="CL70" s="26" t="str">
        <f>IF(OR(AND(CL63="",CM63=""),AND(CL69="",CM69=""),AND(CM63="K",CM69="K"),OR(CM63="O",CM69="O")),"",SUM(CL63,CL69))</f>
        <v/>
      </c>
      <c r="CM70" s="20" t="str">
        <f>IF(AND(OR(AND(CM63="O",CM69="O"),AND(CM63="K",CM69="K")),SUM(CL63,CL69)=0,ISNUMBER(CL70)),"",IF(OR(CM63="O",CM69="O"),"O",IF(AND(CM63=CM69,OR(CM63="K",CM63="W",CM63="M")), UPPER(CM63),"")))</f>
        <v/>
      </c>
      <c r="CN70" s="23" t="str">
        <f>IF(TYPE(VAL_Codes!BS$26)=2,VAL_Codes!BS$26,"")</f>
        <v/>
      </c>
      <c r="CO70" s="26" t="str">
        <f>IF(OR(AND(CO63="",CP63=""),AND(CO69="",CP69=""),AND(CP63="K",CP69="K"),OR(CP63="O",CP69="O")),"",SUM(CO63,CO69))</f>
        <v/>
      </c>
      <c r="CP70" s="20" t="str">
        <f>IF(AND(OR(AND(CP63="O",CP69="O"),AND(CP63="K",CP69="K")),SUM(CO63,CO69)=0,ISNUMBER(CO70)),"",IF(OR(CP63="O",CP69="O"),"O",IF(AND(CP63=CP69,OR(CP63="K",CP63="W",CP63="M")), UPPER(CP63),"")))</f>
        <v/>
      </c>
      <c r="CQ70" s="23" t="str">
        <f>IF(TYPE(VAL_Codes!BV$26)=2,VAL_Codes!BV$26,"")</f>
        <v/>
      </c>
      <c r="CR70" s="38"/>
    </row>
    <row r="71" spans="1:96" ht="11.25" customHeight="1" x14ac:dyDescent="0.2">
      <c r="C71" s="888"/>
      <c r="D71" s="759" t="s">
        <v>732</v>
      </c>
      <c r="E71" s="758" t="s">
        <v>89</v>
      </c>
      <c r="F71" s="83" t="s">
        <v>723</v>
      </c>
      <c r="G71" s="72" t="s">
        <v>305</v>
      </c>
      <c r="H71" s="395" t="s">
        <v>135</v>
      </c>
      <c r="I71" s="395" t="s">
        <v>66</v>
      </c>
      <c r="J71" s="396" t="str">
        <f>VAL_Metadata!B$8</f>
        <v>_X</v>
      </c>
      <c r="K71" s="395" t="s">
        <v>79</v>
      </c>
      <c r="L71" s="395" t="s">
        <v>768</v>
      </c>
      <c r="M71" s="47"/>
      <c r="N71" s="47"/>
      <c r="O71" s="47"/>
      <c r="P71" s="47"/>
      <c r="Q71" s="47"/>
      <c r="R71" s="47"/>
      <c r="S71" s="47"/>
      <c r="T71" s="47"/>
      <c r="U71" s="47"/>
      <c r="V71" s="47"/>
      <c r="W71" s="47"/>
      <c r="X71" s="47"/>
      <c r="Y71" s="47"/>
      <c r="Z71" s="47"/>
      <c r="AA71" s="26" t="str">
        <f t="shared" ref="AA71:AA76" si="0">IF(OR(AND(AA31="",AB31=""),AND(AA46="",AB46=""),AND(AA59="",AB59=""),AND(AB31="K",AB46="K",AB59="K"),OR(AB31="O",AB46="O",AB59="O")),"",SUM(AA31,AA46,AA59))</f>
        <v/>
      </c>
      <c r="AB71" s="20" t="str">
        <f t="shared" ref="AB71:AB76" si="1">IF(AND(OR(AND(AB31="O",AB46="O",AB59="O"),AND(AB31="K",AB46="K",AB59="K")),SUM(AA31,AA46,AA59)=0,ISNUMBER(AA71)),"",IF(OR(AB31="O",AB46="O",AB59="O"),"O",IF(AND(AB31=AB46,AB46=AB59,OR(AB31="K",AB31="W",AB31="M")), UPPER(AB31),"")))</f>
        <v/>
      </c>
      <c r="AC71" s="23" t="str">
        <f>IF(TYPE(VAL_Codes!H$26)=2,VAL_Codes!H$26,"")</f>
        <v/>
      </c>
      <c r="AD71" s="26" t="str">
        <f t="shared" ref="AD71:AD76" si="2">IF(OR(AND(AD31="",AE31=""),AND(AD46="",AE46=""),AND(AD59="",AE59=""),AND(AE31="K",AE46="K",AE59="K"),OR(AE31="O",AE46="O",AE59="O")),"",SUM(AD31,AD46,AD59))</f>
        <v/>
      </c>
      <c r="AE71" s="20" t="str">
        <f t="shared" ref="AE71:AE76" si="3">IF(AND(OR(AND(AE31="O",AE46="O",AE59="O"),AND(AE31="K",AE46="K",AE59="K")),SUM(AD31,AD46,AD59)=0,ISNUMBER(AD71)),"",IF(OR(AE31="O",AE46="O",AE59="O"),"O",IF(AND(AE31=AE46,AE46=AE59,OR(AE31="K",AE31="W",AE31="M")), UPPER(AE31),"")))</f>
        <v/>
      </c>
      <c r="AF71" s="23" t="str">
        <f>IF(TYPE(VAL_Codes!K$26)=2,VAL_Codes!K$26,"")</f>
        <v/>
      </c>
      <c r="AG71" s="26" t="str">
        <f t="shared" ref="AG71:AG76" si="4">IF(OR(AND(AG31="",AH31=""),AND(AG46="",AH46=""),AND(AG59="",AH59=""),AND(AH31="K",AH46="K",AH59="K"),OR(AH31="O",AH46="O",AH59="O")),"",SUM(AG31,AG46,AG59))</f>
        <v/>
      </c>
      <c r="AH71" s="20" t="str">
        <f t="shared" ref="AH71:AH76" si="5">IF(AND(OR(AND(AH31="O",AH46="O",AH59="O"),AND(AH31="K",AH46="K",AH59="K")),SUM(AG31,AG46,AG59)=0,ISNUMBER(AG71)),"",IF(OR(AH31="O",AH46="O",AH59="O"),"O",IF(AND(AH31=AH46,AH46=AH59,OR(AH31="K",AH31="W",AH31="M")), UPPER(AH31),"")))</f>
        <v/>
      </c>
      <c r="AI71" s="23" t="str">
        <f>IF(TYPE(VAL_Codes!N$26)=2,VAL_Codes!N$26,"")</f>
        <v/>
      </c>
      <c r="AJ71" s="26" t="str">
        <f t="shared" ref="AJ71:AJ76" si="6">IF(OR(AND(AJ31="",AK31=""),AND(AJ46="",AK46=""),AND(AJ59="",AK59=""),AND(AK31="K",AK46="K",AK59="K"),OR(AK31="O",AK46="O",AK59="O")),"",SUM(AJ31,AJ46,AJ59))</f>
        <v/>
      </c>
      <c r="AK71" s="20" t="str">
        <f t="shared" ref="AK71:AK76" si="7">IF(AND(OR(AND(AK31="O",AK46="O",AK59="O"),AND(AK31="K",AK46="K",AK59="K")),SUM(AJ31,AJ46,AJ59)=0,ISNUMBER(AJ71)),"",IF(OR(AK31="O",AK46="O",AK59="O"),"O",IF(AND(AK31=AK46,AK46=AK59,OR(AK31="K",AK31="W",AK31="M")), UPPER(AK31),"")))</f>
        <v/>
      </c>
      <c r="AL71" s="23" t="str">
        <f>IF(TYPE(VAL_Codes!Q$26)=2,VAL_Codes!Q$26,"")</f>
        <v/>
      </c>
      <c r="AM71" s="26" t="str">
        <f t="shared" ref="AM71:AM76" si="8">IF(OR(AND(AM31="",AN31=""),AND(AM46="",AN46=""),AND(AM59="",AN59=""),AND(AN31="K",AN46="K",AN59="K"),OR(AN31="O",AN46="O",AN59="O")),"",SUM(AM31,AM46,AM59))</f>
        <v/>
      </c>
      <c r="AN71" s="20" t="str">
        <f t="shared" ref="AN71:AN76" si="9">IF(AND(OR(AND(AN31="O",AN46="O",AN59="O"),AND(AN31="K",AN46="K",AN59="K")),SUM(AM31,AM46,AM59)=0,ISNUMBER(AM71)),"",IF(OR(AN31="O",AN46="O",AN59="O"),"O",IF(AND(AN31=AN46,AN46=AN59,OR(AN31="K",AN31="W",AN31="M")), UPPER(AN31),"")))</f>
        <v/>
      </c>
      <c r="AO71" s="23" t="str">
        <f>IF(TYPE(VAL_Codes!T$26)=2,VAL_Codes!T$26,"")</f>
        <v/>
      </c>
      <c r="AP71" s="26" t="str">
        <f t="shared" ref="AP71:AP76" si="10">IF(OR(AND(AP31="",AQ31=""),AND(AP46="",AQ46=""),AND(AP59="",AQ59=""),AND(AQ31="K",AQ46="K",AQ59="K"),OR(AQ31="O",AQ46="O",AQ59="O")),"",SUM(AP31,AP46,AP59))</f>
        <v/>
      </c>
      <c r="AQ71" s="20" t="str">
        <f t="shared" ref="AQ71:AQ76" si="11">IF(AND(OR(AND(AQ31="O",AQ46="O",AQ59="O"),AND(AQ31="K",AQ46="K",AQ59="K")),SUM(AP31,AP46,AP59)=0,ISNUMBER(AP71)),"",IF(OR(AQ31="O",AQ46="O",AQ59="O"),"O",IF(AND(AQ31=AQ46,AQ46=AQ59,OR(AQ31="K",AQ31="W",AQ31="M")), UPPER(AQ31),"")))</f>
        <v/>
      </c>
      <c r="AR71" s="23" t="str">
        <f>IF(TYPE(VAL_Codes!W$26)=2,VAL_Codes!W$26,"")</f>
        <v/>
      </c>
      <c r="AS71" s="26" t="str">
        <f t="shared" ref="AS71:AS76" si="12">IF(OR(AND(AS31="",AT31=""),AND(AS46="",AT46=""),AND(AS59="",AT59=""),AND(AT31="K",AT46="K",AT59="K"),OR(AT31="O",AT46="O",AT59="O")),"",SUM(AS31,AS46,AS59))</f>
        <v/>
      </c>
      <c r="AT71" s="20" t="str">
        <f t="shared" ref="AT71:AT76" si="13">IF(AND(OR(AND(AT31="O",AT46="O",AT59="O"),AND(AT31="K",AT46="K",AT59="K")),SUM(AS31,AS46,AS59)=0,ISNUMBER(AS71)),"",IF(OR(AT31="O",AT46="O",AT59="O"),"O",IF(AND(AT31=AT46,AT46=AT59,OR(AT31="K",AT31="W",AT31="M")), UPPER(AT31),"")))</f>
        <v/>
      </c>
      <c r="AU71" s="23" t="str">
        <f>IF(TYPE(VAL_Codes!Z$26)=2,VAL_Codes!Z$26,"")</f>
        <v/>
      </c>
      <c r="AV71" s="26" t="str">
        <f t="shared" ref="AV71:AV76" si="14">IF(OR(AND(AV31="",AW31=""),AND(AV46="",AW46=""),AND(AV59="",AW59=""),AND(AW31="K",AW46="K",AW59="K"),OR(AW31="O",AW46="O",AW59="O")),"",SUM(AV31,AV46,AV59))</f>
        <v/>
      </c>
      <c r="AW71" s="20" t="str">
        <f t="shared" ref="AW71:AW76" si="15">IF(AND(OR(AND(AW31="O",AW46="O",AW59="O"),AND(AW31="K",AW46="K",AW59="K")),SUM(AV31,AV46,AV59)=0,ISNUMBER(AV71)),"",IF(OR(AW31="O",AW46="O",AW59="O"),"O",IF(AND(AW31=AW46,AW46=AW59,OR(AW31="K",AW31="W",AW31="M")), UPPER(AW31),"")))</f>
        <v/>
      </c>
      <c r="AX71" s="23" t="str">
        <f>IF(TYPE(VAL_Codes!AC$26)=2,VAL_Codes!AC$26,"")</f>
        <v/>
      </c>
      <c r="AY71" s="26" t="str">
        <f t="shared" ref="AY71:AY76" si="16">IF(OR(AND(AY31="",AZ31=""),AND(AY46="",AZ46=""),AND(AY59="",AZ59=""),AND(AZ31="K",AZ46="K",AZ59="K"),OR(AZ31="O",AZ46="O",AZ59="O")),"",SUM(AY31,AY46,AY59))</f>
        <v/>
      </c>
      <c r="AZ71" s="20" t="str">
        <f t="shared" ref="AZ71:AZ76" si="17">IF(AND(OR(AND(AZ31="O",AZ46="O",AZ59="O"),AND(AZ31="K",AZ46="K",AZ59="K")),SUM(AY31,AY46,AY59)=0,ISNUMBER(AY71)),"",IF(OR(AZ31="O",AZ46="O",AZ59="O"),"O",IF(AND(AZ31=AZ46,AZ46=AZ59,OR(AZ31="K",AZ31="W",AZ31="M")), UPPER(AZ31),"")))</f>
        <v/>
      </c>
      <c r="BA71" s="23" t="str">
        <f>IF(TYPE(VAL_Codes!AF$26)=2,VAL_Codes!AF$26,"")</f>
        <v/>
      </c>
      <c r="BB71" s="26" t="str">
        <f t="shared" ref="BB71:BB76" si="18">IF(OR(AND(BB31="",BC31=""),AND(BB46="",BC46=""),AND(BB59="",BC59=""),AND(BC31="K",BC46="K",BC59="K"),OR(BC31="O",BC46="O",BC59="O")),"",SUM(BB31,BB46,BB59))</f>
        <v/>
      </c>
      <c r="BC71" s="20" t="str">
        <f t="shared" ref="BC71:BC76" si="19">IF(AND(OR(AND(BC31="O",BC46="O",BC59="O"),AND(BC31="K",BC46="K",BC59="K")),SUM(BB31,BB46,BB59)=0,ISNUMBER(BB71)),"",IF(OR(BC31="O",BC46="O",BC59="O"),"O",IF(AND(BC31=BC46,BC46=BC59,OR(BC31="K",BC31="W",BC31="M")), UPPER(BC31),"")))</f>
        <v/>
      </c>
      <c r="BD71" s="23" t="str">
        <f>IF(TYPE(VAL_Codes!AI$26)=2,VAL_Codes!AI$26,"")</f>
        <v/>
      </c>
      <c r="BE71" s="26" t="str">
        <f t="shared" ref="BE71:BE76" si="20">IF(OR(AND(BE31="",BF31=""),AND(BE46="",BF46=""),AND(BE59="",BF59=""),AND(BF31="K",BF46="K",BF59="K"),OR(BF31="O",BF46="O",BF59="O")),"",SUM(BE31,BE46,BE59))</f>
        <v/>
      </c>
      <c r="BF71" s="20" t="str">
        <f t="shared" ref="BF71:BF76" si="21">IF(AND(OR(AND(BF31="O",BF46="O",BF59="O"),AND(BF31="K",BF46="K",BF59="K")),SUM(BE31,BE46,BE59)=0,ISNUMBER(BE71)),"",IF(OR(BF31="O",BF46="O",BF59="O"),"O",IF(AND(BF31=BF46,BF46=BF59,OR(BF31="K",BF31="W",BF31="M")), UPPER(BF31),"")))</f>
        <v/>
      </c>
      <c r="BG71" s="23" t="str">
        <f>IF(TYPE(VAL_Codes!AL$26)=2,VAL_Codes!AL$26,"")</f>
        <v/>
      </c>
      <c r="BH71" s="26" t="str">
        <f t="shared" ref="BH71:BH76" si="22">IF(OR(AND(BH31="",BI31=""),AND(BH46="",BI46=""),AND(BH59="",BI59=""),AND(BI31="K",BI46="K",BI59="K"),OR(BI31="O",BI46="O",BI59="O")),"",SUM(BH31,BH46,BH59))</f>
        <v/>
      </c>
      <c r="BI71" s="20" t="str">
        <f t="shared" ref="BI71:BI76" si="23">IF(AND(OR(AND(BI31="O",BI46="O",BI59="O"),AND(BI31="K",BI46="K",BI59="K")),SUM(BH31,BH46,BH59)=0,ISNUMBER(BH71)),"",IF(OR(BI31="O",BI46="O",BI59="O"),"O",IF(AND(BI31=BI46,BI46=BI59,OR(BI31="K",BI31="W",BI31="M")), UPPER(BI31),"")))</f>
        <v/>
      </c>
      <c r="BJ71" s="23" t="str">
        <f>IF(TYPE(VAL_Codes!AO$26)=2,VAL_Codes!AO$26,"")</f>
        <v/>
      </c>
      <c r="BK71" s="26" t="str">
        <f t="shared" ref="BK71:BK76" si="24">IF(OR(AND(BK31="",BL31=""),AND(BK46="",BL46=""),AND(BK59="",BL59=""),AND(BL31="K",BL46="K",BL59="K"),OR(BL31="O",BL46="O",BL59="O")),"",SUM(BK31,BK46,BK59))</f>
        <v/>
      </c>
      <c r="BL71" s="20" t="str">
        <f t="shared" ref="BL71:BL76" si="25">IF(AND(OR(AND(BL31="O",BL46="O",BL59="O"),AND(BL31="K",BL46="K",BL59="K")),SUM(BK31,BK46,BK59)=0,ISNUMBER(BK71)),"",IF(OR(BL31="O",BL46="O",BL59="O"),"O",IF(AND(BL31=BL46,BL46=BL59,OR(BL31="K",BL31="W",BL31="M")), UPPER(BL31),"")))</f>
        <v/>
      </c>
      <c r="BM71" s="23" t="str">
        <f>IF(TYPE(VAL_Codes!AR$26)=2,VAL_Codes!AR$26,"")</f>
        <v/>
      </c>
      <c r="BN71" s="26" t="str">
        <f t="shared" ref="BN71:BN76" si="26">IF(OR(AND(BN31="",BO31=""),AND(BN46="",BO46=""),AND(BN59="",BO59=""),AND(BO31="K",BO46="K",BO59="K"),OR(BO31="O",BO46="O",BO59="O")),"",SUM(BN31,BN46,BN59))</f>
        <v/>
      </c>
      <c r="BO71" s="20" t="str">
        <f t="shared" ref="BO71:BO76" si="27">IF(AND(OR(AND(BO31="O",BO46="O",BO59="O"),AND(BO31="K",BO46="K",BO59="K")),SUM(BN31,BN46,BN59)=0,ISNUMBER(BN71)),"",IF(OR(BO31="O",BO46="O",BO59="O"),"O",IF(AND(BO31=BO46,BO46=BO59,OR(BO31="K",BO31="W",BO31="M")), UPPER(BO31),"")))</f>
        <v/>
      </c>
      <c r="BP71" s="23" t="str">
        <f>IF(TYPE(VAL_Codes!AU$26)=2,VAL_Codes!AU$26,"")</f>
        <v/>
      </c>
      <c r="BQ71" s="26" t="str">
        <f t="shared" ref="BQ71:BQ76" si="28">IF(OR(AND(BQ31="",BR31=""),AND(BQ46="",BR46=""),AND(BQ59="",BR59=""),AND(BR31="K",BR46="K",BR59="K"),OR(BR31="O",BR46="O",BR59="O")),"",SUM(BQ31,BQ46,BQ59))</f>
        <v/>
      </c>
      <c r="BR71" s="20" t="str">
        <f t="shared" ref="BR71:BR76" si="29">IF(AND(OR(AND(BR31="O",BR46="O",BR59="O"),AND(BR31="K",BR46="K",BR59="K")),SUM(BQ31,BQ46,BQ59)=0,ISNUMBER(BQ71)),"",IF(OR(BR31="O",BR46="O",BR59="O"),"O",IF(AND(BR31=BR46,BR46=BR59,OR(BR31="K",BR31="W",BR31="M")), UPPER(BR31),"")))</f>
        <v/>
      </c>
      <c r="BS71" s="23" t="str">
        <f>IF(TYPE(VAL_Codes!AX$26)=2,VAL_Codes!AX$26,"")</f>
        <v/>
      </c>
      <c r="BT71" s="26" t="str">
        <f t="shared" ref="BT71:BT76" si="30">IF(OR(AND(BT31="",BU31=""),AND(BT46="",BU46=""),AND(BT59="",BU59=""),AND(BU31="K",BU46="K",BU59="K"),OR(BU31="O",BU46="O",BU59="O")),"",SUM(BT31,BT46,BT59))</f>
        <v/>
      </c>
      <c r="BU71" s="20" t="str">
        <f t="shared" ref="BU71:BU76" si="31">IF(AND(OR(AND(BU31="O",BU46="O",BU59="O"),AND(BU31="K",BU46="K",BU59="K")),SUM(BT31,BT46,BT59)=0,ISNUMBER(BT71)),"",IF(OR(BU31="O",BU46="O",BU59="O"),"O",IF(AND(BU31=BU46,BU46=BU59,OR(BU31="K",BU31="W",BU31="M")), UPPER(BU31),"")))</f>
        <v/>
      </c>
      <c r="BV71" s="23" t="str">
        <f>IF(TYPE(VAL_Codes!BA$26)=2,VAL_Codes!BA$26,"")</f>
        <v/>
      </c>
      <c r="BW71" s="26" t="str">
        <f t="shared" ref="BW71:BW76" si="32">IF(OR(AND(BW31="",BX31=""),AND(BW46="",BX46=""),AND(BW59="",BX59=""),AND(BX31="K",BX46="K",BX59="K"),OR(BX31="O",BX46="O",BX59="O")),"",SUM(BW31,BW46,BW59))</f>
        <v/>
      </c>
      <c r="BX71" s="20" t="str">
        <f t="shared" ref="BX71:BX76" si="33">IF(AND(OR(AND(BX31="O",BX46="O",BX59="O"),AND(BX31="K",BX46="K",BX59="K")),SUM(BW31,BW46,BW59)=0,ISNUMBER(BW71)),"",IF(OR(BX31="O",BX46="O",BX59="O"),"O",IF(AND(BX31=BX46,BX46=BX59,OR(BX31="K",BX31="W",BX31="M")), UPPER(BX31),"")))</f>
        <v/>
      </c>
      <c r="BY71" s="23" t="str">
        <f>IF(TYPE(VAL_Codes!BD$26)=2,VAL_Codes!BD$26,"")</f>
        <v/>
      </c>
      <c r="BZ71" s="26" t="str">
        <f t="shared" ref="BZ71:BZ76" si="34">IF(OR(AND(BZ31="",CA31=""),AND(BZ46="",CA46=""),AND(BZ59="",CA59=""),AND(CA31="K",CA46="K",CA59="K"),OR(CA31="O",CA46="O",CA59="O")),"",SUM(BZ31,BZ46,BZ59))</f>
        <v/>
      </c>
      <c r="CA71" s="20" t="str">
        <f t="shared" ref="CA71:CA76" si="35">IF(AND(OR(AND(CA31="O",CA46="O",CA59="O"),AND(CA31="K",CA46="K",CA59="K")),SUM(BZ31,BZ46,BZ59)=0,ISNUMBER(BZ71)),"",IF(OR(CA31="O",CA46="O",CA59="O"),"O",IF(AND(CA31=CA46,CA46=CA59,OR(CA31="K",CA31="W",CA31="M")), UPPER(CA31),"")))</f>
        <v/>
      </c>
      <c r="CB71" s="23" t="str">
        <f>IF(TYPE(VAL_Codes!BG$26)=2,VAL_Codes!BG$26,"")</f>
        <v/>
      </c>
      <c r="CC71" s="26" t="str">
        <f t="shared" ref="CC71:CC76" si="36">IF(OR(AND(CC31="",CD31=""),AND(CC46="",CD46=""),AND(CC59="",CD59=""),AND(CD31="K",CD46="K",CD59="K"),OR(CD31="O",CD46="O",CD59="O")),"",SUM(CC31,CC46,CC59))</f>
        <v/>
      </c>
      <c r="CD71" s="20" t="str">
        <f t="shared" ref="CD71:CD76" si="37">IF(AND(OR(AND(CD31="O",CD46="O",CD59="O"),AND(CD31="K",CD46="K",CD59="K")),SUM(CC31,CC46,CC59)=0,ISNUMBER(CC71)),"",IF(OR(CD31="O",CD46="O",CD59="O"),"O",IF(AND(CD31=CD46,CD46=CD59,OR(CD31="K",CD31="W",CD31="M")), UPPER(CD31),"")))</f>
        <v/>
      </c>
      <c r="CE71" s="23" t="str">
        <f>IF(TYPE(VAL_Codes!BJ$26)=2,VAL_Codes!BJ$26,"")</f>
        <v/>
      </c>
      <c r="CF71" s="26" t="str">
        <f t="shared" ref="CF71:CF76" si="38">IF(OR(AND(CF31="",CG31=""),AND(CF46="",CG46=""),AND(CF59="",CG59=""),AND(CG31="K",CG46="K",CG59="K"),OR(CG31="O",CG46="O",CG59="O")),"",SUM(CF31,CF46,CF59))</f>
        <v/>
      </c>
      <c r="CG71" s="20" t="str">
        <f t="shared" ref="CG71:CG76" si="39">IF(AND(OR(AND(CG31="O",CG46="O",CG59="O"),AND(CG31="K",CG46="K",CG59="K")),SUM(CF31,CF46,CF59)=0,ISNUMBER(CF71)),"",IF(OR(CG31="O",CG46="O",CG59="O"),"O",IF(AND(CG31=CG46,CG46=CG59,OR(CG31="K",CG31="W",CG31="M")), UPPER(CG31),"")))</f>
        <v/>
      </c>
      <c r="CH71" s="23" t="str">
        <f>IF(TYPE(VAL_Codes!BM$26)=2,VAL_Codes!BM$26,"")</f>
        <v/>
      </c>
      <c r="CI71" s="26" t="str">
        <f t="shared" ref="CI71:CI76" si="40">IF(OR(AND(CI31="",CJ31=""),AND(CI46="",CJ46=""),AND(CI59="",CJ59=""),AND(CJ31="K",CJ46="K",CJ59="K"),OR(CJ31="O",CJ46="O",CJ59="O")),"",SUM(CI31,CI46,CI59))</f>
        <v/>
      </c>
      <c r="CJ71" s="20" t="str">
        <f t="shared" ref="CJ71:CJ76" si="41">IF(AND(OR(AND(CJ31="O",CJ46="O",CJ59="O"),AND(CJ31="K",CJ46="K",CJ59="K")),SUM(CI31,CI46,CI59)=0,ISNUMBER(CI71)),"",IF(OR(CJ31="O",CJ46="O",CJ59="O"),"O",IF(AND(CJ31=CJ46,CJ46=CJ59,OR(CJ31="K",CJ31="W",CJ31="M")), UPPER(CJ31),"")))</f>
        <v/>
      </c>
      <c r="CK71" s="23" t="str">
        <f>IF(TYPE(VAL_Codes!BP$26)=2,VAL_Codes!BP$26,"")</f>
        <v/>
      </c>
      <c r="CL71" s="26" t="str">
        <f t="shared" ref="CL71:CL76" si="42">IF(OR(AND(CL31="",CM31=""),AND(CL46="",CM46=""),AND(CL59="",CM59=""),AND(CM31="K",CM46="K",CM59="K"),OR(CM31="O",CM46="O",CM59="O")),"",SUM(CL31,CL46,CL59))</f>
        <v/>
      </c>
      <c r="CM71" s="20" t="str">
        <f t="shared" ref="CM71:CM76" si="43">IF(AND(OR(AND(CM31="O",CM46="O",CM59="O"),AND(CM31="K",CM46="K",CM59="K")),SUM(CL31,CL46,CL59)=0,ISNUMBER(CL71)),"",IF(OR(CM31="O",CM46="O",CM59="O"),"O",IF(AND(CM31=CM46,CM46=CM59,OR(CM31="K",CM31="W",CM31="M")), UPPER(CM31),"")))</f>
        <v/>
      </c>
      <c r="CN71" s="23" t="str">
        <f>IF(TYPE(VAL_Codes!BS$26)=2,VAL_Codes!BS$26,"")</f>
        <v/>
      </c>
      <c r="CO71" s="26" t="str">
        <f t="shared" ref="CO71:CO76" si="44">IF(OR(AND(CO31="",CP31=""),AND(CO46="",CP46=""),AND(CO59="",CP59=""),AND(CP31="K",CP46="K",CP59="K"),OR(CP31="O",CP46="O",CP59="O")),"",SUM(CO31,CO46,CO59))</f>
        <v/>
      </c>
      <c r="CP71" s="20" t="str">
        <f t="shared" ref="CP71:CP76" si="45">IF(AND(OR(AND(CP31="O",CP46="O",CP59="O"),AND(CP31="K",CP46="K",CP59="K")),SUM(CO31,CO46,CO59)=0,ISNUMBER(CO71)),"",IF(OR(CP31="O",CP46="O",CP59="O"),"O",IF(AND(CP31=CP46,CP46=CP59,OR(CP31="K",CP31="W",CP31="M")), UPPER(CP31),"")))</f>
        <v/>
      </c>
      <c r="CQ71" s="23" t="str">
        <f>IF(TYPE(VAL_Codes!BV$26)=2,VAL_Codes!BV$26,"")</f>
        <v/>
      </c>
      <c r="CR71" s="38"/>
    </row>
    <row r="72" spans="1:96" ht="11.25" customHeight="1" x14ac:dyDescent="0.2">
      <c r="C72" s="888"/>
      <c r="D72" s="760"/>
      <c r="E72" s="758"/>
      <c r="F72" s="83" t="s">
        <v>724</v>
      </c>
      <c r="G72" s="72" t="s">
        <v>306</v>
      </c>
      <c r="H72" s="395" t="s">
        <v>135</v>
      </c>
      <c r="I72" s="395" t="s">
        <v>66</v>
      </c>
      <c r="J72" s="396" t="str">
        <f>VAL_Metadata!B$8</f>
        <v>_X</v>
      </c>
      <c r="K72" s="395" t="s">
        <v>83</v>
      </c>
      <c r="L72" s="395" t="s">
        <v>768</v>
      </c>
      <c r="M72" s="47"/>
      <c r="N72" s="47"/>
      <c r="O72" s="47"/>
      <c r="P72" s="47"/>
      <c r="Q72" s="47"/>
      <c r="R72" s="47"/>
      <c r="S72" s="47"/>
      <c r="T72" s="47"/>
      <c r="U72" s="47"/>
      <c r="V72" s="47"/>
      <c r="W72" s="47"/>
      <c r="X72" s="47"/>
      <c r="Y72" s="47"/>
      <c r="Z72" s="47"/>
      <c r="AA72" s="26" t="str">
        <f t="shared" si="0"/>
        <v/>
      </c>
      <c r="AB72" s="20" t="str">
        <f t="shared" si="1"/>
        <v/>
      </c>
      <c r="AC72" s="23" t="str">
        <f>IF(AND(ISBLANK(VAL_Codes!H$33),ISBLANK(VAL_Codes!G$33)),IF(TYPE(VAL_Codes!H$26)=2,VAL_Codes!H$26,""),IF(ISBLANK(VAL_Codes!H$33),"",VAL_Codes!H$33))</f>
        <v/>
      </c>
      <c r="AD72" s="26" t="str">
        <f t="shared" si="2"/>
        <v/>
      </c>
      <c r="AE72" s="20" t="str">
        <f t="shared" si="3"/>
        <v/>
      </c>
      <c r="AF72" s="23" t="str">
        <f>IF(AND(ISBLANK(VAL_Codes!K$33),ISBLANK(VAL_Codes!J$33)),IF(TYPE(VAL_Codes!K$26)=2,VAL_Codes!K$26,""),IF(ISBLANK(VAL_Codes!K$33),"",VAL_Codes!K$33))</f>
        <v/>
      </c>
      <c r="AG72" s="26" t="str">
        <f t="shared" si="4"/>
        <v/>
      </c>
      <c r="AH72" s="20" t="str">
        <f t="shared" si="5"/>
        <v/>
      </c>
      <c r="AI72" s="23" t="str">
        <f>IF(AND(ISBLANK(VAL_Codes!N$33),ISBLANK(VAL_Codes!M$33)),IF(TYPE(VAL_Codes!N$26)=2,VAL_Codes!N$26,""),IF(ISBLANK(VAL_Codes!N$33),"",VAL_Codes!N$33))</f>
        <v/>
      </c>
      <c r="AJ72" s="26" t="str">
        <f t="shared" si="6"/>
        <v/>
      </c>
      <c r="AK72" s="20" t="str">
        <f t="shared" si="7"/>
        <v/>
      </c>
      <c r="AL72" s="23" t="str">
        <f>IF(AND(ISBLANK(VAL_Codes!Q$33),ISBLANK(VAL_Codes!P$33)),IF(TYPE(VAL_Codes!Q$26)=2,VAL_Codes!Q$26,""),IF(ISBLANK(VAL_Codes!Q$33),"",VAL_Codes!Q$33))</f>
        <v/>
      </c>
      <c r="AM72" s="26" t="str">
        <f t="shared" si="8"/>
        <v/>
      </c>
      <c r="AN72" s="20" t="str">
        <f t="shared" si="9"/>
        <v/>
      </c>
      <c r="AO72" s="23" t="str">
        <f>IF(AND(ISBLANK(VAL_Codes!T$33),ISBLANK(VAL_Codes!S$33)),IF(TYPE(VAL_Codes!T$26)=2,VAL_Codes!T$26,""),IF(ISBLANK(VAL_Codes!T$33),"",VAL_Codes!T$33))</f>
        <v/>
      </c>
      <c r="AP72" s="26" t="str">
        <f t="shared" si="10"/>
        <v/>
      </c>
      <c r="AQ72" s="20" t="str">
        <f t="shared" si="11"/>
        <v/>
      </c>
      <c r="AR72" s="23" t="str">
        <f>IF(AND(ISBLANK(VAL_Codes!W$33),ISBLANK(VAL_Codes!V$33)),IF(TYPE(VAL_Codes!W$26)=2,VAL_Codes!W$26,""),IF(ISBLANK(VAL_Codes!W$33),"",VAL_Codes!W$33))</f>
        <v/>
      </c>
      <c r="AS72" s="26" t="str">
        <f t="shared" si="12"/>
        <v/>
      </c>
      <c r="AT72" s="20" t="str">
        <f t="shared" si="13"/>
        <v/>
      </c>
      <c r="AU72" s="23" t="str">
        <f>IF(AND(ISBLANK(VAL_Codes!Z$33),ISBLANK(VAL_Codes!Y$33)),IF(TYPE(VAL_Codes!Z$26)=2,VAL_Codes!Z$26,""),IF(ISBLANK(VAL_Codes!Z$33),"",VAL_Codes!Z$33))</f>
        <v/>
      </c>
      <c r="AV72" s="26" t="str">
        <f t="shared" si="14"/>
        <v/>
      </c>
      <c r="AW72" s="20" t="str">
        <f t="shared" si="15"/>
        <v/>
      </c>
      <c r="AX72" s="23" t="str">
        <f>IF(AND(ISBLANK(VAL_Codes!AC$33),ISBLANK(VAL_Codes!AB$33)),IF(TYPE(VAL_Codes!AC$26)=2,VAL_Codes!AC$26,""),IF(ISBLANK(VAL_Codes!AC$33),"",VAL_Codes!AC$33))</f>
        <v/>
      </c>
      <c r="AY72" s="26" t="str">
        <f t="shared" si="16"/>
        <v/>
      </c>
      <c r="AZ72" s="20" t="str">
        <f t="shared" si="17"/>
        <v/>
      </c>
      <c r="BA72" s="23" t="str">
        <f>IF(AND(ISBLANK(VAL_Codes!AF$33),ISBLANK(VAL_Codes!AE$33)),IF(TYPE(VAL_Codes!AF$26)=2,VAL_Codes!AF$26,""),IF(ISBLANK(VAL_Codes!AF$33),"",VAL_Codes!AF$33))</f>
        <v/>
      </c>
      <c r="BB72" s="26" t="str">
        <f t="shared" si="18"/>
        <v/>
      </c>
      <c r="BC72" s="20" t="str">
        <f t="shared" si="19"/>
        <v/>
      </c>
      <c r="BD72" s="23" t="str">
        <f>IF(AND(ISBLANK(VAL_Codes!AI$33),ISBLANK(VAL_Codes!AH$33)),IF(TYPE(VAL_Codes!AI$26)=2,VAL_Codes!AI$26,""),IF(ISBLANK(VAL_Codes!AI$33),"",VAL_Codes!AI$33))</f>
        <v/>
      </c>
      <c r="BE72" s="26" t="str">
        <f t="shared" si="20"/>
        <v/>
      </c>
      <c r="BF72" s="20" t="str">
        <f t="shared" si="21"/>
        <v/>
      </c>
      <c r="BG72" s="23" t="str">
        <f>IF(AND(ISBLANK(VAL_Codes!AL$33),ISBLANK(VAL_Codes!AK$33)),IF(TYPE(VAL_Codes!AL$26)=2,VAL_Codes!AL$26,""),IF(ISBLANK(VAL_Codes!AL$33),"",VAL_Codes!AL$33))</f>
        <v/>
      </c>
      <c r="BH72" s="26" t="str">
        <f t="shared" si="22"/>
        <v/>
      </c>
      <c r="BI72" s="20" t="str">
        <f t="shared" si="23"/>
        <v/>
      </c>
      <c r="BJ72" s="23" t="str">
        <f>IF(AND(ISBLANK(VAL_Codes!AO$33),ISBLANK(VAL_Codes!AN$33)),IF(TYPE(VAL_Codes!AO$26)=2,VAL_Codes!AO$26,""),IF(ISBLANK(VAL_Codes!AO$33),"",VAL_Codes!AO$33))</f>
        <v/>
      </c>
      <c r="BK72" s="26" t="str">
        <f t="shared" si="24"/>
        <v/>
      </c>
      <c r="BL72" s="20" t="str">
        <f t="shared" si="25"/>
        <v/>
      </c>
      <c r="BM72" s="23" t="str">
        <f>IF(AND(ISBLANK(VAL_Codes!AR$33),ISBLANK(VAL_Codes!AQ$33)),IF(TYPE(VAL_Codes!AR$26)=2,VAL_Codes!AR$26,""),IF(ISBLANK(VAL_Codes!AR$33),"",VAL_Codes!AR$33))</f>
        <v/>
      </c>
      <c r="BN72" s="26" t="str">
        <f t="shared" si="26"/>
        <v/>
      </c>
      <c r="BO72" s="20" t="str">
        <f t="shared" si="27"/>
        <v/>
      </c>
      <c r="BP72" s="23" t="str">
        <f>IF(AND(ISBLANK(VAL_Codes!AU$33),ISBLANK(VAL_Codes!AT$33)),IF(TYPE(VAL_Codes!AU$26)=2,VAL_Codes!AU$26,""),IF(ISBLANK(VAL_Codes!AU$33),"",VAL_Codes!AU$33))</f>
        <v/>
      </c>
      <c r="BQ72" s="26" t="str">
        <f t="shared" si="28"/>
        <v/>
      </c>
      <c r="BR72" s="20" t="str">
        <f t="shared" si="29"/>
        <v/>
      </c>
      <c r="BS72" s="23" t="str">
        <f>IF(AND(ISBLANK(VAL_Codes!AX$33),ISBLANK(VAL_Codes!AW$33)),IF(TYPE(VAL_Codes!AX$26)=2,VAL_Codes!AX$26,""),IF(ISBLANK(VAL_Codes!AX$33),"",VAL_Codes!AX$33))</f>
        <v/>
      </c>
      <c r="BT72" s="26" t="str">
        <f t="shared" si="30"/>
        <v/>
      </c>
      <c r="BU72" s="20" t="str">
        <f t="shared" si="31"/>
        <v/>
      </c>
      <c r="BV72" s="23" t="str">
        <f>IF(AND(ISBLANK(VAL_Codes!BA$33),ISBLANK(VAL_Codes!AZ$33)),IF(TYPE(VAL_Codes!BA$26)=2,VAL_Codes!BA$26,""),IF(ISBLANK(VAL_Codes!BA$33),"",VAL_Codes!BA$33))</f>
        <v/>
      </c>
      <c r="BW72" s="26" t="str">
        <f t="shared" si="32"/>
        <v/>
      </c>
      <c r="BX72" s="20" t="str">
        <f t="shared" si="33"/>
        <v/>
      </c>
      <c r="BY72" s="23" t="str">
        <f>IF(AND(ISBLANK(VAL_Codes!BD$33),ISBLANK(VAL_Codes!BC$33)),IF(TYPE(VAL_Codes!BD$26)=2,VAL_Codes!BD$26,""),IF(ISBLANK(VAL_Codes!BD$33),"",VAL_Codes!BD$33))</f>
        <v/>
      </c>
      <c r="BZ72" s="26" t="str">
        <f t="shared" si="34"/>
        <v/>
      </c>
      <c r="CA72" s="20" t="str">
        <f t="shared" si="35"/>
        <v/>
      </c>
      <c r="CB72" s="23" t="str">
        <f>IF(AND(ISBLANK(VAL_Codes!BG$33),ISBLANK(VAL_Codes!BF$33)),IF(TYPE(VAL_Codes!BG$26)=2,VAL_Codes!BG$26,""),IF(ISBLANK(VAL_Codes!BG$33),"",VAL_Codes!BG$33))</f>
        <v/>
      </c>
      <c r="CC72" s="26" t="str">
        <f t="shared" si="36"/>
        <v/>
      </c>
      <c r="CD72" s="20" t="str">
        <f t="shared" si="37"/>
        <v/>
      </c>
      <c r="CE72" s="23" t="str">
        <f>IF(AND(ISBLANK(VAL_Codes!BJ$33),ISBLANK(VAL_Codes!BI$33)),IF(TYPE(VAL_Codes!BJ$26)=2,VAL_Codes!BJ$26,""),IF(ISBLANK(VAL_Codes!BJ$33),"",VAL_Codes!BJ$33))</f>
        <v/>
      </c>
      <c r="CF72" s="26" t="str">
        <f t="shared" si="38"/>
        <v/>
      </c>
      <c r="CG72" s="20" t="str">
        <f t="shared" si="39"/>
        <v/>
      </c>
      <c r="CH72" s="23" t="str">
        <f>IF(AND(ISBLANK(VAL_Codes!BM$33),ISBLANK(VAL_Codes!BL$33)),IF(TYPE(VAL_Codes!BM$26)=2,VAL_Codes!BM$26,""),IF(ISBLANK(VAL_Codes!BM$33),"",VAL_Codes!BM$33))</f>
        <v/>
      </c>
      <c r="CI72" s="26" t="str">
        <f t="shared" si="40"/>
        <v/>
      </c>
      <c r="CJ72" s="20" t="str">
        <f t="shared" si="41"/>
        <v/>
      </c>
      <c r="CK72" s="23" t="str">
        <f>IF(AND(ISBLANK(VAL_Codes!BP$33),ISBLANK(VAL_Codes!BO$33)),IF(TYPE(VAL_Codes!BP$26)=2,VAL_Codes!BP$26,""),IF(ISBLANK(VAL_Codes!BP$33),"",VAL_Codes!BP$33))</f>
        <v/>
      </c>
      <c r="CL72" s="26" t="str">
        <f t="shared" si="42"/>
        <v/>
      </c>
      <c r="CM72" s="20" t="str">
        <f t="shared" si="43"/>
        <v/>
      </c>
      <c r="CN72" s="23" t="str">
        <f>IF(AND(ISBLANK(VAL_Codes!BS$33),ISBLANK(VAL_Codes!BR$33)),IF(TYPE(VAL_Codes!BS$26)=2,VAL_Codes!BS$26,""),IF(ISBLANK(VAL_Codes!BS$33),"",VAL_Codes!BS$33))</f>
        <v/>
      </c>
      <c r="CO72" s="26" t="str">
        <f t="shared" si="44"/>
        <v/>
      </c>
      <c r="CP72" s="20" t="str">
        <f t="shared" si="45"/>
        <v/>
      </c>
      <c r="CQ72" s="23" t="str">
        <f>IF(AND(ISBLANK(VAL_Codes!BV$33),ISBLANK(VAL_Codes!BU$33)),IF(TYPE(VAL_Codes!BV$26)=2,VAL_Codes!BV$26,""),IF(ISBLANK(VAL_Codes!BV$33),"",VAL_Codes!BV$33))</f>
        <v/>
      </c>
      <c r="CR72" s="38"/>
    </row>
    <row r="73" spans="1:96" ht="11.25" customHeight="1" x14ac:dyDescent="0.2">
      <c r="C73" s="888"/>
      <c r="D73" s="760"/>
      <c r="E73" s="758"/>
      <c r="F73" s="71" t="s">
        <v>725</v>
      </c>
      <c r="G73" s="72" t="s">
        <v>307</v>
      </c>
      <c r="H73" s="395" t="s">
        <v>135</v>
      </c>
      <c r="I73" s="395" t="s">
        <v>66</v>
      </c>
      <c r="J73" s="396" t="str">
        <f>VAL_Metadata!B$8</f>
        <v>_X</v>
      </c>
      <c r="K73" s="395" t="s">
        <v>84</v>
      </c>
      <c r="L73" s="395" t="s">
        <v>768</v>
      </c>
      <c r="M73" s="47"/>
      <c r="N73" s="47"/>
      <c r="O73" s="47"/>
      <c r="P73" s="47"/>
      <c r="Q73" s="47"/>
      <c r="R73" s="47"/>
      <c r="S73" s="47"/>
      <c r="T73" s="47"/>
      <c r="U73" s="47"/>
      <c r="V73" s="47"/>
      <c r="W73" s="47"/>
      <c r="X73" s="47"/>
      <c r="Y73" s="47"/>
      <c r="Z73" s="47"/>
      <c r="AA73" s="26" t="str">
        <f t="shared" si="0"/>
        <v/>
      </c>
      <c r="AB73" s="20" t="str">
        <f t="shared" si="1"/>
        <v/>
      </c>
      <c r="AC73" s="23" t="str">
        <f>IF(AND(ISBLANK(VAL_Codes!H$34),ISBLANK(VAL_Codes!G$34)),IF(TYPE(VAL_Codes!H$26)=2,VAL_Codes!H$26,""),IF(ISBLANK(VAL_Codes!H$34),"",VAL_Codes!H$34))</f>
        <v/>
      </c>
      <c r="AD73" s="26" t="str">
        <f t="shared" si="2"/>
        <v/>
      </c>
      <c r="AE73" s="20" t="str">
        <f t="shared" si="3"/>
        <v/>
      </c>
      <c r="AF73" s="23" t="str">
        <f>IF(AND(ISBLANK(VAL_Codes!K$34),ISBLANK(VAL_Codes!J$34)),IF(TYPE(VAL_Codes!K$26)=2,VAL_Codes!K$26,""),IF(ISBLANK(VAL_Codes!K$34),"",VAL_Codes!K$34))</f>
        <v/>
      </c>
      <c r="AG73" s="26" t="str">
        <f t="shared" si="4"/>
        <v/>
      </c>
      <c r="AH73" s="20" t="str">
        <f t="shared" si="5"/>
        <v/>
      </c>
      <c r="AI73" s="23" t="str">
        <f>IF(AND(ISBLANK(VAL_Codes!N$34),ISBLANK(VAL_Codes!M$34)),IF(TYPE(VAL_Codes!N$26)=2,VAL_Codes!N$26,""),IF(ISBLANK(VAL_Codes!N$34),"",VAL_Codes!N$34))</f>
        <v/>
      </c>
      <c r="AJ73" s="26" t="str">
        <f t="shared" si="6"/>
        <v/>
      </c>
      <c r="AK73" s="20" t="str">
        <f t="shared" si="7"/>
        <v/>
      </c>
      <c r="AL73" s="23" t="str">
        <f>IF(AND(ISBLANK(VAL_Codes!Q$34),ISBLANK(VAL_Codes!P$34)),IF(TYPE(VAL_Codes!Q$26)=2,VAL_Codes!Q$26,""),IF(ISBLANK(VAL_Codes!Q$34),"",VAL_Codes!Q$34))</f>
        <v/>
      </c>
      <c r="AM73" s="26" t="str">
        <f t="shared" si="8"/>
        <v/>
      </c>
      <c r="AN73" s="20" t="str">
        <f t="shared" si="9"/>
        <v/>
      </c>
      <c r="AO73" s="23" t="str">
        <f>IF(AND(ISBLANK(VAL_Codes!T$34),ISBLANK(VAL_Codes!S$34)),IF(TYPE(VAL_Codes!T$26)=2,VAL_Codes!T$26,""),IF(ISBLANK(VAL_Codes!T$34),"",VAL_Codes!T$34))</f>
        <v/>
      </c>
      <c r="AP73" s="26" t="str">
        <f t="shared" si="10"/>
        <v/>
      </c>
      <c r="AQ73" s="20" t="str">
        <f t="shared" si="11"/>
        <v/>
      </c>
      <c r="AR73" s="23" t="str">
        <f>IF(AND(ISBLANK(VAL_Codes!W$34),ISBLANK(VAL_Codes!V$34)),IF(TYPE(VAL_Codes!W$26)=2,VAL_Codes!W$26,""),IF(ISBLANK(VAL_Codes!W$34),"",VAL_Codes!W$34))</f>
        <v/>
      </c>
      <c r="AS73" s="26" t="str">
        <f t="shared" si="12"/>
        <v/>
      </c>
      <c r="AT73" s="20" t="str">
        <f t="shared" si="13"/>
        <v/>
      </c>
      <c r="AU73" s="23" t="str">
        <f>IF(AND(ISBLANK(VAL_Codes!Z$34),ISBLANK(VAL_Codes!Y$34)),IF(TYPE(VAL_Codes!Z$26)=2,VAL_Codes!Z$26,""),IF(ISBLANK(VAL_Codes!Z$34),"",VAL_Codes!Z$34))</f>
        <v/>
      </c>
      <c r="AV73" s="26" t="str">
        <f t="shared" si="14"/>
        <v/>
      </c>
      <c r="AW73" s="20" t="str">
        <f t="shared" si="15"/>
        <v/>
      </c>
      <c r="AX73" s="23" t="str">
        <f>IF(AND(ISBLANK(VAL_Codes!AC$34),ISBLANK(VAL_Codes!AB$34)),IF(TYPE(VAL_Codes!AC$26)=2,VAL_Codes!AC$26,""),IF(ISBLANK(VAL_Codes!AC$34),"",VAL_Codes!AC$34))</f>
        <v/>
      </c>
      <c r="AY73" s="26" t="str">
        <f t="shared" si="16"/>
        <v/>
      </c>
      <c r="AZ73" s="20" t="str">
        <f t="shared" si="17"/>
        <v/>
      </c>
      <c r="BA73" s="23" t="str">
        <f>IF(AND(ISBLANK(VAL_Codes!AF$34),ISBLANK(VAL_Codes!AE$34)),IF(TYPE(VAL_Codes!AF$26)=2,VAL_Codes!AF$26,""),IF(ISBLANK(VAL_Codes!AF$34),"",VAL_Codes!AF$34))</f>
        <v/>
      </c>
      <c r="BB73" s="26" t="str">
        <f t="shared" si="18"/>
        <v/>
      </c>
      <c r="BC73" s="20" t="str">
        <f t="shared" si="19"/>
        <v/>
      </c>
      <c r="BD73" s="23" t="str">
        <f>IF(AND(ISBLANK(VAL_Codes!AI$34),ISBLANK(VAL_Codes!AH$34)),IF(TYPE(VAL_Codes!AI$26)=2,VAL_Codes!AI$26,""),IF(ISBLANK(VAL_Codes!AI$34),"",VAL_Codes!AI$34))</f>
        <v/>
      </c>
      <c r="BE73" s="26" t="str">
        <f t="shared" si="20"/>
        <v/>
      </c>
      <c r="BF73" s="20" t="str">
        <f t="shared" si="21"/>
        <v/>
      </c>
      <c r="BG73" s="23" t="str">
        <f>IF(AND(ISBLANK(VAL_Codes!AL$34),ISBLANK(VAL_Codes!AK$34)),IF(TYPE(VAL_Codes!AL$26)=2,VAL_Codes!AL$26,""),IF(ISBLANK(VAL_Codes!AL$34),"",VAL_Codes!AL$34))</f>
        <v/>
      </c>
      <c r="BH73" s="26" t="str">
        <f t="shared" si="22"/>
        <v/>
      </c>
      <c r="BI73" s="20" t="str">
        <f t="shared" si="23"/>
        <v/>
      </c>
      <c r="BJ73" s="23" t="str">
        <f>IF(AND(ISBLANK(VAL_Codes!AO$34),ISBLANK(VAL_Codes!AN$34)),IF(TYPE(VAL_Codes!AO$26)=2,VAL_Codes!AO$26,""),IF(ISBLANK(VAL_Codes!AO$34),"",VAL_Codes!AO$34))</f>
        <v/>
      </c>
      <c r="BK73" s="26" t="str">
        <f t="shared" si="24"/>
        <v/>
      </c>
      <c r="BL73" s="20" t="str">
        <f t="shared" si="25"/>
        <v/>
      </c>
      <c r="BM73" s="23" t="str">
        <f>IF(AND(ISBLANK(VAL_Codes!AR$34),ISBLANK(VAL_Codes!AQ$34)),IF(TYPE(VAL_Codes!AR$26)=2,VAL_Codes!AR$26,""),IF(ISBLANK(VAL_Codes!AR$34),"",VAL_Codes!AR$34))</f>
        <v/>
      </c>
      <c r="BN73" s="26" t="str">
        <f t="shared" si="26"/>
        <v/>
      </c>
      <c r="BO73" s="20" t="str">
        <f t="shared" si="27"/>
        <v/>
      </c>
      <c r="BP73" s="23" t="str">
        <f>IF(AND(ISBLANK(VAL_Codes!AU$34),ISBLANK(VAL_Codes!AT$34)),IF(TYPE(VAL_Codes!AU$26)=2,VAL_Codes!AU$26,""),IF(ISBLANK(VAL_Codes!AU$34),"",VAL_Codes!AU$34))</f>
        <v/>
      </c>
      <c r="BQ73" s="26" t="str">
        <f t="shared" si="28"/>
        <v/>
      </c>
      <c r="BR73" s="20" t="str">
        <f t="shared" si="29"/>
        <v/>
      </c>
      <c r="BS73" s="23" t="str">
        <f>IF(AND(ISBLANK(VAL_Codes!AX$34),ISBLANK(VAL_Codes!AW$34)),IF(TYPE(VAL_Codes!AX$26)=2,VAL_Codes!AX$26,""),IF(ISBLANK(VAL_Codes!AX$34),"",VAL_Codes!AX$34))</f>
        <v/>
      </c>
      <c r="BT73" s="26" t="str">
        <f t="shared" si="30"/>
        <v/>
      </c>
      <c r="BU73" s="20" t="str">
        <f t="shared" si="31"/>
        <v/>
      </c>
      <c r="BV73" s="23" t="str">
        <f>IF(AND(ISBLANK(VAL_Codes!BA$34),ISBLANK(VAL_Codes!AZ$34)),IF(TYPE(VAL_Codes!BA$26)=2,VAL_Codes!BA$26,""),IF(ISBLANK(VAL_Codes!BA$34),"",VAL_Codes!BA$34))</f>
        <v/>
      </c>
      <c r="BW73" s="26" t="str">
        <f t="shared" si="32"/>
        <v/>
      </c>
      <c r="BX73" s="20" t="str">
        <f t="shared" si="33"/>
        <v/>
      </c>
      <c r="BY73" s="23" t="str">
        <f>IF(AND(ISBLANK(VAL_Codes!BD$34),ISBLANK(VAL_Codes!BC$34)),IF(TYPE(VAL_Codes!BD$26)=2,VAL_Codes!BD$26,""),IF(ISBLANK(VAL_Codes!BD$34),"",VAL_Codes!BD$34))</f>
        <v/>
      </c>
      <c r="BZ73" s="26" t="str">
        <f t="shared" si="34"/>
        <v/>
      </c>
      <c r="CA73" s="20" t="str">
        <f t="shared" si="35"/>
        <v/>
      </c>
      <c r="CB73" s="23" t="str">
        <f>IF(AND(ISBLANK(VAL_Codes!BG$34),ISBLANK(VAL_Codes!BF$34)),IF(TYPE(VAL_Codes!BG$26)=2,VAL_Codes!BG$26,""),IF(ISBLANK(VAL_Codes!BG$34),"",VAL_Codes!BG$34))</f>
        <v/>
      </c>
      <c r="CC73" s="26" t="str">
        <f t="shared" si="36"/>
        <v/>
      </c>
      <c r="CD73" s="20" t="str">
        <f t="shared" si="37"/>
        <v/>
      </c>
      <c r="CE73" s="23" t="str">
        <f>IF(AND(ISBLANK(VAL_Codes!BJ$34),ISBLANK(VAL_Codes!BI$34)),IF(TYPE(VAL_Codes!BJ$26)=2,VAL_Codes!BJ$26,""),IF(ISBLANK(VAL_Codes!BJ$34),"",VAL_Codes!BJ$34))</f>
        <v/>
      </c>
      <c r="CF73" s="26" t="str">
        <f t="shared" si="38"/>
        <v/>
      </c>
      <c r="CG73" s="20" t="str">
        <f t="shared" si="39"/>
        <v/>
      </c>
      <c r="CH73" s="23" t="str">
        <f>IF(AND(ISBLANK(VAL_Codes!BM$34),ISBLANK(VAL_Codes!BL$34)),IF(TYPE(VAL_Codes!BM$26)=2,VAL_Codes!BM$26,""),IF(ISBLANK(VAL_Codes!BM$34),"",VAL_Codes!BM$34))</f>
        <v/>
      </c>
      <c r="CI73" s="26" t="str">
        <f t="shared" si="40"/>
        <v/>
      </c>
      <c r="CJ73" s="20" t="str">
        <f t="shared" si="41"/>
        <v/>
      </c>
      <c r="CK73" s="23" t="str">
        <f>IF(AND(ISBLANK(VAL_Codes!BP$34),ISBLANK(VAL_Codes!BO$34)),IF(TYPE(VAL_Codes!BP$26)=2,VAL_Codes!BP$26,""),IF(ISBLANK(VAL_Codes!BP$34),"",VAL_Codes!BP$34))</f>
        <v/>
      </c>
      <c r="CL73" s="26" t="str">
        <f t="shared" si="42"/>
        <v/>
      </c>
      <c r="CM73" s="20" t="str">
        <f t="shared" si="43"/>
        <v/>
      </c>
      <c r="CN73" s="23" t="str">
        <f>IF(AND(ISBLANK(VAL_Codes!BS$34),ISBLANK(VAL_Codes!BR$34)),IF(TYPE(VAL_Codes!BS$26)=2,VAL_Codes!BS$26,""),IF(ISBLANK(VAL_Codes!BS$34),"",VAL_Codes!BS$34))</f>
        <v/>
      </c>
      <c r="CO73" s="26" t="str">
        <f t="shared" si="44"/>
        <v/>
      </c>
      <c r="CP73" s="20" t="str">
        <f t="shared" si="45"/>
        <v/>
      </c>
      <c r="CQ73" s="23" t="str">
        <f>IF(AND(ISBLANK(VAL_Codes!BV$34),ISBLANK(VAL_Codes!BU$34)),IF(TYPE(VAL_Codes!BV$26)=2,VAL_Codes!BV$26,""),IF(ISBLANK(VAL_Codes!BV$34),"",VAL_Codes!BV$34))</f>
        <v/>
      </c>
      <c r="CR73" s="38"/>
    </row>
    <row r="74" spans="1:96" ht="11.25" customHeight="1" x14ac:dyDescent="0.2">
      <c r="C74" s="888"/>
      <c r="D74" s="760"/>
      <c r="E74" s="758"/>
      <c r="F74" s="71" t="s">
        <v>94</v>
      </c>
      <c r="G74" s="72" t="s">
        <v>388</v>
      </c>
      <c r="H74" s="395" t="s">
        <v>135</v>
      </c>
      <c r="I74" s="395" t="s">
        <v>66</v>
      </c>
      <c r="J74" s="396" t="str">
        <f>VAL_Metadata!B$8</f>
        <v>_X</v>
      </c>
      <c r="K74" s="395" t="s">
        <v>86</v>
      </c>
      <c r="L74" s="395" t="s">
        <v>768</v>
      </c>
      <c r="M74" s="47"/>
      <c r="N74" s="47"/>
      <c r="O74" s="47"/>
      <c r="P74" s="47"/>
      <c r="Q74" s="47"/>
      <c r="R74" s="47"/>
      <c r="S74" s="47"/>
      <c r="T74" s="47"/>
      <c r="U74" s="47"/>
      <c r="V74" s="47"/>
      <c r="W74" s="47"/>
      <c r="X74" s="47"/>
      <c r="Y74" s="47"/>
      <c r="Z74" s="47"/>
      <c r="AA74" s="26" t="str">
        <f t="shared" si="0"/>
        <v/>
      </c>
      <c r="AB74" s="20" t="str">
        <f t="shared" si="1"/>
        <v/>
      </c>
      <c r="AC74" s="23" t="str">
        <f>IF(TYPE(VAL_Codes!H$26)=2,VAL_Codes!H$26,"")</f>
        <v/>
      </c>
      <c r="AD74" s="26" t="str">
        <f t="shared" si="2"/>
        <v/>
      </c>
      <c r="AE74" s="20" t="str">
        <f t="shared" si="3"/>
        <v/>
      </c>
      <c r="AF74" s="23" t="str">
        <f>IF(TYPE(VAL_Codes!K$26)=2,VAL_Codes!K$26,"")</f>
        <v/>
      </c>
      <c r="AG74" s="26" t="str">
        <f t="shared" si="4"/>
        <v/>
      </c>
      <c r="AH74" s="20" t="str">
        <f t="shared" si="5"/>
        <v/>
      </c>
      <c r="AI74" s="23" t="str">
        <f>IF(TYPE(VAL_Codes!N$26)=2,VAL_Codes!N$26,"")</f>
        <v/>
      </c>
      <c r="AJ74" s="26" t="str">
        <f t="shared" si="6"/>
        <v/>
      </c>
      <c r="AK74" s="20" t="str">
        <f t="shared" si="7"/>
        <v/>
      </c>
      <c r="AL74" s="23" t="str">
        <f>IF(TYPE(VAL_Codes!Q$26)=2,VAL_Codes!Q$26,"")</f>
        <v/>
      </c>
      <c r="AM74" s="26" t="str">
        <f t="shared" si="8"/>
        <v/>
      </c>
      <c r="AN74" s="20" t="str">
        <f t="shared" si="9"/>
        <v/>
      </c>
      <c r="AO74" s="23" t="str">
        <f>IF(TYPE(VAL_Codes!T$26)=2,VAL_Codes!T$26,"")</f>
        <v/>
      </c>
      <c r="AP74" s="26" t="str">
        <f t="shared" si="10"/>
        <v/>
      </c>
      <c r="AQ74" s="20" t="str">
        <f t="shared" si="11"/>
        <v/>
      </c>
      <c r="AR74" s="23" t="str">
        <f>IF(TYPE(VAL_Codes!W$26)=2,VAL_Codes!W$26,"")</f>
        <v/>
      </c>
      <c r="AS74" s="26" t="str">
        <f t="shared" si="12"/>
        <v/>
      </c>
      <c r="AT74" s="20" t="str">
        <f t="shared" si="13"/>
        <v/>
      </c>
      <c r="AU74" s="23" t="str">
        <f>IF(TYPE(VAL_Codes!Z$26)=2,VAL_Codes!Z$26,"")</f>
        <v/>
      </c>
      <c r="AV74" s="26" t="str">
        <f t="shared" si="14"/>
        <v/>
      </c>
      <c r="AW74" s="20" t="str">
        <f t="shared" si="15"/>
        <v/>
      </c>
      <c r="AX74" s="23" t="str">
        <f>IF(TYPE(VAL_Codes!AC$26)=2,VAL_Codes!AC$26,"")</f>
        <v/>
      </c>
      <c r="AY74" s="26" t="str">
        <f t="shared" si="16"/>
        <v/>
      </c>
      <c r="AZ74" s="20" t="str">
        <f t="shared" si="17"/>
        <v/>
      </c>
      <c r="BA74" s="23" t="str">
        <f>IF(TYPE(VAL_Codes!AF$26)=2,VAL_Codes!AF$26,"")</f>
        <v/>
      </c>
      <c r="BB74" s="26" t="str">
        <f t="shared" si="18"/>
        <v/>
      </c>
      <c r="BC74" s="20" t="str">
        <f t="shared" si="19"/>
        <v/>
      </c>
      <c r="BD74" s="23" t="str">
        <f>IF(TYPE(VAL_Codes!AI$26)=2,VAL_Codes!AI$26,"")</f>
        <v/>
      </c>
      <c r="BE74" s="26" t="str">
        <f t="shared" si="20"/>
        <v/>
      </c>
      <c r="BF74" s="20" t="str">
        <f t="shared" si="21"/>
        <v/>
      </c>
      <c r="BG74" s="23" t="str">
        <f>IF(TYPE(VAL_Codes!AL$26)=2,VAL_Codes!AL$26,"")</f>
        <v/>
      </c>
      <c r="BH74" s="26" t="str">
        <f t="shared" si="22"/>
        <v/>
      </c>
      <c r="BI74" s="20" t="str">
        <f t="shared" si="23"/>
        <v/>
      </c>
      <c r="BJ74" s="23" t="str">
        <f>IF(TYPE(VAL_Codes!AO$26)=2,VAL_Codes!AO$26,"")</f>
        <v/>
      </c>
      <c r="BK74" s="26" t="str">
        <f t="shared" si="24"/>
        <v/>
      </c>
      <c r="BL74" s="20" t="str">
        <f t="shared" si="25"/>
        <v/>
      </c>
      <c r="BM74" s="23" t="str">
        <f>IF(TYPE(VAL_Codes!AR$26)=2,VAL_Codes!AR$26,"")</f>
        <v/>
      </c>
      <c r="BN74" s="26" t="str">
        <f t="shared" si="26"/>
        <v/>
      </c>
      <c r="BO74" s="20" t="str">
        <f t="shared" si="27"/>
        <v/>
      </c>
      <c r="BP74" s="23" t="str">
        <f>IF(TYPE(VAL_Codes!AU$26)=2,VAL_Codes!AU$26,"")</f>
        <v/>
      </c>
      <c r="BQ74" s="26" t="str">
        <f t="shared" si="28"/>
        <v/>
      </c>
      <c r="BR74" s="20" t="str">
        <f t="shared" si="29"/>
        <v/>
      </c>
      <c r="BS74" s="23" t="str">
        <f>IF(TYPE(VAL_Codes!AX$26)=2,VAL_Codes!AX$26,"")</f>
        <v/>
      </c>
      <c r="BT74" s="26" t="str">
        <f t="shared" si="30"/>
        <v/>
      </c>
      <c r="BU74" s="20" t="str">
        <f t="shared" si="31"/>
        <v/>
      </c>
      <c r="BV74" s="23" t="str">
        <f>IF(TYPE(VAL_Codes!BA$26)=2,VAL_Codes!BA$26,"")</f>
        <v/>
      </c>
      <c r="BW74" s="26" t="str">
        <f t="shared" si="32"/>
        <v/>
      </c>
      <c r="BX74" s="20" t="str">
        <f t="shared" si="33"/>
        <v/>
      </c>
      <c r="BY74" s="23" t="str">
        <f>IF(TYPE(VAL_Codes!BD$26)=2,VAL_Codes!BD$26,"")</f>
        <v/>
      </c>
      <c r="BZ74" s="26" t="str">
        <f t="shared" si="34"/>
        <v/>
      </c>
      <c r="CA74" s="20" t="str">
        <f t="shared" si="35"/>
        <v/>
      </c>
      <c r="CB74" s="23" t="str">
        <f>IF(TYPE(VAL_Codes!BG$26)=2,VAL_Codes!BG$26,"")</f>
        <v/>
      </c>
      <c r="CC74" s="26" t="str">
        <f t="shared" si="36"/>
        <v/>
      </c>
      <c r="CD74" s="20" t="str">
        <f t="shared" si="37"/>
        <v/>
      </c>
      <c r="CE74" s="23" t="str">
        <f>IF(TYPE(VAL_Codes!BJ$26)=2,VAL_Codes!BJ$26,"")</f>
        <v/>
      </c>
      <c r="CF74" s="26" t="str">
        <f t="shared" si="38"/>
        <v/>
      </c>
      <c r="CG74" s="20" t="str">
        <f t="shared" si="39"/>
        <v/>
      </c>
      <c r="CH74" s="23" t="str">
        <f>IF(TYPE(VAL_Codes!BM$26)=2,VAL_Codes!BM$26,"")</f>
        <v/>
      </c>
      <c r="CI74" s="26" t="str">
        <f t="shared" si="40"/>
        <v/>
      </c>
      <c r="CJ74" s="20" t="str">
        <f t="shared" si="41"/>
        <v/>
      </c>
      <c r="CK74" s="23" t="str">
        <f>IF(TYPE(VAL_Codes!BP$26)=2,VAL_Codes!BP$26,"")</f>
        <v/>
      </c>
      <c r="CL74" s="26" t="str">
        <f t="shared" si="42"/>
        <v/>
      </c>
      <c r="CM74" s="20" t="str">
        <f t="shared" si="43"/>
        <v/>
      </c>
      <c r="CN74" s="23" t="str">
        <f>IF(TYPE(VAL_Codes!BS$26)=2,VAL_Codes!BS$26,"")</f>
        <v/>
      </c>
      <c r="CO74" s="26" t="str">
        <f t="shared" si="44"/>
        <v/>
      </c>
      <c r="CP74" s="20" t="str">
        <f t="shared" si="45"/>
        <v/>
      </c>
      <c r="CQ74" s="23" t="str">
        <f>IF(TYPE(VAL_Codes!BV$26)=2,VAL_Codes!BV$26,"")</f>
        <v/>
      </c>
      <c r="CR74" s="38"/>
    </row>
    <row r="75" spans="1:96" ht="11.25" customHeight="1" x14ac:dyDescent="0.2">
      <c r="A75" s="76"/>
      <c r="B75" s="76"/>
      <c r="C75" s="888"/>
      <c r="D75" s="760"/>
      <c r="E75" s="758"/>
      <c r="F75" s="71" t="s">
        <v>95</v>
      </c>
      <c r="G75" s="72" t="s">
        <v>389</v>
      </c>
      <c r="H75" s="395" t="s">
        <v>135</v>
      </c>
      <c r="I75" s="395" t="s">
        <v>66</v>
      </c>
      <c r="J75" s="396" t="str">
        <f>VAL_Metadata!B$8</f>
        <v>_X</v>
      </c>
      <c r="K75" s="395" t="s">
        <v>87</v>
      </c>
      <c r="L75" s="395" t="s">
        <v>768</v>
      </c>
      <c r="M75" s="47"/>
      <c r="N75" s="47"/>
      <c r="O75" s="47"/>
      <c r="P75" s="47"/>
      <c r="Q75" s="47"/>
      <c r="R75" s="47"/>
      <c r="S75" s="47"/>
      <c r="T75" s="47"/>
      <c r="U75" s="47"/>
      <c r="V75" s="47"/>
      <c r="W75" s="47"/>
      <c r="X75" s="47"/>
      <c r="Y75" s="47"/>
      <c r="Z75" s="47"/>
      <c r="AA75" s="26" t="str">
        <f t="shared" si="0"/>
        <v/>
      </c>
      <c r="AB75" s="20" t="str">
        <f t="shared" si="1"/>
        <v/>
      </c>
      <c r="AC75" s="23" t="str">
        <f>IF(TYPE(VAL_Codes!H$26)=2,VAL_Codes!H$26,"")</f>
        <v/>
      </c>
      <c r="AD75" s="26" t="str">
        <f t="shared" si="2"/>
        <v/>
      </c>
      <c r="AE75" s="20" t="str">
        <f t="shared" si="3"/>
        <v/>
      </c>
      <c r="AF75" s="23" t="str">
        <f>IF(TYPE(VAL_Codes!K$26)=2,VAL_Codes!K$26,"")</f>
        <v/>
      </c>
      <c r="AG75" s="26" t="str">
        <f t="shared" si="4"/>
        <v/>
      </c>
      <c r="AH75" s="20" t="str">
        <f t="shared" si="5"/>
        <v/>
      </c>
      <c r="AI75" s="23" t="str">
        <f>IF(TYPE(VAL_Codes!N$26)=2,VAL_Codes!N$26,"")</f>
        <v/>
      </c>
      <c r="AJ75" s="26" t="str">
        <f t="shared" si="6"/>
        <v/>
      </c>
      <c r="AK75" s="20" t="str">
        <f t="shared" si="7"/>
        <v/>
      </c>
      <c r="AL75" s="23" t="str">
        <f>IF(TYPE(VAL_Codes!Q$26)=2,VAL_Codes!Q$26,"")</f>
        <v/>
      </c>
      <c r="AM75" s="26" t="str">
        <f t="shared" si="8"/>
        <v/>
      </c>
      <c r="AN75" s="20" t="str">
        <f t="shared" si="9"/>
        <v/>
      </c>
      <c r="AO75" s="23" t="str">
        <f>IF(TYPE(VAL_Codes!T$26)=2,VAL_Codes!T$26,"")</f>
        <v/>
      </c>
      <c r="AP75" s="26" t="str">
        <f t="shared" si="10"/>
        <v/>
      </c>
      <c r="AQ75" s="20" t="str">
        <f t="shared" si="11"/>
        <v/>
      </c>
      <c r="AR75" s="23" t="str">
        <f>IF(TYPE(VAL_Codes!W$26)=2,VAL_Codes!W$26,"")</f>
        <v/>
      </c>
      <c r="AS75" s="26" t="str">
        <f t="shared" si="12"/>
        <v/>
      </c>
      <c r="AT75" s="20" t="str">
        <f t="shared" si="13"/>
        <v/>
      </c>
      <c r="AU75" s="23" t="str">
        <f>IF(TYPE(VAL_Codes!Z$26)=2,VAL_Codes!Z$26,"")</f>
        <v/>
      </c>
      <c r="AV75" s="26" t="str">
        <f t="shared" si="14"/>
        <v/>
      </c>
      <c r="AW75" s="20" t="str">
        <f t="shared" si="15"/>
        <v/>
      </c>
      <c r="AX75" s="23" t="str">
        <f>IF(TYPE(VAL_Codes!AC$26)=2,VAL_Codes!AC$26,"")</f>
        <v/>
      </c>
      <c r="AY75" s="26" t="str">
        <f t="shared" si="16"/>
        <v/>
      </c>
      <c r="AZ75" s="20" t="str">
        <f t="shared" si="17"/>
        <v/>
      </c>
      <c r="BA75" s="23" t="str">
        <f>IF(TYPE(VAL_Codes!AF$26)=2,VAL_Codes!AF$26,"")</f>
        <v/>
      </c>
      <c r="BB75" s="26" t="str">
        <f t="shared" si="18"/>
        <v/>
      </c>
      <c r="BC75" s="20" t="str">
        <f t="shared" si="19"/>
        <v/>
      </c>
      <c r="BD75" s="23" t="str">
        <f>IF(TYPE(VAL_Codes!AI$26)=2,VAL_Codes!AI$26,"")</f>
        <v/>
      </c>
      <c r="BE75" s="26" t="str">
        <f t="shared" si="20"/>
        <v/>
      </c>
      <c r="BF75" s="20" t="str">
        <f t="shared" si="21"/>
        <v/>
      </c>
      <c r="BG75" s="23" t="str">
        <f>IF(TYPE(VAL_Codes!AL$26)=2,VAL_Codes!AL$26,"")</f>
        <v/>
      </c>
      <c r="BH75" s="26" t="str">
        <f t="shared" si="22"/>
        <v/>
      </c>
      <c r="BI75" s="20" t="str">
        <f t="shared" si="23"/>
        <v/>
      </c>
      <c r="BJ75" s="23" t="str">
        <f>IF(TYPE(VAL_Codes!AO$26)=2,VAL_Codes!AO$26,"")</f>
        <v/>
      </c>
      <c r="BK75" s="26" t="str">
        <f t="shared" si="24"/>
        <v/>
      </c>
      <c r="BL75" s="20" t="str">
        <f t="shared" si="25"/>
        <v/>
      </c>
      <c r="BM75" s="23" t="str">
        <f>IF(TYPE(VAL_Codes!AR$26)=2,VAL_Codes!AR$26,"")</f>
        <v/>
      </c>
      <c r="BN75" s="26" t="str">
        <f t="shared" si="26"/>
        <v/>
      </c>
      <c r="BO75" s="20" t="str">
        <f t="shared" si="27"/>
        <v/>
      </c>
      <c r="BP75" s="23" t="str">
        <f>IF(TYPE(VAL_Codes!AU$26)=2,VAL_Codes!AU$26,"")</f>
        <v/>
      </c>
      <c r="BQ75" s="26" t="str">
        <f t="shared" si="28"/>
        <v/>
      </c>
      <c r="BR75" s="20" t="str">
        <f t="shared" si="29"/>
        <v/>
      </c>
      <c r="BS75" s="23" t="str">
        <f>IF(TYPE(VAL_Codes!AX$26)=2,VAL_Codes!AX$26,"")</f>
        <v/>
      </c>
      <c r="BT75" s="26" t="str">
        <f t="shared" si="30"/>
        <v/>
      </c>
      <c r="BU75" s="20" t="str">
        <f t="shared" si="31"/>
        <v/>
      </c>
      <c r="BV75" s="23" t="str">
        <f>IF(TYPE(VAL_Codes!BA$26)=2,VAL_Codes!BA$26,"")</f>
        <v/>
      </c>
      <c r="BW75" s="26" t="str">
        <f t="shared" si="32"/>
        <v/>
      </c>
      <c r="BX75" s="20" t="str">
        <f t="shared" si="33"/>
        <v/>
      </c>
      <c r="BY75" s="23" t="str">
        <f>IF(TYPE(VAL_Codes!BD$26)=2,VAL_Codes!BD$26,"")</f>
        <v/>
      </c>
      <c r="BZ75" s="26" t="str">
        <f t="shared" si="34"/>
        <v/>
      </c>
      <c r="CA75" s="20" t="str">
        <f t="shared" si="35"/>
        <v/>
      </c>
      <c r="CB75" s="23" t="str">
        <f>IF(TYPE(VAL_Codes!BG$26)=2,VAL_Codes!BG$26,"")</f>
        <v/>
      </c>
      <c r="CC75" s="26" t="str">
        <f t="shared" si="36"/>
        <v/>
      </c>
      <c r="CD75" s="20" t="str">
        <f t="shared" si="37"/>
        <v/>
      </c>
      <c r="CE75" s="23" t="str">
        <f>IF(TYPE(VAL_Codes!BJ$26)=2,VAL_Codes!BJ$26,"")</f>
        <v/>
      </c>
      <c r="CF75" s="26" t="str">
        <f t="shared" si="38"/>
        <v/>
      </c>
      <c r="CG75" s="20" t="str">
        <f t="shared" si="39"/>
        <v/>
      </c>
      <c r="CH75" s="23" t="str">
        <f>IF(TYPE(VAL_Codes!BM$26)=2,VAL_Codes!BM$26,"")</f>
        <v/>
      </c>
      <c r="CI75" s="26" t="str">
        <f t="shared" si="40"/>
        <v/>
      </c>
      <c r="CJ75" s="20" t="str">
        <f t="shared" si="41"/>
        <v/>
      </c>
      <c r="CK75" s="23" t="str">
        <f>IF(TYPE(VAL_Codes!BP$26)=2,VAL_Codes!BP$26,"")</f>
        <v/>
      </c>
      <c r="CL75" s="26" t="str">
        <f t="shared" si="42"/>
        <v/>
      </c>
      <c r="CM75" s="20" t="str">
        <f t="shared" si="43"/>
        <v/>
      </c>
      <c r="CN75" s="23" t="str">
        <f>IF(TYPE(VAL_Codes!BS$26)=2,VAL_Codes!BS$26,"")</f>
        <v/>
      </c>
      <c r="CO75" s="26" t="str">
        <f t="shared" si="44"/>
        <v/>
      </c>
      <c r="CP75" s="20" t="str">
        <f t="shared" si="45"/>
        <v/>
      </c>
      <c r="CQ75" s="23" t="str">
        <f>IF(TYPE(VAL_Codes!BV$26)=2,VAL_Codes!BV$26,"")</f>
        <v/>
      </c>
      <c r="CR75" s="38"/>
    </row>
    <row r="76" spans="1:96" s="76" customFormat="1" ht="11.25" customHeight="1" x14ac:dyDescent="0.2">
      <c r="C76" s="888"/>
      <c r="D76" s="760"/>
      <c r="E76" s="758"/>
      <c r="F76" s="84" t="s">
        <v>138</v>
      </c>
      <c r="G76" s="72" t="s">
        <v>308</v>
      </c>
      <c r="H76" s="395" t="s">
        <v>135</v>
      </c>
      <c r="I76" s="395" t="s">
        <v>66</v>
      </c>
      <c r="J76" s="396" t="str">
        <f>VAL_Metadata!B$8</f>
        <v>_X</v>
      </c>
      <c r="K76" s="395" t="s">
        <v>87</v>
      </c>
      <c r="L76" s="395" t="s">
        <v>98</v>
      </c>
      <c r="M76" s="79"/>
      <c r="N76" s="79"/>
      <c r="O76" s="79"/>
      <c r="P76" s="79"/>
      <c r="Q76" s="79"/>
      <c r="R76" s="79"/>
      <c r="S76" s="79"/>
      <c r="T76" s="79"/>
      <c r="U76" s="79"/>
      <c r="V76" s="79"/>
      <c r="W76" s="79"/>
      <c r="X76" s="79"/>
      <c r="Y76" s="79"/>
      <c r="Z76" s="79"/>
      <c r="AA76" s="26" t="str">
        <f t="shared" si="0"/>
        <v/>
      </c>
      <c r="AB76" s="20" t="str">
        <f t="shared" si="1"/>
        <v/>
      </c>
      <c r="AC76" s="23" t="str">
        <f>IF(TYPE(VAL_Codes!H$26)=2,VAL_Codes!H$26,"")</f>
        <v/>
      </c>
      <c r="AD76" s="26" t="str">
        <f t="shared" si="2"/>
        <v/>
      </c>
      <c r="AE76" s="20" t="str">
        <f t="shared" si="3"/>
        <v/>
      </c>
      <c r="AF76" s="23" t="str">
        <f>IF(TYPE(VAL_Codes!K$26)=2,VAL_Codes!K$26,"")</f>
        <v/>
      </c>
      <c r="AG76" s="26" t="str">
        <f t="shared" si="4"/>
        <v/>
      </c>
      <c r="AH76" s="20" t="str">
        <f t="shared" si="5"/>
        <v/>
      </c>
      <c r="AI76" s="23" t="str">
        <f>IF(TYPE(VAL_Codes!N$26)=2,VAL_Codes!N$26,"")</f>
        <v/>
      </c>
      <c r="AJ76" s="26" t="str">
        <f t="shared" si="6"/>
        <v/>
      </c>
      <c r="AK76" s="20" t="str">
        <f t="shared" si="7"/>
        <v/>
      </c>
      <c r="AL76" s="23" t="str">
        <f>IF(TYPE(VAL_Codes!Q$26)=2,VAL_Codes!Q$26,"")</f>
        <v/>
      </c>
      <c r="AM76" s="26" t="str">
        <f t="shared" si="8"/>
        <v/>
      </c>
      <c r="AN76" s="20" t="str">
        <f t="shared" si="9"/>
        <v/>
      </c>
      <c r="AO76" s="23" t="str">
        <f>IF(TYPE(VAL_Codes!T$26)=2,VAL_Codes!T$26,"")</f>
        <v/>
      </c>
      <c r="AP76" s="26" t="str">
        <f t="shared" si="10"/>
        <v/>
      </c>
      <c r="AQ76" s="20" t="str">
        <f t="shared" si="11"/>
        <v/>
      </c>
      <c r="AR76" s="23" t="str">
        <f>IF(TYPE(VAL_Codes!W$26)=2,VAL_Codes!W$26,"")</f>
        <v/>
      </c>
      <c r="AS76" s="26" t="str">
        <f t="shared" si="12"/>
        <v/>
      </c>
      <c r="AT76" s="20" t="str">
        <f t="shared" si="13"/>
        <v/>
      </c>
      <c r="AU76" s="23" t="str">
        <f>IF(TYPE(VAL_Codes!Z$26)=2,VAL_Codes!Z$26,"")</f>
        <v/>
      </c>
      <c r="AV76" s="26" t="str">
        <f t="shared" si="14"/>
        <v/>
      </c>
      <c r="AW76" s="20" t="str">
        <f t="shared" si="15"/>
        <v/>
      </c>
      <c r="AX76" s="23" t="str">
        <f>IF(TYPE(VAL_Codes!AC$26)=2,VAL_Codes!AC$26,"")</f>
        <v/>
      </c>
      <c r="AY76" s="26" t="str">
        <f t="shared" si="16"/>
        <v/>
      </c>
      <c r="AZ76" s="20" t="str">
        <f t="shared" si="17"/>
        <v/>
      </c>
      <c r="BA76" s="23" t="str">
        <f>IF(TYPE(VAL_Codes!AF$26)=2,VAL_Codes!AF$26,"")</f>
        <v/>
      </c>
      <c r="BB76" s="26" t="str">
        <f t="shared" si="18"/>
        <v/>
      </c>
      <c r="BC76" s="20" t="str">
        <f t="shared" si="19"/>
        <v/>
      </c>
      <c r="BD76" s="23" t="str">
        <f>IF(TYPE(VAL_Codes!AI$26)=2,VAL_Codes!AI$26,"")</f>
        <v/>
      </c>
      <c r="BE76" s="26" t="str">
        <f t="shared" si="20"/>
        <v/>
      </c>
      <c r="BF76" s="20" t="str">
        <f t="shared" si="21"/>
        <v/>
      </c>
      <c r="BG76" s="23" t="str">
        <f>IF(TYPE(VAL_Codes!AL$26)=2,VAL_Codes!AL$26,"")</f>
        <v/>
      </c>
      <c r="BH76" s="26" t="str">
        <f t="shared" si="22"/>
        <v/>
      </c>
      <c r="BI76" s="20" t="str">
        <f t="shared" si="23"/>
        <v/>
      </c>
      <c r="BJ76" s="23" t="str">
        <f>IF(TYPE(VAL_Codes!AO$26)=2,VAL_Codes!AO$26,"")</f>
        <v/>
      </c>
      <c r="BK76" s="26" t="str">
        <f t="shared" si="24"/>
        <v/>
      </c>
      <c r="BL76" s="20" t="str">
        <f t="shared" si="25"/>
        <v/>
      </c>
      <c r="BM76" s="23" t="str">
        <f>IF(TYPE(VAL_Codes!AR$26)=2,VAL_Codes!AR$26,"")</f>
        <v/>
      </c>
      <c r="BN76" s="26" t="str">
        <f t="shared" si="26"/>
        <v/>
      </c>
      <c r="BO76" s="20" t="str">
        <f t="shared" si="27"/>
        <v/>
      </c>
      <c r="BP76" s="23" t="str">
        <f>IF(TYPE(VAL_Codes!AU$26)=2,VAL_Codes!AU$26,"")</f>
        <v/>
      </c>
      <c r="BQ76" s="26" t="str">
        <f t="shared" si="28"/>
        <v/>
      </c>
      <c r="BR76" s="20" t="str">
        <f t="shared" si="29"/>
        <v/>
      </c>
      <c r="BS76" s="23" t="str">
        <f>IF(TYPE(VAL_Codes!AX$26)=2,VAL_Codes!AX$26,"")</f>
        <v/>
      </c>
      <c r="BT76" s="26" t="str">
        <f t="shared" si="30"/>
        <v/>
      </c>
      <c r="BU76" s="20" t="str">
        <f t="shared" si="31"/>
        <v/>
      </c>
      <c r="BV76" s="23" t="str">
        <f>IF(TYPE(VAL_Codes!BA$26)=2,VAL_Codes!BA$26,"")</f>
        <v/>
      </c>
      <c r="BW76" s="26" t="str">
        <f t="shared" si="32"/>
        <v/>
      </c>
      <c r="BX76" s="20" t="str">
        <f t="shared" si="33"/>
        <v/>
      </c>
      <c r="BY76" s="23" t="str">
        <f>IF(TYPE(VAL_Codes!BD$26)=2,VAL_Codes!BD$26,"")</f>
        <v/>
      </c>
      <c r="BZ76" s="26" t="str">
        <f t="shared" si="34"/>
        <v/>
      </c>
      <c r="CA76" s="20" t="str">
        <f t="shared" si="35"/>
        <v/>
      </c>
      <c r="CB76" s="23" t="str">
        <f>IF(TYPE(VAL_Codes!BG$26)=2,VAL_Codes!BG$26,"")</f>
        <v/>
      </c>
      <c r="CC76" s="26" t="str">
        <f t="shared" si="36"/>
        <v/>
      </c>
      <c r="CD76" s="20" t="str">
        <f t="shared" si="37"/>
        <v/>
      </c>
      <c r="CE76" s="23" t="str">
        <f>IF(TYPE(VAL_Codes!BJ$26)=2,VAL_Codes!BJ$26,"")</f>
        <v/>
      </c>
      <c r="CF76" s="26" t="str">
        <f t="shared" si="38"/>
        <v/>
      </c>
      <c r="CG76" s="20" t="str">
        <f t="shared" si="39"/>
        <v/>
      </c>
      <c r="CH76" s="23" t="str">
        <f>IF(TYPE(VAL_Codes!BM$26)=2,VAL_Codes!BM$26,"")</f>
        <v/>
      </c>
      <c r="CI76" s="26" t="str">
        <f t="shared" si="40"/>
        <v/>
      </c>
      <c r="CJ76" s="20" t="str">
        <f t="shared" si="41"/>
        <v/>
      </c>
      <c r="CK76" s="23" t="str">
        <f>IF(TYPE(VAL_Codes!BP$26)=2,VAL_Codes!BP$26,"")</f>
        <v/>
      </c>
      <c r="CL76" s="26" t="str">
        <f t="shared" si="42"/>
        <v/>
      </c>
      <c r="CM76" s="20" t="str">
        <f t="shared" si="43"/>
        <v/>
      </c>
      <c r="CN76" s="23" t="str">
        <f>IF(TYPE(VAL_Codes!BS$26)=2,VAL_Codes!BS$26,"")</f>
        <v/>
      </c>
      <c r="CO76" s="26" t="str">
        <f t="shared" si="44"/>
        <v/>
      </c>
      <c r="CP76" s="20" t="str">
        <f t="shared" si="45"/>
        <v/>
      </c>
      <c r="CQ76" s="23" t="str">
        <f>IF(TYPE(VAL_Codes!BV$26)=2,VAL_Codes!BV$26,"")</f>
        <v/>
      </c>
      <c r="CR76" s="80"/>
    </row>
    <row r="77" spans="1:96" s="76" customFormat="1" ht="11.25" customHeight="1" x14ac:dyDescent="0.2">
      <c r="C77" s="888"/>
      <c r="D77" s="760"/>
      <c r="E77" s="758"/>
      <c r="F77" s="78" t="s">
        <v>748</v>
      </c>
      <c r="G77" s="69" t="s">
        <v>687</v>
      </c>
      <c r="H77" s="395" t="s">
        <v>135</v>
      </c>
      <c r="I77" s="395" t="s">
        <v>66</v>
      </c>
      <c r="J77" s="396" t="str">
        <f>VAL_Metadata!B$8</f>
        <v>_X</v>
      </c>
      <c r="K77" s="395" t="s">
        <v>87</v>
      </c>
      <c r="L77" s="395" t="s">
        <v>139</v>
      </c>
      <c r="M77" s="79"/>
      <c r="N77" s="79"/>
      <c r="O77" s="79"/>
      <c r="P77" s="79"/>
      <c r="Q77" s="79"/>
      <c r="R77" s="79"/>
      <c r="S77" s="79"/>
      <c r="T77" s="79"/>
      <c r="U77" s="79"/>
      <c r="V77" s="79"/>
      <c r="W77" s="79"/>
      <c r="X77" s="79"/>
      <c r="Y77" s="79"/>
      <c r="Z77" s="79"/>
      <c r="AA77" s="29" t="str">
        <f>IF(COUNTBLANK('VAL_Fill in area'!G50)=1,"",'VAL_Fill in area'!G50)</f>
        <v/>
      </c>
      <c r="AB77" s="24" t="str">
        <f>IF(TYPE(VAL_Codes!G$26)=2,VAL_Codes!G$26,"")</f>
        <v/>
      </c>
      <c r="AC77" s="25" t="str">
        <f>IF(TYPE(VAL_Codes!H$26)=2,VAL_Codes!H$26,"")</f>
        <v/>
      </c>
      <c r="AD77" s="29" t="str">
        <f>IF(COUNTBLANK('VAL_Fill in area'!H50)=1,"",'VAL_Fill in area'!H50)</f>
        <v/>
      </c>
      <c r="AE77" s="24" t="str">
        <f>IF(TYPE(VAL_Codes!J$26)=2,VAL_Codes!J$26,"")</f>
        <v/>
      </c>
      <c r="AF77" s="25" t="str">
        <f>IF(TYPE(VAL_Codes!K$26)=2,VAL_Codes!K$26,"")</f>
        <v/>
      </c>
      <c r="AG77" s="27" t="str">
        <f>IF(OR(AND(AA77="",AB77=""),AND(AD77="",AE77=""),AND(AB77="K",AE77="K"),OR(AB77="O",AE77="O")),"",SUM(AA77,AD77))</f>
        <v/>
      </c>
      <c r="AH77" s="1" t="str">
        <f xml:space="preserve"> IF(AND(OR(AND(AB77="O",AE77="O"),AND(AB77="K",AE77="K")),SUM(AA77,AD77)=0,ISNUMBER(AG77)),"",IF(OR(AB77="O",AE77="O"),"O",IF(AND(AB77=AE77,OR(AB77="K",AB77="W",AB77="M")),UPPER( AB77),"")))</f>
        <v/>
      </c>
      <c r="AI77" s="23" t="str">
        <f>IF(TYPE(VAL_Codes!N$26)=2,VAL_Codes!N$26,"")</f>
        <v/>
      </c>
      <c r="AJ77" s="29" t="str">
        <f>IF(COUNTBLANK('VAL_Fill in area'!I50)=1,"",'VAL_Fill in area'!I50)</f>
        <v/>
      </c>
      <c r="AK77" s="24" t="str">
        <f>IF(TYPE(VAL_Codes!P$26)=2,VAL_Codes!P$26,"")</f>
        <v/>
      </c>
      <c r="AL77" s="25" t="str">
        <f>IF(TYPE(VAL_Codes!Q$26)=2,VAL_Codes!Q$26,"")</f>
        <v/>
      </c>
      <c r="AM77" s="29" t="str">
        <f>IF(COUNTBLANK('VAL_Fill in area'!J50)=1,"",'VAL_Fill in area'!J50)</f>
        <v/>
      </c>
      <c r="AN77" s="24" t="str">
        <f>IF(TYPE(VAL_Codes!S$26)=2,VAL_Codes!S$26,"")</f>
        <v/>
      </c>
      <c r="AO77" s="25" t="str">
        <f>IF(TYPE(VAL_Codes!T$26)=2,VAL_Codes!T$26,"")</f>
        <v/>
      </c>
      <c r="AP77" s="29" t="str">
        <f>IF(COUNTBLANK('VAL_Fill in area'!K50)=1,"",'VAL_Fill in area'!K50)</f>
        <v/>
      </c>
      <c r="AQ77" s="24" t="str">
        <f>IF(TYPE(VAL_Codes!V$26)=2,VAL_Codes!V$26,"")</f>
        <v/>
      </c>
      <c r="AR77" s="25" t="str">
        <f>IF(TYPE(VAL_Codes!W$26)=2,VAL_Codes!W$26,"")</f>
        <v/>
      </c>
      <c r="AS77" s="27" t="str">
        <f>IF(OR(AND(AM77="",AN77=""),AND(AP77="",AQ77=""),AND(AN77="K",AQ77="K"),OR(AN77="O",AQ77="O")),"",SUM(AM77,AP77))</f>
        <v/>
      </c>
      <c r="AT77" s="1" t="str">
        <f xml:space="preserve"> IF(AND(OR(AND(AN77="O",AQ77="O"),AND(AN77="K",AQ77="K")),SUM(AM77,AP77)=0,ISNUMBER(AS77)),"",IF(OR(AN77="O",AQ77="O"),"O",IF(AND(AN77=AQ77,OR(AN77="K",AN77="W",AN77="M")),UPPER( AN77),"")))</f>
        <v/>
      </c>
      <c r="AU77" s="23" t="str">
        <f>IF(TYPE(VAL_Codes!Z$26)=2,VAL_Codes!Z$26,"")</f>
        <v/>
      </c>
      <c r="AV77" s="29" t="str">
        <f>IF(COUNTBLANK('VAL_Fill in area'!L50)=1,"",'VAL_Fill in area'!L50)</f>
        <v/>
      </c>
      <c r="AW77" s="24" t="str">
        <f>IF(TYPE(VAL_Codes!AB$26)=2,VAL_Codes!AB$26,"")</f>
        <v/>
      </c>
      <c r="AX77" s="25" t="str">
        <f>IF(TYPE(VAL_Codes!AC$26)=2,VAL_Codes!AC$26,"")</f>
        <v/>
      </c>
      <c r="AY77" s="29" t="str">
        <f>IF(COUNTBLANK('VAL_Fill in area'!M50)=1,"",'VAL_Fill in area'!M50)</f>
        <v/>
      </c>
      <c r="AZ77" s="24" t="str">
        <f>IF(TYPE(VAL_Codes!AE$26)=2,VAL_Codes!AE$26,"")</f>
        <v/>
      </c>
      <c r="BA77" s="25" t="str">
        <f>IF(TYPE(VAL_Codes!AF$26)=2,VAL_Codes!AF$26,"")</f>
        <v/>
      </c>
      <c r="BB77" s="27" t="str">
        <f>IF(OR(AND(AV77="",AW77=""),AND(AY77="",AZ77=""),AND(AW77="K",AZ77="K"),OR(AW77="O",AZ77="O")),"",SUM(AV77,AY77))</f>
        <v/>
      </c>
      <c r="BC77" s="1" t="str">
        <f xml:space="preserve"> IF(AND(OR(AND(AW77="O",AZ77="O"),AND(AW77="K",AZ77="K")),SUM(AV77,AY77)=0,ISNUMBER(BB77)),"",IF(OR(AW77="O",AZ77="O"),"O",IF(AND(AW77=AZ77,OR(AW77="K",AW77="W",AW77="M")),UPPER( AW77),"")))</f>
        <v/>
      </c>
      <c r="BD77" s="23" t="str">
        <f>IF(TYPE(VAL_Codes!AI$26)=2,VAL_Codes!AI$26,"")</f>
        <v/>
      </c>
      <c r="BE77" s="29" t="str">
        <f>IF(COUNTBLANK('VAL_Fill in area'!N50)=1,"",'VAL_Fill in area'!N50)</f>
        <v/>
      </c>
      <c r="BF77" s="24" t="str">
        <f>IF(TYPE(VAL_Codes!AK$26)=2,VAL_Codes!AK$26,"")</f>
        <v/>
      </c>
      <c r="BG77" s="25" t="str">
        <f>IF(TYPE(VAL_Codes!AL$26)=2,VAL_Codes!AL$26,"")</f>
        <v/>
      </c>
      <c r="BH77" s="29" t="str">
        <f>IF(COUNTBLANK('VAL_Fill in area'!O50)=1,"",'VAL_Fill in area'!O50)</f>
        <v/>
      </c>
      <c r="BI77" s="24" t="str">
        <f>IF(TYPE(VAL_Codes!AN$26)=2,VAL_Codes!AN$26,"")</f>
        <v/>
      </c>
      <c r="BJ77" s="25" t="str">
        <f>IF(TYPE(VAL_Codes!AO$26)=2,VAL_Codes!AO$26,"")</f>
        <v/>
      </c>
      <c r="BK77" s="27" t="str">
        <f>IF(OR(AND(BE77="",BF77=""),AND(BH77="",BI77=""),AND(BF77="K",BI77="K"),OR(BF77="O",BI77="O")),"",SUM(BE77,BH77))</f>
        <v/>
      </c>
      <c r="BL77" s="1" t="str">
        <f xml:space="preserve"> IF(AND(OR(AND(BF77="O",BI77="O"),AND(BF77="K",BI77="K")),SUM(BE77,BH77)=0,ISNUMBER(BK77)),"",IF(OR(BF77="O",BI77="O"),"O",IF(AND(BF77=BI77,OR(BF77="K",BF77="W",BF77="M")),UPPER( BF77),"")))</f>
        <v/>
      </c>
      <c r="BM77" s="23" t="str">
        <f>IF(TYPE(VAL_Codes!AR$26)=2,VAL_Codes!AR$26,"")</f>
        <v/>
      </c>
      <c r="BN77" s="27" t="str">
        <f>IF(OR(AND(AV77="",AW77=""),AND(BE77="",BF77=""),AND(AW77="K",BF77="K"),OR(AW77="O",BF77="O")),"",SUM(AV77,BE77))</f>
        <v/>
      </c>
      <c r="BO77" s="1" t="str">
        <f xml:space="preserve"> IF(AND(OR(AND(AW77="O",BF77="O"),AND(AW77="K",BF77="K")),SUM(AV77,BE77)=0,ISNUMBER(BN77)),"",IF(OR(AW77="O",BF77="O"),"O",IF(AND(AW77=BF77,OR(AW77="K",AW77="W",AW77="M")),UPPER( AW77),"")))</f>
        <v/>
      </c>
      <c r="BP77" s="23" t="str">
        <f>IF(TYPE(VAL_Codes!AU$26)=2,VAL_Codes!AU$26,"")</f>
        <v/>
      </c>
      <c r="BQ77" s="27" t="str">
        <f>IF(OR(AND(AY77="",AZ77=""),AND(BH77="",BI77=""),AND(AZ77="K",BI77="K"),OR(AZ77="O",BI77="O")),"",SUM(AY77,BH77))</f>
        <v/>
      </c>
      <c r="BR77" s="1" t="str">
        <f xml:space="preserve"> IF(AND(OR(AND(AZ77="O",BI77="O"),AND(AZ77="K",BI77="K")),SUM(AY77,BH77)=0,ISNUMBER(BQ77)),"",IF(OR(AZ77="O",BI77="O"),"O",IF(AND(AZ77=BI77,OR(AZ77="K",AZ77="W",AZ77="M")),UPPER( AZ77),"")))</f>
        <v/>
      </c>
      <c r="BS77" s="23" t="str">
        <f>IF(TYPE(VAL_Codes!AX$26)=2,VAL_Codes!AX$26,"")</f>
        <v/>
      </c>
      <c r="BT77" s="27" t="str">
        <f>IF(OR(AND(BN77="",BO77=""),AND(BQ77="",BR77=""),AND(BO77="K",BR77="K"),OR(BO77="O",BR77="O")),"",SUM(BN77,BQ77))</f>
        <v/>
      </c>
      <c r="BU77" s="1" t="str">
        <f xml:space="preserve"> IF(AND(OR(AND(BO77="O",BR77="O"),AND(BO77="K",BR77="K")),SUM(BN77,BQ77)=0,ISNUMBER(BT77)),"",IF(OR(BO77="O",BR77="O"),"O",IF(AND(BO77=BR77,OR(BO77="K",BO77="W",BO77="M")),UPPER( BO77),"")))</f>
        <v/>
      </c>
      <c r="BV77" s="23" t="str">
        <f>IF(TYPE(VAL_Codes!BA$26)=2,VAL_Codes!BA$26,"")</f>
        <v/>
      </c>
      <c r="BW77" s="29" t="str">
        <f>IF(COUNTBLANK('VAL_Fill in area'!P50)=1,"",'VAL_Fill in area'!P50)</f>
        <v/>
      </c>
      <c r="BX77" s="24" t="str">
        <f>IF(TYPE(VAL_Codes!BC$26)=2,VAL_Codes!BC$26,"")</f>
        <v/>
      </c>
      <c r="BY77" s="25" t="str">
        <f>IF(TYPE(VAL_Codes!BD$26)=2,VAL_Codes!BD$26,"")</f>
        <v/>
      </c>
      <c r="BZ77" s="29" t="str">
        <f>IF(COUNTBLANK('VAL_Fill in area'!Q50)=1,"",'VAL_Fill in area'!Q50)</f>
        <v/>
      </c>
      <c r="CA77" s="24" t="str">
        <f>IF(TYPE(VAL_Codes!BF$26)=2,VAL_Codes!BF$26,"")</f>
        <v/>
      </c>
      <c r="CB77" s="25" t="str">
        <f>IF(TYPE(VAL_Codes!BG$26)=2,VAL_Codes!BG$26,"")</f>
        <v/>
      </c>
      <c r="CC77" s="27" t="str">
        <f>IF(OR(AND(BW77="",BX77=""),AND(BZ77="",CA77=""),AND(BX77="K",CA77="K"),OR(BX77="O",CA77="O")),"",SUM(BW77,BZ77))</f>
        <v/>
      </c>
      <c r="CD77" s="1" t="str">
        <f xml:space="preserve"> IF(AND(OR(AND(BX77="O",CA77="O"),AND(BX77="K",CA77="K")),SUM(BW77,BZ77)=0,ISNUMBER(CC77)),"",IF(OR(BX77="O",CA77="O"),"O",IF(AND(BX77=CA77,OR(BX77="K",BX77="W",BX77="M")),UPPER( BX77),"")))</f>
        <v/>
      </c>
      <c r="CE77" s="22" t="str">
        <f>IF(TYPE(VAL_Codes!BJ$26)=2,VAL_Codes!BJ$26,"")</f>
        <v/>
      </c>
      <c r="CF77" s="29" t="str">
        <f>IF(COUNTBLANK('VAL_Fill in area'!R50)=1,"",'VAL_Fill in area'!R50)</f>
        <v/>
      </c>
      <c r="CG77" s="24" t="str">
        <f>IF(TYPE(VAL_Codes!BL$26)=2,VAL_Codes!BL$26,"")</f>
        <v/>
      </c>
      <c r="CH77" s="25" t="str">
        <f>IF(TYPE(VAL_Codes!BM$26)=2,VAL_Codes!BM$26,"")</f>
        <v/>
      </c>
      <c r="CI77" s="29" t="str">
        <f>IF(COUNTBLANK('VAL_Fill in area'!S50)=1,"",'VAL_Fill in area'!S50)</f>
        <v/>
      </c>
      <c r="CJ77" s="24" t="str">
        <f>IF(TYPE(VAL_Codes!BO$26)=2,VAL_Codes!BO$26,"")</f>
        <v/>
      </c>
      <c r="CK77" s="25" t="str">
        <f>IF(TYPE(VAL_Codes!BP$26)=2,VAL_Codes!BP$26,"")</f>
        <v/>
      </c>
      <c r="CL77" s="29" t="str">
        <f>IF(COUNTBLANK('VAL_Fill in area'!T50)=1,"",'VAL_Fill in area'!T50)</f>
        <v/>
      </c>
      <c r="CM77" s="24" t="str">
        <f>IF(TYPE(VAL_Codes!BR$26)=2,VAL_Codes!BR$26,"")</f>
        <v/>
      </c>
      <c r="CN77" s="25" t="str">
        <f>IF(TYPE(VAL_Codes!BS$26)=2,VAL_Codes!BS$26,"")</f>
        <v/>
      </c>
      <c r="CO77" s="26" t="str">
        <f>IF(OR(EXACT(AG77,AH77),EXACT(AJ77,AK77),EXACT(AS77,AT77),EXACT(BT77,BU77),EXACT(CC77,CD77), EXACT(CL77,CM77),AND(AH77="K",AK77="K",AT77="K",BU77="K", CD77="K",CM77="K"),OR(AH77="O",AK77="O",AT77="O",BU77="O", CD77="O",CM77="O")),"",SUM(AG77,AJ77,AS77,BT77,CC77,CL77))</f>
        <v/>
      </c>
      <c r="CP77" s="20" t="str">
        <f>IF(AND(OR(OR(AH77="O",AK77="O",AT77="O",BU77="O",CD77="O",CM77="O"), AND(AH77="K",AK77="K",AT77="K",BU77="K", CD77="K",CM77="K")),SUM(AG77,AJ77,AS77,BT77,CC77,CL77)=0,ISNUMBER(CO77)),"",IF(OR(AH77="O",AK77="O",AT77="O",BU77="O",CD77="O",CM77="O"),"O",IF(AND(AH77=AK77,AH77=AT77,AH77=BU77,AH77=CD77,AH77=CM77,OR(AH77="K",AH77="W",AH77="M")),UPPER(AH77),"")))</f>
        <v/>
      </c>
      <c r="CQ77" s="23" t="str">
        <f>IF(TYPE(VAL_Codes!BV$26)=2,VAL_Codes!BV$26,"")</f>
        <v/>
      </c>
      <c r="CR77" s="80"/>
    </row>
    <row r="78" spans="1:96" s="76" customFormat="1" ht="11.25" customHeight="1" x14ac:dyDescent="0.2">
      <c r="A78" s="77"/>
      <c r="B78" s="77"/>
      <c r="C78" s="888"/>
      <c r="D78" s="760"/>
      <c r="E78" s="758"/>
      <c r="F78" s="78" t="s">
        <v>140</v>
      </c>
      <c r="G78" s="69" t="s">
        <v>681</v>
      </c>
      <c r="H78" s="395" t="s">
        <v>135</v>
      </c>
      <c r="I78" s="395" t="s">
        <v>66</v>
      </c>
      <c r="J78" s="396" t="str">
        <f>VAL_Metadata!B$8</f>
        <v>_X</v>
      </c>
      <c r="K78" s="395" t="s">
        <v>87</v>
      </c>
      <c r="L78" s="395" t="s">
        <v>141</v>
      </c>
      <c r="M78" s="79"/>
      <c r="N78" s="79"/>
      <c r="O78" s="79"/>
      <c r="P78" s="79"/>
      <c r="Q78" s="79"/>
      <c r="R78" s="79"/>
      <c r="S78" s="79"/>
      <c r="T78" s="79"/>
      <c r="U78" s="79"/>
      <c r="V78" s="79"/>
      <c r="W78" s="79"/>
      <c r="X78" s="79"/>
      <c r="Y78" s="79"/>
      <c r="Z78" s="79"/>
      <c r="AA78" s="29" t="str">
        <f>IF(COUNTBLANK('VAL_Fill in area'!G51)=1,"",'VAL_Fill in area'!G51)</f>
        <v/>
      </c>
      <c r="AB78" s="24" t="str">
        <f>IF(TYPE(VAL_Codes!G$26)=2,VAL_Codes!G$26,"")</f>
        <v/>
      </c>
      <c r="AC78" s="25" t="str">
        <f>IF(TYPE(VAL_Codes!H$26)=2,VAL_Codes!H$26,"")</f>
        <v/>
      </c>
      <c r="AD78" s="29" t="str">
        <f>IF(COUNTBLANK('VAL_Fill in area'!H51)=1,"",'VAL_Fill in area'!H51)</f>
        <v/>
      </c>
      <c r="AE78" s="24" t="str">
        <f>IF(TYPE(VAL_Codes!J$26)=2,VAL_Codes!J$26,"")</f>
        <v/>
      </c>
      <c r="AF78" s="25" t="str">
        <f>IF(TYPE(VAL_Codes!K$26)=2,VAL_Codes!K$26,"")</f>
        <v/>
      </c>
      <c r="AG78" s="27" t="str">
        <f>IF(OR(AND(AA78="",AB78=""),AND(AD78="",AE78=""),AND(AB78="K",AE78="K"),OR(AB78="O",AE78="O")),"",SUM(AA78,AD78))</f>
        <v/>
      </c>
      <c r="AH78" s="1" t="str">
        <f xml:space="preserve"> IF(AND(OR(AND(AB78="O",AE78="O"),AND(AB78="K",AE78="K")),SUM(AA78,AD78)=0,ISNUMBER(AG78)),"",IF(OR(AB78="O",AE78="O"),"O",IF(AND(AB78=AE78,OR(AB78="K",AB78="W",AB78="M")),UPPER( AB78),"")))</f>
        <v/>
      </c>
      <c r="AI78" s="23" t="str">
        <f>IF(TYPE(VAL_Codes!N$26)=2,VAL_Codes!N$26,"")</f>
        <v/>
      </c>
      <c r="AJ78" s="29" t="str">
        <f>IF(COUNTBLANK('VAL_Fill in area'!I51)=1,"",'VAL_Fill in area'!I51)</f>
        <v/>
      </c>
      <c r="AK78" s="24" t="str">
        <f>IF(TYPE(VAL_Codes!P$26)=2,VAL_Codes!P$26,"")</f>
        <v/>
      </c>
      <c r="AL78" s="25" t="str">
        <f>IF(TYPE(VAL_Codes!Q$26)=2,VAL_Codes!Q$26,"")</f>
        <v/>
      </c>
      <c r="AM78" s="29" t="str">
        <f>IF(COUNTBLANK('VAL_Fill in area'!J51)=1,"",'VAL_Fill in area'!J51)</f>
        <v/>
      </c>
      <c r="AN78" s="24" t="str">
        <f>IF(TYPE(VAL_Codes!S$26)=2,VAL_Codes!S$26,"")</f>
        <v/>
      </c>
      <c r="AO78" s="25" t="str">
        <f>IF(TYPE(VAL_Codes!T$26)=2,VAL_Codes!T$26,"")</f>
        <v/>
      </c>
      <c r="AP78" s="29" t="str">
        <f>IF(COUNTBLANK('VAL_Fill in area'!K51)=1,"",'VAL_Fill in area'!K51)</f>
        <v/>
      </c>
      <c r="AQ78" s="24" t="str">
        <f>IF(TYPE(VAL_Codes!V$26)=2,VAL_Codes!V$26,"")</f>
        <v/>
      </c>
      <c r="AR78" s="25" t="str">
        <f>IF(TYPE(VAL_Codes!W$26)=2,VAL_Codes!W$26,"")</f>
        <v/>
      </c>
      <c r="AS78" s="27" t="str">
        <f>IF(OR(AND(AM78="",AN78=""),AND(AP78="",AQ78=""),AND(AN78="K",AQ78="K"),OR(AN78="O",AQ78="O")),"",SUM(AM78,AP78))</f>
        <v/>
      </c>
      <c r="AT78" s="1" t="str">
        <f xml:space="preserve"> IF(AND(OR(AND(AN78="O",AQ78="O"),AND(AN78="K",AQ78="K")),SUM(AM78,AP78)=0,ISNUMBER(AS78)),"",IF(OR(AN78="O",AQ78="O"),"O",IF(AND(AN78=AQ78,OR(AN78="K",AN78="W",AN78="M")),UPPER( AN78),"")))</f>
        <v/>
      </c>
      <c r="AU78" s="23" t="str">
        <f>IF(TYPE(VAL_Codes!Z$26)=2,VAL_Codes!Z$26,"")</f>
        <v/>
      </c>
      <c r="AV78" s="29" t="str">
        <f>IF(COUNTBLANK('VAL_Fill in area'!L51)=1,"",'VAL_Fill in area'!L51)</f>
        <v/>
      </c>
      <c r="AW78" s="24" t="str">
        <f>IF(TYPE(VAL_Codes!AB$26)=2,VAL_Codes!AB$26,"")</f>
        <v/>
      </c>
      <c r="AX78" s="25" t="str">
        <f>IF(TYPE(VAL_Codes!AC$26)=2,VAL_Codes!AC$26,"")</f>
        <v/>
      </c>
      <c r="AY78" s="29" t="str">
        <f>IF(COUNTBLANK('VAL_Fill in area'!M51)=1,"",'VAL_Fill in area'!M51)</f>
        <v/>
      </c>
      <c r="AZ78" s="24" t="str">
        <f>IF(TYPE(VAL_Codes!AE$26)=2,VAL_Codes!AE$26,"")</f>
        <v/>
      </c>
      <c r="BA78" s="25" t="str">
        <f>IF(TYPE(VAL_Codes!AF$26)=2,VAL_Codes!AF$26,"")</f>
        <v/>
      </c>
      <c r="BB78" s="27" t="str">
        <f>IF(OR(AND(AV78="",AW78=""),AND(AY78="",AZ78=""),AND(AW78="K",AZ78="K"),OR(AW78="O",AZ78="O")),"",SUM(AV78,AY78))</f>
        <v/>
      </c>
      <c r="BC78" s="1" t="str">
        <f xml:space="preserve"> IF(AND(OR(AND(AW78="O",AZ78="O"),AND(AW78="K",AZ78="K")),SUM(AV78,AY78)=0,ISNUMBER(BB78)),"",IF(OR(AW78="O",AZ78="O"),"O",IF(AND(AW78=AZ78,OR(AW78="K",AW78="W",AW78="M")),UPPER( AW78),"")))</f>
        <v/>
      </c>
      <c r="BD78" s="23" t="str">
        <f>IF(TYPE(VAL_Codes!AI$26)=2,VAL_Codes!AI$26,"")</f>
        <v/>
      </c>
      <c r="BE78" s="29" t="str">
        <f>IF(COUNTBLANK('VAL_Fill in area'!N51)=1,"",'VAL_Fill in area'!N51)</f>
        <v/>
      </c>
      <c r="BF78" s="24" t="str">
        <f>IF(TYPE(VAL_Codes!AK$26)=2,VAL_Codes!AK$26,"")</f>
        <v/>
      </c>
      <c r="BG78" s="25" t="str">
        <f>IF(TYPE(VAL_Codes!AL$26)=2,VAL_Codes!AL$26,"")</f>
        <v/>
      </c>
      <c r="BH78" s="29" t="str">
        <f>IF(COUNTBLANK('VAL_Fill in area'!O51)=1,"",'VAL_Fill in area'!O51)</f>
        <v/>
      </c>
      <c r="BI78" s="24" t="str">
        <f>IF(TYPE(VAL_Codes!AN$26)=2,VAL_Codes!AN$26,"")</f>
        <v/>
      </c>
      <c r="BJ78" s="25" t="str">
        <f>IF(TYPE(VAL_Codes!AO$26)=2,VAL_Codes!AO$26,"")</f>
        <v/>
      </c>
      <c r="BK78" s="27" t="str">
        <f>IF(OR(AND(BE78="",BF78=""),AND(BH78="",BI78=""),AND(BF78="K",BI78="K"),OR(BF78="O",BI78="O")),"",SUM(BE78,BH78))</f>
        <v/>
      </c>
      <c r="BL78" s="1" t="str">
        <f xml:space="preserve"> IF(AND(OR(AND(BF78="O",BI78="O"),AND(BF78="K",BI78="K")),SUM(BE78,BH78)=0,ISNUMBER(BK78)),"",IF(OR(BF78="O",BI78="O"),"O",IF(AND(BF78=BI78,OR(BF78="K",BF78="W",BF78="M")),UPPER( BF78),"")))</f>
        <v/>
      </c>
      <c r="BM78" s="23" t="str">
        <f>IF(TYPE(VAL_Codes!AR$26)=2,VAL_Codes!AR$26,"")</f>
        <v/>
      </c>
      <c r="BN78" s="27" t="str">
        <f>IF(OR(AND(AV78="",AW78=""),AND(BE78="",BF78=""),AND(AW78="K",BF78="K"),OR(AW78="O",BF78="O")),"",SUM(AV78,BE78))</f>
        <v/>
      </c>
      <c r="BO78" s="1" t="str">
        <f xml:space="preserve"> IF(AND(OR(AND(AW78="O",BF78="O"),AND(AW78="K",BF78="K")),SUM(AV78,BE78)=0,ISNUMBER(BN78)),"",IF(OR(AW78="O",BF78="O"),"O",IF(AND(AW78=BF78,OR(AW78="K",AW78="W",AW78="M")),UPPER( AW78),"")))</f>
        <v/>
      </c>
      <c r="BP78" s="23" t="str">
        <f>IF(TYPE(VAL_Codes!AU$26)=2,VAL_Codes!AU$26,"")</f>
        <v/>
      </c>
      <c r="BQ78" s="27" t="str">
        <f>IF(OR(AND(AY78="",AZ78=""),AND(BH78="",BI78=""),AND(AZ78="K",BI78="K"),OR(AZ78="O",BI78="O")),"",SUM(AY78,BH78))</f>
        <v/>
      </c>
      <c r="BR78" s="1" t="str">
        <f xml:space="preserve"> IF(AND(OR(AND(AZ78="O",BI78="O"),AND(AZ78="K",BI78="K")),SUM(AY78,BH78)=0,ISNUMBER(BQ78)),"",IF(OR(AZ78="O",BI78="O"),"O",IF(AND(AZ78=BI78,OR(AZ78="K",AZ78="W",AZ78="M")),UPPER( AZ78),"")))</f>
        <v/>
      </c>
      <c r="BS78" s="23" t="str">
        <f>IF(TYPE(VAL_Codes!AX$26)=2,VAL_Codes!AX$26,"")</f>
        <v/>
      </c>
      <c r="BT78" s="27" t="str">
        <f>IF(OR(AND(BN78="",BO78=""),AND(BQ78="",BR78=""),AND(BO78="K",BR78="K"),OR(BO78="O",BR78="O")),"",SUM(BN78,BQ78))</f>
        <v/>
      </c>
      <c r="BU78" s="1" t="str">
        <f xml:space="preserve"> IF(AND(OR(AND(BO78="O",BR78="O"),AND(BO78="K",BR78="K")),SUM(BN78,BQ78)=0,ISNUMBER(BT78)),"",IF(OR(BO78="O",BR78="O"),"O",IF(AND(BO78=BR78,OR(BO78="K",BO78="W",BO78="M")),UPPER( BO78),"")))</f>
        <v/>
      </c>
      <c r="BV78" s="23" t="str">
        <f>IF(TYPE(VAL_Codes!BA$26)=2,VAL_Codes!BA$26,"")</f>
        <v/>
      </c>
      <c r="BW78" s="29" t="str">
        <f>IF(COUNTBLANK('VAL_Fill in area'!P51)=1,"",'VAL_Fill in area'!P51)</f>
        <v/>
      </c>
      <c r="BX78" s="24" t="str">
        <f>IF(TYPE(VAL_Codes!BC$26)=2,VAL_Codes!BC$26,"")</f>
        <v/>
      </c>
      <c r="BY78" s="25" t="str">
        <f>IF(TYPE(VAL_Codes!BD$26)=2,VAL_Codes!BD$26,"")</f>
        <v/>
      </c>
      <c r="BZ78" s="29" t="str">
        <f>IF(COUNTBLANK('VAL_Fill in area'!Q51)=1,"",'VAL_Fill in area'!Q51)</f>
        <v/>
      </c>
      <c r="CA78" s="24" t="str">
        <f>IF(TYPE(VAL_Codes!BF$26)=2,VAL_Codes!BF$26,"")</f>
        <v/>
      </c>
      <c r="CB78" s="25" t="str">
        <f>IF(TYPE(VAL_Codes!BG$26)=2,VAL_Codes!BG$26,"")</f>
        <v/>
      </c>
      <c r="CC78" s="27" t="str">
        <f>IF(OR(AND(BW78="",BX78=""),AND(BZ78="",CA78=""),AND(BX78="K",CA78="K"),OR(BX78="O",CA78="O")),"",SUM(BW78,BZ78))</f>
        <v/>
      </c>
      <c r="CD78" s="1" t="str">
        <f xml:space="preserve"> IF(AND(OR(AND(BX78="O",CA78="O"),AND(BX78="K",CA78="K")),SUM(BW78,BZ78)=0,ISNUMBER(CC78)),"",IF(OR(BX78="O",CA78="O"),"O",IF(AND(BX78=CA78,OR(BX78="K",BX78="W",BX78="M")),UPPER( BX78),"")))</f>
        <v/>
      </c>
      <c r="CE78" s="22" t="str">
        <f>IF(TYPE(VAL_Codes!BJ$26)=2,VAL_Codes!BJ$26,"")</f>
        <v/>
      </c>
      <c r="CF78" s="29" t="str">
        <f>IF(COUNTBLANK('VAL_Fill in area'!R51)=1,"",'VAL_Fill in area'!R51)</f>
        <v/>
      </c>
      <c r="CG78" s="24" t="str">
        <f>IF(TYPE(VAL_Codes!BL$26)=2,VAL_Codes!BL$26,"")</f>
        <v/>
      </c>
      <c r="CH78" s="25" t="str">
        <f>IF(TYPE(VAL_Codes!BM$26)=2,VAL_Codes!BM$26,"")</f>
        <v/>
      </c>
      <c r="CI78" s="29" t="str">
        <f>IF(COUNTBLANK('VAL_Fill in area'!S51)=1,"",'VAL_Fill in area'!S51)</f>
        <v/>
      </c>
      <c r="CJ78" s="24" t="str">
        <f>IF(TYPE(VAL_Codes!BO$26)=2,VAL_Codes!BO$26,"")</f>
        <v/>
      </c>
      <c r="CK78" s="25" t="str">
        <f>IF(TYPE(VAL_Codes!BP$26)=2,VAL_Codes!BP$26,"")</f>
        <v/>
      </c>
      <c r="CL78" s="29" t="str">
        <f>IF(COUNTBLANK('VAL_Fill in area'!T51)=1,"",'VAL_Fill in area'!T51)</f>
        <v/>
      </c>
      <c r="CM78" s="24" t="str">
        <f>IF(TYPE(VAL_Codes!BR$26)=2,VAL_Codes!BR$26,"")</f>
        <v/>
      </c>
      <c r="CN78" s="25" t="str">
        <f>IF(TYPE(VAL_Codes!BS$26)=2,VAL_Codes!BS$26,"")</f>
        <v/>
      </c>
      <c r="CO78" s="26" t="str">
        <f>IF(OR(EXACT(AG78,AH78),EXACT(AJ78,AK78),EXACT(AS78,AT78),EXACT(BT78,BU78),EXACT(CC78,CD78), EXACT(CL78,CM78),AND(AH78="K",AK78="K",AT78="K",BU78="K", CD78="K",CM78="K"),OR(AH78="O",AK78="O",AT78="O",BU78="O", CD78="O",CM78="O")),"",SUM(AG78,AJ78,AS78,BT78,CC78,CL78))</f>
        <v/>
      </c>
      <c r="CP78" s="20" t="str">
        <f>IF(AND(OR(OR(AH78="O",AK78="O",AT78="O",BU78="O",CD78="O",CM78="O"), AND(AH78="K",AK78="K",AT78="K",BU78="K", CD78="K",CM78="K")),SUM(AG78,AJ78,AS78,BT78,CC78,CL78)=0,ISNUMBER(CO78)),"",IF(OR(AH78="O",AK78="O",AT78="O",BU78="O",CD78="O",CM78="O"),"O",IF(AND(AH78=AK78,AH78=AT78,AH78=BU78,AH78=CD78,AH78=CM78,OR(AH78="K",AH78="W",AH78="M")),UPPER(AH78),"")))</f>
        <v/>
      </c>
      <c r="CQ78" s="23" t="str">
        <f>IF(TYPE(VAL_Codes!BV$26)=2,VAL_Codes!BV$26,"")</f>
        <v/>
      </c>
      <c r="CR78" s="80"/>
    </row>
    <row r="79" spans="1:96" ht="11.25" customHeight="1" x14ac:dyDescent="0.2">
      <c r="C79" s="888"/>
      <c r="D79" s="760"/>
      <c r="E79" s="758" t="s">
        <v>358</v>
      </c>
      <c r="F79" s="71" t="s">
        <v>108</v>
      </c>
      <c r="G79" s="72" t="s">
        <v>309</v>
      </c>
      <c r="H79" s="395" t="s">
        <v>135</v>
      </c>
      <c r="I79" s="395" t="s">
        <v>66</v>
      </c>
      <c r="J79" s="396" t="str">
        <f>VAL_Metadata!B$8</f>
        <v>_X</v>
      </c>
      <c r="K79" s="395" t="s">
        <v>110</v>
      </c>
      <c r="L79" s="395" t="s">
        <v>111</v>
      </c>
      <c r="M79" s="47"/>
      <c r="N79" s="47"/>
      <c r="O79" s="47"/>
      <c r="P79" s="47"/>
      <c r="Q79" s="47"/>
      <c r="R79" s="47"/>
      <c r="S79" s="47"/>
      <c r="T79" s="47"/>
      <c r="U79" s="47"/>
      <c r="V79" s="47"/>
      <c r="W79" s="47"/>
      <c r="X79" s="47"/>
      <c r="Y79" s="47"/>
      <c r="Z79" s="47"/>
      <c r="AA79" s="26" t="str">
        <f>IF(OR(AND(AA40="",AB40=""),AND(AA53="",AB53=""),AND(AA65="",AB65=""),AND(AB40="K",AB53="K",AB65="K"),OR(AB40="O",AB53="O",AB65="O")),"",SUM(AA40,AA53,AA65))</f>
        <v/>
      </c>
      <c r="AB79" s="20" t="str">
        <f>IF(AND(OR(AND(AB40="O",AB53="O",AB65="O"),AND(AB40="K",AB53="K",AB65="K")),SUM(AA40,AA53,AA65)=0,ISNUMBER(AA79)),"",IF(OR(AB40="O",AB53="O",AB65="O"),"O",IF(AND(AB40=AB53,AB53=AB65,OR(AB40="K",AB40="W",AB40="M")), UPPER(AB40),"")))</f>
        <v/>
      </c>
      <c r="AC79" s="23" t="str">
        <f>IF(TYPE(VAL_Codes!H$26)=2,VAL_Codes!H$26,"")</f>
        <v/>
      </c>
      <c r="AD79" s="26" t="str">
        <f>IF(OR(AND(AD40="",AE40=""),AND(AD53="",AE53=""),AND(AD65="",AE65=""),AND(AE40="K",AE53="K",AE65="K"),OR(AE40="O",AE53="O",AE65="O")),"",SUM(AD40,AD53,AD65))</f>
        <v/>
      </c>
      <c r="AE79" s="20" t="str">
        <f>IF(AND(OR(AND(AE40="O",AE53="O",AE65="O"),AND(AE40="K",AE53="K",AE65="K")),SUM(AD40,AD53,AD65)=0,ISNUMBER(AD79)),"",IF(OR(AE40="O",AE53="O",AE65="O"),"O",IF(AND(AE40=AE53,AE53=AE65,OR(AE40="K",AE40="W",AE40="M")), UPPER(AE40),"")))</f>
        <v/>
      </c>
      <c r="AF79" s="23" t="str">
        <f>IF(TYPE(VAL_Codes!K$26)=2,VAL_Codes!K$26,"")</f>
        <v/>
      </c>
      <c r="AG79" s="26" t="str">
        <f>IF(OR(AND(AG40="",AH40=""),AND(AG53="",AH53=""),AND(AG65="",AH65=""),AND(AH40="K",AH53="K",AH65="K"),OR(AH40="O",AH53="O",AH65="O")),"",SUM(AG40,AG53,AG65))</f>
        <v/>
      </c>
      <c r="AH79" s="20" t="str">
        <f>IF(AND(OR(AND(AH40="O",AH53="O",AH65="O"),AND(AH40="K",AH53="K",AH65="K")),SUM(AG40,AG53,AG65)=0,ISNUMBER(AG79)),"",IF(OR(AH40="O",AH53="O",AH65="O"),"O",IF(AND(AH40=AH53,AH53=AH65,OR(AH40="K",AH40="W",AH40="M")), UPPER(AH40),"")))</f>
        <v/>
      </c>
      <c r="AI79" s="23" t="str">
        <f>IF(TYPE(VAL_Codes!N$26)=2,VAL_Codes!N$26,"")</f>
        <v/>
      </c>
      <c r="AJ79" s="26" t="str">
        <f>IF(OR(AND(AJ40="",AK40=""),AND(AJ53="",AK53=""),AND(AJ65="",AK65=""),AND(AK40="K",AK53="K",AK65="K"),OR(AK40="O",AK53="O",AK65="O")),"",SUM(AJ40,AJ53,AJ65))</f>
        <v/>
      </c>
      <c r="AK79" s="20" t="str">
        <f>IF(AND(OR(AND(AK40="O",AK53="O",AK65="O"),AND(AK40="K",AK53="K",AK65="K")),SUM(AJ40,AJ53,AJ65)=0,ISNUMBER(AJ79)),"",IF(OR(AK40="O",AK53="O",AK65="O"),"O",IF(AND(AK40=AK53,AK53=AK65,OR(AK40="K",AK40="W",AK40="M")), UPPER(AK40),"")))</f>
        <v/>
      </c>
      <c r="AL79" s="23" t="str">
        <f>IF(TYPE(VAL_Codes!Q$26)=2,VAL_Codes!Q$26,"")</f>
        <v/>
      </c>
      <c r="AM79" s="26" t="str">
        <f>IF(OR(AND(AM40="",AN40=""),AND(AM53="",AN53=""),AND(AM65="",AN65=""),AND(AN40="K",AN53="K",AN65="K"),OR(AN40="O",AN53="O",AN65="O")),"",SUM(AM40,AM53,AM65))</f>
        <v/>
      </c>
      <c r="AN79" s="20" t="str">
        <f>IF(AND(OR(AND(AN40="O",AN53="O",AN65="O"),AND(AN40="K",AN53="K",AN65="K")),SUM(AM40,AM53,AM65)=0,ISNUMBER(AM79)),"",IF(OR(AN40="O",AN53="O",AN65="O"),"O",IF(AND(AN40=AN53,AN53=AN65,OR(AN40="K",AN40="W",AN40="M")), UPPER(AN40),"")))</f>
        <v/>
      </c>
      <c r="AO79" s="23" t="str">
        <f>IF(TYPE(VAL_Codes!T$26)=2,VAL_Codes!T$26,"")</f>
        <v/>
      </c>
      <c r="AP79" s="26" t="str">
        <f>IF(OR(AND(AP40="",AQ40=""),AND(AP53="",AQ53=""),AND(AP65="",AQ65=""),AND(AQ40="K",AQ53="K",AQ65="K"),OR(AQ40="O",AQ53="O",AQ65="O")),"",SUM(AP40,AP53,AP65))</f>
        <v/>
      </c>
      <c r="AQ79" s="20" t="str">
        <f>IF(AND(OR(AND(AQ40="O",AQ53="O",AQ65="O"),AND(AQ40="K",AQ53="K",AQ65="K")),SUM(AP40,AP53,AP65)=0,ISNUMBER(AP79)),"",IF(OR(AQ40="O",AQ53="O",AQ65="O"),"O",IF(AND(AQ40=AQ53,AQ53=AQ65,OR(AQ40="K",AQ40="W",AQ40="M")), UPPER(AQ40),"")))</f>
        <v/>
      </c>
      <c r="AR79" s="23" t="str">
        <f>IF(TYPE(VAL_Codes!W$26)=2,VAL_Codes!W$26,"")</f>
        <v/>
      </c>
      <c r="AS79" s="26" t="str">
        <f>IF(OR(AND(AS40="",AT40=""),AND(AS53="",AT53=""),AND(AS65="",AT65=""),AND(AT40="K",AT53="K",AT65="K"),OR(AT40="O",AT53="O",AT65="O")),"",SUM(AS40,AS53,AS65))</f>
        <v/>
      </c>
      <c r="AT79" s="20" t="str">
        <f>IF(AND(OR(AND(AT40="O",AT53="O",AT65="O"),AND(AT40="K",AT53="K",AT65="K")),SUM(AS40,AS53,AS65)=0,ISNUMBER(AS79)),"",IF(OR(AT40="O",AT53="O",AT65="O"),"O",IF(AND(AT40=AT53,AT53=AT65,OR(AT40="K",AT40="W",AT40="M")), UPPER(AT40),"")))</f>
        <v/>
      </c>
      <c r="AU79" s="23" t="str">
        <f>IF(TYPE(VAL_Codes!Z$26)=2,VAL_Codes!Z$26,"")</f>
        <v/>
      </c>
      <c r="AV79" s="26" t="str">
        <f>IF(OR(AND(AV40="",AW40=""),AND(AV53="",AW53=""),AND(AV65="",AW65=""),AND(AW40="K",AW53="K",AW65="K"),OR(AW40="O",AW53="O",AW65="O")),"",SUM(AV40,AV53,AV65))</f>
        <v/>
      </c>
      <c r="AW79" s="20" t="str">
        <f>IF(AND(OR(AND(AW40="O",AW53="O",AW65="O"),AND(AW40="K",AW53="K",AW65="K")),SUM(AV40,AV53,AV65)=0,ISNUMBER(AV79)),"",IF(OR(AW40="O",AW53="O",AW65="O"),"O",IF(AND(AW40=AW53,AW53=AW65,OR(AW40="K",AW40="W",AW40="M")), UPPER(AW40),"")))</f>
        <v/>
      </c>
      <c r="AX79" s="23" t="str">
        <f>IF(TYPE(VAL_Codes!AC$26)=2,VAL_Codes!AC$26,"")</f>
        <v/>
      </c>
      <c r="AY79" s="26" t="str">
        <f>IF(OR(AND(AY40="",AZ40=""),AND(AY53="",AZ53=""),AND(AY65="",AZ65=""),AND(AZ40="K",AZ53="K",AZ65="K"),OR(AZ40="O",AZ53="O",AZ65="O")),"",SUM(AY40,AY53,AY65))</f>
        <v/>
      </c>
      <c r="AZ79" s="20" t="str">
        <f>IF(AND(OR(AND(AZ40="O",AZ53="O",AZ65="O"),AND(AZ40="K",AZ53="K",AZ65="K")),SUM(AY40,AY53,AY65)=0,ISNUMBER(AY79)),"",IF(OR(AZ40="O",AZ53="O",AZ65="O"),"O",IF(AND(AZ40=AZ53,AZ53=AZ65,OR(AZ40="K",AZ40="W",AZ40="M")), UPPER(AZ40),"")))</f>
        <v/>
      </c>
      <c r="BA79" s="23" t="str">
        <f>IF(TYPE(VAL_Codes!AF$26)=2,VAL_Codes!AF$26,"")</f>
        <v/>
      </c>
      <c r="BB79" s="26" t="str">
        <f>IF(OR(AND(BB40="",BC40=""),AND(BB53="",BC53=""),AND(BB65="",BC65=""),AND(BC40="K",BC53="K",BC65="K"),OR(BC40="O",BC53="O",BC65="O")),"",SUM(BB40,BB53,BB65))</f>
        <v/>
      </c>
      <c r="BC79" s="20" t="str">
        <f>IF(AND(OR(AND(BC40="O",BC53="O",BC65="O"),AND(BC40="K",BC53="K",BC65="K")),SUM(BB40,BB53,BB65)=0,ISNUMBER(BB79)),"",IF(OR(BC40="O",BC53="O",BC65="O"),"O",IF(AND(BC40=BC53,BC53=BC65,OR(BC40="K",BC40="W",BC40="M")), UPPER(BC40),"")))</f>
        <v/>
      </c>
      <c r="BD79" s="23" t="str">
        <f>IF(TYPE(VAL_Codes!AI$26)=2,VAL_Codes!AI$26,"")</f>
        <v/>
      </c>
      <c r="BE79" s="26" t="str">
        <f>IF(OR(AND(BE40="",BF40=""),AND(BE53="",BF53=""),AND(BE65="",BF65=""),AND(BF40="K",BF53="K",BF65="K"),OR(BF40="O",BF53="O",BF65="O")),"",SUM(BE40,BE53,BE65))</f>
        <v/>
      </c>
      <c r="BF79" s="20" t="str">
        <f>IF(AND(OR(AND(BF40="O",BF53="O",BF65="O"),AND(BF40="K",BF53="K",BF65="K")),SUM(BE40,BE53,BE65)=0,ISNUMBER(BE79)),"",IF(OR(BF40="O",BF53="O",BF65="O"),"O",IF(AND(BF40=BF53,BF53=BF65,OR(BF40="K",BF40="W",BF40="M")), UPPER(BF40),"")))</f>
        <v/>
      </c>
      <c r="BG79" s="23" t="str">
        <f>IF(TYPE(VAL_Codes!AL$26)=2,VAL_Codes!AL$26,"")</f>
        <v/>
      </c>
      <c r="BH79" s="26" t="str">
        <f>IF(OR(AND(BH40="",BI40=""),AND(BH53="",BI53=""),AND(BH65="",BI65=""),AND(BI40="K",BI53="K",BI65="K"),OR(BI40="O",BI53="O",BI65="O")),"",SUM(BH40,BH53,BH65))</f>
        <v/>
      </c>
      <c r="BI79" s="20" t="str">
        <f>IF(AND(OR(AND(BI40="O",BI53="O",BI65="O"),AND(BI40="K",BI53="K",BI65="K")),SUM(BH40,BH53,BH65)=0,ISNUMBER(BH79)),"",IF(OR(BI40="O",BI53="O",BI65="O"),"O",IF(AND(BI40=BI53,BI53=BI65,OR(BI40="K",BI40="W",BI40="M")), UPPER(BI40),"")))</f>
        <v/>
      </c>
      <c r="BJ79" s="23" t="str">
        <f>IF(TYPE(VAL_Codes!AO$26)=2,VAL_Codes!AO$26,"")</f>
        <v/>
      </c>
      <c r="BK79" s="26" t="str">
        <f>IF(OR(AND(BK40="",BL40=""),AND(BK53="",BL53=""),AND(BK65="",BL65=""),AND(BL40="K",BL53="K",BL65="K"),OR(BL40="O",BL53="O",BL65="O")),"",SUM(BK40,BK53,BK65))</f>
        <v/>
      </c>
      <c r="BL79" s="20" t="str">
        <f>IF(AND(OR(AND(BL40="O",BL53="O",BL65="O"),AND(BL40="K",BL53="K",BL65="K")),SUM(BK40,BK53,BK65)=0,ISNUMBER(BK79)),"",IF(OR(BL40="O",BL53="O",BL65="O"),"O",IF(AND(BL40=BL53,BL53=BL65,OR(BL40="K",BL40="W",BL40="M")), UPPER(BL40),"")))</f>
        <v/>
      </c>
      <c r="BM79" s="23" t="str">
        <f>IF(TYPE(VAL_Codes!AR$26)=2,VAL_Codes!AR$26,"")</f>
        <v/>
      </c>
      <c r="BN79" s="26" t="str">
        <f>IF(OR(AND(BN40="",BO40=""),AND(BN53="",BO53=""),AND(BN65="",BO65=""),AND(BO40="K",BO53="K",BO65="K"),OR(BO40="O",BO53="O",BO65="O")),"",SUM(BN40,BN53,BN65))</f>
        <v/>
      </c>
      <c r="BO79" s="20" t="str">
        <f>IF(AND(OR(AND(BO40="O",BO53="O",BO65="O"),AND(BO40="K",BO53="K",BO65="K")),SUM(BN40,BN53,BN65)=0,ISNUMBER(BN79)),"",IF(OR(BO40="O",BO53="O",BO65="O"),"O",IF(AND(BO40=BO53,BO53=BO65,OR(BO40="K",BO40="W",BO40="M")), UPPER(BO40),"")))</f>
        <v/>
      </c>
      <c r="BP79" s="23" t="str">
        <f>IF(TYPE(VAL_Codes!AU$26)=2,VAL_Codes!AU$26,"")</f>
        <v/>
      </c>
      <c r="BQ79" s="26" t="str">
        <f>IF(OR(AND(BQ40="",BR40=""),AND(BQ53="",BR53=""),AND(BQ65="",BR65=""),AND(BR40="K",BR53="K",BR65="K"),OR(BR40="O",BR53="O",BR65="O")),"",SUM(BQ40,BQ53,BQ65))</f>
        <v/>
      </c>
      <c r="BR79" s="20" t="str">
        <f>IF(AND(OR(AND(BR40="O",BR53="O",BR65="O"),AND(BR40="K",BR53="K",BR65="K")),SUM(BQ40,BQ53,BQ65)=0,ISNUMBER(BQ79)),"",IF(OR(BR40="O",BR53="O",BR65="O"),"O",IF(AND(BR40=BR53,BR53=BR65,OR(BR40="K",BR40="W",BR40="M")), UPPER(BR40),"")))</f>
        <v/>
      </c>
      <c r="BS79" s="23" t="str">
        <f>IF(TYPE(VAL_Codes!AX$26)=2,VAL_Codes!AX$26,"")</f>
        <v/>
      </c>
      <c r="BT79" s="26" t="str">
        <f>IF(OR(AND(BT40="",BU40=""),AND(BT53="",BU53=""),AND(BT65="",BU65=""),AND(BU40="K",BU53="K",BU65="K"),OR(BU40="O",BU53="O",BU65="O")),"",SUM(BT40,BT53,BT65))</f>
        <v/>
      </c>
      <c r="BU79" s="20" t="str">
        <f>IF(AND(OR(AND(BU40="O",BU53="O",BU65="O"),AND(BU40="K",BU53="K",BU65="K")),SUM(BT40,BT53,BT65)=0,ISNUMBER(BT79)),"",IF(OR(BU40="O",BU53="O",BU65="O"),"O",IF(AND(BU40=BU53,BU53=BU65,OR(BU40="K",BU40="W",BU40="M")), UPPER(BU40),"")))</f>
        <v/>
      </c>
      <c r="BV79" s="23" t="str">
        <f>IF(TYPE(VAL_Codes!BA$26)=2,VAL_Codes!BA$26,"")</f>
        <v/>
      </c>
      <c r="BW79" s="26" t="str">
        <f>IF(OR(AND(BW40="",BX40=""),AND(BW53="",BX53=""),AND(BW65="",BX65=""),AND(BX40="K",BX53="K",BX65="K"),OR(BX40="O",BX53="O",BX65="O")),"",SUM(BW40,BW53,BW65))</f>
        <v/>
      </c>
      <c r="BX79" s="20" t="str">
        <f>IF(AND(OR(AND(BX40="O",BX53="O",BX65="O"),AND(BX40="K",BX53="K",BX65="K")),SUM(BW40,BW53,BW65)=0,ISNUMBER(BW79)),"",IF(OR(BX40="O",BX53="O",BX65="O"),"O",IF(AND(BX40=BX53,BX53=BX65,OR(BX40="K",BX40="W",BX40="M")), UPPER(BX40),"")))</f>
        <v/>
      </c>
      <c r="BY79" s="23" t="str">
        <f>IF(TYPE(VAL_Codes!BD$26)=2,VAL_Codes!BD$26,"")</f>
        <v/>
      </c>
      <c r="BZ79" s="26" t="str">
        <f>IF(OR(AND(BZ40="",CA40=""),AND(BZ53="",CA53=""),AND(BZ65="",CA65=""),AND(CA40="K",CA53="K",CA65="K"),OR(CA40="O",CA53="O",CA65="O")),"",SUM(BZ40,BZ53,BZ65))</f>
        <v/>
      </c>
      <c r="CA79" s="20" t="str">
        <f>IF(AND(OR(AND(CA40="O",CA53="O",CA65="O"),AND(CA40="K",CA53="K",CA65="K")),SUM(BZ40,BZ53,BZ65)=0,ISNUMBER(BZ79)),"",IF(OR(CA40="O",CA53="O",CA65="O"),"O",IF(AND(CA40=CA53,CA53=CA65,OR(CA40="K",CA40="W",CA40="M")), UPPER(CA40),"")))</f>
        <v/>
      </c>
      <c r="CB79" s="23" t="str">
        <f>IF(TYPE(VAL_Codes!BG$26)=2,VAL_Codes!BG$26,"")</f>
        <v/>
      </c>
      <c r="CC79" s="26" t="str">
        <f>IF(OR(AND(CC40="",CD40=""),AND(CC53="",CD53=""),AND(CC65="",CD65=""),AND(CD40="K",CD53="K",CD65="K"),OR(CD40="O",CD53="O",CD65="O")),"",SUM(CC40,CC53,CC65))</f>
        <v/>
      </c>
      <c r="CD79" s="20" t="str">
        <f>IF(AND(OR(AND(CD40="O",CD53="O",CD65="O"),AND(CD40="K",CD53="K",CD65="K")),SUM(CC40,CC53,CC65)=0,ISNUMBER(CC79)),"",IF(OR(CD40="O",CD53="O",CD65="O"),"O",IF(AND(CD40=CD53,CD53=CD65,OR(CD40="K",CD40="W",CD40="M")), UPPER(CD40),"")))</f>
        <v/>
      </c>
      <c r="CE79" s="23" t="str">
        <f>IF(TYPE(VAL_Codes!BJ$26)=2,VAL_Codes!BJ$26,"")</f>
        <v/>
      </c>
      <c r="CF79" s="26" t="str">
        <f>IF(OR(AND(CF40="",CG40=""),AND(CF53="",CG53=""),AND(CF65="",CG65=""),AND(CG40="K",CG53="K",CG65="K"),OR(CG40="O",CG53="O",CG65="O")),"",SUM(CF40,CF53,CF65))</f>
        <v/>
      </c>
      <c r="CG79" s="20" t="str">
        <f>IF(AND(OR(AND(CG40="O",CG53="O",CG65="O"),AND(CG40="K",CG53="K",CG65="K")),SUM(CF40,CF53,CF65)=0,ISNUMBER(CF79)),"",IF(OR(CG40="O",CG53="O",CG65="O"),"O",IF(AND(CG40=CG53,CG53=CG65,OR(CG40="K",CG40="W",CG40="M")), UPPER(CG40),"")))</f>
        <v/>
      </c>
      <c r="CH79" s="23" t="str">
        <f>IF(TYPE(VAL_Codes!BM$26)=2,VAL_Codes!BM$26,"")</f>
        <v/>
      </c>
      <c r="CI79" s="26" t="str">
        <f>IF(OR(AND(CI40="",CJ40=""),AND(CI53="",CJ53=""),AND(CI65="",CJ65=""),AND(CJ40="K",CJ53="K",CJ65="K"),OR(CJ40="O",CJ53="O",CJ65="O")),"",SUM(CI40,CI53,CI65))</f>
        <v/>
      </c>
      <c r="CJ79" s="20" t="str">
        <f>IF(AND(OR(AND(CJ40="O",CJ53="O",CJ65="O"),AND(CJ40="K",CJ53="K",CJ65="K")),SUM(CI40,CI53,CI65)=0,ISNUMBER(CI79)),"",IF(OR(CJ40="O",CJ53="O",CJ65="O"),"O",IF(AND(CJ40=CJ53,CJ53=CJ65,OR(CJ40="K",CJ40="W",CJ40="M")), UPPER(CJ40),"")))</f>
        <v/>
      </c>
      <c r="CK79" s="23" t="str">
        <f>IF(TYPE(VAL_Codes!BP$26)=2,VAL_Codes!BP$26,"")</f>
        <v/>
      </c>
      <c r="CL79" s="26" t="str">
        <f>IF(OR(AND(CL40="",CM40=""),AND(CL53="",CM53=""),AND(CL65="",CM65=""),AND(CM40="K",CM53="K",CM65="K"),OR(CM40="O",CM53="O",CM65="O")),"",SUM(CL40,CL53,CL65))</f>
        <v/>
      </c>
      <c r="CM79" s="20" t="str">
        <f>IF(AND(OR(AND(CM40="O",CM53="O",CM65="O"),AND(CM40="K",CM53="K",CM65="K")),SUM(CL40,CL53,CL65)=0,ISNUMBER(CL79)),"",IF(OR(CM40="O",CM53="O",CM65="O"),"O",IF(AND(CM40=CM53,CM53=CM65,OR(CM40="K",CM40="W",CM40="M")), UPPER(CM40),"")))</f>
        <v/>
      </c>
      <c r="CN79" s="23" t="str">
        <f>IF(TYPE(VAL_Codes!BS$26)=2,VAL_Codes!BS$26,"")</f>
        <v/>
      </c>
      <c r="CO79" s="26" t="str">
        <f>IF(OR(AND(CO40="",CP40=""),AND(CO53="",CP53=""),AND(CO65="",CP65=""),AND(CP40="K",CP53="K",CP65="K"),OR(CP40="O",CP53="O",CP65="O")),"",SUM(CO40,CO53,CO65))</f>
        <v/>
      </c>
      <c r="CP79" s="20" t="str">
        <f>IF(AND(OR(AND(CP40="O",CP53="O",CP65="O"),AND(CP40="K",CP53="K",CP65="K")),SUM(CO40,CO53,CO65)=0,ISNUMBER(CO79)),"",IF(OR(CP40="O",CP53="O",CP65="O"),"O",IF(AND(CP40=CP53,CP53=CP65,OR(CP40="K",CP40="W",CP40="M")), UPPER(CP40),"")))</f>
        <v/>
      </c>
      <c r="CQ79" s="23" t="str">
        <f>IF(TYPE(VAL_Codes!BV$26)=2,VAL_Codes!BV$26,"")</f>
        <v/>
      </c>
      <c r="CR79" s="38"/>
    </row>
    <row r="80" spans="1:96" ht="11.25" customHeight="1" x14ac:dyDescent="0.2">
      <c r="C80" s="888"/>
      <c r="D80" s="760"/>
      <c r="E80" s="758"/>
      <c r="F80" s="78" t="s">
        <v>832</v>
      </c>
      <c r="G80" s="69" t="s">
        <v>833</v>
      </c>
      <c r="H80" s="395" t="s">
        <v>135</v>
      </c>
      <c r="I80" s="395" t="s">
        <v>66</v>
      </c>
      <c r="J80" s="396" t="str">
        <f>VAL_Metadata!B$8</f>
        <v>_X</v>
      </c>
      <c r="K80" s="395" t="s">
        <v>110</v>
      </c>
      <c r="L80" s="395" t="s">
        <v>6834</v>
      </c>
      <c r="M80" s="79"/>
      <c r="N80" s="79"/>
      <c r="O80" s="79"/>
      <c r="P80" s="79"/>
      <c r="Q80" s="79"/>
      <c r="R80" s="79"/>
      <c r="S80" s="79"/>
      <c r="T80" s="79"/>
      <c r="U80" s="79"/>
      <c r="V80" s="79"/>
      <c r="W80" s="79"/>
      <c r="X80" s="79"/>
      <c r="Y80" s="79"/>
      <c r="Z80" s="79"/>
      <c r="AA80" s="30" t="str">
        <f>IF(COUNTBLANK('VAL_Fill in area'!G52)=1,"",'VAL_Fill in area'!G52)</f>
        <v/>
      </c>
      <c r="AB80" s="33" t="str">
        <f>IF(TYPE(VAL_Codes!G$26)=2,VAL_Codes!G$26,"")</f>
        <v/>
      </c>
      <c r="AC80" s="33" t="str">
        <f>IF(TYPE(VAL_Codes!H$26)=2,VAL_Codes!H$26,"")</f>
        <v/>
      </c>
      <c r="AD80" s="30" t="str">
        <f>IF(COUNTBLANK('VAL_Fill in area'!H52)=1,"",'VAL_Fill in area'!H52)</f>
        <v/>
      </c>
      <c r="AE80" s="33" t="str">
        <f>IF(TYPE(VAL_Codes!J$26)=2,VAL_Codes!J$26,"")</f>
        <v/>
      </c>
      <c r="AF80" s="33" t="str">
        <f>IF(TYPE(VAL_Codes!K$26)=2,VAL_Codes!K$26,"")</f>
        <v/>
      </c>
      <c r="AG80" s="27" t="str">
        <f>IF(OR(AND(AA80="",AB80=""),AND(AD80="",AE80=""),AND(AB80="K",AE80="K"),OR(AB80="O",AE80="O")),"",SUM(AA80,AD80))</f>
        <v/>
      </c>
      <c r="AH80" s="1" t="str">
        <f xml:space="preserve"> IF(AND(OR(AND(AB80="O",AE80="O"),AND(AB80="K",AE80="K")),SUM(AA80,AD80)=0,ISNUMBER(AG80)),"",IF(OR(AB80="O",AE80="O"),"O",IF(AND(AB80=AE80,OR(AB80="K",AB80="W",AB80="M")),UPPER( AB80),"")))</f>
        <v/>
      </c>
      <c r="AI80" s="35" t="str">
        <f>IF(TYPE(VAL_Codes!N$26)=2,VAL_Codes!N$26,"")</f>
        <v/>
      </c>
      <c r="AJ80" s="30" t="str">
        <f>IF(COUNTBLANK('VAL_Fill in area'!I52)=1,"",'VAL_Fill in area'!I52)</f>
        <v/>
      </c>
      <c r="AK80" s="33" t="str">
        <f>IF(TYPE(VAL_Codes!P$26)=2,VAL_Codes!P$26,"")</f>
        <v/>
      </c>
      <c r="AL80" s="33" t="str">
        <f>IF(TYPE(VAL_Codes!Q$26)=2,VAL_Codes!Q$26,"")</f>
        <v/>
      </c>
      <c r="AM80" s="30" t="str">
        <f>IF(COUNTBLANK('VAL_Fill in area'!J52)=1,"",'VAL_Fill in area'!J52)</f>
        <v/>
      </c>
      <c r="AN80" s="33" t="str">
        <f>IF(TYPE(VAL_Codes!S$26)=2,VAL_Codes!S$26,"")</f>
        <v/>
      </c>
      <c r="AO80" s="33" t="str">
        <f>IF(TYPE(VAL_Codes!T$26)=2,VAL_Codes!T$26,"")</f>
        <v/>
      </c>
      <c r="AP80" s="30" t="str">
        <f>IF(COUNTBLANK('VAL_Fill in area'!K52)=1,"",'VAL_Fill in area'!K52)</f>
        <v/>
      </c>
      <c r="AQ80" s="33" t="str">
        <f>IF(TYPE(VAL_Codes!V$26)=2,VAL_Codes!V$26,"")</f>
        <v/>
      </c>
      <c r="AR80" s="33" t="str">
        <f>IF(TYPE(VAL_Codes!W$26)=2,VAL_Codes!W$26,"")</f>
        <v/>
      </c>
      <c r="AS80" s="27" t="str">
        <f>IF(OR(AND(AM80="",AN80=""),AND(AP80="",AQ80=""),AND(AN80="K",AQ80="K"),OR(AN80="O",AQ80="O")),"",SUM(AM80,AP80))</f>
        <v/>
      </c>
      <c r="AT80" s="1" t="str">
        <f xml:space="preserve"> IF(AND(OR(AND(AN80="O",AQ80="O"),AND(AN80="K",AQ80="K")),SUM(AM80,AP80)=0,ISNUMBER(AS80)),"",IF(OR(AN80="O",AQ80="O"),"O",IF(AND(AN80=AQ80,OR(AN80="K",AN80="W",AN80="M")),UPPER( AN80),"")))</f>
        <v/>
      </c>
      <c r="AU80" s="35" t="str">
        <f>IF(TYPE(VAL_Codes!Z$26)=2,VAL_Codes!Z$26,"")</f>
        <v/>
      </c>
      <c r="AV80" s="30" t="str">
        <f>IF(COUNTBLANK('VAL_Fill in area'!L52)=1,"",'VAL_Fill in area'!L52)</f>
        <v/>
      </c>
      <c r="AW80" s="33" t="str">
        <f>IF(TYPE(VAL_Codes!AB$26)=2,VAL_Codes!AB$26,"")</f>
        <v/>
      </c>
      <c r="AX80" s="33" t="str">
        <f>IF(TYPE(VAL_Codes!AC$26)=2,VAL_Codes!AC$26,"")</f>
        <v/>
      </c>
      <c r="AY80" s="30" t="str">
        <f>IF(COUNTBLANK('VAL_Fill in area'!M52)=1,"",'VAL_Fill in area'!M52)</f>
        <v/>
      </c>
      <c r="AZ80" s="33" t="str">
        <f>IF(TYPE(VAL_Codes!AE$26)=2,VAL_Codes!AE$26,"")</f>
        <v/>
      </c>
      <c r="BA80" s="33" t="str">
        <f>IF(TYPE(VAL_Codes!AF$26)=2,VAL_Codes!AF$26,"")</f>
        <v/>
      </c>
      <c r="BB80" s="27" t="str">
        <f>IF(OR(AND(AV80="",AW80=""),AND(AY80="",AZ80=""),AND(AW80="K",AZ80="K"),OR(AW80="O",AZ80="O")),"",SUM(AV80,AY80))</f>
        <v/>
      </c>
      <c r="BC80" s="1" t="str">
        <f xml:space="preserve"> IF(AND(OR(AND(AW80="O",AZ80="O"),AND(AW80="K",AZ80="K")),SUM(AV80,AY80)=0,ISNUMBER(BB80)),"",IF(OR(AW80="O",AZ80="O"),"O",IF(AND(AW80=AZ80,OR(AW80="K",AW80="W",AW80="M")),UPPER( AW80),"")))</f>
        <v/>
      </c>
      <c r="BD80" s="35" t="str">
        <f>IF(TYPE(VAL_Codes!AI$26)=2,VAL_Codes!AI$26,"")</f>
        <v/>
      </c>
      <c r="BE80" s="30" t="str">
        <f>IF(COUNTBLANK('VAL_Fill in area'!N52)=1,"",'VAL_Fill in area'!N52)</f>
        <v/>
      </c>
      <c r="BF80" s="33" t="str">
        <f>IF(TYPE(VAL_Codes!AK$26)=2,VAL_Codes!AK$26,"")</f>
        <v/>
      </c>
      <c r="BG80" s="33" t="str">
        <f>IF(TYPE(VAL_Codes!AL$26)=2,VAL_Codes!AL$26,"")</f>
        <v/>
      </c>
      <c r="BH80" s="30" t="str">
        <f>IF(COUNTBLANK('VAL_Fill in area'!O52)=1,"",'VAL_Fill in area'!O52)</f>
        <v/>
      </c>
      <c r="BI80" s="33" t="str">
        <f>IF(TYPE(VAL_Codes!AN$26)=2,VAL_Codes!AN$26,"")</f>
        <v/>
      </c>
      <c r="BJ80" s="33" t="str">
        <f>IF(TYPE(VAL_Codes!AO$26)=2,VAL_Codes!AO$26,"")</f>
        <v/>
      </c>
      <c r="BK80" s="27" t="str">
        <f>IF(OR(AND(BE80="",BF80=""),AND(BH80="",BI80=""),AND(BF80="K",BI80="K"),OR(BF80="O",BI80="O")),"",SUM(BE80,BH80))</f>
        <v/>
      </c>
      <c r="BL80" s="1" t="str">
        <f xml:space="preserve"> IF(AND(OR(AND(BF80="O",BI80="O"),AND(BF80="K",BI80="K")),SUM(BE80,BH80)=0,ISNUMBER(BK80)),"",IF(OR(BF80="O",BI80="O"),"O",IF(AND(BF80=BI80,OR(BF80="K",BF80="W",BF80="M")),UPPER( BF80),"")))</f>
        <v/>
      </c>
      <c r="BM80" s="35" t="str">
        <f>IF(TYPE(VAL_Codes!AR$26)=2,VAL_Codes!AR$26,"")</f>
        <v/>
      </c>
      <c r="BN80" s="27" t="str">
        <f>IF(OR(AND(AV80="",AW80=""),AND(BE80="",BF80=""),AND(AW80="K",BF80="K"),OR(AW80="O",BF80="O")),"",SUM(AV80,BE80))</f>
        <v/>
      </c>
      <c r="BO80" s="1" t="str">
        <f xml:space="preserve"> IF(AND(OR(AND(AW80="O",BF80="O"),AND(AW80="K",BF80="K")),SUM(AV80,BE80)=0,ISNUMBER(BN80)),"",IF(OR(AW80="O",BF80="O"),"O",IF(AND(AW80=BF80,OR(AW80="K",AW80="W",AW80="M")),UPPER( AW80),"")))</f>
        <v/>
      </c>
      <c r="BP80" s="35" t="str">
        <f>IF(TYPE(VAL_Codes!AU$26)=2,VAL_Codes!AU$26,"")</f>
        <v/>
      </c>
      <c r="BQ80" s="27" t="str">
        <f>IF(OR(AND(AY80="",AZ80=""),AND(BH80="",BI80=""),AND(AZ80="K",BI80="K"),OR(AZ80="O",BI80="O")),"",SUM(AY80,BH80))</f>
        <v/>
      </c>
      <c r="BR80" s="1" t="str">
        <f xml:space="preserve"> IF(AND(OR(AND(AZ80="O",BI80="O"),AND(AZ80="K",BI80="K")),SUM(AY80,BH80)=0,ISNUMBER(BQ80)),"",IF(OR(AZ80="O",BI80="O"),"O",IF(AND(AZ80=BI80,OR(AZ80="K",AZ80="W",AZ80="M")),UPPER( AZ80),"")))</f>
        <v/>
      </c>
      <c r="BS80" s="35" t="str">
        <f>IF(TYPE(VAL_Codes!AX$26)=2,VAL_Codes!AX$26,"")</f>
        <v/>
      </c>
      <c r="BT80" s="27" t="str">
        <f>IF(OR(AND(BN80="",BO80=""),AND(BQ80="",BR80=""),AND(BO80="K",BR80="K"),OR(BO80="O",BR80="O")),"",SUM(BN80,BQ80))</f>
        <v/>
      </c>
      <c r="BU80" s="1" t="str">
        <f xml:space="preserve"> IF(AND(OR(AND(BO80="O",BR80="O"),AND(BO80="K",BR80="K")),SUM(BN80,BQ80)=0,ISNUMBER(BT80)),"",IF(OR(BO80="O",BR80="O"),"O",IF(AND(BO80=BR80,OR(BO80="K",BO80="W",BO80="M")),UPPER( BO80),"")))</f>
        <v/>
      </c>
      <c r="BV80" s="35" t="str">
        <f>IF(TYPE(VAL_Codes!BA$26)=2,VAL_Codes!BA$26,"")</f>
        <v/>
      </c>
      <c r="BW80" s="30" t="str">
        <f>IF(COUNTBLANK('VAL_Fill in area'!P52)=1,"",'VAL_Fill in area'!P52)</f>
        <v/>
      </c>
      <c r="BX80" s="33" t="str">
        <f>IF(TYPE(VAL_Codes!BC$26)=2,VAL_Codes!BC$26,"")</f>
        <v/>
      </c>
      <c r="BY80" s="33" t="str">
        <f>IF(TYPE(VAL_Codes!BD$26)=2,VAL_Codes!BD$26,"")</f>
        <v/>
      </c>
      <c r="BZ80" s="30" t="str">
        <f>IF(COUNTBLANK('VAL_Fill in area'!Q52)=1,"",'VAL_Fill in area'!Q52)</f>
        <v/>
      </c>
      <c r="CA80" s="33" t="str">
        <f>IF(TYPE(VAL_Codes!BF$26)=2,VAL_Codes!BF$26,"")</f>
        <v/>
      </c>
      <c r="CB80" s="33" t="str">
        <f>IF(TYPE(VAL_Codes!BG$26)=2,VAL_Codes!BG$26,"")</f>
        <v/>
      </c>
      <c r="CC80" s="31" t="str">
        <f>IF(OR(AND(BW80="",BX80=""),AND(BZ80="",CA80=""),AND(BX80="K",CA80="K"),OR(BX80="O",CA80="O")),"",SUM(BW80,BZ80))</f>
        <v/>
      </c>
      <c r="CD80" s="1" t="str">
        <f xml:space="preserve"> IF(AND(OR(AND(BX80="O",CA80="O"),AND(BX80="K",CA80="K")),SUM(BW80,BZ80)=0,ISNUMBER(CC80)),"",IF(OR(BX80="O",CA80="O"),"O",IF(AND(BX80=CA80,OR(BX80="K",BX80="W",BX80="M")),UPPER( BX80),"")))</f>
        <v/>
      </c>
      <c r="CE80" s="36" t="str">
        <f>IF(TYPE(VAL_Codes!BJ$26)=2,VAL_Codes!BJ$26,"")</f>
        <v/>
      </c>
      <c r="CF80" s="30" t="str">
        <f>IF(COUNTBLANK('VAL_Fill in area'!R52)=1,"",'VAL_Fill in area'!R52)</f>
        <v/>
      </c>
      <c r="CG80" s="33" t="str">
        <f>IF(TYPE(VAL_Codes!BL$26)=2,VAL_Codes!BL$26,"")</f>
        <v/>
      </c>
      <c r="CH80" s="33" t="str">
        <f>IF(TYPE(VAL_Codes!BM$26)=2,VAL_Codes!BM$26,"")</f>
        <v/>
      </c>
      <c r="CI80" s="30" t="str">
        <f>IF(COUNTBLANK('VAL_Fill in area'!S52)=1,"",'VAL_Fill in area'!S52)</f>
        <v/>
      </c>
      <c r="CJ80" s="33" t="str">
        <f>IF(TYPE(VAL_Codes!BO$26)=2,VAL_Codes!BO$26,"")</f>
        <v/>
      </c>
      <c r="CK80" s="33" t="str">
        <f>IF(TYPE(VAL_Codes!BP$26)=2,VAL_Codes!BP$26,"")</f>
        <v/>
      </c>
      <c r="CL80" s="30" t="str">
        <f>IF(COUNTBLANK('VAL_Fill in area'!T52)=1,"",'VAL_Fill in area'!T52)</f>
        <v/>
      </c>
      <c r="CM80" s="33" t="str">
        <f>IF(TYPE(VAL_Codes!BR$26)=2,VAL_Codes!BR$26,"")</f>
        <v/>
      </c>
      <c r="CN80" s="33" t="str">
        <f>IF(TYPE(VAL_Codes!BS$26)=2,VAL_Codes!BS$26,"")</f>
        <v/>
      </c>
      <c r="CO80" s="32" t="str">
        <f>IF(OR(EXACT(AG80,AH80),EXACT(AJ80,AK80),EXACT(AS80,AT80),EXACT(BT80,BU80),EXACT(CC80,CD80), EXACT(CL80,CM80),AND(AH80="K",AK80="K",AT80="K",BU80="K", CD80="K",CM80="K"),OR(AH80="O",AK80="O",AT80="O",BU80="O", CD80="O",CM80="O")),"",SUM(AG80,AJ80,AS80,BT80,CC80,CL80))</f>
        <v/>
      </c>
      <c r="CP80" s="34" t="str">
        <f>IF(AND(OR(OR(AH80="O",AK80="O",AT80="O",BU80="O",CD80="O",CM80="O"), AND(AH80="K",AK80="K",AT80="K",BU80="K", CD80="K",CM80="K")),SUM(AG80,AJ80,AS80,BT80,CC80,CL80)=0,ISNUMBER(CO80)),"",IF(OR(AH80="O",AK80="O",AT80="O",BU80="O",CD80="O",CM80="O"),"O",IF(AND(AH80=AK80,AH80=AT80,AH80=BU80,AH80=CD80,AH80=CM80,OR(AH80="K",AH80="W",AH80="M")),UPPER(AH80),"")))</f>
        <v/>
      </c>
      <c r="CQ80" s="35" t="str">
        <f>IF(TYPE(VAL_Codes!BV$26)=2,VAL_Codes!BV$26,"")</f>
        <v/>
      </c>
      <c r="CR80" s="38"/>
    </row>
    <row r="81" spans="1:96" ht="11.25" customHeight="1" x14ac:dyDescent="0.2">
      <c r="C81" s="888"/>
      <c r="D81" s="760"/>
      <c r="E81" s="758"/>
      <c r="F81" s="71" t="s">
        <v>112</v>
      </c>
      <c r="G81" s="72" t="s">
        <v>310</v>
      </c>
      <c r="H81" s="395" t="s">
        <v>135</v>
      </c>
      <c r="I81" s="395" t="s">
        <v>66</v>
      </c>
      <c r="J81" s="396" t="str">
        <f>VAL_Metadata!B$8</f>
        <v>_X</v>
      </c>
      <c r="K81" s="395" t="s">
        <v>110</v>
      </c>
      <c r="L81" s="395" t="s">
        <v>114</v>
      </c>
      <c r="M81" s="47"/>
      <c r="N81" s="47"/>
      <c r="O81" s="47"/>
      <c r="P81" s="47"/>
      <c r="Q81" s="47"/>
      <c r="R81" s="47"/>
      <c r="S81" s="47"/>
      <c r="T81" s="47"/>
      <c r="U81" s="47"/>
      <c r="V81" s="47"/>
      <c r="W81" s="47"/>
      <c r="X81" s="47"/>
      <c r="Y81" s="47"/>
      <c r="Z81" s="47"/>
      <c r="AA81" s="26" t="str">
        <f>IF(OR(AND(AA41="",AB41=""),AND(AA54="",AB54=""),AND(AA66="",AB66=""),AND(AB41="K",AB54="K",AB66="K"),OR(AB41="O",AB54="O",AB66="O")),"",SUM(AA41,AA54,AA66))</f>
        <v/>
      </c>
      <c r="AB81" s="20" t="str">
        <f>IF(AND(OR(AND(AB41="O",AB54="O",AB66="O"),AND(AB41="K",AB54="K",AB66="K")),SUM(AA41,AA54,AA66)=0,ISNUMBER(AA81)),"",IF(OR(AB41="O",AB54="O",AB66="O"),"O",IF(AND(AB41=AB54,AB54=AB66,OR(AB41="K",AB41="W",AB41="M")), UPPER(AB41),"")))</f>
        <v/>
      </c>
      <c r="AC81" s="23" t="str">
        <f>IF(TYPE(VAL_Codes!H$26)=2,VAL_Codes!H$26,"")</f>
        <v/>
      </c>
      <c r="AD81" s="26" t="str">
        <f>IF(OR(AND(AD41="",AE41=""),AND(AD54="",AE54=""),AND(AD66="",AE66=""),AND(AE41="K",AE54="K",AE66="K"),OR(AE41="O",AE54="O",AE66="O")),"",SUM(AD41,AD54,AD66))</f>
        <v/>
      </c>
      <c r="AE81" s="20" t="str">
        <f>IF(AND(OR(AND(AE41="O",AE54="O",AE66="O"),AND(AE41="K",AE54="K",AE66="K")),SUM(AD41,AD54,AD66)=0,ISNUMBER(AD81)),"",IF(OR(AE41="O",AE54="O",AE66="O"),"O",IF(AND(AE41=AE54,AE54=AE66,OR(AE41="K",AE41="W",AE41="M")), UPPER(AE41),"")))</f>
        <v/>
      </c>
      <c r="AF81" s="23" t="str">
        <f>IF(TYPE(VAL_Codes!K$26)=2,VAL_Codes!K$26,"")</f>
        <v/>
      </c>
      <c r="AG81" s="26" t="str">
        <f>IF(OR(AND(AG41="",AH41=""),AND(AG54="",AH54=""),AND(AG66="",AH66=""),AND(AH41="K",AH54="K",AH66="K"),OR(AH41="O",AH54="O",AH66="O")),"",SUM(AG41,AG54,AG66))</f>
        <v/>
      </c>
      <c r="AH81" s="20" t="str">
        <f>IF(AND(OR(AND(AH41="O",AH54="O",AH66="O"),AND(AH41="K",AH54="K",AH66="K")),SUM(AG41,AG54,AG66)=0,ISNUMBER(AG81)),"",IF(OR(AH41="O",AH54="O",AH66="O"),"O",IF(AND(AH41=AH54,AH54=AH66,OR(AH41="K",AH41="W",AH41="M")), UPPER(AH41),"")))</f>
        <v/>
      </c>
      <c r="AI81" s="23" t="str">
        <f>IF(TYPE(VAL_Codes!N$26)=2,VAL_Codes!N$26,"")</f>
        <v/>
      </c>
      <c r="AJ81" s="26" t="str">
        <f>IF(OR(AND(AJ41="",AK41=""),AND(AJ54="",AK54=""),AND(AJ66="",AK66=""),AND(AK41="K",AK54="K",AK66="K"),OR(AK41="O",AK54="O",AK66="O")),"",SUM(AJ41,AJ54,AJ66))</f>
        <v/>
      </c>
      <c r="AK81" s="20" t="str">
        <f>IF(AND(OR(AND(AK41="O",AK54="O",AK66="O"),AND(AK41="K",AK54="K",AK66="K")),SUM(AJ41,AJ54,AJ66)=0,ISNUMBER(AJ81)),"",IF(OR(AK41="O",AK54="O",AK66="O"),"O",IF(AND(AK41=AK54,AK54=AK66,OR(AK41="K",AK41="W",AK41="M")), UPPER(AK41),"")))</f>
        <v/>
      </c>
      <c r="AL81" s="23" t="str">
        <f>IF(TYPE(VAL_Codes!Q$26)=2,VAL_Codes!Q$26,"")</f>
        <v/>
      </c>
      <c r="AM81" s="26" t="str">
        <f>IF(OR(AND(AM41="",AN41=""),AND(AM54="",AN54=""),AND(AM66="",AN66=""),AND(AN41="K",AN54="K",AN66="K"),OR(AN41="O",AN54="O",AN66="O")),"",SUM(AM41,AM54,AM66))</f>
        <v/>
      </c>
      <c r="AN81" s="20" t="str">
        <f>IF(AND(OR(AND(AN41="O",AN54="O",AN66="O"),AND(AN41="K",AN54="K",AN66="K")),SUM(AM41,AM54,AM66)=0,ISNUMBER(AM81)),"",IF(OR(AN41="O",AN54="O",AN66="O"),"O",IF(AND(AN41=AN54,AN54=AN66,OR(AN41="K",AN41="W",AN41="M")), UPPER(AN41),"")))</f>
        <v/>
      </c>
      <c r="AO81" s="23" t="str">
        <f>IF(TYPE(VAL_Codes!T$26)=2,VAL_Codes!T$26,"")</f>
        <v/>
      </c>
      <c r="AP81" s="26" t="str">
        <f>IF(OR(AND(AP41="",AQ41=""),AND(AP54="",AQ54=""),AND(AP66="",AQ66=""),AND(AQ41="K",AQ54="K",AQ66="K"),OR(AQ41="O",AQ54="O",AQ66="O")),"",SUM(AP41,AP54,AP66))</f>
        <v/>
      </c>
      <c r="AQ81" s="20" t="str">
        <f>IF(AND(OR(AND(AQ41="O",AQ54="O",AQ66="O"),AND(AQ41="K",AQ54="K",AQ66="K")),SUM(AP41,AP54,AP66)=0,ISNUMBER(AP81)),"",IF(OR(AQ41="O",AQ54="O",AQ66="O"),"O",IF(AND(AQ41=AQ54,AQ54=AQ66,OR(AQ41="K",AQ41="W",AQ41="M")), UPPER(AQ41),"")))</f>
        <v/>
      </c>
      <c r="AR81" s="23" t="str">
        <f>IF(TYPE(VAL_Codes!W$26)=2,VAL_Codes!W$26,"")</f>
        <v/>
      </c>
      <c r="AS81" s="26" t="str">
        <f>IF(OR(AND(AS41="",AT41=""),AND(AS54="",AT54=""),AND(AS66="",AT66=""),AND(AT41="K",AT54="K",AT66="K"),OR(AT41="O",AT54="O",AT66="O")),"",SUM(AS41,AS54,AS66))</f>
        <v/>
      </c>
      <c r="AT81" s="20" t="str">
        <f>IF(AND(OR(AND(AT41="O",AT54="O",AT66="O"),AND(AT41="K",AT54="K",AT66="K")),SUM(AS41,AS54,AS66)=0,ISNUMBER(AS81)),"",IF(OR(AT41="O",AT54="O",AT66="O"),"O",IF(AND(AT41=AT54,AT54=AT66,OR(AT41="K",AT41="W",AT41="M")), UPPER(AT41),"")))</f>
        <v/>
      </c>
      <c r="AU81" s="23" t="str">
        <f>IF(TYPE(VAL_Codes!Z$26)=2,VAL_Codes!Z$26,"")</f>
        <v/>
      </c>
      <c r="AV81" s="26" t="str">
        <f>IF(OR(AND(AV41="",AW41=""),AND(AV54="",AW54=""),AND(AV66="",AW66=""),AND(AW41="K",AW54="K",AW66="K"),OR(AW41="O",AW54="O",AW66="O")),"",SUM(AV41,AV54,AV66))</f>
        <v/>
      </c>
      <c r="AW81" s="20" t="str">
        <f>IF(AND(OR(AND(AW41="O",AW54="O",AW66="O"),AND(AW41="K",AW54="K",AW66="K")),SUM(AV41,AV54,AV66)=0,ISNUMBER(AV81)),"",IF(OR(AW41="O",AW54="O",AW66="O"),"O",IF(AND(AW41=AW54,AW54=AW66,OR(AW41="K",AW41="W",AW41="M")), UPPER(AW41),"")))</f>
        <v/>
      </c>
      <c r="AX81" s="23" t="str">
        <f>IF(TYPE(VAL_Codes!AC$26)=2,VAL_Codes!AC$26,"")</f>
        <v/>
      </c>
      <c r="AY81" s="26" t="str">
        <f>IF(OR(AND(AY41="",AZ41=""),AND(AY54="",AZ54=""),AND(AY66="",AZ66=""),AND(AZ41="K",AZ54="K",AZ66="K"),OR(AZ41="O",AZ54="O",AZ66="O")),"",SUM(AY41,AY54,AY66))</f>
        <v/>
      </c>
      <c r="AZ81" s="20" t="str">
        <f>IF(AND(OR(AND(AZ41="O",AZ54="O",AZ66="O"),AND(AZ41="K",AZ54="K",AZ66="K")),SUM(AY41,AY54,AY66)=0,ISNUMBER(AY81)),"",IF(OR(AZ41="O",AZ54="O",AZ66="O"),"O",IF(AND(AZ41=AZ54,AZ54=AZ66,OR(AZ41="K",AZ41="W",AZ41="M")), UPPER(AZ41),"")))</f>
        <v/>
      </c>
      <c r="BA81" s="23" t="str">
        <f>IF(TYPE(VAL_Codes!AF$26)=2,VAL_Codes!AF$26,"")</f>
        <v/>
      </c>
      <c r="BB81" s="26" t="str">
        <f>IF(OR(AND(BB41="",BC41=""),AND(BB54="",BC54=""),AND(BB66="",BC66=""),AND(BC41="K",BC54="K",BC66="K"),OR(BC41="O",BC54="O",BC66="O")),"",SUM(BB41,BB54,BB66))</f>
        <v/>
      </c>
      <c r="BC81" s="20" t="str">
        <f>IF(AND(OR(AND(BC41="O",BC54="O",BC66="O"),AND(BC41="K",BC54="K",BC66="K")),SUM(BB41,BB54,BB66)=0,ISNUMBER(BB81)),"",IF(OR(BC41="O",BC54="O",BC66="O"),"O",IF(AND(BC41=BC54,BC54=BC66,OR(BC41="K",BC41="W",BC41="M")), UPPER(BC41),"")))</f>
        <v/>
      </c>
      <c r="BD81" s="23" t="str">
        <f>IF(TYPE(VAL_Codes!AI$26)=2,VAL_Codes!AI$26,"")</f>
        <v/>
      </c>
      <c r="BE81" s="26" t="str">
        <f>IF(OR(AND(BE41="",BF41=""),AND(BE54="",BF54=""),AND(BE66="",BF66=""),AND(BF41="K",BF54="K",BF66="K"),OR(BF41="O",BF54="O",BF66="O")),"",SUM(BE41,BE54,BE66))</f>
        <v/>
      </c>
      <c r="BF81" s="20" t="str">
        <f>IF(AND(OR(AND(BF41="O",BF54="O",BF66="O"),AND(BF41="K",BF54="K",BF66="K")),SUM(BE41,BE54,BE66)=0,ISNUMBER(BE81)),"",IF(OR(BF41="O",BF54="O",BF66="O"),"O",IF(AND(BF41=BF54,BF54=BF66,OR(BF41="K",BF41="W",BF41="M")), UPPER(BF41),"")))</f>
        <v/>
      </c>
      <c r="BG81" s="23" t="str">
        <f>IF(TYPE(VAL_Codes!AL$26)=2,VAL_Codes!AL$26,"")</f>
        <v/>
      </c>
      <c r="BH81" s="26" t="str">
        <f>IF(OR(AND(BH41="",BI41=""),AND(BH54="",BI54=""),AND(BH66="",BI66=""),AND(BI41="K",BI54="K",BI66="K"),OR(BI41="O",BI54="O",BI66="O")),"",SUM(BH41,BH54,BH66))</f>
        <v/>
      </c>
      <c r="BI81" s="20" t="str">
        <f>IF(AND(OR(AND(BI41="O",BI54="O",BI66="O"),AND(BI41="K",BI54="K",BI66="K")),SUM(BH41,BH54,BH66)=0,ISNUMBER(BH81)),"",IF(OR(BI41="O",BI54="O",BI66="O"),"O",IF(AND(BI41=BI54,BI54=BI66,OR(BI41="K",BI41="W",BI41="M")), UPPER(BI41),"")))</f>
        <v/>
      </c>
      <c r="BJ81" s="23" t="str">
        <f>IF(TYPE(VAL_Codes!AO$26)=2,VAL_Codes!AO$26,"")</f>
        <v/>
      </c>
      <c r="BK81" s="26" t="str">
        <f>IF(OR(AND(BK41="",BL41=""),AND(BK54="",BL54=""),AND(BK66="",BL66=""),AND(BL41="K",BL54="K",BL66="K"),OR(BL41="O",BL54="O",BL66="O")),"",SUM(BK41,BK54,BK66))</f>
        <v/>
      </c>
      <c r="BL81" s="20" t="str">
        <f>IF(AND(OR(AND(BL41="O",BL54="O",BL66="O"),AND(BL41="K",BL54="K",BL66="K")),SUM(BK41,BK54,BK66)=0,ISNUMBER(BK81)),"",IF(OR(BL41="O",BL54="O",BL66="O"),"O",IF(AND(BL41=BL54,BL54=BL66,OR(BL41="K",BL41="W",BL41="M")), UPPER(BL41),"")))</f>
        <v/>
      </c>
      <c r="BM81" s="23" t="str">
        <f>IF(TYPE(VAL_Codes!AR$26)=2,VAL_Codes!AR$26,"")</f>
        <v/>
      </c>
      <c r="BN81" s="26" t="str">
        <f>IF(OR(AND(BN41="",BO41=""),AND(BN54="",BO54=""),AND(BN66="",BO66=""),AND(BO41="K",BO54="K",BO66="K"),OR(BO41="O",BO54="O",BO66="O")),"",SUM(BN41,BN54,BN66))</f>
        <v/>
      </c>
      <c r="BO81" s="20" t="str">
        <f>IF(AND(OR(AND(BO41="O",BO54="O",BO66="O"),AND(BO41="K",BO54="K",BO66="K")),SUM(BN41,BN54,BN66)=0,ISNUMBER(BN81)),"",IF(OR(BO41="O",BO54="O",BO66="O"),"O",IF(AND(BO41=BO54,BO54=BO66,OR(BO41="K",BO41="W",BO41="M")), UPPER(BO41),"")))</f>
        <v/>
      </c>
      <c r="BP81" s="23" t="str">
        <f>IF(TYPE(VAL_Codes!AU$26)=2,VAL_Codes!AU$26,"")</f>
        <v/>
      </c>
      <c r="BQ81" s="26" t="str">
        <f>IF(OR(AND(BQ41="",BR41=""),AND(BQ54="",BR54=""),AND(BQ66="",BR66=""),AND(BR41="K",BR54="K",BR66="K"),OR(BR41="O",BR54="O",BR66="O")),"",SUM(BQ41,BQ54,BQ66))</f>
        <v/>
      </c>
      <c r="BR81" s="20" t="str">
        <f>IF(AND(OR(AND(BR41="O",BR54="O",BR66="O"),AND(BR41="K",BR54="K",BR66="K")),SUM(BQ41,BQ54,BQ66)=0,ISNUMBER(BQ81)),"",IF(OR(BR41="O",BR54="O",BR66="O"),"O",IF(AND(BR41=BR54,BR54=BR66,OR(BR41="K",BR41="W",BR41="M")), UPPER(BR41),"")))</f>
        <v/>
      </c>
      <c r="BS81" s="23" t="str">
        <f>IF(TYPE(VAL_Codes!AX$26)=2,VAL_Codes!AX$26,"")</f>
        <v/>
      </c>
      <c r="BT81" s="26" t="str">
        <f>IF(OR(AND(BT41="",BU41=""),AND(BT54="",BU54=""),AND(BT66="",BU66=""),AND(BU41="K",BU54="K",BU66="K"),OR(BU41="O",BU54="O",BU66="O")),"",SUM(BT41,BT54,BT66))</f>
        <v/>
      </c>
      <c r="BU81" s="20" t="str">
        <f>IF(AND(OR(AND(BU41="O",BU54="O",BU66="O"),AND(BU41="K",BU54="K",BU66="K")),SUM(BT41,BT54,BT66)=0,ISNUMBER(BT81)),"",IF(OR(BU41="O",BU54="O",BU66="O"),"O",IF(AND(BU41=BU54,BU54=BU66,OR(BU41="K",BU41="W",BU41="M")), UPPER(BU41),"")))</f>
        <v/>
      </c>
      <c r="BV81" s="23" t="str">
        <f>IF(TYPE(VAL_Codes!BA$26)=2,VAL_Codes!BA$26,"")</f>
        <v/>
      </c>
      <c r="BW81" s="26" t="str">
        <f>IF(OR(AND(BW41="",BX41=""),AND(BW54="",BX54=""),AND(BW66="",BX66=""),AND(BX41="K",BX54="K",BX66="K"),OR(BX41="O",BX54="O",BX66="O")),"",SUM(BW41,BW54,BW66))</f>
        <v/>
      </c>
      <c r="BX81" s="20" t="str">
        <f>IF(AND(OR(AND(BX41="O",BX54="O",BX66="O"),AND(BX41="K",BX54="K",BX66="K")),SUM(BW41,BW54,BW66)=0,ISNUMBER(BW81)),"",IF(OR(BX41="O",BX54="O",BX66="O"),"O",IF(AND(BX41=BX54,BX54=BX66,OR(BX41="K",BX41="W",BX41="M")), UPPER(BX41),"")))</f>
        <v/>
      </c>
      <c r="BY81" s="23" t="str">
        <f>IF(TYPE(VAL_Codes!BD$26)=2,VAL_Codes!BD$26,"")</f>
        <v/>
      </c>
      <c r="BZ81" s="26" t="str">
        <f>IF(OR(AND(BZ41="",CA41=""),AND(BZ54="",CA54=""),AND(BZ66="",CA66=""),AND(CA41="K",CA54="K",CA66="K"),OR(CA41="O",CA54="O",CA66="O")),"",SUM(BZ41,BZ54,BZ66))</f>
        <v/>
      </c>
      <c r="CA81" s="20" t="str">
        <f>IF(AND(OR(AND(CA41="O",CA54="O",CA66="O"),AND(CA41="K",CA54="K",CA66="K")),SUM(BZ41,BZ54,BZ66)=0,ISNUMBER(BZ81)),"",IF(OR(CA41="O",CA54="O",CA66="O"),"O",IF(AND(CA41=CA54,CA54=CA66,OR(CA41="K",CA41="W",CA41="M")), UPPER(CA41),"")))</f>
        <v/>
      </c>
      <c r="CB81" s="23" t="str">
        <f>IF(TYPE(VAL_Codes!BG$26)=2,VAL_Codes!BG$26,"")</f>
        <v/>
      </c>
      <c r="CC81" s="26" t="str">
        <f>IF(OR(AND(CC41="",CD41=""),AND(CC54="",CD54=""),AND(CC66="",CD66=""),AND(CD41="K",CD54="K",CD66="K"),OR(CD41="O",CD54="O",CD66="O")),"",SUM(CC41,CC54,CC66))</f>
        <v/>
      </c>
      <c r="CD81" s="20" t="str">
        <f>IF(AND(OR(AND(CD41="O",CD54="O",CD66="O"),AND(CD41="K",CD54="K",CD66="K")),SUM(CC41,CC54,CC66)=0,ISNUMBER(CC81)),"",IF(OR(CD41="O",CD54="O",CD66="O"),"O",IF(AND(CD41=CD54,CD54=CD66,OR(CD41="K",CD41="W",CD41="M")), UPPER(CD41),"")))</f>
        <v/>
      </c>
      <c r="CE81" s="23" t="str">
        <f>IF(TYPE(VAL_Codes!BJ$26)=2,VAL_Codes!BJ$26,"")</f>
        <v/>
      </c>
      <c r="CF81" s="26" t="str">
        <f>IF(OR(AND(CF41="",CG41=""),AND(CF54="",CG54=""),AND(CF66="",CG66=""),AND(CG41="K",CG54="K",CG66="K"),OR(CG41="O",CG54="O",CG66="O")),"",SUM(CF41,CF54,CF66))</f>
        <v/>
      </c>
      <c r="CG81" s="20" t="str">
        <f>IF(AND(OR(AND(CG41="O",CG54="O",CG66="O"),AND(CG41="K",CG54="K",CG66="K")),SUM(CF41,CF54,CF66)=0,ISNUMBER(CF81)),"",IF(OR(CG41="O",CG54="O",CG66="O"),"O",IF(AND(CG41=CG54,CG54=CG66,OR(CG41="K",CG41="W",CG41="M")), UPPER(CG41),"")))</f>
        <v/>
      </c>
      <c r="CH81" s="23" t="str">
        <f>IF(TYPE(VAL_Codes!BM$26)=2,VAL_Codes!BM$26,"")</f>
        <v/>
      </c>
      <c r="CI81" s="26" t="str">
        <f>IF(OR(AND(CI41="",CJ41=""),AND(CI54="",CJ54=""),AND(CI66="",CJ66=""),AND(CJ41="K",CJ54="K",CJ66="K"),OR(CJ41="O",CJ54="O",CJ66="O")),"",SUM(CI41,CI54,CI66))</f>
        <v/>
      </c>
      <c r="CJ81" s="20" t="str">
        <f>IF(AND(OR(AND(CJ41="O",CJ54="O",CJ66="O"),AND(CJ41="K",CJ54="K",CJ66="K")),SUM(CI41,CI54,CI66)=0,ISNUMBER(CI81)),"",IF(OR(CJ41="O",CJ54="O",CJ66="O"),"O",IF(AND(CJ41=CJ54,CJ54=CJ66,OR(CJ41="K",CJ41="W",CJ41="M")), UPPER(CJ41),"")))</f>
        <v/>
      </c>
      <c r="CK81" s="23" t="str">
        <f>IF(TYPE(VAL_Codes!BP$26)=2,VAL_Codes!BP$26,"")</f>
        <v/>
      </c>
      <c r="CL81" s="26" t="str">
        <f>IF(OR(AND(CL41="",CM41=""),AND(CL54="",CM54=""),AND(CL66="",CM66=""),AND(CM41="K",CM54="K",CM66="K"),OR(CM41="O",CM54="O",CM66="O")),"",SUM(CL41,CL54,CL66))</f>
        <v/>
      </c>
      <c r="CM81" s="20" t="str">
        <f>IF(AND(OR(AND(CM41="O",CM54="O",CM66="O"),AND(CM41="K",CM54="K",CM66="K")),SUM(CL41,CL54,CL66)=0,ISNUMBER(CL81)),"",IF(OR(CM41="O",CM54="O",CM66="O"),"O",IF(AND(CM41=CM54,CM54=CM66,OR(CM41="K",CM41="W",CM41="M")), UPPER(CM41),"")))</f>
        <v/>
      </c>
      <c r="CN81" s="23" t="str">
        <f>IF(TYPE(VAL_Codes!BS$26)=2,VAL_Codes!BS$26,"")</f>
        <v/>
      </c>
      <c r="CO81" s="26" t="str">
        <f>IF(OR(AND(CO41="",CP41=""),AND(CO54="",CP54=""),AND(CO66="",CP66=""),AND(CP41="K",CP54="K",CP66="K"),OR(CP41="O",CP54="O",CP66="O")),"",SUM(CO41,CO54,CO66))</f>
        <v/>
      </c>
      <c r="CP81" s="20" t="str">
        <f>IF(AND(OR(AND(CP41="O",CP54="O",CP66="O"),AND(CP41="K",CP54="K",CP66="K")),SUM(CO41,CO54,CO66)=0,ISNUMBER(CO81)),"",IF(OR(CP41="O",CP54="O",CP66="O"),"O",IF(AND(CP41=CP54,CP54=CP66,OR(CP41="K",CP41="W",CP41="M")), UPPER(CP41),"")))</f>
        <v/>
      </c>
      <c r="CQ81" s="23" t="str">
        <f>IF(TYPE(VAL_Codes!BV$26)=2,VAL_Codes!BV$26,"")</f>
        <v/>
      </c>
      <c r="CR81" s="38"/>
    </row>
    <row r="82" spans="1:96" ht="11.25" customHeight="1" x14ac:dyDescent="0.2">
      <c r="C82" s="888"/>
      <c r="D82" s="760"/>
      <c r="E82" s="758"/>
      <c r="F82" s="78" t="s">
        <v>7282</v>
      </c>
      <c r="G82" s="69" t="s">
        <v>7283</v>
      </c>
      <c r="H82" s="395" t="s">
        <v>135</v>
      </c>
      <c r="I82" s="395" t="s">
        <v>66</v>
      </c>
      <c r="J82" s="396" t="str">
        <f>VAL_Metadata!B$8</f>
        <v>_X</v>
      </c>
      <c r="K82" s="395" t="s">
        <v>110</v>
      </c>
      <c r="L82" s="395" t="s">
        <v>7291</v>
      </c>
      <c r="M82" s="79"/>
      <c r="N82" s="79"/>
      <c r="O82" s="79"/>
      <c r="P82" s="79"/>
      <c r="Q82" s="79"/>
      <c r="R82" s="79"/>
      <c r="S82" s="79"/>
      <c r="T82" s="79"/>
      <c r="U82" s="79"/>
      <c r="V82" s="79"/>
      <c r="W82" s="79"/>
      <c r="X82" s="79"/>
      <c r="Y82" s="79"/>
      <c r="Z82" s="79"/>
      <c r="AA82" s="30" t="str">
        <f>IF(COUNTBLANK('VAL_Fill in area'!G53)=1,"",'VAL_Fill in area'!G53)</f>
        <v/>
      </c>
      <c r="AB82" s="33" t="str">
        <f>IF(TYPE(VAL_Codes!G$26)=2,VAL_Codes!G$26,"")</f>
        <v/>
      </c>
      <c r="AC82" s="33" t="str">
        <f>IF(TYPE(VAL_Codes!H$26)=2,VAL_Codes!H$26,"")</f>
        <v/>
      </c>
      <c r="AD82" s="30" t="str">
        <f>IF(COUNTBLANK('VAL_Fill in area'!H53)=1,"",'VAL_Fill in area'!H53)</f>
        <v/>
      </c>
      <c r="AE82" s="33" t="str">
        <f>IF(TYPE(VAL_Codes!J$26)=2,VAL_Codes!J$26,"")</f>
        <v/>
      </c>
      <c r="AF82" s="33" t="str">
        <f>IF(TYPE(VAL_Codes!K$26)=2,VAL_Codes!K$26,"")</f>
        <v/>
      </c>
      <c r="AG82" s="27" t="str">
        <f>IF(OR(AND(AA82="",AB82=""),AND(AD82="",AE82=""),AND(AB82="K",AE82="K"),OR(AB82="O",AE82="O")),"",SUM(AA82,AD82))</f>
        <v/>
      </c>
      <c r="AH82" s="1" t="str">
        <f xml:space="preserve"> IF(AND(OR(AND(AB82="O",AE82="O"),AND(AB82="K",AE82="K")),SUM(AA82,AD82)=0,ISNUMBER(AG82)),"",IF(OR(AB82="O",AE82="O"),"O",IF(AND(AB82=AE82,OR(AB82="K",AB82="W",AB82="M")),UPPER( AB82),"")))</f>
        <v/>
      </c>
      <c r="AI82" s="35" t="str">
        <f>IF(TYPE(VAL_Codes!N$26)=2,VAL_Codes!N$26,"")</f>
        <v/>
      </c>
      <c r="AJ82" s="30" t="str">
        <f>IF(COUNTBLANK('VAL_Fill in area'!I53)=1,"",'VAL_Fill in area'!I53)</f>
        <v/>
      </c>
      <c r="AK82" s="33" t="str">
        <f>IF(TYPE(VAL_Codes!P$26)=2,VAL_Codes!P$26,"")</f>
        <v/>
      </c>
      <c r="AL82" s="33" t="str">
        <f>IF(TYPE(VAL_Codes!Q$26)=2,VAL_Codes!Q$26,"")</f>
        <v/>
      </c>
      <c r="AM82" s="30" t="str">
        <f>IF(COUNTBLANK('VAL_Fill in area'!J53)=1,"",'VAL_Fill in area'!J53)</f>
        <v/>
      </c>
      <c r="AN82" s="33" t="str">
        <f>IF(TYPE(VAL_Codes!S$26)=2,VAL_Codes!S$26,"")</f>
        <v/>
      </c>
      <c r="AO82" s="33" t="str">
        <f>IF(TYPE(VAL_Codes!T$26)=2,VAL_Codes!T$26,"")</f>
        <v/>
      </c>
      <c r="AP82" s="30" t="str">
        <f>IF(COUNTBLANK('VAL_Fill in area'!K53)=1,"",'VAL_Fill in area'!K53)</f>
        <v/>
      </c>
      <c r="AQ82" s="33" t="str">
        <f>IF(TYPE(VAL_Codes!V$26)=2,VAL_Codes!V$26,"")</f>
        <v/>
      </c>
      <c r="AR82" s="33" t="str">
        <f>IF(TYPE(VAL_Codes!W$26)=2,VAL_Codes!W$26,"")</f>
        <v/>
      </c>
      <c r="AS82" s="27" t="str">
        <f>IF(OR(AND(AM82="",AN82=""),AND(AP82="",AQ82=""),AND(AN82="K",AQ82="K"),OR(AN82="O",AQ82="O")),"",SUM(AM82,AP82))</f>
        <v/>
      </c>
      <c r="AT82" s="1" t="str">
        <f xml:space="preserve"> IF(AND(OR(AND(AN82="O",AQ82="O"),AND(AN82="K",AQ82="K")),SUM(AM82,AP82)=0,ISNUMBER(AS82)),"",IF(OR(AN82="O",AQ82="O"),"O",IF(AND(AN82=AQ82,OR(AN82="K",AN82="W",AN82="M")),UPPER( AN82),"")))</f>
        <v/>
      </c>
      <c r="AU82" s="35" t="str">
        <f>IF(TYPE(VAL_Codes!Z$26)=2,VAL_Codes!Z$26,"")</f>
        <v/>
      </c>
      <c r="AV82" s="30" t="str">
        <f>IF(COUNTBLANK('VAL_Fill in area'!L53)=1,"",'VAL_Fill in area'!L53)</f>
        <v/>
      </c>
      <c r="AW82" s="33" t="str">
        <f>IF(TYPE(VAL_Codes!AB$26)=2,VAL_Codes!AB$26,"")</f>
        <v/>
      </c>
      <c r="AX82" s="33" t="str">
        <f>IF(TYPE(VAL_Codes!AC$26)=2,VAL_Codes!AC$26,"")</f>
        <v/>
      </c>
      <c r="AY82" s="30" t="str">
        <f>IF(COUNTBLANK('VAL_Fill in area'!M53)=1,"",'VAL_Fill in area'!M53)</f>
        <v/>
      </c>
      <c r="AZ82" s="33" t="str">
        <f>IF(TYPE(VAL_Codes!AE$26)=2,VAL_Codes!AE$26,"")</f>
        <v/>
      </c>
      <c r="BA82" s="33" t="str">
        <f>IF(TYPE(VAL_Codes!AF$26)=2,VAL_Codes!AF$26,"")</f>
        <v/>
      </c>
      <c r="BB82" s="27" t="str">
        <f>IF(OR(AND(AV82="",AW82=""),AND(AY82="",AZ82=""),AND(AW82="K",AZ82="K"),OR(AW82="O",AZ82="O")),"",SUM(AV82,AY82))</f>
        <v/>
      </c>
      <c r="BC82" s="1" t="str">
        <f xml:space="preserve"> IF(AND(OR(AND(AW82="O",AZ82="O"),AND(AW82="K",AZ82="K")),SUM(AV82,AY82)=0,ISNUMBER(BB82)),"",IF(OR(AW82="O",AZ82="O"),"O",IF(AND(AW82=AZ82,OR(AW82="K",AW82="W",AW82="M")),UPPER( AW82),"")))</f>
        <v/>
      </c>
      <c r="BD82" s="35" t="str">
        <f>IF(TYPE(VAL_Codes!AI$26)=2,VAL_Codes!AI$26,"")</f>
        <v/>
      </c>
      <c r="BE82" s="30" t="str">
        <f>IF(COUNTBLANK('VAL_Fill in area'!N53)=1,"",'VAL_Fill in area'!N53)</f>
        <v/>
      </c>
      <c r="BF82" s="33" t="str">
        <f>IF(TYPE(VAL_Codes!AK$26)=2,VAL_Codes!AK$26,"")</f>
        <v/>
      </c>
      <c r="BG82" s="33" t="str">
        <f>IF(TYPE(VAL_Codes!AL$26)=2,VAL_Codes!AL$26,"")</f>
        <v/>
      </c>
      <c r="BH82" s="30" t="str">
        <f>IF(COUNTBLANK('VAL_Fill in area'!O53)=1,"",'VAL_Fill in area'!O53)</f>
        <v/>
      </c>
      <c r="BI82" s="33" t="str">
        <f>IF(TYPE(VAL_Codes!AN$26)=2,VAL_Codes!AN$26,"")</f>
        <v/>
      </c>
      <c r="BJ82" s="33" t="str">
        <f>IF(TYPE(VAL_Codes!AO$26)=2,VAL_Codes!AO$26,"")</f>
        <v/>
      </c>
      <c r="BK82" s="27" t="str">
        <f>IF(OR(AND(BE82="",BF82=""),AND(BH82="",BI82=""),AND(BF82="K",BI82="K"),OR(BF82="O",BI82="O")),"",SUM(BE82,BH82))</f>
        <v/>
      </c>
      <c r="BL82" s="1" t="str">
        <f xml:space="preserve"> IF(AND(OR(AND(BF82="O",BI82="O"),AND(BF82="K",BI82="K")),SUM(BE82,BH82)=0,ISNUMBER(BK82)),"",IF(OR(BF82="O",BI82="O"),"O",IF(AND(BF82=BI82,OR(BF82="K",BF82="W",BF82="M")),UPPER( BF82),"")))</f>
        <v/>
      </c>
      <c r="BM82" s="35" t="str">
        <f>IF(TYPE(VAL_Codes!AR$26)=2,VAL_Codes!AR$26,"")</f>
        <v/>
      </c>
      <c r="BN82" s="27" t="str">
        <f>IF(OR(AND(AV82="",AW82=""),AND(BE82="",BF82=""),AND(AW82="K",BF82="K"),OR(AW82="O",BF82="O")),"",SUM(AV82,BE82))</f>
        <v/>
      </c>
      <c r="BO82" s="1" t="str">
        <f xml:space="preserve"> IF(AND(OR(AND(AW82="O",BF82="O"),AND(AW82="K",BF82="K")),SUM(AV82,BE82)=0,ISNUMBER(BN82)),"",IF(OR(AW82="O",BF82="O"),"O",IF(AND(AW82=BF82,OR(AW82="K",AW82="W",AW82="M")),UPPER( AW82),"")))</f>
        <v/>
      </c>
      <c r="BP82" s="35" t="str">
        <f>IF(TYPE(VAL_Codes!AU$26)=2,VAL_Codes!AU$26,"")</f>
        <v/>
      </c>
      <c r="BQ82" s="27" t="str">
        <f>IF(OR(AND(AY82="",AZ82=""),AND(BH82="",BI82=""),AND(AZ82="K",BI82="K"),OR(AZ82="O",BI82="O")),"",SUM(AY82,BH82))</f>
        <v/>
      </c>
      <c r="BR82" s="1" t="str">
        <f xml:space="preserve"> IF(AND(OR(AND(AZ82="O",BI82="O"),AND(AZ82="K",BI82="K")),SUM(AY82,BH82)=0,ISNUMBER(BQ82)),"",IF(OR(AZ82="O",BI82="O"),"O",IF(AND(AZ82=BI82,OR(AZ82="K",AZ82="W",AZ82="M")),UPPER( AZ82),"")))</f>
        <v/>
      </c>
      <c r="BS82" s="35" t="str">
        <f>IF(TYPE(VAL_Codes!AX$26)=2,VAL_Codes!AX$26,"")</f>
        <v/>
      </c>
      <c r="BT82" s="27" t="str">
        <f>IF(OR(AND(BN82="",BO82=""),AND(BQ82="",BR82=""),AND(BO82="K",BR82="K"),OR(BO82="O",BR82="O")),"",SUM(BN82,BQ82))</f>
        <v/>
      </c>
      <c r="BU82" s="1" t="str">
        <f xml:space="preserve"> IF(AND(OR(AND(BO82="O",BR82="O"),AND(BO82="K",BR82="K")),SUM(BN82,BQ82)=0,ISNUMBER(BT82)),"",IF(OR(BO82="O",BR82="O"),"O",IF(AND(BO82=BR82,OR(BO82="K",BO82="W",BO82="M")),UPPER( BO82),"")))</f>
        <v/>
      </c>
      <c r="BV82" s="35" t="str">
        <f>IF(TYPE(VAL_Codes!BA$26)=2,VAL_Codes!BA$26,"")</f>
        <v/>
      </c>
      <c r="BW82" s="30" t="str">
        <f>IF(COUNTBLANK('VAL_Fill in area'!P53)=1,"",'VAL_Fill in area'!P53)</f>
        <v/>
      </c>
      <c r="BX82" s="33" t="str">
        <f>IF(TYPE(VAL_Codes!BC$26)=2,VAL_Codes!BC$26,"")</f>
        <v/>
      </c>
      <c r="BY82" s="33" t="str">
        <f>IF(TYPE(VAL_Codes!BD$26)=2,VAL_Codes!BD$26,"")</f>
        <v/>
      </c>
      <c r="BZ82" s="30" t="str">
        <f>IF(COUNTBLANK('VAL_Fill in area'!Q53)=1,"",'VAL_Fill in area'!Q53)</f>
        <v/>
      </c>
      <c r="CA82" s="33" t="str">
        <f>IF(TYPE(VAL_Codes!BF$26)=2,VAL_Codes!BF$26,"")</f>
        <v/>
      </c>
      <c r="CB82" s="33" t="str">
        <f>IF(TYPE(VAL_Codes!BG$26)=2,VAL_Codes!BG$26,"")</f>
        <v/>
      </c>
      <c r="CC82" s="31" t="str">
        <f>IF(OR(AND(BW82="",BX82=""),AND(BZ82="",CA82=""),AND(BX82="K",CA82="K"),OR(BX82="O",CA82="O")),"",SUM(BW82,BZ82))</f>
        <v/>
      </c>
      <c r="CD82" s="1" t="str">
        <f xml:space="preserve"> IF(AND(OR(AND(BX82="O",CA82="O"),AND(BX82="K",CA82="K")),SUM(BW82,BZ82)=0,ISNUMBER(CC82)),"",IF(OR(BX82="O",CA82="O"),"O",IF(AND(BX82=CA82,OR(BX82="K",BX82="W",BX82="M")),UPPER( BX82),"")))</f>
        <v/>
      </c>
      <c r="CE82" s="36" t="str">
        <f>IF(TYPE(VAL_Codes!BJ$26)=2,VAL_Codes!BJ$26,"")</f>
        <v/>
      </c>
      <c r="CF82" s="30" t="str">
        <f>IF(COUNTBLANK('VAL_Fill in area'!R53)=1,"",'VAL_Fill in area'!R53)</f>
        <v/>
      </c>
      <c r="CG82" s="33" t="str">
        <f>IF(TYPE(VAL_Codes!BL$26)=2,VAL_Codes!BL$26,"")</f>
        <v/>
      </c>
      <c r="CH82" s="33" t="str">
        <f>IF(TYPE(VAL_Codes!BM$26)=2,VAL_Codes!BM$26,"")</f>
        <v/>
      </c>
      <c r="CI82" s="30" t="str">
        <f>IF(COUNTBLANK('VAL_Fill in area'!S53)=1,"",'VAL_Fill in area'!S53)</f>
        <v/>
      </c>
      <c r="CJ82" s="33" t="str">
        <f>IF(TYPE(VAL_Codes!BO$26)=2,VAL_Codes!BO$26,"")</f>
        <v/>
      </c>
      <c r="CK82" s="33" t="str">
        <f>IF(TYPE(VAL_Codes!BP$26)=2,VAL_Codes!BP$26,"")</f>
        <v/>
      </c>
      <c r="CL82" s="30" t="str">
        <f>IF(COUNTBLANK('VAL_Fill in area'!T53)=1,"",'VAL_Fill in area'!T53)</f>
        <v/>
      </c>
      <c r="CM82" s="33" t="str">
        <f>IF(TYPE(VAL_Codes!BR$26)=2,VAL_Codes!BR$26,"")</f>
        <v/>
      </c>
      <c r="CN82" s="33" t="str">
        <f>IF(TYPE(VAL_Codes!BS$26)=2,VAL_Codes!BS$26,"")</f>
        <v/>
      </c>
      <c r="CO82" s="32" t="str">
        <f>IF(OR(EXACT(AG82,AH82),EXACT(AJ82,AK82),EXACT(AS82,AT82),EXACT(BT82,BU82),EXACT(CC82,CD82), EXACT(CL82,CM82),AND(AH82="K",AK82="K",AT82="K",BU82="K", CD82="K",CM82="K"),OR(AH82="O",AK82="O",AT82="O",BU82="O", CD82="O",CM82="O")),"",SUM(AG82,AJ82,AS82,BT82,CC82,CL82))</f>
        <v/>
      </c>
      <c r="CP82" s="34" t="str">
        <f>IF(AND(OR(OR(AH82="O",AK82="O",AT82="O",BU82="O",CD82="O",CM82="O"), AND(AH82="K",AK82="K",AT82="K",BU82="K", CD82="K",CM82="K")),SUM(AG82,AJ82,AS82,BT82,CC82,CL82)=0,ISNUMBER(CO82)),"",IF(OR(AH82="O",AK82="O",AT82="O",BU82="O",CD82="O",CM82="O"),"O",IF(AND(AH82=AK82,AH82=AT82,AH82=BU82,AH82=CD82,AH82=CM82,OR(AH82="K",AH82="W",AH82="M")),UPPER(AH82),"")))</f>
        <v/>
      </c>
      <c r="CQ82" s="35" t="str">
        <f>IF(TYPE(VAL_Codes!BV$26)=2,VAL_Codes!BV$26,"")</f>
        <v/>
      </c>
      <c r="CR82" s="38"/>
    </row>
    <row r="83" spans="1:96" ht="11.25" customHeight="1" x14ac:dyDescent="0.2">
      <c r="C83" s="888"/>
      <c r="D83" s="760"/>
      <c r="E83" s="758"/>
      <c r="F83" s="71" t="s">
        <v>115</v>
      </c>
      <c r="G83" s="72" t="s">
        <v>390</v>
      </c>
      <c r="H83" s="395" t="s">
        <v>135</v>
      </c>
      <c r="I83" s="395" t="s">
        <v>66</v>
      </c>
      <c r="J83" s="396" t="str">
        <f>VAL_Metadata!B$8</f>
        <v>_X</v>
      </c>
      <c r="K83" s="395" t="s">
        <v>110</v>
      </c>
      <c r="L83" s="395" t="s">
        <v>349</v>
      </c>
      <c r="M83" s="74"/>
      <c r="N83" s="74"/>
      <c r="O83" s="74"/>
      <c r="P83" s="74"/>
      <c r="Q83" s="74"/>
      <c r="R83" s="74"/>
      <c r="S83" s="74"/>
      <c r="T83" s="74"/>
      <c r="U83" s="74"/>
      <c r="V83" s="74"/>
      <c r="W83" s="74"/>
      <c r="X83" s="74"/>
      <c r="Y83" s="74"/>
      <c r="Z83" s="74"/>
      <c r="AA83" s="26" t="str">
        <f>IF(OR(AND(AA42="",AB42=""),AND(AA55="",AB55=""),AND(AA67="",AB67=""),AND(AB42="K",AB55="K",AB67="K"),OR(AB42="O",AB55="O",AB67="O")),"",SUM(AA42,AA55,AA67))</f>
        <v/>
      </c>
      <c r="AB83" s="20" t="str">
        <f>IF(AND(OR(AND(AB42="O",AB55="O",AB67="O"),AND(AB42="K",AB55="K",AB67="K")),SUM(AA42,AA55,AA67)=0,ISNUMBER(AA83)),"",IF(OR(AB42="O",AB55="O",AB67="O"),"O",IF(AND(AB42=AB55,AB55=AB67,OR(AB42="K",AB42="W",AB42="M")), UPPER(AB42),"")))</f>
        <v/>
      </c>
      <c r="AC83" s="23" t="str">
        <f>IF(TYPE(VAL_Codes!H$26)=2,VAL_Codes!H$26,"")</f>
        <v/>
      </c>
      <c r="AD83" s="26" t="str">
        <f>IF(OR(AND(AD42="",AE42=""),AND(AD55="",AE55=""),AND(AD67="",AE67=""),AND(AE42="K",AE55="K",AE67="K"),OR(AE42="O",AE55="O",AE67="O")),"",SUM(AD42,AD55,AD67))</f>
        <v/>
      </c>
      <c r="AE83" s="20" t="str">
        <f>IF(AND(OR(AND(AE42="O",AE55="O",AE67="O"),AND(AE42="K",AE55="K",AE67="K")),SUM(AD42,AD55,AD67)=0,ISNUMBER(AD83)),"",IF(OR(AE42="O",AE55="O",AE67="O"),"O",IF(AND(AE42=AE55,AE55=AE67,OR(AE42="K",AE42="W",AE42="M")), UPPER(AE42),"")))</f>
        <v/>
      </c>
      <c r="AF83" s="23" t="str">
        <f>IF(TYPE(VAL_Codes!K$26)=2,VAL_Codes!K$26,"")</f>
        <v/>
      </c>
      <c r="AG83" s="26" t="str">
        <f>IF(OR(AND(AG42="",AH42=""),AND(AG55="",AH55=""),AND(AG67="",AH67=""),AND(AH42="K",AH55="K",AH67="K"),OR(AH42="O",AH55="O",AH67="O")),"",SUM(AG42,AG55,AG67))</f>
        <v/>
      </c>
      <c r="AH83" s="20" t="str">
        <f>IF(AND(OR(AND(AH42="O",AH55="O",AH67="O"),AND(AH42="K",AH55="K",AH67="K")),SUM(AG42,AG55,AG67)=0,ISNUMBER(AG83)),"",IF(OR(AH42="O",AH55="O",AH67="O"),"O",IF(AND(AH42=AH55,AH55=AH67,OR(AH42="K",AH42="W",AH42="M")), UPPER(AH42),"")))</f>
        <v/>
      </c>
      <c r="AI83" s="23" t="str">
        <f>IF(TYPE(VAL_Codes!N$26)=2,VAL_Codes!N$26,"")</f>
        <v/>
      </c>
      <c r="AJ83" s="26" t="str">
        <f>IF(OR(AND(AJ42="",AK42=""),AND(AJ55="",AK55=""),AND(AJ67="",AK67=""),AND(AK42="K",AK55="K",AK67="K"),OR(AK42="O",AK55="O",AK67="O")),"",SUM(AJ42,AJ55,AJ67))</f>
        <v/>
      </c>
      <c r="AK83" s="20" t="str">
        <f>IF(AND(OR(AND(AK42="O",AK55="O",AK67="O"),AND(AK42="K",AK55="K",AK67="K")),SUM(AJ42,AJ55,AJ67)=0,ISNUMBER(AJ83)),"",IF(OR(AK42="O",AK55="O",AK67="O"),"O",IF(AND(AK42=AK55,AK55=AK67,OR(AK42="K",AK42="W",AK42="M")), UPPER(AK42),"")))</f>
        <v/>
      </c>
      <c r="AL83" s="23" t="str">
        <f>IF(TYPE(VAL_Codes!Q$26)=2,VAL_Codes!Q$26,"")</f>
        <v/>
      </c>
      <c r="AM83" s="26" t="str">
        <f>IF(OR(AND(AM42="",AN42=""),AND(AM55="",AN55=""),AND(AM67="",AN67=""),AND(AN42="K",AN55="K",AN67="K"),OR(AN42="O",AN55="O",AN67="O")),"",SUM(AM42,AM55,AM67))</f>
        <v/>
      </c>
      <c r="AN83" s="20" t="str">
        <f>IF(AND(OR(AND(AN42="O",AN55="O",AN67="O"),AND(AN42="K",AN55="K",AN67="K")),SUM(AM42,AM55,AM67)=0,ISNUMBER(AM83)),"",IF(OR(AN42="O",AN55="O",AN67="O"),"O",IF(AND(AN42=AN55,AN55=AN67,OR(AN42="K",AN42="W",AN42="M")), UPPER(AN42),"")))</f>
        <v/>
      </c>
      <c r="AO83" s="23" t="str">
        <f>IF(TYPE(VAL_Codes!T$26)=2,VAL_Codes!T$26,"")</f>
        <v/>
      </c>
      <c r="AP83" s="26" t="str">
        <f>IF(OR(AND(AP42="",AQ42=""),AND(AP55="",AQ55=""),AND(AP67="",AQ67=""),AND(AQ42="K",AQ55="K",AQ67="K"),OR(AQ42="O",AQ55="O",AQ67="O")),"",SUM(AP42,AP55,AP67))</f>
        <v/>
      </c>
      <c r="AQ83" s="20" t="str">
        <f>IF(AND(OR(AND(AQ42="O",AQ55="O",AQ67="O"),AND(AQ42="K",AQ55="K",AQ67="K")),SUM(AP42,AP55,AP67)=0,ISNUMBER(AP83)),"",IF(OR(AQ42="O",AQ55="O",AQ67="O"),"O",IF(AND(AQ42=AQ55,AQ55=AQ67,OR(AQ42="K",AQ42="W",AQ42="M")), UPPER(AQ42),"")))</f>
        <v/>
      </c>
      <c r="AR83" s="23" t="str">
        <f>IF(TYPE(VAL_Codes!W$26)=2,VAL_Codes!W$26,"")</f>
        <v/>
      </c>
      <c r="AS83" s="26" t="str">
        <f>IF(OR(AND(AS42="",AT42=""),AND(AS55="",AT55=""),AND(AS67="",AT67=""),AND(AT42="K",AT55="K",AT67="K"),OR(AT42="O",AT55="O",AT67="O")),"",SUM(AS42,AS55,AS67))</f>
        <v/>
      </c>
      <c r="AT83" s="20" t="str">
        <f>IF(AND(OR(AND(AT42="O",AT55="O",AT67="O"),AND(AT42="K",AT55="K",AT67="K")),SUM(AS42,AS55,AS67)=0,ISNUMBER(AS83)),"",IF(OR(AT42="O",AT55="O",AT67="O"),"O",IF(AND(AT42=AT55,AT55=AT67,OR(AT42="K",AT42="W",AT42="M")), UPPER(AT42),"")))</f>
        <v/>
      </c>
      <c r="AU83" s="23" t="str">
        <f>IF(TYPE(VAL_Codes!Z$26)=2,VAL_Codes!Z$26,"")</f>
        <v/>
      </c>
      <c r="AV83" s="26" t="str">
        <f>IF(OR(AND(AV42="",AW42=""),AND(AV55="",AW55=""),AND(AV67="",AW67=""),AND(AW42="K",AW55="K",AW67="K"),OR(AW42="O",AW55="O",AW67="O")),"",SUM(AV42,AV55,AV67))</f>
        <v/>
      </c>
      <c r="AW83" s="20" t="str">
        <f>IF(AND(OR(AND(AW42="O",AW55="O",AW67="O"),AND(AW42="K",AW55="K",AW67="K")),SUM(AV42,AV55,AV67)=0,ISNUMBER(AV83)),"",IF(OR(AW42="O",AW55="O",AW67="O"),"O",IF(AND(AW42=AW55,AW55=AW67,OR(AW42="K",AW42="W",AW42="M")), UPPER(AW42),"")))</f>
        <v/>
      </c>
      <c r="AX83" s="23" t="str">
        <f>IF(TYPE(VAL_Codes!AC$26)=2,VAL_Codes!AC$26,"")</f>
        <v/>
      </c>
      <c r="AY83" s="26" t="str">
        <f>IF(OR(AND(AY42="",AZ42=""),AND(AY55="",AZ55=""),AND(AY67="",AZ67=""),AND(AZ42="K",AZ55="K",AZ67="K"),OR(AZ42="O",AZ55="O",AZ67="O")),"",SUM(AY42,AY55,AY67))</f>
        <v/>
      </c>
      <c r="AZ83" s="20" t="str">
        <f>IF(AND(OR(AND(AZ42="O",AZ55="O",AZ67="O"),AND(AZ42="K",AZ55="K",AZ67="K")),SUM(AY42,AY55,AY67)=0,ISNUMBER(AY83)),"",IF(OR(AZ42="O",AZ55="O",AZ67="O"),"O",IF(AND(AZ42=AZ55,AZ55=AZ67,OR(AZ42="K",AZ42="W",AZ42="M")), UPPER(AZ42),"")))</f>
        <v/>
      </c>
      <c r="BA83" s="23" t="str">
        <f>IF(TYPE(VAL_Codes!AF$26)=2,VAL_Codes!AF$26,"")</f>
        <v/>
      </c>
      <c r="BB83" s="26" t="str">
        <f>IF(OR(AND(BB42="",BC42=""),AND(BB55="",BC55=""),AND(BB67="",BC67=""),AND(BC42="K",BC55="K",BC67="K"),OR(BC42="O",BC55="O",BC67="O")),"",SUM(BB42,BB55,BB67))</f>
        <v/>
      </c>
      <c r="BC83" s="20" t="str">
        <f>IF(AND(OR(AND(BC42="O",BC55="O",BC67="O"),AND(BC42="K",BC55="K",BC67="K")),SUM(BB42,BB55,BB67)=0,ISNUMBER(BB83)),"",IF(OR(BC42="O",BC55="O",BC67="O"),"O",IF(AND(BC42=BC55,BC55=BC67,OR(BC42="K",BC42="W",BC42="M")), UPPER(BC42),"")))</f>
        <v/>
      </c>
      <c r="BD83" s="23" t="str">
        <f>IF(TYPE(VAL_Codes!AI$26)=2,VAL_Codes!AI$26,"")</f>
        <v/>
      </c>
      <c r="BE83" s="26" t="str">
        <f>IF(OR(AND(BE42="",BF42=""),AND(BE55="",BF55=""),AND(BE67="",BF67=""),AND(BF42="K",BF55="K",BF67="K"),OR(BF42="O",BF55="O",BF67="O")),"",SUM(BE42,BE55,BE67))</f>
        <v/>
      </c>
      <c r="BF83" s="20" t="str">
        <f>IF(AND(OR(AND(BF42="O",BF55="O",BF67="O"),AND(BF42="K",BF55="K",BF67="K")),SUM(BE42,BE55,BE67)=0,ISNUMBER(BE83)),"",IF(OR(BF42="O",BF55="O",BF67="O"),"O",IF(AND(BF42=BF55,BF55=BF67,OR(BF42="K",BF42="W",BF42="M")), UPPER(BF42),"")))</f>
        <v/>
      </c>
      <c r="BG83" s="23" t="str">
        <f>IF(TYPE(VAL_Codes!AL$26)=2,VAL_Codes!AL$26,"")</f>
        <v/>
      </c>
      <c r="BH83" s="26" t="str">
        <f>IF(OR(AND(BH42="",BI42=""),AND(BH55="",BI55=""),AND(BH67="",BI67=""),AND(BI42="K",BI55="K",BI67="K"),OR(BI42="O",BI55="O",BI67="O")),"",SUM(BH42,BH55,BH67))</f>
        <v/>
      </c>
      <c r="BI83" s="20" t="str">
        <f>IF(AND(OR(AND(BI42="O",BI55="O",BI67="O"),AND(BI42="K",BI55="K",BI67="K")),SUM(BH42,BH55,BH67)=0,ISNUMBER(BH83)),"",IF(OR(BI42="O",BI55="O",BI67="O"),"O",IF(AND(BI42=BI55,BI55=BI67,OR(BI42="K",BI42="W",BI42="M")), UPPER(BI42),"")))</f>
        <v/>
      </c>
      <c r="BJ83" s="23" t="str">
        <f>IF(TYPE(VAL_Codes!AO$26)=2,VAL_Codes!AO$26,"")</f>
        <v/>
      </c>
      <c r="BK83" s="26" t="str">
        <f>IF(OR(AND(BK42="",BL42=""),AND(BK55="",BL55=""),AND(BK67="",BL67=""),AND(BL42="K",BL55="K",BL67="K"),OR(BL42="O",BL55="O",BL67="O")),"",SUM(BK42,BK55,BK67))</f>
        <v/>
      </c>
      <c r="BL83" s="20" t="str">
        <f>IF(AND(OR(AND(BL42="O",BL55="O",BL67="O"),AND(BL42="K",BL55="K",BL67="K")),SUM(BK42,BK55,BK67)=0,ISNUMBER(BK83)),"",IF(OR(BL42="O",BL55="O",BL67="O"),"O",IF(AND(BL42=BL55,BL55=BL67,OR(BL42="K",BL42="W",BL42="M")), UPPER(BL42),"")))</f>
        <v/>
      </c>
      <c r="BM83" s="23" t="str">
        <f>IF(TYPE(VAL_Codes!AR$26)=2,VAL_Codes!AR$26,"")</f>
        <v/>
      </c>
      <c r="BN83" s="26" t="str">
        <f>IF(OR(AND(BN42="",BO42=""),AND(BN55="",BO55=""),AND(BN67="",BO67=""),AND(BO42="K",BO55="K",BO67="K"),OR(BO42="O",BO55="O",BO67="O")),"",SUM(BN42,BN55,BN67))</f>
        <v/>
      </c>
      <c r="BO83" s="20" t="str">
        <f>IF(AND(OR(AND(BO42="O",BO55="O",BO67="O"),AND(BO42="K",BO55="K",BO67="K")),SUM(BN42,BN55,BN67)=0,ISNUMBER(BN83)),"",IF(OR(BO42="O",BO55="O",BO67="O"),"O",IF(AND(BO42=BO55,BO55=BO67,OR(BO42="K",BO42="W",BO42="M")), UPPER(BO42),"")))</f>
        <v/>
      </c>
      <c r="BP83" s="23" t="str">
        <f>IF(TYPE(VAL_Codes!AU$26)=2,VAL_Codes!AU$26,"")</f>
        <v/>
      </c>
      <c r="BQ83" s="26" t="str">
        <f>IF(OR(AND(BQ42="",BR42=""),AND(BQ55="",BR55=""),AND(BQ67="",BR67=""),AND(BR42="K",BR55="K",BR67="K"),OR(BR42="O",BR55="O",BR67="O")),"",SUM(BQ42,BQ55,BQ67))</f>
        <v/>
      </c>
      <c r="BR83" s="20" t="str">
        <f>IF(AND(OR(AND(BR42="O",BR55="O",BR67="O"),AND(BR42="K",BR55="K",BR67="K")),SUM(BQ42,BQ55,BQ67)=0,ISNUMBER(BQ83)),"",IF(OR(BR42="O",BR55="O",BR67="O"),"O",IF(AND(BR42=BR55,BR55=BR67,OR(BR42="K",BR42="W",BR42="M")), UPPER(BR42),"")))</f>
        <v/>
      </c>
      <c r="BS83" s="23" t="str">
        <f>IF(TYPE(VAL_Codes!AX$26)=2,VAL_Codes!AX$26,"")</f>
        <v/>
      </c>
      <c r="BT83" s="26" t="str">
        <f>IF(OR(AND(BT42="",BU42=""),AND(BT55="",BU55=""),AND(BT67="",BU67=""),AND(BU42="K",BU55="K",BU67="K"),OR(BU42="O",BU55="O",BU67="O")),"",SUM(BT42,BT55,BT67))</f>
        <v/>
      </c>
      <c r="BU83" s="20" t="str">
        <f>IF(AND(OR(AND(BU42="O",BU55="O",BU67="O"),AND(BU42="K",BU55="K",BU67="K")),SUM(BT42,BT55,BT67)=0,ISNUMBER(BT83)),"",IF(OR(BU42="O",BU55="O",BU67="O"),"O",IF(AND(BU42=BU55,BU55=BU67,OR(BU42="K",BU42="W",BU42="M")), UPPER(BU42),"")))</f>
        <v/>
      </c>
      <c r="BV83" s="23" t="str">
        <f>IF(TYPE(VAL_Codes!BA$26)=2,VAL_Codes!BA$26,"")</f>
        <v/>
      </c>
      <c r="BW83" s="26" t="str">
        <f>IF(OR(AND(BW42="",BX42=""),AND(BW55="",BX55=""),AND(BW67="",BX67=""),AND(BX42="K",BX55="K",BX67="K"),OR(BX42="O",BX55="O",BX67="O")),"",SUM(BW42,BW55,BW67))</f>
        <v/>
      </c>
      <c r="BX83" s="20" t="str">
        <f>IF(AND(OR(AND(BX42="O",BX55="O",BX67="O"),AND(BX42="K",BX55="K",BX67="K")),SUM(BW42,BW55,BW67)=0,ISNUMBER(BW83)),"",IF(OR(BX42="O",BX55="O",BX67="O"),"O",IF(AND(BX42=BX55,BX55=BX67,OR(BX42="K",BX42="W",BX42="M")), UPPER(BX42),"")))</f>
        <v/>
      </c>
      <c r="BY83" s="23" t="str">
        <f>IF(TYPE(VAL_Codes!BD$26)=2,VAL_Codes!BD$26,"")</f>
        <v/>
      </c>
      <c r="BZ83" s="26" t="str">
        <f>IF(OR(AND(BZ42="",CA42=""),AND(BZ55="",CA55=""),AND(BZ67="",CA67=""),AND(CA42="K",CA55="K",CA67="K"),OR(CA42="O",CA55="O",CA67="O")),"",SUM(BZ42,BZ55,BZ67))</f>
        <v/>
      </c>
      <c r="CA83" s="20" t="str">
        <f>IF(AND(OR(AND(CA42="O",CA55="O",CA67="O"),AND(CA42="K",CA55="K",CA67="K")),SUM(BZ42,BZ55,BZ67)=0,ISNUMBER(BZ83)),"",IF(OR(CA42="O",CA55="O",CA67="O"),"O",IF(AND(CA42=CA55,CA55=CA67,OR(CA42="K",CA42="W",CA42="M")), UPPER(CA42),"")))</f>
        <v/>
      </c>
      <c r="CB83" s="23" t="str">
        <f>IF(TYPE(VAL_Codes!BG$26)=2,VAL_Codes!BG$26,"")</f>
        <v/>
      </c>
      <c r="CC83" s="26" t="str">
        <f>IF(OR(AND(CC42="",CD42=""),AND(CC55="",CD55=""),AND(CC67="",CD67=""),AND(CD42="K",CD55="K",CD67="K"),OR(CD42="O",CD55="O",CD67="O")),"",SUM(CC42,CC55,CC67))</f>
        <v/>
      </c>
      <c r="CD83" s="20" t="str">
        <f>IF(AND(OR(AND(CD42="O",CD55="O",CD67="O"),AND(CD42="K",CD55="K",CD67="K")),SUM(CC42,CC55,CC67)=0,ISNUMBER(CC83)),"",IF(OR(CD42="O",CD55="O",CD67="O"),"O",IF(AND(CD42=CD55,CD55=CD67,OR(CD42="K",CD42="W",CD42="M")), UPPER(CD42),"")))</f>
        <v/>
      </c>
      <c r="CE83" s="23" t="str">
        <f>IF(TYPE(VAL_Codes!BJ$26)=2,VAL_Codes!BJ$26,"")</f>
        <v/>
      </c>
      <c r="CF83" s="26" t="str">
        <f>IF(OR(AND(CF42="",CG42=""),AND(CF55="",CG55=""),AND(CF67="",CG67=""),AND(CG42="K",CG55="K",CG67="K"),OR(CG42="O",CG55="O",CG67="O")),"",SUM(CF42,CF55,CF67))</f>
        <v/>
      </c>
      <c r="CG83" s="20" t="str">
        <f>IF(AND(OR(AND(CG42="O",CG55="O",CG67="O"),AND(CG42="K",CG55="K",CG67="K")),SUM(CF42,CF55,CF67)=0,ISNUMBER(CF83)),"",IF(OR(CG42="O",CG55="O",CG67="O"),"O",IF(AND(CG42=CG55,CG55=CG67,OR(CG42="K",CG42="W",CG42="M")), UPPER(CG42),"")))</f>
        <v/>
      </c>
      <c r="CH83" s="23" t="str">
        <f>IF(TYPE(VAL_Codes!BM$26)=2,VAL_Codes!BM$26,"")</f>
        <v/>
      </c>
      <c r="CI83" s="26" t="str">
        <f>IF(OR(AND(CI42="",CJ42=""),AND(CI55="",CJ55=""),AND(CI67="",CJ67=""),AND(CJ42="K",CJ55="K",CJ67="K"),OR(CJ42="O",CJ55="O",CJ67="O")),"",SUM(CI42,CI55,CI67))</f>
        <v/>
      </c>
      <c r="CJ83" s="20" t="str">
        <f>IF(AND(OR(AND(CJ42="O",CJ55="O",CJ67="O"),AND(CJ42="K",CJ55="K",CJ67="K")),SUM(CI42,CI55,CI67)=0,ISNUMBER(CI83)),"",IF(OR(CJ42="O",CJ55="O",CJ67="O"),"O",IF(AND(CJ42=CJ55,CJ55=CJ67,OR(CJ42="K",CJ42="W",CJ42="M")), UPPER(CJ42),"")))</f>
        <v/>
      </c>
      <c r="CK83" s="23" t="str">
        <f>IF(TYPE(VAL_Codes!BP$26)=2,VAL_Codes!BP$26,"")</f>
        <v/>
      </c>
      <c r="CL83" s="26" t="str">
        <f>IF(OR(AND(CL42="",CM42=""),AND(CL55="",CM55=""),AND(CL67="",CM67=""),AND(CM42="K",CM55="K",CM67="K"),OR(CM42="O",CM55="O",CM67="O")),"",SUM(CL42,CL55,CL67))</f>
        <v/>
      </c>
      <c r="CM83" s="20" t="str">
        <f>IF(AND(OR(AND(CM42="O",CM55="O",CM67="O"),AND(CM42="K",CM55="K",CM67="K")),SUM(CL42,CL55,CL67)=0,ISNUMBER(CL83)),"",IF(OR(CM42="O",CM55="O",CM67="O"),"O",IF(AND(CM42=CM55,CM55=CM67,OR(CM42="K",CM42="W",CM42="M")), UPPER(CM42),"")))</f>
        <v/>
      </c>
      <c r="CN83" s="23" t="str">
        <f>IF(TYPE(VAL_Codes!BS$26)=2,VAL_Codes!BS$26,"")</f>
        <v/>
      </c>
      <c r="CO83" s="26" t="str">
        <f>IF(OR(AND(CO42="",CP42=""),AND(CO55="",CP55=""),AND(CO67="",CP67=""),AND(CP42="K",CP55="K",CP67="K"),OR(CP42="O",CP55="O",CP67="O")),"",SUM(CO42,CO55,CO67))</f>
        <v/>
      </c>
      <c r="CP83" s="20" t="str">
        <f>IF(AND(OR(AND(CP42="O",CP55="O",CP67="O"),AND(CP42="K",CP55="K",CP67="K")),SUM(CO42,CO55,CO67)=0,ISNUMBER(CO83)),"",IF(OR(CP42="O",CP55="O",CP67="O"),"O",IF(AND(CP42=CP55,CP55=CP67,OR(CP42="K",CP42="W",CP42="M")), UPPER(CP42),"")))</f>
        <v/>
      </c>
      <c r="CQ83" s="23" t="str">
        <f>IF(TYPE(VAL_Codes!BV$26)=2,VAL_Codes!BV$26,"")</f>
        <v/>
      </c>
      <c r="CR83" s="38"/>
    </row>
    <row r="84" spans="1:96" ht="11.25" customHeight="1" x14ac:dyDescent="0.2">
      <c r="C84" s="888"/>
      <c r="D84" s="760"/>
      <c r="E84" s="758"/>
      <c r="F84" s="71" t="s">
        <v>116</v>
      </c>
      <c r="G84" s="72" t="s">
        <v>311</v>
      </c>
      <c r="H84" s="395" t="s">
        <v>135</v>
      </c>
      <c r="I84" s="395" t="s">
        <v>66</v>
      </c>
      <c r="J84" s="396" t="str">
        <f>VAL_Metadata!B$8</f>
        <v>_X</v>
      </c>
      <c r="K84" s="395" t="s">
        <v>8768</v>
      </c>
      <c r="L84" s="395" t="s">
        <v>349</v>
      </c>
      <c r="M84" s="47"/>
      <c r="N84" s="47"/>
      <c r="O84" s="47"/>
      <c r="P84" s="47"/>
      <c r="Q84" s="47"/>
      <c r="R84" s="47"/>
      <c r="S84" s="47"/>
      <c r="T84" s="47"/>
      <c r="U84" s="47"/>
      <c r="V84" s="47"/>
      <c r="W84" s="47"/>
      <c r="X84" s="47"/>
      <c r="Y84" s="47"/>
      <c r="Z84" s="47"/>
      <c r="AA84" s="26" t="str">
        <f>IF(OR(AND(AA43="",AB43=""),AND(AA56="",AB56=""),AND(AA68="",AB68=""),AND(AB43="K",AB56="K",AB68="K"),OR(AB43="O",AB56="O",AB68="O")),"",SUM(AA43,AA56,AA68))</f>
        <v/>
      </c>
      <c r="AB84" s="20" t="str">
        <f>IF(AND(OR(AND(AB43="O",AB56="O",AB68="O"),AND(AB43="K",AB56="K",AB68="K")),SUM(AA43,AA56,AA68)=0,ISNUMBER(AA84)),"",IF(OR(AB43="O",AB56="O",AB68="O"),"O",IF(AND(AB43=AB56,AB56=AB68,OR(AB43="K",AB43="W",AB43="M")), UPPER(AB43),"")))</f>
        <v/>
      </c>
      <c r="AC84" s="23" t="str">
        <f>IF(TYPE(VAL_Codes!H$26)=2,VAL_Codes!H$26,"")</f>
        <v/>
      </c>
      <c r="AD84" s="26" t="str">
        <f>IF(OR(AND(AD43="",AE43=""),AND(AD56="",AE56=""),AND(AD68="",AE68=""),AND(AE43="K",AE56="K",AE68="K"),OR(AE43="O",AE56="O",AE68="O")),"",SUM(AD43,AD56,AD68))</f>
        <v/>
      </c>
      <c r="AE84" s="20" t="str">
        <f>IF(AND(OR(AND(AE43="O",AE56="O",AE68="O"),AND(AE43="K",AE56="K",AE68="K")),SUM(AD43,AD56,AD68)=0,ISNUMBER(AD84)),"",IF(OR(AE43="O",AE56="O",AE68="O"),"O",IF(AND(AE43=AE56,AE56=AE68,OR(AE43="K",AE43="W",AE43="M")), UPPER(AE43),"")))</f>
        <v/>
      </c>
      <c r="AF84" s="23" t="str">
        <f>IF(TYPE(VAL_Codes!K$26)=2,VAL_Codes!K$26,"")</f>
        <v/>
      </c>
      <c r="AG84" s="26" t="str">
        <f>IF(OR(AND(AG43="",AH43=""),AND(AG56="",AH56=""),AND(AG68="",AH68=""),AND(AH43="K",AH56="K",AH68="K"),OR(AH43="O",AH56="O",AH68="O")),"",SUM(AG43,AG56,AG68))</f>
        <v/>
      </c>
      <c r="AH84" s="20" t="str">
        <f>IF(AND(OR(AND(AH43="O",AH56="O",AH68="O"),AND(AH43="K",AH56="K",AH68="K")),SUM(AG43,AG56,AG68)=0,ISNUMBER(AG84)),"",IF(OR(AH43="O",AH56="O",AH68="O"),"O",IF(AND(AH43=AH56,AH56=AH68,OR(AH43="K",AH43="W",AH43="M")), UPPER(AH43),"")))</f>
        <v/>
      </c>
      <c r="AI84" s="23" t="str">
        <f>IF(TYPE(VAL_Codes!N$26)=2,VAL_Codes!N$26,"")</f>
        <v/>
      </c>
      <c r="AJ84" s="26" t="str">
        <f>IF(OR(AND(AJ43="",AK43=""),AND(AJ56="",AK56=""),AND(AJ68="",AK68=""),AND(AK43="K",AK56="K",AK68="K"),OR(AK43="O",AK56="O",AK68="O")),"",SUM(AJ43,AJ56,AJ68))</f>
        <v/>
      </c>
      <c r="AK84" s="20" t="str">
        <f>IF(AND(OR(AND(AK43="O",AK56="O",AK68="O"),AND(AK43="K",AK56="K",AK68="K")),SUM(AJ43,AJ56,AJ68)=0,ISNUMBER(AJ84)),"",IF(OR(AK43="O",AK56="O",AK68="O"),"O",IF(AND(AK43=AK56,AK56=AK68,OR(AK43="K",AK43="W",AK43="M")), UPPER(AK43),"")))</f>
        <v/>
      </c>
      <c r="AL84" s="23" t="str">
        <f>IF(TYPE(VAL_Codes!Q$26)=2,VAL_Codes!Q$26,"")</f>
        <v/>
      </c>
      <c r="AM84" s="26" t="str">
        <f>IF(OR(AND(AM43="",AN43=""),AND(AM56="",AN56=""),AND(AM68="",AN68=""),AND(AN43="K",AN56="K",AN68="K"),OR(AN43="O",AN56="O",AN68="O")),"",SUM(AM43,AM56,AM68))</f>
        <v/>
      </c>
      <c r="AN84" s="20" t="str">
        <f>IF(AND(OR(AND(AN43="O",AN56="O",AN68="O"),AND(AN43="K",AN56="K",AN68="K")),SUM(AM43,AM56,AM68)=0,ISNUMBER(AM84)),"",IF(OR(AN43="O",AN56="O",AN68="O"),"O",IF(AND(AN43=AN56,AN56=AN68,OR(AN43="K",AN43="W",AN43="M")), UPPER(AN43),"")))</f>
        <v/>
      </c>
      <c r="AO84" s="23" t="str">
        <f>IF(TYPE(VAL_Codes!T$26)=2,VAL_Codes!T$26,"")</f>
        <v/>
      </c>
      <c r="AP84" s="26" t="str">
        <f>IF(OR(AND(AP43="",AQ43=""),AND(AP56="",AQ56=""),AND(AP68="",AQ68=""),AND(AQ43="K",AQ56="K",AQ68="K"),OR(AQ43="O",AQ56="O",AQ68="O")),"",SUM(AP43,AP56,AP68))</f>
        <v/>
      </c>
      <c r="AQ84" s="20" t="str">
        <f>IF(AND(OR(AND(AQ43="O",AQ56="O",AQ68="O"),AND(AQ43="K",AQ56="K",AQ68="K")),SUM(AP43,AP56,AP68)=0,ISNUMBER(AP84)),"",IF(OR(AQ43="O",AQ56="O",AQ68="O"),"O",IF(AND(AQ43=AQ56,AQ56=AQ68,OR(AQ43="K",AQ43="W",AQ43="M")), UPPER(AQ43),"")))</f>
        <v/>
      </c>
      <c r="AR84" s="23" t="str">
        <f>IF(TYPE(VAL_Codes!W$26)=2,VAL_Codes!W$26,"")</f>
        <v/>
      </c>
      <c r="AS84" s="26" t="str">
        <f>IF(OR(AND(AS43="",AT43=""),AND(AS56="",AT56=""),AND(AS68="",AT68=""),AND(AT43="K",AT56="K",AT68="K"),OR(AT43="O",AT56="O",AT68="O")),"",SUM(AS43,AS56,AS68))</f>
        <v/>
      </c>
      <c r="AT84" s="20" t="str">
        <f>IF(AND(OR(AND(AT43="O",AT56="O",AT68="O"),AND(AT43="K",AT56="K",AT68="K")),SUM(AS43,AS56,AS68)=0,ISNUMBER(AS84)),"",IF(OR(AT43="O",AT56="O",AT68="O"),"O",IF(AND(AT43=AT56,AT56=AT68,OR(AT43="K",AT43="W",AT43="M")), UPPER(AT43),"")))</f>
        <v/>
      </c>
      <c r="AU84" s="23" t="str">
        <f>IF(TYPE(VAL_Codes!Z$26)=2,VAL_Codes!Z$26,"")</f>
        <v/>
      </c>
      <c r="AV84" s="26" t="str">
        <f>IF(OR(AND(AV43="",AW43=""),AND(AV56="",AW56=""),AND(AV68="",AW68=""),AND(AW43="K",AW56="K",AW68="K"),OR(AW43="O",AW56="O",AW68="O")),"",SUM(AV43,AV56,AV68))</f>
        <v/>
      </c>
      <c r="AW84" s="20" t="str">
        <f>IF(AND(OR(AND(AW43="O",AW56="O",AW68="O"),AND(AW43="K",AW56="K",AW68="K")),SUM(AV43,AV56,AV68)=0,ISNUMBER(AV84)),"",IF(OR(AW43="O",AW56="O",AW68="O"),"O",IF(AND(AW43=AW56,AW56=AW68,OR(AW43="K",AW43="W",AW43="M")), UPPER(AW43),"")))</f>
        <v/>
      </c>
      <c r="AX84" s="23" t="str">
        <f>IF(TYPE(VAL_Codes!AC$26)=2,VAL_Codes!AC$26,"")</f>
        <v/>
      </c>
      <c r="AY84" s="26" t="str">
        <f>IF(OR(AND(AY43="",AZ43=""),AND(AY56="",AZ56=""),AND(AY68="",AZ68=""),AND(AZ43="K",AZ56="K",AZ68="K"),OR(AZ43="O",AZ56="O",AZ68="O")),"",SUM(AY43,AY56,AY68))</f>
        <v/>
      </c>
      <c r="AZ84" s="20" t="str">
        <f>IF(AND(OR(AND(AZ43="O",AZ56="O",AZ68="O"),AND(AZ43="K",AZ56="K",AZ68="K")),SUM(AY43,AY56,AY68)=0,ISNUMBER(AY84)),"",IF(OR(AZ43="O",AZ56="O",AZ68="O"),"O",IF(AND(AZ43=AZ56,AZ56=AZ68,OR(AZ43="K",AZ43="W",AZ43="M")), UPPER(AZ43),"")))</f>
        <v/>
      </c>
      <c r="BA84" s="23" t="str">
        <f>IF(TYPE(VAL_Codes!AF$26)=2,VAL_Codes!AF$26,"")</f>
        <v/>
      </c>
      <c r="BB84" s="26" t="str">
        <f>IF(OR(AND(BB43="",BC43=""),AND(BB56="",BC56=""),AND(BB68="",BC68=""),AND(BC43="K",BC56="K",BC68="K"),OR(BC43="O",BC56="O",BC68="O")),"",SUM(BB43,BB56,BB68))</f>
        <v/>
      </c>
      <c r="BC84" s="20" t="str">
        <f>IF(AND(OR(AND(BC43="O",BC56="O",BC68="O"),AND(BC43="K",BC56="K",BC68="K")),SUM(BB43,BB56,BB68)=0,ISNUMBER(BB84)),"",IF(OR(BC43="O",BC56="O",BC68="O"),"O",IF(AND(BC43=BC56,BC56=BC68,OR(BC43="K",BC43="W",BC43="M")), UPPER(BC43),"")))</f>
        <v/>
      </c>
      <c r="BD84" s="23" t="str">
        <f>IF(TYPE(VAL_Codes!AI$26)=2,VAL_Codes!AI$26,"")</f>
        <v/>
      </c>
      <c r="BE84" s="26" t="str">
        <f>IF(OR(AND(BE43="",BF43=""),AND(BE56="",BF56=""),AND(BE68="",BF68=""),AND(BF43="K",BF56="K",BF68="K"),OR(BF43="O",BF56="O",BF68="O")),"",SUM(BE43,BE56,BE68))</f>
        <v/>
      </c>
      <c r="BF84" s="20" t="str">
        <f>IF(AND(OR(AND(BF43="O",BF56="O",BF68="O"),AND(BF43="K",BF56="K",BF68="K")),SUM(BE43,BE56,BE68)=0,ISNUMBER(BE84)),"",IF(OR(BF43="O",BF56="O",BF68="O"),"O",IF(AND(BF43=BF56,BF56=BF68,OR(BF43="K",BF43="W",BF43="M")), UPPER(BF43),"")))</f>
        <v/>
      </c>
      <c r="BG84" s="23" t="str">
        <f>IF(TYPE(VAL_Codes!AL$26)=2,VAL_Codes!AL$26,"")</f>
        <v/>
      </c>
      <c r="BH84" s="26" t="str">
        <f>IF(OR(AND(BH43="",BI43=""),AND(BH56="",BI56=""),AND(BH68="",BI68=""),AND(BI43="K",BI56="K",BI68="K"),OR(BI43="O",BI56="O",BI68="O")),"",SUM(BH43,BH56,BH68))</f>
        <v/>
      </c>
      <c r="BI84" s="20" t="str">
        <f>IF(AND(OR(AND(BI43="O",BI56="O",BI68="O"),AND(BI43="K",BI56="K",BI68="K")),SUM(BH43,BH56,BH68)=0,ISNUMBER(BH84)),"",IF(OR(BI43="O",BI56="O",BI68="O"),"O",IF(AND(BI43=BI56,BI56=BI68,OR(BI43="K",BI43="W",BI43="M")), UPPER(BI43),"")))</f>
        <v/>
      </c>
      <c r="BJ84" s="23" t="str">
        <f>IF(TYPE(VAL_Codes!AO$26)=2,VAL_Codes!AO$26,"")</f>
        <v/>
      </c>
      <c r="BK84" s="26" t="str">
        <f>IF(OR(AND(BK43="",BL43=""),AND(BK56="",BL56=""),AND(BK68="",BL68=""),AND(BL43="K",BL56="K",BL68="K"),OR(BL43="O",BL56="O",BL68="O")),"",SUM(BK43,BK56,BK68))</f>
        <v/>
      </c>
      <c r="BL84" s="20" t="str">
        <f>IF(AND(OR(AND(BL43="O",BL56="O",BL68="O"),AND(BL43="K",BL56="K",BL68="K")),SUM(BK43,BK56,BK68)=0,ISNUMBER(BK84)),"",IF(OR(BL43="O",BL56="O",BL68="O"),"O",IF(AND(BL43=BL56,BL56=BL68,OR(BL43="K",BL43="W",BL43="M")), UPPER(BL43),"")))</f>
        <v/>
      </c>
      <c r="BM84" s="23" t="str">
        <f>IF(TYPE(VAL_Codes!AR$26)=2,VAL_Codes!AR$26,"")</f>
        <v/>
      </c>
      <c r="BN84" s="26" t="str">
        <f>IF(OR(AND(BN43="",BO43=""),AND(BN56="",BO56=""),AND(BN68="",BO68=""),AND(BO43="K",BO56="K",BO68="K"),OR(BO43="O",BO56="O",BO68="O")),"",SUM(BN43,BN56,BN68))</f>
        <v/>
      </c>
      <c r="BO84" s="20" t="str">
        <f>IF(AND(OR(AND(BO43="O",BO56="O",BO68="O"),AND(BO43="K",BO56="K",BO68="K")),SUM(BN43,BN56,BN68)=0,ISNUMBER(BN84)),"",IF(OR(BO43="O",BO56="O",BO68="O"),"O",IF(AND(BO43=BO56,BO56=BO68,OR(BO43="K",BO43="W",BO43="M")), UPPER(BO43),"")))</f>
        <v/>
      </c>
      <c r="BP84" s="23" t="str">
        <f>IF(TYPE(VAL_Codes!AU$26)=2,VAL_Codes!AU$26,"")</f>
        <v/>
      </c>
      <c r="BQ84" s="26" t="str">
        <f>IF(OR(AND(BQ43="",BR43=""),AND(BQ56="",BR56=""),AND(BQ68="",BR68=""),AND(BR43="K",BR56="K",BR68="K"),OR(BR43="O",BR56="O",BR68="O")),"",SUM(BQ43,BQ56,BQ68))</f>
        <v/>
      </c>
      <c r="BR84" s="20" t="str">
        <f>IF(AND(OR(AND(BR43="O",BR56="O",BR68="O"),AND(BR43="K",BR56="K",BR68="K")),SUM(BQ43,BQ56,BQ68)=0,ISNUMBER(BQ84)),"",IF(OR(BR43="O",BR56="O",BR68="O"),"O",IF(AND(BR43=BR56,BR56=BR68,OR(BR43="K",BR43="W",BR43="M")), UPPER(BR43),"")))</f>
        <v/>
      </c>
      <c r="BS84" s="23" t="str">
        <f>IF(TYPE(VAL_Codes!AX$26)=2,VAL_Codes!AX$26,"")</f>
        <v/>
      </c>
      <c r="BT84" s="26" t="str">
        <f>IF(OR(AND(BT43="",BU43=""),AND(BT56="",BU56=""),AND(BT68="",BU68=""),AND(BU43="K",BU56="K",BU68="K"),OR(BU43="O",BU56="O",BU68="O")),"",SUM(BT43,BT56,BT68))</f>
        <v/>
      </c>
      <c r="BU84" s="20" t="str">
        <f>IF(AND(OR(AND(BU43="O",BU56="O",BU68="O"),AND(BU43="K",BU56="K",BU68="K")),SUM(BT43,BT56,BT68)=0,ISNUMBER(BT84)),"",IF(OR(BU43="O",BU56="O",BU68="O"),"O",IF(AND(BU43=BU56,BU56=BU68,OR(BU43="K",BU43="W",BU43="M")), UPPER(BU43),"")))</f>
        <v/>
      </c>
      <c r="BV84" s="23" t="str">
        <f>IF(TYPE(VAL_Codes!BA$26)=2,VAL_Codes!BA$26,"")</f>
        <v/>
      </c>
      <c r="BW84" s="26" t="str">
        <f>IF(OR(AND(BW43="",BX43=""),AND(BW56="",BX56=""),AND(BW68="",BX68=""),AND(BX43="K",BX56="K",BX68="K"),OR(BX43="O",BX56="O",BX68="O")),"",SUM(BW43,BW56,BW68))</f>
        <v/>
      </c>
      <c r="BX84" s="20" t="str">
        <f>IF(AND(OR(AND(BX43="O",BX56="O",BX68="O"),AND(BX43="K",BX56="K",BX68="K")),SUM(BW43,BW56,BW68)=0,ISNUMBER(BW84)),"",IF(OR(BX43="O",BX56="O",BX68="O"),"O",IF(AND(BX43=BX56,BX56=BX68,OR(BX43="K",BX43="W",BX43="M")), UPPER(BX43),"")))</f>
        <v/>
      </c>
      <c r="BY84" s="23" t="str">
        <f>IF(TYPE(VAL_Codes!BD$26)=2,VAL_Codes!BD$26,"")</f>
        <v/>
      </c>
      <c r="BZ84" s="26" t="str">
        <f>IF(OR(AND(BZ43="",CA43=""),AND(BZ56="",CA56=""),AND(BZ68="",CA68=""),AND(CA43="K",CA56="K",CA68="K"),OR(CA43="O",CA56="O",CA68="O")),"",SUM(BZ43,BZ56,BZ68))</f>
        <v/>
      </c>
      <c r="CA84" s="20" t="str">
        <f>IF(AND(OR(AND(CA43="O",CA56="O",CA68="O"),AND(CA43="K",CA56="K",CA68="K")),SUM(BZ43,BZ56,BZ68)=0,ISNUMBER(BZ84)),"",IF(OR(CA43="O",CA56="O",CA68="O"),"O",IF(AND(CA43=CA56,CA56=CA68,OR(CA43="K",CA43="W",CA43="M")), UPPER(CA43),"")))</f>
        <v/>
      </c>
      <c r="CB84" s="23" t="str">
        <f>IF(TYPE(VAL_Codes!BG$26)=2,VAL_Codes!BG$26,"")</f>
        <v/>
      </c>
      <c r="CC84" s="26" t="str">
        <f>IF(OR(AND(CC43="",CD43=""),AND(CC56="",CD56=""),AND(CC68="",CD68=""),AND(CD43="K",CD56="K",CD68="K"),OR(CD43="O",CD56="O",CD68="O")),"",SUM(CC43,CC56,CC68))</f>
        <v/>
      </c>
      <c r="CD84" s="20" t="str">
        <f>IF(AND(OR(AND(CD43="O",CD56="O",CD68="O"),AND(CD43="K",CD56="K",CD68="K")),SUM(CC43,CC56,CC68)=0,ISNUMBER(CC84)),"",IF(OR(CD43="O",CD56="O",CD68="O"),"O",IF(AND(CD43=CD56,CD56=CD68,OR(CD43="K",CD43="W",CD43="M")), UPPER(CD43),"")))</f>
        <v/>
      </c>
      <c r="CE84" s="23" t="str">
        <f>IF(TYPE(VAL_Codes!BJ$26)=2,VAL_Codes!BJ$26,"")</f>
        <v/>
      </c>
      <c r="CF84" s="26" t="str">
        <f>IF(OR(AND(CF43="",CG43=""),AND(CF56="",CG56=""),AND(CF68="",CG68=""),AND(CG43="K",CG56="K",CG68="K"),OR(CG43="O",CG56="O",CG68="O")),"",SUM(CF43,CF56,CF68))</f>
        <v/>
      </c>
      <c r="CG84" s="20" t="str">
        <f>IF(AND(OR(AND(CG43="O",CG56="O",CG68="O"),AND(CG43="K",CG56="K",CG68="K")),SUM(CF43,CF56,CF68)=0,ISNUMBER(CF84)),"",IF(OR(CG43="O",CG56="O",CG68="O"),"O",IF(AND(CG43=CG56,CG56=CG68,OR(CG43="K",CG43="W",CG43="M")), UPPER(CG43),"")))</f>
        <v/>
      </c>
      <c r="CH84" s="23" t="str">
        <f>IF(TYPE(VAL_Codes!BM$26)=2,VAL_Codes!BM$26,"")</f>
        <v/>
      </c>
      <c r="CI84" s="26" t="str">
        <f>IF(OR(AND(CI43="",CJ43=""),AND(CI56="",CJ56=""),AND(CI68="",CJ68=""),AND(CJ43="K",CJ56="K",CJ68="K"),OR(CJ43="O",CJ56="O",CJ68="O")),"",SUM(CI43,CI56,CI68))</f>
        <v/>
      </c>
      <c r="CJ84" s="20" t="str">
        <f>IF(AND(OR(AND(CJ43="O",CJ56="O",CJ68="O"),AND(CJ43="K",CJ56="K",CJ68="K")),SUM(CI43,CI56,CI68)=0,ISNUMBER(CI84)),"",IF(OR(CJ43="O",CJ56="O",CJ68="O"),"O",IF(AND(CJ43=CJ56,CJ56=CJ68,OR(CJ43="K",CJ43="W",CJ43="M")), UPPER(CJ43),"")))</f>
        <v/>
      </c>
      <c r="CK84" s="23" t="str">
        <f>IF(TYPE(VAL_Codes!BP$26)=2,VAL_Codes!BP$26,"")</f>
        <v/>
      </c>
      <c r="CL84" s="26" t="str">
        <f>IF(OR(AND(CL43="",CM43=""),AND(CL56="",CM56=""),AND(CL68="",CM68=""),AND(CM43="K",CM56="K",CM68="K"),OR(CM43="O",CM56="O",CM68="O")),"",SUM(CL43,CL56,CL68))</f>
        <v/>
      </c>
      <c r="CM84" s="20" t="str">
        <f>IF(AND(OR(AND(CM43="O",CM56="O",CM68="O"),AND(CM43="K",CM56="K",CM68="K")),SUM(CL43,CL56,CL68)=0,ISNUMBER(CL84)),"",IF(OR(CM43="O",CM56="O",CM68="O"),"O",IF(AND(CM43=CM56,CM56=CM68,OR(CM43="K",CM43="W",CM43="M")), UPPER(CM43),"")))</f>
        <v/>
      </c>
      <c r="CN84" s="23" t="str">
        <f>IF(TYPE(VAL_Codes!BS$26)=2,VAL_Codes!BS$26,"")</f>
        <v/>
      </c>
      <c r="CO84" s="26" t="str">
        <f>IF(OR(AND(CO43="",CP43=""),AND(CO56="",CP56=""),AND(CO68="",CP68=""),AND(CP43="K",CP56="K",CP68="K"),OR(CP43="O",CP56="O",CP68="O")),"",SUM(CO43,CO56,CO68))</f>
        <v/>
      </c>
      <c r="CP84" s="20" t="str">
        <f>IF(AND(OR(AND(CP43="O",CP56="O",CP68="O"),AND(CP43="K",CP56="K",CP68="K")),SUM(CO43,CO56,CO68)=0,ISNUMBER(CO84)),"",IF(OR(CP43="O",CP56="O",CP68="O"),"O",IF(AND(CP43=CP56,CP56=CP68,OR(CP43="K",CP43="W",CP43="M")), UPPER(CP43),"")))</f>
        <v/>
      </c>
      <c r="CQ84" s="23" t="str">
        <f>IF(TYPE(VAL_Codes!BV$26)=2,VAL_Codes!BV$26,"")</f>
        <v/>
      </c>
      <c r="CR84" s="38"/>
    </row>
    <row r="85" spans="1:96" ht="11.25" customHeight="1" x14ac:dyDescent="0.2">
      <c r="A85" s="75"/>
      <c r="B85" s="75"/>
      <c r="C85" s="888"/>
      <c r="D85" s="760"/>
      <c r="E85" s="758"/>
      <c r="F85" s="71" t="s">
        <v>357</v>
      </c>
      <c r="G85" s="72" t="s">
        <v>391</v>
      </c>
      <c r="H85" s="395" t="s">
        <v>135</v>
      </c>
      <c r="I85" s="395" t="s">
        <v>66</v>
      </c>
      <c r="J85" s="396" t="str">
        <f>VAL_Metadata!B$8</f>
        <v>_X</v>
      </c>
      <c r="K85" s="425" t="s">
        <v>8755</v>
      </c>
      <c r="L85" s="395" t="s">
        <v>349</v>
      </c>
      <c r="M85" s="47"/>
      <c r="N85" s="47"/>
      <c r="O85" s="47"/>
      <c r="P85" s="47"/>
      <c r="Q85" s="47"/>
      <c r="R85" s="47"/>
      <c r="S85" s="47"/>
      <c r="T85" s="47"/>
      <c r="U85" s="47"/>
      <c r="V85" s="47"/>
      <c r="W85" s="47"/>
      <c r="X85" s="47"/>
      <c r="Y85" s="47"/>
      <c r="Z85" s="47"/>
      <c r="AA85" s="26" t="str">
        <f>IF(OR(AND(AA44="",AB44=""),AND(AA57="",AB57=""),AND(AA69="",AB69=""),AND(AB44="K",AB57="K",AB69="K"),OR(AB44="O",AB57="O",AB69="O")),"",SUM(AA44,AA57,AA69))</f>
        <v/>
      </c>
      <c r="AB85" s="20" t="str">
        <f>IF(AND(OR(AND(AB44="O",AB57="O",AB69="O"),AND(AB44="K",AB57="K",AB69="K")),SUM(AA44,AA57,AA69)=0,ISNUMBER(AA85)),"",IF(OR(AB44="O",AB57="O",AB69="O"),"O",IF(AND(AB44=AB57,AB57=AB69,OR(AB44="K",AB44="W",AB44="M")), UPPER(AB44),"")))</f>
        <v/>
      </c>
      <c r="AC85" s="23" t="str">
        <f>IF(TYPE(VAL_Codes!H$26)=2,VAL_Codes!H$26,"")</f>
        <v/>
      </c>
      <c r="AD85" s="26" t="str">
        <f>IF(OR(AND(AD44="",AE44=""),AND(AD57="",AE57=""),AND(AD69="",AE69=""),AND(AE44="K",AE57="K",AE69="K"),OR(AE44="O",AE57="O",AE69="O")),"",SUM(AD44,AD57,AD69))</f>
        <v/>
      </c>
      <c r="AE85" s="20" t="str">
        <f>IF(AND(OR(AND(AE44="O",AE57="O",AE69="O"),AND(AE44="K",AE57="K",AE69="K")),SUM(AD44,AD57,AD69)=0,ISNUMBER(AD85)),"",IF(OR(AE44="O",AE57="O",AE69="O"),"O",IF(AND(AE44=AE57,AE57=AE69,OR(AE44="K",AE44="W",AE44="M")), UPPER(AE44),"")))</f>
        <v/>
      </c>
      <c r="AF85" s="23" t="str">
        <f>IF(TYPE(VAL_Codes!K$26)=2,VAL_Codes!K$26,"")</f>
        <v/>
      </c>
      <c r="AG85" s="26" t="str">
        <f>IF(OR(AND(AG44="",AH44=""),AND(AG57="",AH57=""),AND(AG69="",AH69=""),AND(AH44="K",AH57="K",AH69="K"),OR(AH44="O",AH57="O",AH69="O")),"",SUM(AG44,AG57,AG69))</f>
        <v/>
      </c>
      <c r="AH85" s="20" t="str">
        <f>IF(AND(OR(AND(AH44="O",AH57="O",AH69="O"),AND(AH44="K",AH57="K",AH69="K")),SUM(AG44,AG57,AG69)=0,ISNUMBER(AG85)),"",IF(OR(AH44="O",AH57="O",AH69="O"),"O",IF(AND(AH44=AH57,AH57=AH69,OR(AH44="K",AH44="W",AH44="M")), UPPER(AH44),"")))</f>
        <v/>
      </c>
      <c r="AI85" s="23" t="str">
        <f>IF(TYPE(VAL_Codes!N$26)=2,VAL_Codes!N$26,"")</f>
        <v/>
      </c>
      <c r="AJ85" s="26" t="str">
        <f>IF(OR(AND(AJ44="",AK44=""),AND(AJ57="",AK57=""),AND(AJ69="",AK69=""),AND(AK44="K",AK57="K",AK69="K"),OR(AK44="O",AK57="O",AK69="O")),"",SUM(AJ44,AJ57,AJ69))</f>
        <v/>
      </c>
      <c r="AK85" s="20" t="str">
        <f>IF(AND(OR(AND(AK44="O",AK57="O",AK69="O"),AND(AK44="K",AK57="K",AK69="K")),SUM(AJ44,AJ57,AJ69)=0,ISNUMBER(AJ85)),"",IF(OR(AK44="O",AK57="O",AK69="O"),"O",IF(AND(AK44=AK57,AK57=AK69,OR(AK44="K",AK44="W",AK44="M")), UPPER(AK44),"")))</f>
        <v/>
      </c>
      <c r="AL85" s="23" t="str">
        <f>IF(TYPE(VAL_Codes!Q$26)=2,VAL_Codes!Q$26,"")</f>
        <v/>
      </c>
      <c r="AM85" s="26" t="str">
        <f>IF(OR(AND(AM44="",AN44=""),AND(AM57="",AN57=""),AND(AM69="",AN69=""),AND(AN44="K",AN57="K",AN69="K"),OR(AN44="O",AN57="O",AN69="O")),"",SUM(AM44,AM57,AM69))</f>
        <v/>
      </c>
      <c r="AN85" s="20" t="str">
        <f>IF(AND(OR(AND(AN44="O",AN57="O",AN69="O"),AND(AN44="K",AN57="K",AN69="K")),SUM(AM44,AM57,AM69)=0,ISNUMBER(AM85)),"",IF(OR(AN44="O",AN57="O",AN69="O"),"O",IF(AND(AN44=AN57,AN57=AN69,OR(AN44="K",AN44="W",AN44="M")), UPPER(AN44),"")))</f>
        <v/>
      </c>
      <c r="AO85" s="23" t="str">
        <f>IF(TYPE(VAL_Codes!T$26)=2,VAL_Codes!T$26,"")</f>
        <v/>
      </c>
      <c r="AP85" s="26" t="str">
        <f>IF(OR(AND(AP44="",AQ44=""),AND(AP57="",AQ57=""),AND(AP69="",AQ69=""),AND(AQ44="K",AQ57="K",AQ69="K"),OR(AQ44="O",AQ57="O",AQ69="O")),"",SUM(AP44,AP57,AP69))</f>
        <v/>
      </c>
      <c r="AQ85" s="20" t="str">
        <f>IF(AND(OR(AND(AQ44="O",AQ57="O",AQ69="O"),AND(AQ44="K",AQ57="K",AQ69="K")),SUM(AP44,AP57,AP69)=0,ISNUMBER(AP85)),"",IF(OR(AQ44="O",AQ57="O",AQ69="O"),"O",IF(AND(AQ44=AQ57,AQ57=AQ69,OR(AQ44="K",AQ44="W",AQ44="M")), UPPER(AQ44),"")))</f>
        <v/>
      </c>
      <c r="AR85" s="23" t="str">
        <f>IF(TYPE(VAL_Codes!W$26)=2,VAL_Codes!W$26,"")</f>
        <v/>
      </c>
      <c r="AS85" s="26" t="str">
        <f>IF(OR(AND(AS44="",AT44=""),AND(AS57="",AT57=""),AND(AS69="",AT69=""),AND(AT44="K",AT57="K",AT69="K"),OR(AT44="O",AT57="O",AT69="O")),"",SUM(AS44,AS57,AS69))</f>
        <v/>
      </c>
      <c r="AT85" s="20" t="str">
        <f>IF(AND(OR(AND(AT44="O",AT57="O",AT69="O"),AND(AT44="K",AT57="K",AT69="K")),SUM(AS44,AS57,AS69)=0,ISNUMBER(AS85)),"",IF(OR(AT44="O",AT57="O",AT69="O"),"O",IF(AND(AT44=AT57,AT57=AT69,OR(AT44="K",AT44="W",AT44="M")), UPPER(AT44),"")))</f>
        <v/>
      </c>
      <c r="AU85" s="23" t="str">
        <f>IF(TYPE(VAL_Codes!Z$26)=2,VAL_Codes!Z$26,"")</f>
        <v/>
      </c>
      <c r="AV85" s="26" t="str">
        <f>IF(OR(AND(AV44="",AW44=""),AND(AV57="",AW57=""),AND(AV69="",AW69=""),AND(AW44="K",AW57="K",AW69="K"),OR(AW44="O",AW57="O",AW69="O")),"",SUM(AV44,AV57,AV69))</f>
        <v/>
      </c>
      <c r="AW85" s="20" t="str">
        <f>IF(AND(OR(AND(AW44="O",AW57="O",AW69="O"),AND(AW44="K",AW57="K",AW69="K")),SUM(AV44,AV57,AV69)=0,ISNUMBER(AV85)),"",IF(OR(AW44="O",AW57="O",AW69="O"),"O",IF(AND(AW44=AW57,AW57=AW69,OR(AW44="K",AW44="W",AW44="M")), UPPER(AW44),"")))</f>
        <v/>
      </c>
      <c r="AX85" s="23" t="str">
        <f>IF(TYPE(VAL_Codes!AC$26)=2,VAL_Codes!AC$26,"")</f>
        <v/>
      </c>
      <c r="AY85" s="26" t="str">
        <f>IF(OR(AND(AY44="",AZ44=""),AND(AY57="",AZ57=""),AND(AY69="",AZ69=""),AND(AZ44="K",AZ57="K",AZ69="K"),OR(AZ44="O",AZ57="O",AZ69="O")),"",SUM(AY44,AY57,AY69))</f>
        <v/>
      </c>
      <c r="AZ85" s="20" t="str">
        <f>IF(AND(OR(AND(AZ44="O",AZ57="O",AZ69="O"),AND(AZ44="K",AZ57="K",AZ69="K")),SUM(AY44,AY57,AY69)=0,ISNUMBER(AY85)),"",IF(OR(AZ44="O",AZ57="O",AZ69="O"),"O",IF(AND(AZ44=AZ57,AZ57=AZ69,OR(AZ44="K",AZ44="W",AZ44="M")), UPPER(AZ44),"")))</f>
        <v/>
      </c>
      <c r="BA85" s="23" t="str">
        <f>IF(TYPE(VAL_Codes!AF$26)=2,VAL_Codes!AF$26,"")</f>
        <v/>
      </c>
      <c r="BB85" s="26" t="str">
        <f>IF(OR(AND(BB44="",BC44=""),AND(BB57="",BC57=""),AND(BB69="",BC69=""),AND(BC44="K",BC57="K",BC69="K"),OR(BC44="O",BC57="O",BC69="O")),"",SUM(BB44,BB57,BB69))</f>
        <v/>
      </c>
      <c r="BC85" s="20" t="str">
        <f>IF(AND(OR(AND(BC44="O",BC57="O",BC69="O"),AND(BC44="K",BC57="K",BC69="K")),SUM(BB44,BB57,BB69)=0,ISNUMBER(BB85)),"",IF(OR(BC44="O",BC57="O",BC69="O"),"O",IF(AND(BC44=BC57,BC57=BC69,OR(BC44="K",BC44="W",BC44="M")), UPPER(BC44),"")))</f>
        <v/>
      </c>
      <c r="BD85" s="23" t="str">
        <f>IF(TYPE(VAL_Codes!AI$26)=2,VAL_Codes!AI$26,"")</f>
        <v/>
      </c>
      <c r="BE85" s="26" t="str">
        <f>IF(OR(AND(BE44="",BF44=""),AND(BE57="",BF57=""),AND(BE69="",BF69=""),AND(BF44="K",BF57="K",BF69="K"),OR(BF44="O",BF57="O",BF69="O")),"",SUM(BE44,BE57,BE69))</f>
        <v/>
      </c>
      <c r="BF85" s="20" t="str">
        <f>IF(AND(OR(AND(BF44="O",BF57="O",BF69="O"),AND(BF44="K",BF57="K",BF69="K")),SUM(BE44,BE57,BE69)=0,ISNUMBER(BE85)),"",IF(OR(BF44="O",BF57="O",BF69="O"),"O",IF(AND(BF44=BF57,BF57=BF69,OR(BF44="K",BF44="W",BF44="M")), UPPER(BF44),"")))</f>
        <v/>
      </c>
      <c r="BG85" s="23" t="str">
        <f>IF(TYPE(VAL_Codes!AL$26)=2,VAL_Codes!AL$26,"")</f>
        <v/>
      </c>
      <c r="BH85" s="26" t="str">
        <f>IF(OR(AND(BH44="",BI44=""),AND(BH57="",BI57=""),AND(BH69="",BI69=""),AND(BI44="K",BI57="K",BI69="K"),OR(BI44="O",BI57="O",BI69="O")),"",SUM(BH44,BH57,BH69))</f>
        <v/>
      </c>
      <c r="BI85" s="20" t="str">
        <f>IF(AND(OR(AND(BI44="O",BI57="O",BI69="O"),AND(BI44="K",BI57="K",BI69="K")),SUM(BH44,BH57,BH69)=0,ISNUMBER(BH85)),"",IF(OR(BI44="O",BI57="O",BI69="O"),"O",IF(AND(BI44=BI57,BI57=BI69,OR(BI44="K",BI44="W",BI44="M")), UPPER(BI44),"")))</f>
        <v/>
      </c>
      <c r="BJ85" s="23" t="str">
        <f>IF(TYPE(VAL_Codes!AO$26)=2,VAL_Codes!AO$26,"")</f>
        <v/>
      </c>
      <c r="BK85" s="26" t="str">
        <f>IF(OR(AND(BK44="",BL44=""),AND(BK57="",BL57=""),AND(BK69="",BL69=""),AND(BL44="K",BL57="K",BL69="K"),OR(BL44="O",BL57="O",BL69="O")),"",SUM(BK44,BK57,BK69))</f>
        <v/>
      </c>
      <c r="BL85" s="20" t="str">
        <f>IF(AND(OR(AND(BL44="O",BL57="O",BL69="O"),AND(BL44="K",BL57="K",BL69="K")),SUM(BK44,BK57,BK69)=0,ISNUMBER(BK85)),"",IF(OR(BL44="O",BL57="O",BL69="O"),"O",IF(AND(BL44=BL57,BL57=BL69,OR(BL44="K",BL44="W",BL44="M")), UPPER(BL44),"")))</f>
        <v/>
      </c>
      <c r="BM85" s="23" t="str">
        <f>IF(TYPE(VAL_Codes!AR$26)=2,VAL_Codes!AR$26,"")</f>
        <v/>
      </c>
      <c r="BN85" s="26" t="str">
        <f>IF(OR(AND(BN44="",BO44=""),AND(BN57="",BO57=""),AND(BN69="",BO69=""),AND(BO44="K",BO57="K",BO69="K"),OR(BO44="O",BO57="O",BO69="O")),"",SUM(BN44,BN57,BN69))</f>
        <v/>
      </c>
      <c r="BO85" s="20" t="str">
        <f>IF(AND(OR(AND(BO44="O",BO57="O",BO69="O"),AND(BO44="K",BO57="K",BO69="K")),SUM(BN44,BN57,BN69)=0,ISNUMBER(BN85)),"",IF(OR(BO44="O",BO57="O",BO69="O"),"O",IF(AND(BO44=BO57,BO57=BO69,OR(BO44="K",BO44="W",BO44="M")), UPPER(BO44),"")))</f>
        <v/>
      </c>
      <c r="BP85" s="23" t="str">
        <f>IF(TYPE(VAL_Codes!AU$26)=2,VAL_Codes!AU$26,"")</f>
        <v/>
      </c>
      <c r="BQ85" s="26" t="str">
        <f>IF(OR(AND(BQ44="",BR44=""),AND(BQ57="",BR57=""),AND(BQ69="",BR69=""),AND(BR44="K",BR57="K",BR69="K"),OR(BR44="O",BR57="O",BR69="O")),"",SUM(BQ44,BQ57,BQ69))</f>
        <v/>
      </c>
      <c r="BR85" s="20" t="str">
        <f>IF(AND(OR(AND(BR44="O",BR57="O",BR69="O"),AND(BR44="K",BR57="K",BR69="K")),SUM(BQ44,BQ57,BQ69)=0,ISNUMBER(BQ85)),"",IF(OR(BR44="O",BR57="O",BR69="O"),"O",IF(AND(BR44=BR57,BR57=BR69,OR(BR44="K",BR44="W",BR44="M")), UPPER(BR44),"")))</f>
        <v/>
      </c>
      <c r="BS85" s="23" t="str">
        <f>IF(TYPE(VAL_Codes!AX$26)=2,VAL_Codes!AX$26,"")</f>
        <v/>
      </c>
      <c r="BT85" s="26" t="str">
        <f>IF(OR(AND(BT44="",BU44=""),AND(BT57="",BU57=""),AND(BT69="",BU69=""),AND(BU44="K",BU57="K",BU69="K"),OR(BU44="O",BU57="O",BU69="O")),"",SUM(BT44,BT57,BT69))</f>
        <v/>
      </c>
      <c r="BU85" s="20" t="str">
        <f>IF(AND(OR(AND(BU44="O",BU57="O",BU69="O"),AND(BU44="K",BU57="K",BU69="K")),SUM(BT44,BT57,BT69)=0,ISNUMBER(BT85)),"",IF(OR(BU44="O",BU57="O",BU69="O"),"O",IF(AND(BU44=BU57,BU57=BU69,OR(BU44="K",BU44="W",BU44="M")), UPPER(BU44),"")))</f>
        <v/>
      </c>
      <c r="BV85" s="23" t="str">
        <f>IF(TYPE(VAL_Codes!BA$26)=2,VAL_Codes!BA$26,"")</f>
        <v/>
      </c>
      <c r="BW85" s="26" t="str">
        <f>IF(OR(AND(BW44="",BX44=""),AND(BW57="",BX57=""),AND(BW69="",BX69=""),AND(BX44="K",BX57="K",BX69="K"),OR(BX44="O",BX57="O",BX69="O")),"",SUM(BW44,BW57,BW69))</f>
        <v/>
      </c>
      <c r="BX85" s="20" t="str">
        <f>IF(AND(OR(AND(BX44="O",BX57="O",BX69="O"),AND(BX44="K",BX57="K",BX69="K")),SUM(BW44,BW57,BW69)=0,ISNUMBER(BW85)),"",IF(OR(BX44="O",BX57="O",BX69="O"),"O",IF(AND(BX44=BX57,BX57=BX69,OR(BX44="K",BX44="W",BX44="M")), UPPER(BX44),"")))</f>
        <v/>
      </c>
      <c r="BY85" s="23" t="str">
        <f>IF(TYPE(VAL_Codes!BD$26)=2,VAL_Codes!BD$26,"")</f>
        <v/>
      </c>
      <c r="BZ85" s="26" t="str">
        <f>IF(OR(AND(BZ44="",CA44=""),AND(BZ57="",CA57=""),AND(BZ69="",CA69=""),AND(CA44="K",CA57="K",CA69="K"),OR(CA44="O",CA57="O",CA69="O")),"",SUM(BZ44,BZ57,BZ69))</f>
        <v/>
      </c>
      <c r="CA85" s="20" t="str">
        <f>IF(AND(OR(AND(CA44="O",CA57="O",CA69="O"),AND(CA44="K",CA57="K",CA69="K")),SUM(BZ44,BZ57,BZ69)=0,ISNUMBER(BZ85)),"",IF(OR(CA44="O",CA57="O",CA69="O"),"O",IF(AND(CA44=CA57,CA57=CA69,OR(CA44="K",CA44="W",CA44="M")), UPPER(CA44),"")))</f>
        <v/>
      </c>
      <c r="CB85" s="23" t="str">
        <f>IF(TYPE(VAL_Codes!BG$26)=2,VAL_Codes!BG$26,"")</f>
        <v/>
      </c>
      <c r="CC85" s="26" t="str">
        <f>IF(OR(AND(CC44="",CD44=""),AND(CC57="",CD57=""),AND(CC69="",CD69=""),AND(CD44="K",CD57="K",CD69="K"),OR(CD44="O",CD57="O",CD69="O")),"",SUM(CC44,CC57,CC69))</f>
        <v/>
      </c>
      <c r="CD85" s="20" t="str">
        <f>IF(AND(OR(AND(CD44="O",CD57="O",CD69="O"),AND(CD44="K",CD57="K",CD69="K")),SUM(CC44,CC57,CC69)=0,ISNUMBER(CC85)),"",IF(OR(CD44="O",CD57="O",CD69="O"),"O",IF(AND(CD44=CD57,CD57=CD69,OR(CD44="K",CD44="W",CD44="M")), UPPER(CD44),"")))</f>
        <v/>
      </c>
      <c r="CE85" s="23" t="str">
        <f>IF(TYPE(VAL_Codes!BJ$26)=2,VAL_Codes!BJ$26,"")</f>
        <v/>
      </c>
      <c r="CF85" s="26" t="str">
        <f>IF(OR(AND(CF44="",CG44=""),AND(CF57="",CG57=""),AND(CF69="",CG69=""),AND(CG44="K",CG57="K",CG69="K"),OR(CG44="O",CG57="O",CG69="O")),"",SUM(CF44,CF57,CF69))</f>
        <v/>
      </c>
      <c r="CG85" s="20" t="str">
        <f>IF(AND(OR(AND(CG44="O",CG57="O",CG69="O"),AND(CG44="K",CG57="K",CG69="K")),SUM(CF44,CF57,CF69)=0,ISNUMBER(CF85)),"",IF(OR(CG44="O",CG57="O",CG69="O"),"O",IF(AND(CG44=CG57,CG57=CG69,OR(CG44="K",CG44="W",CG44="M")), UPPER(CG44),"")))</f>
        <v/>
      </c>
      <c r="CH85" s="23" t="str">
        <f>IF(TYPE(VAL_Codes!BM$26)=2,VAL_Codes!BM$26,"")</f>
        <v/>
      </c>
      <c r="CI85" s="26" t="str">
        <f>IF(OR(AND(CI44="",CJ44=""),AND(CI57="",CJ57=""),AND(CI69="",CJ69=""),AND(CJ44="K",CJ57="K",CJ69="K"),OR(CJ44="O",CJ57="O",CJ69="O")),"",SUM(CI44,CI57,CI69))</f>
        <v/>
      </c>
      <c r="CJ85" s="20" t="str">
        <f>IF(AND(OR(AND(CJ44="O",CJ57="O",CJ69="O"),AND(CJ44="K",CJ57="K",CJ69="K")),SUM(CI44,CI57,CI69)=0,ISNUMBER(CI85)),"",IF(OR(CJ44="O",CJ57="O",CJ69="O"),"O",IF(AND(CJ44=CJ57,CJ57=CJ69,OR(CJ44="K",CJ44="W",CJ44="M")), UPPER(CJ44),"")))</f>
        <v/>
      </c>
      <c r="CK85" s="23" t="str">
        <f>IF(TYPE(VAL_Codes!BP$26)=2,VAL_Codes!BP$26,"")</f>
        <v/>
      </c>
      <c r="CL85" s="26" t="str">
        <f>IF(OR(AND(CL44="",CM44=""),AND(CL57="",CM57=""),AND(CL69="",CM69=""),AND(CM44="K",CM57="K",CM69="K"),OR(CM44="O",CM57="O",CM69="O")),"",SUM(CL44,CL57,CL69))</f>
        <v/>
      </c>
      <c r="CM85" s="20" t="str">
        <f>IF(AND(OR(AND(CM44="O",CM57="O",CM69="O"),AND(CM44="K",CM57="K",CM69="K")),SUM(CL44,CL57,CL69)=0,ISNUMBER(CL85)),"",IF(OR(CM44="O",CM57="O",CM69="O"),"O",IF(AND(CM44=CM57,CM57=CM69,OR(CM44="K",CM44="W",CM44="M")), UPPER(CM44),"")))</f>
        <v/>
      </c>
      <c r="CN85" s="23" t="str">
        <f>IF(TYPE(VAL_Codes!BS$26)=2,VAL_Codes!BS$26,"")</f>
        <v/>
      </c>
      <c r="CO85" s="26" t="str">
        <f>IF(OR(AND(CO44="",CP44=""),AND(CO57="",CP57=""),AND(CO69="",CP69=""),AND(CP44="K",CP57="K",CP69="K"),OR(CP44="O",CP57="O",CP69="O")),"",SUM(CO44,CO57,CO69))</f>
        <v/>
      </c>
      <c r="CP85" s="20" t="str">
        <f>IF(AND(OR(AND(CP44="O",CP57="O",CP69="O"),AND(CP44="K",CP57="K",CP69="K")),SUM(CO44,CO57,CO69)=0,ISNUMBER(CO85)),"",IF(OR(CP44="O",CP57="O",CP69="O"),"O",IF(AND(CP44=CP57,CP57=CP69,OR(CP44="K",CP44="W",CP44="M")), UPPER(CP44),"")))</f>
        <v/>
      </c>
      <c r="CQ85" s="23" t="str">
        <f>IF(TYPE(VAL_Codes!BV$26)=2,VAL_Codes!BV$26,"")</f>
        <v/>
      </c>
      <c r="CR85" s="38"/>
    </row>
    <row r="86" spans="1:96" ht="11.25" customHeight="1" x14ac:dyDescent="0.2">
      <c r="A86" s="75"/>
      <c r="B86" s="75"/>
      <c r="C86" s="888"/>
      <c r="D86" s="763"/>
      <c r="E86" s="885" t="s">
        <v>142</v>
      </c>
      <c r="F86" s="886"/>
      <c r="G86" s="72" t="s">
        <v>312</v>
      </c>
      <c r="H86" s="395" t="s">
        <v>135</v>
      </c>
      <c r="I86" s="395" t="s">
        <v>66</v>
      </c>
      <c r="J86" s="396" t="str">
        <f>VAL_Metadata!B$8</f>
        <v>_X</v>
      </c>
      <c r="K86" s="395" t="s">
        <v>47</v>
      </c>
      <c r="L86" s="395" t="s">
        <v>47</v>
      </c>
      <c r="M86" s="47"/>
      <c r="N86" s="47"/>
      <c r="O86" s="47"/>
      <c r="P86" s="47"/>
      <c r="Q86" s="47"/>
      <c r="R86" s="47"/>
      <c r="S86" s="47"/>
      <c r="T86" s="47"/>
      <c r="U86" s="47"/>
      <c r="V86" s="47"/>
      <c r="W86" s="47"/>
      <c r="X86" s="47"/>
      <c r="Y86" s="47"/>
      <c r="Z86" s="47"/>
      <c r="AA86" s="26" t="str">
        <f>IF(OR(AND(AA75="",AB75=""),AND(AA85="",AB85=""),AND(AB75="K",AB85="K"),OR(AB75="O",AB85="O")),"",SUM(AA75,AA85))</f>
        <v/>
      </c>
      <c r="AB86" s="20" t="str">
        <f>IF(AND(OR(AND(AB75="O",AB85="O"),AND(AB75="K",AB85="K")),SUM(AA75,AA85)=0,ISNUMBER(AA86)),"",IF(OR(AB75="O",AB85="O"),"O",IF(AND(AB75=AB85,OR(AB75="K",AB75="W",AB75="M")), UPPER(AB75),"")))</f>
        <v/>
      </c>
      <c r="AC86" s="23" t="str">
        <f>IF(TYPE(VAL_Codes!H$26)=2,VAL_Codes!H$26,"")</f>
        <v/>
      </c>
      <c r="AD86" s="26" t="str">
        <f>IF(OR(AND(AD75="",AE75=""),AND(AD85="",AE85=""),AND(AE75="K",AE85="K"),OR(AE75="O",AE85="O")),"",SUM(AD75,AD85))</f>
        <v/>
      </c>
      <c r="AE86" s="20" t="str">
        <f>IF(AND(OR(AND(AE75="O",AE85="O"),AND(AE75="K",AE85="K")),SUM(AD75,AD85)=0,ISNUMBER(AD86)),"",IF(OR(AE75="O",AE85="O"),"O",IF(AND(AE75=AE85,OR(AE75="K",AE75="W",AE75="M")), UPPER(AE75),"")))</f>
        <v/>
      </c>
      <c r="AF86" s="23" t="str">
        <f>IF(TYPE(VAL_Codes!K$26)=2,VAL_Codes!K$26,"")</f>
        <v/>
      </c>
      <c r="AG86" s="26" t="str">
        <f>IF(OR(AND(AG75="",AH75=""),AND(AG85="",AH85=""),AND(AH75="K",AH85="K"),OR(AH75="O",AH85="O")),"",SUM(AG75,AG85))</f>
        <v/>
      </c>
      <c r="AH86" s="20" t="str">
        <f>IF(AND(OR(AND(AH75="O",AH85="O"),AND(AH75="K",AH85="K")),SUM(AG75,AG85)=0,ISNUMBER(AG86)),"",IF(OR(AH75="O",AH85="O"),"O",IF(AND(AH75=AH85,OR(AH75="K",AH75="W",AH75="M")), UPPER(AH75),"")))</f>
        <v/>
      </c>
      <c r="AI86" s="23" t="str">
        <f>IF(TYPE(VAL_Codes!N$26)=2,VAL_Codes!N$26,"")</f>
        <v/>
      </c>
      <c r="AJ86" s="26" t="str">
        <f>IF(OR(AND(AJ75="",AK75=""),AND(AJ85="",AK85=""),AND(AK75="K",AK85="K"),OR(AK75="O",AK85="O")),"",SUM(AJ75,AJ85))</f>
        <v/>
      </c>
      <c r="AK86" s="20" t="str">
        <f>IF(AND(OR(AND(AK75="O",AK85="O"),AND(AK75="K",AK85="K")),SUM(AJ75,AJ85)=0,ISNUMBER(AJ86)),"",IF(OR(AK75="O",AK85="O"),"O",IF(AND(AK75=AK85,OR(AK75="K",AK75="W",AK75="M")), UPPER(AK75),"")))</f>
        <v/>
      </c>
      <c r="AL86" s="23" t="str">
        <f>IF(TYPE(VAL_Codes!Q$26)=2,VAL_Codes!Q$26,"")</f>
        <v/>
      </c>
      <c r="AM86" s="26" t="str">
        <f>IF(OR(AND(AM75="",AN75=""),AND(AM85="",AN85=""),AND(AN75="K",AN85="K"),OR(AN75="O",AN85="O")),"",SUM(AM75,AM85))</f>
        <v/>
      </c>
      <c r="AN86" s="20" t="str">
        <f>IF(AND(OR(AND(AN75="O",AN85="O"),AND(AN75="K",AN85="K")),SUM(AM75,AM85)=0,ISNUMBER(AM86)),"",IF(OR(AN75="O",AN85="O"),"O",IF(AND(AN75=AN85,OR(AN75="K",AN75="W",AN75="M")), UPPER(AN75),"")))</f>
        <v/>
      </c>
      <c r="AO86" s="23" t="str">
        <f>IF(TYPE(VAL_Codes!T$26)=2,VAL_Codes!T$26,"")</f>
        <v/>
      </c>
      <c r="AP86" s="26" t="str">
        <f>IF(OR(AND(AP75="",AQ75=""),AND(AP85="",AQ85=""),AND(AQ75="K",AQ85="K"),OR(AQ75="O",AQ85="O")),"",SUM(AP75,AP85))</f>
        <v/>
      </c>
      <c r="AQ86" s="20" t="str">
        <f>IF(AND(OR(AND(AQ75="O",AQ85="O"),AND(AQ75="K",AQ85="K")),SUM(AP75,AP85)=0,ISNUMBER(AP86)),"",IF(OR(AQ75="O",AQ85="O"),"O",IF(AND(AQ75=AQ85,OR(AQ75="K",AQ75="W",AQ75="M")), UPPER(AQ75),"")))</f>
        <v/>
      </c>
      <c r="AR86" s="23" t="str">
        <f>IF(TYPE(VAL_Codes!W$26)=2,VAL_Codes!W$26,"")</f>
        <v/>
      </c>
      <c r="AS86" s="26" t="str">
        <f>IF(OR(AND(AS75="",AT75=""),AND(AS85="",AT85=""),AND(AT75="K",AT85="K"),OR(AT75="O",AT85="O")),"",SUM(AS75,AS85))</f>
        <v/>
      </c>
      <c r="AT86" s="20" t="str">
        <f>IF(AND(OR(AND(AT75="O",AT85="O"),AND(AT75="K",AT85="K")),SUM(AS75,AS85)=0,ISNUMBER(AS86)),"",IF(OR(AT75="O",AT85="O"),"O",IF(AND(AT75=AT85,OR(AT75="K",AT75="W",AT75="M")), UPPER(AT75),"")))</f>
        <v/>
      </c>
      <c r="AU86" s="23" t="str">
        <f>IF(TYPE(VAL_Codes!Z$26)=2,VAL_Codes!Z$26,"")</f>
        <v/>
      </c>
      <c r="AV86" s="26" t="str">
        <f>IF(OR(AND(AV75="",AW75=""),AND(AV85="",AW85=""),AND(AW75="K",AW85="K"),OR(AW75="O",AW85="O")),"",SUM(AV75,AV85))</f>
        <v/>
      </c>
      <c r="AW86" s="20" t="str">
        <f>IF(AND(OR(AND(AW75="O",AW85="O"),AND(AW75="K",AW85="K")),SUM(AV75,AV85)=0,ISNUMBER(AV86)),"",IF(OR(AW75="O",AW85="O"),"O",IF(AND(AW75=AW85,OR(AW75="K",AW75="W",AW75="M")), UPPER(AW75),"")))</f>
        <v/>
      </c>
      <c r="AX86" s="23" t="str">
        <f>IF(TYPE(VAL_Codes!AC$26)=2,VAL_Codes!AC$26,"")</f>
        <v/>
      </c>
      <c r="AY86" s="26" t="str">
        <f>IF(OR(AND(AY75="",AZ75=""),AND(AY85="",AZ85=""),AND(AZ75="K",AZ85="K"),OR(AZ75="O",AZ85="O")),"",SUM(AY75,AY85))</f>
        <v/>
      </c>
      <c r="AZ86" s="20" t="str">
        <f>IF(AND(OR(AND(AZ75="O",AZ85="O"),AND(AZ75="K",AZ85="K")),SUM(AY75,AY85)=0,ISNUMBER(AY86)),"",IF(OR(AZ75="O",AZ85="O"),"O",IF(AND(AZ75=AZ85,OR(AZ75="K",AZ75="W",AZ75="M")), UPPER(AZ75),"")))</f>
        <v/>
      </c>
      <c r="BA86" s="23" t="str">
        <f>IF(TYPE(VAL_Codes!AF$26)=2,VAL_Codes!AF$26,"")</f>
        <v/>
      </c>
      <c r="BB86" s="26" t="str">
        <f>IF(OR(AND(BB75="",BC75=""),AND(BB85="",BC85=""),AND(BC75="K",BC85="K"),OR(BC75="O",BC85="O")),"",SUM(BB75,BB85))</f>
        <v/>
      </c>
      <c r="BC86" s="20" t="str">
        <f>IF(AND(OR(AND(BC75="O",BC85="O"),AND(BC75="K",BC85="K")),SUM(BB75,BB85)=0,ISNUMBER(BB86)),"",IF(OR(BC75="O",BC85="O"),"O",IF(AND(BC75=BC85,OR(BC75="K",BC75="W",BC75="M")), UPPER(BC75),"")))</f>
        <v/>
      </c>
      <c r="BD86" s="23" t="str">
        <f>IF(TYPE(VAL_Codes!AI$26)=2,VAL_Codes!AI$26,"")</f>
        <v/>
      </c>
      <c r="BE86" s="26" t="str">
        <f>IF(OR(AND(BE75="",BF75=""),AND(BE85="",BF85=""),AND(BF75="K",BF85="K"),OR(BF75="O",BF85="O")),"",SUM(BE75,BE85))</f>
        <v/>
      </c>
      <c r="BF86" s="20" t="str">
        <f>IF(AND(OR(AND(BF75="O",BF85="O"),AND(BF75="K",BF85="K")),SUM(BE75,BE85)=0,ISNUMBER(BE86)),"",IF(OR(BF75="O",BF85="O"),"O",IF(AND(BF75=BF85,OR(BF75="K",BF75="W",BF75="M")), UPPER(BF75),"")))</f>
        <v/>
      </c>
      <c r="BG86" s="23" t="str">
        <f>IF(TYPE(VAL_Codes!AL$26)=2,VAL_Codes!AL$26,"")</f>
        <v/>
      </c>
      <c r="BH86" s="26" t="str">
        <f>IF(OR(AND(BH75="",BI75=""),AND(BH85="",BI85=""),AND(BI75="K",BI85="K"),OR(BI75="O",BI85="O")),"",SUM(BH75,BH85))</f>
        <v/>
      </c>
      <c r="BI86" s="20" t="str">
        <f>IF(AND(OR(AND(BI75="O",BI85="O"),AND(BI75="K",BI85="K")),SUM(BH75,BH85)=0,ISNUMBER(BH86)),"",IF(OR(BI75="O",BI85="O"),"O",IF(AND(BI75=BI85,OR(BI75="K",BI75="W",BI75="M")), UPPER(BI75),"")))</f>
        <v/>
      </c>
      <c r="BJ86" s="23" t="str">
        <f>IF(TYPE(VAL_Codes!AO$26)=2,VAL_Codes!AO$26,"")</f>
        <v/>
      </c>
      <c r="BK86" s="26" t="str">
        <f>IF(OR(AND(BK75="",BL75=""),AND(BK85="",BL85=""),AND(BL75="K",BL85="K"),OR(BL75="O",BL85="O")),"",SUM(BK75,BK85))</f>
        <v/>
      </c>
      <c r="BL86" s="20" t="str">
        <f>IF(AND(OR(AND(BL75="O",BL85="O"),AND(BL75="K",BL85="K")),SUM(BK75,BK85)=0,ISNUMBER(BK86)),"",IF(OR(BL75="O",BL85="O"),"O",IF(AND(BL75=BL85,OR(BL75="K",BL75="W",BL75="M")), UPPER(BL75),"")))</f>
        <v/>
      </c>
      <c r="BM86" s="23" t="str">
        <f>IF(TYPE(VAL_Codes!AR$26)=2,VAL_Codes!AR$26,"")</f>
        <v/>
      </c>
      <c r="BN86" s="26" t="str">
        <f>IF(OR(AND(BN75="",BO75=""),AND(BN85="",BO85=""),AND(BO75="K",BO85="K"),OR(BO75="O",BO85="O")),"",SUM(BN75,BN85))</f>
        <v/>
      </c>
      <c r="BO86" s="20" t="str">
        <f>IF(AND(OR(AND(BO75="O",BO85="O"),AND(BO75="K",BO85="K")),SUM(BN75,BN85)=0,ISNUMBER(BN86)),"",IF(OR(BO75="O",BO85="O"),"O",IF(AND(BO75=BO85,OR(BO75="K",BO75="W",BO75="M")), UPPER(BO75),"")))</f>
        <v/>
      </c>
      <c r="BP86" s="23" t="str">
        <f>IF(TYPE(VAL_Codes!AU$26)=2,VAL_Codes!AU$26,"")</f>
        <v/>
      </c>
      <c r="BQ86" s="26" t="str">
        <f>IF(OR(AND(BQ75="",BR75=""),AND(BQ85="",BR85=""),AND(BR75="K",BR85="K"),OR(BR75="O",BR85="O")),"",SUM(BQ75,BQ85))</f>
        <v/>
      </c>
      <c r="BR86" s="20" t="str">
        <f>IF(AND(OR(AND(BR75="O",BR85="O"),AND(BR75="K",BR85="K")),SUM(BQ75,BQ85)=0,ISNUMBER(BQ86)),"",IF(OR(BR75="O",BR85="O"),"O",IF(AND(BR75=BR85,OR(BR75="K",BR75="W",BR75="M")), UPPER(BR75),"")))</f>
        <v/>
      </c>
      <c r="BS86" s="23" t="str">
        <f>IF(TYPE(VAL_Codes!AX$26)=2,VAL_Codes!AX$26,"")</f>
        <v/>
      </c>
      <c r="BT86" s="26" t="str">
        <f>IF(OR(AND(BT75="",BU75=""),AND(BT85="",BU85=""),AND(BU75="K",BU85="K"),OR(BU75="O",BU85="O")),"",SUM(BT75,BT85))</f>
        <v/>
      </c>
      <c r="BU86" s="20" t="str">
        <f>IF(AND(OR(AND(BU75="O",BU85="O"),AND(BU75="K",BU85="K")),SUM(BT75,BT85)=0,ISNUMBER(BT86)),"",IF(OR(BU75="O",BU85="O"),"O",IF(AND(BU75=BU85,OR(BU75="K",BU75="W",BU75="M")), UPPER(BU75),"")))</f>
        <v/>
      </c>
      <c r="BV86" s="23" t="str">
        <f>IF(TYPE(VAL_Codes!BA$26)=2,VAL_Codes!BA$26,"")</f>
        <v/>
      </c>
      <c r="BW86" s="26" t="str">
        <f>IF(OR(AND(BW75="",BX75=""),AND(BW85="",BX85=""),AND(BX75="K",BX85="K"),OR(BX75="O",BX85="O")),"",SUM(BW75,BW85))</f>
        <v/>
      </c>
      <c r="BX86" s="20" t="str">
        <f>IF(AND(OR(AND(BX75="O",BX85="O"),AND(BX75="K",BX85="K")),SUM(BW75,BW85)=0,ISNUMBER(BW86)),"",IF(OR(BX75="O",BX85="O"),"O",IF(AND(BX75=BX85,OR(BX75="K",BX75="W",BX75="M")), UPPER(BX75),"")))</f>
        <v/>
      </c>
      <c r="BY86" s="23" t="str">
        <f>IF(TYPE(VAL_Codes!BD$26)=2,VAL_Codes!BD$26,"")</f>
        <v/>
      </c>
      <c r="BZ86" s="26" t="str">
        <f>IF(OR(AND(BZ75="",CA75=""),AND(BZ85="",CA85=""),AND(CA75="K",CA85="K"),OR(CA75="O",CA85="O")),"",SUM(BZ75,BZ85))</f>
        <v/>
      </c>
      <c r="CA86" s="20" t="str">
        <f>IF(AND(OR(AND(CA75="O",CA85="O"),AND(CA75="K",CA85="K")),SUM(BZ75,BZ85)=0,ISNUMBER(BZ86)),"",IF(OR(CA75="O",CA85="O"),"O",IF(AND(CA75=CA85,OR(CA75="K",CA75="W",CA75="M")), UPPER(CA75),"")))</f>
        <v/>
      </c>
      <c r="CB86" s="23" t="str">
        <f>IF(TYPE(VAL_Codes!BG$26)=2,VAL_Codes!BG$26,"")</f>
        <v/>
      </c>
      <c r="CC86" s="26" t="str">
        <f>IF(OR(AND(CC75="",CD75=""),AND(CC85="",CD85=""),AND(CD75="K",CD85="K"),OR(CD75="O",CD85="O")),"",SUM(CC75,CC85))</f>
        <v/>
      </c>
      <c r="CD86" s="20" t="str">
        <f>IF(AND(OR(AND(CD75="O",CD85="O"),AND(CD75="K",CD85="K")),SUM(CC75,CC85)=0,ISNUMBER(CC86)),"",IF(OR(CD75="O",CD85="O"),"O",IF(AND(CD75=CD85,OR(CD75="K",CD75="W",CD75="M")), UPPER(CD75),"")))</f>
        <v/>
      </c>
      <c r="CE86" s="23" t="str">
        <f>IF(TYPE(VAL_Codes!BJ$26)=2,VAL_Codes!BJ$26,"")</f>
        <v/>
      </c>
      <c r="CF86" s="26" t="str">
        <f>IF(OR(AND(CF75="",CG75=""),AND(CF85="",CG85=""),AND(CG75="K",CG85="K"),OR(CG75="O",CG85="O")),"",SUM(CF75,CF85))</f>
        <v/>
      </c>
      <c r="CG86" s="20" t="str">
        <f>IF(AND(OR(AND(CG75="O",CG85="O"),AND(CG75="K",CG85="K")),SUM(CF75,CF85)=0,ISNUMBER(CF86)),"",IF(OR(CG75="O",CG85="O"),"O",IF(AND(CG75=CG85,OR(CG75="K",CG75="W",CG75="M")), UPPER(CG75),"")))</f>
        <v/>
      </c>
      <c r="CH86" s="23" t="str">
        <f>IF(TYPE(VAL_Codes!BM$26)=2,VAL_Codes!BM$26,"")</f>
        <v/>
      </c>
      <c r="CI86" s="26" t="str">
        <f>IF(OR(AND(CI75="",CJ75=""),AND(CI85="",CJ85=""),AND(CJ75="K",CJ85="K"),OR(CJ75="O",CJ85="O")),"",SUM(CI75,CI85))</f>
        <v/>
      </c>
      <c r="CJ86" s="20" t="str">
        <f>IF(AND(OR(AND(CJ75="O",CJ85="O"),AND(CJ75="K",CJ85="K")),SUM(CI75,CI85)=0,ISNUMBER(CI86)),"",IF(OR(CJ75="O",CJ85="O"),"O",IF(AND(CJ75=CJ85,OR(CJ75="K",CJ75="W",CJ75="M")), UPPER(CJ75),"")))</f>
        <v/>
      </c>
      <c r="CK86" s="23" t="str">
        <f>IF(TYPE(VAL_Codes!BP$26)=2,VAL_Codes!BP$26,"")</f>
        <v/>
      </c>
      <c r="CL86" s="26" t="str">
        <f>IF(OR(AND(CL75="",CM75=""),AND(CL85="",CM85=""),AND(CM75="K",CM85="K"),OR(CM75="O",CM85="O")),"",SUM(CL75,CL85))</f>
        <v/>
      </c>
      <c r="CM86" s="20" t="str">
        <f>IF(AND(OR(AND(CM75="O",CM85="O"),AND(CM75="K",CM85="K")),SUM(CL75,CL85)=0,ISNUMBER(CL86)),"",IF(OR(CM75="O",CM85="O"),"O",IF(AND(CM75=CM85,OR(CM75="K",CM75="W",CM75="M")), UPPER(CM75),"")))</f>
        <v/>
      </c>
      <c r="CN86" s="23" t="str">
        <f>IF(TYPE(VAL_Codes!BS$26)=2,VAL_Codes!BS$26,"")</f>
        <v/>
      </c>
      <c r="CO86" s="26" t="str">
        <f>IF(OR(AND(CO75="",CP75=""),AND(CO85="",CP85=""),AND(CP75="K",CP85="K"),OR(CP75="O",CP85="O")),"",SUM(CO75,CO85))</f>
        <v/>
      </c>
      <c r="CP86" s="20" t="str">
        <f>IF(AND(OR(AND(CP75="O",CP85="O"),AND(CP75="K",CP85="K")),SUM(CO75,CO85)=0,ISNUMBER(CO86)),"",IF(OR(CP75="O",CP85="O"),"O",IF(AND(CP75=CP85,OR(CP75="K",CP75="W",CP75="M")), UPPER(CP75),"")))</f>
        <v/>
      </c>
      <c r="CQ86" s="23" t="str">
        <f>IF(TYPE(VAL_Codes!BV$26)=2,VAL_Codes!BV$26,"")</f>
        <v/>
      </c>
      <c r="CR86" s="38"/>
    </row>
    <row r="87" spans="1:96" ht="11.25" customHeight="1" x14ac:dyDescent="0.2">
      <c r="C87" s="765" t="s">
        <v>734</v>
      </c>
      <c r="D87" s="766"/>
      <c r="E87" s="758" t="s">
        <v>89</v>
      </c>
      <c r="F87" s="70" t="s">
        <v>723</v>
      </c>
      <c r="G87" s="69" t="s">
        <v>143</v>
      </c>
      <c r="H87" s="395" t="s">
        <v>767</v>
      </c>
      <c r="I87" s="395" t="s">
        <v>66</v>
      </c>
      <c r="J87" s="396" t="str">
        <f>VAL_Metadata!B$8</f>
        <v>_X</v>
      </c>
      <c r="K87" s="395" t="s">
        <v>79</v>
      </c>
      <c r="L87" s="395" t="s">
        <v>768</v>
      </c>
      <c r="M87" s="47"/>
      <c r="N87" s="47"/>
      <c r="O87" s="47"/>
      <c r="P87" s="47"/>
      <c r="Q87" s="47"/>
      <c r="R87" s="47"/>
      <c r="S87" s="47"/>
      <c r="T87" s="47"/>
      <c r="U87" s="47"/>
      <c r="V87" s="47"/>
      <c r="W87" s="47"/>
      <c r="X87" s="47"/>
      <c r="Y87" s="47"/>
      <c r="Z87" s="47"/>
      <c r="AA87" s="29" t="str">
        <f>IF(COUNTBLANK('VAL_Fill in area'!G54)=1,"",'VAL_Fill in area'!G54)</f>
        <v/>
      </c>
      <c r="AB87" s="24" t="str">
        <f>IF(TYPE(VAL_Codes!G$26)=2,VAL_Codes!G$26,"")</f>
        <v/>
      </c>
      <c r="AC87" s="25" t="str">
        <f>IF(TYPE(VAL_Codes!H$26)=2,VAL_Codes!H$26,"")</f>
        <v/>
      </c>
      <c r="AD87" s="29" t="str">
        <f>IF(COUNTBLANK('VAL_Fill in area'!H54)=1,"",'VAL_Fill in area'!H54)</f>
        <v/>
      </c>
      <c r="AE87" s="24" t="str">
        <f>IF(TYPE(VAL_Codes!J$26)=2,VAL_Codes!J$26,"")</f>
        <v/>
      </c>
      <c r="AF87" s="25" t="str">
        <f>IF(TYPE(VAL_Codes!K$26)=2,VAL_Codes!K$26,"")</f>
        <v/>
      </c>
      <c r="AG87" s="27" t="str">
        <f>IF(OR(AND(AA87="",AB87=""),AND(AD87="",AE87=""),AND(AB87="K",AE87="K"),OR(AB87="O",AE87="O")),"",SUM(AA87,AD87))</f>
        <v/>
      </c>
      <c r="AH87" s="1" t="str">
        <f xml:space="preserve"> IF(AND(OR(AND(AB87="O",AE87="O"),AND(AB87="K",AE87="K")),SUM(AA87,AD87)=0,ISNUMBER(AG87)),"",IF(OR(AB87="O",AE87="O"),"O",IF(AND(AB87=AE87,OR(AB87="K",AB87="W",AB87="M")),UPPER( AB87),"")))</f>
        <v/>
      </c>
      <c r="AI87" s="23" t="str">
        <f>IF(TYPE(VAL_Codes!N$26)=2,VAL_Codes!N$26,"")</f>
        <v/>
      </c>
      <c r="AJ87" s="29" t="str">
        <f>IF(COUNTBLANK('VAL_Fill in area'!I54)=1,"",'VAL_Fill in area'!I54)</f>
        <v/>
      </c>
      <c r="AK87" s="24" t="str">
        <f>IF(TYPE(VAL_Codes!P$26)=2,VAL_Codes!P$26,"")</f>
        <v/>
      </c>
      <c r="AL87" s="25" t="str">
        <f>IF(TYPE(VAL_Codes!Q$26)=2,VAL_Codes!Q$26,"")</f>
        <v/>
      </c>
      <c r="AM87" s="29" t="str">
        <f>IF(COUNTBLANK('VAL_Fill in area'!J54)=1,"",'VAL_Fill in area'!J54)</f>
        <v/>
      </c>
      <c r="AN87" s="24" t="str">
        <f>IF(TYPE(VAL_Codes!S$26)=2,VAL_Codes!S$26,"")</f>
        <v/>
      </c>
      <c r="AO87" s="25" t="str">
        <f>IF(TYPE(VAL_Codes!T$26)=2,VAL_Codes!T$26,"")</f>
        <v/>
      </c>
      <c r="AP87" s="29" t="str">
        <f>IF(COUNTBLANK('VAL_Fill in area'!K54)=1,"",'VAL_Fill in area'!K54)</f>
        <v/>
      </c>
      <c r="AQ87" s="24" t="str">
        <f>IF(TYPE(VAL_Codes!V$26)=2,VAL_Codes!V$26,"")</f>
        <v/>
      </c>
      <c r="AR87" s="25" t="str">
        <f>IF(TYPE(VAL_Codes!W$26)=2,VAL_Codes!W$26,"")</f>
        <v/>
      </c>
      <c r="AS87" s="27" t="str">
        <f>IF(OR(AND(AM87="",AN87=""),AND(AP87="",AQ87=""),AND(AN87="K",AQ87="K"),OR(AN87="O",AQ87="O")),"",SUM(AM87,AP87))</f>
        <v/>
      </c>
      <c r="AT87" s="1" t="str">
        <f xml:space="preserve"> IF(AND(OR(AND(AN87="O",AQ87="O"),AND(AN87="K",AQ87="K")),SUM(AM87,AP87)=0,ISNUMBER(AS87)),"",IF(OR(AN87="O",AQ87="O"),"O",IF(AND(AN87=AQ87,OR(AN87="K",AN87="W",AN87="M")),UPPER( AN87),"")))</f>
        <v/>
      </c>
      <c r="AU87" s="23" t="str">
        <f>IF(TYPE(VAL_Codes!Z$26)=2,VAL_Codes!Z$26,"")</f>
        <v/>
      </c>
      <c r="AV87" s="29" t="str">
        <f>IF(COUNTBLANK('VAL_Fill in area'!L54)=1,"",'VAL_Fill in area'!L54)</f>
        <v/>
      </c>
      <c r="AW87" s="24" t="str">
        <f>IF(TYPE(VAL_Codes!AB$26)=2,VAL_Codes!AB$26,"")</f>
        <v/>
      </c>
      <c r="AX87" s="25" t="str">
        <f>IF(TYPE(VAL_Codes!AC$26)=2,VAL_Codes!AC$26,"")</f>
        <v/>
      </c>
      <c r="AY87" s="29" t="str">
        <f>IF(COUNTBLANK('VAL_Fill in area'!M54)=1,"",'VAL_Fill in area'!M54)</f>
        <v/>
      </c>
      <c r="AZ87" s="24" t="str">
        <f>IF(TYPE(VAL_Codes!AE$26)=2,VAL_Codes!AE$26,"")</f>
        <v/>
      </c>
      <c r="BA87" s="25" t="str">
        <f>IF(TYPE(VAL_Codes!AF$26)=2,VAL_Codes!AF$26,"")</f>
        <v/>
      </c>
      <c r="BB87" s="27" t="str">
        <f>IF(OR(AND(AV87="",AW87=""),AND(AY87="",AZ87=""),AND(AW87="K",AZ87="K"),OR(AW87="O",AZ87="O")),"",SUM(AV87,AY87))</f>
        <v/>
      </c>
      <c r="BC87" s="1" t="str">
        <f xml:space="preserve"> IF(AND(OR(AND(AW87="O",AZ87="O"),AND(AW87="K",AZ87="K")),SUM(AV87,AY87)=0,ISNUMBER(BB87)),"",IF(OR(AW87="O",AZ87="O"),"O",IF(AND(AW87=AZ87,OR(AW87="K",AW87="W",AW87="M")),UPPER( AW87),"")))</f>
        <v/>
      </c>
      <c r="BD87" s="23" t="str">
        <f>IF(TYPE(VAL_Codes!AI$26)=2,VAL_Codes!AI$26,"")</f>
        <v/>
      </c>
      <c r="BE87" s="29" t="str">
        <f>IF(COUNTBLANK('VAL_Fill in area'!N54)=1,"",'VAL_Fill in area'!N54)</f>
        <v/>
      </c>
      <c r="BF87" s="24" t="str">
        <f>IF(TYPE(VAL_Codes!AK$26)=2,VAL_Codes!AK$26,"")</f>
        <v/>
      </c>
      <c r="BG87" s="25" t="str">
        <f>IF(TYPE(VAL_Codes!AL$26)=2,VAL_Codes!AL$26,"")</f>
        <v/>
      </c>
      <c r="BH87" s="29" t="str">
        <f>IF(COUNTBLANK('VAL_Fill in area'!O54)=1,"",'VAL_Fill in area'!O54)</f>
        <v/>
      </c>
      <c r="BI87" s="24" t="str">
        <f>IF(TYPE(VAL_Codes!AN$26)=2,VAL_Codes!AN$26,"")</f>
        <v/>
      </c>
      <c r="BJ87" s="25" t="str">
        <f>IF(TYPE(VAL_Codes!AO$26)=2,VAL_Codes!AO$26,"")</f>
        <v/>
      </c>
      <c r="BK87" s="27" t="str">
        <f>IF(OR(AND(BE87="",BF87=""),AND(BH87="",BI87=""),AND(BF87="K",BI87="K"),OR(BF87="O",BI87="O")),"",SUM(BE87,BH87))</f>
        <v/>
      </c>
      <c r="BL87" s="1" t="str">
        <f xml:space="preserve"> IF(AND(OR(AND(BF87="O",BI87="O"),AND(BF87="K",BI87="K")),SUM(BE87,BH87)=0,ISNUMBER(BK87)),"",IF(OR(BF87="O",BI87="O"),"O",IF(AND(BF87=BI87,OR(BF87="K",BF87="W",BF87="M")),UPPER( BF87),"")))</f>
        <v/>
      </c>
      <c r="BM87" s="23" t="str">
        <f>IF(TYPE(VAL_Codes!AR$26)=2,VAL_Codes!AR$26,"")</f>
        <v/>
      </c>
      <c r="BN87" s="27" t="str">
        <f>IF(OR(AND(AV87="",AW87=""),AND(BE87="",BF87=""),AND(AW87="K",BF87="K"),OR(AW87="O",BF87="O")),"",SUM(AV87,BE87))</f>
        <v/>
      </c>
      <c r="BO87" s="1" t="str">
        <f xml:space="preserve"> IF(AND(OR(AND(AW87="O",BF87="O"),AND(AW87="K",BF87="K")),SUM(AV87,BE87)=0,ISNUMBER(BN87)),"",IF(OR(AW87="O",BF87="O"),"O",IF(AND(AW87=BF87,OR(AW87="K",AW87="W",AW87="M")),UPPER( AW87),"")))</f>
        <v/>
      </c>
      <c r="BP87" s="23" t="str">
        <f>IF(TYPE(VAL_Codes!AU$26)=2,VAL_Codes!AU$26,"")</f>
        <v/>
      </c>
      <c r="BQ87" s="27" t="str">
        <f>IF(OR(AND(AY87="",AZ87=""),AND(BH87="",BI87=""),AND(AZ87="K",BI87="K"),OR(AZ87="O",BI87="O")),"",SUM(AY87,BH87))</f>
        <v/>
      </c>
      <c r="BR87" s="1" t="str">
        <f xml:space="preserve"> IF(AND(OR(AND(AZ87="O",BI87="O"),AND(AZ87="K",BI87="K")),SUM(AY87,BH87)=0,ISNUMBER(BQ87)),"",IF(OR(AZ87="O",BI87="O"),"O",IF(AND(AZ87=BI87,OR(AZ87="K",AZ87="W",AZ87="M")),UPPER( AZ87),"")))</f>
        <v/>
      </c>
      <c r="BS87" s="23" t="str">
        <f>IF(TYPE(VAL_Codes!AX$26)=2,VAL_Codes!AX$26,"")</f>
        <v/>
      </c>
      <c r="BT87" s="27" t="str">
        <f>IF(OR(AND(BN87="",BO87=""),AND(BQ87="",BR87=""),AND(BO87="K",BR87="K"),OR(BO87="O",BR87="O")),"",SUM(BN87,BQ87))</f>
        <v/>
      </c>
      <c r="BU87" s="1" t="str">
        <f xml:space="preserve"> IF(AND(OR(AND(BO87="O",BR87="O"),AND(BO87="K",BR87="K")),SUM(BN87,BQ87)=0,ISNUMBER(BT87)),"",IF(OR(BO87="O",BR87="O"),"O",IF(AND(BO87=BR87,OR(BO87="K",BO87="W",BO87="M")),UPPER( BO87),"")))</f>
        <v/>
      </c>
      <c r="BV87" s="23" t="str">
        <f>IF(TYPE(VAL_Codes!BA$26)=2,VAL_Codes!BA$26,"")</f>
        <v/>
      </c>
      <c r="BW87" s="29" t="str">
        <f>IF(COUNTBLANK('VAL_Fill in area'!P54)=1,"",'VAL_Fill in area'!P54)</f>
        <v/>
      </c>
      <c r="BX87" s="24" t="str">
        <f>IF(TYPE(VAL_Codes!BC$26)=2,VAL_Codes!BC$26,"")</f>
        <v/>
      </c>
      <c r="BY87" s="25" t="str">
        <f>IF(TYPE(VAL_Codes!BD$26)=2,VAL_Codes!BD$26,"")</f>
        <v/>
      </c>
      <c r="BZ87" s="29" t="str">
        <f>IF(COUNTBLANK('VAL_Fill in area'!Q54)=1,"",'VAL_Fill in area'!Q54)</f>
        <v/>
      </c>
      <c r="CA87" s="24" t="str">
        <f>IF(TYPE(VAL_Codes!BF$26)=2,VAL_Codes!BF$26,"")</f>
        <v/>
      </c>
      <c r="CB87" s="25" t="str">
        <f>IF(TYPE(VAL_Codes!BG$26)=2,VAL_Codes!BG$26,"")</f>
        <v/>
      </c>
      <c r="CC87" s="27" t="str">
        <f>IF(OR(AND(BW87="",BX87=""),AND(BZ87="",CA87=""),AND(BX87="K",CA87="K"),OR(BX87="O",CA87="O")),"",SUM(BW87,BZ87))</f>
        <v/>
      </c>
      <c r="CD87" s="1" t="str">
        <f xml:space="preserve"> IF(AND(OR(AND(BX87="O",CA87="O"),AND(BX87="K",CA87="K")),SUM(BW87,BZ87)=0,ISNUMBER(CC87)),"",IF(OR(BX87="O",CA87="O"),"O",IF(AND(BX87=CA87,OR(BX87="K",BX87="W",BX87="M")),UPPER( BX87),"")))</f>
        <v/>
      </c>
      <c r="CE87" s="22" t="str">
        <f>IF(TYPE(VAL_Codes!BJ$26)=2,VAL_Codes!BJ$26,"")</f>
        <v/>
      </c>
      <c r="CF87" s="29" t="str">
        <f>IF(COUNTBLANK('VAL_Fill in area'!R54)=1,"",'VAL_Fill in area'!R54)</f>
        <v/>
      </c>
      <c r="CG87" s="24" t="str">
        <f>IF(TYPE(VAL_Codes!BL$26)=2,VAL_Codes!BL$26,"")</f>
        <v/>
      </c>
      <c r="CH87" s="25" t="str">
        <f>IF(TYPE(VAL_Codes!BM$26)=2,VAL_Codes!BM$26,"")</f>
        <v/>
      </c>
      <c r="CI87" s="29" t="str">
        <f>IF(COUNTBLANK('VAL_Fill in area'!S54)=1,"",'VAL_Fill in area'!S54)</f>
        <v/>
      </c>
      <c r="CJ87" s="24" t="str">
        <f>IF(TYPE(VAL_Codes!BO$26)=2,VAL_Codes!BO$26,"")</f>
        <v/>
      </c>
      <c r="CK87" s="25" t="str">
        <f>IF(TYPE(VAL_Codes!BP$26)=2,VAL_Codes!BP$26,"")</f>
        <v/>
      </c>
      <c r="CL87" s="29" t="str">
        <f>IF(COUNTBLANK('VAL_Fill in area'!T54)=1,"",'VAL_Fill in area'!T54)</f>
        <v/>
      </c>
      <c r="CM87" s="24" t="str">
        <f>IF(TYPE(VAL_Codes!BR$26)=2,VAL_Codes!BR$26,"")</f>
        <v/>
      </c>
      <c r="CN87" s="25" t="str">
        <f>IF(TYPE(VAL_Codes!BS$26)=2,VAL_Codes!BS$26,"")</f>
        <v/>
      </c>
      <c r="CO87" s="26" t="str">
        <f>IF(OR(EXACT(AG87,AH87),EXACT(AJ87,AK87),EXACT(AS87,AT87),EXACT(BT87,BU87),EXACT(CC87,CD87), EXACT(CL87,CM87),AND(AH87="K",AK87="K",AT87="K",BU87="K", CD87="K",CM87="K"),OR(AH87="O",AK87="O",AT87="O",BU87="O", CD87="O",CM87="O")),"",SUM(AG87,AJ87,AS87,BT87,CC87,CL87))</f>
        <v/>
      </c>
      <c r="CP87" s="20" t="str">
        <f>IF(AND(OR(OR(AH87="O",AK87="O",AT87="O",BU87="O",CD87="O",CM87="O"), AND(AH87="K",AK87="K",AT87="K",BU87="K", CD87="K",CM87="K")),SUM(AG87,AJ87,AS87,BT87,CC87,CL87)=0,ISNUMBER(CO87)),"",IF(OR(AH87="O",AK87="O",AT87="O",BU87="O",CD87="O",CM87="O"),"O",IF(AND(AH87=AK87,AH87=AT87,AH87=BU87,AH87=CD87,AH87=CM87,OR(AH87="K",AH87="W",AH87="M")),UPPER(AH87),"")))</f>
        <v/>
      </c>
      <c r="CQ87" s="23" t="str">
        <f>IF(TYPE(VAL_Codes!BV$26)=2,VAL_Codes!BV$26,"")</f>
        <v/>
      </c>
      <c r="CR87" s="38"/>
    </row>
    <row r="88" spans="1:96" ht="11.25" customHeight="1" x14ac:dyDescent="0.2">
      <c r="C88" s="767"/>
      <c r="D88" s="768"/>
      <c r="E88" s="758"/>
      <c r="F88" s="70" t="s">
        <v>750</v>
      </c>
      <c r="G88" s="69" t="s">
        <v>144</v>
      </c>
      <c r="H88" s="395" t="s">
        <v>767</v>
      </c>
      <c r="I88" s="395" t="s">
        <v>66</v>
      </c>
      <c r="J88" s="396" t="str">
        <f>VAL_Metadata!B$8</f>
        <v>_X</v>
      </c>
      <c r="K88" s="395" t="s">
        <v>83</v>
      </c>
      <c r="L88" s="395" t="s">
        <v>768</v>
      </c>
      <c r="M88" s="47"/>
      <c r="N88" s="47"/>
      <c r="O88" s="47"/>
      <c r="P88" s="47"/>
      <c r="Q88" s="47"/>
      <c r="R88" s="47"/>
      <c r="S88" s="47"/>
      <c r="T88" s="47"/>
      <c r="U88" s="47"/>
      <c r="V88" s="47"/>
      <c r="W88" s="47"/>
      <c r="X88" s="47"/>
      <c r="Y88" s="47"/>
      <c r="Z88" s="47"/>
      <c r="AA88" s="29" t="str">
        <f>IF(COUNTBLANK('VAL_Fill in area'!G55)=1,"",'VAL_Fill in area'!G55)</f>
        <v/>
      </c>
      <c r="AB88" s="17" t="str">
        <f>IF(TYPE(VAL_Codes!G$33)=2,VAL_Codes!G$33,IF(TYPE(VAL_Codes!G$26)=2,VAL_Codes!G$26,""))</f>
        <v/>
      </c>
      <c r="AC88" s="18" t="str">
        <f>IF(AND(ISBLANK(VAL_Codes!H$33),ISBLANK(VAL_Codes!G$33)),IF(TYPE(VAL_Codes!H$26)=2,VAL_Codes!H$26,""),IF(ISBLANK(VAL_Codes!H$33),"",VAL_Codes!H$33))</f>
        <v/>
      </c>
      <c r="AD88" s="29" t="str">
        <f>IF(COUNTBLANK('VAL_Fill in area'!H55)=1,"",'VAL_Fill in area'!H55)</f>
        <v/>
      </c>
      <c r="AE88" s="17" t="str">
        <f>IF(TYPE(VAL_Codes!J$33)=2,VAL_Codes!J$33,IF(TYPE(VAL_Codes!J$26)=2,VAL_Codes!J$26,""))</f>
        <v/>
      </c>
      <c r="AF88" s="18" t="str">
        <f>IF(AND(ISBLANK(VAL_Codes!K$33),ISBLANK(VAL_Codes!J$33)),IF(TYPE(VAL_Codes!K$26)=2,VAL_Codes!K$26,""),IF(ISBLANK(VAL_Codes!K$33),"",VAL_Codes!K$33))</f>
        <v/>
      </c>
      <c r="AG88" s="27" t="str">
        <f>IF(OR(AND(AA88="",AB88=""),AND(AD88="",AE88=""),AND(AB88="K",AE88="K"),OR(AB88="O",AE88="O")),"",SUM(AA88,AD88))</f>
        <v/>
      </c>
      <c r="AH88" s="1" t="str">
        <f xml:space="preserve"> IF(AND(OR(AND(AB88="O",AE88="O"),AND(AB88="K",AE88="K")),SUM(AA88,AD88)=0,ISNUMBER(AG88)),"",IF(OR(AB88="O",AE88="O"),"O",IF(AND(AB88=AE88,OR(AB88="K",AB88="W",AB88="M")),UPPER( AB88),"")))</f>
        <v/>
      </c>
      <c r="AI88" s="23" t="str">
        <f>IF(AND(ISBLANK(VAL_Codes!N$33),ISBLANK(VAL_Codes!M$33)),IF(TYPE(VAL_Codes!N$26)=2,VAL_Codes!N$26,""),IF(ISBLANK(VAL_Codes!N$33),"",VAL_Codes!N$33))</f>
        <v/>
      </c>
      <c r="AJ88" s="29" t="str">
        <f>IF(COUNTBLANK('VAL_Fill in area'!I55)=1,"",'VAL_Fill in area'!I55)</f>
        <v/>
      </c>
      <c r="AK88" s="17" t="str">
        <f>IF(TYPE(VAL_Codes!P$33)=2,VAL_Codes!P$33,IF(TYPE(VAL_Codes!P$26)=2,VAL_Codes!P$26,""))</f>
        <v/>
      </c>
      <c r="AL88" s="18" t="str">
        <f>IF(AND(ISBLANK(VAL_Codes!Q$33),ISBLANK(VAL_Codes!P$33)),IF(TYPE(VAL_Codes!Q$26)=2,VAL_Codes!Q$26,""),IF(ISBLANK(VAL_Codes!Q$33),"",VAL_Codes!Q$33))</f>
        <v/>
      </c>
      <c r="AM88" s="29" t="str">
        <f>IF(COUNTBLANK('VAL_Fill in area'!J55)=1,"",'VAL_Fill in area'!J55)</f>
        <v/>
      </c>
      <c r="AN88" s="17" t="str">
        <f>IF(TYPE(VAL_Codes!S$33)=2,VAL_Codes!S$33,IF(TYPE(VAL_Codes!S$26)=2,VAL_Codes!S$26,""))</f>
        <v/>
      </c>
      <c r="AO88" s="18" t="str">
        <f>IF(AND(ISBLANK(VAL_Codes!T$33),ISBLANK(VAL_Codes!S$33)),IF(TYPE(VAL_Codes!T$26)=2,VAL_Codes!T$26,""),IF(ISBLANK(VAL_Codes!T$33),"",VAL_Codes!T$33))</f>
        <v/>
      </c>
      <c r="AP88" s="29" t="str">
        <f>IF(COUNTBLANK('VAL_Fill in area'!K55)=1,"",'VAL_Fill in area'!K55)</f>
        <v/>
      </c>
      <c r="AQ88" s="17" t="str">
        <f>IF(TYPE(VAL_Codes!V$33)=2,VAL_Codes!V$33,IF(TYPE(VAL_Codes!V$26)=2,VAL_Codes!V$26,""))</f>
        <v/>
      </c>
      <c r="AR88" s="18" t="str">
        <f>IF(AND(ISBLANK(VAL_Codes!W$33),ISBLANK(VAL_Codes!V$33)),IF(TYPE(VAL_Codes!W$26)=2,VAL_Codes!W$26,""),IF(ISBLANK(VAL_Codes!W$33),"",VAL_Codes!W$33))</f>
        <v/>
      </c>
      <c r="AS88" s="27" t="str">
        <f>IF(OR(AND(AM88="",AN88=""),AND(AP88="",AQ88=""),AND(AN88="K",AQ88="K"),OR(AN88="O",AQ88="O")),"",SUM(AM88,AP88))</f>
        <v/>
      </c>
      <c r="AT88" s="1" t="str">
        <f xml:space="preserve"> IF(AND(OR(AND(AN88="O",AQ88="O"),AND(AN88="K",AQ88="K")),SUM(AM88,AP88)=0,ISNUMBER(AS88)),"",IF(OR(AN88="O",AQ88="O"),"O",IF(AND(AN88=AQ88,OR(AN88="K",AN88="W",AN88="M")),UPPER( AN88),"")))</f>
        <v/>
      </c>
      <c r="AU88" s="23" t="str">
        <f>IF(AND(ISBLANK(VAL_Codes!Z$33),ISBLANK(VAL_Codes!Y$33)),IF(TYPE(VAL_Codes!Z$26)=2,VAL_Codes!Z$26,""),IF(ISBLANK(VAL_Codes!Z$33),"",VAL_Codes!Z$33))</f>
        <v/>
      </c>
      <c r="AV88" s="29" t="str">
        <f>IF(COUNTBLANK('VAL_Fill in area'!L55)=1,"",'VAL_Fill in area'!L55)</f>
        <v/>
      </c>
      <c r="AW88" s="17" t="str">
        <f>IF(TYPE(VAL_Codes!AB$33)=2,VAL_Codes!AB$33,IF(TYPE(VAL_Codes!AB$26)=2,VAL_Codes!AB$26,""))</f>
        <v/>
      </c>
      <c r="AX88" s="18" t="str">
        <f>IF(AND(ISBLANK(VAL_Codes!AC$33),ISBLANK(VAL_Codes!AB$33)),IF(TYPE(VAL_Codes!AC$26)=2,VAL_Codes!AC$26,""),IF(ISBLANK(VAL_Codes!AC$33),"",VAL_Codes!AC$33))</f>
        <v/>
      </c>
      <c r="AY88" s="29" t="str">
        <f>IF(COUNTBLANK('VAL_Fill in area'!M55)=1,"",'VAL_Fill in area'!M55)</f>
        <v/>
      </c>
      <c r="AZ88" s="17" t="str">
        <f>IF(TYPE(VAL_Codes!AE$33)=2,VAL_Codes!AE$33,IF(TYPE(VAL_Codes!AE$26)=2,VAL_Codes!AE$26,""))</f>
        <v/>
      </c>
      <c r="BA88" s="18" t="str">
        <f>IF(AND(ISBLANK(VAL_Codes!AF$33),ISBLANK(VAL_Codes!AE$33)),IF(TYPE(VAL_Codes!AF$26)=2,VAL_Codes!AF$26,""),IF(ISBLANK(VAL_Codes!AF$33),"",VAL_Codes!AF$33))</f>
        <v/>
      </c>
      <c r="BB88" s="27" t="str">
        <f>IF(OR(AND(AV88="",AW88=""),AND(AY88="",AZ88=""),AND(AW88="K",AZ88="K"),OR(AW88="O",AZ88="O")),"",SUM(AV88,AY88))</f>
        <v/>
      </c>
      <c r="BC88" s="1" t="str">
        <f xml:space="preserve"> IF(AND(OR(AND(AW88="O",AZ88="O"),AND(AW88="K",AZ88="K")),SUM(AV88,AY88)=0,ISNUMBER(BB88)),"",IF(OR(AW88="O",AZ88="O"),"O",IF(AND(AW88=AZ88,OR(AW88="K",AW88="W",AW88="M")),UPPER( AW88),"")))</f>
        <v/>
      </c>
      <c r="BD88" s="23" t="str">
        <f>IF(AND(ISBLANK(VAL_Codes!AI$33),ISBLANK(VAL_Codes!AH$33)),IF(TYPE(VAL_Codes!AI$26)=2,VAL_Codes!AI$26,""),IF(ISBLANK(VAL_Codes!AI$33),"",VAL_Codes!AI$33))</f>
        <v/>
      </c>
      <c r="BE88" s="29" t="str">
        <f>IF(COUNTBLANK('VAL_Fill in area'!N55)=1,"",'VAL_Fill in area'!N55)</f>
        <v/>
      </c>
      <c r="BF88" s="17" t="str">
        <f>IF(TYPE(VAL_Codes!AK$33)=2,VAL_Codes!AK$33,IF(TYPE(VAL_Codes!AK$26)=2,VAL_Codes!AK$26,""))</f>
        <v/>
      </c>
      <c r="BG88" s="18" t="str">
        <f>IF(AND(ISBLANK(VAL_Codes!AL$33),ISBLANK(VAL_Codes!AK$33)),IF(TYPE(VAL_Codes!AL$26)=2,VAL_Codes!AL$26,""),IF(ISBLANK(VAL_Codes!AL$33),"",VAL_Codes!AL$33))</f>
        <v/>
      </c>
      <c r="BH88" s="29" t="str">
        <f>IF(COUNTBLANK('VAL_Fill in area'!O55)=1,"",'VAL_Fill in area'!O55)</f>
        <v/>
      </c>
      <c r="BI88" s="17" t="str">
        <f>IF(TYPE(VAL_Codes!AN$33)=2,VAL_Codes!AN$33,IF(TYPE(VAL_Codes!AN$26)=2,VAL_Codes!AN$26,""))</f>
        <v/>
      </c>
      <c r="BJ88" s="18" t="str">
        <f>IF(AND(ISBLANK(VAL_Codes!AO$33),ISBLANK(VAL_Codes!AN$33)),IF(TYPE(VAL_Codes!AO$26)=2,VAL_Codes!AO$26,""),IF(ISBLANK(VAL_Codes!AO$33),"",VAL_Codes!AO$33))</f>
        <v/>
      </c>
      <c r="BK88" s="27" t="str">
        <f>IF(OR(AND(BE88="",BF88=""),AND(BH88="",BI88=""),AND(BF88="K",BI88="K"),OR(BF88="O",BI88="O")),"",SUM(BE88,BH88))</f>
        <v/>
      </c>
      <c r="BL88" s="1" t="str">
        <f xml:space="preserve"> IF(AND(OR(AND(BF88="O",BI88="O"),AND(BF88="K",BI88="K")),SUM(BE88,BH88)=0,ISNUMBER(BK88)),"",IF(OR(BF88="O",BI88="O"),"O",IF(AND(BF88=BI88,OR(BF88="K",BF88="W",BF88="M")),UPPER( BF88),"")))</f>
        <v/>
      </c>
      <c r="BM88" s="23" t="str">
        <f>IF(AND(ISBLANK(VAL_Codes!AR$33),ISBLANK(VAL_Codes!AQ$33)),IF(TYPE(VAL_Codes!AR$26)=2,VAL_Codes!AR$26,""),IF(ISBLANK(VAL_Codes!AR$33),"",VAL_Codes!AR$33))</f>
        <v/>
      </c>
      <c r="BN88" s="27" t="str">
        <f>IF(OR(AND(AV88="",AW88=""),AND(BE88="",BF88=""),AND(AW88="K",BF88="K"),OR(AW88="O",BF88="O")),"",SUM(AV88,BE88))</f>
        <v/>
      </c>
      <c r="BO88" s="1" t="str">
        <f xml:space="preserve"> IF(AND(OR(AND(AW88="O",BF88="O"),AND(AW88="K",BF88="K")),SUM(AV88,BE88)=0,ISNUMBER(BN88)),"",IF(OR(AW88="O",BF88="O"),"O",IF(AND(AW88=BF88,OR(AW88="K",AW88="W",AW88="M")),UPPER( AW88),"")))</f>
        <v/>
      </c>
      <c r="BP88" s="23" t="str">
        <f>IF(AND(ISBLANK(VAL_Codes!AU$33),ISBLANK(VAL_Codes!AT$33)),IF(TYPE(VAL_Codes!AU$26)=2,VAL_Codes!AU$26,""),IF(ISBLANK(VAL_Codes!AU$33),"",VAL_Codes!AU$33))</f>
        <v/>
      </c>
      <c r="BQ88" s="27" t="str">
        <f>IF(OR(AND(AY88="",AZ88=""),AND(BH88="",BI88=""),AND(AZ88="K",BI88="K"),OR(AZ88="O",BI88="O")),"",SUM(AY88,BH88))</f>
        <v/>
      </c>
      <c r="BR88" s="1" t="str">
        <f xml:space="preserve"> IF(AND(OR(AND(AZ88="O",BI88="O"),AND(AZ88="K",BI88="K")),SUM(AY88,BH88)=0,ISNUMBER(BQ88)),"",IF(OR(AZ88="O",BI88="O"),"O",IF(AND(AZ88=BI88,OR(AZ88="K",AZ88="W",AZ88="M")),UPPER( AZ88),"")))</f>
        <v/>
      </c>
      <c r="BS88" s="23" t="str">
        <f>IF(AND(ISBLANK(VAL_Codes!AX$33),ISBLANK(VAL_Codes!AW$33)),IF(TYPE(VAL_Codes!AX$26)=2,VAL_Codes!AX$26,""),IF(ISBLANK(VAL_Codes!AX$33),"",VAL_Codes!AX$33))</f>
        <v/>
      </c>
      <c r="BT88" s="27" t="str">
        <f>IF(OR(AND(BN88="",BO88=""),AND(BQ88="",BR88=""),AND(BO88="K",BR88="K"),OR(BO88="O",BR88="O")),"",SUM(BN88,BQ88))</f>
        <v/>
      </c>
      <c r="BU88" s="1" t="str">
        <f xml:space="preserve"> IF(AND(OR(AND(BO88="O",BR88="O"),AND(BO88="K",BR88="K")),SUM(BN88,BQ88)=0,ISNUMBER(BT88)),"",IF(OR(BO88="O",BR88="O"),"O",IF(AND(BO88=BR88,OR(BO88="K",BO88="W",BO88="M")),UPPER( BO88),"")))</f>
        <v/>
      </c>
      <c r="BV88" s="23" t="str">
        <f>IF(AND(ISBLANK(VAL_Codes!BA$33),ISBLANK(VAL_Codes!AZ$33)),IF(TYPE(VAL_Codes!BA$26)=2,VAL_Codes!BA$26,""),IF(ISBLANK(VAL_Codes!BA$33),"",VAL_Codes!BA$33))</f>
        <v/>
      </c>
      <c r="BW88" s="29" t="str">
        <f>IF(COUNTBLANK('VAL_Fill in area'!P55)=1,"",'VAL_Fill in area'!P55)</f>
        <v/>
      </c>
      <c r="BX88" s="17" t="str">
        <f>IF(TYPE(VAL_Codes!BC$33)=2,VAL_Codes!BC$33,IF(TYPE(VAL_Codes!BC$26)=2,VAL_Codes!BC$26,""))</f>
        <v/>
      </c>
      <c r="BY88" s="18" t="str">
        <f>IF(AND(ISBLANK(VAL_Codes!BD$33),ISBLANK(VAL_Codes!BC$33)),IF(TYPE(VAL_Codes!BD$26)=2,VAL_Codes!BD$26,""),IF(ISBLANK(VAL_Codes!BD$33),"",VAL_Codes!BD$33))</f>
        <v/>
      </c>
      <c r="BZ88" s="29" t="str">
        <f>IF(COUNTBLANK('VAL_Fill in area'!Q55)=1,"",'VAL_Fill in area'!Q55)</f>
        <v/>
      </c>
      <c r="CA88" s="17" t="str">
        <f>IF(TYPE(VAL_Codes!BF$33)=2,VAL_Codes!BF$33,IF(TYPE(VAL_Codes!BF$26)=2,VAL_Codes!BF$26,""))</f>
        <v/>
      </c>
      <c r="CB88" s="18" t="str">
        <f>IF(AND(ISBLANK(VAL_Codes!BG$33),ISBLANK(VAL_Codes!BF$33)),IF(TYPE(VAL_Codes!BG$26)=2,VAL_Codes!BG$26,""),IF(ISBLANK(VAL_Codes!BG$33),"",VAL_Codes!BG$33))</f>
        <v/>
      </c>
      <c r="CC88" s="27" t="str">
        <f>IF(OR(AND(BW88="",BX88=""),AND(BZ88="",CA88=""),AND(BX88="K",CA88="K"),OR(BX88="O",CA88="O")),"",SUM(BW88,BZ88))</f>
        <v/>
      </c>
      <c r="CD88" s="1" t="str">
        <f xml:space="preserve"> IF(AND(OR(AND(BX88="O",CA88="O"),AND(BX88="K",CA88="K")),SUM(BW88,BZ88)=0,ISNUMBER(CC88)),"",IF(OR(BX88="O",CA88="O"),"O",IF(AND(BX88=CA88,OR(BX88="K",BX88="W",BX88="M")),UPPER( BX88),"")))</f>
        <v/>
      </c>
      <c r="CE88" s="23" t="str">
        <f>IF(AND(ISBLANK(VAL_Codes!BJ$33),ISBLANK(VAL_Codes!BI$33)),IF(TYPE(VAL_Codes!BJ$26)=2,VAL_Codes!BJ$26,""),IF(ISBLANK(VAL_Codes!BJ$33),"",VAL_Codes!BJ$33))</f>
        <v/>
      </c>
      <c r="CF88" s="29" t="str">
        <f>IF(COUNTBLANK('VAL_Fill in area'!R55)=1,"",'VAL_Fill in area'!R55)</f>
        <v/>
      </c>
      <c r="CG88" s="17" t="str">
        <f>IF(TYPE(VAL_Codes!BL$33)=2,VAL_Codes!BL$33,IF(TYPE(VAL_Codes!BL$26)=2,VAL_Codes!BL$26,""))</f>
        <v/>
      </c>
      <c r="CH88" s="18" t="str">
        <f>IF(AND(ISBLANK(VAL_Codes!BM$33),ISBLANK(VAL_Codes!BL$33)),IF(TYPE(VAL_Codes!BM$26)=2,VAL_Codes!BM$26,""),IF(ISBLANK(VAL_Codes!BM$33),"",VAL_Codes!BM$33))</f>
        <v/>
      </c>
      <c r="CI88" s="29" t="str">
        <f>IF(COUNTBLANK('VAL_Fill in area'!S55)=1,"",'VAL_Fill in area'!S55)</f>
        <v/>
      </c>
      <c r="CJ88" s="17" t="str">
        <f>IF(TYPE(VAL_Codes!BO$33)=2,VAL_Codes!BO$33,IF(TYPE(VAL_Codes!BO$26)=2,VAL_Codes!BO$26,""))</f>
        <v/>
      </c>
      <c r="CK88" s="18" t="str">
        <f>IF(AND(ISBLANK(VAL_Codes!BP$33),ISBLANK(VAL_Codes!BO$33)),IF(TYPE(VAL_Codes!BP$26)=2,VAL_Codes!BP$26,""),IF(ISBLANK(VAL_Codes!BP$33),"",VAL_Codes!BP$33))</f>
        <v/>
      </c>
      <c r="CL88" s="29" t="str">
        <f>IF(COUNTBLANK('VAL_Fill in area'!T55)=1,"",'VAL_Fill in area'!T55)</f>
        <v/>
      </c>
      <c r="CM88" s="17" t="str">
        <f>IF(TYPE(VAL_Codes!BR$33)=2,VAL_Codes!BR$33,IF(TYPE(VAL_Codes!BR$26)=2,VAL_Codes!BR$26,""))</f>
        <v/>
      </c>
      <c r="CN88" s="18" t="str">
        <f>IF(AND(ISBLANK(VAL_Codes!BS$33),ISBLANK(VAL_Codes!BR$33)),IF(TYPE(VAL_Codes!BS$26)=2,VAL_Codes!BS$26,""),IF(ISBLANK(VAL_Codes!BS$33),"",VAL_Codes!BS$33))</f>
        <v/>
      </c>
      <c r="CO88" s="26" t="str">
        <f>IF(OR(EXACT(AG88,AH88),EXACT(AJ88,AK88),EXACT(AS88,AT88),EXACT(BT88,BU88),EXACT(CC88,CD88), EXACT(CL88,CM88),AND(AH88="K",AK88="K",AT88="K",BU88="K", CD88="K",CM88="K"),OR(AH88="O",AK88="O",AT88="O",BU88="O", CD88="O",CM88="O")),"",SUM(AG88,AJ88,AS88,BT88,CC88,CL88))</f>
        <v/>
      </c>
      <c r="CP88" s="20" t="str">
        <f>IF(AND(OR(OR(AH88="O",AK88="O",AT88="O",BU88="O",CD88="O",CM88="O"), AND(AH88="K",AK88="K",AT88="K",BU88="K", CD88="K",CM88="K")),SUM(AG88,AJ88,AS88,BT88,CC88,CL88)=0,ISNUMBER(CO88)),"",IF(OR(AH88="O",AK88="O",AT88="O",BU88="O",CD88="O",CM88="O"),"O",IF(AND(AH88=AK88,AH88=AT88,AH88=BU88,AH88=CD88,AH88=CM88,OR(AH88="K",AH88="W",AH88="M")),UPPER(AH88),"")))</f>
        <v/>
      </c>
      <c r="CQ88" s="23" t="str">
        <f>IF(AND(ISBLANK(VAL_Codes!BV$33),ISBLANK(VAL_Codes!BU$33)),IF(TYPE(VAL_Codes!BV$26)=2,VAL_Codes!BV$26,""),IF(ISBLANK(VAL_Codes!BV$33),"",VAL_Codes!BV$33))</f>
        <v/>
      </c>
      <c r="CR88" s="38"/>
    </row>
    <row r="89" spans="1:96" ht="11.25" customHeight="1" x14ac:dyDescent="0.2">
      <c r="C89" s="767"/>
      <c r="D89" s="768"/>
      <c r="E89" s="758"/>
      <c r="F89" s="70" t="s">
        <v>725</v>
      </c>
      <c r="G89" s="69" t="s">
        <v>145</v>
      </c>
      <c r="H89" s="395" t="s">
        <v>767</v>
      </c>
      <c r="I89" s="395" t="s">
        <v>66</v>
      </c>
      <c r="J89" s="396" t="str">
        <f>VAL_Metadata!B$8</f>
        <v>_X</v>
      </c>
      <c r="K89" s="395" t="s">
        <v>84</v>
      </c>
      <c r="L89" s="395" t="s">
        <v>768</v>
      </c>
      <c r="M89" s="47"/>
      <c r="N89" s="47"/>
      <c r="O89" s="47"/>
      <c r="P89" s="47"/>
      <c r="Q89" s="47"/>
      <c r="R89" s="47"/>
      <c r="S89" s="47"/>
      <c r="T89" s="47"/>
      <c r="U89" s="47"/>
      <c r="V89" s="47"/>
      <c r="W89" s="47"/>
      <c r="X89" s="47"/>
      <c r="Y89" s="47"/>
      <c r="Z89" s="47"/>
      <c r="AA89" s="29" t="str">
        <f>IF(COUNTBLANK('VAL_Fill in area'!G56)=1,"",'VAL_Fill in area'!G56)</f>
        <v/>
      </c>
      <c r="AB89" s="17" t="str">
        <f>IF(TYPE(VAL_Codes!G$34)=2,VAL_Codes!G$34,IF(TYPE(VAL_Codes!G$26)=2,VAL_Codes!G$26,""))</f>
        <v/>
      </c>
      <c r="AC89" s="18" t="str">
        <f>IF(AND(ISBLANK(VAL_Codes!H$34),ISBLANK(VAL_Codes!G$34)),IF(TYPE(VAL_Codes!H$26)=2,VAL_Codes!H$26,""),IF(ISBLANK(VAL_Codes!H$34),"",VAL_Codes!H$34))</f>
        <v/>
      </c>
      <c r="AD89" s="29" t="str">
        <f>IF(COUNTBLANK('VAL_Fill in area'!H56)=1,"",'VAL_Fill in area'!H56)</f>
        <v/>
      </c>
      <c r="AE89" s="17" t="str">
        <f>IF(TYPE(VAL_Codes!J$34)=2,VAL_Codes!J$34,IF(TYPE(VAL_Codes!J$26)=2,VAL_Codes!J$26,""))</f>
        <v/>
      </c>
      <c r="AF89" s="18" t="str">
        <f>IF(AND(ISBLANK(VAL_Codes!K$34),ISBLANK(VAL_Codes!J$34)),IF(TYPE(VAL_Codes!K$26)=2,VAL_Codes!K$26,""),IF(ISBLANK(VAL_Codes!K$34),"",VAL_Codes!K$34))</f>
        <v/>
      </c>
      <c r="AG89" s="27" t="str">
        <f>IF(OR(AND(AA89="",AB89=""),AND(AD89="",AE89=""),AND(AB89="K",AE89="K"),OR(AB89="O",AE89="O")),"",SUM(AA89,AD89))</f>
        <v/>
      </c>
      <c r="AH89" s="1" t="str">
        <f xml:space="preserve"> IF(AND(OR(AND(AB89="O",AE89="O"),AND(AB89="K",AE89="K")),SUM(AA89,AD89)=0,ISNUMBER(AG89)),"",IF(OR(AB89="O",AE89="O"),"O",IF(AND(AB89=AE89,OR(AB89="K",AB89="W",AB89="M")),UPPER( AB89),"")))</f>
        <v/>
      </c>
      <c r="AI89" s="23" t="str">
        <f>IF(AND(ISBLANK(VAL_Codes!N$34),ISBLANK(VAL_Codes!M$34)),IF(TYPE(VAL_Codes!N$26)=2,VAL_Codes!N$26,""),IF(ISBLANK(VAL_Codes!N$34),"",VAL_Codes!N$34))</f>
        <v/>
      </c>
      <c r="AJ89" s="29" t="str">
        <f>IF(COUNTBLANK('VAL_Fill in area'!I56)=1,"",'VAL_Fill in area'!I56)</f>
        <v/>
      </c>
      <c r="AK89" s="17" t="str">
        <f>IF(TYPE(VAL_Codes!P$34)=2,VAL_Codes!P$34,IF(TYPE(VAL_Codes!P$26)=2,VAL_Codes!P$26,""))</f>
        <v/>
      </c>
      <c r="AL89" s="18" t="str">
        <f>IF(AND(ISBLANK(VAL_Codes!Q$34),ISBLANK(VAL_Codes!P$34)),IF(TYPE(VAL_Codes!Q$26)=2,VAL_Codes!Q$26,""),IF(ISBLANK(VAL_Codes!Q$34),"",VAL_Codes!Q$34))</f>
        <v/>
      </c>
      <c r="AM89" s="29" t="str">
        <f>IF(COUNTBLANK('VAL_Fill in area'!J56)=1,"",'VAL_Fill in area'!J56)</f>
        <v/>
      </c>
      <c r="AN89" s="17" t="str">
        <f>IF(TYPE(VAL_Codes!S$34)=2,VAL_Codes!S$34,IF(TYPE(VAL_Codes!S$26)=2,VAL_Codes!S$26,""))</f>
        <v/>
      </c>
      <c r="AO89" s="18" t="str">
        <f>IF(AND(ISBLANK(VAL_Codes!T$34),ISBLANK(VAL_Codes!S$34)),IF(TYPE(VAL_Codes!T$26)=2,VAL_Codes!T$26,""),IF(ISBLANK(VAL_Codes!T$34),"",VAL_Codes!T$34))</f>
        <v/>
      </c>
      <c r="AP89" s="29" t="str">
        <f>IF(COUNTBLANK('VAL_Fill in area'!K56)=1,"",'VAL_Fill in area'!K56)</f>
        <v/>
      </c>
      <c r="AQ89" s="17" t="str">
        <f>IF(TYPE(VAL_Codes!V$34)=2,VAL_Codes!V$34,IF(TYPE(VAL_Codes!V$26)=2,VAL_Codes!V$26,""))</f>
        <v/>
      </c>
      <c r="AR89" s="18" t="str">
        <f>IF(AND(ISBLANK(VAL_Codes!W$34),ISBLANK(VAL_Codes!V$34)),IF(TYPE(VAL_Codes!W$26)=2,VAL_Codes!W$26,""),IF(ISBLANK(VAL_Codes!W$34),"",VAL_Codes!W$34))</f>
        <v/>
      </c>
      <c r="AS89" s="27" t="str">
        <f>IF(OR(AND(AM89="",AN89=""),AND(AP89="",AQ89=""),AND(AN89="K",AQ89="K"),OR(AN89="O",AQ89="O")),"",SUM(AM89,AP89))</f>
        <v/>
      </c>
      <c r="AT89" s="1" t="str">
        <f xml:space="preserve"> IF(AND(OR(AND(AN89="O",AQ89="O"),AND(AN89="K",AQ89="K")),SUM(AM89,AP89)=0,ISNUMBER(AS89)),"",IF(OR(AN89="O",AQ89="O"),"O",IF(AND(AN89=AQ89,OR(AN89="K",AN89="W",AN89="M")),UPPER( AN89),"")))</f>
        <v/>
      </c>
      <c r="AU89" s="23" t="str">
        <f>IF(AND(ISBLANK(VAL_Codes!Z$34),ISBLANK(VAL_Codes!Y$34)),IF(TYPE(VAL_Codes!Z$26)=2,VAL_Codes!Z$26,""),IF(ISBLANK(VAL_Codes!Z$34),"",VAL_Codes!Z$34))</f>
        <v/>
      </c>
      <c r="AV89" s="29" t="str">
        <f>IF(COUNTBLANK('VAL_Fill in area'!L56)=1,"",'VAL_Fill in area'!L56)</f>
        <v/>
      </c>
      <c r="AW89" s="17" t="str">
        <f>IF(TYPE(VAL_Codes!AB$34)=2,VAL_Codes!AB$34,IF(TYPE(VAL_Codes!AB$26)=2,VAL_Codes!AB$26,""))</f>
        <v/>
      </c>
      <c r="AX89" s="18" t="str">
        <f>IF(AND(ISBLANK(VAL_Codes!AC$34),ISBLANK(VAL_Codes!AB$34)),IF(TYPE(VAL_Codes!AC$26)=2,VAL_Codes!AC$26,""),IF(ISBLANK(VAL_Codes!AC$34),"",VAL_Codes!AC$34))</f>
        <v/>
      </c>
      <c r="AY89" s="29" t="str">
        <f>IF(COUNTBLANK('VAL_Fill in area'!M56)=1,"",'VAL_Fill in area'!M56)</f>
        <v/>
      </c>
      <c r="AZ89" s="17" t="str">
        <f>IF(TYPE(VAL_Codes!AE$34)=2,VAL_Codes!AE$34,IF(TYPE(VAL_Codes!AE$26)=2,VAL_Codes!AE$26,""))</f>
        <v/>
      </c>
      <c r="BA89" s="18" t="str">
        <f>IF(AND(ISBLANK(VAL_Codes!AF$34),ISBLANK(VAL_Codes!AE$34)),IF(TYPE(VAL_Codes!AF$26)=2,VAL_Codes!AF$26,""),IF(ISBLANK(VAL_Codes!AF$34),"",VAL_Codes!AF$34))</f>
        <v/>
      </c>
      <c r="BB89" s="27" t="str">
        <f>IF(OR(AND(AV89="",AW89=""),AND(AY89="",AZ89=""),AND(AW89="K",AZ89="K"),OR(AW89="O",AZ89="O")),"",SUM(AV89,AY89))</f>
        <v/>
      </c>
      <c r="BC89" s="1" t="str">
        <f xml:space="preserve"> IF(AND(OR(AND(AW89="O",AZ89="O"),AND(AW89="K",AZ89="K")),SUM(AV89,AY89)=0,ISNUMBER(BB89)),"",IF(OR(AW89="O",AZ89="O"),"O",IF(AND(AW89=AZ89,OR(AW89="K",AW89="W",AW89="M")),UPPER( AW89),"")))</f>
        <v/>
      </c>
      <c r="BD89" s="23" t="str">
        <f>IF(AND(ISBLANK(VAL_Codes!AI$34),ISBLANK(VAL_Codes!AH$34)),IF(TYPE(VAL_Codes!AI$26)=2,VAL_Codes!AI$26,""),IF(ISBLANK(VAL_Codes!AI$34),"",VAL_Codes!AI$34))</f>
        <v/>
      </c>
      <c r="BE89" s="29" t="str">
        <f>IF(COUNTBLANK('VAL_Fill in area'!N56)=1,"",'VAL_Fill in area'!N56)</f>
        <v/>
      </c>
      <c r="BF89" s="17" t="str">
        <f>IF(TYPE(VAL_Codes!AK$34)=2,VAL_Codes!AK$34,IF(TYPE(VAL_Codes!AK$26)=2,VAL_Codes!AK$26,""))</f>
        <v/>
      </c>
      <c r="BG89" s="18" t="str">
        <f>IF(AND(ISBLANK(VAL_Codes!AL$34),ISBLANK(VAL_Codes!AK$34)),IF(TYPE(VAL_Codes!AL$26)=2,VAL_Codes!AL$26,""),IF(ISBLANK(VAL_Codes!AL$34),"",VAL_Codes!AL$34))</f>
        <v/>
      </c>
      <c r="BH89" s="29" t="str">
        <f>IF(COUNTBLANK('VAL_Fill in area'!O56)=1,"",'VAL_Fill in area'!O56)</f>
        <v/>
      </c>
      <c r="BI89" s="17" t="str">
        <f>IF(TYPE(VAL_Codes!AN$34)=2,VAL_Codes!AN$34,IF(TYPE(VAL_Codes!AN$26)=2,VAL_Codes!AN$26,""))</f>
        <v/>
      </c>
      <c r="BJ89" s="18" t="str">
        <f>IF(AND(ISBLANK(VAL_Codes!AO$34),ISBLANK(VAL_Codes!AN$34)),IF(TYPE(VAL_Codes!AO$26)=2,VAL_Codes!AO$26,""),IF(ISBLANK(VAL_Codes!AO$34),"",VAL_Codes!AO$34))</f>
        <v/>
      </c>
      <c r="BK89" s="27" t="str">
        <f>IF(OR(AND(BE89="",BF89=""),AND(BH89="",BI89=""),AND(BF89="K",BI89="K"),OR(BF89="O",BI89="O")),"",SUM(BE89,BH89))</f>
        <v/>
      </c>
      <c r="BL89" s="1" t="str">
        <f xml:space="preserve"> IF(AND(OR(AND(BF89="O",BI89="O"),AND(BF89="K",BI89="K")),SUM(BE89,BH89)=0,ISNUMBER(BK89)),"",IF(OR(BF89="O",BI89="O"),"O",IF(AND(BF89=BI89,OR(BF89="K",BF89="W",BF89="M")),UPPER( BF89),"")))</f>
        <v/>
      </c>
      <c r="BM89" s="23" t="str">
        <f>IF(AND(ISBLANK(VAL_Codes!AR$34),ISBLANK(VAL_Codes!AQ$34)),IF(TYPE(VAL_Codes!AR$26)=2,VAL_Codes!AR$26,""),IF(ISBLANK(VAL_Codes!AR$34),"",VAL_Codes!AR$34))</f>
        <v/>
      </c>
      <c r="BN89" s="27" t="str">
        <f>IF(OR(AND(AV89="",AW89=""),AND(BE89="",BF89=""),AND(AW89="K",BF89="K"),OR(AW89="O",BF89="O")),"",SUM(AV89,BE89))</f>
        <v/>
      </c>
      <c r="BO89" s="1" t="str">
        <f xml:space="preserve"> IF(AND(OR(AND(AW89="O",BF89="O"),AND(AW89="K",BF89="K")),SUM(AV89,BE89)=0,ISNUMBER(BN89)),"",IF(OR(AW89="O",BF89="O"),"O",IF(AND(AW89=BF89,OR(AW89="K",AW89="W",AW89="M")),UPPER( AW89),"")))</f>
        <v/>
      </c>
      <c r="BP89" s="23" t="str">
        <f>IF(AND(ISBLANK(VAL_Codes!AU$34),ISBLANK(VAL_Codes!AT$34)),IF(TYPE(VAL_Codes!AU$26)=2,VAL_Codes!AU$26,""),IF(ISBLANK(VAL_Codes!AU$34),"",VAL_Codes!AU$34))</f>
        <v/>
      </c>
      <c r="BQ89" s="27" t="str">
        <f>IF(OR(AND(AY89="",AZ89=""),AND(BH89="",BI89=""),AND(AZ89="K",BI89="K"),OR(AZ89="O",BI89="O")),"",SUM(AY89,BH89))</f>
        <v/>
      </c>
      <c r="BR89" s="1" t="str">
        <f xml:space="preserve"> IF(AND(OR(AND(AZ89="O",BI89="O"),AND(AZ89="K",BI89="K")),SUM(AY89,BH89)=0,ISNUMBER(BQ89)),"",IF(OR(AZ89="O",BI89="O"),"O",IF(AND(AZ89=BI89,OR(AZ89="K",AZ89="W",AZ89="M")),UPPER( AZ89),"")))</f>
        <v/>
      </c>
      <c r="BS89" s="23" t="str">
        <f>IF(AND(ISBLANK(VAL_Codes!AX$34),ISBLANK(VAL_Codes!AW$34)),IF(TYPE(VAL_Codes!AX$26)=2,VAL_Codes!AX$26,""),IF(ISBLANK(VAL_Codes!AX$34),"",VAL_Codes!AX$34))</f>
        <v/>
      </c>
      <c r="BT89" s="27" t="str">
        <f>IF(OR(AND(BN89="",BO89=""),AND(BQ89="",BR89=""),AND(BO89="K",BR89="K"),OR(BO89="O",BR89="O")),"",SUM(BN89,BQ89))</f>
        <v/>
      </c>
      <c r="BU89" s="1" t="str">
        <f xml:space="preserve"> IF(AND(OR(AND(BO89="O",BR89="O"),AND(BO89="K",BR89="K")),SUM(BN89,BQ89)=0,ISNUMBER(BT89)),"",IF(OR(BO89="O",BR89="O"),"O",IF(AND(BO89=BR89,OR(BO89="K",BO89="W",BO89="M")),UPPER( BO89),"")))</f>
        <v/>
      </c>
      <c r="BV89" s="23" t="str">
        <f>IF(AND(ISBLANK(VAL_Codes!BA$34),ISBLANK(VAL_Codes!AZ$34)),IF(TYPE(VAL_Codes!BA$26)=2,VAL_Codes!BA$26,""),IF(ISBLANK(VAL_Codes!BA$34),"",VAL_Codes!BA$34))</f>
        <v/>
      </c>
      <c r="BW89" s="29" t="str">
        <f>IF(COUNTBLANK('VAL_Fill in area'!P56)=1,"",'VAL_Fill in area'!P56)</f>
        <v/>
      </c>
      <c r="BX89" s="17" t="str">
        <f>IF(TYPE(VAL_Codes!BC$34)=2,VAL_Codes!BC$34,IF(TYPE(VAL_Codes!BC$26)=2,VAL_Codes!BC$26,""))</f>
        <v/>
      </c>
      <c r="BY89" s="18" t="str">
        <f>IF(AND(ISBLANK(VAL_Codes!BD$34),ISBLANK(VAL_Codes!BC$34)),IF(TYPE(VAL_Codes!BD$26)=2,VAL_Codes!BD$26,""),IF(ISBLANK(VAL_Codes!BD$34),"",VAL_Codes!BD$34))</f>
        <v/>
      </c>
      <c r="BZ89" s="29" t="str">
        <f>IF(COUNTBLANK('VAL_Fill in area'!Q56)=1,"",'VAL_Fill in area'!Q56)</f>
        <v/>
      </c>
      <c r="CA89" s="17" t="str">
        <f>IF(TYPE(VAL_Codes!BF$34)=2,VAL_Codes!BF$34,IF(TYPE(VAL_Codes!BF$26)=2,VAL_Codes!BF$26,""))</f>
        <v/>
      </c>
      <c r="CB89" s="18" t="str">
        <f>IF(AND(ISBLANK(VAL_Codes!BG$34),ISBLANK(VAL_Codes!BF$34)),IF(TYPE(VAL_Codes!BG$26)=2,VAL_Codes!BG$26,""),IF(ISBLANK(VAL_Codes!BG$34),"",VAL_Codes!BG$34))</f>
        <v/>
      </c>
      <c r="CC89" s="27" t="str">
        <f>IF(OR(AND(BW89="",BX89=""),AND(BZ89="",CA89=""),AND(BX89="K",CA89="K"),OR(BX89="O",CA89="O")),"",SUM(BW89,BZ89))</f>
        <v/>
      </c>
      <c r="CD89" s="1" t="str">
        <f xml:space="preserve"> IF(AND(OR(AND(BX89="O",CA89="O"),AND(BX89="K",CA89="K")),SUM(BW89,BZ89)=0,ISNUMBER(CC89)),"",IF(OR(BX89="O",CA89="O"),"O",IF(AND(BX89=CA89,OR(BX89="K",BX89="W",BX89="M")),UPPER( BX89),"")))</f>
        <v/>
      </c>
      <c r="CE89" s="23" t="str">
        <f>IF(AND(ISBLANK(VAL_Codes!BJ$34),ISBLANK(VAL_Codes!BI$34)),IF(TYPE(VAL_Codes!BJ$26)=2,VAL_Codes!BJ$26,""),IF(ISBLANK(VAL_Codes!BJ$34),"",VAL_Codes!BJ$34))</f>
        <v/>
      </c>
      <c r="CF89" s="29" t="str">
        <f>IF(COUNTBLANK('VAL_Fill in area'!R56)=1,"",'VAL_Fill in area'!R56)</f>
        <v/>
      </c>
      <c r="CG89" s="17" t="str">
        <f>IF(TYPE(VAL_Codes!BL$34)=2,VAL_Codes!BL$34,IF(TYPE(VAL_Codes!BL$26)=2,VAL_Codes!BL$26,""))</f>
        <v/>
      </c>
      <c r="CH89" s="18" t="str">
        <f>IF(AND(ISBLANK(VAL_Codes!BM$34),ISBLANK(VAL_Codes!BL$34)),IF(TYPE(VAL_Codes!BM$26)=2,VAL_Codes!BM$26,""),IF(ISBLANK(VAL_Codes!BM$34),"",VAL_Codes!BM$34))</f>
        <v/>
      </c>
      <c r="CI89" s="29" t="str">
        <f>IF(COUNTBLANK('VAL_Fill in area'!S56)=1,"",'VAL_Fill in area'!S56)</f>
        <v/>
      </c>
      <c r="CJ89" s="17" t="str">
        <f>IF(TYPE(VAL_Codes!BO$34)=2,VAL_Codes!BO$34,IF(TYPE(VAL_Codes!BO$26)=2,VAL_Codes!BO$26,""))</f>
        <v/>
      </c>
      <c r="CK89" s="18" t="str">
        <f>IF(AND(ISBLANK(VAL_Codes!BP$34),ISBLANK(VAL_Codes!BO$34)),IF(TYPE(VAL_Codes!BP$26)=2,VAL_Codes!BP$26,""),IF(ISBLANK(VAL_Codes!BP$34),"",VAL_Codes!BP$34))</f>
        <v/>
      </c>
      <c r="CL89" s="29" t="str">
        <f>IF(COUNTBLANK('VAL_Fill in area'!T56)=1,"",'VAL_Fill in area'!T56)</f>
        <v/>
      </c>
      <c r="CM89" s="17" t="str">
        <f>IF(TYPE(VAL_Codes!BR$34)=2,VAL_Codes!BR$34,IF(TYPE(VAL_Codes!BR$26)=2,VAL_Codes!BR$26,""))</f>
        <v/>
      </c>
      <c r="CN89" s="18" t="str">
        <f>IF(AND(ISBLANK(VAL_Codes!BS$34),ISBLANK(VAL_Codes!BR$34)),IF(TYPE(VAL_Codes!BS$26)=2,VAL_Codes!BS$26,""),IF(ISBLANK(VAL_Codes!BS$34),"",VAL_Codes!BS$34))</f>
        <v/>
      </c>
      <c r="CO89" s="26" t="str">
        <f>IF(OR(EXACT(AG89,AH89),EXACT(AJ89,AK89),EXACT(AS89,AT89),EXACT(BT89,BU89),EXACT(CC89,CD89), EXACT(CL89,CM89),AND(AH89="K",AK89="K",AT89="K",BU89="K", CD89="K",CM89="K"),OR(AH89="O",AK89="O",AT89="O",BU89="O", CD89="O",CM89="O")),"",SUM(AG89,AJ89,AS89,BT89,CC89,CL89))</f>
        <v/>
      </c>
      <c r="CP89" s="20" t="str">
        <f>IF(AND(OR(OR(AH89="O",AK89="O",AT89="O",BU89="O",CD89="O",CM89="O"), AND(AH89="K",AK89="K",AT89="K",BU89="K", CD89="K",CM89="K")),SUM(AG89,AJ89,AS89,BT89,CC89,CL89)=0,ISNUMBER(CO89)),"",IF(OR(AH89="O",AK89="O",AT89="O",BU89="O",CD89="O",CM89="O"),"O",IF(AND(AH89=AK89,AH89=AT89,AH89=BU89,AH89=CD89,AH89=CM89,OR(AH89="K",AH89="W",AH89="M")),UPPER(AH89),"")))</f>
        <v/>
      </c>
      <c r="CQ89" s="23" t="str">
        <f>IF(AND(ISBLANK(VAL_Codes!BV$34),ISBLANK(VAL_Codes!BU$34)),IF(TYPE(VAL_Codes!BV$26)=2,VAL_Codes!BV$26,""),IF(ISBLANK(VAL_Codes!BV$34),"",VAL_Codes!BV$34))</f>
        <v/>
      </c>
      <c r="CR89" s="38"/>
    </row>
    <row r="90" spans="1:96" ht="11.25" customHeight="1" x14ac:dyDescent="0.2">
      <c r="C90" s="767"/>
      <c r="D90" s="768"/>
      <c r="E90" s="758"/>
      <c r="F90" s="71" t="s">
        <v>137</v>
      </c>
      <c r="G90" s="72" t="s">
        <v>313</v>
      </c>
      <c r="H90" s="395" t="s">
        <v>767</v>
      </c>
      <c r="I90" s="395" t="s">
        <v>66</v>
      </c>
      <c r="J90" s="396" t="str">
        <f>VAL_Metadata!B$8</f>
        <v>_X</v>
      </c>
      <c r="K90" s="395" t="s">
        <v>86</v>
      </c>
      <c r="L90" s="395" t="s">
        <v>768</v>
      </c>
      <c r="M90" s="47"/>
      <c r="N90" s="47"/>
      <c r="O90" s="47"/>
      <c r="P90" s="47"/>
      <c r="Q90" s="47"/>
      <c r="R90" s="47"/>
      <c r="S90" s="47"/>
      <c r="T90" s="47"/>
      <c r="U90" s="47"/>
      <c r="V90" s="47"/>
      <c r="W90" s="47"/>
      <c r="X90" s="47"/>
      <c r="Y90" s="47"/>
      <c r="Z90" s="47"/>
      <c r="AA90" s="26" t="str">
        <f>IF(OR(AND(AA88="",AB88=""),AND(AA89="",AB89=""),AND(AB88="K",AB89="K"),OR(AB88="O",AB89="O")),"",SUM(AA88,AA89))</f>
        <v/>
      </c>
      <c r="AB90" s="20" t="str">
        <f>IF(AND(OR(AND(AB88="O",AB89="O"),AND(AB88="K",AB89="K")),SUM(AA88,AA89)=0,ISNUMBER(AA90)),"",IF(OR(AB88="O",AB89="O"),"O",IF(AND(AB88=AB89,OR(AB88="K",AB88="W",AB88="M")), UPPER(AB88),"")))</f>
        <v/>
      </c>
      <c r="AC90" s="23" t="str">
        <f>IF(TYPE(VAL_Codes!H$26)=2,VAL_Codes!H$26,"")</f>
        <v/>
      </c>
      <c r="AD90" s="26" t="str">
        <f>IF(OR(AND(AD88="",AE88=""),AND(AD89="",AE89=""),AND(AE88="K",AE89="K"),OR(AE88="O",AE89="O")),"",SUM(AD88,AD89))</f>
        <v/>
      </c>
      <c r="AE90" s="20" t="str">
        <f>IF(AND(OR(AND(AE88="O",AE89="O"),AND(AE88="K",AE89="K")),SUM(AD88,AD89)=0,ISNUMBER(AD90)),"",IF(OR(AE88="O",AE89="O"),"O",IF(AND(AE88=AE89,OR(AE88="K",AE88="W",AE88="M")), UPPER(AE88),"")))</f>
        <v/>
      </c>
      <c r="AF90" s="23" t="str">
        <f>IF(TYPE(VAL_Codes!K$26)=2,VAL_Codes!K$26,"")</f>
        <v/>
      </c>
      <c r="AG90" s="26" t="str">
        <f>IF(OR(AND(AG88="",AH88=""),AND(AG89="",AH89=""),AND(AH88="K",AH89="K"),OR(AH88="O",AH89="O")),"",SUM(AG88,AG89))</f>
        <v/>
      </c>
      <c r="AH90" s="20" t="str">
        <f>IF(AND(OR(AND(AH88="O",AH89="O"),AND(AH88="K",AH89="K")),SUM(AG88,AG89)=0,ISNUMBER(AG90)),"",IF(OR(AH88="O",AH89="O"),"O",IF(AND(AH88=AH89,OR(AH88="K",AH88="W",AH88="M")), UPPER(AH88),"")))</f>
        <v/>
      </c>
      <c r="AI90" s="23" t="str">
        <f>IF(TYPE(VAL_Codes!N$26)=2,VAL_Codes!N$26,"")</f>
        <v/>
      </c>
      <c r="AJ90" s="26" t="str">
        <f>IF(OR(AND(AJ88="",AK88=""),AND(AJ89="",AK89=""),AND(AK88="K",AK89="K"),OR(AK88="O",AK89="O")),"",SUM(AJ88,AJ89))</f>
        <v/>
      </c>
      <c r="AK90" s="20" t="str">
        <f>IF(AND(OR(AND(AK88="O",AK89="O"),AND(AK88="K",AK89="K")),SUM(AJ88,AJ89)=0,ISNUMBER(AJ90)),"",IF(OR(AK88="O",AK89="O"),"O",IF(AND(AK88=AK89,OR(AK88="K",AK88="W",AK88="M")), UPPER(AK88),"")))</f>
        <v/>
      </c>
      <c r="AL90" s="23" t="str">
        <f>IF(TYPE(VAL_Codes!Q$26)=2,VAL_Codes!Q$26,"")</f>
        <v/>
      </c>
      <c r="AM90" s="26" t="str">
        <f>IF(OR(AND(AM88="",AN88=""),AND(AM89="",AN89=""),AND(AN88="K",AN89="K"),OR(AN88="O",AN89="O")),"",SUM(AM88,AM89))</f>
        <v/>
      </c>
      <c r="AN90" s="20" t="str">
        <f>IF(AND(OR(AND(AN88="O",AN89="O"),AND(AN88="K",AN89="K")),SUM(AM88,AM89)=0,ISNUMBER(AM90)),"",IF(OR(AN88="O",AN89="O"),"O",IF(AND(AN88=AN89,OR(AN88="K",AN88="W",AN88="M")), UPPER(AN88),"")))</f>
        <v/>
      </c>
      <c r="AO90" s="23" t="str">
        <f>IF(TYPE(VAL_Codes!T$26)=2,VAL_Codes!T$26,"")</f>
        <v/>
      </c>
      <c r="AP90" s="26" t="str">
        <f>IF(OR(AND(AP88="",AQ88=""),AND(AP89="",AQ89=""),AND(AQ88="K",AQ89="K"),OR(AQ88="O",AQ89="O")),"",SUM(AP88,AP89))</f>
        <v/>
      </c>
      <c r="AQ90" s="20" t="str">
        <f>IF(AND(OR(AND(AQ88="O",AQ89="O"),AND(AQ88="K",AQ89="K")),SUM(AP88,AP89)=0,ISNUMBER(AP90)),"",IF(OR(AQ88="O",AQ89="O"),"O",IF(AND(AQ88=AQ89,OR(AQ88="K",AQ88="W",AQ88="M")), UPPER(AQ88),"")))</f>
        <v/>
      </c>
      <c r="AR90" s="23" t="str">
        <f>IF(TYPE(VAL_Codes!W$26)=2,VAL_Codes!W$26,"")</f>
        <v/>
      </c>
      <c r="AS90" s="26" t="str">
        <f>IF(OR(AND(AS88="",AT88=""),AND(AS89="",AT89=""),AND(AT88="K",AT89="K"),OR(AT88="O",AT89="O")),"",SUM(AS88,AS89))</f>
        <v/>
      </c>
      <c r="AT90" s="20" t="str">
        <f>IF(AND(OR(AND(AT88="O",AT89="O"),AND(AT88="K",AT89="K")),SUM(AS88,AS89)=0,ISNUMBER(AS90)),"",IF(OR(AT88="O",AT89="O"),"O",IF(AND(AT88=AT89,OR(AT88="K",AT88="W",AT88="M")), UPPER(AT88),"")))</f>
        <v/>
      </c>
      <c r="AU90" s="23" t="str">
        <f>IF(TYPE(VAL_Codes!Z$26)=2,VAL_Codes!Z$26,"")</f>
        <v/>
      </c>
      <c r="AV90" s="26" t="str">
        <f>IF(OR(AND(AV88="",AW88=""),AND(AV89="",AW89=""),AND(AW88="K",AW89="K"),OR(AW88="O",AW89="O")),"",SUM(AV88,AV89))</f>
        <v/>
      </c>
      <c r="AW90" s="20" t="str">
        <f>IF(AND(OR(AND(AW88="O",AW89="O"),AND(AW88="K",AW89="K")),SUM(AV88,AV89)=0,ISNUMBER(AV90)),"",IF(OR(AW88="O",AW89="O"),"O",IF(AND(AW88=AW89,OR(AW88="K",AW88="W",AW88="M")), UPPER(AW88),"")))</f>
        <v/>
      </c>
      <c r="AX90" s="23" t="str">
        <f>IF(TYPE(VAL_Codes!AC$26)=2,VAL_Codes!AC$26,"")</f>
        <v/>
      </c>
      <c r="AY90" s="26" t="str">
        <f>IF(OR(AND(AY88="",AZ88=""),AND(AY89="",AZ89=""),AND(AZ88="K",AZ89="K"),OR(AZ88="O",AZ89="O")),"",SUM(AY88,AY89))</f>
        <v/>
      </c>
      <c r="AZ90" s="20" t="str">
        <f>IF(AND(OR(AND(AZ88="O",AZ89="O"),AND(AZ88="K",AZ89="K")),SUM(AY88,AY89)=0,ISNUMBER(AY90)),"",IF(OR(AZ88="O",AZ89="O"),"O",IF(AND(AZ88=AZ89,OR(AZ88="K",AZ88="W",AZ88="M")), UPPER(AZ88),"")))</f>
        <v/>
      </c>
      <c r="BA90" s="23" t="str">
        <f>IF(TYPE(VAL_Codes!AF$26)=2,VAL_Codes!AF$26,"")</f>
        <v/>
      </c>
      <c r="BB90" s="26" t="str">
        <f>IF(OR(AND(BB88="",BC88=""),AND(BB89="",BC89=""),AND(BC88="K",BC89="K"),OR(BC88="O",BC89="O")),"",SUM(BB88,BB89))</f>
        <v/>
      </c>
      <c r="BC90" s="20" t="str">
        <f>IF(AND(OR(AND(BC88="O",BC89="O"),AND(BC88="K",BC89="K")),SUM(BB88,BB89)=0,ISNUMBER(BB90)),"",IF(OR(BC88="O",BC89="O"),"O",IF(AND(BC88=BC89,OR(BC88="K",BC88="W",BC88="M")), UPPER(BC88),"")))</f>
        <v/>
      </c>
      <c r="BD90" s="23" t="str">
        <f>IF(TYPE(VAL_Codes!AI$26)=2,VAL_Codes!AI$26,"")</f>
        <v/>
      </c>
      <c r="BE90" s="26" t="str">
        <f>IF(OR(AND(BE88="",BF88=""),AND(BE89="",BF89=""),AND(BF88="K",BF89="K"),OR(BF88="O",BF89="O")),"",SUM(BE88,BE89))</f>
        <v/>
      </c>
      <c r="BF90" s="20" t="str">
        <f>IF(AND(OR(AND(BF88="O",BF89="O"),AND(BF88="K",BF89="K")),SUM(BE88,BE89)=0,ISNUMBER(BE90)),"",IF(OR(BF88="O",BF89="O"),"O",IF(AND(BF88=BF89,OR(BF88="K",BF88="W",BF88="M")), UPPER(BF88),"")))</f>
        <v/>
      </c>
      <c r="BG90" s="23" t="str">
        <f>IF(TYPE(VAL_Codes!AL$26)=2,VAL_Codes!AL$26,"")</f>
        <v/>
      </c>
      <c r="BH90" s="26" t="str">
        <f>IF(OR(AND(BH88="",BI88=""),AND(BH89="",BI89=""),AND(BI88="K",BI89="K"),OR(BI88="O",BI89="O")),"",SUM(BH88,BH89))</f>
        <v/>
      </c>
      <c r="BI90" s="20" t="str">
        <f>IF(AND(OR(AND(BI88="O",BI89="O"),AND(BI88="K",BI89="K")),SUM(BH88,BH89)=0,ISNUMBER(BH90)),"",IF(OR(BI88="O",BI89="O"),"O",IF(AND(BI88=BI89,OR(BI88="K",BI88="W",BI88="M")), UPPER(BI88),"")))</f>
        <v/>
      </c>
      <c r="BJ90" s="23" t="str">
        <f>IF(TYPE(VAL_Codes!AO$26)=2,VAL_Codes!AO$26,"")</f>
        <v/>
      </c>
      <c r="BK90" s="26" t="str">
        <f>IF(OR(AND(BK88="",BL88=""),AND(BK89="",BL89=""),AND(BL88="K",BL89="K"),OR(BL88="O",BL89="O")),"",SUM(BK88,BK89))</f>
        <v/>
      </c>
      <c r="BL90" s="20" t="str">
        <f>IF(AND(OR(AND(BL88="O",BL89="O"),AND(BL88="K",BL89="K")),SUM(BK88,BK89)=0,ISNUMBER(BK90)),"",IF(OR(BL88="O",BL89="O"),"O",IF(AND(BL88=BL89,OR(BL88="K",BL88="W",BL88="M")), UPPER(BL88),"")))</f>
        <v/>
      </c>
      <c r="BM90" s="23" t="str">
        <f>IF(TYPE(VAL_Codes!AR$26)=2,VAL_Codes!AR$26,"")</f>
        <v/>
      </c>
      <c r="BN90" s="26" t="str">
        <f>IF(OR(AND(BN88="",BO88=""),AND(BN89="",BO89=""),AND(BO88="K",BO89="K"),OR(BO88="O",BO89="O")),"",SUM(BN88,BN89))</f>
        <v/>
      </c>
      <c r="BO90" s="20" t="str">
        <f>IF(AND(OR(AND(BO88="O",BO89="O"),AND(BO88="K",BO89="K")),SUM(BN88,BN89)=0,ISNUMBER(BN90)),"",IF(OR(BO88="O",BO89="O"),"O",IF(AND(BO88=BO89,OR(BO88="K",BO88="W",BO88="M")), UPPER(BO88),"")))</f>
        <v/>
      </c>
      <c r="BP90" s="23" t="str">
        <f>IF(TYPE(VAL_Codes!AU$26)=2,VAL_Codes!AU$26,"")</f>
        <v/>
      </c>
      <c r="BQ90" s="26" t="str">
        <f>IF(OR(AND(BQ88="",BR88=""),AND(BQ89="",BR89=""),AND(BR88="K",BR89="K"),OR(BR88="O",BR89="O")),"",SUM(BQ88,BQ89))</f>
        <v/>
      </c>
      <c r="BR90" s="20" t="str">
        <f>IF(AND(OR(AND(BR88="O",BR89="O"),AND(BR88="K",BR89="K")),SUM(BQ88,BQ89)=0,ISNUMBER(BQ90)),"",IF(OR(BR88="O",BR89="O"),"O",IF(AND(BR88=BR89,OR(BR88="K",BR88="W",BR88="M")), UPPER(BR88),"")))</f>
        <v/>
      </c>
      <c r="BS90" s="23" t="str">
        <f>IF(TYPE(VAL_Codes!AX$26)=2,VAL_Codes!AX$26,"")</f>
        <v/>
      </c>
      <c r="BT90" s="26" t="str">
        <f>IF(OR(AND(BT88="",BU88=""),AND(BT89="",BU89=""),AND(BU88="K",BU89="K"),OR(BU88="O",BU89="O")),"",SUM(BT88,BT89))</f>
        <v/>
      </c>
      <c r="BU90" s="20" t="str">
        <f>IF(AND(OR(AND(BU88="O",BU89="O"),AND(BU88="K",BU89="K")),SUM(BT88,BT89)=0,ISNUMBER(BT90)),"",IF(OR(BU88="O",BU89="O"),"O",IF(AND(BU88=BU89,OR(BU88="K",BU88="W",BU88="M")), UPPER(BU88),"")))</f>
        <v/>
      </c>
      <c r="BV90" s="23" t="str">
        <f>IF(TYPE(VAL_Codes!BA$26)=2,VAL_Codes!BA$26,"")</f>
        <v/>
      </c>
      <c r="BW90" s="26" t="str">
        <f>IF(OR(AND(BW88="",BX88=""),AND(BW89="",BX89=""),AND(BX88="K",BX89="K"),OR(BX88="O",BX89="O")),"",SUM(BW88,BW89))</f>
        <v/>
      </c>
      <c r="BX90" s="20" t="str">
        <f>IF(AND(OR(AND(BX88="O",BX89="O"),AND(BX88="K",BX89="K")),SUM(BW88,BW89)=0,ISNUMBER(BW90)),"",IF(OR(BX88="O",BX89="O"),"O",IF(AND(BX88=BX89,OR(BX88="K",BX88="W",BX88="M")), UPPER(BX88),"")))</f>
        <v/>
      </c>
      <c r="BY90" s="23" t="str">
        <f>IF(TYPE(VAL_Codes!BD$26)=2,VAL_Codes!BD$26,"")</f>
        <v/>
      </c>
      <c r="BZ90" s="26" t="str">
        <f>IF(OR(AND(BZ88="",CA88=""),AND(BZ89="",CA89=""),AND(CA88="K",CA89="K"),OR(CA88="O",CA89="O")),"",SUM(BZ88,BZ89))</f>
        <v/>
      </c>
      <c r="CA90" s="20" t="str">
        <f>IF(AND(OR(AND(CA88="O",CA89="O"),AND(CA88="K",CA89="K")),SUM(BZ88,BZ89)=0,ISNUMBER(BZ90)),"",IF(OR(CA88="O",CA89="O"),"O",IF(AND(CA88=CA89,OR(CA88="K",CA88="W",CA88="M")), UPPER(CA88),"")))</f>
        <v/>
      </c>
      <c r="CB90" s="23" t="str">
        <f>IF(TYPE(VAL_Codes!BG$26)=2,VAL_Codes!BG$26,"")</f>
        <v/>
      </c>
      <c r="CC90" s="26" t="str">
        <f>IF(OR(AND(CC88="",CD88=""),AND(CC89="",CD89=""),AND(CD88="K",CD89="K"),OR(CD88="O",CD89="O")),"",SUM(CC88,CC89))</f>
        <v/>
      </c>
      <c r="CD90" s="20" t="str">
        <f>IF(AND(OR(AND(CD88="O",CD89="O"),AND(CD88="K",CD89="K")),SUM(CC88,CC89)=0,ISNUMBER(CC90)),"",IF(OR(CD88="O",CD89="O"),"O",IF(AND(CD88=CD89,OR(CD88="K",CD88="W",CD88="M")), UPPER(CD88),"")))</f>
        <v/>
      </c>
      <c r="CE90" s="23" t="str">
        <f>IF(TYPE(VAL_Codes!BJ$26)=2,VAL_Codes!BJ$26,"")</f>
        <v/>
      </c>
      <c r="CF90" s="26" t="str">
        <f>IF(OR(AND(CF88="",CG88=""),AND(CF89="",CG89=""),AND(CG88="K",CG89="K"),OR(CG88="O",CG89="O")),"",SUM(CF88,CF89))</f>
        <v/>
      </c>
      <c r="CG90" s="20" t="str">
        <f>IF(AND(OR(AND(CG88="O",CG89="O"),AND(CG88="K",CG89="K")),SUM(CF88,CF89)=0,ISNUMBER(CF90)),"",IF(OR(CG88="O",CG89="O"),"O",IF(AND(CG88=CG89,OR(CG88="K",CG88="W",CG88="M")), UPPER(CG88),"")))</f>
        <v/>
      </c>
      <c r="CH90" s="23" t="str">
        <f>IF(TYPE(VAL_Codes!BM$26)=2,VAL_Codes!BM$26,"")</f>
        <v/>
      </c>
      <c r="CI90" s="26" t="str">
        <f>IF(OR(AND(CI88="",CJ88=""),AND(CI89="",CJ89=""),AND(CJ88="K",CJ89="K"),OR(CJ88="O",CJ89="O")),"",SUM(CI88,CI89))</f>
        <v/>
      </c>
      <c r="CJ90" s="20" t="str">
        <f>IF(AND(OR(AND(CJ88="O",CJ89="O"),AND(CJ88="K",CJ89="K")),SUM(CI88,CI89)=0,ISNUMBER(CI90)),"",IF(OR(CJ88="O",CJ89="O"),"O",IF(AND(CJ88=CJ89,OR(CJ88="K",CJ88="W",CJ88="M")), UPPER(CJ88),"")))</f>
        <v/>
      </c>
      <c r="CK90" s="23" t="str">
        <f>IF(TYPE(VAL_Codes!BP$26)=2,VAL_Codes!BP$26,"")</f>
        <v/>
      </c>
      <c r="CL90" s="26" t="str">
        <f>IF(OR(AND(CL88="",CM88=""),AND(CL89="",CM89=""),AND(CM88="K",CM89="K"),OR(CM88="O",CM89="O")),"",SUM(CL88,CL89))</f>
        <v/>
      </c>
      <c r="CM90" s="20" t="str">
        <f>IF(AND(OR(AND(CM88="O",CM89="O"),AND(CM88="K",CM89="K")),SUM(CL88,CL89)=0,ISNUMBER(CL90)),"",IF(OR(CM88="O",CM89="O"),"O",IF(AND(CM88=CM89,OR(CM88="K",CM88="W",CM88="M")), UPPER(CM88),"")))</f>
        <v/>
      </c>
      <c r="CN90" s="23" t="str">
        <f>IF(TYPE(VAL_Codes!BS$26)=2,VAL_Codes!BS$26,"")</f>
        <v/>
      </c>
      <c r="CO90" s="26" t="str">
        <f>IF(OR(AND(CO88="",CP88=""),AND(CO89="",CP89=""),AND(CP88="K",CP89="K"),OR(CP88="O",CP89="O")),"",SUM(CO88,CO89))</f>
        <v/>
      </c>
      <c r="CP90" s="20" t="str">
        <f>IF(AND(OR(AND(CP88="O",CP89="O"),AND(CP88="K",CP89="K")),SUM(CO88,CO89)=0,ISNUMBER(CO90)),"",IF(OR(CP88="O",CP89="O"),"O",IF(AND(CP88=CP89,OR(CP88="K",CP88="W",CP88="M")), UPPER(CP88),"")))</f>
        <v/>
      </c>
      <c r="CQ90" s="23" t="str">
        <f>IF(TYPE(VAL_Codes!BV$26)=2,VAL_Codes!BV$26,"")</f>
        <v/>
      </c>
      <c r="CR90" s="38"/>
    </row>
    <row r="91" spans="1:96" ht="11.25" customHeight="1" x14ac:dyDescent="0.2">
      <c r="C91" s="767"/>
      <c r="D91" s="768"/>
      <c r="E91" s="758"/>
      <c r="F91" s="71" t="s">
        <v>146</v>
      </c>
      <c r="G91" s="72" t="s">
        <v>314</v>
      </c>
      <c r="H91" s="395" t="s">
        <v>767</v>
      </c>
      <c r="I91" s="395" t="s">
        <v>66</v>
      </c>
      <c r="J91" s="396" t="str">
        <f>VAL_Metadata!B$8</f>
        <v>_X</v>
      </c>
      <c r="K91" s="395" t="s">
        <v>87</v>
      </c>
      <c r="L91" s="395" t="s">
        <v>768</v>
      </c>
      <c r="M91" s="47"/>
      <c r="N91" s="47"/>
      <c r="O91" s="47"/>
      <c r="P91" s="47"/>
      <c r="Q91" s="47"/>
      <c r="R91" s="47"/>
      <c r="S91" s="47"/>
      <c r="T91" s="47"/>
      <c r="U91" s="47"/>
      <c r="V91" s="47"/>
      <c r="W91" s="47"/>
      <c r="X91" s="47"/>
      <c r="Y91" s="47"/>
      <c r="Z91" s="47"/>
      <c r="AA91" s="26" t="str">
        <f>IF(OR(AND(AA87="",AB87=""),AND(AA90="",AB90=""),AND(AB87="K",AB90="K"),OR(AB87="O",AB90="O")),"",SUM(AA87,AA90))</f>
        <v/>
      </c>
      <c r="AB91" s="20" t="str">
        <f>IF(AND(OR(AND(AB87="O",AB90="O"),AND(AB87="K",AB90="K")),SUM(AA87,AA90)=0,ISNUMBER(AA91)),"",IF(OR(AB87="O",AB90="O"),"O",IF(AND(AB87=AB90,OR(AB87="K",AB87="W",AB87="M")), UPPER(AB87),"")))</f>
        <v/>
      </c>
      <c r="AC91" s="23" t="str">
        <f>IF(TYPE(VAL_Codes!H$26)=2,VAL_Codes!H$26,"")</f>
        <v/>
      </c>
      <c r="AD91" s="26" t="str">
        <f>IF(OR(AND(AD87="",AE87=""),AND(AD90="",AE90=""),AND(AE87="K",AE90="K"),OR(AE87="O",AE90="O")),"",SUM(AD87,AD90))</f>
        <v/>
      </c>
      <c r="AE91" s="20" t="str">
        <f>IF(AND(OR(AND(AE87="O",AE90="O"),AND(AE87="K",AE90="K")),SUM(AD87,AD90)=0,ISNUMBER(AD91)),"",IF(OR(AE87="O",AE90="O"),"O",IF(AND(AE87=AE90,OR(AE87="K",AE87="W",AE87="M")), UPPER(AE87),"")))</f>
        <v/>
      </c>
      <c r="AF91" s="23" t="str">
        <f>IF(TYPE(VAL_Codes!K$26)=2,VAL_Codes!K$26,"")</f>
        <v/>
      </c>
      <c r="AG91" s="26" t="str">
        <f>IF(OR(AND(AG87="",AH87=""),AND(AG90="",AH90=""),AND(AH87="K",AH90="K"),OR(AH87="O",AH90="O")),"",SUM(AG87,AG90))</f>
        <v/>
      </c>
      <c r="AH91" s="20" t="str">
        <f>IF(AND(OR(AND(AH87="O",AH90="O"),AND(AH87="K",AH90="K")),SUM(AG87,AG90)=0,ISNUMBER(AG91)),"",IF(OR(AH87="O",AH90="O"),"O",IF(AND(AH87=AH90,OR(AH87="K",AH87="W",AH87="M")), UPPER(AH87),"")))</f>
        <v/>
      </c>
      <c r="AI91" s="23" t="str">
        <f>IF(TYPE(VAL_Codes!N$26)=2,VAL_Codes!N$26,"")</f>
        <v/>
      </c>
      <c r="AJ91" s="26" t="str">
        <f>IF(OR(AND(AJ87="",AK87=""),AND(AJ90="",AK90=""),AND(AK87="K",AK90="K"),OR(AK87="O",AK90="O")),"",SUM(AJ87,AJ90))</f>
        <v/>
      </c>
      <c r="AK91" s="20" t="str">
        <f>IF(AND(OR(AND(AK87="O",AK90="O"),AND(AK87="K",AK90="K")),SUM(AJ87,AJ90)=0,ISNUMBER(AJ91)),"",IF(OR(AK87="O",AK90="O"),"O",IF(AND(AK87=AK90,OR(AK87="K",AK87="W",AK87="M")), UPPER(AK87),"")))</f>
        <v/>
      </c>
      <c r="AL91" s="23" t="str">
        <f>IF(TYPE(VAL_Codes!Q$26)=2,VAL_Codes!Q$26,"")</f>
        <v/>
      </c>
      <c r="AM91" s="26" t="str">
        <f>IF(OR(AND(AM87="",AN87=""),AND(AM90="",AN90=""),AND(AN87="K",AN90="K"),OR(AN87="O",AN90="O")),"",SUM(AM87,AM90))</f>
        <v/>
      </c>
      <c r="AN91" s="20" t="str">
        <f>IF(AND(OR(AND(AN87="O",AN90="O"),AND(AN87="K",AN90="K")),SUM(AM87,AM90)=0,ISNUMBER(AM91)),"",IF(OR(AN87="O",AN90="O"),"O",IF(AND(AN87=AN90,OR(AN87="K",AN87="W",AN87="M")), UPPER(AN87),"")))</f>
        <v/>
      </c>
      <c r="AO91" s="23" t="str">
        <f>IF(TYPE(VAL_Codes!T$26)=2,VAL_Codes!T$26,"")</f>
        <v/>
      </c>
      <c r="AP91" s="26" t="str">
        <f>IF(OR(AND(AP87="",AQ87=""),AND(AP90="",AQ90=""),AND(AQ87="K",AQ90="K"),OR(AQ87="O",AQ90="O")),"",SUM(AP87,AP90))</f>
        <v/>
      </c>
      <c r="AQ91" s="20" t="str">
        <f>IF(AND(OR(AND(AQ87="O",AQ90="O"),AND(AQ87="K",AQ90="K")),SUM(AP87,AP90)=0,ISNUMBER(AP91)),"",IF(OR(AQ87="O",AQ90="O"),"O",IF(AND(AQ87=AQ90,OR(AQ87="K",AQ87="W",AQ87="M")), UPPER(AQ87),"")))</f>
        <v/>
      </c>
      <c r="AR91" s="23" t="str">
        <f>IF(TYPE(VAL_Codes!W$26)=2,VAL_Codes!W$26,"")</f>
        <v/>
      </c>
      <c r="AS91" s="26" t="str">
        <f>IF(OR(AND(AS87="",AT87=""),AND(AS90="",AT90=""),AND(AT87="K",AT90="K"),OR(AT87="O",AT90="O")),"",SUM(AS87,AS90))</f>
        <v/>
      </c>
      <c r="AT91" s="20" t="str">
        <f>IF(AND(OR(AND(AT87="O",AT90="O"),AND(AT87="K",AT90="K")),SUM(AS87,AS90)=0,ISNUMBER(AS91)),"",IF(OR(AT87="O",AT90="O"),"O",IF(AND(AT87=AT90,OR(AT87="K",AT87="W",AT87="M")), UPPER(AT87),"")))</f>
        <v/>
      </c>
      <c r="AU91" s="23" t="str">
        <f>IF(TYPE(VAL_Codes!Z$26)=2,VAL_Codes!Z$26,"")</f>
        <v/>
      </c>
      <c r="AV91" s="26" t="str">
        <f>IF(OR(AND(AV87="",AW87=""),AND(AV90="",AW90=""),AND(AW87="K",AW90="K"),OR(AW87="O",AW90="O")),"",SUM(AV87,AV90))</f>
        <v/>
      </c>
      <c r="AW91" s="20" t="str">
        <f>IF(AND(OR(AND(AW87="O",AW90="O"),AND(AW87="K",AW90="K")),SUM(AV87,AV90)=0,ISNUMBER(AV91)),"",IF(OR(AW87="O",AW90="O"),"O",IF(AND(AW87=AW90,OR(AW87="K",AW87="W",AW87="M")), UPPER(AW87),"")))</f>
        <v/>
      </c>
      <c r="AX91" s="23" t="str">
        <f>IF(TYPE(VAL_Codes!AC$26)=2,VAL_Codes!AC$26,"")</f>
        <v/>
      </c>
      <c r="AY91" s="26" t="str">
        <f>IF(OR(AND(AY87="",AZ87=""),AND(AY90="",AZ90=""),AND(AZ87="K",AZ90="K"),OR(AZ87="O",AZ90="O")),"",SUM(AY87,AY90))</f>
        <v/>
      </c>
      <c r="AZ91" s="20" t="str">
        <f>IF(AND(OR(AND(AZ87="O",AZ90="O"),AND(AZ87="K",AZ90="K")),SUM(AY87,AY90)=0,ISNUMBER(AY91)),"",IF(OR(AZ87="O",AZ90="O"),"O",IF(AND(AZ87=AZ90,OR(AZ87="K",AZ87="W",AZ87="M")), UPPER(AZ87),"")))</f>
        <v/>
      </c>
      <c r="BA91" s="23" t="str">
        <f>IF(TYPE(VAL_Codes!AF$26)=2,VAL_Codes!AF$26,"")</f>
        <v/>
      </c>
      <c r="BB91" s="26" t="str">
        <f>IF(OR(AND(BB87="",BC87=""),AND(BB90="",BC90=""),AND(BC87="K",BC90="K"),OR(BC87="O",BC90="O")),"",SUM(BB87,BB90))</f>
        <v/>
      </c>
      <c r="BC91" s="20" t="str">
        <f>IF(AND(OR(AND(BC87="O",BC90="O"),AND(BC87="K",BC90="K")),SUM(BB87,BB90)=0,ISNUMBER(BB91)),"",IF(OR(BC87="O",BC90="O"),"O",IF(AND(BC87=BC90,OR(BC87="K",BC87="W",BC87="M")), UPPER(BC87),"")))</f>
        <v/>
      </c>
      <c r="BD91" s="23" t="str">
        <f>IF(TYPE(VAL_Codes!AI$26)=2,VAL_Codes!AI$26,"")</f>
        <v/>
      </c>
      <c r="BE91" s="26" t="str">
        <f>IF(OR(AND(BE87="",BF87=""),AND(BE90="",BF90=""),AND(BF87="K",BF90="K"),OR(BF87="O",BF90="O")),"",SUM(BE87,BE90))</f>
        <v/>
      </c>
      <c r="BF91" s="20" t="str">
        <f>IF(AND(OR(AND(BF87="O",BF90="O"),AND(BF87="K",BF90="K")),SUM(BE87,BE90)=0,ISNUMBER(BE91)),"",IF(OR(BF87="O",BF90="O"),"O",IF(AND(BF87=BF90,OR(BF87="K",BF87="W",BF87="M")), UPPER(BF87),"")))</f>
        <v/>
      </c>
      <c r="BG91" s="23" t="str">
        <f>IF(TYPE(VAL_Codes!AL$26)=2,VAL_Codes!AL$26,"")</f>
        <v/>
      </c>
      <c r="BH91" s="26" t="str">
        <f>IF(OR(AND(BH87="",BI87=""),AND(BH90="",BI90=""),AND(BI87="K",BI90="K"),OR(BI87="O",BI90="O")),"",SUM(BH87,BH90))</f>
        <v/>
      </c>
      <c r="BI91" s="20" t="str">
        <f>IF(AND(OR(AND(BI87="O",BI90="O"),AND(BI87="K",BI90="K")),SUM(BH87,BH90)=0,ISNUMBER(BH91)),"",IF(OR(BI87="O",BI90="O"),"O",IF(AND(BI87=BI90,OR(BI87="K",BI87="W",BI87="M")), UPPER(BI87),"")))</f>
        <v/>
      </c>
      <c r="BJ91" s="23" t="str">
        <f>IF(TYPE(VAL_Codes!AO$26)=2,VAL_Codes!AO$26,"")</f>
        <v/>
      </c>
      <c r="BK91" s="26" t="str">
        <f>IF(OR(AND(BK87="",BL87=""),AND(BK90="",BL90=""),AND(BL87="K",BL90="K"),OR(BL87="O",BL90="O")),"",SUM(BK87,BK90))</f>
        <v/>
      </c>
      <c r="BL91" s="20" t="str">
        <f>IF(AND(OR(AND(BL87="O",BL90="O"),AND(BL87="K",BL90="K")),SUM(BK87,BK90)=0,ISNUMBER(BK91)),"",IF(OR(BL87="O",BL90="O"),"O",IF(AND(BL87=BL90,OR(BL87="K",BL87="W",BL87="M")), UPPER(BL87),"")))</f>
        <v/>
      </c>
      <c r="BM91" s="23" t="str">
        <f>IF(TYPE(VAL_Codes!AR$26)=2,VAL_Codes!AR$26,"")</f>
        <v/>
      </c>
      <c r="BN91" s="26" t="str">
        <f>IF(OR(AND(BN87="",BO87=""),AND(BN90="",BO90=""),AND(BO87="K",BO90="K"),OR(BO87="O",BO90="O")),"",SUM(BN87,BN90))</f>
        <v/>
      </c>
      <c r="BO91" s="20" t="str">
        <f>IF(AND(OR(AND(BO87="O",BO90="O"),AND(BO87="K",BO90="K")),SUM(BN87,BN90)=0,ISNUMBER(BN91)),"",IF(OR(BO87="O",BO90="O"),"O",IF(AND(BO87=BO90,OR(BO87="K",BO87="W",BO87="M")), UPPER(BO87),"")))</f>
        <v/>
      </c>
      <c r="BP91" s="23" t="str">
        <f>IF(TYPE(VAL_Codes!AU$26)=2,VAL_Codes!AU$26,"")</f>
        <v/>
      </c>
      <c r="BQ91" s="26" t="str">
        <f>IF(OR(AND(BQ87="",BR87=""),AND(BQ90="",BR90=""),AND(BR87="K",BR90="K"),OR(BR87="O",BR90="O")),"",SUM(BQ87,BQ90))</f>
        <v/>
      </c>
      <c r="BR91" s="20" t="str">
        <f>IF(AND(OR(AND(BR87="O",BR90="O"),AND(BR87="K",BR90="K")),SUM(BQ87,BQ90)=0,ISNUMBER(BQ91)),"",IF(OR(BR87="O",BR90="O"),"O",IF(AND(BR87=BR90,OR(BR87="K",BR87="W",BR87="M")), UPPER(BR87),"")))</f>
        <v/>
      </c>
      <c r="BS91" s="23" t="str">
        <f>IF(TYPE(VAL_Codes!AX$26)=2,VAL_Codes!AX$26,"")</f>
        <v/>
      </c>
      <c r="BT91" s="26" t="str">
        <f>IF(OR(AND(BT87="",BU87=""),AND(BT90="",BU90=""),AND(BU87="K",BU90="K"),OR(BU87="O",BU90="O")),"",SUM(BT87,BT90))</f>
        <v/>
      </c>
      <c r="BU91" s="20" t="str">
        <f>IF(AND(OR(AND(BU87="O",BU90="O"),AND(BU87="K",BU90="K")),SUM(BT87,BT90)=0,ISNUMBER(BT91)),"",IF(OR(BU87="O",BU90="O"),"O",IF(AND(BU87=BU90,OR(BU87="K",BU87="W",BU87="M")), UPPER(BU87),"")))</f>
        <v/>
      </c>
      <c r="BV91" s="23" t="str">
        <f>IF(TYPE(VAL_Codes!BA$26)=2,VAL_Codes!BA$26,"")</f>
        <v/>
      </c>
      <c r="BW91" s="26" t="str">
        <f>IF(OR(AND(BW87="",BX87=""),AND(BW90="",BX90=""),AND(BX87="K",BX90="K"),OR(BX87="O",BX90="O")),"",SUM(BW87,BW90))</f>
        <v/>
      </c>
      <c r="BX91" s="20" t="str">
        <f>IF(AND(OR(AND(BX87="O",BX90="O"),AND(BX87="K",BX90="K")),SUM(BW87,BW90)=0,ISNUMBER(BW91)),"",IF(OR(BX87="O",BX90="O"),"O",IF(AND(BX87=BX90,OR(BX87="K",BX87="W",BX87="M")), UPPER(BX87),"")))</f>
        <v/>
      </c>
      <c r="BY91" s="23" t="str">
        <f>IF(TYPE(VAL_Codes!BD$26)=2,VAL_Codes!BD$26,"")</f>
        <v/>
      </c>
      <c r="BZ91" s="26" t="str">
        <f>IF(OR(AND(BZ87="",CA87=""),AND(BZ90="",CA90=""),AND(CA87="K",CA90="K"),OR(CA87="O",CA90="O")),"",SUM(BZ87,BZ90))</f>
        <v/>
      </c>
      <c r="CA91" s="20" t="str">
        <f>IF(AND(OR(AND(CA87="O",CA90="O"),AND(CA87="K",CA90="K")),SUM(BZ87,BZ90)=0,ISNUMBER(BZ91)),"",IF(OR(CA87="O",CA90="O"),"O",IF(AND(CA87=CA90,OR(CA87="K",CA87="W",CA87="M")), UPPER(CA87),"")))</f>
        <v/>
      </c>
      <c r="CB91" s="23" t="str">
        <f>IF(TYPE(VAL_Codes!BG$26)=2,VAL_Codes!BG$26,"")</f>
        <v/>
      </c>
      <c r="CC91" s="26" t="str">
        <f>IF(OR(AND(CC87="",CD87=""),AND(CC90="",CD90=""),AND(CD87="K",CD90="K"),OR(CD87="O",CD90="O")),"",SUM(CC87,CC90))</f>
        <v/>
      </c>
      <c r="CD91" s="20" t="str">
        <f>IF(AND(OR(AND(CD87="O",CD90="O"),AND(CD87="K",CD90="K")),SUM(CC87,CC90)=0,ISNUMBER(CC91)),"",IF(OR(CD87="O",CD90="O"),"O",IF(AND(CD87=CD90,OR(CD87="K",CD87="W",CD87="M")), UPPER(CD87),"")))</f>
        <v/>
      </c>
      <c r="CE91" s="23" t="str">
        <f>IF(TYPE(VAL_Codes!BJ$26)=2,VAL_Codes!BJ$26,"")</f>
        <v/>
      </c>
      <c r="CF91" s="26" t="str">
        <f>IF(OR(AND(CF87="",CG87=""),AND(CF90="",CG90=""),AND(CG87="K",CG90="K"),OR(CG87="O",CG90="O")),"",SUM(CF87,CF90))</f>
        <v/>
      </c>
      <c r="CG91" s="20" t="str">
        <f>IF(AND(OR(AND(CG87="O",CG90="O"),AND(CG87="K",CG90="K")),SUM(CF87,CF90)=0,ISNUMBER(CF91)),"",IF(OR(CG87="O",CG90="O"),"O",IF(AND(CG87=CG90,OR(CG87="K",CG87="W",CG87="M")), UPPER(CG87),"")))</f>
        <v/>
      </c>
      <c r="CH91" s="23" t="str">
        <f>IF(TYPE(VAL_Codes!BM$26)=2,VAL_Codes!BM$26,"")</f>
        <v/>
      </c>
      <c r="CI91" s="26" t="str">
        <f>IF(OR(AND(CI87="",CJ87=""),AND(CI90="",CJ90=""),AND(CJ87="K",CJ90="K"),OR(CJ87="O",CJ90="O")),"",SUM(CI87,CI90))</f>
        <v/>
      </c>
      <c r="CJ91" s="20" t="str">
        <f>IF(AND(OR(AND(CJ87="O",CJ90="O"),AND(CJ87="K",CJ90="K")),SUM(CI87,CI90)=0,ISNUMBER(CI91)),"",IF(OR(CJ87="O",CJ90="O"),"O",IF(AND(CJ87=CJ90,OR(CJ87="K",CJ87="W",CJ87="M")), UPPER(CJ87),"")))</f>
        <v/>
      </c>
      <c r="CK91" s="23" t="str">
        <f>IF(TYPE(VAL_Codes!BP$26)=2,VAL_Codes!BP$26,"")</f>
        <v/>
      </c>
      <c r="CL91" s="26" t="str">
        <f>IF(OR(AND(CL87="",CM87=""),AND(CL90="",CM90=""),AND(CM87="K",CM90="K"),OR(CM87="O",CM90="O")),"",SUM(CL87,CL90))</f>
        <v/>
      </c>
      <c r="CM91" s="20" t="str">
        <f>IF(AND(OR(AND(CM87="O",CM90="O"),AND(CM87="K",CM90="K")),SUM(CL87,CL90)=0,ISNUMBER(CL91)),"",IF(OR(CM87="O",CM90="O"),"O",IF(AND(CM87=CM90,OR(CM87="K",CM87="W",CM87="M")), UPPER(CM87),"")))</f>
        <v/>
      </c>
      <c r="CN91" s="23" t="str">
        <f>IF(TYPE(VAL_Codes!BS$26)=2,VAL_Codes!BS$26,"")</f>
        <v/>
      </c>
      <c r="CO91" s="26" t="str">
        <f>IF(OR(AND(CO87="",CP87=""),AND(CO90="",CP90=""),AND(CP87="K",CP90="K"),OR(CP87="O",CP90="O")),"",SUM(CO87,CO90))</f>
        <v/>
      </c>
      <c r="CP91" s="20" t="str">
        <f>IF(AND(OR(AND(CP87="O",CP90="O"),AND(CP87="K",CP90="K")),SUM(CO87,CO90)=0,ISNUMBER(CO91)),"",IF(OR(CP87="O",CP90="O"),"O",IF(AND(CP87=CP90,OR(CP87="K",CP87="W",CP87="M")), UPPER(CP87),"")))</f>
        <v/>
      </c>
      <c r="CQ91" s="23" t="str">
        <f>IF(TYPE(VAL_Codes!BV$26)=2,VAL_Codes!BV$26,"")</f>
        <v/>
      </c>
      <c r="CR91" s="38"/>
    </row>
    <row r="92" spans="1:96" ht="11.25" customHeight="1" x14ac:dyDescent="0.2">
      <c r="A92" s="75"/>
      <c r="B92" s="75"/>
      <c r="C92" s="767"/>
      <c r="D92" s="768"/>
      <c r="E92" s="758"/>
      <c r="F92" s="78" t="s">
        <v>749</v>
      </c>
      <c r="G92" s="69" t="s">
        <v>147</v>
      </c>
      <c r="H92" s="395" t="s">
        <v>767</v>
      </c>
      <c r="I92" s="395" t="s">
        <v>66</v>
      </c>
      <c r="J92" s="396" t="str">
        <f>VAL_Metadata!B$8</f>
        <v>_X</v>
      </c>
      <c r="K92" s="395" t="s">
        <v>87</v>
      </c>
      <c r="L92" s="395" t="s">
        <v>141</v>
      </c>
      <c r="M92" s="47"/>
      <c r="N92" s="47"/>
      <c r="O92" s="47"/>
      <c r="P92" s="47"/>
      <c r="Q92" s="47"/>
      <c r="R92" s="47"/>
      <c r="S92" s="47"/>
      <c r="T92" s="47"/>
      <c r="U92" s="47"/>
      <c r="V92" s="47"/>
      <c r="W92" s="47"/>
      <c r="X92" s="47"/>
      <c r="Y92" s="47"/>
      <c r="Z92" s="47"/>
      <c r="AA92" s="29" t="str">
        <f>IF(COUNTBLANK('VAL_Fill in area'!G57)=1,"",'VAL_Fill in area'!G57)</f>
        <v/>
      </c>
      <c r="AB92" s="24" t="str">
        <f>IF(TYPE(VAL_Codes!G$26)=2,VAL_Codes!G$26,"")</f>
        <v/>
      </c>
      <c r="AC92" s="25" t="str">
        <f>IF(TYPE(VAL_Codes!H$26)=2,VAL_Codes!H$26,"")</f>
        <v/>
      </c>
      <c r="AD92" s="29" t="str">
        <f>IF(COUNTBLANK('VAL_Fill in area'!H57)=1,"",'VAL_Fill in area'!H57)</f>
        <v/>
      </c>
      <c r="AE92" s="24" t="str">
        <f>IF(TYPE(VAL_Codes!J$26)=2,VAL_Codes!J$26,"")</f>
        <v/>
      </c>
      <c r="AF92" s="25" t="str">
        <f>IF(TYPE(VAL_Codes!K$26)=2,VAL_Codes!K$26,"")</f>
        <v/>
      </c>
      <c r="AG92" s="27" t="str">
        <f>IF(OR(AND(AA92="",AB92=""),AND(AD92="",AE92=""),AND(AB92="K",AE92="K"),OR(AB92="O",AE92="O")),"",SUM(AA92,AD92))</f>
        <v/>
      </c>
      <c r="AH92" s="1" t="str">
        <f xml:space="preserve"> IF(AND(OR(AND(AB92="O",AE92="O"),AND(AB92="K",AE92="K")),SUM(AA92,AD92)=0,ISNUMBER(AG92)),"",IF(OR(AB92="O",AE92="O"),"O",IF(AND(AB92=AE92,OR(AB92="K",AB92="W",AB92="M")),UPPER( AB92),"")))</f>
        <v/>
      </c>
      <c r="AI92" s="23" t="str">
        <f>IF(TYPE(VAL_Codes!N$26)=2,VAL_Codes!N$26,"")</f>
        <v/>
      </c>
      <c r="AJ92" s="29" t="str">
        <f>IF(COUNTBLANK('VAL_Fill in area'!I57)=1,"",'VAL_Fill in area'!I57)</f>
        <v/>
      </c>
      <c r="AK92" s="24" t="str">
        <f>IF(TYPE(VAL_Codes!P$26)=2,VAL_Codes!P$26,"")</f>
        <v/>
      </c>
      <c r="AL92" s="25" t="str">
        <f>IF(TYPE(VAL_Codes!Q$26)=2,VAL_Codes!Q$26,"")</f>
        <v/>
      </c>
      <c r="AM92" s="29" t="str">
        <f>IF(COUNTBLANK('VAL_Fill in area'!J57)=1,"",'VAL_Fill in area'!J57)</f>
        <v/>
      </c>
      <c r="AN92" s="24" t="str">
        <f>IF(TYPE(VAL_Codes!S$26)=2,VAL_Codes!S$26,"")</f>
        <v/>
      </c>
      <c r="AO92" s="25" t="str">
        <f>IF(TYPE(VAL_Codes!T$26)=2,VAL_Codes!T$26,"")</f>
        <v/>
      </c>
      <c r="AP92" s="29" t="str">
        <f>IF(COUNTBLANK('VAL_Fill in area'!K57)=1,"",'VAL_Fill in area'!K57)</f>
        <v/>
      </c>
      <c r="AQ92" s="24" t="str">
        <f>IF(TYPE(VAL_Codes!V$26)=2,VAL_Codes!V$26,"")</f>
        <v/>
      </c>
      <c r="AR92" s="25" t="str">
        <f>IF(TYPE(VAL_Codes!W$26)=2,VAL_Codes!W$26,"")</f>
        <v/>
      </c>
      <c r="AS92" s="27" t="str">
        <f>IF(OR(AND(AM92="",AN92=""),AND(AP92="",AQ92=""),AND(AN92="K",AQ92="K"),OR(AN92="O",AQ92="O")),"",SUM(AM92,AP92))</f>
        <v/>
      </c>
      <c r="AT92" s="1" t="str">
        <f xml:space="preserve"> IF(AND(OR(AND(AN92="O",AQ92="O"),AND(AN92="K",AQ92="K")),SUM(AM92,AP92)=0,ISNUMBER(AS92)),"",IF(OR(AN92="O",AQ92="O"),"O",IF(AND(AN92=AQ92,OR(AN92="K",AN92="W",AN92="M")),UPPER( AN92),"")))</f>
        <v/>
      </c>
      <c r="AU92" s="23" t="str">
        <f>IF(TYPE(VAL_Codes!Z$26)=2,VAL_Codes!Z$26,"")</f>
        <v/>
      </c>
      <c r="AV92" s="29" t="str">
        <f>IF(COUNTBLANK('VAL_Fill in area'!L57)=1,"",'VAL_Fill in area'!L57)</f>
        <v/>
      </c>
      <c r="AW92" s="24" t="str">
        <f>IF(TYPE(VAL_Codes!AB$26)=2,VAL_Codes!AB$26,"")</f>
        <v/>
      </c>
      <c r="AX92" s="25" t="str">
        <f>IF(TYPE(VAL_Codes!AC$26)=2,VAL_Codes!AC$26,"")</f>
        <v/>
      </c>
      <c r="AY92" s="29" t="str">
        <f>IF(COUNTBLANK('VAL_Fill in area'!M57)=1,"",'VAL_Fill in area'!M57)</f>
        <v/>
      </c>
      <c r="AZ92" s="24" t="str">
        <f>IF(TYPE(VAL_Codes!AE$26)=2,VAL_Codes!AE$26,"")</f>
        <v/>
      </c>
      <c r="BA92" s="25" t="str">
        <f>IF(TYPE(VAL_Codes!AF$26)=2,VAL_Codes!AF$26,"")</f>
        <v/>
      </c>
      <c r="BB92" s="27" t="str">
        <f>IF(OR(AND(AV92="",AW92=""),AND(AY92="",AZ92=""),AND(AW92="K",AZ92="K"),OR(AW92="O",AZ92="O")),"",SUM(AV92,AY92))</f>
        <v/>
      </c>
      <c r="BC92" s="1" t="str">
        <f xml:space="preserve"> IF(AND(OR(AND(AW92="O",AZ92="O"),AND(AW92="K",AZ92="K")),SUM(AV92,AY92)=0,ISNUMBER(BB92)),"",IF(OR(AW92="O",AZ92="O"),"O",IF(AND(AW92=AZ92,OR(AW92="K",AW92="W",AW92="M")),UPPER( AW92),"")))</f>
        <v/>
      </c>
      <c r="BD92" s="23" t="str">
        <f>IF(TYPE(VAL_Codes!AI$26)=2,VAL_Codes!AI$26,"")</f>
        <v/>
      </c>
      <c r="BE92" s="29" t="str">
        <f>IF(COUNTBLANK('VAL_Fill in area'!N57)=1,"",'VAL_Fill in area'!N57)</f>
        <v/>
      </c>
      <c r="BF92" s="24" t="str">
        <f>IF(TYPE(VAL_Codes!AK$26)=2,VAL_Codes!AK$26,"")</f>
        <v/>
      </c>
      <c r="BG92" s="25" t="str">
        <f>IF(TYPE(VAL_Codes!AL$26)=2,VAL_Codes!AL$26,"")</f>
        <v/>
      </c>
      <c r="BH92" s="29" t="str">
        <f>IF(COUNTBLANK('VAL_Fill in area'!O57)=1,"",'VAL_Fill in area'!O57)</f>
        <v/>
      </c>
      <c r="BI92" s="24" t="str">
        <f>IF(TYPE(VAL_Codes!AN$26)=2,VAL_Codes!AN$26,"")</f>
        <v/>
      </c>
      <c r="BJ92" s="25" t="str">
        <f>IF(TYPE(VAL_Codes!AO$26)=2,VAL_Codes!AO$26,"")</f>
        <v/>
      </c>
      <c r="BK92" s="27" t="str">
        <f>IF(OR(AND(BE92="",BF92=""),AND(BH92="",BI92=""),AND(BF92="K",BI92="K"),OR(BF92="O",BI92="O")),"",SUM(BE92,BH92))</f>
        <v/>
      </c>
      <c r="BL92" s="1" t="str">
        <f xml:space="preserve"> IF(AND(OR(AND(BF92="O",BI92="O"),AND(BF92="K",BI92="K")),SUM(BE92,BH92)=0,ISNUMBER(BK92)),"",IF(OR(BF92="O",BI92="O"),"O",IF(AND(BF92=BI92,OR(BF92="K",BF92="W",BF92="M")),UPPER( BF92),"")))</f>
        <v/>
      </c>
      <c r="BM92" s="23" t="str">
        <f>IF(TYPE(VAL_Codes!AR$26)=2,VAL_Codes!AR$26,"")</f>
        <v/>
      </c>
      <c r="BN92" s="27" t="str">
        <f>IF(OR(AND(AV92="",AW92=""),AND(BE92="",BF92=""),AND(AW92="K",BF92="K"),OR(AW92="O",BF92="O")),"",SUM(AV92,BE92))</f>
        <v/>
      </c>
      <c r="BO92" s="1" t="str">
        <f xml:space="preserve"> IF(AND(OR(AND(AW92="O",BF92="O"),AND(AW92="K",BF92="K")),SUM(AV92,BE92)=0,ISNUMBER(BN92)),"",IF(OR(AW92="O",BF92="O"),"O",IF(AND(AW92=BF92,OR(AW92="K",AW92="W",AW92="M")),UPPER( AW92),"")))</f>
        <v/>
      </c>
      <c r="BP92" s="23" t="str">
        <f>IF(TYPE(VAL_Codes!AU$26)=2,VAL_Codes!AU$26,"")</f>
        <v/>
      </c>
      <c r="BQ92" s="27" t="str">
        <f>IF(OR(AND(AY92="",AZ92=""),AND(BH92="",BI92=""),AND(AZ92="K",BI92="K"),OR(AZ92="O",BI92="O")),"",SUM(AY92,BH92))</f>
        <v/>
      </c>
      <c r="BR92" s="1" t="str">
        <f xml:space="preserve"> IF(AND(OR(AND(AZ92="O",BI92="O"),AND(AZ92="K",BI92="K")),SUM(AY92,BH92)=0,ISNUMBER(BQ92)),"",IF(OR(AZ92="O",BI92="O"),"O",IF(AND(AZ92=BI92,OR(AZ92="K",AZ92="W",AZ92="M")),UPPER( AZ92),"")))</f>
        <v/>
      </c>
      <c r="BS92" s="23" t="str">
        <f>IF(TYPE(VAL_Codes!AX$26)=2,VAL_Codes!AX$26,"")</f>
        <v/>
      </c>
      <c r="BT92" s="27" t="str">
        <f>IF(OR(AND(BN92="",BO92=""),AND(BQ92="",BR92=""),AND(BO92="K",BR92="K"),OR(BO92="O",BR92="O")),"",SUM(BN92,BQ92))</f>
        <v/>
      </c>
      <c r="BU92" s="1" t="str">
        <f xml:space="preserve"> IF(AND(OR(AND(BO92="O",BR92="O"),AND(BO92="K",BR92="K")),SUM(BN92,BQ92)=0,ISNUMBER(BT92)),"",IF(OR(BO92="O",BR92="O"),"O",IF(AND(BO92=BR92,OR(BO92="K",BO92="W",BO92="M")),UPPER( BO92),"")))</f>
        <v/>
      </c>
      <c r="BV92" s="23" t="str">
        <f>IF(TYPE(VAL_Codes!BA$26)=2,VAL_Codes!BA$26,"")</f>
        <v/>
      </c>
      <c r="BW92" s="29" t="str">
        <f>IF(COUNTBLANK('VAL_Fill in area'!P57)=1,"",'VAL_Fill in area'!P57)</f>
        <v/>
      </c>
      <c r="BX92" s="24" t="str">
        <f>IF(TYPE(VAL_Codes!BC$26)=2,VAL_Codes!BC$26,"")</f>
        <v/>
      </c>
      <c r="BY92" s="25" t="str">
        <f>IF(TYPE(VAL_Codes!BD$26)=2,VAL_Codes!BD$26,"")</f>
        <v/>
      </c>
      <c r="BZ92" s="29" t="str">
        <f>IF(COUNTBLANK('VAL_Fill in area'!Q57)=1,"",'VAL_Fill in area'!Q57)</f>
        <v/>
      </c>
      <c r="CA92" s="24" t="str">
        <f>IF(TYPE(VAL_Codes!BF$26)=2,VAL_Codes!BF$26,"")</f>
        <v/>
      </c>
      <c r="CB92" s="25" t="str">
        <f>IF(TYPE(VAL_Codes!BG$26)=2,VAL_Codes!BG$26,"")</f>
        <v/>
      </c>
      <c r="CC92" s="27" t="str">
        <f>IF(OR(AND(BW92="",BX92=""),AND(BZ92="",CA92=""),AND(BX92="K",CA92="K"),OR(BX92="O",CA92="O")),"",SUM(BW92,BZ92))</f>
        <v/>
      </c>
      <c r="CD92" s="1" t="str">
        <f xml:space="preserve"> IF(AND(OR(AND(BX92="O",CA92="O"),AND(BX92="K",CA92="K")),SUM(BW92,BZ92)=0,ISNUMBER(CC92)),"",IF(OR(BX92="O",CA92="O"),"O",IF(AND(BX92=CA92,OR(BX92="K",BX92="W",BX92="M")),UPPER( BX92),"")))</f>
        <v/>
      </c>
      <c r="CE92" s="22" t="str">
        <f>IF(TYPE(VAL_Codes!BJ$26)=2,VAL_Codes!BJ$26,"")</f>
        <v/>
      </c>
      <c r="CF92" s="29" t="str">
        <f>IF(COUNTBLANK('VAL_Fill in area'!R57)=1,"",'VAL_Fill in area'!R57)</f>
        <v/>
      </c>
      <c r="CG92" s="24" t="str">
        <f>IF(TYPE(VAL_Codes!BL$26)=2,VAL_Codes!BL$26,"")</f>
        <v/>
      </c>
      <c r="CH92" s="25" t="str">
        <f>IF(TYPE(VAL_Codes!BM$26)=2,VAL_Codes!BM$26,"")</f>
        <v/>
      </c>
      <c r="CI92" s="29" t="str">
        <f>IF(COUNTBLANK('VAL_Fill in area'!S57)=1,"",'VAL_Fill in area'!S57)</f>
        <v/>
      </c>
      <c r="CJ92" s="24" t="str">
        <f>IF(TYPE(VAL_Codes!BO$26)=2,VAL_Codes!BO$26,"")</f>
        <v/>
      </c>
      <c r="CK92" s="25" t="str">
        <f>IF(TYPE(VAL_Codes!BP$26)=2,VAL_Codes!BP$26,"")</f>
        <v/>
      </c>
      <c r="CL92" s="29" t="str">
        <f>IF(COUNTBLANK('VAL_Fill in area'!T57)=1,"",'VAL_Fill in area'!T57)</f>
        <v/>
      </c>
      <c r="CM92" s="24" t="str">
        <f>IF(TYPE(VAL_Codes!BR$26)=2,VAL_Codes!BR$26,"")</f>
        <v/>
      </c>
      <c r="CN92" s="25" t="str">
        <f>IF(TYPE(VAL_Codes!BS$26)=2,VAL_Codes!BS$26,"")</f>
        <v/>
      </c>
      <c r="CO92" s="26" t="str">
        <f>IF(OR(EXACT(AG92,AH92),EXACT(AJ92,AK92),EXACT(AS92,AT92),EXACT(BT92,BU92),EXACT(CC92,CD92), EXACT(CL92,CM92),AND(AH92="K",AK92="K",AT92="K",BU92="K", CD92="K",CM92="K"),OR(AH92="O",AK92="O",AT92="O",BU92="O", CD92="O",CM92="O")),"",SUM(AG92,AJ92,AS92,BT92,CC92,CL92))</f>
        <v/>
      </c>
      <c r="CP92" s="20" t="str">
        <f>IF(AND(OR(OR(AH92="O",AK92="O",AT92="O",BU92="O",CD92="O",CM92="O"), AND(AH92="K",AK92="K",AT92="K",BU92="K", CD92="K",CM92="K")),SUM(AG92,AJ92,AS92,BT92,CC92,CL92)=0,ISNUMBER(CO92)),"",IF(OR(AH92="O",AK92="O",AT92="O",BU92="O",CD92="O",CM92="O"),"O",IF(AND(AH92=AK92,AH92=AT92,AH92=BU92,AH92=CD92,AH92=CM92,OR(AH92="K",AH92="W",AH92="M")),UPPER(AH92),"")))</f>
        <v/>
      </c>
      <c r="CQ92" s="23" t="str">
        <f>IF(TYPE(VAL_Codes!BV$26)=2,VAL_Codes!BV$26,"")</f>
        <v/>
      </c>
      <c r="CR92" s="38"/>
    </row>
    <row r="93" spans="1:96" ht="11.25" customHeight="1" x14ac:dyDescent="0.2">
      <c r="C93" s="767"/>
      <c r="D93" s="768"/>
      <c r="E93" s="758" t="s">
        <v>148</v>
      </c>
      <c r="F93" s="70" t="s">
        <v>149</v>
      </c>
      <c r="G93" s="69" t="s">
        <v>150</v>
      </c>
      <c r="H93" s="395" t="s">
        <v>767</v>
      </c>
      <c r="I93" s="395" t="s">
        <v>66</v>
      </c>
      <c r="J93" s="396" t="str">
        <f>VAL_Metadata!B$8</f>
        <v>_X</v>
      </c>
      <c r="K93" s="395" t="s">
        <v>91</v>
      </c>
      <c r="L93" s="395" t="s">
        <v>349</v>
      </c>
      <c r="M93" s="47"/>
      <c r="N93" s="47"/>
      <c r="O93" s="47"/>
      <c r="P93" s="47"/>
      <c r="Q93" s="47"/>
      <c r="R93" s="47"/>
      <c r="S93" s="47"/>
      <c r="T93" s="47"/>
      <c r="U93" s="47"/>
      <c r="V93" s="47"/>
      <c r="W93" s="47"/>
      <c r="X93" s="47"/>
      <c r="Y93" s="47"/>
      <c r="Z93" s="47"/>
      <c r="AA93" s="29" t="str">
        <f>IF(COUNTBLANK('VAL_Fill in area'!G58)=1,"",'VAL_Fill in area'!G58)</f>
        <v/>
      </c>
      <c r="AB93" s="24" t="str">
        <f>IF(TYPE(VAL_Codes!G$26)=2,VAL_Codes!G$26,"")</f>
        <v/>
      </c>
      <c r="AC93" s="25" t="str">
        <f>IF(TYPE(VAL_Codes!H$26)=2,VAL_Codes!H$26,"")</f>
        <v/>
      </c>
      <c r="AD93" s="29" t="str">
        <f>IF(COUNTBLANK('VAL_Fill in area'!H58)=1,"",'VAL_Fill in area'!H58)</f>
        <v/>
      </c>
      <c r="AE93" s="24" t="str">
        <f>IF(TYPE(VAL_Codes!J$26)=2,VAL_Codes!J$26,"")</f>
        <v/>
      </c>
      <c r="AF93" s="25" t="str">
        <f>IF(TYPE(VAL_Codes!K$26)=2,VAL_Codes!K$26,"")</f>
        <v/>
      </c>
      <c r="AG93" s="27" t="str">
        <f>IF(OR(AND(AA93="",AB93=""),AND(AD93="",AE93=""),AND(AB93="K",AE93="K"),OR(AB93="O",AE93="O")),"",SUM(AA93,AD93))</f>
        <v/>
      </c>
      <c r="AH93" s="1" t="str">
        <f xml:space="preserve"> IF(AND(OR(AND(AB93="O",AE93="O"),AND(AB93="K",AE93="K")),SUM(AA93,AD93)=0,ISNUMBER(AG93)),"",IF(OR(AB93="O",AE93="O"),"O",IF(AND(AB93=AE93,OR(AB93="K",AB93="W",AB93="M")),UPPER( AB93),"")))</f>
        <v/>
      </c>
      <c r="AI93" s="23" t="str">
        <f>IF(TYPE(VAL_Codes!N$26)=2,VAL_Codes!N$26,"")</f>
        <v/>
      </c>
      <c r="AJ93" s="29" t="str">
        <f>IF(COUNTBLANK('VAL_Fill in area'!I58)=1,"",'VAL_Fill in area'!I58)</f>
        <v/>
      </c>
      <c r="AK93" s="24" t="str">
        <f>IF(TYPE(VAL_Codes!P$26)=2,VAL_Codes!P$26,"")</f>
        <v/>
      </c>
      <c r="AL93" s="25" t="str">
        <f>IF(TYPE(VAL_Codes!Q$26)=2,VAL_Codes!Q$26,"")</f>
        <v/>
      </c>
      <c r="AM93" s="29" t="str">
        <f>IF(COUNTBLANK('VAL_Fill in area'!J58)=1,"",'VAL_Fill in area'!J58)</f>
        <v/>
      </c>
      <c r="AN93" s="24" t="str">
        <f>IF(TYPE(VAL_Codes!S$26)=2,VAL_Codes!S$26,"")</f>
        <v/>
      </c>
      <c r="AO93" s="25" t="str">
        <f>IF(TYPE(VAL_Codes!T$26)=2,VAL_Codes!T$26,"")</f>
        <v/>
      </c>
      <c r="AP93" s="29" t="str">
        <f>IF(COUNTBLANK('VAL_Fill in area'!K58)=1,"",'VAL_Fill in area'!K58)</f>
        <v/>
      </c>
      <c r="AQ93" s="24" t="str">
        <f>IF(TYPE(VAL_Codes!V$26)=2,VAL_Codes!V$26,"")</f>
        <v/>
      </c>
      <c r="AR93" s="25" t="str">
        <f>IF(TYPE(VAL_Codes!W$26)=2,VAL_Codes!W$26,"")</f>
        <v/>
      </c>
      <c r="AS93" s="27" t="str">
        <f>IF(OR(AND(AM93="",AN93=""),AND(AP93="",AQ93=""),AND(AN93="K",AQ93="K"),OR(AN93="O",AQ93="O")),"",SUM(AM93,AP93))</f>
        <v/>
      </c>
      <c r="AT93" s="1" t="str">
        <f xml:space="preserve"> IF(AND(OR(AND(AN93="O",AQ93="O"),AND(AN93="K",AQ93="K")),SUM(AM93,AP93)=0,ISNUMBER(AS93)),"",IF(OR(AN93="O",AQ93="O"),"O",IF(AND(AN93=AQ93,OR(AN93="K",AN93="W",AN93="M")),UPPER( AN93),"")))</f>
        <v/>
      </c>
      <c r="AU93" s="23" t="str">
        <f>IF(TYPE(VAL_Codes!Z$26)=2,VAL_Codes!Z$26,"")</f>
        <v/>
      </c>
      <c r="AV93" s="29" t="str">
        <f>IF(COUNTBLANK('VAL_Fill in area'!L58)=1,"",'VAL_Fill in area'!L58)</f>
        <v/>
      </c>
      <c r="AW93" s="24" t="str">
        <f>IF(TYPE(VAL_Codes!AB$26)=2,VAL_Codes!AB$26,"")</f>
        <v/>
      </c>
      <c r="AX93" s="25" t="str">
        <f>IF(TYPE(VAL_Codes!AC$26)=2,VAL_Codes!AC$26,"")</f>
        <v/>
      </c>
      <c r="AY93" s="29" t="str">
        <f>IF(COUNTBLANK('VAL_Fill in area'!M58)=1,"",'VAL_Fill in area'!M58)</f>
        <v/>
      </c>
      <c r="AZ93" s="24" t="str">
        <f>IF(TYPE(VAL_Codes!AE$26)=2,VAL_Codes!AE$26,"")</f>
        <v/>
      </c>
      <c r="BA93" s="25" t="str">
        <f>IF(TYPE(VAL_Codes!AF$26)=2,VAL_Codes!AF$26,"")</f>
        <v/>
      </c>
      <c r="BB93" s="27" t="str">
        <f>IF(OR(AND(AV93="",AW93=""),AND(AY93="",AZ93=""),AND(AW93="K",AZ93="K"),OR(AW93="O",AZ93="O")),"",SUM(AV93,AY93))</f>
        <v/>
      </c>
      <c r="BC93" s="1" t="str">
        <f xml:space="preserve"> IF(AND(OR(AND(AW93="O",AZ93="O"),AND(AW93="K",AZ93="K")),SUM(AV93,AY93)=0,ISNUMBER(BB93)),"",IF(OR(AW93="O",AZ93="O"),"O",IF(AND(AW93=AZ93,OR(AW93="K",AW93="W",AW93="M")),UPPER( AW93),"")))</f>
        <v/>
      </c>
      <c r="BD93" s="23" t="str">
        <f>IF(TYPE(VAL_Codes!AI$26)=2,VAL_Codes!AI$26,"")</f>
        <v/>
      </c>
      <c r="BE93" s="29" t="str">
        <f>IF(COUNTBLANK('VAL_Fill in area'!N58)=1,"",'VAL_Fill in area'!N58)</f>
        <v/>
      </c>
      <c r="BF93" s="24" t="str">
        <f>IF(TYPE(VAL_Codes!AK$26)=2,VAL_Codes!AK$26,"")</f>
        <v/>
      </c>
      <c r="BG93" s="25" t="str">
        <f>IF(TYPE(VAL_Codes!AL$26)=2,VAL_Codes!AL$26,"")</f>
        <v/>
      </c>
      <c r="BH93" s="29" t="str">
        <f>IF(COUNTBLANK('VAL_Fill in area'!O58)=1,"",'VAL_Fill in area'!O58)</f>
        <v/>
      </c>
      <c r="BI93" s="24" t="str">
        <f>IF(TYPE(VAL_Codes!AN$26)=2,VAL_Codes!AN$26,"")</f>
        <v/>
      </c>
      <c r="BJ93" s="25" t="str">
        <f>IF(TYPE(VAL_Codes!AO$26)=2,VAL_Codes!AO$26,"")</f>
        <v/>
      </c>
      <c r="BK93" s="27" t="str">
        <f>IF(OR(AND(BE93="",BF93=""),AND(BH93="",BI93=""),AND(BF93="K",BI93="K"),OR(BF93="O",BI93="O")),"",SUM(BE93,BH93))</f>
        <v/>
      </c>
      <c r="BL93" s="1" t="str">
        <f xml:space="preserve"> IF(AND(OR(AND(BF93="O",BI93="O"),AND(BF93="K",BI93="K")),SUM(BE93,BH93)=0,ISNUMBER(BK93)),"",IF(OR(BF93="O",BI93="O"),"O",IF(AND(BF93=BI93,OR(BF93="K",BF93="W",BF93="M")),UPPER( BF93),"")))</f>
        <v/>
      </c>
      <c r="BM93" s="23" t="str">
        <f>IF(TYPE(VAL_Codes!AR$26)=2,VAL_Codes!AR$26,"")</f>
        <v/>
      </c>
      <c r="BN93" s="27" t="str">
        <f>IF(OR(AND(AV93="",AW93=""),AND(BE93="",BF93=""),AND(AW93="K",BF93="K"),OR(AW93="O",BF93="O")),"",SUM(AV93,BE93))</f>
        <v/>
      </c>
      <c r="BO93" s="1" t="str">
        <f xml:space="preserve"> IF(AND(OR(AND(AW93="O",BF93="O"),AND(AW93="K",BF93="K")),SUM(AV93,BE93)=0,ISNUMBER(BN93)),"",IF(OR(AW93="O",BF93="O"),"O",IF(AND(AW93=BF93,OR(AW93="K",AW93="W",AW93="M")),UPPER( AW93),"")))</f>
        <v/>
      </c>
      <c r="BP93" s="23" t="str">
        <f>IF(TYPE(VAL_Codes!AU$26)=2,VAL_Codes!AU$26,"")</f>
        <v/>
      </c>
      <c r="BQ93" s="27" t="str">
        <f>IF(OR(AND(AY93="",AZ93=""),AND(BH93="",BI93=""),AND(AZ93="K",BI93="K"),OR(AZ93="O",BI93="O")),"",SUM(AY93,BH93))</f>
        <v/>
      </c>
      <c r="BR93" s="1" t="str">
        <f xml:space="preserve"> IF(AND(OR(AND(AZ93="O",BI93="O"),AND(AZ93="K",BI93="K")),SUM(AY93,BH93)=0,ISNUMBER(BQ93)),"",IF(OR(AZ93="O",BI93="O"),"O",IF(AND(AZ93=BI93,OR(AZ93="K",AZ93="W",AZ93="M")),UPPER( AZ93),"")))</f>
        <v/>
      </c>
      <c r="BS93" s="23" t="str">
        <f>IF(TYPE(VAL_Codes!AX$26)=2,VAL_Codes!AX$26,"")</f>
        <v/>
      </c>
      <c r="BT93" s="27" t="str">
        <f>IF(OR(AND(BN93="",BO93=""),AND(BQ93="",BR93=""),AND(BO93="K",BR93="K"),OR(BO93="O",BR93="O")),"",SUM(BN93,BQ93))</f>
        <v/>
      </c>
      <c r="BU93" s="1" t="str">
        <f xml:space="preserve"> IF(AND(OR(AND(BO93="O",BR93="O"),AND(BO93="K",BR93="K")),SUM(BN93,BQ93)=0,ISNUMBER(BT93)),"",IF(OR(BO93="O",BR93="O"),"O",IF(AND(BO93=BR93,OR(BO93="K",BO93="W",BO93="M")),UPPER( BO93),"")))</f>
        <v/>
      </c>
      <c r="BV93" s="23" t="str">
        <f>IF(TYPE(VAL_Codes!BA$26)=2,VAL_Codes!BA$26,"")</f>
        <v/>
      </c>
      <c r="BW93" s="29" t="str">
        <f>IF(COUNTBLANK('VAL_Fill in area'!P58)=1,"",'VAL_Fill in area'!P58)</f>
        <v/>
      </c>
      <c r="BX93" s="24" t="str">
        <f>IF(TYPE(VAL_Codes!BC$26)=2,VAL_Codes!BC$26,"")</f>
        <v/>
      </c>
      <c r="BY93" s="25" t="str">
        <f>IF(TYPE(VAL_Codes!BD$26)=2,VAL_Codes!BD$26,"")</f>
        <v/>
      </c>
      <c r="BZ93" s="29" t="str">
        <f>IF(COUNTBLANK('VAL_Fill in area'!Q58)=1,"",'VAL_Fill in area'!Q58)</f>
        <v/>
      </c>
      <c r="CA93" s="24" t="str">
        <f>IF(TYPE(VAL_Codes!BF$26)=2,VAL_Codes!BF$26,"")</f>
        <v/>
      </c>
      <c r="CB93" s="25" t="str">
        <f>IF(TYPE(VAL_Codes!BG$26)=2,VAL_Codes!BG$26,"")</f>
        <v/>
      </c>
      <c r="CC93" s="27" t="str">
        <f>IF(OR(AND(BW93="",BX93=""),AND(BZ93="",CA93=""),AND(BX93="K",CA93="K"),OR(BX93="O",CA93="O")),"",SUM(BW93,BZ93))</f>
        <v/>
      </c>
      <c r="CD93" s="1" t="str">
        <f xml:space="preserve"> IF(AND(OR(AND(BX93="O",CA93="O"),AND(BX93="K",CA93="K")),SUM(BW93,BZ93)=0,ISNUMBER(CC93)),"",IF(OR(BX93="O",CA93="O"),"O",IF(AND(BX93=CA93,OR(BX93="K",BX93="W",BX93="M")),UPPER( BX93),"")))</f>
        <v/>
      </c>
      <c r="CE93" s="22" t="str">
        <f>IF(TYPE(VAL_Codes!BJ$26)=2,VAL_Codes!BJ$26,"")</f>
        <v/>
      </c>
      <c r="CF93" s="29" t="str">
        <f>IF(COUNTBLANK('VAL_Fill in area'!R58)=1,"",'VAL_Fill in area'!R58)</f>
        <v/>
      </c>
      <c r="CG93" s="24" t="str">
        <f>IF(TYPE(VAL_Codes!BL$26)=2,VAL_Codes!BL$26,"")</f>
        <v/>
      </c>
      <c r="CH93" s="25" t="str">
        <f>IF(TYPE(VAL_Codes!BM$26)=2,VAL_Codes!BM$26,"")</f>
        <v/>
      </c>
      <c r="CI93" s="29" t="str">
        <f>IF(COUNTBLANK('VAL_Fill in area'!S58)=1,"",'VAL_Fill in area'!S58)</f>
        <v/>
      </c>
      <c r="CJ93" s="24" t="str">
        <f>IF(TYPE(VAL_Codes!BO$26)=2,VAL_Codes!BO$26,"")</f>
        <v/>
      </c>
      <c r="CK93" s="25" t="str">
        <f>IF(TYPE(VAL_Codes!BP$26)=2,VAL_Codes!BP$26,"")</f>
        <v/>
      </c>
      <c r="CL93" s="29" t="str">
        <f>IF(COUNTBLANK('VAL_Fill in area'!T58)=1,"",'VAL_Fill in area'!T58)</f>
        <v/>
      </c>
      <c r="CM93" s="24" t="str">
        <f>IF(TYPE(VAL_Codes!BR$26)=2,VAL_Codes!BR$26,"")</f>
        <v/>
      </c>
      <c r="CN93" s="25" t="str">
        <f>IF(TYPE(VAL_Codes!BS$26)=2,VAL_Codes!BS$26,"")</f>
        <v/>
      </c>
      <c r="CO93" s="26" t="str">
        <f>IF(OR(EXACT(AG93,AH93),EXACT(AJ93,AK93),EXACT(AS93,AT93),EXACT(BT93,BU93),EXACT(CC93,CD93), EXACT(CL93,CM93),AND(AH93="K",AK93="K",AT93="K",BU93="K", CD93="K",CM93="K"),OR(AH93="O",AK93="O",AT93="O",BU93="O", CD93="O",CM93="O")),"",SUM(AG93,AJ93,AS93,BT93,CC93,CL93))</f>
        <v/>
      </c>
      <c r="CP93" s="20" t="str">
        <f>IF(AND(OR(OR(AH93="O",AK93="O",AT93="O",BU93="O",CD93="O",CM93="O"), AND(AH93="K",AK93="K",AT93="K",BU93="K", CD93="K",CM93="K")),SUM(AG93,AJ93,AS93,BT93,CC93,CL93)=0,ISNUMBER(CO93)),"",IF(OR(AH93="O",AK93="O",AT93="O",BU93="O",CD93="O",CM93="O"),"O",IF(AND(AH93=AK93,AH93=AT93,AH93=BU93,AH93=CD93,AH93=CM93,OR(AH93="K",AH93="W",AH93="M")),UPPER(AH93),"")))</f>
        <v/>
      </c>
      <c r="CQ93" s="23" t="str">
        <f>IF(TYPE(VAL_Codes!BV$26)=2,VAL_Codes!BV$26,"")</f>
        <v/>
      </c>
      <c r="CR93" s="38"/>
    </row>
    <row r="94" spans="1:96" ht="11.25" customHeight="1" x14ac:dyDescent="0.2">
      <c r="C94" s="767"/>
      <c r="D94" s="768"/>
      <c r="E94" s="758"/>
      <c r="F94" s="70" t="s">
        <v>151</v>
      </c>
      <c r="G94" s="69" t="s">
        <v>152</v>
      </c>
      <c r="H94" s="395" t="s">
        <v>767</v>
      </c>
      <c r="I94" s="395" t="s">
        <v>66</v>
      </c>
      <c r="J94" s="396" t="str">
        <f>VAL_Metadata!B$8</f>
        <v>_X</v>
      </c>
      <c r="K94" s="395" t="s">
        <v>102</v>
      </c>
      <c r="L94" s="395" t="s">
        <v>349</v>
      </c>
      <c r="M94" s="47"/>
      <c r="N94" s="47"/>
      <c r="O94" s="47"/>
      <c r="P94" s="47"/>
      <c r="Q94" s="47"/>
      <c r="R94" s="47"/>
      <c r="S94" s="47"/>
      <c r="T94" s="47"/>
      <c r="U94" s="47"/>
      <c r="V94" s="47"/>
      <c r="W94" s="47"/>
      <c r="X94" s="47"/>
      <c r="Y94" s="47"/>
      <c r="Z94" s="47"/>
      <c r="AA94" s="29" t="str">
        <f>IF(COUNTBLANK('VAL_Fill in area'!G59)=1,"",'VAL_Fill in area'!G59)</f>
        <v/>
      </c>
      <c r="AB94" s="17" t="str">
        <f>IF(TYPE(VAL_Codes!G$35)=2,VAL_Codes!G$35,IF(TYPE(VAL_Codes!G$26)=2,VAL_Codes!G$26,""))</f>
        <v/>
      </c>
      <c r="AC94" s="18" t="str">
        <f>IF(AND(ISBLANK(VAL_Codes!H$35),ISBLANK(VAL_Codes!G$35)),IF(TYPE(VAL_Codes!H$26)=2,VAL_Codes!H$26,""),IF(ISBLANK(VAL_Codes!H$35),"",VAL_Codes!H$35))</f>
        <v/>
      </c>
      <c r="AD94" s="29" t="str">
        <f>IF(COUNTBLANK('VAL_Fill in area'!H59)=1,"",'VAL_Fill in area'!H59)</f>
        <v/>
      </c>
      <c r="AE94" s="17" t="str">
        <f>IF(TYPE(VAL_Codes!J$35)=2,VAL_Codes!J$35,IF(TYPE(VAL_Codes!J$26)=2,VAL_Codes!J$26,""))</f>
        <v/>
      </c>
      <c r="AF94" s="18" t="str">
        <f>IF(AND(ISBLANK(VAL_Codes!K$35),ISBLANK(VAL_Codes!J$35)),IF(TYPE(VAL_Codes!K$26)=2,VAL_Codes!K$26,""),IF(ISBLANK(VAL_Codes!K$35),"",VAL_Codes!K$35))</f>
        <v/>
      </c>
      <c r="AG94" s="27" t="str">
        <f>IF(OR(AND(AA94="",AB94=""),AND(AD94="",AE94=""),AND(AB94="K",AE94="K"),OR(AB94="O",AE94="O")),"",SUM(AA94,AD94))</f>
        <v/>
      </c>
      <c r="AH94" s="1" t="str">
        <f xml:space="preserve"> IF(AND(OR(AND(AB94="O",AE94="O"),AND(AB94="K",AE94="K")),SUM(AA94,AD94)=0,ISNUMBER(AG94)),"",IF(OR(AB94="O",AE94="O"),"O",IF(AND(AB94=AE94,OR(AB94="K",AB94="W",AB94="M")),UPPER( AB94),"")))</f>
        <v/>
      </c>
      <c r="AI94" s="23" t="str">
        <f>IF(AND(ISBLANK(VAL_Codes!N$35),ISBLANK(VAL_Codes!M$35)),IF(TYPE(VAL_Codes!N$26)=2,VAL_Codes!N$26,""),IF(ISBLANK(VAL_Codes!N$35),"",VAL_Codes!N$35))</f>
        <v/>
      </c>
      <c r="AJ94" s="29" t="str">
        <f>IF(COUNTBLANK('VAL_Fill in area'!I59)=1,"",'VAL_Fill in area'!I59)</f>
        <v/>
      </c>
      <c r="AK94" s="17" t="str">
        <f>IF(TYPE(VAL_Codes!P$35)=2,VAL_Codes!P$35,IF(TYPE(VAL_Codes!P$26)=2,VAL_Codes!P$26,""))</f>
        <v/>
      </c>
      <c r="AL94" s="18" t="str">
        <f>IF(AND(ISBLANK(VAL_Codes!Q$35),ISBLANK(VAL_Codes!P$35)),IF(TYPE(VAL_Codes!Q$26)=2,VAL_Codes!Q$26,""),IF(ISBLANK(VAL_Codes!Q$35),"",VAL_Codes!Q$35))</f>
        <v/>
      </c>
      <c r="AM94" s="29" t="str">
        <f>IF(COUNTBLANK('VAL_Fill in area'!J59)=1,"",'VAL_Fill in area'!J59)</f>
        <v/>
      </c>
      <c r="AN94" s="17" t="str">
        <f>IF(TYPE(VAL_Codes!S$35)=2,VAL_Codes!S$35,IF(TYPE(VAL_Codes!S$26)=2,VAL_Codes!S$26,""))</f>
        <v/>
      </c>
      <c r="AO94" s="18" t="str">
        <f>IF(AND(ISBLANK(VAL_Codes!T$35),ISBLANK(VAL_Codes!S$35)),IF(TYPE(VAL_Codes!T$26)=2,VAL_Codes!T$26,""),IF(ISBLANK(VAL_Codes!T$35),"",VAL_Codes!T$35))</f>
        <v/>
      </c>
      <c r="AP94" s="29" t="str">
        <f>IF(COUNTBLANK('VAL_Fill in area'!K59)=1,"",'VAL_Fill in area'!K59)</f>
        <v/>
      </c>
      <c r="AQ94" s="17" t="str">
        <f>IF(TYPE(VAL_Codes!V$35)=2,VAL_Codes!V$35,IF(TYPE(VAL_Codes!V$26)=2,VAL_Codes!V$26,""))</f>
        <v/>
      </c>
      <c r="AR94" s="18" t="str">
        <f>IF(AND(ISBLANK(VAL_Codes!W$35),ISBLANK(VAL_Codes!V$35)),IF(TYPE(VAL_Codes!W$26)=2,VAL_Codes!W$26,""),IF(ISBLANK(VAL_Codes!W$35),"",VAL_Codes!W$35))</f>
        <v/>
      </c>
      <c r="AS94" s="27" t="str">
        <f>IF(OR(AND(AM94="",AN94=""),AND(AP94="",AQ94=""),AND(AN94="K",AQ94="K"),OR(AN94="O",AQ94="O")),"",SUM(AM94,AP94))</f>
        <v/>
      </c>
      <c r="AT94" s="1" t="str">
        <f xml:space="preserve"> IF(AND(OR(AND(AN94="O",AQ94="O"),AND(AN94="K",AQ94="K")),SUM(AM94,AP94)=0,ISNUMBER(AS94)),"",IF(OR(AN94="O",AQ94="O"),"O",IF(AND(AN94=AQ94,OR(AN94="K",AN94="W",AN94="M")),UPPER( AN94),"")))</f>
        <v/>
      </c>
      <c r="AU94" s="23" t="str">
        <f>IF(AND(ISBLANK(VAL_Codes!Z$35),ISBLANK(VAL_Codes!Y$35)),IF(TYPE(VAL_Codes!Z$26)=2,VAL_Codes!Z$26,""),IF(ISBLANK(VAL_Codes!Z$35),"",VAL_Codes!Z$35))</f>
        <v/>
      </c>
      <c r="AV94" s="29" t="str">
        <f>IF(COUNTBLANK('VAL_Fill in area'!L59)=1,"",'VAL_Fill in area'!L59)</f>
        <v/>
      </c>
      <c r="AW94" s="17" t="str">
        <f>IF(TYPE(VAL_Codes!AB$35)=2,VAL_Codes!AB$35,IF(TYPE(VAL_Codes!AB$26)=2,VAL_Codes!AB$26,""))</f>
        <v/>
      </c>
      <c r="AX94" s="18" t="str">
        <f>IF(AND(ISBLANK(VAL_Codes!AC$35),ISBLANK(VAL_Codes!AB$35)),IF(TYPE(VAL_Codes!AC$26)=2,VAL_Codes!AC$26,""),IF(ISBLANK(VAL_Codes!AC$35),"",VAL_Codes!AC$35))</f>
        <v/>
      </c>
      <c r="AY94" s="29" t="str">
        <f>IF(COUNTBLANK('VAL_Fill in area'!M59)=1,"",'VAL_Fill in area'!M59)</f>
        <v/>
      </c>
      <c r="AZ94" s="17" t="str">
        <f>IF(TYPE(VAL_Codes!AE$35)=2,VAL_Codes!AE$35,IF(TYPE(VAL_Codes!AE$26)=2,VAL_Codes!AE$26,""))</f>
        <v/>
      </c>
      <c r="BA94" s="18" t="str">
        <f>IF(AND(ISBLANK(VAL_Codes!AF$35),ISBLANK(VAL_Codes!AE$35)),IF(TYPE(VAL_Codes!AF$26)=2,VAL_Codes!AF$26,""),IF(ISBLANK(VAL_Codes!AF$35),"",VAL_Codes!AF$35))</f>
        <v/>
      </c>
      <c r="BB94" s="27" t="str">
        <f>IF(OR(AND(AV94="",AW94=""),AND(AY94="",AZ94=""),AND(AW94="K",AZ94="K"),OR(AW94="O",AZ94="O")),"",SUM(AV94,AY94))</f>
        <v/>
      </c>
      <c r="BC94" s="1" t="str">
        <f xml:space="preserve"> IF(AND(OR(AND(AW94="O",AZ94="O"),AND(AW94="K",AZ94="K")),SUM(AV94,AY94)=0,ISNUMBER(BB94)),"",IF(OR(AW94="O",AZ94="O"),"O",IF(AND(AW94=AZ94,OR(AW94="K",AW94="W",AW94="M")),UPPER( AW94),"")))</f>
        <v/>
      </c>
      <c r="BD94" s="23" t="str">
        <f>IF(AND(ISBLANK(VAL_Codes!AI$35),ISBLANK(VAL_Codes!AH$35)),IF(TYPE(VAL_Codes!AI$26)=2,VAL_Codes!AI$26,""),IF(ISBLANK(VAL_Codes!AI$35),"",VAL_Codes!AI$35))</f>
        <v/>
      </c>
      <c r="BE94" s="29" t="str">
        <f>IF(COUNTBLANK('VAL_Fill in area'!N59)=1,"",'VAL_Fill in area'!N59)</f>
        <v/>
      </c>
      <c r="BF94" s="17" t="str">
        <f>IF(TYPE(VAL_Codes!AK$35)=2,VAL_Codes!AK$35,IF(TYPE(VAL_Codes!AK$26)=2,VAL_Codes!AK$26,""))</f>
        <v/>
      </c>
      <c r="BG94" s="18" t="str">
        <f>IF(AND(ISBLANK(VAL_Codes!AL$35),ISBLANK(VAL_Codes!AK$35)),IF(TYPE(VAL_Codes!AL$26)=2,VAL_Codes!AL$26,""),IF(ISBLANK(VAL_Codes!AL$35),"",VAL_Codes!AL$35))</f>
        <v/>
      </c>
      <c r="BH94" s="29" t="str">
        <f>IF(COUNTBLANK('VAL_Fill in area'!O59)=1,"",'VAL_Fill in area'!O59)</f>
        <v/>
      </c>
      <c r="BI94" s="17" t="str">
        <f>IF(TYPE(VAL_Codes!AN$35)=2,VAL_Codes!AN$35,IF(TYPE(VAL_Codes!AN$26)=2,VAL_Codes!AN$26,""))</f>
        <v/>
      </c>
      <c r="BJ94" s="18" t="str">
        <f>IF(AND(ISBLANK(VAL_Codes!AO$35),ISBLANK(VAL_Codes!AN$35)),IF(TYPE(VAL_Codes!AO$26)=2,VAL_Codes!AO$26,""),IF(ISBLANK(VAL_Codes!AO$35),"",VAL_Codes!AO$35))</f>
        <v/>
      </c>
      <c r="BK94" s="27" t="str">
        <f>IF(OR(AND(BE94="",BF94=""),AND(BH94="",BI94=""),AND(BF94="K",BI94="K"),OR(BF94="O",BI94="O")),"",SUM(BE94,BH94))</f>
        <v/>
      </c>
      <c r="BL94" s="1" t="str">
        <f xml:space="preserve"> IF(AND(OR(AND(BF94="O",BI94="O"),AND(BF94="K",BI94="K")),SUM(BE94,BH94)=0,ISNUMBER(BK94)),"",IF(OR(BF94="O",BI94="O"),"O",IF(AND(BF94=BI94,OR(BF94="K",BF94="W",BF94="M")),UPPER( BF94),"")))</f>
        <v/>
      </c>
      <c r="BM94" s="23" t="str">
        <f>IF(AND(ISBLANK(VAL_Codes!AR$35),ISBLANK(VAL_Codes!AQ$35)),IF(TYPE(VAL_Codes!AR$26)=2,VAL_Codes!AR$26,""),IF(ISBLANK(VAL_Codes!AR$35),"",VAL_Codes!AR$35))</f>
        <v/>
      </c>
      <c r="BN94" s="27" t="str">
        <f>IF(OR(AND(AV94="",AW94=""),AND(BE94="",BF94=""),AND(AW94="K",BF94="K"),OR(AW94="O",BF94="O")),"",SUM(AV94,BE94))</f>
        <v/>
      </c>
      <c r="BO94" s="1" t="str">
        <f xml:space="preserve"> IF(AND(OR(AND(AW94="O",BF94="O"),AND(AW94="K",BF94="K")),SUM(AV94,BE94)=0,ISNUMBER(BN94)),"",IF(OR(AW94="O",BF94="O"),"O",IF(AND(AW94=BF94,OR(AW94="K",AW94="W",AW94="M")),UPPER( AW94),"")))</f>
        <v/>
      </c>
      <c r="BP94" s="23" t="str">
        <f>IF(AND(ISBLANK(VAL_Codes!AU$35),ISBLANK(VAL_Codes!AT$35)),IF(TYPE(VAL_Codes!AU$26)=2,VAL_Codes!AU$26,""),IF(ISBLANK(VAL_Codes!AU$35),"",VAL_Codes!AU$35))</f>
        <v/>
      </c>
      <c r="BQ94" s="27" t="str">
        <f>IF(OR(AND(AY94="",AZ94=""),AND(BH94="",BI94=""),AND(AZ94="K",BI94="K"),OR(AZ94="O",BI94="O")),"",SUM(AY94,BH94))</f>
        <v/>
      </c>
      <c r="BR94" s="1" t="str">
        <f xml:space="preserve"> IF(AND(OR(AND(AZ94="O",BI94="O"),AND(AZ94="K",BI94="K")),SUM(AY94,BH94)=0,ISNUMBER(BQ94)),"",IF(OR(AZ94="O",BI94="O"),"O",IF(AND(AZ94=BI94,OR(AZ94="K",AZ94="W",AZ94="M")),UPPER( AZ94),"")))</f>
        <v/>
      </c>
      <c r="BS94" s="23" t="str">
        <f>IF(AND(ISBLANK(VAL_Codes!AX$35),ISBLANK(VAL_Codes!AW$35)),IF(TYPE(VAL_Codes!AX$26)=2,VAL_Codes!AX$26,""),IF(ISBLANK(VAL_Codes!AX$35),"",VAL_Codes!AX$35))</f>
        <v/>
      </c>
      <c r="BT94" s="27" t="str">
        <f>IF(OR(AND(BN94="",BO94=""),AND(BQ94="",BR94=""),AND(BO94="K",BR94="K"),OR(BO94="O",BR94="O")),"",SUM(BN94,BQ94))</f>
        <v/>
      </c>
      <c r="BU94" s="1" t="str">
        <f xml:space="preserve"> IF(AND(OR(AND(BO94="O",BR94="O"),AND(BO94="K",BR94="K")),SUM(BN94,BQ94)=0,ISNUMBER(BT94)),"",IF(OR(BO94="O",BR94="O"),"O",IF(AND(BO94=BR94,OR(BO94="K",BO94="W",BO94="M")),UPPER( BO94),"")))</f>
        <v/>
      </c>
      <c r="BV94" s="23" t="str">
        <f>IF(AND(ISBLANK(VAL_Codes!BA$35),ISBLANK(VAL_Codes!AZ$35)),IF(TYPE(VAL_Codes!BA$26)=2,VAL_Codes!BA$26,""),IF(ISBLANK(VAL_Codes!BA$35),"",VAL_Codes!BA$35))</f>
        <v/>
      </c>
      <c r="BW94" s="29" t="str">
        <f>IF(COUNTBLANK('VAL_Fill in area'!P59)=1,"",'VAL_Fill in area'!P59)</f>
        <v/>
      </c>
      <c r="BX94" s="17" t="str">
        <f>IF(TYPE(VAL_Codes!BC$35)=2,VAL_Codes!BC$35,IF(TYPE(VAL_Codes!BC$26)=2,VAL_Codes!BC$26,""))</f>
        <v/>
      </c>
      <c r="BY94" s="18" t="str">
        <f>IF(AND(ISBLANK(VAL_Codes!BD$35),ISBLANK(VAL_Codes!BC$35)),IF(TYPE(VAL_Codes!BD$26)=2,VAL_Codes!BD$26,""),IF(ISBLANK(VAL_Codes!BD$35),"",VAL_Codes!BD$35))</f>
        <v/>
      </c>
      <c r="BZ94" s="29" t="str">
        <f>IF(COUNTBLANK('VAL_Fill in area'!Q59)=1,"",'VAL_Fill in area'!Q59)</f>
        <v/>
      </c>
      <c r="CA94" s="17" t="str">
        <f>IF(TYPE(VAL_Codes!BF$35)=2,VAL_Codes!BF$35,IF(TYPE(VAL_Codes!BF$26)=2,VAL_Codes!BF$26,""))</f>
        <v/>
      </c>
      <c r="CB94" s="18" t="str">
        <f>IF(AND(ISBLANK(VAL_Codes!BG$35),ISBLANK(VAL_Codes!BF$35)),IF(TYPE(VAL_Codes!BG$26)=2,VAL_Codes!BG$26,""),IF(ISBLANK(VAL_Codes!BG$35),"",VAL_Codes!BG$35))</f>
        <v/>
      </c>
      <c r="CC94" s="27" t="str">
        <f>IF(OR(AND(BW94="",BX94=""),AND(BZ94="",CA94=""),AND(BX94="K",CA94="K"),OR(BX94="O",CA94="O")),"",SUM(BW94,BZ94))</f>
        <v/>
      </c>
      <c r="CD94" s="1" t="str">
        <f xml:space="preserve"> IF(AND(OR(AND(BX94="O",CA94="O"),AND(BX94="K",CA94="K")),SUM(BW94,BZ94)=0,ISNUMBER(CC94)),"",IF(OR(BX94="O",CA94="O"),"O",IF(AND(BX94=CA94,OR(BX94="K",BX94="W",BX94="M")),UPPER( BX94),"")))</f>
        <v/>
      </c>
      <c r="CE94" s="23" t="str">
        <f>IF(AND(ISBLANK(VAL_Codes!BJ$35),ISBLANK(VAL_Codes!BI$35)),IF(TYPE(VAL_Codes!BJ$26)=2,VAL_Codes!BJ$26,""),IF(ISBLANK(VAL_Codes!BJ$35),"",VAL_Codes!BJ$35))</f>
        <v/>
      </c>
      <c r="CF94" s="29" t="str">
        <f>IF(COUNTBLANK('VAL_Fill in area'!R59)=1,"",'VAL_Fill in area'!R59)</f>
        <v/>
      </c>
      <c r="CG94" s="17" t="str">
        <f>IF(TYPE(VAL_Codes!BL$35)=2,VAL_Codes!BL$35,IF(TYPE(VAL_Codes!BL$26)=2,VAL_Codes!BL$26,""))</f>
        <v/>
      </c>
      <c r="CH94" s="18" t="str">
        <f>IF(AND(ISBLANK(VAL_Codes!BM$35),ISBLANK(VAL_Codes!BL$35)),IF(TYPE(VAL_Codes!BM$26)=2,VAL_Codes!BM$26,""),IF(ISBLANK(VAL_Codes!BM$35),"",VAL_Codes!BM$35))</f>
        <v/>
      </c>
      <c r="CI94" s="29" t="str">
        <f>IF(COUNTBLANK('VAL_Fill in area'!S59)=1,"",'VAL_Fill in area'!S59)</f>
        <v/>
      </c>
      <c r="CJ94" s="17" t="str">
        <f>IF(TYPE(VAL_Codes!BO$35)=2,VAL_Codes!BO$35,IF(TYPE(VAL_Codes!BO$26)=2,VAL_Codes!BO$26,""))</f>
        <v/>
      </c>
      <c r="CK94" s="18" t="str">
        <f>IF(AND(ISBLANK(VAL_Codes!BP$35),ISBLANK(VAL_Codes!BO$35)),IF(TYPE(VAL_Codes!BP$26)=2,VAL_Codes!BP$26,""),IF(ISBLANK(VAL_Codes!BP$35),"",VAL_Codes!BP$35))</f>
        <v/>
      </c>
      <c r="CL94" s="29" t="str">
        <f>IF(COUNTBLANK('VAL_Fill in area'!T59)=1,"",'VAL_Fill in area'!T59)</f>
        <v/>
      </c>
      <c r="CM94" s="17" t="str">
        <f>IF(TYPE(VAL_Codes!BR$35)=2,VAL_Codes!BR$35,IF(TYPE(VAL_Codes!BR$26)=2,VAL_Codes!BR$26,""))</f>
        <v/>
      </c>
      <c r="CN94" s="18" t="str">
        <f>IF(AND(ISBLANK(VAL_Codes!BS$35),ISBLANK(VAL_Codes!BR$35)),IF(TYPE(VAL_Codes!BS$26)=2,VAL_Codes!BS$26,""),IF(ISBLANK(VAL_Codes!BS$35),"",VAL_Codes!BS$35))</f>
        <v/>
      </c>
      <c r="CO94" s="26" t="str">
        <f>IF(OR(EXACT(AG94,AH94),EXACT(AJ94,AK94),EXACT(AS94,AT94),EXACT(BT94,BU94),EXACT(CC94,CD94), EXACT(CL94,CM94),AND(AH94="K",AK94="K",AT94="K",BU94="K", CD94="K",CM94="K"),OR(AH94="O",AK94="O",AT94="O",BU94="O", CD94="O",CM94="O")),"",SUM(AG94,AJ94,AS94,BT94,CC94,CL94))</f>
        <v/>
      </c>
      <c r="CP94" s="20" t="str">
        <f>IF(AND(OR(OR(AH94="O",AK94="O",AT94="O",BU94="O",CD94="O",CM94="O"), AND(AH94="K",AK94="K",AT94="K",BU94="K", CD94="K",CM94="K")),SUM(AG94,AJ94,AS94,BT94,CC94,CL94)=0,ISNUMBER(CO94)),"",IF(OR(AH94="O",AK94="O",AT94="O",BU94="O",CD94="O",CM94="O"),"O",IF(AND(AH94=AK94,AH94=AT94,AH94=BU94,AH94=CD94,AH94=CM94,OR(AH94="K",AH94="W",AH94="M")),UPPER(AH94),"")))</f>
        <v/>
      </c>
      <c r="CQ94" s="23" t="str">
        <f>IF(AND(ISBLANK(VAL_Codes!BV$35),ISBLANK(VAL_Codes!BU$35)),IF(TYPE(VAL_Codes!BV$26)=2,VAL_Codes!BV$26,""),IF(ISBLANK(VAL_Codes!BV$35),"",VAL_Codes!BV$35))</f>
        <v/>
      </c>
      <c r="CR94" s="38"/>
    </row>
    <row r="95" spans="1:96" ht="11.25" customHeight="1" x14ac:dyDescent="0.2">
      <c r="C95" s="767"/>
      <c r="D95" s="768"/>
      <c r="E95" s="758"/>
      <c r="F95" s="70" t="s">
        <v>153</v>
      </c>
      <c r="G95" s="69" t="s">
        <v>154</v>
      </c>
      <c r="H95" s="395" t="s">
        <v>767</v>
      </c>
      <c r="I95" s="395" t="s">
        <v>66</v>
      </c>
      <c r="J95" s="396" t="str">
        <f>VAL_Metadata!B$8</f>
        <v>_X</v>
      </c>
      <c r="K95" s="395" t="s">
        <v>105</v>
      </c>
      <c r="L95" s="395" t="s">
        <v>349</v>
      </c>
      <c r="M95" s="47"/>
      <c r="N95" s="47"/>
      <c r="O95" s="47"/>
      <c r="P95" s="47"/>
      <c r="Q95" s="47"/>
      <c r="R95" s="47"/>
      <c r="S95" s="47"/>
      <c r="T95" s="47"/>
      <c r="U95" s="47"/>
      <c r="V95" s="47"/>
      <c r="W95" s="47"/>
      <c r="X95" s="47"/>
      <c r="Y95" s="47"/>
      <c r="Z95" s="47"/>
      <c r="AA95" s="29" t="str">
        <f>IF(COUNTBLANK('VAL_Fill in area'!G60)=1,"",'VAL_Fill in area'!G60)</f>
        <v/>
      </c>
      <c r="AB95" s="24" t="str">
        <f>IF(TYPE(VAL_Codes!G$26)=2,VAL_Codes!G$26,"")</f>
        <v/>
      </c>
      <c r="AC95" s="25" t="str">
        <f>IF(TYPE(VAL_Codes!H$26)=2,VAL_Codes!H$26,"")</f>
        <v/>
      </c>
      <c r="AD95" s="29" t="str">
        <f>IF(COUNTBLANK('VAL_Fill in area'!H60)=1,"",'VAL_Fill in area'!H60)</f>
        <v/>
      </c>
      <c r="AE95" s="24" t="str">
        <f>IF(TYPE(VAL_Codes!J$26)=2,VAL_Codes!J$26,"")</f>
        <v/>
      </c>
      <c r="AF95" s="25" t="str">
        <f>IF(TYPE(VAL_Codes!K$26)=2,VAL_Codes!K$26,"")</f>
        <v/>
      </c>
      <c r="AG95" s="27" t="str">
        <f>IF(OR(AND(AA95="",AB95=""),AND(AD95="",AE95=""),AND(AB95="K",AE95="K"),OR(AB95="O",AE95="O")),"",SUM(AA95,AD95))</f>
        <v/>
      </c>
      <c r="AH95" s="1" t="str">
        <f xml:space="preserve"> IF(AND(OR(AND(AB95="O",AE95="O"),AND(AB95="K",AE95="K")),SUM(AA95,AD95)=0,ISNUMBER(AG95)),"",IF(OR(AB95="O",AE95="O"),"O",IF(AND(AB95=AE95,OR(AB95="K",AB95="W",AB95="M")),UPPER( AB95),"")))</f>
        <v/>
      </c>
      <c r="AI95" s="23" t="str">
        <f>IF(TYPE(VAL_Codes!N$26)=2,VAL_Codes!N$26,"")</f>
        <v/>
      </c>
      <c r="AJ95" s="29" t="str">
        <f>IF(COUNTBLANK('VAL_Fill in area'!I60)=1,"",'VAL_Fill in area'!I60)</f>
        <v/>
      </c>
      <c r="AK95" s="24" t="str">
        <f>IF(TYPE(VAL_Codes!P$26)=2,VAL_Codes!P$26,"")</f>
        <v/>
      </c>
      <c r="AL95" s="25" t="str">
        <f>IF(TYPE(VAL_Codes!Q$26)=2,VAL_Codes!Q$26,"")</f>
        <v/>
      </c>
      <c r="AM95" s="29" t="str">
        <f>IF(COUNTBLANK('VAL_Fill in area'!J60)=1,"",'VAL_Fill in area'!J60)</f>
        <v/>
      </c>
      <c r="AN95" s="24" t="str">
        <f>IF(TYPE(VAL_Codes!S$26)=2,VAL_Codes!S$26,"")</f>
        <v/>
      </c>
      <c r="AO95" s="25" t="str">
        <f>IF(TYPE(VAL_Codes!T$26)=2,VAL_Codes!T$26,"")</f>
        <v/>
      </c>
      <c r="AP95" s="29" t="str">
        <f>IF(COUNTBLANK('VAL_Fill in area'!K60)=1,"",'VAL_Fill in area'!K60)</f>
        <v/>
      </c>
      <c r="AQ95" s="24" t="str">
        <f>IF(TYPE(VAL_Codes!V$26)=2,VAL_Codes!V$26,"")</f>
        <v/>
      </c>
      <c r="AR95" s="25" t="str">
        <f>IF(TYPE(VAL_Codes!W$26)=2,VAL_Codes!W$26,"")</f>
        <v/>
      </c>
      <c r="AS95" s="27" t="str">
        <f>IF(OR(AND(AM95="",AN95=""),AND(AP95="",AQ95=""),AND(AN95="K",AQ95="K"),OR(AN95="O",AQ95="O")),"",SUM(AM95,AP95))</f>
        <v/>
      </c>
      <c r="AT95" s="1" t="str">
        <f xml:space="preserve"> IF(AND(OR(AND(AN95="O",AQ95="O"),AND(AN95="K",AQ95="K")),SUM(AM95,AP95)=0,ISNUMBER(AS95)),"",IF(OR(AN95="O",AQ95="O"),"O",IF(AND(AN95=AQ95,OR(AN95="K",AN95="W",AN95="M")),UPPER( AN95),"")))</f>
        <v/>
      </c>
      <c r="AU95" s="23" t="str">
        <f>IF(TYPE(VAL_Codes!Z$26)=2,VAL_Codes!Z$26,"")</f>
        <v/>
      </c>
      <c r="AV95" s="29" t="str">
        <f>IF(COUNTBLANK('VAL_Fill in area'!L60)=1,"",'VAL_Fill in area'!L60)</f>
        <v/>
      </c>
      <c r="AW95" s="24" t="str">
        <f>IF(TYPE(VAL_Codes!AB$26)=2,VAL_Codes!AB$26,"")</f>
        <v/>
      </c>
      <c r="AX95" s="25" t="str">
        <f>IF(TYPE(VAL_Codes!AC$26)=2,VAL_Codes!AC$26,"")</f>
        <v/>
      </c>
      <c r="AY95" s="29" t="str">
        <f>IF(COUNTBLANK('VAL_Fill in area'!M60)=1,"",'VAL_Fill in area'!M60)</f>
        <v/>
      </c>
      <c r="AZ95" s="24" t="str">
        <f>IF(TYPE(VAL_Codes!AE$26)=2,VAL_Codes!AE$26,"")</f>
        <v/>
      </c>
      <c r="BA95" s="25" t="str">
        <f>IF(TYPE(VAL_Codes!AF$26)=2,VAL_Codes!AF$26,"")</f>
        <v/>
      </c>
      <c r="BB95" s="27" t="str">
        <f>IF(OR(AND(AV95="",AW95=""),AND(AY95="",AZ95=""),AND(AW95="K",AZ95="K"),OR(AW95="O",AZ95="O")),"",SUM(AV95,AY95))</f>
        <v/>
      </c>
      <c r="BC95" s="1" t="str">
        <f xml:space="preserve"> IF(AND(OR(AND(AW95="O",AZ95="O"),AND(AW95="K",AZ95="K")),SUM(AV95,AY95)=0,ISNUMBER(BB95)),"",IF(OR(AW95="O",AZ95="O"),"O",IF(AND(AW95=AZ95,OR(AW95="K",AW95="W",AW95="M")),UPPER( AW95),"")))</f>
        <v/>
      </c>
      <c r="BD95" s="23" t="str">
        <f>IF(TYPE(VAL_Codes!AI$26)=2,VAL_Codes!AI$26,"")</f>
        <v/>
      </c>
      <c r="BE95" s="29" t="str">
        <f>IF(COUNTBLANK('VAL_Fill in area'!N60)=1,"",'VAL_Fill in area'!N60)</f>
        <v/>
      </c>
      <c r="BF95" s="24" t="str">
        <f>IF(TYPE(VAL_Codes!AK$26)=2,VAL_Codes!AK$26,"")</f>
        <v/>
      </c>
      <c r="BG95" s="25" t="str">
        <f>IF(TYPE(VAL_Codes!AL$26)=2,VAL_Codes!AL$26,"")</f>
        <v/>
      </c>
      <c r="BH95" s="29" t="str">
        <f>IF(COUNTBLANK('VAL_Fill in area'!O60)=1,"",'VAL_Fill in area'!O60)</f>
        <v/>
      </c>
      <c r="BI95" s="24" t="str">
        <f>IF(TYPE(VAL_Codes!AN$26)=2,VAL_Codes!AN$26,"")</f>
        <v/>
      </c>
      <c r="BJ95" s="25" t="str">
        <f>IF(TYPE(VAL_Codes!AO$26)=2,VAL_Codes!AO$26,"")</f>
        <v/>
      </c>
      <c r="BK95" s="27" t="str">
        <f>IF(OR(AND(BE95="",BF95=""),AND(BH95="",BI95=""),AND(BF95="K",BI95="K"),OR(BF95="O",BI95="O")),"",SUM(BE95,BH95))</f>
        <v/>
      </c>
      <c r="BL95" s="1" t="str">
        <f xml:space="preserve"> IF(AND(OR(AND(BF95="O",BI95="O"),AND(BF95="K",BI95="K")),SUM(BE95,BH95)=0,ISNUMBER(BK95)),"",IF(OR(BF95="O",BI95="O"),"O",IF(AND(BF95=BI95,OR(BF95="K",BF95="W",BF95="M")),UPPER( BF95),"")))</f>
        <v/>
      </c>
      <c r="BM95" s="23" t="str">
        <f>IF(TYPE(VAL_Codes!AR$26)=2,VAL_Codes!AR$26,"")</f>
        <v/>
      </c>
      <c r="BN95" s="27" t="str">
        <f>IF(OR(AND(AV95="",AW95=""),AND(BE95="",BF95=""),AND(AW95="K",BF95="K"),OR(AW95="O",BF95="O")),"",SUM(AV95,BE95))</f>
        <v/>
      </c>
      <c r="BO95" s="1" t="str">
        <f xml:space="preserve"> IF(AND(OR(AND(AW95="O",BF95="O"),AND(AW95="K",BF95="K")),SUM(AV95,BE95)=0,ISNUMBER(BN95)),"",IF(OR(AW95="O",BF95="O"),"O",IF(AND(AW95=BF95,OR(AW95="K",AW95="W",AW95="M")),UPPER( AW95),"")))</f>
        <v/>
      </c>
      <c r="BP95" s="23" t="str">
        <f>IF(TYPE(VAL_Codes!AU$26)=2,VAL_Codes!AU$26,"")</f>
        <v/>
      </c>
      <c r="BQ95" s="27" t="str">
        <f>IF(OR(AND(AY95="",AZ95=""),AND(BH95="",BI95=""),AND(AZ95="K",BI95="K"),OR(AZ95="O",BI95="O")),"",SUM(AY95,BH95))</f>
        <v/>
      </c>
      <c r="BR95" s="1" t="str">
        <f xml:space="preserve"> IF(AND(OR(AND(AZ95="O",BI95="O"),AND(AZ95="K",BI95="K")),SUM(AY95,BH95)=0,ISNUMBER(BQ95)),"",IF(OR(AZ95="O",BI95="O"),"O",IF(AND(AZ95=BI95,OR(AZ95="K",AZ95="W",AZ95="M")),UPPER( AZ95),"")))</f>
        <v/>
      </c>
      <c r="BS95" s="23" t="str">
        <f>IF(TYPE(VAL_Codes!AX$26)=2,VAL_Codes!AX$26,"")</f>
        <v/>
      </c>
      <c r="BT95" s="27" t="str">
        <f>IF(OR(AND(BN95="",BO95=""),AND(BQ95="",BR95=""),AND(BO95="K",BR95="K"),OR(BO95="O",BR95="O")),"",SUM(BN95,BQ95))</f>
        <v/>
      </c>
      <c r="BU95" s="1" t="str">
        <f xml:space="preserve"> IF(AND(OR(AND(BO95="O",BR95="O"),AND(BO95="K",BR95="K")),SUM(BN95,BQ95)=0,ISNUMBER(BT95)),"",IF(OR(BO95="O",BR95="O"),"O",IF(AND(BO95=BR95,OR(BO95="K",BO95="W",BO95="M")),UPPER( BO95),"")))</f>
        <v/>
      </c>
      <c r="BV95" s="23" t="str">
        <f>IF(TYPE(VAL_Codes!BA$26)=2,VAL_Codes!BA$26,"")</f>
        <v/>
      </c>
      <c r="BW95" s="29" t="str">
        <f>IF(COUNTBLANK('VAL_Fill in area'!P60)=1,"",'VAL_Fill in area'!P60)</f>
        <v/>
      </c>
      <c r="BX95" s="24" t="str">
        <f>IF(TYPE(VAL_Codes!BC$26)=2,VAL_Codes!BC$26,"")</f>
        <v/>
      </c>
      <c r="BY95" s="25" t="str">
        <f>IF(TYPE(VAL_Codes!BD$26)=2,VAL_Codes!BD$26,"")</f>
        <v/>
      </c>
      <c r="BZ95" s="29" t="str">
        <f>IF(COUNTBLANK('VAL_Fill in area'!Q60)=1,"",'VAL_Fill in area'!Q60)</f>
        <v/>
      </c>
      <c r="CA95" s="24" t="str">
        <f>IF(TYPE(VAL_Codes!BF$26)=2,VAL_Codes!BF$26,"")</f>
        <v/>
      </c>
      <c r="CB95" s="25" t="str">
        <f>IF(TYPE(VAL_Codes!BG$26)=2,VAL_Codes!BG$26,"")</f>
        <v/>
      </c>
      <c r="CC95" s="27" t="str">
        <f>IF(OR(AND(BW95="",BX95=""),AND(BZ95="",CA95=""),AND(BX95="K",CA95="K"),OR(BX95="O",CA95="O")),"",SUM(BW95,BZ95))</f>
        <v/>
      </c>
      <c r="CD95" s="1" t="str">
        <f xml:space="preserve"> IF(AND(OR(AND(BX95="O",CA95="O"),AND(BX95="K",CA95="K")),SUM(BW95,BZ95)=0,ISNUMBER(CC95)),"",IF(OR(BX95="O",CA95="O"),"O",IF(AND(BX95=CA95,OR(BX95="K",BX95="W",BX95="M")),UPPER( BX95),"")))</f>
        <v/>
      </c>
      <c r="CE95" s="22" t="str">
        <f>IF(TYPE(VAL_Codes!BJ$26)=2,VAL_Codes!BJ$26,"")</f>
        <v/>
      </c>
      <c r="CF95" s="29" t="str">
        <f>IF(COUNTBLANK('VAL_Fill in area'!R60)=1,"",'VAL_Fill in area'!R60)</f>
        <v/>
      </c>
      <c r="CG95" s="24" t="str">
        <f>IF(TYPE(VAL_Codes!BL$26)=2,VAL_Codes!BL$26,"")</f>
        <v/>
      </c>
      <c r="CH95" s="25" t="str">
        <f>IF(TYPE(VAL_Codes!BM$26)=2,VAL_Codes!BM$26,"")</f>
        <v/>
      </c>
      <c r="CI95" s="29" t="str">
        <f>IF(COUNTBLANK('VAL_Fill in area'!S60)=1,"",'VAL_Fill in area'!S60)</f>
        <v/>
      </c>
      <c r="CJ95" s="24" t="str">
        <f>IF(TYPE(VAL_Codes!BO$26)=2,VAL_Codes!BO$26,"")</f>
        <v/>
      </c>
      <c r="CK95" s="25" t="str">
        <f>IF(TYPE(VAL_Codes!BP$26)=2,VAL_Codes!BP$26,"")</f>
        <v/>
      </c>
      <c r="CL95" s="29" t="str">
        <f>IF(COUNTBLANK('VAL_Fill in area'!T60)=1,"",'VAL_Fill in area'!T60)</f>
        <v/>
      </c>
      <c r="CM95" s="24" t="str">
        <f>IF(TYPE(VAL_Codes!BR$26)=2,VAL_Codes!BR$26,"")</f>
        <v/>
      </c>
      <c r="CN95" s="25" t="str">
        <f>IF(TYPE(VAL_Codes!BS$26)=2,VAL_Codes!BS$26,"")</f>
        <v/>
      </c>
      <c r="CO95" s="26" t="str">
        <f>IF(OR(EXACT(AG95,AH95),EXACT(AJ95,AK95),EXACT(AS95,AT95),EXACT(BT95,BU95),EXACT(CC95,CD95), EXACT(CL95,CM95),AND(AH95="K",AK95="K",AT95="K",BU95="K", CD95="K",CM95="K"),OR(AH95="O",AK95="O",AT95="O",BU95="O", CD95="O",CM95="O")),"",SUM(AG95,AJ95,AS95,BT95,CC95,CL95))</f>
        <v/>
      </c>
      <c r="CP95" s="20" t="str">
        <f>IF(AND(OR(OR(AH95="O",AK95="O",AT95="O",BU95="O",CD95="O",CM95="O"), AND(AH95="K",AK95="K",AT95="K",BU95="K", CD95="K",CM95="K")),SUM(AG95,AJ95,AS95,BT95,CC95,CL95)=0,ISNUMBER(CO95)),"",IF(OR(AH95="O",AK95="O",AT95="O",BU95="O",CD95="O",CM95="O"),"O",IF(AND(AH95=AK95,AH95=AT95,AH95=BU95,AH95=CD95,AH95=CM95,OR(AH95="K",AH95="W",AH95="M")),UPPER(AH95),"")))</f>
        <v/>
      </c>
      <c r="CQ95" s="23" t="str">
        <f>IF(TYPE(VAL_Codes!BV$26)=2,VAL_Codes!BV$26,"")</f>
        <v/>
      </c>
      <c r="CR95" s="38"/>
    </row>
    <row r="96" spans="1:96" ht="11.25" customHeight="1" x14ac:dyDescent="0.2">
      <c r="A96" s="75"/>
      <c r="B96" s="75"/>
      <c r="C96" s="767"/>
      <c r="D96" s="768"/>
      <c r="E96" s="758"/>
      <c r="F96" s="71" t="s">
        <v>155</v>
      </c>
      <c r="G96" s="72" t="s">
        <v>315</v>
      </c>
      <c r="H96" s="395" t="s">
        <v>767</v>
      </c>
      <c r="I96" s="395" t="s">
        <v>66</v>
      </c>
      <c r="J96" s="396" t="str">
        <f>VAL_Metadata!B$8</f>
        <v>_X</v>
      </c>
      <c r="K96" s="395" t="s">
        <v>135</v>
      </c>
      <c r="L96" s="395" t="s">
        <v>349</v>
      </c>
      <c r="M96" s="47"/>
      <c r="N96" s="47"/>
      <c r="O96" s="47"/>
      <c r="P96" s="47"/>
      <c r="Q96" s="47"/>
      <c r="R96" s="47"/>
      <c r="S96" s="47"/>
      <c r="T96" s="47"/>
      <c r="U96" s="47"/>
      <c r="V96" s="47"/>
      <c r="W96" s="47"/>
      <c r="X96" s="47"/>
      <c r="Y96" s="47"/>
      <c r="Z96" s="47"/>
      <c r="AA96" s="26" t="str">
        <f>IF(OR(AND(AA93="",AB93=""),AND(AA94="",AB94=""),AND(AA95="",AB95=""),AND(AB93="K",AB94="K",AB95="K"),OR(AB93="O",AB94="O",AB95="O")),"",SUM(AA93,AA94,AA95))</f>
        <v/>
      </c>
      <c r="AB96" s="20" t="str">
        <f>IF(AND(OR(AND(AB93="O",AB94="O",AB95="O"),AND(AB93="K",AB94="K",AB95="K")),SUM(AA93,AA94,AA95)=0,ISNUMBER(AA96)),"",IF(OR(AB93="O",AB94="O",AB95="O"),"O",IF(AND(AB93=AB94,AB94=AB95,OR(AB93="K",AB93="W",AB93="M")), UPPER(AB93),"")))</f>
        <v/>
      </c>
      <c r="AC96" s="23" t="str">
        <f>IF(TYPE(VAL_Codes!H$26)=2,VAL_Codes!H$26,"")</f>
        <v/>
      </c>
      <c r="AD96" s="26" t="str">
        <f>IF(OR(AND(AD93="",AE93=""),AND(AD94="",AE94=""),AND(AD95="",AE95=""),AND(AE93="K",AE94="K",AE95="K"),OR(AE93="O",AE94="O",AE95="O")),"",SUM(AD93,AD94,AD95))</f>
        <v/>
      </c>
      <c r="AE96" s="20" t="str">
        <f>IF(AND(OR(AND(AE93="O",AE94="O",AE95="O"),AND(AE93="K",AE94="K",AE95="K")),SUM(AD93,AD94,AD95)=0,ISNUMBER(AD96)),"",IF(OR(AE93="O",AE94="O",AE95="O"),"O",IF(AND(AE93=AE94,AE94=AE95,OR(AE93="K",AE93="W",AE93="M")), UPPER(AE93),"")))</f>
        <v/>
      </c>
      <c r="AF96" s="23" t="str">
        <f>IF(TYPE(VAL_Codes!K$26)=2,VAL_Codes!K$26,"")</f>
        <v/>
      </c>
      <c r="AG96" s="26" t="str">
        <f>IF(OR(AND(AG93="",AH93=""),AND(AG94="",AH94=""),AND(AG95="",AH95=""),AND(AH93="K",AH94="K",AH95="K"),OR(AH93="O",AH94="O",AH95="O")),"",SUM(AG93,AG94,AG95))</f>
        <v/>
      </c>
      <c r="AH96" s="20" t="str">
        <f>IF(AND(OR(AND(AH93="O",AH94="O",AH95="O"),AND(AH93="K",AH94="K",AH95="K")),SUM(AG93,AG94,AG95)=0,ISNUMBER(AG96)),"",IF(OR(AH93="O",AH94="O",AH95="O"),"O",IF(AND(AH93=AH94,AH94=AH95,OR(AH93="K",AH93="W",AH93="M")), UPPER(AH93),"")))</f>
        <v/>
      </c>
      <c r="AI96" s="23" t="str">
        <f>IF(TYPE(VAL_Codes!N$26)=2,VAL_Codes!N$26,"")</f>
        <v/>
      </c>
      <c r="AJ96" s="26" t="str">
        <f>IF(OR(AND(AJ93="",AK93=""),AND(AJ94="",AK94=""),AND(AJ95="",AK95=""),AND(AK93="K",AK94="K",AK95="K"),OR(AK93="O",AK94="O",AK95="O")),"",SUM(AJ93,AJ94,AJ95))</f>
        <v/>
      </c>
      <c r="AK96" s="20" t="str">
        <f>IF(AND(OR(AND(AK93="O",AK94="O",AK95="O"),AND(AK93="K",AK94="K",AK95="K")),SUM(AJ93,AJ94,AJ95)=0,ISNUMBER(AJ96)),"",IF(OR(AK93="O",AK94="O",AK95="O"),"O",IF(AND(AK93=AK94,AK94=AK95,OR(AK93="K",AK93="W",AK93="M")), UPPER(AK93),"")))</f>
        <v/>
      </c>
      <c r="AL96" s="23" t="str">
        <f>IF(TYPE(VAL_Codes!Q$26)=2,VAL_Codes!Q$26,"")</f>
        <v/>
      </c>
      <c r="AM96" s="26" t="str">
        <f>IF(OR(AND(AM93="",AN93=""),AND(AM94="",AN94=""),AND(AM95="",AN95=""),AND(AN93="K",AN94="K",AN95="K"),OR(AN93="O",AN94="O",AN95="O")),"",SUM(AM93,AM94,AM95))</f>
        <v/>
      </c>
      <c r="AN96" s="20" t="str">
        <f>IF(AND(OR(AND(AN93="O",AN94="O",AN95="O"),AND(AN93="K",AN94="K",AN95="K")),SUM(AM93,AM94,AM95)=0,ISNUMBER(AM96)),"",IF(OR(AN93="O",AN94="O",AN95="O"),"O",IF(AND(AN93=AN94,AN94=AN95,OR(AN93="K",AN93="W",AN93="M")), UPPER(AN93),"")))</f>
        <v/>
      </c>
      <c r="AO96" s="23" t="str">
        <f>IF(TYPE(VAL_Codes!T$26)=2,VAL_Codes!T$26,"")</f>
        <v/>
      </c>
      <c r="AP96" s="26" t="str">
        <f>IF(OR(AND(AP93="",AQ93=""),AND(AP94="",AQ94=""),AND(AP95="",AQ95=""),AND(AQ93="K",AQ94="K",AQ95="K"),OR(AQ93="O",AQ94="O",AQ95="O")),"",SUM(AP93,AP94,AP95))</f>
        <v/>
      </c>
      <c r="AQ96" s="20" t="str">
        <f>IF(AND(OR(AND(AQ93="O",AQ94="O",AQ95="O"),AND(AQ93="K",AQ94="K",AQ95="K")),SUM(AP93,AP94,AP95)=0,ISNUMBER(AP96)),"",IF(OR(AQ93="O",AQ94="O",AQ95="O"),"O",IF(AND(AQ93=AQ94,AQ94=AQ95,OR(AQ93="K",AQ93="W",AQ93="M")), UPPER(AQ93),"")))</f>
        <v/>
      </c>
      <c r="AR96" s="23" t="str">
        <f>IF(TYPE(VAL_Codes!W$26)=2,VAL_Codes!W$26,"")</f>
        <v/>
      </c>
      <c r="AS96" s="26" t="str">
        <f>IF(OR(AND(AS93="",AT93=""),AND(AS94="",AT94=""),AND(AS95="",AT95=""),AND(AT93="K",AT94="K",AT95="K"),OR(AT93="O",AT94="O",AT95="O")),"",SUM(AS93,AS94,AS95))</f>
        <v/>
      </c>
      <c r="AT96" s="20" t="str">
        <f>IF(AND(OR(AND(AT93="O",AT94="O",AT95="O"),AND(AT93="K",AT94="K",AT95="K")),SUM(AS93,AS94,AS95)=0,ISNUMBER(AS96)),"",IF(OR(AT93="O",AT94="O",AT95="O"),"O",IF(AND(AT93=AT94,AT94=AT95,OR(AT93="K",AT93="W",AT93="M")), UPPER(AT93),"")))</f>
        <v/>
      </c>
      <c r="AU96" s="23" t="str">
        <f>IF(TYPE(VAL_Codes!Z$26)=2,VAL_Codes!Z$26,"")</f>
        <v/>
      </c>
      <c r="AV96" s="26" t="str">
        <f>IF(OR(AND(AV93="",AW93=""),AND(AV94="",AW94=""),AND(AV95="",AW95=""),AND(AW93="K",AW94="K",AW95="K"),OR(AW93="O",AW94="O",AW95="O")),"",SUM(AV93,AV94,AV95))</f>
        <v/>
      </c>
      <c r="AW96" s="20" t="str">
        <f>IF(AND(OR(AND(AW93="O",AW94="O",AW95="O"),AND(AW93="K",AW94="K",AW95="K")),SUM(AV93,AV94,AV95)=0,ISNUMBER(AV96)),"",IF(OR(AW93="O",AW94="O",AW95="O"),"O",IF(AND(AW93=AW94,AW94=AW95,OR(AW93="K",AW93="W",AW93="M")), UPPER(AW93),"")))</f>
        <v/>
      </c>
      <c r="AX96" s="23" t="str">
        <f>IF(TYPE(VAL_Codes!AC$26)=2,VAL_Codes!AC$26,"")</f>
        <v/>
      </c>
      <c r="AY96" s="26" t="str">
        <f>IF(OR(AND(AY93="",AZ93=""),AND(AY94="",AZ94=""),AND(AY95="",AZ95=""),AND(AZ93="K",AZ94="K",AZ95="K"),OR(AZ93="O",AZ94="O",AZ95="O")),"",SUM(AY93,AY94,AY95))</f>
        <v/>
      </c>
      <c r="AZ96" s="20" t="str">
        <f>IF(AND(OR(AND(AZ93="O",AZ94="O",AZ95="O"),AND(AZ93="K",AZ94="K",AZ95="K")),SUM(AY93,AY94,AY95)=0,ISNUMBER(AY96)),"",IF(OR(AZ93="O",AZ94="O",AZ95="O"),"O",IF(AND(AZ93=AZ94,AZ94=AZ95,OR(AZ93="K",AZ93="W",AZ93="M")), UPPER(AZ93),"")))</f>
        <v/>
      </c>
      <c r="BA96" s="23" t="str">
        <f>IF(TYPE(VAL_Codes!AF$26)=2,VAL_Codes!AF$26,"")</f>
        <v/>
      </c>
      <c r="BB96" s="26" t="str">
        <f>IF(OR(AND(BB93="",BC93=""),AND(BB94="",BC94=""),AND(BB95="",BC95=""),AND(BC93="K",BC94="K",BC95="K"),OR(BC93="O",BC94="O",BC95="O")),"",SUM(BB93,BB94,BB95))</f>
        <v/>
      </c>
      <c r="BC96" s="20" t="str">
        <f>IF(AND(OR(AND(BC93="O",BC94="O",BC95="O"),AND(BC93="K",BC94="K",BC95="K")),SUM(BB93,BB94,BB95)=0,ISNUMBER(BB96)),"",IF(OR(BC93="O",BC94="O",BC95="O"),"O",IF(AND(BC93=BC94,BC94=BC95,OR(BC93="K",BC93="W",BC93="M")), UPPER(BC93),"")))</f>
        <v/>
      </c>
      <c r="BD96" s="23" t="str">
        <f>IF(TYPE(VAL_Codes!AI$26)=2,VAL_Codes!AI$26,"")</f>
        <v/>
      </c>
      <c r="BE96" s="26" t="str">
        <f>IF(OR(AND(BE93="",BF93=""),AND(BE94="",BF94=""),AND(BE95="",BF95=""),AND(BF93="K",BF94="K",BF95="K"),OR(BF93="O",BF94="O",BF95="O")),"",SUM(BE93,BE94,BE95))</f>
        <v/>
      </c>
      <c r="BF96" s="20" t="str">
        <f>IF(AND(OR(AND(BF93="O",BF94="O",BF95="O"),AND(BF93="K",BF94="K",BF95="K")),SUM(BE93,BE94,BE95)=0,ISNUMBER(BE96)),"",IF(OR(BF93="O",BF94="O",BF95="O"),"O",IF(AND(BF93=BF94,BF94=BF95,OR(BF93="K",BF93="W",BF93="M")), UPPER(BF93),"")))</f>
        <v/>
      </c>
      <c r="BG96" s="23" t="str">
        <f>IF(TYPE(VAL_Codes!AL$26)=2,VAL_Codes!AL$26,"")</f>
        <v/>
      </c>
      <c r="BH96" s="26" t="str">
        <f>IF(OR(AND(BH93="",BI93=""),AND(BH94="",BI94=""),AND(BH95="",BI95=""),AND(BI93="K",BI94="K",BI95="K"),OR(BI93="O",BI94="O",BI95="O")),"",SUM(BH93,BH94,BH95))</f>
        <v/>
      </c>
      <c r="BI96" s="20" t="str">
        <f>IF(AND(OR(AND(BI93="O",BI94="O",BI95="O"),AND(BI93="K",BI94="K",BI95="K")),SUM(BH93,BH94,BH95)=0,ISNUMBER(BH96)),"",IF(OR(BI93="O",BI94="O",BI95="O"),"O",IF(AND(BI93=BI94,BI94=BI95,OR(BI93="K",BI93="W",BI93="M")), UPPER(BI93),"")))</f>
        <v/>
      </c>
      <c r="BJ96" s="23" t="str">
        <f>IF(TYPE(VAL_Codes!AO$26)=2,VAL_Codes!AO$26,"")</f>
        <v/>
      </c>
      <c r="BK96" s="26" t="str">
        <f>IF(OR(AND(BK93="",BL93=""),AND(BK94="",BL94=""),AND(BK95="",BL95=""),AND(BL93="K",BL94="K",BL95="K"),OR(BL93="O",BL94="O",BL95="O")),"",SUM(BK93,BK94,BK95))</f>
        <v/>
      </c>
      <c r="BL96" s="20" t="str">
        <f>IF(AND(OR(AND(BL93="O",BL94="O",BL95="O"),AND(BL93="K",BL94="K",BL95="K")),SUM(BK93,BK94,BK95)=0,ISNUMBER(BK96)),"",IF(OR(BL93="O",BL94="O",BL95="O"),"O",IF(AND(BL93=BL94,BL94=BL95,OR(BL93="K",BL93="W",BL93="M")), UPPER(BL93),"")))</f>
        <v/>
      </c>
      <c r="BM96" s="23" t="str">
        <f>IF(TYPE(VAL_Codes!AR$26)=2,VAL_Codes!AR$26,"")</f>
        <v/>
      </c>
      <c r="BN96" s="26" t="str">
        <f>IF(OR(AND(BN93="",BO93=""),AND(BN94="",BO94=""),AND(BN95="",BO95=""),AND(BO93="K",BO94="K",BO95="K"),OR(BO93="O",BO94="O",BO95="O")),"",SUM(BN93,BN94,BN95))</f>
        <v/>
      </c>
      <c r="BO96" s="20" t="str">
        <f>IF(AND(OR(AND(BO93="O",BO94="O",BO95="O"),AND(BO93="K",BO94="K",BO95="K")),SUM(BN93,BN94,BN95)=0,ISNUMBER(BN96)),"",IF(OR(BO93="O",BO94="O",BO95="O"),"O",IF(AND(BO93=BO94,BO94=BO95,OR(BO93="K",BO93="W",BO93="M")), UPPER(BO93),"")))</f>
        <v/>
      </c>
      <c r="BP96" s="23" t="str">
        <f>IF(TYPE(VAL_Codes!AU$26)=2,VAL_Codes!AU$26,"")</f>
        <v/>
      </c>
      <c r="BQ96" s="26" t="str">
        <f>IF(OR(AND(BQ93="",BR93=""),AND(BQ94="",BR94=""),AND(BQ95="",BR95=""),AND(BR93="K",BR94="K",BR95="K"),OR(BR93="O",BR94="O",BR95="O")),"",SUM(BQ93,BQ94,BQ95))</f>
        <v/>
      </c>
      <c r="BR96" s="20" t="str">
        <f>IF(AND(OR(AND(BR93="O",BR94="O",BR95="O"),AND(BR93="K",BR94="K",BR95="K")),SUM(BQ93,BQ94,BQ95)=0,ISNUMBER(BQ96)),"",IF(OR(BR93="O",BR94="O",BR95="O"),"O",IF(AND(BR93=BR94,BR94=BR95,OR(BR93="K",BR93="W",BR93="M")), UPPER(BR93),"")))</f>
        <v/>
      </c>
      <c r="BS96" s="23" t="str">
        <f>IF(TYPE(VAL_Codes!AX$26)=2,VAL_Codes!AX$26,"")</f>
        <v/>
      </c>
      <c r="BT96" s="26" t="str">
        <f>IF(OR(AND(BT93="",BU93=""),AND(BT94="",BU94=""),AND(BT95="",BU95=""),AND(BU93="K",BU94="K",BU95="K"),OR(BU93="O",BU94="O",BU95="O")),"",SUM(BT93,BT94,BT95))</f>
        <v/>
      </c>
      <c r="BU96" s="20" t="str">
        <f>IF(AND(OR(AND(BU93="O",BU94="O",BU95="O"),AND(BU93="K",BU94="K",BU95="K")),SUM(BT93,BT94,BT95)=0,ISNUMBER(BT96)),"",IF(OR(BU93="O",BU94="O",BU95="O"),"O",IF(AND(BU93=BU94,BU94=BU95,OR(BU93="K",BU93="W",BU93="M")), UPPER(BU93),"")))</f>
        <v/>
      </c>
      <c r="BV96" s="23" t="str">
        <f>IF(TYPE(VAL_Codes!BA$26)=2,VAL_Codes!BA$26,"")</f>
        <v/>
      </c>
      <c r="BW96" s="26" t="str">
        <f>IF(OR(AND(BW93="",BX93=""),AND(BW94="",BX94=""),AND(BW95="",BX95=""),AND(BX93="K",BX94="K",BX95="K"),OR(BX93="O",BX94="O",BX95="O")),"",SUM(BW93,BW94,BW95))</f>
        <v/>
      </c>
      <c r="BX96" s="20" t="str">
        <f>IF(AND(OR(AND(BX93="O",BX94="O",BX95="O"),AND(BX93="K",BX94="K",BX95="K")),SUM(BW93,BW94,BW95)=0,ISNUMBER(BW96)),"",IF(OR(BX93="O",BX94="O",BX95="O"),"O",IF(AND(BX93=BX94,BX94=BX95,OR(BX93="K",BX93="W",BX93="M")), UPPER(BX93),"")))</f>
        <v/>
      </c>
      <c r="BY96" s="23" t="str">
        <f>IF(TYPE(VAL_Codes!BD$26)=2,VAL_Codes!BD$26,"")</f>
        <v/>
      </c>
      <c r="BZ96" s="26" t="str">
        <f>IF(OR(AND(BZ93="",CA93=""),AND(BZ94="",CA94=""),AND(BZ95="",CA95=""),AND(CA93="K",CA94="K",CA95="K"),OR(CA93="O",CA94="O",CA95="O")),"",SUM(BZ93,BZ94,BZ95))</f>
        <v/>
      </c>
      <c r="CA96" s="20" t="str">
        <f>IF(AND(OR(AND(CA93="O",CA94="O",CA95="O"),AND(CA93="K",CA94="K",CA95="K")),SUM(BZ93,BZ94,BZ95)=0,ISNUMBER(BZ96)),"",IF(OR(CA93="O",CA94="O",CA95="O"),"O",IF(AND(CA93=CA94,CA94=CA95,OR(CA93="K",CA93="W",CA93="M")), UPPER(CA93),"")))</f>
        <v/>
      </c>
      <c r="CB96" s="23" t="str">
        <f>IF(TYPE(VAL_Codes!BG$26)=2,VAL_Codes!BG$26,"")</f>
        <v/>
      </c>
      <c r="CC96" s="26" t="str">
        <f>IF(OR(AND(CC93="",CD93=""),AND(CC94="",CD94=""),AND(CC95="",CD95=""),AND(CD93="K",CD94="K",CD95="K"),OR(CD93="O",CD94="O",CD95="O")),"",SUM(CC93,CC94,CC95))</f>
        <v/>
      </c>
      <c r="CD96" s="20" t="str">
        <f>IF(AND(OR(AND(CD93="O",CD94="O",CD95="O"),AND(CD93="K",CD94="K",CD95="K")),SUM(CC93,CC94,CC95)=0,ISNUMBER(CC96)),"",IF(OR(CD93="O",CD94="O",CD95="O"),"O",IF(AND(CD93=CD94,CD94=CD95,OR(CD93="K",CD93="W",CD93="M")), UPPER(CD93),"")))</f>
        <v/>
      </c>
      <c r="CE96" s="23" t="str">
        <f>IF(TYPE(VAL_Codes!BJ$26)=2,VAL_Codes!BJ$26,"")</f>
        <v/>
      </c>
      <c r="CF96" s="26" t="str">
        <f>IF(OR(AND(CF93="",CG93=""),AND(CF94="",CG94=""),AND(CF95="",CG95=""),AND(CG93="K",CG94="K",CG95="K"),OR(CG93="O",CG94="O",CG95="O")),"",SUM(CF93,CF94,CF95))</f>
        <v/>
      </c>
      <c r="CG96" s="20" t="str">
        <f>IF(AND(OR(AND(CG93="O",CG94="O",CG95="O"),AND(CG93="K",CG94="K",CG95="K")),SUM(CF93,CF94,CF95)=0,ISNUMBER(CF96)),"",IF(OR(CG93="O",CG94="O",CG95="O"),"O",IF(AND(CG93=CG94,CG94=CG95,OR(CG93="K",CG93="W",CG93="M")), UPPER(CG93),"")))</f>
        <v/>
      </c>
      <c r="CH96" s="23" t="str">
        <f>IF(TYPE(VAL_Codes!BM$26)=2,VAL_Codes!BM$26,"")</f>
        <v/>
      </c>
      <c r="CI96" s="26" t="str">
        <f>IF(OR(AND(CI93="",CJ93=""),AND(CI94="",CJ94=""),AND(CI95="",CJ95=""),AND(CJ93="K",CJ94="K",CJ95="K"),OR(CJ93="O",CJ94="O",CJ95="O")),"",SUM(CI93,CI94,CI95))</f>
        <v/>
      </c>
      <c r="CJ96" s="20" t="str">
        <f>IF(AND(OR(AND(CJ93="O",CJ94="O",CJ95="O"),AND(CJ93="K",CJ94="K",CJ95="K")),SUM(CI93,CI94,CI95)=0,ISNUMBER(CI96)),"",IF(OR(CJ93="O",CJ94="O",CJ95="O"),"O",IF(AND(CJ93=CJ94,CJ94=CJ95,OR(CJ93="K",CJ93="W",CJ93="M")), UPPER(CJ93),"")))</f>
        <v/>
      </c>
      <c r="CK96" s="23" t="str">
        <f>IF(TYPE(VAL_Codes!BP$26)=2,VAL_Codes!BP$26,"")</f>
        <v/>
      </c>
      <c r="CL96" s="26" t="str">
        <f>IF(OR(AND(CL93="",CM93=""),AND(CL94="",CM94=""),AND(CL95="",CM95=""),AND(CM93="K",CM94="K",CM95="K"),OR(CM93="O",CM94="O",CM95="O")),"",SUM(CL93,CL94,CL95))</f>
        <v/>
      </c>
      <c r="CM96" s="20" t="str">
        <f>IF(AND(OR(AND(CM93="O",CM94="O",CM95="O"),AND(CM93="K",CM94="K",CM95="K")),SUM(CL93,CL94,CL95)=0,ISNUMBER(CL96)),"",IF(OR(CM93="O",CM94="O",CM95="O"),"O",IF(AND(CM93=CM94,CM94=CM95,OR(CM93="K",CM93="W",CM93="M")), UPPER(CM93),"")))</f>
        <v/>
      </c>
      <c r="CN96" s="23" t="str">
        <f>IF(TYPE(VAL_Codes!BS$26)=2,VAL_Codes!BS$26,"")</f>
        <v/>
      </c>
      <c r="CO96" s="26" t="str">
        <f>IF(OR(AND(CO93="",CP93=""),AND(CO94="",CP94=""),AND(CO95="",CP95=""),AND(CP93="K",CP94="K",CP95="K"),OR(CP93="O",CP94="O",CP95="O")),"",SUM(CO93,CO94,CO95))</f>
        <v/>
      </c>
      <c r="CP96" s="20" t="str">
        <f>IF(AND(OR(AND(CP93="O",CP94="O",CP95="O"),AND(CP93="K",CP94="K",CP95="K")),SUM(CO93,CO94,CO95)=0,ISNUMBER(CO96)),"",IF(OR(CP93="O",CP94="O",CP95="O"),"O",IF(AND(CP93=CP94,CP94=CP95,OR(CP93="K",CP93="W",CP93="M")), UPPER(CP93),"")))</f>
        <v/>
      </c>
      <c r="CQ96" s="23" t="str">
        <f>IF(TYPE(VAL_Codes!BV$26)=2,VAL_Codes!BV$26,"")</f>
        <v/>
      </c>
      <c r="CR96" s="38"/>
    </row>
    <row r="97" spans="1:96" ht="11.25" customHeight="1" x14ac:dyDescent="0.2">
      <c r="A97" s="75"/>
      <c r="B97" s="75"/>
      <c r="C97" s="894"/>
      <c r="D97" s="895"/>
      <c r="E97" s="885" t="s">
        <v>156</v>
      </c>
      <c r="F97" s="886"/>
      <c r="G97" s="72" t="s">
        <v>392</v>
      </c>
      <c r="H97" s="395" t="s">
        <v>767</v>
      </c>
      <c r="I97" s="395" t="s">
        <v>66</v>
      </c>
      <c r="J97" s="396" t="str">
        <f>VAL_Metadata!B$8</f>
        <v>_X</v>
      </c>
      <c r="K97" s="395" t="s">
        <v>47</v>
      </c>
      <c r="L97" s="395" t="s">
        <v>47</v>
      </c>
      <c r="M97" s="47"/>
      <c r="N97" s="47"/>
      <c r="O97" s="47"/>
      <c r="P97" s="47"/>
      <c r="Q97" s="47"/>
      <c r="R97" s="47"/>
      <c r="S97" s="47"/>
      <c r="T97" s="47"/>
      <c r="U97" s="47"/>
      <c r="V97" s="47"/>
      <c r="W97" s="47"/>
      <c r="X97" s="47"/>
      <c r="Y97" s="47"/>
      <c r="Z97" s="47"/>
      <c r="AA97" s="26" t="str">
        <f>IF(OR(AND(AA91="",AB91=""),AND(AA96="",AB96=""),AND(AB91="K",AB96="K"),OR(AB91="O",AB96="O")),"",SUM(AA91,AA96))</f>
        <v/>
      </c>
      <c r="AB97" s="20" t="str">
        <f>IF(AND(OR(AND(AB91="O",AB96="O"),AND(AB91="K",AB96="K")),SUM(AA91,AA96)=0,ISNUMBER(AA97)),"",IF(OR(AB91="O",AB96="O"),"O",IF(AND(AB91=AB96,OR(AB91="K",AB91="W",AB91="M")), UPPER(AB91),"")))</f>
        <v/>
      </c>
      <c r="AC97" s="23" t="str">
        <f>IF(TYPE(VAL_Codes!H$26)=2,VAL_Codes!H$26,"")</f>
        <v/>
      </c>
      <c r="AD97" s="26" t="str">
        <f>IF(OR(AND(AD91="",AE91=""),AND(AD96="",AE96=""),AND(AE91="K",AE96="K"),OR(AE91="O",AE96="O")),"",SUM(AD91,AD96))</f>
        <v/>
      </c>
      <c r="AE97" s="20" t="str">
        <f>IF(AND(OR(AND(AE91="O",AE96="O"),AND(AE91="K",AE96="K")),SUM(AD91,AD96)=0,ISNUMBER(AD97)),"",IF(OR(AE91="O",AE96="O"),"O",IF(AND(AE91=AE96,OR(AE91="K",AE91="W",AE91="M")), UPPER(AE91),"")))</f>
        <v/>
      </c>
      <c r="AF97" s="23" t="str">
        <f>IF(TYPE(VAL_Codes!K$26)=2,VAL_Codes!K$26,"")</f>
        <v/>
      </c>
      <c r="AG97" s="26" t="str">
        <f>IF(OR(AND(AG91="",AH91=""),AND(AG96="",AH96=""),AND(AH91="K",AH96="K"),OR(AH91="O",AH96="O")),"",SUM(AG91,AG96))</f>
        <v/>
      </c>
      <c r="AH97" s="20" t="str">
        <f>IF(AND(OR(AND(AH91="O",AH96="O"),AND(AH91="K",AH96="K")),SUM(AG91,AG96)=0,ISNUMBER(AG97)),"",IF(OR(AH91="O",AH96="O"),"O",IF(AND(AH91=AH96,OR(AH91="K",AH91="W",AH91="M")), UPPER(AH91),"")))</f>
        <v/>
      </c>
      <c r="AI97" s="23" t="str">
        <f>IF(TYPE(VAL_Codes!N$26)=2,VAL_Codes!N$26,"")</f>
        <v/>
      </c>
      <c r="AJ97" s="26" t="str">
        <f>IF(OR(AND(AJ91="",AK91=""),AND(AJ96="",AK96=""),AND(AK91="K",AK96="K"),OR(AK91="O",AK96="O")),"",SUM(AJ91,AJ96))</f>
        <v/>
      </c>
      <c r="AK97" s="20" t="str">
        <f>IF(AND(OR(AND(AK91="O",AK96="O"),AND(AK91="K",AK96="K")),SUM(AJ91,AJ96)=0,ISNUMBER(AJ97)),"",IF(OR(AK91="O",AK96="O"),"O",IF(AND(AK91=AK96,OR(AK91="K",AK91="W",AK91="M")), UPPER(AK91),"")))</f>
        <v/>
      </c>
      <c r="AL97" s="23" t="str">
        <f>IF(TYPE(VAL_Codes!Q$26)=2,VAL_Codes!Q$26,"")</f>
        <v/>
      </c>
      <c r="AM97" s="26" t="str">
        <f>IF(OR(AND(AM91="",AN91=""),AND(AM96="",AN96=""),AND(AN91="K",AN96="K"),OR(AN91="O",AN96="O")),"",SUM(AM91,AM96))</f>
        <v/>
      </c>
      <c r="AN97" s="20" t="str">
        <f>IF(AND(OR(AND(AN91="O",AN96="O"),AND(AN91="K",AN96="K")),SUM(AM91,AM96)=0,ISNUMBER(AM97)),"",IF(OR(AN91="O",AN96="O"),"O",IF(AND(AN91=AN96,OR(AN91="K",AN91="W",AN91="M")), UPPER(AN91),"")))</f>
        <v/>
      </c>
      <c r="AO97" s="23" t="str">
        <f>IF(TYPE(VAL_Codes!T$26)=2,VAL_Codes!T$26,"")</f>
        <v/>
      </c>
      <c r="AP97" s="26" t="str">
        <f>IF(OR(AND(AP91="",AQ91=""),AND(AP96="",AQ96=""),AND(AQ91="K",AQ96="K"),OR(AQ91="O",AQ96="O")),"",SUM(AP91,AP96))</f>
        <v/>
      </c>
      <c r="AQ97" s="20" t="str">
        <f>IF(AND(OR(AND(AQ91="O",AQ96="O"),AND(AQ91="K",AQ96="K")),SUM(AP91,AP96)=0,ISNUMBER(AP97)),"",IF(OR(AQ91="O",AQ96="O"),"O",IF(AND(AQ91=AQ96,OR(AQ91="K",AQ91="W",AQ91="M")), UPPER(AQ91),"")))</f>
        <v/>
      </c>
      <c r="AR97" s="23" t="str">
        <f>IF(TYPE(VAL_Codes!W$26)=2,VAL_Codes!W$26,"")</f>
        <v/>
      </c>
      <c r="AS97" s="26" t="str">
        <f>IF(OR(AND(AS91="",AT91=""),AND(AS96="",AT96=""),AND(AT91="K",AT96="K"),OR(AT91="O",AT96="O")),"",SUM(AS91,AS96))</f>
        <v/>
      </c>
      <c r="AT97" s="20" t="str">
        <f>IF(AND(OR(AND(AT91="O",AT96="O"),AND(AT91="K",AT96="K")),SUM(AS91,AS96)=0,ISNUMBER(AS97)),"",IF(OR(AT91="O",AT96="O"),"O",IF(AND(AT91=AT96,OR(AT91="K",AT91="W",AT91="M")), UPPER(AT91),"")))</f>
        <v/>
      </c>
      <c r="AU97" s="23" t="str">
        <f>IF(TYPE(VAL_Codes!Z$26)=2,VAL_Codes!Z$26,"")</f>
        <v/>
      </c>
      <c r="AV97" s="26" t="str">
        <f>IF(OR(AND(AV91="",AW91=""),AND(AV96="",AW96=""),AND(AW91="K",AW96="K"),OR(AW91="O",AW96="O")),"",SUM(AV91,AV96))</f>
        <v/>
      </c>
      <c r="AW97" s="20" t="str">
        <f>IF(AND(OR(AND(AW91="O",AW96="O"),AND(AW91="K",AW96="K")),SUM(AV91,AV96)=0,ISNUMBER(AV97)),"",IF(OR(AW91="O",AW96="O"),"O",IF(AND(AW91=AW96,OR(AW91="K",AW91="W",AW91="M")), UPPER(AW91),"")))</f>
        <v/>
      </c>
      <c r="AX97" s="23" t="str">
        <f>IF(TYPE(VAL_Codes!AC$26)=2,VAL_Codes!AC$26,"")</f>
        <v/>
      </c>
      <c r="AY97" s="26" t="str">
        <f>IF(OR(AND(AY91="",AZ91=""),AND(AY96="",AZ96=""),AND(AZ91="K",AZ96="K"),OR(AZ91="O",AZ96="O")),"",SUM(AY91,AY96))</f>
        <v/>
      </c>
      <c r="AZ97" s="20" t="str">
        <f>IF(AND(OR(AND(AZ91="O",AZ96="O"),AND(AZ91="K",AZ96="K")),SUM(AY91,AY96)=0,ISNUMBER(AY97)),"",IF(OR(AZ91="O",AZ96="O"),"O",IF(AND(AZ91=AZ96,OR(AZ91="K",AZ91="W",AZ91="M")), UPPER(AZ91),"")))</f>
        <v/>
      </c>
      <c r="BA97" s="23" t="str">
        <f>IF(TYPE(VAL_Codes!AF$26)=2,VAL_Codes!AF$26,"")</f>
        <v/>
      </c>
      <c r="BB97" s="26" t="str">
        <f>IF(OR(AND(BB91="",BC91=""),AND(BB96="",BC96=""),AND(BC91="K",BC96="K"),OR(BC91="O",BC96="O")),"",SUM(BB91,BB96))</f>
        <v/>
      </c>
      <c r="BC97" s="20" t="str">
        <f>IF(AND(OR(AND(BC91="O",BC96="O"),AND(BC91="K",BC96="K")),SUM(BB91,BB96)=0,ISNUMBER(BB97)),"",IF(OR(BC91="O",BC96="O"),"O",IF(AND(BC91=BC96,OR(BC91="K",BC91="W",BC91="M")), UPPER(BC91),"")))</f>
        <v/>
      </c>
      <c r="BD97" s="23" t="str">
        <f>IF(TYPE(VAL_Codes!AI$26)=2,VAL_Codes!AI$26,"")</f>
        <v/>
      </c>
      <c r="BE97" s="26" t="str">
        <f>IF(OR(AND(BE91="",BF91=""),AND(BE96="",BF96=""),AND(BF91="K",BF96="K"),OR(BF91="O",BF96="O")),"",SUM(BE91,BE96))</f>
        <v/>
      </c>
      <c r="BF97" s="20" t="str">
        <f>IF(AND(OR(AND(BF91="O",BF96="O"),AND(BF91="K",BF96="K")),SUM(BE91,BE96)=0,ISNUMBER(BE97)),"",IF(OR(BF91="O",BF96="O"),"O",IF(AND(BF91=BF96,OR(BF91="K",BF91="W",BF91="M")), UPPER(BF91),"")))</f>
        <v/>
      </c>
      <c r="BG97" s="23" t="str">
        <f>IF(TYPE(VAL_Codes!AL$26)=2,VAL_Codes!AL$26,"")</f>
        <v/>
      </c>
      <c r="BH97" s="26" t="str">
        <f>IF(OR(AND(BH91="",BI91=""),AND(BH96="",BI96=""),AND(BI91="K",BI96="K"),OR(BI91="O",BI96="O")),"",SUM(BH91,BH96))</f>
        <v/>
      </c>
      <c r="BI97" s="20" t="str">
        <f>IF(AND(OR(AND(BI91="O",BI96="O"),AND(BI91="K",BI96="K")),SUM(BH91,BH96)=0,ISNUMBER(BH97)),"",IF(OR(BI91="O",BI96="O"),"O",IF(AND(BI91=BI96,OR(BI91="K",BI91="W",BI91="M")), UPPER(BI91),"")))</f>
        <v/>
      </c>
      <c r="BJ97" s="23" t="str">
        <f>IF(TYPE(VAL_Codes!AO$26)=2,VAL_Codes!AO$26,"")</f>
        <v/>
      </c>
      <c r="BK97" s="26" t="str">
        <f>IF(OR(AND(BK91="",BL91=""),AND(BK96="",BL96=""),AND(BL91="K",BL96="K"),OR(BL91="O",BL96="O")),"",SUM(BK91,BK96))</f>
        <v/>
      </c>
      <c r="BL97" s="20" t="str">
        <f>IF(AND(OR(AND(BL91="O",BL96="O"),AND(BL91="K",BL96="K")),SUM(BK91,BK96)=0,ISNUMBER(BK97)),"",IF(OR(BL91="O",BL96="O"),"O",IF(AND(BL91=BL96,OR(BL91="K",BL91="W",BL91="M")), UPPER(BL91),"")))</f>
        <v/>
      </c>
      <c r="BM97" s="23" t="str">
        <f>IF(TYPE(VAL_Codes!AR$26)=2,VAL_Codes!AR$26,"")</f>
        <v/>
      </c>
      <c r="BN97" s="26" t="str">
        <f>IF(OR(AND(BN91="",BO91=""),AND(BN96="",BO96=""),AND(BO91="K",BO96="K"),OR(BO91="O",BO96="O")),"",SUM(BN91,BN96))</f>
        <v/>
      </c>
      <c r="BO97" s="20" t="str">
        <f>IF(AND(OR(AND(BO91="O",BO96="O"),AND(BO91="K",BO96="K")),SUM(BN91,BN96)=0,ISNUMBER(BN97)),"",IF(OR(BO91="O",BO96="O"),"O",IF(AND(BO91=BO96,OR(BO91="K",BO91="W",BO91="M")), UPPER(BO91),"")))</f>
        <v/>
      </c>
      <c r="BP97" s="23" t="str">
        <f>IF(TYPE(VAL_Codes!AU$26)=2,VAL_Codes!AU$26,"")</f>
        <v/>
      </c>
      <c r="BQ97" s="26" t="str">
        <f>IF(OR(AND(BQ91="",BR91=""),AND(BQ96="",BR96=""),AND(BR91="K",BR96="K"),OR(BR91="O",BR96="O")),"",SUM(BQ91,BQ96))</f>
        <v/>
      </c>
      <c r="BR97" s="20" t="str">
        <f>IF(AND(OR(AND(BR91="O",BR96="O"),AND(BR91="K",BR96="K")),SUM(BQ91,BQ96)=0,ISNUMBER(BQ97)),"",IF(OR(BR91="O",BR96="O"),"O",IF(AND(BR91=BR96,OR(BR91="K",BR91="W",BR91="M")), UPPER(BR91),"")))</f>
        <v/>
      </c>
      <c r="BS97" s="23" t="str">
        <f>IF(TYPE(VAL_Codes!AX$26)=2,VAL_Codes!AX$26,"")</f>
        <v/>
      </c>
      <c r="BT97" s="26" t="str">
        <f>IF(OR(AND(BT91="",BU91=""),AND(BT96="",BU96=""),AND(BU91="K",BU96="K"),OR(BU91="O",BU96="O")),"",SUM(BT91,BT96))</f>
        <v/>
      </c>
      <c r="BU97" s="20" t="str">
        <f>IF(AND(OR(AND(BU91="O",BU96="O"),AND(BU91="K",BU96="K")),SUM(BT91,BT96)=0,ISNUMBER(BT97)),"",IF(OR(BU91="O",BU96="O"),"O",IF(AND(BU91=BU96,OR(BU91="K",BU91="W",BU91="M")), UPPER(BU91),"")))</f>
        <v/>
      </c>
      <c r="BV97" s="23" t="str">
        <f>IF(TYPE(VAL_Codes!BA$26)=2,VAL_Codes!BA$26,"")</f>
        <v/>
      </c>
      <c r="BW97" s="26" t="str">
        <f>IF(OR(AND(BW91="",BX91=""),AND(BW96="",BX96=""),AND(BX91="K",BX96="K"),OR(BX91="O",BX96="O")),"",SUM(BW91,BW96))</f>
        <v/>
      </c>
      <c r="BX97" s="20" t="str">
        <f>IF(AND(OR(AND(BX91="O",BX96="O"),AND(BX91="K",BX96="K")),SUM(BW91,BW96)=0,ISNUMBER(BW97)),"",IF(OR(BX91="O",BX96="O"),"O",IF(AND(BX91=BX96,OR(BX91="K",BX91="W",BX91="M")), UPPER(BX91),"")))</f>
        <v/>
      </c>
      <c r="BY97" s="23" t="str">
        <f>IF(TYPE(VAL_Codes!BD$26)=2,VAL_Codes!BD$26,"")</f>
        <v/>
      </c>
      <c r="BZ97" s="26" t="str">
        <f>IF(OR(AND(BZ91="",CA91=""),AND(BZ96="",CA96=""),AND(CA91="K",CA96="K"),OR(CA91="O",CA96="O")),"",SUM(BZ91,BZ96))</f>
        <v/>
      </c>
      <c r="CA97" s="20" t="str">
        <f>IF(AND(OR(AND(CA91="O",CA96="O"),AND(CA91="K",CA96="K")),SUM(BZ91,BZ96)=0,ISNUMBER(BZ97)),"",IF(OR(CA91="O",CA96="O"),"O",IF(AND(CA91=CA96,OR(CA91="K",CA91="W",CA91="M")), UPPER(CA91),"")))</f>
        <v/>
      </c>
      <c r="CB97" s="23" t="str">
        <f>IF(TYPE(VAL_Codes!BG$26)=2,VAL_Codes!BG$26,"")</f>
        <v/>
      </c>
      <c r="CC97" s="26" t="str">
        <f>IF(OR(AND(CC91="",CD91=""),AND(CC96="",CD96=""),AND(CD91="K",CD96="K"),OR(CD91="O",CD96="O")),"",SUM(CC91,CC96))</f>
        <v/>
      </c>
      <c r="CD97" s="20" t="str">
        <f>IF(AND(OR(AND(CD91="O",CD96="O"),AND(CD91="K",CD96="K")),SUM(CC91,CC96)=0,ISNUMBER(CC97)),"",IF(OR(CD91="O",CD96="O"),"O",IF(AND(CD91=CD96,OR(CD91="K",CD91="W",CD91="M")), UPPER(CD91),"")))</f>
        <v/>
      </c>
      <c r="CE97" s="23" t="str">
        <f>IF(TYPE(VAL_Codes!BJ$26)=2,VAL_Codes!BJ$26,"")</f>
        <v/>
      </c>
      <c r="CF97" s="26" t="str">
        <f>IF(OR(AND(CF91="",CG91=""),AND(CF96="",CG96=""),AND(CG91="K",CG96="K"),OR(CG91="O",CG96="O")),"",SUM(CF91,CF96))</f>
        <v/>
      </c>
      <c r="CG97" s="20" t="str">
        <f>IF(AND(OR(AND(CG91="O",CG96="O"),AND(CG91="K",CG96="K")),SUM(CF91,CF96)=0,ISNUMBER(CF97)),"",IF(OR(CG91="O",CG96="O"),"O",IF(AND(CG91=CG96,OR(CG91="K",CG91="W",CG91="M")), UPPER(CG91),"")))</f>
        <v/>
      </c>
      <c r="CH97" s="23" t="str">
        <f>IF(TYPE(VAL_Codes!BM$26)=2,VAL_Codes!BM$26,"")</f>
        <v/>
      </c>
      <c r="CI97" s="26" t="str">
        <f>IF(OR(AND(CI91="",CJ91=""),AND(CI96="",CJ96=""),AND(CJ91="K",CJ96="K"),OR(CJ91="O",CJ96="O")),"",SUM(CI91,CI96))</f>
        <v/>
      </c>
      <c r="CJ97" s="20" t="str">
        <f>IF(AND(OR(AND(CJ91="O",CJ96="O"),AND(CJ91="K",CJ96="K")),SUM(CI91,CI96)=0,ISNUMBER(CI97)),"",IF(OR(CJ91="O",CJ96="O"),"O",IF(AND(CJ91=CJ96,OR(CJ91="K",CJ91="W",CJ91="M")), UPPER(CJ91),"")))</f>
        <v/>
      </c>
      <c r="CK97" s="23" t="str">
        <f>IF(TYPE(VAL_Codes!BP$26)=2,VAL_Codes!BP$26,"")</f>
        <v/>
      </c>
      <c r="CL97" s="26" t="str">
        <f>IF(OR(AND(CL91="",CM91=""),AND(CL96="",CM96=""),AND(CM91="K",CM96="K"),OR(CM91="O",CM96="O")),"",SUM(CL91,CL96))</f>
        <v/>
      </c>
      <c r="CM97" s="20" t="str">
        <f>IF(AND(OR(AND(CM91="O",CM96="O"),AND(CM91="K",CM96="K")),SUM(CL91,CL96)=0,ISNUMBER(CL97)),"",IF(OR(CM91="O",CM96="O"),"O",IF(AND(CM91=CM96,OR(CM91="K",CM91="W",CM91="M")), UPPER(CM91),"")))</f>
        <v/>
      </c>
      <c r="CN97" s="23" t="str">
        <f>IF(TYPE(VAL_Codes!BS$26)=2,VAL_Codes!BS$26,"")</f>
        <v/>
      </c>
      <c r="CO97" s="26" t="str">
        <f>IF(OR(AND(CO91="",CP91=""),AND(CO96="",CP96=""),AND(CP91="K",CP96="K"),OR(CP91="O",CP96="O")),"",SUM(CO91,CO96))</f>
        <v/>
      </c>
      <c r="CP97" s="20" t="str">
        <f>IF(AND(OR(AND(CP91="O",CP96="O"),AND(CP91="K",CP96="K")),SUM(CO91,CO96)=0,ISNUMBER(CO97)),"",IF(OR(CP91="O",CP96="O"),"O",IF(AND(CP91=CP96,OR(CP91="K",CP91="W",CP91="M")), UPPER(CP91),"")))</f>
        <v/>
      </c>
      <c r="CQ97" s="23" t="str">
        <f>IF(TYPE(VAL_Codes!BV$26)=2,VAL_Codes!BV$26,"")</f>
        <v/>
      </c>
      <c r="CR97" s="38"/>
    </row>
    <row r="98" spans="1:96" ht="11.25" customHeight="1" x14ac:dyDescent="0.2">
      <c r="C98" s="771" t="s">
        <v>735</v>
      </c>
      <c r="D98" s="759" t="s">
        <v>736</v>
      </c>
      <c r="E98" s="758" t="s">
        <v>157</v>
      </c>
      <c r="F98" s="70" t="s">
        <v>158</v>
      </c>
      <c r="G98" s="69" t="s">
        <v>159</v>
      </c>
      <c r="H98" s="395" t="s">
        <v>110</v>
      </c>
      <c r="I98" s="395" t="s">
        <v>66</v>
      </c>
      <c r="J98" s="396" t="str">
        <f>VAL_Metadata!B$8</f>
        <v>_X</v>
      </c>
      <c r="K98" s="395" t="s">
        <v>79</v>
      </c>
      <c r="L98" s="395" t="s">
        <v>768</v>
      </c>
      <c r="M98" s="47"/>
      <c r="N98" s="47"/>
      <c r="O98" s="47"/>
      <c r="P98" s="47"/>
      <c r="Q98" s="47"/>
      <c r="R98" s="47"/>
      <c r="S98" s="47"/>
      <c r="T98" s="47"/>
      <c r="U98" s="47"/>
      <c r="V98" s="47"/>
      <c r="W98" s="47"/>
      <c r="X98" s="47"/>
      <c r="Y98" s="47"/>
      <c r="Z98" s="47"/>
      <c r="AA98" s="29" t="str">
        <f>IF(COUNTBLANK('VAL_Fill in area'!G61)=1,"",'VAL_Fill in area'!G61)</f>
        <v/>
      </c>
      <c r="AB98" s="24" t="str">
        <f>IF(TYPE(VAL_Codes!G$26)=2,VAL_Codes!G$26,"")</f>
        <v/>
      </c>
      <c r="AC98" s="25" t="str">
        <f>IF(TYPE(VAL_Codes!H$26)=2,VAL_Codes!H$26,"")</f>
        <v/>
      </c>
      <c r="AD98" s="29" t="str">
        <f>IF(COUNTBLANK('VAL_Fill in area'!H61)=1,"",'VAL_Fill in area'!H61)</f>
        <v/>
      </c>
      <c r="AE98" s="24" t="str">
        <f>IF(TYPE(VAL_Codes!J$26)=2,VAL_Codes!J$26,"")</f>
        <v/>
      </c>
      <c r="AF98" s="25" t="str">
        <f>IF(TYPE(VAL_Codes!K$26)=2,VAL_Codes!K$26,"")</f>
        <v/>
      </c>
      <c r="AG98" s="27" t="str">
        <f>IF(OR(AND(AA98="",AB98=""),AND(AD98="",AE98=""),AND(AB98="K",AE98="K"),OR(AB98="O",AE98="O")),"",SUM(AA98,AD98))</f>
        <v/>
      </c>
      <c r="AH98" s="1" t="str">
        <f xml:space="preserve"> IF(AND(OR(AND(AB98="O",AE98="O"),AND(AB98="K",AE98="K")),SUM(AA98,AD98)=0,ISNUMBER(AG98)),"",IF(OR(AB98="O",AE98="O"),"O",IF(AND(AB98=AE98,OR(AB98="K",AB98="W",AB98="M")),UPPER( AB98),"")))</f>
        <v/>
      </c>
      <c r="AI98" s="23" t="str">
        <f>IF(TYPE(VAL_Codes!N$26)=2,VAL_Codes!N$26,"")</f>
        <v/>
      </c>
      <c r="AJ98" s="29" t="str">
        <f>IF(COUNTBLANK('VAL_Fill in area'!I61)=1,"",'VAL_Fill in area'!I61)</f>
        <v/>
      </c>
      <c r="AK98" s="24" t="str">
        <f>IF(TYPE(VAL_Codes!P$26)=2,VAL_Codes!P$26,"")</f>
        <v/>
      </c>
      <c r="AL98" s="25" t="str">
        <f>IF(TYPE(VAL_Codes!Q$26)=2,VAL_Codes!Q$26,"")</f>
        <v/>
      </c>
      <c r="AM98" s="29" t="str">
        <f>IF(COUNTBLANK('VAL_Fill in area'!J61)=1,"",'VAL_Fill in area'!J61)</f>
        <v/>
      </c>
      <c r="AN98" s="24" t="str">
        <f>IF(TYPE(VAL_Codes!S$26)=2,VAL_Codes!S$26,"")</f>
        <v/>
      </c>
      <c r="AO98" s="25" t="str">
        <f>IF(TYPE(VAL_Codes!T$26)=2,VAL_Codes!T$26,"")</f>
        <v/>
      </c>
      <c r="AP98" s="29" t="str">
        <f>IF(COUNTBLANK('VAL_Fill in area'!K61)=1,"",'VAL_Fill in area'!K61)</f>
        <v/>
      </c>
      <c r="AQ98" s="24" t="str">
        <f>IF(TYPE(VAL_Codes!V$26)=2,VAL_Codes!V$26,"")</f>
        <v/>
      </c>
      <c r="AR98" s="25" t="str">
        <f>IF(TYPE(VAL_Codes!W$26)=2,VAL_Codes!W$26,"")</f>
        <v/>
      </c>
      <c r="AS98" s="27" t="str">
        <f>IF(OR(AND(AM98="",AN98=""),AND(AP98="",AQ98=""),AND(AN98="K",AQ98="K"),OR(AN98="O",AQ98="O")),"",SUM(AM98,AP98))</f>
        <v/>
      </c>
      <c r="AT98" s="1" t="str">
        <f xml:space="preserve"> IF(AND(OR(AND(AN98="O",AQ98="O"),AND(AN98="K",AQ98="K")),SUM(AM98,AP98)=0,ISNUMBER(AS98)),"",IF(OR(AN98="O",AQ98="O"),"O",IF(AND(AN98=AQ98,OR(AN98="K",AN98="W",AN98="M")),UPPER( AN98),"")))</f>
        <v/>
      </c>
      <c r="AU98" s="23" t="str">
        <f>IF(TYPE(VAL_Codes!Z$26)=2,VAL_Codes!Z$26,"")</f>
        <v/>
      </c>
      <c r="AV98" s="29" t="str">
        <f>IF(COUNTBLANK('VAL_Fill in area'!L61)=1,"",'VAL_Fill in area'!L61)</f>
        <v/>
      </c>
      <c r="AW98" s="24" t="str">
        <f>IF(TYPE(VAL_Codes!AB$26)=2,VAL_Codes!AB$26,"")</f>
        <v/>
      </c>
      <c r="AX98" s="25" t="str">
        <f>IF(TYPE(VAL_Codes!AC$26)=2,VAL_Codes!AC$26,"")</f>
        <v/>
      </c>
      <c r="AY98" s="29" t="str">
        <f>IF(COUNTBLANK('VAL_Fill in area'!M61)=1,"",'VAL_Fill in area'!M61)</f>
        <v/>
      </c>
      <c r="AZ98" s="24" t="str">
        <f>IF(TYPE(VAL_Codes!AE$26)=2,VAL_Codes!AE$26,"")</f>
        <v/>
      </c>
      <c r="BA98" s="25" t="str">
        <f>IF(TYPE(VAL_Codes!AF$26)=2,VAL_Codes!AF$26,"")</f>
        <v/>
      </c>
      <c r="BB98" s="27" t="str">
        <f>IF(OR(AND(AV98="",AW98=""),AND(AY98="",AZ98=""),AND(AW98="K",AZ98="K"),OR(AW98="O",AZ98="O")),"",SUM(AV98,AY98))</f>
        <v/>
      </c>
      <c r="BC98" s="1" t="str">
        <f xml:space="preserve"> IF(AND(OR(AND(AW98="O",AZ98="O"),AND(AW98="K",AZ98="K")),SUM(AV98,AY98)=0,ISNUMBER(BB98)),"",IF(OR(AW98="O",AZ98="O"),"O",IF(AND(AW98=AZ98,OR(AW98="K",AW98="W",AW98="M")),UPPER( AW98),"")))</f>
        <v/>
      </c>
      <c r="BD98" s="23" t="str">
        <f>IF(TYPE(VAL_Codes!AI$26)=2,VAL_Codes!AI$26,"")</f>
        <v/>
      </c>
      <c r="BE98" s="29" t="str">
        <f>IF(COUNTBLANK('VAL_Fill in area'!N61)=1,"",'VAL_Fill in area'!N61)</f>
        <v/>
      </c>
      <c r="BF98" s="24" t="str">
        <f>IF(TYPE(VAL_Codes!AK$26)=2,VAL_Codes!AK$26,"")</f>
        <v/>
      </c>
      <c r="BG98" s="25" t="str">
        <f>IF(TYPE(VAL_Codes!AL$26)=2,VAL_Codes!AL$26,"")</f>
        <v/>
      </c>
      <c r="BH98" s="29" t="str">
        <f>IF(COUNTBLANK('VAL_Fill in area'!O61)=1,"",'VAL_Fill in area'!O61)</f>
        <v/>
      </c>
      <c r="BI98" s="24" t="str">
        <f>IF(TYPE(VAL_Codes!AN$26)=2,VAL_Codes!AN$26,"")</f>
        <v/>
      </c>
      <c r="BJ98" s="25" t="str">
        <f>IF(TYPE(VAL_Codes!AO$26)=2,VAL_Codes!AO$26,"")</f>
        <v/>
      </c>
      <c r="BK98" s="27" t="str">
        <f>IF(OR(AND(BE98="",BF98=""),AND(BH98="",BI98=""),AND(BF98="K",BI98="K"),OR(BF98="O",BI98="O")),"",SUM(BE98,BH98))</f>
        <v/>
      </c>
      <c r="BL98" s="1" t="str">
        <f xml:space="preserve"> IF(AND(OR(AND(BF98="O",BI98="O"),AND(BF98="K",BI98="K")),SUM(BE98,BH98)=0,ISNUMBER(BK98)),"",IF(OR(BF98="O",BI98="O"),"O",IF(AND(BF98=BI98,OR(BF98="K",BF98="W",BF98="M")),UPPER( BF98),"")))</f>
        <v/>
      </c>
      <c r="BM98" s="23" t="str">
        <f>IF(TYPE(VAL_Codes!AR$26)=2,VAL_Codes!AR$26,"")</f>
        <v/>
      </c>
      <c r="BN98" s="27" t="str">
        <f>IF(OR(AND(AV98="",AW98=""),AND(BE98="",BF98=""),AND(AW98="K",BF98="K"),OR(AW98="O",BF98="O")),"",SUM(AV98,BE98))</f>
        <v/>
      </c>
      <c r="BO98" s="1" t="str">
        <f xml:space="preserve"> IF(AND(OR(AND(AW98="O",BF98="O"),AND(AW98="K",BF98="K")),SUM(AV98,BE98)=0,ISNUMBER(BN98)),"",IF(OR(AW98="O",BF98="O"),"O",IF(AND(AW98=BF98,OR(AW98="K",AW98="W",AW98="M")),UPPER( AW98),"")))</f>
        <v/>
      </c>
      <c r="BP98" s="23" t="str">
        <f>IF(TYPE(VAL_Codes!AU$26)=2,VAL_Codes!AU$26,"")</f>
        <v/>
      </c>
      <c r="BQ98" s="27" t="str">
        <f>IF(OR(AND(AY98="",AZ98=""),AND(BH98="",BI98=""),AND(AZ98="K",BI98="K"),OR(AZ98="O",BI98="O")),"",SUM(AY98,BH98))</f>
        <v/>
      </c>
      <c r="BR98" s="1" t="str">
        <f xml:space="preserve"> IF(AND(OR(AND(AZ98="O",BI98="O"),AND(AZ98="K",BI98="K")),SUM(AY98,BH98)=0,ISNUMBER(BQ98)),"",IF(OR(AZ98="O",BI98="O"),"O",IF(AND(AZ98=BI98,OR(AZ98="K",AZ98="W",AZ98="M")),UPPER( AZ98),"")))</f>
        <v/>
      </c>
      <c r="BS98" s="23" t="str">
        <f>IF(TYPE(VAL_Codes!AX$26)=2,VAL_Codes!AX$26,"")</f>
        <v/>
      </c>
      <c r="BT98" s="27" t="str">
        <f>IF(OR(AND(BN98="",BO98=""),AND(BQ98="",BR98=""),AND(BO98="K",BR98="K"),OR(BO98="O",BR98="O")),"",SUM(BN98,BQ98))</f>
        <v/>
      </c>
      <c r="BU98" s="1" t="str">
        <f xml:space="preserve"> IF(AND(OR(AND(BO98="O",BR98="O"),AND(BO98="K",BR98="K")),SUM(BN98,BQ98)=0,ISNUMBER(BT98)),"",IF(OR(BO98="O",BR98="O"),"O",IF(AND(BO98=BR98,OR(BO98="K",BO98="W",BO98="M")),UPPER( BO98),"")))</f>
        <v/>
      </c>
      <c r="BV98" s="23" t="str">
        <f>IF(TYPE(VAL_Codes!BA$26)=2,VAL_Codes!BA$26,"")</f>
        <v/>
      </c>
      <c r="BW98" s="29" t="str">
        <f>IF(COUNTBLANK('VAL_Fill in area'!P61)=1,"",'VAL_Fill in area'!P61)</f>
        <v/>
      </c>
      <c r="BX98" s="24" t="str">
        <f>IF(TYPE(VAL_Codes!BC$26)=2,VAL_Codes!BC$26,"")</f>
        <v/>
      </c>
      <c r="BY98" s="25" t="str">
        <f>IF(TYPE(VAL_Codes!BD$26)=2,VAL_Codes!BD$26,"")</f>
        <v/>
      </c>
      <c r="BZ98" s="29" t="str">
        <f>IF(COUNTBLANK('VAL_Fill in area'!Q61)=1,"",'VAL_Fill in area'!Q61)</f>
        <v/>
      </c>
      <c r="CA98" s="24" t="str">
        <f>IF(TYPE(VAL_Codes!BF$26)=2,VAL_Codes!BF$26,"")</f>
        <v/>
      </c>
      <c r="CB98" s="25" t="str">
        <f>IF(TYPE(VAL_Codes!BG$26)=2,VAL_Codes!BG$26,"")</f>
        <v/>
      </c>
      <c r="CC98" s="27" t="str">
        <f>IF(OR(AND(BW98="",BX98=""),AND(BZ98="",CA98=""),AND(BX98="K",CA98="K"),OR(BX98="O",CA98="O")),"",SUM(BW98,BZ98))</f>
        <v/>
      </c>
      <c r="CD98" s="1" t="str">
        <f xml:space="preserve"> IF(AND(OR(AND(BX98="O",CA98="O"),AND(BX98="K",CA98="K")),SUM(BW98,BZ98)=0,ISNUMBER(CC98)),"",IF(OR(BX98="O",CA98="O"),"O",IF(AND(BX98=CA98,OR(BX98="K",BX98="W",BX98="M")),UPPER( BX98),"")))</f>
        <v/>
      </c>
      <c r="CE98" s="22" t="str">
        <f>IF(TYPE(VAL_Codes!BJ$26)=2,VAL_Codes!BJ$26,"")</f>
        <v/>
      </c>
      <c r="CF98" s="29" t="str">
        <f>IF(COUNTBLANK('VAL_Fill in area'!R61)=1,"",'VAL_Fill in area'!R61)</f>
        <v/>
      </c>
      <c r="CG98" s="24" t="str">
        <f>IF(TYPE(VAL_Codes!BL$26)=2,VAL_Codes!BL$26,"")</f>
        <v/>
      </c>
      <c r="CH98" s="25" t="str">
        <f>IF(TYPE(VAL_Codes!BM$26)=2,VAL_Codes!BM$26,"")</f>
        <v/>
      </c>
      <c r="CI98" s="29" t="str">
        <f>IF(COUNTBLANK('VAL_Fill in area'!S61)=1,"",'VAL_Fill in area'!S61)</f>
        <v/>
      </c>
      <c r="CJ98" s="24" t="str">
        <f>IF(TYPE(VAL_Codes!BO$26)=2,VAL_Codes!BO$26,"")</f>
        <v/>
      </c>
      <c r="CK98" s="25" t="str">
        <f>IF(TYPE(VAL_Codes!BP$26)=2,VAL_Codes!BP$26,"")</f>
        <v/>
      </c>
      <c r="CL98" s="29" t="str">
        <f>IF(COUNTBLANK('VAL_Fill in area'!T61)=1,"",'VAL_Fill in area'!T61)</f>
        <v/>
      </c>
      <c r="CM98" s="24" t="str">
        <f>IF(TYPE(VAL_Codes!BR$26)=2,VAL_Codes!BR$26,"")</f>
        <v/>
      </c>
      <c r="CN98" s="25" t="str">
        <f>IF(TYPE(VAL_Codes!BS$26)=2,VAL_Codes!BS$26,"")</f>
        <v/>
      </c>
      <c r="CO98" s="26" t="str">
        <f>IF(OR(EXACT(AG98,AH98),EXACT(AJ98,AK98),EXACT(AS98,AT98),EXACT(BT98,BU98),EXACT(CC98,CD98), EXACT(CL98,CM98),AND(AH98="K",AK98="K",AT98="K",BU98="K", CD98="K",CM98="K"),OR(AH98="O",AK98="O",AT98="O",BU98="O", CD98="O",CM98="O")),"",SUM(AG98,AJ98,AS98,BT98,CC98,CL98))</f>
        <v/>
      </c>
      <c r="CP98" s="20" t="str">
        <f>IF(AND(OR(OR(AH98="O",AK98="O",AT98="O",BU98="O",CD98="O",CM98="O"), AND(AH98="K",AK98="K",AT98="K",BU98="K", CD98="K",CM98="K")),SUM(AG98,AJ98,AS98,BT98,CC98,CL98)=0,ISNUMBER(CO98)),"",IF(OR(AH98="O",AK98="O",AT98="O",BU98="O",CD98="O",CM98="O"),"O",IF(AND(AH98=AK98,AH98=AT98,AH98=BU98,AH98=CD98,AH98=CM98,OR(AH98="K",AH98="W",AH98="M")),UPPER(AH98),"")))</f>
        <v/>
      </c>
      <c r="CQ98" s="23" t="str">
        <f>IF(TYPE(VAL_Codes!BV$26)=2,VAL_Codes!BV$26,"")</f>
        <v/>
      </c>
      <c r="CR98" s="38"/>
    </row>
    <row r="99" spans="1:96" ht="11.25" customHeight="1" x14ac:dyDescent="0.2">
      <c r="C99" s="772"/>
      <c r="D99" s="760"/>
      <c r="E99" s="758"/>
      <c r="F99" s="70" t="s">
        <v>160</v>
      </c>
      <c r="G99" s="69" t="s">
        <v>161</v>
      </c>
      <c r="H99" s="395" t="s">
        <v>110</v>
      </c>
      <c r="I99" s="395" t="s">
        <v>66</v>
      </c>
      <c r="J99" s="396" t="str">
        <f>VAL_Metadata!B$8</f>
        <v>_X</v>
      </c>
      <c r="K99" s="395" t="s">
        <v>83</v>
      </c>
      <c r="L99" s="395" t="s">
        <v>768</v>
      </c>
      <c r="M99" s="47"/>
      <c r="N99" s="47"/>
      <c r="O99" s="47"/>
      <c r="P99" s="47"/>
      <c r="Q99" s="47"/>
      <c r="R99" s="47"/>
      <c r="S99" s="47"/>
      <c r="T99" s="47"/>
      <c r="U99" s="47"/>
      <c r="V99" s="47"/>
      <c r="W99" s="47"/>
      <c r="X99" s="47"/>
      <c r="Y99" s="47"/>
      <c r="Z99" s="47"/>
      <c r="AA99" s="29" t="str">
        <f>IF(COUNTBLANK('VAL_Fill in area'!G62)=1,"",'VAL_Fill in area'!G62)</f>
        <v/>
      </c>
      <c r="AB99" s="17" t="str">
        <f>IF(TYPE(VAL_Codes!G$33)=2,VAL_Codes!G$33,IF(TYPE(VAL_Codes!G$26)=2,VAL_Codes!G$26,""))</f>
        <v/>
      </c>
      <c r="AC99" s="18" t="str">
        <f>IF(AND(ISBLANK(VAL_Codes!H$33),ISBLANK(VAL_Codes!G$33)),IF(TYPE(VAL_Codes!H$26)=2,VAL_Codes!H$26,""),IF(ISBLANK(VAL_Codes!H$33),"",VAL_Codes!H$33))</f>
        <v/>
      </c>
      <c r="AD99" s="29" t="str">
        <f>IF(COUNTBLANK('VAL_Fill in area'!H62)=1,"",'VAL_Fill in area'!H62)</f>
        <v/>
      </c>
      <c r="AE99" s="17" t="str">
        <f>IF(TYPE(VAL_Codes!J$33)=2,VAL_Codes!J$33,IF(TYPE(VAL_Codes!J$26)=2,VAL_Codes!J$26,""))</f>
        <v/>
      </c>
      <c r="AF99" s="18" t="str">
        <f>IF(AND(ISBLANK(VAL_Codes!K$33),ISBLANK(VAL_Codes!J$33)),IF(TYPE(VAL_Codes!K$26)=2,VAL_Codes!K$26,""),IF(ISBLANK(VAL_Codes!K$33),"",VAL_Codes!K$33))</f>
        <v/>
      </c>
      <c r="AG99" s="27" t="str">
        <f>IF(OR(AND(AA99="",AB99=""),AND(AD99="",AE99=""),AND(AB99="K",AE99="K"),OR(AB99="O",AE99="O")),"",SUM(AA99,AD99))</f>
        <v/>
      </c>
      <c r="AH99" s="1" t="str">
        <f xml:space="preserve"> IF(AND(OR(AND(AB99="O",AE99="O"),AND(AB99="K",AE99="K")),SUM(AA99,AD99)=0,ISNUMBER(AG99)),"",IF(OR(AB99="O",AE99="O"),"O",IF(AND(AB99=AE99,OR(AB99="K",AB99="W",AB99="M")),UPPER( AB99),"")))</f>
        <v/>
      </c>
      <c r="AI99" s="23" t="str">
        <f>IF(AND(ISBLANK(VAL_Codes!N$33),ISBLANK(VAL_Codes!M$33)),IF(TYPE(VAL_Codes!N$26)=2,VAL_Codes!N$26,""),IF(ISBLANK(VAL_Codes!N$33),"",VAL_Codes!N$33))</f>
        <v/>
      </c>
      <c r="AJ99" s="29" t="str">
        <f>IF(COUNTBLANK('VAL_Fill in area'!I62)=1,"",'VAL_Fill in area'!I62)</f>
        <v/>
      </c>
      <c r="AK99" s="17" t="str">
        <f>IF(TYPE(VAL_Codes!P$33)=2,VAL_Codes!P$33,IF(TYPE(VAL_Codes!P$26)=2,VAL_Codes!P$26,""))</f>
        <v/>
      </c>
      <c r="AL99" s="18" t="str">
        <f>IF(AND(ISBLANK(VAL_Codes!Q$33),ISBLANK(VAL_Codes!P$33)),IF(TYPE(VAL_Codes!Q$26)=2,VAL_Codes!Q$26,""),IF(ISBLANK(VAL_Codes!Q$33),"",VAL_Codes!Q$33))</f>
        <v/>
      </c>
      <c r="AM99" s="29" t="str">
        <f>IF(COUNTBLANK('VAL_Fill in area'!J62)=1,"",'VAL_Fill in area'!J62)</f>
        <v/>
      </c>
      <c r="AN99" s="17" t="str">
        <f>IF(TYPE(VAL_Codes!S$33)=2,VAL_Codes!S$33,IF(TYPE(VAL_Codes!S$26)=2,VAL_Codes!S$26,""))</f>
        <v/>
      </c>
      <c r="AO99" s="18" t="str">
        <f>IF(AND(ISBLANK(VAL_Codes!T$33),ISBLANK(VAL_Codes!S$33)),IF(TYPE(VAL_Codes!T$26)=2,VAL_Codes!T$26,""),IF(ISBLANK(VAL_Codes!T$33),"",VAL_Codes!T$33))</f>
        <v/>
      </c>
      <c r="AP99" s="29" t="str">
        <f>IF(COUNTBLANK('VAL_Fill in area'!K62)=1,"",'VAL_Fill in area'!K62)</f>
        <v/>
      </c>
      <c r="AQ99" s="17" t="str">
        <f>IF(TYPE(VAL_Codes!V$33)=2,VAL_Codes!V$33,IF(TYPE(VAL_Codes!V$26)=2,VAL_Codes!V$26,""))</f>
        <v/>
      </c>
      <c r="AR99" s="18" t="str">
        <f>IF(AND(ISBLANK(VAL_Codes!W$33),ISBLANK(VAL_Codes!V$33)),IF(TYPE(VAL_Codes!W$26)=2,VAL_Codes!W$26,""),IF(ISBLANK(VAL_Codes!W$33),"",VAL_Codes!W$33))</f>
        <v/>
      </c>
      <c r="AS99" s="27" t="str">
        <f>IF(OR(AND(AM99="",AN99=""),AND(AP99="",AQ99=""),AND(AN99="K",AQ99="K"),OR(AN99="O",AQ99="O")),"",SUM(AM99,AP99))</f>
        <v/>
      </c>
      <c r="AT99" s="1" t="str">
        <f xml:space="preserve"> IF(AND(OR(AND(AN99="O",AQ99="O"),AND(AN99="K",AQ99="K")),SUM(AM99,AP99)=0,ISNUMBER(AS99)),"",IF(OR(AN99="O",AQ99="O"),"O",IF(AND(AN99=AQ99,OR(AN99="K",AN99="W",AN99="M")),UPPER( AN99),"")))</f>
        <v/>
      </c>
      <c r="AU99" s="23" t="str">
        <f>IF(AND(ISBLANK(VAL_Codes!Z$33),ISBLANK(VAL_Codes!Y$33)),IF(TYPE(VAL_Codes!Z$26)=2,VAL_Codes!Z$26,""),IF(ISBLANK(VAL_Codes!Z$33),"",VAL_Codes!Z$33))</f>
        <v/>
      </c>
      <c r="AV99" s="29" t="str">
        <f>IF(COUNTBLANK('VAL_Fill in area'!L62)=1,"",'VAL_Fill in area'!L62)</f>
        <v/>
      </c>
      <c r="AW99" s="17" t="str">
        <f>IF(TYPE(VAL_Codes!AB$33)=2,VAL_Codes!AB$33,IF(TYPE(VAL_Codes!AB$26)=2,VAL_Codes!AB$26,""))</f>
        <v/>
      </c>
      <c r="AX99" s="18" t="str">
        <f>IF(AND(ISBLANK(VAL_Codes!AC$33),ISBLANK(VAL_Codes!AB$33)),IF(TYPE(VAL_Codes!AC$26)=2,VAL_Codes!AC$26,""),IF(ISBLANK(VAL_Codes!AC$33),"",VAL_Codes!AC$33))</f>
        <v/>
      </c>
      <c r="AY99" s="29" t="str">
        <f>IF(COUNTBLANK('VAL_Fill in area'!M62)=1,"",'VAL_Fill in area'!M62)</f>
        <v/>
      </c>
      <c r="AZ99" s="17" t="str">
        <f>IF(TYPE(VAL_Codes!AE$33)=2,VAL_Codes!AE$33,IF(TYPE(VAL_Codes!AE$26)=2,VAL_Codes!AE$26,""))</f>
        <v/>
      </c>
      <c r="BA99" s="18" t="str">
        <f>IF(AND(ISBLANK(VAL_Codes!AF$33),ISBLANK(VAL_Codes!AE$33)),IF(TYPE(VAL_Codes!AF$26)=2,VAL_Codes!AF$26,""),IF(ISBLANK(VAL_Codes!AF$33),"",VAL_Codes!AF$33))</f>
        <v/>
      </c>
      <c r="BB99" s="27" t="str">
        <f>IF(OR(AND(AV99="",AW99=""),AND(AY99="",AZ99=""),AND(AW99="K",AZ99="K"),OR(AW99="O",AZ99="O")),"",SUM(AV99,AY99))</f>
        <v/>
      </c>
      <c r="BC99" s="1" t="str">
        <f xml:space="preserve"> IF(AND(OR(AND(AW99="O",AZ99="O"),AND(AW99="K",AZ99="K")),SUM(AV99,AY99)=0,ISNUMBER(BB99)),"",IF(OR(AW99="O",AZ99="O"),"O",IF(AND(AW99=AZ99,OR(AW99="K",AW99="W",AW99="M")),UPPER( AW99),"")))</f>
        <v/>
      </c>
      <c r="BD99" s="23" t="str">
        <f>IF(AND(ISBLANK(VAL_Codes!AI$33),ISBLANK(VAL_Codes!AH$33)),IF(TYPE(VAL_Codes!AI$26)=2,VAL_Codes!AI$26,""),IF(ISBLANK(VAL_Codes!AI$33),"",VAL_Codes!AI$33))</f>
        <v/>
      </c>
      <c r="BE99" s="29" t="str">
        <f>IF(COUNTBLANK('VAL_Fill in area'!N62)=1,"",'VAL_Fill in area'!N62)</f>
        <v/>
      </c>
      <c r="BF99" s="17" t="str">
        <f>IF(TYPE(VAL_Codes!AK$33)=2,VAL_Codes!AK$33,IF(TYPE(VAL_Codes!AK$26)=2,VAL_Codes!AK$26,""))</f>
        <v/>
      </c>
      <c r="BG99" s="18" t="str">
        <f>IF(AND(ISBLANK(VAL_Codes!AL$33),ISBLANK(VAL_Codes!AK$33)),IF(TYPE(VAL_Codes!AL$26)=2,VAL_Codes!AL$26,""),IF(ISBLANK(VAL_Codes!AL$33),"",VAL_Codes!AL$33))</f>
        <v/>
      </c>
      <c r="BH99" s="29" t="str">
        <f>IF(COUNTBLANK('VAL_Fill in area'!O62)=1,"",'VAL_Fill in area'!O62)</f>
        <v/>
      </c>
      <c r="BI99" s="17" t="str">
        <f>IF(TYPE(VAL_Codes!AN$33)=2,VAL_Codes!AN$33,IF(TYPE(VAL_Codes!AN$26)=2,VAL_Codes!AN$26,""))</f>
        <v/>
      </c>
      <c r="BJ99" s="18" t="str">
        <f>IF(AND(ISBLANK(VAL_Codes!AO$33),ISBLANK(VAL_Codes!AN$33)),IF(TYPE(VAL_Codes!AO$26)=2,VAL_Codes!AO$26,""),IF(ISBLANK(VAL_Codes!AO$33),"",VAL_Codes!AO$33))</f>
        <v/>
      </c>
      <c r="BK99" s="27" t="str">
        <f>IF(OR(AND(BE99="",BF99=""),AND(BH99="",BI99=""),AND(BF99="K",BI99="K"),OR(BF99="O",BI99="O")),"",SUM(BE99,BH99))</f>
        <v/>
      </c>
      <c r="BL99" s="1" t="str">
        <f xml:space="preserve"> IF(AND(OR(AND(BF99="O",BI99="O"),AND(BF99="K",BI99="K")),SUM(BE99,BH99)=0,ISNUMBER(BK99)),"",IF(OR(BF99="O",BI99="O"),"O",IF(AND(BF99=BI99,OR(BF99="K",BF99="W",BF99="M")),UPPER( BF99),"")))</f>
        <v/>
      </c>
      <c r="BM99" s="23" t="str">
        <f>IF(AND(ISBLANK(VAL_Codes!AR$33),ISBLANK(VAL_Codes!AQ$33)),IF(TYPE(VAL_Codes!AR$26)=2,VAL_Codes!AR$26,""),IF(ISBLANK(VAL_Codes!AR$33),"",VAL_Codes!AR$33))</f>
        <v/>
      </c>
      <c r="BN99" s="27" t="str">
        <f>IF(OR(AND(AV99="",AW99=""),AND(BE99="",BF99=""),AND(AW99="K",BF99="K"),OR(AW99="O",BF99="O")),"",SUM(AV99,BE99))</f>
        <v/>
      </c>
      <c r="BO99" s="1" t="str">
        <f xml:space="preserve"> IF(AND(OR(AND(AW99="O",BF99="O"),AND(AW99="K",BF99="K")),SUM(AV99,BE99)=0,ISNUMBER(BN99)),"",IF(OR(AW99="O",BF99="O"),"O",IF(AND(AW99=BF99,OR(AW99="K",AW99="W",AW99="M")),UPPER( AW99),"")))</f>
        <v/>
      </c>
      <c r="BP99" s="23" t="str">
        <f>IF(AND(ISBLANK(VAL_Codes!AU$33),ISBLANK(VAL_Codes!AT$33)),IF(TYPE(VAL_Codes!AU$26)=2,VAL_Codes!AU$26,""),IF(ISBLANK(VAL_Codes!AU$33),"",VAL_Codes!AU$33))</f>
        <v/>
      </c>
      <c r="BQ99" s="27" t="str">
        <f>IF(OR(AND(AY99="",AZ99=""),AND(BH99="",BI99=""),AND(AZ99="K",BI99="K"),OR(AZ99="O",BI99="O")),"",SUM(AY99,BH99))</f>
        <v/>
      </c>
      <c r="BR99" s="1" t="str">
        <f xml:space="preserve"> IF(AND(OR(AND(AZ99="O",BI99="O"),AND(AZ99="K",BI99="K")),SUM(AY99,BH99)=0,ISNUMBER(BQ99)),"",IF(OR(AZ99="O",BI99="O"),"O",IF(AND(AZ99=BI99,OR(AZ99="K",AZ99="W",AZ99="M")),UPPER( AZ99),"")))</f>
        <v/>
      </c>
      <c r="BS99" s="23" t="str">
        <f>IF(AND(ISBLANK(VAL_Codes!AX$33),ISBLANK(VAL_Codes!AW$33)),IF(TYPE(VAL_Codes!AX$26)=2,VAL_Codes!AX$26,""),IF(ISBLANK(VAL_Codes!AX$33),"",VAL_Codes!AX$33))</f>
        <v/>
      </c>
      <c r="BT99" s="27" t="str">
        <f>IF(OR(AND(BN99="",BO99=""),AND(BQ99="",BR99=""),AND(BO99="K",BR99="K"),OR(BO99="O",BR99="O")),"",SUM(BN99,BQ99))</f>
        <v/>
      </c>
      <c r="BU99" s="1" t="str">
        <f xml:space="preserve"> IF(AND(OR(AND(BO99="O",BR99="O"),AND(BO99="K",BR99="K")),SUM(BN99,BQ99)=0,ISNUMBER(BT99)),"",IF(OR(BO99="O",BR99="O"),"O",IF(AND(BO99=BR99,OR(BO99="K",BO99="W",BO99="M")),UPPER( BO99),"")))</f>
        <v/>
      </c>
      <c r="BV99" s="23" t="str">
        <f>IF(AND(ISBLANK(VAL_Codes!BA$33),ISBLANK(VAL_Codes!AZ$33)),IF(TYPE(VAL_Codes!BA$26)=2,VAL_Codes!BA$26,""),IF(ISBLANK(VAL_Codes!BA$33),"",VAL_Codes!BA$33))</f>
        <v/>
      </c>
      <c r="BW99" s="29" t="str">
        <f>IF(COUNTBLANK('VAL_Fill in area'!P62)=1,"",'VAL_Fill in area'!P62)</f>
        <v/>
      </c>
      <c r="BX99" s="17" t="str">
        <f>IF(TYPE(VAL_Codes!BC$33)=2,VAL_Codes!BC$33,IF(TYPE(VAL_Codes!BC$26)=2,VAL_Codes!BC$26,""))</f>
        <v/>
      </c>
      <c r="BY99" s="18" t="str">
        <f>IF(AND(ISBLANK(VAL_Codes!BD$33),ISBLANK(VAL_Codes!BC$33)),IF(TYPE(VAL_Codes!BD$26)=2,VAL_Codes!BD$26,""),IF(ISBLANK(VAL_Codes!BD$33),"",VAL_Codes!BD$33))</f>
        <v/>
      </c>
      <c r="BZ99" s="29" t="str">
        <f>IF(COUNTBLANK('VAL_Fill in area'!Q62)=1,"",'VAL_Fill in area'!Q62)</f>
        <v/>
      </c>
      <c r="CA99" s="17" t="str">
        <f>IF(TYPE(VAL_Codes!BF$33)=2,VAL_Codes!BF$33,IF(TYPE(VAL_Codes!BF$26)=2,VAL_Codes!BF$26,""))</f>
        <v/>
      </c>
      <c r="CB99" s="18" t="str">
        <f>IF(AND(ISBLANK(VAL_Codes!BG$33),ISBLANK(VAL_Codes!BF$33)),IF(TYPE(VAL_Codes!BG$26)=2,VAL_Codes!BG$26,""),IF(ISBLANK(VAL_Codes!BG$33),"",VAL_Codes!BG$33))</f>
        <v/>
      </c>
      <c r="CC99" s="27" t="str">
        <f>IF(OR(AND(BW99="",BX99=""),AND(BZ99="",CA99=""),AND(BX99="K",CA99="K"),OR(BX99="O",CA99="O")),"",SUM(BW99,BZ99))</f>
        <v/>
      </c>
      <c r="CD99" s="1" t="str">
        <f xml:space="preserve"> IF(AND(OR(AND(BX99="O",CA99="O"),AND(BX99="K",CA99="K")),SUM(BW99,BZ99)=0,ISNUMBER(CC99)),"",IF(OR(BX99="O",CA99="O"),"O",IF(AND(BX99=CA99,OR(BX99="K",BX99="W",BX99="M")),UPPER( BX99),"")))</f>
        <v/>
      </c>
      <c r="CE99" s="23" t="str">
        <f>IF(AND(ISBLANK(VAL_Codes!BJ$33),ISBLANK(VAL_Codes!BI$33)),IF(TYPE(VAL_Codes!BJ$26)=2,VAL_Codes!BJ$26,""),IF(ISBLANK(VAL_Codes!BJ$33),"",VAL_Codes!BJ$33))</f>
        <v/>
      </c>
      <c r="CF99" s="29" t="str">
        <f>IF(COUNTBLANK('VAL_Fill in area'!R62)=1,"",'VAL_Fill in area'!R62)</f>
        <v/>
      </c>
      <c r="CG99" s="17" t="str">
        <f>IF(TYPE(VAL_Codes!BL$33)=2,VAL_Codes!BL$33,IF(TYPE(VAL_Codes!BL$26)=2,VAL_Codes!BL$26,""))</f>
        <v/>
      </c>
      <c r="CH99" s="18" t="str">
        <f>IF(AND(ISBLANK(VAL_Codes!BM$33),ISBLANK(VAL_Codes!BL$33)),IF(TYPE(VAL_Codes!BM$26)=2,VAL_Codes!BM$26,""),IF(ISBLANK(VAL_Codes!BM$33),"",VAL_Codes!BM$33))</f>
        <v/>
      </c>
      <c r="CI99" s="29" t="str">
        <f>IF(COUNTBLANK('VAL_Fill in area'!S62)=1,"",'VAL_Fill in area'!S62)</f>
        <v/>
      </c>
      <c r="CJ99" s="17" t="str">
        <f>IF(TYPE(VAL_Codes!BO$33)=2,VAL_Codes!BO$33,IF(TYPE(VAL_Codes!BO$26)=2,VAL_Codes!BO$26,""))</f>
        <v/>
      </c>
      <c r="CK99" s="18" t="str">
        <f>IF(AND(ISBLANK(VAL_Codes!BP$33),ISBLANK(VAL_Codes!BO$33)),IF(TYPE(VAL_Codes!BP$26)=2,VAL_Codes!BP$26,""),IF(ISBLANK(VAL_Codes!BP$33),"",VAL_Codes!BP$33))</f>
        <v/>
      </c>
      <c r="CL99" s="29" t="str">
        <f>IF(COUNTBLANK('VAL_Fill in area'!T62)=1,"",'VAL_Fill in area'!T62)</f>
        <v/>
      </c>
      <c r="CM99" s="17" t="str">
        <f>IF(TYPE(VAL_Codes!BR$33)=2,VAL_Codes!BR$33,IF(TYPE(VAL_Codes!BR$26)=2,VAL_Codes!BR$26,""))</f>
        <v/>
      </c>
      <c r="CN99" s="18" t="str">
        <f>IF(AND(ISBLANK(VAL_Codes!BS$33),ISBLANK(VAL_Codes!BR$33)),IF(TYPE(VAL_Codes!BS$26)=2,VAL_Codes!BS$26,""),IF(ISBLANK(VAL_Codes!BS$33),"",VAL_Codes!BS$33))</f>
        <v/>
      </c>
      <c r="CO99" s="26" t="str">
        <f>IF(OR(EXACT(AG99,AH99),EXACT(AJ99,AK99),EXACT(AS99,AT99),EXACT(BT99,BU99),EXACT(CC99,CD99), EXACT(CL99,CM99),AND(AH99="K",AK99="K",AT99="K",BU99="K", CD99="K",CM99="K"),OR(AH99="O",AK99="O",AT99="O",BU99="O", CD99="O",CM99="O")),"",SUM(AG99,AJ99,AS99,BT99,CC99,CL99))</f>
        <v/>
      </c>
      <c r="CP99" s="20" t="str">
        <f>IF(AND(OR(OR(AH99="O",AK99="O",AT99="O",BU99="O",CD99="O",CM99="O"), AND(AH99="K",AK99="K",AT99="K",BU99="K", CD99="K",CM99="K")),SUM(AG99,AJ99,AS99,BT99,CC99,CL99)=0,ISNUMBER(CO99)),"",IF(OR(AH99="O",AK99="O",AT99="O",BU99="O",CD99="O",CM99="O"),"O",IF(AND(AH99=AK99,AH99=AT99,AH99=BU99,AH99=CD99,AH99=CM99,OR(AH99="K",AH99="W",AH99="M")),UPPER(AH99),"")))</f>
        <v/>
      </c>
      <c r="CQ99" s="23" t="str">
        <f>IF(AND(ISBLANK(VAL_Codes!BV$33),ISBLANK(VAL_Codes!BU$33)),IF(TYPE(VAL_Codes!BV$26)=2,VAL_Codes!BV$26,""),IF(ISBLANK(VAL_Codes!BV$33),"",VAL_Codes!BV$33))</f>
        <v/>
      </c>
      <c r="CR99" s="38"/>
    </row>
    <row r="100" spans="1:96" ht="11.25" customHeight="1" x14ac:dyDescent="0.2">
      <c r="C100" s="772"/>
      <c r="D100" s="760"/>
      <c r="E100" s="758"/>
      <c r="F100" s="70" t="s">
        <v>162</v>
      </c>
      <c r="G100" s="69" t="s">
        <v>163</v>
      </c>
      <c r="H100" s="395" t="s">
        <v>110</v>
      </c>
      <c r="I100" s="395" t="s">
        <v>66</v>
      </c>
      <c r="J100" s="396" t="str">
        <f>VAL_Metadata!B$8</f>
        <v>_X</v>
      </c>
      <c r="K100" s="395" t="s">
        <v>84</v>
      </c>
      <c r="L100" s="395" t="s">
        <v>768</v>
      </c>
      <c r="M100" s="47"/>
      <c r="N100" s="47"/>
      <c r="O100" s="47"/>
      <c r="P100" s="47"/>
      <c r="Q100" s="47"/>
      <c r="R100" s="47"/>
      <c r="S100" s="47"/>
      <c r="T100" s="47"/>
      <c r="U100" s="47"/>
      <c r="V100" s="47"/>
      <c r="W100" s="47"/>
      <c r="X100" s="47"/>
      <c r="Y100" s="47"/>
      <c r="Z100" s="47"/>
      <c r="AA100" s="29" t="str">
        <f>IF(COUNTBLANK('VAL_Fill in area'!G63)=1,"",'VAL_Fill in area'!G63)</f>
        <v/>
      </c>
      <c r="AB100" s="17" t="str">
        <f>IF(TYPE(VAL_Codes!G$34)=2,VAL_Codes!G$34,IF(TYPE(VAL_Codes!G$26)=2,VAL_Codes!G$26,""))</f>
        <v/>
      </c>
      <c r="AC100" s="18" t="str">
        <f>IF(AND(ISBLANK(VAL_Codes!H$34),ISBLANK(VAL_Codes!G$34)),IF(TYPE(VAL_Codes!H$26)=2,VAL_Codes!H$26,""),IF(ISBLANK(VAL_Codes!H$34),"",VAL_Codes!H$34))</f>
        <v/>
      </c>
      <c r="AD100" s="29" t="str">
        <f>IF(COUNTBLANK('VAL_Fill in area'!H63)=1,"",'VAL_Fill in area'!H63)</f>
        <v/>
      </c>
      <c r="AE100" s="17" t="str">
        <f>IF(TYPE(VAL_Codes!J$34)=2,VAL_Codes!J$34,IF(TYPE(VAL_Codes!J$26)=2,VAL_Codes!J$26,""))</f>
        <v/>
      </c>
      <c r="AF100" s="18" t="str">
        <f>IF(AND(ISBLANK(VAL_Codes!K$34),ISBLANK(VAL_Codes!J$34)),IF(TYPE(VAL_Codes!K$26)=2,VAL_Codes!K$26,""),IF(ISBLANK(VAL_Codes!K$34),"",VAL_Codes!K$34))</f>
        <v/>
      </c>
      <c r="AG100" s="27" t="str">
        <f>IF(OR(AND(AA100="",AB100=""),AND(AD100="",AE100=""),AND(AB100="K",AE100="K"),OR(AB100="O",AE100="O")),"",SUM(AA100,AD100))</f>
        <v/>
      </c>
      <c r="AH100" s="1" t="str">
        <f xml:space="preserve"> IF(AND(OR(AND(AB100="O",AE100="O"),AND(AB100="K",AE100="K")),SUM(AA100,AD100)=0,ISNUMBER(AG100)),"",IF(OR(AB100="O",AE100="O"),"O",IF(AND(AB100=AE100,OR(AB100="K",AB100="W",AB100="M")),UPPER( AB100),"")))</f>
        <v/>
      </c>
      <c r="AI100" s="23" t="str">
        <f>IF(AND(ISBLANK(VAL_Codes!N$34),ISBLANK(VAL_Codes!M$34)),IF(TYPE(VAL_Codes!N$26)=2,VAL_Codes!N$26,""),IF(ISBLANK(VAL_Codes!N$34),"",VAL_Codes!N$34))</f>
        <v/>
      </c>
      <c r="AJ100" s="29" t="str">
        <f>IF(COUNTBLANK('VAL_Fill in area'!I63)=1,"",'VAL_Fill in area'!I63)</f>
        <v/>
      </c>
      <c r="AK100" s="17" t="str">
        <f>IF(TYPE(VAL_Codes!P$34)=2,VAL_Codes!P$34,IF(TYPE(VAL_Codes!P$26)=2,VAL_Codes!P$26,""))</f>
        <v/>
      </c>
      <c r="AL100" s="18" t="str">
        <f>IF(AND(ISBLANK(VAL_Codes!Q$34),ISBLANK(VAL_Codes!P$34)),IF(TYPE(VAL_Codes!Q$26)=2,VAL_Codes!Q$26,""),IF(ISBLANK(VAL_Codes!Q$34),"",VAL_Codes!Q$34))</f>
        <v/>
      </c>
      <c r="AM100" s="29" t="str">
        <f>IF(COUNTBLANK('VAL_Fill in area'!J63)=1,"",'VAL_Fill in area'!J63)</f>
        <v/>
      </c>
      <c r="AN100" s="17" t="str">
        <f>IF(TYPE(VAL_Codes!S$34)=2,VAL_Codes!S$34,IF(TYPE(VAL_Codes!S$26)=2,VAL_Codes!S$26,""))</f>
        <v/>
      </c>
      <c r="AO100" s="18" t="str">
        <f>IF(AND(ISBLANK(VAL_Codes!T$34),ISBLANK(VAL_Codes!S$34)),IF(TYPE(VAL_Codes!T$26)=2,VAL_Codes!T$26,""),IF(ISBLANK(VAL_Codes!T$34),"",VAL_Codes!T$34))</f>
        <v/>
      </c>
      <c r="AP100" s="29" t="str">
        <f>IF(COUNTBLANK('VAL_Fill in area'!K63)=1,"",'VAL_Fill in area'!K63)</f>
        <v/>
      </c>
      <c r="AQ100" s="17" t="str">
        <f>IF(TYPE(VAL_Codes!V$34)=2,VAL_Codes!V$34,IF(TYPE(VAL_Codes!V$26)=2,VAL_Codes!V$26,""))</f>
        <v/>
      </c>
      <c r="AR100" s="18" t="str">
        <f>IF(AND(ISBLANK(VAL_Codes!W$34),ISBLANK(VAL_Codes!V$34)),IF(TYPE(VAL_Codes!W$26)=2,VAL_Codes!W$26,""),IF(ISBLANK(VAL_Codes!W$34),"",VAL_Codes!W$34))</f>
        <v/>
      </c>
      <c r="AS100" s="27" t="str">
        <f>IF(OR(AND(AM100="",AN100=""),AND(AP100="",AQ100=""),AND(AN100="K",AQ100="K"),OR(AN100="O",AQ100="O")),"",SUM(AM100,AP100))</f>
        <v/>
      </c>
      <c r="AT100" s="1" t="str">
        <f xml:space="preserve"> IF(AND(OR(AND(AN100="O",AQ100="O"),AND(AN100="K",AQ100="K")),SUM(AM100,AP100)=0,ISNUMBER(AS100)),"",IF(OR(AN100="O",AQ100="O"),"O",IF(AND(AN100=AQ100,OR(AN100="K",AN100="W",AN100="M")),UPPER( AN100),"")))</f>
        <v/>
      </c>
      <c r="AU100" s="23" t="str">
        <f>IF(AND(ISBLANK(VAL_Codes!Z$34),ISBLANK(VAL_Codes!Y$34)),IF(TYPE(VAL_Codes!Z$26)=2,VAL_Codes!Z$26,""),IF(ISBLANK(VAL_Codes!Z$34),"",VAL_Codes!Z$34))</f>
        <v/>
      </c>
      <c r="AV100" s="29" t="str">
        <f>IF(COUNTBLANK('VAL_Fill in area'!L63)=1,"",'VAL_Fill in area'!L63)</f>
        <v/>
      </c>
      <c r="AW100" s="17" t="str">
        <f>IF(TYPE(VAL_Codes!AB$34)=2,VAL_Codes!AB$34,IF(TYPE(VAL_Codes!AB$26)=2,VAL_Codes!AB$26,""))</f>
        <v/>
      </c>
      <c r="AX100" s="18" t="str">
        <f>IF(AND(ISBLANK(VAL_Codes!AC$34),ISBLANK(VAL_Codes!AB$34)),IF(TYPE(VAL_Codes!AC$26)=2,VAL_Codes!AC$26,""),IF(ISBLANK(VAL_Codes!AC$34),"",VAL_Codes!AC$34))</f>
        <v/>
      </c>
      <c r="AY100" s="29" t="str">
        <f>IF(COUNTBLANK('VAL_Fill in area'!M63)=1,"",'VAL_Fill in area'!M63)</f>
        <v/>
      </c>
      <c r="AZ100" s="17" t="str">
        <f>IF(TYPE(VAL_Codes!AE$34)=2,VAL_Codes!AE$34,IF(TYPE(VAL_Codes!AE$26)=2,VAL_Codes!AE$26,""))</f>
        <v/>
      </c>
      <c r="BA100" s="18" t="str">
        <f>IF(AND(ISBLANK(VAL_Codes!AF$34),ISBLANK(VAL_Codes!AE$34)),IF(TYPE(VAL_Codes!AF$26)=2,VAL_Codes!AF$26,""),IF(ISBLANK(VAL_Codes!AF$34),"",VAL_Codes!AF$34))</f>
        <v/>
      </c>
      <c r="BB100" s="27" t="str">
        <f>IF(OR(AND(AV100="",AW100=""),AND(AY100="",AZ100=""),AND(AW100="K",AZ100="K"),OR(AW100="O",AZ100="O")),"",SUM(AV100,AY100))</f>
        <v/>
      </c>
      <c r="BC100" s="1" t="str">
        <f xml:space="preserve"> IF(AND(OR(AND(AW100="O",AZ100="O"),AND(AW100="K",AZ100="K")),SUM(AV100,AY100)=0,ISNUMBER(BB100)),"",IF(OR(AW100="O",AZ100="O"),"O",IF(AND(AW100=AZ100,OR(AW100="K",AW100="W",AW100="M")),UPPER( AW100),"")))</f>
        <v/>
      </c>
      <c r="BD100" s="23" t="str">
        <f>IF(AND(ISBLANK(VAL_Codes!AI$34),ISBLANK(VAL_Codes!AH$34)),IF(TYPE(VAL_Codes!AI$26)=2,VAL_Codes!AI$26,""),IF(ISBLANK(VAL_Codes!AI$34),"",VAL_Codes!AI$34))</f>
        <v/>
      </c>
      <c r="BE100" s="29" t="str">
        <f>IF(COUNTBLANK('VAL_Fill in area'!N63)=1,"",'VAL_Fill in area'!N63)</f>
        <v/>
      </c>
      <c r="BF100" s="17" t="str">
        <f>IF(TYPE(VAL_Codes!AK$34)=2,VAL_Codes!AK$34,IF(TYPE(VAL_Codes!AK$26)=2,VAL_Codes!AK$26,""))</f>
        <v/>
      </c>
      <c r="BG100" s="18" t="str">
        <f>IF(AND(ISBLANK(VAL_Codes!AL$34),ISBLANK(VAL_Codes!AK$34)),IF(TYPE(VAL_Codes!AL$26)=2,VAL_Codes!AL$26,""),IF(ISBLANK(VAL_Codes!AL$34),"",VAL_Codes!AL$34))</f>
        <v/>
      </c>
      <c r="BH100" s="29" t="str">
        <f>IF(COUNTBLANK('VAL_Fill in area'!O63)=1,"",'VAL_Fill in area'!O63)</f>
        <v/>
      </c>
      <c r="BI100" s="17" t="str">
        <f>IF(TYPE(VAL_Codes!AN$34)=2,VAL_Codes!AN$34,IF(TYPE(VAL_Codes!AN$26)=2,VAL_Codes!AN$26,""))</f>
        <v/>
      </c>
      <c r="BJ100" s="18" t="str">
        <f>IF(AND(ISBLANK(VAL_Codes!AO$34),ISBLANK(VAL_Codes!AN$34)),IF(TYPE(VAL_Codes!AO$26)=2,VAL_Codes!AO$26,""),IF(ISBLANK(VAL_Codes!AO$34),"",VAL_Codes!AO$34))</f>
        <v/>
      </c>
      <c r="BK100" s="27" t="str">
        <f>IF(OR(AND(BE100="",BF100=""),AND(BH100="",BI100=""),AND(BF100="K",BI100="K"),OR(BF100="O",BI100="O")),"",SUM(BE100,BH100))</f>
        <v/>
      </c>
      <c r="BL100" s="1" t="str">
        <f xml:space="preserve"> IF(AND(OR(AND(BF100="O",BI100="O"),AND(BF100="K",BI100="K")),SUM(BE100,BH100)=0,ISNUMBER(BK100)),"",IF(OR(BF100="O",BI100="O"),"O",IF(AND(BF100=BI100,OR(BF100="K",BF100="W",BF100="M")),UPPER( BF100),"")))</f>
        <v/>
      </c>
      <c r="BM100" s="23" t="str">
        <f>IF(AND(ISBLANK(VAL_Codes!AR$34),ISBLANK(VAL_Codes!AQ$34)),IF(TYPE(VAL_Codes!AR$26)=2,VAL_Codes!AR$26,""),IF(ISBLANK(VAL_Codes!AR$34),"",VAL_Codes!AR$34))</f>
        <v/>
      </c>
      <c r="BN100" s="27" t="str">
        <f>IF(OR(AND(AV100="",AW100=""),AND(BE100="",BF100=""),AND(AW100="K",BF100="K"),OR(AW100="O",BF100="O")),"",SUM(AV100,BE100))</f>
        <v/>
      </c>
      <c r="BO100" s="1" t="str">
        <f xml:space="preserve"> IF(AND(OR(AND(AW100="O",BF100="O"),AND(AW100="K",BF100="K")),SUM(AV100,BE100)=0,ISNUMBER(BN100)),"",IF(OR(AW100="O",BF100="O"),"O",IF(AND(AW100=BF100,OR(AW100="K",AW100="W",AW100="M")),UPPER( AW100),"")))</f>
        <v/>
      </c>
      <c r="BP100" s="23" t="str">
        <f>IF(AND(ISBLANK(VAL_Codes!AU$34),ISBLANK(VAL_Codes!AT$34)),IF(TYPE(VAL_Codes!AU$26)=2,VAL_Codes!AU$26,""),IF(ISBLANK(VAL_Codes!AU$34),"",VAL_Codes!AU$34))</f>
        <v/>
      </c>
      <c r="BQ100" s="27" t="str">
        <f>IF(OR(AND(AY100="",AZ100=""),AND(BH100="",BI100=""),AND(AZ100="K",BI100="K"),OR(AZ100="O",BI100="O")),"",SUM(AY100,BH100))</f>
        <v/>
      </c>
      <c r="BR100" s="1" t="str">
        <f xml:space="preserve"> IF(AND(OR(AND(AZ100="O",BI100="O"),AND(AZ100="K",BI100="K")),SUM(AY100,BH100)=0,ISNUMBER(BQ100)),"",IF(OR(AZ100="O",BI100="O"),"O",IF(AND(AZ100=BI100,OR(AZ100="K",AZ100="W",AZ100="M")),UPPER( AZ100),"")))</f>
        <v/>
      </c>
      <c r="BS100" s="23" t="str">
        <f>IF(AND(ISBLANK(VAL_Codes!AX$34),ISBLANK(VAL_Codes!AW$34)),IF(TYPE(VAL_Codes!AX$26)=2,VAL_Codes!AX$26,""),IF(ISBLANK(VAL_Codes!AX$34),"",VAL_Codes!AX$34))</f>
        <v/>
      </c>
      <c r="BT100" s="27" t="str">
        <f>IF(OR(AND(BN100="",BO100=""),AND(BQ100="",BR100=""),AND(BO100="K",BR100="K"),OR(BO100="O",BR100="O")),"",SUM(BN100,BQ100))</f>
        <v/>
      </c>
      <c r="BU100" s="1" t="str">
        <f xml:space="preserve"> IF(AND(OR(AND(BO100="O",BR100="O"),AND(BO100="K",BR100="K")),SUM(BN100,BQ100)=0,ISNUMBER(BT100)),"",IF(OR(BO100="O",BR100="O"),"O",IF(AND(BO100=BR100,OR(BO100="K",BO100="W",BO100="M")),UPPER( BO100),"")))</f>
        <v/>
      </c>
      <c r="BV100" s="23" t="str">
        <f>IF(AND(ISBLANK(VAL_Codes!BA$34),ISBLANK(VAL_Codes!AZ$34)),IF(TYPE(VAL_Codes!BA$26)=2,VAL_Codes!BA$26,""),IF(ISBLANK(VAL_Codes!BA$34),"",VAL_Codes!BA$34))</f>
        <v/>
      </c>
      <c r="BW100" s="29" t="str">
        <f>IF(COUNTBLANK('VAL_Fill in area'!P63)=1,"",'VAL_Fill in area'!P63)</f>
        <v/>
      </c>
      <c r="BX100" s="17" t="str">
        <f>IF(TYPE(VAL_Codes!BC$34)=2,VAL_Codes!BC$34,IF(TYPE(VAL_Codes!BC$26)=2,VAL_Codes!BC$26,""))</f>
        <v/>
      </c>
      <c r="BY100" s="18" t="str">
        <f>IF(AND(ISBLANK(VAL_Codes!BD$34),ISBLANK(VAL_Codes!BC$34)),IF(TYPE(VAL_Codes!BD$26)=2,VAL_Codes!BD$26,""),IF(ISBLANK(VAL_Codes!BD$34),"",VAL_Codes!BD$34))</f>
        <v/>
      </c>
      <c r="BZ100" s="29" t="str">
        <f>IF(COUNTBLANK('VAL_Fill in area'!Q63)=1,"",'VAL_Fill in area'!Q63)</f>
        <v/>
      </c>
      <c r="CA100" s="17" t="str">
        <f>IF(TYPE(VAL_Codes!BF$34)=2,VAL_Codes!BF$34,IF(TYPE(VAL_Codes!BF$26)=2,VAL_Codes!BF$26,""))</f>
        <v/>
      </c>
      <c r="CB100" s="18" t="str">
        <f>IF(AND(ISBLANK(VAL_Codes!BG$34),ISBLANK(VAL_Codes!BF$34)),IF(TYPE(VAL_Codes!BG$26)=2,VAL_Codes!BG$26,""),IF(ISBLANK(VAL_Codes!BG$34),"",VAL_Codes!BG$34))</f>
        <v/>
      </c>
      <c r="CC100" s="27" t="str">
        <f>IF(OR(AND(BW100="",BX100=""),AND(BZ100="",CA100=""),AND(BX100="K",CA100="K"),OR(BX100="O",CA100="O")),"",SUM(BW100,BZ100))</f>
        <v/>
      </c>
      <c r="CD100" s="1" t="str">
        <f xml:space="preserve"> IF(AND(OR(AND(BX100="O",CA100="O"),AND(BX100="K",CA100="K")),SUM(BW100,BZ100)=0,ISNUMBER(CC100)),"",IF(OR(BX100="O",CA100="O"),"O",IF(AND(BX100=CA100,OR(BX100="K",BX100="W",BX100="M")),UPPER( BX100),"")))</f>
        <v/>
      </c>
      <c r="CE100" s="23" t="str">
        <f>IF(AND(ISBLANK(VAL_Codes!BJ$34),ISBLANK(VAL_Codes!BI$34)),IF(TYPE(VAL_Codes!BJ$26)=2,VAL_Codes!BJ$26,""),IF(ISBLANK(VAL_Codes!BJ$34),"",VAL_Codes!BJ$34))</f>
        <v/>
      </c>
      <c r="CF100" s="29" t="str">
        <f>IF(COUNTBLANK('VAL_Fill in area'!R63)=1,"",'VAL_Fill in area'!R63)</f>
        <v/>
      </c>
      <c r="CG100" s="17" t="str">
        <f>IF(TYPE(VAL_Codes!BL$34)=2,VAL_Codes!BL$34,IF(TYPE(VAL_Codes!BL$26)=2,VAL_Codes!BL$26,""))</f>
        <v/>
      </c>
      <c r="CH100" s="18" t="str">
        <f>IF(AND(ISBLANK(VAL_Codes!BM$34),ISBLANK(VAL_Codes!BL$34)),IF(TYPE(VAL_Codes!BM$26)=2,VAL_Codes!BM$26,""),IF(ISBLANK(VAL_Codes!BM$34),"",VAL_Codes!BM$34))</f>
        <v/>
      </c>
      <c r="CI100" s="29" t="str">
        <f>IF(COUNTBLANK('VAL_Fill in area'!S63)=1,"",'VAL_Fill in area'!S63)</f>
        <v/>
      </c>
      <c r="CJ100" s="17" t="str">
        <f>IF(TYPE(VAL_Codes!BO$34)=2,VAL_Codes!BO$34,IF(TYPE(VAL_Codes!BO$26)=2,VAL_Codes!BO$26,""))</f>
        <v/>
      </c>
      <c r="CK100" s="18" t="str">
        <f>IF(AND(ISBLANK(VAL_Codes!BP$34),ISBLANK(VAL_Codes!BO$34)),IF(TYPE(VAL_Codes!BP$26)=2,VAL_Codes!BP$26,""),IF(ISBLANK(VAL_Codes!BP$34),"",VAL_Codes!BP$34))</f>
        <v/>
      </c>
      <c r="CL100" s="29" t="str">
        <f>IF(COUNTBLANK('VAL_Fill in area'!T63)=1,"",'VAL_Fill in area'!T63)</f>
        <v/>
      </c>
      <c r="CM100" s="17" t="str">
        <f>IF(TYPE(VAL_Codes!BR$34)=2,VAL_Codes!BR$34,IF(TYPE(VAL_Codes!BR$26)=2,VAL_Codes!BR$26,""))</f>
        <v/>
      </c>
      <c r="CN100" s="18" t="str">
        <f>IF(AND(ISBLANK(VAL_Codes!BS$34),ISBLANK(VAL_Codes!BR$34)),IF(TYPE(VAL_Codes!BS$26)=2,VAL_Codes!BS$26,""),IF(ISBLANK(VAL_Codes!BS$34),"",VAL_Codes!BS$34))</f>
        <v/>
      </c>
      <c r="CO100" s="26" t="str">
        <f>IF(OR(EXACT(AG100,AH100),EXACT(AJ100,AK100),EXACT(AS100,AT100),EXACT(BT100,BU100),EXACT(CC100,CD100), EXACT(CL100,CM100),AND(AH100="K",AK100="K",AT100="K",BU100="K", CD100="K",CM100="K"),OR(AH100="O",AK100="O",AT100="O",BU100="O", CD100="O",CM100="O")),"",SUM(AG100,AJ100,AS100,BT100,CC100,CL100))</f>
        <v/>
      </c>
      <c r="CP100" s="20" t="str">
        <f>IF(AND(OR(OR(AH100="O",AK100="O",AT100="O",BU100="O",CD100="O",CM100="O"), AND(AH100="K",AK100="K",AT100="K",BU100="K", CD100="K",CM100="K")),SUM(AG100,AJ100,AS100,BT100,CC100,CL100)=0,ISNUMBER(CO100)),"",IF(OR(AH100="O",AK100="O",AT100="O",BU100="O",CD100="O",CM100="O"),"O",IF(AND(AH100=AK100,AH100=AT100,AH100=BU100,AH100=CD100,AH100=CM100,OR(AH100="K",AH100="W",AH100="M")),UPPER(AH100),"")))</f>
        <v/>
      </c>
      <c r="CQ100" s="23" t="str">
        <f>IF(AND(ISBLANK(VAL_Codes!BV$34),ISBLANK(VAL_Codes!BU$34)),IF(TYPE(VAL_Codes!BV$26)=2,VAL_Codes!BV$26,""),IF(ISBLANK(VAL_Codes!BV$34),"",VAL_Codes!BV$34))</f>
        <v/>
      </c>
      <c r="CR100" s="38"/>
    </row>
    <row r="101" spans="1:96" ht="11.25" customHeight="1" x14ac:dyDescent="0.2">
      <c r="C101" s="772"/>
      <c r="D101" s="760"/>
      <c r="E101" s="758"/>
      <c r="F101" s="71" t="s">
        <v>164</v>
      </c>
      <c r="G101" s="72" t="s">
        <v>316</v>
      </c>
      <c r="H101" s="395" t="s">
        <v>110</v>
      </c>
      <c r="I101" s="395" t="s">
        <v>66</v>
      </c>
      <c r="J101" s="396" t="str">
        <f>VAL_Metadata!B$8</f>
        <v>_X</v>
      </c>
      <c r="K101" s="395" t="s">
        <v>86</v>
      </c>
      <c r="L101" s="395" t="s">
        <v>768</v>
      </c>
      <c r="M101" s="47"/>
      <c r="N101" s="47"/>
      <c r="O101" s="47"/>
      <c r="P101" s="47"/>
      <c r="Q101" s="47"/>
      <c r="R101" s="47"/>
      <c r="S101" s="47"/>
      <c r="T101" s="47"/>
      <c r="U101" s="47"/>
      <c r="V101" s="47"/>
      <c r="W101" s="47"/>
      <c r="X101" s="47"/>
      <c r="Y101" s="47"/>
      <c r="Z101" s="47"/>
      <c r="AA101" s="26" t="str">
        <f>IF(OR(AND(AA99="",AB99=""),AND(AA100="",AB100=""),AND(AB99="K",AB100="K"),OR(AB99="O",AB100="O")),"",SUM(AA99,AA100))</f>
        <v/>
      </c>
      <c r="AB101" s="20" t="str">
        <f>IF(AND(OR(AND(AB99="O",AB100="O"),AND(AB99="K",AB100="K")),SUM(AA99,AA100)=0,ISNUMBER(AA101)),"",IF(OR(AB99="O",AB100="O"),"O",IF(AND(AB99=AB100,OR(AB99="K",AB99="W",AB99="M")), UPPER(AB99),"")))</f>
        <v/>
      </c>
      <c r="AC101" s="23" t="str">
        <f>IF(TYPE(VAL_Codes!H$26)=2,VAL_Codes!H$26,"")</f>
        <v/>
      </c>
      <c r="AD101" s="26" t="str">
        <f>IF(OR(AND(AD99="",AE99=""),AND(AD100="",AE100=""),AND(AE99="K",AE100="K"),OR(AE99="O",AE100="O")),"",SUM(AD99,AD100))</f>
        <v/>
      </c>
      <c r="AE101" s="20" t="str">
        <f>IF(AND(OR(AND(AE99="O",AE100="O"),AND(AE99="K",AE100="K")),SUM(AD99,AD100)=0,ISNUMBER(AD101)),"",IF(OR(AE99="O",AE100="O"),"O",IF(AND(AE99=AE100,OR(AE99="K",AE99="W",AE99="M")), UPPER(AE99),"")))</f>
        <v/>
      </c>
      <c r="AF101" s="23" t="str">
        <f>IF(TYPE(VAL_Codes!K$26)=2,VAL_Codes!K$26,"")</f>
        <v/>
      </c>
      <c r="AG101" s="26" t="str">
        <f>IF(OR(AND(AG99="",AH99=""),AND(AG100="",AH100=""),AND(AH99="K",AH100="K"),OR(AH99="O",AH100="O")),"",SUM(AG99,AG100))</f>
        <v/>
      </c>
      <c r="AH101" s="20" t="str">
        <f>IF(AND(OR(AND(AH99="O",AH100="O"),AND(AH99="K",AH100="K")),SUM(AG99,AG100)=0,ISNUMBER(AG101)),"",IF(OR(AH99="O",AH100="O"),"O",IF(AND(AH99=AH100,OR(AH99="K",AH99="W",AH99="M")), UPPER(AH99),"")))</f>
        <v/>
      </c>
      <c r="AI101" s="23" t="str">
        <f>IF(TYPE(VAL_Codes!N$26)=2,VAL_Codes!N$26,"")</f>
        <v/>
      </c>
      <c r="AJ101" s="26" t="str">
        <f>IF(OR(AND(AJ99="",AK99=""),AND(AJ100="",AK100=""),AND(AK99="K",AK100="K"),OR(AK99="O",AK100="O")),"",SUM(AJ99,AJ100))</f>
        <v/>
      </c>
      <c r="AK101" s="20" t="str">
        <f>IF(AND(OR(AND(AK99="O",AK100="O"),AND(AK99="K",AK100="K")),SUM(AJ99,AJ100)=0,ISNUMBER(AJ101)),"",IF(OR(AK99="O",AK100="O"),"O",IF(AND(AK99=AK100,OR(AK99="K",AK99="W",AK99="M")), UPPER(AK99),"")))</f>
        <v/>
      </c>
      <c r="AL101" s="23" t="str">
        <f>IF(TYPE(VAL_Codes!Q$26)=2,VAL_Codes!Q$26,"")</f>
        <v/>
      </c>
      <c r="AM101" s="26" t="str">
        <f>IF(OR(AND(AM99="",AN99=""),AND(AM100="",AN100=""),AND(AN99="K",AN100="K"),OR(AN99="O",AN100="O")),"",SUM(AM99,AM100))</f>
        <v/>
      </c>
      <c r="AN101" s="20" t="str">
        <f>IF(AND(OR(AND(AN99="O",AN100="O"),AND(AN99="K",AN100="K")),SUM(AM99,AM100)=0,ISNUMBER(AM101)),"",IF(OR(AN99="O",AN100="O"),"O",IF(AND(AN99=AN100,OR(AN99="K",AN99="W",AN99="M")), UPPER(AN99),"")))</f>
        <v/>
      </c>
      <c r="AO101" s="23" t="str">
        <f>IF(TYPE(VAL_Codes!T$26)=2,VAL_Codes!T$26,"")</f>
        <v/>
      </c>
      <c r="AP101" s="26" t="str">
        <f>IF(OR(AND(AP99="",AQ99=""),AND(AP100="",AQ100=""),AND(AQ99="K",AQ100="K"),OR(AQ99="O",AQ100="O")),"",SUM(AP99,AP100))</f>
        <v/>
      </c>
      <c r="AQ101" s="20" t="str">
        <f>IF(AND(OR(AND(AQ99="O",AQ100="O"),AND(AQ99="K",AQ100="K")),SUM(AP99,AP100)=0,ISNUMBER(AP101)),"",IF(OR(AQ99="O",AQ100="O"),"O",IF(AND(AQ99=AQ100,OR(AQ99="K",AQ99="W",AQ99="M")), UPPER(AQ99),"")))</f>
        <v/>
      </c>
      <c r="AR101" s="23" t="str">
        <f>IF(TYPE(VAL_Codes!W$26)=2,VAL_Codes!W$26,"")</f>
        <v/>
      </c>
      <c r="AS101" s="26" t="str">
        <f>IF(OR(AND(AS99="",AT99=""),AND(AS100="",AT100=""),AND(AT99="K",AT100="K"),OR(AT99="O",AT100="O")),"",SUM(AS99,AS100))</f>
        <v/>
      </c>
      <c r="AT101" s="20" t="str">
        <f>IF(AND(OR(AND(AT99="O",AT100="O"),AND(AT99="K",AT100="K")),SUM(AS99,AS100)=0,ISNUMBER(AS101)),"",IF(OR(AT99="O",AT100="O"),"O",IF(AND(AT99=AT100,OR(AT99="K",AT99="W",AT99="M")), UPPER(AT99),"")))</f>
        <v/>
      </c>
      <c r="AU101" s="23" t="str">
        <f>IF(TYPE(VAL_Codes!Z$26)=2,VAL_Codes!Z$26,"")</f>
        <v/>
      </c>
      <c r="AV101" s="26" t="str">
        <f>IF(OR(AND(AV99="",AW99=""),AND(AV100="",AW100=""),AND(AW99="K",AW100="K"),OR(AW99="O",AW100="O")),"",SUM(AV99,AV100))</f>
        <v/>
      </c>
      <c r="AW101" s="20" t="str">
        <f>IF(AND(OR(AND(AW99="O",AW100="O"),AND(AW99="K",AW100="K")),SUM(AV99,AV100)=0,ISNUMBER(AV101)),"",IF(OR(AW99="O",AW100="O"),"O",IF(AND(AW99=AW100,OR(AW99="K",AW99="W",AW99="M")), UPPER(AW99),"")))</f>
        <v/>
      </c>
      <c r="AX101" s="23" t="str">
        <f>IF(TYPE(VAL_Codes!AC$26)=2,VAL_Codes!AC$26,"")</f>
        <v/>
      </c>
      <c r="AY101" s="26" t="str">
        <f>IF(OR(AND(AY99="",AZ99=""),AND(AY100="",AZ100=""),AND(AZ99="K",AZ100="K"),OR(AZ99="O",AZ100="O")),"",SUM(AY99,AY100))</f>
        <v/>
      </c>
      <c r="AZ101" s="20" t="str">
        <f>IF(AND(OR(AND(AZ99="O",AZ100="O"),AND(AZ99="K",AZ100="K")),SUM(AY99,AY100)=0,ISNUMBER(AY101)),"",IF(OR(AZ99="O",AZ100="O"),"O",IF(AND(AZ99=AZ100,OR(AZ99="K",AZ99="W",AZ99="M")), UPPER(AZ99),"")))</f>
        <v/>
      </c>
      <c r="BA101" s="23" t="str">
        <f>IF(TYPE(VAL_Codes!AF$26)=2,VAL_Codes!AF$26,"")</f>
        <v/>
      </c>
      <c r="BB101" s="26" t="str">
        <f>IF(OR(AND(BB99="",BC99=""),AND(BB100="",BC100=""),AND(BC99="K",BC100="K"),OR(BC99="O",BC100="O")),"",SUM(BB99,BB100))</f>
        <v/>
      </c>
      <c r="BC101" s="20" t="str">
        <f>IF(AND(OR(AND(BC99="O",BC100="O"),AND(BC99="K",BC100="K")),SUM(BB99,BB100)=0,ISNUMBER(BB101)),"",IF(OR(BC99="O",BC100="O"),"O",IF(AND(BC99=BC100,OR(BC99="K",BC99="W",BC99="M")), UPPER(BC99),"")))</f>
        <v/>
      </c>
      <c r="BD101" s="23" t="str">
        <f>IF(TYPE(VAL_Codes!AI$26)=2,VAL_Codes!AI$26,"")</f>
        <v/>
      </c>
      <c r="BE101" s="26" t="str">
        <f>IF(OR(AND(BE99="",BF99=""),AND(BE100="",BF100=""),AND(BF99="K",BF100="K"),OR(BF99="O",BF100="O")),"",SUM(BE99,BE100))</f>
        <v/>
      </c>
      <c r="BF101" s="20" t="str">
        <f>IF(AND(OR(AND(BF99="O",BF100="O"),AND(BF99="K",BF100="K")),SUM(BE99,BE100)=0,ISNUMBER(BE101)),"",IF(OR(BF99="O",BF100="O"),"O",IF(AND(BF99=BF100,OR(BF99="K",BF99="W",BF99="M")), UPPER(BF99),"")))</f>
        <v/>
      </c>
      <c r="BG101" s="23" t="str">
        <f>IF(TYPE(VAL_Codes!AL$26)=2,VAL_Codes!AL$26,"")</f>
        <v/>
      </c>
      <c r="BH101" s="26" t="str">
        <f>IF(OR(AND(BH99="",BI99=""),AND(BH100="",BI100=""),AND(BI99="K",BI100="K"),OR(BI99="O",BI100="O")),"",SUM(BH99,BH100))</f>
        <v/>
      </c>
      <c r="BI101" s="20" t="str">
        <f>IF(AND(OR(AND(BI99="O",BI100="O"),AND(BI99="K",BI100="K")),SUM(BH99,BH100)=0,ISNUMBER(BH101)),"",IF(OR(BI99="O",BI100="O"),"O",IF(AND(BI99=BI100,OR(BI99="K",BI99="W",BI99="M")), UPPER(BI99),"")))</f>
        <v/>
      </c>
      <c r="BJ101" s="23" t="str">
        <f>IF(TYPE(VAL_Codes!AO$26)=2,VAL_Codes!AO$26,"")</f>
        <v/>
      </c>
      <c r="BK101" s="26" t="str">
        <f>IF(OR(AND(BK99="",BL99=""),AND(BK100="",BL100=""),AND(BL99="K",BL100="K"),OR(BL99="O",BL100="O")),"",SUM(BK99,BK100))</f>
        <v/>
      </c>
      <c r="BL101" s="20" t="str">
        <f>IF(AND(OR(AND(BL99="O",BL100="O"),AND(BL99="K",BL100="K")),SUM(BK99,BK100)=0,ISNUMBER(BK101)),"",IF(OR(BL99="O",BL100="O"),"O",IF(AND(BL99=BL100,OR(BL99="K",BL99="W",BL99="M")), UPPER(BL99),"")))</f>
        <v/>
      </c>
      <c r="BM101" s="23" t="str">
        <f>IF(TYPE(VAL_Codes!AR$26)=2,VAL_Codes!AR$26,"")</f>
        <v/>
      </c>
      <c r="BN101" s="26" t="str">
        <f>IF(OR(AND(BN99="",BO99=""),AND(BN100="",BO100=""),AND(BO99="K",BO100="K"),OR(BO99="O",BO100="O")),"",SUM(BN99,BN100))</f>
        <v/>
      </c>
      <c r="BO101" s="20" t="str">
        <f>IF(AND(OR(AND(BO99="O",BO100="O"),AND(BO99="K",BO100="K")),SUM(BN99,BN100)=0,ISNUMBER(BN101)),"",IF(OR(BO99="O",BO100="O"),"O",IF(AND(BO99=BO100,OR(BO99="K",BO99="W",BO99="M")), UPPER(BO99),"")))</f>
        <v/>
      </c>
      <c r="BP101" s="23" t="str">
        <f>IF(TYPE(VAL_Codes!AU$26)=2,VAL_Codes!AU$26,"")</f>
        <v/>
      </c>
      <c r="BQ101" s="26" t="str">
        <f>IF(OR(AND(BQ99="",BR99=""),AND(BQ100="",BR100=""),AND(BR99="K",BR100="K"),OR(BR99="O",BR100="O")),"",SUM(BQ99,BQ100))</f>
        <v/>
      </c>
      <c r="BR101" s="20" t="str">
        <f>IF(AND(OR(AND(BR99="O",BR100="O"),AND(BR99="K",BR100="K")),SUM(BQ99,BQ100)=0,ISNUMBER(BQ101)),"",IF(OR(BR99="O",BR100="O"),"O",IF(AND(BR99=BR100,OR(BR99="K",BR99="W",BR99="M")), UPPER(BR99),"")))</f>
        <v/>
      </c>
      <c r="BS101" s="23" t="str">
        <f>IF(TYPE(VAL_Codes!AX$26)=2,VAL_Codes!AX$26,"")</f>
        <v/>
      </c>
      <c r="BT101" s="26" t="str">
        <f>IF(OR(AND(BT99="",BU99=""),AND(BT100="",BU100=""),AND(BU99="K",BU100="K"),OR(BU99="O",BU100="O")),"",SUM(BT99,BT100))</f>
        <v/>
      </c>
      <c r="BU101" s="20" t="str">
        <f>IF(AND(OR(AND(BU99="O",BU100="O"),AND(BU99="K",BU100="K")),SUM(BT99,BT100)=0,ISNUMBER(BT101)),"",IF(OR(BU99="O",BU100="O"),"O",IF(AND(BU99=BU100,OR(BU99="K",BU99="W",BU99="M")), UPPER(BU99),"")))</f>
        <v/>
      </c>
      <c r="BV101" s="23" t="str">
        <f>IF(TYPE(VAL_Codes!BA$26)=2,VAL_Codes!BA$26,"")</f>
        <v/>
      </c>
      <c r="BW101" s="26" t="str">
        <f>IF(OR(AND(BW99="",BX99=""),AND(BW100="",BX100=""),AND(BX99="K",BX100="K"),OR(BX99="O",BX100="O")),"",SUM(BW99,BW100))</f>
        <v/>
      </c>
      <c r="BX101" s="20" t="str">
        <f>IF(AND(OR(AND(BX99="O",BX100="O"),AND(BX99="K",BX100="K")),SUM(BW99,BW100)=0,ISNUMBER(BW101)),"",IF(OR(BX99="O",BX100="O"),"O",IF(AND(BX99=BX100,OR(BX99="K",BX99="W",BX99="M")), UPPER(BX99),"")))</f>
        <v/>
      </c>
      <c r="BY101" s="23" t="str">
        <f>IF(TYPE(VAL_Codes!BD$26)=2,VAL_Codes!BD$26,"")</f>
        <v/>
      </c>
      <c r="BZ101" s="26" t="str">
        <f>IF(OR(AND(BZ99="",CA99=""),AND(BZ100="",CA100=""),AND(CA99="K",CA100="K"),OR(CA99="O",CA100="O")),"",SUM(BZ99,BZ100))</f>
        <v/>
      </c>
      <c r="CA101" s="20" t="str">
        <f>IF(AND(OR(AND(CA99="O",CA100="O"),AND(CA99="K",CA100="K")),SUM(BZ99,BZ100)=0,ISNUMBER(BZ101)),"",IF(OR(CA99="O",CA100="O"),"O",IF(AND(CA99=CA100,OR(CA99="K",CA99="W",CA99="M")), UPPER(CA99),"")))</f>
        <v/>
      </c>
      <c r="CB101" s="23" t="str">
        <f>IF(TYPE(VAL_Codes!BG$26)=2,VAL_Codes!BG$26,"")</f>
        <v/>
      </c>
      <c r="CC101" s="26" t="str">
        <f>IF(OR(AND(CC99="",CD99=""),AND(CC100="",CD100=""),AND(CD99="K",CD100="K"),OR(CD99="O",CD100="O")),"",SUM(CC99,CC100))</f>
        <v/>
      </c>
      <c r="CD101" s="20" t="str">
        <f>IF(AND(OR(AND(CD99="O",CD100="O"),AND(CD99="K",CD100="K")),SUM(CC99,CC100)=0,ISNUMBER(CC101)),"",IF(OR(CD99="O",CD100="O"),"O",IF(AND(CD99=CD100,OR(CD99="K",CD99="W",CD99="M")), UPPER(CD99),"")))</f>
        <v/>
      </c>
      <c r="CE101" s="23" t="str">
        <f>IF(TYPE(VAL_Codes!BJ$26)=2,VAL_Codes!BJ$26,"")</f>
        <v/>
      </c>
      <c r="CF101" s="26" t="str">
        <f>IF(OR(AND(CF99="",CG99=""),AND(CF100="",CG100=""),AND(CG99="K",CG100="K"),OR(CG99="O",CG100="O")),"",SUM(CF99,CF100))</f>
        <v/>
      </c>
      <c r="CG101" s="20" t="str">
        <f>IF(AND(OR(AND(CG99="O",CG100="O"),AND(CG99="K",CG100="K")),SUM(CF99,CF100)=0,ISNUMBER(CF101)),"",IF(OR(CG99="O",CG100="O"),"O",IF(AND(CG99=CG100,OR(CG99="K",CG99="W",CG99="M")), UPPER(CG99),"")))</f>
        <v/>
      </c>
      <c r="CH101" s="23" t="str">
        <f>IF(TYPE(VAL_Codes!BM$26)=2,VAL_Codes!BM$26,"")</f>
        <v/>
      </c>
      <c r="CI101" s="26" t="str">
        <f>IF(OR(AND(CI99="",CJ99=""),AND(CI100="",CJ100=""),AND(CJ99="K",CJ100="K"),OR(CJ99="O",CJ100="O")),"",SUM(CI99,CI100))</f>
        <v/>
      </c>
      <c r="CJ101" s="20" t="str">
        <f>IF(AND(OR(AND(CJ99="O",CJ100="O"),AND(CJ99="K",CJ100="K")),SUM(CI99,CI100)=0,ISNUMBER(CI101)),"",IF(OR(CJ99="O",CJ100="O"),"O",IF(AND(CJ99=CJ100,OR(CJ99="K",CJ99="W",CJ99="M")), UPPER(CJ99),"")))</f>
        <v/>
      </c>
      <c r="CK101" s="23" t="str">
        <f>IF(TYPE(VAL_Codes!BP$26)=2,VAL_Codes!BP$26,"")</f>
        <v/>
      </c>
      <c r="CL101" s="26" t="str">
        <f>IF(OR(AND(CL99="",CM99=""),AND(CL100="",CM100=""),AND(CM99="K",CM100="K"),OR(CM99="O",CM100="O")),"",SUM(CL99,CL100))</f>
        <v/>
      </c>
      <c r="CM101" s="20" t="str">
        <f>IF(AND(OR(AND(CM99="O",CM100="O"),AND(CM99="K",CM100="K")),SUM(CL99,CL100)=0,ISNUMBER(CL101)),"",IF(OR(CM99="O",CM100="O"),"O",IF(AND(CM99=CM100,OR(CM99="K",CM99="W",CM99="M")), UPPER(CM99),"")))</f>
        <v/>
      </c>
      <c r="CN101" s="23" t="str">
        <f>IF(TYPE(VAL_Codes!BS$26)=2,VAL_Codes!BS$26,"")</f>
        <v/>
      </c>
      <c r="CO101" s="26" t="str">
        <f>IF(OR(AND(CO99="",CP99=""),AND(CO100="",CP100=""),AND(CP99="K",CP100="K"),OR(CP99="O",CP100="O")),"",SUM(CO99,CO100))</f>
        <v/>
      </c>
      <c r="CP101" s="20" t="str">
        <f>IF(AND(OR(AND(CP99="O",CP100="O"),AND(CP99="K",CP100="K")),SUM(CO99,CO100)=0,ISNUMBER(CO101)),"",IF(OR(CP99="O",CP100="O"),"O",IF(AND(CP99=CP100,OR(CP99="K",CP99="W",CP99="M")), UPPER(CP99),"")))</f>
        <v/>
      </c>
      <c r="CQ101" s="23" t="str">
        <f>IF(TYPE(VAL_Codes!BV$26)=2,VAL_Codes!BV$26,"")</f>
        <v/>
      </c>
      <c r="CR101" s="38"/>
    </row>
    <row r="102" spans="1:96" ht="11.25" customHeight="1" x14ac:dyDescent="0.2">
      <c r="C102" s="772"/>
      <c r="D102" s="760"/>
      <c r="E102" s="758"/>
      <c r="F102" s="71" t="s">
        <v>165</v>
      </c>
      <c r="G102" s="72" t="s">
        <v>317</v>
      </c>
      <c r="H102" s="395" t="s">
        <v>110</v>
      </c>
      <c r="I102" s="395" t="s">
        <v>66</v>
      </c>
      <c r="J102" s="396" t="str">
        <f>VAL_Metadata!B$8</f>
        <v>_X</v>
      </c>
      <c r="K102" s="395" t="s">
        <v>87</v>
      </c>
      <c r="L102" s="395" t="s">
        <v>768</v>
      </c>
      <c r="M102" s="47"/>
      <c r="N102" s="47"/>
      <c r="O102" s="47"/>
      <c r="P102" s="47"/>
      <c r="Q102" s="47"/>
      <c r="R102" s="47"/>
      <c r="S102" s="47"/>
      <c r="T102" s="47"/>
      <c r="U102" s="47"/>
      <c r="V102" s="47"/>
      <c r="W102" s="47"/>
      <c r="X102" s="47"/>
      <c r="Y102" s="47"/>
      <c r="Z102" s="47"/>
      <c r="AA102" s="26" t="str">
        <f>IF(OR(AND(AA98="",AB98=""),AND(AA101="",AB101=""),AND(AB98="K",AB101="K"),OR(AB98="O",AB101="O")),"",SUM(AA98,AA101))</f>
        <v/>
      </c>
      <c r="AB102" s="20" t="str">
        <f>IF(AND(OR(AND(AB98="O",AB101="O"),AND(AB98="K",AB101="K")),SUM(AA98,AA101)=0,ISNUMBER(AA102)),"",IF(OR(AB98="O",AB101="O"),"O",IF(AND(AB98=AB101,OR(AB98="K",AB98="W",AB98="M")), UPPER(AB98),"")))</f>
        <v/>
      </c>
      <c r="AC102" s="23" t="str">
        <f>IF(TYPE(VAL_Codes!H$26)=2,VAL_Codes!H$26,"")</f>
        <v/>
      </c>
      <c r="AD102" s="26" t="str">
        <f>IF(OR(AND(AD98="",AE98=""),AND(AD101="",AE101=""),AND(AE98="K",AE101="K"),OR(AE98="O",AE101="O")),"",SUM(AD98,AD101))</f>
        <v/>
      </c>
      <c r="AE102" s="20" t="str">
        <f>IF(AND(OR(AND(AE98="O",AE101="O"),AND(AE98="K",AE101="K")),SUM(AD98,AD101)=0,ISNUMBER(AD102)),"",IF(OR(AE98="O",AE101="O"),"O",IF(AND(AE98=AE101,OR(AE98="K",AE98="W",AE98="M")), UPPER(AE98),"")))</f>
        <v/>
      </c>
      <c r="AF102" s="23" t="str">
        <f>IF(TYPE(VAL_Codes!K$26)=2,VAL_Codes!K$26,"")</f>
        <v/>
      </c>
      <c r="AG102" s="26" t="str">
        <f>IF(OR(AND(AG98="",AH98=""),AND(AG101="",AH101=""),AND(AH98="K",AH101="K"),OR(AH98="O",AH101="O")),"",SUM(AG98,AG101))</f>
        <v/>
      </c>
      <c r="AH102" s="20" t="str">
        <f>IF(AND(OR(AND(AH98="O",AH101="O"),AND(AH98="K",AH101="K")),SUM(AG98,AG101)=0,ISNUMBER(AG102)),"",IF(OR(AH98="O",AH101="O"),"O",IF(AND(AH98=AH101,OR(AH98="K",AH98="W",AH98="M")), UPPER(AH98),"")))</f>
        <v/>
      </c>
      <c r="AI102" s="23" t="str">
        <f>IF(TYPE(VAL_Codes!N$26)=2,VAL_Codes!N$26,"")</f>
        <v/>
      </c>
      <c r="AJ102" s="26" t="str">
        <f>IF(OR(AND(AJ98="",AK98=""),AND(AJ101="",AK101=""),AND(AK98="K",AK101="K"),OR(AK98="O",AK101="O")),"",SUM(AJ98,AJ101))</f>
        <v/>
      </c>
      <c r="AK102" s="20" t="str">
        <f>IF(AND(OR(AND(AK98="O",AK101="O"),AND(AK98="K",AK101="K")),SUM(AJ98,AJ101)=0,ISNUMBER(AJ102)),"",IF(OR(AK98="O",AK101="O"),"O",IF(AND(AK98=AK101,OR(AK98="K",AK98="W",AK98="M")), UPPER(AK98),"")))</f>
        <v/>
      </c>
      <c r="AL102" s="23" t="str">
        <f>IF(TYPE(VAL_Codes!Q$26)=2,VAL_Codes!Q$26,"")</f>
        <v/>
      </c>
      <c r="AM102" s="26" t="str">
        <f>IF(OR(AND(AM98="",AN98=""),AND(AM101="",AN101=""),AND(AN98="K",AN101="K"),OR(AN98="O",AN101="O")),"",SUM(AM98,AM101))</f>
        <v/>
      </c>
      <c r="AN102" s="20" t="str">
        <f>IF(AND(OR(AND(AN98="O",AN101="O"),AND(AN98="K",AN101="K")),SUM(AM98,AM101)=0,ISNUMBER(AM102)),"",IF(OR(AN98="O",AN101="O"),"O",IF(AND(AN98=AN101,OR(AN98="K",AN98="W",AN98="M")), UPPER(AN98),"")))</f>
        <v/>
      </c>
      <c r="AO102" s="23" t="str">
        <f>IF(TYPE(VAL_Codes!T$26)=2,VAL_Codes!T$26,"")</f>
        <v/>
      </c>
      <c r="AP102" s="26" t="str">
        <f>IF(OR(AND(AP98="",AQ98=""),AND(AP101="",AQ101=""),AND(AQ98="K",AQ101="K"),OR(AQ98="O",AQ101="O")),"",SUM(AP98,AP101))</f>
        <v/>
      </c>
      <c r="AQ102" s="20" t="str">
        <f>IF(AND(OR(AND(AQ98="O",AQ101="O"),AND(AQ98="K",AQ101="K")),SUM(AP98,AP101)=0,ISNUMBER(AP102)),"",IF(OR(AQ98="O",AQ101="O"),"O",IF(AND(AQ98=AQ101,OR(AQ98="K",AQ98="W",AQ98="M")), UPPER(AQ98),"")))</f>
        <v/>
      </c>
      <c r="AR102" s="23" t="str">
        <f>IF(TYPE(VAL_Codes!W$26)=2,VAL_Codes!W$26,"")</f>
        <v/>
      </c>
      <c r="AS102" s="26" t="str">
        <f>IF(OR(AND(AS98="",AT98=""),AND(AS101="",AT101=""),AND(AT98="K",AT101="K"),OR(AT98="O",AT101="O")),"",SUM(AS98,AS101))</f>
        <v/>
      </c>
      <c r="AT102" s="20" t="str">
        <f>IF(AND(OR(AND(AT98="O",AT101="O"),AND(AT98="K",AT101="K")),SUM(AS98,AS101)=0,ISNUMBER(AS102)),"",IF(OR(AT98="O",AT101="O"),"O",IF(AND(AT98=AT101,OR(AT98="K",AT98="W",AT98="M")), UPPER(AT98),"")))</f>
        <v/>
      </c>
      <c r="AU102" s="23" t="str">
        <f>IF(TYPE(VAL_Codes!Z$26)=2,VAL_Codes!Z$26,"")</f>
        <v/>
      </c>
      <c r="AV102" s="26" t="str">
        <f>IF(OR(AND(AV98="",AW98=""),AND(AV101="",AW101=""),AND(AW98="K",AW101="K"),OR(AW98="O",AW101="O")),"",SUM(AV98,AV101))</f>
        <v/>
      </c>
      <c r="AW102" s="20" t="str">
        <f>IF(AND(OR(AND(AW98="O",AW101="O"),AND(AW98="K",AW101="K")),SUM(AV98,AV101)=0,ISNUMBER(AV102)),"",IF(OR(AW98="O",AW101="O"),"O",IF(AND(AW98=AW101,OR(AW98="K",AW98="W",AW98="M")), UPPER(AW98),"")))</f>
        <v/>
      </c>
      <c r="AX102" s="23" t="str">
        <f>IF(TYPE(VAL_Codes!AC$26)=2,VAL_Codes!AC$26,"")</f>
        <v/>
      </c>
      <c r="AY102" s="26" t="str">
        <f>IF(OR(AND(AY98="",AZ98=""),AND(AY101="",AZ101=""),AND(AZ98="K",AZ101="K"),OR(AZ98="O",AZ101="O")),"",SUM(AY98,AY101))</f>
        <v/>
      </c>
      <c r="AZ102" s="20" t="str">
        <f>IF(AND(OR(AND(AZ98="O",AZ101="O"),AND(AZ98="K",AZ101="K")),SUM(AY98,AY101)=0,ISNUMBER(AY102)),"",IF(OR(AZ98="O",AZ101="O"),"O",IF(AND(AZ98=AZ101,OR(AZ98="K",AZ98="W",AZ98="M")), UPPER(AZ98),"")))</f>
        <v/>
      </c>
      <c r="BA102" s="23" t="str">
        <f>IF(TYPE(VAL_Codes!AF$26)=2,VAL_Codes!AF$26,"")</f>
        <v/>
      </c>
      <c r="BB102" s="26" t="str">
        <f>IF(OR(AND(BB98="",BC98=""),AND(BB101="",BC101=""),AND(BC98="K",BC101="K"),OR(BC98="O",BC101="O")),"",SUM(BB98,BB101))</f>
        <v/>
      </c>
      <c r="BC102" s="20" t="str">
        <f>IF(AND(OR(AND(BC98="O",BC101="O"),AND(BC98="K",BC101="K")),SUM(BB98,BB101)=0,ISNUMBER(BB102)),"",IF(OR(BC98="O",BC101="O"),"O",IF(AND(BC98=BC101,OR(BC98="K",BC98="W",BC98="M")), UPPER(BC98),"")))</f>
        <v/>
      </c>
      <c r="BD102" s="23" t="str">
        <f>IF(TYPE(VAL_Codes!AI$26)=2,VAL_Codes!AI$26,"")</f>
        <v/>
      </c>
      <c r="BE102" s="26" t="str">
        <f>IF(OR(AND(BE98="",BF98=""),AND(BE101="",BF101=""),AND(BF98="K",BF101="K"),OR(BF98="O",BF101="O")),"",SUM(BE98,BE101))</f>
        <v/>
      </c>
      <c r="BF102" s="20" t="str">
        <f>IF(AND(OR(AND(BF98="O",BF101="O"),AND(BF98="K",BF101="K")),SUM(BE98,BE101)=0,ISNUMBER(BE102)),"",IF(OR(BF98="O",BF101="O"),"O",IF(AND(BF98=BF101,OR(BF98="K",BF98="W",BF98="M")), UPPER(BF98),"")))</f>
        <v/>
      </c>
      <c r="BG102" s="23" t="str">
        <f>IF(TYPE(VAL_Codes!AL$26)=2,VAL_Codes!AL$26,"")</f>
        <v/>
      </c>
      <c r="BH102" s="26" t="str">
        <f>IF(OR(AND(BH98="",BI98=""),AND(BH101="",BI101=""),AND(BI98="K",BI101="K"),OR(BI98="O",BI101="O")),"",SUM(BH98,BH101))</f>
        <v/>
      </c>
      <c r="BI102" s="20" t="str">
        <f>IF(AND(OR(AND(BI98="O",BI101="O"),AND(BI98="K",BI101="K")),SUM(BH98,BH101)=0,ISNUMBER(BH102)),"",IF(OR(BI98="O",BI101="O"),"O",IF(AND(BI98=BI101,OR(BI98="K",BI98="W",BI98="M")), UPPER(BI98),"")))</f>
        <v/>
      </c>
      <c r="BJ102" s="23" t="str">
        <f>IF(TYPE(VAL_Codes!AO$26)=2,VAL_Codes!AO$26,"")</f>
        <v/>
      </c>
      <c r="BK102" s="26" t="str">
        <f>IF(OR(AND(BK98="",BL98=""),AND(BK101="",BL101=""),AND(BL98="K",BL101="K"),OR(BL98="O",BL101="O")),"",SUM(BK98,BK101))</f>
        <v/>
      </c>
      <c r="BL102" s="20" t="str">
        <f>IF(AND(OR(AND(BL98="O",BL101="O"),AND(BL98="K",BL101="K")),SUM(BK98,BK101)=0,ISNUMBER(BK102)),"",IF(OR(BL98="O",BL101="O"),"O",IF(AND(BL98=BL101,OR(BL98="K",BL98="W",BL98="M")), UPPER(BL98),"")))</f>
        <v/>
      </c>
      <c r="BM102" s="23" t="str">
        <f>IF(TYPE(VAL_Codes!AR$26)=2,VAL_Codes!AR$26,"")</f>
        <v/>
      </c>
      <c r="BN102" s="26" t="str">
        <f>IF(OR(AND(BN98="",BO98=""),AND(BN101="",BO101=""),AND(BO98="K",BO101="K"),OR(BO98="O",BO101="O")),"",SUM(BN98,BN101))</f>
        <v/>
      </c>
      <c r="BO102" s="20" t="str">
        <f>IF(AND(OR(AND(BO98="O",BO101="O"),AND(BO98="K",BO101="K")),SUM(BN98,BN101)=0,ISNUMBER(BN102)),"",IF(OR(BO98="O",BO101="O"),"O",IF(AND(BO98=BO101,OR(BO98="K",BO98="W",BO98="M")), UPPER(BO98),"")))</f>
        <v/>
      </c>
      <c r="BP102" s="23" t="str">
        <f>IF(TYPE(VAL_Codes!AU$26)=2,VAL_Codes!AU$26,"")</f>
        <v/>
      </c>
      <c r="BQ102" s="26" t="str">
        <f>IF(OR(AND(BQ98="",BR98=""),AND(BQ101="",BR101=""),AND(BR98="K",BR101="K"),OR(BR98="O",BR101="O")),"",SUM(BQ98,BQ101))</f>
        <v/>
      </c>
      <c r="BR102" s="20" t="str">
        <f>IF(AND(OR(AND(BR98="O",BR101="O"),AND(BR98="K",BR101="K")),SUM(BQ98,BQ101)=0,ISNUMBER(BQ102)),"",IF(OR(BR98="O",BR101="O"),"O",IF(AND(BR98=BR101,OR(BR98="K",BR98="W",BR98="M")), UPPER(BR98),"")))</f>
        <v/>
      </c>
      <c r="BS102" s="23" t="str">
        <f>IF(TYPE(VAL_Codes!AX$26)=2,VAL_Codes!AX$26,"")</f>
        <v/>
      </c>
      <c r="BT102" s="26" t="str">
        <f>IF(OR(AND(BT98="",BU98=""),AND(BT101="",BU101=""),AND(BU98="K",BU101="K"),OR(BU98="O",BU101="O")),"",SUM(BT98,BT101))</f>
        <v/>
      </c>
      <c r="BU102" s="20" t="str">
        <f>IF(AND(OR(AND(BU98="O",BU101="O"),AND(BU98="K",BU101="K")),SUM(BT98,BT101)=0,ISNUMBER(BT102)),"",IF(OR(BU98="O",BU101="O"),"O",IF(AND(BU98=BU101,OR(BU98="K",BU98="W",BU98="M")), UPPER(BU98),"")))</f>
        <v/>
      </c>
      <c r="BV102" s="23" t="str">
        <f>IF(TYPE(VAL_Codes!BA$26)=2,VAL_Codes!BA$26,"")</f>
        <v/>
      </c>
      <c r="BW102" s="26" t="str">
        <f>IF(OR(AND(BW98="",BX98=""),AND(BW101="",BX101=""),AND(BX98="K",BX101="K"),OR(BX98="O",BX101="O")),"",SUM(BW98,BW101))</f>
        <v/>
      </c>
      <c r="BX102" s="20" t="str">
        <f>IF(AND(OR(AND(BX98="O",BX101="O"),AND(BX98="K",BX101="K")),SUM(BW98,BW101)=0,ISNUMBER(BW102)),"",IF(OR(BX98="O",BX101="O"),"O",IF(AND(BX98=BX101,OR(BX98="K",BX98="W",BX98="M")), UPPER(BX98),"")))</f>
        <v/>
      </c>
      <c r="BY102" s="23" t="str">
        <f>IF(TYPE(VAL_Codes!BD$26)=2,VAL_Codes!BD$26,"")</f>
        <v/>
      </c>
      <c r="BZ102" s="26" t="str">
        <f>IF(OR(AND(BZ98="",CA98=""),AND(BZ101="",CA101=""),AND(CA98="K",CA101="K"),OR(CA98="O",CA101="O")),"",SUM(BZ98,BZ101))</f>
        <v/>
      </c>
      <c r="CA102" s="20" t="str">
        <f>IF(AND(OR(AND(CA98="O",CA101="O"),AND(CA98="K",CA101="K")),SUM(BZ98,BZ101)=0,ISNUMBER(BZ102)),"",IF(OR(CA98="O",CA101="O"),"O",IF(AND(CA98=CA101,OR(CA98="K",CA98="W",CA98="M")), UPPER(CA98),"")))</f>
        <v/>
      </c>
      <c r="CB102" s="23" t="str">
        <f>IF(TYPE(VAL_Codes!BG$26)=2,VAL_Codes!BG$26,"")</f>
        <v/>
      </c>
      <c r="CC102" s="26" t="str">
        <f>IF(OR(AND(CC98="",CD98=""),AND(CC101="",CD101=""),AND(CD98="K",CD101="K"),OR(CD98="O",CD101="O")),"",SUM(CC98,CC101))</f>
        <v/>
      </c>
      <c r="CD102" s="20" t="str">
        <f>IF(AND(OR(AND(CD98="O",CD101="O"),AND(CD98="K",CD101="K")),SUM(CC98,CC101)=0,ISNUMBER(CC102)),"",IF(OR(CD98="O",CD101="O"),"O",IF(AND(CD98=CD101,OR(CD98="K",CD98="W",CD98="M")), UPPER(CD98),"")))</f>
        <v/>
      </c>
      <c r="CE102" s="23" t="str">
        <f>IF(TYPE(VAL_Codes!BJ$26)=2,VAL_Codes!BJ$26,"")</f>
        <v/>
      </c>
      <c r="CF102" s="26" t="str">
        <f>IF(OR(AND(CF98="",CG98=""),AND(CF101="",CG101=""),AND(CG98="K",CG101="K"),OR(CG98="O",CG101="O")),"",SUM(CF98,CF101))</f>
        <v/>
      </c>
      <c r="CG102" s="20" t="str">
        <f>IF(AND(OR(AND(CG98="O",CG101="O"),AND(CG98="K",CG101="K")),SUM(CF98,CF101)=0,ISNUMBER(CF102)),"",IF(OR(CG98="O",CG101="O"),"O",IF(AND(CG98=CG101,OR(CG98="K",CG98="W",CG98="M")), UPPER(CG98),"")))</f>
        <v/>
      </c>
      <c r="CH102" s="23" t="str">
        <f>IF(TYPE(VAL_Codes!BM$26)=2,VAL_Codes!BM$26,"")</f>
        <v/>
      </c>
      <c r="CI102" s="26" t="str">
        <f>IF(OR(AND(CI98="",CJ98=""),AND(CI101="",CJ101=""),AND(CJ98="K",CJ101="K"),OR(CJ98="O",CJ101="O")),"",SUM(CI98,CI101))</f>
        <v/>
      </c>
      <c r="CJ102" s="20" t="str">
        <f>IF(AND(OR(AND(CJ98="O",CJ101="O"),AND(CJ98="K",CJ101="K")),SUM(CI98,CI101)=0,ISNUMBER(CI102)),"",IF(OR(CJ98="O",CJ101="O"),"O",IF(AND(CJ98=CJ101,OR(CJ98="K",CJ98="W",CJ98="M")), UPPER(CJ98),"")))</f>
        <v/>
      </c>
      <c r="CK102" s="23" t="str">
        <f>IF(TYPE(VAL_Codes!BP$26)=2,VAL_Codes!BP$26,"")</f>
        <v/>
      </c>
      <c r="CL102" s="26" t="str">
        <f>IF(OR(AND(CL98="",CM98=""),AND(CL101="",CM101=""),AND(CM98="K",CM101="K"),OR(CM98="O",CM101="O")),"",SUM(CL98,CL101))</f>
        <v/>
      </c>
      <c r="CM102" s="20" t="str">
        <f>IF(AND(OR(AND(CM98="O",CM101="O"),AND(CM98="K",CM101="K")),SUM(CL98,CL101)=0,ISNUMBER(CL102)),"",IF(OR(CM98="O",CM101="O"),"O",IF(AND(CM98=CM101,OR(CM98="K",CM98="W",CM98="M")), UPPER(CM98),"")))</f>
        <v/>
      </c>
      <c r="CN102" s="23" t="str">
        <f>IF(TYPE(VAL_Codes!BS$26)=2,VAL_Codes!BS$26,"")</f>
        <v/>
      </c>
      <c r="CO102" s="26" t="str">
        <f>IF(OR(AND(CO98="",CP98=""),AND(CO101="",CP101=""),AND(CP98="K",CP101="K"),OR(CP98="O",CP101="O")),"",SUM(CO98,CO101))</f>
        <v/>
      </c>
      <c r="CP102" s="20" t="str">
        <f>IF(AND(OR(AND(CP98="O",CP101="O"),AND(CP98="K",CP101="K")),SUM(CO98,CO101)=0,ISNUMBER(CO102)),"",IF(OR(CP98="O",CP101="O"),"O",IF(AND(CP98=CP101,OR(CP98="K",CP98="W",CP98="M")), UPPER(CP98),"")))</f>
        <v/>
      </c>
      <c r="CQ102" s="23" t="str">
        <f>IF(TYPE(VAL_Codes!BV$26)=2,VAL_Codes!BV$26,"")</f>
        <v/>
      </c>
      <c r="CR102" s="38"/>
    </row>
    <row r="103" spans="1:96" ht="11.25" customHeight="1" x14ac:dyDescent="0.2">
      <c r="A103" s="75"/>
      <c r="B103" s="75"/>
      <c r="C103" s="772"/>
      <c r="D103" s="760"/>
      <c r="E103" s="758"/>
      <c r="F103" s="78" t="s">
        <v>166</v>
      </c>
      <c r="G103" s="69" t="s">
        <v>167</v>
      </c>
      <c r="H103" s="395" t="s">
        <v>110</v>
      </c>
      <c r="I103" s="395" t="s">
        <v>66</v>
      </c>
      <c r="J103" s="396" t="str">
        <f>VAL_Metadata!B$8</f>
        <v>_X</v>
      </c>
      <c r="K103" s="395" t="s">
        <v>87</v>
      </c>
      <c r="L103" s="395" t="s">
        <v>139</v>
      </c>
      <c r="M103" s="47"/>
      <c r="N103" s="47"/>
      <c r="O103" s="47"/>
      <c r="P103" s="47"/>
      <c r="Q103" s="47"/>
      <c r="R103" s="47"/>
      <c r="S103" s="47"/>
      <c r="T103" s="47"/>
      <c r="U103" s="47"/>
      <c r="V103" s="47"/>
      <c r="W103" s="47"/>
      <c r="X103" s="47"/>
      <c r="Y103" s="47"/>
      <c r="Z103" s="47"/>
      <c r="AA103" s="29" t="str">
        <f>IF(COUNTBLANK('VAL_Fill in area'!G64)=1,"",'VAL_Fill in area'!G64)</f>
        <v/>
      </c>
      <c r="AB103" s="24" t="str">
        <f>IF(TYPE(VAL_Codes!G$26)=2,VAL_Codes!G$26,"")</f>
        <v/>
      </c>
      <c r="AC103" s="25" t="str">
        <f>IF(TYPE(VAL_Codes!H$26)=2,VAL_Codes!H$26,"")</f>
        <v/>
      </c>
      <c r="AD103" s="29" t="str">
        <f>IF(COUNTBLANK('VAL_Fill in area'!H64)=1,"",'VAL_Fill in area'!H64)</f>
        <v/>
      </c>
      <c r="AE103" s="24" t="str">
        <f>IF(TYPE(VAL_Codes!J$26)=2,VAL_Codes!J$26,"")</f>
        <v/>
      </c>
      <c r="AF103" s="25" t="str">
        <f>IF(TYPE(VAL_Codes!K$26)=2,VAL_Codes!K$26,"")</f>
        <v/>
      </c>
      <c r="AG103" s="27" t="str">
        <f>IF(OR(AND(AA103="",AB103=""),AND(AD103="",AE103=""),AND(AB103="K",AE103="K"),OR(AB103="O",AE103="O")),"",SUM(AA103,AD103))</f>
        <v/>
      </c>
      <c r="AH103" s="1" t="str">
        <f xml:space="preserve"> IF(AND(OR(AND(AB103="O",AE103="O"),AND(AB103="K",AE103="K")),SUM(AA103,AD103)=0,ISNUMBER(AG103)),"",IF(OR(AB103="O",AE103="O"),"O",IF(AND(AB103=AE103,OR(AB103="K",AB103="W",AB103="M")),UPPER( AB103),"")))</f>
        <v/>
      </c>
      <c r="AI103" s="23" t="str">
        <f>IF(TYPE(VAL_Codes!N$26)=2,VAL_Codes!N$26,"")</f>
        <v/>
      </c>
      <c r="AJ103" s="29" t="str">
        <f>IF(COUNTBLANK('VAL_Fill in area'!I64)=1,"",'VAL_Fill in area'!I64)</f>
        <v/>
      </c>
      <c r="AK103" s="24" t="str">
        <f>IF(TYPE(VAL_Codes!P$26)=2,VAL_Codes!P$26,"")</f>
        <v/>
      </c>
      <c r="AL103" s="25" t="str">
        <f>IF(TYPE(VAL_Codes!Q$26)=2,VAL_Codes!Q$26,"")</f>
        <v/>
      </c>
      <c r="AM103" s="29" t="str">
        <f>IF(COUNTBLANK('VAL_Fill in area'!J64)=1,"",'VAL_Fill in area'!J64)</f>
        <v/>
      </c>
      <c r="AN103" s="24" t="str">
        <f>IF(TYPE(VAL_Codes!S$26)=2,VAL_Codes!S$26,"")</f>
        <v/>
      </c>
      <c r="AO103" s="25" t="str">
        <f>IF(TYPE(VAL_Codes!T$26)=2,VAL_Codes!T$26,"")</f>
        <v/>
      </c>
      <c r="AP103" s="29" t="str">
        <f>IF(COUNTBLANK('VAL_Fill in area'!K64)=1,"",'VAL_Fill in area'!K64)</f>
        <v/>
      </c>
      <c r="AQ103" s="24" t="str">
        <f>IF(TYPE(VAL_Codes!V$26)=2,VAL_Codes!V$26,"")</f>
        <v/>
      </c>
      <c r="AR103" s="25" t="str">
        <f>IF(TYPE(VAL_Codes!W$26)=2,VAL_Codes!W$26,"")</f>
        <v/>
      </c>
      <c r="AS103" s="27" t="str">
        <f>IF(OR(AND(AM103="",AN103=""),AND(AP103="",AQ103=""),AND(AN103="K",AQ103="K"),OR(AN103="O",AQ103="O")),"",SUM(AM103,AP103))</f>
        <v/>
      </c>
      <c r="AT103" s="1" t="str">
        <f xml:space="preserve"> IF(AND(OR(AND(AN103="O",AQ103="O"),AND(AN103="K",AQ103="K")),SUM(AM103,AP103)=0,ISNUMBER(AS103)),"",IF(OR(AN103="O",AQ103="O"),"O",IF(AND(AN103=AQ103,OR(AN103="K",AN103="W",AN103="M")),UPPER( AN103),"")))</f>
        <v/>
      </c>
      <c r="AU103" s="23" t="str">
        <f>IF(TYPE(VAL_Codes!Z$26)=2,VAL_Codes!Z$26,"")</f>
        <v/>
      </c>
      <c r="AV103" s="29" t="str">
        <f>IF(COUNTBLANK('VAL_Fill in area'!L64)=1,"",'VAL_Fill in area'!L64)</f>
        <v/>
      </c>
      <c r="AW103" s="24" t="str">
        <f>IF(TYPE(VAL_Codes!AB$26)=2,VAL_Codes!AB$26,"")</f>
        <v/>
      </c>
      <c r="AX103" s="25" t="str">
        <f>IF(TYPE(VAL_Codes!AC$26)=2,VAL_Codes!AC$26,"")</f>
        <v/>
      </c>
      <c r="AY103" s="29" t="str">
        <f>IF(COUNTBLANK('VAL_Fill in area'!M64)=1,"",'VAL_Fill in area'!M64)</f>
        <v/>
      </c>
      <c r="AZ103" s="24" t="str">
        <f>IF(TYPE(VAL_Codes!AE$26)=2,VAL_Codes!AE$26,"")</f>
        <v/>
      </c>
      <c r="BA103" s="25" t="str">
        <f>IF(TYPE(VAL_Codes!AF$26)=2,VAL_Codes!AF$26,"")</f>
        <v/>
      </c>
      <c r="BB103" s="27" t="str">
        <f>IF(OR(AND(AV103="",AW103=""),AND(AY103="",AZ103=""),AND(AW103="K",AZ103="K"),OR(AW103="O",AZ103="O")),"",SUM(AV103,AY103))</f>
        <v/>
      </c>
      <c r="BC103" s="1" t="str">
        <f xml:space="preserve"> IF(AND(OR(AND(AW103="O",AZ103="O"),AND(AW103="K",AZ103="K")),SUM(AV103,AY103)=0,ISNUMBER(BB103)),"",IF(OR(AW103="O",AZ103="O"),"O",IF(AND(AW103=AZ103,OR(AW103="K",AW103="W",AW103="M")),UPPER( AW103),"")))</f>
        <v/>
      </c>
      <c r="BD103" s="23" t="str">
        <f>IF(TYPE(VAL_Codes!AI$26)=2,VAL_Codes!AI$26,"")</f>
        <v/>
      </c>
      <c r="BE103" s="29" t="str">
        <f>IF(COUNTBLANK('VAL_Fill in area'!N64)=1,"",'VAL_Fill in area'!N64)</f>
        <v/>
      </c>
      <c r="BF103" s="24" t="str">
        <f>IF(TYPE(VAL_Codes!AK$26)=2,VAL_Codes!AK$26,"")</f>
        <v/>
      </c>
      <c r="BG103" s="25" t="str">
        <f>IF(TYPE(VAL_Codes!AL$26)=2,VAL_Codes!AL$26,"")</f>
        <v/>
      </c>
      <c r="BH103" s="29" t="str">
        <f>IF(COUNTBLANK('VAL_Fill in area'!O64)=1,"",'VAL_Fill in area'!O64)</f>
        <v/>
      </c>
      <c r="BI103" s="24" t="str">
        <f>IF(TYPE(VAL_Codes!AN$26)=2,VAL_Codes!AN$26,"")</f>
        <v/>
      </c>
      <c r="BJ103" s="25" t="str">
        <f>IF(TYPE(VAL_Codes!AO$26)=2,VAL_Codes!AO$26,"")</f>
        <v/>
      </c>
      <c r="BK103" s="27" t="str">
        <f>IF(OR(AND(BE103="",BF103=""),AND(BH103="",BI103=""),AND(BF103="K",BI103="K"),OR(BF103="O",BI103="O")),"",SUM(BE103,BH103))</f>
        <v/>
      </c>
      <c r="BL103" s="1" t="str">
        <f xml:space="preserve"> IF(AND(OR(AND(BF103="O",BI103="O"),AND(BF103="K",BI103="K")),SUM(BE103,BH103)=0,ISNUMBER(BK103)),"",IF(OR(BF103="O",BI103="O"),"O",IF(AND(BF103=BI103,OR(BF103="K",BF103="W",BF103="M")),UPPER( BF103),"")))</f>
        <v/>
      </c>
      <c r="BM103" s="23" t="str">
        <f>IF(TYPE(VAL_Codes!AR$26)=2,VAL_Codes!AR$26,"")</f>
        <v/>
      </c>
      <c r="BN103" s="27" t="str">
        <f>IF(OR(AND(AV103="",AW103=""),AND(BE103="",BF103=""),AND(AW103="K",BF103="K"),OR(AW103="O",BF103="O")),"",SUM(AV103,BE103))</f>
        <v/>
      </c>
      <c r="BO103" s="1" t="str">
        <f xml:space="preserve"> IF(AND(OR(AND(AW103="O",BF103="O"),AND(AW103="K",BF103="K")),SUM(AV103,BE103)=0,ISNUMBER(BN103)),"",IF(OR(AW103="O",BF103="O"),"O",IF(AND(AW103=BF103,OR(AW103="K",AW103="W",AW103="M")),UPPER( AW103),"")))</f>
        <v/>
      </c>
      <c r="BP103" s="23" t="str">
        <f>IF(TYPE(VAL_Codes!AU$26)=2,VAL_Codes!AU$26,"")</f>
        <v/>
      </c>
      <c r="BQ103" s="27" t="str">
        <f>IF(OR(AND(AY103="",AZ103=""),AND(BH103="",BI103=""),AND(AZ103="K",BI103="K"),OR(AZ103="O",BI103="O")),"",SUM(AY103,BH103))</f>
        <v/>
      </c>
      <c r="BR103" s="1" t="str">
        <f xml:space="preserve"> IF(AND(OR(AND(AZ103="O",BI103="O"),AND(AZ103="K",BI103="K")),SUM(AY103,BH103)=0,ISNUMBER(BQ103)),"",IF(OR(AZ103="O",BI103="O"),"O",IF(AND(AZ103=BI103,OR(AZ103="K",AZ103="W",AZ103="M")),UPPER( AZ103),"")))</f>
        <v/>
      </c>
      <c r="BS103" s="23" t="str">
        <f>IF(TYPE(VAL_Codes!AX$26)=2,VAL_Codes!AX$26,"")</f>
        <v/>
      </c>
      <c r="BT103" s="27" t="str">
        <f>IF(OR(AND(BN103="",BO103=""),AND(BQ103="",BR103=""),AND(BO103="K",BR103="K"),OR(BO103="O",BR103="O")),"",SUM(BN103,BQ103))</f>
        <v/>
      </c>
      <c r="BU103" s="1" t="str">
        <f xml:space="preserve"> IF(AND(OR(AND(BO103="O",BR103="O"),AND(BO103="K",BR103="K")),SUM(BN103,BQ103)=0,ISNUMBER(BT103)),"",IF(OR(BO103="O",BR103="O"),"O",IF(AND(BO103=BR103,OR(BO103="K",BO103="W",BO103="M")),UPPER( BO103),"")))</f>
        <v/>
      </c>
      <c r="BV103" s="23" t="str">
        <f>IF(TYPE(VAL_Codes!BA$26)=2,VAL_Codes!BA$26,"")</f>
        <v/>
      </c>
      <c r="BW103" s="29" t="str">
        <f>IF(COUNTBLANK('VAL_Fill in area'!P64)=1,"",'VAL_Fill in area'!P64)</f>
        <v/>
      </c>
      <c r="BX103" s="24" t="str">
        <f>IF(TYPE(VAL_Codes!BC$26)=2,VAL_Codes!BC$26,"")</f>
        <v/>
      </c>
      <c r="BY103" s="25" t="str">
        <f>IF(TYPE(VAL_Codes!BD$26)=2,VAL_Codes!BD$26,"")</f>
        <v/>
      </c>
      <c r="BZ103" s="29" t="str">
        <f>IF(COUNTBLANK('VAL_Fill in area'!Q64)=1,"",'VAL_Fill in area'!Q64)</f>
        <v/>
      </c>
      <c r="CA103" s="24" t="str">
        <f>IF(TYPE(VAL_Codes!BF$26)=2,VAL_Codes!BF$26,"")</f>
        <v/>
      </c>
      <c r="CB103" s="25" t="str">
        <f>IF(TYPE(VAL_Codes!BG$26)=2,VAL_Codes!BG$26,"")</f>
        <v/>
      </c>
      <c r="CC103" s="27" t="str">
        <f>IF(OR(AND(BW103="",BX103=""),AND(BZ103="",CA103=""),AND(BX103="K",CA103="K"),OR(BX103="O",CA103="O")),"",SUM(BW103,BZ103))</f>
        <v/>
      </c>
      <c r="CD103" s="1" t="str">
        <f xml:space="preserve"> IF(AND(OR(AND(BX103="O",CA103="O"),AND(BX103="K",CA103="K")),SUM(BW103,BZ103)=0,ISNUMBER(CC103)),"",IF(OR(BX103="O",CA103="O"),"O",IF(AND(BX103=CA103,OR(BX103="K",BX103="W",BX103="M")),UPPER( BX103),"")))</f>
        <v/>
      </c>
      <c r="CE103" s="22" t="str">
        <f>IF(TYPE(VAL_Codes!BJ$26)=2,VAL_Codes!BJ$26,"")</f>
        <v/>
      </c>
      <c r="CF103" s="29" t="str">
        <f>IF(COUNTBLANK('VAL_Fill in area'!R64)=1,"",'VAL_Fill in area'!R64)</f>
        <v/>
      </c>
      <c r="CG103" s="24" t="str">
        <f>IF(TYPE(VAL_Codes!BL$26)=2,VAL_Codes!BL$26,"")</f>
        <v/>
      </c>
      <c r="CH103" s="25" t="str">
        <f>IF(TYPE(VAL_Codes!BM$26)=2,VAL_Codes!BM$26,"")</f>
        <v/>
      </c>
      <c r="CI103" s="29" t="str">
        <f>IF(COUNTBLANK('VAL_Fill in area'!S64)=1,"",'VAL_Fill in area'!S64)</f>
        <v/>
      </c>
      <c r="CJ103" s="24" t="str">
        <f>IF(TYPE(VAL_Codes!BO$26)=2,VAL_Codes!BO$26,"")</f>
        <v/>
      </c>
      <c r="CK103" s="25" t="str">
        <f>IF(TYPE(VAL_Codes!BP$26)=2,VAL_Codes!BP$26,"")</f>
        <v/>
      </c>
      <c r="CL103" s="29" t="str">
        <f>IF(COUNTBLANK('VAL_Fill in area'!T64)=1,"",'VAL_Fill in area'!T64)</f>
        <v/>
      </c>
      <c r="CM103" s="24" t="str">
        <f>IF(TYPE(VAL_Codes!BR$26)=2,VAL_Codes!BR$26,"")</f>
        <v/>
      </c>
      <c r="CN103" s="25" t="str">
        <f>IF(TYPE(VAL_Codes!BS$26)=2,VAL_Codes!BS$26,"")</f>
        <v/>
      </c>
      <c r="CO103" s="26" t="str">
        <f>IF(OR(EXACT(AG103,AH103),EXACT(AJ103,AK103),EXACT(AS103,AT103),EXACT(BT103,BU103),EXACT(CC103,CD103), EXACT(CL103,CM103),AND(AH103="K",AK103="K",AT103="K",BU103="K", CD103="K",CM103="K"),OR(AH103="O",AK103="O",AT103="O",BU103="O", CD103="O",CM103="O")),"",SUM(AG103,AJ103,AS103,BT103,CC103,CL103))</f>
        <v/>
      </c>
      <c r="CP103" s="20" t="str">
        <f>IF(AND(OR(OR(AH103="O",AK103="O",AT103="O",BU103="O",CD103="O",CM103="O"), AND(AH103="K",AK103="K",AT103="K",BU103="K", CD103="K",CM103="K")),SUM(AG103,AJ103,AS103,BT103,CC103,CL103)=0,ISNUMBER(CO103)),"",IF(OR(AH103="O",AK103="O",AT103="O",BU103="O",CD103="O",CM103="O"),"O",IF(AND(AH103=AK103,AH103=AT103,AH103=BU103,AH103=CD103,AH103=CM103,OR(AH103="K",AH103="W",AH103="M")),UPPER(AH103),"")))</f>
        <v/>
      </c>
      <c r="CQ103" s="23" t="str">
        <f>IF(TYPE(VAL_Codes!BV$26)=2,VAL_Codes!BV$26,"")</f>
        <v/>
      </c>
      <c r="CR103" s="38"/>
    </row>
    <row r="104" spans="1:96" ht="22.5" x14ac:dyDescent="0.2">
      <c r="C104" s="772"/>
      <c r="D104" s="760"/>
      <c r="E104" s="758" t="s">
        <v>168</v>
      </c>
      <c r="F104" s="70" t="s">
        <v>9186</v>
      </c>
      <c r="G104" s="69" t="s">
        <v>169</v>
      </c>
      <c r="H104" s="395" t="s">
        <v>110</v>
      </c>
      <c r="I104" s="395" t="s">
        <v>66</v>
      </c>
      <c r="J104" s="396" t="str">
        <f>VAL_Metadata!B$8</f>
        <v>_X</v>
      </c>
      <c r="K104" s="425" t="s">
        <v>8756</v>
      </c>
      <c r="L104" s="395" t="s">
        <v>170</v>
      </c>
      <c r="M104" s="47"/>
      <c r="N104" s="47"/>
      <c r="O104" s="47"/>
      <c r="P104" s="47"/>
      <c r="Q104" s="47"/>
      <c r="R104" s="47"/>
      <c r="S104" s="47"/>
      <c r="T104" s="47"/>
      <c r="U104" s="47"/>
      <c r="V104" s="47"/>
      <c r="W104" s="47"/>
      <c r="X104" s="47"/>
      <c r="Y104" s="47"/>
      <c r="Z104" s="47"/>
      <c r="AA104" s="29" t="str">
        <f>IF(COUNTBLANK('VAL_Fill in area'!G65)=1,"",'VAL_Fill in area'!G65)</f>
        <v/>
      </c>
      <c r="AB104" s="24" t="str">
        <f>IF(TYPE(VAL_Codes!G$26)=2,VAL_Codes!G$26,"")</f>
        <v/>
      </c>
      <c r="AC104" s="25" t="str">
        <f>IF(TYPE(VAL_Codes!H$26)=2,VAL_Codes!H$26,"")</f>
        <v/>
      </c>
      <c r="AD104" s="29" t="str">
        <f>IF(COUNTBLANK('VAL_Fill in area'!H65)=1,"",'VAL_Fill in area'!H65)</f>
        <v/>
      </c>
      <c r="AE104" s="24" t="str">
        <f>IF(TYPE(VAL_Codes!J$26)=2,VAL_Codes!J$26,"")</f>
        <v/>
      </c>
      <c r="AF104" s="25" t="str">
        <f>IF(TYPE(VAL_Codes!K$26)=2,VAL_Codes!K$26,"")</f>
        <v/>
      </c>
      <c r="AG104" s="27" t="str">
        <f>IF(OR(AND(AA104="",AB104=""),AND(AD104="",AE104=""),AND(AB104="K",AE104="K"),OR(AB104="O",AE104="O")),"",SUM(AA104,AD104))</f>
        <v/>
      </c>
      <c r="AH104" s="1" t="str">
        <f xml:space="preserve"> IF(AND(OR(AND(AB104="O",AE104="O"),AND(AB104="K",AE104="K")),SUM(AA104,AD104)=0,ISNUMBER(AG104)),"",IF(OR(AB104="O",AE104="O"),"O",IF(AND(AB104=AE104,OR(AB104="K",AB104="W",AB104="M")),UPPER( AB104),"")))</f>
        <v/>
      </c>
      <c r="AI104" s="23" t="str">
        <f>IF(TYPE(VAL_Codes!N$26)=2,VAL_Codes!N$26,"")</f>
        <v/>
      </c>
      <c r="AJ104" s="29" t="str">
        <f>IF(COUNTBLANK('VAL_Fill in area'!I65)=1,"",'VAL_Fill in area'!I65)</f>
        <v/>
      </c>
      <c r="AK104" s="24" t="str">
        <f>IF(TYPE(VAL_Codes!P$26)=2,VAL_Codes!P$26,"")</f>
        <v/>
      </c>
      <c r="AL104" s="25" t="str">
        <f>IF(TYPE(VAL_Codes!Q$26)=2,VAL_Codes!Q$26,"")</f>
        <v/>
      </c>
      <c r="AM104" s="29" t="str">
        <f>IF(COUNTBLANK('VAL_Fill in area'!J65)=1,"",'VAL_Fill in area'!J65)</f>
        <v/>
      </c>
      <c r="AN104" s="24" t="str">
        <f>IF(TYPE(VAL_Codes!S$26)=2,VAL_Codes!S$26,"")</f>
        <v/>
      </c>
      <c r="AO104" s="25" t="str">
        <f>IF(TYPE(VAL_Codes!T$26)=2,VAL_Codes!T$26,"")</f>
        <v/>
      </c>
      <c r="AP104" s="29" t="str">
        <f>IF(COUNTBLANK('VAL_Fill in area'!K65)=1,"",'VAL_Fill in area'!K65)</f>
        <v/>
      </c>
      <c r="AQ104" s="24" t="str">
        <f>IF(TYPE(VAL_Codes!V$26)=2,VAL_Codes!V$26,"")</f>
        <v/>
      </c>
      <c r="AR104" s="25" t="str">
        <f>IF(TYPE(VAL_Codes!W$26)=2,VAL_Codes!W$26,"")</f>
        <v/>
      </c>
      <c r="AS104" s="27" t="str">
        <f>IF(OR(AND(AM104="",AN104=""),AND(AP104="",AQ104=""),AND(AN104="K",AQ104="K"),OR(AN104="O",AQ104="O")),"",SUM(AM104,AP104))</f>
        <v/>
      </c>
      <c r="AT104" s="1" t="str">
        <f xml:space="preserve"> IF(AND(OR(AND(AN104="O",AQ104="O"),AND(AN104="K",AQ104="K")),SUM(AM104,AP104)=0,ISNUMBER(AS104)),"",IF(OR(AN104="O",AQ104="O"),"O",IF(AND(AN104=AQ104,OR(AN104="K",AN104="W",AN104="M")),UPPER( AN104),"")))</f>
        <v/>
      </c>
      <c r="AU104" s="23" t="str">
        <f>IF(TYPE(VAL_Codes!Z$26)=2,VAL_Codes!Z$26,"")</f>
        <v/>
      </c>
      <c r="AV104" s="29" t="str">
        <f>IF(COUNTBLANK('VAL_Fill in area'!L65)=1,"",'VAL_Fill in area'!L65)</f>
        <v/>
      </c>
      <c r="AW104" s="24" t="str">
        <f>IF(TYPE(VAL_Codes!AB$26)=2,VAL_Codes!AB$26,"")</f>
        <v/>
      </c>
      <c r="AX104" s="25" t="str">
        <f>IF(TYPE(VAL_Codes!AC$26)=2,VAL_Codes!AC$26,"")</f>
        <v/>
      </c>
      <c r="AY104" s="29" t="str">
        <f>IF(COUNTBLANK('VAL_Fill in area'!M65)=1,"",'VAL_Fill in area'!M65)</f>
        <v/>
      </c>
      <c r="AZ104" s="24" t="str">
        <f>IF(TYPE(VAL_Codes!AE$26)=2,VAL_Codes!AE$26,"")</f>
        <v/>
      </c>
      <c r="BA104" s="25" t="str">
        <f>IF(TYPE(VAL_Codes!AF$26)=2,VAL_Codes!AF$26,"")</f>
        <v/>
      </c>
      <c r="BB104" s="27" t="str">
        <f>IF(OR(AND(AV104="",AW104=""),AND(AY104="",AZ104=""),AND(AW104="K",AZ104="K"),OR(AW104="O",AZ104="O")),"",SUM(AV104,AY104))</f>
        <v/>
      </c>
      <c r="BC104" s="1" t="str">
        <f xml:space="preserve"> IF(AND(OR(AND(AW104="O",AZ104="O"),AND(AW104="K",AZ104="K")),SUM(AV104,AY104)=0,ISNUMBER(BB104)),"",IF(OR(AW104="O",AZ104="O"),"O",IF(AND(AW104=AZ104,OR(AW104="K",AW104="W",AW104="M")),UPPER( AW104),"")))</f>
        <v/>
      </c>
      <c r="BD104" s="23" t="str">
        <f>IF(TYPE(VAL_Codes!AI$26)=2,VAL_Codes!AI$26,"")</f>
        <v/>
      </c>
      <c r="BE104" s="29" t="str">
        <f>IF(COUNTBLANK('VAL_Fill in area'!N65)=1,"",'VAL_Fill in area'!N65)</f>
        <v/>
      </c>
      <c r="BF104" s="24" t="str">
        <f>IF(TYPE(VAL_Codes!AK$26)=2,VAL_Codes!AK$26,"")</f>
        <v/>
      </c>
      <c r="BG104" s="25" t="str">
        <f>IF(TYPE(VAL_Codes!AL$26)=2,VAL_Codes!AL$26,"")</f>
        <v/>
      </c>
      <c r="BH104" s="29" t="str">
        <f>IF(COUNTBLANK('VAL_Fill in area'!O65)=1,"",'VAL_Fill in area'!O65)</f>
        <v/>
      </c>
      <c r="BI104" s="24" t="str">
        <f>IF(TYPE(VAL_Codes!AN$26)=2,VAL_Codes!AN$26,"")</f>
        <v/>
      </c>
      <c r="BJ104" s="25" t="str">
        <f>IF(TYPE(VAL_Codes!AO$26)=2,VAL_Codes!AO$26,"")</f>
        <v/>
      </c>
      <c r="BK104" s="27" t="str">
        <f>IF(OR(AND(BE104="",BF104=""),AND(BH104="",BI104=""),AND(BF104="K",BI104="K"),OR(BF104="O",BI104="O")),"",SUM(BE104,BH104))</f>
        <v/>
      </c>
      <c r="BL104" s="1" t="str">
        <f xml:space="preserve"> IF(AND(OR(AND(BF104="O",BI104="O"),AND(BF104="K",BI104="K")),SUM(BE104,BH104)=0,ISNUMBER(BK104)),"",IF(OR(BF104="O",BI104="O"),"O",IF(AND(BF104=BI104,OR(BF104="K",BF104="W",BF104="M")),UPPER( BF104),"")))</f>
        <v/>
      </c>
      <c r="BM104" s="23" t="str">
        <f>IF(TYPE(VAL_Codes!AR$26)=2,VAL_Codes!AR$26,"")</f>
        <v/>
      </c>
      <c r="BN104" s="27" t="str">
        <f>IF(OR(AND(AV104="",AW104=""),AND(BE104="",BF104=""),AND(AW104="K",BF104="K"),OR(AW104="O",BF104="O")),"",SUM(AV104,BE104))</f>
        <v/>
      </c>
      <c r="BO104" s="1" t="str">
        <f xml:space="preserve"> IF(AND(OR(AND(AW104="O",BF104="O"),AND(AW104="K",BF104="K")),SUM(AV104,BE104)=0,ISNUMBER(BN104)),"",IF(OR(AW104="O",BF104="O"),"O",IF(AND(AW104=BF104,OR(AW104="K",AW104="W",AW104="M")),UPPER( AW104),"")))</f>
        <v/>
      </c>
      <c r="BP104" s="23" t="str">
        <f>IF(TYPE(VAL_Codes!AU$26)=2,VAL_Codes!AU$26,"")</f>
        <v/>
      </c>
      <c r="BQ104" s="27" t="str">
        <f>IF(OR(AND(AY104="",AZ104=""),AND(BH104="",BI104=""),AND(AZ104="K",BI104="K"),OR(AZ104="O",BI104="O")),"",SUM(AY104,BH104))</f>
        <v/>
      </c>
      <c r="BR104" s="1" t="str">
        <f xml:space="preserve"> IF(AND(OR(AND(AZ104="O",BI104="O"),AND(AZ104="K",BI104="K")),SUM(AY104,BH104)=0,ISNUMBER(BQ104)),"",IF(OR(AZ104="O",BI104="O"),"O",IF(AND(AZ104=BI104,OR(AZ104="K",AZ104="W",AZ104="M")),UPPER( AZ104),"")))</f>
        <v/>
      </c>
      <c r="BS104" s="23" t="str">
        <f>IF(TYPE(VAL_Codes!AX$26)=2,VAL_Codes!AX$26,"")</f>
        <v/>
      </c>
      <c r="BT104" s="27" t="str">
        <f>IF(OR(AND(BN104="",BO104=""),AND(BQ104="",BR104=""),AND(BO104="K",BR104="K"),OR(BO104="O",BR104="O")),"",SUM(BN104,BQ104))</f>
        <v/>
      </c>
      <c r="BU104" s="1" t="str">
        <f xml:space="preserve"> IF(AND(OR(AND(BO104="O",BR104="O"),AND(BO104="K",BR104="K")),SUM(BN104,BQ104)=0,ISNUMBER(BT104)),"",IF(OR(BO104="O",BR104="O"),"O",IF(AND(BO104=BR104,OR(BO104="K",BO104="W",BO104="M")),UPPER( BO104),"")))</f>
        <v/>
      </c>
      <c r="BV104" s="23" t="str">
        <f>IF(TYPE(VAL_Codes!BA$26)=2,VAL_Codes!BA$26,"")</f>
        <v/>
      </c>
      <c r="BW104" s="29" t="str">
        <f>IF(COUNTBLANK('VAL_Fill in area'!P65)=1,"",'VAL_Fill in area'!P65)</f>
        <v/>
      </c>
      <c r="BX104" s="24" t="str">
        <f>IF(TYPE(VAL_Codes!BC$26)=2,VAL_Codes!BC$26,"")</f>
        <v/>
      </c>
      <c r="BY104" s="25" t="str">
        <f>IF(TYPE(VAL_Codes!BD$26)=2,VAL_Codes!BD$26,"")</f>
        <v/>
      </c>
      <c r="BZ104" s="29" t="str">
        <f>IF(COUNTBLANK('VAL_Fill in area'!Q65)=1,"",'VAL_Fill in area'!Q65)</f>
        <v/>
      </c>
      <c r="CA104" s="24" t="str">
        <f>IF(TYPE(VAL_Codes!BF$26)=2,VAL_Codes!BF$26,"")</f>
        <v/>
      </c>
      <c r="CB104" s="25" t="str">
        <f>IF(TYPE(VAL_Codes!BG$26)=2,VAL_Codes!BG$26,"")</f>
        <v/>
      </c>
      <c r="CC104" s="27" t="str">
        <f>IF(OR(AND(BW104="",BX104=""),AND(BZ104="",CA104=""),AND(BX104="K",CA104="K"),OR(BX104="O",CA104="O")),"",SUM(BW104,BZ104))</f>
        <v/>
      </c>
      <c r="CD104" s="1" t="str">
        <f xml:space="preserve"> IF(AND(OR(AND(BX104="O",CA104="O"),AND(BX104="K",CA104="K")),SUM(BW104,BZ104)=0,ISNUMBER(CC104)),"",IF(OR(BX104="O",CA104="O"),"O",IF(AND(BX104=CA104,OR(BX104="K",BX104="W",BX104="M")),UPPER( BX104),"")))</f>
        <v/>
      </c>
      <c r="CE104" s="22" t="str">
        <f>IF(TYPE(VAL_Codes!BJ$26)=2,VAL_Codes!BJ$26,"")</f>
        <v/>
      </c>
      <c r="CF104" s="29" t="str">
        <f>IF(COUNTBLANK('VAL_Fill in area'!R65)=1,"",'VAL_Fill in area'!R65)</f>
        <v/>
      </c>
      <c r="CG104" s="24" t="str">
        <f>IF(TYPE(VAL_Codes!BL$26)=2,VAL_Codes!BL$26,"")</f>
        <v/>
      </c>
      <c r="CH104" s="25" t="str">
        <f>IF(TYPE(VAL_Codes!BM$26)=2,VAL_Codes!BM$26,"")</f>
        <v/>
      </c>
      <c r="CI104" s="29" t="str">
        <f>IF(COUNTBLANK('VAL_Fill in area'!S65)=1,"",'VAL_Fill in area'!S65)</f>
        <v/>
      </c>
      <c r="CJ104" s="24" t="str">
        <f>IF(TYPE(VAL_Codes!BO$26)=2,VAL_Codes!BO$26,"")</f>
        <v/>
      </c>
      <c r="CK104" s="25" t="str">
        <f>IF(TYPE(VAL_Codes!BP$26)=2,VAL_Codes!BP$26,"")</f>
        <v/>
      </c>
      <c r="CL104" s="29" t="str">
        <f>IF(COUNTBLANK('VAL_Fill in area'!T65)=1,"",'VAL_Fill in area'!T65)</f>
        <v/>
      </c>
      <c r="CM104" s="24" t="str">
        <f>IF(TYPE(VAL_Codes!BR$26)=2,VAL_Codes!BR$26,"")</f>
        <v/>
      </c>
      <c r="CN104" s="25" t="str">
        <f>IF(TYPE(VAL_Codes!BS$26)=2,VAL_Codes!BS$26,"")</f>
        <v/>
      </c>
      <c r="CO104" s="26" t="str">
        <f>IF(OR(EXACT(AG104,AH104),EXACT(AJ104,AK104),EXACT(AS104,AT104),EXACT(BT104,BU104),EXACT(CC104,CD104), EXACT(CL104,CM104),AND(AH104="K",AK104="K",AT104="K",BU104="K", CD104="K",CM104="K"),OR(AH104="O",AK104="O",AT104="O",BU104="O", CD104="O",CM104="O")),"",SUM(AG104,AJ104,AS104,BT104,CC104,CL104))</f>
        <v/>
      </c>
      <c r="CP104" s="20" t="str">
        <f>IF(AND(OR(OR(AH104="O",AK104="O",AT104="O",BU104="O",CD104="O",CM104="O"), AND(AH104="K",AK104="K",AT104="K",BU104="K", CD104="K",CM104="K")),SUM(AG104,AJ104,AS104,BT104,CC104,CL104)=0,ISNUMBER(CO104)),"",IF(OR(AH104="O",AK104="O",AT104="O",BU104="O",CD104="O",CM104="O"),"O",IF(AND(AH104=AK104,AH104=AT104,AH104=BU104,AH104=CD104,AH104=CM104,OR(AH104="K",AH104="W",AH104="M")),UPPER(AH104),"")))</f>
        <v/>
      </c>
      <c r="CQ104" s="23" t="str">
        <f>IF(TYPE(VAL_Codes!BV$26)=2,VAL_Codes!BV$26,"")</f>
        <v/>
      </c>
      <c r="CR104" s="38"/>
    </row>
    <row r="105" spans="1:96" x14ac:dyDescent="0.2">
      <c r="C105" s="772"/>
      <c r="D105" s="760"/>
      <c r="E105" s="758"/>
      <c r="F105" s="70" t="s">
        <v>9187</v>
      </c>
      <c r="G105" s="69" t="s">
        <v>172</v>
      </c>
      <c r="H105" s="395" t="s">
        <v>110</v>
      </c>
      <c r="I105" s="395" t="s">
        <v>66</v>
      </c>
      <c r="J105" s="396" t="str">
        <f>VAL_Metadata!B$8</f>
        <v>_X</v>
      </c>
      <c r="K105" s="425" t="s">
        <v>8756</v>
      </c>
      <c r="L105" s="395" t="s">
        <v>173</v>
      </c>
      <c r="M105" s="47"/>
      <c r="N105" s="47"/>
      <c r="O105" s="47"/>
      <c r="P105" s="47"/>
      <c r="Q105" s="47"/>
      <c r="R105" s="47"/>
      <c r="S105" s="47"/>
      <c r="T105" s="47"/>
      <c r="U105" s="47"/>
      <c r="V105" s="47"/>
      <c r="W105" s="47"/>
      <c r="X105" s="47"/>
      <c r="Y105" s="47"/>
      <c r="Z105" s="47"/>
      <c r="AA105" s="29" t="str">
        <f>IF(COUNTBLANK('VAL_Fill in area'!G66)=1,"",'VAL_Fill in area'!G66)</f>
        <v/>
      </c>
      <c r="AB105" s="24" t="str">
        <f>IF(TYPE(VAL_Codes!G$26)=2,VAL_Codes!G$26,"")</f>
        <v/>
      </c>
      <c r="AC105" s="25" t="str">
        <f>IF(TYPE(VAL_Codes!H$26)=2,VAL_Codes!H$26,"")</f>
        <v/>
      </c>
      <c r="AD105" s="29" t="str">
        <f>IF(COUNTBLANK('VAL_Fill in area'!H66)=1,"",'VAL_Fill in area'!H66)</f>
        <v/>
      </c>
      <c r="AE105" s="24" t="str">
        <f>IF(TYPE(VAL_Codes!J$26)=2,VAL_Codes!J$26,"")</f>
        <v/>
      </c>
      <c r="AF105" s="25" t="str">
        <f>IF(TYPE(VAL_Codes!K$26)=2,VAL_Codes!K$26,"")</f>
        <v/>
      </c>
      <c r="AG105" s="27" t="str">
        <f>IF(OR(AND(AA105="",AB105=""),AND(AD105="",AE105=""),AND(AB105="K",AE105="K"),OR(AB105="O",AE105="O")),"",SUM(AA105,AD105))</f>
        <v/>
      </c>
      <c r="AH105" s="1" t="str">
        <f xml:space="preserve"> IF(AND(OR(AND(AB105="O",AE105="O"),AND(AB105="K",AE105="K")),SUM(AA105,AD105)=0,ISNUMBER(AG105)),"",IF(OR(AB105="O",AE105="O"),"O",IF(AND(AB105=AE105,OR(AB105="K",AB105="W",AB105="M")),UPPER( AB105),"")))</f>
        <v/>
      </c>
      <c r="AI105" s="23" t="str">
        <f>IF(TYPE(VAL_Codes!N$26)=2,VAL_Codes!N$26,"")</f>
        <v/>
      </c>
      <c r="AJ105" s="29" t="str">
        <f>IF(COUNTBLANK('VAL_Fill in area'!I66)=1,"",'VAL_Fill in area'!I66)</f>
        <v/>
      </c>
      <c r="AK105" s="24" t="str">
        <f>IF(TYPE(VAL_Codes!P$26)=2,VAL_Codes!P$26,"")</f>
        <v/>
      </c>
      <c r="AL105" s="25" t="str">
        <f>IF(TYPE(VAL_Codes!Q$26)=2,VAL_Codes!Q$26,"")</f>
        <v/>
      </c>
      <c r="AM105" s="29" t="str">
        <f>IF(COUNTBLANK('VAL_Fill in area'!J66)=1,"",'VAL_Fill in area'!J66)</f>
        <v/>
      </c>
      <c r="AN105" s="24" t="str">
        <f>IF(TYPE(VAL_Codes!S$26)=2,VAL_Codes!S$26,"")</f>
        <v/>
      </c>
      <c r="AO105" s="25" t="str">
        <f>IF(TYPE(VAL_Codes!T$26)=2,VAL_Codes!T$26,"")</f>
        <v/>
      </c>
      <c r="AP105" s="29" t="str">
        <f>IF(COUNTBLANK('VAL_Fill in area'!K66)=1,"",'VAL_Fill in area'!K66)</f>
        <v/>
      </c>
      <c r="AQ105" s="24" t="str">
        <f>IF(TYPE(VAL_Codes!V$26)=2,VAL_Codes!V$26,"")</f>
        <v/>
      </c>
      <c r="AR105" s="25" t="str">
        <f>IF(TYPE(VAL_Codes!W$26)=2,VAL_Codes!W$26,"")</f>
        <v/>
      </c>
      <c r="AS105" s="27" t="str">
        <f>IF(OR(AND(AM105="",AN105=""),AND(AP105="",AQ105=""),AND(AN105="K",AQ105="K"),OR(AN105="O",AQ105="O")),"",SUM(AM105,AP105))</f>
        <v/>
      </c>
      <c r="AT105" s="1" t="str">
        <f xml:space="preserve"> IF(AND(OR(AND(AN105="O",AQ105="O"),AND(AN105="K",AQ105="K")),SUM(AM105,AP105)=0,ISNUMBER(AS105)),"",IF(OR(AN105="O",AQ105="O"),"O",IF(AND(AN105=AQ105,OR(AN105="K",AN105="W",AN105="M")),UPPER( AN105),"")))</f>
        <v/>
      </c>
      <c r="AU105" s="23" t="str">
        <f>IF(TYPE(VAL_Codes!Z$26)=2,VAL_Codes!Z$26,"")</f>
        <v/>
      </c>
      <c r="AV105" s="29" t="str">
        <f>IF(COUNTBLANK('VAL_Fill in area'!L66)=1,"",'VAL_Fill in area'!L66)</f>
        <v/>
      </c>
      <c r="AW105" s="24" t="str">
        <f>IF(TYPE(VAL_Codes!AB$26)=2,VAL_Codes!AB$26,"")</f>
        <v/>
      </c>
      <c r="AX105" s="25" t="str">
        <f>IF(TYPE(VAL_Codes!AC$26)=2,VAL_Codes!AC$26,"")</f>
        <v/>
      </c>
      <c r="AY105" s="29" t="str">
        <f>IF(COUNTBLANK('VAL_Fill in area'!M66)=1,"",'VAL_Fill in area'!M66)</f>
        <v/>
      </c>
      <c r="AZ105" s="24" t="str">
        <f>IF(TYPE(VAL_Codes!AE$26)=2,VAL_Codes!AE$26,"")</f>
        <v/>
      </c>
      <c r="BA105" s="25" t="str">
        <f>IF(TYPE(VAL_Codes!AF$26)=2,VAL_Codes!AF$26,"")</f>
        <v/>
      </c>
      <c r="BB105" s="27" t="str">
        <f>IF(OR(AND(AV105="",AW105=""),AND(AY105="",AZ105=""),AND(AW105="K",AZ105="K"),OR(AW105="O",AZ105="O")),"",SUM(AV105,AY105))</f>
        <v/>
      </c>
      <c r="BC105" s="1" t="str">
        <f xml:space="preserve"> IF(AND(OR(AND(AW105="O",AZ105="O"),AND(AW105="K",AZ105="K")),SUM(AV105,AY105)=0,ISNUMBER(BB105)),"",IF(OR(AW105="O",AZ105="O"),"O",IF(AND(AW105=AZ105,OR(AW105="K",AW105="W",AW105="M")),UPPER( AW105),"")))</f>
        <v/>
      </c>
      <c r="BD105" s="23" t="str">
        <f>IF(TYPE(VAL_Codes!AI$26)=2,VAL_Codes!AI$26,"")</f>
        <v/>
      </c>
      <c r="BE105" s="29" t="str">
        <f>IF(COUNTBLANK('VAL_Fill in area'!N66)=1,"",'VAL_Fill in area'!N66)</f>
        <v/>
      </c>
      <c r="BF105" s="24" t="str">
        <f>IF(TYPE(VAL_Codes!AK$26)=2,VAL_Codes!AK$26,"")</f>
        <v/>
      </c>
      <c r="BG105" s="25" t="str">
        <f>IF(TYPE(VAL_Codes!AL$26)=2,VAL_Codes!AL$26,"")</f>
        <v/>
      </c>
      <c r="BH105" s="29" t="str">
        <f>IF(COUNTBLANK('VAL_Fill in area'!O66)=1,"",'VAL_Fill in area'!O66)</f>
        <v/>
      </c>
      <c r="BI105" s="24" t="str">
        <f>IF(TYPE(VAL_Codes!AN$26)=2,VAL_Codes!AN$26,"")</f>
        <v/>
      </c>
      <c r="BJ105" s="25" t="str">
        <f>IF(TYPE(VAL_Codes!AO$26)=2,VAL_Codes!AO$26,"")</f>
        <v/>
      </c>
      <c r="BK105" s="27" t="str">
        <f>IF(OR(AND(BE105="",BF105=""),AND(BH105="",BI105=""),AND(BF105="K",BI105="K"),OR(BF105="O",BI105="O")),"",SUM(BE105,BH105))</f>
        <v/>
      </c>
      <c r="BL105" s="1" t="str">
        <f xml:space="preserve"> IF(AND(OR(AND(BF105="O",BI105="O"),AND(BF105="K",BI105="K")),SUM(BE105,BH105)=0,ISNUMBER(BK105)),"",IF(OR(BF105="O",BI105="O"),"O",IF(AND(BF105=BI105,OR(BF105="K",BF105="W",BF105="M")),UPPER( BF105),"")))</f>
        <v/>
      </c>
      <c r="BM105" s="23" t="str">
        <f>IF(TYPE(VAL_Codes!AR$26)=2,VAL_Codes!AR$26,"")</f>
        <v/>
      </c>
      <c r="BN105" s="27" t="str">
        <f>IF(OR(AND(AV105="",AW105=""),AND(BE105="",BF105=""),AND(AW105="K",BF105="K"),OR(AW105="O",BF105="O")),"",SUM(AV105,BE105))</f>
        <v/>
      </c>
      <c r="BO105" s="1" t="str">
        <f xml:space="preserve"> IF(AND(OR(AND(AW105="O",BF105="O"),AND(AW105="K",BF105="K")),SUM(AV105,BE105)=0,ISNUMBER(BN105)),"",IF(OR(AW105="O",BF105="O"),"O",IF(AND(AW105=BF105,OR(AW105="K",AW105="W",AW105="M")),UPPER( AW105),"")))</f>
        <v/>
      </c>
      <c r="BP105" s="23" t="str">
        <f>IF(TYPE(VAL_Codes!AU$26)=2,VAL_Codes!AU$26,"")</f>
        <v/>
      </c>
      <c r="BQ105" s="27" t="str">
        <f>IF(OR(AND(AY105="",AZ105=""),AND(BH105="",BI105=""),AND(AZ105="K",BI105="K"),OR(AZ105="O",BI105="O")),"",SUM(AY105,BH105))</f>
        <v/>
      </c>
      <c r="BR105" s="1" t="str">
        <f xml:space="preserve"> IF(AND(OR(AND(AZ105="O",BI105="O"),AND(AZ105="K",BI105="K")),SUM(AY105,BH105)=0,ISNUMBER(BQ105)),"",IF(OR(AZ105="O",BI105="O"),"O",IF(AND(AZ105=BI105,OR(AZ105="K",AZ105="W",AZ105="M")),UPPER( AZ105),"")))</f>
        <v/>
      </c>
      <c r="BS105" s="23" t="str">
        <f>IF(TYPE(VAL_Codes!AX$26)=2,VAL_Codes!AX$26,"")</f>
        <v/>
      </c>
      <c r="BT105" s="27" t="str">
        <f>IF(OR(AND(BN105="",BO105=""),AND(BQ105="",BR105=""),AND(BO105="K",BR105="K"),OR(BO105="O",BR105="O")),"",SUM(BN105,BQ105))</f>
        <v/>
      </c>
      <c r="BU105" s="1" t="str">
        <f xml:space="preserve"> IF(AND(OR(AND(BO105="O",BR105="O"),AND(BO105="K",BR105="K")),SUM(BN105,BQ105)=0,ISNUMBER(BT105)),"",IF(OR(BO105="O",BR105="O"),"O",IF(AND(BO105=BR105,OR(BO105="K",BO105="W",BO105="M")),UPPER( BO105),"")))</f>
        <v/>
      </c>
      <c r="BV105" s="23" t="str">
        <f>IF(TYPE(VAL_Codes!BA$26)=2,VAL_Codes!BA$26,"")</f>
        <v/>
      </c>
      <c r="BW105" s="29" t="str">
        <f>IF(COUNTBLANK('VAL_Fill in area'!P66)=1,"",'VAL_Fill in area'!P66)</f>
        <v/>
      </c>
      <c r="BX105" s="24" t="str">
        <f>IF(TYPE(VAL_Codes!BC$26)=2,VAL_Codes!BC$26,"")</f>
        <v/>
      </c>
      <c r="BY105" s="25" t="str">
        <f>IF(TYPE(VAL_Codes!BD$26)=2,VAL_Codes!BD$26,"")</f>
        <v/>
      </c>
      <c r="BZ105" s="29" t="str">
        <f>IF(COUNTBLANK('VAL_Fill in area'!Q66)=1,"",'VAL_Fill in area'!Q66)</f>
        <v/>
      </c>
      <c r="CA105" s="24" t="str">
        <f>IF(TYPE(VAL_Codes!BF$26)=2,VAL_Codes!BF$26,"")</f>
        <v/>
      </c>
      <c r="CB105" s="25" t="str">
        <f>IF(TYPE(VAL_Codes!BG$26)=2,VAL_Codes!BG$26,"")</f>
        <v/>
      </c>
      <c r="CC105" s="27" t="str">
        <f>IF(OR(AND(BW105="",BX105=""),AND(BZ105="",CA105=""),AND(BX105="K",CA105="K"),OR(BX105="O",CA105="O")),"",SUM(BW105,BZ105))</f>
        <v/>
      </c>
      <c r="CD105" s="1" t="str">
        <f xml:space="preserve"> IF(AND(OR(AND(BX105="O",CA105="O"),AND(BX105="K",CA105="K")),SUM(BW105,BZ105)=0,ISNUMBER(CC105)),"",IF(OR(BX105="O",CA105="O"),"O",IF(AND(BX105=CA105,OR(BX105="K",BX105="W",BX105="M")),UPPER( BX105),"")))</f>
        <v/>
      </c>
      <c r="CE105" s="22" t="str">
        <f>IF(TYPE(VAL_Codes!BJ$26)=2,VAL_Codes!BJ$26,"")</f>
        <v/>
      </c>
      <c r="CF105" s="29" t="str">
        <f>IF(COUNTBLANK('VAL_Fill in area'!R66)=1,"",'VAL_Fill in area'!R66)</f>
        <v/>
      </c>
      <c r="CG105" s="24" t="str">
        <f>IF(TYPE(VAL_Codes!BL$26)=2,VAL_Codes!BL$26,"")</f>
        <v/>
      </c>
      <c r="CH105" s="25" t="str">
        <f>IF(TYPE(VAL_Codes!BM$26)=2,VAL_Codes!BM$26,"")</f>
        <v/>
      </c>
      <c r="CI105" s="29" t="str">
        <f>IF(COUNTBLANK('VAL_Fill in area'!S66)=1,"",'VAL_Fill in area'!S66)</f>
        <v/>
      </c>
      <c r="CJ105" s="24" t="str">
        <f>IF(TYPE(VAL_Codes!BO$26)=2,VAL_Codes!BO$26,"")</f>
        <v/>
      </c>
      <c r="CK105" s="25" t="str">
        <f>IF(TYPE(VAL_Codes!BP$26)=2,VAL_Codes!BP$26,"")</f>
        <v/>
      </c>
      <c r="CL105" s="29" t="str">
        <f>IF(COUNTBLANK('VAL_Fill in area'!T66)=1,"",'VAL_Fill in area'!T66)</f>
        <v/>
      </c>
      <c r="CM105" s="24" t="str">
        <f>IF(TYPE(VAL_Codes!BR$26)=2,VAL_Codes!BR$26,"")</f>
        <v/>
      </c>
      <c r="CN105" s="25" t="str">
        <f>IF(TYPE(VAL_Codes!BS$26)=2,VAL_Codes!BS$26,"")</f>
        <v/>
      </c>
      <c r="CO105" s="26" t="str">
        <f>IF(OR(EXACT(AG105,AH105),EXACT(AJ105,AK105),EXACT(AS105,AT105),EXACT(BT105,BU105),EXACT(CC105,CD105), EXACT(CL105,CM105),AND(AH105="K",AK105="K",AT105="K",BU105="K", CD105="K",CM105="K"),OR(AH105="O",AK105="O",AT105="O",BU105="O", CD105="O",CM105="O")),"",SUM(AG105,AJ105,AS105,BT105,CC105,CL105))</f>
        <v/>
      </c>
      <c r="CP105" s="20" t="str">
        <f>IF(AND(OR(OR(AH105="O",AK105="O",AT105="O",BU105="O",CD105="O",CM105="O"), AND(AH105="K",AK105="K",AT105="K",BU105="K", CD105="K",CM105="K")),SUM(AG105,AJ105,AS105,BT105,CC105,CL105)=0,ISNUMBER(CO105)),"",IF(OR(AH105="O",AK105="O",AT105="O",BU105="O",CD105="O",CM105="O"),"O",IF(AND(AH105=AK105,AH105=AT105,AH105=BU105,AH105=CD105,AH105=CM105,OR(AH105="K",AH105="W",AH105="M")),UPPER(AH105),"")))</f>
        <v/>
      </c>
      <c r="CQ105" s="23" t="str">
        <f>IF(TYPE(VAL_Codes!BV$26)=2,VAL_Codes!BV$26,"")</f>
        <v/>
      </c>
      <c r="CR105" s="38"/>
    </row>
    <row r="106" spans="1:96" ht="11.25" customHeight="1" x14ac:dyDescent="0.2">
      <c r="C106" s="772"/>
      <c r="D106" s="760"/>
      <c r="E106" s="758"/>
      <c r="F106" s="70" t="s">
        <v>174</v>
      </c>
      <c r="G106" s="69" t="s">
        <v>175</v>
      </c>
      <c r="H106" s="395" t="s">
        <v>110</v>
      </c>
      <c r="I106" s="395" t="s">
        <v>66</v>
      </c>
      <c r="J106" s="396" t="str">
        <f>VAL_Metadata!B$8</f>
        <v>_X</v>
      </c>
      <c r="K106" s="425" t="s">
        <v>8756</v>
      </c>
      <c r="L106" s="395" t="s">
        <v>176</v>
      </c>
      <c r="M106" s="47"/>
      <c r="N106" s="47"/>
      <c r="O106" s="47"/>
      <c r="P106" s="47"/>
      <c r="Q106" s="47"/>
      <c r="R106" s="47"/>
      <c r="S106" s="47"/>
      <c r="T106" s="47"/>
      <c r="U106" s="47"/>
      <c r="V106" s="47"/>
      <c r="W106" s="47"/>
      <c r="X106" s="47"/>
      <c r="Y106" s="47"/>
      <c r="Z106" s="47"/>
      <c r="AA106" s="29" t="str">
        <f>IF(COUNTBLANK('VAL_Fill in area'!G67)=1,"",'VAL_Fill in area'!G67)</f>
        <v/>
      </c>
      <c r="AB106" s="24" t="str">
        <f>IF(TYPE(VAL_Codes!G$26)=2,VAL_Codes!G$26,"")</f>
        <v/>
      </c>
      <c r="AC106" s="25" t="str">
        <f>IF(TYPE(VAL_Codes!H$26)=2,VAL_Codes!H$26,"")</f>
        <v/>
      </c>
      <c r="AD106" s="29" t="str">
        <f>IF(COUNTBLANK('VAL_Fill in area'!H67)=1,"",'VAL_Fill in area'!H67)</f>
        <v/>
      </c>
      <c r="AE106" s="24" t="str">
        <f>IF(TYPE(VAL_Codes!J$26)=2,VAL_Codes!J$26,"")</f>
        <v/>
      </c>
      <c r="AF106" s="25" t="str">
        <f>IF(TYPE(VAL_Codes!K$26)=2,VAL_Codes!K$26,"")</f>
        <v/>
      </c>
      <c r="AG106" s="27" t="str">
        <f>IF(OR(AND(AA106="",AB106=""),AND(AD106="",AE106=""),AND(AB106="K",AE106="K"),OR(AB106="O",AE106="O")),"",SUM(AA106,AD106))</f>
        <v/>
      </c>
      <c r="AH106" s="1" t="str">
        <f xml:space="preserve"> IF(AND(OR(AND(AB106="O",AE106="O"),AND(AB106="K",AE106="K")),SUM(AA106,AD106)=0,ISNUMBER(AG106)),"",IF(OR(AB106="O",AE106="O"),"O",IF(AND(AB106=AE106,OR(AB106="K",AB106="W",AB106="M")),UPPER( AB106),"")))</f>
        <v/>
      </c>
      <c r="AI106" s="23" t="str">
        <f>IF(TYPE(VAL_Codes!N$26)=2,VAL_Codes!N$26,"")</f>
        <v/>
      </c>
      <c r="AJ106" s="29" t="str">
        <f>IF(COUNTBLANK('VAL_Fill in area'!I67)=1,"",'VAL_Fill in area'!I67)</f>
        <v/>
      </c>
      <c r="AK106" s="24" t="str">
        <f>IF(TYPE(VAL_Codes!P$26)=2,VAL_Codes!P$26,"")</f>
        <v/>
      </c>
      <c r="AL106" s="25" t="str">
        <f>IF(TYPE(VAL_Codes!Q$26)=2,VAL_Codes!Q$26,"")</f>
        <v/>
      </c>
      <c r="AM106" s="29" t="str">
        <f>IF(COUNTBLANK('VAL_Fill in area'!J67)=1,"",'VAL_Fill in area'!J67)</f>
        <v/>
      </c>
      <c r="AN106" s="24" t="str">
        <f>IF(TYPE(VAL_Codes!S$26)=2,VAL_Codes!S$26,"")</f>
        <v/>
      </c>
      <c r="AO106" s="25" t="str">
        <f>IF(TYPE(VAL_Codes!T$26)=2,VAL_Codes!T$26,"")</f>
        <v/>
      </c>
      <c r="AP106" s="29" t="str">
        <f>IF(COUNTBLANK('VAL_Fill in area'!K67)=1,"",'VAL_Fill in area'!K67)</f>
        <v/>
      </c>
      <c r="AQ106" s="24" t="str">
        <f>IF(TYPE(VAL_Codes!V$26)=2,VAL_Codes!V$26,"")</f>
        <v/>
      </c>
      <c r="AR106" s="25" t="str">
        <f>IF(TYPE(VAL_Codes!W$26)=2,VAL_Codes!W$26,"")</f>
        <v/>
      </c>
      <c r="AS106" s="27" t="str">
        <f>IF(OR(AND(AM106="",AN106=""),AND(AP106="",AQ106=""),AND(AN106="K",AQ106="K"),OR(AN106="O",AQ106="O")),"",SUM(AM106,AP106))</f>
        <v/>
      </c>
      <c r="AT106" s="1" t="str">
        <f xml:space="preserve"> IF(AND(OR(AND(AN106="O",AQ106="O"),AND(AN106="K",AQ106="K")),SUM(AM106,AP106)=0,ISNUMBER(AS106)),"",IF(OR(AN106="O",AQ106="O"),"O",IF(AND(AN106=AQ106,OR(AN106="K",AN106="W",AN106="M")),UPPER( AN106),"")))</f>
        <v/>
      </c>
      <c r="AU106" s="23" t="str">
        <f>IF(TYPE(VAL_Codes!Z$26)=2,VAL_Codes!Z$26,"")</f>
        <v/>
      </c>
      <c r="AV106" s="29" t="str">
        <f>IF(COUNTBLANK('VAL_Fill in area'!L67)=1,"",'VAL_Fill in area'!L67)</f>
        <v/>
      </c>
      <c r="AW106" s="24" t="str">
        <f>IF(TYPE(VAL_Codes!AB$26)=2,VAL_Codes!AB$26,"")</f>
        <v/>
      </c>
      <c r="AX106" s="25" t="str">
        <f>IF(TYPE(VAL_Codes!AC$26)=2,VAL_Codes!AC$26,"")</f>
        <v/>
      </c>
      <c r="AY106" s="29" t="str">
        <f>IF(COUNTBLANK('VAL_Fill in area'!M67)=1,"",'VAL_Fill in area'!M67)</f>
        <v/>
      </c>
      <c r="AZ106" s="24" t="str">
        <f>IF(TYPE(VAL_Codes!AE$26)=2,VAL_Codes!AE$26,"")</f>
        <v/>
      </c>
      <c r="BA106" s="25" t="str">
        <f>IF(TYPE(VAL_Codes!AF$26)=2,VAL_Codes!AF$26,"")</f>
        <v/>
      </c>
      <c r="BB106" s="27" t="str">
        <f>IF(OR(AND(AV106="",AW106=""),AND(AY106="",AZ106=""),AND(AW106="K",AZ106="K"),OR(AW106="O",AZ106="O")),"",SUM(AV106,AY106))</f>
        <v/>
      </c>
      <c r="BC106" s="1" t="str">
        <f xml:space="preserve"> IF(AND(OR(AND(AW106="O",AZ106="O"),AND(AW106="K",AZ106="K")),SUM(AV106,AY106)=0,ISNUMBER(BB106)),"",IF(OR(AW106="O",AZ106="O"),"O",IF(AND(AW106=AZ106,OR(AW106="K",AW106="W",AW106="M")),UPPER( AW106),"")))</f>
        <v/>
      </c>
      <c r="BD106" s="23" t="str">
        <f>IF(TYPE(VAL_Codes!AI$26)=2,VAL_Codes!AI$26,"")</f>
        <v/>
      </c>
      <c r="BE106" s="29" t="str">
        <f>IF(COUNTBLANK('VAL_Fill in area'!N67)=1,"",'VAL_Fill in area'!N67)</f>
        <v/>
      </c>
      <c r="BF106" s="24" t="str">
        <f>IF(TYPE(VAL_Codes!AK$26)=2,VAL_Codes!AK$26,"")</f>
        <v/>
      </c>
      <c r="BG106" s="25" t="str">
        <f>IF(TYPE(VAL_Codes!AL$26)=2,VAL_Codes!AL$26,"")</f>
        <v/>
      </c>
      <c r="BH106" s="29" t="str">
        <f>IF(COUNTBLANK('VAL_Fill in area'!O67)=1,"",'VAL_Fill in area'!O67)</f>
        <v/>
      </c>
      <c r="BI106" s="24" t="str">
        <f>IF(TYPE(VAL_Codes!AN$26)=2,VAL_Codes!AN$26,"")</f>
        <v/>
      </c>
      <c r="BJ106" s="25" t="str">
        <f>IF(TYPE(VAL_Codes!AO$26)=2,VAL_Codes!AO$26,"")</f>
        <v/>
      </c>
      <c r="BK106" s="27" t="str">
        <f>IF(OR(AND(BE106="",BF106=""),AND(BH106="",BI106=""),AND(BF106="K",BI106="K"),OR(BF106="O",BI106="O")),"",SUM(BE106,BH106))</f>
        <v/>
      </c>
      <c r="BL106" s="1" t="str">
        <f xml:space="preserve"> IF(AND(OR(AND(BF106="O",BI106="O"),AND(BF106="K",BI106="K")),SUM(BE106,BH106)=0,ISNUMBER(BK106)),"",IF(OR(BF106="O",BI106="O"),"O",IF(AND(BF106=BI106,OR(BF106="K",BF106="W",BF106="M")),UPPER( BF106),"")))</f>
        <v/>
      </c>
      <c r="BM106" s="23" t="str">
        <f>IF(TYPE(VAL_Codes!AR$26)=2,VAL_Codes!AR$26,"")</f>
        <v/>
      </c>
      <c r="BN106" s="27" t="str">
        <f>IF(OR(AND(AV106="",AW106=""),AND(BE106="",BF106=""),AND(AW106="K",BF106="K"),OR(AW106="O",BF106="O")),"",SUM(AV106,BE106))</f>
        <v/>
      </c>
      <c r="BO106" s="1" t="str">
        <f xml:space="preserve"> IF(AND(OR(AND(AW106="O",BF106="O"),AND(AW106="K",BF106="K")),SUM(AV106,BE106)=0,ISNUMBER(BN106)),"",IF(OR(AW106="O",BF106="O"),"O",IF(AND(AW106=BF106,OR(AW106="K",AW106="W",AW106="M")),UPPER( AW106),"")))</f>
        <v/>
      </c>
      <c r="BP106" s="23" t="str">
        <f>IF(TYPE(VAL_Codes!AU$26)=2,VAL_Codes!AU$26,"")</f>
        <v/>
      </c>
      <c r="BQ106" s="27" t="str">
        <f>IF(OR(AND(AY106="",AZ106=""),AND(BH106="",BI106=""),AND(AZ106="K",BI106="K"),OR(AZ106="O",BI106="O")),"",SUM(AY106,BH106))</f>
        <v/>
      </c>
      <c r="BR106" s="1" t="str">
        <f xml:space="preserve"> IF(AND(OR(AND(AZ106="O",BI106="O"),AND(AZ106="K",BI106="K")),SUM(AY106,BH106)=0,ISNUMBER(BQ106)),"",IF(OR(AZ106="O",BI106="O"),"O",IF(AND(AZ106=BI106,OR(AZ106="K",AZ106="W",AZ106="M")),UPPER( AZ106),"")))</f>
        <v/>
      </c>
      <c r="BS106" s="23" t="str">
        <f>IF(TYPE(VAL_Codes!AX$26)=2,VAL_Codes!AX$26,"")</f>
        <v/>
      </c>
      <c r="BT106" s="27" t="str">
        <f>IF(OR(AND(BN106="",BO106=""),AND(BQ106="",BR106=""),AND(BO106="K",BR106="K"),OR(BO106="O",BR106="O")),"",SUM(BN106,BQ106))</f>
        <v/>
      </c>
      <c r="BU106" s="1" t="str">
        <f xml:space="preserve"> IF(AND(OR(AND(BO106="O",BR106="O"),AND(BO106="K",BR106="K")),SUM(BN106,BQ106)=0,ISNUMBER(BT106)),"",IF(OR(BO106="O",BR106="O"),"O",IF(AND(BO106=BR106,OR(BO106="K",BO106="W",BO106="M")),UPPER( BO106),"")))</f>
        <v/>
      </c>
      <c r="BV106" s="23" t="str">
        <f>IF(TYPE(VAL_Codes!BA$26)=2,VAL_Codes!BA$26,"")</f>
        <v/>
      </c>
      <c r="BW106" s="29" t="str">
        <f>IF(COUNTBLANK('VAL_Fill in area'!P67)=1,"",'VAL_Fill in area'!P67)</f>
        <v/>
      </c>
      <c r="BX106" s="24" t="str">
        <f>IF(TYPE(VAL_Codes!BC$26)=2,VAL_Codes!BC$26,"")</f>
        <v/>
      </c>
      <c r="BY106" s="25" t="str">
        <f>IF(TYPE(VAL_Codes!BD$26)=2,VAL_Codes!BD$26,"")</f>
        <v/>
      </c>
      <c r="BZ106" s="29" t="str">
        <f>IF(COUNTBLANK('VAL_Fill in area'!Q67)=1,"",'VAL_Fill in area'!Q67)</f>
        <v/>
      </c>
      <c r="CA106" s="24" t="str">
        <f>IF(TYPE(VAL_Codes!BF$26)=2,VAL_Codes!BF$26,"")</f>
        <v/>
      </c>
      <c r="CB106" s="25" t="str">
        <f>IF(TYPE(VAL_Codes!BG$26)=2,VAL_Codes!BG$26,"")</f>
        <v/>
      </c>
      <c r="CC106" s="27" t="str">
        <f>IF(OR(AND(BW106="",BX106=""),AND(BZ106="",CA106=""),AND(BX106="K",CA106="K"),OR(BX106="O",CA106="O")),"",SUM(BW106,BZ106))</f>
        <v/>
      </c>
      <c r="CD106" s="1" t="str">
        <f xml:space="preserve"> IF(AND(OR(AND(BX106="O",CA106="O"),AND(BX106="K",CA106="K")),SUM(BW106,BZ106)=0,ISNUMBER(CC106)),"",IF(OR(BX106="O",CA106="O"),"O",IF(AND(BX106=CA106,OR(BX106="K",BX106="W",BX106="M")),UPPER( BX106),"")))</f>
        <v/>
      </c>
      <c r="CE106" s="22" t="str">
        <f>IF(TYPE(VAL_Codes!BJ$26)=2,VAL_Codes!BJ$26,"")</f>
        <v/>
      </c>
      <c r="CF106" s="29" t="str">
        <f>IF(COUNTBLANK('VAL_Fill in area'!R67)=1,"",'VAL_Fill in area'!R67)</f>
        <v/>
      </c>
      <c r="CG106" s="24" t="str">
        <f>IF(TYPE(VAL_Codes!BL$26)=2,VAL_Codes!BL$26,"")</f>
        <v/>
      </c>
      <c r="CH106" s="25" t="str">
        <f>IF(TYPE(VAL_Codes!BM$26)=2,VAL_Codes!BM$26,"")</f>
        <v/>
      </c>
      <c r="CI106" s="29" t="str">
        <f>IF(COUNTBLANK('VAL_Fill in area'!S67)=1,"",'VAL_Fill in area'!S67)</f>
        <v/>
      </c>
      <c r="CJ106" s="24" t="str">
        <f>IF(TYPE(VAL_Codes!BO$26)=2,VAL_Codes!BO$26,"")</f>
        <v/>
      </c>
      <c r="CK106" s="25" t="str">
        <f>IF(TYPE(VAL_Codes!BP$26)=2,VAL_Codes!BP$26,"")</f>
        <v/>
      </c>
      <c r="CL106" s="29" t="str">
        <f>IF(COUNTBLANK('VAL_Fill in area'!T67)=1,"",'VAL_Fill in area'!T67)</f>
        <v/>
      </c>
      <c r="CM106" s="24" t="str">
        <f>IF(TYPE(VAL_Codes!BR$26)=2,VAL_Codes!BR$26,"")</f>
        <v/>
      </c>
      <c r="CN106" s="25" t="str">
        <f>IF(TYPE(VAL_Codes!BS$26)=2,VAL_Codes!BS$26,"")</f>
        <v/>
      </c>
      <c r="CO106" s="26" t="str">
        <f>IF(OR(EXACT(AG106,AH106),EXACT(AJ106,AK106),EXACT(AS106,AT106),EXACT(BT106,BU106),EXACT(CC106,CD106), EXACT(CL106,CM106),AND(AH106="K",AK106="K",AT106="K",BU106="K", CD106="K",CM106="K"),OR(AH106="O",AK106="O",AT106="O",BU106="O", CD106="O",CM106="O")),"",SUM(AG106,AJ106,AS106,BT106,CC106,CL106))</f>
        <v/>
      </c>
      <c r="CP106" s="20" t="str">
        <f>IF(AND(OR(OR(AH106="O",AK106="O",AT106="O",BU106="O",CD106="O",CM106="O"), AND(AH106="K",AK106="K",AT106="K",BU106="K", CD106="K",CM106="K")),SUM(AG106,AJ106,AS106,BT106,CC106,CL106)=0,ISNUMBER(CO106)),"",IF(OR(AH106="O",AK106="O",AT106="O",BU106="O",CD106="O",CM106="O"),"O",IF(AND(AH106=AK106,AH106=AT106,AH106=BU106,AH106=CD106,AH106=CM106,OR(AH106="K",AH106="W",AH106="M")),UPPER(AH106),"")))</f>
        <v/>
      </c>
      <c r="CQ106" s="23" t="str">
        <f>IF(TYPE(VAL_Codes!BV$26)=2,VAL_Codes!BV$26,"")</f>
        <v/>
      </c>
      <c r="CR106" s="38"/>
    </row>
    <row r="107" spans="1:96" ht="11.25" customHeight="1" x14ac:dyDescent="0.2">
      <c r="A107" s="75"/>
      <c r="B107" s="75"/>
      <c r="C107" s="772"/>
      <c r="D107" s="760"/>
      <c r="E107" s="758"/>
      <c r="F107" s="71" t="s">
        <v>177</v>
      </c>
      <c r="G107" s="72" t="s">
        <v>318</v>
      </c>
      <c r="H107" s="395" t="s">
        <v>110</v>
      </c>
      <c r="I107" s="395" t="s">
        <v>66</v>
      </c>
      <c r="J107" s="396" t="str">
        <f>VAL_Metadata!B$8</f>
        <v>_X</v>
      </c>
      <c r="K107" s="425" t="s">
        <v>8756</v>
      </c>
      <c r="L107" s="395" t="s">
        <v>768</v>
      </c>
      <c r="M107" s="47"/>
      <c r="N107" s="47"/>
      <c r="O107" s="47"/>
      <c r="P107" s="47"/>
      <c r="Q107" s="47"/>
      <c r="R107" s="47"/>
      <c r="S107" s="47"/>
      <c r="T107" s="47"/>
      <c r="U107" s="47"/>
      <c r="V107" s="47"/>
      <c r="W107" s="47"/>
      <c r="X107" s="47"/>
      <c r="Y107" s="47"/>
      <c r="Z107" s="47"/>
      <c r="AA107" s="26" t="str">
        <f>IF(OR(AND(AA104="",AB104=""),AND(AA105="",AB105=""),AND(AA106="",AB106=""),AND(AB104="K",AB105="K",AB106="K"),OR(AB104="O",AB105="O",AB106="O")),"",SUM(AA104,AA105,AA106))</f>
        <v/>
      </c>
      <c r="AB107" s="20" t="str">
        <f>IF(AND(OR(AND(AB104="O",AB105="O",AB106="O"),AND(AB104="K",AB105="K",AB106="K")),SUM(AA104,AA105,AA106)=0,ISNUMBER(AA107)),"",IF(OR(AB104="O",AB105="O",AB106="O"),"O",IF(AND(AB104=AB105,AB105=AB106,OR(AB104="K",AB104="W",AB104="M")), UPPER(AB104),"")))</f>
        <v/>
      </c>
      <c r="AC107" s="23" t="str">
        <f>IF(TYPE(VAL_Codes!H$26)=2,VAL_Codes!H$26,"")</f>
        <v/>
      </c>
      <c r="AD107" s="26" t="str">
        <f>IF(OR(AND(AD104="",AE104=""),AND(AD105="",AE105=""),AND(AD106="",AE106=""),AND(AE104="K",AE105="K",AE106="K"),OR(AE104="O",AE105="O",AE106="O")),"",SUM(AD104,AD105,AD106))</f>
        <v/>
      </c>
      <c r="AE107" s="20" t="str">
        <f>IF(AND(OR(AND(AE104="O",AE105="O",AE106="O"),AND(AE104="K",AE105="K",AE106="K")),SUM(AD104,AD105,AD106)=0,ISNUMBER(AD107)),"",IF(OR(AE104="O",AE105="O",AE106="O"),"O",IF(AND(AE104=AE105,AE105=AE106,OR(AE104="K",AE104="W",AE104="M")), UPPER(AE104),"")))</f>
        <v/>
      </c>
      <c r="AF107" s="23" t="str">
        <f>IF(TYPE(VAL_Codes!K$26)=2,VAL_Codes!K$26,"")</f>
        <v/>
      </c>
      <c r="AG107" s="26" t="str">
        <f>IF(OR(AND(AG104="",AH104=""),AND(AG105="",AH105=""),AND(AG106="",AH106=""),AND(AH104="K",AH105="K",AH106="K"),OR(AH104="O",AH105="O",AH106="O")),"",SUM(AG104,AG105,AG106))</f>
        <v/>
      </c>
      <c r="AH107" s="20" t="str">
        <f>IF(AND(OR(AND(AH104="O",AH105="O",AH106="O"),AND(AH104="K",AH105="K",AH106="K")),SUM(AG104,AG105,AG106)=0,ISNUMBER(AG107)),"",IF(OR(AH104="O",AH105="O",AH106="O"),"O",IF(AND(AH104=AH105,AH105=AH106,OR(AH104="K",AH104="W",AH104="M")), UPPER(AH104),"")))</f>
        <v/>
      </c>
      <c r="AI107" s="23" t="str">
        <f>IF(TYPE(VAL_Codes!N$26)=2,VAL_Codes!N$26,"")</f>
        <v/>
      </c>
      <c r="AJ107" s="26" t="str">
        <f>IF(OR(AND(AJ104="",AK104=""),AND(AJ105="",AK105=""),AND(AJ106="",AK106=""),AND(AK104="K",AK105="K",AK106="K"),OR(AK104="O",AK105="O",AK106="O")),"",SUM(AJ104,AJ105,AJ106))</f>
        <v/>
      </c>
      <c r="AK107" s="20" t="str">
        <f>IF(AND(OR(AND(AK104="O",AK105="O",AK106="O"),AND(AK104="K",AK105="K",AK106="K")),SUM(AJ104,AJ105,AJ106)=0,ISNUMBER(AJ107)),"",IF(OR(AK104="O",AK105="O",AK106="O"),"O",IF(AND(AK104=AK105,AK105=AK106,OR(AK104="K",AK104="W",AK104="M")), UPPER(AK104),"")))</f>
        <v/>
      </c>
      <c r="AL107" s="23" t="str">
        <f>IF(TYPE(VAL_Codes!Q$26)=2,VAL_Codes!Q$26,"")</f>
        <v/>
      </c>
      <c r="AM107" s="26" t="str">
        <f>IF(OR(AND(AM104="",AN104=""),AND(AM105="",AN105=""),AND(AM106="",AN106=""),AND(AN104="K",AN105="K",AN106="K"),OR(AN104="O",AN105="O",AN106="O")),"",SUM(AM104,AM105,AM106))</f>
        <v/>
      </c>
      <c r="AN107" s="20" t="str">
        <f>IF(AND(OR(AND(AN104="O",AN105="O",AN106="O"),AND(AN104="K",AN105="K",AN106="K")),SUM(AM104,AM105,AM106)=0,ISNUMBER(AM107)),"",IF(OR(AN104="O",AN105="O",AN106="O"),"O",IF(AND(AN104=AN105,AN105=AN106,OR(AN104="K",AN104="W",AN104="M")), UPPER(AN104),"")))</f>
        <v/>
      </c>
      <c r="AO107" s="23" t="str">
        <f>IF(TYPE(VAL_Codes!T$26)=2,VAL_Codes!T$26,"")</f>
        <v/>
      </c>
      <c r="AP107" s="26" t="str">
        <f>IF(OR(AND(AP104="",AQ104=""),AND(AP105="",AQ105=""),AND(AP106="",AQ106=""),AND(AQ104="K",AQ105="K",AQ106="K"),OR(AQ104="O",AQ105="O",AQ106="O")),"",SUM(AP104,AP105,AP106))</f>
        <v/>
      </c>
      <c r="AQ107" s="20" t="str">
        <f>IF(AND(OR(AND(AQ104="O",AQ105="O",AQ106="O"),AND(AQ104="K",AQ105="K",AQ106="K")),SUM(AP104,AP105,AP106)=0,ISNUMBER(AP107)),"",IF(OR(AQ104="O",AQ105="O",AQ106="O"),"O",IF(AND(AQ104=AQ105,AQ105=AQ106,OR(AQ104="K",AQ104="W",AQ104="M")), UPPER(AQ104),"")))</f>
        <v/>
      </c>
      <c r="AR107" s="23" t="str">
        <f>IF(TYPE(VAL_Codes!W$26)=2,VAL_Codes!W$26,"")</f>
        <v/>
      </c>
      <c r="AS107" s="26" t="str">
        <f>IF(OR(AND(AS104="",AT104=""),AND(AS105="",AT105=""),AND(AS106="",AT106=""),AND(AT104="K",AT105="K",AT106="K"),OR(AT104="O",AT105="O",AT106="O")),"",SUM(AS104,AS105,AS106))</f>
        <v/>
      </c>
      <c r="AT107" s="20" t="str">
        <f>IF(AND(OR(AND(AT104="O",AT105="O",AT106="O"),AND(AT104="K",AT105="K",AT106="K")),SUM(AS104,AS105,AS106)=0,ISNUMBER(AS107)),"",IF(OR(AT104="O",AT105="O",AT106="O"),"O",IF(AND(AT104=AT105,AT105=AT106,OR(AT104="K",AT104="W",AT104="M")), UPPER(AT104),"")))</f>
        <v/>
      </c>
      <c r="AU107" s="23" t="str">
        <f>IF(TYPE(VAL_Codes!Z$26)=2,VAL_Codes!Z$26,"")</f>
        <v/>
      </c>
      <c r="AV107" s="26" t="str">
        <f>IF(OR(AND(AV104="",AW104=""),AND(AV105="",AW105=""),AND(AV106="",AW106=""),AND(AW104="K",AW105="K",AW106="K"),OR(AW104="O",AW105="O",AW106="O")),"",SUM(AV104,AV105,AV106))</f>
        <v/>
      </c>
      <c r="AW107" s="20" t="str">
        <f>IF(AND(OR(AND(AW104="O",AW105="O",AW106="O"),AND(AW104="K",AW105="K",AW106="K")),SUM(AV104,AV105,AV106)=0,ISNUMBER(AV107)),"",IF(OR(AW104="O",AW105="O",AW106="O"),"O",IF(AND(AW104=AW105,AW105=AW106,OR(AW104="K",AW104="W",AW104="M")), UPPER(AW104),"")))</f>
        <v/>
      </c>
      <c r="AX107" s="23" t="str">
        <f>IF(TYPE(VAL_Codes!AC$26)=2,VAL_Codes!AC$26,"")</f>
        <v/>
      </c>
      <c r="AY107" s="26" t="str">
        <f>IF(OR(AND(AY104="",AZ104=""),AND(AY105="",AZ105=""),AND(AY106="",AZ106=""),AND(AZ104="K",AZ105="K",AZ106="K"),OR(AZ104="O",AZ105="O",AZ106="O")),"",SUM(AY104,AY105,AY106))</f>
        <v/>
      </c>
      <c r="AZ107" s="20" t="str">
        <f>IF(AND(OR(AND(AZ104="O",AZ105="O",AZ106="O"),AND(AZ104="K",AZ105="K",AZ106="K")),SUM(AY104,AY105,AY106)=0,ISNUMBER(AY107)),"",IF(OR(AZ104="O",AZ105="O",AZ106="O"),"O",IF(AND(AZ104=AZ105,AZ105=AZ106,OR(AZ104="K",AZ104="W",AZ104="M")), UPPER(AZ104),"")))</f>
        <v/>
      </c>
      <c r="BA107" s="23" t="str">
        <f>IF(TYPE(VAL_Codes!AF$26)=2,VAL_Codes!AF$26,"")</f>
        <v/>
      </c>
      <c r="BB107" s="26" t="str">
        <f>IF(OR(AND(BB104="",BC104=""),AND(BB105="",BC105=""),AND(BB106="",BC106=""),AND(BC104="K",BC105="K",BC106="K"),OR(BC104="O",BC105="O",BC106="O")),"",SUM(BB104,BB105,BB106))</f>
        <v/>
      </c>
      <c r="BC107" s="20" t="str">
        <f>IF(AND(OR(AND(BC104="O",BC105="O",BC106="O"),AND(BC104="K",BC105="K",BC106="K")),SUM(BB104,BB105,BB106)=0,ISNUMBER(BB107)),"",IF(OR(BC104="O",BC105="O",BC106="O"),"O",IF(AND(BC104=BC105,BC105=BC106,OR(BC104="K",BC104="W",BC104="M")), UPPER(BC104),"")))</f>
        <v/>
      </c>
      <c r="BD107" s="23" t="str">
        <f>IF(TYPE(VAL_Codes!AI$26)=2,VAL_Codes!AI$26,"")</f>
        <v/>
      </c>
      <c r="BE107" s="26" t="str">
        <f>IF(OR(AND(BE104="",BF104=""),AND(BE105="",BF105=""),AND(BE106="",BF106=""),AND(BF104="K",BF105="K",BF106="K"),OR(BF104="O",BF105="O",BF106="O")),"",SUM(BE104,BE105,BE106))</f>
        <v/>
      </c>
      <c r="BF107" s="20" t="str">
        <f>IF(AND(OR(AND(BF104="O",BF105="O",BF106="O"),AND(BF104="K",BF105="K",BF106="K")),SUM(BE104,BE105,BE106)=0,ISNUMBER(BE107)),"",IF(OR(BF104="O",BF105="O",BF106="O"),"O",IF(AND(BF104=BF105,BF105=BF106,OR(BF104="K",BF104="W",BF104="M")), UPPER(BF104),"")))</f>
        <v/>
      </c>
      <c r="BG107" s="23" t="str">
        <f>IF(TYPE(VAL_Codes!AL$26)=2,VAL_Codes!AL$26,"")</f>
        <v/>
      </c>
      <c r="BH107" s="26" t="str">
        <f>IF(OR(AND(BH104="",BI104=""),AND(BH105="",BI105=""),AND(BH106="",BI106=""),AND(BI104="K",BI105="K",BI106="K"),OR(BI104="O",BI105="O",BI106="O")),"",SUM(BH104,BH105,BH106))</f>
        <v/>
      </c>
      <c r="BI107" s="20" t="str">
        <f>IF(AND(OR(AND(BI104="O",BI105="O",BI106="O"),AND(BI104="K",BI105="K",BI106="K")),SUM(BH104,BH105,BH106)=0,ISNUMBER(BH107)),"",IF(OR(BI104="O",BI105="O",BI106="O"),"O",IF(AND(BI104=BI105,BI105=BI106,OR(BI104="K",BI104="W",BI104="M")), UPPER(BI104),"")))</f>
        <v/>
      </c>
      <c r="BJ107" s="23" t="str">
        <f>IF(TYPE(VAL_Codes!AO$26)=2,VAL_Codes!AO$26,"")</f>
        <v/>
      </c>
      <c r="BK107" s="26" t="str">
        <f>IF(OR(AND(BK104="",BL104=""),AND(BK105="",BL105=""),AND(BK106="",BL106=""),AND(BL104="K",BL105="K",BL106="K"),OR(BL104="O",BL105="O",BL106="O")),"",SUM(BK104,BK105,BK106))</f>
        <v/>
      </c>
      <c r="BL107" s="20" t="str">
        <f>IF(AND(OR(AND(BL104="O",BL105="O",BL106="O"),AND(BL104="K",BL105="K",BL106="K")),SUM(BK104,BK105,BK106)=0,ISNUMBER(BK107)),"",IF(OR(BL104="O",BL105="O",BL106="O"),"O",IF(AND(BL104=BL105,BL105=BL106,OR(BL104="K",BL104="W",BL104="M")), UPPER(BL104),"")))</f>
        <v/>
      </c>
      <c r="BM107" s="23" t="str">
        <f>IF(TYPE(VAL_Codes!AR$26)=2,VAL_Codes!AR$26,"")</f>
        <v/>
      </c>
      <c r="BN107" s="26" t="str">
        <f>IF(OR(AND(BN104="",BO104=""),AND(BN105="",BO105=""),AND(BN106="",BO106=""),AND(BO104="K",BO105="K",BO106="K"),OR(BO104="O",BO105="O",BO106="O")),"",SUM(BN104,BN105,BN106))</f>
        <v/>
      </c>
      <c r="BO107" s="20" t="str">
        <f>IF(AND(OR(AND(BO104="O",BO105="O",BO106="O"),AND(BO104="K",BO105="K",BO106="K")),SUM(BN104,BN105,BN106)=0,ISNUMBER(BN107)),"",IF(OR(BO104="O",BO105="O",BO106="O"),"O",IF(AND(BO104=BO105,BO105=BO106,OR(BO104="K",BO104="W",BO104="M")), UPPER(BO104),"")))</f>
        <v/>
      </c>
      <c r="BP107" s="23" t="str">
        <f>IF(TYPE(VAL_Codes!AU$26)=2,VAL_Codes!AU$26,"")</f>
        <v/>
      </c>
      <c r="BQ107" s="26" t="str">
        <f>IF(OR(AND(BQ104="",BR104=""),AND(BQ105="",BR105=""),AND(BQ106="",BR106=""),AND(BR104="K",BR105="K",BR106="K"),OR(BR104="O",BR105="O",BR106="O")),"",SUM(BQ104,BQ105,BQ106))</f>
        <v/>
      </c>
      <c r="BR107" s="20" t="str">
        <f>IF(AND(OR(AND(BR104="O",BR105="O",BR106="O"),AND(BR104="K",BR105="K",BR106="K")),SUM(BQ104,BQ105,BQ106)=0,ISNUMBER(BQ107)),"",IF(OR(BR104="O",BR105="O",BR106="O"),"O",IF(AND(BR104=BR105,BR105=BR106,OR(BR104="K",BR104="W",BR104="M")), UPPER(BR104),"")))</f>
        <v/>
      </c>
      <c r="BS107" s="23" t="str">
        <f>IF(TYPE(VAL_Codes!AX$26)=2,VAL_Codes!AX$26,"")</f>
        <v/>
      </c>
      <c r="BT107" s="26" t="str">
        <f>IF(OR(AND(BT104="",BU104=""),AND(BT105="",BU105=""),AND(BT106="",BU106=""),AND(BU104="K",BU105="K",BU106="K"),OR(BU104="O",BU105="O",BU106="O")),"",SUM(BT104,BT105,BT106))</f>
        <v/>
      </c>
      <c r="BU107" s="20" t="str">
        <f>IF(AND(OR(AND(BU104="O",BU105="O",BU106="O"),AND(BU104="K",BU105="K",BU106="K")),SUM(BT104,BT105,BT106)=0,ISNUMBER(BT107)),"",IF(OR(BU104="O",BU105="O",BU106="O"),"O",IF(AND(BU104=BU105,BU105=BU106,OR(BU104="K",BU104="W",BU104="M")), UPPER(BU104),"")))</f>
        <v/>
      </c>
      <c r="BV107" s="23" t="str">
        <f>IF(TYPE(VAL_Codes!BA$26)=2,VAL_Codes!BA$26,"")</f>
        <v/>
      </c>
      <c r="BW107" s="26" t="str">
        <f>IF(OR(AND(BW104="",BX104=""),AND(BW105="",BX105=""),AND(BW106="",BX106=""),AND(BX104="K",BX105="K",BX106="K"),OR(BX104="O",BX105="O",BX106="O")),"",SUM(BW104,BW105,BW106))</f>
        <v/>
      </c>
      <c r="BX107" s="20" t="str">
        <f>IF(AND(OR(AND(BX104="O",BX105="O",BX106="O"),AND(BX104="K",BX105="K",BX106="K")),SUM(BW104,BW105,BW106)=0,ISNUMBER(BW107)),"",IF(OR(BX104="O",BX105="O",BX106="O"),"O",IF(AND(BX104=BX105,BX105=BX106,OR(BX104="K",BX104="W",BX104="M")), UPPER(BX104),"")))</f>
        <v/>
      </c>
      <c r="BY107" s="23" t="str">
        <f>IF(TYPE(VAL_Codes!BD$26)=2,VAL_Codes!BD$26,"")</f>
        <v/>
      </c>
      <c r="BZ107" s="26" t="str">
        <f>IF(OR(AND(BZ104="",CA104=""),AND(BZ105="",CA105=""),AND(BZ106="",CA106=""),AND(CA104="K",CA105="K",CA106="K"),OR(CA104="O",CA105="O",CA106="O")),"",SUM(BZ104,BZ105,BZ106))</f>
        <v/>
      </c>
      <c r="CA107" s="20" t="str">
        <f>IF(AND(OR(AND(CA104="O",CA105="O",CA106="O"),AND(CA104="K",CA105="K",CA106="K")),SUM(BZ104,BZ105,BZ106)=0,ISNUMBER(BZ107)),"",IF(OR(CA104="O",CA105="O",CA106="O"),"O",IF(AND(CA104=CA105,CA105=CA106,OR(CA104="K",CA104="W",CA104="M")), UPPER(CA104),"")))</f>
        <v/>
      </c>
      <c r="CB107" s="23" t="str">
        <f>IF(TYPE(VAL_Codes!BG$26)=2,VAL_Codes!BG$26,"")</f>
        <v/>
      </c>
      <c r="CC107" s="26" t="str">
        <f>IF(OR(AND(CC104="",CD104=""),AND(CC105="",CD105=""),AND(CC106="",CD106=""),AND(CD104="K",CD105="K",CD106="K"),OR(CD104="O",CD105="O",CD106="O")),"",SUM(CC104,CC105,CC106))</f>
        <v/>
      </c>
      <c r="CD107" s="20" t="str">
        <f>IF(AND(OR(AND(CD104="O",CD105="O",CD106="O"),AND(CD104="K",CD105="K",CD106="K")),SUM(CC104,CC105,CC106)=0,ISNUMBER(CC107)),"",IF(OR(CD104="O",CD105="O",CD106="O"),"O",IF(AND(CD104=CD105,CD105=CD106,OR(CD104="K",CD104="W",CD104="M")), UPPER(CD104),"")))</f>
        <v/>
      </c>
      <c r="CE107" s="23" t="str">
        <f>IF(TYPE(VAL_Codes!BJ$26)=2,VAL_Codes!BJ$26,"")</f>
        <v/>
      </c>
      <c r="CF107" s="26" t="str">
        <f>IF(OR(AND(CF104="",CG104=""),AND(CF105="",CG105=""),AND(CF106="",CG106=""),AND(CG104="K",CG105="K",CG106="K"),OR(CG104="O",CG105="O",CG106="O")),"",SUM(CF104,CF105,CF106))</f>
        <v/>
      </c>
      <c r="CG107" s="20" t="str">
        <f>IF(AND(OR(AND(CG104="O",CG105="O",CG106="O"),AND(CG104="K",CG105="K",CG106="K")),SUM(CF104,CF105,CF106)=0,ISNUMBER(CF107)),"",IF(OR(CG104="O",CG105="O",CG106="O"),"O",IF(AND(CG104=CG105,CG105=CG106,OR(CG104="K",CG104="W",CG104="M")), UPPER(CG104),"")))</f>
        <v/>
      </c>
      <c r="CH107" s="23" t="str">
        <f>IF(TYPE(VAL_Codes!BM$26)=2,VAL_Codes!BM$26,"")</f>
        <v/>
      </c>
      <c r="CI107" s="26" t="str">
        <f>IF(OR(AND(CI104="",CJ104=""),AND(CI105="",CJ105=""),AND(CI106="",CJ106=""),AND(CJ104="K",CJ105="K",CJ106="K"),OR(CJ104="O",CJ105="O",CJ106="O")),"",SUM(CI104,CI105,CI106))</f>
        <v/>
      </c>
      <c r="CJ107" s="20" t="str">
        <f>IF(AND(OR(AND(CJ104="O",CJ105="O",CJ106="O"),AND(CJ104="K",CJ105="K",CJ106="K")),SUM(CI104,CI105,CI106)=0,ISNUMBER(CI107)),"",IF(OR(CJ104="O",CJ105="O",CJ106="O"),"O",IF(AND(CJ104=CJ105,CJ105=CJ106,OR(CJ104="K",CJ104="W",CJ104="M")), UPPER(CJ104),"")))</f>
        <v/>
      </c>
      <c r="CK107" s="23" t="str">
        <f>IF(TYPE(VAL_Codes!BP$26)=2,VAL_Codes!BP$26,"")</f>
        <v/>
      </c>
      <c r="CL107" s="26" t="str">
        <f>IF(OR(AND(CL104="",CM104=""),AND(CL105="",CM105=""),AND(CL106="",CM106=""),AND(CM104="K",CM105="K",CM106="K"),OR(CM104="O",CM105="O",CM106="O")),"",SUM(CL104,CL105,CL106))</f>
        <v/>
      </c>
      <c r="CM107" s="20" t="str">
        <f>IF(AND(OR(AND(CM104="O",CM105="O",CM106="O"),AND(CM104="K",CM105="K",CM106="K")),SUM(CL104,CL105,CL106)=0,ISNUMBER(CL107)),"",IF(OR(CM104="O",CM105="O",CM106="O"),"O",IF(AND(CM104=CM105,CM105=CM106,OR(CM104="K",CM104="W",CM104="M")), UPPER(CM104),"")))</f>
        <v/>
      </c>
      <c r="CN107" s="23" t="str">
        <f>IF(TYPE(VAL_Codes!BS$26)=2,VAL_Codes!BS$26,"")</f>
        <v/>
      </c>
      <c r="CO107" s="26" t="str">
        <f>IF(OR(AND(CO104="",CP104=""),AND(CO105="",CP105=""),AND(CO106="",CP106=""),AND(CP104="K",CP105="K",CP106="K"),OR(CP104="O",CP105="O",CP106="O")),"",SUM(CO104,CO105,CO106))</f>
        <v/>
      </c>
      <c r="CP107" s="20" t="str">
        <f>IF(AND(OR(AND(CP104="O",CP105="O",CP106="O"),AND(CP104="K",CP105="K",CP106="K")),SUM(CO104,CO105,CO106)=0,ISNUMBER(CO107)),"",IF(OR(CP104="O",CP105="O",CP106="O"),"O",IF(AND(CP104=CP105,CP105=CP106,OR(CP104="K",CP104="W",CP104="M")), UPPER(CP104),"")))</f>
        <v/>
      </c>
      <c r="CQ107" s="23" t="str">
        <f>IF(TYPE(VAL_Codes!BV$26)=2,VAL_Codes!BV$26,"")</f>
        <v/>
      </c>
      <c r="CR107" s="38"/>
    </row>
    <row r="108" spans="1:96" ht="11.25" customHeight="1" x14ac:dyDescent="0.2">
      <c r="A108" s="75"/>
      <c r="B108" s="75"/>
      <c r="C108" s="772"/>
      <c r="D108" s="763"/>
      <c r="E108" s="885" t="s">
        <v>178</v>
      </c>
      <c r="F108" s="886"/>
      <c r="G108" s="72" t="s">
        <v>319</v>
      </c>
      <c r="H108" s="395" t="s">
        <v>110</v>
      </c>
      <c r="I108" s="395" t="s">
        <v>66</v>
      </c>
      <c r="J108" s="396" t="str">
        <f>VAL_Metadata!B$8</f>
        <v>_X</v>
      </c>
      <c r="K108" s="395" t="s">
        <v>47</v>
      </c>
      <c r="L108" s="395" t="s">
        <v>768</v>
      </c>
      <c r="M108" s="47"/>
      <c r="N108" s="47"/>
      <c r="O108" s="47"/>
      <c r="P108" s="47"/>
      <c r="Q108" s="47"/>
      <c r="R108" s="47"/>
      <c r="S108" s="47"/>
      <c r="T108" s="47"/>
      <c r="U108" s="47"/>
      <c r="V108" s="47"/>
      <c r="W108" s="47"/>
      <c r="X108" s="47"/>
      <c r="Y108" s="47"/>
      <c r="Z108" s="47"/>
      <c r="AA108" s="26" t="str">
        <f>IF(OR(AND(AA102="",AB102=""),AND(AA107="",AB107=""),AND(AB102="K",AB107="K"),OR(AB102="O",AB107="O")),"",SUM(AA102,AA107))</f>
        <v/>
      </c>
      <c r="AB108" s="20" t="str">
        <f>IF(AND(OR(AND(AB102="O",AB107="O"),AND(AB102="K",AB107="K")),SUM(AA102,AA107)=0,ISNUMBER(AA108)),"",IF(OR(AB102="O",AB107="O"),"O",IF(AND(AB102=AB107,OR(AB102="K",AB102="W",AB102="M")), UPPER(AB102),"")))</f>
        <v/>
      </c>
      <c r="AC108" s="23" t="str">
        <f>IF(TYPE(VAL_Codes!H$26)=2,VAL_Codes!H$26,"")</f>
        <v/>
      </c>
      <c r="AD108" s="26" t="str">
        <f>IF(OR(AND(AD102="",AE102=""),AND(AD107="",AE107=""),AND(AE102="K",AE107="K"),OR(AE102="O",AE107="O")),"",SUM(AD102,AD107))</f>
        <v/>
      </c>
      <c r="AE108" s="20" t="str">
        <f>IF(AND(OR(AND(AE102="O",AE107="O"),AND(AE102="K",AE107="K")),SUM(AD102,AD107)=0,ISNUMBER(AD108)),"",IF(OR(AE102="O",AE107="O"),"O",IF(AND(AE102=AE107,OR(AE102="K",AE102="W",AE102="M")), UPPER(AE102),"")))</f>
        <v/>
      </c>
      <c r="AF108" s="23" t="str">
        <f>IF(TYPE(VAL_Codes!K$26)=2,VAL_Codes!K$26,"")</f>
        <v/>
      </c>
      <c r="AG108" s="26" t="str">
        <f>IF(OR(AND(AG102="",AH102=""),AND(AG107="",AH107=""),AND(AH102="K",AH107="K"),OR(AH102="O",AH107="O")),"",SUM(AG102,AG107))</f>
        <v/>
      </c>
      <c r="AH108" s="20" t="str">
        <f>IF(AND(OR(AND(AH102="O",AH107="O"),AND(AH102="K",AH107="K")),SUM(AG102,AG107)=0,ISNUMBER(AG108)),"",IF(OR(AH102="O",AH107="O"),"O",IF(AND(AH102=AH107,OR(AH102="K",AH102="W",AH102="M")), UPPER(AH102),"")))</f>
        <v/>
      </c>
      <c r="AI108" s="23" t="str">
        <f>IF(TYPE(VAL_Codes!N$26)=2,VAL_Codes!N$26,"")</f>
        <v/>
      </c>
      <c r="AJ108" s="26" t="str">
        <f>IF(OR(AND(AJ102="",AK102=""),AND(AJ107="",AK107=""),AND(AK102="K",AK107="K"),OR(AK102="O",AK107="O")),"",SUM(AJ102,AJ107))</f>
        <v/>
      </c>
      <c r="AK108" s="20" t="str">
        <f>IF(AND(OR(AND(AK102="O",AK107="O"),AND(AK102="K",AK107="K")),SUM(AJ102,AJ107)=0,ISNUMBER(AJ108)),"",IF(OR(AK102="O",AK107="O"),"O",IF(AND(AK102=AK107,OR(AK102="K",AK102="W",AK102="M")), UPPER(AK102),"")))</f>
        <v/>
      </c>
      <c r="AL108" s="23" t="str">
        <f>IF(TYPE(VAL_Codes!Q$26)=2,VAL_Codes!Q$26,"")</f>
        <v/>
      </c>
      <c r="AM108" s="26" t="str">
        <f>IF(OR(AND(AM102="",AN102=""),AND(AM107="",AN107=""),AND(AN102="K",AN107="K"),OR(AN102="O",AN107="O")),"",SUM(AM102,AM107))</f>
        <v/>
      </c>
      <c r="AN108" s="20" t="str">
        <f>IF(AND(OR(AND(AN102="O",AN107="O"),AND(AN102="K",AN107="K")),SUM(AM102,AM107)=0,ISNUMBER(AM108)),"",IF(OR(AN102="O",AN107="O"),"O",IF(AND(AN102=AN107,OR(AN102="K",AN102="W",AN102="M")), UPPER(AN102),"")))</f>
        <v/>
      </c>
      <c r="AO108" s="23" t="str">
        <f>IF(TYPE(VAL_Codes!T$26)=2,VAL_Codes!T$26,"")</f>
        <v/>
      </c>
      <c r="AP108" s="26" t="str">
        <f>IF(OR(AND(AP102="",AQ102=""),AND(AP107="",AQ107=""),AND(AQ102="K",AQ107="K"),OR(AQ102="O",AQ107="O")),"",SUM(AP102,AP107))</f>
        <v/>
      </c>
      <c r="AQ108" s="20" t="str">
        <f>IF(AND(OR(AND(AQ102="O",AQ107="O"),AND(AQ102="K",AQ107="K")),SUM(AP102,AP107)=0,ISNUMBER(AP108)),"",IF(OR(AQ102="O",AQ107="O"),"O",IF(AND(AQ102=AQ107,OR(AQ102="K",AQ102="W",AQ102="M")), UPPER(AQ102),"")))</f>
        <v/>
      </c>
      <c r="AR108" s="23" t="str">
        <f>IF(TYPE(VAL_Codes!W$26)=2,VAL_Codes!W$26,"")</f>
        <v/>
      </c>
      <c r="AS108" s="26" t="str">
        <f>IF(OR(AND(AS102="",AT102=""),AND(AS107="",AT107=""),AND(AT102="K",AT107="K"),OR(AT102="O",AT107="O")),"",SUM(AS102,AS107))</f>
        <v/>
      </c>
      <c r="AT108" s="20" t="str">
        <f>IF(AND(OR(AND(AT102="O",AT107="O"),AND(AT102="K",AT107="K")),SUM(AS102,AS107)=0,ISNUMBER(AS108)),"",IF(OR(AT102="O",AT107="O"),"O",IF(AND(AT102=AT107,OR(AT102="K",AT102="W",AT102="M")), UPPER(AT102),"")))</f>
        <v/>
      </c>
      <c r="AU108" s="23" t="str">
        <f>IF(TYPE(VAL_Codes!Z$26)=2,VAL_Codes!Z$26,"")</f>
        <v/>
      </c>
      <c r="AV108" s="26" t="str">
        <f>IF(OR(AND(AV102="",AW102=""),AND(AV107="",AW107=""),AND(AW102="K",AW107="K"),OR(AW102="O",AW107="O")),"",SUM(AV102,AV107))</f>
        <v/>
      </c>
      <c r="AW108" s="20" t="str">
        <f>IF(AND(OR(AND(AW102="O",AW107="O"),AND(AW102="K",AW107="K")),SUM(AV102,AV107)=0,ISNUMBER(AV108)),"",IF(OR(AW102="O",AW107="O"),"O",IF(AND(AW102=AW107,OR(AW102="K",AW102="W",AW102="M")), UPPER(AW102),"")))</f>
        <v/>
      </c>
      <c r="AX108" s="23" t="str">
        <f>IF(TYPE(VAL_Codes!AC$26)=2,VAL_Codes!AC$26,"")</f>
        <v/>
      </c>
      <c r="AY108" s="26" t="str">
        <f>IF(OR(AND(AY102="",AZ102=""),AND(AY107="",AZ107=""),AND(AZ102="K",AZ107="K"),OR(AZ102="O",AZ107="O")),"",SUM(AY102,AY107))</f>
        <v/>
      </c>
      <c r="AZ108" s="20" t="str">
        <f>IF(AND(OR(AND(AZ102="O",AZ107="O"),AND(AZ102="K",AZ107="K")),SUM(AY102,AY107)=0,ISNUMBER(AY108)),"",IF(OR(AZ102="O",AZ107="O"),"O",IF(AND(AZ102=AZ107,OR(AZ102="K",AZ102="W",AZ102="M")), UPPER(AZ102),"")))</f>
        <v/>
      </c>
      <c r="BA108" s="23" t="str">
        <f>IF(TYPE(VAL_Codes!AF$26)=2,VAL_Codes!AF$26,"")</f>
        <v/>
      </c>
      <c r="BB108" s="26" t="str">
        <f>IF(OR(AND(BB102="",BC102=""),AND(BB107="",BC107=""),AND(BC102="K",BC107="K"),OR(BC102="O",BC107="O")),"",SUM(BB102,BB107))</f>
        <v/>
      </c>
      <c r="BC108" s="20" t="str">
        <f>IF(AND(OR(AND(BC102="O",BC107="O"),AND(BC102="K",BC107="K")),SUM(BB102,BB107)=0,ISNUMBER(BB108)),"",IF(OR(BC102="O",BC107="O"),"O",IF(AND(BC102=BC107,OR(BC102="K",BC102="W",BC102="M")), UPPER(BC102),"")))</f>
        <v/>
      </c>
      <c r="BD108" s="23" t="str">
        <f>IF(TYPE(VAL_Codes!AI$26)=2,VAL_Codes!AI$26,"")</f>
        <v/>
      </c>
      <c r="BE108" s="26" t="str">
        <f>IF(OR(AND(BE102="",BF102=""),AND(BE107="",BF107=""),AND(BF102="K",BF107="K"),OR(BF102="O",BF107="O")),"",SUM(BE102,BE107))</f>
        <v/>
      </c>
      <c r="BF108" s="20" t="str">
        <f>IF(AND(OR(AND(BF102="O",BF107="O"),AND(BF102="K",BF107="K")),SUM(BE102,BE107)=0,ISNUMBER(BE108)),"",IF(OR(BF102="O",BF107="O"),"O",IF(AND(BF102=BF107,OR(BF102="K",BF102="W",BF102="M")), UPPER(BF102),"")))</f>
        <v/>
      </c>
      <c r="BG108" s="23" t="str">
        <f>IF(TYPE(VAL_Codes!AL$26)=2,VAL_Codes!AL$26,"")</f>
        <v/>
      </c>
      <c r="BH108" s="26" t="str">
        <f>IF(OR(AND(BH102="",BI102=""),AND(BH107="",BI107=""),AND(BI102="K",BI107="K"),OR(BI102="O",BI107="O")),"",SUM(BH102,BH107))</f>
        <v/>
      </c>
      <c r="BI108" s="20" t="str">
        <f>IF(AND(OR(AND(BI102="O",BI107="O"),AND(BI102="K",BI107="K")),SUM(BH102,BH107)=0,ISNUMBER(BH108)),"",IF(OR(BI102="O",BI107="O"),"O",IF(AND(BI102=BI107,OR(BI102="K",BI102="W",BI102="M")), UPPER(BI102),"")))</f>
        <v/>
      </c>
      <c r="BJ108" s="23" t="str">
        <f>IF(TYPE(VAL_Codes!AO$26)=2,VAL_Codes!AO$26,"")</f>
        <v/>
      </c>
      <c r="BK108" s="26" t="str">
        <f>IF(OR(AND(BK102="",BL102=""),AND(BK107="",BL107=""),AND(BL102="K",BL107="K"),OR(BL102="O",BL107="O")),"",SUM(BK102,BK107))</f>
        <v/>
      </c>
      <c r="BL108" s="20" t="str">
        <f>IF(AND(OR(AND(BL102="O",BL107="O"),AND(BL102="K",BL107="K")),SUM(BK102,BK107)=0,ISNUMBER(BK108)),"",IF(OR(BL102="O",BL107="O"),"O",IF(AND(BL102=BL107,OR(BL102="K",BL102="W",BL102="M")), UPPER(BL102),"")))</f>
        <v/>
      </c>
      <c r="BM108" s="23" t="str">
        <f>IF(TYPE(VAL_Codes!AR$26)=2,VAL_Codes!AR$26,"")</f>
        <v/>
      </c>
      <c r="BN108" s="26" t="str">
        <f>IF(OR(AND(BN102="",BO102=""),AND(BN107="",BO107=""),AND(BO102="K",BO107="K"),OR(BO102="O",BO107="O")),"",SUM(BN102,BN107))</f>
        <v/>
      </c>
      <c r="BO108" s="20" t="str">
        <f>IF(AND(OR(AND(BO102="O",BO107="O"),AND(BO102="K",BO107="K")),SUM(BN102,BN107)=0,ISNUMBER(BN108)),"",IF(OR(BO102="O",BO107="O"),"O",IF(AND(BO102=BO107,OR(BO102="K",BO102="W",BO102="M")), UPPER(BO102),"")))</f>
        <v/>
      </c>
      <c r="BP108" s="23" t="str">
        <f>IF(TYPE(VAL_Codes!AU$26)=2,VAL_Codes!AU$26,"")</f>
        <v/>
      </c>
      <c r="BQ108" s="26" t="str">
        <f>IF(OR(AND(BQ102="",BR102=""),AND(BQ107="",BR107=""),AND(BR102="K",BR107="K"),OR(BR102="O",BR107="O")),"",SUM(BQ102,BQ107))</f>
        <v/>
      </c>
      <c r="BR108" s="20" t="str">
        <f>IF(AND(OR(AND(BR102="O",BR107="O"),AND(BR102="K",BR107="K")),SUM(BQ102,BQ107)=0,ISNUMBER(BQ108)),"",IF(OR(BR102="O",BR107="O"),"O",IF(AND(BR102=BR107,OR(BR102="K",BR102="W",BR102="M")), UPPER(BR102),"")))</f>
        <v/>
      </c>
      <c r="BS108" s="23" t="str">
        <f>IF(TYPE(VAL_Codes!AX$26)=2,VAL_Codes!AX$26,"")</f>
        <v/>
      </c>
      <c r="BT108" s="26" t="str">
        <f>IF(OR(AND(BT102="",BU102=""),AND(BT107="",BU107=""),AND(BU102="K",BU107="K"),OR(BU102="O",BU107="O")),"",SUM(BT102,BT107))</f>
        <v/>
      </c>
      <c r="BU108" s="20" t="str">
        <f>IF(AND(OR(AND(BU102="O",BU107="O"),AND(BU102="K",BU107="K")),SUM(BT102,BT107)=0,ISNUMBER(BT108)),"",IF(OR(BU102="O",BU107="O"),"O",IF(AND(BU102=BU107,OR(BU102="K",BU102="W",BU102="M")), UPPER(BU102),"")))</f>
        <v/>
      </c>
      <c r="BV108" s="23" t="str">
        <f>IF(TYPE(VAL_Codes!BA$26)=2,VAL_Codes!BA$26,"")</f>
        <v/>
      </c>
      <c r="BW108" s="26" t="str">
        <f>IF(OR(AND(BW102="",BX102=""),AND(BW107="",BX107=""),AND(BX102="K",BX107="K"),OR(BX102="O",BX107="O")),"",SUM(BW102,BW107))</f>
        <v/>
      </c>
      <c r="BX108" s="20" t="str">
        <f>IF(AND(OR(AND(BX102="O",BX107="O"),AND(BX102="K",BX107="K")),SUM(BW102,BW107)=0,ISNUMBER(BW108)),"",IF(OR(BX102="O",BX107="O"),"O",IF(AND(BX102=BX107,OR(BX102="K",BX102="W",BX102="M")), UPPER(BX102),"")))</f>
        <v/>
      </c>
      <c r="BY108" s="23" t="str">
        <f>IF(TYPE(VAL_Codes!BD$26)=2,VAL_Codes!BD$26,"")</f>
        <v/>
      </c>
      <c r="BZ108" s="26" t="str">
        <f>IF(OR(AND(BZ102="",CA102=""),AND(BZ107="",CA107=""),AND(CA102="K",CA107="K"),OR(CA102="O",CA107="O")),"",SUM(BZ102,BZ107))</f>
        <v/>
      </c>
      <c r="CA108" s="20" t="str">
        <f>IF(AND(OR(AND(CA102="O",CA107="O"),AND(CA102="K",CA107="K")),SUM(BZ102,BZ107)=0,ISNUMBER(BZ108)),"",IF(OR(CA102="O",CA107="O"),"O",IF(AND(CA102=CA107,OR(CA102="K",CA102="W",CA102="M")), UPPER(CA102),"")))</f>
        <v/>
      </c>
      <c r="CB108" s="23" t="str">
        <f>IF(TYPE(VAL_Codes!BG$26)=2,VAL_Codes!BG$26,"")</f>
        <v/>
      </c>
      <c r="CC108" s="26" t="str">
        <f>IF(OR(AND(CC102="",CD102=""),AND(CC107="",CD107=""),AND(CD102="K",CD107="K"),OR(CD102="O",CD107="O")),"",SUM(CC102,CC107))</f>
        <v/>
      </c>
      <c r="CD108" s="20" t="str">
        <f>IF(AND(OR(AND(CD102="O",CD107="O"),AND(CD102="K",CD107="K")),SUM(CC102,CC107)=0,ISNUMBER(CC108)),"",IF(OR(CD102="O",CD107="O"),"O",IF(AND(CD102=CD107,OR(CD102="K",CD102="W",CD102="M")), UPPER(CD102),"")))</f>
        <v/>
      </c>
      <c r="CE108" s="23" t="str">
        <f>IF(TYPE(VAL_Codes!BJ$26)=2,VAL_Codes!BJ$26,"")</f>
        <v/>
      </c>
      <c r="CF108" s="26" t="str">
        <f>IF(OR(AND(CF102="",CG102=""),AND(CF107="",CG107=""),AND(CG102="K",CG107="K"),OR(CG102="O",CG107="O")),"",SUM(CF102,CF107))</f>
        <v/>
      </c>
      <c r="CG108" s="20" t="str">
        <f>IF(AND(OR(AND(CG102="O",CG107="O"),AND(CG102="K",CG107="K")),SUM(CF102,CF107)=0,ISNUMBER(CF108)),"",IF(OR(CG102="O",CG107="O"),"O",IF(AND(CG102=CG107,OR(CG102="K",CG102="W",CG102="M")), UPPER(CG102),"")))</f>
        <v/>
      </c>
      <c r="CH108" s="23" t="str">
        <f>IF(TYPE(VAL_Codes!BM$26)=2,VAL_Codes!BM$26,"")</f>
        <v/>
      </c>
      <c r="CI108" s="26" t="str">
        <f>IF(OR(AND(CI102="",CJ102=""),AND(CI107="",CJ107=""),AND(CJ102="K",CJ107="K"),OR(CJ102="O",CJ107="O")),"",SUM(CI102,CI107))</f>
        <v/>
      </c>
      <c r="CJ108" s="20" t="str">
        <f>IF(AND(OR(AND(CJ102="O",CJ107="O"),AND(CJ102="K",CJ107="K")),SUM(CI102,CI107)=0,ISNUMBER(CI108)),"",IF(OR(CJ102="O",CJ107="O"),"O",IF(AND(CJ102=CJ107,OR(CJ102="K",CJ102="W",CJ102="M")), UPPER(CJ102),"")))</f>
        <v/>
      </c>
      <c r="CK108" s="23" t="str">
        <f>IF(TYPE(VAL_Codes!BP$26)=2,VAL_Codes!BP$26,"")</f>
        <v/>
      </c>
      <c r="CL108" s="26" t="str">
        <f>IF(OR(AND(CL102="",CM102=""),AND(CL107="",CM107=""),AND(CM102="K",CM107="K"),OR(CM102="O",CM107="O")),"",SUM(CL102,CL107))</f>
        <v/>
      </c>
      <c r="CM108" s="20" t="str">
        <f>IF(AND(OR(AND(CM102="O",CM107="O"),AND(CM102="K",CM107="K")),SUM(CL102,CL107)=0,ISNUMBER(CL108)),"",IF(OR(CM102="O",CM107="O"),"O",IF(AND(CM102=CM107,OR(CM102="K",CM102="W",CM102="M")), UPPER(CM102),"")))</f>
        <v/>
      </c>
      <c r="CN108" s="23" t="str">
        <f>IF(TYPE(VAL_Codes!BS$26)=2,VAL_Codes!BS$26,"")</f>
        <v/>
      </c>
      <c r="CO108" s="26" t="str">
        <f>IF(OR(AND(CO102="",CP102=""),AND(CO107="",CP107=""),AND(CP102="K",CP107="K"),OR(CP102="O",CP107="O")),"",SUM(CO102,CO107))</f>
        <v/>
      </c>
      <c r="CP108" s="20" t="str">
        <f>IF(AND(OR(AND(CP102="O",CP107="O"),AND(CP102="K",CP107="K")),SUM(CO102,CO107)=0,ISNUMBER(CO108)),"",IF(OR(CP102="O",CP107="O"),"O",IF(AND(CP102=CP107,OR(CP102="K",CP102="W",CP102="M")), UPPER(CP102),"")))</f>
        <v/>
      </c>
      <c r="CQ108" s="23" t="str">
        <f>IF(TYPE(VAL_Codes!BV$26)=2,VAL_Codes!BV$26,"")</f>
        <v/>
      </c>
      <c r="CR108" s="38"/>
    </row>
    <row r="109" spans="1:96" ht="11.25" customHeight="1" x14ac:dyDescent="0.2">
      <c r="C109" s="772"/>
      <c r="D109" s="759" t="s">
        <v>737</v>
      </c>
      <c r="E109" s="758" t="s">
        <v>157</v>
      </c>
      <c r="F109" s="70" t="s">
        <v>179</v>
      </c>
      <c r="G109" s="69" t="s">
        <v>180</v>
      </c>
      <c r="H109" s="395" t="s">
        <v>8768</v>
      </c>
      <c r="I109" s="395" t="s">
        <v>66</v>
      </c>
      <c r="J109" s="396" t="str">
        <f>VAL_Metadata!B$8</f>
        <v>_X</v>
      </c>
      <c r="K109" s="395" t="s">
        <v>79</v>
      </c>
      <c r="L109" s="395" t="s">
        <v>768</v>
      </c>
      <c r="M109" s="47"/>
      <c r="N109" s="47"/>
      <c r="O109" s="47"/>
      <c r="P109" s="47"/>
      <c r="Q109" s="47"/>
      <c r="R109" s="47"/>
      <c r="S109" s="47"/>
      <c r="T109" s="47"/>
      <c r="U109" s="47"/>
      <c r="V109" s="47"/>
      <c r="W109" s="47"/>
      <c r="X109" s="47"/>
      <c r="Y109" s="47"/>
      <c r="Z109" s="47"/>
      <c r="AA109" s="29" t="str">
        <f>IF(COUNTBLANK('VAL_Fill in area'!G68)=1,"",'VAL_Fill in area'!G68)</f>
        <v/>
      </c>
      <c r="AB109" s="24" t="str">
        <f>IF(TYPE(VAL_Codes!G$26)=2,VAL_Codes!G$26,"")</f>
        <v/>
      </c>
      <c r="AC109" s="25" t="str">
        <f>IF(TYPE(VAL_Codes!H$26)=2,VAL_Codes!H$26,"")</f>
        <v/>
      </c>
      <c r="AD109" s="29" t="str">
        <f>IF(COUNTBLANK('VAL_Fill in area'!H68)=1,"",'VAL_Fill in area'!H68)</f>
        <v/>
      </c>
      <c r="AE109" s="24" t="str">
        <f>IF(TYPE(VAL_Codes!J$26)=2,VAL_Codes!J$26,"")</f>
        <v/>
      </c>
      <c r="AF109" s="25" t="str">
        <f>IF(TYPE(VAL_Codes!K$26)=2,VAL_Codes!K$26,"")</f>
        <v/>
      </c>
      <c r="AG109" s="27" t="str">
        <f>IF(OR(AND(AA109="",AB109=""),AND(AD109="",AE109=""),AND(AB109="K",AE109="K"),OR(AB109="O",AE109="O")),"",SUM(AA109,AD109))</f>
        <v/>
      </c>
      <c r="AH109" s="1" t="str">
        <f xml:space="preserve"> IF(AND(OR(AND(AB109="O",AE109="O"),AND(AB109="K",AE109="K")),SUM(AA109,AD109)=0,ISNUMBER(AG109)),"",IF(OR(AB109="O",AE109="O"),"O",IF(AND(AB109=AE109,OR(AB109="K",AB109="W",AB109="M")),UPPER( AB109),"")))</f>
        <v/>
      </c>
      <c r="AI109" s="23" t="str">
        <f>IF(TYPE(VAL_Codes!N$26)=2,VAL_Codes!N$26,"")</f>
        <v/>
      </c>
      <c r="AJ109" s="29" t="str">
        <f>IF(COUNTBLANK('VAL_Fill in area'!I68)=1,"",'VAL_Fill in area'!I68)</f>
        <v/>
      </c>
      <c r="AK109" s="24" t="str">
        <f>IF(TYPE(VAL_Codes!P$26)=2,VAL_Codes!P$26,"")</f>
        <v/>
      </c>
      <c r="AL109" s="25" t="str">
        <f>IF(TYPE(VAL_Codes!Q$26)=2,VAL_Codes!Q$26,"")</f>
        <v/>
      </c>
      <c r="AM109" s="29" t="str">
        <f>IF(COUNTBLANK('VAL_Fill in area'!J68)=1,"",'VAL_Fill in area'!J68)</f>
        <v/>
      </c>
      <c r="AN109" s="24" t="str">
        <f>IF(TYPE(VAL_Codes!S$26)=2,VAL_Codes!S$26,"")</f>
        <v/>
      </c>
      <c r="AO109" s="25" t="str">
        <f>IF(TYPE(VAL_Codes!T$26)=2,VAL_Codes!T$26,"")</f>
        <v/>
      </c>
      <c r="AP109" s="29" t="str">
        <f>IF(COUNTBLANK('VAL_Fill in area'!K68)=1,"",'VAL_Fill in area'!K68)</f>
        <v/>
      </c>
      <c r="AQ109" s="24" t="str">
        <f>IF(TYPE(VAL_Codes!V$26)=2,VAL_Codes!V$26,"")</f>
        <v/>
      </c>
      <c r="AR109" s="25" t="str">
        <f>IF(TYPE(VAL_Codes!W$26)=2,VAL_Codes!W$26,"")</f>
        <v/>
      </c>
      <c r="AS109" s="27" t="str">
        <f>IF(OR(AND(AM109="",AN109=""),AND(AP109="",AQ109=""),AND(AN109="K",AQ109="K"),OR(AN109="O",AQ109="O")),"",SUM(AM109,AP109))</f>
        <v/>
      </c>
      <c r="AT109" s="1" t="str">
        <f xml:space="preserve"> IF(AND(OR(AND(AN109="O",AQ109="O"),AND(AN109="K",AQ109="K")),SUM(AM109,AP109)=0,ISNUMBER(AS109)),"",IF(OR(AN109="O",AQ109="O"),"O",IF(AND(AN109=AQ109,OR(AN109="K",AN109="W",AN109="M")),UPPER( AN109),"")))</f>
        <v/>
      </c>
      <c r="AU109" s="23" t="str">
        <f>IF(TYPE(VAL_Codes!Z$26)=2,VAL_Codes!Z$26,"")</f>
        <v/>
      </c>
      <c r="AV109" s="29" t="str">
        <f>IF(COUNTBLANK('VAL_Fill in area'!L68)=1,"",'VAL_Fill in area'!L68)</f>
        <v/>
      </c>
      <c r="AW109" s="24" t="str">
        <f>IF(TYPE(VAL_Codes!AB$26)=2,VAL_Codes!AB$26,"")</f>
        <v/>
      </c>
      <c r="AX109" s="25" t="str">
        <f>IF(TYPE(VAL_Codes!AC$26)=2,VAL_Codes!AC$26,"")</f>
        <v/>
      </c>
      <c r="AY109" s="29" t="str">
        <f>IF(COUNTBLANK('VAL_Fill in area'!M68)=1,"",'VAL_Fill in area'!M68)</f>
        <v/>
      </c>
      <c r="AZ109" s="24" t="str">
        <f>IF(TYPE(VAL_Codes!AE$26)=2,VAL_Codes!AE$26,"")</f>
        <v/>
      </c>
      <c r="BA109" s="25" t="str">
        <f>IF(TYPE(VAL_Codes!AF$26)=2,VAL_Codes!AF$26,"")</f>
        <v/>
      </c>
      <c r="BB109" s="27" t="str">
        <f>IF(OR(AND(AV109="",AW109=""),AND(AY109="",AZ109=""),AND(AW109="K",AZ109="K"),OR(AW109="O",AZ109="O")),"",SUM(AV109,AY109))</f>
        <v/>
      </c>
      <c r="BC109" s="1" t="str">
        <f xml:space="preserve"> IF(AND(OR(AND(AW109="O",AZ109="O"),AND(AW109="K",AZ109="K")),SUM(AV109,AY109)=0,ISNUMBER(BB109)),"",IF(OR(AW109="O",AZ109="O"),"O",IF(AND(AW109=AZ109,OR(AW109="K",AW109="W",AW109="M")),UPPER( AW109),"")))</f>
        <v/>
      </c>
      <c r="BD109" s="23" t="str">
        <f>IF(TYPE(VAL_Codes!AI$26)=2,VAL_Codes!AI$26,"")</f>
        <v/>
      </c>
      <c r="BE109" s="29" t="str">
        <f>IF(COUNTBLANK('VAL_Fill in area'!N68)=1,"",'VAL_Fill in area'!N68)</f>
        <v/>
      </c>
      <c r="BF109" s="24" t="str">
        <f>IF(TYPE(VAL_Codes!AK$26)=2,VAL_Codes!AK$26,"")</f>
        <v/>
      </c>
      <c r="BG109" s="25" t="str">
        <f>IF(TYPE(VAL_Codes!AL$26)=2,VAL_Codes!AL$26,"")</f>
        <v/>
      </c>
      <c r="BH109" s="29" t="str">
        <f>IF(COUNTBLANK('VAL_Fill in area'!O68)=1,"",'VAL_Fill in area'!O68)</f>
        <v/>
      </c>
      <c r="BI109" s="24" t="str">
        <f>IF(TYPE(VAL_Codes!AN$26)=2,VAL_Codes!AN$26,"")</f>
        <v/>
      </c>
      <c r="BJ109" s="25" t="str">
        <f>IF(TYPE(VAL_Codes!AO$26)=2,VAL_Codes!AO$26,"")</f>
        <v/>
      </c>
      <c r="BK109" s="27" t="str">
        <f>IF(OR(AND(BE109="",BF109=""),AND(BH109="",BI109=""),AND(BF109="K",BI109="K"),OR(BF109="O",BI109="O")),"",SUM(BE109,BH109))</f>
        <v/>
      </c>
      <c r="BL109" s="1" t="str">
        <f xml:space="preserve"> IF(AND(OR(AND(BF109="O",BI109="O"),AND(BF109="K",BI109="K")),SUM(BE109,BH109)=0,ISNUMBER(BK109)),"",IF(OR(BF109="O",BI109="O"),"O",IF(AND(BF109=BI109,OR(BF109="K",BF109="W",BF109="M")),UPPER( BF109),"")))</f>
        <v/>
      </c>
      <c r="BM109" s="23" t="str">
        <f>IF(TYPE(VAL_Codes!AR$26)=2,VAL_Codes!AR$26,"")</f>
        <v/>
      </c>
      <c r="BN109" s="27" t="str">
        <f>IF(OR(AND(AV109="",AW109=""),AND(BE109="",BF109=""),AND(AW109="K",BF109="K"),OR(AW109="O",BF109="O")),"",SUM(AV109,BE109))</f>
        <v/>
      </c>
      <c r="BO109" s="1" t="str">
        <f xml:space="preserve"> IF(AND(OR(AND(AW109="O",BF109="O"),AND(AW109="K",BF109="K")),SUM(AV109,BE109)=0,ISNUMBER(BN109)),"",IF(OR(AW109="O",BF109="O"),"O",IF(AND(AW109=BF109,OR(AW109="K",AW109="W",AW109="M")),UPPER( AW109),"")))</f>
        <v/>
      </c>
      <c r="BP109" s="23" t="str">
        <f>IF(TYPE(VAL_Codes!AU$26)=2,VAL_Codes!AU$26,"")</f>
        <v/>
      </c>
      <c r="BQ109" s="27" t="str">
        <f>IF(OR(AND(AY109="",AZ109=""),AND(BH109="",BI109=""),AND(AZ109="K",BI109="K"),OR(AZ109="O",BI109="O")),"",SUM(AY109,BH109))</f>
        <v/>
      </c>
      <c r="BR109" s="1" t="str">
        <f xml:space="preserve"> IF(AND(OR(AND(AZ109="O",BI109="O"),AND(AZ109="K",BI109="K")),SUM(AY109,BH109)=0,ISNUMBER(BQ109)),"",IF(OR(AZ109="O",BI109="O"),"O",IF(AND(AZ109=BI109,OR(AZ109="K",AZ109="W",AZ109="M")),UPPER( AZ109),"")))</f>
        <v/>
      </c>
      <c r="BS109" s="23" t="str">
        <f>IF(TYPE(VAL_Codes!AX$26)=2,VAL_Codes!AX$26,"")</f>
        <v/>
      </c>
      <c r="BT109" s="27" t="str">
        <f>IF(OR(AND(BN109="",BO109=""),AND(BQ109="",BR109=""),AND(BO109="K",BR109="K"),OR(BO109="O",BR109="O")),"",SUM(BN109,BQ109))</f>
        <v/>
      </c>
      <c r="BU109" s="1" t="str">
        <f xml:space="preserve"> IF(AND(OR(AND(BO109="O",BR109="O"),AND(BO109="K",BR109="K")),SUM(BN109,BQ109)=0,ISNUMBER(BT109)),"",IF(OR(BO109="O",BR109="O"),"O",IF(AND(BO109=BR109,OR(BO109="K",BO109="W",BO109="M")),UPPER( BO109),"")))</f>
        <v/>
      </c>
      <c r="BV109" s="23" t="str">
        <f>IF(TYPE(VAL_Codes!BA$26)=2,VAL_Codes!BA$26,"")</f>
        <v/>
      </c>
      <c r="BW109" s="29" t="str">
        <f>IF(COUNTBLANK('VAL_Fill in area'!P68)=1,"",'VAL_Fill in area'!P68)</f>
        <v/>
      </c>
      <c r="BX109" s="24" t="str">
        <f>IF(TYPE(VAL_Codes!BC$26)=2,VAL_Codes!BC$26,"")</f>
        <v/>
      </c>
      <c r="BY109" s="25" t="str">
        <f>IF(TYPE(VAL_Codes!BD$26)=2,VAL_Codes!BD$26,"")</f>
        <v/>
      </c>
      <c r="BZ109" s="29" t="str">
        <f>IF(COUNTBLANK('VAL_Fill in area'!Q68)=1,"",'VAL_Fill in area'!Q68)</f>
        <v/>
      </c>
      <c r="CA109" s="24" t="str">
        <f>IF(TYPE(VAL_Codes!BF$26)=2,VAL_Codes!BF$26,"")</f>
        <v/>
      </c>
      <c r="CB109" s="25" t="str">
        <f>IF(TYPE(VAL_Codes!BG$26)=2,VAL_Codes!BG$26,"")</f>
        <v/>
      </c>
      <c r="CC109" s="27" t="str">
        <f>IF(OR(AND(BW109="",BX109=""),AND(BZ109="",CA109=""),AND(BX109="K",CA109="K"),OR(BX109="O",CA109="O")),"",SUM(BW109,BZ109))</f>
        <v/>
      </c>
      <c r="CD109" s="1" t="str">
        <f xml:space="preserve"> IF(AND(OR(AND(BX109="O",CA109="O"),AND(BX109="K",CA109="K")),SUM(BW109,BZ109)=0,ISNUMBER(CC109)),"",IF(OR(BX109="O",CA109="O"),"O",IF(AND(BX109=CA109,OR(BX109="K",BX109="W",BX109="M")),UPPER( BX109),"")))</f>
        <v/>
      </c>
      <c r="CE109" s="22" t="str">
        <f>IF(TYPE(VAL_Codes!BJ$26)=2,VAL_Codes!BJ$26,"")</f>
        <v/>
      </c>
      <c r="CF109" s="29" t="str">
        <f>IF(COUNTBLANK('VAL_Fill in area'!R68)=1,"",'VAL_Fill in area'!R68)</f>
        <v/>
      </c>
      <c r="CG109" s="24" t="str">
        <f>IF(TYPE(VAL_Codes!BL$26)=2,VAL_Codes!BL$26,"")</f>
        <v/>
      </c>
      <c r="CH109" s="25" t="str">
        <f>IF(TYPE(VAL_Codes!BM$26)=2,VAL_Codes!BM$26,"")</f>
        <v/>
      </c>
      <c r="CI109" s="29" t="str">
        <f>IF(COUNTBLANK('VAL_Fill in area'!S68)=1,"",'VAL_Fill in area'!S68)</f>
        <v/>
      </c>
      <c r="CJ109" s="24" t="str">
        <f>IF(TYPE(VAL_Codes!BO$26)=2,VAL_Codes!BO$26,"")</f>
        <v/>
      </c>
      <c r="CK109" s="25" t="str">
        <f>IF(TYPE(VAL_Codes!BP$26)=2,VAL_Codes!BP$26,"")</f>
        <v/>
      </c>
      <c r="CL109" s="29" t="str">
        <f>IF(COUNTBLANK('VAL_Fill in area'!T68)=1,"",'VAL_Fill in area'!T68)</f>
        <v/>
      </c>
      <c r="CM109" s="24" t="str">
        <f>IF(TYPE(VAL_Codes!BR$26)=2,VAL_Codes!BR$26,"")</f>
        <v/>
      </c>
      <c r="CN109" s="25" t="str">
        <f>IF(TYPE(VAL_Codes!BS$26)=2,VAL_Codes!BS$26,"")</f>
        <v/>
      </c>
      <c r="CO109" s="26" t="str">
        <f>IF(OR(EXACT(AG109,AH109),EXACT(AJ109,AK109),EXACT(AS109,AT109),EXACT(BT109,BU109),EXACT(CC109,CD109), EXACT(CL109,CM109),AND(AH109="K",AK109="K",AT109="K",BU109="K", CD109="K",CM109="K"),OR(AH109="O",AK109="O",AT109="O",BU109="O", CD109="O",CM109="O")),"",SUM(AG109,AJ109,AS109,BT109,CC109,CL109))</f>
        <v/>
      </c>
      <c r="CP109" s="20" t="str">
        <f>IF(AND(OR(OR(AH109="O",AK109="O",AT109="O",BU109="O",CD109="O",CM109="O"), AND(AH109="K",AK109="K",AT109="K",BU109="K", CD109="K",CM109="K")),SUM(AG109,AJ109,AS109,BT109,CC109,CL109)=0,ISNUMBER(CO109)),"",IF(OR(AH109="O",AK109="O",AT109="O",BU109="O",CD109="O",CM109="O"),"O",IF(AND(AH109=AK109,AH109=AT109,AH109=BU109,AH109=CD109,AH109=CM109,OR(AH109="K",AH109="W",AH109="M")),UPPER(AH109),"")))</f>
        <v/>
      </c>
      <c r="CQ109" s="23" t="str">
        <f>IF(TYPE(VAL_Codes!BV$26)=2,VAL_Codes!BV$26,"")</f>
        <v/>
      </c>
      <c r="CR109" s="38"/>
    </row>
    <row r="110" spans="1:96" ht="11.25" customHeight="1" x14ac:dyDescent="0.2">
      <c r="C110" s="772"/>
      <c r="D110" s="760"/>
      <c r="E110" s="758"/>
      <c r="F110" s="70" t="s">
        <v>181</v>
      </c>
      <c r="G110" s="69" t="s">
        <v>182</v>
      </c>
      <c r="H110" s="395" t="s">
        <v>8768</v>
      </c>
      <c r="I110" s="395" t="s">
        <v>66</v>
      </c>
      <c r="J110" s="396" t="str">
        <f>VAL_Metadata!B$8</f>
        <v>_X</v>
      </c>
      <c r="K110" s="395" t="s">
        <v>83</v>
      </c>
      <c r="L110" s="395" t="s">
        <v>768</v>
      </c>
      <c r="M110" s="47"/>
      <c r="N110" s="47"/>
      <c r="O110" s="47"/>
      <c r="P110" s="47"/>
      <c r="Q110" s="47"/>
      <c r="R110" s="47"/>
      <c r="S110" s="47"/>
      <c r="T110" s="47"/>
      <c r="U110" s="47"/>
      <c r="V110" s="47"/>
      <c r="W110" s="47"/>
      <c r="X110" s="47"/>
      <c r="Y110" s="47"/>
      <c r="Z110" s="47"/>
      <c r="AA110" s="29" t="str">
        <f>IF(COUNTBLANK('VAL_Fill in area'!G69)=1,"",'VAL_Fill in area'!G69)</f>
        <v/>
      </c>
      <c r="AB110" s="17" t="str">
        <f>IF(TYPE(VAL_Codes!G$33)=2,VAL_Codes!G$33,IF(TYPE(VAL_Codes!G$26)=2,VAL_Codes!G$26,""))</f>
        <v/>
      </c>
      <c r="AC110" s="18" t="str">
        <f>IF(AND(ISBLANK(VAL_Codes!H$33),ISBLANK(VAL_Codes!G$33)),IF(TYPE(VAL_Codes!H$26)=2,VAL_Codes!H$26,""),IF(ISBLANK(VAL_Codes!H$33),"",VAL_Codes!H$33))</f>
        <v/>
      </c>
      <c r="AD110" s="29" t="str">
        <f>IF(COUNTBLANK('VAL_Fill in area'!H69)=1,"",'VAL_Fill in area'!H69)</f>
        <v/>
      </c>
      <c r="AE110" s="17" t="str">
        <f>IF(TYPE(VAL_Codes!J$33)=2,VAL_Codes!J$33,IF(TYPE(VAL_Codes!J$26)=2,VAL_Codes!J$26,""))</f>
        <v/>
      </c>
      <c r="AF110" s="18" t="str">
        <f>IF(AND(ISBLANK(VAL_Codes!K$33),ISBLANK(VAL_Codes!J$33)),IF(TYPE(VAL_Codes!K$26)=2,VAL_Codes!K$26,""),IF(ISBLANK(VAL_Codes!K$33),"",VAL_Codes!K$33))</f>
        <v/>
      </c>
      <c r="AG110" s="27" t="str">
        <f>IF(OR(AND(AA110="",AB110=""),AND(AD110="",AE110=""),AND(AB110="K",AE110="K"),OR(AB110="O",AE110="O")),"",SUM(AA110,AD110))</f>
        <v/>
      </c>
      <c r="AH110" s="1" t="str">
        <f xml:space="preserve"> IF(AND(OR(AND(AB110="O",AE110="O"),AND(AB110="K",AE110="K")),SUM(AA110,AD110)=0,ISNUMBER(AG110)),"",IF(OR(AB110="O",AE110="O"),"O",IF(AND(AB110=AE110,OR(AB110="K",AB110="W",AB110="M")),UPPER( AB110),"")))</f>
        <v/>
      </c>
      <c r="AI110" s="23" t="str">
        <f>IF(AND(ISBLANK(VAL_Codes!N$33),ISBLANK(VAL_Codes!M$33)),IF(TYPE(VAL_Codes!N$26)=2,VAL_Codes!N$26,""),IF(ISBLANK(VAL_Codes!N$33),"",VAL_Codes!N$33))</f>
        <v/>
      </c>
      <c r="AJ110" s="29" t="str">
        <f>IF(COUNTBLANK('VAL_Fill in area'!I69)=1,"",'VAL_Fill in area'!I69)</f>
        <v/>
      </c>
      <c r="AK110" s="17" t="str">
        <f>IF(TYPE(VAL_Codes!P$33)=2,VAL_Codes!P$33,IF(TYPE(VAL_Codes!P$26)=2,VAL_Codes!P$26,""))</f>
        <v/>
      </c>
      <c r="AL110" s="18" t="str">
        <f>IF(AND(ISBLANK(VAL_Codes!Q$33),ISBLANK(VAL_Codes!P$33)),IF(TYPE(VAL_Codes!Q$26)=2,VAL_Codes!Q$26,""),IF(ISBLANK(VAL_Codes!Q$33),"",VAL_Codes!Q$33))</f>
        <v/>
      </c>
      <c r="AM110" s="29" t="str">
        <f>IF(COUNTBLANK('VAL_Fill in area'!J69)=1,"",'VAL_Fill in area'!J69)</f>
        <v/>
      </c>
      <c r="AN110" s="17" t="str">
        <f>IF(TYPE(VAL_Codes!S$33)=2,VAL_Codes!S$33,IF(TYPE(VAL_Codes!S$26)=2,VAL_Codes!S$26,""))</f>
        <v/>
      </c>
      <c r="AO110" s="18" t="str">
        <f>IF(AND(ISBLANK(VAL_Codes!T$33),ISBLANK(VAL_Codes!S$33)),IF(TYPE(VAL_Codes!T$26)=2,VAL_Codes!T$26,""),IF(ISBLANK(VAL_Codes!T$33),"",VAL_Codes!T$33))</f>
        <v/>
      </c>
      <c r="AP110" s="29" t="str">
        <f>IF(COUNTBLANK('VAL_Fill in area'!K69)=1,"",'VAL_Fill in area'!K69)</f>
        <v/>
      </c>
      <c r="AQ110" s="17" t="str">
        <f>IF(TYPE(VAL_Codes!V$33)=2,VAL_Codes!V$33,IF(TYPE(VAL_Codes!V$26)=2,VAL_Codes!V$26,""))</f>
        <v/>
      </c>
      <c r="AR110" s="18" t="str">
        <f>IF(AND(ISBLANK(VAL_Codes!W$33),ISBLANK(VAL_Codes!V$33)),IF(TYPE(VAL_Codes!W$26)=2,VAL_Codes!W$26,""),IF(ISBLANK(VAL_Codes!W$33),"",VAL_Codes!W$33))</f>
        <v/>
      </c>
      <c r="AS110" s="27" t="str">
        <f>IF(OR(AND(AM110="",AN110=""),AND(AP110="",AQ110=""),AND(AN110="K",AQ110="K"),OR(AN110="O",AQ110="O")),"",SUM(AM110,AP110))</f>
        <v/>
      </c>
      <c r="AT110" s="1" t="str">
        <f xml:space="preserve"> IF(AND(OR(AND(AN110="O",AQ110="O"),AND(AN110="K",AQ110="K")),SUM(AM110,AP110)=0,ISNUMBER(AS110)),"",IF(OR(AN110="O",AQ110="O"),"O",IF(AND(AN110=AQ110,OR(AN110="K",AN110="W",AN110="M")),UPPER( AN110),"")))</f>
        <v/>
      </c>
      <c r="AU110" s="23" t="str">
        <f>IF(AND(ISBLANK(VAL_Codes!Z$33),ISBLANK(VAL_Codes!Y$33)),IF(TYPE(VAL_Codes!Z$26)=2,VAL_Codes!Z$26,""),IF(ISBLANK(VAL_Codes!Z$33),"",VAL_Codes!Z$33))</f>
        <v/>
      </c>
      <c r="AV110" s="29" t="str">
        <f>IF(COUNTBLANK('VAL_Fill in area'!L69)=1,"",'VAL_Fill in area'!L69)</f>
        <v/>
      </c>
      <c r="AW110" s="17" t="str">
        <f>IF(TYPE(VAL_Codes!AB$33)=2,VAL_Codes!AB$33,IF(TYPE(VAL_Codes!AB$26)=2,VAL_Codes!AB$26,""))</f>
        <v/>
      </c>
      <c r="AX110" s="18" t="str">
        <f>IF(AND(ISBLANK(VAL_Codes!AC$33),ISBLANK(VAL_Codes!AB$33)),IF(TYPE(VAL_Codes!AC$26)=2,VAL_Codes!AC$26,""),IF(ISBLANK(VAL_Codes!AC$33),"",VAL_Codes!AC$33))</f>
        <v/>
      </c>
      <c r="AY110" s="29" t="str">
        <f>IF(COUNTBLANK('VAL_Fill in area'!M69)=1,"",'VAL_Fill in area'!M69)</f>
        <v/>
      </c>
      <c r="AZ110" s="17" t="str">
        <f>IF(TYPE(VAL_Codes!AE$33)=2,VAL_Codes!AE$33,IF(TYPE(VAL_Codes!AE$26)=2,VAL_Codes!AE$26,""))</f>
        <v/>
      </c>
      <c r="BA110" s="18" t="str">
        <f>IF(AND(ISBLANK(VAL_Codes!AF$33),ISBLANK(VAL_Codes!AE$33)),IF(TYPE(VAL_Codes!AF$26)=2,VAL_Codes!AF$26,""),IF(ISBLANK(VAL_Codes!AF$33),"",VAL_Codes!AF$33))</f>
        <v/>
      </c>
      <c r="BB110" s="27" t="str">
        <f>IF(OR(AND(AV110="",AW110=""),AND(AY110="",AZ110=""),AND(AW110="K",AZ110="K"),OR(AW110="O",AZ110="O")),"",SUM(AV110,AY110))</f>
        <v/>
      </c>
      <c r="BC110" s="1" t="str">
        <f xml:space="preserve"> IF(AND(OR(AND(AW110="O",AZ110="O"),AND(AW110="K",AZ110="K")),SUM(AV110,AY110)=0,ISNUMBER(BB110)),"",IF(OR(AW110="O",AZ110="O"),"O",IF(AND(AW110=AZ110,OR(AW110="K",AW110="W",AW110="M")),UPPER( AW110),"")))</f>
        <v/>
      </c>
      <c r="BD110" s="23" t="str">
        <f>IF(AND(ISBLANK(VAL_Codes!AI$33),ISBLANK(VAL_Codes!AH$33)),IF(TYPE(VAL_Codes!AI$26)=2,VAL_Codes!AI$26,""),IF(ISBLANK(VAL_Codes!AI$33),"",VAL_Codes!AI$33))</f>
        <v/>
      </c>
      <c r="BE110" s="29" t="str">
        <f>IF(COUNTBLANK('VAL_Fill in area'!N69)=1,"",'VAL_Fill in area'!N69)</f>
        <v/>
      </c>
      <c r="BF110" s="17" t="str">
        <f>IF(TYPE(VAL_Codes!AK$33)=2,VAL_Codes!AK$33,IF(TYPE(VAL_Codes!AK$26)=2,VAL_Codes!AK$26,""))</f>
        <v/>
      </c>
      <c r="BG110" s="18" t="str">
        <f>IF(AND(ISBLANK(VAL_Codes!AL$33),ISBLANK(VAL_Codes!AK$33)),IF(TYPE(VAL_Codes!AL$26)=2,VAL_Codes!AL$26,""),IF(ISBLANK(VAL_Codes!AL$33),"",VAL_Codes!AL$33))</f>
        <v/>
      </c>
      <c r="BH110" s="29" t="str">
        <f>IF(COUNTBLANK('VAL_Fill in area'!O69)=1,"",'VAL_Fill in area'!O69)</f>
        <v/>
      </c>
      <c r="BI110" s="17" t="str">
        <f>IF(TYPE(VAL_Codes!AN$33)=2,VAL_Codes!AN$33,IF(TYPE(VAL_Codes!AN$26)=2,VAL_Codes!AN$26,""))</f>
        <v/>
      </c>
      <c r="BJ110" s="18" t="str">
        <f>IF(AND(ISBLANK(VAL_Codes!AO$33),ISBLANK(VAL_Codes!AN$33)),IF(TYPE(VAL_Codes!AO$26)=2,VAL_Codes!AO$26,""),IF(ISBLANK(VAL_Codes!AO$33),"",VAL_Codes!AO$33))</f>
        <v/>
      </c>
      <c r="BK110" s="27" t="str">
        <f>IF(OR(AND(BE110="",BF110=""),AND(BH110="",BI110=""),AND(BF110="K",BI110="K"),OR(BF110="O",BI110="O")),"",SUM(BE110,BH110))</f>
        <v/>
      </c>
      <c r="BL110" s="1" t="str">
        <f xml:space="preserve"> IF(AND(OR(AND(BF110="O",BI110="O"),AND(BF110="K",BI110="K")),SUM(BE110,BH110)=0,ISNUMBER(BK110)),"",IF(OR(BF110="O",BI110="O"),"O",IF(AND(BF110=BI110,OR(BF110="K",BF110="W",BF110="M")),UPPER( BF110),"")))</f>
        <v/>
      </c>
      <c r="BM110" s="23" t="str">
        <f>IF(AND(ISBLANK(VAL_Codes!AR$33),ISBLANK(VAL_Codes!AQ$33)),IF(TYPE(VAL_Codes!AR$26)=2,VAL_Codes!AR$26,""),IF(ISBLANK(VAL_Codes!AR$33),"",VAL_Codes!AR$33))</f>
        <v/>
      </c>
      <c r="BN110" s="27" t="str">
        <f>IF(OR(AND(AV110="",AW110=""),AND(BE110="",BF110=""),AND(AW110="K",BF110="K"),OR(AW110="O",BF110="O")),"",SUM(AV110,BE110))</f>
        <v/>
      </c>
      <c r="BO110" s="1" t="str">
        <f xml:space="preserve"> IF(AND(OR(AND(AW110="O",BF110="O"),AND(AW110="K",BF110="K")),SUM(AV110,BE110)=0,ISNUMBER(BN110)),"",IF(OR(AW110="O",BF110="O"),"O",IF(AND(AW110=BF110,OR(AW110="K",AW110="W",AW110="M")),UPPER( AW110),"")))</f>
        <v/>
      </c>
      <c r="BP110" s="23" t="str">
        <f>IF(AND(ISBLANK(VAL_Codes!AU$33),ISBLANK(VAL_Codes!AT$33)),IF(TYPE(VAL_Codes!AU$26)=2,VAL_Codes!AU$26,""),IF(ISBLANK(VAL_Codes!AU$33),"",VAL_Codes!AU$33))</f>
        <v/>
      </c>
      <c r="BQ110" s="27" t="str">
        <f>IF(OR(AND(AY110="",AZ110=""),AND(BH110="",BI110=""),AND(AZ110="K",BI110="K"),OR(AZ110="O",BI110="O")),"",SUM(AY110,BH110))</f>
        <v/>
      </c>
      <c r="BR110" s="1" t="str">
        <f xml:space="preserve"> IF(AND(OR(AND(AZ110="O",BI110="O"),AND(AZ110="K",BI110="K")),SUM(AY110,BH110)=0,ISNUMBER(BQ110)),"",IF(OR(AZ110="O",BI110="O"),"O",IF(AND(AZ110=BI110,OR(AZ110="K",AZ110="W",AZ110="M")),UPPER( AZ110),"")))</f>
        <v/>
      </c>
      <c r="BS110" s="23" t="str">
        <f>IF(AND(ISBLANK(VAL_Codes!AX$33),ISBLANK(VAL_Codes!AW$33)),IF(TYPE(VAL_Codes!AX$26)=2,VAL_Codes!AX$26,""),IF(ISBLANK(VAL_Codes!AX$33),"",VAL_Codes!AX$33))</f>
        <v/>
      </c>
      <c r="BT110" s="27" t="str">
        <f>IF(OR(AND(BN110="",BO110=""),AND(BQ110="",BR110=""),AND(BO110="K",BR110="K"),OR(BO110="O",BR110="O")),"",SUM(BN110,BQ110))</f>
        <v/>
      </c>
      <c r="BU110" s="1" t="str">
        <f xml:space="preserve"> IF(AND(OR(AND(BO110="O",BR110="O"),AND(BO110="K",BR110="K")),SUM(BN110,BQ110)=0,ISNUMBER(BT110)),"",IF(OR(BO110="O",BR110="O"),"O",IF(AND(BO110=BR110,OR(BO110="K",BO110="W",BO110="M")),UPPER( BO110),"")))</f>
        <v/>
      </c>
      <c r="BV110" s="23" t="str">
        <f>IF(AND(ISBLANK(VAL_Codes!BA$33),ISBLANK(VAL_Codes!AZ$33)),IF(TYPE(VAL_Codes!BA$26)=2,VAL_Codes!BA$26,""),IF(ISBLANK(VAL_Codes!BA$33),"",VAL_Codes!BA$33))</f>
        <v/>
      </c>
      <c r="BW110" s="29" t="str">
        <f>IF(COUNTBLANK('VAL_Fill in area'!P69)=1,"",'VAL_Fill in area'!P69)</f>
        <v/>
      </c>
      <c r="BX110" s="17" t="str">
        <f>IF(TYPE(VAL_Codes!BC$33)=2,VAL_Codes!BC$33,IF(TYPE(VAL_Codes!BC$26)=2,VAL_Codes!BC$26,""))</f>
        <v/>
      </c>
      <c r="BY110" s="18" t="str">
        <f>IF(AND(ISBLANK(VAL_Codes!BD$33),ISBLANK(VAL_Codes!BC$33)),IF(TYPE(VAL_Codes!BD$26)=2,VAL_Codes!BD$26,""),IF(ISBLANK(VAL_Codes!BD$33),"",VAL_Codes!BD$33))</f>
        <v/>
      </c>
      <c r="BZ110" s="29" t="str">
        <f>IF(COUNTBLANK('VAL_Fill in area'!Q69)=1,"",'VAL_Fill in area'!Q69)</f>
        <v/>
      </c>
      <c r="CA110" s="17" t="str">
        <f>IF(TYPE(VAL_Codes!BF$33)=2,VAL_Codes!BF$33,IF(TYPE(VAL_Codes!BF$26)=2,VAL_Codes!BF$26,""))</f>
        <v/>
      </c>
      <c r="CB110" s="18" t="str">
        <f>IF(AND(ISBLANK(VAL_Codes!BG$33),ISBLANK(VAL_Codes!BF$33)),IF(TYPE(VAL_Codes!BG$26)=2,VAL_Codes!BG$26,""),IF(ISBLANK(VAL_Codes!BG$33),"",VAL_Codes!BG$33))</f>
        <v/>
      </c>
      <c r="CC110" s="27" t="str">
        <f>IF(OR(AND(BW110="",BX110=""),AND(BZ110="",CA110=""),AND(BX110="K",CA110="K"),OR(BX110="O",CA110="O")),"",SUM(BW110,BZ110))</f>
        <v/>
      </c>
      <c r="CD110" s="1" t="str">
        <f xml:space="preserve"> IF(AND(OR(AND(BX110="O",CA110="O"),AND(BX110="K",CA110="K")),SUM(BW110,BZ110)=0,ISNUMBER(CC110)),"",IF(OR(BX110="O",CA110="O"),"O",IF(AND(BX110=CA110,OR(BX110="K",BX110="W",BX110="M")),UPPER( BX110),"")))</f>
        <v/>
      </c>
      <c r="CE110" s="23" t="str">
        <f>IF(AND(ISBLANK(VAL_Codes!BJ$33),ISBLANK(VAL_Codes!BI$33)),IF(TYPE(VAL_Codes!BJ$26)=2,VAL_Codes!BJ$26,""),IF(ISBLANK(VAL_Codes!BJ$33),"",VAL_Codes!BJ$33))</f>
        <v/>
      </c>
      <c r="CF110" s="29" t="str">
        <f>IF(COUNTBLANK('VAL_Fill in area'!R69)=1,"",'VAL_Fill in area'!R69)</f>
        <v/>
      </c>
      <c r="CG110" s="17" t="str">
        <f>IF(TYPE(VAL_Codes!BL$33)=2,VAL_Codes!BL$33,IF(TYPE(VAL_Codes!BL$26)=2,VAL_Codes!BL$26,""))</f>
        <v/>
      </c>
      <c r="CH110" s="18" t="str">
        <f>IF(AND(ISBLANK(VAL_Codes!BM$33),ISBLANK(VAL_Codes!BL$33)),IF(TYPE(VAL_Codes!BM$26)=2,VAL_Codes!BM$26,""),IF(ISBLANK(VAL_Codes!BM$33),"",VAL_Codes!BM$33))</f>
        <v/>
      </c>
      <c r="CI110" s="29" t="str">
        <f>IF(COUNTBLANK('VAL_Fill in area'!S69)=1,"",'VAL_Fill in area'!S69)</f>
        <v/>
      </c>
      <c r="CJ110" s="17" t="str">
        <f>IF(TYPE(VAL_Codes!BO$33)=2,VAL_Codes!BO$33,IF(TYPE(VAL_Codes!BO$26)=2,VAL_Codes!BO$26,""))</f>
        <v/>
      </c>
      <c r="CK110" s="18" t="str">
        <f>IF(AND(ISBLANK(VAL_Codes!BP$33),ISBLANK(VAL_Codes!BO$33)),IF(TYPE(VAL_Codes!BP$26)=2,VAL_Codes!BP$26,""),IF(ISBLANK(VAL_Codes!BP$33),"",VAL_Codes!BP$33))</f>
        <v/>
      </c>
      <c r="CL110" s="29" t="str">
        <f>IF(COUNTBLANK('VAL_Fill in area'!T69)=1,"",'VAL_Fill in area'!T69)</f>
        <v/>
      </c>
      <c r="CM110" s="17" t="str">
        <f>IF(TYPE(VAL_Codes!BR$33)=2,VAL_Codes!BR$33,IF(TYPE(VAL_Codes!BR$26)=2,VAL_Codes!BR$26,""))</f>
        <v/>
      </c>
      <c r="CN110" s="18" t="str">
        <f>IF(AND(ISBLANK(VAL_Codes!BS$33),ISBLANK(VAL_Codes!BR$33)),IF(TYPE(VAL_Codes!BS$26)=2,VAL_Codes!BS$26,""),IF(ISBLANK(VAL_Codes!BS$33),"",VAL_Codes!BS$33))</f>
        <v/>
      </c>
      <c r="CO110" s="26" t="str">
        <f>IF(OR(EXACT(AG110,AH110),EXACT(AJ110,AK110),EXACT(AS110,AT110),EXACT(BT110,BU110),EXACT(CC110,CD110), EXACT(CL110,CM110),AND(AH110="K",AK110="K",AT110="K",BU110="K", CD110="K",CM110="K"),OR(AH110="O",AK110="O",AT110="O",BU110="O", CD110="O",CM110="O")),"",SUM(AG110,AJ110,AS110,BT110,CC110,CL110))</f>
        <v/>
      </c>
      <c r="CP110" s="20" t="str">
        <f>IF(AND(OR(OR(AH110="O",AK110="O",AT110="O",BU110="O",CD110="O",CM110="O"), AND(AH110="K",AK110="K",AT110="K",BU110="K", CD110="K",CM110="K")),SUM(AG110,AJ110,AS110,BT110,CC110,CL110)=0,ISNUMBER(CO110)),"",IF(OR(AH110="O",AK110="O",AT110="O",BU110="O",CD110="O",CM110="O"),"O",IF(AND(AH110=AK110,AH110=AT110,AH110=BU110,AH110=CD110,AH110=CM110,OR(AH110="K",AH110="W",AH110="M")),UPPER(AH110),"")))</f>
        <v/>
      </c>
      <c r="CQ110" s="23" t="str">
        <f>IF(AND(ISBLANK(VAL_Codes!BV$33),ISBLANK(VAL_Codes!BU$33)),IF(TYPE(VAL_Codes!BV$26)=2,VAL_Codes!BV$26,""),IF(ISBLANK(VAL_Codes!BV$33),"",VAL_Codes!BV$33))</f>
        <v/>
      </c>
      <c r="CR110" s="38"/>
    </row>
    <row r="111" spans="1:96" ht="11.25" customHeight="1" x14ac:dyDescent="0.2">
      <c r="C111" s="772"/>
      <c r="D111" s="760"/>
      <c r="E111" s="758"/>
      <c r="F111" s="70" t="s">
        <v>183</v>
      </c>
      <c r="G111" s="69" t="s">
        <v>184</v>
      </c>
      <c r="H111" s="395" t="s">
        <v>8768</v>
      </c>
      <c r="I111" s="395" t="s">
        <v>66</v>
      </c>
      <c r="J111" s="396" t="str">
        <f>VAL_Metadata!B$8</f>
        <v>_X</v>
      </c>
      <c r="K111" s="395" t="s">
        <v>84</v>
      </c>
      <c r="L111" s="395" t="s">
        <v>768</v>
      </c>
      <c r="M111" s="47"/>
      <c r="N111" s="47"/>
      <c r="O111" s="47"/>
      <c r="P111" s="47"/>
      <c r="Q111" s="47"/>
      <c r="R111" s="47"/>
      <c r="S111" s="47"/>
      <c r="T111" s="47"/>
      <c r="U111" s="47"/>
      <c r="V111" s="47"/>
      <c r="W111" s="47"/>
      <c r="X111" s="47"/>
      <c r="Y111" s="47"/>
      <c r="Z111" s="47"/>
      <c r="AA111" s="29" t="str">
        <f>IF(COUNTBLANK('VAL_Fill in area'!G70)=1,"",'VAL_Fill in area'!G70)</f>
        <v/>
      </c>
      <c r="AB111" s="17" t="str">
        <f>IF(TYPE(VAL_Codes!G$34)=2,VAL_Codes!G$34,IF(TYPE(VAL_Codes!G$26)=2,VAL_Codes!G$26,""))</f>
        <v/>
      </c>
      <c r="AC111" s="18" t="str">
        <f>IF(AND(ISBLANK(VAL_Codes!H$34),ISBLANK(VAL_Codes!G$34)),IF(TYPE(VAL_Codes!H$26)=2,VAL_Codes!H$26,""),IF(ISBLANK(VAL_Codes!H$34),"",VAL_Codes!H$34))</f>
        <v/>
      </c>
      <c r="AD111" s="29" t="str">
        <f>IF(COUNTBLANK('VAL_Fill in area'!H70)=1,"",'VAL_Fill in area'!H70)</f>
        <v/>
      </c>
      <c r="AE111" s="17" t="str">
        <f>IF(TYPE(VAL_Codes!J$34)=2,VAL_Codes!J$34,IF(TYPE(VAL_Codes!J$26)=2,VAL_Codes!J$26,""))</f>
        <v/>
      </c>
      <c r="AF111" s="18" t="str">
        <f>IF(AND(ISBLANK(VAL_Codes!K$34),ISBLANK(VAL_Codes!J$34)),IF(TYPE(VAL_Codes!K$26)=2,VAL_Codes!K$26,""),IF(ISBLANK(VAL_Codes!K$34),"",VAL_Codes!K$34))</f>
        <v/>
      </c>
      <c r="AG111" s="27" t="str">
        <f>IF(OR(AND(AA111="",AB111=""),AND(AD111="",AE111=""),AND(AB111="K",AE111="K"),OR(AB111="O",AE111="O")),"",SUM(AA111,AD111))</f>
        <v/>
      </c>
      <c r="AH111" s="1" t="str">
        <f xml:space="preserve"> IF(AND(OR(AND(AB111="O",AE111="O"),AND(AB111="K",AE111="K")),SUM(AA111,AD111)=0,ISNUMBER(AG111)),"",IF(OR(AB111="O",AE111="O"),"O",IF(AND(AB111=AE111,OR(AB111="K",AB111="W",AB111="M")),UPPER( AB111),"")))</f>
        <v/>
      </c>
      <c r="AI111" s="23" t="str">
        <f>IF(AND(ISBLANK(VAL_Codes!N$34),ISBLANK(VAL_Codes!M$34)),IF(TYPE(VAL_Codes!N$26)=2,VAL_Codes!N$26,""),IF(ISBLANK(VAL_Codes!N$34),"",VAL_Codes!N$34))</f>
        <v/>
      </c>
      <c r="AJ111" s="29" t="str">
        <f>IF(COUNTBLANK('VAL_Fill in area'!I70)=1,"",'VAL_Fill in area'!I70)</f>
        <v/>
      </c>
      <c r="AK111" s="17" t="str">
        <f>IF(TYPE(VAL_Codes!P$34)=2,VAL_Codes!P$34,IF(TYPE(VAL_Codes!P$26)=2,VAL_Codes!P$26,""))</f>
        <v/>
      </c>
      <c r="AL111" s="18" t="str">
        <f>IF(AND(ISBLANK(VAL_Codes!Q$34),ISBLANK(VAL_Codes!P$34)),IF(TYPE(VAL_Codes!Q$26)=2,VAL_Codes!Q$26,""),IF(ISBLANK(VAL_Codes!Q$34),"",VAL_Codes!Q$34))</f>
        <v/>
      </c>
      <c r="AM111" s="29" t="str">
        <f>IF(COUNTBLANK('VAL_Fill in area'!J70)=1,"",'VAL_Fill in area'!J70)</f>
        <v/>
      </c>
      <c r="AN111" s="17" t="str">
        <f>IF(TYPE(VAL_Codes!S$34)=2,VAL_Codes!S$34,IF(TYPE(VAL_Codes!S$26)=2,VAL_Codes!S$26,""))</f>
        <v/>
      </c>
      <c r="AO111" s="18" t="str">
        <f>IF(AND(ISBLANK(VAL_Codes!T$34),ISBLANK(VAL_Codes!S$34)),IF(TYPE(VAL_Codes!T$26)=2,VAL_Codes!T$26,""),IF(ISBLANK(VAL_Codes!T$34),"",VAL_Codes!T$34))</f>
        <v/>
      </c>
      <c r="AP111" s="29" t="str">
        <f>IF(COUNTBLANK('VAL_Fill in area'!K70)=1,"",'VAL_Fill in area'!K70)</f>
        <v/>
      </c>
      <c r="AQ111" s="17" t="str">
        <f>IF(TYPE(VAL_Codes!V$34)=2,VAL_Codes!V$34,IF(TYPE(VAL_Codes!V$26)=2,VAL_Codes!V$26,""))</f>
        <v/>
      </c>
      <c r="AR111" s="18" t="str">
        <f>IF(AND(ISBLANK(VAL_Codes!W$34),ISBLANK(VAL_Codes!V$34)),IF(TYPE(VAL_Codes!W$26)=2,VAL_Codes!W$26,""),IF(ISBLANK(VAL_Codes!W$34),"",VAL_Codes!W$34))</f>
        <v/>
      </c>
      <c r="AS111" s="27" t="str">
        <f>IF(OR(AND(AM111="",AN111=""),AND(AP111="",AQ111=""),AND(AN111="K",AQ111="K"),OR(AN111="O",AQ111="O")),"",SUM(AM111,AP111))</f>
        <v/>
      </c>
      <c r="AT111" s="1" t="str">
        <f xml:space="preserve"> IF(AND(OR(AND(AN111="O",AQ111="O"),AND(AN111="K",AQ111="K")),SUM(AM111,AP111)=0,ISNUMBER(AS111)),"",IF(OR(AN111="O",AQ111="O"),"O",IF(AND(AN111=AQ111,OR(AN111="K",AN111="W",AN111="M")),UPPER( AN111),"")))</f>
        <v/>
      </c>
      <c r="AU111" s="23" t="str">
        <f>IF(AND(ISBLANK(VAL_Codes!Z$34),ISBLANK(VAL_Codes!Y$34)),IF(TYPE(VAL_Codes!Z$26)=2,VAL_Codes!Z$26,""),IF(ISBLANK(VAL_Codes!Z$34),"",VAL_Codes!Z$34))</f>
        <v/>
      </c>
      <c r="AV111" s="29" t="str">
        <f>IF(COUNTBLANK('VAL_Fill in area'!L70)=1,"",'VAL_Fill in area'!L70)</f>
        <v/>
      </c>
      <c r="AW111" s="17" t="str">
        <f>IF(TYPE(VAL_Codes!AB$34)=2,VAL_Codes!AB$34,IF(TYPE(VAL_Codes!AB$26)=2,VAL_Codes!AB$26,""))</f>
        <v/>
      </c>
      <c r="AX111" s="18" t="str">
        <f>IF(AND(ISBLANK(VAL_Codes!AC$34),ISBLANK(VAL_Codes!AB$34)),IF(TYPE(VAL_Codes!AC$26)=2,VAL_Codes!AC$26,""),IF(ISBLANK(VAL_Codes!AC$34),"",VAL_Codes!AC$34))</f>
        <v/>
      </c>
      <c r="AY111" s="29" t="str">
        <f>IF(COUNTBLANK('VAL_Fill in area'!M70)=1,"",'VAL_Fill in area'!M70)</f>
        <v/>
      </c>
      <c r="AZ111" s="17" t="str">
        <f>IF(TYPE(VAL_Codes!AE$34)=2,VAL_Codes!AE$34,IF(TYPE(VAL_Codes!AE$26)=2,VAL_Codes!AE$26,""))</f>
        <v/>
      </c>
      <c r="BA111" s="18" t="str">
        <f>IF(AND(ISBLANK(VAL_Codes!AF$34),ISBLANK(VAL_Codes!AE$34)),IF(TYPE(VAL_Codes!AF$26)=2,VAL_Codes!AF$26,""),IF(ISBLANK(VAL_Codes!AF$34),"",VAL_Codes!AF$34))</f>
        <v/>
      </c>
      <c r="BB111" s="27" t="str">
        <f>IF(OR(AND(AV111="",AW111=""),AND(AY111="",AZ111=""),AND(AW111="K",AZ111="K"),OR(AW111="O",AZ111="O")),"",SUM(AV111,AY111))</f>
        <v/>
      </c>
      <c r="BC111" s="1" t="str">
        <f xml:space="preserve"> IF(AND(OR(AND(AW111="O",AZ111="O"),AND(AW111="K",AZ111="K")),SUM(AV111,AY111)=0,ISNUMBER(BB111)),"",IF(OR(AW111="O",AZ111="O"),"O",IF(AND(AW111=AZ111,OR(AW111="K",AW111="W",AW111="M")),UPPER( AW111),"")))</f>
        <v/>
      </c>
      <c r="BD111" s="23" t="str">
        <f>IF(AND(ISBLANK(VAL_Codes!AI$34),ISBLANK(VAL_Codes!AH$34)),IF(TYPE(VAL_Codes!AI$26)=2,VAL_Codes!AI$26,""),IF(ISBLANK(VAL_Codes!AI$34),"",VAL_Codes!AI$34))</f>
        <v/>
      </c>
      <c r="BE111" s="29" t="str">
        <f>IF(COUNTBLANK('VAL_Fill in area'!N70)=1,"",'VAL_Fill in area'!N70)</f>
        <v/>
      </c>
      <c r="BF111" s="17" t="str">
        <f>IF(TYPE(VAL_Codes!AK$34)=2,VAL_Codes!AK$34,IF(TYPE(VAL_Codes!AK$26)=2,VAL_Codes!AK$26,""))</f>
        <v/>
      </c>
      <c r="BG111" s="18" t="str">
        <f>IF(AND(ISBLANK(VAL_Codes!AL$34),ISBLANK(VAL_Codes!AK$34)),IF(TYPE(VAL_Codes!AL$26)=2,VAL_Codes!AL$26,""),IF(ISBLANK(VAL_Codes!AL$34),"",VAL_Codes!AL$34))</f>
        <v/>
      </c>
      <c r="BH111" s="29" t="str">
        <f>IF(COUNTBLANK('VAL_Fill in area'!O70)=1,"",'VAL_Fill in area'!O70)</f>
        <v/>
      </c>
      <c r="BI111" s="17" t="str">
        <f>IF(TYPE(VAL_Codes!AN$34)=2,VAL_Codes!AN$34,IF(TYPE(VAL_Codes!AN$26)=2,VAL_Codes!AN$26,""))</f>
        <v/>
      </c>
      <c r="BJ111" s="18" t="str">
        <f>IF(AND(ISBLANK(VAL_Codes!AO$34),ISBLANK(VAL_Codes!AN$34)),IF(TYPE(VAL_Codes!AO$26)=2,VAL_Codes!AO$26,""),IF(ISBLANK(VAL_Codes!AO$34),"",VAL_Codes!AO$34))</f>
        <v/>
      </c>
      <c r="BK111" s="27" t="str">
        <f>IF(OR(AND(BE111="",BF111=""),AND(BH111="",BI111=""),AND(BF111="K",BI111="K"),OR(BF111="O",BI111="O")),"",SUM(BE111,BH111))</f>
        <v/>
      </c>
      <c r="BL111" s="1" t="str">
        <f xml:space="preserve"> IF(AND(OR(AND(BF111="O",BI111="O"),AND(BF111="K",BI111="K")),SUM(BE111,BH111)=0,ISNUMBER(BK111)),"",IF(OR(BF111="O",BI111="O"),"O",IF(AND(BF111=BI111,OR(BF111="K",BF111="W",BF111="M")),UPPER( BF111),"")))</f>
        <v/>
      </c>
      <c r="BM111" s="23" t="str">
        <f>IF(AND(ISBLANK(VAL_Codes!AR$34),ISBLANK(VAL_Codes!AQ$34)),IF(TYPE(VAL_Codes!AR$26)=2,VAL_Codes!AR$26,""),IF(ISBLANK(VAL_Codes!AR$34),"",VAL_Codes!AR$34))</f>
        <v/>
      </c>
      <c r="BN111" s="27" t="str">
        <f>IF(OR(AND(AV111="",AW111=""),AND(BE111="",BF111=""),AND(AW111="K",BF111="K"),OR(AW111="O",BF111="O")),"",SUM(AV111,BE111))</f>
        <v/>
      </c>
      <c r="BO111" s="1" t="str">
        <f xml:space="preserve"> IF(AND(OR(AND(AW111="O",BF111="O"),AND(AW111="K",BF111="K")),SUM(AV111,BE111)=0,ISNUMBER(BN111)),"",IF(OR(AW111="O",BF111="O"),"O",IF(AND(AW111=BF111,OR(AW111="K",AW111="W",AW111="M")),UPPER( AW111),"")))</f>
        <v/>
      </c>
      <c r="BP111" s="23" t="str">
        <f>IF(AND(ISBLANK(VAL_Codes!AU$34),ISBLANK(VAL_Codes!AT$34)),IF(TYPE(VAL_Codes!AU$26)=2,VAL_Codes!AU$26,""),IF(ISBLANK(VAL_Codes!AU$34),"",VAL_Codes!AU$34))</f>
        <v/>
      </c>
      <c r="BQ111" s="27" t="str">
        <f>IF(OR(AND(AY111="",AZ111=""),AND(BH111="",BI111=""),AND(AZ111="K",BI111="K"),OR(AZ111="O",BI111="O")),"",SUM(AY111,BH111))</f>
        <v/>
      </c>
      <c r="BR111" s="1" t="str">
        <f xml:space="preserve"> IF(AND(OR(AND(AZ111="O",BI111="O"),AND(AZ111="K",BI111="K")),SUM(AY111,BH111)=0,ISNUMBER(BQ111)),"",IF(OR(AZ111="O",BI111="O"),"O",IF(AND(AZ111=BI111,OR(AZ111="K",AZ111="W",AZ111="M")),UPPER( AZ111),"")))</f>
        <v/>
      </c>
      <c r="BS111" s="23" t="str">
        <f>IF(AND(ISBLANK(VAL_Codes!AX$34),ISBLANK(VAL_Codes!AW$34)),IF(TYPE(VAL_Codes!AX$26)=2,VAL_Codes!AX$26,""),IF(ISBLANK(VAL_Codes!AX$34),"",VAL_Codes!AX$34))</f>
        <v/>
      </c>
      <c r="BT111" s="27" t="str">
        <f>IF(OR(AND(BN111="",BO111=""),AND(BQ111="",BR111=""),AND(BO111="K",BR111="K"),OR(BO111="O",BR111="O")),"",SUM(BN111,BQ111))</f>
        <v/>
      </c>
      <c r="BU111" s="1" t="str">
        <f xml:space="preserve"> IF(AND(OR(AND(BO111="O",BR111="O"),AND(BO111="K",BR111="K")),SUM(BN111,BQ111)=0,ISNUMBER(BT111)),"",IF(OR(BO111="O",BR111="O"),"O",IF(AND(BO111=BR111,OR(BO111="K",BO111="W",BO111="M")),UPPER( BO111),"")))</f>
        <v/>
      </c>
      <c r="BV111" s="23" t="str">
        <f>IF(AND(ISBLANK(VAL_Codes!BA$34),ISBLANK(VAL_Codes!AZ$34)),IF(TYPE(VAL_Codes!BA$26)=2,VAL_Codes!BA$26,""),IF(ISBLANK(VAL_Codes!BA$34),"",VAL_Codes!BA$34))</f>
        <v/>
      </c>
      <c r="BW111" s="29" t="str">
        <f>IF(COUNTBLANK('VAL_Fill in area'!P70)=1,"",'VAL_Fill in area'!P70)</f>
        <v/>
      </c>
      <c r="BX111" s="17" t="str">
        <f>IF(TYPE(VAL_Codes!BC$34)=2,VAL_Codes!BC$34,IF(TYPE(VAL_Codes!BC$26)=2,VAL_Codes!BC$26,""))</f>
        <v/>
      </c>
      <c r="BY111" s="18" t="str">
        <f>IF(AND(ISBLANK(VAL_Codes!BD$34),ISBLANK(VAL_Codes!BC$34)),IF(TYPE(VAL_Codes!BD$26)=2,VAL_Codes!BD$26,""),IF(ISBLANK(VAL_Codes!BD$34),"",VAL_Codes!BD$34))</f>
        <v/>
      </c>
      <c r="BZ111" s="29" t="str">
        <f>IF(COUNTBLANK('VAL_Fill in area'!Q70)=1,"",'VAL_Fill in area'!Q70)</f>
        <v/>
      </c>
      <c r="CA111" s="17" t="str">
        <f>IF(TYPE(VAL_Codes!BF$34)=2,VAL_Codes!BF$34,IF(TYPE(VAL_Codes!BF$26)=2,VAL_Codes!BF$26,""))</f>
        <v/>
      </c>
      <c r="CB111" s="18" t="str">
        <f>IF(AND(ISBLANK(VAL_Codes!BG$34),ISBLANK(VAL_Codes!BF$34)),IF(TYPE(VAL_Codes!BG$26)=2,VAL_Codes!BG$26,""),IF(ISBLANK(VAL_Codes!BG$34),"",VAL_Codes!BG$34))</f>
        <v/>
      </c>
      <c r="CC111" s="27" t="str">
        <f>IF(OR(AND(BW111="",BX111=""),AND(BZ111="",CA111=""),AND(BX111="K",CA111="K"),OR(BX111="O",CA111="O")),"",SUM(BW111,BZ111))</f>
        <v/>
      </c>
      <c r="CD111" s="1" t="str">
        <f xml:space="preserve"> IF(AND(OR(AND(BX111="O",CA111="O"),AND(BX111="K",CA111="K")),SUM(BW111,BZ111)=0,ISNUMBER(CC111)),"",IF(OR(BX111="O",CA111="O"),"O",IF(AND(BX111=CA111,OR(BX111="K",BX111="W",BX111="M")),UPPER( BX111),"")))</f>
        <v/>
      </c>
      <c r="CE111" s="23" t="str">
        <f>IF(AND(ISBLANK(VAL_Codes!BJ$34),ISBLANK(VAL_Codes!BI$34)),IF(TYPE(VAL_Codes!BJ$26)=2,VAL_Codes!BJ$26,""),IF(ISBLANK(VAL_Codes!BJ$34),"",VAL_Codes!BJ$34))</f>
        <v/>
      </c>
      <c r="CF111" s="29" t="str">
        <f>IF(COUNTBLANK('VAL_Fill in area'!R70)=1,"",'VAL_Fill in area'!R70)</f>
        <v/>
      </c>
      <c r="CG111" s="17" t="str">
        <f>IF(TYPE(VAL_Codes!BL$34)=2,VAL_Codes!BL$34,IF(TYPE(VAL_Codes!BL$26)=2,VAL_Codes!BL$26,""))</f>
        <v/>
      </c>
      <c r="CH111" s="18" t="str">
        <f>IF(AND(ISBLANK(VAL_Codes!BM$34),ISBLANK(VAL_Codes!BL$34)),IF(TYPE(VAL_Codes!BM$26)=2,VAL_Codes!BM$26,""),IF(ISBLANK(VAL_Codes!BM$34),"",VAL_Codes!BM$34))</f>
        <v/>
      </c>
      <c r="CI111" s="29" t="str">
        <f>IF(COUNTBLANK('VAL_Fill in area'!S70)=1,"",'VAL_Fill in area'!S70)</f>
        <v/>
      </c>
      <c r="CJ111" s="17" t="str">
        <f>IF(TYPE(VAL_Codes!BO$34)=2,VAL_Codes!BO$34,IF(TYPE(VAL_Codes!BO$26)=2,VAL_Codes!BO$26,""))</f>
        <v/>
      </c>
      <c r="CK111" s="18" t="str">
        <f>IF(AND(ISBLANK(VAL_Codes!BP$34),ISBLANK(VAL_Codes!BO$34)),IF(TYPE(VAL_Codes!BP$26)=2,VAL_Codes!BP$26,""),IF(ISBLANK(VAL_Codes!BP$34),"",VAL_Codes!BP$34))</f>
        <v/>
      </c>
      <c r="CL111" s="29" t="str">
        <f>IF(COUNTBLANK('VAL_Fill in area'!T70)=1,"",'VAL_Fill in area'!T70)</f>
        <v/>
      </c>
      <c r="CM111" s="17" t="str">
        <f>IF(TYPE(VAL_Codes!BR$34)=2,VAL_Codes!BR$34,IF(TYPE(VAL_Codes!BR$26)=2,VAL_Codes!BR$26,""))</f>
        <v/>
      </c>
      <c r="CN111" s="18" t="str">
        <f>IF(AND(ISBLANK(VAL_Codes!BS$34),ISBLANK(VAL_Codes!BR$34)),IF(TYPE(VAL_Codes!BS$26)=2,VAL_Codes!BS$26,""),IF(ISBLANK(VAL_Codes!BS$34),"",VAL_Codes!BS$34))</f>
        <v/>
      </c>
      <c r="CO111" s="26" t="str">
        <f>IF(OR(EXACT(AG111,AH111),EXACT(AJ111,AK111),EXACT(AS111,AT111),EXACT(BT111,BU111),EXACT(CC111,CD111), EXACT(CL111,CM111),AND(AH111="K",AK111="K",AT111="K",BU111="K", CD111="K",CM111="K"),OR(AH111="O",AK111="O",AT111="O",BU111="O", CD111="O",CM111="O")),"",SUM(AG111,AJ111,AS111,BT111,CC111,CL111))</f>
        <v/>
      </c>
      <c r="CP111" s="20" t="str">
        <f>IF(AND(OR(OR(AH111="O",AK111="O",AT111="O",BU111="O",CD111="O",CM111="O"), AND(AH111="K",AK111="K",AT111="K",BU111="K", CD111="K",CM111="K")),SUM(AG111,AJ111,AS111,BT111,CC111,CL111)=0,ISNUMBER(CO111)),"",IF(OR(AH111="O",AK111="O",AT111="O",BU111="O",CD111="O",CM111="O"),"O",IF(AND(AH111=AK111,AH111=AT111,AH111=BU111,AH111=CD111,AH111=CM111,OR(AH111="K",AH111="W",AH111="M")),UPPER(AH111),"")))</f>
        <v/>
      </c>
      <c r="CQ111" s="23" t="str">
        <f>IF(AND(ISBLANK(VAL_Codes!BV$34),ISBLANK(VAL_Codes!BU$34)),IF(TYPE(VAL_Codes!BV$26)=2,VAL_Codes!BV$26,""),IF(ISBLANK(VAL_Codes!BV$34),"",VAL_Codes!BV$34))</f>
        <v/>
      </c>
      <c r="CR111" s="38"/>
    </row>
    <row r="112" spans="1:96" ht="11.25" customHeight="1" x14ac:dyDescent="0.2">
      <c r="C112" s="772"/>
      <c r="D112" s="760"/>
      <c r="E112" s="758"/>
      <c r="F112" s="71" t="s">
        <v>185</v>
      </c>
      <c r="G112" s="72" t="s">
        <v>320</v>
      </c>
      <c r="H112" s="395" t="s">
        <v>8768</v>
      </c>
      <c r="I112" s="395" t="s">
        <v>66</v>
      </c>
      <c r="J112" s="396" t="str">
        <f>VAL_Metadata!B$8</f>
        <v>_X</v>
      </c>
      <c r="K112" s="395" t="s">
        <v>86</v>
      </c>
      <c r="L112" s="395" t="s">
        <v>768</v>
      </c>
      <c r="M112" s="47"/>
      <c r="N112" s="47"/>
      <c r="O112" s="47"/>
      <c r="P112" s="47"/>
      <c r="Q112" s="47"/>
      <c r="R112" s="47"/>
      <c r="S112" s="47"/>
      <c r="T112" s="47"/>
      <c r="U112" s="47"/>
      <c r="V112" s="47"/>
      <c r="W112" s="47"/>
      <c r="X112" s="47"/>
      <c r="Y112" s="47"/>
      <c r="Z112" s="47"/>
      <c r="AA112" s="26" t="str">
        <f>IF(OR(AND(AA110="",AB110=""),AND(AA111="",AB111=""),AND(AB110="K",AB111="K"),OR(AB110="O",AB111="O")),"",SUM(AA110,AA111))</f>
        <v/>
      </c>
      <c r="AB112" s="20" t="str">
        <f>IF(AND(OR(AND(AB110="O",AB111="O"),AND(AB110="K",AB111="K")),SUM(AA110,AA111)=0,ISNUMBER(AA112)),"",IF(OR(AB110="O",AB111="O"),"O",IF(AND(AB110=AB111,OR(AB110="K",AB110="W",AB110="M")), UPPER(AB110),"")))</f>
        <v/>
      </c>
      <c r="AC112" s="23" t="str">
        <f>IF(TYPE(VAL_Codes!H$26)=2,VAL_Codes!H$26,"")</f>
        <v/>
      </c>
      <c r="AD112" s="26" t="str">
        <f>IF(OR(AND(AD110="",AE110=""),AND(AD111="",AE111=""),AND(AE110="K",AE111="K"),OR(AE110="O",AE111="O")),"",SUM(AD110,AD111))</f>
        <v/>
      </c>
      <c r="AE112" s="20" t="str">
        <f>IF(AND(OR(AND(AE110="O",AE111="O"),AND(AE110="K",AE111="K")),SUM(AD110,AD111)=0,ISNUMBER(AD112)),"",IF(OR(AE110="O",AE111="O"),"O",IF(AND(AE110=AE111,OR(AE110="K",AE110="W",AE110="M")), UPPER(AE110),"")))</f>
        <v/>
      </c>
      <c r="AF112" s="23" t="str">
        <f>IF(TYPE(VAL_Codes!K$26)=2,VAL_Codes!K$26,"")</f>
        <v/>
      </c>
      <c r="AG112" s="26" t="str">
        <f>IF(OR(AND(AG110="",AH110=""),AND(AG111="",AH111=""),AND(AH110="K",AH111="K"),OR(AH110="O",AH111="O")),"",SUM(AG110,AG111))</f>
        <v/>
      </c>
      <c r="AH112" s="20" t="str">
        <f>IF(AND(OR(AND(AH110="O",AH111="O"),AND(AH110="K",AH111="K")),SUM(AG110,AG111)=0,ISNUMBER(AG112)),"",IF(OR(AH110="O",AH111="O"),"O",IF(AND(AH110=AH111,OR(AH110="K",AH110="W",AH110="M")), UPPER(AH110),"")))</f>
        <v/>
      </c>
      <c r="AI112" s="23" t="str">
        <f>IF(TYPE(VAL_Codes!N$26)=2,VAL_Codes!N$26,"")</f>
        <v/>
      </c>
      <c r="AJ112" s="26" t="str">
        <f>IF(OR(AND(AJ110="",AK110=""),AND(AJ111="",AK111=""),AND(AK110="K",AK111="K"),OR(AK110="O",AK111="O")),"",SUM(AJ110,AJ111))</f>
        <v/>
      </c>
      <c r="AK112" s="20" t="str">
        <f>IF(AND(OR(AND(AK110="O",AK111="O"),AND(AK110="K",AK111="K")),SUM(AJ110,AJ111)=0,ISNUMBER(AJ112)),"",IF(OR(AK110="O",AK111="O"),"O",IF(AND(AK110=AK111,OR(AK110="K",AK110="W",AK110="M")), UPPER(AK110),"")))</f>
        <v/>
      </c>
      <c r="AL112" s="23" t="str">
        <f>IF(TYPE(VAL_Codes!Q$26)=2,VAL_Codes!Q$26,"")</f>
        <v/>
      </c>
      <c r="AM112" s="26" t="str">
        <f>IF(OR(AND(AM110="",AN110=""),AND(AM111="",AN111=""),AND(AN110="K",AN111="K"),OR(AN110="O",AN111="O")),"",SUM(AM110,AM111))</f>
        <v/>
      </c>
      <c r="AN112" s="20" t="str">
        <f>IF(AND(OR(AND(AN110="O",AN111="O"),AND(AN110="K",AN111="K")),SUM(AM110,AM111)=0,ISNUMBER(AM112)),"",IF(OR(AN110="O",AN111="O"),"O",IF(AND(AN110=AN111,OR(AN110="K",AN110="W",AN110="M")), UPPER(AN110),"")))</f>
        <v/>
      </c>
      <c r="AO112" s="23" t="str">
        <f>IF(TYPE(VAL_Codes!T$26)=2,VAL_Codes!T$26,"")</f>
        <v/>
      </c>
      <c r="AP112" s="26" t="str">
        <f>IF(OR(AND(AP110="",AQ110=""),AND(AP111="",AQ111=""),AND(AQ110="K",AQ111="K"),OR(AQ110="O",AQ111="O")),"",SUM(AP110,AP111))</f>
        <v/>
      </c>
      <c r="AQ112" s="20" t="str">
        <f>IF(AND(OR(AND(AQ110="O",AQ111="O"),AND(AQ110="K",AQ111="K")),SUM(AP110,AP111)=0,ISNUMBER(AP112)),"",IF(OR(AQ110="O",AQ111="O"),"O",IF(AND(AQ110=AQ111,OR(AQ110="K",AQ110="W",AQ110="M")), UPPER(AQ110),"")))</f>
        <v/>
      </c>
      <c r="AR112" s="23" t="str">
        <f>IF(TYPE(VAL_Codes!W$26)=2,VAL_Codes!W$26,"")</f>
        <v/>
      </c>
      <c r="AS112" s="26" t="str">
        <f>IF(OR(AND(AS110="",AT110=""),AND(AS111="",AT111=""),AND(AT110="K",AT111="K"),OR(AT110="O",AT111="O")),"",SUM(AS110,AS111))</f>
        <v/>
      </c>
      <c r="AT112" s="20" t="str">
        <f>IF(AND(OR(AND(AT110="O",AT111="O"),AND(AT110="K",AT111="K")),SUM(AS110,AS111)=0,ISNUMBER(AS112)),"",IF(OR(AT110="O",AT111="O"),"O",IF(AND(AT110=AT111,OR(AT110="K",AT110="W",AT110="M")), UPPER(AT110),"")))</f>
        <v/>
      </c>
      <c r="AU112" s="23" t="str">
        <f>IF(TYPE(VAL_Codes!Z$26)=2,VAL_Codes!Z$26,"")</f>
        <v/>
      </c>
      <c r="AV112" s="26" t="str">
        <f>IF(OR(AND(AV110="",AW110=""),AND(AV111="",AW111=""),AND(AW110="K",AW111="K"),OR(AW110="O",AW111="O")),"",SUM(AV110,AV111))</f>
        <v/>
      </c>
      <c r="AW112" s="20" t="str">
        <f>IF(AND(OR(AND(AW110="O",AW111="O"),AND(AW110="K",AW111="K")),SUM(AV110,AV111)=0,ISNUMBER(AV112)),"",IF(OR(AW110="O",AW111="O"),"O",IF(AND(AW110=AW111,OR(AW110="K",AW110="W",AW110="M")), UPPER(AW110),"")))</f>
        <v/>
      </c>
      <c r="AX112" s="23" t="str">
        <f>IF(TYPE(VAL_Codes!AC$26)=2,VAL_Codes!AC$26,"")</f>
        <v/>
      </c>
      <c r="AY112" s="26" t="str">
        <f>IF(OR(AND(AY110="",AZ110=""),AND(AY111="",AZ111=""),AND(AZ110="K",AZ111="K"),OR(AZ110="O",AZ111="O")),"",SUM(AY110,AY111))</f>
        <v/>
      </c>
      <c r="AZ112" s="20" t="str">
        <f>IF(AND(OR(AND(AZ110="O",AZ111="O"),AND(AZ110="K",AZ111="K")),SUM(AY110,AY111)=0,ISNUMBER(AY112)),"",IF(OR(AZ110="O",AZ111="O"),"O",IF(AND(AZ110=AZ111,OR(AZ110="K",AZ110="W",AZ110="M")), UPPER(AZ110),"")))</f>
        <v/>
      </c>
      <c r="BA112" s="23" t="str">
        <f>IF(TYPE(VAL_Codes!AF$26)=2,VAL_Codes!AF$26,"")</f>
        <v/>
      </c>
      <c r="BB112" s="26" t="str">
        <f>IF(OR(AND(BB110="",BC110=""),AND(BB111="",BC111=""),AND(BC110="K",BC111="K"),OR(BC110="O",BC111="O")),"",SUM(BB110,BB111))</f>
        <v/>
      </c>
      <c r="BC112" s="20" t="str">
        <f>IF(AND(OR(AND(BC110="O",BC111="O"),AND(BC110="K",BC111="K")),SUM(BB110,BB111)=0,ISNUMBER(BB112)),"",IF(OR(BC110="O",BC111="O"),"O",IF(AND(BC110=BC111,OR(BC110="K",BC110="W",BC110="M")), UPPER(BC110),"")))</f>
        <v/>
      </c>
      <c r="BD112" s="23" t="str">
        <f>IF(TYPE(VAL_Codes!AI$26)=2,VAL_Codes!AI$26,"")</f>
        <v/>
      </c>
      <c r="BE112" s="26" t="str">
        <f>IF(OR(AND(BE110="",BF110=""),AND(BE111="",BF111=""),AND(BF110="K",BF111="K"),OR(BF110="O",BF111="O")),"",SUM(BE110,BE111))</f>
        <v/>
      </c>
      <c r="BF112" s="20" t="str">
        <f>IF(AND(OR(AND(BF110="O",BF111="O"),AND(BF110="K",BF111="K")),SUM(BE110,BE111)=0,ISNUMBER(BE112)),"",IF(OR(BF110="O",BF111="O"),"O",IF(AND(BF110=BF111,OR(BF110="K",BF110="W",BF110="M")), UPPER(BF110),"")))</f>
        <v/>
      </c>
      <c r="BG112" s="23" t="str">
        <f>IF(TYPE(VAL_Codes!AL$26)=2,VAL_Codes!AL$26,"")</f>
        <v/>
      </c>
      <c r="BH112" s="26" t="str">
        <f>IF(OR(AND(BH110="",BI110=""),AND(BH111="",BI111=""),AND(BI110="K",BI111="K"),OR(BI110="O",BI111="O")),"",SUM(BH110,BH111))</f>
        <v/>
      </c>
      <c r="BI112" s="20" t="str">
        <f>IF(AND(OR(AND(BI110="O",BI111="O"),AND(BI110="K",BI111="K")),SUM(BH110,BH111)=0,ISNUMBER(BH112)),"",IF(OR(BI110="O",BI111="O"),"O",IF(AND(BI110=BI111,OR(BI110="K",BI110="W",BI110="M")), UPPER(BI110),"")))</f>
        <v/>
      </c>
      <c r="BJ112" s="23" t="str">
        <f>IF(TYPE(VAL_Codes!AO$26)=2,VAL_Codes!AO$26,"")</f>
        <v/>
      </c>
      <c r="BK112" s="26" t="str">
        <f>IF(OR(AND(BK110="",BL110=""),AND(BK111="",BL111=""),AND(BL110="K",BL111="K"),OR(BL110="O",BL111="O")),"",SUM(BK110,BK111))</f>
        <v/>
      </c>
      <c r="BL112" s="20" t="str">
        <f>IF(AND(OR(AND(BL110="O",BL111="O"),AND(BL110="K",BL111="K")),SUM(BK110,BK111)=0,ISNUMBER(BK112)),"",IF(OR(BL110="O",BL111="O"),"O",IF(AND(BL110=BL111,OR(BL110="K",BL110="W",BL110="M")), UPPER(BL110),"")))</f>
        <v/>
      </c>
      <c r="BM112" s="23" t="str">
        <f>IF(TYPE(VAL_Codes!AR$26)=2,VAL_Codes!AR$26,"")</f>
        <v/>
      </c>
      <c r="BN112" s="26" t="str">
        <f>IF(OR(AND(BN110="",BO110=""),AND(BN111="",BO111=""),AND(BO110="K",BO111="K"),OR(BO110="O",BO111="O")),"",SUM(BN110,BN111))</f>
        <v/>
      </c>
      <c r="BO112" s="20" t="str">
        <f>IF(AND(OR(AND(BO110="O",BO111="O"),AND(BO110="K",BO111="K")),SUM(BN110,BN111)=0,ISNUMBER(BN112)),"",IF(OR(BO110="O",BO111="O"),"O",IF(AND(BO110=BO111,OR(BO110="K",BO110="W",BO110="M")), UPPER(BO110),"")))</f>
        <v/>
      </c>
      <c r="BP112" s="23" t="str">
        <f>IF(TYPE(VAL_Codes!AU$26)=2,VAL_Codes!AU$26,"")</f>
        <v/>
      </c>
      <c r="BQ112" s="26" t="str">
        <f>IF(OR(AND(BQ110="",BR110=""),AND(BQ111="",BR111=""),AND(BR110="K",BR111="K"),OR(BR110="O",BR111="O")),"",SUM(BQ110,BQ111))</f>
        <v/>
      </c>
      <c r="BR112" s="20" t="str">
        <f>IF(AND(OR(AND(BR110="O",BR111="O"),AND(BR110="K",BR111="K")),SUM(BQ110,BQ111)=0,ISNUMBER(BQ112)),"",IF(OR(BR110="O",BR111="O"),"O",IF(AND(BR110=BR111,OR(BR110="K",BR110="W",BR110="M")), UPPER(BR110),"")))</f>
        <v/>
      </c>
      <c r="BS112" s="23" t="str">
        <f>IF(TYPE(VAL_Codes!AX$26)=2,VAL_Codes!AX$26,"")</f>
        <v/>
      </c>
      <c r="BT112" s="26" t="str">
        <f>IF(OR(AND(BT110="",BU110=""),AND(BT111="",BU111=""),AND(BU110="K",BU111="K"),OR(BU110="O",BU111="O")),"",SUM(BT110,BT111))</f>
        <v/>
      </c>
      <c r="BU112" s="20" t="str">
        <f>IF(AND(OR(AND(BU110="O",BU111="O"),AND(BU110="K",BU111="K")),SUM(BT110,BT111)=0,ISNUMBER(BT112)),"",IF(OR(BU110="O",BU111="O"),"O",IF(AND(BU110=BU111,OR(BU110="K",BU110="W",BU110="M")), UPPER(BU110),"")))</f>
        <v/>
      </c>
      <c r="BV112" s="23" t="str">
        <f>IF(TYPE(VAL_Codes!BA$26)=2,VAL_Codes!BA$26,"")</f>
        <v/>
      </c>
      <c r="BW112" s="26" t="str">
        <f>IF(OR(AND(BW110="",BX110=""),AND(BW111="",BX111=""),AND(BX110="K",BX111="K"),OR(BX110="O",BX111="O")),"",SUM(BW110,BW111))</f>
        <v/>
      </c>
      <c r="BX112" s="20" t="str">
        <f>IF(AND(OR(AND(BX110="O",BX111="O"),AND(BX110="K",BX111="K")),SUM(BW110,BW111)=0,ISNUMBER(BW112)),"",IF(OR(BX110="O",BX111="O"),"O",IF(AND(BX110=BX111,OR(BX110="K",BX110="W",BX110="M")), UPPER(BX110),"")))</f>
        <v/>
      </c>
      <c r="BY112" s="23" t="str">
        <f>IF(TYPE(VAL_Codes!BD$26)=2,VAL_Codes!BD$26,"")</f>
        <v/>
      </c>
      <c r="BZ112" s="26" t="str">
        <f>IF(OR(AND(BZ110="",CA110=""),AND(BZ111="",CA111=""),AND(CA110="K",CA111="K"),OR(CA110="O",CA111="O")),"",SUM(BZ110,BZ111))</f>
        <v/>
      </c>
      <c r="CA112" s="20" t="str">
        <f>IF(AND(OR(AND(CA110="O",CA111="O"),AND(CA110="K",CA111="K")),SUM(BZ110,BZ111)=0,ISNUMBER(BZ112)),"",IF(OR(CA110="O",CA111="O"),"O",IF(AND(CA110=CA111,OR(CA110="K",CA110="W",CA110="M")), UPPER(CA110),"")))</f>
        <v/>
      </c>
      <c r="CB112" s="23" t="str">
        <f>IF(TYPE(VAL_Codes!BG$26)=2,VAL_Codes!BG$26,"")</f>
        <v/>
      </c>
      <c r="CC112" s="26" t="str">
        <f>IF(OR(AND(CC110="",CD110=""),AND(CC111="",CD111=""),AND(CD110="K",CD111="K"),OR(CD110="O",CD111="O")),"",SUM(CC110,CC111))</f>
        <v/>
      </c>
      <c r="CD112" s="20" t="str">
        <f>IF(AND(OR(AND(CD110="O",CD111="O"),AND(CD110="K",CD111="K")),SUM(CC110,CC111)=0,ISNUMBER(CC112)),"",IF(OR(CD110="O",CD111="O"),"O",IF(AND(CD110=CD111,OR(CD110="K",CD110="W",CD110="M")), UPPER(CD110),"")))</f>
        <v/>
      </c>
      <c r="CE112" s="23" t="str">
        <f>IF(TYPE(VAL_Codes!BJ$26)=2,VAL_Codes!BJ$26,"")</f>
        <v/>
      </c>
      <c r="CF112" s="26" t="str">
        <f>IF(OR(AND(CF110="",CG110=""),AND(CF111="",CG111=""),AND(CG110="K",CG111="K"),OR(CG110="O",CG111="O")),"",SUM(CF110,CF111))</f>
        <v/>
      </c>
      <c r="CG112" s="20" t="str">
        <f>IF(AND(OR(AND(CG110="O",CG111="O"),AND(CG110="K",CG111="K")),SUM(CF110,CF111)=0,ISNUMBER(CF112)),"",IF(OR(CG110="O",CG111="O"),"O",IF(AND(CG110=CG111,OR(CG110="K",CG110="W",CG110="M")), UPPER(CG110),"")))</f>
        <v/>
      </c>
      <c r="CH112" s="23" t="str">
        <f>IF(TYPE(VAL_Codes!BM$26)=2,VAL_Codes!BM$26,"")</f>
        <v/>
      </c>
      <c r="CI112" s="26" t="str">
        <f>IF(OR(AND(CI110="",CJ110=""),AND(CI111="",CJ111=""),AND(CJ110="K",CJ111="K"),OR(CJ110="O",CJ111="O")),"",SUM(CI110,CI111))</f>
        <v/>
      </c>
      <c r="CJ112" s="20" t="str">
        <f>IF(AND(OR(AND(CJ110="O",CJ111="O"),AND(CJ110="K",CJ111="K")),SUM(CI110,CI111)=0,ISNUMBER(CI112)),"",IF(OR(CJ110="O",CJ111="O"),"O",IF(AND(CJ110=CJ111,OR(CJ110="K",CJ110="W",CJ110="M")), UPPER(CJ110),"")))</f>
        <v/>
      </c>
      <c r="CK112" s="23" t="str">
        <f>IF(TYPE(VAL_Codes!BP$26)=2,VAL_Codes!BP$26,"")</f>
        <v/>
      </c>
      <c r="CL112" s="26" t="str">
        <f>IF(OR(AND(CL110="",CM110=""),AND(CL111="",CM111=""),AND(CM110="K",CM111="K"),OR(CM110="O",CM111="O")),"",SUM(CL110,CL111))</f>
        <v/>
      </c>
      <c r="CM112" s="20" t="str">
        <f>IF(AND(OR(AND(CM110="O",CM111="O"),AND(CM110="K",CM111="K")),SUM(CL110,CL111)=0,ISNUMBER(CL112)),"",IF(OR(CM110="O",CM111="O"),"O",IF(AND(CM110=CM111,OR(CM110="K",CM110="W",CM110="M")), UPPER(CM110),"")))</f>
        <v/>
      </c>
      <c r="CN112" s="23" t="str">
        <f>IF(TYPE(VAL_Codes!BS$26)=2,VAL_Codes!BS$26,"")</f>
        <v/>
      </c>
      <c r="CO112" s="26" t="str">
        <f>IF(OR(AND(CO110="",CP110=""),AND(CO111="",CP111=""),AND(CP110="K",CP111="K"),OR(CP110="O",CP111="O")),"",SUM(CO110,CO111))</f>
        <v/>
      </c>
      <c r="CP112" s="20" t="str">
        <f>IF(AND(OR(AND(CP110="O",CP111="O"),AND(CP110="K",CP111="K")),SUM(CO110,CO111)=0,ISNUMBER(CO112)),"",IF(OR(CP110="O",CP111="O"),"O",IF(AND(CP110=CP111,OR(CP110="K",CP110="W",CP110="M")), UPPER(CP110),"")))</f>
        <v/>
      </c>
      <c r="CQ112" s="23" t="str">
        <f>IF(TYPE(VAL_Codes!BV$26)=2,VAL_Codes!BV$26,"")</f>
        <v/>
      </c>
      <c r="CR112" s="38"/>
    </row>
    <row r="113" spans="1:96" ht="11.25" customHeight="1" x14ac:dyDescent="0.2">
      <c r="A113" s="76"/>
      <c r="B113" s="76"/>
      <c r="C113" s="772"/>
      <c r="D113" s="760"/>
      <c r="E113" s="758"/>
      <c r="F113" s="71" t="s">
        <v>186</v>
      </c>
      <c r="G113" s="72" t="s">
        <v>321</v>
      </c>
      <c r="H113" s="395" t="s">
        <v>8768</v>
      </c>
      <c r="I113" s="395" t="s">
        <v>66</v>
      </c>
      <c r="J113" s="396" t="str">
        <f>VAL_Metadata!B$8</f>
        <v>_X</v>
      </c>
      <c r="K113" s="395" t="s">
        <v>87</v>
      </c>
      <c r="L113" s="395" t="s">
        <v>768</v>
      </c>
      <c r="M113" s="47"/>
      <c r="N113" s="47"/>
      <c r="O113" s="47"/>
      <c r="P113" s="47"/>
      <c r="Q113" s="47"/>
      <c r="R113" s="47"/>
      <c r="S113" s="47"/>
      <c r="T113" s="47"/>
      <c r="U113" s="47"/>
      <c r="V113" s="47"/>
      <c r="W113" s="47"/>
      <c r="X113" s="47"/>
      <c r="Y113" s="47"/>
      <c r="Z113" s="47"/>
      <c r="AA113" s="26" t="str">
        <f>IF(OR(AND(AA109="",AB109=""),AND(AA112="",AB112=""),AND(AB109="K",AB112="K"),OR(AB109="O",AB112="O")),"",SUM(AA109,AA112))</f>
        <v/>
      </c>
      <c r="AB113" s="20" t="str">
        <f>IF(AND(OR(AND(AB109="O",AB112="O"),AND(AB109="K",AB112="K")),SUM(AA109,AA112)=0,ISNUMBER(AA113)),"",IF(OR(AB109="O",AB112="O"),"O",IF(AND(AB109=AB112,OR(AB109="K",AB109="W",AB109="M")), UPPER(AB109),"")))</f>
        <v/>
      </c>
      <c r="AC113" s="23" t="str">
        <f>IF(TYPE(VAL_Codes!H$26)=2,VAL_Codes!H$26,"")</f>
        <v/>
      </c>
      <c r="AD113" s="26" t="str">
        <f>IF(OR(AND(AD109="",AE109=""),AND(AD112="",AE112=""),AND(AE109="K",AE112="K"),OR(AE109="O",AE112="O")),"",SUM(AD109,AD112))</f>
        <v/>
      </c>
      <c r="AE113" s="20" t="str">
        <f>IF(AND(OR(AND(AE109="O",AE112="O"),AND(AE109="K",AE112="K")),SUM(AD109,AD112)=0,ISNUMBER(AD113)),"",IF(OR(AE109="O",AE112="O"),"O",IF(AND(AE109=AE112,OR(AE109="K",AE109="W",AE109="M")), UPPER(AE109),"")))</f>
        <v/>
      </c>
      <c r="AF113" s="23" t="str">
        <f>IF(TYPE(VAL_Codes!K$26)=2,VAL_Codes!K$26,"")</f>
        <v/>
      </c>
      <c r="AG113" s="26" t="str">
        <f>IF(OR(AND(AG109="",AH109=""),AND(AG112="",AH112=""),AND(AH109="K",AH112="K"),OR(AH109="O",AH112="O")),"",SUM(AG109,AG112))</f>
        <v/>
      </c>
      <c r="AH113" s="20" t="str">
        <f>IF(AND(OR(AND(AH109="O",AH112="O"),AND(AH109="K",AH112="K")),SUM(AG109,AG112)=0,ISNUMBER(AG113)),"",IF(OR(AH109="O",AH112="O"),"O",IF(AND(AH109=AH112,OR(AH109="K",AH109="W",AH109="M")), UPPER(AH109),"")))</f>
        <v/>
      </c>
      <c r="AI113" s="23" t="str">
        <f>IF(TYPE(VAL_Codes!N$26)=2,VAL_Codes!N$26,"")</f>
        <v/>
      </c>
      <c r="AJ113" s="26" t="str">
        <f>IF(OR(AND(AJ109="",AK109=""),AND(AJ112="",AK112=""),AND(AK109="K",AK112="K"),OR(AK109="O",AK112="O")),"",SUM(AJ109,AJ112))</f>
        <v/>
      </c>
      <c r="AK113" s="20" t="str">
        <f>IF(AND(OR(AND(AK109="O",AK112="O"),AND(AK109="K",AK112="K")),SUM(AJ109,AJ112)=0,ISNUMBER(AJ113)),"",IF(OR(AK109="O",AK112="O"),"O",IF(AND(AK109=AK112,OR(AK109="K",AK109="W",AK109="M")), UPPER(AK109),"")))</f>
        <v/>
      </c>
      <c r="AL113" s="23" t="str">
        <f>IF(TYPE(VAL_Codes!Q$26)=2,VAL_Codes!Q$26,"")</f>
        <v/>
      </c>
      <c r="AM113" s="26" t="str">
        <f>IF(OR(AND(AM109="",AN109=""),AND(AM112="",AN112=""),AND(AN109="K",AN112="K"),OR(AN109="O",AN112="O")),"",SUM(AM109,AM112))</f>
        <v/>
      </c>
      <c r="AN113" s="20" t="str">
        <f>IF(AND(OR(AND(AN109="O",AN112="O"),AND(AN109="K",AN112="K")),SUM(AM109,AM112)=0,ISNUMBER(AM113)),"",IF(OR(AN109="O",AN112="O"),"O",IF(AND(AN109=AN112,OR(AN109="K",AN109="W",AN109="M")), UPPER(AN109),"")))</f>
        <v/>
      </c>
      <c r="AO113" s="23" t="str">
        <f>IF(TYPE(VAL_Codes!T$26)=2,VAL_Codes!T$26,"")</f>
        <v/>
      </c>
      <c r="AP113" s="26" t="str">
        <f>IF(OR(AND(AP109="",AQ109=""),AND(AP112="",AQ112=""),AND(AQ109="K",AQ112="K"),OR(AQ109="O",AQ112="O")),"",SUM(AP109,AP112))</f>
        <v/>
      </c>
      <c r="AQ113" s="20" t="str">
        <f>IF(AND(OR(AND(AQ109="O",AQ112="O"),AND(AQ109="K",AQ112="K")),SUM(AP109,AP112)=0,ISNUMBER(AP113)),"",IF(OR(AQ109="O",AQ112="O"),"O",IF(AND(AQ109=AQ112,OR(AQ109="K",AQ109="W",AQ109="M")), UPPER(AQ109),"")))</f>
        <v/>
      </c>
      <c r="AR113" s="23" t="str">
        <f>IF(TYPE(VAL_Codes!W$26)=2,VAL_Codes!W$26,"")</f>
        <v/>
      </c>
      <c r="AS113" s="26" t="str">
        <f>IF(OR(AND(AS109="",AT109=""),AND(AS112="",AT112=""),AND(AT109="K",AT112="K"),OR(AT109="O",AT112="O")),"",SUM(AS109,AS112))</f>
        <v/>
      </c>
      <c r="AT113" s="20" t="str">
        <f>IF(AND(OR(AND(AT109="O",AT112="O"),AND(AT109="K",AT112="K")),SUM(AS109,AS112)=0,ISNUMBER(AS113)),"",IF(OR(AT109="O",AT112="O"),"O",IF(AND(AT109=AT112,OR(AT109="K",AT109="W",AT109="M")), UPPER(AT109),"")))</f>
        <v/>
      </c>
      <c r="AU113" s="23" t="str">
        <f>IF(TYPE(VAL_Codes!Z$26)=2,VAL_Codes!Z$26,"")</f>
        <v/>
      </c>
      <c r="AV113" s="26" t="str">
        <f>IF(OR(AND(AV109="",AW109=""),AND(AV112="",AW112=""),AND(AW109="K",AW112="K"),OR(AW109="O",AW112="O")),"",SUM(AV109,AV112))</f>
        <v/>
      </c>
      <c r="AW113" s="20" t="str">
        <f>IF(AND(OR(AND(AW109="O",AW112="O"),AND(AW109="K",AW112="K")),SUM(AV109,AV112)=0,ISNUMBER(AV113)),"",IF(OR(AW109="O",AW112="O"),"O",IF(AND(AW109=AW112,OR(AW109="K",AW109="W",AW109="M")), UPPER(AW109),"")))</f>
        <v/>
      </c>
      <c r="AX113" s="23" t="str">
        <f>IF(TYPE(VAL_Codes!AC$26)=2,VAL_Codes!AC$26,"")</f>
        <v/>
      </c>
      <c r="AY113" s="26" t="str">
        <f>IF(OR(AND(AY109="",AZ109=""),AND(AY112="",AZ112=""),AND(AZ109="K",AZ112="K"),OR(AZ109="O",AZ112="O")),"",SUM(AY109,AY112))</f>
        <v/>
      </c>
      <c r="AZ113" s="20" t="str">
        <f>IF(AND(OR(AND(AZ109="O",AZ112="O"),AND(AZ109="K",AZ112="K")),SUM(AY109,AY112)=0,ISNUMBER(AY113)),"",IF(OR(AZ109="O",AZ112="O"),"O",IF(AND(AZ109=AZ112,OR(AZ109="K",AZ109="W",AZ109="M")), UPPER(AZ109),"")))</f>
        <v/>
      </c>
      <c r="BA113" s="23" t="str">
        <f>IF(TYPE(VAL_Codes!AF$26)=2,VAL_Codes!AF$26,"")</f>
        <v/>
      </c>
      <c r="BB113" s="26" t="str">
        <f>IF(OR(AND(BB109="",BC109=""),AND(BB112="",BC112=""),AND(BC109="K",BC112="K"),OR(BC109="O",BC112="O")),"",SUM(BB109,BB112))</f>
        <v/>
      </c>
      <c r="BC113" s="20" t="str">
        <f>IF(AND(OR(AND(BC109="O",BC112="O"),AND(BC109="K",BC112="K")),SUM(BB109,BB112)=0,ISNUMBER(BB113)),"",IF(OR(BC109="O",BC112="O"),"O",IF(AND(BC109=BC112,OR(BC109="K",BC109="W",BC109="M")), UPPER(BC109),"")))</f>
        <v/>
      </c>
      <c r="BD113" s="23" t="str">
        <f>IF(TYPE(VAL_Codes!AI$26)=2,VAL_Codes!AI$26,"")</f>
        <v/>
      </c>
      <c r="BE113" s="26" t="str">
        <f>IF(OR(AND(BE109="",BF109=""),AND(BE112="",BF112=""),AND(BF109="K",BF112="K"),OR(BF109="O",BF112="O")),"",SUM(BE109,BE112))</f>
        <v/>
      </c>
      <c r="BF113" s="20" t="str">
        <f>IF(AND(OR(AND(BF109="O",BF112="O"),AND(BF109="K",BF112="K")),SUM(BE109,BE112)=0,ISNUMBER(BE113)),"",IF(OR(BF109="O",BF112="O"),"O",IF(AND(BF109=BF112,OR(BF109="K",BF109="W",BF109="M")), UPPER(BF109),"")))</f>
        <v/>
      </c>
      <c r="BG113" s="23" t="str">
        <f>IF(TYPE(VAL_Codes!AL$26)=2,VAL_Codes!AL$26,"")</f>
        <v/>
      </c>
      <c r="BH113" s="26" t="str">
        <f>IF(OR(AND(BH109="",BI109=""),AND(BH112="",BI112=""),AND(BI109="K",BI112="K"),OR(BI109="O",BI112="O")),"",SUM(BH109,BH112))</f>
        <v/>
      </c>
      <c r="BI113" s="20" t="str">
        <f>IF(AND(OR(AND(BI109="O",BI112="O"),AND(BI109="K",BI112="K")),SUM(BH109,BH112)=0,ISNUMBER(BH113)),"",IF(OR(BI109="O",BI112="O"),"O",IF(AND(BI109=BI112,OR(BI109="K",BI109="W",BI109="M")), UPPER(BI109),"")))</f>
        <v/>
      </c>
      <c r="BJ113" s="23" t="str">
        <f>IF(TYPE(VAL_Codes!AO$26)=2,VAL_Codes!AO$26,"")</f>
        <v/>
      </c>
      <c r="BK113" s="26" t="str">
        <f>IF(OR(AND(BK109="",BL109=""),AND(BK112="",BL112=""),AND(BL109="K",BL112="K"),OR(BL109="O",BL112="O")),"",SUM(BK109,BK112))</f>
        <v/>
      </c>
      <c r="BL113" s="20" t="str">
        <f>IF(AND(OR(AND(BL109="O",BL112="O"),AND(BL109="K",BL112="K")),SUM(BK109,BK112)=0,ISNUMBER(BK113)),"",IF(OR(BL109="O",BL112="O"),"O",IF(AND(BL109=BL112,OR(BL109="K",BL109="W",BL109="M")), UPPER(BL109),"")))</f>
        <v/>
      </c>
      <c r="BM113" s="23" t="str">
        <f>IF(TYPE(VAL_Codes!AR$26)=2,VAL_Codes!AR$26,"")</f>
        <v/>
      </c>
      <c r="BN113" s="26" t="str">
        <f>IF(OR(AND(BN109="",BO109=""),AND(BN112="",BO112=""),AND(BO109="K",BO112="K"),OR(BO109="O",BO112="O")),"",SUM(BN109,BN112))</f>
        <v/>
      </c>
      <c r="BO113" s="20" t="str">
        <f>IF(AND(OR(AND(BO109="O",BO112="O"),AND(BO109="K",BO112="K")),SUM(BN109,BN112)=0,ISNUMBER(BN113)),"",IF(OR(BO109="O",BO112="O"),"O",IF(AND(BO109=BO112,OR(BO109="K",BO109="W",BO109="M")), UPPER(BO109),"")))</f>
        <v/>
      </c>
      <c r="BP113" s="23" t="str">
        <f>IF(TYPE(VAL_Codes!AU$26)=2,VAL_Codes!AU$26,"")</f>
        <v/>
      </c>
      <c r="BQ113" s="26" t="str">
        <f>IF(OR(AND(BQ109="",BR109=""),AND(BQ112="",BR112=""),AND(BR109="K",BR112="K"),OR(BR109="O",BR112="O")),"",SUM(BQ109,BQ112))</f>
        <v/>
      </c>
      <c r="BR113" s="20" t="str">
        <f>IF(AND(OR(AND(BR109="O",BR112="O"),AND(BR109="K",BR112="K")),SUM(BQ109,BQ112)=0,ISNUMBER(BQ113)),"",IF(OR(BR109="O",BR112="O"),"O",IF(AND(BR109=BR112,OR(BR109="K",BR109="W",BR109="M")), UPPER(BR109),"")))</f>
        <v/>
      </c>
      <c r="BS113" s="23" t="str">
        <f>IF(TYPE(VAL_Codes!AX$26)=2,VAL_Codes!AX$26,"")</f>
        <v/>
      </c>
      <c r="BT113" s="26" t="str">
        <f>IF(OR(AND(BT109="",BU109=""),AND(BT112="",BU112=""),AND(BU109="K",BU112="K"),OR(BU109="O",BU112="O")),"",SUM(BT109,BT112))</f>
        <v/>
      </c>
      <c r="BU113" s="20" t="str">
        <f>IF(AND(OR(AND(BU109="O",BU112="O"),AND(BU109="K",BU112="K")),SUM(BT109,BT112)=0,ISNUMBER(BT113)),"",IF(OR(BU109="O",BU112="O"),"O",IF(AND(BU109=BU112,OR(BU109="K",BU109="W",BU109="M")), UPPER(BU109),"")))</f>
        <v/>
      </c>
      <c r="BV113" s="23" t="str">
        <f>IF(TYPE(VAL_Codes!BA$26)=2,VAL_Codes!BA$26,"")</f>
        <v/>
      </c>
      <c r="BW113" s="26" t="str">
        <f>IF(OR(AND(BW109="",BX109=""),AND(BW112="",BX112=""),AND(BX109="K",BX112="K"),OR(BX109="O",BX112="O")),"",SUM(BW109,BW112))</f>
        <v/>
      </c>
      <c r="BX113" s="20" t="str">
        <f>IF(AND(OR(AND(BX109="O",BX112="O"),AND(BX109="K",BX112="K")),SUM(BW109,BW112)=0,ISNUMBER(BW113)),"",IF(OR(BX109="O",BX112="O"),"O",IF(AND(BX109=BX112,OR(BX109="K",BX109="W",BX109="M")), UPPER(BX109),"")))</f>
        <v/>
      </c>
      <c r="BY113" s="23" t="str">
        <f>IF(TYPE(VAL_Codes!BD$26)=2,VAL_Codes!BD$26,"")</f>
        <v/>
      </c>
      <c r="BZ113" s="26" t="str">
        <f>IF(OR(AND(BZ109="",CA109=""),AND(BZ112="",CA112=""),AND(CA109="K",CA112="K"),OR(CA109="O",CA112="O")),"",SUM(BZ109,BZ112))</f>
        <v/>
      </c>
      <c r="CA113" s="20" t="str">
        <f>IF(AND(OR(AND(CA109="O",CA112="O"),AND(CA109="K",CA112="K")),SUM(BZ109,BZ112)=0,ISNUMBER(BZ113)),"",IF(OR(CA109="O",CA112="O"),"O",IF(AND(CA109=CA112,OR(CA109="K",CA109="W",CA109="M")), UPPER(CA109),"")))</f>
        <v/>
      </c>
      <c r="CB113" s="23" t="str">
        <f>IF(TYPE(VAL_Codes!BG$26)=2,VAL_Codes!BG$26,"")</f>
        <v/>
      </c>
      <c r="CC113" s="26" t="str">
        <f>IF(OR(AND(CC109="",CD109=""),AND(CC112="",CD112=""),AND(CD109="K",CD112="K"),OR(CD109="O",CD112="O")),"",SUM(CC109,CC112))</f>
        <v/>
      </c>
      <c r="CD113" s="20" t="str">
        <f>IF(AND(OR(AND(CD109="O",CD112="O"),AND(CD109="K",CD112="K")),SUM(CC109,CC112)=0,ISNUMBER(CC113)),"",IF(OR(CD109="O",CD112="O"),"O",IF(AND(CD109=CD112,OR(CD109="K",CD109="W",CD109="M")), UPPER(CD109),"")))</f>
        <v/>
      </c>
      <c r="CE113" s="23" t="str">
        <f>IF(TYPE(VAL_Codes!BJ$26)=2,VAL_Codes!BJ$26,"")</f>
        <v/>
      </c>
      <c r="CF113" s="26" t="str">
        <f>IF(OR(AND(CF109="",CG109=""),AND(CF112="",CG112=""),AND(CG109="K",CG112="K"),OR(CG109="O",CG112="O")),"",SUM(CF109,CF112))</f>
        <v/>
      </c>
      <c r="CG113" s="20" t="str">
        <f>IF(AND(OR(AND(CG109="O",CG112="O"),AND(CG109="K",CG112="K")),SUM(CF109,CF112)=0,ISNUMBER(CF113)),"",IF(OR(CG109="O",CG112="O"),"O",IF(AND(CG109=CG112,OR(CG109="K",CG109="W",CG109="M")), UPPER(CG109),"")))</f>
        <v/>
      </c>
      <c r="CH113" s="23" t="str">
        <f>IF(TYPE(VAL_Codes!BM$26)=2,VAL_Codes!BM$26,"")</f>
        <v/>
      </c>
      <c r="CI113" s="26" t="str">
        <f>IF(OR(AND(CI109="",CJ109=""),AND(CI112="",CJ112=""),AND(CJ109="K",CJ112="K"),OR(CJ109="O",CJ112="O")),"",SUM(CI109,CI112))</f>
        <v/>
      </c>
      <c r="CJ113" s="20" t="str">
        <f>IF(AND(OR(AND(CJ109="O",CJ112="O"),AND(CJ109="K",CJ112="K")),SUM(CI109,CI112)=0,ISNUMBER(CI113)),"",IF(OR(CJ109="O",CJ112="O"),"O",IF(AND(CJ109=CJ112,OR(CJ109="K",CJ109="W",CJ109="M")), UPPER(CJ109),"")))</f>
        <v/>
      </c>
      <c r="CK113" s="23" t="str">
        <f>IF(TYPE(VAL_Codes!BP$26)=2,VAL_Codes!BP$26,"")</f>
        <v/>
      </c>
      <c r="CL113" s="26" t="str">
        <f>IF(OR(AND(CL109="",CM109=""),AND(CL112="",CM112=""),AND(CM109="K",CM112="K"),OR(CM109="O",CM112="O")),"",SUM(CL109,CL112))</f>
        <v/>
      </c>
      <c r="CM113" s="20" t="str">
        <f>IF(AND(OR(AND(CM109="O",CM112="O"),AND(CM109="K",CM112="K")),SUM(CL109,CL112)=0,ISNUMBER(CL113)),"",IF(OR(CM109="O",CM112="O"),"O",IF(AND(CM109=CM112,OR(CM109="K",CM109="W",CM109="M")), UPPER(CM109),"")))</f>
        <v/>
      </c>
      <c r="CN113" s="23" t="str">
        <f>IF(TYPE(VAL_Codes!BS$26)=2,VAL_Codes!BS$26,"")</f>
        <v/>
      </c>
      <c r="CO113" s="26" t="str">
        <f>IF(OR(AND(CO109="",CP109=""),AND(CO112="",CP112=""),AND(CP109="K",CP112="K"),OR(CP109="O",CP112="O")),"",SUM(CO109,CO112))</f>
        <v/>
      </c>
      <c r="CP113" s="20" t="str">
        <f>IF(AND(OR(AND(CP109="O",CP112="O"),AND(CP109="K",CP112="K")),SUM(CO109,CO112)=0,ISNUMBER(CO113)),"",IF(OR(CP109="O",CP112="O"),"O",IF(AND(CP109=CP112,OR(CP109="K",CP109="W",CP109="M")), UPPER(CP109),"")))</f>
        <v/>
      </c>
      <c r="CQ113" s="23" t="str">
        <f>IF(TYPE(VAL_Codes!BV$26)=2,VAL_Codes!BV$26,"")</f>
        <v/>
      </c>
      <c r="CR113" s="38"/>
    </row>
    <row r="114" spans="1:96" s="76" customFormat="1" ht="11.25" customHeight="1" x14ac:dyDescent="0.2">
      <c r="C114" s="772"/>
      <c r="D114" s="760"/>
      <c r="E114" s="758"/>
      <c r="F114" s="78" t="s">
        <v>717</v>
      </c>
      <c r="G114" s="69" t="s">
        <v>187</v>
      </c>
      <c r="H114" s="395" t="s">
        <v>8768</v>
      </c>
      <c r="I114" s="395" t="s">
        <v>66</v>
      </c>
      <c r="J114" s="396" t="str">
        <f>VAL_Metadata!B$8</f>
        <v>_X</v>
      </c>
      <c r="K114" s="395" t="s">
        <v>87</v>
      </c>
      <c r="L114" s="395" t="s">
        <v>578</v>
      </c>
      <c r="M114" s="47"/>
      <c r="N114" s="47"/>
      <c r="O114" s="47"/>
      <c r="P114" s="47"/>
      <c r="Q114" s="47"/>
      <c r="R114" s="47"/>
      <c r="S114" s="47"/>
      <c r="T114" s="47"/>
      <c r="U114" s="47"/>
      <c r="V114" s="47"/>
      <c r="W114" s="47"/>
      <c r="X114" s="47"/>
      <c r="Y114" s="47"/>
      <c r="Z114" s="47"/>
      <c r="AA114" s="29" t="str">
        <f>IF(COUNTBLANK('VAL_Fill in area'!G71)=1,"",'VAL_Fill in area'!G71)</f>
        <v/>
      </c>
      <c r="AB114" s="24" t="str">
        <f>IF(TYPE(VAL_Codes!G$26)=2,VAL_Codes!G$26,"")</f>
        <v/>
      </c>
      <c r="AC114" s="25" t="str">
        <f>IF(TYPE(VAL_Codes!H$26)=2,VAL_Codes!H$26,"")</f>
        <v/>
      </c>
      <c r="AD114" s="29" t="str">
        <f>IF(COUNTBLANK('VAL_Fill in area'!H71)=1,"",'VAL_Fill in area'!H71)</f>
        <v/>
      </c>
      <c r="AE114" s="24" t="str">
        <f>IF(TYPE(VAL_Codes!J$26)=2,VAL_Codes!J$26,"")</f>
        <v/>
      </c>
      <c r="AF114" s="25" t="str">
        <f>IF(TYPE(VAL_Codes!K$26)=2,VAL_Codes!K$26,"")</f>
        <v/>
      </c>
      <c r="AG114" s="27" t="str">
        <f>IF(OR(AND(AA114="",AB114=""),AND(AD114="",AE114=""),AND(AB114="K",AE114="K"),OR(AB114="O",AE114="O")),"",SUM(AA114,AD114))</f>
        <v/>
      </c>
      <c r="AH114" s="1" t="str">
        <f xml:space="preserve"> IF(AND(OR(AND(AB114="O",AE114="O"),AND(AB114="K",AE114="K")),SUM(AA114,AD114)=0,ISNUMBER(AG114)),"",IF(OR(AB114="O",AE114="O"),"O",IF(AND(AB114=AE114,OR(AB114="K",AB114="W",AB114="M")),UPPER( AB114),"")))</f>
        <v/>
      </c>
      <c r="AI114" s="23" t="str">
        <f>IF(TYPE(VAL_Codes!N$26)=2,VAL_Codes!N$26,"")</f>
        <v/>
      </c>
      <c r="AJ114" s="29" t="str">
        <f>IF(COUNTBLANK('VAL_Fill in area'!I71)=1,"",'VAL_Fill in area'!I71)</f>
        <v/>
      </c>
      <c r="AK114" s="24" t="str">
        <f>IF(TYPE(VAL_Codes!P$26)=2,VAL_Codes!P$26,"")</f>
        <v/>
      </c>
      <c r="AL114" s="25" t="str">
        <f>IF(TYPE(VAL_Codes!Q$26)=2,VAL_Codes!Q$26,"")</f>
        <v/>
      </c>
      <c r="AM114" s="29" t="str">
        <f>IF(COUNTBLANK('VAL_Fill in area'!J71)=1,"",'VAL_Fill in area'!J71)</f>
        <v/>
      </c>
      <c r="AN114" s="24" t="str">
        <f>IF(TYPE(VAL_Codes!S$26)=2,VAL_Codes!S$26,"")</f>
        <v/>
      </c>
      <c r="AO114" s="25" t="str">
        <f>IF(TYPE(VAL_Codes!T$26)=2,VAL_Codes!T$26,"")</f>
        <v/>
      </c>
      <c r="AP114" s="29" t="str">
        <f>IF(COUNTBLANK('VAL_Fill in area'!K71)=1,"",'VAL_Fill in area'!K71)</f>
        <v/>
      </c>
      <c r="AQ114" s="24" t="str">
        <f>IF(TYPE(VAL_Codes!V$26)=2,VAL_Codes!V$26,"")</f>
        <v/>
      </c>
      <c r="AR114" s="25" t="str">
        <f>IF(TYPE(VAL_Codes!W$26)=2,VAL_Codes!W$26,"")</f>
        <v/>
      </c>
      <c r="AS114" s="27" t="str">
        <f>IF(OR(AND(AM114="",AN114=""),AND(AP114="",AQ114=""),AND(AN114="K",AQ114="K"),OR(AN114="O",AQ114="O")),"",SUM(AM114,AP114))</f>
        <v/>
      </c>
      <c r="AT114" s="1" t="str">
        <f xml:space="preserve"> IF(AND(OR(AND(AN114="O",AQ114="O"),AND(AN114="K",AQ114="K")),SUM(AM114,AP114)=0,ISNUMBER(AS114)),"",IF(OR(AN114="O",AQ114="O"),"O",IF(AND(AN114=AQ114,OR(AN114="K",AN114="W",AN114="M")),UPPER( AN114),"")))</f>
        <v/>
      </c>
      <c r="AU114" s="23" t="str">
        <f>IF(TYPE(VAL_Codes!Z$26)=2,VAL_Codes!Z$26,"")</f>
        <v/>
      </c>
      <c r="AV114" s="29" t="str">
        <f>IF(COUNTBLANK('VAL_Fill in area'!L71)=1,"",'VAL_Fill in area'!L71)</f>
        <v/>
      </c>
      <c r="AW114" s="24" t="str">
        <f>IF(TYPE(VAL_Codes!AB$26)=2,VAL_Codes!AB$26,"")</f>
        <v/>
      </c>
      <c r="AX114" s="25" t="str">
        <f>IF(TYPE(VAL_Codes!AC$26)=2,VAL_Codes!AC$26,"")</f>
        <v/>
      </c>
      <c r="AY114" s="29" t="str">
        <f>IF(COUNTBLANK('VAL_Fill in area'!M71)=1,"",'VAL_Fill in area'!M71)</f>
        <v/>
      </c>
      <c r="AZ114" s="24" t="str">
        <f>IF(TYPE(VAL_Codes!AE$26)=2,VAL_Codes!AE$26,"")</f>
        <v/>
      </c>
      <c r="BA114" s="25" t="str">
        <f>IF(TYPE(VAL_Codes!AF$26)=2,VAL_Codes!AF$26,"")</f>
        <v/>
      </c>
      <c r="BB114" s="27" t="str">
        <f>IF(OR(AND(AV114="",AW114=""),AND(AY114="",AZ114=""),AND(AW114="K",AZ114="K"),OR(AW114="O",AZ114="O")),"",SUM(AV114,AY114))</f>
        <v/>
      </c>
      <c r="BC114" s="1" t="str">
        <f xml:space="preserve"> IF(AND(OR(AND(AW114="O",AZ114="O"),AND(AW114="K",AZ114="K")),SUM(AV114,AY114)=0,ISNUMBER(BB114)),"",IF(OR(AW114="O",AZ114="O"),"O",IF(AND(AW114=AZ114,OR(AW114="K",AW114="W",AW114="M")),UPPER( AW114),"")))</f>
        <v/>
      </c>
      <c r="BD114" s="23" t="str">
        <f>IF(TYPE(VAL_Codes!AI$26)=2,VAL_Codes!AI$26,"")</f>
        <v/>
      </c>
      <c r="BE114" s="29" t="str">
        <f>IF(COUNTBLANK('VAL_Fill in area'!N71)=1,"",'VAL_Fill in area'!N71)</f>
        <v/>
      </c>
      <c r="BF114" s="24" t="str">
        <f>IF(TYPE(VAL_Codes!AK$26)=2,VAL_Codes!AK$26,"")</f>
        <v/>
      </c>
      <c r="BG114" s="25" t="str">
        <f>IF(TYPE(VAL_Codes!AL$26)=2,VAL_Codes!AL$26,"")</f>
        <v/>
      </c>
      <c r="BH114" s="29" t="str">
        <f>IF(COUNTBLANK('VAL_Fill in area'!O71)=1,"",'VAL_Fill in area'!O71)</f>
        <v/>
      </c>
      <c r="BI114" s="24" t="str">
        <f>IF(TYPE(VAL_Codes!AN$26)=2,VAL_Codes!AN$26,"")</f>
        <v/>
      </c>
      <c r="BJ114" s="25" t="str">
        <f>IF(TYPE(VAL_Codes!AO$26)=2,VAL_Codes!AO$26,"")</f>
        <v/>
      </c>
      <c r="BK114" s="27" t="str">
        <f>IF(OR(AND(BE114="",BF114=""),AND(BH114="",BI114=""),AND(BF114="K",BI114="K"),OR(BF114="O",BI114="O")),"",SUM(BE114,BH114))</f>
        <v/>
      </c>
      <c r="BL114" s="1" t="str">
        <f xml:space="preserve"> IF(AND(OR(AND(BF114="O",BI114="O"),AND(BF114="K",BI114="K")),SUM(BE114,BH114)=0,ISNUMBER(BK114)),"",IF(OR(BF114="O",BI114="O"),"O",IF(AND(BF114=BI114,OR(BF114="K",BF114="W",BF114="M")),UPPER( BF114),"")))</f>
        <v/>
      </c>
      <c r="BM114" s="23" t="str">
        <f>IF(TYPE(VAL_Codes!AR$26)=2,VAL_Codes!AR$26,"")</f>
        <v/>
      </c>
      <c r="BN114" s="27" t="str">
        <f>IF(OR(AND(AV114="",AW114=""),AND(BE114="",BF114=""),AND(AW114="K",BF114="K"),OR(AW114="O",BF114="O")),"",SUM(AV114,BE114))</f>
        <v/>
      </c>
      <c r="BO114" s="1" t="str">
        <f xml:space="preserve"> IF(AND(OR(AND(AW114="O",BF114="O"),AND(AW114="K",BF114="K")),SUM(AV114,BE114)=0,ISNUMBER(BN114)),"",IF(OR(AW114="O",BF114="O"),"O",IF(AND(AW114=BF114,OR(AW114="K",AW114="W",AW114="M")),UPPER( AW114),"")))</f>
        <v/>
      </c>
      <c r="BP114" s="23" t="str">
        <f>IF(TYPE(VAL_Codes!AU$26)=2,VAL_Codes!AU$26,"")</f>
        <v/>
      </c>
      <c r="BQ114" s="27" t="str">
        <f>IF(OR(AND(AY114="",AZ114=""),AND(BH114="",BI114=""),AND(AZ114="K",BI114="K"),OR(AZ114="O",BI114="O")),"",SUM(AY114,BH114))</f>
        <v/>
      </c>
      <c r="BR114" s="1" t="str">
        <f xml:space="preserve"> IF(AND(OR(AND(AZ114="O",BI114="O"),AND(AZ114="K",BI114="K")),SUM(AY114,BH114)=0,ISNUMBER(BQ114)),"",IF(OR(AZ114="O",BI114="O"),"O",IF(AND(AZ114=BI114,OR(AZ114="K",AZ114="W",AZ114="M")),UPPER( AZ114),"")))</f>
        <v/>
      </c>
      <c r="BS114" s="23" t="str">
        <f>IF(TYPE(VAL_Codes!AX$26)=2,VAL_Codes!AX$26,"")</f>
        <v/>
      </c>
      <c r="BT114" s="27" t="str">
        <f>IF(OR(AND(BN114="",BO114=""),AND(BQ114="",BR114=""),AND(BO114="K",BR114="K"),OR(BO114="O",BR114="O")),"",SUM(BN114,BQ114))</f>
        <v/>
      </c>
      <c r="BU114" s="1" t="str">
        <f xml:space="preserve"> IF(AND(OR(AND(BO114="O",BR114="O"),AND(BO114="K",BR114="K")),SUM(BN114,BQ114)=0,ISNUMBER(BT114)),"",IF(OR(BO114="O",BR114="O"),"O",IF(AND(BO114=BR114,OR(BO114="K",BO114="W",BO114="M")),UPPER( BO114),"")))</f>
        <v/>
      </c>
      <c r="BV114" s="23" t="str">
        <f>IF(TYPE(VAL_Codes!BA$26)=2,VAL_Codes!BA$26,"")</f>
        <v/>
      </c>
      <c r="BW114" s="29" t="str">
        <f>IF(COUNTBLANK('VAL_Fill in area'!P71)=1,"",'VAL_Fill in area'!P71)</f>
        <v/>
      </c>
      <c r="BX114" s="24" t="str">
        <f>IF(TYPE(VAL_Codes!BC$26)=2,VAL_Codes!BC$26,"")</f>
        <v/>
      </c>
      <c r="BY114" s="25" t="str">
        <f>IF(TYPE(VAL_Codes!BD$26)=2,VAL_Codes!BD$26,"")</f>
        <v/>
      </c>
      <c r="BZ114" s="29" t="str">
        <f>IF(COUNTBLANK('VAL_Fill in area'!Q71)=1,"",'VAL_Fill in area'!Q71)</f>
        <v/>
      </c>
      <c r="CA114" s="24" t="str">
        <f>IF(TYPE(VAL_Codes!BF$26)=2,VAL_Codes!BF$26,"")</f>
        <v/>
      </c>
      <c r="CB114" s="25" t="str">
        <f>IF(TYPE(VAL_Codes!BG$26)=2,VAL_Codes!BG$26,"")</f>
        <v/>
      </c>
      <c r="CC114" s="27" t="str">
        <f>IF(OR(AND(BW114="",BX114=""),AND(BZ114="",CA114=""),AND(BX114="K",CA114="K"),OR(BX114="O",CA114="O")),"",SUM(BW114,BZ114))</f>
        <v/>
      </c>
      <c r="CD114" s="1" t="str">
        <f xml:space="preserve"> IF(AND(OR(AND(BX114="O",CA114="O"),AND(BX114="K",CA114="K")),SUM(BW114,BZ114)=0,ISNUMBER(CC114)),"",IF(OR(BX114="O",CA114="O"),"O",IF(AND(BX114=CA114,OR(BX114="K",BX114="W",BX114="M")),UPPER( BX114),"")))</f>
        <v/>
      </c>
      <c r="CE114" s="22" t="str">
        <f>IF(TYPE(VAL_Codes!BJ$26)=2,VAL_Codes!BJ$26,"")</f>
        <v/>
      </c>
      <c r="CF114" s="29" t="str">
        <f>IF(COUNTBLANK('VAL_Fill in area'!R71)=1,"",'VAL_Fill in area'!R71)</f>
        <v/>
      </c>
      <c r="CG114" s="24" t="str">
        <f>IF(TYPE(VAL_Codes!BL$26)=2,VAL_Codes!BL$26,"")</f>
        <v/>
      </c>
      <c r="CH114" s="25" t="str">
        <f>IF(TYPE(VAL_Codes!BM$26)=2,VAL_Codes!BM$26,"")</f>
        <v/>
      </c>
      <c r="CI114" s="29" t="str">
        <f>IF(COUNTBLANK('VAL_Fill in area'!S71)=1,"",'VAL_Fill in area'!S71)</f>
        <v/>
      </c>
      <c r="CJ114" s="24" t="str">
        <f>IF(TYPE(VAL_Codes!BO$26)=2,VAL_Codes!BO$26,"")</f>
        <v/>
      </c>
      <c r="CK114" s="25" t="str">
        <f>IF(TYPE(VAL_Codes!BP$26)=2,VAL_Codes!BP$26,"")</f>
        <v/>
      </c>
      <c r="CL114" s="29" t="str">
        <f>IF(COUNTBLANK('VAL_Fill in area'!T71)=1,"",'VAL_Fill in area'!T71)</f>
        <v/>
      </c>
      <c r="CM114" s="24" t="str">
        <f>IF(TYPE(VAL_Codes!BR$26)=2,VAL_Codes!BR$26,"")</f>
        <v/>
      </c>
      <c r="CN114" s="25" t="str">
        <f>IF(TYPE(VAL_Codes!BS$26)=2,VAL_Codes!BS$26,"")</f>
        <v/>
      </c>
      <c r="CO114" s="26" t="str">
        <f>IF(OR(EXACT(AG114,AH114),EXACT(AJ114,AK114),EXACT(AS114,AT114),EXACT(BT114,BU114),EXACT(CC114,CD114), EXACT(CL114,CM114),AND(AH114="K",AK114="K",AT114="K",BU114="K", CD114="K",CM114="K"),OR(AH114="O",AK114="O",AT114="O",BU114="O", CD114="O",CM114="O")),"",SUM(AG114,AJ114,AS114,BT114,CC114,CL114))</f>
        <v/>
      </c>
      <c r="CP114" s="20" t="str">
        <f>IF(AND(OR(OR(AH114="O",AK114="O",AT114="O",BU114="O",CD114="O",CM114="O"), AND(AH114="K",AK114="K",AT114="K",BU114="K", CD114="K",CM114="K")),SUM(AG114,AJ114,AS114,BT114,CC114,CL114)=0,ISNUMBER(CO114)),"",IF(OR(AH114="O",AK114="O",AT114="O",BU114="O",CD114="O",CM114="O"),"O",IF(AND(AH114=AK114,AH114=AT114,AH114=BU114,AH114=CD114,AH114=CM114,OR(AH114="K",AH114="W",AH114="M")),UPPER(AH114),"")))</f>
        <v/>
      </c>
      <c r="CQ114" s="23" t="str">
        <f>IF(TYPE(VAL_Codes!BV$26)=2,VAL_Codes!BV$26,"")</f>
        <v/>
      </c>
      <c r="CR114" s="80"/>
    </row>
    <row r="115" spans="1:96" s="76" customFormat="1" ht="11.25" customHeight="1" x14ac:dyDescent="0.2">
      <c r="C115" s="772"/>
      <c r="D115" s="760"/>
      <c r="E115" s="758"/>
      <c r="F115" s="78" t="s">
        <v>188</v>
      </c>
      <c r="G115" s="69" t="s">
        <v>189</v>
      </c>
      <c r="H115" s="395" t="s">
        <v>8768</v>
      </c>
      <c r="I115" s="395" t="s">
        <v>66</v>
      </c>
      <c r="J115" s="396" t="str">
        <f>VAL_Metadata!B$8</f>
        <v>_X</v>
      </c>
      <c r="K115" s="395" t="s">
        <v>87</v>
      </c>
      <c r="L115" s="395" t="s">
        <v>139</v>
      </c>
      <c r="M115" s="79"/>
      <c r="N115" s="79"/>
      <c r="O115" s="79"/>
      <c r="P115" s="79"/>
      <c r="Q115" s="79"/>
      <c r="R115" s="79"/>
      <c r="S115" s="79"/>
      <c r="T115" s="79"/>
      <c r="U115" s="79"/>
      <c r="V115" s="79"/>
      <c r="W115" s="79"/>
      <c r="X115" s="79"/>
      <c r="Y115" s="79"/>
      <c r="Z115" s="79"/>
      <c r="AA115" s="29" t="str">
        <f>IF(COUNTBLANK('VAL_Fill in area'!G72)=1,"",'VAL_Fill in area'!G72)</f>
        <v/>
      </c>
      <c r="AB115" s="24" t="str">
        <f>IF(TYPE(VAL_Codes!G$26)=2,VAL_Codes!G$26,"")</f>
        <v/>
      </c>
      <c r="AC115" s="25" t="str">
        <f>IF(TYPE(VAL_Codes!H$26)=2,VAL_Codes!H$26,"")</f>
        <v/>
      </c>
      <c r="AD115" s="29" t="str">
        <f>IF(COUNTBLANK('VAL_Fill in area'!H72)=1,"",'VAL_Fill in area'!H72)</f>
        <v/>
      </c>
      <c r="AE115" s="24" t="str">
        <f>IF(TYPE(VAL_Codes!J$26)=2,VAL_Codes!J$26,"")</f>
        <v/>
      </c>
      <c r="AF115" s="25" t="str">
        <f>IF(TYPE(VAL_Codes!K$26)=2,VAL_Codes!K$26,"")</f>
        <v/>
      </c>
      <c r="AG115" s="27" t="str">
        <f>IF(OR(AND(AA115="",AB115=""),AND(AD115="",AE115=""),AND(AB115="K",AE115="K"),OR(AB115="O",AE115="O")),"",SUM(AA115,AD115))</f>
        <v/>
      </c>
      <c r="AH115" s="1" t="str">
        <f xml:space="preserve"> IF(AND(OR(AND(AB115="O",AE115="O"),AND(AB115="K",AE115="K")),SUM(AA115,AD115)=0,ISNUMBER(AG115)),"",IF(OR(AB115="O",AE115="O"),"O",IF(AND(AB115=AE115,OR(AB115="K",AB115="W",AB115="M")),UPPER( AB115),"")))</f>
        <v/>
      </c>
      <c r="AI115" s="23" t="str">
        <f>IF(TYPE(VAL_Codes!N$26)=2,VAL_Codes!N$26,"")</f>
        <v/>
      </c>
      <c r="AJ115" s="29" t="str">
        <f>IF(COUNTBLANK('VAL_Fill in area'!I72)=1,"",'VAL_Fill in area'!I72)</f>
        <v/>
      </c>
      <c r="AK115" s="24" t="str">
        <f>IF(TYPE(VAL_Codes!P$26)=2,VAL_Codes!P$26,"")</f>
        <v/>
      </c>
      <c r="AL115" s="25" t="str">
        <f>IF(TYPE(VAL_Codes!Q$26)=2,VAL_Codes!Q$26,"")</f>
        <v/>
      </c>
      <c r="AM115" s="29" t="str">
        <f>IF(COUNTBLANK('VAL_Fill in area'!J72)=1,"",'VAL_Fill in area'!J72)</f>
        <v/>
      </c>
      <c r="AN115" s="24" t="str">
        <f>IF(TYPE(VAL_Codes!S$26)=2,VAL_Codes!S$26,"")</f>
        <v/>
      </c>
      <c r="AO115" s="25" t="str">
        <f>IF(TYPE(VAL_Codes!T$26)=2,VAL_Codes!T$26,"")</f>
        <v/>
      </c>
      <c r="AP115" s="29" t="str">
        <f>IF(COUNTBLANK('VAL_Fill in area'!K72)=1,"",'VAL_Fill in area'!K72)</f>
        <v/>
      </c>
      <c r="AQ115" s="24" t="str">
        <f>IF(TYPE(VAL_Codes!V$26)=2,VAL_Codes!V$26,"")</f>
        <v/>
      </c>
      <c r="AR115" s="25" t="str">
        <f>IF(TYPE(VAL_Codes!W$26)=2,VAL_Codes!W$26,"")</f>
        <v/>
      </c>
      <c r="AS115" s="27" t="str">
        <f>IF(OR(AND(AM115="",AN115=""),AND(AP115="",AQ115=""),AND(AN115="K",AQ115="K"),OR(AN115="O",AQ115="O")),"",SUM(AM115,AP115))</f>
        <v/>
      </c>
      <c r="AT115" s="1" t="str">
        <f xml:space="preserve"> IF(AND(OR(AND(AN115="O",AQ115="O"),AND(AN115="K",AQ115="K")),SUM(AM115,AP115)=0,ISNUMBER(AS115)),"",IF(OR(AN115="O",AQ115="O"),"O",IF(AND(AN115=AQ115,OR(AN115="K",AN115="W",AN115="M")),UPPER( AN115),"")))</f>
        <v/>
      </c>
      <c r="AU115" s="23" t="str">
        <f>IF(TYPE(VAL_Codes!Z$26)=2,VAL_Codes!Z$26,"")</f>
        <v/>
      </c>
      <c r="AV115" s="29" t="str">
        <f>IF(COUNTBLANK('VAL_Fill in area'!L72)=1,"",'VAL_Fill in area'!L72)</f>
        <v/>
      </c>
      <c r="AW115" s="24" t="str">
        <f>IF(TYPE(VAL_Codes!AB$26)=2,VAL_Codes!AB$26,"")</f>
        <v/>
      </c>
      <c r="AX115" s="25" t="str">
        <f>IF(TYPE(VAL_Codes!AC$26)=2,VAL_Codes!AC$26,"")</f>
        <v/>
      </c>
      <c r="AY115" s="29" t="str">
        <f>IF(COUNTBLANK('VAL_Fill in area'!M72)=1,"",'VAL_Fill in area'!M72)</f>
        <v/>
      </c>
      <c r="AZ115" s="24" t="str">
        <f>IF(TYPE(VAL_Codes!AE$26)=2,VAL_Codes!AE$26,"")</f>
        <v/>
      </c>
      <c r="BA115" s="25" t="str">
        <f>IF(TYPE(VAL_Codes!AF$26)=2,VAL_Codes!AF$26,"")</f>
        <v/>
      </c>
      <c r="BB115" s="27" t="str">
        <f>IF(OR(AND(AV115="",AW115=""),AND(AY115="",AZ115=""),AND(AW115="K",AZ115="K"),OR(AW115="O",AZ115="O")),"",SUM(AV115,AY115))</f>
        <v/>
      </c>
      <c r="BC115" s="1" t="str">
        <f xml:space="preserve"> IF(AND(OR(AND(AW115="O",AZ115="O"),AND(AW115="K",AZ115="K")),SUM(AV115,AY115)=0,ISNUMBER(BB115)),"",IF(OR(AW115="O",AZ115="O"),"O",IF(AND(AW115=AZ115,OR(AW115="K",AW115="W",AW115="M")),UPPER( AW115),"")))</f>
        <v/>
      </c>
      <c r="BD115" s="23" t="str">
        <f>IF(TYPE(VAL_Codes!AI$26)=2,VAL_Codes!AI$26,"")</f>
        <v/>
      </c>
      <c r="BE115" s="29" t="str">
        <f>IF(COUNTBLANK('VAL_Fill in area'!N72)=1,"",'VAL_Fill in area'!N72)</f>
        <v/>
      </c>
      <c r="BF115" s="24" t="str">
        <f>IF(TYPE(VAL_Codes!AK$26)=2,VAL_Codes!AK$26,"")</f>
        <v/>
      </c>
      <c r="BG115" s="25" t="str">
        <f>IF(TYPE(VAL_Codes!AL$26)=2,VAL_Codes!AL$26,"")</f>
        <v/>
      </c>
      <c r="BH115" s="29" t="str">
        <f>IF(COUNTBLANK('VAL_Fill in area'!O72)=1,"",'VAL_Fill in area'!O72)</f>
        <v/>
      </c>
      <c r="BI115" s="24" t="str">
        <f>IF(TYPE(VAL_Codes!AN$26)=2,VAL_Codes!AN$26,"")</f>
        <v/>
      </c>
      <c r="BJ115" s="25" t="str">
        <f>IF(TYPE(VAL_Codes!AO$26)=2,VAL_Codes!AO$26,"")</f>
        <v/>
      </c>
      <c r="BK115" s="27" t="str">
        <f>IF(OR(AND(BE115="",BF115=""),AND(BH115="",BI115=""),AND(BF115="K",BI115="K"),OR(BF115="O",BI115="O")),"",SUM(BE115,BH115))</f>
        <v/>
      </c>
      <c r="BL115" s="1" t="str">
        <f xml:space="preserve"> IF(AND(OR(AND(BF115="O",BI115="O"),AND(BF115="K",BI115="K")),SUM(BE115,BH115)=0,ISNUMBER(BK115)),"",IF(OR(BF115="O",BI115="O"),"O",IF(AND(BF115=BI115,OR(BF115="K",BF115="W",BF115="M")),UPPER( BF115),"")))</f>
        <v/>
      </c>
      <c r="BM115" s="23" t="str">
        <f>IF(TYPE(VAL_Codes!AR$26)=2,VAL_Codes!AR$26,"")</f>
        <v/>
      </c>
      <c r="BN115" s="27" t="str">
        <f>IF(OR(AND(AV115="",AW115=""),AND(BE115="",BF115=""),AND(AW115="K",BF115="K"),OR(AW115="O",BF115="O")),"",SUM(AV115,BE115))</f>
        <v/>
      </c>
      <c r="BO115" s="1" t="str">
        <f xml:space="preserve"> IF(AND(OR(AND(AW115="O",BF115="O"),AND(AW115="K",BF115="K")),SUM(AV115,BE115)=0,ISNUMBER(BN115)),"",IF(OR(AW115="O",BF115="O"),"O",IF(AND(AW115=BF115,OR(AW115="K",AW115="W",AW115="M")),UPPER( AW115),"")))</f>
        <v/>
      </c>
      <c r="BP115" s="23" t="str">
        <f>IF(TYPE(VAL_Codes!AU$26)=2,VAL_Codes!AU$26,"")</f>
        <v/>
      </c>
      <c r="BQ115" s="27" t="str">
        <f>IF(OR(AND(AY115="",AZ115=""),AND(BH115="",BI115=""),AND(AZ115="K",BI115="K"),OR(AZ115="O",BI115="O")),"",SUM(AY115,BH115))</f>
        <v/>
      </c>
      <c r="BR115" s="1" t="str">
        <f xml:space="preserve"> IF(AND(OR(AND(AZ115="O",BI115="O"),AND(AZ115="K",BI115="K")),SUM(AY115,BH115)=0,ISNUMBER(BQ115)),"",IF(OR(AZ115="O",BI115="O"),"O",IF(AND(AZ115=BI115,OR(AZ115="K",AZ115="W",AZ115="M")),UPPER( AZ115),"")))</f>
        <v/>
      </c>
      <c r="BS115" s="23" t="str">
        <f>IF(TYPE(VAL_Codes!AX$26)=2,VAL_Codes!AX$26,"")</f>
        <v/>
      </c>
      <c r="BT115" s="27" t="str">
        <f>IF(OR(AND(BN115="",BO115=""),AND(BQ115="",BR115=""),AND(BO115="K",BR115="K"),OR(BO115="O",BR115="O")),"",SUM(BN115,BQ115))</f>
        <v/>
      </c>
      <c r="BU115" s="1" t="str">
        <f xml:space="preserve"> IF(AND(OR(AND(BO115="O",BR115="O"),AND(BO115="K",BR115="K")),SUM(BN115,BQ115)=0,ISNUMBER(BT115)),"",IF(OR(BO115="O",BR115="O"),"O",IF(AND(BO115=BR115,OR(BO115="K",BO115="W",BO115="M")),UPPER( BO115),"")))</f>
        <v/>
      </c>
      <c r="BV115" s="23" t="str">
        <f>IF(TYPE(VAL_Codes!BA$26)=2,VAL_Codes!BA$26,"")</f>
        <v/>
      </c>
      <c r="BW115" s="29" t="str">
        <f>IF(COUNTBLANK('VAL_Fill in area'!P72)=1,"",'VAL_Fill in area'!P72)</f>
        <v/>
      </c>
      <c r="BX115" s="24" t="str">
        <f>IF(TYPE(VAL_Codes!BC$26)=2,VAL_Codes!BC$26,"")</f>
        <v/>
      </c>
      <c r="BY115" s="25" t="str">
        <f>IF(TYPE(VAL_Codes!BD$26)=2,VAL_Codes!BD$26,"")</f>
        <v/>
      </c>
      <c r="BZ115" s="29" t="str">
        <f>IF(COUNTBLANK('VAL_Fill in area'!Q72)=1,"",'VAL_Fill in area'!Q72)</f>
        <v/>
      </c>
      <c r="CA115" s="24" t="str">
        <f>IF(TYPE(VAL_Codes!BF$26)=2,VAL_Codes!BF$26,"")</f>
        <v/>
      </c>
      <c r="CB115" s="25" t="str">
        <f>IF(TYPE(VAL_Codes!BG$26)=2,VAL_Codes!BG$26,"")</f>
        <v/>
      </c>
      <c r="CC115" s="27" t="str">
        <f>IF(OR(AND(BW115="",BX115=""),AND(BZ115="",CA115=""),AND(BX115="K",CA115="K"),OR(BX115="O",CA115="O")),"",SUM(BW115,BZ115))</f>
        <v/>
      </c>
      <c r="CD115" s="1" t="str">
        <f xml:space="preserve"> IF(AND(OR(AND(BX115="O",CA115="O"),AND(BX115="K",CA115="K")),SUM(BW115,BZ115)=0,ISNUMBER(CC115)),"",IF(OR(BX115="O",CA115="O"),"O",IF(AND(BX115=CA115,OR(BX115="K",BX115="W",BX115="M")),UPPER( BX115),"")))</f>
        <v/>
      </c>
      <c r="CE115" s="22" t="str">
        <f>IF(TYPE(VAL_Codes!BJ$26)=2,VAL_Codes!BJ$26,"")</f>
        <v/>
      </c>
      <c r="CF115" s="29" t="str">
        <f>IF(COUNTBLANK('VAL_Fill in area'!R72)=1,"",'VAL_Fill in area'!R72)</f>
        <v/>
      </c>
      <c r="CG115" s="24" t="str">
        <f>IF(TYPE(VAL_Codes!BL$26)=2,VAL_Codes!BL$26,"")</f>
        <v/>
      </c>
      <c r="CH115" s="25" t="str">
        <f>IF(TYPE(VAL_Codes!BM$26)=2,VAL_Codes!BM$26,"")</f>
        <v/>
      </c>
      <c r="CI115" s="29" t="str">
        <f>IF(COUNTBLANK('VAL_Fill in area'!S72)=1,"",'VAL_Fill in area'!S72)</f>
        <v/>
      </c>
      <c r="CJ115" s="24" t="str">
        <f>IF(TYPE(VAL_Codes!BO$26)=2,VAL_Codes!BO$26,"")</f>
        <v/>
      </c>
      <c r="CK115" s="25" t="str">
        <f>IF(TYPE(VAL_Codes!BP$26)=2,VAL_Codes!BP$26,"")</f>
        <v/>
      </c>
      <c r="CL115" s="29" t="str">
        <f>IF(COUNTBLANK('VAL_Fill in area'!T72)=1,"",'VAL_Fill in area'!T72)</f>
        <v/>
      </c>
      <c r="CM115" s="24" t="str">
        <f>IF(TYPE(VAL_Codes!BR$26)=2,VAL_Codes!BR$26,"")</f>
        <v/>
      </c>
      <c r="CN115" s="25" t="str">
        <f>IF(TYPE(VAL_Codes!BS$26)=2,VAL_Codes!BS$26,"")</f>
        <v/>
      </c>
      <c r="CO115" s="26" t="str">
        <f>IF(OR(EXACT(AG115,AH115),EXACT(AJ115,AK115),EXACT(AS115,AT115),EXACT(BT115,BU115),EXACT(CC115,CD115), EXACT(CL115,CM115),AND(AH115="K",AK115="K",AT115="K",BU115="K", CD115="K",CM115="K"),OR(AH115="O",AK115="O",AT115="O",BU115="O", CD115="O",CM115="O")),"",SUM(AG115,AJ115,AS115,BT115,CC115,CL115))</f>
        <v/>
      </c>
      <c r="CP115" s="20" t="str">
        <f>IF(AND(OR(OR(AH115="O",AK115="O",AT115="O",BU115="O",CD115="O",CM115="O"), AND(AH115="K",AK115="K",AT115="K",BU115="K", CD115="K",CM115="K")),SUM(AG115,AJ115,AS115,BT115,CC115,CL115)=0,ISNUMBER(CO115)),"",IF(OR(AH115="O",AK115="O",AT115="O",BU115="O",CD115="O",CM115="O"),"O",IF(AND(AH115=AK115,AH115=AT115,AH115=BU115,AH115=CD115,AH115=CM115,OR(AH115="K",AH115="W",AH115="M")),UPPER(AH115),"")))</f>
        <v/>
      </c>
      <c r="CQ115" s="23" t="str">
        <f>IF(TYPE(VAL_Codes!BV$26)=2,VAL_Codes!BV$26,"")</f>
        <v/>
      </c>
      <c r="CR115" s="80"/>
    </row>
    <row r="116" spans="1:96" s="76" customFormat="1" ht="11.25" customHeight="1" x14ac:dyDescent="0.2">
      <c r="A116" s="77"/>
      <c r="B116" s="77"/>
      <c r="C116" s="772"/>
      <c r="D116" s="760"/>
      <c r="E116" s="758"/>
      <c r="F116" s="78" t="s">
        <v>190</v>
      </c>
      <c r="G116" s="69" t="s">
        <v>191</v>
      </c>
      <c r="H116" s="395" t="s">
        <v>8768</v>
      </c>
      <c r="I116" s="395" t="s">
        <v>66</v>
      </c>
      <c r="J116" s="396" t="str">
        <f>VAL_Metadata!B$8</f>
        <v>_X</v>
      </c>
      <c r="K116" s="395" t="s">
        <v>87</v>
      </c>
      <c r="L116" s="395" t="s">
        <v>141</v>
      </c>
      <c r="M116" s="79"/>
      <c r="N116" s="79"/>
      <c r="O116" s="79"/>
      <c r="P116" s="79"/>
      <c r="Q116" s="79"/>
      <c r="R116" s="79"/>
      <c r="S116" s="79"/>
      <c r="T116" s="79"/>
      <c r="U116" s="79"/>
      <c r="V116" s="79"/>
      <c r="W116" s="79"/>
      <c r="X116" s="79"/>
      <c r="Y116" s="79"/>
      <c r="Z116" s="79"/>
      <c r="AA116" s="29" t="str">
        <f>IF(COUNTBLANK('VAL_Fill in area'!G73)=1,"",'VAL_Fill in area'!G73)</f>
        <v/>
      </c>
      <c r="AB116" s="24" t="str">
        <f>IF(TYPE(VAL_Codes!G$26)=2,VAL_Codes!G$26,"")</f>
        <v/>
      </c>
      <c r="AC116" s="25" t="str">
        <f>IF(TYPE(VAL_Codes!H$26)=2,VAL_Codes!H$26,"")</f>
        <v/>
      </c>
      <c r="AD116" s="29" t="str">
        <f>IF(COUNTBLANK('VAL_Fill in area'!H73)=1,"",'VAL_Fill in area'!H73)</f>
        <v/>
      </c>
      <c r="AE116" s="24" t="str">
        <f>IF(TYPE(VAL_Codes!J$26)=2,VAL_Codes!J$26,"")</f>
        <v/>
      </c>
      <c r="AF116" s="25" t="str">
        <f>IF(TYPE(VAL_Codes!K$26)=2,VAL_Codes!K$26,"")</f>
        <v/>
      </c>
      <c r="AG116" s="27" t="str">
        <f>IF(OR(AND(AA116="",AB116=""),AND(AD116="",AE116=""),AND(AB116="K",AE116="K"),OR(AB116="O",AE116="O")),"",SUM(AA116,AD116))</f>
        <v/>
      </c>
      <c r="AH116" s="1" t="str">
        <f xml:space="preserve"> IF(AND(OR(AND(AB116="O",AE116="O"),AND(AB116="K",AE116="K")),SUM(AA116,AD116)=0,ISNUMBER(AG116)),"",IF(OR(AB116="O",AE116="O"),"O",IF(AND(AB116=AE116,OR(AB116="K",AB116="W",AB116="M")),UPPER( AB116),"")))</f>
        <v/>
      </c>
      <c r="AI116" s="23" t="str">
        <f>IF(TYPE(VAL_Codes!N$26)=2,VAL_Codes!N$26,"")</f>
        <v/>
      </c>
      <c r="AJ116" s="29" t="str">
        <f>IF(COUNTBLANK('VAL_Fill in area'!I73)=1,"",'VAL_Fill in area'!I73)</f>
        <v/>
      </c>
      <c r="AK116" s="24" t="str">
        <f>IF(TYPE(VAL_Codes!P$26)=2,VAL_Codes!P$26,"")</f>
        <v/>
      </c>
      <c r="AL116" s="25" t="str">
        <f>IF(TYPE(VAL_Codes!Q$26)=2,VAL_Codes!Q$26,"")</f>
        <v/>
      </c>
      <c r="AM116" s="29" t="str">
        <f>IF(COUNTBLANK('VAL_Fill in area'!J73)=1,"",'VAL_Fill in area'!J73)</f>
        <v/>
      </c>
      <c r="AN116" s="24" t="str">
        <f>IF(TYPE(VAL_Codes!S$26)=2,VAL_Codes!S$26,"")</f>
        <v/>
      </c>
      <c r="AO116" s="25" t="str">
        <f>IF(TYPE(VAL_Codes!T$26)=2,VAL_Codes!T$26,"")</f>
        <v/>
      </c>
      <c r="AP116" s="29" t="str">
        <f>IF(COUNTBLANK('VAL_Fill in area'!K73)=1,"",'VAL_Fill in area'!K73)</f>
        <v/>
      </c>
      <c r="AQ116" s="24" t="str">
        <f>IF(TYPE(VAL_Codes!V$26)=2,VAL_Codes!V$26,"")</f>
        <v/>
      </c>
      <c r="AR116" s="25" t="str">
        <f>IF(TYPE(VAL_Codes!W$26)=2,VAL_Codes!W$26,"")</f>
        <v/>
      </c>
      <c r="AS116" s="27" t="str">
        <f>IF(OR(AND(AM116="",AN116=""),AND(AP116="",AQ116=""),AND(AN116="K",AQ116="K"),OR(AN116="O",AQ116="O")),"",SUM(AM116,AP116))</f>
        <v/>
      </c>
      <c r="AT116" s="1" t="str">
        <f xml:space="preserve"> IF(AND(OR(AND(AN116="O",AQ116="O"),AND(AN116="K",AQ116="K")),SUM(AM116,AP116)=0,ISNUMBER(AS116)),"",IF(OR(AN116="O",AQ116="O"),"O",IF(AND(AN116=AQ116,OR(AN116="K",AN116="W",AN116="M")),UPPER( AN116),"")))</f>
        <v/>
      </c>
      <c r="AU116" s="23" t="str">
        <f>IF(TYPE(VAL_Codes!Z$26)=2,VAL_Codes!Z$26,"")</f>
        <v/>
      </c>
      <c r="AV116" s="29" t="str">
        <f>IF(COUNTBLANK('VAL_Fill in area'!L73)=1,"",'VAL_Fill in area'!L73)</f>
        <v/>
      </c>
      <c r="AW116" s="24" t="str">
        <f>IF(TYPE(VAL_Codes!AB$26)=2,VAL_Codes!AB$26,"")</f>
        <v/>
      </c>
      <c r="AX116" s="25" t="str">
        <f>IF(TYPE(VAL_Codes!AC$26)=2,VAL_Codes!AC$26,"")</f>
        <v/>
      </c>
      <c r="AY116" s="29" t="str">
        <f>IF(COUNTBLANK('VAL_Fill in area'!M73)=1,"",'VAL_Fill in area'!M73)</f>
        <v/>
      </c>
      <c r="AZ116" s="24" t="str">
        <f>IF(TYPE(VAL_Codes!AE$26)=2,VAL_Codes!AE$26,"")</f>
        <v/>
      </c>
      <c r="BA116" s="25" t="str">
        <f>IF(TYPE(VAL_Codes!AF$26)=2,VAL_Codes!AF$26,"")</f>
        <v/>
      </c>
      <c r="BB116" s="27" t="str">
        <f>IF(OR(AND(AV116="",AW116=""),AND(AY116="",AZ116=""),AND(AW116="K",AZ116="K"),OR(AW116="O",AZ116="O")),"",SUM(AV116,AY116))</f>
        <v/>
      </c>
      <c r="BC116" s="1" t="str">
        <f xml:space="preserve"> IF(AND(OR(AND(AW116="O",AZ116="O"),AND(AW116="K",AZ116="K")),SUM(AV116,AY116)=0,ISNUMBER(BB116)),"",IF(OR(AW116="O",AZ116="O"),"O",IF(AND(AW116=AZ116,OR(AW116="K",AW116="W",AW116="M")),UPPER( AW116),"")))</f>
        <v/>
      </c>
      <c r="BD116" s="23" t="str">
        <f>IF(TYPE(VAL_Codes!AI$26)=2,VAL_Codes!AI$26,"")</f>
        <v/>
      </c>
      <c r="BE116" s="29" t="str">
        <f>IF(COUNTBLANK('VAL_Fill in area'!N73)=1,"",'VAL_Fill in area'!N73)</f>
        <v/>
      </c>
      <c r="BF116" s="24" t="str">
        <f>IF(TYPE(VAL_Codes!AK$26)=2,VAL_Codes!AK$26,"")</f>
        <v/>
      </c>
      <c r="BG116" s="25" t="str">
        <f>IF(TYPE(VAL_Codes!AL$26)=2,VAL_Codes!AL$26,"")</f>
        <v/>
      </c>
      <c r="BH116" s="29" t="str">
        <f>IF(COUNTBLANK('VAL_Fill in area'!O73)=1,"",'VAL_Fill in area'!O73)</f>
        <v/>
      </c>
      <c r="BI116" s="24" t="str">
        <f>IF(TYPE(VAL_Codes!AN$26)=2,VAL_Codes!AN$26,"")</f>
        <v/>
      </c>
      <c r="BJ116" s="25" t="str">
        <f>IF(TYPE(VAL_Codes!AO$26)=2,VAL_Codes!AO$26,"")</f>
        <v/>
      </c>
      <c r="BK116" s="27" t="str">
        <f>IF(OR(AND(BE116="",BF116=""),AND(BH116="",BI116=""),AND(BF116="K",BI116="K"),OR(BF116="O",BI116="O")),"",SUM(BE116,BH116))</f>
        <v/>
      </c>
      <c r="BL116" s="1" t="str">
        <f xml:space="preserve"> IF(AND(OR(AND(BF116="O",BI116="O"),AND(BF116="K",BI116="K")),SUM(BE116,BH116)=0,ISNUMBER(BK116)),"",IF(OR(BF116="O",BI116="O"),"O",IF(AND(BF116=BI116,OR(BF116="K",BF116="W",BF116="M")),UPPER( BF116),"")))</f>
        <v/>
      </c>
      <c r="BM116" s="23" t="str">
        <f>IF(TYPE(VAL_Codes!AR$26)=2,VAL_Codes!AR$26,"")</f>
        <v/>
      </c>
      <c r="BN116" s="27" t="str">
        <f>IF(OR(AND(AV116="",AW116=""),AND(BE116="",BF116=""),AND(AW116="K",BF116="K"),OR(AW116="O",BF116="O")),"",SUM(AV116,BE116))</f>
        <v/>
      </c>
      <c r="BO116" s="1" t="str">
        <f xml:space="preserve"> IF(AND(OR(AND(AW116="O",BF116="O"),AND(AW116="K",BF116="K")),SUM(AV116,BE116)=0,ISNUMBER(BN116)),"",IF(OR(AW116="O",BF116="O"),"O",IF(AND(AW116=BF116,OR(AW116="K",AW116="W",AW116="M")),UPPER( AW116),"")))</f>
        <v/>
      </c>
      <c r="BP116" s="23" t="str">
        <f>IF(TYPE(VAL_Codes!AU$26)=2,VAL_Codes!AU$26,"")</f>
        <v/>
      </c>
      <c r="BQ116" s="27" t="str">
        <f>IF(OR(AND(AY116="",AZ116=""),AND(BH116="",BI116=""),AND(AZ116="K",BI116="K"),OR(AZ116="O",BI116="O")),"",SUM(AY116,BH116))</f>
        <v/>
      </c>
      <c r="BR116" s="1" t="str">
        <f xml:space="preserve"> IF(AND(OR(AND(AZ116="O",BI116="O"),AND(AZ116="K",BI116="K")),SUM(AY116,BH116)=0,ISNUMBER(BQ116)),"",IF(OR(AZ116="O",BI116="O"),"O",IF(AND(AZ116=BI116,OR(AZ116="K",AZ116="W",AZ116="M")),UPPER( AZ116),"")))</f>
        <v/>
      </c>
      <c r="BS116" s="23" t="str">
        <f>IF(TYPE(VAL_Codes!AX$26)=2,VAL_Codes!AX$26,"")</f>
        <v/>
      </c>
      <c r="BT116" s="27" t="str">
        <f>IF(OR(AND(BN116="",BO116=""),AND(BQ116="",BR116=""),AND(BO116="K",BR116="K"),OR(BO116="O",BR116="O")),"",SUM(BN116,BQ116))</f>
        <v/>
      </c>
      <c r="BU116" s="1" t="str">
        <f xml:space="preserve"> IF(AND(OR(AND(BO116="O",BR116="O"),AND(BO116="K",BR116="K")),SUM(BN116,BQ116)=0,ISNUMBER(BT116)),"",IF(OR(BO116="O",BR116="O"),"O",IF(AND(BO116=BR116,OR(BO116="K",BO116="W",BO116="M")),UPPER( BO116),"")))</f>
        <v/>
      </c>
      <c r="BV116" s="23" t="str">
        <f>IF(TYPE(VAL_Codes!BA$26)=2,VAL_Codes!BA$26,"")</f>
        <v/>
      </c>
      <c r="BW116" s="29" t="str">
        <f>IF(COUNTBLANK('VAL_Fill in area'!P73)=1,"",'VAL_Fill in area'!P73)</f>
        <v/>
      </c>
      <c r="BX116" s="24" t="str">
        <f>IF(TYPE(VAL_Codes!BC$26)=2,VAL_Codes!BC$26,"")</f>
        <v/>
      </c>
      <c r="BY116" s="25" t="str">
        <f>IF(TYPE(VAL_Codes!BD$26)=2,VAL_Codes!BD$26,"")</f>
        <v/>
      </c>
      <c r="BZ116" s="29" t="str">
        <f>IF(COUNTBLANK('VAL_Fill in area'!Q73)=1,"",'VAL_Fill in area'!Q73)</f>
        <v/>
      </c>
      <c r="CA116" s="24" t="str">
        <f>IF(TYPE(VAL_Codes!BF$26)=2,VAL_Codes!BF$26,"")</f>
        <v/>
      </c>
      <c r="CB116" s="25" t="str">
        <f>IF(TYPE(VAL_Codes!BG$26)=2,VAL_Codes!BG$26,"")</f>
        <v/>
      </c>
      <c r="CC116" s="27" t="str">
        <f>IF(OR(AND(BW116="",BX116=""),AND(BZ116="",CA116=""),AND(BX116="K",CA116="K"),OR(BX116="O",CA116="O")),"",SUM(BW116,BZ116))</f>
        <v/>
      </c>
      <c r="CD116" s="1" t="str">
        <f xml:space="preserve"> IF(AND(OR(AND(BX116="O",CA116="O"),AND(BX116="K",CA116="K")),SUM(BW116,BZ116)=0,ISNUMBER(CC116)),"",IF(OR(BX116="O",CA116="O"),"O",IF(AND(BX116=CA116,OR(BX116="K",BX116="W",BX116="M")),UPPER( BX116),"")))</f>
        <v/>
      </c>
      <c r="CE116" s="22" t="str">
        <f>IF(TYPE(VAL_Codes!BJ$26)=2,VAL_Codes!BJ$26,"")</f>
        <v/>
      </c>
      <c r="CF116" s="29" t="str">
        <f>IF(COUNTBLANK('VAL_Fill in area'!R73)=1,"",'VAL_Fill in area'!R73)</f>
        <v/>
      </c>
      <c r="CG116" s="24" t="str">
        <f>IF(TYPE(VAL_Codes!BL$26)=2,VAL_Codes!BL$26,"")</f>
        <v/>
      </c>
      <c r="CH116" s="25" t="str">
        <f>IF(TYPE(VAL_Codes!BM$26)=2,VAL_Codes!BM$26,"")</f>
        <v/>
      </c>
      <c r="CI116" s="29" t="str">
        <f>IF(COUNTBLANK('VAL_Fill in area'!S73)=1,"",'VAL_Fill in area'!S73)</f>
        <v/>
      </c>
      <c r="CJ116" s="24" t="str">
        <f>IF(TYPE(VAL_Codes!BO$26)=2,VAL_Codes!BO$26,"")</f>
        <v/>
      </c>
      <c r="CK116" s="25" t="str">
        <f>IF(TYPE(VAL_Codes!BP$26)=2,VAL_Codes!BP$26,"")</f>
        <v/>
      </c>
      <c r="CL116" s="29" t="str">
        <f>IF(COUNTBLANK('VAL_Fill in area'!T73)=1,"",'VAL_Fill in area'!T73)</f>
        <v/>
      </c>
      <c r="CM116" s="24" t="str">
        <f>IF(TYPE(VAL_Codes!BR$26)=2,VAL_Codes!BR$26,"")</f>
        <v/>
      </c>
      <c r="CN116" s="25" t="str">
        <f>IF(TYPE(VAL_Codes!BS$26)=2,VAL_Codes!BS$26,"")</f>
        <v/>
      </c>
      <c r="CO116" s="26" t="str">
        <f>IF(OR(EXACT(AG116,AH116),EXACT(AJ116,AK116),EXACT(AS116,AT116),EXACT(BT116,BU116),EXACT(CC116,CD116), EXACT(CL116,CM116),AND(AH116="K",AK116="K",AT116="K",BU116="K", CD116="K",CM116="K"),OR(AH116="O",AK116="O",AT116="O",BU116="O", CD116="O",CM116="O")),"",SUM(AG116,AJ116,AS116,BT116,CC116,CL116))</f>
        <v/>
      </c>
      <c r="CP116" s="20" t="str">
        <f>IF(AND(OR(OR(AH116="O",AK116="O",AT116="O",BU116="O",CD116="O",CM116="O"), AND(AH116="K",AK116="K",AT116="K",BU116="K", CD116="K",CM116="K")),SUM(AG116,AJ116,AS116,BT116,CC116,CL116)=0,ISNUMBER(CO116)),"",IF(OR(AH116="O",AK116="O",AT116="O",BU116="O",CD116="O",CM116="O"),"O",IF(AND(AH116=AK116,AH116=AT116,AH116=BU116,AH116=CD116,AH116=CM116,OR(AH116="K",AH116="W",AH116="M")),UPPER(AH116),"")))</f>
        <v/>
      </c>
      <c r="CQ116" s="23" t="str">
        <f>IF(TYPE(VAL_Codes!BV$26)=2,VAL_Codes!BV$26,"")</f>
        <v/>
      </c>
      <c r="CR116" s="80"/>
    </row>
    <row r="117" spans="1:96" ht="11.25" customHeight="1" x14ac:dyDescent="0.2">
      <c r="C117" s="772"/>
      <c r="D117" s="760"/>
      <c r="E117" s="758" t="s">
        <v>192</v>
      </c>
      <c r="F117" s="70" t="s">
        <v>108</v>
      </c>
      <c r="G117" s="69" t="s">
        <v>193</v>
      </c>
      <c r="H117" s="395" t="s">
        <v>8768</v>
      </c>
      <c r="I117" s="395" t="s">
        <v>66</v>
      </c>
      <c r="J117" s="396" t="str">
        <f>VAL_Metadata!B$8</f>
        <v>_X</v>
      </c>
      <c r="K117" s="395" t="s">
        <v>110</v>
      </c>
      <c r="L117" s="395" t="s">
        <v>111</v>
      </c>
      <c r="M117" s="47"/>
      <c r="N117" s="47"/>
      <c r="O117" s="47"/>
      <c r="P117" s="47"/>
      <c r="Q117" s="47"/>
      <c r="R117" s="47"/>
      <c r="S117" s="47"/>
      <c r="T117" s="47"/>
      <c r="U117" s="47"/>
      <c r="V117" s="47"/>
      <c r="W117" s="47"/>
      <c r="X117" s="47"/>
      <c r="Y117" s="47"/>
      <c r="Z117" s="47"/>
      <c r="AA117" s="29" t="str">
        <f>IF(COUNTBLANK('VAL_Fill in area'!G74)=1,"",'VAL_Fill in area'!G74)</f>
        <v/>
      </c>
      <c r="AB117" s="24" t="str">
        <f>IF(TYPE(VAL_Codes!G$26)=2,VAL_Codes!G$26,"")</f>
        <v/>
      </c>
      <c r="AC117" s="25" t="str">
        <f>IF(TYPE(VAL_Codes!H$26)=2,VAL_Codes!H$26,"")</f>
        <v/>
      </c>
      <c r="AD117" s="29" t="str">
        <f>IF(COUNTBLANK('VAL_Fill in area'!H74)=1,"",'VAL_Fill in area'!H74)</f>
        <v/>
      </c>
      <c r="AE117" s="24" t="str">
        <f>IF(TYPE(VAL_Codes!J$26)=2,VAL_Codes!J$26,"")</f>
        <v/>
      </c>
      <c r="AF117" s="25" t="str">
        <f>IF(TYPE(VAL_Codes!K$26)=2,VAL_Codes!K$26,"")</f>
        <v/>
      </c>
      <c r="AG117" s="27" t="str">
        <f>IF(OR(AND(AA117="",AB117=""),AND(AD117="",AE117=""),AND(AB117="K",AE117="K"),OR(AB117="O",AE117="O")),"",SUM(AA117,AD117))</f>
        <v/>
      </c>
      <c r="AH117" s="1" t="str">
        <f xml:space="preserve"> IF(AND(OR(AND(AB117="O",AE117="O"),AND(AB117="K",AE117="K")),SUM(AA117,AD117)=0,ISNUMBER(AG117)),"",IF(OR(AB117="O",AE117="O"),"O",IF(AND(AB117=AE117,OR(AB117="K",AB117="W",AB117="M")),UPPER( AB117),"")))</f>
        <v/>
      </c>
      <c r="AI117" s="23" t="str">
        <f>IF(TYPE(VAL_Codes!N$26)=2,VAL_Codes!N$26,"")</f>
        <v/>
      </c>
      <c r="AJ117" s="29" t="str">
        <f>IF(COUNTBLANK('VAL_Fill in area'!I74)=1,"",'VAL_Fill in area'!I74)</f>
        <v/>
      </c>
      <c r="AK117" s="24" t="str">
        <f>IF(TYPE(VAL_Codes!P$26)=2,VAL_Codes!P$26,"")</f>
        <v/>
      </c>
      <c r="AL117" s="25" t="str">
        <f>IF(TYPE(VAL_Codes!Q$26)=2,VAL_Codes!Q$26,"")</f>
        <v/>
      </c>
      <c r="AM117" s="29" t="str">
        <f>IF(COUNTBLANK('VAL_Fill in area'!J74)=1,"",'VAL_Fill in area'!J74)</f>
        <v/>
      </c>
      <c r="AN117" s="24" t="str">
        <f>IF(TYPE(VAL_Codes!S$26)=2,VAL_Codes!S$26,"")</f>
        <v/>
      </c>
      <c r="AO117" s="25" t="str">
        <f>IF(TYPE(VAL_Codes!T$26)=2,VAL_Codes!T$26,"")</f>
        <v/>
      </c>
      <c r="AP117" s="29" t="str">
        <f>IF(COUNTBLANK('VAL_Fill in area'!K74)=1,"",'VAL_Fill in area'!K74)</f>
        <v/>
      </c>
      <c r="AQ117" s="24" t="str">
        <f>IF(TYPE(VAL_Codes!V$26)=2,VAL_Codes!V$26,"")</f>
        <v/>
      </c>
      <c r="AR117" s="25" t="str">
        <f>IF(TYPE(VAL_Codes!W$26)=2,VAL_Codes!W$26,"")</f>
        <v/>
      </c>
      <c r="AS117" s="27" t="str">
        <f>IF(OR(AND(AM117="",AN117=""),AND(AP117="",AQ117=""),AND(AN117="K",AQ117="K"),OR(AN117="O",AQ117="O")),"",SUM(AM117,AP117))</f>
        <v/>
      </c>
      <c r="AT117" s="1" t="str">
        <f xml:space="preserve"> IF(AND(OR(AND(AN117="O",AQ117="O"),AND(AN117="K",AQ117="K")),SUM(AM117,AP117)=0,ISNUMBER(AS117)),"",IF(OR(AN117="O",AQ117="O"),"O",IF(AND(AN117=AQ117,OR(AN117="K",AN117="W",AN117="M")),UPPER( AN117),"")))</f>
        <v/>
      </c>
      <c r="AU117" s="23" t="str">
        <f>IF(TYPE(VAL_Codes!Z$26)=2,VAL_Codes!Z$26,"")</f>
        <v/>
      </c>
      <c r="AV117" s="29" t="str">
        <f>IF(COUNTBLANK('VAL_Fill in area'!L74)=1,"",'VAL_Fill in area'!L74)</f>
        <v/>
      </c>
      <c r="AW117" s="24" t="str">
        <f>IF(TYPE(VAL_Codes!AB$26)=2,VAL_Codes!AB$26,"")</f>
        <v/>
      </c>
      <c r="AX117" s="25" t="str">
        <f>IF(TYPE(VAL_Codes!AC$26)=2,VAL_Codes!AC$26,"")</f>
        <v/>
      </c>
      <c r="AY117" s="29" t="str">
        <f>IF(COUNTBLANK('VAL_Fill in area'!M74)=1,"",'VAL_Fill in area'!M74)</f>
        <v/>
      </c>
      <c r="AZ117" s="24" t="str">
        <f>IF(TYPE(VAL_Codes!AE$26)=2,VAL_Codes!AE$26,"")</f>
        <v/>
      </c>
      <c r="BA117" s="25" t="str">
        <f>IF(TYPE(VAL_Codes!AF$26)=2,VAL_Codes!AF$26,"")</f>
        <v/>
      </c>
      <c r="BB117" s="27" t="str">
        <f>IF(OR(AND(AV117="",AW117=""),AND(AY117="",AZ117=""),AND(AW117="K",AZ117="K"),OR(AW117="O",AZ117="O")),"",SUM(AV117,AY117))</f>
        <v/>
      </c>
      <c r="BC117" s="1" t="str">
        <f xml:space="preserve"> IF(AND(OR(AND(AW117="O",AZ117="O"),AND(AW117="K",AZ117="K")),SUM(AV117,AY117)=0,ISNUMBER(BB117)),"",IF(OR(AW117="O",AZ117="O"),"O",IF(AND(AW117=AZ117,OR(AW117="K",AW117="W",AW117="M")),UPPER( AW117),"")))</f>
        <v/>
      </c>
      <c r="BD117" s="23" t="str">
        <f>IF(TYPE(VAL_Codes!AI$26)=2,VAL_Codes!AI$26,"")</f>
        <v/>
      </c>
      <c r="BE117" s="29" t="str">
        <f>IF(COUNTBLANK('VAL_Fill in area'!N74)=1,"",'VAL_Fill in area'!N74)</f>
        <v/>
      </c>
      <c r="BF117" s="24" t="str">
        <f>IF(TYPE(VAL_Codes!AK$26)=2,VAL_Codes!AK$26,"")</f>
        <v/>
      </c>
      <c r="BG117" s="25" t="str">
        <f>IF(TYPE(VAL_Codes!AL$26)=2,VAL_Codes!AL$26,"")</f>
        <v/>
      </c>
      <c r="BH117" s="29" t="str">
        <f>IF(COUNTBLANK('VAL_Fill in area'!O74)=1,"",'VAL_Fill in area'!O74)</f>
        <v/>
      </c>
      <c r="BI117" s="24" t="str">
        <f>IF(TYPE(VAL_Codes!AN$26)=2,VAL_Codes!AN$26,"")</f>
        <v/>
      </c>
      <c r="BJ117" s="25" t="str">
        <f>IF(TYPE(VAL_Codes!AO$26)=2,VAL_Codes!AO$26,"")</f>
        <v/>
      </c>
      <c r="BK117" s="27" t="str">
        <f>IF(OR(AND(BE117="",BF117=""),AND(BH117="",BI117=""),AND(BF117="K",BI117="K"),OR(BF117="O",BI117="O")),"",SUM(BE117,BH117))</f>
        <v/>
      </c>
      <c r="BL117" s="1" t="str">
        <f xml:space="preserve"> IF(AND(OR(AND(BF117="O",BI117="O"),AND(BF117="K",BI117="K")),SUM(BE117,BH117)=0,ISNUMBER(BK117)),"",IF(OR(BF117="O",BI117="O"),"O",IF(AND(BF117=BI117,OR(BF117="K",BF117="W",BF117="M")),UPPER( BF117),"")))</f>
        <v/>
      </c>
      <c r="BM117" s="23" t="str">
        <f>IF(TYPE(VAL_Codes!AR$26)=2,VAL_Codes!AR$26,"")</f>
        <v/>
      </c>
      <c r="BN117" s="27" t="str">
        <f>IF(OR(AND(AV117="",AW117=""),AND(BE117="",BF117=""),AND(AW117="K",BF117="K"),OR(AW117="O",BF117="O")),"",SUM(AV117,BE117))</f>
        <v/>
      </c>
      <c r="BO117" s="1" t="str">
        <f xml:space="preserve"> IF(AND(OR(AND(AW117="O",BF117="O"),AND(AW117="K",BF117="K")),SUM(AV117,BE117)=0,ISNUMBER(BN117)),"",IF(OR(AW117="O",BF117="O"),"O",IF(AND(AW117=BF117,OR(AW117="K",AW117="W",AW117="M")),UPPER( AW117),"")))</f>
        <v/>
      </c>
      <c r="BP117" s="23" t="str">
        <f>IF(TYPE(VAL_Codes!AU$26)=2,VAL_Codes!AU$26,"")</f>
        <v/>
      </c>
      <c r="BQ117" s="27" t="str">
        <f>IF(OR(AND(AY117="",AZ117=""),AND(BH117="",BI117=""),AND(AZ117="K",BI117="K"),OR(AZ117="O",BI117="O")),"",SUM(AY117,BH117))</f>
        <v/>
      </c>
      <c r="BR117" s="1" t="str">
        <f xml:space="preserve"> IF(AND(OR(AND(AZ117="O",BI117="O"),AND(AZ117="K",BI117="K")),SUM(AY117,BH117)=0,ISNUMBER(BQ117)),"",IF(OR(AZ117="O",BI117="O"),"O",IF(AND(AZ117=BI117,OR(AZ117="K",AZ117="W",AZ117="M")),UPPER( AZ117),"")))</f>
        <v/>
      </c>
      <c r="BS117" s="23" t="str">
        <f>IF(TYPE(VAL_Codes!AX$26)=2,VAL_Codes!AX$26,"")</f>
        <v/>
      </c>
      <c r="BT117" s="27" t="str">
        <f>IF(OR(AND(BN117="",BO117=""),AND(BQ117="",BR117=""),AND(BO117="K",BR117="K"),OR(BO117="O",BR117="O")),"",SUM(BN117,BQ117))</f>
        <v/>
      </c>
      <c r="BU117" s="1" t="str">
        <f xml:space="preserve"> IF(AND(OR(AND(BO117="O",BR117="O"),AND(BO117="K",BR117="K")),SUM(BN117,BQ117)=0,ISNUMBER(BT117)),"",IF(OR(BO117="O",BR117="O"),"O",IF(AND(BO117=BR117,OR(BO117="K",BO117="W",BO117="M")),UPPER( BO117),"")))</f>
        <v/>
      </c>
      <c r="BV117" s="23" t="str">
        <f>IF(TYPE(VAL_Codes!BA$26)=2,VAL_Codes!BA$26,"")</f>
        <v/>
      </c>
      <c r="BW117" s="29" t="str">
        <f>IF(COUNTBLANK('VAL_Fill in area'!P74)=1,"",'VAL_Fill in area'!P74)</f>
        <v/>
      </c>
      <c r="BX117" s="24" t="str">
        <f>IF(TYPE(VAL_Codes!BC$26)=2,VAL_Codes!BC$26,"")</f>
        <v/>
      </c>
      <c r="BY117" s="25" t="str">
        <f>IF(TYPE(VAL_Codes!BD$26)=2,VAL_Codes!BD$26,"")</f>
        <v/>
      </c>
      <c r="BZ117" s="29" t="str">
        <f>IF(COUNTBLANK('VAL_Fill in area'!Q74)=1,"",'VAL_Fill in area'!Q74)</f>
        <v/>
      </c>
      <c r="CA117" s="24" t="str">
        <f>IF(TYPE(VAL_Codes!BF$26)=2,VAL_Codes!BF$26,"")</f>
        <v/>
      </c>
      <c r="CB117" s="25" t="str">
        <f>IF(TYPE(VAL_Codes!BG$26)=2,VAL_Codes!BG$26,"")</f>
        <v/>
      </c>
      <c r="CC117" s="27" t="str">
        <f>IF(OR(AND(BW117="",BX117=""),AND(BZ117="",CA117=""),AND(BX117="K",CA117="K"),OR(BX117="O",CA117="O")),"",SUM(BW117,BZ117))</f>
        <v/>
      </c>
      <c r="CD117" s="1" t="str">
        <f xml:space="preserve"> IF(AND(OR(AND(BX117="O",CA117="O"),AND(BX117="K",CA117="K")),SUM(BW117,BZ117)=0,ISNUMBER(CC117)),"",IF(OR(BX117="O",CA117="O"),"O",IF(AND(BX117=CA117,OR(BX117="K",BX117="W",BX117="M")),UPPER( BX117),"")))</f>
        <v/>
      </c>
      <c r="CE117" s="22" t="str">
        <f>IF(TYPE(VAL_Codes!BJ$26)=2,VAL_Codes!BJ$26,"")</f>
        <v/>
      </c>
      <c r="CF117" s="29" t="str">
        <f>IF(COUNTBLANK('VAL_Fill in area'!R74)=1,"",'VAL_Fill in area'!R74)</f>
        <v/>
      </c>
      <c r="CG117" s="24" t="str">
        <f>IF(TYPE(VAL_Codes!BL$26)=2,VAL_Codes!BL$26,"")</f>
        <v/>
      </c>
      <c r="CH117" s="25" t="str">
        <f>IF(TYPE(VAL_Codes!BM$26)=2,VAL_Codes!BM$26,"")</f>
        <v/>
      </c>
      <c r="CI117" s="29" t="str">
        <f>IF(COUNTBLANK('VAL_Fill in area'!S74)=1,"",'VAL_Fill in area'!S74)</f>
        <v/>
      </c>
      <c r="CJ117" s="24" t="str">
        <f>IF(TYPE(VAL_Codes!BO$26)=2,VAL_Codes!BO$26,"")</f>
        <v/>
      </c>
      <c r="CK117" s="25" t="str">
        <f>IF(TYPE(VAL_Codes!BP$26)=2,VAL_Codes!BP$26,"")</f>
        <v/>
      </c>
      <c r="CL117" s="29" t="str">
        <f>IF(COUNTBLANK('VAL_Fill in area'!T74)=1,"",'VAL_Fill in area'!T74)</f>
        <v/>
      </c>
      <c r="CM117" s="24" t="str">
        <f>IF(TYPE(VAL_Codes!BR$26)=2,VAL_Codes!BR$26,"")</f>
        <v/>
      </c>
      <c r="CN117" s="25" t="str">
        <f>IF(TYPE(VAL_Codes!BS$26)=2,VAL_Codes!BS$26,"")</f>
        <v/>
      </c>
      <c r="CO117" s="26" t="str">
        <f>IF(OR(EXACT(AG117,AH117),EXACT(AJ117,AK117),EXACT(AS117,AT117),EXACT(BT117,BU117),EXACT(CC117,CD117), EXACT(CL117,CM117),AND(AH117="K",AK117="K",AT117="K",BU117="K", CD117="K",CM117="K"),OR(AH117="O",AK117="O",AT117="O",BU117="O", CD117="O",CM117="O")),"",SUM(AG117,AJ117,AS117,BT117,CC117,CL117))</f>
        <v/>
      </c>
      <c r="CP117" s="20" t="str">
        <f>IF(AND(OR(OR(AH117="O",AK117="O",AT117="O",BU117="O",CD117="O",CM117="O"), AND(AH117="K",AK117="K",AT117="K",BU117="K", CD117="K",CM117="K")),SUM(AG117,AJ117,AS117,BT117,CC117,CL117)=0,ISNUMBER(CO117)),"",IF(OR(AH117="O",AK117="O",AT117="O",BU117="O",CD117="O",CM117="O"),"O",IF(AND(AH117=AK117,AH117=AT117,AH117=BU117,AH117=CD117,AH117=CM117,OR(AH117="K",AH117="W",AH117="M")),UPPER(AH117),"")))</f>
        <v/>
      </c>
      <c r="CQ117" s="23" t="str">
        <f>IF(TYPE(VAL_Codes!BV$26)=2,VAL_Codes!BV$26,"")</f>
        <v/>
      </c>
      <c r="CR117" s="38"/>
    </row>
    <row r="118" spans="1:96" ht="11.25" customHeight="1" x14ac:dyDescent="0.2">
      <c r="C118" s="772"/>
      <c r="D118" s="760"/>
      <c r="E118" s="758"/>
      <c r="F118" s="70" t="s">
        <v>112</v>
      </c>
      <c r="G118" s="69" t="s">
        <v>194</v>
      </c>
      <c r="H118" s="395" t="s">
        <v>8768</v>
      </c>
      <c r="I118" s="395" t="s">
        <v>66</v>
      </c>
      <c r="J118" s="396" t="str">
        <f>VAL_Metadata!B$8</f>
        <v>_X</v>
      </c>
      <c r="K118" s="395" t="s">
        <v>110</v>
      </c>
      <c r="L118" s="395" t="s">
        <v>114</v>
      </c>
      <c r="M118" s="47"/>
      <c r="N118" s="47"/>
      <c r="O118" s="47"/>
      <c r="P118" s="47"/>
      <c r="Q118" s="47"/>
      <c r="R118" s="47"/>
      <c r="S118" s="47"/>
      <c r="T118" s="47"/>
      <c r="U118" s="47"/>
      <c r="V118" s="47"/>
      <c r="W118" s="47"/>
      <c r="X118" s="47"/>
      <c r="Y118" s="47"/>
      <c r="Z118" s="47"/>
      <c r="AA118" s="29" t="str">
        <f>IF(COUNTBLANK('VAL_Fill in area'!G75)=1,"",'VAL_Fill in area'!G75)</f>
        <v/>
      </c>
      <c r="AB118" s="24" t="str">
        <f>IF(TYPE(VAL_Codes!G$26)=2,VAL_Codes!G$26,"")</f>
        <v/>
      </c>
      <c r="AC118" s="25" t="str">
        <f>IF(TYPE(VAL_Codes!H$26)=2,VAL_Codes!H$26,"")</f>
        <v/>
      </c>
      <c r="AD118" s="29" t="str">
        <f>IF(COUNTBLANK('VAL_Fill in area'!H75)=1,"",'VAL_Fill in area'!H75)</f>
        <v/>
      </c>
      <c r="AE118" s="24" t="str">
        <f>IF(TYPE(VAL_Codes!J$26)=2,VAL_Codes!J$26,"")</f>
        <v/>
      </c>
      <c r="AF118" s="25" t="str">
        <f>IF(TYPE(VAL_Codes!K$26)=2,VAL_Codes!K$26,"")</f>
        <v/>
      </c>
      <c r="AG118" s="27" t="str">
        <f>IF(OR(AND(AA118="",AB118=""),AND(AD118="",AE118=""),AND(AB118="K",AE118="K"),OR(AB118="O",AE118="O")),"",SUM(AA118,AD118))</f>
        <v/>
      </c>
      <c r="AH118" s="1" t="str">
        <f xml:space="preserve"> IF(AND(OR(AND(AB118="O",AE118="O"),AND(AB118="K",AE118="K")),SUM(AA118,AD118)=0,ISNUMBER(AG118)),"",IF(OR(AB118="O",AE118="O"),"O",IF(AND(AB118=AE118,OR(AB118="K",AB118="W",AB118="M")),UPPER( AB118),"")))</f>
        <v/>
      </c>
      <c r="AI118" s="23" t="str">
        <f>IF(TYPE(VAL_Codes!N$26)=2,VAL_Codes!N$26,"")</f>
        <v/>
      </c>
      <c r="AJ118" s="29" t="str">
        <f>IF(COUNTBLANK('VAL_Fill in area'!I75)=1,"",'VAL_Fill in area'!I75)</f>
        <v/>
      </c>
      <c r="AK118" s="24" t="str">
        <f>IF(TYPE(VAL_Codes!P$26)=2,VAL_Codes!P$26,"")</f>
        <v/>
      </c>
      <c r="AL118" s="25" t="str">
        <f>IF(TYPE(VAL_Codes!Q$26)=2,VAL_Codes!Q$26,"")</f>
        <v/>
      </c>
      <c r="AM118" s="29" t="str">
        <f>IF(COUNTBLANK('VAL_Fill in area'!J75)=1,"",'VAL_Fill in area'!J75)</f>
        <v/>
      </c>
      <c r="AN118" s="24" t="str">
        <f>IF(TYPE(VAL_Codes!S$26)=2,VAL_Codes!S$26,"")</f>
        <v/>
      </c>
      <c r="AO118" s="25" t="str">
        <f>IF(TYPE(VAL_Codes!T$26)=2,VAL_Codes!T$26,"")</f>
        <v/>
      </c>
      <c r="AP118" s="29" t="str">
        <f>IF(COUNTBLANK('VAL_Fill in area'!K75)=1,"",'VAL_Fill in area'!K75)</f>
        <v/>
      </c>
      <c r="AQ118" s="24" t="str">
        <f>IF(TYPE(VAL_Codes!V$26)=2,VAL_Codes!V$26,"")</f>
        <v/>
      </c>
      <c r="AR118" s="25" t="str">
        <f>IF(TYPE(VAL_Codes!W$26)=2,VAL_Codes!W$26,"")</f>
        <v/>
      </c>
      <c r="AS118" s="27" t="str">
        <f>IF(OR(AND(AM118="",AN118=""),AND(AP118="",AQ118=""),AND(AN118="K",AQ118="K"),OR(AN118="O",AQ118="O")),"",SUM(AM118,AP118))</f>
        <v/>
      </c>
      <c r="AT118" s="1" t="str">
        <f xml:space="preserve"> IF(AND(OR(AND(AN118="O",AQ118="O"),AND(AN118="K",AQ118="K")),SUM(AM118,AP118)=0,ISNUMBER(AS118)),"",IF(OR(AN118="O",AQ118="O"),"O",IF(AND(AN118=AQ118,OR(AN118="K",AN118="W",AN118="M")),UPPER( AN118),"")))</f>
        <v/>
      </c>
      <c r="AU118" s="23" t="str">
        <f>IF(TYPE(VAL_Codes!Z$26)=2,VAL_Codes!Z$26,"")</f>
        <v/>
      </c>
      <c r="AV118" s="29" t="str">
        <f>IF(COUNTBLANK('VAL_Fill in area'!L75)=1,"",'VAL_Fill in area'!L75)</f>
        <v/>
      </c>
      <c r="AW118" s="24" t="str">
        <f>IF(TYPE(VAL_Codes!AB$26)=2,VAL_Codes!AB$26,"")</f>
        <v/>
      </c>
      <c r="AX118" s="25" t="str">
        <f>IF(TYPE(VAL_Codes!AC$26)=2,VAL_Codes!AC$26,"")</f>
        <v/>
      </c>
      <c r="AY118" s="29" t="str">
        <f>IF(COUNTBLANK('VAL_Fill in area'!M75)=1,"",'VAL_Fill in area'!M75)</f>
        <v/>
      </c>
      <c r="AZ118" s="24" t="str">
        <f>IF(TYPE(VAL_Codes!AE$26)=2,VAL_Codes!AE$26,"")</f>
        <v/>
      </c>
      <c r="BA118" s="25" t="str">
        <f>IF(TYPE(VAL_Codes!AF$26)=2,VAL_Codes!AF$26,"")</f>
        <v/>
      </c>
      <c r="BB118" s="27" t="str">
        <f>IF(OR(AND(AV118="",AW118=""),AND(AY118="",AZ118=""),AND(AW118="K",AZ118="K"),OR(AW118="O",AZ118="O")),"",SUM(AV118,AY118))</f>
        <v/>
      </c>
      <c r="BC118" s="1" t="str">
        <f xml:space="preserve"> IF(AND(OR(AND(AW118="O",AZ118="O"),AND(AW118="K",AZ118="K")),SUM(AV118,AY118)=0,ISNUMBER(BB118)),"",IF(OR(AW118="O",AZ118="O"),"O",IF(AND(AW118=AZ118,OR(AW118="K",AW118="W",AW118="M")),UPPER( AW118),"")))</f>
        <v/>
      </c>
      <c r="BD118" s="23" t="str">
        <f>IF(TYPE(VAL_Codes!AI$26)=2,VAL_Codes!AI$26,"")</f>
        <v/>
      </c>
      <c r="BE118" s="29" t="str">
        <f>IF(COUNTBLANK('VAL_Fill in area'!N75)=1,"",'VAL_Fill in area'!N75)</f>
        <v/>
      </c>
      <c r="BF118" s="24" t="str">
        <f>IF(TYPE(VAL_Codes!AK$26)=2,VAL_Codes!AK$26,"")</f>
        <v/>
      </c>
      <c r="BG118" s="25" t="str">
        <f>IF(TYPE(VAL_Codes!AL$26)=2,VAL_Codes!AL$26,"")</f>
        <v/>
      </c>
      <c r="BH118" s="29" t="str">
        <f>IF(COUNTBLANK('VAL_Fill in area'!O75)=1,"",'VAL_Fill in area'!O75)</f>
        <v/>
      </c>
      <c r="BI118" s="24" t="str">
        <f>IF(TYPE(VAL_Codes!AN$26)=2,VAL_Codes!AN$26,"")</f>
        <v/>
      </c>
      <c r="BJ118" s="25" t="str">
        <f>IF(TYPE(VAL_Codes!AO$26)=2,VAL_Codes!AO$26,"")</f>
        <v/>
      </c>
      <c r="BK118" s="27" t="str">
        <f>IF(OR(AND(BE118="",BF118=""),AND(BH118="",BI118=""),AND(BF118="K",BI118="K"),OR(BF118="O",BI118="O")),"",SUM(BE118,BH118))</f>
        <v/>
      </c>
      <c r="BL118" s="1" t="str">
        <f xml:space="preserve"> IF(AND(OR(AND(BF118="O",BI118="O"),AND(BF118="K",BI118="K")),SUM(BE118,BH118)=0,ISNUMBER(BK118)),"",IF(OR(BF118="O",BI118="O"),"O",IF(AND(BF118=BI118,OR(BF118="K",BF118="W",BF118="M")),UPPER( BF118),"")))</f>
        <v/>
      </c>
      <c r="BM118" s="23" t="str">
        <f>IF(TYPE(VAL_Codes!AR$26)=2,VAL_Codes!AR$26,"")</f>
        <v/>
      </c>
      <c r="BN118" s="27" t="str">
        <f>IF(OR(AND(AV118="",AW118=""),AND(BE118="",BF118=""),AND(AW118="K",BF118="K"),OR(AW118="O",BF118="O")),"",SUM(AV118,BE118))</f>
        <v/>
      </c>
      <c r="BO118" s="1" t="str">
        <f xml:space="preserve"> IF(AND(OR(AND(AW118="O",BF118="O"),AND(AW118="K",BF118="K")),SUM(AV118,BE118)=0,ISNUMBER(BN118)),"",IF(OR(AW118="O",BF118="O"),"O",IF(AND(AW118=BF118,OR(AW118="K",AW118="W",AW118="M")),UPPER( AW118),"")))</f>
        <v/>
      </c>
      <c r="BP118" s="23" t="str">
        <f>IF(TYPE(VAL_Codes!AU$26)=2,VAL_Codes!AU$26,"")</f>
        <v/>
      </c>
      <c r="BQ118" s="27" t="str">
        <f>IF(OR(AND(AY118="",AZ118=""),AND(BH118="",BI118=""),AND(AZ118="K",BI118="K"),OR(AZ118="O",BI118="O")),"",SUM(AY118,BH118))</f>
        <v/>
      </c>
      <c r="BR118" s="1" t="str">
        <f xml:space="preserve"> IF(AND(OR(AND(AZ118="O",BI118="O"),AND(AZ118="K",BI118="K")),SUM(AY118,BH118)=0,ISNUMBER(BQ118)),"",IF(OR(AZ118="O",BI118="O"),"O",IF(AND(AZ118=BI118,OR(AZ118="K",AZ118="W",AZ118="M")),UPPER( AZ118),"")))</f>
        <v/>
      </c>
      <c r="BS118" s="23" t="str">
        <f>IF(TYPE(VAL_Codes!AX$26)=2,VAL_Codes!AX$26,"")</f>
        <v/>
      </c>
      <c r="BT118" s="27" t="str">
        <f>IF(OR(AND(BN118="",BO118=""),AND(BQ118="",BR118=""),AND(BO118="K",BR118="K"),OR(BO118="O",BR118="O")),"",SUM(BN118,BQ118))</f>
        <v/>
      </c>
      <c r="BU118" s="1" t="str">
        <f xml:space="preserve"> IF(AND(OR(AND(BO118="O",BR118="O"),AND(BO118="K",BR118="K")),SUM(BN118,BQ118)=0,ISNUMBER(BT118)),"",IF(OR(BO118="O",BR118="O"),"O",IF(AND(BO118=BR118,OR(BO118="K",BO118="W",BO118="M")),UPPER( BO118),"")))</f>
        <v/>
      </c>
      <c r="BV118" s="23" t="str">
        <f>IF(TYPE(VAL_Codes!BA$26)=2,VAL_Codes!BA$26,"")</f>
        <v/>
      </c>
      <c r="BW118" s="29" t="str">
        <f>IF(COUNTBLANK('VAL_Fill in area'!P75)=1,"",'VAL_Fill in area'!P75)</f>
        <v/>
      </c>
      <c r="BX118" s="24" t="str">
        <f>IF(TYPE(VAL_Codes!BC$26)=2,VAL_Codes!BC$26,"")</f>
        <v/>
      </c>
      <c r="BY118" s="25" t="str">
        <f>IF(TYPE(VAL_Codes!BD$26)=2,VAL_Codes!BD$26,"")</f>
        <v/>
      </c>
      <c r="BZ118" s="29" t="str">
        <f>IF(COUNTBLANK('VAL_Fill in area'!Q75)=1,"",'VAL_Fill in area'!Q75)</f>
        <v/>
      </c>
      <c r="CA118" s="24" t="str">
        <f>IF(TYPE(VAL_Codes!BF$26)=2,VAL_Codes!BF$26,"")</f>
        <v/>
      </c>
      <c r="CB118" s="25" t="str">
        <f>IF(TYPE(VAL_Codes!BG$26)=2,VAL_Codes!BG$26,"")</f>
        <v/>
      </c>
      <c r="CC118" s="27" t="str">
        <f>IF(OR(AND(BW118="",BX118=""),AND(BZ118="",CA118=""),AND(BX118="K",CA118="K"),OR(BX118="O",CA118="O")),"",SUM(BW118,BZ118))</f>
        <v/>
      </c>
      <c r="CD118" s="1" t="str">
        <f xml:space="preserve"> IF(AND(OR(AND(BX118="O",CA118="O"),AND(BX118="K",CA118="K")),SUM(BW118,BZ118)=0,ISNUMBER(CC118)),"",IF(OR(BX118="O",CA118="O"),"O",IF(AND(BX118=CA118,OR(BX118="K",BX118="W",BX118="M")),UPPER( BX118),"")))</f>
        <v/>
      </c>
      <c r="CE118" s="22" t="str">
        <f>IF(TYPE(VAL_Codes!BJ$26)=2,VAL_Codes!BJ$26,"")</f>
        <v/>
      </c>
      <c r="CF118" s="29" t="str">
        <f>IF(COUNTBLANK('VAL_Fill in area'!R75)=1,"",'VAL_Fill in area'!R75)</f>
        <v/>
      </c>
      <c r="CG118" s="24" t="str">
        <f>IF(TYPE(VAL_Codes!BL$26)=2,VAL_Codes!BL$26,"")</f>
        <v/>
      </c>
      <c r="CH118" s="25" t="str">
        <f>IF(TYPE(VAL_Codes!BM$26)=2,VAL_Codes!BM$26,"")</f>
        <v/>
      </c>
      <c r="CI118" s="29" t="str">
        <f>IF(COUNTBLANK('VAL_Fill in area'!S75)=1,"",'VAL_Fill in area'!S75)</f>
        <v/>
      </c>
      <c r="CJ118" s="24" t="str">
        <f>IF(TYPE(VAL_Codes!BO$26)=2,VAL_Codes!BO$26,"")</f>
        <v/>
      </c>
      <c r="CK118" s="25" t="str">
        <f>IF(TYPE(VAL_Codes!BP$26)=2,VAL_Codes!BP$26,"")</f>
        <v/>
      </c>
      <c r="CL118" s="29" t="str">
        <f>IF(COUNTBLANK('VAL_Fill in area'!T75)=1,"",'VAL_Fill in area'!T75)</f>
        <v/>
      </c>
      <c r="CM118" s="24" t="str">
        <f>IF(TYPE(VAL_Codes!BR$26)=2,VAL_Codes!BR$26,"")</f>
        <v/>
      </c>
      <c r="CN118" s="25" t="str">
        <f>IF(TYPE(VAL_Codes!BS$26)=2,VAL_Codes!BS$26,"")</f>
        <v/>
      </c>
      <c r="CO118" s="26" t="str">
        <f>IF(OR(EXACT(AG118,AH118),EXACT(AJ118,AK118),EXACT(AS118,AT118),EXACT(BT118,BU118),EXACT(CC118,CD118), EXACT(CL118,CM118),AND(AH118="K",AK118="K",AT118="K",BU118="K", CD118="K",CM118="K"),OR(AH118="O",AK118="O",AT118="O",BU118="O", CD118="O",CM118="O")),"",SUM(AG118,AJ118,AS118,BT118,CC118,CL118))</f>
        <v/>
      </c>
      <c r="CP118" s="20" t="str">
        <f>IF(AND(OR(OR(AH118="O",AK118="O",AT118="O",BU118="O",CD118="O",CM118="O"), AND(AH118="K",AK118="K",AT118="K",BU118="K", CD118="K",CM118="K")),SUM(AG118,AJ118,AS118,BT118,CC118,CL118)=0,ISNUMBER(CO118)),"",IF(OR(AH118="O",AK118="O",AT118="O",BU118="O",CD118="O",CM118="O"),"O",IF(AND(AH118=AK118,AH118=AT118,AH118=BU118,AH118=CD118,AH118=CM118,OR(AH118="K",AH118="W",AH118="M")),UPPER(AH118),"")))</f>
        <v/>
      </c>
      <c r="CQ118" s="23" t="str">
        <f>IF(TYPE(VAL_Codes!BV$26)=2,VAL_Codes!BV$26,"")</f>
        <v/>
      </c>
      <c r="CR118" s="38"/>
    </row>
    <row r="119" spans="1:96" ht="11.25" customHeight="1" x14ac:dyDescent="0.2">
      <c r="A119" s="75"/>
      <c r="B119" s="75"/>
      <c r="C119" s="772"/>
      <c r="D119" s="760"/>
      <c r="E119" s="758"/>
      <c r="F119" s="71" t="s">
        <v>115</v>
      </c>
      <c r="G119" s="72" t="s">
        <v>323</v>
      </c>
      <c r="H119" s="395" t="s">
        <v>8768</v>
      </c>
      <c r="I119" s="395" t="s">
        <v>66</v>
      </c>
      <c r="J119" s="396" t="str">
        <f>VAL_Metadata!B$8</f>
        <v>_X</v>
      </c>
      <c r="K119" s="395" t="s">
        <v>110</v>
      </c>
      <c r="L119" s="395" t="s">
        <v>349</v>
      </c>
      <c r="M119" s="74"/>
      <c r="N119" s="74"/>
      <c r="O119" s="74"/>
      <c r="P119" s="74"/>
      <c r="Q119" s="74"/>
      <c r="R119" s="74"/>
      <c r="S119" s="74"/>
      <c r="T119" s="74"/>
      <c r="U119" s="74"/>
      <c r="V119" s="74"/>
      <c r="W119" s="74"/>
      <c r="X119" s="74"/>
      <c r="Y119" s="74"/>
      <c r="Z119" s="74"/>
      <c r="AA119" s="26" t="str">
        <f>IF(OR(AND(AA117="",AB117=""),AND(AA118="",AB118=""),AND(AB117="K",AB118="K"),OR(AB117="O",AB118="O")),"",SUM(AA117,AA118))</f>
        <v/>
      </c>
      <c r="AB119" s="20" t="str">
        <f>IF(AND(OR(AND(AB117="O",AB118="O"),AND(AB117="K",AB118="K")),SUM(AA117,AA118)=0,ISNUMBER(AA119)),"",IF(OR(AB117="O",AB118="O"),"O",IF(AND(AB117=AB118,OR(AB117="K",AB117="W",AB117="M")), UPPER(AB117),"")))</f>
        <v/>
      </c>
      <c r="AC119" s="23" t="str">
        <f>IF(TYPE(VAL_Codes!H$26)=2,VAL_Codes!H$26,"")</f>
        <v/>
      </c>
      <c r="AD119" s="26" t="str">
        <f>IF(OR(AND(AD117="",AE117=""),AND(AD118="",AE118=""),AND(AE117="K",AE118="K"),OR(AE117="O",AE118="O")),"",SUM(AD117,AD118))</f>
        <v/>
      </c>
      <c r="AE119" s="20" t="str">
        <f>IF(AND(OR(AND(AE117="O",AE118="O"),AND(AE117="K",AE118="K")),SUM(AD117,AD118)=0,ISNUMBER(AD119)),"",IF(OR(AE117="O",AE118="O"),"O",IF(AND(AE117=AE118,OR(AE117="K",AE117="W",AE117="M")), UPPER(AE117),"")))</f>
        <v/>
      </c>
      <c r="AF119" s="23" t="str">
        <f>IF(TYPE(VAL_Codes!K$26)=2,VAL_Codes!K$26,"")</f>
        <v/>
      </c>
      <c r="AG119" s="26" t="str">
        <f>IF(OR(AND(AG117="",AH117=""),AND(AG118="",AH118=""),AND(AH117="K",AH118="K"),OR(AH117="O",AH118="O")),"",SUM(AG117,AG118))</f>
        <v/>
      </c>
      <c r="AH119" s="20" t="str">
        <f>IF(AND(OR(AND(AH117="O",AH118="O"),AND(AH117="K",AH118="K")),SUM(AG117,AG118)=0,ISNUMBER(AG119)),"",IF(OR(AH117="O",AH118="O"),"O",IF(AND(AH117=AH118,OR(AH117="K",AH117="W",AH117="M")), UPPER(AH117),"")))</f>
        <v/>
      </c>
      <c r="AI119" s="23" t="str">
        <f>IF(TYPE(VAL_Codes!N$26)=2,VAL_Codes!N$26,"")</f>
        <v/>
      </c>
      <c r="AJ119" s="26" t="str">
        <f>IF(OR(AND(AJ117="",AK117=""),AND(AJ118="",AK118=""),AND(AK117="K",AK118="K"),OR(AK117="O",AK118="O")),"",SUM(AJ117,AJ118))</f>
        <v/>
      </c>
      <c r="AK119" s="20" t="str">
        <f>IF(AND(OR(AND(AK117="O",AK118="O"),AND(AK117="K",AK118="K")),SUM(AJ117,AJ118)=0,ISNUMBER(AJ119)),"",IF(OR(AK117="O",AK118="O"),"O",IF(AND(AK117=AK118,OR(AK117="K",AK117="W",AK117="M")), UPPER(AK117),"")))</f>
        <v/>
      </c>
      <c r="AL119" s="23" t="str">
        <f>IF(TYPE(VAL_Codes!Q$26)=2,VAL_Codes!Q$26,"")</f>
        <v/>
      </c>
      <c r="AM119" s="26" t="str">
        <f>IF(OR(AND(AM117="",AN117=""),AND(AM118="",AN118=""),AND(AN117="K",AN118="K"),OR(AN117="O",AN118="O")),"",SUM(AM117,AM118))</f>
        <v/>
      </c>
      <c r="AN119" s="20" t="str">
        <f>IF(AND(OR(AND(AN117="O",AN118="O"),AND(AN117="K",AN118="K")),SUM(AM117,AM118)=0,ISNUMBER(AM119)),"",IF(OR(AN117="O",AN118="O"),"O",IF(AND(AN117=AN118,OR(AN117="K",AN117="W",AN117="M")), UPPER(AN117),"")))</f>
        <v/>
      </c>
      <c r="AO119" s="23" t="str">
        <f>IF(TYPE(VAL_Codes!T$26)=2,VAL_Codes!T$26,"")</f>
        <v/>
      </c>
      <c r="AP119" s="26" t="str">
        <f>IF(OR(AND(AP117="",AQ117=""),AND(AP118="",AQ118=""),AND(AQ117="K",AQ118="K"),OR(AQ117="O",AQ118="O")),"",SUM(AP117,AP118))</f>
        <v/>
      </c>
      <c r="AQ119" s="20" t="str">
        <f>IF(AND(OR(AND(AQ117="O",AQ118="O"),AND(AQ117="K",AQ118="K")),SUM(AP117,AP118)=0,ISNUMBER(AP119)),"",IF(OR(AQ117="O",AQ118="O"),"O",IF(AND(AQ117=AQ118,OR(AQ117="K",AQ117="W",AQ117="M")), UPPER(AQ117),"")))</f>
        <v/>
      </c>
      <c r="AR119" s="23" t="str">
        <f>IF(TYPE(VAL_Codes!W$26)=2,VAL_Codes!W$26,"")</f>
        <v/>
      </c>
      <c r="AS119" s="26" t="str">
        <f>IF(OR(AND(AS117="",AT117=""),AND(AS118="",AT118=""),AND(AT117="K",AT118="K"),OR(AT117="O",AT118="O")),"",SUM(AS117,AS118))</f>
        <v/>
      </c>
      <c r="AT119" s="20" t="str">
        <f>IF(AND(OR(AND(AT117="O",AT118="O"),AND(AT117="K",AT118="K")),SUM(AS117,AS118)=0,ISNUMBER(AS119)),"",IF(OR(AT117="O",AT118="O"),"O",IF(AND(AT117=AT118,OR(AT117="K",AT117="W",AT117="M")), UPPER(AT117),"")))</f>
        <v/>
      </c>
      <c r="AU119" s="23" t="str">
        <f>IF(TYPE(VAL_Codes!Z$26)=2,VAL_Codes!Z$26,"")</f>
        <v/>
      </c>
      <c r="AV119" s="26" t="str">
        <f>IF(OR(AND(AV117="",AW117=""),AND(AV118="",AW118=""),AND(AW117="K",AW118="K"),OR(AW117="O",AW118="O")),"",SUM(AV117,AV118))</f>
        <v/>
      </c>
      <c r="AW119" s="20" t="str">
        <f>IF(AND(OR(AND(AW117="O",AW118="O"),AND(AW117="K",AW118="K")),SUM(AV117,AV118)=0,ISNUMBER(AV119)),"",IF(OR(AW117="O",AW118="O"),"O",IF(AND(AW117=AW118,OR(AW117="K",AW117="W",AW117="M")), UPPER(AW117),"")))</f>
        <v/>
      </c>
      <c r="AX119" s="23" t="str">
        <f>IF(TYPE(VAL_Codes!AC$26)=2,VAL_Codes!AC$26,"")</f>
        <v/>
      </c>
      <c r="AY119" s="26" t="str">
        <f>IF(OR(AND(AY117="",AZ117=""),AND(AY118="",AZ118=""),AND(AZ117="K",AZ118="K"),OR(AZ117="O",AZ118="O")),"",SUM(AY117,AY118))</f>
        <v/>
      </c>
      <c r="AZ119" s="20" t="str">
        <f>IF(AND(OR(AND(AZ117="O",AZ118="O"),AND(AZ117="K",AZ118="K")),SUM(AY117,AY118)=0,ISNUMBER(AY119)),"",IF(OR(AZ117="O",AZ118="O"),"O",IF(AND(AZ117=AZ118,OR(AZ117="K",AZ117="W",AZ117="M")), UPPER(AZ117),"")))</f>
        <v/>
      </c>
      <c r="BA119" s="23" t="str">
        <f>IF(TYPE(VAL_Codes!AF$26)=2,VAL_Codes!AF$26,"")</f>
        <v/>
      </c>
      <c r="BB119" s="26" t="str">
        <f>IF(OR(AND(BB117="",BC117=""),AND(BB118="",BC118=""),AND(BC117="K",BC118="K"),OR(BC117="O",BC118="O")),"",SUM(BB117,BB118))</f>
        <v/>
      </c>
      <c r="BC119" s="20" t="str">
        <f>IF(AND(OR(AND(BC117="O",BC118="O"),AND(BC117="K",BC118="K")),SUM(BB117,BB118)=0,ISNUMBER(BB119)),"",IF(OR(BC117="O",BC118="O"),"O",IF(AND(BC117=BC118,OR(BC117="K",BC117="W",BC117="M")), UPPER(BC117),"")))</f>
        <v/>
      </c>
      <c r="BD119" s="23" t="str">
        <f>IF(TYPE(VAL_Codes!AI$26)=2,VAL_Codes!AI$26,"")</f>
        <v/>
      </c>
      <c r="BE119" s="26" t="str">
        <f>IF(OR(AND(BE117="",BF117=""),AND(BE118="",BF118=""),AND(BF117="K",BF118="K"),OR(BF117="O",BF118="O")),"",SUM(BE117,BE118))</f>
        <v/>
      </c>
      <c r="BF119" s="20" t="str">
        <f>IF(AND(OR(AND(BF117="O",BF118="O"),AND(BF117="K",BF118="K")),SUM(BE117,BE118)=0,ISNUMBER(BE119)),"",IF(OR(BF117="O",BF118="O"),"O",IF(AND(BF117=BF118,OR(BF117="K",BF117="W",BF117="M")), UPPER(BF117),"")))</f>
        <v/>
      </c>
      <c r="BG119" s="23" t="str">
        <f>IF(TYPE(VAL_Codes!AL$26)=2,VAL_Codes!AL$26,"")</f>
        <v/>
      </c>
      <c r="BH119" s="26" t="str">
        <f>IF(OR(AND(BH117="",BI117=""),AND(BH118="",BI118=""),AND(BI117="K",BI118="K"),OR(BI117="O",BI118="O")),"",SUM(BH117,BH118))</f>
        <v/>
      </c>
      <c r="BI119" s="20" t="str">
        <f>IF(AND(OR(AND(BI117="O",BI118="O"),AND(BI117="K",BI118="K")),SUM(BH117,BH118)=0,ISNUMBER(BH119)),"",IF(OR(BI117="O",BI118="O"),"O",IF(AND(BI117=BI118,OR(BI117="K",BI117="W",BI117="M")), UPPER(BI117),"")))</f>
        <v/>
      </c>
      <c r="BJ119" s="23" t="str">
        <f>IF(TYPE(VAL_Codes!AO$26)=2,VAL_Codes!AO$26,"")</f>
        <v/>
      </c>
      <c r="BK119" s="26" t="str">
        <f>IF(OR(AND(BK117="",BL117=""),AND(BK118="",BL118=""),AND(BL117="K",BL118="K"),OR(BL117="O",BL118="O")),"",SUM(BK117,BK118))</f>
        <v/>
      </c>
      <c r="BL119" s="20" t="str">
        <f>IF(AND(OR(AND(BL117="O",BL118="O"),AND(BL117="K",BL118="K")),SUM(BK117,BK118)=0,ISNUMBER(BK119)),"",IF(OR(BL117="O",BL118="O"),"O",IF(AND(BL117=BL118,OR(BL117="K",BL117="W",BL117="M")), UPPER(BL117),"")))</f>
        <v/>
      </c>
      <c r="BM119" s="23" t="str">
        <f>IF(TYPE(VAL_Codes!AR$26)=2,VAL_Codes!AR$26,"")</f>
        <v/>
      </c>
      <c r="BN119" s="26" t="str">
        <f>IF(OR(AND(BN117="",BO117=""),AND(BN118="",BO118=""),AND(BO117="K",BO118="K"),OR(BO117="O",BO118="O")),"",SUM(BN117,BN118))</f>
        <v/>
      </c>
      <c r="BO119" s="20" t="str">
        <f>IF(AND(OR(AND(BO117="O",BO118="O"),AND(BO117="K",BO118="K")),SUM(BN117,BN118)=0,ISNUMBER(BN119)),"",IF(OR(BO117="O",BO118="O"),"O",IF(AND(BO117=BO118,OR(BO117="K",BO117="W",BO117="M")), UPPER(BO117),"")))</f>
        <v/>
      </c>
      <c r="BP119" s="23" t="str">
        <f>IF(TYPE(VAL_Codes!AU$26)=2,VAL_Codes!AU$26,"")</f>
        <v/>
      </c>
      <c r="BQ119" s="26" t="str">
        <f>IF(OR(AND(BQ117="",BR117=""),AND(BQ118="",BR118=""),AND(BR117="K",BR118="K"),OR(BR117="O",BR118="O")),"",SUM(BQ117,BQ118))</f>
        <v/>
      </c>
      <c r="BR119" s="20" t="str">
        <f>IF(AND(OR(AND(BR117="O",BR118="O"),AND(BR117="K",BR118="K")),SUM(BQ117,BQ118)=0,ISNUMBER(BQ119)),"",IF(OR(BR117="O",BR118="O"),"O",IF(AND(BR117=BR118,OR(BR117="K",BR117="W",BR117="M")), UPPER(BR117),"")))</f>
        <v/>
      </c>
      <c r="BS119" s="23" t="str">
        <f>IF(TYPE(VAL_Codes!AX$26)=2,VAL_Codes!AX$26,"")</f>
        <v/>
      </c>
      <c r="BT119" s="26" t="str">
        <f>IF(OR(AND(BT117="",BU117=""),AND(BT118="",BU118=""),AND(BU117="K",BU118="K"),OR(BU117="O",BU118="O")),"",SUM(BT117,BT118))</f>
        <v/>
      </c>
      <c r="BU119" s="20" t="str">
        <f>IF(AND(OR(AND(BU117="O",BU118="O"),AND(BU117="K",BU118="K")),SUM(BT117,BT118)=0,ISNUMBER(BT119)),"",IF(OR(BU117="O",BU118="O"),"O",IF(AND(BU117=BU118,OR(BU117="K",BU117="W",BU117="M")), UPPER(BU117),"")))</f>
        <v/>
      </c>
      <c r="BV119" s="23" t="str">
        <f>IF(TYPE(VAL_Codes!BA$26)=2,VAL_Codes!BA$26,"")</f>
        <v/>
      </c>
      <c r="BW119" s="26" t="str">
        <f>IF(OR(AND(BW117="",BX117=""),AND(BW118="",BX118=""),AND(BX117="K",BX118="K"),OR(BX117="O",BX118="O")),"",SUM(BW117,BW118))</f>
        <v/>
      </c>
      <c r="BX119" s="20" t="str">
        <f>IF(AND(OR(AND(BX117="O",BX118="O"),AND(BX117="K",BX118="K")),SUM(BW117,BW118)=0,ISNUMBER(BW119)),"",IF(OR(BX117="O",BX118="O"),"O",IF(AND(BX117=BX118,OR(BX117="K",BX117="W",BX117="M")), UPPER(BX117),"")))</f>
        <v/>
      </c>
      <c r="BY119" s="23" t="str">
        <f>IF(TYPE(VAL_Codes!BD$26)=2,VAL_Codes!BD$26,"")</f>
        <v/>
      </c>
      <c r="BZ119" s="26" t="str">
        <f>IF(OR(AND(BZ117="",CA117=""),AND(BZ118="",CA118=""),AND(CA117="K",CA118="K"),OR(CA117="O",CA118="O")),"",SUM(BZ117,BZ118))</f>
        <v/>
      </c>
      <c r="CA119" s="20" t="str">
        <f>IF(AND(OR(AND(CA117="O",CA118="O"),AND(CA117="K",CA118="K")),SUM(BZ117,BZ118)=0,ISNUMBER(BZ119)),"",IF(OR(CA117="O",CA118="O"),"O",IF(AND(CA117=CA118,OR(CA117="K",CA117="W",CA117="M")), UPPER(CA117),"")))</f>
        <v/>
      </c>
      <c r="CB119" s="23" t="str">
        <f>IF(TYPE(VAL_Codes!BG$26)=2,VAL_Codes!BG$26,"")</f>
        <v/>
      </c>
      <c r="CC119" s="26" t="str">
        <f>IF(OR(AND(CC117="",CD117=""),AND(CC118="",CD118=""),AND(CD117="K",CD118="K"),OR(CD117="O",CD118="O")),"",SUM(CC117,CC118))</f>
        <v/>
      </c>
      <c r="CD119" s="20" t="str">
        <f>IF(AND(OR(AND(CD117="O",CD118="O"),AND(CD117="K",CD118="K")),SUM(CC117,CC118)=0,ISNUMBER(CC119)),"",IF(OR(CD117="O",CD118="O"),"O",IF(AND(CD117=CD118,OR(CD117="K",CD117="W",CD117="M")), UPPER(CD117),"")))</f>
        <v/>
      </c>
      <c r="CE119" s="23" t="str">
        <f>IF(TYPE(VAL_Codes!BJ$26)=2,VAL_Codes!BJ$26,"")</f>
        <v/>
      </c>
      <c r="CF119" s="26" t="str">
        <f>IF(OR(AND(CF117="",CG117=""),AND(CF118="",CG118=""),AND(CG117="K",CG118="K"),OR(CG117="O",CG118="O")),"",SUM(CF117,CF118))</f>
        <v/>
      </c>
      <c r="CG119" s="20" t="str">
        <f>IF(AND(OR(AND(CG117="O",CG118="O"),AND(CG117="K",CG118="K")),SUM(CF117,CF118)=0,ISNUMBER(CF119)),"",IF(OR(CG117="O",CG118="O"),"O",IF(AND(CG117=CG118,OR(CG117="K",CG117="W",CG117="M")), UPPER(CG117),"")))</f>
        <v/>
      </c>
      <c r="CH119" s="23" t="str">
        <f>IF(TYPE(VAL_Codes!BM$26)=2,VAL_Codes!BM$26,"")</f>
        <v/>
      </c>
      <c r="CI119" s="26" t="str">
        <f>IF(OR(AND(CI117="",CJ117=""),AND(CI118="",CJ118=""),AND(CJ117="K",CJ118="K"),OR(CJ117="O",CJ118="O")),"",SUM(CI117,CI118))</f>
        <v/>
      </c>
      <c r="CJ119" s="20" t="str">
        <f>IF(AND(OR(AND(CJ117="O",CJ118="O"),AND(CJ117="K",CJ118="K")),SUM(CI117,CI118)=0,ISNUMBER(CI119)),"",IF(OR(CJ117="O",CJ118="O"),"O",IF(AND(CJ117=CJ118,OR(CJ117="K",CJ117="W",CJ117="M")), UPPER(CJ117),"")))</f>
        <v/>
      </c>
      <c r="CK119" s="23" t="str">
        <f>IF(TYPE(VAL_Codes!BP$26)=2,VAL_Codes!BP$26,"")</f>
        <v/>
      </c>
      <c r="CL119" s="26" t="str">
        <f>IF(OR(AND(CL117="",CM117=""),AND(CL118="",CM118=""),AND(CM117="K",CM118="K"),OR(CM117="O",CM118="O")),"",SUM(CL117,CL118))</f>
        <v/>
      </c>
      <c r="CM119" s="20" t="str">
        <f>IF(AND(OR(AND(CM117="O",CM118="O"),AND(CM117="K",CM118="K")),SUM(CL117,CL118)=0,ISNUMBER(CL119)),"",IF(OR(CM117="O",CM118="O"),"O",IF(AND(CM117=CM118,OR(CM117="K",CM117="W",CM117="M")), UPPER(CM117),"")))</f>
        <v/>
      </c>
      <c r="CN119" s="23" t="str">
        <f>IF(TYPE(VAL_Codes!BS$26)=2,VAL_Codes!BS$26,"")</f>
        <v/>
      </c>
      <c r="CO119" s="26" t="str">
        <f>IF(OR(AND(CO117="",CP117=""),AND(CO118="",CP118=""),AND(CP117="K",CP118="K"),OR(CP117="O",CP118="O")),"",SUM(CO117,CO118))</f>
        <v/>
      </c>
      <c r="CP119" s="20" t="str">
        <f>IF(AND(OR(AND(CP117="O",CP118="O"),AND(CP117="K",CP118="K")),SUM(CO117,CO118)=0,ISNUMBER(CO119)),"",IF(OR(CP117="O",CP118="O"),"O",IF(AND(CP117=CP118,OR(CP117="K",CP117="W",CP117="M")), UPPER(CP117),"")))</f>
        <v/>
      </c>
      <c r="CQ119" s="23" t="str">
        <f>IF(TYPE(VAL_Codes!BV$26)=2,VAL_Codes!BV$26,"")</f>
        <v/>
      </c>
      <c r="CR119" s="38"/>
    </row>
    <row r="120" spans="1:96" ht="11.25" customHeight="1" x14ac:dyDescent="0.2">
      <c r="A120" s="75"/>
      <c r="B120" s="75"/>
      <c r="C120" s="772"/>
      <c r="D120" s="763"/>
      <c r="E120" s="885" t="s">
        <v>195</v>
      </c>
      <c r="F120" s="886"/>
      <c r="G120" s="72" t="s">
        <v>322</v>
      </c>
      <c r="H120" s="395" t="s">
        <v>8768</v>
      </c>
      <c r="I120" s="395" t="s">
        <v>66</v>
      </c>
      <c r="J120" s="396" t="str">
        <f>VAL_Metadata!B$8</f>
        <v>_X</v>
      </c>
      <c r="K120" s="395" t="s">
        <v>47</v>
      </c>
      <c r="L120" s="395" t="s">
        <v>47</v>
      </c>
      <c r="M120" s="47"/>
      <c r="N120" s="47"/>
      <c r="O120" s="47"/>
      <c r="P120" s="47"/>
      <c r="Q120" s="47"/>
      <c r="R120" s="47"/>
      <c r="S120" s="47"/>
      <c r="T120" s="47"/>
      <c r="U120" s="47"/>
      <c r="V120" s="47"/>
      <c r="W120" s="47"/>
      <c r="X120" s="47"/>
      <c r="Y120" s="47"/>
      <c r="Z120" s="47"/>
      <c r="AA120" s="26" t="str">
        <f>IF(OR(AND(AA113="",AB113=""),AND(AA119="",AB119=""),AND(AB113="K",AB119="K"),OR(AB113="O",AB119="O")),"",SUM(AA113,AA119))</f>
        <v/>
      </c>
      <c r="AB120" s="20" t="str">
        <f>IF(AND(OR(AND(AB113="O",AB119="O"),AND(AB113="K",AB119="K")),SUM(AA113,AA119)=0,ISNUMBER(AA120)),"",IF(OR(AB113="O",AB119="O"),"O",IF(AND(AB113=AB119,OR(AB113="K",AB113="W",AB113="M")), UPPER(AB113),"")))</f>
        <v/>
      </c>
      <c r="AC120" s="23" t="str">
        <f>IF(TYPE(VAL_Codes!H$26)=2,VAL_Codes!H$26,"")</f>
        <v/>
      </c>
      <c r="AD120" s="26" t="str">
        <f>IF(OR(AND(AD113="",AE113=""),AND(AD119="",AE119=""),AND(AE113="K",AE119="K"),OR(AE113="O",AE119="O")),"",SUM(AD113,AD119))</f>
        <v/>
      </c>
      <c r="AE120" s="20" t="str">
        <f>IF(AND(OR(AND(AE113="O",AE119="O"),AND(AE113="K",AE119="K")),SUM(AD113,AD119)=0,ISNUMBER(AD120)),"",IF(OR(AE113="O",AE119="O"),"O",IF(AND(AE113=AE119,OR(AE113="K",AE113="W",AE113="M")), UPPER(AE113),"")))</f>
        <v/>
      </c>
      <c r="AF120" s="23" t="str">
        <f>IF(TYPE(VAL_Codes!K$26)=2,VAL_Codes!K$26,"")</f>
        <v/>
      </c>
      <c r="AG120" s="26" t="str">
        <f>IF(OR(AND(AG113="",AH113=""),AND(AG119="",AH119=""),AND(AH113="K",AH119="K"),OR(AH113="O",AH119="O")),"",SUM(AG113,AG119))</f>
        <v/>
      </c>
      <c r="AH120" s="20" t="str">
        <f>IF(AND(OR(AND(AH113="O",AH119="O"),AND(AH113="K",AH119="K")),SUM(AG113,AG119)=0,ISNUMBER(AG120)),"",IF(OR(AH113="O",AH119="O"),"O",IF(AND(AH113=AH119,OR(AH113="K",AH113="W",AH113="M")), UPPER(AH113),"")))</f>
        <v/>
      </c>
      <c r="AI120" s="23" t="str">
        <f>IF(TYPE(VAL_Codes!N$26)=2,VAL_Codes!N$26,"")</f>
        <v/>
      </c>
      <c r="AJ120" s="26" t="str">
        <f>IF(OR(AND(AJ113="",AK113=""),AND(AJ119="",AK119=""),AND(AK113="K",AK119="K"),OR(AK113="O",AK119="O")),"",SUM(AJ113,AJ119))</f>
        <v/>
      </c>
      <c r="AK120" s="20" t="str">
        <f>IF(AND(OR(AND(AK113="O",AK119="O"),AND(AK113="K",AK119="K")),SUM(AJ113,AJ119)=0,ISNUMBER(AJ120)),"",IF(OR(AK113="O",AK119="O"),"O",IF(AND(AK113=AK119,OR(AK113="K",AK113="W",AK113="M")), UPPER(AK113),"")))</f>
        <v/>
      </c>
      <c r="AL120" s="23" t="str">
        <f>IF(TYPE(VAL_Codes!Q$26)=2,VAL_Codes!Q$26,"")</f>
        <v/>
      </c>
      <c r="AM120" s="26" t="str">
        <f>IF(OR(AND(AM113="",AN113=""),AND(AM119="",AN119=""),AND(AN113="K",AN119="K"),OR(AN113="O",AN119="O")),"",SUM(AM113,AM119))</f>
        <v/>
      </c>
      <c r="AN120" s="20" t="str">
        <f>IF(AND(OR(AND(AN113="O",AN119="O"),AND(AN113="K",AN119="K")),SUM(AM113,AM119)=0,ISNUMBER(AM120)),"",IF(OR(AN113="O",AN119="O"),"O",IF(AND(AN113=AN119,OR(AN113="K",AN113="W",AN113="M")), UPPER(AN113),"")))</f>
        <v/>
      </c>
      <c r="AO120" s="23" t="str">
        <f>IF(TYPE(VAL_Codes!T$26)=2,VAL_Codes!T$26,"")</f>
        <v/>
      </c>
      <c r="AP120" s="26" t="str">
        <f>IF(OR(AND(AP113="",AQ113=""),AND(AP119="",AQ119=""),AND(AQ113="K",AQ119="K"),OR(AQ113="O",AQ119="O")),"",SUM(AP113,AP119))</f>
        <v/>
      </c>
      <c r="AQ120" s="20" t="str">
        <f>IF(AND(OR(AND(AQ113="O",AQ119="O"),AND(AQ113="K",AQ119="K")),SUM(AP113,AP119)=0,ISNUMBER(AP120)),"",IF(OR(AQ113="O",AQ119="O"),"O",IF(AND(AQ113=AQ119,OR(AQ113="K",AQ113="W",AQ113="M")), UPPER(AQ113),"")))</f>
        <v/>
      </c>
      <c r="AR120" s="23" t="str">
        <f>IF(TYPE(VAL_Codes!W$26)=2,VAL_Codes!W$26,"")</f>
        <v/>
      </c>
      <c r="AS120" s="26" t="str">
        <f>IF(OR(AND(AS113="",AT113=""),AND(AS119="",AT119=""),AND(AT113="K",AT119="K"),OR(AT113="O",AT119="O")),"",SUM(AS113,AS119))</f>
        <v/>
      </c>
      <c r="AT120" s="20" t="str">
        <f>IF(AND(OR(AND(AT113="O",AT119="O"),AND(AT113="K",AT119="K")),SUM(AS113,AS119)=0,ISNUMBER(AS120)),"",IF(OR(AT113="O",AT119="O"),"O",IF(AND(AT113=AT119,OR(AT113="K",AT113="W",AT113="M")), UPPER(AT113),"")))</f>
        <v/>
      </c>
      <c r="AU120" s="23" t="str">
        <f>IF(TYPE(VAL_Codes!Z$26)=2,VAL_Codes!Z$26,"")</f>
        <v/>
      </c>
      <c r="AV120" s="26" t="str">
        <f>IF(OR(AND(AV113="",AW113=""),AND(AV119="",AW119=""),AND(AW113="K",AW119="K"),OR(AW113="O",AW119="O")),"",SUM(AV113,AV119))</f>
        <v/>
      </c>
      <c r="AW120" s="20" t="str">
        <f>IF(AND(OR(AND(AW113="O",AW119="O"),AND(AW113="K",AW119="K")),SUM(AV113,AV119)=0,ISNUMBER(AV120)),"",IF(OR(AW113="O",AW119="O"),"O",IF(AND(AW113=AW119,OR(AW113="K",AW113="W",AW113="M")), UPPER(AW113),"")))</f>
        <v/>
      </c>
      <c r="AX120" s="23" t="str">
        <f>IF(TYPE(VAL_Codes!AC$26)=2,VAL_Codes!AC$26,"")</f>
        <v/>
      </c>
      <c r="AY120" s="26" t="str">
        <f>IF(OR(AND(AY113="",AZ113=""),AND(AY119="",AZ119=""),AND(AZ113="K",AZ119="K"),OR(AZ113="O",AZ119="O")),"",SUM(AY113,AY119))</f>
        <v/>
      </c>
      <c r="AZ120" s="20" t="str">
        <f>IF(AND(OR(AND(AZ113="O",AZ119="O"),AND(AZ113="K",AZ119="K")),SUM(AY113,AY119)=0,ISNUMBER(AY120)),"",IF(OR(AZ113="O",AZ119="O"),"O",IF(AND(AZ113=AZ119,OR(AZ113="K",AZ113="W",AZ113="M")), UPPER(AZ113),"")))</f>
        <v/>
      </c>
      <c r="BA120" s="23" t="str">
        <f>IF(TYPE(VAL_Codes!AF$26)=2,VAL_Codes!AF$26,"")</f>
        <v/>
      </c>
      <c r="BB120" s="26" t="str">
        <f>IF(OR(AND(BB113="",BC113=""),AND(BB119="",BC119=""),AND(BC113="K",BC119="K"),OR(BC113="O",BC119="O")),"",SUM(BB113,BB119))</f>
        <v/>
      </c>
      <c r="BC120" s="20" t="str">
        <f>IF(AND(OR(AND(BC113="O",BC119="O"),AND(BC113="K",BC119="K")),SUM(BB113,BB119)=0,ISNUMBER(BB120)),"",IF(OR(BC113="O",BC119="O"),"O",IF(AND(BC113=BC119,OR(BC113="K",BC113="W",BC113="M")), UPPER(BC113),"")))</f>
        <v/>
      </c>
      <c r="BD120" s="23" t="str">
        <f>IF(TYPE(VAL_Codes!AI$26)=2,VAL_Codes!AI$26,"")</f>
        <v/>
      </c>
      <c r="BE120" s="26" t="str">
        <f>IF(OR(AND(BE113="",BF113=""),AND(BE119="",BF119=""),AND(BF113="K",BF119="K"),OR(BF113="O",BF119="O")),"",SUM(BE113,BE119))</f>
        <v/>
      </c>
      <c r="BF120" s="20" t="str">
        <f>IF(AND(OR(AND(BF113="O",BF119="O"),AND(BF113="K",BF119="K")),SUM(BE113,BE119)=0,ISNUMBER(BE120)),"",IF(OR(BF113="O",BF119="O"),"O",IF(AND(BF113=BF119,OR(BF113="K",BF113="W",BF113="M")), UPPER(BF113),"")))</f>
        <v/>
      </c>
      <c r="BG120" s="23" t="str">
        <f>IF(TYPE(VAL_Codes!AL$26)=2,VAL_Codes!AL$26,"")</f>
        <v/>
      </c>
      <c r="BH120" s="26" t="str">
        <f>IF(OR(AND(BH113="",BI113=""),AND(BH119="",BI119=""),AND(BI113="K",BI119="K"),OR(BI113="O",BI119="O")),"",SUM(BH113,BH119))</f>
        <v/>
      </c>
      <c r="BI120" s="20" t="str">
        <f>IF(AND(OR(AND(BI113="O",BI119="O"),AND(BI113="K",BI119="K")),SUM(BH113,BH119)=0,ISNUMBER(BH120)),"",IF(OR(BI113="O",BI119="O"),"O",IF(AND(BI113=BI119,OR(BI113="K",BI113="W",BI113="M")), UPPER(BI113),"")))</f>
        <v/>
      </c>
      <c r="BJ120" s="23" t="str">
        <f>IF(TYPE(VAL_Codes!AO$26)=2,VAL_Codes!AO$26,"")</f>
        <v/>
      </c>
      <c r="BK120" s="26" t="str">
        <f>IF(OR(AND(BK113="",BL113=""),AND(BK119="",BL119=""),AND(BL113="K",BL119="K"),OR(BL113="O",BL119="O")),"",SUM(BK113,BK119))</f>
        <v/>
      </c>
      <c r="BL120" s="20" t="str">
        <f>IF(AND(OR(AND(BL113="O",BL119="O"),AND(BL113="K",BL119="K")),SUM(BK113,BK119)=0,ISNUMBER(BK120)),"",IF(OR(BL113="O",BL119="O"),"O",IF(AND(BL113=BL119,OR(BL113="K",BL113="W",BL113="M")), UPPER(BL113),"")))</f>
        <v/>
      </c>
      <c r="BM120" s="23" t="str">
        <f>IF(TYPE(VAL_Codes!AR$26)=2,VAL_Codes!AR$26,"")</f>
        <v/>
      </c>
      <c r="BN120" s="26" t="str">
        <f>IF(OR(AND(BN113="",BO113=""),AND(BN119="",BO119=""),AND(BO113="K",BO119="K"),OR(BO113="O",BO119="O")),"",SUM(BN113,BN119))</f>
        <v/>
      </c>
      <c r="BO120" s="20" t="str">
        <f>IF(AND(OR(AND(BO113="O",BO119="O"),AND(BO113="K",BO119="K")),SUM(BN113,BN119)=0,ISNUMBER(BN120)),"",IF(OR(BO113="O",BO119="O"),"O",IF(AND(BO113=BO119,OR(BO113="K",BO113="W",BO113="M")), UPPER(BO113),"")))</f>
        <v/>
      </c>
      <c r="BP120" s="23" t="str">
        <f>IF(TYPE(VAL_Codes!AU$26)=2,VAL_Codes!AU$26,"")</f>
        <v/>
      </c>
      <c r="BQ120" s="26" t="str">
        <f>IF(OR(AND(BQ113="",BR113=""),AND(BQ119="",BR119=""),AND(BR113="K",BR119="K"),OR(BR113="O",BR119="O")),"",SUM(BQ113,BQ119))</f>
        <v/>
      </c>
      <c r="BR120" s="20" t="str">
        <f>IF(AND(OR(AND(BR113="O",BR119="O"),AND(BR113="K",BR119="K")),SUM(BQ113,BQ119)=0,ISNUMBER(BQ120)),"",IF(OR(BR113="O",BR119="O"),"O",IF(AND(BR113=BR119,OR(BR113="K",BR113="W",BR113="M")), UPPER(BR113),"")))</f>
        <v/>
      </c>
      <c r="BS120" s="23" t="str">
        <f>IF(TYPE(VAL_Codes!AX$26)=2,VAL_Codes!AX$26,"")</f>
        <v/>
      </c>
      <c r="BT120" s="26" t="str">
        <f>IF(OR(AND(BT113="",BU113=""),AND(BT119="",BU119=""),AND(BU113="K",BU119="K"),OR(BU113="O",BU119="O")),"",SUM(BT113,BT119))</f>
        <v/>
      </c>
      <c r="BU120" s="20" t="str">
        <f>IF(AND(OR(AND(BU113="O",BU119="O"),AND(BU113="K",BU119="K")),SUM(BT113,BT119)=0,ISNUMBER(BT120)),"",IF(OR(BU113="O",BU119="O"),"O",IF(AND(BU113=BU119,OR(BU113="K",BU113="W",BU113="M")), UPPER(BU113),"")))</f>
        <v/>
      </c>
      <c r="BV120" s="23" t="str">
        <f>IF(TYPE(VAL_Codes!BA$26)=2,VAL_Codes!BA$26,"")</f>
        <v/>
      </c>
      <c r="BW120" s="26" t="str">
        <f>IF(OR(AND(BW113="",BX113=""),AND(BW119="",BX119=""),AND(BX113="K",BX119="K"),OR(BX113="O",BX119="O")),"",SUM(BW113,BW119))</f>
        <v/>
      </c>
      <c r="BX120" s="20" t="str">
        <f>IF(AND(OR(AND(BX113="O",BX119="O"),AND(BX113="K",BX119="K")),SUM(BW113,BW119)=0,ISNUMBER(BW120)),"",IF(OR(BX113="O",BX119="O"),"O",IF(AND(BX113=BX119,OR(BX113="K",BX113="W",BX113="M")), UPPER(BX113),"")))</f>
        <v/>
      </c>
      <c r="BY120" s="23" t="str">
        <f>IF(TYPE(VAL_Codes!BD$26)=2,VAL_Codes!BD$26,"")</f>
        <v/>
      </c>
      <c r="BZ120" s="26" t="str">
        <f>IF(OR(AND(BZ113="",CA113=""),AND(BZ119="",CA119=""),AND(CA113="K",CA119="K"),OR(CA113="O",CA119="O")),"",SUM(BZ113,BZ119))</f>
        <v/>
      </c>
      <c r="CA120" s="20" t="str">
        <f>IF(AND(OR(AND(CA113="O",CA119="O"),AND(CA113="K",CA119="K")),SUM(BZ113,BZ119)=0,ISNUMBER(BZ120)),"",IF(OR(CA113="O",CA119="O"),"O",IF(AND(CA113=CA119,OR(CA113="K",CA113="W",CA113="M")), UPPER(CA113),"")))</f>
        <v/>
      </c>
      <c r="CB120" s="23" t="str">
        <f>IF(TYPE(VAL_Codes!BG$26)=2,VAL_Codes!BG$26,"")</f>
        <v/>
      </c>
      <c r="CC120" s="26" t="str">
        <f>IF(OR(AND(CC113="",CD113=""),AND(CC119="",CD119=""),AND(CD113="K",CD119="K"),OR(CD113="O",CD119="O")),"",SUM(CC113,CC119))</f>
        <v/>
      </c>
      <c r="CD120" s="20" t="str">
        <f>IF(AND(OR(AND(CD113="O",CD119="O"),AND(CD113="K",CD119="K")),SUM(CC113,CC119)=0,ISNUMBER(CC120)),"",IF(OR(CD113="O",CD119="O"),"O",IF(AND(CD113=CD119,OR(CD113="K",CD113="W",CD113="M")), UPPER(CD113),"")))</f>
        <v/>
      </c>
      <c r="CE120" s="23" t="str">
        <f>IF(TYPE(VAL_Codes!BJ$26)=2,VAL_Codes!BJ$26,"")</f>
        <v/>
      </c>
      <c r="CF120" s="26" t="str">
        <f>IF(OR(AND(CF113="",CG113=""),AND(CF119="",CG119=""),AND(CG113="K",CG119="K"),OR(CG113="O",CG119="O")),"",SUM(CF113,CF119))</f>
        <v/>
      </c>
      <c r="CG120" s="20" t="str">
        <f>IF(AND(OR(AND(CG113="O",CG119="O"),AND(CG113="K",CG119="K")),SUM(CF113,CF119)=0,ISNUMBER(CF120)),"",IF(OR(CG113="O",CG119="O"),"O",IF(AND(CG113=CG119,OR(CG113="K",CG113="W",CG113="M")), UPPER(CG113),"")))</f>
        <v/>
      </c>
      <c r="CH120" s="23" t="str">
        <f>IF(TYPE(VAL_Codes!BM$26)=2,VAL_Codes!BM$26,"")</f>
        <v/>
      </c>
      <c r="CI120" s="26" t="str">
        <f>IF(OR(AND(CI113="",CJ113=""),AND(CI119="",CJ119=""),AND(CJ113="K",CJ119="K"),OR(CJ113="O",CJ119="O")),"",SUM(CI113,CI119))</f>
        <v/>
      </c>
      <c r="CJ120" s="20" t="str">
        <f>IF(AND(OR(AND(CJ113="O",CJ119="O"),AND(CJ113="K",CJ119="K")),SUM(CI113,CI119)=0,ISNUMBER(CI120)),"",IF(OR(CJ113="O",CJ119="O"),"O",IF(AND(CJ113=CJ119,OR(CJ113="K",CJ113="W",CJ113="M")), UPPER(CJ113),"")))</f>
        <v/>
      </c>
      <c r="CK120" s="23" t="str">
        <f>IF(TYPE(VAL_Codes!BP$26)=2,VAL_Codes!BP$26,"")</f>
        <v/>
      </c>
      <c r="CL120" s="26" t="str">
        <f>IF(OR(AND(CL113="",CM113=""),AND(CL119="",CM119=""),AND(CM113="K",CM119="K"),OR(CM113="O",CM119="O")),"",SUM(CL113,CL119))</f>
        <v/>
      </c>
      <c r="CM120" s="20" t="str">
        <f>IF(AND(OR(AND(CM113="O",CM119="O"),AND(CM113="K",CM119="K")),SUM(CL113,CL119)=0,ISNUMBER(CL120)),"",IF(OR(CM113="O",CM119="O"),"O",IF(AND(CM113=CM119,OR(CM113="K",CM113="W",CM113="M")), UPPER(CM113),"")))</f>
        <v/>
      </c>
      <c r="CN120" s="23" t="str">
        <f>IF(TYPE(VAL_Codes!BS$26)=2,VAL_Codes!BS$26,"")</f>
        <v/>
      </c>
      <c r="CO120" s="26" t="str">
        <f>IF(OR(AND(CO113="",CP113=""),AND(CO119="",CP119=""),AND(CP113="K",CP119="K"),OR(CP113="O",CP119="O")),"",SUM(CO113,CO119))</f>
        <v/>
      </c>
      <c r="CP120" s="20" t="str">
        <f>IF(AND(OR(AND(CP113="O",CP119="O"),AND(CP113="K",CP119="K")),SUM(CO113,CO119)=0,ISNUMBER(CO120)),"",IF(OR(CP113="O",CP119="O"),"O",IF(AND(CP113=CP119,OR(CP113="K",CP113="W",CP113="M")), UPPER(CP113),"")))</f>
        <v/>
      </c>
      <c r="CQ120" s="23" t="str">
        <f>IF(TYPE(VAL_Codes!BV$26)=2,VAL_Codes!BV$26,"")</f>
        <v/>
      </c>
      <c r="CR120" s="38"/>
    </row>
    <row r="121" spans="1:96" ht="11.25" customHeight="1" x14ac:dyDescent="0.2">
      <c r="C121" s="772"/>
      <c r="D121" s="759" t="s">
        <v>738</v>
      </c>
      <c r="E121" s="758" t="s">
        <v>157</v>
      </c>
      <c r="F121" s="71" t="s">
        <v>196</v>
      </c>
      <c r="G121" s="72" t="s">
        <v>324</v>
      </c>
      <c r="H121" s="395" t="s">
        <v>8755</v>
      </c>
      <c r="I121" s="395" t="s">
        <v>66</v>
      </c>
      <c r="J121" s="396" t="str">
        <f>VAL_Metadata!B$8</f>
        <v>_X</v>
      </c>
      <c r="K121" s="395" t="s">
        <v>79</v>
      </c>
      <c r="L121" s="395" t="s">
        <v>768</v>
      </c>
      <c r="M121" s="47"/>
      <c r="N121" s="47"/>
      <c r="O121" s="47"/>
      <c r="P121" s="47"/>
      <c r="Q121" s="47"/>
      <c r="R121" s="47"/>
      <c r="S121" s="47"/>
      <c r="T121" s="47"/>
      <c r="U121" s="47"/>
      <c r="V121" s="47"/>
      <c r="W121" s="47"/>
      <c r="X121" s="47"/>
      <c r="Y121" s="47"/>
      <c r="Z121" s="47"/>
      <c r="AA121" s="26" t="str">
        <f>IF(OR(AND(AA98="",AB98=""),AND(AA109="",AB109=""),AND(AB98="K",AB109="K"),OR(AB98="O",AB109="O")),"",SUM(AA98,AA109))</f>
        <v/>
      </c>
      <c r="AB121" s="20" t="str">
        <f>IF(AND(OR(AND(AB98="O",AB109="O"),AND(AB98="K",AB109="K")),SUM(AA98,AA109)=0,ISNUMBER(AA121)),"",IF(OR(AB98="O",AB109="O"),"O",IF(AND(AB98=AB109,OR(AB98="K",AB98="W",AB98="M")), UPPER(AB98),"")))</f>
        <v/>
      </c>
      <c r="AC121" s="23" t="str">
        <f>IF(TYPE(VAL_Codes!H$26)=2,VAL_Codes!H$26,"")</f>
        <v/>
      </c>
      <c r="AD121" s="26" t="str">
        <f>IF(OR(AND(AD98="",AE98=""),AND(AD109="",AE109=""),AND(AE98="K",AE109="K"),OR(AE98="O",AE109="O")),"",SUM(AD98,AD109))</f>
        <v/>
      </c>
      <c r="AE121" s="20" t="str">
        <f>IF(AND(OR(AND(AE98="O",AE109="O"),AND(AE98="K",AE109="K")),SUM(AD98,AD109)=0,ISNUMBER(AD121)),"",IF(OR(AE98="O",AE109="O"),"O",IF(AND(AE98=AE109,OR(AE98="K",AE98="W",AE98="M")), UPPER(AE98),"")))</f>
        <v/>
      </c>
      <c r="AF121" s="23" t="str">
        <f>IF(TYPE(VAL_Codes!K$26)=2,VAL_Codes!K$26,"")</f>
        <v/>
      </c>
      <c r="AG121" s="26" t="str">
        <f>IF(OR(AND(AG98="",AH98=""),AND(AG109="",AH109=""),AND(AH98="K",AH109="K"),OR(AH98="O",AH109="O")),"",SUM(AG98,AG109))</f>
        <v/>
      </c>
      <c r="AH121" s="20" t="str">
        <f>IF(AND(OR(AND(AH98="O",AH109="O"),AND(AH98="K",AH109="K")),SUM(AG98,AG109)=0,ISNUMBER(AG121)),"",IF(OR(AH98="O",AH109="O"),"O",IF(AND(AH98=AH109,OR(AH98="K",AH98="W",AH98="M")), UPPER(AH98),"")))</f>
        <v/>
      </c>
      <c r="AI121" s="23" t="str">
        <f>IF(TYPE(VAL_Codes!N$26)=2,VAL_Codes!N$26,"")</f>
        <v/>
      </c>
      <c r="AJ121" s="26" t="str">
        <f>IF(OR(AND(AJ98="",AK98=""),AND(AJ109="",AK109=""),AND(AK98="K",AK109="K"),OR(AK98="O",AK109="O")),"",SUM(AJ98,AJ109))</f>
        <v/>
      </c>
      <c r="AK121" s="20" t="str">
        <f>IF(AND(OR(AND(AK98="O",AK109="O"),AND(AK98="K",AK109="K")),SUM(AJ98,AJ109)=0,ISNUMBER(AJ121)),"",IF(OR(AK98="O",AK109="O"),"O",IF(AND(AK98=AK109,OR(AK98="K",AK98="W",AK98="M")), UPPER(AK98),"")))</f>
        <v/>
      </c>
      <c r="AL121" s="23" t="str">
        <f>IF(TYPE(VAL_Codes!Q$26)=2,VAL_Codes!Q$26,"")</f>
        <v/>
      </c>
      <c r="AM121" s="26" t="str">
        <f>IF(OR(AND(AM98="",AN98=""),AND(AM109="",AN109=""),AND(AN98="K",AN109="K"),OR(AN98="O",AN109="O")),"",SUM(AM98,AM109))</f>
        <v/>
      </c>
      <c r="AN121" s="20" t="str">
        <f>IF(AND(OR(AND(AN98="O",AN109="O"),AND(AN98="K",AN109="K")),SUM(AM98,AM109)=0,ISNUMBER(AM121)),"",IF(OR(AN98="O",AN109="O"),"O",IF(AND(AN98=AN109,OR(AN98="K",AN98="W",AN98="M")), UPPER(AN98),"")))</f>
        <v/>
      </c>
      <c r="AO121" s="23" t="str">
        <f>IF(TYPE(VAL_Codes!T$26)=2,VAL_Codes!T$26,"")</f>
        <v/>
      </c>
      <c r="AP121" s="26" t="str">
        <f>IF(OR(AND(AP98="",AQ98=""),AND(AP109="",AQ109=""),AND(AQ98="K",AQ109="K"),OR(AQ98="O",AQ109="O")),"",SUM(AP98,AP109))</f>
        <v/>
      </c>
      <c r="AQ121" s="20" t="str">
        <f>IF(AND(OR(AND(AQ98="O",AQ109="O"),AND(AQ98="K",AQ109="K")),SUM(AP98,AP109)=0,ISNUMBER(AP121)),"",IF(OR(AQ98="O",AQ109="O"),"O",IF(AND(AQ98=AQ109,OR(AQ98="K",AQ98="W",AQ98="M")), UPPER(AQ98),"")))</f>
        <v/>
      </c>
      <c r="AR121" s="23" t="str">
        <f>IF(TYPE(VAL_Codes!W$26)=2,VAL_Codes!W$26,"")</f>
        <v/>
      </c>
      <c r="AS121" s="26" t="str">
        <f>IF(OR(AND(AS98="",AT98=""),AND(AS109="",AT109=""),AND(AT98="K",AT109="K"),OR(AT98="O",AT109="O")),"",SUM(AS98,AS109))</f>
        <v/>
      </c>
      <c r="AT121" s="20" t="str">
        <f>IF(AND(OR(AND(AT98="O",AT109="O"),AND(AT98="K",AT109="K")),SUM(AS98,AS109)=0,ISNUMBER(AS121)),"",IF(OR(AT98="O",AT109="O"),"O",IF(AND(AT98=AT109,OR(AT98="K",AT98="W",AT98="M")), UPPER(AT98),"")))</f>
        <v/>
      </c>
      <c r="AU121" s="23" t="str">
        <f>IF(TYPE(VAL_Codes!Z$26)=2,VAL_Codes!Z$26,"")</f>
        <v/>
      </c>
      <c r="AV121" s="26" t="str">
        <f>IF(OR(AND(AV98="",AW98=""),AND(AV109="",AW109=""),AND(AW98="K",AW109="K"),OR(AW98="O",AW109="O")),"",SUM(AV98,AV109))</f>
        <v/>
      </c>
      <c r="AW121" s="20" t="str">
        <f>IF(AND(OR(AND(AW98="O",AW109="O"),AND(AW98="K",AW109="K")),SUM(AV98,AV109)=0,ISNUMBER(AV121)),"",IF(OR(AW98="O",AW109="O"),"O",IF(AND(AW98=AW109,OR(AW98="K",AW98="W",AW98="M")), UPPER(AW98),"")))</f>
        <v/>
      </c>
      <c r="AX121" s="23" t="str">
        <f>IF(TYPE(VAL_Codes!AC$26)=2,VAL_Codes!AC$26,"")</f>
        <v/>
      </c>
      <c r="AY121" s="26" t="str">
        <f>IF(OR(AND(AY98="",AZ98=""),AND(AY109="",AZ109=""),AND(AZ98="K",AZ109="K"),OR(AZ98="O",AZ109="O")),"",SUM(AY98,AY109))</f>
        <v/>
      </c>
      <c r="AZ121" s="20" t="str">
        <f>IF(AND(OR(AND(AZ98="O",AZ109="O"),AND(AZ98="K",AZ109="K")),SUM(AY98,AY109)=0,ISNUMBER(AY121)),"",IF(OR(AZ98="O",AZ109="O"),"O",IF(AND(AZ98=AZ109,OR(AZ98="K",AZ98="W",AZ98="M")), UPPER(AZ98),"")))</f>
        <v/>
      </c>
      <c r="BA121" s="23" t="str">
        <f>IF(TYPE(VAL_Codes!AF$26)=2,VAL_Codes!AF$26,"")</f>
        <v/>
      </c>
      <c r="BB121" s="26" t="str">
        <f>IF(OR(AND(BB98="",BC98=""),AND(BB109="",BC109=""),AND(BC98="K",BC109="K"),OR(BC98="O",BC109="O")),"",SUM(BB98,BB109))</f>
        <v/>
      </c>
      <c r="BC121" s="20" t="str">
        <f>IF(AND(OR(AND(BC98="O",BC109="O"),AND(BC98="K",BC109="K")),SUM(BB98,BB109)=0,ISNUMBER(BB121)),"",IF(OR(BC98="O",BC109="O"),"O",IF(AND(BC98=BC109,OR(BC98="K",BC98="W",BC98="M")), UPPER(BC98),"")))</f>
        <v/>
      </c>
      <c r="BD121" s="23" t="str">
        <f>IF(TYPE(VAL_Codes!AI$26)=2,VAL_Codes!AI$26,"")</f>
        <v/>
      </c>
      <c r="BE121" s="26" t="str">
        <f>IF(OR(AND(BE98="",BF98=""),AND(BE109="",BF109=""),AND(BF98="K",BF109="K"),OR(BF98="O",BF109="O")),"",SUM(BE98,BE109))</f>
        <v/>
      </c>
      <c r="BF121" s="20" t="str">
        <f>IF(AND(OR(AND(BF98="O",BF109="O"),AND(BF98="K",BF109="K")),SUM(BE98,BE109)=0,ISNUMBER(BE121)),"",IF(OR(BF98="O",BF109="O"),"O",IF(AND(BF98=BF109,OR(BF98="K",BF98="W",BF98="M")), UPPER(BF98),"")))</f>
        <v/>
      </c>
      <c r="BG121" s="23" t="str">
        <f>IF(TYPE(VAL_Codes!AL$26)=2,VAL_Codes!AL$26,"")</f>
        <v/>
      </c>
      <c r="BH121" s="26" t="str">
        <f>IF(OR(AND(BH98="",BI98=""),AND(BH109="",BI109=""),AND(BI98="K",BI109="K"),OR(BI98="O",BI109="O")),"",SUM(BH98,BH109))</f>
        <v/>
      </c>
      <c r="BI121" s="20" t="str">
        <f>IF(AND(OR(AND(BI98="O",BI109="O"),AND(BI98="K",BI109="K")),SUM(BH98,BH109)=0,ISNUMBER(BH121)),"",IF(OR(BI98="O",BI109="O"),"O",IF(AND(BI98=BI109,OR(BI98="K",BI98="W",BI98="M")), UPPER(BI98),"")))</f>
        <v/>
      </c>
      <c r="BJ121" s="23" t="str">
        <f>IF(TYPE(VAL_Codes!AO$26)=2,VAL_Codes!AO$26,"")</f>
        <v/>
      </c>
      <c r="BK121" s="26" t="str">
        <f>IF(OR(AND(BK98="",BL98=""),AND(BK109="",BL109=""),AND(BL98="K",BL109="K"),OR(BL98="O",BL109="O")),"",SUM(BK98,BK109))</f>
        <v/>
      </c>
      <c r="BL121" s="20" t="str">
        <f>IF(AND(OR(AND(BL98="O",BL109="O"),AND(BL98="K",BL109="K")),SUM(BK98,BK109)=0,ISNUMBER(BK121)),"",IF(OR(BL98="O",BL109="O"),"O",IF(AND(BL98=BL109,OR(BL98="K",BL98="W",BL98="M")), UPPER(BL98),"")))</f>
        <v/>
      </c>
      <c r="BM121" s="23" t="str">
        <f>IF(TYPE(VAL_Codes!AR$26)=2,VAL_Codes!AR$26,"")</f>
        <v/>
      </c>
      <c r="BN121" s="26" t="str">
        <f>IF(OR(AND(BN98="",BO98=""),AND(BN109="",BO109=""),AND(BO98="K",BO109="K"),OR(BO98="O",BO109="O")),"",SUM(BN98,BN109))</f>
        <v/>
      </c>
      <c r="BO121" s="20" t="str">
        <f>IF(AND(OR(AND(BO98="O",BO109="O"),AND(BO98="K",BO109="K")),SUM(BN98,BN109)=0,ISNUMBER(BN121)),"",IF(OR(BO98="O",BO109="O"),"O",IF(AND(BO98=BO109,OR(BO98="K",BO98="W",BO98="M")), UPPER(BO98),"")))</f>
        <v/>
      </c>
      <c r="BP121" s="23" t="str">
        <f>IF(TYPE(VAL_Codes!AU$26)=2,VAL_Codes!AU$26,"")</f>
        <v/>
      </c>
      <c r="BQ121" s="26" t="str">
        <f>IF(OR(AND(BQ98="",BR98=""),AND(BQ109="",BR109=""),AND(BR98="K",BR109="K"),OR(BR98="O",BR109="O")),"",SUM(BQ98,BQ109))</f>
        <v/>
      </c>
      <c r="BR121" s="20" t="str">
        <f>IF(AND(OR(AND(BR98="O",BR109="O"),AND(BR98="K",BR109="K")),SUM(BQ98,BQ109)=0,ISNUMBER(BQ121)),"",IF(OR(BR98="O",BR109="O"),"O",IF(AND(BR98=BR109,OR(BR98="K",BR98="W",BR98="M")), UPPER(BR98),"")))</f>
        <v/>
      </c>
      <c r="BS121" s="23" t="str">
        <f>IF(TYPE(VAL_Codes!AX$26)=2,VAL_Codes!AX$26,"")</f>
        <v/>
      </c>
      <c r="BT121" s="26" t="str">
        <f>IF(OR(AND(BT98="",BU98=""),AND(BT109="",BU109=""),AND(BU98="K",BU109="K"),OR(BU98="O",BU109="O")),"",SUM(BT98,BT109))</f>
        <v/>
      </c>
      <c r="BU121" s="20" t="str">
        <f>IF(AND(OR(AND(BU98="O",BU109="O"),AND(BU98="K",BU109="K")),SUM(BT98,BT109)=0,ISNUMBER(BT121)),"",IF(OR(BU98="O",BU109="O"),"O",IF(AND(BU98=BU109,OR(BU98="K",BU98="W",BU98="M")), UPPER(BU98),"")))</f>
        <v/>
      </c>
      <c r="BV121" s="23" t="str">
        <f>IF(TYPE(VAL_Codes!BA$26)=2,VAL_Codes!BA$26,"")</f>
        <v/>
      </c>
      <c r="BW121" s="26" t="str">
        <f>IF(OR(AND(BW98="",BX98=""),AND(BW109="",BX109=""),AND(BX98="K",BX109="K"),OR(BX98="O",BX109="O")),"",SUM(BW98,BW109))</f>
        <v/>
      </c>
      <c r="BX121" s="20" t="str">
        <f>IF(AND(OR(AND(BX98="O",BX109="O"),AND(BX98="K",BX109="K")),SUM(BW98,BW109)=0,ISNUMBER(BW121)),"",IF(OR(BX98="O",BX109="O"),"O",IF(AND(BX98=BX109,OR(BX98="K",BX98="W",BX98="M")), UPPER(BX98),"")))</f>
        <v/>
      </c>
      <c r="BY121" s="23" t="str">
        <f>IF(TYPE(VAL_Codes!BD$26)=2,VAL_Codes!BD$26,"")</f>
        <v/>
      </c>
      <c r="BZ121" s="26" t="str">
        <f>IF(OR(AND(BZ98="",CA98=""),AND(BZ109="",CA109=""),AND(CA98="K",CA109="K"),OR(CA98="O",CA109="O")),"",SUM(BZ98,BZ109))</f>
        <v/>
      </c>
      <c r="CA121" s="20" t="str">
        <f>IF(AND(OR(AND(CA98="O",CA109="O"),AND(CA98="K",CA109="K")),SUM(BZ98,BZ109)=0,ISNUMBER(BZ121)),"",IF(OR(CA98="O",CA109="O"),"O",IF(AND(CA98=CA109,OR(CA98="K",CA98="W",CA98="M")), UPPER(CA98),"")))</f>
        <v/>
      </c>
      <c r="CB121" s="23" t="str">
        <f>IF(TYPE(VAL_Codes!BG$26)=2,VAL_Codes!BG$26,"")</f>
        <v/>
      </c>
      <c r="CC121" s="26" t="str">
        <f>IF(OR(AND(CC98="",CD98=""),AND(CC109="",CD109=""),AND(CD98="K",CD109="K"),OR(CD98="O",CD109="O")),"",SUM(CC98,CC109))</f>
        <v/>
      </c>
      <c r="CD121" s="20" t="str">
        <f>IF(AND(OR(AND(CD98="O",CD109="O"),AND(CD98="K",CD109="K")),SUM(CC98,CC109)=0,ISNUMBER(CC121)),"",IF(OR(CD98="O",CD109="O"),"O",IF(AND(CD98=CD109,OR(CD98="K",CD98="W",CD98="M")), UPPER(CD98),"")))</f>
        <v/>
      </c>
      <c r="CE121" s="23" t="str">
        <f>IF(TYPE(VAL_Codes!BJ$26)=2,VAL_Codes!BJ$26,"")</f>
        <v/>
      </c>
      <c r="CF121" s="26" t="str">
        <f>IF(OR(AND(CF98="",CG98=""),AND(CF109="",CG109=""),AND(CG98="K",CG109="K"),OR(CG98="O",CG109="O")),"",SUM(CF98,CF109))</f>
        <v/>
      </c>
      <c r="CG121" s="20" t="str">
        <f>IF(AND(OR(AND(CG98="O",CG109="O"),AND(CG98="K",CG109="K")),SUM(CF98,CF109)=0,ISNUMBER(CF121)),"",IF(OR(CG98="O",CG109="O"),"O",IF(AND(CG98=CG109,OR(CG98="K",CG98="W",CG98="M")), UPPER(CG98),"")))</f>
        <v/>
      </c>
      <c r="CH121" s="23" t="str">
        <f>IF(TYPE(VAL_Codes!BM$26)=2,VAL_Codes!BM$26,"")</f>
        <v/>
      </c>
      <c r="CI121" s="26" t="str">
        <f>IF(OR(AND(CI98="",CJ98=""),AND(CI109="",CJ109=""),AND(CJ98="K",CJ109="K"),OR(CJ98="O",CJ109="O")),"",SUM(CI98,CI109))</f>
        <v/>
      </c>
      <c r="CJ121" s="20" t="str">
        <f>IF(AND(OR(AND(CJ98="O",CJ109="O"),AND(CJ98="K",CJ109="K")),SUM(CI98,CI109)=0,ISNUMBER(CI121)),"",IF(OR(CJ98="O",CJ109="O"),"O",IF(AND(CJ98=CJ109,OR(CJ98="K",CJ98="W",CJ98="M")), UPPER(CJ98),"")))</f>
        <v/>
      </c>
      <c r="CK121" s="23" t="str">
        <f>IF(TYPE(VAL_Codes!BP$26)=2,VAL_Codes!BP$26,"")</f>
        <v/>
      </c>
      <c r="CL121" s="26" t="str">
        <f>IF(OR(AND(CL98="",CM98=""),AND(CL109="",CM109=""),AND(CM98="K",CM109="K"),OR(CM98="O",CM109="O")),"",SUM(CL98,CL109))</f>
        <v/>
      </c>
      <c r="CM121" s="20" t="str">
        <f>IF(AND(OR(AND(CM98="O",CM109="O"),AND(CM98="K",CM109="K")),SUM(CL98,CL109)=0,ISNUMBER(CL121)),"",IF(OR(CM98="O",CM109="O"),"O",IF(AND(CM98=CM109,OR(CM98="K",CM98="W",CM98="M")), UPPER(CM98),"")))</f>
        <v/>
      </c>
      <c r="CN121" s="23" t="str">
        <f>IF(TYPE(VAL_Codes!BS$26)=2,VAL_Codes!BS$26,"")</f>
        <v/>
      </c>
      <c r="CO121" s="26" t="str">
        <f>IF(OR(AND(CO98="",CP98=""),AND(CO109="",CP109=""),AND(CP98="K",CP109="K"),OR(CP98="O",CP109="O")),"",SUM(CO98,CO109))</f>
        <v/>
      </c>
      <c r="CP121" s="20" t="str">
        <f>IF(AND(OR(AND(CP98="O",CP109="O"),AND(CP98="K",CP109="K")),SUM(CO98,CO109)=0,ISNUMBER(CO121)),"",IF(OR(CP98="O",CP109="O"),"O",IF(AND(CP98=CP109,OR(CP98="K",CP98="W",CP98="M")), UPPER(CP98),"")))</f>
        <v/>
      </c>
      <c r="CQ121" s="23" t="str">
        <f>IF(TYPE(VAL_Codes!BV$26)=2,VAL_Codes!BV$26,"")</f>
        <v/>
      </c>
      <c r="CR121" s="38"/>
    </row>
    <row r="122" spans="1:96" ht="11.25" customHeight="1" x14ac:dyDescent="0.2">
      <c r="C122" s="772"/>
      <c r="D122" s="760"/>
      <c r="E122" s="758"/>
      <c r="F122" s="71" t="s">
        <v>181</v>
      </c>
      <c r="G122" s="72" t="s">
        <v>325</v>
      </c>
      <c r="H122" s="395" t="s">
        <v>8755</v>
      </c>
      <c r="I122" s="395" t="s">
        <v>66</v>
      </c>
      <c r="J122" s="396" t="str">
        <f>VAL_Metadata!B$8</f>
        <v>_X</v>
      </c>
      <c r="K122" s="395" t="s">
        <v>83</v>
      </c>
      <c r="L122" s="395" t="s">
        <v>768</v>
      </c>
      <c r="M122" s="47"/>
      <c r="N122" s="47"/>
      <c r="O122" s="47"/>
      <c r="P122" s="47"/>
      <c r="Q122" s="47"/>
      <c r="R122" s="47"/>
      <c r="S122" s="47"/>
      <c r="T122" s="47"/>
      <c r="U122" s="47"/>
      <c r="V122" s="47"/>
      <c r="W122" s="47"/>
      <c r="X122" s="47"/>
      <c r="Y122" s="47"/>
      <c r="Z122" s="47"/>
      <c r="AA122" s="26" t="str">
        <f>IF(OR(AND(AA99="",AB99=""),AND(AA110="",AB110=""),AND(AB99="K",AB110="K"),OR(AB99="O",AB110="O")),"",SUM(AA99,AA110))</f>
        <v/>
      </c>
      <c r="AB122" s="20" t="str">
        <f>IF(AND(OR(AND(AB99="O",AB110="O"),AND(AB99="K",AB110="K")),SUM(AA99,AA110)=0,ISNUMBER(AA122)),"",IF(OR(AB99="O",AB110="O"),"O",IF(AND(AB99=AB110,OR(AB99="K",AB99="W",AB99="M")), UPPER(AB99),"")))</f>
        <v/>
      </c>
      <c r="AC122" s="23" t="str">
        <f>IF(AND(ISBLANK(VAL_Codes!H$33),ISBLANK(VAL_Codes!G$33)),IF(TYPE(VAL_Codes!H$26)=2,VAL_Codes!H$26,""),IF(ISBLANK(VAL_Codes!H$33),"",VAL_Codes!H$33))</f>
        <v/>
      </c>
      <c r="AD122" s="26" t="str">
        <f>IF(OR(AND(AD99="",AE99=""),AND(AD110="",AE110=""),AND(AE99="K",AE110="K"),OR(AE99="O",AE110="O")),"",SUM(AD99,AD110))</f>
        <v/>
      </c>
      <c r="AE122" s="20" t="str">
        <f>IF(AND(OR(AND(AE99="O",AE110="O"),AND(AE99="K",AE110="K")),SUM(AD99,AD110)=0,ISNUMBER(AD122)),"",IF(OR(AE99="O",AE110="O"),"O",IF(AND(AE99=AE110,OR(AE99="K",AE99="W",AE99="M")), UPPER(AE99),"")))</f>
        <v/>
      </c>
      <c r="AF122" s="23" t="str">
        <f>IF(AND(ISBLANK(VAL_Codes!K$33),ISBLANK(VAL_Codes!J$33)),IF(TYPE(VAL_Codes!K$26)=2,VAL_Codes!K$26,""),IF(ISBLANK(VAL_Codes!K$33),"",VAL_Codes!K$33))</f>
        <v/>
      </c>
      <c r="AG122" s="26" t="str">
        <f>IF(OR(AND(AG99="",AH99=""),AND(AG110="",AH110=""),AND(AH99="K",AH110="K"),OR(AH99="O",AH110="O")),"",SUM(AG99,AG110))</f>
        <v/>
      </c>
      <c r="AH122" s="20" t="str">
        <f>IF(AND(OR(AND(AH99="O",AH110="O"),AND(AH99="K",AH110="K")),SUM(AG99,AG110)=0,ISNUMBER(AG122)),"",IF(OR(AH99="O",AH110="O"),"O",IF(AND(AH99=AH110,OR(AH99="K",AH99="W",AH99="M")), UPPER(AH99),"")))</f>
        <v/>
      </c>
      <c r="AI122" s="23" t="str">
        <f>IF(AND(ISBLANK(VAL_Codes!N$33),ISBLANK(VAL_Codes!M$33)),IF(TYPE(VAL_Codes!N$26)=2,VAL_Codes!N$26,""),IF(ISBLANK(VAL_Codes!N$33),"",VAL_Codes!N$33))</f>
        <v/>
      </c>
      <c r="AJ122" s="26" t="str">
        <f>IF(OR(AND(AJ99="",AK99=""),AND(AJ110="",AK110=""),AND(AK99="K",AK110="K"),OR(AK99="O",AK110="O")),"",SUM(AJ99,AJ110))</f>
        <v/>
      </c>
      <c r="AK122" s="20" t="str">
        <f>IF(AND(OR(AND(AK99="O",AK110="O"),AND(AK99="K",AK110="K")),SUM(AJ99,AJ110)=0,ISNUMBER(AJ122)),"",IF(OR(AK99="O",AK110="O"),"O",IF(AND(AK99=AK110,OR(AK99="K",AK99="W",AK99="M")), UPPER(AK99),"")))</f>
        <v/>
      </c>
      <c r="AL122" s="23" t="str">
        <f>IF(AND(ISBLANK(VAL_Codes!Q$33),ISBLANK(VAL_Codes!P$33)),IF(TYPE(VAL_Codes!Q$26)=2,VAL_Codes!Q$26,""),IF(ISBLANK(VAL_Codes!Q$33),"",VAL_Codes!Q$33))</f>
        <v/>
      </c>
      <c r="AM122" s="26" t="str">
        <f>IF(OR(AND(AM99="",AN99=""),AND(AM110="",AN110=""),AND(AN99="K",AN110="K"),OR(AN99="O",AN110="O")),"",SUM(AM99,AM110))</f>
        <v/>
      </c>
      <c r="AN122" s="20" t="str">
        <f>IF(AND(OR(AND(AN99="O",AN110="O"),AND(AN99="K",AN110="K")),SUM(AM99,AM110)=0,ISNUMBER(AM122)),"",IF(OR(AN99="O",AN110="O"),"O",IF(AND(AN99=AN110,OR(AN99="K",AN99="W",AN99="M")), UPPER(AN99),"")))</f>
        <v/>
      </c>
      <c r="AO122" s="23" t="str">
        <f>IF(AND(ISBLANK(VAL_Codes!T$33),ISBLANK(VAL_Codes!S$33)),IF(TYPE(VAL_Codes!T$26)=2,VAL_Codes!T$26,""),IF(ISBLANK(VAL_Codes!T$33),"",VAL_Codes!T$33))</f>
        <v/>
      </c>
      <c r="AP122" s="26" t="str">
        <f>IF(OR(AND(AP99="",AQ99=""),AND(AP110="",AQ110=""),AND(AQ99="K",AQ110="K"),OR(AQ99="O",AQ110="O")),"",SUM(AP99,AP110))</f>
        <v/>
      </c>
      <c r="AQ122" s="20" t="str">
        <f>IF(AND(OR(AND(AQ99="O",AQ110="O"),AND(AQ99="K",AQ110="K")),SUM(AP99,AP110)=0,ISNUMBER(AP122)),"",IF(OR(AQ99="O",AQ110="O"),"O",IF(AND(AQ99=AQ110,OR(AQ99="K",AQ99="W",AQ99="M")), UPPER(AQ99),"")))</f>
        <v/>
      </c>
      <c r="AR122" s="23" t="str">
        <f>IF(AND(ISBLANK(VAL_Codes!W$33),ISBLANK(VAL_Codes!V$33)),IF(TYPE(VAL_Codes!W$26)=2,VAL_Codes!W$26,""),IF(ISBLANK(VAL_Codes!W$33),"",VAL_Codes!W$33))</f>
        <v/>
      </c>
      <c r="AS122" s="26" t="str">
        <f>IF(OR(AND(AS99="",AT99=""),AND(AS110="",AT110=""),AND(AT99="K",AT110="K"),OR(AT99="O",AT110="O")),"",SUM(AS99,AS110))</f>
        <v/>
      </c>
      <c r="AT122" s="20" t="str">
        <f>IF(AND(OR(AND(AT99="O",AT110="O"),AND(AT99="K",AT110="K")),SUM(AS99,AS110)=0,ISNUMBER(AS122)),"",IF(OR(AT99="O",AT110="O"),"O",IF(AND(AT99=AT110,OR(AT99="K",AT99="W",AT99="M")), UPPER(AT99),"")))</f>
        <v/>
      </c>
      <c r="AU122" s="23" t="str">
        <f>IF(AND(ISBLANK(VAL_Codes!Z$33),ISBLANK(VAL_Codes!Y$33)),IF(TYPE(VAL_Codes!Z$26)=2,VAL_Codes!Z$26,""),IF(ISBLANK(VAL_Codes!Z$33),"",VAL_Codes!Z$33))</f>
        <v/>
      </c>
      <c r="AV122" s="26" t="str">
        <f>IF(OR(AND(AV99="",AW99=""),AND(AV110="",AW110=""),AND(AW99="K",AW110="K"),OR(AW99="O",AW110="O")),"",SUM(AV99,AV110))</f>
        <v/>
      </c>
      <c r="AW122" s="20" t="str">
        <f>IF(AND(OR(AND(AW99="O",AW110="O"),AND(AW99="K",AW110="K")),SUM(AV99,AV110)=0,ISNUMBER(AV122)),"",IF(OR(AW99="O",AW110="O"),"O",IF(AND(AW99=AW110,OR(AW99="K",AW99="W",AW99="M")), UPPER(AW99),"")))</f>
        <v/>
      </c>
      <c r="AX122" s="23" t="str">
        <f>IF(AND(ISBLANK(VAL_Codes!AC$33),ISBLANK(VAL_Codes!AB$33)),IF(TYPE(VAL_Codes!AC$26)=2,VAL_Codes!AC$26,""),IF(ISBLANK(VAL_Codes!AC$33),"",VAL_Codes!AC$33))</f>
        <v/>
      </c>
      <c r="AY122" s="26" t="str">
        <f>IF(OR(AND(AY99="",AZ99=""),AND(AY110="",AZ110=""),AND(AZ99="K",AZ110="K"),OR(AZ99="O",AZ110="O")),"",SUM(AY99,AY110))</f>
        <v/>
      </c>
      <c r="AZ122" s="20" t="str">
        <f>IF(AND(OR(AND(AZ99="O",AZ110="O"),AND(AZ99="K",AZ110="K")),SUM(AY99,AY110)=0,ISNUMBER(AY122)),"",IF(OR(AZ99="O",AZ110="O"),"O",IF(AND(AZ99=AZ110,OR(AZ99="K",AZ99="W",AZ99="M")), UPPER(AZ99),"")))</f>
        <v/>
      </c>
      <c r="BA122" s="23" t="str">
        <f>IF(AND(ISBLANK(VAL_Codes!AF$33),ISBLANK(VAL_Codes!AE$33)),IF(TYPE(VAL_Codes!AF$26)=2,VAL_Codes!AF$26,""),IF(ISBLANK(VAL_Codes!AF$33),"",VAL_Codes!AF$33))</f>
        <v/>
      </c>
      <c r="BB122" s="26" t="str">
        <f>IF(OR(AND(BB99="",BC99=""),AND(BB110="",BC110=""),AND(BC99="K",BC110="K"),OR(BC99="O",BC110="O")),"",SUM(BB99,BB110))</f>
        <v/>
      </c>
      <c r="BC122" s="20" t="str">
        <f>IF(AND(OR(AND(BC99="O",BC110="O"),AND(BC99="K",BC110="K")),SUM(BB99,BB110)=0,ISNUMBER(BB122)),"",IF(OR(BC99="O",BC110="O"),"O",IF(AND(BC99=BC110,OR(BC99="K",BC99="W",BC99="M")), UPPER(BC99),"")))</f>
        <v/>
      </c>
      <c r="BD122" s="23" t="str">
        <f>IF(AND(ISBLANK(VAL_Codes!AI$33),ISBLANK(VAL_Codes!AH$33)),IF(TYPE(VAL_Codes!AI$26)=2,VAL_Codes!AI$26,""),IF(ISBLANK(VAL_Codes!AI$33),"",VAL_Codes!AI$33))</f>
        <v/>
      </c>
      <c r="BE122" s="26" t="str">
        <f>IF(OR(AND(BE99="",BF99=""),AND(BE110="",BF110=""),AND(BF99="K",BF110="K"),OR(BF99="O",BF110="O")),"",SUM(BE99,BE110))</f>
        <v/>
      </c>
      <c r="BF122" s="20" t="str">
        <f>IF(AND(OR(AND(BF99="O",BF110="O"),AND(BF99="K",BF110="K")),SUM(BE99,BE110)=0,ISNUMBER(BE122)),"",IF(OR(BF99="O",BF110="O"),"O",IF(AND(BF99=BF110,OR(BF99="K",BF99="W",BF99="M")), UPPER(BF99),"")))</f>
        <v/>
      </c>
      <c r="BG122" s="23" t="str">
        <f>IF(AND(ISBLANK(VAL_Codes!AL$33),ISBLANK(VAL_Codes!AK$33)),IF(TYPE(VAL_Codes!AL$26)=2,VAL_Codes!AL$26,""),IF(ISBLANK(VAL_Codes!AL$33),"",VAL_Codes!AL$33))</f>
        <v/>
      </c>
      <c r="BH122" s="26" t="str">
        <f>IF(OR(AND(BH99="",BI99=""),AND(BH110="",BI110=""),AND(BI99="K",BI110="K"),OR(BI99="O",BI110="O")),"",SUM(BH99,BH110))</f>
        <v/>
      </c>
      <c r="BI122" s="20" t="str">
        <f>IF(AND(OR(AND(BI99="O",BI110="O"),AND(BI99="K",BI110="K")),SUM(BH99,BH110)=0,ISNUMBER(BH122)),"",IF(OR(BI99="O",BI110="O"),"O",IF(AND(BI99=BI110,OR(BI99="K",BI99="W",BI99="M")), UPPER(BI99),"")))</f>
        <v/>
      </c>
      <c r="BJ122" s="23" t="str">
        <f>IF(AND(ISBLANK(VAL_Codes!AO$33),ISBLANK(VAL_Codes!AN$33)),IF(TYPE(VAL_Codes!AO$26)=2,VAL_Codes!AO$26,""),IF(ISBLANK(VAL_Codes!AO$33),"",VAL_Codes!AO$33))</f>
        <v/>
      </c>
      <c r="BK122" s="26" t="str">
        <f>IF(OR(AND(BK99="",BL99=""),AND(BK110="",BL110=""),AND(BL99="K",BL110="K"),OR(BL99="O",BL110="O")),"",SUM(BK99,BK110))</f>
        <v/>
      </c>
      <c r="BL122" s="20" t="str">
        <f>IF(AND(OR(AND(BL99="O",BL110="O"),AND(BL99="K",BL110="K")),SUM(BK99,BK110)=0,ISNUMBER(BK122)),"",IF(OR(BL99="O",BL110="O"),"O",IF(AND(BL99=BL110,OR(BL99="K",BL99="W",BL99="M")), UPPER(BL99),"")))</f>
        <v/>
      </c>
      <c r="BM122" s="23" t="str">
        <f>IF(AND(ISBLANK(VAL_Codes!AR$33),ISBLANK(VAL_Codes!AQ$33)),IF(TYPE(VAL_Codes!AR$26)=2,VAL_Codes!AR$26,""),IF(ISBLANK(VAL_Codes!AR$33),"",VAL_Codes!AR$33))</f>
        <v/>
      </c>
      <c r="BN122" s="26" t="str">
        <f>IF(OR(AND(BN99="",BO99=""),AND(BN110="",BO110=""),AND(BO99="K",BO110="K"),OR(BO99="O",BO110="O")),"",SUM(BN99,BN110))</f>
        <v/>
      </c>
      <c r="BO122" s="20" t="str">
        <f>IF(AND(OR(AND(BO99="O",BO110="O"),AND(BO99="K",BO110="K")),SUM(BN99,BN110)=0,ISNUMBER(BN122)),"",IF(OR(BO99="O",BO110="O"),"O",IF(AND(BO99=BO110,OR(BO99="K",BO99="W",BO99="M")), UPPER(BO99),"")))</f>
        <v/>
      </c>
      <c r="BP122" s="23" t="str">
        <f>IF(AND(ISBLANK(VAL_Codes!AU$33),ISBLANK(VAL_Codes!AT$33)),IF(TYPE(VAL_Codes!AU$26)=2,VAL_Codes!AU$26,""),IF(ISBLANK(VAL_Codes!AU$33),"",VAL_Codes!AU$33))</f>
        <v/>
      </c>
      <c r="BQ122" s="26" t="str">
        <f>IF(OR(AND(BQ99="",BR99=""),AND(BQ110="",BR110=""),AND(BR99="K",BR110="K"),OR(BR99="O",BR110="O")),"",SUM(BQ99,BQ110))</f>
        <v/>
      </c>
      <c r="BR122" s="20" t="str">
        <f>IF(AND(OR(AND(BR99="O",BR110="O"),AND(BR99="K",BR110="K")),SUM(BQ99,BQ110)=0,ISNUMBER(BQ122)),"",IF(OR(BR99="O",BR110="O"),"O",IF(AND(BR99=BR110,OR(BR99="K",BR99="W",BR99="M")), UPPER(BR99),"")))</f>
        <v/>
      </c>
      <c r="BS122" s="23" t="str">
        <f>IF(AND(ISBLANK(VAL_Codes!AX$33),ISBLANK(VAL_Codes!AW$33)),IF(TYPE(VAL_Codes!AX$26)=2,VAL_Codes!AX$26,""),IF(ISBLANK(VAL_Codes!AX$33),"",VAL_Codes!AX$33))</f>
        <v/>
      </c>
      <c r="BT122" s="26" t="str">
        <f>IF(OR(AND(BT99="",BU99=""),AND(BT110="",BU110=""),AND(BU99="K",BU110="K"),OR(BU99="O",BU110="O")),"",SUM(BT99,BT110))</f>
        <v/>
      </c>
      <c r="BU122" s="20" t="str">
        <f>IF(AND(OR(AND(BU99="O",BU110="O"),AND(BU99="K",BU110="K")),SUM(BT99,BT110)=0,ISNUMBER(BT122)),"",IF(OR(BU99="O",BU110="O"),"O",IF(AND(BU99=BU110,OR(BU99="K",BU99="W",BU99="M")), UPPER(BU99),"")))</f>
        <v/>
      </c>
      <c r="BV122" s="23" t="str">
        <f>IF(AND(ISBLANK(VAL_Codes!BA$33),ISBLANK(VAL_Codes!AZ$33)),IF(TYPE(VAL_Codes!BA$26)=2,VAL_Codes!BA$26,""),IF(ISBLANK(VAL_Codes!BA$33),"",VAL_Codes!BA$33))</f>
        <v/>
      </c>
      <c r="BW122" s="26" t="str">
        <f>IF(OR(AND(BW99="",BX99=""),AND(BW110="",BX110=""),AND(BX99="K",BX110="K"),OR(BX99="O",BX110="O")),"",SUM(BW99,BW110))</f>
        <v/>
      </c>
      <c r="BX122" s="20" t="str">
        <f>IF(AND(OR(AND(BX99="O",BX110="O"),AND(BX99="K",BX110="K")),SUM(BW99,BW110)=0,ISNUMBER(BW122)),"",IF(OR(BX99="O",BX110="O"),"O",IF(AND(BX99=BX110,OR(BX99="K",BX99="W",BX99="M")), UPPER(BX99),"")))</f>
        <v/>
      </c>
      <c r="BY122" s="23" t="str">
        <f>IF(AND(ISBLANK(VAL_Codes!BD$33),ISBLANK(VAL_Codes!BC$33)),IF(TYPE(VAL_Codes!BD$26)=2,VAL_Codes!BD$26,""),IF(ISBLANK(VAL_Codes!BD$33),"",VAL_Codes!BD$33))</f>
        <v/>
      </c>
      <c r="BZ122" s="26" t="str">
        <f>IF(OR(AND(BZ99="",CA99=""),AND(BZ110="",CA110=""),AND(CA99="K",CA110="K"),OR(CA99="O",CA110="O")),"",SUM(BZ99,BZ110))</f>
        <v/>
      </c>
      <c r="CA122" s="20" t="str">
        <f>IF(AND(OR(AND(CA99="O",CA110="O"),AND(CA99="K",CA110="K")),SUM(BZ99,BZ110)=0,ISNUMBER(BZ122)),"",IF(OR(CA99="O",CA110="O"),"O",IF(AND(CA99=CA110,OR(CA99="K",CA99="W",CA99="M")), UPPER(CA99),"")))</f>
        <v/>
      </c>
      <c r="CB122" s="23" t="str">
        <f>IF(AND(ISBLANK(VAL_Codes!BG$33),ISBLANK(VAL_Codes!BF$33)),IF(TYPE(VAL_Codes!BG$26)=2,VAL_Codes!BG$26,""),IF(ISBLANK(VAL_Codes!BG$33),"",VAL_Codes!BG$33))</f>
        <v/>
      </c>
      <c r="CC122" s="26" t="str">
        <f>IF(OR(AND(CC99="",CD99=""),AND(CC110="",CD110=""),AND(CD99="K",CD110="K"),OR(CD99="O",CD110="O")),"",SUM(CC99,CC110))</f>
        <v/>
      </c>
      <c r="CD122" s="20" t="str">
        <f>IF(AND(OR(AND(CD99="O",CD110="O"),AND(CD99="K",CD110="K")),SUM(CC99,CC110)=0,ISNUMBER(CC122)),"",IF(OR(CD99="O",CD110="O"),"O",IF(AND(CD99=CD110,OR(CD99="K",CD99="W",CD99="M")), UPPER(CD99),"")))</f>
        <v/>
      </c>
      <c r="CE122" s="23" t="str">
        <f>IF(AND(ISBLANK(VAL_Codes!BJ$33),ISBLANK(VAL_Codes!BI$33)),IF(TYPE(VAL_Codes!BJ$26)=2,VAL_Codes!BJ$26,""),IF(ISBLANK(VAL_Codes!BJ$33),"",VAL_Codes!BJ$33))</f>
        <v/>
      </c>
      <c r="CF122" s="26" t="str">
        <f>IF(OR(AND(CF99="",CG99=""),AND(CF110="",CG110=""),AND(CG99="K",CG110="K"),OR(CG99="O",CG110="O")),"",SUM(CF99,CF110))</f>
        <v/>
      </c>
      <c r="CG122" s="20" t="str">
        <f>IF(AND(OR(AND(CG99="O",CG110="O"),AND(CG99="K",CG110="K")),SUM(CF99,CF110)=0,ISNUMBER(CF122)),"",IF(OR(CG99="O",CG110="O"),"O",IF(AND(CG99=CG110,OR(CG99="K",CG99="W",CG99="M")), UPPER(CG99),"")))</f>
        <v/>
      </c>
      <c r="CH122" s="23" t="str">
        <f>IF(AND(ISBLANK(VAL_Codes!BM$33),ISBLANK(VAL_Codes!BL$33)),IF(TYPE(VAL_Codes!BM$26)=2,VAL_Codes!BM$26,""),IF(ISBLANK(VAL_Codes!BM$33),"",VAL_Codes!BM$33))</f>
        <v/>
      </c>
      <c r="CI122" s="26" t="str">
        <f>IF(OR(AND(CI99="",CJ99=""),AND(CI110="",CJ110=""),AND(CJ99="K",CJ110="K"),OR(CJ99="O",CJ110="O")),"",SUM(CI99,CI110))</f>
        <v/>
      </c>
      <c r="CJ122" s="20" t="str">
        <f>IF(AND(OR(AND(CJ99="O",CJ110="O"),AND(CJ99="K",CJ110="K")),SUM(CI99,CI110)=0,ISNUMBER(CI122)),"",IF(OR(CJ99="O",CJ110="O"),"O",IF(AND(CJ99=CJ110,OR(CJ99="K",CJ99="W",CJ99="M")), UPPER(CJ99),"")))</f>
        <v/>
      </c>
      <c r="CK122" s="23" t="str">
        <f>IF(AND(ISBLANK(VAL_Codes!BP$33),ISBLANK(VAL_Codes!BO$33)),IF(TYPE(VAL_Codes!BP$26)=2,VAL_Codes!BP$26,""),IF(ISBLANK(VAL_Codes!BP$33),"",VAL_Codes!BP$33))</f>
        <v/>
      </c>
      <c r="CL122" s="26" t="str">
        <f>IF(OR(AND(CL99="",CM99=""),AND(CL110="",CM110=""),AND(CM99="K",CM110="K"),OR(CM99="O",CM110="O")),"",SUM(CL99,CL110))</f>
        <v/>
      </c>
      <c r="CM122" s="20" t="str">
        <f>IF(AND(OR(AND(CM99="O",CM110="O"),AND(CM99="K",CM110="K")),SUM(CL99,CL110)=0,ISNUMBER(CL122)),"",IF(OR(CM99="O",CM110="O"),"O",IF(AND(CM99=CM110,OR(CM99="K",CM99="W",CM99="M")), UPPER(CM99),"")))</f>
        <v/>
      </c>
      <c r="CN122" s="23" t="str">
        <f>IF(AND(ISBLANK(VAL_Codes!BS$33),ISBLANK(VAL_Codes!BR$33)),IF(TYPE(VAL_Codes!BS$26)=2,VAL_Codes!BS$26,""),IF(ISBLANK(VAL_Codes!BS$33),"",VAL_Codes!BS$33))</f>
        <v/>
      </c>
      <c r="CO122" s="26" t="str">
        <f>IF(OR(AND(CO99="",CP99=""),AND(CO110="",CP110=""),AND(CP99="K",CP110="K"),OR(CP99="O",CP110="O")),"",SUM(CO99,CO110))</f>
        <v/>
      </c>
      <c r="CP122" s="20" t="str">
        <f>IF(AND(OR(AND(CP99="O",CP110="O"),AND(CP99="K",CP110="K")),SUM(CO99,CO110)=0,ISNUMBER(CO122)),"",IF(OR(CP99="O",CP110="O"),"O",IF(AND(CP99=CP110,OR(CP99="K",CP99="W",CP99="M")), UPPER(CP99),"")))</f>
        <v/>
      </c>
      <c r="CQ122" s="23" t="str">
        <f>IF(AND(ISBLANK(VAL_Codes!BV$33),ISBLANK(VAL_Codes!BU$33)),IF(TYPE(VAL_Codes!BV$26)=2,VAL_Codes!BV$26,""),IF(ISBLANK(VAL_Codes!BV$33),"",VAL_Codes!BV$33))</f>
        <v/>
      </c>
      <c r="CR122" s="38"/>
    </row>
    <row r="123" spans="1:96" ht="11.25" customHeight="1" x14ac:dyDescent="0.2">
      <c r="C123" s="772"/>
      <c r="D123" s="760"/>
      <c r="E123" s="758"/>
      <c r="F123" s="71" t="s">
        <v>197</v>
      </c>
      <c r="G123" s="72" t="s">
        <v>326</v>
      </c>
      <c r="H123" s="395" t="s">
        <v>8755</v>
      </c>
      <c r="I123" s="395" t="s">
        <v>66</v>
      </c>
      <c r="J123" s="396" t="str">
        <f>VAL_Metadata!B$8</f>
        <v>_X</v>
      </c>
      <c r="K123" s="395" t="s">
        <v>84</v>
      </c>
      <c r="L123" s="395" t="s">
        <v>768</v>
      </c>
      <c r="M123" s="47"/>
      <c r="N123" s="47"/>
      <c r="O123" s="47"/>
      <c r="P123" s="47"/>
      <c r="Q123" s="47"/>
      <c r="R123" s="47"/>
      <c r="S123" s="47"/>
      <c r="T123" s="47"/>
      <c r="U123" s="47"/>
      <c r="V123" s="47"/>
      <c r="W123" s="47"/>
      <c r="X123" s="47"/>
      <c r="Y123" s="47"/>
      <c r="Z123" s="47"/>
      <c r="AA123" s="26" t="str">
        <f>IF(OR(AND(AA100="",AB100=""),AND(AA111="",AB111=""),AND(AB100="K",AB111="K"),OR(AB100="O",AB111="O")),"",SUM(AA100,AA111))</f>
        <v/>
      </c>
      <c r="AB123" s="20" t="str">
        <f>IF(AND(OR(AND(AB100="O",AB111="O"),AND(AB100="K",AB111="K")),SUM(AA100,AA111)=0,ISNUMBER(AA123)),"",IF(OR(AB100="O",AB111="O"),"O",IF(AND(AB100=AB111,OR(AB100="K",AB100="W",AB100="M")), UPPER(AB100),"")))</f>
        <v/>
      </c>
      <c r="AC123" s="23" t="str">
        <f>IF(AND(ISBLANK(VAL_Codes!H$34),ISBLANK(VAL_Codes!G$34)),IF(TYPE(VAL_Codes!H$26)=2,VAL_Codes!H$26,""),IF(ISBLANK(VAL_Codes!H$34),"",VAL_Codes!H$34))</f>
        <v/>
      </c>
      <c r="AD123" s="26" t="str">
        <f>IF(OR(AND(AD100="",AE100=""),AND(AD111="",AE111=""),AND(AE100="K",AE111="K"),OR(AE100="O",AE111="O")),"",SUM(AD100,AD111))</f>
        <v/>
      </c>
      <c r="AE123" s="20" t="str">
        <f>IF(AND(OR(AND(AE100="O",AE111="O"),AND(AE100="K",AE111="K")),SUM(AD100,AD111)=0,ISNUMBER(AD123)),"",IF(OR(AE100="O",AE111="O"),"O",IF(AND(AE100=AE111,OR(AE100="K",AE100="W",AE100="M")), UPPER(AE100),"")))</f>
        <v/>
      </c>
      <c r="AF123" s="23" t="str">
        <f>IF(AND(ISBLANK(VAL_Codes!K$34),ISBLANK(VAL_Codes!J$34)),IF(TYPE(VAL_Codes!K$26)=2,VAL_Codes!K$26,""),IF(ISBLANK(VAL_Codes!K$34),"",VAL_Codes!K$34))</f>
        <v/>
      </c>
      <c r="AG123" s="26" t="str">
        <f>IF(OR(AND(AG100="",AH100=""),AND(AG111="",AH111=""),AND(AH100="K",AH111="K"),OR(AH100="O",AH111="O")),"",SUM(AG100,AG111))</f>
        <v/>
      </c>
      <c r="AH123" s="20" t="str">
        <f>IF(AND(OR(AND(AH100="O",AH111="O"),AND(AH100="K",AH111="K")),SUM(AG100,AG111)=0,ISNUMBER(AG123)),"",IF(OR(AH100="O",AH111="O"),"O",IF(AND(AH100=AH111,OR(AH100="K",AH100="W",AH100="M")), UPPER(AH100),"")))</f>
        <v/>
      </c>
      <c r="AI123" s="23" t="str">
        <f>IF(AND(ISBLANK(VAL_Codes!N$34),ISBLANK(VAL_Codes!M$34)),IF(TYPE(VAL_Codes!N$26)=2,VAL_Codes!N$26,""),IF(ISBLANK(VAL_Codes!N$34),"",VAL_Codes!N$34))</f>
        <v/>
      </c>
      <c r="AJ123" s="26" t="str">
        <f>IF(OR(AND(AJ100="",AK100=""),AND(AJ111="",AK111=""),AND(AK100="K",AK111="K"),OR(AK100="O",AK111="O")),"",SUM(AJ100,AJ111))</f>
        <v/>
      </c>
      <c r="AK123" s="20" t="str">
        <f>IF(AND(OR(AND(AK100="O",AK111="O"),AND(AK100="K",AK111="K")),SUM(AJ100,AJ111)=0,ISNUMBER(AJ123)),"",IF(OR(AK100="O",AK111="O"),"O",IF(AND(AK100=AK111,OR(AK100="K",AK100="W",AK100="M")), UPPER(AK100),"")))</f>
        <v/>
      </c>
      <c r="AL123" s="23" t="str">
        <f>IF(AND(ISBLANK(VAL_Codes!Q$34),ISBLANK(VAL_Codes!P$34)),IF(TYPE(VAL_Codes!Q$26)=2,VAL_Codes!Q$26,""),IF(ISBLANK(VAL_Codes!Q$34),"",VAL_Codes!Q$34))</f>
        <v/>
      </c>
      <c r="AM123" s="26" t="str">
        <f>IF(OR(AND(AM100="",AN100=""),AND(AM111="",AN111=""),AND(AN100="K",AN111="K"),OR(AN100="O",AN111="O")),"",SUM(AM100,AM111))</f>
        <v/>
      </c>
      <c r="AN123" s="20" t="str">
        <f>IF(AND(OR(AND(AN100="O",AN111="O"),AND(AN100="K",AN111="K")),SUM(AM100,AM111)=0,ISNUMBER(AM123)),"",IF(OR(AN100="O",AN111="O"),"O",IF(AND(AN100=AN111,OR(AN100="K",AN100="W",AN100="M")), UPPER(AN100),"")))</f>
        <v/>
      </c>
      <c r="AO123" s="23" t="str">
        <f>IF(AND(ISBLANK(VAL_Codes!T$34),ISBLANK(VAL_Codes!S$34)),IF(TYPE(VAL_Codes!T$26)=2,VAL_Codes!T$26,""),IF(ISBLANK(VAL_Codes!T$34),"",VAL_Codes!T$34))</f>
        <v/>
      </c>
      <c r="AP123" s="26" t="str">
        <f>IF(OR(AND(AP100="",AQ100=""),AND(AP111="",AQ111=""),AND(AQ100="K",AQ111="K"),OR(AQ100="O",AQ111="O")),"",SUM(AP100,AP111))</f>
        <v/>
      </c>
      <c r="AQ123" s="20" t="str">
        <f>IF(AND(OR(AND(AQ100="O",AQ111="O"),AND(AQ100="K",AQ111="K")),SUM(AP100,AP111)=0,ISNUMBER(AP123)),"",IF(OR(AQ100="O",AQ111="O"),"O",IF(AND(AQ100=AQ111,OR(AQ100="K",AQ100="W",AQ100="M")), UPPER(AQ100),"")))</f>
        <v/>
      </c>
      <c r="AR123" s="23" t="str">
        <f>IF(AND(ISBLANK(VAL_Codes!W$34),ISBLANK(VAL_Codes!V$34)),IF(TYPE(VAL_Codes!W$26)=2,VAL_Codes!W$26,""),IF(ISBLANK(VAL_Codes!W$34),"",VAL_Codes!W$34))</f>
        <v/>
      </c>
      <c r="AS123" s="26" t="str">
        <f>IF(OR(AND(AS100="",AT100=""),AND(AS111="",AT111=""),AND(AT100="K",AT111="K"),OR(AT100="O",AT111="O")),"",SUM(AS100,AS111))</f>
        <v/>
      </c>
      <c r="AT123" s="20" t="str">
        <f>IF(AND(OR(AND(AT100="O",AT111="O"),AND(AT100="K",AT111="K")),SUM(AS100,AS111)=0,ISNUMBER(AS123)),"",IF(OR(AT100="O",AT111="O"),"O",IF(AND(AT100=AT111,OR(AT100="K",AT100="W",AT100="M")), UPPER(AT100),"")))</f>
        <v/>
      </c>
      <c r="AU123" s="23" t="str">
        <f>IF(AND(ISBLANK(VAL_Codes!Z$34),ISBLANK(VAL_Codes!Y$34)),IF(TYPE(VAL_Codes!Z$26)=2,VAL_Codes!Z$26,""),IF(ISBLANK(VAL_Codes!Z$34),"",VAL_Codes!Z$34))</f>
        <v/>
      </c>
      <c r="AV123" s="26" t="str">
        <f>IF(OR(AND(AV100="",AW100=""),AND(AV111="",AW111=""),AND(AW100="K",AW111="K"),OR(AW100="O",AW111="O")),"",SUM(AV100,AV111))</f>
        <v/>
      </c>
      <c r="AW123" s="20" t="str">
        <f>IF(AND(OR(AND(AW100="O",AW111="O"),AND(AW100="K",AW111="K")),SUM(AV100,AV111)=0,ISNUMBER(AV123)),"",IF(OR(AW100="O",AW111="O"),"O",IF(AND(AW100=AW111,OR(AW100="K",AW100="W",AW100="M")), UPPER(AW100),"")))</f>
        <v/>
      </c>
      <c r="AX123" s="23" t="str">
        <f>IF(AND(ISBLANK(VAL_Codes!AC$34),ISBLANK(VAL_Codes!AB$34)),IF(TYPE(VAL_Codes!AC$26)=2,VAL_Codes!AC$26,""),IF(ISBLANK(VAL_Codes!AC$34),"",VAL_Codes!AC$34))</f>
        <v/>
      </c>
      <c r="AY123" s="26" t="str">
        <f>IF(OR(AND(AY100="",AZ100=""),AND(AY111="",AZ111=""),AND(AZ100="K",AZ111="K"),OR(AZ100="O",AZ111="O")),"",SUM(AY100,AY111))</f>
        <v/>
      </c>
      <c r="AZ123" s="20" t="str">
        <f>IF(AND(OR(AND(AZ100="O",AZ111="O"),AND(AZ100="K",AZ111="K")),SUM(AY100,AY111)=0,ISNUMBER(AY123)),"",IF(OR(AZ100="O",AZ111="O"),"O",IF(AND(AZ100=AZ111,OR(AZ100="K",AZ100="W",AZ100="M")), UPPER(AZ100),"")))</f>
        <v/>
      </c>
      <c r="BA123" s="23" t="str">
        <f>IF(AND(ISBLANK(VAL_Codes!AF$34),ISBLANK(VAL_Codes!AE$34)),IF(TYPE(VAL_Codes!AF$26)=2,VAL_Codes!AF$26,""),IF(ISBLANK(VAL_Codes!AF$34),"",VAL_Codes!AF$34))</f>
        <v/>
      </c>
      <c r="BB123" s="26" t="str">
        <f>IF(OR(AND(BB100="",BC100=""),AND(BB111="",BC111=""),AND(BC100="K",BC111="K"),OR(BC100="O",BC111="O")),"",SUM(BB100,BB111))</f>
        <v/>
      </c>
      <c r="BC123" s="20" t="str">
        <f>IF(AND(OR(AND(BC100="O",BC111="O"),AND(BC100="K",BC111="K")),SUM(BB100,BB111)=0,ISNUMBER(BB123)),"",IF(OR(BC100="O",BC111="O"),"O",IF(AND(BC100=BC111,OR(BC100="K",BC100="W",BC100="M")), UPPER(BC100),"")))</f>
        <v/>
      </c>
      <c r="BD123" s="23" t="str">
        <f>IF(AND(ISBLANK(VAL_Codes!AI$34),ISBLANK(VAL_Codes!AH$34)),IF(TYPE(VAL_Codes!AI$26)=2,VAL_Codes!AI$26,""),IF(ISBLANK(VAL_Codes!AI$34),"",VAL_Codes!AI$34))</f>
        <v/>
      </c>
      <c r="BE123" s="26" t="str">
        <f>IF(OR(AND(BE100="",BF100=""),AND(BE111="",BF111=""),AND(BF100="K",BF111="K"),OR(BF100="O",BF111="O")),"",SUM(BE100,BE111))</f>
        <v/>
      </c>
      <c r="BF123" s="20" t="str">
        <f>IF(AND(OR(AND(BF100="O",BF111="O"),AND(BF100="K",BF111="K")),SUM(BE100,BE111)=0,ISNUMBER(BE123)),"",IF(OR(BF100="O",BF111="O"),"O",IF(AND(BF100=BF111,OR(BF100="K",BF100="W",BF100="M")), UPPER(BF100),"")))</f>
        <v/>
      </c>
      <c r="BG123" s="23" t="str">
        <f>IF(AND(ISBLANK(VAL_Codes!AL$34),ISBLANK(VAL_Codes!AK$34)),IF(TYPE(VAL_Codes!AL$26)=2,VAL_Codes!AL$26,""),IF(ISBLANK(VAL_Codes!AL$34),"",VAL_Codes!AL$34))</f>
        <v/>
      </c>
      <c r="BH123" s="26" t="str">
        <f>IF(OR(AND(BH100="",BI100=""),AND(BH111="",BI111=""),AND(BI100="K",BI111="K"),OR(BI100="O",BI111="O")),"",SUM(BH100,BH111))</f>
        <v/>
      </c>
      <c r="BI123" s="20" t="str">
        <f>IF(AND(OR(AND(BI100="O",BI111="O"),AND(BI100="K",BI111="K")),SUM(BH100,BH111)=0,ISNUMBER(BH123)),"",IF(OR(BI100="O",BI111="O"),"O",IF(AND(BI100=BI111,OR(BI100="K",BI100="W",BI100="M")), UPPER(BI100),"")))</f>
        <v/>
      </c>
      <c r="BJ123" s="23" t="str">
        <f>IF(AND(ISBLANK(VAL_Codes!AO$34),ISBLANK(VAL_Codes!AN$34)),IF(TYPE(VAL_Codes!AO$26)=2,VAL_Codes!AO$26,""),IF(ISBLANK(VAL_Codes!AO$34),"",VAL_Codes!AO$34))</f>
        <v/>
      </c>
      <c r="BK123" s="26" t="str">
        <f>IF(OR(AND(BK100="",BL100=""),AND(BK111="",BL111=""),AND(BL100="K",BL111="K"),OR(BL100="O",BL111="O")),"",SUM(BK100,BK111))</f>
        <v/>
      </c>
      <c r="BL123" s="20" t="str">
        <f>IF(AND(OR(AND(BL100="O",BL111="O"),AND(BL100="K",BL111="K")),SUM(BK100,BK111)=0,ISNUMBER(BK123)),"",IF(OR(BL100="O",BL111="O"),"O",IF(AND(BL100=BL111,OR(BL100="K",BL100="W",BL100="M")), UPPER(BL100),"")))</f>
        <v/>
      </c>
      <c r="BM123" s="23" t="str">
        <f>IF(AND(ISBLANK(VAL_Codes!AR$34),ISBLANK(VAL_Codes!AQ$34)),IF(TYPE(VAL_Codes!AR$26)=2,VAL_Codes!AR$26,""),IF(ISBLANK(VAL_Codes!AR$34),"",VAL_Codes!AR$34))</f>
        <v/>
      </c>
      <c r="BN123" s="26" t="str">
        <f>IF(OR(AND(BN100="",BO100=""),AND(BN111="",BO111=""),AND(BO100="K",BO111="K"),OR(BO100="O",BO111="O")),"",SUM(BN100,BN111))</f>
        <v/>
      </c>
      <c r="BO123" s="20" t="str">
        <f>IF(AND(OR(AND(BO100="O",BO111="O"),AND(BO100="K",BO111="K")),SUM(BN100,BN111)=0,ISNUMBER(BN123)),"",IF(OR(BO100="O",BO111="O"),"O",IF(AND(BO100=BO111,OR(BO100="K",BO100="W",BO100="M")), UPPER(BO100),"")))</f>
        <v/>
      </c>
      <c r="BP123" s="23" t="str">
        <f>IF(AND(ISBLANK(VAL_Codes!AU$34),ISBLANK(VAL_Codes!AT$34)),IF(TYPE(VAL_Codes!AU$26)=2,VAL_Codes!AU$26,""),IF(ISBLANK(VAL_Codes!AU$34),"",VAL_Codes!AU$34))</f>
        <v/>
      </c>
      <c r="BQ123" s="26" t="str">
        <f>IF(OR(AND(BQ100="",BR100=""),AND(BQ111="",BR111=""),AND(BR100="K",BR111="K"),OR(BR100="O",BR111="O")),"",SUM(BQ100,BQ111))</f>
        <v/>
      </c>
      <c r="BR123" s="20" t="str">
        <f>IF(AND(OR(AND(BR100="O",BR111="O"),AND(BR100="K",BR111="K")),SUM(BQ100,BQ111)=0,ISNUMBER(BQ123)),"",IF(OR(BR100="O",BR111="O"),"O",IF(AND(BR100=BR111,OR(BR100="K",BR100="W",BR100="M")), UPPER(BR100),"")))</f>
        <v/>
      </c>
      <c r="BS123" s="23" t="str">
        <f>IF(AND(ISBLANK(VAL_Codes!AX$34),ISBLANK(VAL_Codes!AW$34)),IF(TYPE(VAL_Codes!AX$26)=2,VAL_Codes!AX$26,""),IF(ISBLANK(VAL_Codes!AX$34),"",VAL_Codes!AX$34))</f>
        <v/>
      </c>
      <c r="BT123" s="26" t="str">
        <f>IF(OR(AND(BT100="",BU100=""),AND(BT111="",BU111=""),AND(BU100="K",BU111="K"),OR(BU100="O",BU111="O")),"",SUM(BT100,BT111))</f>
        <v/>
      </c>
      <c r="BU123" s="20" t="str">
        <f>IF(AND(OR(AND(BU100="O",BU111="O"),AND(BU100="K",BU111="K")),SUM(BT100,BT111)=0,ISNUMBER(BT123)),"",IF(OR(BU100="O",BU111="O"),"O",IF(AND(BU100=BU111,OR(BU100="K",BU100="W",BU100="M")), UPPER(BU100),"")))</f>
        <v/>
      </c>
      <c r="BV123" s="23" t="str">
        <f>IF(AND(ISBLANK(VAL_Codes!BA$34),ISBLANK(VAL_Codes!AZ$34)),IF(TYPE(VAL_Codes!BA$26)=2,VAL_Codes!BA$26,""),IF(ISBLANK(VAL_Codes!BA$34),"",VAL_Codes!BA$34))</f>
        <v/>
      </c>
      <c r="BW123" s="26" t="str">
        <f>IF(OR(AND(BW100="",BX100=""),AND(BW111="",BX111=""),AND(BX100="K",BX111="K"),OR(BX100="O",BX111="O")),"",SUM(BW100,BW111))</f>
        <v/>
      </c>
      <c r="BX123" s="20" t="str">
        <f>IF(AND(OR(AND(BX100="O",BX111="O"),AND(BX100="K",BX111="K")),SUM(BW100,BW111)=0,ISNUMBER(BW123)),"",IF(OR(BX100="O",BX111="O"),"O",IF(AND(BX100=BX111,OR(BX100="K",BX100="W",BX100="M")), UPPER(BX100),"")))</f>
        <v/>
      </c>
      <c r="BY123" s="23" t="str">
        <f>IF(AND(ISBLANK(VAL_Codes!BD$34),ISBLANK(VAL_Codes!BC$34)),IF(TYPE(VAL_Codes!BD$26)=2,VAL_Codes!BD$26,""),IF(ISBLANK(VAL_Codes!BD$34),"",VAL_Codes!BD$34))</f>
        <v/>
      </c>
      <c r="BZ123" s="26" t="str">
        <f>IF(OR(AND(BZ100="",CA100=""),AND(BZ111="",CA111=""),AND(CA100="K",CA111="K"),OR(CA100="O",CA111="O")),"",SUM(BZ100,BZ111))</f>
        <v/>
      </c>
      <c r="CA123" s="20" t="str">
        <f>IF(AND(OR(AND(CA100="O",CA111="O"),AND(CA100="K",CA111="K")),SUM(BZ100,BZ111)=0,ISNUMBER(BZ123)),"",IF(OR(CA100="O",CA111="O"),"O",IF(AND(CA100=CA111,OR(CA100="K",CA100="W",CA100="M")), UPPER(CA100),"")))</f>
        <v/>
      </c>
      <c r="CB123" s="23" t="str">
        <f>IF(AND(ISBLANK(VAL_Codes!BG$34),ISBLANK(VAL_Codes!BF$34)),IF(TYPE(VAL_Codes!BG$26)=2,VAL_Codes!BG$26,""),IF(ISBLANK(VAL_Codes!BG$34),"",VAL_Codes!BG$34))</f>
        <v/>
      </c>
      <c r="CC123" s="26" t="str">
        <f>IF(OR(AND(CC100="",CD100=""),AND(CC111="",CD111=""),AND(CD100="K",CD111="K"),OR(CD100="O",CD111="O")),"",SUM(CC100,CC111))</f>
        <v/>
      </c>
      <c r="CD123" s="20" t="str">
        <f>IF(AND(OR(AND(CD100="O",CD111="O"),AND(CD100="K",CD111="K")),SUM(CC100,CC111)=0,ISNUMBER(CC123)),"",IF(OR(CD100="O",CD111="O"),"O",IF(AND(CD100=CD111,OR(CD100="K",CD100="W",CD100="M")), UPPER(CD100),"")))</f>
        <v/>
      </c>
      <c r="CE123" s="23" t="str">
        <f>IF(AND(ISBLANK(VAL_Codes!BJ$34),ISBLANK(VAL_Codes!BI$34)),IF(TYPE(VAL_Codes!BJ$26)=2,VAL_Codes!BJ$26,""),IF(ISBLANK(VAL_Codes!BJ$34),"",VAL_Codes!BJ$34))</f>
        <v/>
      </c>
      <c r="CF123" s="26" t="str">
        <f>IF(OR(AND(CF100="",CG100=""),AND(CF111="",CG111=""),AND(CG100="K",CG111="K"),OR(CG100="O",CG111="O")),"",SUM(CF100,CF111))</f>
        <v/>
      </c>
      <c r="CG123" s="20" t="str">
        <f>IF(AND(OR(AND(CG100="O",CG111="O"),AND(CG100="K",CG111="K")),SUM(CF100,CF111)=0,ISNUMBER(CF123)),"",IF(OR(CG100="O",CG111="O"),"O",IF(AND(CG100=CG111,OR(CG100="K",CG100="W",CG100="M")), UPPER(CG100),"")))</f>
        <v/>
      </c>
      <c r="CH123" s="23" t="str">
        <f>IF(AND(ISBLANK(VAL_Codes!BM$34),ISBLANK(VAL_Codes!BL$34)),IF(TYPE(VAL_Codes!BM$26)=2,VAL_Codes!BM$26,""),IF(ISBLANK(VAL_Codes!BM$34),"",VAL_Codes!BM$34))</f>
        <v/>
      </c>
      <c r="CI123" s="26" t="str">
        <f>IF(OR(AND(CI100="",CJ100=""),AND(CI111="",CJ111=""),AND(CJ100="K",CJ111="K"),OR(CJ100="O",CJ111="O")),"",SUM(CI100,CI111))</f>
        <v/>
      </c>
      <c r="CJ123" s="20" t="str">
        <f>IF(AND(OR(AND(CJ100="O",CJ111="O"),AND(CJ100="K",CJ111="K")),SUM(CI100,CI111)=0,ISNUMBER(CI123)),"",IF(OR(CJ100="O",CJ111="O"),"O",IF(AND(CJ100=CJ111,OR(CJ100="K",CJ100="W",CJ100="M")), UPPER(CJ100),"")))</f>
        <v/>
      </c>
      <c r="CK123" s="23" t="str">
        <f>IF(AND(ISBLANK(VAL_Codes!BP$34),ISBLANK(VAL_Codes!BO$34)),IF(TYPE(VAL_Codes!BP$26)=2,VAL_Codes!BP$26,""),IF(ISBLANK(VAL_Codes!BP$34),"",VAL_Codes!BP$34))</f>
        <v/>
      </c>
      <c r="CL123" s="26" t="str">
        <f>IF(OR(AND(CL100="",CM100=""),AND(CL111="",CM111=""),AND(CM100="K",CM111="K"),OR(CM100="O",CM111="O")),"",SUM(CL100,CL111))</f>
        <v/>
      </c>
      <c r="CM123" s="20" t="str">
        <f>IF(AND(OR(AND(CM100="O",CM111="O"),AND(CM100="K",CM111="K")),SUM(CL100,CL111)=0,ISNUMBER(CL123)),"",IF(OR(CM100="O",CM111="O"),"O",IF(AND(CM100=CM111,OR(CM100="K",CM100="W",CM100="M")), UPPER(CM100),"")))</f>
        <v/>
      </c>
      <c r="CN123" s="23" t="str">
        <f>IF(AND(ISBLANK(VAL_Codes!BS$34),ISBLANK(VAL_Codes!BR$34)),IF(TYPE(VAL_Codes!BS$26)=2,VAL_Codes!BS$26,""),IF(ISBLANK(VAL_Codes!BS$34),"",VAL_Codes!BS$34))</f>
        <v/>
      </c>
      <c r="CO123" s="26" t="str">
        <f>IF(OR(AND(CO100="",CP100=""),AND(CO111="",CP111=""),AND(CP100="K",CP111="K"),OR(CP100="O",CP111="O")),"",SUM(CO100,CO111))</f>
        <v/>
      </c>
      <c r="CP123" s="20" t="str">
        <f>IF(AND(OR(AND(CP100="O",CP111="O"),AND(CP100="K",CP111="K")),SUM(CO100,CO111)=0,ISNUMBER(CO123)),"",IF(OR(CP100="O",CP111="O"),"O",IF(AND(CP100=CP111,OR(CP100="K",CP100="W",CP100="M")), UPPER(CP100),"")))</f>
        <v/>
      </c>
      <c r="CQ123" s="23" t="str">
        <f>IF(AND(ISBLANK(VAL_Codes!BV$34),ISBLANK(VAL_Codes!BU$34)),IF(TYPE(VAL_Codes!BV$26)=2,VAL_Codes!BV$26,""),IF(ISBLANK(VAL_Codes!BV$34),"",VAL_Codes!BV$34))</f>
        <v/>
      </c>
      <c r="CR123" s="38"/>
    </row>
    <row r="124" spans="1:96" ht="11.25" customHeight="1" x14ac:dyDescent="0.2">
      <c r="C124" s="772"/>
      <c r="D124" s="760"/>
      <c r="E124" s="758"/>
      <c r="F124" s="71" t="s">
        <v>198</v>
      </c>
      <c r="G124" s="72" t="s">
        <v>393</v>
      </c>
      <c r="H124" s="395" t="s">
        <v>8755</v>
      </c>
      <c r="I124" s="395" t="s">
        <v>66</v>
      </c>
      <c r="J124" s="396" t="str">
        <f>VAL_Metadata!B$8</f>
        <v>_X</v>
      </c>
      <c r="K124" s="395" t="s">
        <v>86</v>
      </c>
      <c r="L124" s="395" t="s">
        <v>768</v>
      </c>
      <c r="M124" s="47"/>
      <c r="N124" s="47"/>
      <c r="O124" s="47"/>
      <c r="P124" s="47"/>
      <c r="Q124" s="47"/>
      <c r="R124" s="47"/>
      <c r="S124" s="47"/>
      <c r="T124" s="47"/>
      <c r="U124" s="47"/>
      <c r="V124" s="47"/>
      <c r="W124" s="47"/>
      <c r="X124" s="47"/>
      <c r="Y124" s="47"/>
      <c r="Z124" s="47"/>
      <c r="AA124" s="26" t="str">
        <f>IF(OR(AND(AA101="",AB101=""),AND(AA112="",AB112=""),AND(AB101="K",AB112="K"),OR(AB101="O",AB112="O")),"",SUM(AA101,AA112))</f>
        <v/>
      </c>
      <c r="AB124" s="20" t="str">
        <f>IF(AND(OR(AND(AB101="O",AB112="O"),AND(AB101="K",AB112="K")),SUM(AA101,AA112)=0,ISNUMBER(AA124)),"",IF(OR(AB101="O",AB112="O"),"O",IF(AND(AB101=AB112,OR(AB101="K",AB101="W",AB101="M")), UPPER(AB101),"")))</f>
        <v/>
      </c>
      <c r="AC124" s="23" t="str">
        <f>IF(TYPE(VAL_Codes!H$26)=2,VAL_Codes!H$26,"")</f>
        <v/>
      </c>
      <c r="AD124" s="26" t="str">
        <f>IF(OR(AND(AD101="",AE101=""),AND(AD112="",AE112=""),AND(AE101="K",AE112="K"),OR(AE101="O",AE112="O")),"",SUM(AD101,AD112))</f>
        <v/>
      </c>
      <c r="AE124" s="20" t="str">
        <f>IF(AND(OR(AND(AE101="O",AE112="O"),AND(AE101="K",AE112="K")),SUM(AD101,AD112)=0,ISNUMBER(AD124)),"",IF(OR(AE101="O",AE112="O"),"O",IF(AND(AE101=AE112,OR(AE101="K",AE101="W",AE101="M")), UPPER(AE101),"")))</f>
        <v/>
      </c>
      <c r="AF124" s="23" t="str">
        <f>IF(TYPE(VAL_Codes!K$26)=2,VAL_Codes!K$26,"")</f>
        <v/>
      </c>
      <c r="AG124" s="26" t="str">
        <f>IF(OR(AND(AG101="",AH101=""),AND(AG112="",AH112=""),AND(AH101="K",AH112="K"),OR(AH101="O",AH112="O")),"",SUM(AG101,AG112))</f>
        <v/>
      </c>
      <c r="AH124" s="20" t="str">
        <f>IF(AND(OR(AND(AH101="O",AH112="O"),AND(AH101="K",AH112="K")),SUM(AG101,AG112)=0,ISNUMBER(AG124)),"",IF(OR(AH101="O",AH112="O"),"O",IF(AND(AH101=AH112,OR(AH101="K",AH101="W",AH101="M")), UPPER(AH101),"")))</f>
        <v/>
      </c>
      <c r="AI124" s="23" t="str">
        <f>IF(TYPE(VAL_Codes!N$26)=2,VAL_Codes!N$26,"")</f>
        <v/>
      </c>
      <c r="AJ124" s="26" t="str">
        <f>IF(OR(AND(AJ101="",AK101=""),AND(AJ112="",AK112=""),AND(AK101="K",AK112="K"),OR(AK101="O",AK112="O")),"",SUM(AJ101,AJ112))</f>
        <v/>
      </c>
      <c r="AK124" s="20" t="str">
        <f>IF(AND(OR(AND(AK101="O",AK112="O"),AND(AK101="K",AK112="K")),SUM(AJ101,AJ112)=0,ISNUMBER(AJ124)),"",IF(OR(AK101="O",AK112="O"),"O",IF(AND(AK101=AK112,OR(AK101="K",AK101="W",AK101="M")), UPPER(AK101),"")))</f>
        <v/>
      </c>
      <c r="AL124" s="23" t="str">
        <f>IF(TYPE(VAL_Codes!Q$26)=2,VAL_Codes!Q$26,"")</f>
        <v/>
      </c>
      <c r="AM124" s="26" t="str">
        <f>IF(OR(AND(AM101="",AN101=""),AND(AM112="",AN112=""),AND(AN101="K",AN112="K"),OR(AN101="O",AN112="O")),"",SUM(AM101,AM112))</f>
        <v/>
      </c>
      <c r="AN124" s="20" t="str">
        <f>IF(AND(OR(AND(AN101="O",AN112="O"),AND(AN101="K",AN112="K")),SUM(AM101,AM112)=0,ISNUMBER(AM124)),"",IF(OR(AN101="O",AN112="O"),"O",IF(AND(AN101=AN112,OR(AN101="K",AN101="W",AN101="M")), UPPER(AN101),"")))</f>
        <v/>
      </c>
      <c r="AO124" s="23" t="str">
        <f>IF(TYPE(VAL_Codes!T$26)=2,VAL_Codes!T$26,"")</f>
        <v/>
      </c>
      <c r="AP124" s="26" t="str">
        <f>IF(OR(AND(AP101="",AQ101=""),AND(AP112="",AQ112=""),AND(AQ101="K",AQ112="K"),OR(AQ101="O",AQ112="O")),"",SUM(AP101,AP112))</f>
        <v/>
      </c>
      <c r="AQ124" s="20" t="str">
        <f>IF(AND(OR(AND(AQ101="O",AQ112="O"),AND(AQ101="K",AQ112="K")),SUM(AP101,AP112)=0,ISNUMBER(AP124)),"",IF(OR(AQ101="O",AQ112="O"),"O",IF(AND(AQ101=AQ112,OR(AQ101="K",AQ101="W",AQ101="M")), UPPER(AQ101),"")))</f>
        <v/>
      </c>
      <c r="AR124" s="23" t="str">
        <f>IF(TYPE(VAL_Codes!W$26)=2,VAL_Codes!W$26,"")</f>
        <v/>
      </c>
      <c r="AS124" s="26" t="str">
        <f>IF(OR(AND(AS101="",AT101=""),AND(AS112="",AT112=""),AND(AT101="K",AT112="K"),OR(AT101="O",AT112="O")),"",SUM(AS101,AS112))</f>
        <v/>
      </c>
      <c r="AT124" s="20" t="str">
        <f>IF(AND(OR(AND(AT101="O",AT112="O"),AND(AT101="K",AT112="K")),SUM(AS101,AS112)=0,ISNUMBER(AS124)),"",IF(OR(AT101="O",AT112="O"),"O",IF(AND(AT101=AT112,OR(AT101="K",AT101="W",AT101="M")), UPPER(AT101),"")))</f>
        <v/>
      </c>
      <c r="AU124" s="23" t="str">
        <f>IF(TYPE(VAL_Codes!Z$26)=2,VAL_Codes!Z$26,"")</f>
        <v/>
      </c>
      <c r="AV124" s="26" t="str">
        <f>IF(OR(AND(AV101="",AW101=""),AND(AV112="",AW112=""),AND(AW101="K",AW112="K"),OR(AW101="O",AW112="O")),"",SUM(AV101,AV112))</f>
        <v/>
      </c>
      <c r="AW124" s="20" t="str">
        <f>IF(AND(OR(AND(AW101="O",AW112="O"),AND(AW101="K",AW112="K")),SUM(AV101,AV112)=0,ISNUMBER(AV124)),"",IF(OR(AW101="O",AW112="O"),"O",IF(AND(AW101=AW112,OR(AW101="K",AW101="W",AW101="M")), UPPER(AW101),"")))</f>
        <v/>
      </c>
      <c r="AX124" s="23" t="str">
        <f>IF(TYPE(VAL_Codes!AC$26)=2,VAL_Codes!AC$26,"")</f>
        <v/>
      </c>
      <c r="AY124" s="26" t="str">
        <f>IF(OR(AND(AY101="",AZ101=""),AND(AY112="",AZ112=""),AND(AZ101="K",AZ112="K"),OR(AZ101="O",AZ112="O")),"",SUM(AY101,AY112))</f>
        <v/>
      </c>
      <c r="AZ124" s="20" t="str">
        <f>IF(AND(OR(AND(AZ101="O",AZ112="O"),AND(AZ101="K",AZ112="K")),SUM(AY101,AY112)=0,ISNUMBER(AY124)),"",IF(OR(AZ101="O",AZ112="O"),"O",IF(AND(AZ101=AZ112,OR(AZ101="K",AZ101="W",AZ101="M")), UPPER(AZ101),"")))</f>
        <v/>
      </c>
      <c r="BA124" s="23" t="str">
        <f>IF(TYPE(VAL_Codes!AF$26)=2,VAL_Codes!AF$26,"")</f>
        <v/>
      </c>
      <c r="BB124" s="26" t="str">
        <f>IF(OR(AND(BB101="",BC101=""),AND(BB112="",BC112=""),AND(BC101="K",BC112="K"),OR(BC101="O",BC112="O")),"",SUM(BB101,BB112))</f>
        <v/>
      </c>
      <c r="BC124" s="20" t="str">
        <f>IF(AND(OR(AND(BC101="O",BC112="O"),AND(BC101="K",BC112="K")),SUM(BB101,BB112)=0,ISNUMBER(BB124)),"",IF(OR(BC101="O",BC112="O"),"O",IF(AND(BC101=BC112,OR(BC101="K",BC101="W",BC101="M")), UPPER(BC101),"")))</f>
        <v/>
      </c>
      <c r="BD124" s="23" t="str">
        <f>IF(TYPE(VAL_Codes!AI$26)=2,VAL_Codes!AI$26,"")</f>
        <v/>
      </c>
      <c r="BE124" s="26" t="str">
        <f>IF(OR(AND(BE101="",BF101=""),AND(BE112="",BF112=""),AND(BF101="K",BF112="K"),OR(BF101="O",BF112="O")),"",SUM(BE101,BE112))</f>
        <v/>
      </c>
      <c r="BF124" s="20" t="str">
        <f>IF(AND(OR(AND(BF101="O",BF112="O"),AND(BF101="K",BF112="K")),SUM(BE101,BE112)=0,ISNUMBER(BE124)),"",IF(OR(BF101="O",BF112="O"),"O",IF(AND(BF101=BF112,OR(BF101="K",BF101="W",BF101="M")), UPPER(BF101),"")))</f>
        <v/>
      </c>
      <c r="BG124" s="23" t="str">
        <f>IF(TYPE(VAL_Codes!AL$26)=2,VAL_Codes!AL$26,"")</f>
        <v/>
      </c>
      <c r="BH124" s="26" t="str">
        <f>IF(OR(AND(BH101="",BI101=""),AND(BH112="",BI112=""),AND(BI101="K",BI112="K"),OR(BI101="O",BI112="O")),"",SUM(BH101,BH112))</f>
        <v/>
      </c>
      <c r="BI124" s="20" t="str">
        <f>IF(AND(OR(AND(BI101="O",BI112="O"),AND(BI101="K",BI112="K")),SUM(BH101,BH112)=0,ISNUMBER(BH124)),"",IF(OR(BI101="O",BI112="O"),"O",IF(AND(BI101=BI112,OR(BI101="K",BI101="W",BI101="M")), UPPER(BI101),"")))</f>
        <v/>
      </c>
      <c r="BJ124" s="23" t="str">
        <f>IF(TYPE(VAL_Codes!AO$26)=2,VAL_Codes!AO$26,"")</f>
        <v/>
      </c>
      <c r="BK124" s="26" t="str">
        <f>IF(OR(AND(BK101="",BL101=""),AND(BK112="",BL112=""),AND(BL101="K",BL112="K"),OR(BL101="O",BL112="O")),"",SUM(BK101,BK112))</f>
        <v/>
      </c>
      <c r="BL124" s="20" t="str">
        <f>IF(AND(OR(AND(BL101="O",BL112="O"),AND(BL101="K",BL112="K")),SUM(BK101,BK112)=0,ISNUMBER(BK124)),"",IF(OR(BL101="O",BL112="O"),"O",IF(AND(BL101=BL112,OR(BL101="K",BL101="W",BL101="M")), UPPER(BL101),"")))</f>
        <v/>
      </c>
      <c r="BM124" s="23" t="str">
        <f>IF(TYPE(VAL_Codes!AR$26)=2,VAL_Codes!AR$26,"")</f>
        <v/>
      </c>
      <c r="BN124" s="26" t="str">
        <f>IF(OR(AND(BN101="",BO101=""),AND(BN112="",BO112=""),AND(BO101="K",BO112="K"),OR(BO101="O",BO112="O")),"",SUM(BN101,BN112))</f>
        <v/>
      </c>
      <c r="BO124" s="20" t="str">
        <f>IF(AND(OR(AND(BO101="O",BO112="O"),AND(BO101="K",BO112="K")),SUM(BN101,BN112)=0,ISNUMBER(BN124)),"",IF(OR(BO101="O",BO112="O"),"O",IF(AND(BO101=BO112,OR(BO101="K",BO101="W",BO101="M")), UPPER(BO101),"")))</f>
        <v/>
      </c>
      <c r="BP124" s="23" t="str">
        <f>IF(TYPE(VAL_Codes!AU$26)=2,VAL_Codes!AU$26,"")</f>
        <v/>
      </c>
      <c r="BQ124" s="26" t="str">
        <f>IF(OR(AND(BQ101="",BR101=""),AND(BQ112="",BR112=""),AND(BR101="K",BR112="K"),OR(BR101="O",BR112="O")),"",SUM(BQ101,BQ112))</f>
        <v/>
      </c>
      <c r="BR124" s="20" t="str">
        <f>IF(AND(OR(AND(BR101="O",BR112="O"),AND(BR101="K",BR112="K")),SUM(BQ101,BQ112)=0,ISNUMBER(BQ124)),"",IF(OR(BR101="O",BR112="O"),"O",IF(AND(BR101=BR112,OR(BR101="K",BR101="W",BR101="M")), UPPER(BR101),"")))</f>
        <v/>
      </c>
      <c r="BS124" s="23" t="str">
        <f>IF(TYPE(VAL_Codes!AX$26)=2,VAL_Codes!AX$26,"")</f>
        <v/>
      </c>
      <c r="BT124" s="26" t="str">
        <f>IF(OR(AND(BT101="",BU101=""),AND(BT112="",BU112=""),AND(BU101="K",BU112="K"),OR(BU101="O",BU112="O")),"",SUM(BT101,BT112))</f>
        <v/>
      </c>
      <c r="BU124" s="20" t="str">
        <f>IF(AND(OR(AND(BU101="O",BU112="O"),AND(BU101="K",BU112="K")),SUM(BT101,BT112)=0,ISNUMBER(BT124)),"",IF(OR(BU101="O",BU112="O"),"O",IF(AND(BU101=BU112,OR(BU101="K",BU101="W",BU101="M")), UPPER(BU101),"")))</f>
        <v/>
      </c>
      <c r="BV124" s="23" t="str">
        <f>IF(TYPE(VAL_Codes!BA$26)=2,VAL_Codes!BA$26,"")</f>
        <v/>
      </c>
      <c r="BW124" s="26" t="str">
        <f>IF(OR(AND(BW101="",BX101=""),AND(BW112="",BX112=""),AND(BX101="K",BX112="K"),OR(BX101="O",BX112="O")),"",SUM(BW101,BW112))</f>
        <v/>
      </c>
      <c r="BX124" s="20" t="str">
        <f>IF(AND(OR(AND(BX101="O",BX112="O"),AND(BX101="K",BX112="K")),SUM(BW101,BW112)=0,ISNUMBER(BW124)),"",IF(OR(BX101="O",BX112="O"),"O",IF(AND(BX101=BX112,OR(BX101="K",BX101="W",BX101="M")), UPPER(BX101),"")))</f>
        <v/>
      </c>
      <c r="BY124" s="23" t="str">
        <f>IF(TYPE(VAL_Codes!BD$26)=2,VAL_Codes!BD$26,"")</f>
        <v/>
      </c>
      <c r="BZ124" s="26" t="str">
        <f>IF(OR(AND(BZ101="",CA101=""),AND(BZ112="",CA112=""),AND(CA101="K",CA112="K"),OR(CA101="O",CA112="O")),"",SUM(BZ101,BZ112))</f>
        <v/>
      </c>
      <c r="CA124" s="20" t="str">
        <f>IF(AND(OR(AND(CA101="O",CA112="O"),AND(CA101="K",CA112="K")),SUM(BZ101,BZ112)=0,ISNUMBER(BZ124)),"",IF(OR(CA101="O",CA112="O"),"O",IF(AND(CA101=CA112,OR(CA101="K",CA101="W",CA101="M")), UPPER(CA101),"")))</f>
        <v/>
      </c>
      <c r="CB124" s="23" t="str">
        <f>IF(TYPE(VAL_Codes!BG$26)=2,VAL_Codes!BG$26,"")</f>
        <v/>
      </c>
      <c r="CC124" s="26" t="str">
        <f>IF(OR(AND(CC101="",CD101=""),AND(CC112="",CD112=""),AND(CD101="K",CD112="K"),OR(CD101="O",CD112="O")),"",SUM(CC101,CC112))</f>
        <v/>
      </c>
      <c r="CD124" s="20" t="str">
        <f>IF(AND(OR(AND(CD101="O",CD112="O"),AND(CD101="K",CD112="K")),SUM(CC101,CC112)=0,ISNUMBER(CC124)),"",IF(OR(CD101="O",CD112="O"),"O",IF(AND(CD101=CD112,OR(CD101="K",CD101="W",CD101="M")), UPPER(CD101),"")))</f>
        <v/>
      </c>
      <c r="CE124" s="23" t="str">
        <f>IF(TYPE(VAL_Codes!BJ$26)=2,VAL_Codes!BJ$26,"")</f>
        <v/>
      </c>
      <c r="CF124" s="26" t="str">
        <f>IF(OR(AND(CF101="",CG101=""),AND(CF112="",CG112=""),AND(CG101="K",CG112="K"),OR(CG101="O",CG112="O")),"",SUM(CF101,CF112))</f>
        <v/>
      </c>
      <c r="CG124" s="20" t="str">
        <f>IF(AND(OR(AND(CG101="O",CG112="O"),AND(CG101="K",CG112="K")),SUM(CF101,CF112)=0,ISNUMBER(CF124)),"",IF(OR(CG101="O",CG112="O"),"O",IF(AND(CG101=CG112,OR(CG101="K",CG101="W",CG101="M")), UPPER(CG101),"")))</f>
        <v/>
      </c>
      <c r="CH124" s="23" t="str">
        <f>IF(TYPE(VAL_Codes!BM$26)=2,VAL_Codes!BM$26,"")</f>
        <v/>
      </c>
      <c r="CI124" s="26" t="str">
        <f>IF(OR(AND(CI101="",CJ101=""),AND(CI112="",CJ112=""),AND(CJ101="K",CJ112="K"),OR(CJ101="O",CJ112="O")),"",SUM(CI101,CI112))</f>
        <v/>
      </c>
      <c r="CJ124" s="20" t="str">
        <f>IF(AND(OR(AND(CJ101="O",CJ112="O"),AND(CJ101="K",CJ112="K")),SUM(CI101,CI112)=0,ISNUMBER(CI124)),"",IF(OR(CJ101="O",CJ112="O"),"O",IF(AND(CJ101=CJ112,OR(CJ101="K",CJ101="W",CJ101="M")), UPPER(CJ101),"")))</f>
        <v/>
      </c>
      <c r="CK124" s="23" t="str">
        <f>IF(TYPE(VAL_Codes!BP$26)=2,VAL_Codes!BP$26,"")</f>
        <v/>
      </c>
      <c r="CL124" s="26" t="str">
        <f>IF(OR(AND(CL101="",CM101=""),AND(CL112="",CM112=""),AND(CM101="K",CM112="K"),OR(CM101="O",CM112="O")),"",SUM(CL101,CL112))</f>
        <v/>
      </c>
      <c r="CM124" s="20" t="str">
        <f>IF(AND(OR(AND(CM101="O",CM112="O"),AND(CM101="K",CM112="K")),SUM(CL101,CL112)=0,ISNUMBER(CL124)),"",IF(OR(CM101="O",CM112="O"),"O",IF(AND(CM101=CM112,OR(CM101="K",CM101="W",CM101="M")), UPPER(CM101),"")))</f>
        <v/>
      </c>
      <c r="CN124" s="23" t="str">
        <f>IF(TYPE(VAL_Codes!BS$26)=2,VAL_Codes!BS$26,"")</f>
        <v/>
      </c>
      <c r="CO124" s="26" t="str">
        <f>IF(OR(AND(CO101="",CP101=""),AND(CO112="",CP112=""),AND(CP101="K",CP112="K"),OR(CP101="O",CP112="O")),"",SUM(CO101,CO112))</f>
        <v/>
      </c>
      <c r="CP124" s="20" t="str">
        <f>IF(AND(OR(AND(CP101="O",CP112="O"),AND(CP101="K",CP112="K")),SUM(CO101,CO112)=0,ISNUMBER(CO124)),"",IF(OR(CP101="O",CP112="O"),"O",IF(AND(CP101=CP112,OR(CP101="K",CP101="W",CP101="M")), UPPER(CP101),"")))</f>
        <v/>
      </c>
      <c r="CQ124" s="23" t="str">
        <f>IF(TYPE(VAL_Codes!BV$26)=2,VAL_Codes!BV$26,"")</f>
        <v/>
      </c>
      <c r="CR124" s="38"/>
    </row>
    <row r="125" spans="1:96" ht="11.25" customHeight="1" x14ac:dyDescent="0.2">
      <c r="C125" s="772"/>
      <c r="D125" s="760"/>
      <c r="E125" s="758"/>
      <c r="F125" s="71" t="s">
        <v>199</v>
      </c>
      <c r="G125" s="72" t="s">
        <v>394</v>
      </c>
      <c r="H125" s="395" t="s">
        <v>8755</v>
      </c>
      <c r="I125" s="395" t="s">
        <v>66</v>
      </c>
      <c r="J125" s="396" t="str">
        <f>VAL_Metadata!B$8</f>
        <v>_X</v>
      </c>
      <c r="K125" s="395" t="s">
        <v>87</v>
      </c>
      <c r="L125" s="395" t="s">
        <v>768</v>
      </c>
      <c r="M125" s="47"/>
      <c r="N125" s="47"/>
      <c r="O125" s="47"/>
      <c r="P125" s="47"/>
      <c r="Q125" s="47"/>
      <c r="R125" s="47"/>
      <c r="S125" s="47"/>
      <c r="T125" s="47"/>
      <c r="U125" s="47"/>
      <c r="V125" s="47"/>
      <c r="W125" s="47"/>
      <c r="X125" s="47"/>
      <c r="Y125" s="47"/>
      <c r="Z125" s="47"/>
      <c r="AA125" s="26" t="str">
        <f>IF(OR(AND(AA102="",AB102=""),AND(AA113="",AB113=""),AND(AB102="K",AB113="K"),OR(AB102="O",AB113="O")),"",SUM(AA102,AA113))</f>
        <v/>
      </c>
      <c r="AB125" s="20" t="str">
        <f>IF(AND(OR(AND(AB102="O",AB113="O"),AND(AB102="K",AB113="K")),SUM(AA102,AA113)=0,ISNUMBER(AA125)),"",IF(OR(AB102="O",AB113="O"),"O",IF(AND(AB102=AB113,OR(AB102="K",AB102="W",AB102="M")), UPPER(AB102),"")))</f>
        <v/>
      </c>
      <c r="AC125" s="23" t="str">
        <f>IF(TYPE(VAL_Codes!H$26)=2,VAL_Codes!H$26,"")</f>
        <v/>
      </c>
      <c r="AD125" s="26" t="str">
        <f>IF(OR(AND(AD102="",AE102=""),AND(AD113="",AE113=""),AND(AE102="K",AE113="K"),OR(AE102="O",AE113="O")),"",SUM(AD102,AD113))</f>
        <v/>
      </c>
      <c r="AE125" s="20" t="str">
        <f>IF(AND(OR(AND(AE102="O",AE113="O"),AND(AE102="K",AE113="K")),SUM(AD102,AD113)=0,ISNUMBER(AD125)),"",IF(OR(AE102="O",AE113="O"),"O",IF(AND(AE102=AE113,OR(AE102="K",AE102="W",AE102="M")), UPPER(AE102),"")))</f>
        <v/>
      </c>
      <c r="AF125" s="23" t="str">
        <f>IF(TYPE(VAL_Codes!K$26)=2,VAL_Codes!K$26,"")</f>
        <v/>
      </c>
      <c r="AG125" s="26" t="str">
        <f>IF(OR(AND(AG102="",AH102=""),AND(AG113="",AH113=""),AND(AH102="K",AH113="K"),OR(AH102="O",AH113="O")),"",SUM(AG102,AG113))</f>
        <v/>
      </c>
      <c r="AH125" s="20" t="str">
        <f>IF(AND(OR(AND(AH102="O",AH113="O"),AND(AH102="K",AH113="K")),SUM(AG102,AG113)=0,ISNUMBER(AG125)),"",IF(OR(AH102="O",AH113="O"),"O",IF(AND(AH102=AH113,OR(AH102="K",AH102="W",AH102="M")), UPPER(AH102),"")))</f>
        <v/>
      </c>
      <c r="AI125" s="23" t="str">
        <f>IF(TYPE(VAL_Codes!N$26)=2,VAL_Codes!N$26,"")</f>
        <v/>
      </c>
      <c r="AJ125" s="26" t="str">
        <f>IF(OR(AND(AJ102="",AK102=""),AND(AJ113="",AK113=""),AND(AK102="K",AK113="K"),OR(AK102="O",AK113="O")),"",SUM(AJ102,AJ113))</f>
        <v/>
      </c>
      <c r="AK125" s="20" t="str">
        <f>IF(AND(OR(AND(AK102="O",AK113="O"),AND(AK102="K",AK113="K")),SUM(AJ102,AJ113)=0,ISNUMBER(AJ125)),"",IF(OR(AK102="O",AK113="O"),"O",IF(AND(AK102=AK113,OR(AK102="K",AK102="W",AK102="M")), UPPER(AK102),"")))</f>
        <v/>
      </c>
      <c r="AL125" s="23" t="str">
        <f>IF(TYPE(VAL_Codes!Q$26)=2,VAL_Codes!Q$26,"")</f>
        <v/>
      </c>
      <c r="AM125" s="26" t="str">
        <f>IF(OR(AND(AM102="",AN102=""),AND(AM113="",AN113=""),AND(AN102="K",AN113="K"),OR(AN102="O",AN113="O")),"",SUM(AM102,AM113))</f>
        <v/>
      </c>
      <c r="AN125" s="20" t="str">
        <f>IF(AND(OR(AND(AN102="O",AN113="O"),AND(AN102="K",AN113="K")),SUM(AM102,AM113)=0,ISNUMBER(AM125)),"",IF(OR(AN102="O",AN113="O"),"O",IF(AND(AN102=AN113,OR(AN102="K",AN102="W",AN102="M")), UPPER(AN102),"")))</f>
        <v/>
      </c>
      <c r="AO125" s="23" t="str">
        <f>IF(TYPE(VAL_Codes!T$26)=2,VAL_Codes!T$26,"")</f>
        <v/>
      </c>
      <c r="AP125" s="26" t="str">
        <f>IF(OR(AND(AP102="",AQ102=""),AND(AP113="",AQ113=""),AND(AQ102="K",AQ113="K"),OR(AQ102="O",AQ113="O")),"",SUM(AP102,AP113))</f>
        <v/>
      </c>
      <c r="AQ125" s="20" t="str">
        <f>IF(AND(OR(AND(AQ102="O",AQ113="O"),AND(AQ102="K",AQ113="K")),SUM(AP102,AP113)=0,ISNUMBER(AP125)),"",IF(OR(AQ102="O",AQ113="O"),"O",IF(AND(AQ102=AQ113,OR(AQ102="K",AQ102="W",AQ102="M")), UPPER(AQ102),"")))</f>
        <v/>
      </c>
      <c r="AR125" s="23" t="str">
        <f>IF(TYPE(VAL_Codes!W$26)=2,VAL_Codes!W$26,"")</f>
        <v/>
      </c>
      <c r="AS125" s="26" t="str">
        <f>IF(OR(AND(AS102="",AT102=""),AND(AS113="",AT113=""),AND(AT102="K",AT113="K"),OR(AT102="O",AT113="O")),"",SUM(AS102,AS113))</f>
        <v/>
      </c>
      <c r="AT125" s="20" t="str">
        <f>IF(AND(OR(AND(AT102="O",AT113="O"),AND(AT102="K",AT113="K")),SUM(AS102,AS113)=0,ISNUMBER(AS125)),"",IF(OR(AT102="O",AT113="O"),"O",IF(AND(AT102=AT113,OR(AT102="K",AT102="W",AT102="M")), UPPER(AT102),"")))</f>
        <v/>
      </c>
      <c r="AU125" s="23" t="str">
        <f>IF(TYPE(VAL_Codes!Z$26)=2,VAL_Codes!Z$26,"")</f>
        <v/>
      </c>
      <c r="AV125" s="26" t="str">
        <f>IF(OR(AND(AV102="",AW102=""),AND(AV113="",AW113=""),AND(AW102="K",AW113="K"),OR(AW102="O",AW113="O")),"",SUM(AV102,AV113))</f>
        <v/>
      </c>
      <c r="AW125" s="20" t="str">
        <f>IF(AND(OR(AND(AW102="O",AW113="O"),AND(AW102="K",AW113="K")),SUM(AV102,AV113)=0,ISNUMBER(AV125)),"",IF(OR(AW102="O",AW113="O"),"O",IF(AND(AW102=AW113,OR(AW102="K",AW102="W",AW102="M")), UPPER(AW102),"")))</f>
        <v/>
      </c>
      <c r="AX125" s="23" t="str">
        <f>IF(TYPE(VAL_Codes!AC$26)=2,VAL_Codes!AC$26,"")</f>
        <v/>
      </c>
      <c r="AY125" s="26" t="str">
        <f>IF(OR(AND(AY102="",AZ102=""),AND(AY113="",AZ113=""),AND(AZ102="K",AZ113="K"),OR(AZ102="O",AZ113="O")),"",SUM(AY102,AY113))</f>
        <v/>
      </c>
      <c r="AZ125" s="20" t="str">
        <f>IF(AND(OR(AND(AZ102="O",AZ113="O"),AND(AZ102="K",AZ113="K")),SUM(AY102,AY113)=0,ISNUMBER(AY125)),"",IF(OR(AZ102="O",AZ113="O"),"O",IF(AND(AZ102=AZ113,OR(AZ102="K",AZ102="W",AZ102="M")), UPPER(AZ102),"")))</f>
        <v/>
      </c>
      <c r="BA125" s="23" t="str">
        <f>IF(TYPE(VAL_Codes!AF$26)=2,VAL_Codes!AF$26,"")</f>
        <v/>
      </c>
      <c r="BB125" s="26" t="str">
        <f>IF(OR(AND(BB102="",BC102=""),AND(BB113="",BC113=""),AND(BC102="K",BC113="K"),OR(BC102="O",BC113="O")),"",SUM(BB102,BB113))</f>
        <v/>
      </c>
      <c r="BC125" s="20" t="str">
        <f>IF(AND(OR(AND(BC102="O",BC113="O"),AND(BC102="K",BC113="K")),SUM(BB102,BB113)=0,ISNUMBER(BB125)),"",IF(OR(BC102="O",BC113="O"),"O",IF(AND(BC102=BC113,OR(BC102="K",BC102="W",BC102="M")), UPPER(BC102),"")))</f>
        <v/>
      </c>
      <c r="BD125" s="23" t="str">
        <f>IF(TYPE(VAL_Codes!AI$26)=2,VAL_Codes!AI$26,"")</f>
        <v/>
      </c>
      <c r="BE125" s="26" t="str">
        <f>IF(OR(AND(BE102="",BF102=""),AND(BE113="",BF113=""),AND(BF102="K",BF113="K"),OR(BF102="O",BF113="O")),"",SUM(BE102,BE113))</f>
        <v/>
      </c>
      <c r="BF125" s="20" t="str">
        <f>IF(AND(OR(AND(BF102="O",BF113="O"),AND(BF102="K",BF113="K")),SUM(BE102,BE113)=0,ISNUMBER(BE125)),"",IF(OR(BF102="O",BF113="O"),"O",IF(AND(BF102=BF113,OR(BF102="K",BF102="W",BF102="M")), UPPER(BF102),"")))</f>
        <v/>
      </c>
      <c r="BG125" s="23" t="str">
        <f>IF(TYPE(VAL_Codes!AL$26)=2,VAL_Codes!AL$26,"")</f>
        <v/>
      </c>
      <c r="BH125" s="26" t="str">
        <f>IF(OR(AND(BH102="",BI102=""),AND(BH113="",BI113=""),AND(BI102="K",BI113="K"),OR(BI102="O",BI113="O")),"",SUM(BH102,BH113))</f>
        <v/>
      </c>
      <c r="BI125" s="20" t="str">
        <f>IF(AND(OR(AND(BI102="O",BI113="O"),AND(BI102="K",BI113="K")),SUM(BH102,BH113)=0,ISNUMBER(BH125)),"",IF(OR(BI102="O",BI113="O"),"O",IF(AND(BI102=BI113,OR(BI102="K",BI102="W",BI102="M")), UPPER(BI102),"")))</f>
        <v/>
      </c>
      <c r="BJ125" s="23" t="str">
        <f>IF(TYPE(VAL_Codes!AO$26)=2,VAL_Codes!AO$26,"")</f>
        <v/>
      </c>
      <c r="BK125" s="26" t="str">
        <f>IF(OR(AND(BK102="",BL102=""),AND(BK113="",BL113=""),AND(BL102="K",BL113="K"),OR(BL102="O",BL113="O")),"",SUM(BK102,BK113))</f>
        <v/>
      </c>
      <c r="BL125" s="20" t="str">
        <f>IF(AND(OR(AND(BL102="O",BL113="O"),AND(BL102="K",BL113="K")),SUM(BK102,BK113)=0,ISNUMBER(BK125)),"",IF(OR(BL102="O",BL113="O"),"O",IF(AND(BL102=BL113,OR(BL102="K",BL102="W",BL102="M")), UPPER(BL102),"")))</f>
        <v/>
      </c>
      <c r="BM125" s="23" t="str">
        <f>IF(TYPE(VAL_Codes!AR$26)=2,VAL_Codes!AR$26,"")</f>
        <v/>
      </c>
      <c r="BN125" s="26" t="str">
        <f>IF(OR(AND(BN102="",BO102=""),AND(BN113="",BO113=""),AND(BO102="K",BO113="K"),OR(BO102="O",BO113="O")),"",SUM(BN102,BN113))</f>
        <v/>
      </c>
      <c r="BO125" s="20" t="str">
        <f>IF(AND(OR(AND(BO102="O",BO113="O"),AND(BO102="K",BO113="K")),SUM(BN102,BN113)=0,ISNUMBER(BN125)),"",IF(OR(BO102="O",BO113="O"),"O",IF(AND(BO102=BO113,OR(BO102="K",BO102="W",BO102="M")), UPPER(BO102),"")))</f>
        <v/>
      </c>
      <c r="BP125" s="23" t="str">
        <f>IF(TYPE(VAL_Codes!AU$26)=2,VAL_Codes!AU$26,"")</f>
        <v/>
      </c>
      <c r="BQ125" s="26" t="str">
        <f>IF(OR(AND(BQ102="",BR102=""),AND(BQ113="",BR113=""),AND(BR102="K",BR113="K"),OR(BR102="O",BR113="O")),"",SUM(BQ102,BQ113))</f>
        <v/>
      </c>
      <c r="BR125" s="20" t="str">
        <f>IF(AND(OR(AND(BR102="O",BR113="O"),AND(BR102="K",BR113="K")),SUM(BQ102,BQ113)=0,ISNUMBER(BQ125)),"",IF(OR(BR102="O",BR113="O"),"O",IF(AND(BR102=BR113,OR(BR102="K",BR102="W",BR102="M")), UPPER(BR102),"")))</f>
        <v/>
      </c>
      <c r="BS125" s="23" t="str">
        <f>IF(TYPE(VAL_Codes!AX$26)=2,VAL_Codes!AX$26,"")</f>
        <v/>
      </c>
      <c r="BT125" s="26" t="str">
        <f>IF(OR(AND(BT102="",BU102=""),AND(BT113="",BU113=""),AND(BU102="K",BU113="K"),OR(BU102="O",BU113="O")),"",SUM(BT102,BT113))</f>
        <v/>
      </c>
      <c r="BU125" s="20" t="str">
        <f>IF(AND(OR(AND(BU102="O",BU113="O"),AND(BU102="K",BU113="K")),SUM(BT102,BT113)=0,ISNUMBER(BT125)),"",IF(OR(BU102="O",BU113="O"),"O",IF(AND(BU102=BU113,OR(BU102="K",BU102="W",BU102="M")), UPPER(BU102),"")))</f>
        <v/>
      </c>
      <c r="BV125" s="23" t="str">
        <f>IF(TYPE(VAL_Codes!BA$26)=2,VAL_Codes!BA$26,"")</f>
        <v/>
      </c>
      <c r="BW125" s="26" t="str">
        <f>IF(OR(AND(BW102="",BX102=""),AND(BW113="",BX113=""),AND(BX102="K",BX113="K"),OR(BX102="O",BX113="O")),"",SUM(BW102,BW113))</f>
        <v/>
      </c>
      <c r="BX125" s="20" t="str">
        <f>IF(AND(OR(AND(BX102="O",BX113="O"),AND(BX102="K",BX113="K")),SUM(BW102,BW113)=0,ISNUMBER(BW125)),"",IF(OR(BX102="O",BX113="O"),"O",IF(AND(BX102=BX113,OR(BX102="K",BX102="W",BX102="M")), UPPER(BX102),"")))</f>
        <v/>
      </c>
      <c r="BY125" s="23" t="str">
        <f>IF(TYPE(VAL_Codes!BD$26)=2,VAL_Codes!BD$26,"")</f>
        <v/>
      </c>
      <c r="BZ125" s="26" t="str">
        <f>IF(OR(AND(BZ102="",CA102=""),AND(BZ113="",CA113=""),AND(CA102="K",CA113="K"),OR(CA102="O",CA113="O")),"",SUM(BZ102,BZ113))</f>
        <v/>
      </c>
      <c r="CA125" s="20" t="str">
        <f>IF(AND(OR(AND(CA102="O",CA113="O"),AND(CA102="K",CA113="K")),SUM(BZ102,BZ113)=0,ISNUMBER(BZ125)),"",IF(OR(CA102="O",CA113="O"),"O",IF(AND(CA102=CA113,OR(CA102="K",CA102="W",CA102="M")), UPPER(CA102),"")))</f>
        <v/>
      </c>
      <c r="CB125" s="23" t="str">
        <f>IF(TYPE(VAL_Codes!BG$26)=2,VAL_Codes!BG$26,"")</f>
        <v/>
      </c>
      <c r="CC125" s="26" t="str">
        <f>IF(OR(AND(CC102="",CD102=""),AND(CC113="",CD113=""),AND(CD102="K",CD113="K"),OR(CD102="O",CD113="O")),"",SUM(CC102,CC113))</f>
        <v/>
      </c>
      <c r="CD125" s="20" t="str">
        <f>IF(AND(OR(AND(CD102="O",CD113="O"),AND(CD102="K",CD113="K")),SUM(CC102,CC113)=0,ISNUMBER(CC125)),"",IF(OR(CD102="O",CD113="O"),"O",IF(AND(CD102=CD113,OR(CD102="K",CD102="W",CD102="M")), UPPER(CD102),"")))</f>
        <v/>
      </c>
      <c r="CE125" s="23" t="str">
        <f>IF(TYPE(VAL_Codes!BJ$26)=2,VAL_Codes!BJ$26,"")</f>
        <v/>
      </c>
      <c r="CF125" s="26" t="str">
        <f>IF(OR(AND(CF102="",CG102=""),AND(CF113="",CG113=""),AND(CG102="K",CG113="K"),OR(CG102="O",CG113="O")),"",SUM(CF102,CF113))</f>
        <v/>
      </c>
      <c r="CG125" s="20" t="str">
        <f>IF(AND(OR(AND(CG102="O",CG113="O"),AND(CG102="K",CG113="K")),SUM(CF102,CF113)=0,ISNUMBER(CF125)),"",IF(OR(CG102="O",CG113="O"),"O",IF(AND(CG102=CG113,OR(CG102="K",CG102="W",CG102="M")), UPPER(CG102),"")))</f>
        <v/>
      </c>
      <c r="CH125" s="23" t="str">
        <f>IF(TYPE(VAL_Codes!BM$26)=2,VAL_Codes!BM$26,"")</f>
        <v/>
      </c>
      <c r="CI125" s="26" t="str">
        <f>IF(OR(AND(CI102="",CJ102=""),AND(CI113="",CJ113=""),AND(CJ102="K",CJ113="K"),OR(CJ102="O",CJ113="O")),"",SUM(CI102,CI113))</f>
        <v/>
      </c>
      <c r="CJ125" s="20" t="str">
        <f>IF(AND(OR(AND(CJ102="O",CJ113="O"),AND(CJ102="K",CJ113="K")),SUM(CI102,CI113)=0,ISNUMBER(CI125)),"",IF(OR(CJ102="O",CJ113="O"),"O",IF(AND(CJ102=CJ113,OR(CJ102="K",CJ102="W",CJ102="M")), UPPER(CJ102),"")))</f>
        <v/>
      </c>
      <c r="CK125" s="23" t="str">
        <f>IF(TYPE(VAL_Codes!BP$26)=2,VAL_Codes!BP$26,"")</f>
        <v/>
      </c>
      <c r="CL125" s="26" t="str">
        <f>IF(OR(AND(CL102="",CM102=""),AND(CL113="",CM113=""),AND(CM102="K",CM113="K"),OR(CM102="O",CM113="O")),"",SUM(CL102,CL113))</f>
        <v/>
      </c>
      <c r="CM125" s="20" t="str">
        <f>IF(AND(OR(AND(CM102="O",CM113="O"),AND(CM102="K",CM113="K")),SUM(CL102,CL113)=0,ISNUMBER(CL125)),"",IF(OR(CM102="O",CM113="O"),"O",IF(AND(CM102=CM113,OR(CM102="K",CM102="W",CM102="M")), UPPER(CM102),"")))</f>
        <v/>
      </c>
      <c r="CN125" s="23" t="str">
        <f>IF(TYPE(VAL_Codes!BS$26)=2,VAL_Codes!BS$26,"")</f>
        <v/>
      </c>
      <c r="CO125" s="26" t="str">
        <f>IF(OR(AND(CO102="",CP102=""),AND(CO113="",CP113=""),AND(CP102="K",CP113="K"),OR(CP102="O",CP113="O")),"",SUM(CO102,CO113))</f>
        <v/>
      </c>
      <c r="CP125" s="20" t="str">
        <f>IF(AND(OR(AND(CP102="O",CP113="O"),AND(CP102="K",CP113="K")),SUM(CO102,CO113)=0,ISNUMBER(CO125)),"",IF(OR(CP102="O",CP113="O"),"O",IF(AND(CP102=CP113,OR(CP102="K",CP102="W",CP102="M")), UPPER(CP102),"")))</f>
        <v/>
      </c>
      <c r="CQ125" s="23" t="str">
        <f>IF(TYPE(VAL_Codes!BV$26)=2,VAL_Codes!BV$26,"")</f>
        <v/>
      </c>
      <c r="CR125" s="38"/>
    </row>
    <row r="126" spans="1:96" ht="11.25" customHeight="1" x14ac:dyDescent="0.2">
      <c r="A126" s="75"/>
      <c r="B126" s="75"/>
      <c r="C126" s="772"/>
      <c r="D126" s="760"/>
      <c r="E126" s="758"/>
      <c r="F126" s="84" t="s">
        <v>200</v>
      </c>
      <c r="G126" s="72" t="s">
        <v>327</v>
      </c>
      <c r="H126" s="395" t="s">
        <v>8755</v>
      </c>
      <c r="I126" s="395" t="s">
        <v>66</v>
      </c>
      <c r="J126" s="396" t="str">
        <f>VAL_Metadata!B$8</f>
        <v>_X</v>
      </c>
      <c r="K126" s="395" t="s">
        <v>87</v>
      </c>
      <c r="L126" s="395" t="s">
        <v>139</v>
      </c>
      <c r="M126" s="47"/>
      <c r="N126" s="47"/>
      <c r="O126" s="47"/>
      <c r="P126" s="47"/>
      <c r="Q126" s="47"/>
      <c r="R126" s="47"/>
      <c r="S126" s="47"/>
      <c r="T126" s="47"/>
      <c r="U126" s="47"/>
      <c r="V126" s="47"/>
      <c r="W126" s="47"/>
      <c r="X126" s="47"/>
      <c r="Y126" s="47"/>
      <c r="Z126" s="47"/>
      <c r="AA126" s="26" t="str">
        <f>IF(OR(AND(AA103="",AB103=""),AND(AA115="",AB115=""),AND(AB103="K",AB115="K"),OR(AB103="O",AB115="O")),"",SUM(AA103,AA115))</f>
        <v/>
      </c>
      <c r="AB126" s="20" t="str">
        <f>IF(AND(OR(AND(AB103="O",AB115="O"),AND(AB103="K",AB115="K")),SUM(AA103,AA115)=0,ISNUMBER(AA126)),"",IF(OR(AB103="O",AB115="O"),"O",IF(AND(AB103=AB115,OR(AB103="K",AB103="W",AB103="M")), UPPER(AB103),"")))</f>
        <v/>
      </c>
      <c r="AC126" s="23" t="str">
        <f>IF(TYPE(VAL_Codes!H$26)=2,VAL_Codes!H$26,"")</f>
        <v/>
      </c>
      <c r="AD126" s="26" t="str">
        <f>IF(OR(AND(AD103="",AE103=""),AND(AD115="",AE115=""),AND(AE103="K",AE115="K"),OR(AE103="O",AE115="O")),"",SUM(AD103,AD115))</f>
        <v/>
      </c>
      <c r="AE126" s="20" t="str">
        <f>IF(AND(OR(AND(AE103="O",AE115="O"),AND(AE103="K",AE115="K")),SUM(AD103,AD115)=0,ISNUMBER(AD126)),"",IF(OR(AE103="O",AE115="O"),"O",IF(AND(AE103=AE115,OR(AE103="K",AE103="W",AE103="M")), UPPER(AE103),"")))</f>
        <v/>
      </c>
      <c r="AF126" s="23" t="str">
        <f>IF(TYPE(VAL_Codes!K$26)=2,VAL_Codes!K$26,"")</f>
        <v/>
      </c>
      <c r="AG126" s="26" t="str">
        <f>IF(OR(AND(AG103="",AH103=""),AND(AG115="",AH115=""),AND(AH103="K",AH115="K"),OR(AH103="O",AH115="O")),"",SUM(AG103,AG115))</f>
        <v/>
      </c>
      <c r="AH126" s="20" t="str">
        <f>IF(AND(OR(AND(AH103="O",AH115="O"),AND(AH103="K",AH115="K")),SUM(AG103,AG115)=0,ISNUMBER(AG126)),"",IF(OR(AH103="O",AH115="O"),"O",IF(AND(AH103=AH115,OR(AH103="K",AH103="W",AH103="M")), UPPER(AH103),"")))</f>
        <v/>
      </c>
      <c r="AI126" s="23" t="str">
        <f>IF(TYPE(VAL_Codes!N$26)=2,VAL_Codes!N$26,"")</f>
        <v/>
      </c>
      <c r="AJ126" s="26" t="str">
        <f>IF(OR(AND(AJ103="",AK103=""),AND(AJ115="",AK115=""),AND(AK103="K",AK115="K"),OR(AK103="O",AK115="O")),"",SUM(AJ103,AJ115))</f>
        <v/>
      </c>
      <c r="AK126" s="20" t="str">
        <f>IF(AND(OR(AND(AK103="O",AK115="O"),AND(AK103="K",AK115="K")),SUM(AJ103,AJ115)=0,ISNUMBER(AJ126)),"",IF(OR(AK103="O",AK115="O"),"O",IF(AND(AK103=AK115,OR(AK103="K",AK103="W",AK103="M")), UPPER(AK103),"")))</f>
        <v/>
      </c>
      <c r="AL126" s="23" t="str">
        <f>IF(TYPE(VAL_Codes!Q$26)=2,VAL_Codes!Q$26,"")</f>
        <v/>
      </c>
      <c r="AM126" s="26" t="str">
        <f>IF(OR(AND(AM103="",AN103=""),AND(AM115="",AN115=""),AND(AN103="K",AN115="K"),OR(AN103="O",AN115="O")),"",SUM(AM103,AM115))</f>
        <v/>
      </c>
      <c r="AN126" s="20" t="str">
        <f>IF(AND(OR(AND(AN103="O",AN115="O"),AND(AN103="K",AN115="K")),SUM(AM103,AM115)=0,ISNUMBER(AM126)),"",IF(OR(AN103="O",AN115="O"),"O",IF(AND(AN103=AN115,OR(AN103="K",AN103="W",AN103="M")), UPPER(AN103),"")))</f>
        <v/>
      </c>
      <c r="AO126" s="23" t="str">
        <f>IF(TYPE(VAL_Codes!T$26)=2,VAL_Codes!T$26,"")</f>
        <v/>
      </c>
      <c r="AP126" s="26" t="str">
        <f>IF(OR(AND(AP103="",AQ103=""),AND(AP115="",AQ115=""),AND(AQ103="K",AQ115="K"),OR(AQ103="O",AQ115="O")),"",SUM(AP103,AP115))</f>
        <v/>
      </c>
      <c r="AQ126" s="20" t="str">
        <f>IF(AND(OR(AND(AQ103="O",AQ115="O"),AND(AQ103="K",AQ115="K")),SUM(AP103,AP115)=0,ISNUMBER(AP126)),"",IF(OR(AQ103="O",AQ115="O"),"O",IF(AND(AQ103=AQ115,OR(AQ103="K",AQ103="W",AQ103="M")), UPPER(AQ103),"")))</f>
        <v/>
      </c>
      <c r="AR126" s="23" t="str">
        <f>IF(TYPE(VAL_Codes!W$26)=2,VAL_Codes!W$26,"")</f>
        <v/>
      </c>
      <c r="AS126" s="26" t="str">
        <f>IF(OR(AND(AS103="",AT103=""),AND(AS115="",AT115=""),AND(AT103="K",AT115="K"),OR(AT103="O",AT115="O")),"",SUM(AS103,AS115))</f>
        <v/>
      </c>
      <c r="AT126" s="20" t="str">
        <f>IF(AND(OR(AND(AT103="O",AT115="O"),AND(AT103="K",AT115="K")),SUM(AS103,AS115)=0,ISNUMBER(AS126)),"",IF(OR(AT103="O",AT115="O"),"O",IF(AND(AT103=AT115,OR(AT103="K",AT103="W",AT103="M")), UPPER(AT103),"")))</f>
        <v/>
      </c>
      <c r="AU126" s="23" t="str">
        <f>IF(TYPE(VAL_Codes!Z$26)=2,VAL_Codes!Z$26,"")</f>
        <v/>
      </c>
      <c r="AV126" s="26" t="str">
        <f>IF(OR(AND(AV103="",AW103=""),AND(AV115="",AW115=""),AND(AW103="K",AW115="K"),OR(AW103="O",AW115="O")),"",SUM(AV103,AV115))</f>
        <v/>
      </c>
      <c r="AW126" s="20" t="str">
        <f>IF(AND(OR(AND(AW103="O",AW115="O"),AND(AW103="K",AW115="K")),SUM(AV103,AV115)=0,ISNUMBER(AV126)),"",IF(OR(AW103="O",AW115="O"),"O",IF(AND(AW103=AW115,OR(AW103="K",AW103="W",AW103="M")), UPPER(AW103),"")))</f>
        <v/>
      </c>
      <c r="AX126" s="23" t="str">
        <f>IF(TYPE(VAL_Codes!AC$26)=2,VAL_Codes!AC$26,"")</f>
        <v/>
      </c>
      <c r="AY126" s="26" t="str">
        <f>IF(OR(AND(AY103="",AZ103=""),AND(AY115="",AZ115=""),AND(AZ103="K",AZ115="K"),OR(AZ103="O",AZ115="O")),"",SUM(AY103,AY115))</f>
        <v/>
      </c>
      <c r="AZ126" s="20" t="str">
        <f>IF(AND(OR(AND(AZ103="O",AZ115="O"),AND(AZ103="K",AZ115="K")),SUM(AY103,AY115)=0,ISNUMBER(AY126)),"",IF(OR(AZ103="O",AZ115="O"),"O",IF(AND(AZ103=AZ115,OR(AZ103="K",AZ103="W",AZ103="M")), UPPER(AZ103),"")))</f>
        <v/>
      </c>
      <c r="BA126" s="23" t="str">
        <f>IF(TYPE(VAL_Codes!AF$26)=2,VAL_Codes!AF$26,"")</f>
        <v/>
      </c>
      <c r="BB126" s="26" t="str">
        <f>IF(OR(AND(BB103="",BC103=""),AND(BB115="",BC115=""),AND(BC103="K",BC115="K"),OR(BC103="O",BC115="O")),"",SUM(BB103,BB115))</f>
        <v/>
      </c>
      <c r="BC126" s="20" t="str">
        <f>IF(AND(OR(AND(BC103="O",BC115="O"),AND(BC103="K",BC115="K")),SUM(BB103,BB115)=0,ISNUMBER(BB126)),"",IF(OR(BC103="O",BC115="O"),"O",IF(AND(BC103=BC115,OR(BC103="K",BC103="W",BC103="M")), UPPER(BC103),"")))</f>
        <v/>
      </c>
      <c r="BD126" s="23" t="str">
        <f>IF(TYPE(VAL_Codes!AI$26)=2,VAL_Codes!AI$26,"")</f>
        <v/>
      </c>
      <c r="BE126" s="26" t="str">
        <f>IF(OR(AND(BE103="",BF103=""),AND(BE115="",BF115=""),AND(BF103="K",BF115="K"),OR(BF103="O",BF115="O")),"",SUM(BE103,BE115))</f>
        <v/>
      </c>
      <c r="BF126" s="20" t="str">
        <f>IF(AND(OR(AND(BF103="O",BF115="O"),AND(BF103="K",BF115="K")),SUM(BE103,BE115)=0,ISNUMBER(BE126)),"",IF(OR(BF103="O",BF115="O"),"O",IF(AND(BF103=BF115,OR(BF103="K",BF103="W",BF103="M")), UPPER(BF103),"")))</f>
        <v/>
      </c>
      <c r="BG126" s="23" t="str">
        <f>IF(TYPE(VAL_Codes!AL$26)=2,VAL_Codes!AL$26,"")</f>
        <v/>
      </c>
      <c r="BH126" s="26" t="str">
        <f>IF(OR(AND(BH103="",BI103=""),AND(BH115="",BI115=""),AND(BI103="K",BI115="K"),OR(BI103="O",BI115="O")),"",SUM(BH103,BH115))</f>
        <v/>
      </c>
      <c r="BI126" s="20" t="str">
        <f>IF(AND(OR(AND(BI103="O",BI115="O"),AND(BI103="K",BI115="K")),SUM(BH103,BH115)=0,ISNUMBER(BH126)),"",IF(OR(BI103="O",BI115="O"),"O",IF(AND(BI103=BI115,OR(BI103="K",BI103="W",BI103="M")), UPPER(BI103),"")))</f>
        <v/>
      </c>
      <c r="BJ126" s="23" t="str">
        <f>IF(TYPE(VAL_Codes!AO$26)=2,VAL_Codes!AO$26,"")</f>
        <v/>
      </c>
      <c r="BK126" s="26" t="str">
        <f>IF(OR(AND(BK103="",BL103=""),AND(BK115="",BL115=""),AND(BL103="K",BL115="K"),OR(BL103="O",BL115="O")),"",SUM(BK103,BK115))</f>
        <v/>
      </c>
      <c r="BL126" s="20" t="str">
        <f>IF(AND(OR(AND(BL103="O",BL115="O"),AND(BL103="K",BL115="K")),SUM(BK103,BK115)=0,ISNUMBER(BK126)),"",IF(OR(BL103="O",BL115="O"),"O",IF(AND(BL103=BL115,OR(BL103="K",BL103="W",BL103="M")), UPPER(BL103),"")))</f>
        <v/>
      </c>
      <c r="BM126" s="23" t="str">
        <f>IF(TYPE(VAL_Codes!AR$26)=2,VAL_Codes!AR$26,"")</f>
        <v/>
      </c>
      <c r="BN126" s="26" t="str">
        <f>IF(OR(AND(BN103="",BO103=""),AND(BN115="",BO115=""),AND(BO103="K",BO115="K"),OR(BO103="O",BO115="O")),"",SUM(BN103,BN115))</f>
        <v/>
      </c>
      <c r="BO126" s="20" t="str">
        <f>IF(AND(OR(AND(BO103="O",BO115="O"),AND(BO103="K",BO115="K")),SUM(BN103,BN115)=0,ISNUMBER(BN126)),"",IF(OR(BO103="O",BO115="O"),"O",IF(AND(BO103=BO115,OR(BO103="K",BO103="W",BO103="M")), UPPER(BO103),"")))</f>
        <v/>
      </c>
      <c r="BP126" s="23" t="str">
        <f>IF(TYPE(VAL_Codes!AU$26)=2,VAL_Codes!AU$26,"")</f>
        <v/>
      </c>
      <c r="BQ126" s="26" t="str">
        <f>IF(OR(AND(BQ103="",BR103=""),AND(BQ115="",BR115=""),AND(BR103="K",BR115="K"),OR(BR103="O",BR115="O")),"",SUM(BQ103,BQ115))</f>
        <v/>
      </c>
      <c r="BR126" s="20" t="str">
        <f>IF(AND(OR(AND(BR103="O",BR115="O"),AND(BR103="K",BR115="K")),SUM(BQ103,BQ115)=0,ISNUMBER(BQ126)),"",IF(OR(BR103="O",BR115="O"),"O",IF(AND(BR103=BR115,OR(BR103="K",BR103="W",BR103="M")), UPPER(BR103),"")))</f>
        <v/>
      </c>
      <c r="BS126" s="23" t="str">
        <f>IF(TYPE(VAL_Codes!AX$26)=2,VAL_Codes!AX$26,"")</f>
        <v/>
      </c>
      <c r="BT126" s="26" t="str">
        <f>IF(OR(AND(BT103="",BU103=""),AND(BT115="",BU115=""),AND(BU103="K",BU115="K"),OR(BU103="O",BU115="O")),"",SUM(BT103,BT115))</f>
        <v/>
      </c>
      <c r="BU126" s="20" t="str">
        <f>IF(AND(OR(AND(BU103="O",BU115="O"),AND(BU103="K",BU115="K")),SUM(BT103,BT115)=0,ISNUMBER(BT126)),"",IF(OR(BU103="O",BU115="O"),"O",IF(AND(BU103=BU115,OR(BU103="K",BU103="W",BU103="M")), UPPER(BU103),"")))</f>
        <v/>
      </c>
      <c r="BV126" s="23" t="str">
        <f>IF(TYPE(VAL_Codes!BA$26)=2,VAL_Codes!BA$26,"")</f>
        <v/>
      </c>
      <c r="BW126" s="26" t="str">
        <f>IF(OR(AND(BW103="",BX103=""),AND(BW115="",BX115=""),AND(BX103="K",BX115="K"),OR(BX103="O",BX115="O")),"",SUM(BW103,BW115))</f>
        <v/>
      </c>
      <c r="BX126" s="20" t="str">
        <f>IF(AND(OR(AND(BX103="O",BX115="O"),AND(BX103="K",BX115="K")),SUM(BW103,BW115)=0,ISNUMBER(BW126)),"",IF(OR(BX103="O",BX115="O"),"O",IF(AND(BX103=BX115,OR(BX103="K",BX103="W",BX103="M")), UPPER(BX103),"")))</f>
        <v/>
      </c>
      <c r="BY126" s="23" t="str">
        <f>IF(TYPE(VAL_Codes!BD$26)=2,VAL_Codes!BD$26,"")</f>
        <v/>
      </c>
      <c r="BZ126" s="26" t="str">
        <f>IF(OR(AND(BZ103="",CA103=""),AND(BZ115="",CA115=""),AND(CA103="K",CA115="K"),OR(CA103="O",CA115="O")),"",SUM(BZ103,BZ115))</f>
        <v/>
      </c>
      <c r="CA126" s="20" t="str">
        <f>IF(AND(OR(AND(CA103="O",CA115="O"),AND(CA103="K",CA115="K")),SUM(BZ103,BZ115)=0,ISNUMBER(BZ126)),"",IF(OR(CA103="O",CA115="O"),"O",IF(AND(CA103=CA115,OR(CA103="K",CA103="W",CA103="M")), UPPER(CA103),"")))</f>
        <v/>
      </c>
      <c r="CB126" s="23" t="str">
        <f>IF(TYPE(VAL_Codes!BG$26)=2,VAL_Codes!BG$26,"")</f>
        <v/>
      </c>
      <c r="CC126" s="26" t="str">
        <f>IF(OR(AND(CC103="",CD103=""),AND(CC115="",CD115=""),AND(CD103="K",CD115="K"),OR(CD103="O",CD115="O")),"",SUM(CC103,CC115))</f>
        <v/>
      </c>
      <c r="CD126" s="20" t="str">
        <f>IF(AND(OR(AND(CD103="O",CD115="O"),AND(CD103="K",CD115="K")),SUM(CC103,CC115)=0,ISNUMBER(CC126)),"",IF(OR(CD103="O",CD115="O"),"O",IF(AND(CD103=CD115,OR(CD103="K",CD103="W",CD103="M")), UPPER(CD103),"")))</f>
        <v/>
      </c>
      <c r="CE126" s="23" t="str">
        <f>IF(TYPE(VAL_Codes!BJ$26)=2,VAL_Codes!BJ$26,"")</f>
        <v/>
      </c>
      <c r="CF126" s="26" t="str">
        <f>IF(OR(AND(CF103="",CG103=""),AND(CF115="",CG115=""),AND(CG103="K",CG115="K"),OR(CG103="O",CG115="O")),"",SUM(CF103,CF115))</f>
        <v/>
      </c>
      <c r="CG126" s="20" t="str">
        <f>IF(AND(OR(AND(CG103="O",CG115="O"),AND(CG103="K",CG115="K")),SUM(CF103,CF115)=0,ISNUMBER(CF126)),"",IF(OR(CG103="O",CG115="O"),"O",IF(AND(CG103=CG115,OR(CG103="K",CG103="W",CG103="M")), UPPER(CG103),"")))</f>
        <v/>
      </c>
      <c r="CH126" s="23" t="str">
        <f>IF(TYPE(VAL_Codes!BM$26)=2,VAL_Codes!BM$26,"")</f>
        <v/>
      </c>
      <c r="CI126" s="26" t="str">
        <f>IF(OR(AND(CI103="",CJ103=""),AND(CI115="",CJ115=""),AND(CJ103="K",CJ115="K"),OR(CJ103="O",CJ115="O")),"",SUM(CI103,CI115))</f>
        <v/>
      </c>
      <c r="CJ126" s="20" t="str">
        <f>IF(AND(OR(AND(CJ103="O",CJ115="O"),AND(CJ103="K",CJ115="K")),SUM(CI103,CI115)=0,ISNUMBER(CI126)),"",IF(OR(CJ103="O",CJ115="O"),"O",IF(AND(CJ103=CJ115,OR(CJ103="K",CJ103="W",CJ103="M")), UPPER(CJ103),"")))</f>
        <v/>
      </c>
      <c r="CK126" s="23" t="str">
        <f>IF(TYPE(VAL_Codes!BP$26)=2,VAL_Codes!BP$26,"")</f>
        <v/>
      </c>
      <c r="CL126" s="26" t="str">
        <f>IF(OR(AND(CL103="",CM103=""),AND(CL115="",CM115=""),AND(CM103="K",CM115="K"),OR(CM103="O",CM115="O")),"",SUM(CL103,CL115))</f>
        <v/>
      </c>
      <c r="CM126" s="20" t="str">
        <f>IF(AND(OR(AND(CM103="O",CM115="O"),AND(CM103="K",CM115="K")),SUM(CL103,CL115)=0,ISNUMBER(CL126)),"",IF(OR(CM103="O",CM115="O"),"O",IF(AND(CM103=CM115,OR(CM103="K",CM103="W",CM103="M")), UPPER(CM103),"")))</f>
        <v/>
      </c>
      <c r="CN126" s="23" t="str">
        <f>IF(TYPE(VAL_Codes!BS$26)=2,VAL_Codes!BS$26,"")</f>
        <v/>
      </c>
      <c r="CO126" s="26" t="str">
        <f>IF(OR(AND(CO103="",CP103=""),AND(CO115="",CP115=""),AND(CP103="K",CP115="K"),OR(CP103="O",CP115="O")),"",SUM(CO103,CO115))</f>
        <v/>
      </c>
      <c r="CP126" s="20" t="str">
        <f>IF(AND(OR(AND(CP103="O",CP115="O"),AND(CP103="K",CP115="K")),SUM(CO103,CO115)=0,ISNUMBER(CO126)),"",IF(OR(CP103="O",CP115="O"),"O",IF(AND(CP103=CP115,OR(CP103="K",CP103="W",CP103="M")), UPPER(CP103),"")))</f>
        <v/>
      </c>
      <c r="CQ126" s="23" t="str">
        <f>IF(TYPE(VAL_Codes!BV$26)=2,VAL_Codes!BV$26,"")</f>
        <v/>
      </c>
      <c r="CR126" s="38"/>
    </row>
    <row r="127" spans="1:96" ht="11.25" customHeight="1" x14ac:dyDescent="0.2">
      <c r="A127" s="75"/>
      <c r="B127" s="75"/>
      <c r="C127" s="896"/>
      <c r="D127" s="763"/>
      <c r="E127" s="885" t="s">
        <v>201</v>
      </c>
      <c r="F127" s="886"/>
      <c r="G127" s="72" t="s">
        <v>328</v>
      </c>
      <c r="H127" s="395" t="s">
        <v>8755</v>
      </c>
      <c r="I127" s="395" t="s">
        <v>66</v>
      </c>
      <c r="J127" s="396" t="str">
        <f>VAL_Metadata!B$8</f>
        <v>_X</v>
      </c>
      <c r="K127" s="395" t="s">
        <v>47</v>
      </c>
      <c r="L127" s="395" t="s">
        <v>768</v>
      </c>
      <c r="M127" s="47"/>
      <c r="N127" s="47"/>
      <c r="O127" s="47"/>
      <c r="P127" s="47"/>
      <c r="Q127" s="47"/>
      <c r="R127" s="47"/>
      <c r="S127" s="47"/>
      <c r="T127" s="47"/>
      <c r="U127" s="47"/>
      <c r="V127" s="47"/>
      <c r="W127" s="47"/>
      <c r="X127" s="47"/>
      <c r="Y127" s="47"/>
      <c r="Z127" s="47"/>
      <c r="AA127" s="26" t="str">
        <f>IF(OR(AND(AA107="",AB107=""),AND(AA125="",AB125=""),AND(AB107="K",AB125="K"),OR(AB107="O",AB125="O")),"",SUM(AA107,AA125))</f>
        <v/>
      </c>
      <c r="AB127" s="20" t="str">
        <f>IF(AND(OR(AND(AB107="O",AB125="O"),AND(AB107="K",AB125="K")),SUM(AA107,AA125)=0,ISNUMBER(AA127)),"",IF(OR(AB107="O",AB125="O"),"O",IF(AND(AB107=AB125,OR(AB107="K",AB107="W",AB107="M")), UPPER(AB107),"")))</f>
        <v/>
      </c>
      <c r="AC127" s="23" t="str">
        <f>IF(TYPE(VAL_Codes!H$26)=2,VAL_Codes!H$26,"")</f>
        <v/>
      </c>
      <c r="AD127" s="26" t="str">
        <f>IF(OR(AND(AD107="",AE107=""),AND(AD125="",AE125=""),AND(AE107="K",AE125="K"),OR(AE107="O",AE125="O")),"",SUM(AD107,AD125))</f>
        <v/>
      </c>
      <c r="AE127" s="20" t="str">
        <f>IF(AND(OR(AND(AE107="O",AE125="O"),AND(AE107="K",AE125="K")),SUM(AD107,AD125)=0,ISNUMBER(AD127)),"",IF(OR(AE107="O",AE125="O"),"O",IF(AND(AE107=AE125,OR(AE107="K",AE107="W",AE107="M")), UPPER(AE107),"")))</f>
        <v/>
      </c>
      <c r="AF127" s="23" t="str">
        <f>IF(TYPE(VAL_Codes!K$26)=2,VAL_Codes!K$26,"")</f>
        <v/>
      </c>
      <c r="AG127" s="26" t="str">
        <f>IF(OR(AND(AG107="",AH107=""),AND(AG125="",AH125=""),AND(AH107="K",AH125="K"),OR(AH107="O",AH125="O")),"",SUM(AG107,AG125))</f>
        <v/>
      </c>
      <c r="AH127" s="20" t="str">
        <f>IF(AND(OR(AND(AH107="O",AH125="O"),AND(AH107="K",AH125="K")),SUM(AG107,AG125)=0,ISNUMBER(AG127)),"",IF(OR(AH107="O",AH125="O"),"O",IF(AND(AH107=AH125,OR(AH107="K",AH107="W",AH107="M")), UPPER(AH107),"")))</f>
        <v/>
      </c>
      <c r="AI127" s="23" t="str">
        <f>IF(TYPE(VAL_Codes!N$26)=2,VAL_Codes!N$26,"")</f>
        <v/>
      </c>
      <c r="AJ127" s="26" t="str">
        <f>IF(OR(AND(AJ107="",AK107=""),AND(AJ125="",AK125=""),AND(AK107="K",AK125="K"),OR(AK107="O",AK125="O")),"",SUM(AJ107,AJ125))</f>
        <v/>
      </c>
      <c r="AK127" s="20" t="str">
        <f>IF(AND(OR(AND(AK107="O",AK125="O"),AND(AK107="K",AK125="K")),SUM(AJ107,AJ125)=0,ISNUMBER(AJ127)),"",IF(OR(AK107="O",AK125="O"),"O",IF(AND(AK107=AK125,OR(AK107="K",AK107="W",AK107="M")), UPPER(AK107),"")))</f>
        <v/>
      </c>
      <c r="AL127" s="23" t="str">
        <f>IF(TYPE(VAL_Codes!Q$26)=2,VAL_Codes!Q$26,"")</f>
        <v/>
      </c>
      <c r="AM127" s="26" t="str">
        <f>IF(OR(AND(AM107="",AN107=""),AND(AM125="",AN125=""),AND(AN107="K",AN125="K"),OR(AN107="O",AN125="O")),"",SUM(AM107,AM125))</f>
        <v/>
      </c>
      <c r="AN127" s="20" t="str">
        <f>IF(AND(OR(AND(AN107="O",AN125="O"),AND(AN107="K",AN125="K")),SUM(AM107,AM125)=0,ISNUMBER(AM127)),"",IF(OR(AN107="O",AN125="O"),"O",IF(AND(AN107=AN125,OR(AN107="K",AN107="W",AN107="M")), UPPER(AN107),"")))</f>
        <v/>
      </c>
      <c r="AO127" s="23" t="str">
        <f>IF(TYPE(VAL_Codes!T$26)=2,VAL_Codes!T$26,"")</f>
        <v/>
      </c>
      <c r="AP127" s="26" t="str">
        <f>IF(OR(AND(AP107="",AQ107=""),AND(AP125="",AQ125=""),AND(AQ107="K",AQ125="K"),OR(AQ107="O",AQ125="O")),"",SUM(AP107,AP125))</f>
        <v/>
      </c>
      <c r="AQ127" s="20" t="str">
        <f>IF(AND(OR(AND(AQ107="O",AQ125="O"),AND(AQ107="K",AQ125="K")),SUM(AP107,AP125)=0,ISNUMBER(AP127)),"",IF(OR(AQ107="O",AQ125="O"),"O",IF(AND(AQ107=AQ125,OR(AQ107="K",AQ107="W",AQ107="M")), UPPER(AQ107),"")))</f>
        <v/>
      </c>
      <c r="AR127" s="23" t="str">
        <f>IF(TYPE(VAL_Codes!W$26)=2,VAL_Codes!W$26,"")</f>
        <v/>
      </c>
      <c r="AS127" s="26" t="str">
        <f>IF(OR(AND(AS107="",AT107=""),AND(AS125="",AT125=""),AND(AT107="K",AT125="K"),OR(AT107="O",AT125="O")),"",SUM(AS107,AS125))</f>
        <v/>
      </c>
      <c r="AT127" s="20" t="str">
        <f>IF(AND(OR(AND(AT107="O",AT125="O"),AND(AT107="K",AT125="K")),SUM(AS107,AS125)=0,ISNUMBER(AS127)),"",IF(OR(AT107="O",AT125="O"),"O",IF(AND(AT107=AT125,OR(AT107="K",AT107="W",AT107="M")), UPPER(AT107),"")))</f>
        <v/>
      </c>
      <c r="AU127" s="23" t="str">
        <f>IF(TYPE(VAL_Codes!Z$26)=2,VAL_Codes!Z$26,"")</f>
        <v/>
      </c>
      <c r="AV127" s="26" t="str">
        <f>IF(OR(AND(AV107="",AW107=""),AND(AV125="",AW125=""),AND(AW107="K",AW125="K"),OR(AW107="O",AW125="O")),"",SUM(AV107,AV125))</f>
        <v/>
      </c>
      <c r="AW127" s="20" t="str">
        <f>IF(AND(OR(AND(AW107="O",AW125="O"),AND(AW107="K",AW125="K")),SUM(AV107,AV125)=0,ISNUMBER(AV127)),"",IF(OR(AW107="O",AW125="O"),"O",IF(AND(AW107=AW125,OR(AW107="K",AW107="W",AW107="M")), UPPER(AW107),"")))</f>
        <v/>
      </c>
      <c r="AX127" s="23" t="str">
        <f>IF(TYPE(VAL_Codes!AC$26)=2,VAL_Codes!AC$26,"")</f>
        <v/>
      </c>
      <c r="AY127" s="26" t="str">
        <f>IF(OR(AND(AY107="",AZ107=""),AND(AY125="",AZ125=""),AND(AZ107="K",AZ125="K"),OR(AZ107="O",AZ125="O")),"",SUM(AY107,AY125))</f>
        <v/>
      </c>
      <c r="AZ127" s="20" t="str">
        <f>IF(AND(OR(AND(AZ107="O",AZ125="O"),AND(AZ107="K",AZ125="K")),SUM(AY107,AY125)=0,ISNUMBER(AY127)),"",IF(OR(AZ107="O",AZ125="O"),"O",IF(AND(AZ107=AZ125,OR(AZ107="K",AZ107="W",AZ107="M")), UPPER(AZ107),"")))</f>
        <v/>
      </c>
      <c r="BA127" s="23" t="str">
        <f>IF(TYPE(VAL_Codes!AF$26)=2,VAL_Codes!AF$26,"")</f>
        <v/>
      </c>
      <c r="BB127" s="26" t="str">
        <f>IF(OR(AND(BB107="",BC107=""),AND(BB125="",BC125=""),AND(BC107="K",BC125="K"),OR(BC107="O",BC125="O")),"",SUM(BB107,BB125))</f>
        <v/>
      </c>
      <c r="BC127" s="20" t="str">
        <f>IF(AND(OR(AND(BC107="O",BC125="O"),AND(BC107="K",BC125="K")),SUM(BB107,BB125)=0,ISNUMBER(BB127)),"",IF(OR(BC107="O",BC125="O"),"O",IF(AND(BC107=BC125,OR(BC107="K",BC107="W",BC107="M")), UPPER(BC107),"")))</f>
        <v/>
      </c>
      <c r="BD127" s="23" t="str">
        <f>IF(TYPE(VAL_Codes!AI$26)=2,VAL_Codes!AI$26,"")</f>
        <v/>
      </c>
      <c r="BE127" s="26" t="str">
        <f>IF(OR(AND(BE107="",BF107=""),AND(BE125="",BF125=""),AND(BF107="K",BF125="K"),OR(BF107="O",BF125="O")),"",SUM(BE107,BE125))</f>
        <v/>
      </c>
      <c r="BF127" s="20" t="str">
        <f>IF(AND(OR(AND(BF107="O",BF125="O"),AND(BF107="K",BF125="K")),SUM(BE107,BE125)=0,ISNUMBER(BE127)),"",IF(OR(BF107="O",BF125="O"),"O",IF(AND(BF107=BF125,OR(BF107="K",BF107="W",BF107="M")), UPPER(BF107),"")))</f>
        <v/>
      </c>
      <c r="BG127" s="23" t="str">
        <f>IF(TYPE(VAL_Codes!AL$26)=2,VAL_Codes!AL$26,"")</f>
        <v/>
      </c>
      <c r="BH127" s="26" t="str">
        <f>IF(OR(AND(BH107="",BI107=""),AND(BH125="",BI125=""),AND(BI107="K",BI125="K"),OR(BI107="O",BI125="O")),"",SUM(BH107,BH125))</f>
        <v/>
      </c>
      <c r="BI127" s="20" t="str">
        <f>IF(AND(OR(AND(BI107="O",BI125="O"),AND(BI107="K",BI125="K")),SUM(BH107,BH125)=0,ISNUMBER(BH127)),"",IF(OR(BI107="O",BI125="O"),"O",IF(AND(BI107=BI125,OR(BI107="K",BI107="W",BI107="M")), UPPER(BI107),"")))</f>
        <v/>
      </c>
      <c r="BJ127" s="23" t="str">
        <f>IF(TYPE(VAL_Codes!AO$26)=2,VAL_Codes!AO$26,"")</f>
        <v/>
      </c>
      <c r="BK127" s="26" t="str">
        <f>IF(OR(AND(BK107="",BL107=""),AND(BK125="",BL125=""),AND(BL107="K",BL125="K"),OR(BL107="O",BL125="O")),"",SUM(BK107,BK125))</f>
        <v/>
      </c>
      <c r="BL127" s="20" t="str">
        <f>IF(AND(OR(AND(BL107="O",BL125="O"),AND(BL107="K",BL125="K")),SUM(BK107,BK125)=0,ISNUMBER(BK127)),"",IF(OR(BL107="O",BL125="O"),"O",IF(AND(BL107=BL125,OR(BL107="K",BL107="W",BL107="M")), UPPER(BL107),"")))</f>
        <v/>
      </c>
      <c r="BM127" s="23" t="str">
        <f>IF(TYPE(VAL_Codes!AR$26)=2,VAL_Codes!AR$26,"")</f>
        <v/>
      </c>
      <c r="BN127" s="26" t="str">
        <f>IF(OR(AND(BN107="",BO107=""),AND(BN125="",BO125=""),AND(BO107="K",BO125="K"),OR(BO107="O",BO125="O")),"",SUM(BN107,BN125))</f>
        <v/>
      </c>
      <c r="BO127" s="20" t="str">
        <f>IF(AND(OR(AND(BO107="O",BO125="O"),AND(BO107="K",BO125="K")),SUM(BN107,BN125)=0,ISNUMBER(BN127)),"",IF(OR(BO107="O",BO125="O"),"O",IF(AND(BO107=BO125,OR(BO107="K",BO107="W",BO107="M")), UPPER(BO107),"")))</f>
        <v/>
      </c>
      <c r="BP127" s="23" t="str">
        <f>IF(TYPE(VAL_Codes!AU$26)=2,VAL_Codes!AU$26,"")</f>
        <v/>
      </c>
      <c r="BQ127" s="26" t="str">
        <f>IF(OR(AND(BQ107="",BR107=""),AND(BQ125="",BR125=""),AND(BR107="K",BR125="K"),OR(BR107="O",BR125="O")),"",SUM(BQ107,BQ125))</f>
        <v/>
      </c>
      <c r="BR127" s="20" t="str">
        <f>IF(AND(OR(AND(BR107="O",BR125="O"),AND(BR107="K",BR125="K")),SUM(BQ107,BQ125)=0,ISNUMBER(BQ127)),"",IF(OR(BR107="O",BR125="O"),"O",IF(AND(BR107=BR125,OR(BR107="K",BR107="W",BR107="M")), UPPER(BR107),"")))</f>
        <v/>
      </c>
      <c r="BS127" s="23" t="str">
        <f>IF(TYPE(VAL_Codes!AX$26)=2,VAL_Codes!AX$26,"")</f>
        <v/>
      </c>
      <c r="BT127" s="26" t="str">
        <f>IF(OR(AND(BT107="",BU107=""),AND(BT125="",BU125=""),AND(BU107="K",BU125="K"),OR(BU107="O",BU125="O")),"",SUM(BT107,BT125))</f>
        <v/>
      </c>
      <c r="BU127" s="20" t="str">
        <f>IF(AND(OR(AND(BU107="O",BU125="O"),AND(BU107="K",BU125="K")),SUM(BT107,BT125)=0,ISNUMBER(BT127)),"",IF(OR(BU107="O",BU125="O"),"O",IF(AND(BU107=BU125,OR(BU107="K",BU107="W",BU107="M")), UPPER(BU107),"")))</f>
        <v/>
      </c>
      <c r="BV127" s="23" t="str">
        <f>IF(TYPE(VAL_Codes!BA$26)=2,VAL_Codes!BA$26,"")</f>
        <v/>
      </c>
      <c r="BW127" s="26" t="str">
        <f>IF(OR(AND(BW107="",BX107=""),AND(BW125="",BX125=""),AND(BX107="K",BX125="K"),OR(BX107="O",BX125="O")),"",SUM(BW107,BW125))</f>
        <v/>
      </c>
      <c r="BX127" s="20" t="str">
        <f>IF(AND(OR(AND(BX107="O",BX125="O"),AND(BX107="K",BX125="K")),SUM(BW107,BW125)=0,ISNUMBER(BW127)),"",IF(OR(BX107="O",BX125="O"),"O",IF(AND(BX107=BX125,OR(BX107="K",BX107="W",BX107="M")), UPPER(BX107),"")))</f>
        <v/>
      </c>
      <c r="BY127" s="23" t="str">
        <f>IF(TYPE(VAL_Codes!BD$26)=2,VAL_Codes!BD$26,"")</f>
        <v/>
      </c>
      <c r="BZ127" s="26" t="str">
        <f>IF(OR(AND(BZ107="",CA107=""),AND(BZ125="",CA125=""),AND(CA107="K",CA125="K"),OR(CA107="O",CA125="O")),"",SUM(BZ107,BZ125))</f>
        <v/>
      </c>
      <c r="CA127" s="20" t="str">
        <f>IF(AND(OR(AND(CA107="O",CA125="O"),AND(CA107="K",CA125="K")),SUM(BZ107,BZ125)=0,ISNUMBER(BZ127)),"",IF(OR(CA107="O",CA125="O"),"O",IF(AND(CA107=CA125,OR(CA107="K",CA107="W",CA107="M")), UPPER(CA107),"")))</f>
        <v/>
      </c>
      <c r="CB127" s="23" t="str">
        <f>IF(TYPE(VAL_Codes!BG$26)=2,VAL_Codes!BG$26,"")</f>
        <v/>
      </c>
      <c r="CC127" s="26" t="str">
        <f>IF(OR(AND(CC107="",CD107=""),AND(CC125="",CD125=""),AND(CD107="K",CD125="K"),OR(CD107="O",CD125="O")),"",SUM(CC107,CC125))</f>
        <v/>
      </c>
      <c r="CD127" s="20" t="str">
        <f>IF(AND(OR(AND(CD107="O",CD125="O"),AND(CD107="K",CD125="K")),SUM(CC107,CC125)=0,ISNUMBER(CC127)),"",IF(OR(CD107="O",CD125="O"),"O",IF(AND(CD107=CD125,OR(CD107="K",CD107="W",CD107="M")), UPPER(CD107),"")))</f>
        <v/>
      </c>
      <c r="CE127" s="23" t="str">
        <f>IF(TYPE(VAL_Codes!BJ$26)=2,VAL_Codes!BJ$26,"")</f>
        <v/>
      </c>
      <c r="CF127" s="26" t="str">
        <f>IF(OR(AND(CF107="",CG107=""),AND(CF125="",CG125=""),AND(CG107="K",CG125="K"),OR(CG107="O",CG125="O")),"",SUM(CF107,CF125))</f>
        <v/>
      </c>
      <c r="CG127" s="20" t="str">
        <f>IF(AND(OR(AND(CG107="O",CG125="O"),AND(CG107="K",CG125="K")),SUM(CF107,CF125)=0,ISNUMBER(CF127)),"",IF(OR(CG107="O",CG125="O"),"O",IF(AND(CG107=CG125,OR(CG107="K",CG107="W",CG107="M")), UPPER(CG107),"")))</f>
        <v/>
      </c>
      <c r="CH127" s="23" t="str">
        <f>IF(TYPE(VAL_Codes!BM$26)=2,VAL_Codes!BM$26,"")</f>
        <v/>
      </c>
      <c r="CI127" s="26" t="str">
        <f>IF(OR(AND(CI107="",CJ107=""),AND(CI125="",CJ125=""),AND(CJ107="K",CJ125="K"),OR(CJ107="O",CJ125="O")),"",SUM(CI107,CI125))</f>
        <v/>
      </c>
      <c r="CJ127" s="20" t="str">
        <f>IF(AND(OR(AND(CJ107="O",CJ125="O"),AND(CJ107="K",CJ125="K")),SUM(CI107,CI125)=0,ISNUMBER(CI127)),"",IF(OR(CJ107="O",CJ125="O"),"O",IF(AND(CJ107=CJ125,OR(CJ107="K",CJ107="W",CJ107="M")), UPPER(CJ107),"")))</f>
        <v/>
      </c>
      <c r="CK127" s="23" t="str">
        <f>IF(TYPE(VAL_Codes!BP$26)=2,VAL_Codes!BP$26,"")</f>
        <v/>
      </c>
      <c r="CL127" s="26" t="str">
        <f>IF(OR(AND(CL107="",CM107=""),AND(CL125="",CM125=""),AND(CM107="K",CM125="K"),OR(CM107="O",CM125="O")),"",SUM(CL107,CL125))</f>
        <v/>
      </c>
      <c r="CM127" s="20" t="str">
        <f>IF(AND(OR(AND(CM107="O",CM125="O"),AND(CM107="K",CM125="K")),SUM(CL107,CL125)=0,ISNUMBER(CL127)),"",IF(OR(CM107="O",CM125="O"),"O",IF(AND(CM107=CM125,OR(CM107="K",CM107="W",CM107="M")), UPPER(CM107),"")))</f>
        <v/>
      </c>
      <c r="CN127" s="23" t="str">
        <f>IF(TYPE(VAL_Codes!BS$26)=2,VAL_Codes!BS$26,"")</f>
        <v/>
      </c>
      <c r="CO127" s="26" t="str">
        <f>IF(OR(AND(CO107="",CP107=""),AND(CO125="",CP125=""),AND(CP107="K",CP125="K"),OR(CP107="O",CP125="O")),"",SUM(CO107,CO125))</f>
        <v/>
      </c>
      <c r="CP127" s="20" t="str">
        <f>IF(AND(OR(AND(CP107="O",CP125="O"),AND(CP107="K",CP125="K")),SUM(CO107,CO125)=0,ISNUMBER(CO127)),"",IF(OR(CP107="O",CP125="O"),"O",IF(AND(CP107=CP125,OR(CP107="K",CP107="W",CP107="M")), UPPER(CP107),"")))</f>
        <v/>
      </c>
      <c r="CQ127" s="23" t="str">
        <f>IF(TYPE(VAL_Codes!BV$26)=2,VAL_Codes!BV$26,"")</f>
        <v/>
      </c>
      <c r="CR127" s="38"/>
    </row>
    <row r="128" spans="1:96" ht="11.25" customHeight="1" x14ac:dyDescent="0.2">
      <c r="C128" s="889" t="s">
        <v>7293</v>
      </c>
      <c r="D128" s="890"/>
      <c r="E128" s="759" t="s">
        <v>202</v>
      </c>
      <c r="F128" s="71" t="s">
        <v>719</v>
      </c>
      <c r="G128" s="72" t="s">
        <v>752</v>
      </c>
      <c r="H128" s="395" t="s">
        <v>47</v>
      </c>
      <c r="I128" s="395" t="s">
        <v>66</v>
      </c>
      <c r="J128" s="396" t="str">
        <f>VAL_Metadata!B$8</f>
        <v>_X</v>
      </c>
      <c r="K128" s="395" t="s">
        <v>79</v>
      </c>
      <c r="L128" s="395" t="s">
        <v>768</v>
      </c>
      <c r="M128" s="47"/>
      <c r="N128" s="47"/>
      <c r="O128" s="47"/>
      <c r="P128" s="47"/>
      <c r="Q128" s="47"/>
      <c r="R128" s="47"/>
      <c r="S128" s="47"/>
      <c r="T128" s="47"/>
      <c r="U128" s="47"/>
      <c r="V128" s="47"/>
      <c r="W128" s="47"/>
      <c r="X128" s="47"/>
      <c r="Y128" s="47"/>
      <c r="Z128" s="47"/>
      <c r="AA128" s="26" t="str">
        <f>IF(OR(AND(AA71="",AB71=""),AND(AA87="",AB87=""),AND(AA121="",AB121=""),AND(AB71="K",AB87="K",AB121="K"),OR(AB71="O",AB87="O",AB121="O")),"",SUM(AA71,AA87,AA121))</f>
        <v/>
      </c>
      <c r="AB128" s="20" t="str">
        <f>IF(AND(OR(AND(AB71="O",AB87="O",AB121="O"),AND(AB71="K",AB87="K",AB121="K")),SUM(AA71,AA87,AA121)=0,ISNUMBER(AA128)),"",IF(OR(AB71="O",AB87="O",AB121="O"),"O",IF(AND(AB71=AB87,AB87=AB121,OR(AB71="K",AB71="W",AB71="M")), UPPER(AB71),"")))</f>
        <v/>
      </c>
      <c r="AC128" s="23" t="str">
        <f>IF(TYPE(VAL_Codes!H$26)=2,VAL_Codes!H$26,"")</f>
        <v/>
      </c>
      <c r="AD128" s="26" t="str">
        <f>IF(OR(AND(AD71="",AE71=""),AND(AD87="",AE87=""),AND(AD121="",AE121=""),AND(AE71="K",AE87="K",AE121="K"),OR(AE71="O",AE87="O",AE121="O")),"",SUM(AD71,AD87,AD121))</f>
        <v/>
      </c>
      <c r="AE128" s="20" t="str">
        <f>IF(AND(OR(AND(AE71="O",AE87="O",AE121="O"),AND(AE71="K",AE87="K",AE121="K")),SUM(AD71,AD87,AD121)=0,ISNUMBER(AD128)),"",IF(OR(AE71="O",AE87="O",AE121="O"),"O",IF(AND(AE71=AE87,AE87=AE121,OR(AE71="K",AE71="W",AE71="M")), UPPER(AE71),"")))</f>
        <v/>
      </c>
      <c r="AF128" s="23" t="str">
        <f>IF(TYPE(VAL_Codes!K$26)=2,VAL_Codes!K$26,"")</f>
        <v/>
      </c>
      <c r="AG128" s="26" t="str">
        <f>IF(OR(AND(AG71="",AH71=""),AND(AG87="",AH87=""),AND(AG121="",AH121=""),AND(AH71="K",AH87="K",AH121="K"),OR(AH71="O",AH87="O",AH121="O")),"",SUM(AG71,AG87,AG121))</f>
        <v/>
      </c>
      <c r="AH128" s="20" t="str">
        <f>IF(AND(OR(AND(AH71="O",AH87="O",AH121="O"),AND(AH71="K",AH87="K",AH121="K")),SUM(AG71,AG87,AG121)=0,ISNUMBER(AG128)),"",IF(OR(AH71="O",AH87="O",AH121="O"),"O",IF(AND(AH71=AH87,AH87=AH121,OR(AH71="K",AH71="W",AH71="M")), UPPER(AH71),"")))</f>
        <v/>
      </c>
      <c r="AI128" s="23" t="str">
        <f>IF(TYPE(VAL_Codes!N$26)=2,VAL_Codes!N$26,"")</f>
        <v/>
      </c>
      <c r="AJ128" s="26" t="str">
        <f>IF(OR(AND(AJ71="",AK71=""),AND(AJ87="",AK87=""),AND(AJ121="",AK121=""),AND(AK71="K",AK87="K",AK121="K"),OR(AK71="O",AK87="O",AK121="O")),"",SUM(AJ71,AJ87,AJ121))</f>
        <v/>
      </c>
      <c r="AK128" s="20" t="str">
        <f>IF(AND(OR(AND(AK71="O",AK87="O",AK121="O"),AND(AK71="K",AK87="K",AK121="K")),SUM(AJ71,AJ87,AJ121)=0,ISNUMBER(AJ128)),"",IF(OR(AK71="O",AK87="O",AK121="O"),"O",IF(AND(AK71=AK87,AK87=AK121,OR(AK71="K",AK71="W",AK71="M")), UPPER(AK71),"")))</f>
        <v/>
      </c>
      <c r="AL128" s="23" t="str">
        <f>IF(TYPE(VAL_Codes!Q$26)=2,VAL_Codes!Q$26,"")</f>
        <v/>
      </c>
      <c r="AM128" s="26" t="str">
        <f>IF(OR(AND(AM71="",AN71=""),AND(AM87="",AN87=""),AND(AM121="",AN121=""),AND(AN71="K",AN87="K",AN121="K"),OR(AN71="O",AN87="O",AN121="O")),"",SUM(AM71,AM87,AM121))</f>
        <v/>
      </c>
      <c r="AN128" s="20" t="str">
        <f>IF(AND(OR(AND(AN71="O",AN87="O",AN121="O"),AND(AN71="K",AN87="K",AN121="K")),SUM(AM71,AM87,AM121)=0,ISNUMBER(AM128)),"",IF(OR(AN71="O",AN87="O",AN121="O"),"O",IF(AND(AN71=AN87,AN87=AN121,OR(AN71="K",AN71="W",AN71="M")), UPPER(AN71),"")))</f>
        <v/>
      </c>
      <c r="AO128" s="23" t="str">
        <f>IF(TYPE(VAL_Codes!T$26)=2,VAL_Codes!T$26,"")</f>
        <v/>
      </c>
      <c r="AP128" s="26" t="str">
        <f>IF(OR(AND(AP71="",AQ71=""),AND(AP87="",AQ87=""),AND(AP121="",AQ121=""),AND(AQ71="K",AQ87="K",AQ121="K"),OR(AQ71="O",AQ87="O",AQ121="O")),"",SUM(AP71,AP87,AP121))</f>
        <v/>
      </c>
      <c r="AQ128" s="20" t="str">
        <f>IF(AND(OR(AND(AQ71="O",AQ87="O",AQ121="O"),AND(AQ71="K",AQ87="K",AQ121="K")),SUM(AP71,AP87,AP121)=0,ISNUMBER(AP128)),"",IF(OR(AQ71="O",AQ87="O",AQ121="O"),"O",IF(AND(AQ71=AQ87,AQ87=AQ121,OR(AQ71="K",AQ71="W",AQ71="M")), UPPER(AQ71),"")))</f>
        <v/>
      </c>
      <c r="AR128" s="23" t="str">
        <f>IF(TYPE(VAL_Codes!W$26)=2,VAL_Codes!W$26,"")</f>
        <v/>
      </c>
      <c r="AS128" s="26" t="str">
        <f>IF(OR(AND(AS71="",AT71=""),AND(AS87="",AT87=""),AND(AS121="",AT121=""),AND(AT71="K",AT87="K",AT121="K"),OR(AT71="O",AT87="O",AT121="O")),"",SUM(AS71,AS87,AS121))</f>
        <v/>
      </c>
      <c r="AT128" s="20" t="str">
        <f>IF(AND(OR(AND(AT71="O",AT87="O",AT121="O"),AND(AT71="K",AT87="K",AT121="K")),SUM(AS71,AS87,AS121)=0,ISNUMBER(AS128)),"",IF(OR(AT71="O",AT87="O",AT121="O"),"O",IF(AND(AT71=AT87,AT87=AT121,OR(AT71="K",AT71="W",AT71="M")), UPPER(AT71),"")))</f>
        <v/>
      </c>
      <c r="AU128" s="23" t="str">
        <f>IF(TYPE(VAL_Codes!Z$26)=2,VAL_Codes!Z$26,"")</f>
        <v/>
      </c>
      <c r="AV128" s="26" t="str">
        <f>IF(OR(AND(AV71="",AW71=""),AND(AV87="",AW87=""),AND(AV121="",AW121=""),AND(AW71="K",AW87="K",AW121="K"),OR(AW71="O",AW87="O",AW121="O")),"",SUM(AV71,AV87,AV121))</f>
        <v/>
      </c>
      <c r="AW128" s="20" t="str">
        <f>IF(AND(OR(AND(AW71="O",AW87="O",AW121="O"),AND(AW71="K",AW87="K",AW121="K")),SUM(AV71,AV87,AV121)=0,ISNUMBER(AV128)),"",IF(OR(AW71="O",AW87="O",AW121="O"),"O",IF(AND(AW71=AW87,AW87=AW121,OR(AW71="K",AW71="W",AW71="M")), UPPER(AW71),"")))</f>
        <v/>
      </c>
      <c r="AX128" s="23" t="str">
        <f>IF(TYPE(VAL_Codes!AC$26)=2,VAL_Codes!AC$26,"")</f>
        <v/>
      </c>
      <c r="AY128" s="26" t="str">
        <f>IF(OR(AND(AY71="",AZ71=""),AND(AY87="",AZ87=""),AND(AY121="",AZ121=""),AND(AZ71="K",AZ87="K",AZ121="K"),OR(AZ71="O",AZ87="O",AZ121="O")),"",SUM(AY71,AY87,AY121))</f>
        <v/>
      </c>
      <c r="AZ128" s="20" t="str">
        <f>IF(AND(OR(AND(AZ71="O",AZ87="O",AZ121="O"),AND(AZ71="K",AZ87="K",AZ121="K")),SUM(AY71,AY87,AY121)=0,ISNUMBER(AY128)),"",IF(OR(AZ71="O",AZ87="O",AZ121="O"),"O",IF(AND(AZ71=AZ87,AZ87=AZ121,OR(AZ71="K",AZ71="W",AZ71="M")), UPPER(AZ71),"")))</f>
        <v/>
      </c>
      <c r="BA128" s="23" t="str">
        <f>IF(TYPE(VAL_Codes!AF$26)=2,VAL_Codes!AF$26,"")</f>
        <v/>
      </c>
      <c r="BB128" s="26" t="str">
        <f>IF(OR(AND(BB71="",BC71=""),AND(BB87="",BC87=""),AND(BB121="",BC121=""),AND(BC71="K",BC87="K",BC121="K"),OR(BC71="O",BC87="O",BC121="O")),"",SUM(BB71,BB87,BB121))</f>
        <v/>
      </c>
      <c r="BC128" s="20" t="str">
        <f>IF(AND(OR(AND(BC71="O",BC87="O",BC121="O"),AND(BC71="K",BC87="K",BC121="K")),SUM(BB71,BB87,BB121)=0,ISNUMBER(BB128)),"",IF(OR(BC71="O",BC87="O",BC121="O"),"O",IF(AND(BC71=BC87,BC87=BC121,OR(BC71="K",BC71="W",BC71="M")), UPPER(BC71),"")))</f>
        <v/>
      </c>
      <c r="BD128" s="23" t="str">
        <f>IF(TYPE(VAL_Codes!AI$26)=2,VAL_Codes!AI$26,"")</f>
        <v/>
      </c>
      <c r="BE128" s="26" t="str">
        <f>IF(OR(AND(BE71="",BF71=""),AND(BE87="",BF87=""),AND(BE121="",BF121=""),AND(BF71="K",BF87="K",BF121="K"),OR(BF71="O",BF87="O",BF121="O")),"",SUM(BE71,BE87,BE121))</f>
        <v/>
      </c>
      <c r="BF128" s="20" t="str">
        <f>IF(AND(OR(AND(BF71="O",BF87="O",BF121="O"),AND(BF71="K",BF87="K",BF121="K")),SUM(BE71,BE87,BE121)=0,ISNUMBER(BE128)),"",IF(OR(BF71="O",BF87="O",BF121="O"),"O",IF(AND(BF71=BF87,BF87=BF121,OR(BF71="K",BF71="W",BF71="M")), UPPER(BF71),"")))</f>
        <v/>
      </c>
      <c r="BG128" s="23" t="str">
        <f>IF(TYPE(VAL_Codes!AL$26)=2,VAL_Codes!AL$26,"")</f>
        <v/>
      </c>
      <c r="BH128" s="26" t="str">
        <f>IF(OR(AND(BH71="",BI71=""),AND(BH87="",BI87=""),AND(BH121="",BI121=""),AND(BI71="K",BI87="K",BI121="K"),OR(BI71="O",BI87="O",BI121="O")),"",SUM(BH71,BH87,BH121))</f>
        <v/>
      </c>
      <c r="BI128" s="20" t="str">
        <f>IF(AND(OR(AND(BI71="O",BI87="O",BI121="O"),AND(BI71="K",BI87="K",BI121="K")),SUM(BH71,BH87,BH121)=0,ISNUMBER(BH128)),"",IF(OR(BI71="O",BI87="O",BI121="O"),"O",IF(AND(BI71=BI87,BI87=BI121,OR(BI71="K",BI71="W",BI71="M")), UPPER(BI71),"")))</f>
        <v/>
      </c>
      <c r="BJ128" s="23" t="str">
        <f>IF(TYPE(VAL_Codes!AO$26)=2,VAL_Codes!AO$26,"")</f>
        <v/>
      </c>
      <c r="BK128" s="26" t="str">
        <f>IF(OR(AND(BK71="",BL71=""),AND(BK87="",BL87=""),AND(BK121="",BL121=""),AND(BL71="K",BL87="K",BL121="K"),OR(BL71="O",BL87="O",BL121="O")),"",SUM(BK71,BK87,BK121))</f>
        <v/>
      </c>
      <c r="BL128" s="20" t="str">
        <f>IF(AND(OR(AND(BL71="O",BL87="O",BL121="O"),AND(BL71="K",BL87="K",BL121="K")),SUM(BK71,BK87,BK121)=0,ISNUMBER(BK128)),"",IF(OR(BL71="O",BL87="O",BL121="O"),"O",IF(AND(BL71=BL87,BL87=BL121,OR(BL71="K",BL71="W",BL71="M")), UPPER(BL71),"")))</f>
        <v/>
      </c>
      <c r="BM128" s="23" t="str">
        <f>IF(TYPE(VAL_Codes!AR$26)=2,VAL_Codes!AR$26,"")</f>
        <v/>
      </c>
      <c r="BN128" s="26" t="str">
        <f>IF(OR(AND(BN71="",BO71=""),AND(BN87="",BO87=""),AND(BN121="",BO121=""),AND(BO71="K",BO87="K",BO121="K"),OR(BO71="O",BO87="O",BO121="O")),"",SUM(BN71,BN87,BN121))</f>
        <v/>
      </c>
      <c r="BO128" s="20" t="str">
        <f>IF(AND(OR(AND(BO71="O",BO87="O",BO121="O"),AND(BO71="K",BO87="K",BO121="K")),SUM(BN71,BN87,BN121)=0,ISNUMBER(BN128)),"",IF(OR(BO71="O",BO87="O",BO121="O"),"O",IF(AND(BO71=BO87,BO87=BO121,OR(BO71="K",BO71="W",BO71="M")), UPPER(BO71),"")))</f>
        <v/>
      </c>
      <c r="BP128" s="23" t="str">
        <f>IF(TYPE(VAL_Codes!AU$26)=2,VAL_Codes!AU$26,"")</f>
        <v/>
      </c>
      <c r="BQ128" s="26" t="str">
        <f>IF(OR(AND(BQ71="",BR71=""),AND(BQ87="",BR87=""),AND(BQ121="",BR121=""),AND(BR71="K",BR87="K",BR121="K"),OR(BR71="O",BR87="O",BR121="O")),"",SUM(BQ71,BQ87,BQ121))</f>
        <v/>
      </c>
      <c r="BR128" s="20" t="str">
        <f>IF(AND(OR(AND(BR71="O",BR87="O",BR121="O"),AND(BR71="K",BR87="K",BR121="K")),SUM(BQ71,BQ87,BQ121)=0,ISNUMBER(BQ128)),"",IF(OR(BR71="O",BR87="O",BR121="O"),"O",IF(AND(BR71=BR87,BR87=BR121,OR(BR71="K",BR71="W",BR71="M")), UPPER(BR71),"")))</f>
        <v/>
      </c>
      <c r="BS128" s="23" t="str">
        <f>IF(TYPE(VAL_Codes!AX$26)=2,VAL_Codes!AX$26,"")</f>
        <v/>
      </c>
      <c r="BT128" s="26" t="str">
        <f>IF(OR(AND(BT71="",BU71=""),AND(BT87="",BU87=""),AND(BT121="",BU121=""),AND(BU71="K",BU87="K",BU121="K"),OR(BU71="O",BU87="O",BU121="O")),"",SUM(BT71,BT87,BT121))</f>
        <v/>
      </c>
      <c r="BU128" s="20" t="str">
        <f>IF(AND(OR(AND(BU71="O",BU87="O",BU121="O"),AND(BU71="K",BU87="K",BU121="K")),SUM(BT71,BT87,BT121)=0,ISNUMBER(BT128)),"",IF(OR(BU71="O",BU87="O",BU121="O"),"O",IF(AND(BU71=BU87,BU87=BU121,OR(BU71="K",BU71="W",BU71="M")), UPPER(BU71),"")))</f>
        <v/>
      </c>
      <c r="BV128" s="23" t="str">
        <f>IF(TYPE(VAL_Codes!BA$26)=2,VAL_Codes!BA$26,"")</f>
        <v/>
      </c>
      <c r="BW128" s="26" t="str">
        <f>IF(OR(AND(BW71="",BX71=""),AND(BW87="",BX87=""),AND(BW121="",BX121=""),AND(BX71="K",BX87="K",BX121="K"),OR(BX71="O",BX87="O",BX121="O")),"",SUM(BW71,BW87,BW121))</f>
        <v/>
      </c>
      <c r="BX128" s="20" t="str">
        <f>IF(AND(OR(AND(BX71="O",BX87="O",BX121="O"),AND(BX71="K",BX87="K",BX121="K")),SUM(BW71,BW87,BW121)=0,ISNUMBER(BW128)),"",IF(OR(BX71="O",BX87="O",BX121="O"),"O",IF(AND(BX71=BX87,BX87=BX121,OR(BX71="K",BX71="W",BX71="M")), UPPER(BX71),"")))</f>
        <v/>
      </c>
      <c r="BY128" s="23" t="str">
        <f>IF(TYPE(VAL_Codes!BD$26)=2,VAL_Codes!BD$26,"")</f>
        <v/>
      </c>
      <c r="BZ128" s="26" t="str">
        <f>IF(OR(AND(BZ71="",CA71=""),AND(BZ87="",CA87=""),AND(BZ121="",CA121=""),AND(CA71="K",CA87="K",CA121="K"),OR(CA71="O",CA87="O",CA121="O")),"",SUM(BZ71,BZ87,BZ121))</f>
        <v/>
      </c>
      <c r="CA128" s="20" t="str">
        <f>IF(AND(OR(AND(CA71="O",CA87="O",CA121="O"),AND(CA71="K",CA87="K",CA121="K")),SUM(BZ71,BZ87,BZ121)=0,ISNUMBER(BZ128)),"",IF(OR(CA71="O",CA87="O",CA121="O"),"O",IF(AND(CA71=CA87,CA87=CA121,OR(CA71="K",CA71="W",CA71="M")), UPPER(CA71),"")))</f>
        <v/>
      </c>
      <c r="CB128" s="23" t="str">
        <f>IF(TYPE(VAL_Codes!BG$26)=2,VAL_Codes!BG$26,"")</f>
        <v/>
      </c>
      <c r="CC128" s="26" t="str">
        <f>IF(OR(AND(CC71="",CD71=""),AND(CC87="",CD87=""),AND(CC121="",CD121=""),AND(CD71="K",CD87="K",CD121="K"),OR(CD71="O",CD87="O",CD121="O")),"",SUM(CC71,CC87,CC121))</f>
        <v/>
      </c>
      <c r="CD128" s="20" t="str">
        <f>IF(AND(OR(AND(CD71="O",CD87="O",CD121="O"),AND(CD71="K",CD87="K",CD121="K")),SUM(CC71,CC87,CC121)=0,ISNUMBER(CC128)),"",IF(OR(CD71="O",CD87="O",CD121="O"),"O",IF(AND(CD71=CD87,CD87=CD121,OR(CD71="K",CD71="W",CD71="M")), UPPER(CD71),"")))</f>
        <v/>
      </c>
      <c r="CE128" s="23" t="str">
        <f>IF(TYPE(VAL_Codes!BJ$26)=2,VAL_Codes!BJ$26,"")</f>
        <v/>
      </c>
      <c r="CF128" s="26" t="str">
        <f>IF(OR(AND(CF71="",CG71=""),AND(CF87="",CG87=""),AND(CF121="",CG121=""),AND(CG71="K",CG87="K",CG121="K"),OR(CG71="O",CG87="O",CG121="O")),"",SUM(CF71,CF87,CF121))</f>
        <v/>
      </c>
      <c r="CG128" s="20" t="str">
        <f>IF(AND(OR(AND(CG71="O",CG87="O",CG121="O"),AND(CG71="K",CG87="K",CG121="K")),SUM(CF71,CF87,CF121)=0,ISNUMBER(CF128)),"",IF(OR(CG71="O",CG87="O",CG121="O"),"O",IF(AND(CG71=CG87,CG87=CG121,OR(CG71="K",CG71="W",CG71="M")), UPPER(CG71),"")))</f>
        <v/>
      </c>
      <c r="CH128" s="23" t="str">
        <f>IF(TYPE(VAL_Codes!BM$26)=2,VAL_Codes!BM$26,"")</f>
        <v/>
      </c>
      <c r="CI128" s="26" t="str">
        <f>IF(OR(AND(CI71="",CJ71=""),AND(CI87="",CJ87=""),AND(CI121="",CJ121=""),AND(CJ71="K",CJ87="K",CJ121="K"),OR(CJ71="O",CJ87="O",CJ121="O")),"",SUM(CI71,CI87,CI121))</f>
        <v/>
      </c>
      <c r="CJ128" s="20" t="str">
        <f>IF(AND(OR(AND(CJ71="O",CJ87="O",CJ121="O"),AND(CJ71="K",CJ87="K",CJ121="K")),SUM(CI71,CI87,CI121)=0,ISNUMBER(CI128)),"",IF(OR(CJ71="O",CJ87="O",CJ121="O"),"O",IF(AND(CJ71=CJ87,CJ87=CJ121,OR(CJ71="K",CJ71="W",CJ71="M")), UPPER(CJ71),"")))</f>
        <v/>
      </c>
      <c r="CK128" s="23" t="str">
        <f>IF(TYPE(VAL_Codes!BP$26)=2,VAL_Codes!BP$26,"")</f>
        <v/>
      </c>
      <c r="CL128" s="26" t="str">
        <f>IF(OR(AND(CL71="",CM71=""),AND(CL87="",CM87=""),AND(CL121="",CM121=""),AND(CM71="K",CM87="K",CM121="K"),OR(CM71="O",CM87="O",CM121="O")),"",SUM(CL71,CL87,CL121))</f>
        <v/>
      </c>
      <c r="CM128" s="20" t="str">
        <f>IF(AND(OR(AND(CM71="O",CM87="O",CM121="O"),AND(CM71="K",CM87="K",CM121="K")),SUM(CL71,CL87,CL121)=0,ISNUMBER(CL128)),"",IF(OR(CM71="O",CM87="O",CM121="O"),"O",IF(AND(CM71=CM87,CM87=CM121,OR(CM71="K",CM71="W",CM71="M")), UPPER(CM71),"")))</f>
        <v/>
      </c>
      <c r="CN128" s="23" t="str">
        <f>IF(TYPE(VAL_Codes!BS$26)=2,VAL_Codes!BS$26,"")</f>
        <v/>
      </c>
      <c r="CO128" s="26" t="str">
        <f>IF(OR(AND(CO71="",CP71=""),AND(CO87="",CP87=""),AND(CO121="",CP121=""),AND(CP71="K",CP87="K",CP121="K"),OR(CP71="O",CP87="O",CP121="O")),"",SUM(CO71,CO87,CO121))</f>
        <v/>
      </c>
      <c r="CP128" s="20" t="str">
        <f>IF(AND(OR(AND(CP71="O",CP87="O",CP121="O"),AND(CP71="K",CP87="K",CP121="K")),SUM(CO71,CO87,CO121)=0,ISNUMBER(CO128)),"",IF(OR(CP71="O",CP87="O",CP121="O"),"O",IF(AND(CP71=CP87,CP87=CP121,OR(CP71="K",CP71="W",CP71="M")), UPPER(CP71),"")))</f>
        <v/>
      </c>
      <c r="CQ128" s="23" t="str">
        <f>IF(TYPE(VAL_Codes!BV$26)=2,VAL_Codes!BV$26,"")</f>
        <v/>
      </c>
      <c r="CR128" s="38"/>
    </row>
    <row r="129" spans="1:96" ht="11.25" customHeight="1" x14ac:dyDescent="0.2">
      <c r="C129" s="891"/>
      <c r="D129" s="776"/>
      <c r="E129" s="760"/>
      <c r="F129" s="71" t="s">
        <v>742</v>
      </c>
      <c r="G129" s="72" t="s">
        <v>753</v>
      </c>
      <c r="H129" s="395" t="s">
        <v>47</v>
      </c>
      <c r="I129" s="395" t="s">
        <v>66</v>
      </c>
      <c r="J129" s="396" t="str">
        <f>VAL_Metadata!B$8</f>
        <v>_X</v>
      </c>
      <c r="K129" s="395" t="s">
        <v>83</v>
      </c>
      <c r="L129" s="395" t="s">
        <v>768</v>
      </c>
      <c r="M129" s="47"/>
      <c r="N129" s="47"/>
      <c r="O129" s="47"/>
      <c r="P129" s="47"/>
      <c r="Q129" s="47"/>
      <c r="R129" s="47"/>
      <c r="S129" s="47"/>
      <c r="T129" s="47"/>
      <c r="U129" s="47"/>
      <c r="V129" s="47"/>
      <c r="W129" s="47"/>
      <c r="X129" s="47"/>
      <c r="Y129" s="47"/>
      <c r="Z129" s="47"/>
      <c r="AA129" s="26" t="str">
        <f>IF(OR(AND(AA72="",AB72=""),AND(AA88="",AB88=""),AND(AA122="",AB122=""),AND(AB72="K",AB88="K",AB122="K"),OR(AB72="O",AB88="O",AB122="O")),"",SUM(AA72,AA88,AA122))</f>
        <v/>
      </c>
      <c r="AB129" s="20" t="str">
        <f>IF(AND(OR(AND(AB72="O",AB88="O",AB122="O"),AND(AB72="K",AB88="K",AB122="K")),SUM(AA72,AA88,AA122)=0,ISNUMBER(AA129)),"",IF(OR(AB72="O",AB88="O",AB122="O"),"O",IF(AND(AB72=AB88,AB88=AB122,OR(AB72="K",AB72="W",AB72="M")), UPPER(AB72),"")))</f>
        <v/>
      </c>
      <c r="AC129" s="23" t="str">
        <f>IF(AND(ISBLANK(VAL_Codes!H$33),ISBLANK(VAL_Codes!G$33)),IF(TYPE(VAL_Codes!H$26)=2,VAL_Codes!H$26,""),IF(ISBLANK(VAL_Codes!H$33),"",VAL_Codes!H$33))</f>
        <v/>
      </c>
      <c r="AD129" s="26" t="str">
        <f>IF(OR(AND(AD72="",AE72=""),AND(AD88="",AE88=""),AND(AD122="",AE122=""),AND(AE72="K",AE88="K",AE122="K"),OR(AE72="O",AE88="O",AE122="O")),"",SUM(AD72,AD88,AD122))</f>
        <v/>
      </c>
      <c r="AE129" s="20" t="str">
        <f>IF(AND(OR(AND(AE72="O",AE88="O",AE122="O"),AND(AE72="K",AE88="K",AE122="K")),SUM(AD72,AD88,AD122)=0,ISNUMBER(AD129)),"",IF(OR(AE72="O",AE88="O",AE122="O"),"O",IF(AND(AE72=AE88,AE88=AE122,OR(AE72="K",AE72="W",AE72="M")), UPPER(AE72),"")))</f>
        <v/>
      </c>
      <c r="AF129" s="23" t="str">
        <f>IF(AND(ISBLANK(VAL_Codes!K$33),ISBLANK(VAL_Codes!J$33)),IF(TYPE(VAL_Codes!K$26)=2,VAL_Codes!K$26,""),IF(ISBLANK(VAL_Codes!K$33),"",VAL_Codes!K$33))</f>
        <v/>
      </c>
      <c r="AG129" s="26" t="str">
        <f>IF(OR(AND(AG72="",AH72=""),AND(AG88="",AH88=""),AND(AG122="",AH122=""),AND(AH72="K",AH88="K",AH122="K"),OR(AH72="O",AH88="O",AH122="O")),"",SUM(AG72,AG88,AG122))</f>
        <v/>
      </c>
      <c r="AH129" s="20" t="str">
        <f>IF(AND(OR(AND(AH72="O",AH88="O",AH122="O"),AND(AH72="K",AH88="K",AH122="K")),SUM(AG72,AG88,AG122)=0,ISNUMBER(AG129)),"",IF(OR(AH72="O",AH88="O",AH122="O"),"O",IF(AND(AH72=AH88,AH88=AH122,OR(AH72="K",AH72="W",AH72="M")), UPPER(AH72),"")))</f>
        <v/>
      </c>
      <c r="AI129" s="23" t="str">
        <f>IF(AND(ISBLANK(VAL_Codes!N$33),ISBLANK(VAL_Codes!M$33)),IF(TYPE(VAL_Codes!N$26)=2,VAL_Codes!N$26,""),IF(ISBLANK(VAL_Codes!N$33),"",VAL_Codes!N$33))</f>
        <v/>
      </c>
      <c r="AJ129" s="26" t="str">
        <f>IF(OR(AND(AJ72="",AK72=""),AND(AJ88="",AK88=""),AND(AJ122="",AK122=""),AND(AK72="K",AK88="K",AK122="K"),OR(AK72="O",AK88="O",AK122="O")),"",SUM(AJ72,AJ88,AJ122))</f>
        <v/>
      </c>
      <c r="AK129" s="20" t="str">
        <f>IF(AND(OR(AND(AK72="O",AK88="O",AK122="O"),AND(AK72="K",AK88="K",AK122="K")),SUM(AJ72,AJ88,AJ122)=0,ISNUMBER(AJ129)),"",IF(OR(AK72="O",AK88="O",AK122="O"),"O",IF(AND(AK72=AK88,AK88=AK122,OR(AK72="K",AK72="W",AK72="M")), UPPER(AK72),"")))</f>
        <v/>
      </c>
      <c r="AL129" s="23" t="str">
        <f>IF(AND(ISBLANK(VAL_Codes!Q$33),ISBLANK(VAL_Codes!P$33)),IF(TYPE(VAL_Codes!Q$26)=2,VAL_Codes!Q$26,""),IF(ISBLANK(VAL_Codes!Q$33),"",VAL_Codes!Q$33))</f>
        <v/>
      </c>
      <c r="AM129" s="26" t="str">
        <f>IF(OR(AND(AM72="",AN72=""),AND(AM88="",AN88=""),AND(AM122="",AN122=""),AND(AN72="K",AN88="K",AN122="K"),OR(AN72="O",AN88="O",AN122="O")),"",SUM(AM72,AM88,AM122))</f>
        <v/>
      </c>
      <c r="AN129" s="20" t="str">
        <f>IF(AND(OR(AND(AN72="O",AN88="O",AN122="O"),AND(AN72="K",AN88="K",AN122="K")),SUM(AM72,AM88,AM122)=0,ISNUMBER(AM129)),"",IF(OR(AN72="O",AN88="O",AN122="O"),"O",IF(AND(AN72=AN88,AN88=AN122,OR(AN72="K",AN72="W",AN72="M")), UPPER(AN72),"")))</f>
        <v/>
      </c>
      <c r="AO129" s="23" t="str">
        <f>IF(AND(ISBLANK(VAL_Codes!T$33),ISBLANK(VAL_Codes!S$33)),IF(TYPE(VAL_Codes!T$26)=2,VAL_Codes!T$26,""),IF(ISBLANK(VAL_Codes!T$33),"",VAL_Codes!T$33))</f>
        <v/>
      </c>
      <c r="AP129" s="26" t="str">
        <f>IF(OR(AND(AP72="",AQ72=""),AND(AP88="",AQ88=""),AND(AP122="",AQ122=""),AND(AQ72="K",AQ88="K",AQ122="K"),OR(AQ72="O",AQ88="O",AQ122="O")),"",SUM(AP72,AP88,AP122))</f>
        <v/>
      </c>
      <c r="AQ129" s="20" t="str">
        <f>IF(AND(OR(AND(AQ72="O",AQ88="O",AQ122="O"),AND(AQ72="K",AQ88="K",AQ122="K")),SUM(AP72,AP88,AP122)=0,ISNUMBER(AP129)),"",IF(OR(AQ72="O",AQ88="O",AQ122="O"),"O",IF(AND(AQ72=AQ88,AQ88=AQ122,OR(AQ72="K",AQ72="W",AQ72="M")), UPPER(AQ72),"")))</f>
        <v/>
      </c>
      <c r="AR129" s="23" t="str">
        <f>IF(AND(ISBLANK(VAL_Codes!W$33),ISBLANK(VAL_Codes!V$33)),IF(TYPE(VAL_Codes!W$26)=2,VAL_Codes!W$26,""),IF(ISBLANK(VAL_Codes!W$33),"",VAL_Codes!W$33))</f>
        <v/>
      </c>
      <c r="AS129" s="26" t="str">
        <f>IF(OR(AND(AS72="",AT72=""),AND(AS88="",AT88=""),AND(AS122="",AT122=""),AND(AT72="K",AT88="K",AT122="K"),OR(AT72="O",AT88="O",AT122="O")),"",SUM(AS72,AS88,AS122))</f>
        <v/>
      </c>
      <c r="AT129" s="20" t="str">
        <f>IF(AND(OR(AND(AT72="O",AT88="O",AT122="O"),AND(AT72="K",AT88="K",AT122="K")),SUM(AS72,AS88,AS122)=0,ISNUMBER(AS129)),"",IF(OR(AT72="O",AT88="O",AT122="O"),"O",IF(AND(AT72=AT88,AT88=AT122,OR(AT72="K",AT72="W",AT72="M")), UPPER(AT72),"")))</f>
        <v/>
      </c>
      <c r="AU129" s="23" t="str">
        <f>IF(AND(ISBLANK(VAL_Codes!Z$33),ISBLANK(VAL_Codes!Y$33)),IF(TYPE(VAL_Codes!Z$26)=2,VAL_Codes!Z$26,""),IF(ISBLANK(VAL_Codes!Z$33),"",VAL_Codes!Z$33))</f>
        <v/>
      </c>
      <c r="AV129" s="26" t="str">
        <f>IF(OR(AND(AV72="",AW72=""),AND(AV88="",AW88=""),AND(AV122="",AW122=""),AND(AW72="K",AW88="K",AW122="K"),OR(AW72="O",AW88="O",AW122="O")),"",SUM(AV72,AV88,AV122))</f>
        <v/>
      </c>
      <c r="AW129" s="20" t="str">
        <f>IF(AND(OR(AND(AW72="O",AW88="O",AW122="O"),AND(AW72="K",AW88="K",AW122="K")),SUM(AV72,AV88,AV122)=0,ISNUMBER(AV129)),"",IF(OR(AW72="O",AW88="O",AW122="O"),"O",IF(AND(AW72=AW88,AW88=AW122,OR(AW72="K",AW72="W",AW72="M")), UPPER(AW72),"")))</f>
        <v/>
      </c>
      <c r="AX129" s="23" t="str">
        <f>IF(AND(ISBLANK(VAL_Codes!AC$33),ISBLANK(VAL_Codes!AB$33)),IF(TYPE(VAL_Codes!AC$26)=2,VAL_Codes!AC$26,""),IF(ISBLANK(VAL_Codes!AC$33),"",VAL_Codes!AC$33))</f>
        <v/>
      </c>
      <c r="AY129" s="26" t="str">
        <f>IF(OR(AND(AY72="",AZ72=""),AND(AY88="",AZ88=""),AND(AY122="",AZ122=""),AND(AZ72="K",AZ88="K",AZ122="K"),OR(AZ72="O",AZ88="O",AZ122="O")),"",SUM(AY72,AY88,AY122))</f>
        <v/>
      </c>
      <c r="AZ129" s="20" t="str">
        <f>IF(AND(OR(AND(AZ72="O",AZ88="O",AZ122="O"),AND(AZ72="K",AZ88="K",AZ122="K")),SUM(AY72,AY88,AY122)=0,ISNUMBER(AY129)),"",IF(OR(AZ72="O",AZ88="O",AZ122="O"),"O",IF(AND(AZ72=AZ88,AZ88=AZ122,OR(AZ72="K",AZ72="W",AZ72="M")), UPPER(AZ72),"")))</f>
        <v/>
      </c>
      <c r="BA129" s="23" t="str">
        <f>IF(AND(ISBLANK(VAL_Codes!AF$33),ISBLANK(VAL_Codes!AE$33)),IF(TYPE(VAL_Codes!AF$26)=2,VAL_Codes!AF$26,""),IF(ISBLANK(VAL_Codes!AF$33),"",VAL_Codes!AF$33))</f>
        <v/>
      </c>
      <c r="BB129" s="26" t="str">
        <f>IF(OR(AND(BB72="",BC72=""),AND(BB88="",BC88=""),AND(BB122="",BC122=""),AND(BC72="K",BC88="K",BC122="K"),OR(BC72="O",BC88="O",BC122="O")),"",SUM(BB72,BB88,BB122))</f>
        <v/>
      </c>
      <c r="BC129" s="20" t="str">
        <f>IF(AND(OR(AND(BC72="O",BC88="O",BC122="O"),AND(BC72="K",BC88="K",BC122="K")),SUM(BB72,BB88,BB122)=0,ISNUMBER(BB129)),"",IF(OR(BC72="O",BC88="O",BC122="O"),"O",IF(AND(BC72=BC88,BC88=BC122,OR(BC72="K",BC72="W",BC72="M")), UPPER(BC72),"")))</f>
        <v/>
      </c>
      <c r="BD129" s="23" t="str">
        <f>IF(AND(ISBLANK(VAL_Codes!AI$33),ISBLANK(VAL_Codes!AH$33)),IF(TYPE(VAL_Codes!AI$26)=2,VAL_Codes!AI$26,""),IF(ISBLANK(VAL_Codes!AI$33),"",VAL_Codes!AI$33))</f>
        <v/>
      </c>
      <c r="BE129" s="26" t="str">
        <f>IF(OR(AND(BE72="",BF72=""),AND(BE88="",BF88=""),AND(BE122="",BF122=""),AND(BF72="K",BF88="K",BF122="K"),OR(BF72="O",BF88="O",BF122="O")),"",SUM(BE72,BE88,BE122))</f>
        <v/>
      </c>
      <c r="BF129" s="20" t="str">
        <f>IF(AND(OR(AND(BF72="O",BF88="O",BF122="O"),AND(BF72="K",BF88="K",BF122="K")),SUM(BE72,BE88,BE122)=0,ISNUMBER(BE129)),"",IF(OR(BF72="O",BF88="O",BF122="O"),"O",IF(AND(BF72=BF88,BF88=BF122,OR(BF72="K",BF72="W",BF72="M")), UPPER(BF72),"")))</f>
        <v/>
      </c>
      <c r="BG129" s="23" t="str">
        <f>IF(AND(ISBLANK(VAL_Codes!AL$33),ISBLANK(VAL_Codes!AK$33)),IF(TYPE(VAL_Codes!AL$26)=2,VAL_Codes!AL$26,""),IF(ISBLANK(VAL_Codes!AL$33),"",VAL_Codes!AL$33))</f>
        <v/>
      </c>
      <c r="BH129" s="26" t="str">
        <f>IF(OR(AND(BH72="",BI72=""),AND(BH88="",BI88=""),AND(BH122="",BI122=""),AND(BI72="K",BI88="K",BI122="K"),OR(BI72="O",BI88="O",BI122="O")),"",SUM(BH72,BH88,BH122))</f>
        <v/>
      </c>
      <c r="BI129" s="20" t="str">
        <f>IF(AND(OR(AND(BI72="O",BI88="O",BI122="O"),AND(BI72="K",BI88="K",BI122="K")),SUM(BH72,BH88,BH122)=0,ISNUMBER(BH129)),"",IF(OR(BI72="O",BI88="O",BI122="O"),"O",IF(AND(BI72=BI88,BI88=BI122,OR(BI72="K",BI72="W",BI72="M")), UPPER(BI72),"")))</f>
        <v/>
      </c>
      <c r="BJ129" s="23" t="str">
        <f>IF(AND(ISBLANK(VAL_Codes!AO$33),ISBLANK(VAL_Codes!AN$33)),IF(TYPE(VAL_Codes!AO$26)=2,VAL_Codes!AO$26,""),IF(ISBLANK(VAL_Codes!AO$33),"",VAL_Codes!AO$33))</f>
        <v/>
      </c>
      <c r="BK129" s="26" t="str">
        <f>IF(OR(AND(BK72="",BL72=""),AND(BK88="",BL88=""),AND(BK122="",BL122=""),AND(BL72="K",BL88="K",BL122="K"),OR(BL72="O",BL88="O",BL122="O")),"",SUM(BK72,BK88,BK122))</f>
        <v/>
      </c>
      <c r="BL129" s="20" t="str">
        <f>IF(AND(OR(AND(BL72="O",BL88="O",BL122="O"),AND(BL72="K",BL88="K",BL122="K")),SUM(BK72,BK88,BK122)=0,ISNUMBER(BK129)),"",IF(OR(BL72="O",BL88="O",BL122="O"),"O",IF(AND(BL72=BL88,BL88=BL122,OR(BL72="K",BL72="W",BL72="M")), UPPER(BL72),"")))</f>
        <v/>
      </c>
      <c r="BM129" s="23" t="str">
        <f>IF(AND(ISBLANK(VAL_Codes!AR$33),ISBLANK(VAL_Codes!AQ$33)),IF(TYPE(VAL_Codes!AR$26)=2,VAL_Codes!AR$26,""),IF(ISBLANK(VAL_Codes!AR$33),"",VAL_Codes!AR$33))</f>
        <v/>
      </c>
      <c r="BN129" s="26" t="str">
        <f>IF(OR(AND(BN72="",BO72=""),AND(BN88="",BO88=""),AND(BN122="",BO122=""),AND(BO72="K",BO88="K",BO122="K"),OR(BO72="O",BO88="O",BO122="O")),"",SUM(BN72,BN88,BN122))</f>
        <v/>
      </c>
      <c r="BO129" s="20" t="str">
        <f>IF(AND(OR(AND(BO72="O",BO88="O",BO122="O"),AND(BO72="K",BO88="K",BO122="K")),SUM(BN72,BN88,BN122)=0,ISNUMBER(BN129)),"",IF(OR(BO72="O",BO88="O",BO122="O"),"O",IF(AND(BO72=BO88,BO88=BO122,OR(BO72="K",BO72="W",BO72="M")), UPPER(BO72),"")))</f>
        <v/>
      </c>
      <c r="BP129" s="23" t="str">
        <f>IF(AND(ISBLANK(VAL_Codes!AU$33),ISBLANK(VAL_Codes!AT$33)),IF(TYPE(VAL_Codes!AU$26)=2,VAL_Codes!AU$26,""),IF(ISBLANK(VAL_Codes!AU$33),"",VAL_Codes!AU$33))</f>
        <v/>
      </c>
      <c r="BQ129" s="26" t="str">
        <f>IF(OR(AND(BQ72="",BR72=""),AND(BQ88="",BR88=""),AND(BQ122="",BR122=""),AND(BR72="K",BR88="K",BR122="K"),OR(BR72="O",BR88="O",BR122="O")),"",SUM(BQ72,BQ88,BQ122))</f>
        <v/>
      </c>
      <c r="BR129" s="20" t="str">
        <f>IF(AND(OR(AND(BR72="O",BR88="O",BR122="O"),AND(BR72="K",BR88="K",BR122="K")),SUM(BQ72,BQ88,BQ122)=0,ISNUMBER(BQ129)),"",IF(OR(BR72="O",BR88="O",BR122="O"),"O",IF(AND(BR72=BR88,BR88=BR122,OR(BR72="K",BR72="W",BR72="M")), UPPER(BR72),"")))</f>
        <v/>
      </c>
      <c r="BS129" s="23" t="str">
        <f>IF(AND(ISBLANK(VAL_Codes!AX$33),ISBLANK(VAL_Codes!AW$33)),IF(TYPE(VAL_Codes!AX$26)=2,VAL_Codes!AX$26,""),IF(ISBLANK(VAL_Codes!AX$33),"",VAL_Codes!AX$33))</f>
        <v/>
      </c>
      <c r="BT129" s="26" t="str">
        <f>IF(OR(AND(BT72="",BU72=""),AND(BT88="",BU88=""),AND(BT122="",BU122=""),AND(BU72="K",BU88="K",BU122="K"),OR(BU72="O",BU88="O",BU122="O")),"",SUM(BT72,BT88,BT122))</f>
        <v/>
      </c>
      <c r="BU129" s="20" t="str">
        <f>IF(AND(OR(AND(BU72="O",BU88="O",BU122="O"),AND(BU72="K",BU88="K",BU122="K")),SUM(BT72,BT88,BT122)=0,ISNUMBER(BT129)),"",IF(OR(BU72="O",BU88="O",BU122="O"),"O",IF(AND(BU72=BU88,BU88=BU122,OR(BU72="K",BU72="W",BU72="M")), UPPER(BU72),"")))</f>
        <v/>
      </c>
      <c r="BV129" s="23" t="str">
        <f>IF(AND(ISBLANK(VAL_Codes!BA$33),ISBLANK(VAL_Codes!AZ$33)),IF(TYPE(VAL_Codes!BA$26)=2,VAL_Codes!BA$26,""),IF(ISBLANK(VAL_Codes!BA$33),"",VAL_Codes!BA$33))</f>
        <v/>
      </c>
      <c r="BW129" s="26" t="str">
        <f>IF(OR(AND(BW72="",BX72=""),AND(BW88="",BX88=""),AND(BW122="",BX122=""),AND(BX72="K",BX88="K",BX122="K"),OR(BX72="O",BX88="O",BX122="O")),"",SUM(BW72,BW88,BW122))</f>
        <v/>
      </c>
      <c r="BX129" s="20" t="str">
        <f>IF(AND(OR(AND(BX72="O",BX88="O",BX122="O"),AND(BX72="K",BX88="K",BX122="K")),SUM(BW72,BW88,BW122)=0,ISNUMBER(BW129)),"",IF(OR(BX72="O",BX88="O",BX122="O"),"O",IF(AND(BX72=BX88,BX88=BX122,OR(BX72="K",BX72="W",BX72="M")), UPPER(BX72),"")))</f>
        <v/>
      </c>
      <c r="BY129" s="23" t="str">
        <f>IF(AND(ISBLANK(VAL_Codes!BD$33),ISBLANK(VAL_Codes!BC$33)),IF(TYPE(VAL_Codes!BD$26)=2,VAL_Codes!BD$26,""),IF(ISBLANK(VAL_Codes!BD$33),"",VAL_Codes!BD$33))</f>
        <v/>
      </c>
      <c r="BZ129" s="26" t="str">
        <f>IF(OR(AND(BZ72="",CA72=""),AND(BZ88="",CA88=""),AND(BZ122="",CA122=""),AND(CA72="K",CA88="K",CA122="K"),OR(CA72="O",CA88="O",CA122="O")),"",SUM(BZ72,BZ88,BZ122))</f>
        <v/>
      </c>
      <c r="CA129" s="20" t="str">
        <f>IF(AND(OR(AND(CA72="O",CA88="O",CA122="O"),AND(CA72="K",CA88="K",CA122="K")),SUM(BZ72,BZ88,BZ122)=0,ISNUMBER(BZ129)),"",IF(OR(CA72="O",CA88="O",CA122="O"),"O",IF(AND(CA72=CA88,CA88=CA122,OR(CA72="K",CA72="W",CA72="M")), UPPER(CA72),"")))</f>
        <v/>
      </c>
      <c r="CB129" s="23" t="str">
        <f>IF(AND(ISBLANK(VAL_Codes!BG$33),ISBLANK(VAL_Codes!BF$33)),IF(TYPE(VAL_Codes!BG$26)=2,VAL_Codes!BG$26,""),IF(ISBLANK(VAL_Codes!BG$33),"",VAL_Codes!BG$33))</f>
        <v/>
      </c>
      <c r="CC129" s="26" t="str">
        <f>IF(OR(AND(CC72="",CD72=""),AND(CC88="",CD88=""),AND(CC122="",CD122=""),AND(CD72="K",CD88="K",CD122="K"),OR(CD72="O",CD88="O",CD122="O")),"",SUM(CC72,CC88,CC122))</f>
        <v/>
      </c>
      <c r="CD129" s="20" t="str">
        <f>IF(AND(OR(AND(CD72="O",CD88="O",CD122="O"),AND(CD72="K",CD88="K",CD122="K")),SUM(CC72,CC88,CC122)=0,ISNUMBER(CC129)),"",IF(OR(CD72="O",CD88="O",CD122="O"),"O",IF(AND(CD72=CD88,CD88=CD122,OR(CD72="K",CD72="W",CD72="M")), UPPER(CD72),"")))</f>
        <v/>
      </c>
      <c r="CE129" s="23" t="str">
        <f>IF(AND(ISBLANK(VAL_Codes!BJ$33),ISBLANK(VAL_Codes!BI$33)),IF(TYPE(VAL_Codes!BJ$26)=2,VAL_Codes!BJ$26,""),IF(ISBLANK(VAL_Codes!BJ$33),"",VAL_Codes!BJ$33))</f>
        <v/>
      </c>
      <c r="CF129" s="26" t="str">
        <f>IF(OR(AND(CF72="",CG72=""),AND(CF88="",CG88=""),AND(CF122="",CG122=""),AND(CG72="K",CG88="K",CG122="K"),OR(CG72="O",CG88="O",CG122="O")),"",SUM(CF72,CF88,CF122))</f>
        <v/>
      </c>
      <c r="CG129" s="20" t="str">
        <f>IF(AND(OR(AND(CG72="O",CG88="O",CG122="O"),AND(CG72="K",CG88="K",CG122="K")),SUM(CF72,CF88,CF122)=0,ISNUMBER(CF129)),"",IF(OR(CG72="O",CG88="O",CG122="O"),"O",IF(AND(CG72=CG88,CG88=CG122,OR(CG72="K",CG72="W",CG72="M")), UPPER(CG72),"")))</f>
        <v/>
      </c>
      <c r="CH129" s="23" t="str">
        <f>IF(AND(ISBLANK(VAL_Codes!BM$33),ISBLANK(VAL_Codes!BL$33)),IF(TYPE(VAL_Codes!BM$26)=2,VAL_Codes!BM$26,""),IF(ISBLANK(VAL_Codes!BM$33),"",VAL_Codes!BM$33))</f>
        <v/>
      </c>
      <c r="CI129" s="26" t="str">
        <f>IF(OR(AND(CI72="",CJ72=""),AND(CI88="",CJ88=""),AND(CI122="",CJ122=""),AND(CJ72="K",CJ88="K",CJ122="K"),OR(CJ72="O",CJ88="O",CJ122="O")),"",SUM(CI72,CI88,CI122))</f>
        <v/>
      </c>
      <c r="CJ129" s="20" t="str">
        <f>IF(AND(OR(AND(CJ72="O",CJ88="O",CJ122="O"),AND(CJ72="K",CJ88="K",CJ122="K")),SUM(CI72,CI88,CI122)=0,ISNUMBER(CI129)),"",IF(OR(CJ72="O",CJ88="O",CJ122="O"),"O",IF(AND(CJ72=CJ88,CJ88=CJ122,OR(CJ72="K",CJ72="W",CJ72="M")), UPPER(CJ72),"")))</f>
        <v/>
      </c>
      <c r="CK129" s="23" t="str">
        <f>IF(AND(ISBLANK(VAL_Codes!BP$33),ISBLANK(VAL_Codes!BO$33)),IF(TYPE(VAL_Codes!BP$26)=2,VAL_Codes!BP$26,""),IF(ISBLANK(VAL_Codes!BP$33),"",VAL_Codes!BP$33))</f>
        <v/>
      </c>
      <c r="CL129" s="26" t="str">
        <f>IF(OR(AND(CL72="",CM72=""),AND(CL88="",CM88=""),AND(CL122="",CM122=""),AND(CM72="K",CM88="K",CM122="K"),OR(CM72="O",CM88="O",CM122="O")),"",SUM(CL72,CL88,CL122))</f>
        <v/>
      </c>
      <c r="CM129" s="20" t="str">
        <f>IF(AND(OR(AND(CM72="O",CM88="O",CM122="O"),AND(CM72="K",CM88="K",CM122="K")),SUM(CL72,CL88,CL122)=0,ISNUMBER(CL129)),"",IF(OR(CM72="O",CM88="O",CM122="O"),"O",IF(AND(CM72=CM88,CM88=CM122,OR(CM72="K",CM72="W",CM72="M")), UPPER(CM72),"")))</f>
        <v/>
      </c>
      <c r="CN129" s="23" t="str">
        <f>IF(AND(ISBLANK(VAL_Codes!BS$33),ISBLANK(VAL_Codes!BR$33)),IF(TYPE(VAL_Codes!BS$26)=2,VAL_Codes!BS$26,""),IF(ISBLANK(VAL_Codes!BS$33),"",VAL_Codes!BS$33))</f>
        <v/>
      </c>
      <c r="CO129" s="26" t="str">
        <f>IF(OR(AND(CO72="",CP72=""),AND(CO88="",CP88=""),AND(CO122="",CP122=""),AND(CP72="K",CP88="K",CP122="K"),OR(CP72="O",CP88="O",CP122="O")),"",SUM(CO72,CO88,CO122))</f>
        <v/>
      </c>
      <c r="CP129" s="20" t="str">
        <f>IF(AND(OR(AND(CP72="O",CP88="O",CP122="O"),AND(CP72="K",CP88="K",CP122="K")),SUM(CO72,CO88,CO122)=0,ISNUMBER(CO129)),"",IF(OR(CP72="O",CP88="O",CP122="O"),"O",IF(AND(CP72=CP88,CP88=CP122,OR(CP72="K",CP72="W",CP72="M")), UPPER(CP72),"")))</f>
        <v/>
      </c>
      <c r="CQ129" s="23" t="str">
        <f>IF(AND(ISBLANK(VAL_Codes!BV$33),ISBLANK(VAL_Codes!BU$33)),IF(TYPE(VAL_Codes!BV$26)=2,VAL_Codes!BV$26,""),IF(ISBLANK(VAL_Codes!BV$33),"",VAL_Codes!BV$33))</f>
        <v/>
      </c>
      <c r="CR129" s="38"/>
    </row>
    <row r="130" spans="1:96" ht="11.25" customHeight="1" x14ac:dyDescent="0.2">
      <c r="C130" s="891"/>
      <c r="D130" s="776"/>
      <c r="E130" s="760"/>
      <c r="F130" s="71" t="s">
        <v>720</v>
      </c>
      <c r="G130" s="72" t="s">
        <v>754</v>
      </c>
      <c r="H130" s="395" t="s">
        <v>47</v>
      </c>
      <c r="I130" s="395" t="s">
        <v>66</v>
      </c>
      <c r="J130" s="396" t="str">
        <f>VAL_Metadata!B$8</f>
        <v>_X</v>
      </c>
      <c r="K130" s="395" t="s">
        <v>84</v>
      </c>
      <c r="L130" s="395" t="s">
        <v>768</v>
      </c>
      <c r="M130" s="47"/>
      <c r="N130" s="47"/>
      <c r="O130" s="47"/>
      <c r="P130" s="47"/>
      <c r="Q130" s="47"/>
      <c r="R130" s="47"/>
      <c r="S130" s="47"/>
      <c r="T130" s="47"/>
      <c r="U130" s="47"/>
      <c r="V130" s="47"/>
      <c r="W130" s="47"/>
      <c r="X130" s="47"/>
      <c r="Y130" s="47"/>
      <c r="Z130" s="47"/>
      <c r="AA130" s="26" t="str">
        <f>IF(OR(AND(AA73="",AB73=""),AND(AA89="",AB89=""),AND(AA123="",AB123=""),AND(AB73="K",AB89="K",AB123="K"),OR(AB73="O",AB89="O",AB123="O")),"",SUM(AA73,AA89,AA123))</f>
        <v/>
      </c>
      <c r="AB130" s="20" t="str">
        <f>IF(AND(OR(AND(AB73="O",AB89="O",AB123="O"),AND(AB73="K",AB89="K",AB123="K")),SUM(AA73,AA89,AA123)=0,ISNUMBER(AA130)),"",IF(OR(AB73="O",AB89="O",AB123="O"),"O",IF(AND(AB73=AB89,AB89=AB123,OR(AB73="K",AB73="W",AB73="M")), UPPER(AB73),"")))</f>
        <v/>
      </c>
      <c r="AC130" s="23" t="str">
        <f>IF(AND(ISBLANK(VAL_Codes!H$34),ISBLANK(VAL_Codes!G$34)),IF(TYPE(VAL_Codes!H$26)=2,VAL_Codes!H$26,""),IF(ISBLANK(VAL_Codes!H$34),"",VAL_Codes!H$34))</f>
        <v/>
      </c>
      <c r="AD130" s="26" t="str">
        <f>IF(OR(AND(AD73="",AE73=""),AND(AD89="",AE89=""),AND(AD123="",AE123=""),AND(AE73="K",AE89="K",AE123="K"),OR(AE73="O",AE89="O",AE123="O")),"",SUM(AD73,AD89,AD123))</f>
        <v/>
      </c>
      <c r="AE130" s="20" t="str">
        <f>IF(AND(OR(AND(AE73="O",AE89="O",AE123="O"),AND(AE73="K",AE89="K",AE123="K")),SUM(AD73,AD89,AD123)=0,ISNUMBER(AD130)),"",IF(OR(AE73="O",AE89="O",AE123="O"),"O",IF(AND(AE73=AE89,AE89=AE123,OR(AE73="K",AE73="W",AE73="M")), UPPER(AE73),"")))</f>
        <v/>
      </c>
      <c r="AF130" s="23" t="str">
        <f>IF(AND(ISBLANK(VAL_Codes!K$34),ISBLANK(VAL_Codes!J$34)),IF(TYPE(VAL_Codes!K$26)=2,VAL_Codes!K$26,""),IF(ISBLANK(VAL_Codes!K$34),"",VAL_Codes!K$34))</f>
        <v/>
      </c>
      <c r="AG130" s="26" t="str">
        <f>IF(OR(AND(AG73="",AH73=""),AND(AG89="",AH89=""),AND(AG123="",AH123=""),AND(AH73="K",AH89="K",AH123="K"),OR(AH73="O",AH89="O",AH123="O")),"",SUM(AG73,AG89,AG123))</f>
        <v/>
      </c>
      <c r="AH130" s="20" t="str">
        <f>IF(AND(OR(AND(AH73="O",AH89="O",AH123="O"),AND(AH73="K",AH89="K",AH123="K")),SUM(AG73,AG89,AG123)=0,ISNUMBER(AG130)),"",IF(OR(AH73="O",AH89="O",AH123="O"),"O",IF(AND(AH73=AH89,AH89=AH123,OR(AH73="K",AH73="W",AH73="M")), UPPER(AH73),"")))</f>
        <v/>
      </c>
      <c r="AI130" s="23" t="str">
        <f>IF(AND(ISBLANK(VAL_Codes!N$34),ISBLANK(VAL_Codes!M$34)),IF(TYPE(VAL_Codes!N$26)=2,VAL_Codes!N$26,""),IF(ISBLANK(VAL_Codes!N$34),"",VAL_Codes!N$34))</f>
        <v/>
      </c>
      <c r="AJ130" s="26" t="str">
        <f>IF(OR(AND(AJ73="",AK73=""),AND(AJ89="",AK89=""),AND(AJ123="",AK123=""),AND(AK73="K",AK89="K",AK123="K"),OR(AK73="O",AK89="O",AK123="O")),"",SUM(AJ73,AJ89,AJ123))</f>
        <v/>
      </c>
      <c r="AK130" s="20" t="str">
        <f>IF(AND(OR(AND(AK73="O",AK89="O",AK123="O"),AND(AK73="K",AK89="K",AK123="K")),SUM(AJ73,AJ89,AJ123)=0,ISNUMBER(AJ130)),"",IF(OR(AK73="O",AK89="O",AK123="O"),"O",IF(AND(AK73=AK89,AK89=AK123,OR(AK73="K",AK73="W",AK73="M")), UPPER(AK73),"")))</f>
        <v/>
      </c>
      <c r="AL130" s="23" t="str">
        <f>IF(AND(ISBLANK(VAL_Codes!Q$34),ISBLANK(VAL_Codes!P$34)),IF(TYPE(VAL_Codes!Q$26)=2,VAL_Codes!Q$26,""),IF(ISBLANK(VAL_Codes!Q$34),"",VAL_Codes!Q$34))</f>
        <v/>
      </c>
      <c r="AM130" s="26" t="str">
        <f>IF(OR(AND(AM73="",AN73=""),AND(AM89="",AN89=""),AND(AM123="",AN123=""),AND(AN73="K",AN89="K",AN123="K"),OR(AN73="O",AN89="O",AN123="O")),"",SUM(AM73,AM89,AM123))</f>
        <v/>
      </c>
      <c r="AN130" s="20" t="str">
        <f>IF(AND(OR(AND(AN73="O",AN89="O",AN123="O"),AND(AN73="K",AN89="K",AN123="K")),SUM(AM73,AM89,AM123)=0,ISNUMBER(AM130)),"",IF(OR(AN73="O",AN89="O",AN123="O"),"O",IF(AND(AN73=AN89,AN89=AN123,OR(AN73="K",AN73="W",AN73="M")), UPPER(AN73),"")))</f>
        <v/>
      </c>
      <c r="AO130" s="23" t="str">
        <f>IF(AND(ISBLANK(VAL_Codes!T$34),ISBLANK(VAL_Codes!S$34)),IF(TYPE(VAL_Codes!T$26)=2,VAL_Codes!T$26,""),IF(ISBLANK(VAL_Codes!T$34),"",VAL_Codes!T$34))</f>
        <v/>
      </c>
      <c r="AP130" s="26" t="str">
        <f>IF(OR(AND(AP73="",AQ73=""),AND(AP89="",AQ89=""),AND(AP123="",AQ123=""),AND(AQ73="K",AQ89="K",AQ123="K"),OR(AQ73="O",AQ89="O",AQ123="O")),"",SUM(AP73,AP89,AP123))</f>
        <v/>
      </c>
      <c r="AQ130" s="20" t="str">
        <f>IF(AND(OR(AND(AQ73="O",AQ89="O",AQ123="O"),AND(AQ73="K",AQ89="K",AQ123="K")),SUM(AP73,AP89,AP123)=0,ISNUMBER(AP130)),"",IF(OR(AQ73="O",AQ89="O",AQ123="O"),"O",IF(AND(AQ73=AQ89,AQ89=AQ123,OR(AQ73="K",AQ73="W",AQ73="M")), UPPER(AQ73),"")))</f>
        <v/>
      </c>
      <c r="AR130" s="23" t="str">
        <f>IF(AND(ISBLANK(VAL_Codes!W$34),ISBLANK(VAL_Codes!V$34)),IF(TYPE(VAL_Codes!W$26)=2,VAL_Codes!W$26,""),IF(ISBLANK(VAL_Codes!W$34),"",VAL_Codes!W$34))</f>
        <v/>
      </c>
      <c r="AS130" s="26" t="str">
        <f>IF(OR(AND(AS73="",AT73=""),AND(AS89="",AT89=""),AND(AS123="",AT123=""),AND(AT73="K",AT89="K",AT123="K"),OR(AT73="O",AT89="O",AT123="O")),"",SUM(AS73,AS89,AS123))</f>
        <v/>
      </c>
      <c r="AT130" s="20" t="str">
        <f>IF(AND(OR(AND(AT73="O",AT89="O",AT123="O"),AND(AT73="K",AT89="K",AT123="K")),SUM(AS73,AS89,AS123)=0,ISNUMBER(AS130)),"",IF(OR(AT73="O",AT89="O",AT123="O"),"O",IF(AND(AT73=AT89,AT89=AT123,OR(AT73="K",AT73="W",AT73="M")), UPPER(AT73),"")))</f>
        <v/>
      </c>
      <c r="AU130" s="23" t="str">
        <f>IF(AND(ISBLANK(VAL_Codes!Z$34),ISBLANK(VAL_Codes!Y$34)),IF(TYPE(VAL_Codes!Z$26)=2,VAL_Codes!Z$26,""),IF(ISBLANK(VAL_Codes!Z$34),"",VAL_Codes!Z$34))</f>
        <v/>
      </c>
      <c r="AV130" s="26" t="str">
        <f>IF(OR(AND(AV73="",AW73=""),AND(AV89="",AW89=""),AND(AV123="",AW123=""),AND(AW73="K",AW89="K",AW123="K"),OR(AW73="O",AW89="O",AW123="O")),"",SUM(AV73,AV89,AV123))</f>
        <v/>
      </c>
      <c r="AW130" s="20" t="str">
        <f>IF(AND(OR(AND(AW73="O",AW89="O",AW123="O"),AND(AW73="K",AW89="K",AW123="K")),SUM(AV73,AV89,AV123)=0,ISNUMBER(AV130)),"",IF(OR(AW73="O",AW89="O",AW123="O"),"O",IF(AND(AW73=AW89,AW89=AW123,OR(AW73="K",AW73="W",AW73="M")), UPPER(AW73),"")))</f>
        <v/>
      </c>
      <c r="AX130" s="23" t="str">
        <f>IF(AND(ISBLANK(VAL_Codes!AC$34),ISBLANK(VAL_Codes!AB$34)),IF(TYPE(VAL_Codes!AC$26)=2,VAL_Codes!AC$26,""),IF(ISBLANK(VAL_Codes!AC$34),"",VAL_Codes!AC$34))</f>
        <v/>
      </c>
      <c r="AY130" s="26" t="str">
        <f>IF(OR(AND(AY73="",AZ73=""),AND(AY89="",AZ89=""),AND(AY123="",AZ123=""),AND(AZ73="K",AZ89="K",AZ123="K"),OR(AZ73="O",AZ89="O",AZ123="O")),"",SUM(AY73,AY89,AY123))</f>
        <v/>
      </c>
      <c r="AZ130" s="20" t="str">
        <f>IF(AND(OR(AND(AZ73="O",AZ89="O",AZ123="O"),AND(AZ73="K",AZ89="K",AZ123="K")),SUM(AY73,AY89,AY123)=0,ISNUMBER(AY130)),"",IF(OR(AZ73="O",AZ89="O",AZ123="O"),"O",IF(AND(AZ73=AZ89,AZ89=AZ123,OR(AZ73="K",AZ73="W",AZ73="M")), UPPER(AZ73),"")))</f>
        <v/>
      </c>
      <c r="BA130" s="23" t="str">
        <f>IF(AND(ISBLANK(VAL_Codes!AF$34),ISBLANK(VAL_Codes!AE$34)),IF(TYPE(VAL_Codes!AF$26)=2,VAL_Codes!AF$26,""),IF(ISBLANK(VAL_Codes!AF$34),"",VAL_Codes!AF$34))</f>
        <v/>
      </c>
      <c r="BB130" s="26" t="str">
        <f>IF(OR(AND(BB73="",BC73=""),AND(BB89="",BC89=""),AND(BB123="",BC123=""),AND(BC73="K",BC89="K",BC123="K"),OR(BC73="O",BC89="O",BC123="O")),"",SUM(BB73,BB89,BB123))</f>
        <v/>
      </c>
      <c r="BC130" s="20" t="str">
        <f>IF(AND(OR(AND(BC73="O",BC89="O",BC123="O"),AND(BC73="K",BC89="K",BC123="K")),SUM(BB73,BB89,BB123)=0,ISNUMBER(BB130)),"",IF(OR(BC73="O",BC89="O",BC123="O"),"O",IF(AND(BC73=BC89,BC89=BC123,OR(BC73="K",BC73="W",BC73="M")), UPPER(BC73),"")))</f>
        <v/>
      </c>
      <c r="BD130" s="23" t="str">
        <f>IF(AND(ISBLANK(VAL_Codes!AI$34),ISBLANK(VAL_Codes!AH$34)),IF(TYPE(VAL_Codes!AI$26)=2,VAL_Codes!AI$26,""),IF(ISBLANK(VAL_Codes!AI$34),"",VAL_Codes!AI$34))</f>
        <v/>
      </c>
      <c r="BE130" s="26" t="str">
        <f>IF(OR(AND(BE73="",BF73=""),AND(BE89="",BF89=""),AND(BE123="",BF123=""),AND(BF73="K",BF89="K",BF123="K"),OR(BF73="O",BF89="O",BF123="O")),"",SUM(BE73,BE89,BE123))</f>
        <v/>
      </c>
      <c r="BF130" s="20" t="str">
        <f>IF(AND(OR(AND(BF73="O",BF89="O",BF123="O"),AND(BF73="K",BF89="K",BF123="K")),SUM(BE73,BE89,BE123)=0,ISNUMBER(BE130)),"",IF(OR(BF73="O",BF89="O",BF123="O"),"O",IF(AND(BF73=BF89,BF89=BF123,OR(BF73="K",BF73="W",BF73="M")), UPPER(BF73),"")))</f>
        <v/>
      </c>
      <c r="BG130" s="23" t="str">
        <f>IF(AND(ISBLANK(VAL_Codes!AL$34),ISBLANK(VAL_Codes!AK$34)),IF(TYPE(VAL_Codes!AL$26)=2,VAL_Codes!AL$26,""),IF(ISBLANK(VAL_Codes!AL$34),"",VAL_Codes!AL$34))</f>
        <v/>
      </c>
      <c r="BH130" s="26" t="str">
        <f>IF(OR(AND(BH73="",BI73=""),AND(BH89="",BI89=""),AND(BH123="",BI123=""),AND(BI73="K",BI89="K",BI123="K"),OR(BI73="O",BI89="O",BI123="O")),"",SUM(BH73,BH89,BH123))</f>
        <v/>
      </c>
      <c r="BI130" s="20" t="str">
        <f>IF(AND(OR(AND(BI73="O",BI89="O",BI123="O"),AND(BI73="K",BI89="K",BI123="K")),SUM(BH73,BH89,BH123)=0,ISNUMBER(BH130)),"",IF(OR(BI73="O",BI89="O",BI123="O"),"O",IF(AND(BI73=BI89,BI89=BI123,OR(BI73="K",BI73="W",BI73="M")), UPPER(BI73),"")))</f>
        <v/>
      </c>
      <c r="BJ130" s="23" t="str">
        <f>IF(AND(ISBLANK(VAL_Codes!AO$34),ISBLANK(VAL_Codes!AN$34)),IF(TYPE(VAL_Codes!AO$26)=2,VAL_Codes!AO$26,""),IF(ISBLANK(VAL_Codes!AO$34),"",VAL_Codes!AO$34))</f>
        <v/>
      </c>
      <c r="BK130" s="26" t="str">
        <f>IF(OR(AND(BK73="",BL73=""),AND(BK89="",BL89=""),AND(BK123="",BL123=""),AND(BL73="K",BL89="K",BL123="K"),OR(BL73="O",BL89="O",BL123="O")),"",SUM(BK73,BK89,BK123))</f>
        <v/>
      </c>
      <c r="BL130" s="20" t="str">
        <f>IF(AND(OR(AND(BL73="O",BL89="O",BL123="O"),AND(BL73="K",BL89="K",BL123="K")),SUM(BK73,BK89,BK123)=0,ISNUMBER(BK130)),"",IF(OR(BL73="O",BL89="O",BL123="O"),"O",IF(AND(BL73=BL89,BL89=BL123,OR(BL73="K",BL73="W",BL73="M")), UPPER(BL73),"")))</f>
        <v/>
      </c>
      <c r="BM130" s="23" t="str">
        <f>IF(AND(ISBLANK(VAL_Codes!AR$34),ISBLANK(VAL_Codes!AQ$34)),IF(TYPE(VAL_Codes!AR$26)=2,VAL_Codes!AR$26,""),IF(ISBLANK(VAL_Codes!AR$34),"",VAL_Codes!AR$34))</f>
        <v/>
      </c>
      <c r="BN130" s="26" t="str">
        <f>IF(OR(AND(BN73="",BO73=""),AND(BN89="",BO89=""),AND(BN123="",BO123=""),AND(BO73="K",BO89="K",BO123="K"),OR(BO73="O",BO89="O",BO123="O")),"",SUM(BN73,BN89,BN123))</f>
        <v/>
      </c>
      <c r="BO130" s="20" t="str">
        <f>IF(AND(OR(AND(BO73="O",BO89="O",BO123="O"),AND(BO73="K",BO89="K",BO123="K")),SUM(BN73,BN89,BN123)=0,ISNUMBER(BN130)),"",IF(OR(BO73="O",BO89="O",BO123="O"),"O",IF(AND(BO73=BO89,BO89=BO123,OR(BO73="K",BO73="W",BO73="M")), UPPER(BO73),"")))</f>
        <v/>
      </c>
      <c r="BP130" s="23" t="str">
        <f>IF(AND(ISBLANK(VAL_Codes!AU$34),ISBLANK(VAL_Codes!AT$34)),IF(TYPE(VAL_Codes!AU$26)=2,VAL_Codes!AU$26,""),IF(ISBLANK(VAL_Codes!AU$34),"",VAL_Codes!AU$34))</f>
        <v/>
      </c>
      <c r="BQ130" s="26" t="str">
        <f>IF(OR(AND(BQ73="",BR73=""),AND(BQ89="",BR89=""),AND(BQ123="",BR123=""),AND(BR73="K",BR89="K",BR123="K"),OR(BR73="O",BR89="O",BR123="O")),"",SUM(BQ73,BQ89,BQ123))</f>
        <v/>
      </c>
      <c r="BR130" s="20" t="str">
        <f>IF(AND(OR(AND(BR73="O",BR89="O",BR123="O"),AND(BR73="K",BR89="K",BR123="K")),SUM(BQ73,BQ89,BQ123)=0,ISNUMBER(BQ130)),"",IF(OR(BR73="O",BR89="O",BR123="O"),"O",IF(AND(BR73=BR89,BR89=BR123,OR(BR73="K",BR73="W",BR73="M")), UPPER(BR73),"")))</f>
        <v/>
      </c>
      <c r="BS130" s="23" t="str">
        <f>IF(AND(ISBLANK(VAL_Codes!AX$34),ISBLANK(VAL_Codes!AW$34)),IF(TYPE(VAL_Codes!AX$26)=2,VAL_Codes!AX$26,""),IF(ISBLANK(VAL_Codes!AX$34),"",VAL_Codes!AX$34))</f>
        <v/>
      </c>
      <c r="BT130" s="26" t="str">
        <f>IF(OR(AND(BT73="",BU73=""),AND(BT89="",BU89=""),AND(BT123="",BU123=""),AND(BU73="K",BU89="K",BU123="K"),OR(BU73="O",BU89="O",BU123="O")),"",SUM(BT73,BT89,BT123))</f>
        <v/>
      </c>
      <c r="BU130" s="20" t="str">
        <f>IF(AND(OR(AND(BU73="O",BU89="O",BU123="O"),AND(BU73="K",BU89="K",BU123="K")),SUM(BT73,BT89,BT123)=0,ISNUMBER(BT130)),"",IF(OR(BU73="O",BU89="O",BU123="O"),"O",IF(AND(BU73=BU89,BU89=BU123,OR(BU73="K",BU73="W",BU73="M")), UPPER(BU73),"")))</f>
        <v/>
      </c>
      <c r="BV130" s="23" t="str">
        <f>IF(AND(ISBLANK(VAL_Codes!BA$34),ISBLANK(VAL_Codes!AZ$34)),IF(TYPE(VAL_Codes!BA$26)=2,VAL_Codes!BA$26,""),IF(ISBLANK(VAL_Codes!BA$34),"",VAL_Codes!BA$34))</f>
        <v/>
      </c>
      <c r="BW130" s="26" t="str">
        <f>IF(OR(AND(BW73="",BX73=""),AND(BW89="",BX89=""),AND(BW123="",BX123=""),AND(BX73="K",BX89="K",BX123="K"),OR(BX73="O",BX89="O",BX123="O")),"",SUM(BW73,BW89,BW123))</f>
        <v/>
      </c>
      <c r="BX130" s="20" t="str">
        <f>IF(AND(OR(AND(BX73="O",BX89="O",BX123="O"),AND(BX73="K",BX89="K",BX123="K")),SUM(BW73,BW89,BW123)=0,ISNUMBER(BW130)),"",IF(OR(BX73="O",BX89="O",BX123="O"),"O",IF(AND(BX73=BX89,BX89=BX123,OR(BX73="K",BX73="W",BX73="M")), UPPER(BX73),"")))</f>
        <v/>
      </c>
      <c r="BY130" s="23" t="str">
        <f>IF(AND(ISBLANK(VAL_Codes!BD$34),ISBLANK(VAL_Codes!BC$34)),IF(TYPE(VAL_Codes!BD$26)=2,VAL_Codes!BD$26,""),IF(ISBLANK(VAL_Codes!BD$34),"",VAL_Codes!BD$34))</f>
        <v/>
      </c>
      <c r="BZ130" s="26" t="str">
        <f>IF(OR(AND(BZ73="",CA73=""),AND(BZ89="",CA89=""),AND(BZ123="",CA123=""),AND(CA73="K",CA89="K",CA123="K"),OR(CA73="O",CA89="O",CA123="O")),"",SUM(BZ73,BZ89,BZ123))</f>
        <v/>
      </c>
      <c r="CA130" s="20" t="str">
        <f>IF(AND(OR(AND(CA73="O",CA89="O",CA123="O"),AND(CA73="K",CA89="K",CA123="K")),SUM(BZ73,BZ89,BZ123)=0,ISNUMBER(BZ130)),"",IF(OR(CA73="O",CA89="O",CA123="O"),"O",IF(AND(CA73=CA89,CA89=CA123,OR(CA73="K",CA73="W",CA73="M")), UPPER(CA73),"")))</f>
        <v/>
      </c>
      <c r="CB130" s="23" t="str">
        <f>IF(AND(ISBLANK(VAL_Codes!BG$34),ISBLANK(VAL_Codes!BF$34)),IF(TYPE(VAL_Codes!BG$26)=2,VAL_Codes!BG$26,""),IF(ISBLANK(VAL_Codes!BG$34),"",VAL_Codes!BG$34))</f>
        <v/>
      </c>
      <c r="CC130" s="26" t="str">
        <f>IF(OR(AND(CC73="",CD73=""),AND(CC89="",CD89=""),AND(CC123="",CD123=""),AND(CD73="K",CD89="K",CD123="K"),OR(CD73="O",CD89="O",CD123="O")),"",SUM(CC73,CC89,CC123))</f>
        <v/>
      </c>
      <c r="CD130" s="20" t="str">
        <f>IF(AND(OR(AND(CD73="O",CD89="O",CD123="O"),AND(CD73="K",CD89="K",CD123="K")),SUM(CC73,CC89,CC123)=0,ISNUMBER(CC130)),"",IF(OR(CD73="O",CD89="O",CD123="O"),"O",IF(AND(CD73=CD89,CD89=CD123,OR(CD73="K",CD73="W",CD73="M")), UPPER(CD73),"")))</f>
        <v/>
      </c>
      <c r="CE130" s="23" t="str">
        <f>IF(AND(ISBLANK(VAL_Codes!BJ$34),ISBLANK(VAL_Codes!BI$34)),IF(TYPE(VAL_Codes!BJ$26)=2,VAL_Codes!BJ$26,""),IF(ISBLANK(VAL_Codes!BJ$34),"",VAL_Codes!BJ$34))</f>
        <v/>
      </c>
      <c r="CF130" s="26" t="str">
        <f>IF(OR(AND(CF73="",CG73=""),AND(CF89="",CG89=""),AND(CF123="",CG123=""),AND(CG73="K",CG89="K",CG123="K"),OR(CG73="O",CG89="O",CG123="O")),"",SUM(CF73,CF89,CF123))</f>
        <v/>
      </c>
      <c r="CG130" s="20" t="str">
        <f>IF(AND(OR(AND(CG73="O",CG89="O",CG123="O"),AND(CG73="K",CG89="K",CG123="K")),SUM(CF73,CF89,CF123)=0,ISNUMBER(CF130)),"",IF(OR(CG73="O",CG89="O",CG123="O"),"O",IF(AND(CG73=CG89,CG89=CG123,OR(CG73="K",CG73="W",CG73="M")), UPPER(CG73),"")))</f>
        <v/>
      </c>
      <c r="CH130" s="23" t="str">
        <f>IF(AND(ISBLANK(VAL_Codes!BM$34),ISBLANK(VAL_Codes!BL$34)),IF(TYPE(VAL_Codes!BM$26)=2,VAL_Codes!BM$26,""),IF(ISBLANK(VAL_Codes!BM$34),"",VAL_Codes!BM$34))</f>
        <v/>
      </c>
      <c r="CI130" s="26" t="str">
        <f>IF(OR(AND(CI73="",CJ73=""),AND(CI89="",CJ89=""),AND(CI123="",CJ123=""),AND(CJ73="K",CJ89="K",CJ123="K"),OR(CJ73="O",CJ89="O",CJ123="O")),"",SUM(CI73,CI89,CI123))</f>
        <v/>
      </c>
      <c r="CJ130" s="20" t="str">
        <f>IF(AND(OR(AND(CJ73="O",CJ89="O",CJ123="O"),AND(CJ73="K",CJ89="K",CJ123="K")),SUM(CI73,CI89,CI123)=0,ISNUMBER(CI130)),"",IF(OR(CJ73="O",CJ89="O",CJ123="O"),"O",IF(AND(CJ73=CJ89,CJ89=CJ123,OR(CJ73="K",CJ73="W",CJ73="M")), UPPER(CJ73),"")))</f>
        <v/>
      </c>
      <c r="CK130" s="23" t="str">
        <f>IF(AND(ISBLANK(VAL_Codes!BP$34),ISBLANK(VAL_Codes!BO$34)),IF(TYPE(VAL_Codes!BP$26)=2,VAL_Codes!BP$26,""),IF(ISBLANK(VAL_Codes!BP$34),"",VAL_Codes!BP$34))</f>
        <v/>
      </c>
      <c r="CL130" s="26" t="str">
        <f>IF(OR(AND(CL73="",CM73=""),AND(CL89="",CM89=""),AND(CL123="",CM123=""),AND(CM73="K",CM89="K",CM123="K"),OR(CM73="O",CM89="O",CM123="O")),"",SUM(CL73,CL89,CL123))</f>
        <v/>
      </c>
      <c r="CM130" s="20" t="str">
        <f>IF(AND(OR(AND(CM73="O",CM89="O",CM123="O"),AND(CM73="K",CM89="K",CM123="K")),SUM(CL73,CL89,CL123)=0,ISNUMBER(CL130)),"",IF(OR(CM73="O",CM89="O",CM123="O"),"O",IF(AND(CM73=CM89,CM89=CM123,OR(CM73="K",CM73="W",CM73="M")), UPPER(CM73),"")))</f>
        <v/>
      </c>
      <c r="CN130" s="23" t="str">
        <f>IF(AND(ISBLANK(VAL_Codes!BS$34),ISBLANK(VAL_Codes!BR$34)),IF(TYPE(VAL_Codes!BS$26)=2,VAL_Codes!BS$26,""),IF(ISBLANK(VAL_Codes!BS$34),"",VAL_Codes!BS$34))</f>
        <v/>
      </c>
      <c r="CO130" s="26" t="str">
        <f>IF(OR(AND(CO73="",CP73=""),AND(CO89="",CP89=""),AND(CO123="",CP123=""),AND(CP73="K",CP89="K",CP123="K"),OR(CP73="O",CP89="O",CP123="O")),"",SUM(CO73,CO89,CO123))</f>
        <v/>
      </c>
      <c r="CP130" s="20" t="str">
        <f>IF(AND(OR(AND(CP73="O",CP89="O",CP123="O"),AND(CP73="K",CP89="K",CP123="K")),SUM(CO73,CO89,CO123)=0,ISNUMBER(CO130)),"",IF(OR(CP73="O",CP89="O",CP123="O"),"O",IF(AND(CP73=CP89,CP89=CP123,OR(CP73="K",CP73="W",CP73="M")), UPPER(CP73),"")))</f>
        <v/>
      </c>
      <c r="CQ130" s="23" t="str">
        <f>IF(AND(ISBLANK(VAL_Codes!BV$34),ISBLANK(VAL_Codes!BU$34)),IF(TYPE(VAL_Codes!BV$26)=2,VAL_Codes!BV$26,""),IF(ISBLANK(VAL_Codes!BV$34),"",VAL_Codes!BV$34))</f>
        <v/>
      </c>
      <c r="CR130" s="38"/>
    </row>
    <row r="131" spans="1:96" ht="11.25" customHeight="1" x14ac:dyDescent="0.2">
      <c r="C131" s="891"/>
      <c r="D131" s="776"/>
      <c r="E131" s="760"/>
      <c r="F131" s="71" t="s">
        <v>721</v>
      </c>
      <c r="G131" s="72" t="s">
        <v>755</v>
      </c>
      <c r="H131" s="395" t="s">
        <v>47</v>
      </c>
      <c r="I131" s="395" t="s">
        <v>66</v>
      </c>
      <c r="J131" s="396" t="str">
        <f>VAL_Metadata!B$8</f>
        <v>_X</v>
      </c>
      <c r="K131" s="395" t="s">
        <v>86</v>
      </c>
      <c r="L131" s="395" t="s">
        <v>768</v>
      </c>
      <c r="M131" s="47"/>
      <c r="N131" s="47"/>
      <c r="O131" s="47"/>
      <c r="P131" s="47"/>
      <c r="Q131" s="47"/>
      <c r="R131" s="47"/>
      <c r="S131" s="47"/>
      <c r="T131" s="47"/>
      <c r="U131" s="47"/>
      <c r="V131" s="47"/>
      <c r="W131" s="47"/>
      <c r="X131" s="47"/>
      <c r="Y131" s="47"/>
      <c r="Z131" s="47"/>
      <c r="AA131" s="26" t="str">
        <f>IF(OR(AND(AA74="",AB74=""),AND(AA90="",AB90=""),AND(AA124="",AB124=""),AND(AB74="K",AB90="K",AB124="K"),OR(AB74="O",AB90="O",AB124="O")),"",SUM(AA74,AA90,AA124))</f>
        <v/>
      </c>
      <c r="AB131" s="20" t="str">
        <f>IF(AND(OR(AND(AB74="O",AB90="O",AB124="O"),AND(AB74="K",AB90="K",AB124="K")),SUM(AA74,AA90,AA124)=0,ISNUMBER(AA131)),"",IF(OR(AB74="O",AB90="O",AB124="O"),"O",IF(AND(AB74=AB90,AB90=AB124,OR(AB74="K",AB74="W",AB74="M")), UPPER(AB74),"")))</f>
        <v/>
      </c>
      <c r="AC131" s="23" t="str">
        <f>IF(TYPE(VAL_Codes!H$26)=2,VAL_Codes!H$26,"")</f>
        <v/>
      </c>
      <c r="AD131" s="26" t="str">
        <f>IF(OR(AND(AD74="",AE74=""),AND(AD90="",AE90=""),AND(AD124="",AE124=""),AND(AE74="K",AE90="K",AE124="K"),OR(AE74="O",AE90="O",AE124="O")),"",SUM(AD74,AD90,AD124))</f>
        <v/>
      </c>
      <c r="AE131" s="20" t="str">
        <f>IF(AND(OR(AND(AE74="O",AE90="O",AE124="O"),AND(AE74="K",AE90="K",AE124="K")),SUM(AD74,AD90,AD124)=0,ISNUMBER(AD131)),"",IF(OR(AE74="O",AE90="O",AE124="O"),"O",IF(AND(AE74=AE90,AE90=AE124,OR(AE74="K",AE74="W",AE74="M")), UPPER(AE74),"")))</f>
        <v/>
      </c>
      <c r="AF131" s="23" t="str">
        <f>IF(TYPE(VAL_Codes!K$26)=2,VAL_Codes!K$26,"")</f>
        <v/>
      </c>
      <c r="AG131" s="26" t="str">
        <f>IF(OR(AND(AG74="",AH74=""),AND(AG90="",AH90=""),AND(AG124="",AH124=""),AND(AH74="K",AH90="K",AH124="K"),OR(AH74="O",AH90="O",AH124="O")),"",SUM(AG74,AG90,AG124))</f>
        <v/>
      </c>
      <c r="AH131" s="20" t="str">
        <f>IF(AND(OR(AND(AH74="O",AH90="O",AH124="O"),AND(AH74="K",AH90="K",AH124="K")),SUM(AG74,AG90,AG124)=0,ISNUMBER(AG131)),"",IF(OR(AH74="O",AH90="O",AH124="O"),"O",IF(AND(AH74=AH90,AH90=AH124,OR(AH74="K",AH74="W",AH74="M")), UPPER(AH74),"")))</f>
        <v/>
      </c>
      <c r="AI131" s="23" t="str">
        <f>IF(TYPE(VAL_Codes!N$26)=2,VAL_Codes!N$26,"")</f>
        <v/>
      </c>
      <c r="AJ131" s="26" t="str">
        <f>IF(OR(AND(AJ74="",AK74=""),AND(AJ90="",AK90=""),AND(AJ124="",AK124=""),AND(AK74="K",AK90="K",AK124="K"),OR(AK74="O",AK90="O",AK124="O")),"",SUM(AJ74,AJ90,AJ124))</f>
        <v/>
      </c>
      <c r="AK131" s="20" t="str">
        <f>IF(AND(OR(AND(AK74="O",AK90="O",AK124="O"),AND(AK74="K",AK90="K",AK124="K")),SUM(AJ74,AJ90,AJ124)=0,ISNUMBER(AJ131)),"",IF(OR(AK74="O",AK90="O",AK124="O"),"O",IF(AND(AK74=AK90,AK90=AK124,OR(AK74="K",AK74="W",AK74="M")), UPPER(AK74),"")))</f>
        <v/>
      </c>
      <c r="AL131" s="23" t="str">
        <f>IF(TYPE(VAL_Codes!Q$26)=2,VAL_Codes!Q$26,"")</f>
        <v/>
      </c>
      <c r="AM131" s="26" t="str">
        <f>IF(OR(AND(AM74="",AN74=""),AND(AM90="",AN90=""),AND(AM124="",AN124=""),AND(AN74="K",AN90="K",AN124="K"),OR(AN74="O",AN90="O",AN124="O")),"",SUM(AM74,AM90,AM124))</f>
        <v/>
      </c>
      <c r="AN131" s="20" t="str">
        <f>IF(AND(OR(AND(AN74="O",AN90="O",AN124="O"),AND(AN74="K",AN90="K",AN124="K")),SUM(AM74,AM90,AM124)=0,ISNUMBER(AM131)),"",IF(OR(AN74="O",AN90="O",AN124="O"),"O",IF(AND(AN74=AN90,AN90=AN124,OR(AN74="K",AN74="W",AN74="M")), UPPER(AN74),"")))</f>
        <v/>
      </c>
      <c r="AO131" s="23" t="str">
        <f>IF(TYPE(VAL_Codes!T$26)=2,VAL_Codes!T$26,"")</f>
        <v/>
      </c>
      <c r="AP131" s="26" t="str">
        <f>IF(OR(AND(AP74="",AQ74=""),AND(AP90="",AQ90=""),AND(AP124="",AQ124=""),AND(AQ74="K",AQ90="K",AQ124="K"),OR(AQ74="O",AQ90="O",AQ124="O")),"",SUM(AP74,AP90,AP124))</f>
        <v/>
      </c>
      <c r="AQ131" s="20" t="str">
        <f>IF(AND(OR(AND(AQ74="O",AQ90="O",AQ124="O"),AND(AQ74="K",AQ90="K",AQ124="K")),SUM(AP74,AP90,AP124)=0,ISNUMBER(AP131)),"",IF(OR(AQ74="O",AQ90="O",AQ124="O"),"O",IF(AND(AQ74=AQ90,AQ90=AQ124,OR(AQ74="K",AQ74="W",AQ74="M")), UPPER(AQ74),"")))</f>
        <v/>
      </c>
      <c r="AR131" s="23" t="str">
        <f>IF(TYPE(VAL_Codes!W$26)=2,VAL_Codes!W$26,"")</f>
        <v/>
      </c>
      <c r="AS131" s="26" t="str">
        <f>IF(OR(AND(AS74="",AT74=""),AND(AS90="",AT90=""),AND(AS124="",AT124=""),AND(AT74="K",AT90="K",AT124="K"),OR(AT74="O",AT90="O",AT124="O")),"",SUM(AS74,AS90,AS124))</f>
        <v/>
      </c>
      <c r="AT131" s="20" t="str">
        <f>IF(AND(OR(AND(AT74="O",AT90="O",AT124="O"),AND(AT74="K",AT90="K",AT124="K")),SUM(AS74,AS90,AS124)=0,ISNUMBER(AS131)),"",IF(OR(AT74="O",AT90="O",AT124="O"),"O",IF(AND(AT74=AT90,AT90=AT124,OR(AT74="K",AT74="W",AT74="M")), UPPER(AT74),"")))</f>
        <v/>
      </c>
      <c r="AU131" s="23" t="str">
        <f>IF(TYPE(VAL_Codes!Z$26)=2,VAL_Codes!Z$26,"")</f>
        <v/>
      </c>
      <c r="AV131" s="26" t="str">
        <f>IF(OR(AND(AV74="",AW74=""),AND(AV90="",AW90=""),AND(AV124="",AW124=""),AND(AW74="K",AW90="K",AW124="K"),OR(AW74="O",AW90="O",AW124="O")),"",SUM(AV74,AV90,AV124))</f>
        <v/>
      </c>
      <c r="AW131" s="20" t="str">
        <f>IF(AND(OR(AND(AW74="O",AW90="O",AW124="O"),AND(AW74="K",AW90="K",AW124="K")),SUM(AV74,AV90,AV124)=0,ISNUMBER(AV131)),"",IF(OR(AW74="O",AW90="O",AW124="O"),"O",IF(AND(AW74=AW90,AW90=AW124,OR(AW74="K",AW74="W",AW74="M")), UPPER(AW74),"")))</f>
        <v/>
      </c>
      <c r="AX131" s="23" t="str">
        <f>IF(TYPE(VAL_Codes!AC$26)=2,VAL_Codes!AC$26,"")</f>
        <v/>
      </c>
      <c r="AY131" s="26" t="str">
        <f>IF(OR(AND(AY74="",AZ74=""),AND(AY90="",AZ90=""),AND(AY124="",AZ124=""),AND(AZ74="K",AZ90="K",AZ124="K"),OR(AZ74="O",AZ90="O",AZ124="O")),"",SUM(AY74,AY90,AY124))</f>
        <v/>
      </c>
      <c r="AZ131" s="20" t="str">
        <f>IF(AND(OR(AND(AZ74="O",AZ90="O",AZ124="O"),AND(AZ74="K",AZ90="K",AZ124="K")),SUM(AY74,AY90,AY124)=0,ISNUMBER(AY131)),"",IF(OR(AZ74="O",AZ90="O",AZ124="O"),"O",IF(AND(AZ74=AZ90,AZ90=AZ124,OR(AZ74="K",AZ74="W",AZ74="M")), UPPER(AZ74),"")))</f>
        <v/>
      </c>
      <c r="BA131" s="23" t="str">
        <f>IF(TYPE(VAL_Codes!AF$26)=2,VAL_Codes!AF$26,"")</f>
        <v/>
      </c>
      <c r="BB131" s="26" t="str">
        <f>IF(OR(AND(BB74="",BC74=""),AND(BB90="",BC90=""),AND(BB124="",BC124=""),AND(BC74="K",BC90="K",BC124="K"),OR(BC74="O",BC90="O",BC124="O")),"",SUM(BB74,BB90,BB124))</f>
        <v/>
      </c>
      <c r="BC131" s="20" t="str">
        <f>IF(AND(OR(AND(BC74="O",BC90="O",BC124="O"),AND(BC74="K",BC90="K",BC124="K")),SUM(BB74,BB90,BB124)=0,ISNUMBER(BB131)),"",IF(OR(BC74="O",BC90="O",BC124="O"),"O",IF(AND(BC74=BC90,BC90=BC124,OR(BC74="K",BC74="W",BC74="M")), UPPER(BC74),"")))</f>
        <v/>
      </c>
      <c r="BD131" s="23" t="str">
        <f>IF(TYPE(VAL_Codes!AI$26)=2,VAL_Codes!AI$26,"")</f>
        <v/>
      </c>
      <c r="BE131" s="26" t="str">
        <f>IF(OR(AND(BE74="",BF74=""),AND(BE90="",BF90=""),AND(BE124="",BF124=""),AND(BF74="K",BF90="K",BF124="K"),OR(BF74="O",BF90="O",BF124="O")),"",SUM(BE74,BE90,BE124))</f>
        <v/>
      </c>
      <c r="BF131" s="20" t="str">
        <f>IF(AND(OR(AND(BF74="O",BF90="O",BF124="O"),AND(BF74="K",BF90="K",BF124="K")),SUM(BE74,BE90,BE124)=0,ISNUMBER(BE131)),"",IF(OR(BF74="O",BF90="O",BF124="O"),"O",IF(AND(BF74=BF90,BF90=BF124,OR(BF74="K",BF74="W",BF74="M")), UPPER(BF74),"")))</f>
        <v/>
      </c>
      <c r="BG131" s="23" t="str">
        <f>IF(TYPE(VAL_Codes!AL$26)=2,VAL_Codes!AL$26,"")</f>
        <v/>
      </c>
      <c r="BH131" s="26" t="str">
        <f>IF(OR(AND(BH74="",BI74=""),AND(BH90="",BI90=""),AND(BH124="",BI124=""),AND(BI74="K",BI90="K",BI124="K"),OR(BI74="O",BI90="O",BI124="O")),"",SUM(BH74,BH90,BH124))</f>
        <v/>
      </c>
      <c r="BI131" s="20" t="str">
        <f>IF(AND(OR(AND(BI74="O",BI90="O",BI124="O"),AND(BI74="K",BI90="K",BI124="K")),SUM(BH74,BH90,BH124)=0,ISNUMBER(BH131)),"",IF(OR(BI74="O",BI90="O",BI124="O"),"O",IF(AND(BI74=BI90,BI90=BI124,OR(BI74="K",BI74="W",BI74="M")), UPPER(BI74),"")))</f>
        <v/>
      </c>
      <c r="BJ131" s="23" t="str">
        <f>IF(TYPE(VAL_Codes!AO$26)=2,VAL_Codes!AO$26,"")</f>
        <v/>
      </c>
      <c r="BK131" s="26" t="str">
        <f>IF(OR(AND(BK74="",BL74=""),AND(BK90="",BL90=""),AND(BK124="",BL124=""),AND(BL74="K",BL90="K",BL124="K"),OR(BL74="O",BL90="O",BL124="O")),"",SUM(BK74,BK90,BK124))</f>
        <v/>
      </c>
      <c r="BL131" s="20" t="str">
        <f>IF(AND(OR(AND(BL74="O",BL90="O",BL124="O"),AND(BL74="K",BL90="K",BL124="K")),SUM(BK74,BK90,BK124)=0,ISNUMBER(BK131)),"",IF(OR(BL74="O",BL90="O",BL124="O"),"O",IF(AND(BL74=BL90,BL90=BL124,OR(BL74="K",BL74="W",BL74="M")), UPPER(BL74),"")))</f>
        <v/>
      </c>
      <c r="BM131" s="23" t="str">
        <f>IF(TYPE(VAL_Codes!AR$26)=2,VAL_Codes!AR$26,"")</f>
        <v/>
      </c>
      <c r="BN131" s="26" t="str">
        <f>IF(OR(AND(BN74="",BO74=""),AND(BN90="",BO90=""),AND(BN124="",BO124=""),AND(BO74="K",BO90="K",BO124="K"),OR(BO74="O",BO90="O",BO124="O")),"",SUM(BN74,BN90,BN124))</f>
        <v/>
      </c>
      <c r="BO131" s="20" t="str">
        <f>IF(AND(OR(AND(BO74="O",BO90="O",BO124="O"),AND(BO74="K",BO90="K",BO124="K")),SUM(BN74,BN90,BN124)=0,ISNUMBER(BN131)),"",IF(OR(BO74="O",BO90="O",BO124="O"),"O",IF(AND(BO74=BO90,BO90=BO124,OR(BO74="K",BO74="W",BO74="M")), UPPER(BO74),"")))</f>
        <v/>
      </c>
      <c r="BP131" s="23" t="str">
        <f>IF(TYPE(VAL_Codes!AU$26)=2,VAL_Codes!AU$26,"")</f>
        <v/>
      </c>
      <c r="BQ131" s="26" t="str">
        <f>IF(OR(AND(BQ74="",BR74=""),AND(BQ90="",BR90=""),AND(BQ124="",BR124=""),AND(BR74="K",BR90="K",BR124="K"),OR(BR74="O",BR90="O",BR124="O")),"",SUM(BQ74,BQ90,BQ124))</f>
        <v/>
      </c>
      <c r="BR131" s="20" t="str">
        <f>IF(AND(OR(AND(BR74="O",BR90="O",BR124="O"),AND(BR74="K",BR90="K",BR124="K")),SUM(BQ74,BQ90,BQ124)=0,ISNUMBER(BQ131)),"",IF(OR(BR74="O",BR90="O",BR124="O"),"O",IF(AND(BR74=BR90,BR90=BR124,OR(BR74="K",BR74="W",BR74="M")), UPPER(BR74),"")))</f>
        <v/>
      </c>
      <c r="BS131" s="23" t="str">
        <f>IF(TYPE(VAL_Codes!AX$26)=2,VAL_Codes!AX$26,"")</f>
        <v/>
      </c>
      <c r="BT131" s="26" t="str">
        <f>IF(OR(AND(BT74="",BU74=""),AND(BT90="",BU90=""),AND(BT124="",BU124=""),AND(BU74="K",BU90="K",BU124="K"),OR(BU74="O",BU90="O",BU124="O")),"",SUM(BT74,BT90,BT124))</f>
        <v/>
      </c>
      <c r="BU131" s="20" t="str">
        <f>IF(AND(OR(AND(BU74="O",BU90="O",BU124="O"),AND(BU74="K",BU90="K",BU124="K")),SUM(BT74,BT90,BT124)=0,ISNUMBER(BT131)),"",IF(OR(BU74="O",BU90="O",BU124="O"),"O",IF(AND(BU74=BU90,BU90=BU124,OR(BU74="K",BU74="W",BU74="M")), UPPER(BU74),"")))</f>
        <v/>
      </c>
      <c r="BV131" s="23" t="str">
        <f>IF(TYPE(VAL_Codes!BA$26)=2,VAL_Codes!BA$26,"")</f>
        <v/>
      </c>
      <c r="BW131" s="26" t="str">
        <f>IF(OR(AND(BW74="",BX74=""),AND(BW90="",BX90=""),AND(BW124="",BX124=""),AND(BX74="K",BX90="K",BX124="K"),OR(BX74="O",BX90="O",BX124="O")),"",SUM(BW74,BW90,BW124))</f>
        <v/>
      </c>
      <c r="BX131" s="20" t="str">
        <f>IF(AND(OR(AND(BX74="O",BX90="O",BX124="O"),AND(BX74="K",BX90="K",BX124="K")),SUM(BW74,BW90,BW124)=0,ISNUMBER(BW131)),"",IF(OR(BX74="O",BX90="O",BX124="O"),"O",IF(AND(BX74=BX90,BX90=BX124,OR(BX74="K",BX74="W",BX74="M")), UPPER(BX74),"")))</f>
        <v/>
      </c>
      <c r="BY131" s="23" t="str">
        <f>IF(TYPE(VAL_Codes!BD$26)=2,VAL_Codes!BD$26,"")</f>
        <v/>
      </c>
      <c r="BZ131" s="26" t="str">
        <f>IF(OR(AND(BZ74="",CA74=""),AND(BZ90="",CA90=""),AND(BZ124="",CA124=""),AND(CA74="K",CA90="K",CA124="K"),OR(CA74="O",CA90="O",CA124="O")),"",SUM(BZ74,BZ90,BZ124))</f>
        <v/>
      </c>
      <c r="CA131" s="20" t="str">
        <f>IF(AND(OR(AND(CA74="O",CA90="O",CA124="O"),AND(CA74="K",CA90="K",CA124="K")),SUM(BZ74,BZ90,BZ124)=0,ISNUMBER(BZ131)),"",IF(OR(CA74="O",CA90="O",CA124="O"),"O",IF(AND(CA74=CA90,CA90=CA124,OR(CA74="K",CA74="W",CA74="M")), UPPER(CA74),"")))</f>
        <v/>
      </c>
      <c r="CB131" s="23" t="str">
        <f>IF(TYPE(VAL_Codes!BG$26)=2,VAL_Codes!BG$26,"")</f>
        <v/>
      </c>
      <c r="CC131" s="26" t="str">
        <f>IF(OR(AND(CC74="",CD74=""),AND(CC90="",CD90=""),AND(CC124="",CD124=""),AND(CD74="K",CD90="K",CD124="K"),OR(CD74="O",CD90="O",CD124="O")),"",SUM(CC74,CC90,CC124))</f>
        <v/>
      </c>
      <c r="CD131" s="20" t="str">
        <f>IF(AND(OR(AND(CD74="O",CD90="O",CD124="O"),AND(CD74="K",CD90="K",CD124="K")),SUM(CC74,CC90,CC124)=0,ISNUMBER(CC131)),"",IF(OR(CD74="O",CD90="O",CD124="O"),"O",IF(AND(CD74=CD90,CD90=CD124,OR(CD74="K",CD74="W",CD74="M")), UPPER(CD74),"")))</f>
        <v/>
      </c>
      <c r="CE131" s="23" t="str">
        <f>IF(TYPE(VAL_Codes!BJ$26)=2,VAL_Codes!BJ$26,"")</f>
        <v/>
      </c>
      <c r="CF131" s="26" t="str">
        <f>IF(OR(AND(CF74="",CG74=""),AND(CF90="",CG90=""),AND(CF124="",CG124=""),AND(CG74="K",CG90="K",CG124="K"),OR(CG74="O",CG90="O",CG124="O")),"",SUM(CF74,CF90,CF124))</f>
        <v/>
      </c>
      <c r="CG131" s="20" t="str">
        <f>IF(AND(OR(AND(CG74="O",CG90="O",CG124="O"),AND(CG74="K",CG90="K",CG124="K")),SUM(CF74,CF90,CF124)=0,ISNUMBER(CF131)),"",IF(OR(CG74="O",CG90="O",CG124="O"),"O",IF(AND(CG74=CG90,CG90=CG124,OR(CG74="K",CG74="W",CG74="M")), UPPER(CG74),"")))</f>
        <v/>
      </c>
      <c r="CH131" s="23" t="str">
        <f>IF(TYPE(VAL_Codes!BM$26)=2,VAL_Codes!BM$26,"")</f>
        <v/>
      </c>
      <c r="CI131" s="26" t="str">
        <f>IF(OR(AND(CI74="",CJ74=""),AND(CI90="",CJ90=""),AND(CI124="",CJ124=""),AND(CJ74="K",CJ90="K",CJ124="K"),OR(CJ74="O",CJ90="O",CJ124="O")),"",SUM(CI74,CI90,CI124))</f>
        <v/>
      </c>
      <c r="CJ131" s="20" t="str">
        <f>IF(AND(OR(AND(CJ74="O",CJ90="O",CJ124="O"),AND(CJ74="K",CJ90="K",CJ124="K")),SUM(CI74,CI90,CI124)=0,ISNUMBER(CI131)),"",IF(OR(CJ74="O",CJ90="O",CJ124="O"),"O",IF(AND(CJ74=CJ90,CJ90=CJ124,OR(CJ74="K",CJ74="W",CJ74="M")), UPPER(CJ74),"")))</f>
        <v/>
      </c>
      <c r="CK131" s="23" t="str">
        <f>IF(TYPE(VAL_Codes!BP$26)=2,VAL_Codes!BP$26,"")</f>
        <v/>
      </c>
      <c r="CL131" s="26" t="str">
        <f>IF(OR(AND(CL74="",CM74=""),AND(CL90="",CM90=""),AND(CL124="",CM124=""),AND(CM74="K",CM90="K",CM124="K"),OR(CM74="O",CM90="O",CM124="O")),"",SUM(CL74,CL90,CL124))</f>
        <v/>
      </c>
      <c r="CM131" s="20" t="str">
        <f>IF(AND(OR(AND(CM74="O",CM90="O",CM124="O"),AND(CM74="K",CM90="K",CM124="K")),SUM(CL74,CL90,CL124)=0,ISNUMBER(CL131)),"",IF(OR(CM74="O",CM90="O",CM124="O"),"O",IF(AND(CM74=CM90,CM90=CM124,OR(CM74="K",CM74="W",CM74="M")), UPPER(CM74),"")))</f>
        <v/>
      </c>
      <c r="CN131" s="23" t="str">
        <f>IF(TYPE(VAL_Codes!BS$26)=2,VAL_Codes!BS$26,"")</f>
        <v/>
      </c>
      <c r="CO131" s="26" t="str">
        <f>IF(OR(AND(CO74="",CP74=""),AND(CO90="",CP90=""),AND(CO124="",CP124=""),AND(CP74="K",CP90="K",CP124="K"),OR(CP74="O",CP90="O",CP124="O")),"",SUM(CO74,CO90,CO124))</f>
        <v/>
      </c>
      <c r="CP131" s="20" t="str">
        <f>IF(AND(OR(AND(CP74="O",CP90="O",CP124="O"),AND(CP74="K",CP90="K",CP124="K")),SUM(CO74,CO90,CO124)=0,ISNUMBER(CO131)),"",IF(OR(CP74="O",CP90="O",CP124="O"),"O",IF(AND(CP74=CP90,CP90=CP124,OR(CP74="K",CP74="W",CP74="M")), UPPER(CP74),"")))</f>
        <v/>
      </c>
      <c r="CQ131" s="23" t="str">
        <f>IF(TYPE(VAL_Codes!BV$26)=2,VAL_Codes!BV$26,"")</f>
        <v/>
      </c>
      <c r="CR131" s="38"/>
    </row>
    <row r="132" spans="1:96" ht="11.25" customHeight="1" x14ac:dyDescent="0.2">
      <c r="A132" s="76"/>
      <c r="B132" s="76"/>
      <c r="C132" s="891"/>
      <c r="D132" s="776"/>
      <c r="E132" s="760"/>
      <c r="F132" s="71" t="s">
        <v>722</v>
      </c>
      <c r="G132" s="72" t="s">
        <v>756</v>
      </c>
      <c r="H132" s="395" t="s">
        <v>47</v>
      </c>
      <c r="I132" s="395" t="s">
        <v>66</v>
      </c>
      <c r="J132" s="396" t="str">
        <f>VAL_Metadata!B$8</f>
        <v>_X</v>
      </c>
      <c r="K132" s="395" t="s">
        <v>87</v>
      </c>
      <c r="L132" s="395" t="s">
        <v>768</v>
      </c>
      <c r="M132" s="47"/>
      <c r="N132" s="47"/>
      <c r="O132" s="47"/>
      <c r="P132" s="47"/>
      <c r="Q132" s="47"/>
      <c r="R132" s="47"/>
      <c r="S132" s="47"/>
      <c r="T132" s="47"/>
      <c r="U132" s="47"/>
      <c r="V132" s="47"/>
      <c r="W132" s="47"/>
      <c r="X132" s="47"/>
      <c r="Y132" s="47"/>
      <c r="Z132" s="47"/>
      <c r="AA132" s="26" t="str">
        <f>IF(OR(AND(AA75="",AB75=""),AND(AA91="",AB91=""),AND(AA125="",AB125=""),AND(AB75="K",AB91="K",AB125="K"),OR(AB75="O",AB91="O",AB125="O")),"",SUM(AA75,AA91,AA125))</f>
        <v/>
      </c>
      <c r="AB132" s="20" t="str">
        <f>IF(AND(OR(AND(AB75="O",AB91="O",AB125="O"),AND(AB75="K",AB91="K",AB125="K")),SUM(AA75,AA91,AA125)=0,ISNUMBER(AA132)),"",IF(OR(AB75="O",AB91="O",AB125="O"),"O",IF(AND(AB75=AB91,AB91=AB125,OR(AB75="K",AB75="W",AB75="M")), UPPER(AB75),"")))</f>
        <v/>
      </c>
      <c r="AC132" s="23" t="str">
        <f>IF(TYPE(VAL_Codes!H$26)=2,VAL_Codes!H$26,"")</f>
        <v/>
      </c>
      <c r="AD132" s="26" t="str">
        <f>IF(OR(AND(AD75="",AE75=""),AND(AD91="",AE91=""),AND(AD125="",AE125=""),AND(AE75="K",AE91="K",AE125="K"),OR(AE75="O",AE91="O",AE125="O")),"",SUM(AD75,AD91,AD125))</f>
        <v/>
      </c>
      <c r="AE132" s="20" t="str">
        <f>IF(AND(OR(AND(AE75="O",AE91="O",AE125="O"),AND(AE75="K",AE91="K",AE125="K")),SUM(AD75,AD91,AD125)=0,ISNUMBER(AD132)),"",IF(OR(AE75="O",AE91="O",AE125="O"),"O",IF(AND(AE75=AE91,AE91=AE125,OR(AE75="K",AE75="W",AE75="M")), UPPER(AE75),"")))</f>
        <v/>
      </c>
      <c r="AF132" s="23" t="str">
        <f>IF(TYPE(VAL_Codes!K$26)=2,VAL_Codes!K$26,"")</f>
        <v/>
      </c>
      <c r="AG132" s="26" t="str">
        <f>IF(OR(AND(AG75="",AH75=""),AND(AG91="",AH91=""),AND(AG125="",AH125=""),AND(AH75="K",AH91="K",AH125="K"),OR(AH75="O",AH91="O",AH125="O")),"",SUM(AG75,AG91,AG125))</f>
        <v/>
      </c>
      <c r="AH132" s="20" t="str">
        <f>IF(AND(OR(AND(AH75="O",AH91="O",AH125="O"),AND(AH75="K",AH91="K",AH125="K")),SUM(AG75,AG91,AG125)=0,ISNUMBER(AG132)),"",IF(OR(AH75="O",AH91="O",AH125="O"),"O",IF(AND(AH75=AH91,AH91=AH125,OR(AH75="K",AH75="W",AH75="M")), UPPER(AH75),"")))</f>
        <v/>
      </c>
      <c r="AI132" s="23" t="str">
        <f>IF(TYPE(VAL_Codes!N$26)=2,VAL_Codes!N$26,"")</f>
        <v/>
      </c>
      <c r="AJ132" s="26" t="str">
        <f>IF(OR(AND(AJ75="",AK75=""),AND(AJ91="",AK91=""),AND(AJ125="",AK125=""),AND(AK75="K",AK91="K",AK125="K"),OR(AK75="O",AK91="O",AK125="O")),"",SUM(AJ75,AJ91,AJ125))</f>
        <v/>
      </c>
      <c r="AK132" s="20" t="str">
        <f>IF(AND(OR(AND(AK75="O",AK91="O",AK125="O"),AND(AK75="K",AK91="K",AK125="K")),SUM(AJ75,AJ91,AJ125)=0,ISNUMBER(AJ132)),"",IF(OR(AK75="O",AK91="O",AK125="O"),"O",IF(AND(AK75=AK91,AK91=AK125,OR(AK75="K",AK75="W",AK75="M")), UPPER(AK75),"")))</f>
        <v/>
      </c>
      <c r="AL132" s="23" t="str">
        <f>IF(TYPE(VAL_Codes!Q$26)=2,VAL_Codes!Q$26,"")</f>
        <v/>
      </c>
      <c r="AM132" s="26" t="str">
        <f>IF(OR(AND(AM75="",AN75=""),AND(AM91="",AN91=""),AND(AM125="",AN125=""),AND(AN75="K",AN91="K",AN125="K"),OR(AN75="O",AN91="O",AN125="O")),"",SUM(AM75,AM91,AM125))</f>
        <v/>
      </c>
      <c r="AN132" s="20" t="str">
        <f>IF(AND(OR(AND(AN75="O",AN91="O",AN125="O"),AND(AN75="K",AN91="K",AN125="K")),SUM(AM75,AM91,AM125)=0,ISNUMBER(AM132)),"",IF(OR(AN75="O",AN91="O",AN125="O"),"O",IF(AND(AN75=AN91,AN91=AN125,OR(AN75="K",AN75="W",AN75="M")), UPPER(AN75),"")))</f>
        <v/>
      </c>
      <c r="AO132" s="23" t="str">
        <f>IF(TYPE(VAL_Codes!T$26)=2,VAL_Codes!T$26,"")</f>
        <v/>
      </c>
      <c r="AP132" s="26" t="str">
        <f>IF(OR(AND(AP75="",AQ75=""),AND(AP91="",AQ91=""),AND(AP125="",AQ125=""),AND(AQ75="K",AQ91="K",AQ125="K"),OR(AQ75="O",AQ91="O",AQ125="O")),"",SUM(AP75,AP91,AP125))</f>
        <v/>
      </c>
      <c r="AQ132" s="20" t="str">
        <f>IF(AND(OR(AND(AQ75="O",AQ91="O",AQ125="O"),AND(AQ75="K",AQ91="K",AQ125="K")),SUM(AP75,AP91,AP125)=0,ISNUMBER(AP132)),"",IF(OR(AQ75="O",AQ91="O",AQ125="O"),"O",IF(AND(AQ75=AQ91,AQ91=AQ125,OR(AQ75="K",AQ75="W",AQ75="M")), UPPER(AQ75),"")))</f>
        <v/>
      </c>
      <c r="AR132" s="23" t="str">
        <f>IF(TYPE(VAL_Codes!W$26)=2,VAL_Codes!W$26,"")</f>
        <v/>
      </c>
      <c r="AS132" s="26" t="str">
        <f>IF(OR(AND(AS75="",AT75=""),AND(AS91="",AT91=""),AND(AS125="",AT125=""),AND(AT75="K",AT91="K",AT125="K"),OR(AT75="O",AT91="O",AT125="O")),"",SUM(AS75,AS91,AS125))</f>
        <v/>
      </c>
      <c r="AT132" s="20" t="str">
        <f>IF(AND(OR(AND(AT75="O",AT91="O",AT125="O"),AND(AT75="K",AT91="K",AT125="K")),SUM(AS75,AS91,AS125)=0,ISNUMBER(AS132)),"",IF(OR(AT75="O",AT91="O",AT125="O"),"O",IF(AND(AT75=AT91,AT91=AT125,OR(AT75="K",AT75="W",AT75="M")), UPPER(AT75),"")))</f>
        <v/>
      </c>
      <c r="AU132" s="23" t="str">
        <f>IF(TYPE(VAL_Codes!Z$26)=2,VAL_Codes!Z$26,"")</f>
        <v/>
      </c>
      <c r="AV132" s="26" t="str">
        <f>IF(OR(AND(AV75="",AW75=""),AND(AV91="",AW91=""),AND(AV125="",AW125=""),AND(AW75="K",AW91="K",AW125="K"),OR(AW75="O",AW91="O",AW125="O")),"",SUM(AV75,AV91,AV125))</f>
        <v/>
      </c>
      <c r="AW132" s="20" t="str">
        <f>IF(AND(OR(AND(AW75="O",AW91="O",AW125="O"),AND(AW75="K",AW91="K",AW125="K")),SUM(AV75,AV91,AV125)=0,ISNUMBER(AV132)),"",IF(OR(AW75="O",AW91="O",AW125="O"),"O",IF(AND(AW75=AW91,AW91=AW125,OR(AW75="K",AW75="W",AW75="M")), UPPER(AW75),"")))</f>
        <v/>
      </c>
      <c r="AX132" s="23" t="str">
        <f>IF(TYPE(VAL_Codes!AC$26)=2,VAL_Codes!AC$26,"")</f>
        <v/>
      </c>
      <c r="AY132" s="26" t="str">
        <f>IF(OR(AND(AY75="",AZ75=""),AND(AY91="",AZ91=""),AND(AY125="",AZ125=""),AND(AZ75="K",AZ91="K",AZ125="K"),OR(AZ75="O",AZ91="O",AZ125="O")),"",SUM(AY75,AY91,AY125))</f>
        <v/>
      </c>
      <c r="AZ132" s="20" t="str">
        <f>IF(AND(OR(AND(AZ75="O",AZ91="O",AZ125="O"),AND(AZ75="K",AZ91="K",AZ125="K")),SUM(AY75,AY91,AY125)=0,ISNUMBER(AY132)),"",IF(OR(AZ75="O",AZ91="O",AZ125="O"),"O",IF(AND(AZ75=AZ91,AZ91=AZ125,OR(AZ75="K",AZ75="W",AZ75="M")), UPPER(AZ75),"")))</f>
        <v/>
      </c>
      <c r="BA132" s="23" t="str">
        <f>IF(TYPE(VAL_Codes!AF$26)=2,VAL_Codes!AF$26,"")</f>
        <v/>
      </c>
      <c r="BB132" s="26" t="str">
        <f>IF(OR(AND(BB75="",BC75=""),AND(BB91="",BC91=""),AND(BB125="",BC125=""),AND(BC75="K",BC91="K",BC125="K"),OR(BC75="O",BC91="O",BC125="O")),"",SUM(BB75,BB91,BB125))</f>
        <v/>
      </c>
      <c r="BC132" s="20" t="str">
        <f>IF(AND(OR(AND(BC75="O",BC91="O",BC125="O"),AND(BC75="K",BC91="K",BC125="K")),SUM(BB75,BB91,BB125)=0,ISNUMBER(BB132)),"",IF(OR(BC75="O",BC91="O",BC125="O"),"O",IF(AND(BC75=BC91,BC91=BC125,OR(BC75="K",BC75="W",BC75="M")), UPPER(BC75),"")))</f>
        <v/>
      </c>
      <c r="BD132" s="23" t="str">
        <f>IF(TYPE(VAL_Codes!AI$26)=2,VAL_Codes!AI$26,"")</f>
        <v/>
      </c>
      <c r="BE132" s="26" t="str">
        <f>IF(OR(AND(BE75="",BF75=""),AND(BE91="",BF91=""),AND(BE125="",BF125=""),AND(BF75="K",BF91="K",BF125="K"),OR(BF75="O",BF91="O",BF125="O")),"",SUM(BE75,BE91,BE125))</f>
        <v/>
      </c>
      <c r="BF132" s="20" t="str">
        <f>IF(AND(OR(AND(BF75="O",BF91="O",BF125="O"),AND(BF75="K",BF91="K",BF125="K")),SUM(BE75,BE91,BE125)=0,ISNUMBER(BE132)),"",IF(OR(BF75="O",BF91="O",BF125="O"),"O",IF(AND(BF75=BF91,BF91=BF125,OR(BF75="K",BF75="W",BF75="M")), UPPER(BF75),"")))</f>
        <v/>
      </c>
      <c r="BG132" s="23" t="str">
        <f>IF(TYPE(VAL_Codes!AL$26)=2,VAL_Codes!AL$26,"")</f>
        <v/>
      </c>
      <c r="BH132" s="26" t="str">
        <f>IF(OR(AND(BH75="",BI75=""),AND(BH91="",BI91=""),AND(BH125="",BI125=""),AND(BI75="K",BI91="K",BI125="K"),OR(BI75="O",BI91="O",BI125="O")),"",SUM(BH75,BH91,BH125))</f>
        <v/>
      </c>
      <c r="BI132" s="20" t="str">
        <f>IF(AND(OR(AND(BI75="O",BI91="O",BI125="O"),AND(BI75="K",BI91="K",BI125="K")),SUM(BH75,BH91,BH125)=0,ISNUMBER(BH132)),"",IF(OR(BI75="O",BI91="O",BI125="O"),"O",IF(AND(BI75=BI91,BI91=BI125,OR(BI75="K",BI75="W",BI75="M")), UPPER(BI75),"")))</f>
        <v/>
      </c>
      <c r="BJ132" s="23" t="str">
        <f>IF(TYPE(VAL_Codes!AO$26)=2,VAL_Codes!AO$26,"")</f>
        <v/>
      </c>
      <c r="BK132" s="26" t="str">
        <f>IF(OR(AND(BK75="",BL75=""),AND(BK91="",BL91=""),AND(BK125="",BL125=""),AND(BL75="K",BL91="K",BL125="K"),OR(BL75="O",BL91="O",BL125="O")),"",SUM(BK75,BK91,BK125))</f>
        <v/>
      </c>
      <c r="BL132" s="20" t="str">
        <f>IF(AND(OR(AND(BL75="O",BL91="O",BL125="O"),AND(BL75="K",BL91="K",BL125="K")),SUM(BK75,BK91,BK125)=0,ISNUMBER(BK132)),"",IF(OR(BL75="O",BL91="O",BL125="O"),"O",IF(AND(BL75=BL91,BL91=BL125,OR(BL75="K",BL75="W",BL75="M")), UPPER(BL75),"")))</f>
        <v/>
      </c>
      <c r="BM132" s="23" t="str">
        <f>IF(TYPE(VAL_Codes!AR$26)=2,VAL_Codes!AR$26,"")</f>
        <v/>
      </c>
      <c r="BN132" s="26" t="str">
        <f>IF(OR(AND(BN75="",BO75=""),AND(BN91="",BO91=""),AND(BN125="",BO125=""),AND(BO75="K",BO91="K",BO125="K"),OR(BO75="O",BO91="O",BO125="O")),"",SUM(BN75,BN91,BN125))</f>
        <v/>
      </c>
      <c r="BO132" s="20" t="str">
        <f>IF(AND(OR(AND(BO75="O",BO91="O",BO125="O"),AND(BO75="K",BO91="K",BO125="K")),SUM(BN75,BN91,BN125)=0,ISNUMBER(BN132)),"",IF(OR(BO75="O",BO91="O",BO125="O"),"O",IF(AND(BO75=BO91,BO91=BO125,OR(BO75="K",BO75="W",BO75="M")), UPPER(BO75),"")))</f>
        <v/>
      </c>
      <c r="BP132" s="23" t="str">
        <f>IF(TYPE(VAL_Codes!AU$26)=2,VAL_Codes!AU$26,"")</f>
        <v/>
      </c>
      <c r="BQ132" s="26" t="str">
        <f>IF(OR(AND(BQ75="",BR75=""),AND(BQ91="",BR91=""),AND(BQ125="",BR125=""),AND(BR75="K",BR91="K",BR125="K"),OR(BR75="O",BR91="O",BR125="O")),"",SUM(BQ75,BQ91,BQ125))</f>
        <v/>
      </c>
      <c r="BR132" s="20" t="str">
        <f>IF(AND(OR(AND(BR75="O",BR91="O",BR125="O"),AND(BR75="K",BR91="K",BR125="K")),SUM(BQ75,BQ91,BQ125)=0,ISNUMBER(BQ132)),"",IF(OR(BR75="O",BR91="O",BR125="O"),"O",IF(AND(BR75=BR91,BR91=BR125,OR(BR75="K",BR75="W",BR75="M")), UPPER(BR75),"")))</f>
        <v/>
      </c>
      <c r="BS132" s="23" t="str">
        <f>IF(TYPE(VAL_Codes!AX$26)=2,VAL_Codes!AX$26,"")</f>
        <v/>
      </c>
      <c r="BT132" s="26" t="str">
        <f>IF(OR(AND(BT75="",BU75=""),AND(BT91="",BU91=""),AND(BT125="",BU125=""),AND(BU75="K",BU91="K",BU125="K"),OR(BU75="O",BU91="O",BU125="O")),"",SUM(BT75,BT91,BT125))</f>
        <v/>
      </c>
      <c r="BU132" s="20" t="str">
        <f>IF(AND(OR(AND(BU75="O",BU91="O",BU125="O"),AND(BU75="K",BU91="K",BU125="K")),SUM(BT75,BT91,BT125)=0,ISNUMBER(BT132)),"",IF(OR(BU75="O",BU91="O",BU125="O"),"O",IF(AND(BU75=BU91,BU91=BU125,OR(BU75="K",BU75="W",BU75="M")), UPPER(BU75),"")))</f>
        <v/>
      </c>
      <c r="BV132" s="23" t="str">
        <f>IF(TYPE(VAL_Codes!BA$26)=2,VAL_Codes!BA$26,"")</f>
        <v/>
      </c>
      <c r="BW132" s="26" t="str">
        <f>IF(OR(AND(BW75="",BX75=""),AND(BW91="",BX91=""),AND(BW125="",BX125=""),AND(BX75="K",BX91="K",BX125="K"),OR(BX75="O",BX91="O",BX125="O")),"",SUM(BW75,BW91,BW125))</f>
        <v/>
      </c>
      <c r="BX132" s="20" t="str">
        <f>IF(AND(OR(AND(BX75="O",BX91="O",BX125="O"),AND(BX75="K",BX91="K",BX125="K")),SUM(BW75,BW91,BW125)=0,ISNUMBER(BW132)),"",IF(OR(BX75="O",BX91="O",BX125="O"),"O",IF(AND(BX75=BX91,BX91=BX125,OR(BX75="K",BX75="W",BX75="M")), UPPER(BX75),"")))</f>
        <v/>
      </c>
      <c r="BY132" s="23" t="str">
        <f>IF(TYPE(VAL_Codes!BD$26)=2,VAL_Codes!BD$26,"")</f>
        <v/>
      </c>
      <c r="BZ132" s="26" t="str">
        <f>IF(OR(AND(BZ75="",CA75=""),AND(BZ91="",CA91=""),AND(BZ125="",CA125=""),AND(CA75="K",CA91="K",CA125="K"),OR(CA75="O",CA91="O",CA125="O")),"",SUM(BZ75,BZ91,BZ125))</f>
        <v/>
      </c>
      <c r="CA132" s="20" t="str">
        <f>IF(AND(OR(AND(CA75="O",CA91="O",CA125="O"),AND(CA75="K",CA91="K",CA125="K")),SUM(BZ75,BZ91,BZ125)=0,ISNUMBER(BZ132)),"",IF(OR(CA75="O",CA91="O",CA125="O"),"O",IF(AND(CA75=CA91,CA91=CA125,OR(CA75="K",CA75="W",CA75="M")), UPPER(CA75),"")))</f>
        <v/>
      </c>
      <c r="CB132" s="23" t="str">
        <f>IF(TYPE(VAL_Codes!BG$26)=2,VAL_Codes!BG$26,"")</f>
        <v/>
      </c>
      <c r="CC132" s="26" t="str">
        <f>IF(OR(AND(CC75="",CD75=""),AND(CC91="",CD91=""),AND(CC125="",CD125=""),AND(CD75="K",CD91="K",CD125="K"),OR(CD75="O",CD91="O",CD125="O")),"",SUM(CC75,CC91,CC125))</f>
        <v/>
      </c>
      <c r="CD132" s="20" t="str">
        <f>IF(AND(OR(AND(CD75="O",CD91="O",CD125="O"),AND(CD75="K",CD91="K",CD125="K")),SUM(CC75,CC91,CC125)=0,ISNUMBER(CC132)),"",IF(OR(CD75="O",CD91="O",CD125="O"),"O",IF(AND(CD75=CD91,CD91=CD125,OR(CD75="K",CD75="W",CD75="M")), UPPER(CD75),"")))</f>
        <v/>
      </c>
      <c r="CE132" s="23" t="str">
        <f>IF(TYPE(VAL_Codes!BJ$26)=2,VAL_Codes!BJ$26,"")</f>
        <v/>
      </c>
      <c r="CF132" s="26" t="str">
        <f>IF(OR(AND(CF75="",CG75=""),AND(CF91="",CG91=""),AND(CF125="",CG125=""),AND(CG75="K",CG91="K",CG125="K"),OR(CG75="O",CG91="O",CG125="O")),"",SUM(CF75,CF91,CF125))</f>
        <v/>
      </c>
      <c r="CG132" s="20" t="str">
        <f>IF(AND(OR(AND(CG75="O",CG91="O",CG125="O"),AND(CG75="K",CG91="K",CG125="K")),SUM(CF75,CF91,CF125)=0,ISNUMBER(CF132)),"",IF(OR(CG75="O",CG91="O",CG125="O"),"O",IF(AND(CG75=CG91,CG91=CG125,OR(CG75="K",CG75="W",CG75="M")), UPPER(CG75),"")))</f>
        <v/>
      </c>
      <c r="CH132" s="23" t="str">
        <f>IF(TYPE(VAL_Codes!BM$26)=2,VAL_Codes!BM$26,"")</f>
        <v/>
      </c>
      <c r="CI132" s="26" t="str">
        <f>IF(OR(AND(CI75="",CJ75=""),AND(CI91="",CJ91=""),AND(CI125="",CJ125=""),AND(CJ75="K",CJ91="K",CJ125="K"),OR(CJ75="O",CJ91="O",CJ125="O")),"",SUM(CI75,CI91,CI125))</f>
        <v/>
      </c>
      <c r="CJ132" s="20" t="str">
        <f>IF(AND(OR(AND(CJ75="O",CJ91="O",CJ125="O"),AND(CJ75="K",CJ91="K",CJ125="K")),SUM(CI75,CI91,CI125)=0,ISNUMBER(CI132)),"",IF(OR(CJ75="O",CJ91="O",CJ125="O"),"O",IF(AND(CJ75=CJ91,CJ91=CJ125,OR(CJ75="K",CJ75="W",CJ75="M")), UPPER(CJ75),"")))</f>
        <v/>
      </c>
      <c r="CK132" s="23" t="str">
        <f>IF(TYPE(VAL_Codes!BP$26)=2,VAL_Codes!BP$26,"")</f>
        <v/>
      </c>
      <c r="CL132" s="26" t="str">
        <f>IF(OR(AND(CL75="",CM75=""),AND(CL91="",CM91=""),AND(CL125="",CM125=""),AND(CM75="K",CM91="K",CM125="K"),OR(CM75="O",CM91="O",CM125="O")),"",SUM(CL75,CL91,CL125))</f>
        <v/>
      </c>
      <c r="CM132" s="20" t="str">
        <f>IF(AND(OR(AND(CM75="O",CM91="O",CM125="O"),AND(CM75="K",CM91="K",CM125="K")),SUM(CL75,CL91,CL125)=0,ISNUMBER(CL132)),"",IF(OR(CM75="O",CM91="O",CM125="O"),"O",IF(AND(CM75=CM91,CM91=CM125,OR(CM75="K",CM75="W",CM75="M")), UPPER(CM75),"")))</f>
        <v/>
      </c>
      <c r="CN132" s="23" t="str">
        <f>IF(TYPE(VAL_Codes!BS$26)=2,VAL_Codes!BS$26,"")</f>
        <v/>
      </c>
      <c r="CO132" s="26" t="str">
        <f>IF(OR(AND(CO75="",CP75=""),AND(CO91="",CP91=""),AND(CO125="",CP125=""),AND(CP75="K",CP91="K",CP125="K"),OR(CP75="O",CP91="O",CP125="O")),"",SUM(CO75,CO91,CO125))</f>
        <v/>
      </c>
      <c r="CP132" s="20" t="str">
        <f>IF(AND(OR(AND(CP75="O",CP91="O",CP125="O"),AND(CP75="K",CP91="K",CP125="K")),SUM(CO75,CO91,CO125)=0,ISNUMBER(CO132)),"",IF(OR(CP75="O",CP91="O",CP125="O"),"O",IF(AND(CP75=CP91,CP91=CP125,OR(CP75="K",CP75="W",CP75="M")), UPPER(CP75),"")))</f>
        <v/>
      </c>
      <c r="CQ132" s="23" t="str">
        <f>IF(TYPE(VAL_Codes!BV$26)=2,VAL_Codes!BV$26,"")</f>
        <v/>
      </c>
      <c r="CR132" s="38"/>
    </row>
    <row r="133" spans="1:96" s="76" customFormat="1" ht="11.25" customHeight="1" x14ac:dyDescent="0.2">
      <c r="C133" s="891"/>
      <c r="D133" s="776"/>
      <c r="E133" s="760"/>
      <c r="F133" s="84" t="s">
        <v>203</v>
      </c>
      <c r="G133" s="72" t="s">
        <v>395</v>
      </c>
      <c r="H133" s="395" t="s">
        <v>47</v>
      </c>
      <c r="I133" s="395" t="s">
        <v>66</v>
      </c>
      <c r="J133" s="396" t="str">
        <f>VAL_Metadata!B$8</f>
        <v>_X</v>
      </c>
      <c r="K133" s="395" t="s">
        <v>87</v>
      </c>
      <c r="L133" s="395" t="s">
        <v>139</v>
      </c>
      <c r="M133" s="79"/>
      <c r="N133" s="79"/>
      <c r="O133" s="79"/>
      <c r="P133" s="79"/>
      <c r="Q133" s="79"/>
      <c r="R133" s="79"/>
      <c r="S133" s="79"/>
      <c r="T133" s="79"/>
      <c r="U133" s="79"/>
      <c r="V133" s="79"/>
      <c r="W133" s="79"/>
      <c r="X133" s="79"/>
      <c r="Y133" s="79"/>
      <c r="Z133" s="79"/>
      <c r="AA133" s="26" t="str">
        <f>IF(OR(AND(AA77="",AB77=""),AND(AA126="",AB126=""),AND(AB77="K",AB126="K"),OR(AB77="O",AB126="O")),"",SUM(AA77,AA126))</f>
        <v/>
      </c>
      <c r="AB133" s="20" t="str">
        <f>IF(AND(OR(AND(AB77="O",AB126="O"),AND(AB77="K",AB126="K")),SUM(AA77,AA126)=0,ISNUMBER(AA133)),"",IF(OR(AB77="O",AB126="O"),"O",IF(AND(AB77=AB126,OR(AB77="K",AB77="W",AB77="M")), UPPER(AB77),"")))</f>
        <v/>
      </c>
      <c r="AC133" s="23" t="str">
        <f>IF(TYPE(VAL_Codes!H$26)=2,VAL_Codes!H$26,"")</f>
        <v/>
      </c>
      <c r="AD133" s="26" t="str">
        <f>IF(OR(AND(AD77="",AE77=""),AND(AD126="",AE126=""),AND(AE77="K",AE126="K"),OR(AE77="O",AE126="O")),"",SUM(AD77,AD126))</f>
        <v/>
      </c>
      <c r="AE133" s="20" t="str">
        <f>IF(AND(OR(AND(AE77="O",AE126="O"),AND(AE77="K",AE126="K")),SUM(AD77,AD126)=0,ISNUMBER(AD133)),"",IF(OR(AE77="O",AE126="O"),"O",IF(AND(AE77=AE126,OR(AE77="K",AE77="W",AE77="M")), UPPER(AE77),"")))</f>
        <v/>
      </c>
      <c r="AF133" s="23" t="str">
        <f>IF(TYPE(VAL_Codes!K$26)=2,VAL_Codes!K$26,"")</f>
        <v/>
      </c>
      <c r="AG133" s="26" t="str">
        <f>IF(OR(AND(AG77="",AH77=""),AND(AG126="",AH126=""),AND(AH77="K",AH126="K"),OR(AH77="O",AH126="O")),"",SUM(AG77,AG126))</f>
        <v/>
      </c>
      <c r="AH133" s="20" t="str">
        <f>IF(AND(OR(AND(AH77="O",AH126="O"),AND(AH77="K",AH126="K")),SUM(AG77,AG126)=0,ISNUMBER(AG133)),"",IF(OR(AH77="O",AH126="O"),"O",IF(AND(AH77=AH126,OR(AH77="K",AH77="W",AH77="M")), UPPER(AH77),"")))</f>
        <v/>
      </c>
      <c r="AI133" s="23" t="str">
        <f>IF(TYPE(VAL_Codes!N$26)=2,VAL_Codes!N$26,"")</f>
        <v/>
      </c>
      <c r="AJ133" s="26" t="str">
        <f>IF(OR(AND(AJ77="",AK77=""),AND(AJ126="",AK126=""),AND(AK77="K",AK126="K"),OR(AK77="O",AK126="O")),"",SUM(AJ77,AJ126))</f>
        <v/>
      </c>
      <c r="AK133" s="20" t="str">
        <f>IF(AND(OR(AND(AK77="O",AK126="O"),AND(AK77="K",AK126="K")),SUM(AJ77,AJ126)=0,ISNUMBER(AJ133)),"",IF(OR(AK77="O",AK126="O"),"O",IF(AND(AK77=AK126,OR(AK77="K",AK77="W",AK77="M")), UPPER(AK77),"")))</f>
        <v/>
      </c>
      <c r="AL133" s="23" t="str">
        <f>IF(TYPE(VAL_Codes!Q$26)=2,VAL_Codes!Q$26,"")</f>
        <v/>
      </c>
      <c r="AM133" s="26" t="str">
        <f>IF(OR(AND(AM77="",AN77=""),AND(AM126="",AN126=""),AND(AN77="K",AN126="K"),OR(AN77="O",AN126="O")),"",SUM(AM77,AM126))</f>
        <v/>
      </c>
      <c r="AN133" s="20" t="str">
        <f>IF(AND(OR(AND(AN77="O",AN126="O"),AND(AN77="K",AN126="K")),SUM(AM77,AM126)=0,ISNUMBER(AM133)),"",IF(OR(AN77="O",AN126="O"),"O",IF(AND(AN77=AN126,OR(AN77="K",AN77="W",AN77="M")), UPPER(AN77),"")))</f>
        <v/>
      </c>
      <c r="AO133" s="23" t="str">
        <f>IF(TYPE(VAL_Codes!T$26)=2,VAL_Codes!T$26,"")</f>
        <v/>
      </c>
      <c r="AP133" s="26" t="str">
        <f>IF(OR(AND(AP77="",AQ77=""),AND(AP126="",AQ126=""),AND(AQ77="K",AQ126="K"),OR(AQ77="O",AQ126="O")),"",SUM(AP77,AP126))</f>
        <v/>
      </c>
      <c r="AQ133" s="20" t="str">
        <f>IF(AND(OR(AND(AQ77="O",AQ126="O"),AND(AQ77="K",AQ126="K")),SUM(AP77,AP126)=0,ISNUMBER(AP133)),"",IF(OR(AQ77="O",AQ126="O"),"O",IF(AND(AQ77=AQ126,OR(AQ77="K",AQ77="W",AQ77="M")), UPPER(AQ77),"")))</f>
        <v/>
      </c>
      <c r="AR133" s="23" t="str">
        <f>IF(TYPE(VAL_Codes!W$26)=2,VAL_Codes!W$26,"")</f>
        <v/>
      </c>
      <c r="AS133" s="26" t="str">
        <f>IF(OR(AND(AS77="",AT77=""),AND(AS126="",AT126=""),AND(AT77="K",AT126="K"),OR(AT77="O",AT126="O")),"",SUM(AS77,AS126))</f>
        <v/>
      </c>
      <c r="AT133" s="20" t="str">
        <f>IF(AND(OR(AND(AT77="O",AT126="O"),AND(AT77="K",AT126="K")),SUM(AS77,AS126)=0,ISNUMBER(AS133)),"",IF(OR(AT77="O",AT126="O"),"O",IF(AND(AT77=AT126,OR(AT77="K",AT77="W",AT77="M")), UPPER(AT77),"")))</f>
        <v/>
      </c>
      <c r="AU133" s="23" t="str">
        <f>IF(TYPE(VAL_Codes!Z$26)=2,VAL_Codes!Z$26,"")</f>
        <v/>
      </c>
      <c r="AV133" s="26" t="str">
        <f>IF(OR(AND(AV77="",AW77=""),AND(AV126="",AW126=""),AND(AW77="K",AW126="K"),OR(AW77="O",AW126="O")),"",SUM(AV77,AV126))</f>
        <v/>
      </c>
      <c r="AW133" s="20" t="str">
        <f>IF(AND(OR(AND(AW77="O",AW126="O"),AND(AW77="K",AW126="K")),SUM(AV77,AV126)=0,ISNUMBER(AV133)),"",IF(OR(AW77="O",AW126="O"),"O",IF(AND(AW77=AW126,OR(AW77="K",AW77="W",AW77="M")), UPPER(AW77),"")))</f>
        <v/>
      </c>
      <c r="AX133" s="23" t="str">
        <f>IF(TYPE(VAL_Codes!AC$26)=2,VAL_Codes!AC$26,"")</f>
        <v/>
      </c>
      <c r="AY133" s="26" t="str">
        <f>IF(OR(AND(AY77="",AZ77=""),AND(AY126="",AZ126=""),AND(AZ77="K",AZ126="K"),OR(AZ77="O",AZ126="O")),"",SUM(AY77,AY126))</f>
        <v/>
      </c>
      <c r="AZ133" s="20" t="str">
        <f>IF(AND(OR(AND(AZ77="O",AZ126="O"),AND(AZ77="K",AZ126="K")),SUM(AY77,AY126)=0,ISNUMBER(AY133)),"",IF(OR(AZ77="O",AZ126="O"),"O",IF(AND(AZ77=AZ126,OR(AZ77="K",AZ77="W",AZ77="M")), UPPER(AZ77),"")))</f>
        <v/>
      </c>
      <c r="BA133" s="23" t="str">
        <f>IF(TYPE(VAL_Codes!AF$26)=2,VAL_Codes!AF$26,"")</f>
        <v/>
      </c>
      <c r="BB133" s="26" t="str">
        <f>IF(OR(AND(BB77="",BC77=""),AND(BB126="",BC126=""),AND(BC77="K",BC126="K"),OR(BC77="O",BC126="O")),"",SUM(BB77,BB126))</f>
        <v/>
      </c>
      <c r="BC133" s="20" t="str">
        <f>IF(AND(OR(AND(BC77="O",BC126="O"),AND(BC77="K",BC126="K")),SUM(BB77,BB126)=0,ISNUMBER(BB133)),"",IF(OR(BC77="O",BC126="O"),"O",IF(AND(BC77=BC126,OR(BC77="K",BC77="W",BC77="M")), UPPER(BC77),"")))</f>
        <v/>
      </c>
      <c r="BD133" s="23" t="str">
        <f>IF(TYPE(VAL_Codes!AI$26)=2,VAL_Codes!AI$26,"")</f>
        <v/>
      </c>
      <c r="BE133" s="26" t="str">
        <f>IF(OR(AND(BE77="",BF77=""),AND(BE126="",BF126=""),AND(BF77="K",BF126="K"),OR(BF77="O",BF126="O")),"",SUM(BE77,BE126))</f>
        <v/>
      </c>
      <c r="BF133" s="20" t="str">
        <f>IF(AND(OR(AND(BF77="O",BF126="O"),AND(BF77="K",BF126="K")),SUM(BE77,BE126)=0,ISNUMBER(BE133)),"",IF(OR(BF77="O",BF126="O"),"O",IF(AND(BF77=BF126,OR(BF77="K",BF77="W",BF77="M")), UPPER(BF77),"")))</f>
        <v/>
      </c>
      <c r="BG133" s="23" t="str">
        <f>IF(TYPE(VAL_Codes!AL$26)=2,VAL_Codes!AL$26,"")</f>
        <v/>
      </c>
      <c r="BH133" s="26" t="str">
        <f>IF(OR(AND(BH77="",BI77=""),AND(BH126="",BI126=""),AND(BI77="K",BI126="K"),OR(BI77="O",BI126="O")),"",SUM(BH77,BH126))</f>
        <v/>
      </c>
      <c r="BI133" s="20" t="str">
        <f>IF(AND(OR(AND(BI77="O",BI126="O"),AND(BI77="K",BI126="K")),SUM(BH77,BH126)=0,ISNUMBER(BH133)),"",IF(OR(BI77="O",BI126="O"),"O",IF(AND(BI77=BI126,OR(BI77="K",BI77="W",BI77="M")), UPPER(BI77),"")))</f>
        <v/>
      </c>
      <c r="BJ133" s="23" t="str">
        <f>IF(TYPE(VAL_Codes!AO$26)=2,VAL_Codes!AO$26,"")</f>
        <v/>
      </c>
      <c r="BK133" s="26" t="str">
        <f>IF(OR(AND(BK77="",BL77=""),AND(BK126="",BL126=""),AND(BL77="K",BL126="K"),OR(BL77="O",BL126="O")),"",SUM(BK77,BK126))</f>
        <v/>
      </c>
      <c r="BL133" s="20" t="str">
        <f>IF(AND(OR(AND(BL77="O",BL126="O"),AND(BL77="K",BL126="K")),SUM(BK77,BK126)=0,ISNUMBER(BK133)),"",IF(OR(BL77="O",BL126="O"),"O",IF(AND(BL77=BL126,OR(BL77="K",BL77="W",BL77="M")), UPPER(BL77),"")))</f>
        <v/>
      </c>
      <c r="BM133" s="23" t="str">
        <f>IF(TYPE(VAL_Codes!AR$26)=2,VAL_Codes!AR$26,"")</f>
        <v/>
      </c>
      <c r="BN133" s="26" t="str">
        <f>IF(OR(AND(BN77="",BO77=""),AND(BN126="",BO126=""),AND(BO77="K",BO126="K"),OR(BO77="O",BO126="O")),"",SUM(BN77,BN126))</f>
        <v/>
      </c>
      <c r="BO133" s="20" t="str">
        <f>IF(AND(OR(AND(BO77="O",BO126="O"),AND(BO77="K",BO126="K")),SUM(BN77,BN126)=0,ISNUMBER(BN133)),"",IF(OR(BO77="O",BO126="O"),"O",IF(AND(BO77=BO126,OR(BO77="K",BO77="W",BO77="M")), UPPER(BO77),"")))</f>
        <v/>
      </c>
      <c r="BP133" s="23" t="str">
        <f>IF(TYPE(VAL_Codes!AU$26)=2,VAL_Codes!AU$26,"")</f>
        <v/>
      </c>
      <c r="BQ133" s="26" t="str">
        <f>IF(OR(AND(BQ77="",BR77=""),AND(BQ126="",BR126=""),AND(BR77="K",BR126="K"),OR(BR77="O",BR126="O")),"",SUM(BQ77,BQ126))</f>
        <v/>
      </c>
      <c r="BR133" s="20" t="str">
        <f>IF(AND(OR(AND(BR77="O",BR126="O"),AND(BR77="K",BR126="K")),SUM(BQ77,BQ126)=0,ISNUMBER(BQ133)),"",IF(OR(BR77="O",BR126="O"),"O",IF(AND(BR77=BR126,OR(BR77="K",BR77="W",BR77="M")), UPPER(BR77),"")))</f>
        <v/>
      </c>
      <c r="BS133" s="23" t="str">
        <f>IF(TYPE(VAL_Codes!AX$26)=2,VAL_Codes!AX$26,"")</f>
        <v/>
      </c>
      <c r="BT133" s="26" t="str">
        <f>IF(OR(AND(BT77="",BU77=""),AND(BT126="",BU126=""),AND(BU77="K",BU126="K"),OR(BU77="O",BU126="O")),"",SUM(BT77,BT126))</f>
        <v/>
      </c>
      <c r="BU133" s="20" t="str">
        <f>IF(AND(OR(AND(BU77="O",BU126="O"),AND(BU77="K",BU126="K")),SUM(BT77,BT126)=0,ISNUMBER(BT133)),"",IF(OR(BU77="O",BU126="O"),"O",IF(AND(BU77=BU126,OR(BU77="K",BU77="W",BU77="M")), UPPER(BU77),"")))</f>
        <v/>
      </c>
      <c r="BV133" s="23" t="str">
        <f>IF(TYPE(VAL_Codes!BA$26)=2,VAL_Codes!BA$26,"")</f>
        <v/>
      </c>
      <c r="BW133" s="26" t="str">
        <f>IF(OR(AND(BW77="",BX77=""),AND(BW126="",BX126=""),AND(BX77="K",BX126="K"),OR(BX77="O",BX126="O")),"",SUM(BW77,BW126))</f>
        <v/>
      </c>
      <c r="BX133" s="20" t="str">
        <f>IF(AND(OR(AND(BX77="O",BX126="O"),AND(BX77="K",BX126="K")),SUM(BW77,BW126)=0,ISNUMBER(BW133)),"",IF(OR(BX77="O",BX126="O"),"O",IF(AND(BX77=BX126,OR(BX77="K",BX77="W",BX77="M")), UPPER(BX77),"")))</f>
        <v/>
      </c>
      <c r="BY133" s="23" t="str">
        <f>IF(TYPE(VAL_Codes!BD$26)=2,VAL_Codes!BD$26,"")</f>
        <v/>
      </c>
      <c r="BZ133" s="26" t="str">
        <f>IF(OR(AND(BZ77="",CA77=""),AND(BZ126="",CA126=""),AND(CA77="K",CA126="K"),OR(CA77="O",CA126="O")),"",SUM(BZ77,BZ126))</f>
        <v/>
      </c>
      <c r="CA133" s="20" t="str">
        <f>IF(AND(OR(AND(CA77="O",CA126="O"),AND(CA77="K",CA126="K")),SUM(BZ77,BZ126)=0,ISNUMBER(BZ133)),"",IF(OR(CA77="O",CA126="O"),"O",IF(AND(CA77=CA126,OR(CA77="K",CA77="W",CA77="M")), UPPER(CA77),"")))</f>
        <v/>
      </c>
      <c r="CB133" s="23" t="str">
        <f>IF(TYPE(VAL_Codes!BG$26)=2,VAL_Codes!BG$26,"")</f>
        <v/>
      </c>
      <c r="CC133" s="26" t="str">
        <f>IF(OR(AND(CC77="",CD77=""),AND(CC126="",CD126=""),AND(CD77="K",CD126="K"),OR(CD77="O",CD126="O")),"",SUM(CC77,CC126))</f>
        <v/>
      </c>
      <c r="CD133" s="20" t="str">
        <f>IF(AND(OR(AND(CD77="O",CD126="O"),AND(CD77="K",CD126="K")),SUM(CC77,CC126)=0,ISNUMBER(CC133)),"",IF(OR(CD77="O",CD126="O"),"O",IF(AND(CD77=CD126,OR(CD77="K",CD77="W",CD77="M")), UPPER(CD77),"")))</f>
        <v/>
      </c>
      <c r="CE133" s="23" t="str">
        <f>IF(TYPE(VAL_Codes!BJ$26)=2,VAL_Codes!BJ$26,"")</f>
        <v/>
      </c>
      <c r="CF133" s="26" t="str">
        <f>IF(OR(AND(CF77="",CG77=""),AND(CF126="",CG126=""),AND(CG77="K",CG126="K"),OR(CG77="O",CG126="O")),"",SUM(CF77,CF126))</f>
        <v/>
      </c>
      <c r="CG133" s="20" t="str">
        <f>IF(AND(OR(AND(CG77="O",CG126="O"),AND(CG77="K",CG126="K")),SUM(CF77,CF126)=0,ISNUMBER(CF133)),"",IF(OR(CG77="O",CG126="O"),"O",IF(AND(CG77=CG126,OR(CG77="K",CG77="W",CG77="M")), UPPER(CG77),"")))</f>
        <v/>
      </c>
      <c r="CH133" s="23" t="str">
        <f>IF(TYPE(VAL_Codes!BM$26)=2,VAL_Codes!BM$26,"")</f>
        <v/>
      </c>
      <c r="CI133" s="26" t="str">
        <f>IF(OR(AND(CI77="",CJ77=""),AND(CI126="",CJ126=""),AND(CJ77="K",CJ126="K"),OR(CJ77="O",CJ126="O")),"",SUM(CI77,CI126))</f>
        <v/>
      </c>
      <c r="CJ133" s="20" t="str">
        <f>IF(AND(OR(AND(CJ77="O",CJ126="O"),AND(CJ77="K",CJ126="K")),SUM(CI77,CI126)=0,ISNUMBER(CI133)),"",IF(OR(CJ77="O",CJ126="O"),"O",IF(AND(CJ77=CJ126,OR(CJ77="K",CJ77="W",CJ77="M")), UPPER(CJ77),"")))</f>
        <v/>
      </c>
      <c r="CK133" s="23" t="str">
        <f>IF(TYPE(VAL_Codes!BP$26)=2,VAL_Codes!BP$26,"")</f>
        <v/>
      </c>
      <c r="CL133" s="26" t="str">
        <f>IF(OR(AND(CL77="",CM77=""),AND(CL126="",CM126=""),AND(CM77="K",CM126="K"),OR(CM77="O",CM126="O")),"",SUM(CL77,CL126))</f>
        <v/>
      </c>
      <c r="CM133" s="20" t="str">
        <f>IF(AND(OR(AND(CM77="O",CM126="O"),AND(CM77="K",CM126="K")),SUM(CL77,CL126)=0,ISNUMBER(CL133)),"",IF(OR(CM77="O",CM126="O"),"O",IF(AND(CM77=CM126,OR(CM77="K",CM77="W",CM77="M")), UPPER(CM77),"")))</f>
        <v/>
      </c>
      <c r="CN133" s="23" t="str">
        <f>IF(TYPE(VAL_Codes!BS$26)=2,VAL_Codes!BS$26,"")</f>
        <v/>
      </c>
      <c r="CO133" s="26" t="str">
        <f>IF(OR(AND(CO77="",CP77=""),AND(CO126="",CP126=""),AND(CP77="K",CP126="K"),OR(CP77="O",CP126="O")),"",SUM(CO77,CO126))</f>
        <v/>
      </c>
      <c r="CP133" s="20" t="str">
        <f>IF(AND(OR(AND(CP77="O",CP126="O"),AND(CP77="K",CP126="K")),SUM(CO77,CO126)=0,ISNUMBER(CO133)),"",IF(OR(CP77="O",CP126="O"),"O",IF(AND(CP77=CP126,OR(CP77="K",CP77="W",CP77="M")), UPPER(CP77),"")))</f>
        <v/>
      </c>
      <c r="CQ133" s="23" t="str">
        <f>IF(TYPE(VAL_Codes!BV$26)=2,VAL_Codes!BV$26,"")</f>
        <v/>
      </c>
      <c r="CR133" s="80"/>
    </row>
    <row r="134" spans="1:96" s="76" customFormat="1" ht="11.25" customHeight="1" x14ac:dyDescent="0.2">
      <c r="A134" s="77"/>
      <c r="B134" s="77"/>
      <c r="C134" s="891"/>
      <c r="D134" s="776"/>
      <c r="E134" s="763"/>
      <c r="F134" s="84" t="s">
        <v>204</v>
      </c>
      <c r="G134" s="72" t="s">
        <v>329</v>
      </c>
      <c r="H134" s="395" t="s">
        <v>47</v>
      </c>
      <c r="I134" s="395" t="s">
        <v>66</v>
      </c>
      <c r="J134" s="396" t="str">
        <f>VAL_Metadata!B$8</f>
        <v>_X</v>
      </c>
      <c r="K134" s="395" t="s">
        <v>87</v>
      </c>
      <c r="L134" s="395" t="s">
        <v>141</v>
      </c>
      <c r="M134" s="79"/>
      <c r="N134" s="79"/>
      <c r="O134" s="79"/>
      <c r="P134" s="79"/>
      <c r="Q134" s="79"/>
      <c r="R134" s="79"/>
      <c r="S134" s="79"/>
      <c r="T134" s="79"/>
      <c r="U134" s="79"/>
      <c r="V134" s="79"/>
      <c r="W134" s="79"/>
      <c r="X134" s="79"/>
      <c r="Y134" s="79"/>
      <c r="Z134" s="79"/>
      <c r="AA134" s="26" t="str">
        <f>IF(OR(AND(AA78="",AB78=""),AND(AA92="",AB92=""),AND(AA116="",AB116=""),AND(AB78="K",AB92="K",AB116="K"),OR(AB78="O",AB92="O",AB116="O")),"",SUM(AA78,AA92,AA116))</f>
        <v/>
      </c>
      <c r="AB134" s="20" t="str">
        <f>IF(AND(OR(AND(AB78="O",AB92="O",AB116="O"),AND(AB78="K",AB92="K",AB116="K")),SUM(AA78,AA92,AA116)=0,ISNUMBER(AA134)),"",IF(OR(AB78="O",AB92="O",AB116="O"),"O",IF(AND(AB78=AB92,AB92=AB116,OR(AB78="K",AB78="W",AB78="M")), UPPER(AB78),"")))</f>
        <v/>
      </c>
      <c r="AC134" s="23" t="str">
        <f>IF(TYPE(VAL_Codes!H$26)=2,VAL_Codes!H$26,"")</f>
        <v/>
      </c>
      <c r="AD134" s="26" t="str">
        <f>IF(OR(AND(AD78="",AE78=""),AND(AD92="",AE92=""),AND(AD116="",AE116=""),AND(AE78="K",AE92="K",AE116="K"),OR(AE78="O",AE92="O",AE116="O")),"",SUM(AD78,AD92,AD116))</f>
        <v/>
      </c>
      <c r="AE134" s="20" t="str">
        <f>IF(AND(OR(AND(AE78="O",AE92="O",AE116="O"),AND(AE78="K",AE92="K",AE116="K")),SUM(AD78,AD92,AD116)=0,ISNUMBER(AD134)),"",IF(OR(AE78="O",AE92="O",AE116="O"),"O",IF(AND(AE78=AE92,AE92=AE116,OR(AE78="K",AE78="W",AE78="M")), UPPER(AE78),"")))</f>
        <v/>
      </c>
      <c r="AF134" s="23" t="str">
        <f>IF(TYPE(VAL_Codes!K$26)=2,VAL_Codes!K$26,"")</f>
        <v/>
      </c>
      <c r="AG134" s="26" t="str">
        <f>IF(OR(AND(AG78="",AH78=""),AND(AG92="",AH92=""),AND(AG116="",AH116=""),AND(AH78="K",AH92="K",AH116="K"),OR(AH78="O",AH92="O",AH116="O")),"",SUM(AG78,AG92,AG116))</f>
        <v/>
      </c>
      <c r="AH134" s="20" t="str">
        <f>IF(AND(OR(AND(AH78="O",AH92="O",AH116="O"),AND(AH78="K",AH92="K",AH116="K")),SUM(AG78,AG92,AG116)=0,ISNUMBER(AG134)),"",IF(OR(AH78="O",AH92="O",AH116="O"),"O",IF(AND(AH78=AH92,AH92=AH116,OR(AH78="K",AH78="W",AH78="M")), UPPER(AH78),"")))</f>
        <v/>
      </c>
      <c r="AI134" s="23" t="str">
        <f>IF(TYPE(VAL_Codes!N$26)=2,VAL_Codes!N$26,"")</f>
        <v/>
      </c>
      <c r="AJ134" s="26" t="str">
        <f>IF(OR(AND(AJ78="",AK78=""),AND(AJ92="",AK92=""),AND(AJ116="",AK116=""),AND(AK78="K",AK92="K",AK116="K"),OR(AK78="O",AK92="O",AK116="O")),"",SUM(AJ78,AJ92,AJ116))</f>
        <v/>
      </c>
      <c r="AK134" s="20" t="str">
        <f>IF(AND(OR(AND(AK78="O",AK92="O",AK116="O"),AND(AK78="K",AK92="K",AK116="K")),SUM(AJ78,AJ92,AJ116)=0,ISNUMBER(AJ134)),"",IF(OR(AK78="O",AK92="O",AK116="O"),"O",IF(AND(AK78=AK92,AK92=AK116,OR(AK78="K",AK78="W",AK78="M")), UPPER(AK78),"")))</f>
        <v/>
      </c>
      <c r="AL134" s="23" t="str">
        <f>IF(TYPE(VAL_Codes!Q$26)=2,VAL_Codes!Q$26,"")</f>
        <v/>
      </c>
      <c r="AM134" s="26" t="str">
        <f>IF(OR(AND(AM78="",AN78=""),AND(AM92="",AN92=""),AND(AM116="",AN116=""),AND(AN78="K",AN92="K",AN116="K"),OR(AN78="O",AN92="O",AN116="O")),"",SUM(AM78,AM92,AM116))</f>
        <v/>
      </c>
      <c r="AN134" s="20" t="str">
        <f>IF(AND(OR(AND(AN78="O",AN92="O",AN116="O"),AND(AN78="K",AN92="K",AN116="K")),SUM(AM78,AM92,AM116)=0,ISNUMBER(AM134)),"",IF(OR(AN78="O",AN92="O",AN116="O"),"O",IF(AND(AN78=AN92,AN92=AN116,OR(AN78="K",AN78="W",AN78="M")), UPPER(AN78),"")))</f>
        <v/>
      </c>
      <c r="AO134" s="23" t="str">
        <f>IF(TYPE(VAL_Codes!T$26)=2,VAL_Codes!T$26,"")</f>
        <v/>
      </c>
      <c r="AP134" s="26" t="str">
        <f>IF(OR(AND(AP78="",AQ78=""),AND(AP92="",AQ92=""),AND(AP116="",AQ116=""),AND(AQ78="K",AQ92="K",AQ116="K"),OR(AQ78="O",AQ92="O",AQ116="O")),"",SUM(AP78,AP92,AP116))</f>
        <v/>
      </c>
      <c r="AQ134" s="20" t="str">
        <f>IF(AND(OR(AND(AQ78="O",AQ92="O",AQ116="O"),AND(AQ78="K",AQ92="K",AQ116="K")),SUM(AP78,AP92,AP116)=0,ISNUMBER(AP134)),"",IF(OR(AQ78="O",AQ92="O",AQ116="O"),"O",IF(AND(AQ78=AQ92,AQ92=AQ116,OR(AQ78="K",AQ78="W",AQ78="M")), UPPER(AQ78),"")))</f>
        <v/>
      </c>
      <c r="AR134" s="23" t="str">
        <f>IF(TYPE(VAL_Codes!W$26)=2,VAL_Codes!W$26,"")</f>
        <v/>
      </c>
      <c r="AS134" s="26" t="str">
        <f>IF(OR(AND(AS78="",AT78=""),AND(AS92="",AT92=""),AND(AS116="",AT116=""),AND(AT78="K",AT92="K",AT116="K"),OR(AT78="O",AT92="O",AT116="O")),"",SUM(AS78,AS92,AS116))</f>
        <v/>
      </c>
      <c r="AT134" s="20" t="str">
        <f>IF(AND(OR(AND(AT78="O",AT92="O",AT116="O"),AND(AT78="K",AT92="K",AT116="K")),SUM(AS78,AS92,AS116)=0,ISNUMBER(AS134)),"",IF(OR(AT78="O",AT92="O",AT116="O"),"O",IF(AND(AT78=AT92,AT92=AT116,OR(AT78="K",AT78="W",AT78="M")), UPPER(AT78),"")))</f>
        <v/>
      </c>
      <c r="AU134" s="23" t="str">
        <f>IF(TYPE(VAL_Codes!Z$26)=2,VAL_Codes!Z$26,"")</f>
        <v/>
      </c>
      <c r="AV134" s="26" t="str">
        <f>IF(OR(AND(AV78="",AW78=""),AND(AV92="",AW92=""),AND(AV116="",AW116=""),AND(AW78="K",AW92="K",AW116="K"),OR(AW78="O",AW92="O",AW116="O")),"",SUM(AV78,AV92,AV116))</f>
        <v/>
      </c>
      <c r="AW134" s="20" t="str">
        <f>IF(AND(OR(AND(AW78="O",AW92="O",AW116="O"),AND(AW78="K",AW92="K",AW116="K")),SUM(AV78,AV92,AV116)=0,ISNUMBER(AV134)),"",IF(OR(AW78="O",AW92="O",AW116="O"),"O",IF(AND(AW78=AW92,AW92=AW116,OR(AW78="K",AW78="W",AW78="M")), UPPER(AW78),"")))</f>
        <v/>
      </c>
      <c r="AX134" s="23" t="str">
        <f>IF(TYPE(VAL_Codes!AC$26)=2,VAL_Codes!AC$26,"")</f>
        <v/>
      </c>
      <c r="AY134" s="26" t="str">
        <f>IF(OR(AND(AY78="",AZ78=""),AND(AY92="",AZ92=""),AND(AY116="",AZ116=""),AND(AZ78="K",AZ92="K",AZ116="K"),OR(AZ78="O",AZ92="O",AZ116="O")),"",SUM(AY78,AY92,AY116))</f>
        <v/>
      </c>
      <c r="AZ134" s="20" t="str">
        <f>IF(AND(OR(AND(AZ78="O",AZ92="O",AZ116="O"),AND(AZ78="K",AZ92="K",AZ116="K")),SUM(AY78,AY92,AY116)=0,ISNUMBER(AY134)),"",IF(OR(AZ78="O",AZ92="O",AZ116="O"),"O",IF(AND(AZ78=AZ92,AZ92=AZ116,OR(AZ78="K",AZ78="W",AZ78="M")), UPPER(AZ78),"")))</f>
        <v/>
      </c>
      <c r="BA134" s="23" t="str">
        <f>IF(TYPE(VAL_Codes!AF$26)=2,VAL_Codes!AF$26,"")</f>
        <v/>
      </c>
      <c r="BB134" s="26" t="str">
        <f>IF(OR(AND(BB78="",BC78=""),AND(BB92="",BC92=""),AND(BB116="",BC116=""),AND(BC78="K",BC92="K",BC116="K"),OR(BC78="O",BC92="O",BC116="O")),"",SUM(BB78,BB92,BB116))</f>
        <v/>
      </c>
      <c r="BC134" s="20" t="str">
        <f>IF(AND(OR(AND(BC78="O",BC92="O",BC116="O"),AND(BC78="K",BC92="K",BC116="K")),SUM(BB78,BB92,BB116)=0,ISNUMBER(BB134)),"",IF(OR(BC78="O",BC92="O",BC116="O"),"O",IF(AND(BC78=BC92,BC92=BC116,OR(BC78="K",BC78="W",BC78="M")), UPPER(BC78),"")))</f>
        <v/>
      </c>
      <c r="BD134" s="23" t="str">
        <f>IF(TYPE(VAL_Codes!AI$26)=2,VAL_Codes!AI$26,"")</f>
        <v/>
      </c>
      <c r="BE134" s="26" t="str">
        <f>IF(OR(AND(BE78="",BF78=""),AND(BE92="",BF92=""),AND(BE116="",BF116=""),AND(BF78="K",BF92="K",BF116="K"),OR(BF78="O",BF92="O",BF116="O")),"",SUM(BE78,BE92,BE116))</f>
        <v/>
      </c>
      <c r="BF134" s="20" t="str">
        <f>IF(AND(OR(AND(BF78="O",BF92="O",BF116="O"),AND(BF78="K",BF92="K",BF116="K")),SUM(BE78,BE92,BE116)=0,ISNUMBER(BE134)),"",IF(OR(BF78="O",BF92="O",BF116="O"),"O",IF(AND(BF78=BF92,BF92=BF116,OR(BF78="K",BF78="W",BF78="M")), UPPER(BF78),"")))</f>
        <v/>
      </c>
      <c r="BG134" s="23" t="str">
        <f>IF(TYPE(VAL_Codes!AL$26)=2,VAL_Codes!AL$26,"")</f>
        <v/>
      </c>
      <c r="BH134" s="26" t="str">
        <f>IF(OR(AND(BH78="",BI78=""),AND(BH92="",BI92=""),AND(BH116="",BI116=""),AND(BI78="K",BI92="K",BI116="K"),OR(BI78="O",BI92="O",BI116="O")),"",SUM(BH78,BH92,BH116))</f>
        <v/>
      </c>
      <c r="BI134" s="20" t="str">
        <f>IF(AND(OR(AND(BI78="O",BI92="O",BI116="O"),AND(BI78="K",BI92="K",BI116="K")),SUM(BH78,BH92,BH116)=0,ISNUMBER(BH134)),"",IF(OR(BI78="O",BI92="O",BI116="O"),"O",IF(AND(BI78=BI92,BI92=BI116,OR(BI78="K",BI78="W",BI78="M")), UPPER(BI78),"")))</f>
        <v/>
      </c>
      <c r="BJ134" s="23" t="str">
        <f>IF(TYPE(VAL_Codes!AO$26)=2,VAL_Codes!AO$26,"")</f>
        <v/>
      </c>
      <c r="BK134" s="26" t="str">
        <f>IF(OR(AND(BK78="",BL78=""),AND(BK92="",BL92=""),AND(BK116="",BL116=""),AND(BL78="K",BL92="K",BL116="K"),OR(BL78="O",BL92="O",BL116="O")),"",SUM(BK78,BK92,BK116))</f>
        <v/>
      </c>
      <c r="BL134" s="20" t="str">
        <f>IF(AND(OR(AND(BL78="O",BL92="O",BL116="O"),AND(BL78="K",BL92="K",BL116="K")),SUM(BK78,BK92,BK116)=0,ISNUMBER(BK134)),"",IF(OR(BL78="O",BL92="O",BL116="O"),"O",IF(AND(BL78=BL92,BL92=BL116,OR(BL78="K",BL78="W",BL78="M")), UPPER(BL78),"")))</f>
        <v/>
      </c>
      <c r="BM134" s="23" t="str">
        <f>IF(TYPE(VAL_Codes!AR$26)=2,VAL_Codes!AR$26,"")</f>
        <v/>
      </c>
      <c r="BN134" s="26" t="str">
        <f>IF(OR(AND(BN78="",BO78=""),AND(BN92="",BO92=""),AND(BN116="",BO116=""),AND(BO78="K",BO92="K",BO116="K"),OR(BO78="O",BO92="O",BO116="O")),"",SUM(BN78,BN92,BN116))</f>
        <v/>
      </c>
      <c r="BO134" s="20" t="str">
        <f>IF(AND(OR(AND(BO78="O",BO92="O",BO116="O"),AND(BO78="K",BO92="K",BO116="K")),SUM(BN78,BN92,BN116)=0,ISNUMBER(BN134)),"",IF(OR(BO78="O",BO92="O",BO116="O"),"O",IF(AND(BO78=BO92,BO92=BO116,OR(BO78="K",BO78="W",BO78="M")), UPPER(BO78),"")))</f>
        <v/>
      </c>
      <c r="BP134" s="23" t="str">
        <f>IF(TYPE(VAL_Codes!AU$26)=2,VAL_Codes!AU$26,"")</f>
        <v/>
      </c>
      <c r="BQ134" s="26" t="str">
        <f>IF(OR(AND(BQ78="",BR78=""),AND(BQ92="",BR92=""),AND(BQ116="",BR116=""),AND(BR78="K",BR92="K",BR116="K"),OR(BR78="O",BR92="O",BR116="O")),"",SUM(BQ78,BQ92,BQ116))</f>
        <v/>
      </c>
      <c r="BR134" s="20" t="str">
        <f>IF(AND(OR(AND(BR78="O",BR92="O",BR116="O"),AND(BR78="K",BR92="K",BR116="K")),SUM(BQ78,BQ92,BQ116)=0,ISNUMBER(BQ134)),"",IF(OR(BR78="O",BR92="O",BR116="O"),"O",IF(AND(BR78=BR92,BR92=BR116,OR(BR78="K",BR78="W",BR78="M")), UPPER(BR78),"")))</f>
        <v/>
      </c>
      <c r="BS134" s="23" t="str">
        <f>IF(TYPE(VAL_Codes!AX$26)=2,VAL_Codes!AX$26,"")</f>
        <v/>
      </c>
      <c r="BT134" s="26" t="str">
        <f>IF(OR(AND(BT78="",BU78=""),AND(BT92="",BU92=""),AND(BT116="",BU116=""),AND(BU78="K",BU92="K",BU116="K"),OR(BU78="O",BU92="O",BU116="O")),"",SUM(BT78,BT92,BT116))</f>
        <v/>
      </c>
      <c r="BU134" s="20" t="str">
        <f>IF(AND(OR(AND(BU78="O",BU92="O",BU116="O"),AND(BU78="K",BU92="K",BU116="K")),SUM(BT78,BT92,BT116)=0,ISNUMBER(BT134)),"",IF(OR(BU78="O",BU92="O",BU116="O"),"O",IF(AND(BU78=BU92,BU92=BU116,OR(BU78="K",BU78="W",BU78="M")), UPPER(BU78),"")))</f>
        <v/>
      </c>
      <c r="BV134" s="23" t="str">
        <f>IF(TYPE(VAL_Codes!BA$26)=2,VAL_Codes!BA$26,"")</f>
        <v/>
      </c>
      <c r="BW134" s="26" t="str">
        <f>IF(OR(AND(BW78="",BX78=""),AND(BW92="",BX92=""),AND(BW116="",BX116=""),AND(BX78="K",BX92="K",BX116="K"),OR(BX78="O",BX92="O",BX116="O")),"",SUM(BW78,BW92,BW116))</f>
        <v/>
      </c>
      <c r="BX134" s="20" t="str">
        <f>IF(AND(OR(AND(BX78="O",BX92="O",BX116="O"),AND(BX78="K",BX92="K",BX116="K")),SUM(BW78,BW92,BW116)=0,ISNUMBER(BW134)),"",IF(OR(BX78="O",BX92="O",BX116="O"),"O",IF(AND(BX78=BX92,BX92=BX116,OR(BX78="K",BX78="W",BX78="M")), UPPER(BX78),"")))</f>
        <v/>
      </c>
      <c r="BY134" s="23" t="str">
        <f>IF(TYPE(VAL_Codes!BD$26)=2,VAL_Codes!BD$26,"")</f>
        <v/>
      </c>
      <c r="BZ134" s="26" t="str">
        <f>IF(OR(AND(BZ78="",CA78=""),AND(BZ92="",CA92=""),AND(BZ116="",CA116=""),AND(CA78="K",CA92="K",CA116="K"),OR(CA78="O",CA92="O",CA116="O")),"",SUM(BZ78,BZ92,BZ116))</f>
        <v/>
      </c>
      <c r="CA134" s="20" t="str">
        <f>IF(AND(OR(AND(CA78="O",CA92="O",CA116="O"),AND(CA78="K",CA92="K",CA116="K")),SUM(BZ78,BZ92,BZ116)=0,ISNUMBER(BZ134)),"",IF(OR(CA78="O",CA92="O",CA116="O"),"O",IF(AND(CA78=CA92,CA92=CA116,OR(CA78="K",CA78="W",CA78="M")), UPPER(CA78),"")))</f>
        <v/>
      </c>
      <c r="CB134" s="23" t="str">
        <f>IF(TYPE(VAL_Codes!BG$26)=2,VAL_Codes!BG$26,"")</f>
        <v/>
      </c>
      <c r="CC134" s="26" t="str">
        <f>IF(OR(AND(CC78="",CD78=""),AND(CC92="",CD92=""),AND(CC116="",CD116=""),AND(CD78="K",CD92="K",CD116="K"),OR(CD78="O",CD92="O",CD116="O")),"",SUM(CC78,CC92,CC116))</f>
        <v/>
      </c>
      <c r="CD134" s="20" t="str">
        <f>IF(AND(OR(AND(CD78="O",CD92="O",CD116="O"),AND(CD78="K",CD92="K",CD116="K")),SUM(CC78,CC92,CC116)=0,ISNUMBER(CC134)),"",IF(OR(CD78="O",CD92="O",CD116="O"),"O",IF(AND(CD78=CD92,CD92=CD116,OR(CD78="K",CD78="W",CD78="M")), UPPER(CD78),"")))</f>
        <v/>
      </c>
      <c r="CE134" s="23" t="str">
        <f>IF(TYPE(VAL_Codes!BJ$26)=2,VAL_Codes!BJ$26,"")</f>
        <v/>
      </c>
      <c r="CF134" s="26" t="str">
        <f>IF(OR(AND(CF78="",CG78=""),AND(CF92="",CG92=""),AND(CF116="",CG116=""),AND(CG78="K",CG92="K",CG116="K"),OR(CG78="O",CG92="O",CG116="O")),"",SUM(CF78,CF92,CF116))</f>
        <v/>
      </c>
      <c r="CG134" s="20" t="str">
        <f>IF(AND(OR(AND(CG78="O",CG92="O",CG116="O"),AND(CG78="K",CG92="K",CG116="K")),SUM(CF78,CF92,CF116)=0,ISNUMBER(CF134)),"",IF(OR(CG78="O",CG92="O",CG116="O"),"O",IF(AND(CG78=CG92,CG92=CG116,OR(CG78="K",CG78="W",CG78="M")), UPPER(CG78),"")))</f>
        <v/>
      </c>
      <c r="CH134" s="23" t="str">
        <f>IF(TYPE(VAL_Codes!BM$26)=2,VAL_Codes!BM$26,"")</f>
        <v/>
      </c>
      <c r="CI134" s="26" t="str">
        <f>IF(OR(AND(CI78="",CJ78=""),AND(CI92="",CJ92=""),AND(CI116="",CJ116=""),AND(CJ78="K",CJ92="K",CJ116="K"),OR(CJ78="O",CJ92="O",CJ116="O")),"",SUM(CI78,CI92,CI116))</f>
        <v/>
      </c>
      <c r="CJ134" s="20" t="str">
        <f>IF(AND(OR(AND(CJ78="O",CJ92="O",CJ116="O"),AND(CJ78="K",CJ92="K",CJ116="K")),SUM(CI78,CI92,CI116)=0,ISNUMBER(CI134)),"",IF(OR(CJ78="O",CJ92="O",CJ116="O"),"O",IF(AND(CJ78=CJ92,CJ92=CJ116,OR(CJ78="K",CJ78="W",CJ78="M")), UPPER(CJ78),"")))</f>
        <v/>
      </c>
      <c r="CK134" s="23" t="str">
        <f>IF(TYPE(VAL_Codes!BP$26)=2,VAL_Codes!BP$26,"")</f>
        <v/>
      </c>
      <c r="CL134" s="26" t="str">
        <f>IF(OR(AND(CL78="",CM78=""),AND(CL92="",CM92=""),AND(CL116="",CM116=""),AND(CM78="K",CM92="K",CM116="K"),OR(CM78="O",CM92="O",CM116="O")),"",SUM(CL78,CL92,CL116))</f>
        <v/>
      </c>
      <c r="CM134" s="20" t="str">
        <f>IF(AND(OR(AND(CM78="O",CM92="O",CM116="O"),AND(CM78="K",CM92="K",CM116="K")),SUM(CL78,CL92,CL116)=0,ISNUMBER(CL134)),"",IF(OR(CM78="O",CM92="O",CM116="O"),"O",IF(AND(CM78=CM92,CM92=CM116,OR(CM78="K",CM78="W",CM78="M")), UPPER(CM78),"")))</f>
        <v/>
      </c>
      <c r="CN134" s="23" t="str">
        <f>IF(TYPE(VAL_Codes!BS$26)=2,VAL_Codes!BS$26,"")</f>
        <v/>
      </c>
      <c r="CO134" s="26" t="str">
        <f>IF(OR(AND(CO78="",CP78=""),AND(CO92="",CP92=""),AND(CO116="",CP116=""),AND(CP78="K",CP92="K",CP116="K"),OR(CP78="O",CP92="O",CP116="O")),"",SUM(CO78,CO92,CO116))</f>
        <v/>
      </c>
      <c r="CP134" s="20" t="str">
        <f>IF(AND(OR(AND(CP78="O",CP92="O",CP116="O"),AND(CP78="K",CP92="K",CP116="K")),SUM(CO78,CO92,CO116)=0,ISNUMBER(CO134)),"",IF(OR(CP78="O",CP92="O",CP116="O"),"O",IF(AND(CP78=CP92,CP92=CP116,OR(CP78="K",CP78="W",CP78="M")), UPPER(CP78),"")))</f>
        <v/>
      </c>
      <c r="CQ134" s="23" t="str">
        <f>IF(TYPE(VAL_Codes!BV$26)=2,VAL_Codes!BV$26,"")</f>
        <v/>
      </c>
      <c r="CR134" s="80"/>
    </row>
    <row r="135" spans="1:96" ht="11.25" customHeight="1" x14ac:dyDescent="0.2">
      <c r="A135" s="75"/>
      <c r="B135" s="75"/>
      <c r="C135" s="887"/>
      <c r="D135" s="892"/>
      <c r="E135" s="885" t="s">
        <v>205</v>
      </c>
      <c r="F135" s="886"/>
      <c r="G135" s="72" t="s">
        <v>330</v>
      </c>
      <c r="H135" s="395" t="s">
        <v>47</v>
      </c>
      <c r="I135" s="395" t="s">
        <v>66</v>
      </c>
      <c r="J135" s="396" t="str">
        <f>VAL_Metadata!B$8</f>
        <v>_X</v>
      </c>
      <c r="K135" s="395" t="s">
        <v>47</v>
      </c>
      <c r="L135" s="395" t="s">
        <v>768</v>
      </c>
      <c r="M135" s="47"/>
      <c r="N135" s="47"/>
      <c r="O135" s="47"/>
      <c r="P135" s="47"/>
      <c r="Q135" s="47"/>
      <c r="R135" s="47"/>
      <c r="S135" s="47"/>
      <c r="T135" s="47"/>
      <c r="U135" s="47"/>
      <c r="V135" s="47"/>
      <c r="W135" s="47"/>
      <c r="X135" s="47"/>
      <c r="Y135" s="47"/>
      <c r="Z135" s="47"/>
      <c r="AA135" s="26" t="str">
        <f>IF(OR(AND(AA107="",AB107=""),AND(AA132="",AB132=""),AND(AB107="K",AB132="K"),OR(AB107="O",AB132="O")),"",SUM(AA107,AA132))</f>
        <v/>
      </c>
      <c r="AB135" s="20" t="str">
        <f>IF(AND(OR(AND(AB107="O",AB132="O"),AND(AB107="K",AB132="K")),SUM(AA107,AA132)=0,ISNUMBER(AA135)),"",IF(OR(AB107="O",AB132="O"),"O",IF(AND(AB107=AB132,OR(AB107="K",AB107="W",AB107="M")), UPPER(AB107),"")))</f>
        <v/>
      </c>
      <c r="AC135" s="23" t="str">
        <f>IF(TYPE(VAL_Codes!H$26)=2,VAL_Codes!H$26,"")</f>
        <v/>
      </c>
      <c r="AD135" s="26" t="str">
        <f>IF(OR(AND(AD107="",AE107=""),AND(AD132="",AE132=""),AND(AE107="K",AE132="K"),OR(AE107="O",AE132="O")),"",SUM(AD107,AD132))</f>
        <v/>
      </c>
      <c r="AE135" s="20" t="str">
        <f>IF(AND(OR(AND(AE107="O",AE132="O"),AND(AE107="K",AE132="K")),SUM(AD107,AD132)=0,ISNUMBER(AD135)),"",IF(OR(AE107="O",AE132="O"),"O",IF(AND(AE107=AE132,OR(AE107="K",AE107="W",AE107="M")), UPPER(AE107),"")))</f>
        <v/>
      </c>
      <c r="AF135" s="23" t="str">
        <f>IF(TYPE(VAL_Codes!K$26)=2,VAL_Codes!K$26,"")</f>
        <v/>
      </c>
      <c r="AG135" s="26" t="str">
        <f>IF(OR(AND(AG107="",AH107=""),AND(AG132="",AH132=""),AND(AH107="K",AH132="K"),OR(AH107="O",AH132="O")),"",SUM(AG107,AG132))</f>
        <v/>
      </c>
      <c r="AH135" s="20" t="str">
        <f>IF(AND(OR(AND(AH107="O",AH132="O"),AND(AH107="K",AH132="K")),SUM(AG107,AG132)=0,ISNUMBER(AG135)),"",IF(OR(AH107="O",AH132="O"),"O",IF(AND(AH107=AH132,OR(AH107="K",AH107="W",AH107="M")), UPPER(AH107),"")))</f>
        <v/>
      </c>
      <c r="AI135" s="23" t="str">
        <f>IF(TYPE(VAL_Codes!N$26)=2,VAL_Codes!N$26,"")</f>
        <v/>
      </c>
      <c r="AJ135" s="26" t="str">
        <f>IF(OR(AND(AJ107="",AK107=""),AND(AJ132="",AK132=""),AND(AK107="K",AK132="K"),OR(AK107="O",AK132="O")),"",SUM(AJ107,AJ132))</f>
        <v/>
      </c>
      <c r="AK135" s="20" t="str">
        <f>IF(AND(OR(AND(AK107="O",AK132="O"),AND(AK107="K",AK132="K")),SUM(AJ107,AJ132)=0,ISNUMBER(AJ135)),"",IF(OR(AK107="O",AK132="O"),"O",IF(AND(AK107=AK132,OR(AK107="K",AK107="W",AK107="M")), UPPER(AK107),"")))</f>
        <v/>
      </c>
      <c r="AL135" s="23" t="str">
        <f>IF(TYPE(VAL_Codes!Q$26)=2,VAL_Codes!Q$26,"")</f>
        <v/>
      </c>
      <c r="AM135" s="26" t="str">
        <f>IF(OR(AND(AM107="",AN107=""),AND(AM132="",AN132=""),AND(AN107="K",AN132="K"),OR(AN107="O",AN132="O")),"",SUM(AM107,AM132))</f>
        <v/>
      </c>
      <c r="AN135" s="20" t="str">
        <f>IF(AND(OR(AND(AN107="O",AN132="O"),AND(AN107="K",AN132="K")),SUM(AM107,AM132)=0,ISNUMBER(AM135)),"",IF(OR(AN107="O",AN132="O"),"O",IF(AND(AN107=AN132,OR(AN107="K",AN107="W",AN107="M")), UPPER(AN107),"")))</f>
        <v/>
      </c>
      <c r="AO135" s="23" t="str">
        <f>IF(TYPE(VAL_Codes!T$26)=2,VAL_Codes!T$26,"")</f>
        <v/>
      </c>
      <c r="AP135" s="26" t="str">
        <f>IF(OR(AND(AP107="",AQ107=""),AND(AP132="",AQ132=""),AND(AQ107="K",AQ132="K"),OR(AQ107="O",AQ132="O")),"",SUM(AP107,AP132))</f>
        <v/>
      </c>
      <c r="AQ135" s="20" t="str">
        <f>IF(AND(OR(AND(AQ107="O",AQ132="O"),AND(AQ107="K",AQ132="K")),SUM(AP107,AP132)=0,ISNUMBER(AP135)),"",IF(OR(AQ107="O",AQ132="O"),"O",IF(AND(AQ107=AQ132,OR(AQ107="K",AQ107="W",AQ107="M")), UPPER(AQ107),"")))</f>
        <v/>
      </c>
      <c r="AR135" s="23" t="str">
        <f>IF(TYPE(VAL_Codes!W$26)=2,VAL_Codes!W$26,"")</f>
        <v/>
      </c>
      <c r="AS135" s="26" t="str">
        <f>IF(OR(AND(AS107="",AT107=""),AND(AS132="",AT132=""),AND(AT107="K",AT132="K"),OR(AT107="O",AT132="O")),"",SUM(AS107,AS132))</f>
        <v/>
      </c>
      <c r="AT135" s="20" t="str">
        <f>IF(AND(OR(AND(AT107="O",AT132="O"),AND(AT107="K",AT132="K")),SUM(AS107,AS132)=0,ISNUMBER(AS135)),"",IF(OR(AT107="O",AT132="O"),"O",IF(AND(AT107=AT132,OR(AT107="K",AT107="W",AT107="M")), UPPER(AT107),"")))</f>
        <v/>
      </c>
      <c r="AU135" s="23" t="str">
        <f>IF(TYPE(VAL_Codes!Z$26)=2,VAL_Codes!Z$26,"")</f>
        <v/>
      </c>
      <c r="AV135" s="26" t="str">
        <f>IF(OR(AND(AV107="",AW107=""),AND(AV132="",AW132=""),AND(AW107="K",AW132="K"),OR(AW107="O",AW132="O")),"",SUM(AV107,AV132))</f>
        <v/>
      </c>
      <c r="AW135" s="20" t="str">
        <f>IF(AND(OR(AND(AW107="O",AW132="O"),AND(AW107="K",AW132="K")),SUM(AV107,AV132)=0,ISNUMBER(AV135)),"",IF(OR(AW107="O",AW132="O"),"O",IF(AND(AW107=AW132,OR(AW107="K",AW107="W",AW107="M")), UPPER(AW107),"")))</f>
        <v/>
      </c>
      <c r="AX135" s="23" t="str">
        <f>IF(TYPE(VAL_Codes!AC$26)=2,VAL_Codes!AC$26,"")</f>
        <v/>
      </c>
      <c r="AY135" s="26" t="str">
        <f>IF(OR(AND(AY107="",AZ107=""),AND(AY132="",AZ132=""),AND(AZ107="K",AZ132="K"),OR(AZ107="O",AZ132="O")),"",SUM(AY107,AY132))</f>
        <v/>
      </c>
      <c r="AZ135" s="20" t="str">
        <f>IF(AND(OR(AND(AZ107="O",AZ132="O"),AND(AZ107="K",AZ132="K")),SUM(AY107,AY132)=0,ISNUMBER(AY135)),"",IF(OR(AZ107="O",AZ132="O"),"O",IF(AND(AZ107=AZ132,OR(AZ107="K",AZ107="W",AZ107="M")), UPPER(AZ107),"")))</f>
        <v/>
      </c>
      <c r="BA135" s="23" t="str">
        <f>IF(TYPE(VAL_Codes!AF$26)=2,VAL_Codes!AF$26,"")</f>
        <v/>
      </c>
      <c r="BB135" s="26" t="str">
        <f>IF(OR(AND(BB107="",BC107=""),AND(BB132="",BC132=""),AND(BC107="K",BC132="K"),OR(BC107="O",BC132="O")),"",SUM(BB107,BB132))</f>
        <v/>
      </c>
      <c r="BC135" s="20" t="str">
        <f>IF(AND(OR(AND(BC107="O",BC132="O"),AND(BC107="K",BC132="K")),SUM(BB107,BB132)=0,ISNUMBER(BB135)),"",IF(OR(BC107="O",BC132="O"),"O",IF(AND(BC107=BC132,OR(BC107="K",BC107="W",BC107="M")), UPPER(BC107),"")))</f>
        <v/>
      </c>
      <c r="BD135" s="23" t="str">
        <f>IF(TYPE(VAL_Codes!AI$26)=2,VAL_Codes!AI$26,"")</f>
        <v/>
      </c>
      <c r="BE135" s="26" t="str">
        <f>IF(OR(AND(BE107="",BF107=""),AND(BE132="",BF132=""),AND(BF107="K",BF132="K"),OR(BF107="O",BF132="O")),"",SUM(BE107,BE132))</f>
        <v/>
      </c>
      <c r="BF135" s="20" t="str">
        <f>IF(AND(OR(AND(BF107="O",BF132="O"),AND(BF107="K",BF132="K")),SUM(BE107,BE132)=0,ISNUMBER(BE135)),"",IF(OR(BF107="O",BF132="O"),"O",IF(AND(BF107=BF132,OR(BF107="K",BF107="W",BF107="M")), UPPER(BF107),"")))</f>
        <v/>
      </c>
      <c r="BG135" s="23" t="str">
        <f>IF(TYPE(VAL_Codes!AL$26)=2,VAL_Codes!AL$26,"")</f>
        <v/>
      </c>
      <c r="BH135" s="26" t="str">
        <f>IF(OR(AND(BH107="",BI107=""),AND(BH132="",BI132=""),AND(BI107="K",BI132="K"),OR(BI107="O",BI132="O")),"",SUM(BH107,BH132))</f>
        <v/>
      </c>
      <c r="BI135" s="20" t="str">
        <f>IF(AND(OR(AND(BI107="O",BI132="O"),AND(BI107="K",BI132="K")),SUM(BH107,BH132)=0,ISNUMBER(BH135)),"",IF(OR(BI107="O",BI132="O"),"O",IF(AND(BI107=BI132,OR(BI107="K",BI107="W",BI107="M")), UPPER(BI107),"")))</f>
        <v/>
      </c>
      <c r="BJ135" s="23" t="str">
        <f>IF(TYPE(VAL_Codes!AO$26)=2,VAL_Codes!AO$26,"")</f>
        <v/>
      </c>
      <c r="BK135" s="26" t="str">
        <f>IF(OR(AND(BK107="",BL107=""),AND(BK132="",BL132=""),AND(BL107="K",BL132="K"),OR(BL107="O",BL132="O")),"",SUM(BK107,BK132))</f>
        <v/>
      </c>
      <c r="BL135" s="20" t="str">
        <f>IF(AND(OR(AND(BL107="O",BL132="O"),AND(BL107="K",BL132="K")),SUM(BK107,BK132)=0,ISNUMBER(BK135)),"",IF(OR(BL107="O",BL132="O"),"O",IF(AND(BL107=BL132,OR(BL107="K",BL107="W",BL107="M")), UPPER(BL107),"")))</f>
        <v/>
      </c>
      <c r="BM135" s="23" t="str">
        <f>IF(TYPE(VAL_Codes!AR$26)=2,VAL_Codes!AR$26,"")</f>
        <v/>
      </c>
      <c r="BN135" s="26" t="str">
        <f>IF(OR(AND(BN107="",BO107=""),AND(BN132="",BO132=""),AND(BO107="K",BO132="K"),OR(BO107="O",BO132="O")),"",SUM(BN107,BN132))</f>
        <v/>
      </c>
      <c r="BO135" s="20" t="str">
        <f>IF(AND(OR(AND(BO107="O",BO132="O"),AND(BO107="K",BO132="K")),SUM(BN107,BN132)=0,ISNUMBER(BN135)),"",IF(OR(BO107="O",BO132="O"),"O",IF(AND(BO107=BO132,OR(BO107="K",BO107="W",BO107="M")), UPPER(BO107),"")))</f>
        <v/>
      </c>
      <c r="BP135" s="23" t="str">
        <f>IF(TYPE(VAL_Codes!AU$26)=2,VAL_Codes!AU$26,"")</f>
        <v/>
      </c>
      <c r="BQ135" s="26" t="str">
        <f>IF(OR(AND(BQ107="",BR107=""),AND(BQ132="",BR132=""),AND(BR107="K",BR132="K"),OR(BR107="O",BR132="O")),"",SUM(BQ107,BQ132))</f>
        <v/>
      </c>
      <c r="BR135" s="20" t="str">
        <f>IF(AND(OR(AND(BR107="O",BR132="O"),AND(BR107="K",BR132="K")),SUM(BQ107,BQ132)=0,ISNUMBER(BQ135)),"",IF(OR(BR107="O",BR132="O"),"O",IF(AND(BR107=BR132,OR(BR107="K",BR107="W",BR107="M")), UPPER(BR107),"")))</f>
        <v/>
      </c>
      <c r="BS135" s="23" t="str">
        <f>IF(TYPE(VAL_Codes!AX$26)=2,VAL_Codes!AX$26,"")</f>
        <v/>
      </c>
      <c r="BT135" s="26" t="str">
        <f>IF(OR(AND(BT107="",BU107=""),AND(BT132="",BU132=""),AND(BU107="K",BU132="K"),OR(BU107="O",BU132="O")),"",SUM(BT107,BT132))</f>
        <v/>
      </c>
      <c r="BU135" s="20" t="str">
        <f>IF(AND(OR(AND(BU107="O",BU132="O"),AND(BU107="K",BU132="K")),SUM(BT107,BT132)=0,ISNUMBER(BT135)),"",IF(OR(BU107="O",BU132="O"),"O",IF(AND(BU107=BU132,OR(BU107="K",BU107="W",BU107="M")), UPPER(BU107),"")))</f>
        <v/>
      </c>
      <c r="BV135" s="23" t="str">
        <f>IF(TYPE(VAL_Codes!BA$26)=2,VAL_Codes!BA$26,"")</f>
        <v/>
      </c>
      <c r="BW135" s="26" t="str">
        <f>IF(OR(AND(BW107="",BX107=""),AND(BW132="",BX132=""),AND(BX107="K",BX132="K"),OR(BX107="O",BX132="O")),"",SUM(BW107,BW132))</f>
        <v/>
      </c>
      <c r="BX135" s="20" t="str">
        <f>IF(AND(OR(AND(BX107="O",BX132="O"),AND(BX107="K",BX132="K")),SUM(BW107,BW132)=0,ISNUMBER(BW135)),"",IF(OR(BX107="O",BX132="O"),"O",IF(AND(BX107=BX132,OR(BX107="K",BX107="W",BX107="M")), UPPER(BX107),"")))</f>
        <v/>
      </c>
      <c r="BY135" s="23" t="str">
        <f>IF(TYPE(VAL_Codes!BD$26)=2,VAL_Codes!BD$26,"")</f>
        <v/>
      </c>
      <c r="BZ135" s="26" t="str">
        <f>IF(OR(AND(BZ107="",CA107=""),AND(BZ132="",CA132=""),AND(CA107="K",CA132="K"),OR(CA107="O",CA132="O")),"",SUM(BZ107,BZ132))</f>
        <v/>
      </c>
      <c r="CA135" s="20" t="str">
        <f>IF(AND(OR(AND(CA107="O",CA132="O"),AND(CA107="K",CA132="K")),SUM(BZ107,BZ132)=0,ISNUMBER(BZ135)),"",IF(OR(CA107="O",CA132="O"),"O",IF(AND(CA107=CA132,OR(CA107="K",CA107="W",CA107="M")), UPPER(CA107),"")))</f>
        <v/>
      </c>
      <c r="CB135" s="23" t="str">
        <f>IF(TYPE(VAL_Codes!BG$26)=2,VAL_Codes!BG$26,"")</f>
        <v/>
      </c>
      <c r="CC135" s="26" t="str">
        <f>IF(OR(AND(CC107="",CD107=""),AND(CC132="",CD132=""),AND(CD107="K",CD132="K"),OR(CD107="O",CD132="O")),"",SUM(CC107,CC132))</f>
        <v/>
      </c>
      <c r="CD135" s="20" t="str">
        <f>IF(AND(OR(AND(CD107="O",CD132="O"),AND(CD107="K",CD132="K")),SUM(CC107,CC132)=0,ISNUMBER(CC135)),"",IF(OR(CD107="O",CD132="O"),"O",IF(AND(CD107=CD132,OR(CD107="K",CD107="W",CD107="M")), UPPER(CD107),"")))</f>
        <v/>
      </c>
      <c r="CE135" s="23" t="str">
        <f>IF(TYPE(VAL_Codes!BJ$26)=2,VAL_Codes!BJ$26,"")</f>
        <v/>
      </c>
      <c r="CF135" s="26" t="str">
        <f>IF(OR(AND(CF107="",CG107=""),AND(CF132="",CG132=""),AND(CG107="K",CG132="K"),OR(CG107="O",CG132="O")),"",SUM(CF107,CF132))</f>
        <v/>
      </c>
      <c r="CG135" s="20" t="str">
        <f>IF(AND(OR(AND(CG107="O",CG132="O"),AND(CG107="K",CG132="K")),SUM(CF107,CF132)=0,ISNUMBER(CF135)),"",IF(OR(CG107="O",CG132="O"),"O",IF(AND(CG107=CG132,OR(CG107="K",CG107="W",CG107="M")), UPPER(CG107),"")))</f>
        <v/>
      </c>
      <c r="CH135" s="23" t="str">
        <f>IF(TYPE(VAL_Codes!BM$26)=2,VAL_Codes!BM$26,"")</f>
        <v/>
      </c>
      <c r="CI135" s="26" t="str">
        <f>IF(OR(AND(CI107="",CJ107=""),AND(CI132="",CJ132=""),AND(CJ107="K",CJ132="K"),OR(CJ107="O",CJ132="O")),"",SUM(CI107,CI132))</f>
        <v/>
      </c>
      <c r="CJ135" s="20" t="str">
        <f>IF(AND(OR(AND(CJ107="O",CJ132="O"),AND(CJ107="K",CJ132="K")),SUM(CI107,CI132)=0,ISNUMBER(CI135)),"",IF(OR(CJ107="O",CJ132="O"),"O",IF(AND(CJ107=CJ132,OR(CJ107="K",CJ107="W",CJ107="M")), UPPER(CJ107),"")))</f>
        <v/>
      </c>
      <c r="CK135" s="23" t="str">
        <f>IF(TYPE(VAL_Codes!BP$26)=2,VAL_Codes!BP$26,"")</f>
        <v/>
      </c>
      <c r="CL135" s="26" t="str">
        <f>IF(OR(AND(CL107="",CM107=""),AND(CL132="",CM132=""),AND(CM107="K",CM132="K"),OR(CM107="O",CM132="O")),"",SUM(CL107,CL132))</f>
        <v/>
      </c>
      <c r="CM135" s="20" t="str">
        <f>IF(AND(OR(AND(CM107="O",CM132="O"),AND(CM107="K",CM132="K")),SUM(CL107,CL132)=0,ISNUMBER(CL135)),"",IF(OR(CM107="O",CM132="O"),"O",IF(AND(CM107=CM132,OR(CM107="K",CM107="W",CM107="M")), UPPER(CM107),"")))</f>
        <v/>
      </c>
      <c r="CN135" s="23" t="str">
        <f>IF(TYPE(VAL_Codes!BS$26)=2,VAL_Codes!BS$26,"")</f>
        <v/>
      </c>
      <c r="CO135" s="26" t="str">
        <f>IF(OR(AND(CO107="",CP107=""),AND(CO132="",CP132=""),AND(CP107="K",CP132="K"),OR(CP107="O",CP132="O")),"",SUM(CO107,CO132))</f>
        <v/>
      </c>
      <c r="CP135" s="20" t="str">
        <f>IF(AND(OR(AND(CP107="O",CP132="O"),AND(CP107="K",CP132="K")),SUM(CO107,CO132)=0,ISNUMBER(CO135)),"",IF(OR(CP107="O",CP132="O"),"O",IF(AND(CP107=CP132,OR(CP107="K",CP107="W",CP107="M")), UPPER(CP107),"")))</f>
        <v/>
      </c>
      <c r="CQ135" s="23" t="str">
        <f>IF(TYPE(VAL_Codes!BV$26)=2,VAL_Codes!BV$26,"")</f>
        <v/>
      </c>
      <c r="CR135" s="38"/>
    </row>
    <row r="136" spans="1:96" s="75" customFormat="1" ht="11.25" customHeight="1" x14ac:dyDescent="0.2">
      <c r="A136" s="44"/>
      <c r="B136" s="44"/>
      <c r="C136" s="85"/>
      <c r="D136" s="86"/>
      <c r="E136" s="85"/>
      <c r="F136" s="87"/>
      <c r="G136" s="88"/>
      <c r="H136" s="397"/>
      <c r="I136" s="397"/>
      <c r="J136" s="397"/>
      <c r="K136" s="397"/>
      <c r="L136" s="397"/>
      <c r="M136" s="89"/>
      <c r="N136" s="89"/>
      <c r="O136" s="89"/>
      <c r="P136" s="89"/>
      <c r="Q136" s="89"/>
      <c r="R136" s="89"/>
      <c r="S136" s="89"/>
      <c r="T136" s="89"/>
      <c r="U136" s="89"/>
      <c r="V136" s="89"/>
      <c r="W136" s="89"/>
      <c r="X136" s="89"/>
      <c r="Y136" s="89"/>
      <c r="Z136" s="89"/>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1"/>
    </row>
    <row r="137" spans="1:96" ht="11.25" customHeight="1" x14ac:dyDescent="0.2">
      <c r="M137" s="44"/>
      <c r="N137" s="44"/>
      <c r="O137" s="44"/>
      <c r="P137" s="44"/>
      <c r="Q137" s="44"/>
      <c r="R137" s="44"/>
      <c r="S137" s="44"/>
      <c r="T137" s="44"/>
      <c r="U137" s="44"/>
      <c r="V137" s="44"/>
      <c r="W137" s="44"/>
      <c r="X137" s="44"/>
      <c r="Y137" s="44"/>
      <c r="Z137" s="44"/>
    </row>
    <row r="138" spans="1:96" ht="11.25" hidden="1" customHeight="1" x14ac:dyDescent="0.2">
      <c r="M138" s="44"/>
      <c r="N138" s="44"/>
      <c r="O138" s="44"/>
      <c r="P138" s="44"/>
      <c r="Q138" s="44"/>
      <c r="R138" s="44"/>
      <c r="S138" s="44"/>
      <c r="T138" s="44"/>
      <c r="U138" s="44"/>
      <c r="V138" s="44"/>
      <c r="W138" s="44"/>
      <c r="X138" s="44"/>
      <c r="Y138" s="44"/>
      <c r="Z138" s="44"/>
    </row>
    <row r="139" spans="1:96" ht="11.25" hidden="1" customHeight="1" x14ac:dyDescent="0.2">
      <c r="M139" s="44"/>
      <c r="N139" s="44"/>
      <c r="O139" s="44"/>
      <c r="P139" s="44"/>
      <c r="Q139" s="44"/>
      <c r="R139" s="44"/>
      <c r="S139" s="44"/>
      <c r="T139" s="44"/>
      <c r="U139" s="44"/>
      <c r="V139" s="44"/>
      <c r="W139" s="44"/>
      <c r="X139" s="44"/>
      <c r="Y139" s="44"/>
      <c r="Z139" s="44"/>
    </row>
    <row r="140" spans="1:96" s="414" customFormat="1" ht="11.25" hidden="1" customHeight="1" x14ac:dyDescent="0.2">
      <c r="C140" s="418"/>
      <c r="D140" s="477"/>
      <c r="E140" s="418"/>
      <c r="F140" s="499"/>
      <c r="G140" s="476"/>
      <c r="H140" s="391"/>
      <c r="I140" s="391"/>
      <c r="J140" s="391"/>
      <c r="K140" s="391"/>
      <c r="L140" s="391"/>
    </row>
    <row r="141" spans="1:96" s="414" customFormat="1" ht="11.25" hidden="1" customHeight="1" x14ac:dyDescent="0.2">
      <c r="C141" s="476"/>
      <c r="D141" s="49"/>
      <c r="E141" s="49"/>
      <c r="F141" s="49"/>
      <c r="G141" s="476" t="s">
        <v>8716</v>
      </c>
      <c r="H141" s="391"/>
      <c r="I141" s="391"/>
      <c r="J141" s="391"/>
      <c r="K141" s="391"/>
      <c r="L141" s="391"/>
      <c r="AA141" s="414">
        <f>SUM(AA108)-SUM(AA83,AA119)</f>
        <v>0</v>
      </c>
      <c r="AD141" s="414">
        <f t="shared" ref="AD141" si="46">SUM(AD108)-SUM(AD83,AD119)</f>
        <v>0</v>
      </c>
      <c r="AG141" s="414">
        <f t="shared" ref="AG141:BE141" si="47">SUM(AG108)-SUM(AG83,AG119)</f>
        <v>0</v>
      </c>
      <c r="AJ141" s="414">
        <f t="shared" si="47"/>
        <v>0</v>
      </c>
      <c r="AM141" s="414">
        <f t="shared" si="47"/>
        <v>0</v>
      </c>
      <c r="AP141" s="414">
        <f t="shared" si="47"/>
        <v>0</v>
      </c>
      <c r="AS141" s="414">
        <f t="shared" si="47"/>
        <v>0</v>
      </c>
      <c r="AV141" s="414">
        <f t="shared" si="47"/>
        <v>0</v>
      </c>
      <c r="AY141" s="414">
        <f t="shared" si="47"/>
        <v>0</v>
      </c>
      <c r="BB141" s="414">
        <f t="shared" si="47"/>
        <v>0</v>
      </c>
      <c r="BE141" s="414">
        <f t="shared" si="47"/>
        <v>0</v>
      </c>
      <c r="BH141" s="414">
        <f t="shared" ref="BH141" si="48">SUM(BH108)-SUM(BH83,BH119)</f>
        <v>0</v>
      </c>
      <c r="BK141" s="414">
        <f t="shared" ref="BK141" si="49">SUM(BK108)-SUM(BK83,BK119)</f>
        <v>0</v>
      </c>
      <c r="BN141" s="414">
        <f t="shared" ref="BN141" si="50">SUM(BN108)-SUM(BN83,BN119)</f>
        <v>0</v>
      </c>
      <c r="BQ141" s="414">
        <f t="shared" ref="BQ141" si="51">SUM(BQ108)-SUM(BQ83,BQ119)</f>
        <v>0</v>
      </c>
      <c r="BT141" s="414">
        <f t="shared" ref="BT141" si="52">SUM(BT108)-SUM(BT83,BT119)</f>
        <v>0</v>
      </c>
      <c r="BW141" s="414">
        <f t="shared" ref="BW141" si="53">SUM(BW108)-SUM(BW83,BW119)</f>
        <v>0</v>
      </c>
      <c r="BZ141" s="414">
        <f t="shared" ref="BZ141" si="54">SUM(BZ108)-SUM(BZ83,BZ119)</f>
        <v>0</v>
      </c>
      <c r="CC141" s="414">
        <f t="shared" ref="CC141" si="55">SUM(CC108)-SUM(CC83,CC119)</f>
        <v>0</v>
      </c>
      <c r="CF141" s="414">
        <f t="shared" ref="CF141" si="56">SUM(CF108)-SUM(CF83,CF119)</f>
        <v>0</v>
      </c>
      <c r="CI141" s="414">
        <f t="shared" ref="CI141" si="57">SUM(CI108)-SUM(CI83,CI119)</f>
        <v>0</v>
      </c>
      <c r="CL141" s="414">
        <f t="shared" ref="CL141" si="58">SUM(CL108)-SUM(CL83,CL119)</f>
        <v>0</v>
      </c>
      <c r="CO141" s="414">
        <f t="shared" ref="CO141" si="59">SUM(CO108)-SUM(CO83,CO119)</f>
        <v>0</v>
      </c>
    </row>
    <row r="142" spans="1:96" s="414" customFormat="1" ht="11.25" hidden="1" customHeight="1" x14ac:dyDescent="0.2">
      <c r="C142" s="418"/>
      <c r="D142" s="477"/>
      <c r="E142" s="418"/>
      <c r="F142" s="499"/>
      <c r="G142" s="476" t="s">
        <v>8717</v>
      </c>
      <c r="H142" s="391"/>
      <c r="I142" s="391"/>
      <c r="J142" s="391"/>
      <c r="K142" s="391"/>
      <c r="L142" s="391"/>
      <c r="AA142" s="414">
        <f>SUM(AA120)-SUM(AA84)</f>
        <v>0</v>
      </c>
      <c r="AD142" s="414">
        <f t="shared" ref="AD142" si="60">SUM(AD120)-SUM(AD84)</f>
        <v>0</v>
      </c>
      <c r="AG142" s="414">
        <f t="shared" ref="AG142:BE142" si="61">SUM(AG120)-SUM(AG84)</f>
        <v>0</v>
      </c>
      <c r="AJ142" s="414">
        <f t="shared" si="61"/>
        <v>0</v>
      </c>
      <c r="AM142" s="414">
        <f t="shared" si="61"/>
        <v>0</v>
      </c>
      <c r="AP142" s="414">
        <f t="shared" si="61"/>
        <v>0</v>
      </c>
      <c r="AS142" s="414">
        <f t="shared" si="61"/>
        <v>0</v>
      </c>
      <c r="AV142" s="414">
        <f t="shared" si="61"/>
        <v>0</v>
      </c>
      <c r="AY142" s="414">
        <f t="shared" si="61"/>
        <v>0</v>
      </c>
      <c r="BB142" s="414">
        <f t="shared" si="61"/>
        <v>0</v>
      </c>
      <c r="BE142" s="414">
        <f t="shared" si="61"/>
        <v>0</v>
      </c>
      <c r="BH142" s="414">
        <f t="shared" ref="BH142" si="62">SUM(BH120)-SUM(BH84)</f>
        <v>0</v>
      </c>
      <c r="BK142" s="414">
        <f t="shared" ref="BK142" si="63">SUM(BK120)-SUM(BK84)</f>
        <v>0</v>
      </c>
      <c r="BN142" s="414">
        <f t="shared" ref="BN142" si="64">SUM(BN120)-SUM(BN84)</f>
        <v>0</v>
      </c>
      <c r="BQ142" s="414">
        <f t="shared" ref="BQ142" si="65">SUM(BQ120)-SUM(BQ84)</f>
        <v>0</v>
      </c>
      <c r="BT142" s="414">
        <f t="shared" ref="BT142" si="66">SUM(BT120)-SUM(BT84)</f>
        <v>0</v>
      </c>
      <c r="BW142" s="414">
        <f t="shared" ref="BW142" si="67">SUM(BW120)-SUM(BW84)</f>
        <v>0</v>
      </c>
      <c r="BZ142" s="414">
        <f t="shared" ref="BZ142" si="68">SUM(BZ120)-SUM(BZ84)</f>
        <v>0</v>
      </c>
      <c r="CC142" s="414">
        <f t="shared" ref="CC142" si="69">SUM(CC120)-SUM(CC84)</f>
        <v>0</v>
      </c>
      <c r="CF142" s="414">
        <f t="shared" ref="CF142" si="70">SUM(CF120)-SUM(CF84)</f>
        <v>0</v>
      </c>
      <c r="CI142" s="414">
        <f t="shared" ref="CI142" si="71">SUM(CI120)-SUM(CI84)</f>
        <v>0</v>
      </c>
      <c r="CL142" s="414">
        <f t="shared" ref="CL142" si="72">SUM(CL120)-SUM(CL84)</f>
        <v>0</v>
      </c>
      <c r="CO142" s="414">
        <f t="shared" ref="CO142" si="73">SUM(CO120)-SUM(CO84)</f>
        <v>0</v>
      </c>
    </row>
    <row r="143" spans="1:96" s="414" customFormat="1" ht="11.25" hidden="1" customHeight="1" x14ac:dyDescent="0.2">
      <c r="C143" s="418"/>
      <c r="D143" s="477"/>
      <c r="E143" s="418"/>
      <c r="F143" s="499"/>
      <c r="G143" s="476" t="s">
        <v>8718</v>
      </c>
      <c r="H143" s="391"/>
      <c r="I143" s="391"/>
      <c r="J143" s="391"/>
      <c r="K143" s="391"/>
      <c r="L143" s="391"/>
      <c r="AA143" s="414">
        <f>SUM(AA102)-SUM(AA80,AA82)</f>
        <v>0</v>
      </c>
      <c r="AD143" s="414">
        <f>SUM(AD102)-SUM(AD80,AD82)</f>
        <v>0</v>
      </c>
      <c r="AG143" s="414">
        <f t="shared" ref="AG143" si="74">SUM(AG102)-SUM(AG80,AG82)</f>
        <v>0</v>
      </c>
      <c r="AJ143" s="414">
        <f t="shared" ref="AJ143" si="75">SUM(AJ102)-SUM(AJ80,AJ82)</f>
        <v>0</v>
      </c>
      <c r="AM143" s="414">
        <f t="shared" ref="AM143" si="76">SUM(AM102)-SUM(AM80,AM82)</f>
        <v>0</v>
      </c>
      <c r="AP143" s="414">
        <f t="shared" ref="AP143" si="77">SUM(AP102)-SUM(AP80,AP82)</f>
        <v>0</v>
      </c>
      <c r="AS143" s="414">
        <f t="shared" ref="AS143" si="78">SUM(AS102)-SUM(AS80,AS82)</f>
        <v>0</v>
      </c>
      <c r="AV143" s="414">
        <f t="shared" ref="AV143" si="79">SUM(AV102)-SUM(AV80,AV82)</f>
        <v>0</v>
      </c>
      <c r="AY143" s="414">
        <f t="shared" ref="AY143" si="80">SUM(AY102)-SUM(AY80,AY82)</f>
        <v>0</v>
      </c>
      <c r="BB143" s="414">
        <f t="shared" ref="BB143" si="81">SUM(BB102)-SUM(BB80,BB82)</f>
        <v>0</v>
      </c>
      <c r="BE143" s="414">
        <f t="shared" ref="BE143" si="82">SUM(BE102)-SUM(BE80,BE82)</f>
        <v>0</v>
      </c>
      <c r="BH143" s="414">
        <f>SUM(BH102)-SUM(BH80,BH82)</f>
        <v>0</v>
      </c>
      <c r="BK143" s="414">
        <f>SUM(BK102)-SUM(BK80,BK82)</f>
        <v>0</v>
      </c>
      <c r="BN143" s="414">
        <f>SUM(BN102)-SUM(BN80,BN82)</f>
        <v>0</v>
      </c>
      <c r="BQ143" s="414">
        <f>SUM(BQ102)-SUM(BQ80,BQ82)</f>
        <v>0</v>
      </c>
      <c r="BT143" s="414">
        <f>SUM(BT102)-SUM(BT80,BT82)</f>
        <v>0</v>
      </c>
      <c r="BW143" s="414">
        <f>SUM(BW102)-SUM(BW80,BW82)</f>
        <v>0</v>
      </c>
      <c r="BZ143" s="414">
        <f>SUM(BZ102)-SUM(BZ80,BZ82)</f>
        <v>0</v>
      </c>
      <c r="CC143" s="414">
        <f>SUM(CC102)-SUM(CC80,CC82)</f>
        <v>0</v>
      </c>
      <c r="CF143" s="414">
        <f>SUM(CF102)-SUM(CF80,CF82)</f>
        <v>0</v>
      </c>
      <c r="CI143" s="414">
        <f>SUM(CI102)-SUM(CI80,CI82)</f>
        <v>0</v>
      </c>
      <c r="CL143" s="414">
        <f>SUM(CL102)-SUM(CL80,CL82)</f>
        <v>0</v>
      </c>
      <c r="CO143" s="414">
        <f>SUM(CO102)-SUM(CO80,CO82)</f>
        <v>0</v>
      </c>
    </row>
    <row r="144" spans="1:96" s="414" customFormat="1" ht="11.25" hidden="1" customHeight="1" x14ac:dyDescent="0.2">
      <c r="C144" s="418"/>
      <c r="D144" s="477"/>
      <c r="E144" s="418"/>
      <c r="F144" s="499"/>
      <c r="G144" s="476" t="s">
        <v>8719</v>
      </c>
      <c r="H144" s="391"/>
      <c r="I144" s="391"/>
      <c r="J144" s="391"/>
      <c r="K144" s="391"/>
      <c r="L144" s="391"/>
      <c r="AA144" s="414">
        <f>SUM(AA113)-SUM(AA84)</f>
        <v>0</v>
      </c>
      <c r="AD144" s="414">
        <f t="shared" ref="AD144" si="83">SUM(AD113)-SUM(AD84)</f>
        <v>0</v>
      </c>
      <c r="AG144" s="414">
        <f t="shared" ref="AG144" si="84">SUM(AG113)-SUM(AG84)</f>
        <v>0</v>
      </c>
      <c r="AJ144" s="414">
        <f t="shared" ref="AJ144" si="85">SUM(AJ113)-SUM(AJ84)</f>
        <v>0</v>
      </c>
      <c r="AM144" s="414">
        <f t="shared" ref="AM144" si="86">SUM(AM113)-SUM(AM84)</f>
        <v>0</v>
      </c>
      <c r="AP144" s="414">
        <f t="shared" ref="AP144" si="87">SUM(AP113)-SUM(AP84)</f>
        <v>0</v>
      </c>
      <c r="AS144" s="414">
        <f t="shared" ref="AS144" si="88">SUM(AS113)-SUM(AS84)</f>
        <v>0</v>
      </c>
      <c r="AV144" s="414">
        <f t="shared" ref="AV144" si="89">SUM(AV113)-SUM(AV84)</f>
        <v>0</v>
      </c>
      <c r="AY144" s="414">
        <f t="shared" ref="AY144" si="90">SUM(AY113)-SUM(AY84)</f>
        <v>0</v>
      </c>
      <c r="BB144" s="414">
        <f t="shared" ref="BB144" si="91">SUM(BB113)-SUM(BB84)</f>
        <v>0</v>
      </c>
      <c r="BE144" s="414">
        <f t="shared" ref="BE144" si="92">SUM(BE113)-SUM(BE84)</f>
        <v>0</v>
      </c>
      <c r="BH144" s="414">
        <f t="shared" ref="BH144" si="93">SUM(BH113)-SUM(BH84)</f>
        <v>0</v>
      </c>
      <c r="BK144" s="414">
        <f t="shared" ref="BK144" si="94">SUM(BK113)-SUM(BK84)</f>
        <v>0</v>
      </c>
      <c r="BN144" s="414">
        <f t="shared" ref="BN144" si="95">SUM(BN113)-SUM(BN84)</f>
        <v>0</v>
      </c>
      <c r="BQ144" s="414">
        <f t="shared" ref="BQ144" si="96">SUM(BQ113)-SUM(BQ84)</f>
        <v>0</v>
      </c>
      <c r="BT144" s="414">
        <f t="shared" ref="BT144" si="97">SUM(BT113)-SUM(BT84)</f>
        <v>0</v>
      </c>
      <c r="BW144" s="414">
        <f t="shared" ref="BW144" si="98">SUM(BW113)-SUM(BW84)</f>
        <v>0</v>
      </c>
      <c r="BZ144" s="414">
        <f t="shared" ref="BZ144" si="99">SUM(BZ113)-SUM(BZ84)</f>
        <v>0</v>
      </c>
      <c r="CC144" s="414">
        <f t="shared" ref="CC144" si="100">SUM(CC113)-SUM(CC84)</f>
        <v>0</v>
      </c>
      <c r="CF144" s="414">
        <f t="shared" ref="CF144" si="101">SUM(CF113)-SUM(CF84)</f>
        <v>0</v>
      </c>
      <c r="CI144" s="414">
        <f t="shared" ref="CI144" si="102">SUM(CI113)-SUM(CI84)</f>
        <v>0</v>
      </c>
      <c r="CL144" s="414">
        <f t="shared" ref="CL144" si="103">SUM(CL113)-SUM(CL84)</f>
        <v>0</v>
      </c>
      <c r="CO144" s="414">
        <f t="shared" ref="CO144" si="104">SUM(CO113)-SUM(CO84)</f>
        <v>0</v>
      </c>
    </row>
    <row r="145" spans="1:95" s="414" customFormat="1" ht="11.25" hidden="1" customHeight="1" x14ac:dyDescent="0.2">
      <c r="C145" s="418"/>
      <c r="D145" s="477"/>
      <c r="E145" s="418"/>
      <c r="F145" s="437"/>
      <c r="G145" s="476" t="s">
        <v>8720</v>
      </c>
      <c r="H145" s="391"/>
      <c r="I145" s="391"/>
      <c r="J145" s="391"/>
      <c r="K145" s="391"/>
      <c r="L145" s="391"/>
      <c r="AA145" s="414">
        <f>SUM(AA70)-SUM(AA38,AA52)</f>
        <v>0</v>
      </c>
      <c r="AD145" s="414">
        <f t="shared" ref="AD145" si="105">SUM(AD70)-SUM(AD38,AD52)</f>
        <v>0</v>
      </c>
      <c r="AG145" s="414">
        <f t="shared" ref="AG145" si="106">SUM(AG70)-SUM(AG38,AG52)</f>
        <v>0</v>
      </c>
      <c r="AJ145" s="414">
        <f t="shared" ref="AJ145" si="107">SUM(AJ70)-SUM(AJ38,AJ52)</f>
        <v>0</v>
      </c>
      <c r="AM145" s="414">
        <f t="shared" ref="AM145" si="108">SUM(AM70)-SUM(AM38,AM52)</f>
        <v>0</v>
      </c>
      <c r="AP145" s="414">
        <f t="shared" ref="AP145" si="109">SUM(AP70)-SUM(AP38,AP52)</f>
        <v>0</v>
      </c>
      <c r="AS145" s="414">
        <f t="shared" ref="AS145" si="110">SUM(AS70)-SUM(AS38,AS52)</f>
        <v>0</v>
      </c>
      <c r="AV145" s="414">
        <f t="shared" ref="AV145" si="111">SUM(AV70)-SUM(AV38,AV52)</f>
        <v>0</v>
      </c>
      <c r="AY145" s="414">
        <f t="shared" ref="AY145" si="112">SUM(AY70)-SUM(AY38,AY52)</f>
        <v>0</v>
      </c>
      <c r="BB145" s="414">
        <f t="shared" ref="BB145" si="113">SUM(BB70)-SUM(BB38,BB52)</f>
        <v>0</v>
      </c>
      <c r="BE145" s="414">
        <f t="shared" ref="BE145" si="114">SUM(BE70)-SUM(BE38,BE52)</f>
        <v>0</v>
      </c>
      <c r="BH145" s="414">
        <f t="shared" ref="BH145" si="115">SUM(BH70)-SUM(BH38,BH52)</f>
        <v>0</v>
      </c>
      <c r="BK145" s="414">
        <f t="shared" ref="BK145" si="116">SUM(BK70)-SUM(BK38,BK52)</f>
        <v>0</v>
      </c>
      <c r="BN145" s="414">
        <f t="shared" ref="BN145" si="117">SUM(BN70)-SUM(BN38,BN52)</f>
        <v>0</v>
      </c>
      <c r="BQ145" s="414">
        <f t="shared" ref="BQ145" si="118">SUM(BQ70)-SUM(BQ38,BQ52)</f>
        <v>0</v>
      </c>
      <c r="BT145" s="414">
        <f t="shared" ref="BT145" si="119">SUM(BT70)-SUM(BT38,BT52)</f>
        <v>0</v>
      </c>
      <c r="BW145" s="414">
        <f t="shared" ref="BW145" si="120">SUM(BW70)-SUM(BW38,BW52)</f>
        <v>0</v>
      </c>
      <c r="BZ145" s="414">
        <f t="shared" ref="BZ145" si="121">SUM(BZ70)-SUM(BZ38,BZ52)</f>
        <v>0</v>
      </c>
      <c r="CC145" s="414">
        <f t="shared" ref="CC145" si="122">SUM(CC70)-SUM(CC38,CC52)</f>
        <v>0</v>
      </c>
      <c r="CF145" s="414">
        <f t="shared" ref="CF145" si="123">SUM(CF70)-SUM(CF38,CF52)</f>
        <v>0</v>
      </c>
      <c r="CI145" s="414">
        <f t="shared" ref="CI145" si="124">SUM(CI70)-SUM(CI38,CI52)</f>
        <v>0</v>
      </c>
      <c r="CL145" s="414">
        <f t="shared" ref="CL145" si="125">SUM(CL70)-SUM(CL38,CL52)</f>
        <v>0</v>
      </c>
      <c r="CO145" s="414">
        <f t="shared" ref="CO145" si="126">SUM(CO70)-SUM(CO38,CO52)</f>
        <v>0</v>
      </c>
    </row>
    <row r="146" spans="1:95" s="414" customFormat="1" ht="11.25" hidden="1" customHeight="1" x14ac:dyDescent="0.2">
      <c r="C146" s="418"/>
      <c r="D146" s="477"/>
      <c r="E146" s="418"/>
      <c r="F146" s="437"/>
      <c r="G146" s="476" t="s">
        <v>8721</v>
      </c>
      <c r="H146" s="391"/>
      <c r="I146" s="391"/>
      <c r="J146" s="391"/>
      <c r="K146" s="391"/>
      <c r="L146" s="391"/>
      <c r="AA146" s="414">
        <f>SUM(AA58)-SUM(AA37)</f>
        <v>0</v>
      </c>
      <c r="AD146" s="414">
        <f t="shared" ref="AD146" si="127">SUM(AD58)-SUM(AD37)</f>
        <v>0</v>
      </c>
      <c r="AG146" s="414">
        <f t="shared" ref="AG146" si="128">SUM(AG58)-SUM(AG37)</f>
        <v>0</v>
      </c>
      <c r="AJ146" s="414">
        <f t="shared" ref="AJ146" si="129">SUM(AJ58)-SUM(AJ37)</f>
        <v>0</v>
      </c>
      <c r="AM146" s="414">
        <f t="shared" ref="AM146" si="130">SUM(AM58)-SUM(AM37)</f>
        <v>0</v>
      </c>
      <c r="AP146" s="414">
        <f t="shared" ref="AP146" si="131">SUM(AP58)-SUM(AP37)</f>
        <v>0</v>
      </c>
      <c r="AS146" s="414">
        <f t="shared" ref="AS146" si="132">SUM(AS58)-SUM(AS37)</f>
        <v>0</v>
      </c>
      <c r="AV146" s="414">
        <f t="shared" ref="AV146" si="133">SUM(AV58)-SUM(AV37)</f>
        <v>0</v>
      </c>
      <c r="AY146" s="414">
        <f t="shared" ref="AY146" si="134">SUM(AY58)-SUM(AY37)</f>
        <v>0</v>
      </c>
      <c r="BB146" s="414">
        <f t="shared" ref="BB146" si="135">SUM(BB58)-SUM(BB37)</f>
        <v>0</v>
      </c>
      <c r="BE146" s="414">
        <f t="shared" ref="BE146" si="136">SUM(BE58)-SUM(BE37)</f>
        <v>0</v>
      </c>
      <c r="BH146" s="414">
        <f t="shared" ref="BH146" si="137">SUM(BH58)-SUM(BH37)</f>
        <v>0</v>
      </c>
      <c r="BK146" s="414">
        <f t="shared" ref="BK146" si="138">SUM(BK58)-SUM(BK37)</f>
        <v>0</v>
      </c>
      <c r="BN146" s="414">
        <f t="shared" ref="BN146" si="139">SUM(BN58)-SUM(BN37)</f>
        <v>0</v>
      </c>
      <c r="BQ146" s="414">
        <f t="shared" ref="BQ146" si="140">SUM(BQ58)-SUM(BQ37)</f>
        <v>0</v>
      </c>
      <c r="BT146" s="414">
        <f t="shared" ref="BT146" si="141">SUM(BT58)-SUM(BT37)</f>
        <v>0</v>
      </c>
      <c r="BW146" s="414">
        <f t="shared" ref="BW146" si="142">SUM(BW58)-SUM(BW37)</f>
        <v>0</v>
      </c>
      <c r="BZ146" s="414">
        <f t="shared" ref="BZ146" si="143">SUM(BZ58)-SUM(BZ37)</f>
        <v>0</v>
      </c>
      <c r="CC146" s="414">
        <f t="shared" ref="CC146" si="144">SUM(CC58)-SUM(CC37)</f>
        <v>0</v>
      </c>
      <c r="CF146" s="414">
        <f t="shared" ref="CF146" si="145">SUM(CF58)-SUM(CF37)</f>
        <v>0</v>
      </c>
      <c r="CI146" s="414">
        <f t="shared" ref="CI146" si="146">SUM(CI58)-SUM(CI37)</f>
        <v>0</v>
      </c>
      <c r="CL146" s="414">
        <f t="shared" ref="CL146" si="147">SUM(CL58)-SUM(CL37)</f>
        <v>0</v>
      </c>
      <c r="CO146" s="414">
        <f t="shared" ref="CO146" si="148">SUM(CO58)-SUM(CO37)</f>
        <v>0</v>
      </c>
    </row>
    <row r="147" spans="1:95" s="414" customFormat="1" ht="11.25" hidden="1" customHeight="1" x14ac:dyDescent="0.25">
      <c r="C147" s="418"/>
      <c r="D147" s="477"/>
      <c r="E147" s="418"/>
      <c r="F147" s="437"/>
      <c r="G147" s="476"/>
      <c r="H147" s="391"/>
      <c r="I147" s="391"/>
      <c r="J147" s="391"/>
      <c r="K147" s="391"/>
      <c r="L147" s="391"/>
      <c r="AA147" s="48">
        <f>SUMPRODUCT(--(AA31:AA135=0),--(AA31:AA135&lt;&gt;""),--(AB31:AB135="M"))+SUMPRODUCT(--(AA31:AA135=0),--(AA31:AA135&lt;&gt;""),--(AB31:AB135=""))+SUMPRODUCT(--(AA31:AA135&gt;0),--(AB31:AB135="W"))+SUMPRODUCT(--(AA31:AA135&gt;0), --(AA31:AA135&lt;&gt;""),--(AB31:AB135=""))+SUMPRODUCT(--(AA31:AA135=""),--(AB31:AB135="M"))</f>
        <v>0</v>
      </c>
      <c r="AB147" s="49"/>
      <c r="AC147" s="49"/>
      <c r="AD147" s="48">
        <f>SUMPRODUCT(--(AD31:AD135=0),--(AD31:AD135&lt;&gt;""),--(AE31:AE135="M"))+SUMPRODUCT(--(AD31:AD135=0),--(AD31:AD135&lt;&gt;""),--(AE31:AE135=""))+SUMPRODUCT(--(AD31:AD135&gt;0),--(AE31:AE135="W"))+SUMPRODUCT(--(AD31:AD135&gt;0), --(AD31:AD135&lt;&gt;""),--(AE31:AE135=""))+SUMPRODUCT(--(AD31:AD135=""),--(AE31:AE135="M"))</f>
        <v>0</v>
      </c>
      <c r="AE147" s="49"/>
      <c r="AF147" s="49"/>
      <c r="AG147" s="48">
        <f>SUMPRODUCT(--(AG31:AG135=0),--(AG31:AG135&lt;&gt;""),--(AH31:AH135="M"))+SUMPRODUCT(--(AG31:AG135=0),--(AG31:AG135&lt;&gt;""),--(AH31:AH135=""))+SUMPRODUCT(--(AG31:AG135&gt;0),--(AH31:AH135="W"))+SUMPRODUCT(--(AG31:AG135&gt;0), --(AG31:AG135&lt;&gt;""),--(AH31:AH135=""))+SUMPRODUCT(--(AG31:AG135=""),--(AH31:AH135="M"))</f>
        <v>0</v>
      </c>
      <c r="AH147" s="49"/>
      <c r="AI147" s="49"/>
      <c r="AJ147" s="48">
        <f>SUMPRODUCT(--(AJ31:AJ135=0),--(AJ31:AJ135&lt;&gt;""),--(AK31:AK135="M"))+SUMPRODUCT(--(AJ31:AJ135=0),--(AJ31:AJ135&lt;&gt;""),--(AK31:AK135=""))+SUMPRODUCT(--(AJ31:AJ135&gt;0),--(AK31:AK135="W"))+SUMPRODUCT(--(AJ31:AJ135&gt;0), --(AJ31:AJ135&lt;&gt;""),--(AK31:AK135=""))+SUMPRODUCT(--(AJ31:AJ135=""),--(AK31:AK135="M"))</f>
        <v>0</v>
      </c>
      <c r="AK147" s="49"/>
      <c r="AL147" s="49"/>
      <c r="AM147" s="48">
        <f>SUMPRODUCT(--(AM31:AM135=0),--(AM31:AM135&lt;&gt;""),--(AN31:AN135="M"))+SUMPRODUCT(--(AM31:AM135=0),--(AM31:AM135&lt;&gt;""),--(AN31:AN135=""))+SUMPRODUCT(--(AM31:AM135&gt;0),--(AN31:AN135="W"))+SUMPRODUCT(--(AM31:AM135&gt;0), --(AM31:AM135&lt;&gt;""),--(AN31:AN135=""))+SUMPRODUCT(--(AM31:AM135=""),--(AN31:AN135="M"))</f>
        <v>0</v>
      </c>
      <c r="AN147" s="49"/>
      <c r="AO147" s="49"/>
      <c r="AP147" s="48">
        <f>SUMPRODUCT(--(AP31:AP135=0),--(AP31:AP135&lt;&gt;""),--(AQ31:AQ135="M"))+SUMPRODUCT(--(AP31:AP135=0),--(AP31:AP135&lt;&gt;""),--(AQ31:AQ135=""))+SUMPRODUCT(--(AP31:AP135&gt;0),--(AQ31:AQ135="W"))+SUMPRODUCT(--(AP31:AP135&gt;0), --(AP31:AP135&lt;&gt;""),--(AQ31:AQ135=""))+SUMPRODUCT(--(AP31:AP135=""),--(AQ31:AQ135="M"))</f>
        <v>0</v>
      </c>
      <c r="AQ147" s="49"/>
      <c r="AR147" s="49"/>
      <c r="AS147" s="48">
        <f>SUMPRODUCT(--(AS31:AS135=0),--(AS31:AS135&lt;&gt;""),--(AT31:AT135="M"))+SUMPRODUCT(--(AS31:AS135=0),--(AS31:AS135&lt;&gt;""),--(AT31:AT135=""))+SUMPRODUCT(--(AS31:AS135&gt;0),--(AT31:AT135="W"))+SUMPRODUCT(--(AS31:AS135&gt;0), --(AS31:AS135&lt;&gt;""),--(AT31:AT135=""))+SUMPRODUCT(--(AS31:AS135=""),--(AT31:AT135="M"))</f>
        <v>0</v>
      </c>
      <c r="AT147" s="49"/>
      <c r="AU147" s="49"/>
      <c r="AV147" s="48">
        <f>SUMPRODUCT(--(AV31:AV135=0),--(AV31:AV135&lt;&gt;""),--(AW31:AW135="M"))+SUMPRODUCT(--(AV31:AV135=0),--(AV31:AV135&lt;&gt;""),--(AW31:AW135=""))+SUMPRODUCT(--(AV31:AV135&gt;0),--(AW31:AW135="W"))+SUMPRODUCT(--(AV31:AV135&gt;0), --(AV31:AV135&lt;&gt;""),--(AW31:AW135=""))+SUMPRODUCT(--(AV31:AV135=""),--(AW31:AW135="M"))</f>
        <v>0</v>
      </c>
      <c r="AW147" s="49"/>
      <c r="AX147" s="49"/>
      <c r="AY147" s="48">
        <f>SUMPRODUCT(--(AY31:AY135=0),--(AY31:AY135&lt;&gt;""),--(AZ31:AZ135="M"))+SUMPRODUCT(--(AY31:AY135=0),--(AY31:AY135&lt;&gt;""),--(AZ31:AZ135=""))+SUMPRODUCT(--(AY31:AY135&gt;0),--(AZ31:AZ135="W"))+SUMPRODUCT(--(AY31:AY135&gt;0), --(AY31:AY135&lt;&gt;""),--(AZ31:AZ135=""))+SUMPRODUCT(--(AY31:AY135=""),--(AZ31:AZ135="M"))</f>
        <v>0</v>
      </c>
      <c r="AZ147" s="49"/>
      <c r="BA147" s="49"/>
      <c r="BB147" s="48">
        <f>SUMPRODUCT(--(BB31:BB135=0),--(BB31:BB135&lt;&gt;""),--(BC31:BC135="M"))+SUMPRODUCT(--(BB31:BB135=0),--(BB31:BB135&lt;&gt;""),--(BC31:BC135=""))+SUMPRODUCT(--(BB31:BB135&gt;0),--(BC31:BC135="W"))+SUMPRODUCT(--(BB31:BB135&gt;0), --(BB31:BB135&lt;&gt;""),--(BC31:BC135=""))+SUMPRODUCT(--(BB31:BB135=""),--(BC31:BC135="M"))</f>
        <v>0</v>
      </c>
      <c r="BC147" s="49"/>
      <c r="BD147" s="49"/>
      <c r="BE147" s="48">
        <f>SUMPRODUCT(--(BE31:BE135=0),--(BE31:BE135&lt;&gt;""),--(BF31:BF135="M"))+SUMPRODUCT(--(BE31:BE135=0),--(BE31:BE135&lt;&gt;""),--(BF31:BF135=""))+SUMPRODUCT(--(BE31:BE135&gt;0),--(BF31:BF135="W"))+SUMPRODUCT(--(BE31:BE135&gt;0), --(BE31:BE135&lt;&gt;""),--(BF31:BF135=""))+SUMPRODUCT(--(BE31:BE135=""),--(BF31:BF135="M"))</f>
        <v>0</v>
      </c>
      <c r="BF147" s="49"/>
      <c r="BG147" s="49"/>
      <c r="BH147" s="48">
        <f>SUMPRODUCT(--(BH31:BH135=0),--(BH31:BH135&lt;&gt;""),--(BI31:BI135="M"))+SUMPRODUCT(--(BH31:BH135=0),--(BH31:BH135&lt;&gt;""),--(BI31:BI135=""))+SUMPRODUCT(--(BH31:BH135&gt;0),--(BI31:BI135="W"))+SUMPRODUCT(--(BH31:BH135&gt;0), --(BH31:BH135&lt;&gt;""),--(BI31:BI135=""))+SUMPRODUCT(--(BH31:BH135=""),--(BI31:BI135="M"))</f>
        <v>0</v>
      </c>
      <c r="BI147" s="49"/>
      <c r="BJ147" s="49"/>
      <c r="BK147" s="48">
        <f>SUMPRODUCT(--(BK31:BK135=0),--(BK31:BK135&lt;&gt;""),--(BL31:BL135="M"))+SUMPRODUCT(--(BK31:BK135=0),--(BK31:BK135&lt;&gt;""),--(BL31:BL135=""))+SUMPRODUCT(--(BK31:BK135&gt;0),--(BL31:BL135="W"))+SUMPRODUCT(--(BK31:BK135&gt;0), --(BK31:BK135&lt;&gt;""),--(BL31:BL135=""))+SUMPRODUCT(--(BK31:BK135=""),--(BL31:BL135="M"))</f>
        <v>0</v>
      </c>
      <c r="BL147" s="49"/>
      <c r="BM147" s="49"/>
      <c r="BN147" s="48">
        <f>SUMPRODUCT(--(BN31:BN135=0),--(BN31:BN135&lt;&gt;""),--(BO31:BO135="M"))+SUMPRODUCT(--(BN31:BN135=0),--(BN31:BN135&lt;&gt;""),--(BO31:BO135=""))+SUMPRODUCT(--(BN31:BN135&gt;0),--(BO31:BO135="W"))+SUMPRODUCT(--(BN31:BN135&gt;0), --(BN31:BN135&lt;&gt;""),--(BO31:BO135=""))+SUMPRODUCT(--(BN31:BN135=""),--(BO31:BO135="M"))</f>
        <v>0</v>
      </c>
      <c r="BO147" s="49"/>
      <c r="BP147" s="49"/>
      <c r="BQ147" s="48">
        <f>SUMPRODUCT(--(BQ31:BQ135=0),--(BQ31:BQ135&lt;&gt;""),--(BR31:BR135="M"))+SUMPRODUCT(--(BQ31:BQ135=0),--(BQ31:BQ135&lt;&gt;""),--(BR31:BR135=""))+SUMPRODUCT(--(BQ31:BQ135&gt;0),--(BR31:BR135="W"))+SUMPRODUCT(--(BQ31:BQ135&gt;0), --(BQ31:BQ135&lt;&gt;""),--(BR31:BR135=""))+SUMPRODUCT(--(BQ31:BQ135=""),--(BR31:BR135="M"))</f>
        <v>0</v>
      </c>
      <c r="BR147" s="49"/>
      <c r="BS147" s="49"/>
      <c r="BT147" s="48">
        <f>SUMPRODUCT(--(BT31:BT135=0),--(BT31:BT135&lt;&gt;""),--(BU31:BU135="M"))+SUMPRODUCT(--(BT31:BT135=0),--(BT31:BT135&lt;&gt;""),--(BU31:BU135=""))+SUMPRODUCT(--(BT31:BT135&gt;0),--(BU31:BU135="W"))+SUMPRODUCT(--(BT31:BT135&gt;0), --(BT31:BT135&lt;&gt;""),--(BU31:BU135=""))+SUMPRODUCT(--(BT31:BT135=""),--(BU31:BU135="M"))</f>
        <v>0</v>
      </c>
      <c r="BU147" s="49"/>
      <c r="BV147" s="49"/>
      <c r="BW147" s="48">
        <f>SUMPRODUCT(--(BW31:BW135=0),--(BW31:BW135&lt;&gt;""),--(BX31:BX135="M"))+SUMPRODUCT(--(BW31:BW135=0),--(BW31:BW135&lt;&gt;""),--(BX31:BX135=""))+SUMPRODUCT(--(BW31:BW135&gt;0),--(BX31:BX135="W"))+SUMPRODUCT(--(BW31:BW135&gt;0), --(BW31:BW135&lt;&gt;""),--(BX31:BX135=""))+SUMPRODUCT(--(BW31:BW135=""),--(BX31:BX135="M"))</f>
        <v>0</v>
      </c>
      <c r="BX147" s="49"/>
      <c r="BY147" s="49"/>
      <c r="BZ147" s="48">
        <f>SUMPRODUCT(--(BZ31:BZ135=0),--(BZ31:BZ135&lt;&gt;""),--(CA31:CA135="M"))+SUMPRODUCT(--(BZ31:BZ135=0),--(BZ31:BZ135&lt;&gt;""),--(CA31:CA135=""))+SUMPRODUCT(--(BZ31:BZ135&gt;0),--(CA31:CA135="W"))+SUMPRODUCT(--(BZ31:BZ135&gt;0), --(BZ31:BZ135&lt;&gt;""),--(CA31:CA135=""))+SUMPRODUCT(--(BZ31:BZ135=""),--(CA31:CA135="M"))</f>
        <v>0</v>
      </c>
      <c r="CA147" s="49"/>
      <c r="CB147" s="49"/>
      <c r="CC147" s="48">
        <f>SUMPRODUCT(--(CC31:CC135=0),--(CC31:CC135&lt;&gt;""),--(CD31:CD135="M"))+SUMPRODUCT(--(CC31:CC135=0),--(CC31:CC135&lt;&gt;""),--(CD31:CD135=""))+SUMPRODUCT(--(CC31:CC135&gt;0),--(CD31:CD135="W"))+SUMPRODUCT(--(CC31:CC135&gt;0), --(CC31:CC135&lt;&gt;""),--(CD31:CD135=""))+SUMPRODUCT(--(CC31:CC135=""),--(CD31:CD135="M"))</f>
        <v>0</v>
      </c>
      <c r="CD147" s="49"/>
      <c r="CE147" s="49"/>
      <c r="CF147" s="48">
        <f>SUMPRODUCT(--(CF31:CF135=0),--(CF31:CF135&lt;&gt;""),--(CG31:CG135="M"))+SUMPRODUCT(--(CF31:CF135=0),--(CF31:CF135&lt;&gt;""),--(CG31:CG135=""))+SUMPRODUCT(--(CF31:CF135&gt;0),--(CG31:CG135="W"))+SUMPRODUCT(--(CF31:CF135&gt;0), --(CF31:CF135&lt;&gt;""),--(CG31:CG135=""))+SUMPRODUCT(--(CF31:CF135=""),--(CG31:CG135="M"))</f>
        <v>0</v>
      </c>
      <c r="CG147" s="49"/>
      <c r="CH147" s="49"/>
      <c r="CI147" s="48">
        <f>SUMPRODUCT(--(CI31:CI135=0),--(CI31:CI135&lt;&gt;""),--(CJ31:CJ135="M"))+SUMPRODUCT(--(CI31:CI135=0),--(CI31:CI135&lt;&gt;""),--(CJ31:CJ135=""))+SUMPRODUCT(--(CI31:CI135&gt;0),--(CJ31:CJ135="W"))+SUMPRODUCT(--(CI31:CI135&gt;0), --(CI31:CI135&lt;&gt;""),--(CJ31:CJ135=""))+SUMPRODUCT(--(CI31:CI135=""),--(CJ31:CJ135="M"))</f>
        <v>0</v>
      </c>
      <c r="CJ147" s="49"/>
      <c r="CK147" s="49"/>
      <c r="CL147" s="48">
        <f>SUMPRODUCT(--(CL31:CL135=0),--(CL31:CL135&lt;&gt;""),--(CM31:CM135="M"))+SUMPRODUCT(--(CL31:CL135=0),--(CL31:CL135&lt;&gt;""),--(CM31:CM135=""))+SUMPRODUCT(--(CL31:CL135&gt;0),--(CM31:CM135="W"))+SUMPRODUCT(--(CL31:CL135&gt;0), --(CL31:CL135&lt;&gt;""),--(CM31:CM135=""))+SUMPRODUCT(--(CL31:CL135=""),--(CM31:CM135="M"))</f>
        <v>0</v>
      </c>
      <c r="CM147" s="49"/>
      <c r="CN147" s="49"/>
      <c r="CO147" s="48">
        <f>SUMPRODUCT(--(CO31:CO135=0),--(CO31:CO135&lt;&gt;""),--(CP31:CP135="M"))+SUMPRODUCT(--(CO31:CO135=0),--(CO31:CO135&lt;&gt;""),--(CP31:CP135=""))+SUMPRODUCT(--(CO31:CO135&gt;0),--(CP31:CP135="W"))+SUMPRODUCT(--(CO31:CO135&gt;0), --(CO31:CO135&lt;&gt;""),--(CP31:CP135=""))+SUMPRODUCT(--(CO31:CO135=""),--(CP31:CP135="M"))</f>
        <v>0</v>
      </c>
      <c r="CP147" s="49"/>
      <c r="CQ147" s="49"/>
    </row>
    <row r="148" spans="1:95" ht="11.25" hidden="1" customHeight="1" x14ac:dyDescent="0.2">
      <c r="F148" s="96"/>
      <c r="M148" s="44"/>
      <c r="N148" s="44"/>
      <c r="O148" s="44"/>
      <c r="P148" s="44"/>
      <c r="Q148" s="44"/>
      <c r="R148" s="44"/>
      <c r="S148" s="44"/>
      <c r="T148" s="44"/>
      <c r="U148" s="44"/>
      <c r="V148" s="44"/>
      <c r="W148" s="44"/>
      <c r="X148" s="44"/>
      <c r="Y148" s="44"/>
      <c r="Z148" s="44"/>
    </row>
    <row r="149" spans="1:95" ht="11.25" hidden="1" customHeight="1" x14ac:dyDescent="0.2">
      <c r="F149" s="96"/>
      <c r="M149" s="44"/>
      <c r="N149" s="44"/>
      <c r="O149" s="44"/>
      <c r="P149" s="44"/>
      <c r="Q149" s="44"/>
      <c r="R149" s="44"/>
      <c r="S149" s="44"/>
      <c r="T149" s="44"/>
      <c r="U149" s="44"/>
      <c r="V149" s="44"/>
      <c r="W149" s="44"/>
      <c r="X149" s="44"/>
      <c r="Y149" s="44"/>
      <c r="Z149" s="44"/>
    </row>
    <row r="150" spans="1:95" ht="11.25" hidden="1" customHeight="1" x14ac:dyDescent="0.2">
      <c r="F150" s="96"/>
      <c r="M150" s="44"/>
      <c r="N150" s="44"/>
      <c r="O150" s="44"/>
      <c r="P150" s="44"/>
      <c r="Q150" s="44"/>
      <c r="R150" s="44"/>
      <c r="S150" s="44"/>
      <c r="T150" s="44"/>
      <c r="U150" s="44"/>
      <c r="V150" s="44"/>
      <c r="W150" s="44"/>
      <c r="X150" s="44"/>
      <c r="Y150" s="44"/>
      <c r="Z150" s="44"/>
    </row>
    <row r="151" spans="1:95" ht="11.25" hidden="1" customHeight="1" x14ac:dyDescent="0.2">
      <c r="M151" s="44"/>
      <c r="N151" s="44"/>
      <c r="O151" s="44"/>
      <c r="P151" s="44"/>
      <c r="Q151" s="44"/>
      <c r="R151" s="44"/>
      <c r="S151" s="44"/>
      <c r="T151" s="44"/>
      <c r="U151" s="44"/>
      <c r="V151" s="44"/>
      <c r="W151" s="44"/>
      <c r="X151" s="44"/>
      <c r="Y151" s="44"/>
      <c r="Z151" s="44"/>
    </row>
    <row r="152" spans="1:95" ht="11.25" hidden="1" customHeight="1" x14ac:dyDescent="0.2"/>
    <row r="153" spans="1:95" ht="11.25" hidden="1" customHeight="1" x14ac:dyDescent="0.2"/>
    <row r="154" spans="1:95" ht="11.25" hidden="1" customHeight="1" x14ac:dyDescent="0.2"/>
    <row r="155" spans="1:95" ht="11.25" hidden="1" customHeight="1" x14ac:dyDescent="0.2"/>
    <row r="156" spans="1:95" ht="11.25" hidden="1" customHeight="1" x14ac:dyDescent="0.2"/>
    <row r="157" spans="1:95" ht="11.25" hidden="1" customHeight="1" x14ac:dyDescent="0.2"/>
    <row r="158" spans="1:95" ht="11.25" hidden="1" customHeight="1" x14ac:dyDescent="0.2"/>
    <row r="159" spans="1:95" ht="11.25" hidden="1" customHeight="1" x14ac:dyDescent="0.2"/>
    <row r="160" spans="1:95" s="414" customFormat="1" ht="11.25" hidden="1" customHeight="1" x14ac:dyDescent="0.2">
      <c r="A160" s="476"/>
      <c r="B160" s="476"/>
      <c r="C160" s="476"/>
      <c r="D160" s="477"/>
      <c r="E160" s="74" t="s">
        <v>8806</v>
      </c>
      <c r="F160" s="478"/>
      <c r="G160" s="479" t="s">
        <v>8807</v>
      </c>
      <c r="H160" s="476"/>
      <c r="I160" s="476"/>
      <c r="J160" s="476"/>
      <c r="K160" s="476"/>
      <c r="L160" s="476"/>
      <c r="M160" s="47"/>
      <c r="N160" s="47"/>
      <c r="O160" s="47"/>
      <c r="P160" s="47"/>
      <c r="Q160" s="47"/>
      <c r="R160" s="47"/>
      <c r="S160" s="47"/>
      <c r="T160" s="47"/>
      <c r="U160" s="47"/>
      <c r="V160" s="47"/>
      <c r="W160" s="47"/>
      <c r="X160" s="47"/>
      <c r="Y160" s="47"/>
      <c r="Z160" s="47"/>
    </row>
    <row r="161" spans="1:95" s="414" customFormat="1" ht="11.25" hidden="1" customHeight="1" x14ac:dyDescent="0.2">
      <c r="A161" s="476"/>
      <c r="B161" s="476"/>
      <c r="C161" s="476"/>
      <c r="D161" s="856" t="s">
        <v>8808</v>
      </c>
      <c r="E161" s="454" t="s">
        <v>8809</v>
      </c>
      <c r="F161" s="480"/>
      <c r="G161" s="481" t="s">
        <v>8810</v>
      </c>
      <c r="H161" s="482"/>
      <c r="I161" s="482"/>
      <c r="J161" s="482"/>
      <c r="K161" s="482"/>
      <c r="L161" s="482"/>
      <c r="M161" s="483"/>
      <c r="N161" s="483"/>
      <c r="O161" s="483"/>
      <c r="P161" s="483"/>
      <c r="Q161" s="483"/>
      <c r="R161" s="483"/>
      <c r="S161" s="483"/>
      <c r="T161" s="483"/>
      <c r="U161" s="483"/>
      <c r="V161" s="483"/>
      <c r="W161" s="483"/>
      <c r="X161" s="483"/>
      <c r="Y161" s="483"/>
      <c r="Z161" s="483"/>
      <c r="AA161" s="455" t="str">
        <f>IF(AA71&lt;&gt;"",IF(AA74&lt;&gt;"",IF(AA71&gt;=AA74,"","Check ISCED"&amp;AA$8),""),"")</f>
        <v/>
      </c>
      <c r="AB161" s="455"/>
      <c r="AC161" s="455"/>
      <c r="AD161" s="455" t="str">
        <f>IF(AD71&lt;&gt;"",IF(AD74&lt;&gt;"",IF(AD71&gt;=AD74,"","Check ISCED"&amp;AD$8),""),"")</f>
        <v/>
      </c>
      <c r="AE161" s="455"/>
      <c r="AF161" s="455"/>
      <c r="AG161" s="455" t="str">
        <f>IF(AG71&lt;&gt;"",IF(AG74&lt;&gt;"",IF(AG71&gt;=AG74,"","Check ISCED"&amp;AG$8),""),"")</f>
        <v/>
      </c>
      <c r="AH161" s="455"/>
      <c r="AI161" s="455"/>
      <c r="AJ161" s="455" t="str">
        <f>IF(AJ71&lt;&gt;"",IF(AJ74&lt;&gt;"",IF(AJ71&gt;=AJ74,"","Check ISCED"&amp;AJ$8),""),"")</f>
        <v/>
      </c>
      <c r="AK161" s="455"/>
      <c r="AL161" s="455"/>
      <c r="AM161" s="455" t="str">
        <f>IF(AM71&lt;&gt;"",IF(AM74&lt;&gt;"",IF(AM71&gt;=AM74,"","Check ISCED"&amp;AM$8),""),"")</f>
        <v/>
      </c>
      <c r="AN161" s="455"/>
      <c r="AO161" s="455"/>
      <c r="AP161" s="455" t="str">
        <f>IF(AP71&lt;&gt;"",IF(AP74&lt;&gt;"",IF(AP71&gt;=AP74,"","Check ISCED"&amp;AP$8),""),"")</f>
        <v/>
      </c>
      <c r="AQ161" s="455"/>
      <c r="AR161" s="455"/>
      <c r="AS161" s="455" t="str">
        <f>IF(AS71&lt;&gt;"",IF(AS74&lt;&gt;"",IF(AS71&gt;=AS74,"","Check ISCED"&amp;AS$8),""),"")</f>
        <v/>
      </c>
      <c r="AT161" s="455"/>
      <c r="AU161" s="455"/>
      <c r="AV161" s="455" t="str">
        <f>IF(AV71&lt;&gt;"",IF(AV74&lt;&gt;"",IF(AV71&gt;=AV74,"","Check ISCED"&amp;AV$8),""),"")</f>
        <v/>
      </c>
      <c r="AW161" s="455"/>
      <c r="AX161" s="455"/>
      <c r="AY161" s="455" t="str">
        <f>IF(AY71&lt;&gt;"",IF(AY74&lt;&gt;"",IF(AY71&gt;=AY74,"","Check ISCED"&amp;AY$8),""),"")</f>
        <v/>
      </c>
      <c r="AZ161" s="455"/>
      <c r="BA161" s="455"/>
      <c r="BB161" s="455" t="str">
        <f>IF(BB71&lt;&gt;"",IF(BB74&lt;&gt;"",IF(BB71&gt;=BB74,"","Check ISCED"&amp;BB$8),""),"")</f>
        <v/>
      </c>
      <c r="BC161" s="455"/>
      <c r="BD161" s="455"/>
      <c r="BE161" s="455" t="str">
        <f>IF(BE71&lt;&gt;"",IF(BE74&lt;&gt;"",IF(BE71&gt;=BE74,"","Check ISCED"&amp;BE$8),""),"")</f>
        <v/>
      </c>
      <c r="BF161" s="455"/>
      <c r="BG161" s="455"/>
      <c r="BH161" s="455" t="str">
        <f>IF(BH71&lt;&gt;"",IF(BH74&lt;&gt;"",IF(BH71&gt;=BH74,"","Check ISCED"&amp;BH$8),""),"")</f>
        <v/>
      </c>
      <c r="BI161" s="455"/>
      <c r="BJ161" s="455"/>
      <c r="BK161" s="455" t="str">
        <f>IF(BK71&lt;&gt;"",IF(BK74&lt;&gt;"",IF(BK71&gt;=BK74,"","Check ISCED"&amp;BK$8),""),"")</f>
        <v/>
      </c>
      <c r="BL161" s="455"/>
      <c r="BM161" s="455"/>
      <c r="BN161" s="455" t="str">
        <f>IF(BN71&lt;&gt;"",IF(BN74&lt;&gt;"",IF(BN71&gt;=BN74,"","Check ISCED"&amp;BN$8),""),"")</f>
        <v/>
      </c>
      <c r="BO161" s="455"/>
      <c r="BP161" s="455"/>
      <c r="BQ161" s="455" t="str">
        <f>IF(BQ71&lt;&gt;"",IF(BQ74&lt;&gt;"",IF(BQ71&gt;=BQ74,"","Check ISCED"&amp;BQ$8),""),"")</f>
        <v/>
      </c>
      <c r="BR161" s="455"/>
      <c r="BS161" s="455"/>
      <c r="BT161" s="455" t="str">
        <f>IF(BT71&lt;&gt;"",IF(BT74&lt;&gt;"",IF(BT71&gt;=BT74,"","Check ISCED"&amp;BT$8),""),"")</f>
        <v/>
      </c>
      <c r="BU161" s="455"/>
      <c r="BV161" s="455"/>
      <c r="BW161" s="455" t="str">
        <f>IF(BW71&lt;&gt;"",IF(BW74&lt;&gt;"",IF(BW71&gt;=BW74,"","Check ISCED"&amp;BW$8),""),"")</f>
        <v/>
      </c>
      <c r="BX161" s="455"/>
      <c r="BY161" s="455"/>
      <c r="BZ161" s="455" t="str">
        <f>IF(BZ71&lt;&gt;"",IF(BZ74&lt;&gt;"",IF(BZ71&gt;=BZ74,"","Check ISCED"&amp;BZ$8),""),"")</f>
        <v/>
      </c>
      <c r="CA161" s="455"/>
      <c r="CB161" s="455"/>
      <c r="CC161" s="455" t="str">
        <f>IF(CC71&lt;&gt;"",IF(CC74&lt;&gt;"",IF(CC71&gt;=CC74,"","Check ISCED"&amp;CC$8),""),"")</f>
        <v/>
      </c>
      <c r="CD161" s="455"/>
      <c r="CE161" s="455"/>
      <c r="CF161" s="455" t="str">
        <f>IF(CF71&lt;&gt;"",IF(CF74&lt;&gt;"",IF(CF71&gt;=CF74,"","Check ISCED"&amp;CF$8),""),"")</f>
        <v/>
      </c>
      <c r="CG161" s="455"/>
      <c r="CH161" s="455"/>
      <c r="CI161" s="455" t="str">
        <f>IF(CI71&lt;&gt;"",IF(CI74&lt;&gt;"",IF(CI71&gt;=CI74,"","Check ISCED"&amp;CI$8),""),"")</f>
        <v/>
      </c>
      <c r="CJ161" s="455"/>
      <c r="CK161" s="455"/>
      <c r="CL161" s="455" t="str">
        <f>IF(CL71&lt;&gt;"",IF(CL74&lt;&gt;"",IF(CL71&gt;=CL74,"","Check ISCED X"&amp;CL$8),""),"")</f>
        <v/>
      </c>
      <c r="CM161" s="455"/>
      <c r="CN161" s="455"/>
      <c r="CO161" s="455" t="str">
        <f>IF(CO71&lt;&gt;"",IF(CO74&lt;&gt;"",IF(CO71&gt;=CO74,"","Check ISCED T"&amp;CO$8),""),"")</f>
        <v/>
      </c>
      <c r="CP161" s="455"/>
      <c r="CQ161" s="468"/>
    </row>
    <row r="162" spans="1:95" s="414" customFormat="1" ht="11.25" hidden="1" customHeight="1" x14ac:dyDescent="0.2">
      <c r="A162" s="476"/>
      <c r="B162" s="476"/>
      <c r="C162" s="476"/>
      <c r="D162" s="857"/>
      <c r="E162" s="459" t="s">
        <v>8811</v>
      </c>
      <c r="F162" s="484"/>
      <c r="G162" s="485" t="s">
        <v>8812</v>
      </c>
      <c r="H162" s="486"/>
      <c r="I162" s="486"/>
      <c r="J162" s="486"/>
      <c r="K162" s="486"/>
      <c r="L162" s="486"/>
      <c r="M162" s="487"/>
      <c r="N162" s="487"/>
      <c r="O162" s="487"/>
      <c r="P162" s="487"/>
      <c r="Q162" s="487"/>
      <c r="R162" s="487"/>
      <c r="S162" s="487"/>
      <c r="T162" s="487"/>
      <c r="U162" s="487"/>
      <c r="V162" s="487"/>
      <c r="W162" s="487"/>
      <c r="X162" s="487"/>
      <c r="Y162" s="487"/>
      <c r="Z162" s="487"/>
      <c r="AA162" s="460" t="str">
        <f>IF(AA31&lt;&gt;"",IF(AA34&lt;&gt;"",IF(AA31&gt;=AA34,"","Check ISCED"&amp;AA$8),""),"")</f>
        <v/>
      </c>
      <c r="AB162" s="460"/>
      <c r="AC162" s="460"/>
      <c r="AD162" s="460" t="str">
        <f>IF(AD31&lt;&gt;"",IF(AD34&lt;&gt;"",IF(AD31&gt;=AD34,"","Check ISCED"&amp;AD$8),""),"")</f>
        <v/>
      </c>
      <c r="AE162" s="460"/>
      <c r="AF162" s="460"/>
      <c r="AG162" s="460" t="str">
        <f>IF(AG31&lt;&gt;"",IF(AG34&lt;&gt;"",IF(AG31&gt;=AG34,"","Check ISCED"&amp;AG$8),""),"")</f>
        <v/>
      </c>
      <c r="AH162" s="460"/>
      <c r="AI162" s="460"/>
      <c r="AJ162" s="460" t="str">
        <f>IF(AJ31&lt;&gt;"",IF(AJ34&lt;&gt;"",IF(AJ31&gt;=AJ34,"","Check ISCED"&amp;AJ$8),""),"")</f>
        <v/>
      </c>
      <c r="AK162" s="460"/>
      <c r="AL162" s="460"/>
      <c r="AM162" s="460" t="str">
        <f>IF(AM31&lt;&gt;"",IF(AM34&lt;&gt;"",IF(AM31&gt;=AM34,"","Check ISCED"&amp;AM$8),""),"")</f>
        <v/>
      </c>
      <c r="AN162" s="460"/>
      <c r="AO162" s="460"/>
      <c r="AP162" s="460" t="str">
        <f>IF(AP31&lt;&gt;"",IF(AP34&lt;&gt;"",IF(AP31&gt;=AP34,"","Check ISCED"&amp;AP$8),""),"")</f>
        <v/>
      </c>
      <c r="AQ162" s="460"/>
      <c r="AR162" s="460"/>
      <c r="AS162" s="460" t="str">
        <f>IF(AS31&lt;&gt;"",IF(AS34&lt;&gt;"",IF(AS31&gt;=AS34,"","Check ISCED"&amp;AS$8),""),"")</f>
        <v/>
      </c>
      <c r="AT162" s="460"/>
      <c r="AU162" s="460"/>
      <c r="AV162" s="460" t="str">
        <f>IF(AV31&lt;&gt;"",IF(AV34&lt;&gt;"",IF(AV31&gt;=AV34,"","Check ISCED"&amp;AV$8),""),"")</f>
        <v/>
      </c>
      <c r="AW162" s="460"/>
      <c r="AX162" s="460"/>
      <c r="AY162" s="460" t="str">
        <f>IF(AY31&lt;&gt;"",IF(AY34&lt;&gt;"",IF(AY31&gt;=AY34,"","Check ISCED"&amp;AY$8),""),"")</f>
        <v/>
      </c>
      <c r="AZ162" s="460"/>
      <c r="BA162" s="460"/>
      <c r="BB162" s="460" t="str">
        <f>IF(BB31&lt;&gt;"",IF(BB34&lt;&gt;"",IF(BB31&gt;=BB34,"","Check ISCED"&amp;BB$8),""),"")</f>
        <v/>
      </c>
      <c r="BC162" s="460"/>
      <c r="BD162" s="460"/>
      <c r="BE162" s="460" t="str">
        <f>IF(BE31&lt;&gt;"",IF(BE34&lt;&gt;"",IF(BE31&gt;=BE34,"","Check ISCED"&amp;BE$8),""),"")</f>
        <v/>
      </c>
      <c r="BF162" s="460"/>
      <c r="BG162" s="460"/>
      <c r="BH162" s="460" t="str">
        <f>IF(BH31&lt;&gt;"",IF(BH34&lt;&gt;"",IF(BH31&gt;=BH34,"","Check ISCED"&amp;BH$8),""),"")</f>
        <v/>
      </c>
      <c r="BI162" s="460"/>
      <c r="BJ162" s="460"/>
      <c r="BK162" s="460" t="str">
        <f>IF(BK31&lt;&gt;"",IF(BK34&lt;&gt;"",IF(BK31&gt;=BK34,"","Check ISCED"&amp;BK$8),""),"")</f>
        <v/>
      </c>
      <c r="BL162" s="460"/>
      <c r="BM162" s="460"/>
      <c r="BN162" s="460" t="str">
        <f>IF(BN31&lt;&gt;"",IF(BN34&lt;&gt;"",IF(BN31&gt;=BN34,"","Check ISCED"&amp;BN$8),""),"")</f>
        <v/>
      </c>
      <c r="BO162" s="460"/>
      <c r="BP162" s="460"/>
      <c r="BQ162" s="460" t="str">
        <f>IF(BQ31&lt;&gt;"",IF(BQ34&lt;&gt;"",IF(BQ31&gt;=BQ34,"","Check ISCED"&amp;BQ$8),""),"")</f>
        <v/>
      </c>
      <c r="BR162" s="460"/>
      <c r="BS162" s="460"/>
      <c r="BT162" s="460" t="str">
        <f>IF(BT31&lt;&gt;"",IF(BT34&lt;&gt;"",IF(BT31&gt;=BT34,"","Check ISCED"&amp;BT$8),""),"")</f>
        <v/>
      </c>
      <c r="BU162" s="460"/>
      <c r="BV162" s="460"/>
      <c r="BW162" s="460" t="str">
        <f>IF(BW31&lt;&gt;"",IF(BW34&lt;&gt;"",IF(BW31&gt;=BW34,"","Check ISCED"&amp;BW$8),""),"")</f>
        <v/>
      </c>
      <c r="BX162" s="460"/>
      <c r="BY162" s="460"/>
      <c r="BZ162" s="460" t="str">
        <f>IF(BZ31&lt;&gt;"",IF(BZ34&lt;&gt;"",IF(BZ31&gt;=BZ34,"","Check ISCED"&amp;BZ$8),""),"")</f>
        <v/>
      </c>
      <c r="CA162" s="460"/>
      <c r="CB162" s="460"/>
      <c r="CC162" s="460" t="str">
        <f>IF(CC31&lt;&gt;"",IF(CC34&lt;&gt;"",IF(CC31&gt;=CC34,"","Check ISCED"&amp;CC$8),""),"")</f>
        <v/>
      </c>
      <c r="CD162" s="460"/>
      <c r="CE162" s="460"/>
      <c r="CF162" s="460" t="str">
        <f>IF(CF31&lt;&gt;"",IF(CF34&lt;&gt;"",IF(CF31&gt;=CF34,"","Check ISCED"&amp;CF$8),""),"")</f>
        <v/>
      </c>
      <c r="CG162" s="460"/>
      <c r="CH162" s="460"/>
      <c r="CI162" s="460" t="str">
        <f>IF(CI31&lt;&gt;"",IF(CI34&lt;&gt;"",IF(CI31&gt;=CI34,"","Check ISCED"&amp;CI$8),""),"")</f>
        <v/>
      </c>
      <c r="CJ162" s="460"/>
      <c r="CK162" s="460"/>
      <c r="CL162" s="460" t="str">
        <f>IF(CL31&lt;&gt;"",IF(CL34&lt;&gt;"",IF(CL31&gt;=CL34,"","Check ISCED X"&amp;CL$8),""),"")</f>
        <v/>
      </c>
      <c r="CM162" s="460"/>
      <c r="CN162" s="460"/>
      <c r="CO162" s="460" t="str">
        <f>IF(CO31&lt;&gt;"",IF(CO34&lt;&gt;"",IF(CO31&gt;=CO34,"","Check ISCED T"&amp;CO$8),""),"")</f>
        <v/>
      </c>
      <c r="CP162" s="460"/>
      <c r="CQ162" s="469"/>
    </row>
    <row r="163" spans="1:95" s="414" customFormat="1" ht="11.25" hidden="1" customHeight="1" x14ac:dyDescent="0.2">
      <c r="A163" s="476"/>
      <c r="B163" s="476"/>
      <c r="C163" s="476"/>
      <c r="D163" s="857"/>
      <c r="E163" s="459" t="s">
        <v>8813</v>
      </c>
      <c r="F163" s="459"/>
      <c r="G163" s="485" t="s">
        <v>8814</v>
      </c>
      <c r="H163" s="486"/>
      <c r="I163" s="486"/>
      <c r="J163" s="486"/>
      <c r="K163" s="486"/>
      <c r="L163" s="486"/>
      <c r="M163" s="487"/>
      <c r="N163" s="487"/>
      <c r="O163" s="487"/>
      <c r="P163" s="487"/>
      <c r="Q163" s="487"/>
      <c r="R163" s="487"/>
      <c r="S163" s="487"/>
      <c r="T163" s="487"/>
      <c r="U163" s="487"/>
      <c r="V163" s="487"/>
      <c r="W163" s="487"/>
      <c r="X163" s="487"/>
      <c r="Y163" s="487"/>
      <c r="Z163" s="487"/>
      <c r="AA163" s="460" t="str">
        <f>IF(AA46&lt;&gt;"",IF(AA49&lt;&gt;"",IF(AA46&gt;=AA49, "", "Check ISCED"&amp;AA$8),""),"")</f>
        <v/>
      </c>
      <c r="AB163" s="460"/>
      <c r="AC163" s="460"/>
      <c r="AD163" s="460" t="str">
        <f>IF(AD46&lt;&gt;"",IF(AD49&lt;&gt;"",IF(AD46&gt;=AD49, "", "Check ISCED"&amp;AD$8),""),"")</f>
        <v/>
      </c>
      <c r="AE163" s="460"/>
      <c r="AF163" s="460"/>
      <c r="AG163" s="460" t="str">
        <f>IF(AG46&lt;&gt;"",IF(AG49&lt;&gt;"",IF(AG46&gt;=AG49, "", "Check ISCED"&amp;AG$8),""),"")</f>
        <v/>
      </c>
      <c r="AH163" s="460"/>
      <c r="AI163" s="460"/>
      <c r="AJ163" s="460" t="str">
        <f>IF(AJ46&lt;&gt;"",IF(AJ49&lt;&gt;"",IF(AJ46&gt;=AJ49, "", "Check ISCED"&amp;AJ$8),""),"")</f>
        <v/>
      </c>
      <c r="AK163" s="460"/>
      <c r="AL163" s="460"/>
      <c r="AM163" s="460" t="str">
        <f>IF(AM46&lt;&gt;"",IF(AM49&lt;&gt;"",IF(AM46&gt;=AM49, "", "Check ISCED"&amp;AM$8),""),"")</f>
        <v/>
      </c>
      <c r="AN163" s="460"/>
      <c r="AO163" s="460"/>
      <c r="AP163" s="460" t="str">
        <f>IF(AP46&lt;&gt;"",IF(AP49&lt;&gt;"",IF(AP46&gt;=AP49, "", "Check ISCED"&amp;AP$8),""),"")</f>
        <v/>
      </c>
      <c r="AQ163" s="460"/>
      <c r="AR163" s="460"/>
      <c r="AS163" s="460" t="str">
        <f>IF(AS46&lt;&gt;"",IF(AS49&lt;&gt;"",IF(AS46&gt;=AS49, "", "Check ISCED"&amp;AS$8),""),"")</f>
        <v/>
      </c>
      <c r="AT163" s="460"/>
      <c r="AU163" s="460"/>
      <c r="AV163" s="460" t="str">
        <f>IF(AV46&lt;&gt;"",IF(AV49&lt;&gt;"",IF(AV46&gt;=AV49, "", "Check ISCED"&amp;AV$8),""),"")</f>
        <v/>
      </c>
      <c r="AW163" s="460"/>
      <c r="AX163" s="460"/>
      <c r="AY163" s="460" t="str">
        <f>IF(AY46&lt;&gt;"",IF(AY49&lt;&gt;"",IF(AY46&gt;=AY49, "", "Check ISCED"&amp;AY$8),""),"")</f>
        <v/>
      </c>
      <c r="AZ163" s="460"/>
      <c r="BA163" s="460"/>
      <c r="BB163" s="460" t="str">
        <f>IF(BB46&lt;&gt;"",IF(BB49&lt;&gt;"",IF(BB46&gt;=BB49, "", "Check ISCED"&amp;BB$8),""),"")</f>
        <v/>
      </c>
      <c r="BC163" s="460"/>
      <c r="BD163" s="460"/>
      <c r="BE163" s="460" t="str">
        <f>IF(BE46&lt;&gt;"",IF(BE49&lt;&gt;"",IF(BE46&gt;=BE49, "", "Check ISCED"&amp;BE$8),""),"")</f>
        <v/>
      </c>
      <c r="BF163" s="460"/>
      <c r="BG163" s="460"/>
      <c r="BH163" s="460" t="str">
        <f>IF(BH46&lt;&gt;"",IF(BH49&lt;&gt;"",IF(BH46&gt;=BH49, "", "Check ISCED"&amp;BH$8),""),"")</f>
        <v/>
      </c>
      <c r="BI163" s="460"/>
      <c r="BJ163" s="460"/>
      <c r="BK163" s="460" t="str">
        <f>IF(BK46&lt;&gt;"",IF(BK49&lt;&gt;"",IF(BK46&gt;=BK49, "", "Check ISCED"&amp;BK$8),""),"")</f>
        <v/>
      </c>
      <c r="BL163" s="460"/>
      <c r="BM163" s="460"/>
      <c r="BN163" s="460" t="str">
        <f>IF(BN46&lt;&gt;"",IF(BN49&lt;&gt;"",IF(BN46&gt;=BN49, "", "Check ISCED"&amp;BN$8),""),"")</f>
        <v/>
      </c>
      <c r="BO163" s="460"/>
      <c r="BP163" s="460"/>
      <c r="BQ163" s="460" t="str">
        <f>IF(BQ46&lt;&gt;"",IF(BQ49&lt;&gt;"",IF(BQ46&gt;=BQ49, "", "Check ISCED"&amp;BQ$8),""),"")</f>
        <v/>
      </c>
      <c r="BR163" s="460"/>
      <c r="BS163" s="460"/>
      <c r="BT163" s="460" t="str">
        <f>IF(BT46&lt;&gt;"",IF(BT49&lt;&gt;"",IF(BT46&gt;=BT49, "", "Check ISCED"&amp;BT$8),""),"")</f>
        <v/>
      </c>
      <c r="BU163" s="460"/>
      <c r="BV163" s="460"/>
      <c r="BW163" s="460" t="str">
        <f>IF(BW46&lt;&gt;"",IF(BW49&lt;&gt;"",IF(BW46&gt;=BW49, "", "Check ISCED"&amp;BW$8),""),"")</f>
        <v/>
      </c>
      <c r="BX163" s="460"/>
      <c r="BY163" s="460"/>
      <c r="BZ163" s="460" t="str">
        <f>IF(BZ46&lt;&gt;"",IF(BZ49&lt;&gt;"",IF(BZ46&gt;=BZ49, "", "Check ISCED"&amp;BZ$8),""),"")</f>
        <v/>
      </c>
      <c r="CA163" s="460"/>
      <c r="CB163" s="460"/>
      <c r="CC163" s="460" t="str">
        <f>IF(CC46&lt;&gt;"",IF(CC49&lt;&gt;"",IF(CC46&gt;=CC49, "", "Check ISCED"&amp;CC$8),""),"")</f>
        <v/>
      </c>
      <c r="CD163" s="460"/>
      <c r="CE163" s="460"/>
      <c r="CF163" s="460" t="str">
        <f>IF(CF46&lt;&gt;"",IF(CF49&lt;&gt;"",IF(CF46&gt;=CF49, "", "Check ISCED"&amp;CF$8),""),"")</f>
        <v/>
      </c>
      <c r="CG163" s="460"/>
      <c r="CH163" s="460"/>
      <c r="CI163" s="460" t="str">
        <f>IF(CI46&lt;&gt;"",IF(CI49&lt;&gt;"",IF(CI46&gt;=CI49, "", "Check ISCED"&amp;CI$8),""),"")</f>
        <v/>
      </c>
      <c r="CJ163" s="460"/>
      <c r="CK163" s="460"/>
      <c r="CL163" s="460" t="str">
        <f>IF(CL46&lt;&gt;"",IF(CL49&lt;&gt;"",IF(CL46&gt;=CL49, "", "Check ISCED X"&amp;CL$8),""),"")</f>
        <v/>
      </c>
      <c r="CM163" s="460"/>
      <c r="CN163" s="460"/>
      <c r="CO163" s="460" t="str">
        <f>IF(CO46&lt;&gt;"",IF(CO49&lt;&gt;"",IF(CO46&gt;=CO49, "", "Check ISCED T"&amp;CO$8),""),"")</f>
        <v/>
      </c>
      <c r="CP163" s="460"/>
      <c r="CQ163" s="469"/>
    </row>
    <row r="164" spans="1:95" s="414" customFormat="1" ht="11.25" hidden="1" customHeight="1" x14ac:dyDescent="0.2">
      <c r="A164" s="476"/>
      <c r="B164" s="476"/>
      <c r="C164" s="476"/>
      <c r="D164" s="858"/>
      <c r="E164" s="464" t="s">
        <v>8815</v>
      </c>
      <c r="F164" s="488"/>
      <c r="G164" s="436" t="s">
        <v>8816</v>
      </c>
      <c r="H164" s="489"/>
      <c r="I164" s="489"/>
      <c r="J164" s="489"/>
      <c r="K164" s="489"/>
      <c r="L164" s="489"/>
      <c r="M164" s="490"/>
      <c r="N164" s="490"/>
      <c r="O164" s="490"/>
      <c r="P164" s="490"/>
      <c r="Q164" s="490"/>
      <c r="R164" s="490"/>
      <c r="S164" s="490"/>
      <c r="T164" s="490"/>
      <c r="U164" s="490"/>
      <c r="V164" s="490"/>
      <c r="W164" s="490"/>
      <c r="X164" s="490"/>
      <c r="Y164" s="490"/>
      <c r="Z164" s="490"/>
      <c r="AA164" s="445" t="str">
        <f>IF(AA59&lt;&gt;"",IF(AA62&lt;&gt;"",IF(AA59&gt;=AA62,"","Check ISCED"&amp;AA$8),""),"")</f>
        <v/>
      </c>
      <c r="AB164" s="445"/>
      <c r="AC164" s="445"/>
      <c r="AD164" s="445" t="str">
        <f>IF(AD59&lt;&gt;"",IF(AD62&lt;&gt;"",IF(AD59&gt;=AD62,"","Check ISCED"&amp;AD$8),""),"")</f>
        <v/>
      </c>
      <c r="AE164" s="445"/>
      <c r="AF164" s="445"/>
      <c r="AG164" s="445" t="str">
        <f>IF(AG59&lt;&gt;"",IF(AG62&lt;&gt;"",IF(AG59&gt;=AG62,"","Check ISCED"&amp;AG$8),""),"")</f>
        <v/>
      </c>
      <c r="AH164" s="445"/>
      <c r="AI164" s="445"/>
      <c r="AJ164" s="445" t="str">
        <f>IF(AJ59&lt;&gt;"",IF(AJ62&lt;&gt;"",IF(AJ59&gt;=AJ62,"","Check ISCED"&amp;AJ$8),""),"")</f>
        <v/>
      </c>
      <c r="AK164" s="445"/>
      <c r="AL164" s="445"/>
      <c r="AM164" s="445" t="str">
        <f>IF(AM59&lt;&gt;"",IF(AM62&lt;&gt;"",IF(AM59&gt;=AM62,"","Check ISCED"&amp;AM$8),""),"")</f>
        <v/>
      </c>
      <c r="AN164" s="445"/>
      <c r="AO164" s="445"/>
      <c r="AP164" s="445" t="str">
        <f>IF(AP59&lt;&gt;"",IF(AP62&lt;&gt;"",IF(AP59&gt;=AP62,"","Check ISCED"&amp;AP$8),""),"")</f>
        <v/>
      </c>
      <c r="AQ164" s="445"/>
      <c r="AR164" s="445"/>
      <c r="AS164" s="445" t="str">
        <f>IF(AS59&lt;&gt;"",IF(AS62&lt;&gt;"",IF(AS59&gt;=AS62,"","Check ISCED"&amp;AS$8),""),"")</f>
        <v/>
      </c>
      <c r="AT164" s="445"/>
      <c r="AU164" s="445"/>
      <c r="AV164" s="445" t="str">
        <f>IF(AV59&lt;&gt;"",IF(AV62&lt;&gt;"",IF(AV59&gt;=AV62,"","Check ISCED"&amp;AV$8),""),"")</f>
        <v/>
      </c>
      <c r="AW164" s="445"/>
      <c r="AX164" s="445"/>
      <c r="AY164" s="445" t="str">
        <f>IF(AY59&lt;&gt;"",IF(AY62&lt;&gt;"",IF(AY59&gt;=AY62,"","Check ISCED"&amp;AY$8),""),"")</f>
        <v/>
      </c>
      <c r="AZ164" s="445"/>
      <c r="BA164" s="445"/>
      <c r="BB164" s="445" t="str">
        <f>IF(BB59&lt;&gt;"",IF(BB62&lt;&gt;"",IF(BB59&gt;=BB62,"","Check ISCED"&amp;BB$8),""),"")</f>
        <v/>
      </c>
      <c r="BC164" s="445"/>
      <c r="BD164" s="445"/>
      <c r="BE164" s="445" t="str">
        <f>IF(BE59&lt;&gt;"",IF(BE62&lt;&gt;"",IF(BE59&gt;=BE62,"","Check ISCED"&amp;BE$8),""),"")</f>
        <v/>
      </c>
      <c r="BF164" s="445"/>
      <c r="BG164" s="445"/>
      <c r="BH164" s="445" t="str">
        <f>IF(BH59&lt;&gt;"",IF(BH62&lt;&gt;"",IF(BH59&gt;=BH62,"","Check ISCED"&amp;BH$8),""),"")</f>
        <v/>
      </c>
      <c r="BI164" s="445"/>
      <c r="BJ164" s="445"/>
      <c r="BK164" s="445" t="str">
        <f>IF(BK59&lt;&gt;"",IF(BK62&lt;&gt;"",IF(BK59&gt;=BK62,"","Check ISCED"&amp;BK$8),""),"")</f>
        <v/>
      </c>
      <c r="BL164" s="445"/>
      <c r="BM164" s="445"/>
      <c r="BN164" s="445" t="str">
        <f>IF(BN59&lt;&gt;"",IF(BN62&lt;&gt;"",IF(BN59&gt;=BN62,"","Check ISCED"&amp;BN$8),""),"")</f>
        <v/>
      </c>
      <c r="BO164" s="445"/>
      <c r="BP164" s="445"/>
      <c r="BQ164" s="445" t="str">
        <f>IF(BQ59&lt;&gt;"",IF(BQ62&lt;&gt;"",IF(BQ59&gt;=BQ62,"","Check ISCED"&amp;BQ$8),""),"")</f>
        <v/>
      </c>
      <c r="BR164" s="445"/>
      <c r="BS164" s="445"/>
      <c r="BT164" s="445" t="str">
        <f>IF(BT59&lt;&gt;"",IF(BT62&lt;&gt;"",IF(BT59&gt;=BT62,"","Check ISCED"&amp;BT$8),""),"")</f>
        <v/>
      </c>
      <c r="BU164" s="445"/>
      <c r="BV164" s="445"/>
      <c r="BW164" s="445" t="str">
        <f>IF(BW59&lt;&gt;"",IF(BW62&lt;&gt;"",IF(BW59&gt;=BW62,"","Check ISCED"&amp;BW$8),""),"")</f>
        <v/>
      </c>
      <c r="BX164" s="445"/>
      <c r="BY164" s="445"/>
      <c r="BZ164" s="445" t="str">
        <f>IF(BZ59&lt;&gt;"",IF(BZ62&lt;&gt;"",IF(BZ59&gt;=BZ62,"","Check ISCED"&amp;BZ$8),""),"")</f>
        <v/>
      </c>
      <c r="CA164" s="445"/>
      <c r="CB164" s="445"/>
      <c r="CC164" s="445" t="str">
        <f>IF(CC59&lt;&gt;"",IF(CC62&lt;&gt;"",IF(CC59&gt;=CC62,"","Check ISCED"&amp;CC$8),""),"")</f>
        <v/>
      </c>
      <c r="CD164" s="445"/>
      <c r="CE164" s="445"/>
      <c r="CF164" s="445" t="str">
        <f>IF(CF59&lt;&gt;"",IF(CF62&lt;&gt;"",IF(CF59&gt;=CF62,"","Check ISCED"&amp;CF$8),""),"")</f>
        <v/>
      </c>
      <c r="CG164" s="445"/>
      <c r="CH164" s="445"/>
      <c r="CI164" s="445" t="str">
        <f>IF(CI59&lt;&gt;"",IF(CI62&lt;&gt;"",IF(CI59&gt;=CI62,"","Check ISCED"&amp;CI$8),""),"")</f>
        <v/>
      </c>
      <c r="CJ164" s="445"/>
      <c r="CK164" s="445"/>
      <c r="CL164" s="445" t="str">
        <f>IF(CL59&lt;&gt;"",IF(CL62&lt;&gt;"",IF(CL59&gt;=CL62,"","Check ISCED X"&amp;CL$8),""),"")</f>
        <v/>
      </c>
      <c r="CM164" s="445"/>
      <c r="CN164" s="445"/>
      <c r="CO164" s="445" t="str">
        <f>IF(CO59&lt;&gt;"",IF(CO62&lt;&gt;"",IF(CO59&gt;=CO62,"","Check ISCED T"&amp;CO$8),""),"")</f>
        <v/>
      </c>
      <c r="CP164" s="445"/>
      <c r="CQ164" s="470"/>
    </row>
    <row r="165" spans="1:95" s="414" customFormat="1" ht="11.25" hidden="1" customHeight="1" x14ac:dyDescent="0.2">
      <c r="A165" s="476"/>
      <c r="B165" s="476"/>
      <c r="C165" s="476"/>
      <c r="D165" s="476"/>
      <c r="E165" s="74"/>
      <c r="F165" s="478"/>
      <c r="G165" s="479"/>
      <c r="H165" s="476"/>
      <c r="I165" s="476"/>
      <c r="J165" s="476"/>
      <c r="K165" s="476"/>
      <c r="L165" s="476"/>
      <c r="M165" s="47"/>
      <c r="N165" s="47"/>
      <c r="O165" s="47"/>
      <c r="P165" s="47"/>
      <c r="Q165" s="47"/>
      <c r="R165" s="47"/>
      <c r="S165" s="47"/>
      <c r="T165" s="47"/>
      <c r="U165" s="47"/>
      <c r="V165" s="47"/>
      <c r="W165" s="47"/>
      <c r="X165" s="47"/>
      <c r="Y165" s="47"/>
      <c r="Z165" s="47"/>
    </row>
    <row r="166" spans="1:95" s="414" customFormat="1" ht="11.25" hidden="1" customHeight="1" x14ac:dyDescent="0.2">
      <c r="A166" s="476"/>
      <c r="B166" s="476"/>
      <c r="C166" s="476"/>
      <c r="D166" s="856" t="s">
        <v>8817</v>
      </c>
      <c r="E166" s="454" t="s">
        <v>8818</v>
      </c>
      <c r="F166" s="480"/>
      <c r="G166" s="491" t="s">
        <v>8819</v>
      </c>
      <c r="H166" s="482"/>
      <c r="I166" s="482"/>
      <c r="J166" s="482"/>
      <c r="K166" s="482"/>
      <c r="L166" s="482"/>
      <c r="M166" s="483"/>
      <c r="N166" s="483"/>
      <c r="O166" s="483"/>
      <c r="P166" s="483"/>
      <c r="Q166" s="483"/>
      <c r="R166" s="483"/>
      <c r="S166" s="483"/>
      <c r="T166" s="483"/>
      <c r="U166" s="483"/>
      <c r="V166" s="483"/>
      <c r="W166" s="483"/>
      <c r="X166" s="483"/>
      <c r="Y166" s="483"/>
      <c r="Z166" s="483"/>
      <c r="AA166" s="455" t="str">
        <f>IF(AA71&lt;&gt;"",IF('FIN-STUDENTS'!AA33&lt;&gt;"",IF(AND(AA71&gt;0,'FIN-STUDENTS'!AA33&gt;0),"","Check ISCED "&amp;AA$8),""),"")</f>
        <v/>
      </c>
      <c r="AB166" s="455" t="str">
        <f>IF(AB71&lt;&gt;"",IF('FIN-STUDENTS'!AB33&lt;&gt;"",IF(AND(AB71&gt;0,'FIN-STUDENTS'!AB33&gt;0),"","Check ISCED "&amp;AB$8),""),"")</f>
        <v/>
      </c>
      <c r="AC166" s="455" t="str">
        <f>IF(AC71&lt;&gt;"",IF('FIN-STUDENTS'!AC33&lt;&gt;"",IF(AND(AC71&gt;0,'FIN-STUDENTS'!AC33&gt;0),"","Check ISCED "&amp;AC$8),""),"")</f>
        <v/>
      </c>
      <c r="AD166" s="455" t="str">
        <f>IF(AD71&lt;&gt;"",IF('FIN-STUDENTS'!AD33&lt;&gt;"",IF(AND(AD71&gt;0,'FIN-STUDENTS'!AD33&gt;0),"","Check ISCED "&amp;AD$8),""),"")</f>
        <v/>
      </c>
      <c r="AE166" s="455" t="str">
        <f>IF(AE71&lt;&gt;"",IF('FIN-STUDENTS'!AE33&lt;&gt;"",IF(AND(AE71&gt;0,'FIN-STUDENTS'!AE33&gt;0),"","Check ISCED "&amp;AE$8),""),"")</f>
        <v/>
      </c>
      <c r="AF166" s="455" t="str">
        <f>IF(AF71&lt;&gt;"",IF('FIN-STUDENTS'!AF33&lt;&gt;"",IF(AND(AF71&gt;0,'FIN-STUDENTS'!AF33&gt;0),"","Check ISCED "&amp;AF$8),""),"")</f>
        <v/>
      </c>
      <c r="AG166" s="455" t="str">
        <f>IF(AG71&lt;&gt;"",IF('FIN-STUDENTS'!AG33&lt;&gt;"",IF(AND(AG71&gt;0,'FIN-STUDENTS'!AG33&gt;0),"","Check ISCED "&amp;AG$8),""),"")</f>
        <v/>
      </c>
      <c r="AH166" s="455" t="str">
        <f>IF(AH71&lt;&gt;"",IF('FIN-STUDENTS'!AH33&lt;&gt;"",IF(AND(AH71&gt;0,'FIN-STUDENTS'!AH33&gt;0),"","Check ISCED "&amp;AH$8),""),"")</f>
        <v/>
      </c>
      <c r="AI166" s="455" t="str">
        <f>IF(AI71&lt;&gt;"",IF('FIN-STUDENTS'!AI33&lt;&gt;"",IF(AND(AI71&gt;0,'FIN-STUDENTS'!AI33&gt;0),"","Check ISCED "&amp;AI$8),""),"")</f>
        <v/>
      </c>
      <c r="AJ166" s="455" t="str">
        <f>IF(AJ71&lt;&gt;"",IF('FIN-STUDENTS'!AJ33&lt;&gt;"",IF(AND(AJ71&gt;0,'FIN-STUDENTS'!AJ33&gt;0),"","Check ISCED "&amp;AJ$8),""),"")</f>
        <v/>
      </c>
      <c r="AK166" s="455" t="str">
        <f>IF(AK71&lt;&gt;"",IF('FIN-STUDENTS'!AK33&lt;&gt;"",IF(AND(AK71&gt;0,'FIN-STUDENTS'!AK33&gt;0),"","Check ISCED "&amp;AK$8),""),"")</f>
        <v/>
      </c>
      <c r="AL166" s="455" t="str">
        <f>IF(AL71&lt;&gt;"",IF('FIN-STUDENTS'!AL33&lt;&gt;"",IF(AND(AL71&gt;0,'FIN-STUDENTS'!AL33&gt;0),"","Check ISCED "&amp;AL$8),""),"")</f>
        <v/>
      </c>
      <c r="AM166" s="455" t="str">
        <f>IF(AM71&lt;&gt;"",IF('FIN-STUDENTS'!AM33&lt;&gt;"",IF(AND(AM71&gt;0,'FIN-STUDENTS'!AM33&gt;0),"","Check ISCED "&amp;AM$8),""),"")</f>
        <v/>
      </c>
      <c r="AN166" s="455" t="str">
        <f>IF(AN71&lt;&gt;"",IF('FIN-STUDENTS'!AN33&lt;&gt;"",IF(AND(AN71&gt;0,'FIN-STUDENTS'!AN33&gt;0),"","Check ISCED "&amp;AN$8),""),"")</f>
        <v/>
      </c>
      <c r="AO166" s="455" t="str">
        <f>IF(AO71&lt;&gt;"",IF('FIN-STUDENTS'!AO33&lt;&gt;"",IF(AND(AO71&gt;0,'FIN-STUDENTS'!AO33&gt;0),"","Check ISCED "&amp;AO$8),""),"")</f>
        <v/>
      </c>
      <c r="AP166" s="455" t="str">
        <f>IF(AP71&lt;&gt;"",IF('FIN-STUDENTS'!AP33&lt;&gt;"",IF(AND(AP71&gt;0,'FIN-STUDENTS'!AP33&gt;0),"","Check ISCED "&amp;AP$8),""),"")</f>
        <v/>
      </c>
      <c r="AQ166" s="455" t="str">
        <f>IF(AQ71&lt;&gt;"",IF('FIN-STUDENTS'!AQ33&lt;&gt;"",IF(AND(AQ71&gt;0,'FIN-STUDENTS'!AQ33&gt;0),"","Check ISCED "&amp;AQ$8),""),"")</f>
        <v/>
      </c>
      <c r="AR166" s="455" t="str">
        <f>IF(AR71&lt;&gt;"",IF('FIN-STUDENTS'!AR33&lt;&gt;"",IF(AND(AR71&gt;0,'FIN-STUDENTS'!AR33&gt;0),"","Check ISCED "&amp;AR$8),""),"")</f>
        <v/>
      </c>
      <c r="AS166" s="455" t="str">
        <f>IF(AS71&lt;&gt;"",IF('FIN-STUDENTS'!AS33&lt;&gt;"",IF(AND(AS71&gt;0,'FIN-STUDENTS'!AS33&gt;0),"","Check ISCED "&amp;AS$8),""),"")</f>
        <v/>
      </c>
      <c r="AT166" s="455" t="str">
        <f>IF(AT71&lt;&gt;"",IF('FIN-STUDENTS'!AT33&lt;&gt;"",IF(AND(AT71&gt;0,'FIN-STUDENTS'!AT33&gt;0),"","Check ISCED "&amp;AT$8),""),"")</f>
        <v/>
      </c>
      <c r="AU166" s="455" t="str">
        <f>IF(AU71&lt;&gt;"",IF('FIN-STUDENTS'!AU33&lt;&gt;"",IF(AND(AU71&gt;0,'FIN-STUDENTS'!AU33&gt;0),"","Check ISCED "&amp;AU$8),""),"")</f>
        <v/>
      </c>
      <c r="AV166" s="455" t="str">
        <f>IF(AV71&lt;&gt;"",IF('FIN-STUDENTS'!AV33&lt;&gt;"",IF(AND(AV71&gt;0,'FIN-STUDENTS'!AV33&gt;0),"","Check ISCED "&amp;AV$8),""),"")</f>
        <v/>
      </c>
      <c r="AW166" s="455" t="str">
        <f>IF(AW71&lt;&gt;"",IF('FIN-STUDENTS'!AW33&lt;&gt;"",IF(AND(AW71&gt;0,'FIN-STUDENTS'!AW33&gt;0),"","Check ISCED "&amp;AW$8),""),"")</f>
        <v/>
      </c>
      <c r="AX166" s="455" t="str">
        <f>IF(AX71&lt;&gt;"",IF('FIN-STUDENTS'!AX33&lt;&gt;"",IF(AND(AX71&gt;0,'FIN-STUDENTS'!AX33&gt;0),"","Check ISCED "&amp;AX$8),""),"")</f>
        <v/>
      </c>
      <c r="AY166" s="455" t="str">
        <f>IF(AY71&lt;&gt;"",IF('FIN-STUDENTS'!AY33&lt;&gt;"",IF(AND(AY71&gt;0,'FIN-STUDENTS'!AY33&gt;0),"","Check ISCED "&amp;AY$8),""),"")</f>
        <v/>
      </c>
      <c r="AZ166" s="455" t="str">
        <f>IF(AZ71&lt;&gt;"",IF('FIN-STUDENTS'!AZ33&lt;&gt;"",IF(AND(AZ71&gt;0,'FIN-STUDENTS'!AZ33&gt;0),"","Check ISCED "&amp;AZ$8),""),"")</f>
        <v/>
      </c>
      <c r="BA166" s="455" t="str">
        <f>IF(BA71&lt;&gt;"",IF('FIN-STUDENTS'!BA33&lt;&gt;"",IF(AND(BA71&gt;0,'FIN-STUDENTS'!BA33&gt;0),"","Check ISCED "&amp;BA$8),""),"")</f>
        <v/>
      </c>
      <c r="BB166" s="455" t="str">
        <f>IF(BB71&lt;&gt;"",IF('FIN-STUDENTS'!BB33&lt;&gt;"",IF(AND(BB71&gt;0,'FIN-STUDENTS'!BB33&gt;0),"","Check ISCED "&amp;BB$8),""),"")</f>
        <v/>
      </c>
      <c r="BC166" s="455" t="str">
        <f>IF(BC71&lt;&gt;"",IF('FIN-STUDENTS'!BC33&lt;&gt;"",IF(AND(BC71&gt;0,'FIN-STUDENTS'!BC33&gt;0),"","Check ISCED "&amp;BC$8),""),"")</f>
        <v/>
      </c>
      <c r="BD166" s="455" t="str">
        <f>IF(BD71&lt;&gt;"",IF('FIN-STUDENTS'!BD33&lt;&gt;"",IF(AND(BD71&gt;0,'FIN-STUDENTS'!BD33&gt;0),"","Check ISCED "&amp;BD$8),""),"")</f>
        <v/>
      </c>
      <c r="BE166" s="455" t="str">
        <f>IF(BE71&lt;&gt;"",IF('FIN-STUDENTS'!BE33&lt;&gt;"",IF(AND(BE71&gt;0,'FIN-STUDENTS'!BE33&gt;0),"","Check ISCED "&amp;BE$8),""),"")</f>
        <v/>
      </c>
      <c r="BF166" s="455" t="str">
        <f>IF(BF71&lt;&gt;"",IF('FIN-STUDENTS'!BF33&lt;&gt;"",IF(AND(BF71&gt;0,'FIN-STUDENTS'!BF33&gt;0),"","Check ISCED "&amp;BF$8),""),"")</f>
        <v/>
      </c>
      <c r="BG166" s="455" t="str">
        <f>IF(BG71&lt;&gt;"",IF('FIN-STUDENTS'!BG33&lt;&gt;"",IF(AND(BG71&gt;0,'FIN-STUDENTS'!BG33&gt;0),"","Check ISCED "&amp;BG$8),""),"")</f>
        <v/>
      </c>
      <c r="BH166" s="455" t="str">
        <f>IF(BH71&lt;&gt;"",IF('FIN-STUDENTS'!BH33&lt;&gt;"",IF(AND(BH71&gt;0,'FIN-STUDENTS'!BH33&gt;0),"","Check ISCED "&amp;BH$8),""),"")</f>
        <v/>
      </c>
      <c r="BI166" s="455" t="str">
        <f>IF(BI71&lt;&gt;"",IF('FIN-STUDENTS'!BI33&lt;&gt;"",IF(AND(BI71&gt;0,'FIN-STUDENTS'!BI33&gt;0),"","Check ISCED "&amp;BI$8),""),"")</f>
        <v/>
      </c>
      <c r="BJ166" s="455" t="str">
        <f>IF(BJ71&lt;&gt;"",IF('FIN-STUDENTS'!BJ33&lt;&gt;"",IF(AND(BJ71&gt;0,'FIN-STUDENTS'!BJ33&gt;0),"","Check ISCED "&amp;BJ$8),""),"")</f>
        <v/>
      </c>
      <c r="BK166" s="455" t="str">
        <f>IF(BK71&lt;&gt;"",IF('FIN-STUDENTS'!BK33&lt;&gt;"",IF(AND(BK71&gt;0,'FIN-STUDENTS'!BK33&gt;0),"","Check ISCED "&amp;BK$8),""),"")</f>
        <v/>
      </c>
      <c r="BL166" s="455" t="str">
        <f>IF(BL71&lt;&gt;"",IF('FIN-STUDENTS'!BL33&lt;&gt;"",IF(AND(BL71&gt;0,'FIN-STUDENTS'!BL33&gt;0),"","Check ISCED "&amp;BL$8),""),"")</f>
        <v/>
      </c>
      <c r="BM166" s="455" t="str">
        <f>IF(BM71&lt;&gt;"",IF('FIN-STUDENTS'!BM33&lt;&gt;"",IF(AND(BM71&gt;0,'FIN-STUDENTS'!BM33&gt;0),"","Check ISCED "&amp;BM$8),""),"")</f>
        <v/>
      </c>
      <c r="BN166" s="455" t="str">
        <f>IF(BN71&lt;&gt;"",IF('FIN-STUDENTS'!BN33&lt;&gt;"",IF(AND(BN71&gt;0,'FIN-STUDENTS'!BN33&gt;0),"","Check ISCED "&amp;BN$8),""),"")</f>
        <v/>
      </c>
      <c r="BO166" s="455" t="str">
        <f>IF(BO71&lt;&gt;"",IF('FIN-STUDENTS'!BO33&lt;&gt;"",IF(AND(BO71&gt;0,'FIN-STUDENTS'!BO33&gt;0),"","Check ISCED "&amp;BO$8),""),"")</f>
        <v/>
      </c>
      <c r="BP166" s="455" t="str">
        <f>IF(BP71&lt;&gt;"",IF('FIN-STUDENTS'!BP33&lt;&gt;"",IF(AND(BP71&gt;0,'FIN-STUDENTS'!BP33&gt;0),"","Check ISCED "&amp;BP$8),""),"")</f>
        <v/>
      </c>
      <c r="BQ166" s="455" t="str">
        <f>IF(BQ71&lt;&gt;"",IF('FIN-STUDENTS'!BQ33&lt;&gt;"",IF(AND(BQ71&gt;0,'FIN-STUDENTS'!BQ33&gt;0),"","Check ISCED "&amp;BQ$8),""),"")</f>
        <v/>
      </c>
      <c r="BR166" s="455" t="str">
        <f>IF(BR71&lt;&gt;"",IF('FIN-STUDENTS'!BR33&lt;&gt;"",IF(AND(BR71&gt;0,'FIN-STUDENTS'!BR33&gt;0),"","Check ISCED "&amp;BR$8),""),"")</f>
        <v/>
      </c>
      <c r="BS166" s="455" t="str">
        <f>IF(BS71&lt;&gt;"",IF('FIN-STUDENTS'!BS33&lt;&gt;"",IF(AND(BS71&gt;0,'FIN-STUDENTS'!BS33&gt;0),"","Check ISCED "&amp;BS$8),""),"")</f>
        <v/>
      </c>
      <c r="BT166" s="455" t="str">
        <f>IF(BT71&lt;&gt;"",IF('FIN-STUDENTS'!BT33&lt;&gt;"",IF(AND(BT71&gt;0,'FIN-STUDENTS'!BT33&gt;0),"","Check ISCED "&amp;BT$8),""),"")</f>
        <v/>
      </c>
      <c r="BU166" s="455" t="str">
        <f>IF(BU71&lt;&gt;"",IF('FIN-STUDENTS'!BU33&lt;&gt;"",IF(AND(BU71&gt;0,'FIN-STUDENTS'!BU33&gt;0),"","Check ISCED "&amp;BU$8),""),"")</f>
        <v/>
      </c>
      <c r="BV166" s="455" t="str">
        <f>IF(BV71&lt;&gt;"",IF('FIN-STUDENTS'!BV33&lt;&gt;"",IF(AND(BV71&gt;0,'FIN-STUDENTS'!BV33&gt;0),"","Check ISCED "&amp;BV$8),""),"")</f>
        <v/>
      </c>
      <c r="BW166" s="455" t="str">
        <f>IF(BW71&lt;&gt;"",IF('FIN-STUDENTS'!BW33&lt;&gt;"",IF(AND(BW71&gt;0,'FIN-STUDENTS'!BW33&gt;0),"","Check ISCED "&amp;BW$8),""),"")</f>
        <v/>
      </c>
      <c r="BX166" s="455" t="str">
        <f>IF(BX71&lt;&gt;"",IF('FIN-STUDENTS'!BX33&lt;&gt;"",IF(AND(BX71&gt;0,'FIN-STUDENTS'!BX33&gt;0),"","Check ISCED "&amp;BX$8),""),"")</f>
        <v/>
      </c>
      <c r="BY166" s="455" t="str">
        <f>IF(BY71&lt;&gt;"",IF('FIN-STUDENTS'!BY33&lt;&gt;"",IF(AND(BY71&gt;0,'FIN-STUDENTS'!BY33&gt;0),"","Check ISCED "&amp;BY$8),""),"")</f>
        <v/>
      </c>
      <c r="BZ166" s="455" t="str">
        <f>IF(BZ71&lt;&gt;"",IF('FIN-STUDENTS'!BZ33&lt;&gt;"",IF(AND(BZ71&gt;0,'FIN-STUDENTS'!BZ33&gt;0),"","Check ISCED "&amp;BZ$8),""),"")</f>
        <v/>
      </c>
      <c r="CA166" s="455" t="str">
        <f>IF(CA71&lt;&gt;"",IF('FIN-STUDENTS'!CA33&lt;&gt;"",IF(AND(CA71&gt;0,'FIN-STUDENTS'!CA33&gt;0),"","Check ISCED "&amp;CA$8),""),"")</f>
        <v/>
      </c>
      <c r="CB166" s="455" t="str">
        <f>IF(CB71&lt;&gt;"",IF('FIN-STUDENTS'!CB33&lt;&gt;"",IF(AND(CB71&gt;0,'FIN-STUDENTS'!CB33&gt;0),"","Check ISCED "&amp;CB$8),""),"")</f>
        <v/>
      </c>
      <c r="CC166" s="455" t="str">
        <f>IF(CC71&lt;&gt;"",IF('FIN-STUDENTS'!CC33&lt;&gt;"",IF(AND(CC71&gt;0,'FIN-STUDENTS'!CC33&gt;0),"","Check ISCED "&amp;CC$8),""),"")</f>
        <v/>
      </c>
      <c r="CD166" s="455" t="str">
        <f>IF(CD71&lt;&gt;"",IF('FIN-STUDENTS'!CD33&lt;&gt;"",IF(AND(CD71&gt;0,'FIN-STUDENTS'!CD33&gt;0),"","Check ISCED "&amp;CD$8),""),"")</f>
        <v/>
      </c>
      <c r="CE166" s="455" t="str">
        <f>IF(CE71&lt;&gt;"",IF('FIN-STUDENTS'!CE33&lt;&gt;"",IF(AND(CE71&gt;0,'FIN-STUDENTS'!CE33&gt;0),"","Check ISCED "&amp;CE$8),""),"")</f>
        <v/>
      </c>
      <c r="CF166" s="455" t="str">
        <f>IF(CF71&lt;&gt;"",IF('FIN-STUDENTS'!CF33&lt;&gt;"",IF(AND(CF71&gt;0,'FIN-STUDENTS'!CF33&gt;0),"","Check ISCED "&amp;CF$8),""),"")</f>
        <v/>
      </c>
      <c r="CG166" s="455" t="str">
        <f>IF(CG71&lt;&gt;"",IF('FIN-STUDENTS'!CG33&lt;&gt;"",IF(AND(CG71&gt;0,'FIN-STUDENTS'!CG33&gt;0),"","Check ISCED "&amp;CG$8),""),"")</f>
        <v/>
      </c>
      <c r="CH166" s="455" t="str">
        <f>IF(CH71&lt;&gt;"",IF('FIN-STUDENTS'!CH33&lt;&gt;"",IF(AND(CH71&gt;0,'FIN-STUDENTS'!CH33&gt;0),"","Check ISCED "&amp;CH$8),""),"")</f>
        <v/>
      </c>
      <c r="CI166" s="455" t="str">
        <f>IF(CI71&lt;&gt;"",IF('FIN-STUDENTS'!CI33&lt;&gt;"",IF(AND(CI71&gt;0,'FIN-STUDENTS'!CI33&gt;0),"","Check ISCED "&amp;CI$8),""),"")</f>
        <v/>
      </c>
      <c r="CJ166" s="455" t="str">
        <f>IF(CJ71&lt;&gt;"",IF('FIN-STUDENTS'!CJ33&lt;&gt;"",IF(AND(CJ71&gt;0,'FIN-STUDENTS'!CJ33&gt;0),"","Check ISCED "&amp;CJ$8),""),"")</f>
        <v/>
      </c>
      <c r="CK166" s="455" t="str">
        <f>IF(CK71&lt;&gt;"",IF('FIN-STUDENTS'!CK33&lt;&gt;"",IF(AND(CK71&gt;0,'FIN-STUDENTS'!CK33&gt;0),"","Check ISCED "&amp;CK$8),""),"")</f>
        <v/>
      </c>
      <c r="CL166" s="455" t="str">
        <f>IF(CL71&lt;&gt;"",IF('FIN-STUDENTS'!CL33&lt;&gt;"",IF(AND(CL71&gt;0,'FIN-STUDENTS'!CL33&gt;0),"","Check ISCED_X "&amp;CL$8),""),"")</f>
        <v/>
      </c>
      <c r="CM166" s="455" t="str">
        <f>IF(CM71&lt;&gt;"",IF('FIN-STUDENTS'!CM33&lt;&gt;"",IF(AND(CM71&gt;0,'FIN-STUDENTS'!CM33&gt;0),"","Check ISCED "&amp;CM$8),""),"")</f>
        <v/>
      </c>
      <c r="CN166" s="455" t="str">
        <f>IF(CN71&lt;&gt;"",IF('FIN-STUDENTS'!CN33&lt;&gt;"",IF(AND(CN71&gt;0,'FIN-STUDENTS'!CN33&gt;0),"","Check ISCED "&amp;CN$8),""),"")</f>
        <v/>
      </c>
      <c r="CO166" s="455" t="str">
        <f>IF(CO71&lt;&gt;"",IF('FIN-STUDENTS'!CO33&lt;&gt;"",IF(AND(CO71&gt;0,'FIN-STUDENTS'!CO33&gt;0),"","Check ISCED_T "&amp;CO$8),""),"")</f>
        <v/>
      </c>
      <c r="CP166" s="455" t="str">
        <f>IF(CP71&lt;&gt;"",IF('FIN-STUDENTS'!CP33&lt;&gt;"",IF(AND(CP71&gt;0,'FIN-STUDENTS'!CP33&gt;0),"","Check ISCED "&amp;CP$8),""),"")</f>
        <v/>
      </c>
      <c r="CQ166" s="468" t="str">
        <f>IF(CQ71&lt;&gt;"",IF('FIN-STUDENTS'!CQ33&lt;&gt;"",IF(AND(CQ71&gt;0,'FIN-STUDENTS'!CQ33&gt;0),"","Check ISCED "&amp;CQ$8),""),"")</f>
        <v/>
      </c>
    </row>
    <row r="167" spans="1:95" s="414" customFormat="1" ht="11.25" hidden="1" customHeight="1" x14ac:dyDescent="0.2">
      <c r="A167" s="476"/>
      <c r="B167" s="476"/>
      <c r="C167" s="476"/>
      <c r="D167" s="857"/>
      <c r="E167" s="459" t="s">
        <v>8820</v>
      </c>
      <c r="F167" s="484"/>
      <c r="G167" s="492" t="s">
        <v>8821</v>
      </c>
      <c r="H167" s="486"/>
      <c r="I167" s="486"/>
      <c r="J167" s="486"/>
      <c r="K167" s="486"/>
      <c r="L167" s="486"/>
      <c r="M167" s="487"/>
      <c r="N167" s="487"/>
      <c r="O167" s="487"/>
      <c r="P167" s="487"/>
      <c r="Q167" s="487"/>
      <c r="R167" s="487"/>
      <c r="S167" s="487"/>
      <c r="T167" s="487"/>
      <c r="U167" s="487"/>
      <c r="V167" s="487"/>
      <c r="W167" s="487"/>
      <c r="X167" s="487"/>
      <c r="Y167" s="487"/>
      <c r="Z167" s="487"/>
      <c r="AA167" s="460" t="str">
        <f>IF(AA72&lt;&gt;"",IF('FIN-STUDENTS'!AA36&lt;&gt;"",IF(AND(AA72&gt;0,'FIN-STUDENTS'!AA36&gt;0),"","Check ISCED "&amp;AA$8),""),"")</f>
        <v/>
      </c>
      <c r="AB167" s="460" t="str">
        <f>IF(AB72&lt;&gt;"",IF('FIN-STUDENTS'!AB36&lt;&gt;"",IF(AND(AB72&gt;0,'FIN-STUDENTS'!AB36&gt;0),"","Check ISCED "&amp;AB$8),""),"")</f>
        <v/>
      </c>
      <c r="AC167" s="460" t="str">
        <f>IF(AC72&lt;&gt;"",IF('FIN-STUDENTS'!AC36&lt;&gt;"",IF(AND(AC72&gt;0,'FIN-STUDENTS'!AC36&gt;0),"","Check ISCED "&amp;AC$8),""),"")</f>
        <v/>
      </c>
      <c r="AD167" s="460" t="str">
        <f>IF(AD72&lt;&gt;"",IF('FIN-STUDENTS'!AD36&lt;&gt;"",IF(AND(AD72&gt;0,'FIN-STUDENTS'!AD36&gt;0),"","Check ISCED "&amp;AD$8),""),"")</f>
        <v/>
      </c>
      <c r="AE167" s="460" t="str">
        <f>IF(AE72&lt;&gt;"",IF('FIN-STUDENTS'!AE36&lt;&gt;"",IF(AND(AE72&gt;0,'FIN-STUDENTS'!AE36&gt;0),"","Check ISCED "&amp;AE$8),""),"")</f>
        <v/>
      </c>
      <c r="AF167" s="460" t="str">
        <f>IF(AF72&lt;&gt;"",IF('FIN-STUDENTS'!AF36&lt;&gt;"",IF(AND(AF72&gt;0,'FIN-STUDENTS'!AF36&gt;0),"","Check ISCED "&amp;AF$8),""),"")</f>
        <v/>
      </c>
      <c r="AG167" s="460" t="str">
        <f>IF(AG72&lt;&gt;"",IF('FIN-STUDENTS'!AG36&lt;&gt;"",IF(AND(AG72&gt;0,'FIN-STUDENTS'!AG36&gt;0),"","Check ISCED "&amp;AG$8),""),"")</f>
        <v/>
      </c>
      <c r="AH167" s="460" t="str">
        <f>IF(AH72&lt;&gt;"",IF('FIN-STUDENTS'!AH36&lt;&gt;"",IF(AND(AH72&gt;0,'FIN-STUDENTS'!AH36&gt;0),"","Check ISCED "&amp;AH$8),""),"")</f>
        <v/>
      </c>
      <c r="AI167" s="460" t="str">
        <f>IF(AI72&lt;&gt;"",IF('FIN-STUDENTS'!AI36&lt;&gt;"",IF(AND(AI72&gt;0,'FIN-STUDENTS'!AI36&gt;0),"","Check ISCED "&amp;AI$8),""),"")</f>
        <v/>
      </c>
      <c r="AJ167" s="460" t="str">
        <f>IF(AJ72&lt;&gt;"",IF('FIN-STUDENTS'!AJ36&lt;&gt;"",IF(AND(AJ72&gt;0,'FIN-STUDENTS'!AJ36&gt;0),"","Check ISCED "&amp;AJ$8),""),"")</f>
        <v/>
      </c>
      <c r="AK167" s="460" t="str">
        <f>IF(AK72&lt;&gt;"",IF('FIN-STUDENTS'!AK36&lt;&gt;"",IF(AND(AK72&gt;0,'FIN-STUDENTS'!AK36&gt;0),"","Check ISCED "&amp;AK$8),""),"")</f>
        <v/>
      </c>
      <c r="AL167" s="460" t="str">
        <f>IF(AL72&lt;&gt;"",IF('FIN-STUDENTS'!AL36&lt;&gt;"",IF(AND(AL72&gt;0,'FIN-STUDENTS'!AL36&gt;0),"","Check ISCED "&amp;AL$8),""),"")</f>
        <v/>
      </c>
      <c r="AM167" s="460" t="str">
        <f>IF(AM72&lt;&gt;"",IF('FIN-STUDENTS'!AM36&lt;&gt;"",IF(AND(AM72&gt;0,'FIN-STUDENTS'!AM36&gt;0),"","Check ISCED "&amp;AM$8),""),"")</f>
        <v/>
      </c>
      <c r="AN167" s="460" t="str">
        <f>IF(AN72&lt;&gt;"",IF('FIN-STUDENTS'!AN36&lt;&gt;"",IF(AND(AN72&gt;0,'FIN-STUDENTS'!AN36&gt;0),"","Check ISCED "&amp;AN$8),""),"")</f>
        <v/>
      </c>
      <c r="AO167" s="460" t="str">
        <f>IF(AO72&lt;&gt;"",IF('FIN-STUDENTS'!AO36&lt;&gt;"",IF(AND(AO72&gt;0,'FIN-STUDENTS'!AO36&gt;0),"","Check ISCED "&amp;AO$8),""),"")</f>
        <v/>
      </c>
      <c r="AP167" s="460" t="str">
        <f>IF(AP72&lt;&gt;"",IF('FIN-STUDENTS'!AP36&lt;&gt;"",IF(AND(AP72&gt;0,'FIN-STUDENTS'!AP36&gt;0),"","Check ISCED "&amp;AP$8),""),"")</f>
        <v/>
      </c>
      <c r="AQ167" s="460" t="str">
        <f>IF(AQ72&lt;&gt;"",IF('FIN-STUDENTS'!AQ36&lt;&gt;"",IF(AND(AQ72&gt;0,'FIN-STUDENTS'!AQ36&gt;0),"","Check ISCED "&amp;AQ$8),""),"")</f>
        <v/>
      </c>
      <c r="AR167" s="460" t="str">
        <f>IF(AR72&lt;&gt;"",IF('FIN-STUDENTS'!AR36&lt;&gt;"",IF(AND(AR72&gt;0,'FIN-STUDENTS'!AR36&gt;0),"","Check ISCED "&amp;AR$8),""),"")</f>
        <v/>
      </c>
      <c r="AS167" s="460" t="str">
        <f>IF(AS72&lt;&gt;"",IF('FIN-STUDENTS'!AS36&lt;&gt;"",IF(AND(AS72&gt;0,'FIN-STUDENTS'!AS36&gt;0),"","Check ISCED "&amp;AS$8),""),"")</f>
        <v/>
      </c>
      <c r="AT167" s="460" t="str">
        <f>IF(AT72&lt;&gt;"",IF('FIN-STUDENTS'!AT36&lt;&gt;"",IF(AND(AT72&gt;0,'FIN-STUDENTS'!AT36&gt;0),"","Check ISCED "&amp;AT$8),""),"")</f>
        <v/>
      </c>
      <c r="AU167" s="460" t="str">
        <f>IF(AU72&lt;&gt;"",IF('FIN-STUDENTS'!AU36&lt;&gt;"",IF(AND(AU72&gt;0,'FIN-STUDENTS'!AU36&gt;0),"","Check ISCED "&amp;AU$8),""),"")</f>
        <v/>
      </c>
      <c r="AV167" s="460" t="str">
        <f>IF(AV72&lt;&gt;"",IF('FIN-STUDENTS'!AV36&lt;&gt;"",IF(AND(AV72&gt;0,'FIN-STUDENTS'!AV36&gt;0),"","Check ISCED "&amp;AV$8),""),"")</f>
        <v/>
      </c>
      <c r="AW167" s="460" t="str">
        <f>IF(AW72&lt;&gt;"",IF('FIN-STUDENTS'!AW36&lt;&gt;"",IF(AND(AW72&gt;0,'FIN-STUDENTS'!AW36&gt;0),"","Check ISCED "&amp;AW$8),""),"")</f>
        <v/>
      </c>
      <c r="AX167" s="460" t="str">
        <f>IF(AX72&lt;&gt;"",IF('FIN-STUDENTS'!AX36&lt;&gt;"",IF(AND(AX72&gt;0,'FIN-STUDENTS'!AX36&gt;0),"","Check ISCED "&amp;AX$8),""),"")</f>
        <v/>
      </c>
      <c r="AY167" s="460" t="str">
        <f>IF(AY72&lt;&gt;"",IF('FIN-STUDENTS'!AY36&lt;&gt;"",IF(AND(AY72&gt;0,'FIN-STUDENTS'!AY36&gt;0),"","Check ISCED "&amp;AY$8),""),"")</f>
        <v/>
      </c>
      <c r="AZ167" s="460" t="str">
        <f>IF(AZ72&lt;&gt;"",IF('FIN-STUDENTS'!AZ36&lt;&gt;"",IF(AND(AZ72&gt;0,'FIN-STUDENTS'!AZ36&gt;0),"","Check ISCED "&amp;AZ$8),""),"")</f>
        <v/>
      </c>
      <c r="BA167" s="460" t="str">
        <f>IF(BA72&lt;&gt;"",IF('FIN-STUDENTS'!BA36&lt;&gt;"",IF(AND(BA72&gt;0,'FIN-STUDENTS'!BA36&gt;0),"","Check ISCED "&amp;BA$8),""),"")</f>
        <v/>
      </c>
      <c r="BB167" s="460" t="str">
        <f>IF(BB72&lt;&gt;"",IF('FIN-STUDENTS'!BB36&lt;&gt;"",IF(AND(BB72&gt;0,'FIN-STUDENTS'!BB36&gt;0),"","Check ISCED "&amp;BB$8),""),"")</f>
        <v/>
      </c>
      <c r="BC167" s="460" t="str">
        <f>IF(BC72&lt;&gt;"",IF('FIN-STUDENTS'!BC36&lt;&gt;"",IF(AND(BC72&gt;0,'FIN-STUDENTS'!BC36&gt;0),"","Check ISCED "&amp;BC$8),""),"")</f>
        <v/>
      </c>
      <c r="BD167" s="460" t="str">
        <f>IF(BD72&lt;&gt;"",IF('FIN-STUDENTS'!BD36&lt;&gt;"",IF(AND(BD72&gt;0,'FIN-STUDENTS'!BD36&gt;0),"","Check ISCED "&amp;BD$8),""),"")</f>
        <v/>
      </c>
      <c r="BE167" s="460" t="str">
        <f>IF(BE72&lt;&gt;"",IF('FIN-STUDENTS'!BE36&lt;&gt;"",IF(AND(BE72&gt;0,'FIN-STUDENTS'!BE36&gt;0),"","Check ISCED "&amp;BE$8),""),"")</f>
        <v/>
      </c>
      <c r="BF167" s="460" t="str">
        <f>IF(BF72&lt;&gt;"",IF('FIN-STUDENTS'!BF36&lt;&gt;"",IF(AND(BF72&gt;0,'FIN-STUDENTS'!BF36&gt;0),"","Check ISCED "&amp;BF$8),""),"")</f>
        <v/>
      </c>
      <c r="BG167" s="460" t="str">
        <f>IF(BG72&lt;&gt;"",IF('FIN-STUDENTS'!BG36&lt;&gt;"",IF(AND(BG72&gt;0,'FIN-STUDENTS'!BG36&gt;0),"","Check ISCED "&amp;BG$8),""),"")</f>
        <v/>
      </c>
      <c r="BH167" s="460" t="str">
        <f>IF(BH72&lt;&gt;"",IF('FIN-STUDENTS'!BH36&lt;&gt;"",IF(AND(BH72&gt;0,'FIN-STUDENTS'!BH36&gt;0),"","Check ISCED "&amp;BH$8),""),"")</f>
        <v/>
      </c>
      <c r="BI167" s="460" t="str">
        <f>IF(BI72&lt;&gt;"",IF('FIN-STUDENTS'!BI36&lt;&gt;"",IF(AND(BI72&gt;0,'FIN-STUDENTS'!BI36&gt;0),"","Check ISCED "&amp;BI$8),""),"")</f>
        <v/>
      </c>
      <c r="BJ167" s="460" t="str">
        <f>IF(BJ72&lt;&gt;"",IF('FIN-STUDENTS'!BJ36&lt;&gt;"",IF(AND(BJ72&gt;0,'FIN-STUDENTS'!BJ36&gt;0),"","Check ISCED "&amp;BJ$8),""),"")</f>
        <v/>
      </c>
      <c r="BK167" s="460" t="str">
        <f>IF(BK72&lt;&gt;"",IF('FIN-STUDENTS'!BK36&lt;&gt;"",IF(AND(BK72&gt;0,'FIN-STUDENTS'!BK36&gt;0),"","Check ISCED "&amp;BK$8),""),"")</f>
        <v/>
      </c>
      <c r="BL167" s="460" t="str">
        <f>IF(BL72&lt;&gt;"",IF('FIN-STUDENTS'!BL36&lt;&gt;"",IF(AND(BL72&gt;0,'FIN-STUDENTS'!BL36&gt;0),"","Check ISCED "&amp;BL$8),""),"")</f>
        <v/>
      </c>
      <c r="BM167" s="460" t="str">
        <f>IF(BM72&lt;&gt;"",IF('FIN-STUDENTS'!BM36&lt;&gt;"",IF(AND(BM72&gt;0,'FIN-STUDENTS'!BM36&gt;0),"","Check ISCED "&amp;BM$8),""),"")</f>
        <v/>
      </c>
      <c r="BN167" s="460" t="str">
        <f>IF(BN72&lt;&gt;"",IF('FIN-STUDENTS'!BN36&lt;&gt;"",IF(AND(BN72&gt;0,'FIN-STUDENTS'!BN36&gt;0),"","Check ISCED "&amp;BN$8),""),"")</f>
        <v/>
      </c>
      <c r="BO167" s="460" t="str">
        <f>IF(BO72&lt;&gt;"",IF('FIN-STUDENTS'!BO36&lt;&gt;"",IF(AND(BO72&gt;0,'FIN-STUDENTS'!BO36&gt;0),"","Check ISCED "&amp;BO$8),""),"")</f>
        <v/>
      </c>
      <c r="BP167" s="460" t="str">
        <f>IF(BP72&lt;&gt;"",IF('FIN-STUDENTS'!BP36&lt;&gt;"",IF(AND(BP72&gt;0,'FIN-STUDENTS'!BP36&gt;0),"","Check ISCED "&amp;BP$8),""),"")</f>
        <v/>
      </c>
      <c r="BQ167" s="460" t="str">
        <f>IF(BQ72&lt;&gt;"",IF('FIN-STUDENTS'!BQ36&lt;&gt;"",IF(AND(BQ72&gt;0,'FIN-STUDENTS'!BQ36&gt;0),"","Check ISCED "&amp;BQ$8),""),"")</f>
        <v/>
      </c>
      <c r="BR167" s="460" t="str">
        <f>IF(BR72&lt;&gt;"",IF('FIN-STUDENTS'!BR36&lt;&gt;"",IF(AND(BR72&gt;0,'FIN-STUDENTS'!BR36&gt;0),"","Check ISCED "&amp;BR$8),""),"")</f>
        <v/>
      </c>
      <c r="BS167" s="460" t="str">
        <f>IF(BS72&lt;&gt;"",IF('FIN-STUDENTS'!BS36&lt;&gt;"",IF(AND(BS72&gt;0,'FIN-STUDENTS'!BS36&gt;0),"","Check ISCED "&amp;BS$8),""),"")</f>
        <v/>
      </c>
      <c r="BT167" s="460" t="str">
        <f>IF(BT72&lt;&gt;"",IF('FIN-STUDENTS'!BT36&lt;&gt;"",IF(AND(BT72&gt;0,'FIN-STUDENTS'!BT36&gt;0),"","Check ISCED "&amp;BT$8),""),"")</f>
        <v/>
      </c>
      <c r="BU167" s="460" t="str">
        <f>IF(BU72&lt;&gt;"",IF('FIN-STUDENTS'!BU36&lt;&gt;"",IF(AND(BU72&gt;0,'FIN-STUDENTS'!BU36&gt;0),"","Check ISCED "&amp;BU$8),""),"")</f>
        <v/>
      </c>
      <c r="BV167" s="460" t="str">
        <f>IF(BV72&lt;&gt;"",IF('FIN-STUDENTS'!BV36&lt;&gt;"",IF(AND(BV72&gt;0,'FIN-STUDENTS'!BV36&gt;0),"","Check ISCED "&amp;BV$8),""),"")</f>
        <v/>
      </c>
      <c r="BW167" s="460" t="str">
        <f>IF(BW72&lt;&gt;"",IF('FIN-STUDENTS'!BW36&lt;&gt;"",IF(AND(BW72&gt;0,'FIN-STUDENTS'!BW36&gt;0),"","Check ISCED "&amp;BW$8),""),"")</f>
        <v/>
      </c>
      <c r="BX167" s="460" t="str">
        <f>IF(BX72&lt;&gt;"",IF('FIN-STUDENTS'!BX36&lt;&gt;"",IF(AND(BX72&gt;0,'FIN-STUDENTS'!BX36&gt;0),"","Check ISCED "&amp;BX$8),""),"")</f>
        <v/>
      </c>
      <c r="BY167" s="460" t="str">
        <f>IF(BY72&lt;&gt;"",IF('FIN-STUDENTS'!BY36&lt;&gt;"",IF(AND(BY72&gt;0,'FIN-STUDENTS'!BY36&gt;0),"","Check ISCED "&amp;BY$8),""),"")</f>
        <v/>
      </c>
      <c r="BZ167" s="460" t="str">
        <f>IF(BZ72&lt;&gt;"",IF('FIN-STUDENTS'!BZ36&lt;&gt;"",IF(AND(BZ72&gt;0,'FIN-STUDENTS'!BZ36&gt;0),"","Check ISCED "&amp;BZ$8),""),"")</f>
        <v/>
      </c>
      <c r="CA167" s="460" t="str">
        <f>IF(CA72&lt;&gt;"",IF('FIN-STUDENTS'!CA36&lt;&gt;"",IF(AND(CA72&gt;0,'FIN-STUDENTS'!CA36&gt;0),"","Check ISCED "&amp;CA$8),""),"")</f>
        <v/>
      </c>
      <c r="CB167" s="460" t="str">
        <f>IF(CB72&lt;&gt;"",IF('FIN-STUDENTS'!CB36&lt;&gt;"",IF(AND(CB72&gt;0,'FIN-STUDENTS'!CB36&gt;0),"","Check ISCED "&amp;CB$8),""),"")</f>
        <v/>
      </c>
      <c r="CC167" s="460" t="str">
        <f>IF(CC72&lt;&gt;"",IF('FIN-STUDENTS'!CC36&lt;&gt;"",IF(AND(CC72&gt;0,'FIN-STUDENTS'!CC36&gt;0),"","Check ISCED "&amp;CC$8),""),"")</f>
        <v/>
      </c>
      <c r="CD167" s="460" t="str">
        <f>IF(CD72&lt;&gt;"",IF('FIN-STUDENTS'!CD36&lt;&gt;"",IF(AND(CD72&gt;0,'FIN-STUDENTS'!CD36&gt;0),"","Check ISCED "&amp;CD$8),""),"")</f>
        <v/>
      </c>
      <c r="CE167" s="460" t="str">
        <f>IF(CE72&lt;&gt;"",IF('FIN-STUDENTS'!CE36&lt;&gt;"",IF(AND(CE72&gt;0,'FIN-STUDENTS'!CE36&gt;0),"","Check ISCED "&amp;CE$8),""),"")</f>
        <v/>
      </c>
      <c r="CF167" s="460" t="str">
        <f>IF(CF72&lt;&gt;"",IF('FIN-STUDENTS'!CF36&lt;&gt;"",IF(AND(CF72&gt;0,'FIN-STUDENTS'!CF36&gt;0),"","Check ISCED "&amp;CF$8),""),"")</f>
        <v/>
      </c>
      <c r="CG167" s="460" t="str">
        <f>IF(CG72&lt;&gt;"",IF('FIN-STUDENTS'!CG36&lt;&gt;"",IF(AND(CG72&gt;0,'FIN-STUDENTS'!CG36&gt;0),"","Check ISCED "&amp;CG$8),""),"")</f>
        <v/>
      </c>
      <c r="CH167" s="460" t="str">
        <f>IF(CH72&lt;&gt;"",IF('FIN-STUDENTS'!CH36&lt;&gt;"",IF(AND(CH72&gt;0,'FIN-STUDENTS'!CH36&gt;0),"","Check ISCED "&amp;CH$8),""),"")</f>
        <v/>
      </c>
      <c r="CI167" s="460" t="str">
        <f>IF(CI72&lt;&gt;"",IF('FIN-STUDENTS'!CI36&lt;&gt;"",IF(AND(CI72&gt;0,'FIN-STUDENTS'!CI36&gt;0),"","Check ISCED "&amp;CI$8),""),"")</f>
        <v/>
      </c>
      <c r="CJ167" s="460" t="str">
        <f>IF(CJ72&lt;&gt;"",IF('FIN-STUDENTS'!CJ36&lt;&gt;"",IF(AND(CJ72&gt;0,'FIN-STUDENTS'!CJ36&gt;0),"","Check ISCED "&amp;CJ$8),""),"")</f>
        <v/>
      </c>
      <c r="CK167" s="460" t="str">
        <f>IF(CK72&lt;&gt;"",IF('FIN-STUDENTS'!CK36&lt;&gt;"",IF(AND(CK72&gt;0,'FIN-STUDENTS'!CK36&gt;0),"","Check ISCED "&amp;CK$8),""),"")</f>
        <v/>
      </c>
      <c r="CL167" s="460" t="str">
        <f>IF(CL72&lt;&gt;"",IF('FIN-STUDENTS'!CL36&lt;&gt;"",IF(AND(CL72&gt;0,'FIN-STUDENTS'!CL36&gt;0),"","Check ISCED_X "&amp;CL$8),""),"")</f>
        <v/>
      </c>
      <c r="CM167" s="460" t="str">
        <f>IF(CM72&lt;&gt;"",IF('FIN-STUDENTS'!CM36&lt;&gt;"",IF(AND(CM72&gt;0,'FIN-STUDENTS'!CM36&gt;0),"","Check ISCED "&amp;CM$8),""),"")</f>
        <v/>
      </c>
      <c r="CN167" s="460" t="str">
        <f>IF(CN72&lt;&gt;"",IF('FIN-STUDENTS'!CN36&lt;&gt;"",IF(AND(CN72&gt;0,'FIN-STUDENTS'!CN36&gt;0),"","Check ISCED "&amp;CN$8),""),"")</f>
        <v/>
      </c>
      <c r="CO167" s="460" t="str">
        <f>IF(CO72&lt;&gt;"",IF('FIN-STUDENTS'!CO36&lt;&gt;"",IF(AND(CO72&gt;0,'FIN-STUDENTS'!CO36&gt;0),"","Check ISCED_T "&amp;CO$8),""),"")</f>
        <v/>
      </c>
      <c r="CP167" s="460" t="str">
        <f>IF(CP72&lt;&gt;"",IF('FIN-STUDENTS'!CP36&lt;&gt;"",IF(AND(CP72&gt;0,'FIN-STUDENTS'!CP36&gt;0),"","Check ISCED "&amp;CP$8),""),"")</f>
        <v/>
      </c>
      <c r="CQ167" s="469" t="str">
        <f>IF(CQ72&lt;&gt;"",IF('FIN-STUDENTS'!CQ36&lt;&gt;"",IF(AND(CQ72&gt;0,'FIN-STUDENTS'!CQ36&gt;0),"","Check ISCED "&amp;CQ$8),""),"")</f>
        <v/>
      </c>
    </row>
    <row r="168" spans="1:95" s="414" customFormat="1" ht="11.25" hidden="1" customHeight="1" x14ac:dyDescent="0.2">
      <c r="A168" s="476"/>
      <c r="B168" s="476"/>
      <c r="C168" s="476"/>
      <c r="D168" s="857"/>
      <c r="E168" s="459" t="s">
        <v>8822</v>
      </c>
      <c r="F168" s="484"/>
      <c r="G168" s="492" t="s">
        <v>8823</v>
      </c>
      <c r="H168" s="486"/>
      <c r="I168" s="486"/>
      <c r="J168" s="486"/>
      <c r="K168" s="486"/>
      <c r="L168" s="486"/>
      <c r="M168" s="487"/>
      <c r="N168" s="487"/>
      <c r="O168" s="487"/>
      <c r="P168" s="487"/>
      <c r="Q168" s="487"/>
      <c r="R168" s="487"/>
      <c r="S168" s="487"/>
      <c r="T168" s="487"/>
      <c r="U168" s="487"/>
      <c r="V168" s="487"/>
      <c r="W168" s="487"/>
      <c r="X168" s="487"/>
      <c r="Y168" s="487"/>
      <c r="Z168" s="487"/>
      <c r="AA168" s="460" t="str">
        <f>IF(AA73&lt;&gt;"",IF('FIN-STUDENTS'!AA39&lt;&gt;"",IF(AND(AA73&gt;0,'FIN-STUDENTS'!AA39&gt;0),"","Check ISCED "&amp;AA$8),""),"")</f>
        <v/>
      </c>
      <c r="AB168" s="460" t="str">
        <f>IF(AB73&lt;&gt;"",IF('FIN-STUDENTS'!AB39&lt;&gt;"",IF(AND(AB73&gt;0,'FIN-STUDENTS'!AB39&gt;0),"","Check ISCED "&amp;AB$8),""),"")</f>
        <v/>
      </c>
      <c r="AC168" s="460" t="str">
        <f>IF(AC73&lt;&gt;"",IF('FIN-STUDENTS'!AC39&lt;&gt;"",IF(AND(AC73&gt;0,'FIN-STUDENTS'!AC39&gt;0),"","Check ISCED "&amp;AC$8),""),"")</f>
        <v/>
      </c>
      <c r="AD168" s="460" t="str">
        <f>IF(AD73&lt;&gt;"",IF('FIN-STUDENTS'!AD39&lt;&gt;"",IF(AND(AD73&gt;0,'FIN-STUDENTS'!AD39&gt;0),"","Check ISCED "&amp;AD$8),""),"")</f>
        <v/>
      </c>
      <c r="AE168" s="460" t="str">
        <f>IF(AE73&lt;&gt;"",IF('FIN-STUDENTS'!AE39&lt;&gt;"",IF(AND(AE73&gt;0,'FIN-STUDENTS'!AE39&gt;0),"","Check ISCED "&amp;AE$8),""),"")</f>
        <v/>
      </c>
      <c r="AF168" s="460" t="str">
        <f>IF(AF73&lt;&gt;"",IF('FIN-STUDENTS'!AF39&lt;&gt;"",IF(AND(AF73&gt;0,'FIN-STUDENTS'!AF39&gt;0),"","Check ISCED "&amp;AF$8),""),"")</f>
        <v/>
      </c>
      <c r="AG168" s="460" t="str">
        <f>IF(AG73&lt;&gt;"",IF('FIN-STUDENTS'!AG39&lt;&gt;"",IF(AND(AG73&gt;0,'FIN-STUDENTS'!AG39&gt;0),"","Check ISCED "&amp;AG$8),""),"")</f>
        <v/>
      </c>
      <c r="AH168" s="460" t="str">
        <f>IF(AH73&lt;&gt;"",IF('FIN-STUDENTS'!AH39&lt;&gt;"",IF(AND(AH73&gt;0,'FIN-STUDENTS'!AH39&gt;0),"","Check ISCED "&amp;AH$8),""),"")</f>
        <v/>
      </c>
      <c r="AI168" s="460" t="str">
        <f>IF(AI73&lt;&gt;"",IF('FIN-STUDENTS'!AI39&lt;&gt;"",IF(AND(AI73&gt;0,'FIN-STUDENTS'!AI39&gt;0),"","Check ISCED "&amp;AI$8),""),"")</f>
        <v/>
      </c>
      <c r="AJ168" s="460" t="str">
        <f>IF(AJ73&lt;&gt;"",IF('FIN-STUDENTS'!AJ39&lt;&gt;"",IF(AND(AJ73&gt;0,'FIN-STUDENTS'!AJ39&gt;0),"","Check ISCED "&amp;AJ$8),""),"")</f>
        <v/>
      </c>
      <c r="AK168" s="460" t="str">
        <f>IF(AK73&lt;&gt;"",IF('FIN-STUDENTS'!AK39&lt;&gt;"",IF(AND(AK73&gt;0,'FIN-STUDENTS'!AK39&gt;0),"","Check ISCED "&amp;AK$8),""),"")</f>
        <v/>
      </c>
      <c r="AL168" s="460" t="str">
        <f>IF(AL73&lt;&gt;"",IF('FIN-STUDENTS'!AL39&lt;&gt;"",IF(AND(AL73&gt;0,'FIN-STUDENTS'!AL39&gt;0),"","Check ISCED "&amp;AL$8),""),"")</f>
        <v/>
      </c>
      <c r="AM168" s="460" t="str">
        <f>IF(AM73&lt;&gt;"",IF('FIN-STUDENTS'!AM39&lt;&gt;"",IF(AND(AM73&gt;0,'FIN-STUDENTS'!AM39&gt;0),"","Check ISCED "&amp;AM$8),""),"")</f>
        <v/>
      </c>
      <c r="AN168" s="460" t="str">
        <f>IF(AN73&lt;&gt;"",IF('FIN-STUDENTS'!AN39&lt;&gt;"",IF(AND(AN73&gt;0,'FIN-STUDENTS'!AN39&gt;0),"","Check ISCED "&amp;AN$8),""),"")</f>
        <v/>
      </c>
      <c r="AO168" s="460" t="str">
        <f>IF(AO73&lt;&gt;"",IF('FIN-STUDENTS'!AO39&lt;&gt;"",IF(AND(AO73&gt;0,'FIN-STUDENTS'!AO39&gt;0),"","Check ISCED "&amp;AO$8),""),"")</f>
        <v/>
      </c>
      <c r="AP168" s="460" t="str">
        <f>IF(AP73&lt;&gt;"",IF('FIN-STUDENTS'!AP39&lt;&gt;"",IF(AND(AP73&gt;0,'FIN-STUDENTS'!AP39&gt;0),"","Check ISCED "&amp;AP$8),""),"")</f>
        <v/>
      </c>
      <c r="AQ168" s="460" t="str">
        <f>IF(AQ73&lt;&gt;"",IF('FIN-STUDENTS'!AQ39&lt;&gt;"",IF(AND(AQ73&gt;0,'FIN-STUDENTS'!AQ39&gt;0),"","Check ISCED "&amp;AQ$8),""),"")</f>
        <v/>
      </c>
      <c r="AR168" s="460" t="str">
        <f>IF(AR73&lt;&gt;"",IF('FIN-STUDENTS'!AR39&lt;&gt;"",IF(AND(AR73&gt;0,'FIN-STUDENTS'!AR39&gt;0),"","Check ISCED "&amp;AR$8),""),"")</f>
        <v/>
      </c>
      <c r="AS168" s="460" t="str">
        <f>IF(AS73&lt;&gt;"",IF('FIN-STUDENTS'!AS39&lt;&gt;"",IF(AND(AS73&gt;0,'FIN-STUDENTS'!AS39&gt;0),"","Check ISCED "&amp;AS$8),""),"")</f>
        <v/>
      </c>
      <c r="AT168" s="460" t="str">
        <f>IF(AT73&lt;&gt;"",IF('FIN-STUDENTS'!AT39&lt;&gt;"",IF(AND(AT73&gt;0,'FIN-STUDENTS'!AT39&gt;0),"","Check ISCED "&amp;AT$8),""),"")</f>
        <v/>
      </c>
      <c r="AU168" s="460" t="str">
        <f>IF(AU73&lt;&gt;"",IF('FIN-STUDENTS'!AU39&lt;&gt;"",IF(AND(AU73&gt;0,'FIN-STUDENTS'!AU39&gt;0),"","Check ISCED "&amp;AU$8),""),"")</f>
        <v/>
      </c>
      <c r="AV168" s="460" t="str">
        <f>IF(AV73&lt;&gt;"",IF('FIN-STUDENTS'!AV39&lt;&gt;"",IF(AND(AV73&gt;0,'FIN-STUDENTS'!AV39&gt;0),"","Check ISCED "&amp;AV$8),""),"")</f>
        <v/>
      </c>
      <c r="AW168" s="460" t="str">
        <f>IF(AW73&lt;&gt;"",IF('FIN-STUDENTS'!AW39&lt;&gt;"",IF(AND(AW73&gt;0,'FIN-STUDENTS'!AW39&gt;0),"","Check ISCED "&amp;AW$8),""),"")</f>
        <v/>
      </c>
      <c r="AX168" s="460" t="str">
        <f>IF(AX73&lt;&gt;"",IF('FIN-STUDENTS'!AX39&lt;&gt;"",IF(AND(AX73&gt;0,'FIN-STUDENTS'!AX39&gt;0),"","Check ISCED "&amp;AX$8),""),"")</f>
        <v/>
      </c>
      <c r="AY168" s="460" t="str">
        <f>IF(AY73&lt;&gt;"",IF('FIN-STUDENTS'!AY39&lt;&gt;"",IF(AND(AY73&gt;0,'FIN-STUDENTS'!AY39&gt;0),"","Check ISCED "&amp;AY$8),""),"")</f>
        <v/>
      </c>
      <c r="AZ168" s="460" t="str">
        <f>IF(AZ73&lt;&gt;"",IF('FIN-STUDENTS'!AZ39&lt;&gt;"",IF(AND(AZ73&gt;0,'FIN-STUDENTS'!AZ39&gt;0),"","Check ISCED "&amp;AZ$8),""),"")</f>
        <v/>
      </c>
      <c r="BA168" s="460" t="str">
        <f>IF(BA73&lt;&gt;"",IF('FIN-STUDENTS'!BA39&lt;&gt;"",IF(AND(BA73&gt;0,'FIN-STUDENTS'!BA39&gt;0),"","Check ISCED "&amp;BA$8),""),"")</f>
        <v/>
      </c>
      <c r="BB168" s="460" t="str">
        <f>IF(BB73&lt;&gt;"",IF('FIN-STUDENTS'!BB39&lt;&gt;"",IF(AND(BB73&gt;0,'FIN-STUDENTS'!BB39&gt;0),"","Check ISCED "&amp;BB$8),""),"")</f>
        <v/>
      </c>
      <c r="BC168" s="460" t="str">
        <f>IF(BC73&lt;&gt;"",IF('FIN-STUDENTS'!BC39&lt;&gt;"",IF(AND(BC73&gt;0,'FIN-STUDENTS'!BC39&gt;0),"","Check ISCED "&amp;BC$8),""),"")</f>
        <v/>
      </c>
      <c r="BD168" s="460" t="str">
        <f>IF(BD73&lt;&gt;"",IF('FIN-STUDENTS'!BD39&lt;&gt;"",IF(AND(BD73&gt;0,'FIN-STUDENTS'!BD39&gt;0),"","Check ISCED "&amp;BD$8),""),"")</f>
        <v/>
      </c>
      <c r="BE168" s="460" t="str">
        <f>IF(BE73&lt;&gt;"",IF('FIN-STUDENTS'!BE39&lt;&gt;"",IF(AND(BE73&gt;0,'FIN-STUDENTS'!BE39&gt;0),"","Check ISCED "&amp;BE$8),""),"")</f>
        <v/>
      </c>
      <c r="BF168" s="460" t="str">
        <f>IF(BF73&lt;&gt;"",IF('FIN-STUDENTS'!BF39&lt;&gt;"",IF(AND(BF73&gt;0,'FIN-STUDENTS'!BF39&gt;0),"","Check ISCED "&amp;BF$8),""),"")</f>
        <v/>
      </c>
      <c r="BG168" s="460" t="str">
        <f>IF(BG73&lt;&gt;"",IF('FIN-STUDENTS'!BG39&lt;&gt;"",IF(AND(BG73&gt;0,'FIN-STUDENTS'!BG39&gt;0),"","Check ISCED "&amp;BG$8),""),"")</f>
        <v/>
      </c>
      <c r="BH168" s="460" t="str">
        <f>IF(BH73&lt;&gt;"",IF('FIN-STUDENTS'!BH39&lt;&gt;"",IF(AND(BH73&gt;0,'FIN-STUDENTS'!BH39&gt;0),"","Check ISCED "&amp;BH$8),""),"")</f>
        <v/>
      </c>
      <c r="BI168" s="460" t="str">
        <f>IF(BI73&lt;&gt;"",IF('FIN-STUDENTS'!BI39&lt;&gt;"",IF(AND(BI73&gt;0,'FIN-STUDENTS'!BI39&gt;0),"","Check ISCED "&amp;BI$8),""),"")</f>
        <v/>
      </c>
      <c r="BJ168" s="460" t="str">
        <f>IF(BJ73&lt;&gt;"",IF('FIN-STUDENTS'!BJ39&lt;&gt;"",IF(AND(BJ73&gt;0,'FIN-STUDENTS'!BJ39&gt;0),"","Check ISCED "&amp;BJ$8),""),"")</f>
        <v/>
      </c>
      <c r="BK168" s="460" t="str">
        <f>IF(BK73&lt;&gt;"",IF('FIN-STUDENTS'!BK39&lt;&gt;"",IF(AND(BK73&gt;0,'FIN-STUDENTS'!BK39&gt;0),"","Check ISCED "&amp;BK$8),""),"")</f>
        <v/>
      </c>
      <c r="BL168" s="460" t="str">
        <f>IF(BL73&lt;&gt;"",IF('FIN-STUDENTS'!BL39&lt;&gt;"",IF(AND(BL73&gt;0,'FIN-STUDENTS'!BL39&gt;0),"","Check ISCED "&amp;BL$8),""),"")</f>
        <v/>
      </c>
      <c r="BM168" s="460" t="str">
        <f>IF(BM73&lt;&gt;"",IF('FIN-STUDENTS'!BM39&lt;&gt;"",IF(AND(BM73&gt;0,'FIN-STUDENTS'!BM39&gt;0),"","Check ISCED "&amp;BM$8),""),"")</f>
        <v/>
      </c>
      <c r="BN168" s="460" t="str">
        <f>IF(BN73&lt;&gt;"",IF('FIN-STUDENTS'!BN39&lt;&gt;"",IF(AND(BN73&gt;0,'FIN-STUDENTS'!BN39&gt;0),"","Check ISCED "&amp;BN$8),""),"")</f>
        <v/>
      </c>
      <c r="BO168" s="460" t="str">
        <f>IF(BO73&lt;&gt;"",IF('FIN-STUDENTS'!BO39&lt;&gt;"",IF(AND(BO73&gt;0,'FIN-STUDENTS'!BO39&gt;0),"","Check ISCED "&amp;BO$8),""),"")</f>
        <v/>
      </c>
      <c r="BP168" s="460" t="str">
        <f>IF(BP73&lt;&gt;"",IF('FIN-STUDENTS'!BP39&lt;&gt;"",IF(AND(BP73&gt;0,'FIN-STUDENTS'!BP39&gt;0),"","Check ISCED "&amp;BP$8),""),"")</f>
        <v/>
      </c>
      <c r="BQ168" s="460" t="str">
        <f>IF(BQ73&lt;&gt;"",IF('FIN-STUDENTS'!BQ39&lt;&gt;"",IF(AND(BQ73&gt;0,'FIN-STUDENTS'!BQ39&gt;0),"","Check ISCED "&amp;BQ$8),""),"")</f>
        <v/>
      </c>
      <c r="BR168" s="460" t="str">
        <f>IF(BR73&lt;&gt;"",IF('FIN-STUDENTS'!BR39&lt;&gt;"",IF(AND(BR73&gt;0,'FIN-STUDENTS'!BR39&gt;0),"","Check ISCED "&amp;BR$8),""),"")</f>
        <v/>
      </c>
      <c r="BS168" s="460" t="str">
        <f>IF(BS73&lt;&gt;"",IF('FIN-STUDENTS'!BS39&lt;&gt;"",IF(AND(BS73&gt;0,'FIN-STUDENTS'!BS39&gt;0),"","Check ISCED "&amp;BS$8),""),"")</f>
        <v/>
      </c>
      <c r="BT168" s="460" t="str">
        <f>IF(BT73&lt;&gt;"",IF('FIN-STUDENTS'!BT39&lt;&gt;"",IF(AND(BT73&gt;0,'FIN-STUDENTS'!BT39&gt;0),"","Check ISCED "&amp;BT$8),""),"")</f>
        <v/>
      </c>
      <c r="BU168" s="460" t="str">
        <f>IF(BU73&lt;&gt;"",IF('FIN-STUDENTS'!BU39&lt;&gt;"",IF(AND(BU73&gt;0,'FIN-STUDENTS'!BU39&gt;0),"","Check ISCED "&amp;BU$8),""),"")</f>
        <v/>
      </c>
      <c r="BV168" s="460" t="str">
        <f>IF(BV73&lt;&gt;"",IF('FIN-STUDENTS'!BV39&lt;&gt;"",IF(AND(BV73&gt;0,'FIN-STUDENTS'!BV39&gt;0),"","Check ISCED "&amp;BV$8),""),"")</f>
        <v/>
      </c>
      <c r="BW168" s="460" t="str">
        <f>IF(BW73&lt;&gt;"",IF('FIN-STUDENTS'!BW39&lt;&gt;"",IF(AND(BW73&gt;0,'FIN-STUDENTS'!BW39&gt;0),"","Check ISCED "&amp;BW$8),""),"")</f>
        <v/>
      </c>
      <c r="BX168" s="460" t="str">
        <f>IF(BX73&lt;&gt;"",IF('FIN-STUDENTS'!BX39&lt;&gt;"",IF(AND(BX73&gt;0,'FIN-STUDENTS'!BX39&gt;0),"","Check ISCED "&amp;BX$8),""),"")</f>
        <v/>
      </c>
      <c r="BY168" s="460" t="str">
        <f>IF(BY73&lt;&gt;"",IF('FIN-STUDENTS'!BY39&lt;&gt;"",IF(AND(BY73&gt;0,'FIN-STUDENTS'!BY39&gt;0),"","Check ISCED "&amp;BY$8),""),"")</f>
        <v/>
      </c>
      <c r="BZ168" s="460" t="str">
        <f>IF(BZ73&lt;&gt;"",IF('FIN-STUDENTS'!BZ39&lt;&gt;"",IF(AND(BZ73&gt;0,'FIN-STUDENTS'!BZ39&gt;0),"","Check ISCED "&amp;BZ$8),""),"")</f>
        <v/>
      </c>
      <c r="CA168" s="460" t="str">
        <f>IF(CA73&lt;&gt;"",IF('FIN-STUDENTS'!CA39&lt;&gt;"",IF(AND(CA73&gt;0,'FIN-STUDENTS'!CA39&gt;0),"","Check ISCED "&amp;CA$8),""),"")</f>
        <v/>
      </c>
      <c r="CB168" s="460" t="str">
        <f>IF(CB73&lt;&gt;"",IF('FIN-STUDENTS'!CB39&lt;&gt;"",IF(AND(CB73&gt;0,'FIN-STUDENTS'!CB39&gt;0),"","Check ISCED "&amp;CB$8),""),"")</f>
        <v/>
      </c>
      <c r="CC168" s="460" t="str">
        <f>IF(CC73&lt;&gt;"",IF('FIN-STUDENTS'!CC39&lt;&gt;"",IF(AND(CC73&gt;0,'FIN-STUDENTS'!CC39&gt;0),"","Check ISCED "&amp;CC$8),""),"")</f>
        <v/>
      </c>
      <c r="CD168" s="460" t="str">
        <f>IF(CD73&lt;&gt;"",IF('FIN-STUDENTS'!CD39&lt;&gt;"",IF(AND(CD73&gt;0,'FIN-STUDENTS'!CD39&gt;0),"","Check ISCED "&amp;CD$8),""),"")</f>
        <v/>
      </c>
      <c r="CE168" s="460" t="str">
        <f>IF(CE73&lt;&gt;"",IF('FIN-STUDENTS'!CE39&lt;&gt;"",IF(AND(CE73&gt;0,'FIN-STUDENTS'!CE39&gt;0),"","Check ISCED "&amp;CE$8),""),"")</f>
        <v/>
      </c>
      <c r="CF168" s="460" t="str">
        <f>IF(CF73&lt;&gt;"",IF('FIN-STUDENTS'!CF39&lt;&gt;"",IF(AND(CF73&gt;0,'FIN-STUDENTS'!CF39&gt;0),"","Check ISCED "&amp;CF$8),""),"")</f>
        <v/>
      </c>
      <c r="CG168" s="460" t="str">
        <f>IF(CG73&lt;&gt;"",IF('FIN-STUDENTS'!CG39&lt;&gt;"",IF(AND(CG73&gt;0,'FIN-STUDENTS'!CG39&gt;0),"","Check ISCED "&amp;CG$8),""),"")</f>
        <v/>
      </c>
      <c r="CH168" s="460" t="str">
        <f>IF(CH73&lt;&gt;"",IF('FIN-STUDENTS'!CH39&lt;&gt;"",IF(AND(CH73&gt;0,'FIN-STUDENTS'!CH39&gt;0),"","Check ISCED "&amp;CH$8),""),"")</f>
        <v/>
      </c>
      <c r="CI168" s="460" t="str">
        <f>IF(CI73&lt;&gt;"",IF('FIN-STUDENTS'!CI39&lt;&gt;"",IF(AND(CI73&gt;0,'FIN-STUDENTS'!CI39&gt;0),"","Check ISCED "&amp;CI$8),""),"")</f>
        <v/>
      </c>
      <c r="CJ168" s="460" t="str">
        <f>IF(CJ73&lt;&gt;"",IF('FIN-STUDENTS'!CJ39&lt;&gt;"",IF(AND(CJ73&gt;0,'FIN-STUDENTS'!CJ39&gt;0),"","Check ISCED "&amp;CJ$8),""),"")</f>
        <v/>
      </c>
      <c r="CK168" s="460" t="str">
        <f>IF(CK73&lt;&gt;"",IF('FIN-STUDENTS'!CK39&lt;&gt;"",IF(AND(CK73&gt;0,'FIN-STUDENTS'!CK39&gt;0),"","Check ISCED "&amp;CK$8),""),"")</f>
        <v/>
      </c>
      <c r="CL168" s="460" t="str">
        <f>IF(CL73&lt;&gt;"",IF('FIN-STUDENTS'!CL39&lt;&gt;"",IF(AND(CL73&gt;0,'FIN-STUDENTS'!CL39&gt;0),"","Check ISCED_X "&amp;CL$8),""),"")</f>
        <v/>
      </c>
      <c r="CM168" s="460" t="str">
        <f>IF(CM73&lt;&gt;"",IF('FIN-STUDENTS'!CM39&lt;&gt;"",IF(AND(CM73&gt;0,'FIN-STUDENTS'!CM39&gt;0),"","Check ISCED "&amp;CM$8),""),"")</f>
        <v/>
      </c>
      <c r="CN168" s="460" t="str">
        <f>IF(CN73&lt;&gt;"",IF('FIN-STUDENTS'!CN39&lt;&gt;"",IF(AND(CN73&gt;0,'FIN-STUDENTS'!CN39&gt;0),"","Check ISCED "&amp;CN$8),""),"")</f>
        <v/>
      </c>
      <c r="CO168" s="460" t="str">
        <f>IF(CO73&lt;&gt;"",IF('FIN-STUDENTS'!CO39&lt;&gt;"",IF(AND(CO73&gt;0,'FIN-STUDENTS'!CO39&gt;0),"","Check ISCED_T "&amp;CO$8),""),"")</f>
        <v/>
      </c>
      <c r="CP168" s="460" t="str">
        <f>IF(CP73&lt;&gt;"",IF('FIN-STUDENTS'!CP39&lt;&gt;"",IF(AND(CP73&gt;0,'FIN-STUDENTS'!CP39&gt;0),"","Check ISCED "&amp;CP$8),""),"")</f>
        <v/>
      </c>
      <c r="CQ168" s="469" t="str">
        <f>IF(CQ73&lt;&gt;"",IF('FIN-STUDENTS'!CQ39&lt;&gt;"",IF(AND(CQ73&gt;0,'FIN-STUDENTS'!CQ39&gt;0),"","Check ISCED "&amp;CQ$8),""),"")</f>
        <v/>
      </c>
    </row>
    <row r="169" spans="1:95" s="414" customFormat="1" ht="11.25" hidden="1" customHeight="1" x14ac:dyDescent="0.2">
      <c r="A169" s="476"/>
      <c r="B169" s="476"/>
      <c r="C169" s="476"/>
      <c r="D169" s="857"/>
      <c r="E169" s="459" t="s">
        <v>8824</v>
      </c>
      <c r="F169" s="484"/>
      <c r="G169" s="492" t="s">
        <v>8825</v>
      </c>
      <c r="H169" s="486"/>
      <c r="I169" s="486"/>
      <c r="J169" s="486"/>
      <c r="K169" s="486"/>
      <c r="L169" s="486"/>
      <c r="M169" s="487"/>
      <c r="N169" s="487"/>
      <c r="O169" s="487"/>
      <c r="P169" s="487"/>
      <c r="Q169" s="487"/>
      <c r="R169" s="487"/>
      <c r="S169" s="487"/>
      <c r="T169" s="487"/>
      <c r="U169" s="487"/>
      <c r="V169" s="487"/>
      <c r="W169" s="487"/>
      <c r="X169" s="487"/>
      <c r="Y169" s="487"/>
      <c r="Z169" s="487"/>
      <c r="AA169" s="460" t="str">
        <f>IF(AA87&lt;&gt;"",IF('FIN-STUDENTS'!AA33&lt;&gt;"",IF(AND(AA87&gt;=0,'FIN-STUDENTS'!AA33&gt;0),"","Check ISCED "&amp;AA$8),""),"")</f>
        <v/>
      </c>
      <c r="AB169" s="460" t="str">
        <f>IF(AB87&lt;&gt;"",IF('FIN-STUDENTS'!AB33&lt;&gt;"",IF(AND(AB87&gt;=0,'FIN-STUDENTS'!AB33&gt;0),"","Check ISCED "&amp;AB$8),""),"")</f>
        <v/>
      </c>
      <c r="AC169" s="460" t="str">
        <f>IF(AC87&lt;&gt;"",IF('FIN-STUDENTS'!AC33&lt;&gt;"",IF(AND(AC87&gt;=0,'FIN-STUDENTS'!AC33&gt;0),"","Check ISCED "&amp;AC$8),""),"")</f>
        <v/>
      </c>
      <c r="AD169" s="460" t="str">
        <f>IF(AD87&lt;&gt;"",IF('FIN-STUDENTS'!AD33&lt;&gt;"",IF(AND(AD87&gt;=0,'FIN-STUDENTS'!AD33&gt;0),"","Check ISCED "&amp;AD$8),""),"")</f>
        <v/>
      </c>
      <c r="AE169" s="460" t="str">
        <f>IF(AE87&lt;&gt;"",IF('FIN-STUDENTS'!AE33&lt;&gt;"",IF(AND(AE87&gt;=0,'FIN-STUDENTS'!AE33&gt;0),"","Check ISCED "&amp;AE$8),""),"")</f>
        <v/>
      </c>
      <c r="AF169" s="460" t="str">
        <f>IF(AF87&lt;&gt;"",IF('FIN-STUDENTS'!AF33&lt;&gt;"",IF(AND(AF87&gt;=0,'FIN-STUDENTS'!AF33&gt;0),"","Check ISCED "&amp;AF$8),""),"")</f>
        <v/>
      </c>
      <c r="AG169" s="460" t="str">
        <f>IF(AG87&lt;&gt;"",IF('FIN-STUDENTS'!AG33&lt;&gt;"",IF(AND(AG87&gt;=0,'FIN-STUDENTS'!AG33&gt;0),"","Check ISCED "&amp;AG$8),""),"")</f>
        <v/>
      </c>
      <c r="AH169" s="460" t="str">
        <f>IF(AH87&lt;&gt;"",IF('FIN-STUDENTS'!AH33&lt;&gt;"",IF(AND(AH87&gt;=0,'FIN-STUDENTS'!AH33&gt;0),"","Check ISCED "&amp;AH$8),""),"")</f>
        <v/>
      </c>
      <c r="AI169" s="460" t="str">
        <f>IF(AI87&lt;&gt;"",IF('FIN-STUDENTS'!AI33&lt;&gt;"",IF(AND(AI87&gt;=0,'FIN-STUDENTS'!AI33&gt;0),"","Check ISCED "&amp;AI$8),""),"")</f>
        <v/>
      </c>
      <c r="AJ169" s="460" t="str">
        <f>IF(AJ87&lt;&gt;"",IF('FIN-STUDENTS'!AJ33&lt;&gt;"",IF(AND(AJ87&gt;=0,'FIN-STUDENTS'!AJ33&gt;0),"","Check ISCED "&amp;AJ$8),""),"")</f>
        <v/>
      </c>
      <c r="AK169" s="460" t="str">
        <f>IF(AK87&lt;&gt;"",IF('FIN-STUDENTS'!AK33&lt;&gt;"",IF(AND(AK87&gt;=0,'FIN-STUDENTS'!AK33&gt;0),"","Check ISCED "&amp;AK$8),""),"")</f>
        <v/>
      </c>
      <c r="AL169" s="460" t="str">
        <f>IF(AL87&lt;&gt;"",IF('FIN-STUDENTS'!AL33&lt;&gt;"",IF(AND(AL87&gt;=0,'FIN-STUDENTS'!AL33&gt;0),"","Check ISCED "&amp;AL$8),""),"")</f>
        <v/>
      </c>
      <c r="AM169" s="460" t="str">
        <f>IF(AM87&lt;&gt;"",IF('FIN-STUDENTS'!AM33&lt;&gt;"",IF(AND(AM87&gt;=0,'FIN-STUDENTS'!AM33&gt;0),"","Check ISCED "&amp;AM$8),""),"")</f>
        <v/>
      </c>
      <c r="AN169" s="460" t="str">
        <f>IF(AN87&lt;&gt;"",IF('FIN-STUDENTS'!AN33&lt;&gt;"",IF(AND(AN87&gt;=0,'FIN-STUDENTS'!AN33&gt;0),"","Check ISCED "&amp;AN$8),""),"")</f>
        <v/>
      </c>
      <c r="AO169" s="460" t="str">
        <f>IF(AO87&lt;&gt;"",IF('FIN-STUDENTS'!AO33&lt;&gt;"",IF(AND(AO87&gt;=0,'FIN-STUDENTS'!AO33&gt;0),"","Check ISCED "&amp;AO$8),""),"")</f>
        <v/>
      </c>
      <c r="AP169" s="460" t="str">
        <f>IF(AP87&lt;&gt;"",IF('FIN-STUDENTS'!AP33&lt;&gt;"",IF(AND(AP87&gt;=0,'FIN-STUDENTS'!AP33&gt;0),"","Check ISCED "&amp;AP$8),""),"")</f>
        <v/>
      </c>
      <c r="AQ169" s="460" t="str">
        <f>IF(AQ87&lt;&gt;"",IF('FIN-STUDENTS'!AQ33&lt;&gt;"",IF(AND(AQ87&gt;=0,'FIN-STUDENTS'!AQ33&gt;0),"","Check ISCED "&amp;AQ$8),""),"")</f>
        <v/>
      </c>
      <c r="AR169" s="460" t="str">
        <f>IF(AR87&lt;&gt;"",IF('FIN-STUDENTS'!AR33&lt;&gt;"",IF(AND(AR87&gt;=0,'FIN-STUDENTS'!AR33&gt;0),"","Check ISCED "&amp;AR$8),""),"")</f>
        <v/>
      </c>
      <c r="AS169" s="460" t="str">
        <f>IF(AS87&lt;&gt;"",IF('FIN-STUDENTS'!AS33&lt;&gt;"",IF(AND(AS87&gt;=0,'FIN-STUDENTS'!AS33&gt;0),"","Check ISCED "&amp;AS$8),""),"")</f>
        <v/>
      </c>
      <c r="AT169" s="460" t="str">
        <f>IF(AT87&lt;&gt;"",IF('FIN-STUDENTS'!AT33&lt;&gt;"",IF(AND(AT87&gt;=0,'FIN-STUDENTS'!AT33&gt;0),"","Check ISCED "&amp;AT$8),""),"")</f>
        <v/>
      </c>
      <c r="AU169" s="460" t="str">
        <f>IF(AU87&lt;&gt;"",IF('FIN-STUDENTS'!AU33&lt;&gt;"",IF(AND(AU87&gt;=0,'FIN-STUDENTS'!AU33&gt;0),"","Check ISCED "&amp;AU$8),""),"")</f>
        <v/>
      </c>
      <c r="AV169" s="460" t="str">
        <f>IF(AV87&lt;&gt;"",IF('FIN-STUDENTS'!AV33&lt;&gt;"",IF(AND(AV87&gt;=0,'FIN-STUDENTS'!AV33&gt;0),"","Check ISCED "&amp;AV$8),""),"")</f>
        <v/>
      </c>
      <c r="AW169" s="460" t="str">
        <f>IF(AW87&lt;&gt;"",IF('FIN-STUDENTS'!AW33&lt;&gt;"",IF(AND(AW87&gt;=0,'FIN-STUDENTS'!AW33&gt;0),"","Check ISCED "&amp;AW$8),""),"")</f>
        <v/>
      </c>
      <c r="AX169" s="460" t="str">
        <f>IF(AX87&lt;&gt;"",IF('FIN-STUDENTS'!AX33&lt;&gt;"",IF(AND(AX87&gt;=0,'FIN-STUDENTS'!AX33&gt;0),"","Check ISCED "&amp;AX$8),""),"")</f>
        <v/>
      </c>
      <c r="AY169" s="460" t="str">
        <f>IF(AY87&lt;&gt;"",IF('FIN-STUDENTS'!AY33&lt;&gt;"",IF(AND(AY87&gt;=0,'FIN-STUDENTS'!AY33&gt;0),"","Check ISCED "&amp;AY$8),""),"")</f>
        <v/>
      </c>
      <c r="AZ169" s="460" t="str">
        <f>IF(AZ87&lt;&gt;"",IF('FIN-STUDENTS'!AZ33&lt;&gt;"",IF(AND(AZ87&gt;=0,'FIN-STUDENTS'!AZ33&gt;0),"","Check ISCED "&amp;AZ$8),""),"")</f>
        <v/>
      </c>
      <c r="BA169" s="460" t="str">
        <f>IF(BA87&lt;&gt;"",IF('FIN-STUDENTS'!BA33&lt;&gt;"",IF(AND(BA87&gt;=0,'FIN-STUDENTS'!BA33&gt;0),"","Check ISCED "&amp;BA$8),""),"")</f>
        <v/>
      </c>
      <c r="BB169" s="460" t="str">
        <f>IF(BB87&lt;&gt;"",IF('FIN-STUDENTS'!BB33&lt;&gt;"",IF(AND(BB87&gt;=0,'FIN-STUDENTS'!BB33&gt;0),"","Check ISCED "&amp;BB$8),""),"")</f>
        <v/>
      </c>
      <c r="BC169" s="460" t="str">
        <f>IF(BC87&lt;&gt;"",IF('FIN-STUDENTS'!BC33&lt;&gt;"",IF(AND(BC87&gt;=0,'FIN-STUDENTS'!BC33&gt;0),"","Check ISCED "&amp;BC$8),""),"")</f>
        <v/>
      </c>
      <c r="BD169" s="460" t="str">
        <f>IF(BD87&lt;&gt;"",IF('FIN-STUDENTS'!BD33&lt;&gt;"",IF(AND(BD87&gt;=0,'FIN-STUDENTS'!BD33&gt;0),"","Check ISCED "&amp;BD$8),""),"")</f>
        <v/>
      </c>
      <c r="BE169" s="460" t="str">
        <f>IF(BE87&lt;&gt;"",IF('FIN-STUDENTS'!BE33&lt;&gt;"",IF(AND(BE87&gt;=0,'FIN-STUDENTS'!BE33&gt;0),"","Check ISCED "&amp;BE$8),""),"")</f>
        <v/>
      </c>
      <c r="BF169" s="460" t="str">
        <f>IF(BF87&lt;&gt;"",IF('FIN-STUDENTS'!BF33&lt;&gt;"",IF(AND(BF87&gt;=0,'FIN-STUDENTS'!BF33&gt;0),"","Check ISCED "&amp;BF$8),""),"")</f>
        <v/>
      </c>
      <c r="BG169" s="460" t="str">
        <f>IF(BG87&lt;&gt;"",IF('FIN-STUDENTS'!BG33&lt;&gt;"",IF(AND(BG87&gt;=0,'FIN-STUDENTS'!BG33&gt;0),"","Check ISCED "&amp;BG$8),""),"")</f>
        <v/>
      </c>
      <c r="BH169" s="460" t="str">
        <f>IF(BH87&lt;&gt;"",IF('FIN-STUDENTS'!BH33&lt;&gt;"",IF(AND(BH87&gt;=0,'FIN-STUDENTS'!BH33&gt;0),"","Check ISCED "&amp;BH$8),""),"")</f>
        <v/>
      </c>
      <c r="BI169" s="460" t="str">
        <f>IF(BI87&lt;&gt;"",IF('FIN-STUDENTS'!BI33&lt;&gt;"",IF(AND(BI87&gt;=0,'FIN-STUDENTS'!BI33&gt;0),"","Check ISCED "&amp;BI$8),""),"")</f>
        <v/>
      </c>
      <c r="BJ169" s="460" t="str">
        <f>IF(BJ87&lt;&gt;"",IF('FIN-STUDENTS'!BJ33&lt;&gt;"",IF(AND(BJ87&gt;=0,'FIN-STUDENTS'!BJ33&gt;0),"","Check ISCED "&amp;BJ$8),""),"")</f>
        <v/>
      </c>
      <c r="BK169" s="460" t="str">
        <f>IF(BK87&lt;&gt;"",IF('FIN-STUDENTS'!BK33&lt;&gt;"",IF(AND(BK87&gt;=0,'FIN-STUDENTS'!BK33&gt;0),"","Check ISCED "&amp;BK$8),""),"")</f>
        <v/>
      </c>
      <c r="BL169" s="460" t="str">
        <f>IF(BL87&lt;&gt;"",IF('FIN-STUDENTS'!BL33&lt;&gt;"",IF(AND(BL87&gt;=0,'FIN-STUDENTS'!BL33&gt;0),"","Check ISCED "&amp;BL$8),""),"")</f>
        <v/>
      </c>
      <c r="BM169" s="460" t="str">
        <f>IF(BM87&lt;&gt;"",IF('FIN-STUDENTS'!BM33&lt;&gt;"",IF(AND(BM87&gt;=0,'FIN-STUDENTS'!BM33&gt;0),"","Check ISCED "&amp;BM$8),""),"")</f>
        <v/>
      </c>
      <c r="BN169" s="460" t="str">
        <f>IF(BN87&lt;&gt;"",IF('FIN-STUDENTS'!BN33&lt;&gt;"",IF(AND(BN87&gt;=0,'FIN-STUDENTS'!BN33&gt;0),"","Check ISCED "&amp;BN$8),""),"")</f>
        <v/>
      </c>
      <c r="BO169" s="460" t="str">
        <f>IF(BO87&lt;&gt;"",IF('FIN-STUDENTS'!BO33&lt;&gt;"",IF(AND(BO87&gt;=0,'FIN-STUDENTS'!BO33&gt;0),"","Check ISCED "&amp;BO$8),""),"")</f>
        <v/>
      </c>
      <c r="BP169" s="460" t="str">
        <f>IF(BP87&lt;&gt;"",IF('FIN-STUDENTS'!BP33&lt;&gt;"",IF(AND(BP87&gt;=0,'FIN-STUDENTS'!BP33&gt;0),"","Check ISCED "&amp;BP$8),""),"")</f>
        <v/>
      </c>
      <c r="BQ169" s="460" t="str">
        <f>IF(BQ87&lt;&gt;"",IF('FIN-STUDENTS'!BQ33&lt;&gt;"",IF(AND(BQ87&gt;=0,'FIN-STUDENTS'!BQ33&gt;0),"","Check ISCED "&amp;BQ$8),""),"")</f>
        <v/>
      </c>
      <c r="BR169" s="460" t="str">
        <f>IF(BR87&lt;&gt;"",IF('FIN-STUDENTS'!BR33&lt;&gt;"",IF(AND(BR87&gt;=0,'FIN-STUDENTS'!BR33&gt;0),"","Check ISCED "&amp;BR$8),""),"")</f>
        <v/>
      </c>
      <c r="BS169" s="460" t="str">
        <f>IF(BS87&lt;&gt;"",IF('FIN-STUDENTS'!BS33&lt;&gt;"",IF(AND(BS87&gt;=0,'FIN-STUDENTS'!BS33&gt;0),"","Check ISCED "&amp;BS$8),""),"")</f>
        <v/>
      </c>
      <c r="BT169" s="460" t="str">
        <f>IF(BT87&lt;&gt;"",IF('FIN-STUDENTS'!BT33&lt;&gt;"",IF(AND(BT87&gt;=0,'FIN-STUDENTS'!BT33&gt;0),"","Check ISCED "&amp;BT$8),""),"")</f>
        <v/>
      </c>
      <c r="BU169" s="460" t="str">
        <f>IF(BU87&lt;&gt;"",IF('FIN-STUDENTS'!BU33&lt;&gt;"",IF(AND(BU87&gt;=0,'FIN-STUDENTS'!BU33&gt;0),"","Check ISCED "&amp;BU$8),""),"")</f>
        <v/>
      </c>
      <c r="BV169" s="460" t="str">
        <f>IF(BV87&lt;&gt;"",IF('FIN-STUDENTS'!BV33&lt;&gt;"",IF(AND(BV87&gt;=0,'FIN-STUDENTS'!BV33&gt;0),"","Check ISCED "&amp;BV$8),""),"")</f>
        <v/>
      </c>
      <c r="BW169" s="460" t="str">
        <f>IF(BW87&lt;&gt;"",IF('FIN-STUDENTS'!BW33&lt;&gt;"",IF(AND(BW87&gt;=0,'FIN-STUDENTS'!BW33&gt;0),"","Check ISCED "&amp;BW$8),""),"")</f>
        <v/>
      </c>
      <c r="BX169" s="460" t="str">
        <f>IF(BX87&lt;&gt;"",IF('FIN-STUDENTS'!BX33&lt;&gt;"",IF(AND(BX87&gt;=0,'FIN-STUDENTS'!BX33&gt;0),"","Check ISCED "&amp;BX$8),""),"")</f>
        <v/>
      </c>
      <c r="BY169" s="460" t="str">
        <f>IF(BY87&lt;&gt;"",IF('FIN-STUDENTS'!BY33&lt;&gt;"",IF(AND(BY87&gt;=0,'FIN-STUDENTS'!BY33&gt;0),"","Check ISCED "&amp;BY$8),""),"")</f>
        <v/>
      </c>
      <c r="BZ169" s="460" t="str">
        <f>IF(BZ87&lt;&gt;"",IF('FIN-STUDENTS'!BZ33&lt;&gt;"",IF(AND(BZ87&gt;=0,'FIN-STUDENTS'!BZ33&gt;0),"","Check ISCED "&amp;BZ$8),""),"")</f>
        <v/>
      </c>
      <c r="CA169" s="460" t="str">
        <f>IF(CA87&lt;&gt;"",IF('FIN-STUDENTS'!CA33&lt;&gt;"",IF(AND(CA87&gt;=0,'FIN-STUDENTS'!CA33&gt;0),"","Check ISCED "&amp;CA$8),""),"")</f>
        <v/>
      </c>
      <c r="CB169" s="460" t="str">
        <f>IF(CB87&lt;&gt;"",IF('FIN-STUDENTS'!CB33&lt;&gt;"",IF(AND(CB87&gt;=0,'FIN-STUDENTS'!CB33&gt;0),"","Check ISCED "&amp;CB$8),""),"")</f>
        <v/>
      </c>
      <c r="CC169" s="460" t="str">
        <f>IF(CC87&lt;&gt;"",IF('FIN-STUDENTS'!CC33&lt;&gt;"",IF(AND(CC87&gt;=0,'FIN-STUDENTS'!CC33&gt;0),"","Check ISCED "&amp;CC$8),""),"")</f>
        <v/>
      </c>
      <c r="CD169" s="460" t="str">
        <f>IF(CD87&lt;&gt;"",IF('FIN-STUDENTS'!CD33&lt;&gt;"",IF(AND(CD87&gt;=0,'FIN-STUDENTS'!CD33&gt;0),"","Check ISCED "&amp;CD$8),""),"")</f>
        <v/>
      </c>
      <c r="CE169" s="460" t="str">
        <f>IF(CE87&lt;&gt;"",IF('FIN-STUDENTS'!CE33&lt;&gt;"",IF(AND(CE87&gt;=0,'FIN-STUDENTS'!CE33&gt;0),"","Check ISCED "&amp;CE$8),""),"")</f>
        <v/>
      </c>
      <c r="CF169" s="460" t="str">
        <f>IF(CF87&lt;&gt;"",IF('FIN-STUDENTS'!CF33&lt;&gt;"",IF(AND(CF87&gt;=0,'FIN-STUDENTS'!CF33&gt;0),"","Check ISCED "&amp;CF$8),""),"")</f>
        <v/>
      </c>
      <c r="CG169" s="460" t="str">
        <f>IF(CG87&lt;&gt;"",IF('FIN-STUDENTS'!CG33&lt;&gt;"",IF(AND(CG87&gt;=0,'FIN-STUDENTS'!CG33&gt;0),"","Check ISCED "&amp;CG$8),""),"")</f>
        <v/>
      </c>
      <c r="CH169" s="460" t="str">
        <f>IF(CH87&lt;&gt;"",IF('FIN-STUDENTS'!CH33&lt;&gt;"",IF(AND(CH87&gt;=0,'FIN-STUDENTS'!CH33&gt;0),"","Check ISCED "&amp;CH$8),""),"")</f>
        <v/>
      </c>
      <c r="CI169" s="460" t="str">
        <f>IF(CI87&lt;&gt;"",IF('FIN-STUDENTS'!CI33&lt;&gt;"",IF(AND(CI87&gt;=0,'FIN-STUDENTS'!CI33&gt;0),"","Check ISCED "&amp;CI$8),""),"")</f>
        <v/>
      </c>
      <c r="CJ169" s="460" t="str">
        <f>IF(CJ87&lt;&gt;"",IF('FIN-STUDENTS'!CJ33&lt;&gt;"",IF(AND(CJ87&gt;=0,'FIN-STUDENTS'!CJ33&gt;0),"","Check ISCED "&amp;CJ$8),""),"")</f>
        <v/>
      </c>
      <c r="CK169" s="460" t="str">
        <f>IF(CK87&lt;&gt;"",IF('FIN-STUDENTS'!CK33&lt;&gt;"",IF(AND(CK87&gt;=0,'FIN-STUDENTS'!CK33&gt;0),"","Check ISCED "&amp;CK$8),""),"")</f>
        <v/>
      </c>
      <c r="CL169" s="460" t="str">
        <f>IF(CL87&lt;&gt;"",IF('FIN-STUDENTS'!CL33&lt;&gt;"",IF(AND(CL87&gt;=0,'FIN-STUDENTS'!CL33&gt;0),"","Check ISCED_X "&amp;CL$8),""),"")</f>
        <v/>
      </c>
      <c r="CM169" s="460" t="str">
        <f>IF(CM87&lt;&gt;"",IF('FIN-STUDENTS'!CM33&lt;&gt;"",IF(AND(CM87&gt;=0,'FIN-STUDENTS'!CM33&gt;0),"","Check ISCED "&amp;CM$8),""),"")</f>
        <v/>
      </c>
      <c r="CN169" s="460" t="str">
        <f>IF(CN87&lt;&gt;"",IF('FIN-STUDENTS'!CN33&lt;&gt;"",IF(AND(CN87&gt;=0,'FIN-STUDENTS'!CN33&gt;0),"","Check ISCED "&amp;CN$8),""),"")</f>
        <v/>
      </c>
      <c r="CO169" s="460" t="str">
        <f>IF(CO87&lt;&gt;"",IF('FIN-STUDENTS'!CO33&lt;&gt;"",IF(AND(CO87&gt;=0,'FIN-STUDENTS'!CO33&gt;0),"","Check ISCED_T "&amp;CO$8),""),"")</f>
        <v/>
      </c>
      <c r="CP169" s="460" t="str">
        <f>IF(CP87&lt;&gt;"",IF('FIN-STUDENTS'!CP33&lt;&gt;"",IF(AND(CP87&gt;=0,'FIN-STUDENTS'!CP33&gt;0),"","Check ISCED "&amp;CP$8),""),"")</f>
        <v/>
      </c>
      <c r="CQ169" s="469" t="str">
        <f>IF(CQ87&lt;&gt;"",IF('FIN-STUDENTS'!CQ33&lt;&gt;"",IF(AND(CQ87&gt;=0,'FIN-STUDENTS'!CQ33&gt;0),"","Check ISCED "&amp;CQ$8),""),"")</f>
        <v/>
      </c>
    </row>
    <row r="170" spans="1:95" s="414" customFormat="1" ht="11.25" hidden="1" customHeight="1" x14ac:dyDescent="0.2">
      <c r="A170" s="476"/>
      <c r="B170" s="476"/>
      <c r="C170" s="476"/>
      <c r="D170" s="903"/>
      <c r="E170" s="459" t="s">
        <v>8826</v>
      </c>
      <c r="F170" s="484"/>
      <c r="G170" s="492" t="s">
        <v>8827</v>
      </c>
      <c r="H170" s="486"/>
      <c r="I170" s="486"/>
      <c r="J170" s="486"/>
      <c r="K170" s="486"/>
      <c r="L170" s="486"/>
      <c r="M170" s="487"/>
      <c r="N170" s="487"/>
      <c r="O170" s="487"/>
      <c r="P170" s="487"/>
      <c r="Q170" s="487"/>
      <c r="R170" s="487"/>
      <c r="S170" s="487"/>
      <c r="T170" s="487"/>
      <c r="U170" s="487"/>
      <c r="V170" s="487"/>
      <c r="W170" s="487"/>
      <c r="X170" s="487"/>
      <c r="Y170" s="487"/>
      <c r="Z170" s="487"/>
      <c r="AA170" s="460" t="str">
        <f>IF(AA88&lt;&gt;"",IF('FIN-STUDENTS'!AA36&lt;&gt;"",IF(AND(AA88&gt;=0,'FIN-STUDENTS'!AA36&gt;0),"","Check ISCED "&amp;AA$8),""),"")</f>
        <v/>
      </c>
      <c r="AB170" s="460" t="str">
        <f>IF(AB88&lt;&gt;"",IF('FIN-STUDENTS'!AB36&lt;&gt;"",IF(AND(AB88&gt;=0,'FIN-STUDENTS'!AB36&gt;0),"","Check ISCED "&amp;AB$8),""),"")</f>
        <v/>
      </c>
      <c r="AC170" s="460" t="str">
        <f>IF(AC88&lt;&gt;"",IF('FIN-STUDENTS'!AC36&lt;&gt;"",IF(AND(AC88&gt;=0,'FIN-STUDENTS'!AC36&gt;0),"","Check ISCED "&amp;AC$8),""),"")</f>
        <v/>
      </c>
      <c r="AD170" s="460" t="str">
        <f>IF(AD88&lt;&gt;"",IF('FIN-STUDENTS'!AD36&lt;&gt;"",IF(AND(AD88&gt;=0,'FIN-STUDENTS'!AD36&gt;0),"","Check ISCED "&amp;AD$8),""),"")</f>
        <v/>
      </c>
      <c r="AE170" s="460" t="str">
        <f>IF(AE88&lt;&gt;"",IF('FIN-STUDENTS'!AE36&lt;&gt;"",IF(AND(AE88&gt;=0,'FIN-STUDENTS'!AE36&gt;0),"","Check ISCED "&amp;AE$8),""),"")</f>
        <v/>
      </c>
      <c r="AF170" s="460" t="str">
        <f>IF(AF88&lt;&gt;"",IF('FIN-STUDENTS'!AF36&lt;&gt;"",IF(AND(AF88&gt;=0,'FIN-STUDENTS'!AF36&gt;0),"","Check ISCED "&amp;AF$8),""),"")</f>
        <v/>
      </c>
      <c r="AG170" s="460" t="str">
        <f>IF(AG88&lt;&gt;"",IF('FIN-STUDENTS'!AG36&lt;&gt;"",IF(AND(AG88&gt;=0,'FIN-STUDENTS'!AG36&gt;0),"","Check ISCED "&amp;AG$8),""),"")</f>
        <v/>
      </c>
      <c r="AH170" s="460" t="str">
        <f>IF(AH88&lt;&gt;"",IF('FIN-STUDENTS'!AH36&lt;&gt;"",IF(AND(AH88&gt;=0,'FIN-STUDENTS'!AH36&gt;0),"","Check ISCED "&amp;AH$8),""),"")</f>
        <v/>
      </c>
      <c r="AI170" s="460" t="str">
        <f>IF(AI88&lt;&gt;"",IF('FIN-STUDENTS'!AI36&lt;&gt;"",IF(AND(AI88&gt;=0,'FIN-STUDENTS'!AI36&gt;0),"","Check ISCED "&amp;AI$8),""),"")</f>
        <v/>
      </c>
      <c r="AJ170" s="460" t="str">
        <f>IF(AJ88&lt;&gt;"",IF('FIN-STUDENTS'!AJ36&lt;&gt;"",IF(AND(AJ88&gt;=0,'FIN-STUDENTS'!AJ36&gt;0),"","Check ISCED "&amp;AJ$8),""),"")</f>
        <v/>
      </c>
      <c r="AK170" s="460" t="str">
        <f>IF(AK88&lt;&gt;"",IF('FIN-STUDENTS'!AK36&lt;&gt;"",IF(AND(AK88&gt;=0,'FIN-STUDENTS'!AK36&gt;0),"","Check ISCED "&amp;AK$8),""),"")</f>
        <v/>
      </c>
      <c r="AL170" s="460" t="str">
        <f>IF(AL88&lt;&gt;"",IF('FIN-STUDENTS'!AL36&lt;&gt;"",IF(AND(AL88&gt;=0,'FIN-STUDENTS'!AL36&gt;0),"","Check ISCED "&amp;AL$8),""),"")</f>
        <v/>
      </c>
      <c r="AM170" s="460" t="str">
        <f>IF(AM88&lt;&gt;"",IF('FIN-STUDENTS'!AM36&lt;&gt;"",IF(AND(AM88&gt;=0,'FIN-STUDENTS'!AM36&gt;0),"","Check ISCED "&amp;AM$8),""),"")</f>
        <v/>
      </c>
      <c r="AN170" s="460" t="str">
        <f>IF(AN88&lt;&gt;"",IF('FIN-STUDENTS'!AN36&lt;&gt;"",IF(AND(AN88&gt;=0,'FIN-STUDENTS'!AN36&gt;0),"","Check ISCED "&amp;AN$8),""),"")</f>
        <v/>
      </c>
      <c r="AO170" s="460" t="str">
        <f>IF(AO88&lt;&gt;"",IF('FIN-STUDENTS'!AO36&lt;&gt;"",IF(AND(AO88&gt;=0,'FIN-STUDENTS'!AO36&gt;0),"","Check ISCED "&amp;AO$8),""),"")</f>
        <v/>
      </c>
      <c r="AP170" s="460" t="str">
        <f>IF(AP88&lt;&gt;"",IF('FIN-STUDENTS'!AP36&lt;&gt;"",IF(AND(AP88&gt;=0,'FIN-STUDENTS'!AP36&gt;0),"","Check ISCED "&amp;AP$8),""),"")</f>
        <v/>
      </c>
      <c r="AQ170" s="460" t="str">
        <f>IF(AQ88&lt;&gt;"",IF('FIN-STUDENTS'!AQ36&lt;&gt;"",IF(AND(AQ88&gt;=0,'FIN-STUDENTS'!AQ36&gt;0),"","Check ISCED "&amp;AQ$8),""),"")</f>
        <v/>
      </c>
      <c r="AR170" s="460" t="str">
        <f>IF(AR88&lt;&gt;"",IF('FIN-STUDENTS'!AR36&lt;&gt;"",IF(AND(AR88&gt;=0,'FIN-STUDENTS'!AR36&gt;0),"","Check ISCED "&amp;AR$8),""),"")</f>
        <v/>
      </c>
      <c r="AS170" s="460" t="str">
        <f>IF(AS88&lt;&gt;"",IF('FIN-STUDENTS'!AS36&lt;&gt;"",IF(AND(AS88&gt;=0,'FIN-STUDENTS'!AS36&gt;0),"","Check ISCED "&amp;AS$8),""),"")</f>
        <v/>
      </c>
      <c r="AT170" s="460" t="str">
        <f>IF(AT88&lt;&gt;"",IF('FIN-STUDENTS'!AT36&lt;&gt;"",IF(AND(AT88&gt;=0,'FIN-STUDENTS'!AT36&gt;0),"","Check ISCED "&amp;AT$8),""),"")</f>
        <v/>
      </c>
      <c r="AU170" s="460" t="str">
        <f>IF(AU88&lt;&gt;"",IF('FIN-STUDENTS'!AU36&lt;&gt;"",IF(AND(AU88&gt;=0,'FIN-STUDENTS'!AU36&gt;0),"","Check ISCED "&amp;AU$8),""),"")</f>
        <v/>
      </c>
      <c r="AV170" s="460" t="str">
        <f>IF(AV88&lt;&gt;"",IF('FIN-STUDENTS'!AV36&lt;&gt;"",IF(AND(AV88&gt;=0,'FIN-STUDENTS'!AV36&gt;0),"","Check ISCED "&amp;AV$8),""),"")</f>
        <v/>
      </c>
      <c r="AW170" s="460" t="str">
        <f>IF(AW88&lt;&gt;"",IF('FIN-STUDENTS'!AW36&lt;&gt;"",IF(AND(AW88&gt;=0,'FIN-STUDENTS'!AW36&gt;0),"","Check ISCED "&amp;AW$8),""),"")</f>
        <v/>
      </c>
      <c r="AX170" s="460" t="str">
        <f>IF(AX88&lt;&gt;"",IF('FIN-STUDENTS'!AX36&lt;&gt;"",IF(AND(AX88&gt;=0,'FIN-STUDENTS'!AX36&gt;0),"","Check ISCED "&amp;AX$8),""),"")</f>
        <v/>
      </c>
      <c r="AY170" s="460" t="str">
        <f>IF(AY88&lt;&gt;"",IF('FIN-STUDENTS'!AY36&lt;&gt;"",IF(AND(AY88&gt;=0,'FIN-STUDENTS'!AY36&gt;0),"","Check ISCED "&amp;AY$8),""),"")</f>
        <v/>
      </c>
      <c r="AZ170" s="460" t="str">
        <f>IF(AZ88&lt;&gt;"",IF('FIN-STUDENTS'!AZ36&lt;&gt;"",IF(AND(AZ88&gt;=0,'FIN-STUDENTS'!AZ36&gt;0),"","Check ISCED "&amp;AZ$8),""),"")</f>
        <v/>
      </c>
      <c r="BA170" s="460" t="str">
        <f>IF(BA88&lt;&gt;"",IF('FIN-STUDENTS'!BA36&lt;&gt;"",IF(AND(BA88&gt;=0,'FIN-STUDENTS'!BA36&gt;0),"","Check ISCED "&amp;BA$8),""),"")</f>
        <v/>
      </c>
      <c r="BB170" s="460" t="str">
        <f>IF(BB88&lt;&gt;"",IF('FIN-STUDENTS'!BB36&lt;&gt;"",IF(AND(BB88&gt;=0,'FIN-STUDENTS'!BB36&gt;0),"","Check ISCED "&amp;BB$8),""),"")</f>
        <v/>
      </c>
      <c r="BC170" s="460" t="str">
        <f>IF(BC88&lt;&gt;"",IF('FIN-STUDENTS'!BC36&lt;&gt;"",IF(AND(BC88&gt;=0,'FIN-STUDENTS'!BC36&gt;0),"","Check ISCED "&amp;BC$8),""),"")</f>
        <v/>
      </c>
      <c r="BD170" s="460" t="str">
        <f>IF(BD88&lt;&gt;"",IF('FIN-STUDENTS'!BD36&lt;&gt;"",IF(AND(BD88&gt;=0,'FIN-STUDENTS'!BD36&gt;0),"","Check ISCED "&amp;BD$8),""),"")</f>
        <v/>
      </c>
      <c r="BE170" s="460" t="str">
        <f>IF(BE88&lt;&gt;"",IF('FIN-STUDENTS'!BE36&lt;&gt;"",IF(AND(BE88&gt;=0,'FIN-STUDENTS'!BE36&gt;0),"","Check ISCED "&amp;BE$8),""),"")</f>
        <v/>
      </c>
      <c r="BF170" s="460" t="str">
        <f>IF(BF88&lt;&gt;"",IF('FIN-STUDENTS'!BF36&lt;&gt;"",IF(AND(BF88&gt;=0,'FIN-STUDENTS'!BF36&gt;0),"","Check ISCED "&amp;BF$8),""),"")</f>
        <v/>
      </c>
      <c r="BG170" s="460" t="str">
        <f>IF(BG88&lt;&gt;"",IF('FIN-STUDENTS'!BG36&lt;&gt;"",IF(AND(BG88&gt;=0,'FIN-STUDENTS'!BG36&gt;0),"","Check ISCED "&amp;BG$8),""),"")</f>
        <v/>
      </c>
      <c r="BH170" s="460" t="str">
        <f>IF(BH88&lt;&gt;"",IF('FIN-STUDENTS'!BH36&lt;&gt;"",IF(AND(BH88&gt;=0,'FIN-STUDENTS'!BH36&gt;0),"","Check ISCED "&amp;BH$8),""),"")</f>
        <v/>
      </c>
      <c r="BI170" s="460" t="str">
        <f>IF(BI88&lt;&gt;"",IF('FIN-STUDENTS'!BI36&lt;&gt;"",IF(AND(BI88&gt;=0,'FIN-STUDENTS'!BI36&gt;0),"","Check ISCED "&amp;BI$8),""),"")</f>
        <v/>
      </c>
      <c r="BJ170" s="460" t="str">
        <f>IF(BJ88&lt;&gt;"",IF('FIN-STUDENTS'!BJ36&lt;&gt;"",IF(AND(BJ88&gt;=0,'FIN-STUDENTS'!BJ36&gt;0),"","Check ISCED "&amp;BJ$8),""),"")</f>
        <v/>
      </c>
      <c r="BK170" s="460" t="str">
        <f>IF(BK88&lt;&gt;"",IF('FIN-STUDENTS'!BK36&lt;&gt;"",IF(AND(BK88&gt;=0,'FIN-STUDENTS'!BK36&gt;0),"","Check ISCED "&amp;BK$8),""),"")</f>
        <v/>
      </c>
      <c r="BL170" s="460" t="str">
        <f>IF(BL88&lt;&gt;"",IF('FIN-STUDENTS'!BL36&lt;&gt;"",IF(AND(BL88&gt;=0,'FIN-STUDENTS'!BL36&gt;0),"","Check ISCED "&amp;BL$8),""),"")</f>
        <v/>
      </c>
      <c r="BM170" s="460" t="str">
        <f>IF(BM88&lt;&gt;"",IF('FIN-STUDENTS'!BM36&lt;&gt;"",IF(AND(BM88&gt;=0,'FIN-STUDENTS'!BM36&gt;0),"","Check ISCED "&amp;BM$8),""),"")</f>
        <v/>
      </c>
      <c r="BN170" s="460" t="str">
        <f>IF(BN88&lt;&gt;"",IF('FIN-STUDENTS'!BN36&lt;&gt;"",IF(AND(BN88&gt;=0,'FIN-STUDENTS'!BN36&gt;0),"","Check ISCED "&amp;BN$8),""),"")</f>
        <v/>
      </c>
      <c r="BO170" s="460" t="str">
        <f>IF(BO88&lt;&gt;"",IF('FIN-STUDENTS'!BO36&lt;&gt;"",IF(AND(BO88&gt;=0,'FIN-STUDENTS'!BO36&gt;0),"","Check ISCED "&amp;BO$8),""),"")</f>
        <v/>
      </c>
      <c r="BP170" s="460" t="str">
        <f>IF(BP88&lt;&gt;"",IF('FIN-STUDENTS'!BP36&lt;&gt;"",IF(AND(BP88&gt;=0,'FIN-STUDENTS'!BP36&gt;0),"","Check ISCED "&amp;BP$8),""),"")</f>
        <v/>
      </c>
      <c r="BQ170" s="460" t="str">
        <f>IF(BQ88&lt;&gt;"",IF('FIN-STUDENTS'!BQ36&lt;&gt;"",IF(AND(BQ88&gt;=0,'FIN-STUDENTS'!BQ36&gt;0),"","Check ISCED "&amp;BQ$8),""),"")</f>
        <v/>
      </c>
      <c r="BR170" s="460" t="str">
        <f>IF(BR88&lt;&gt;"",IF('FIN-STUDENTS'!BR36&lt;&gt;"",IF(AND(BR88&gt;=0,'FIN-STUDENTS'!BR36&gt;0),"","Check ISCED "&amp;BR$8),""),"")</f>
        <v/>
      </c>
      <c r="BS170" s="460" t="str">
        <f>IF(BS88&lt;&gt;"",IF('FIN-STUDENTS'!BS36&lt;&gt;"",IF(AND(BS88&gt;=0,'FIN-STUDENTS'!BS36&gt;0),"","Check ISCED "&amp;BS$8),""),"")</f>
        <v/>
      </c>
      <c r="BT170" s="460" t="str">
        <f>IF(BT88&lt;&gt;"",IF('FIN-STUDENTS'!BT36&lt;&gt;"",IF(AND(BT88&gt;=0,'FIN-STUDENTS'!BT36&gt;0),"","Check ISCED "&amp;BT$8),""),"")</f>
        <v/>
      </c>
      <c r="BU170" s="460" t="str">
        <f>IF(BU88&lt;&gt;"",IF('FIN-STUDENTS'!BU36&lt;&gt;"",IF(AND(BU88&gt;=0,'FIN-STUDENTS'!BU36&gt;0),"","Check ISCED "&amp;BU$8),""),"")</f>
        <v/>
      </c>
      <c r="BV170" s="460" t="str">
        <f>IF(BV88&lt;&gt;"",IF('FIN-STUDENTS'!BV36&lt;&gt;"",IF(AND(BV88&gt;=0,'FIN-STUDENTS'!BV36&gt;0),"","Check ISCED "&amp;BV$8),""),"")</f>
        <v/>
      </c>
      <c r="BW170" s="460" t="str">
        <f>IF(BW88&lt;&gt;"",IF('FIN-STUDENTS'!BW36&lt;&gt;"",IF(AND(BW88&gt;=0,'FIN-STUDENTS'!BW36&gt;0),"","Check ISCED "&amp;BW$8),""),"")</f>
        <v/>
      </c>
      <c r="BX170" s="460" t="str">
        <f>IF(BX88&lt;&gt;"",IF('FIN-STUDENTS'!BX36&lt;&gt;"",IF(AND(BX88&gt;=0,'FIN-STUDENTS'!BX36&gt;0),"","Check ISCED "&amp;BX$8),""),"")</f>
        <v/>
      </c>
      <c r="BY170" s="460" t="str">
        <f>IF(BY88&lt;&gt;"",IF('FIN-STUDENTS'!BY36&lt;&gt;"",IF(AND(BY88&gt;=0,'FIN-STUDENTS'!BY36&gt;0),"","Check ISCED "&amp;BY$8),""),"")</f>
        <v/>
      </c>
      <c r="BZ170" s="460" t="str">
        <f>IF(BZ88&lt;&gt;"",IF('FIN-STUDENTS'!BZ36&lt;&gt;"",IF(AND(BZ88&gt;=0,'FIN-STUDENTS'!BZ36&gt;0),"","Check ISCED "&amp;BZ$8),""),"")</f>
        <v/>
      </c>
      <c r="CA170" s="460" t="str">
        <f>IF(CA88&lt;&gt;"",IF('FIN-STUDENTS'!CA36&lt;&gt;"",IF(AND(CA88&gt;=0,'FIN-STUDENTS'!CA36&gt;0),"","Check ISCED "&amp;CA$8),""),"")</f>
        <v/>
      </c>
      <c r="CB170" s="460" t="str">
        <f>IF(CB88&lt;&gt;"",IF('FIN-STUDENTS'!CB36&lt;&gt;"",IF(AND(CB88&gt;=0,'FIN-STUDENTS'!CB36&gt;0),"","Check ISCED "&amp;CB$8),""),"")</f>
        <v/>
      </c>
      <c r="CC170" s="460" t="str">
        <f>IF(CC88&lt;&gt;"",IF('FIN-STUDENTS'!CC36&lt;&gt;"",IF(AND(CC88&gt;=0,'FIN-STUDENTS'!CC36&gt;0),"","Check ISCED "&amp;CC$8),""),"")</f>
        <v/>
      </c>
      <c r="CD170" s="460" t="str">
        <f>IF(CD88&lt;&gt;"",IF('FIN-STUDENTS'!CD36&lt;&gt;"",IF(AND(CD88&gt;=0,'FIN-STUDENTS'!CD36&gt;0),"","Check ISCED "&amp;CD$8),""),"")</f>
        <v/>
      </c>
      <c r="CE170" s="460" t="str">
        <f>IF(CE88&lt;&gt;"",IF('FIN-STUDENTS'!CE36&lt;&gt;"",IF(AND(CE88&gt;=0,'FIN-STUDENTS'!CE36&gt;0),"","Check ISCED "&amp;CE$8),""),"")</f>
        <v/>
      </c>
      <c r="CF170" s="460" t="str">
        <f>IF(CF88&lt;&gt;"",IF('FIN-STUDENTS'!CF36&lt;&gt;"",IF(AND(CF88&gt;=0,'FIN-STUDENTS'!CF36&gt;0),"","Check ISCED "&amp;CF$8),""),"")</f>
        <v/>
      </c>
      <c r="CG170" s="460" t="str">
        <f>IF(CG88&lt;&gt;"",IF('FIN-STUDENTS'!CG36&lt;&gt;"",IF(AND(CG88&gt;=0,'FIN-STUDENTS'!CG36&gt;0),"","Check ISCED "&amp;CG$8),""),"")</f>
        <v/>
      </c>
      <c r="CH170" s="460" t="str">
        <f>IF(CH88&lt;&gt;"",IF('FIN-STUDENTS'!CH36&lt;&gt;"",IF(AND(CH88&gt;=0,'FIN-STUDENTS'!CH36&gt;0),"","Check ISCED "&amp;CH$8),""),"")</f>
        <v/>
      </c>
      <c r="CI170" s="460" t="str">
        <f>IF(CI88&lt;&gt;"",IF('FIN-STUDENTS'!CI36&lt;&gt;"",IF(AND(CI88&gt;=0,'FIN-STUDENTS'!CI36&gt;0),"","Check ISCED "&amp;CI$8),""),"")</f>
        <v/>
      </c>
      <c r="CJ170" s="460" t="str">
        <f>IF(CJ88&lt;&gt;"",IF('FIN-STUDENTS'!CJ36&lt;&gt;"",IF(AND(CJ88&gt;=0,'FIN-STUDENTS'!CJ36&gt;0),"","Check ISCED "&amp;CJ$8),""),"")</f>
        <v/>
      </c>
      <c r="CK170" s="460" t="str">
        <f>IF(CK88&lt;&gt;"",IF('FIN-STUDENTS'!CK36&lt;&gt;"",IF(AND(CK88&gt;=0,'FIN-STUDENTS'!CK36&gt;0),"","Check ISCED "&amp;CK$8),""),"")</f>
        <v/>
      </c>
      <c r="CL170" s="460" t="str">
        <f>IF(CL88&lt;&gt;"",IF('FIN-STUDENTS'!CL36&lt;&gt;"",IF(AND(CL88&gt;=0,'FIN-STUDENTS'!CL36&gt;0),"","Check ISCED_X "&amp;CL$8),""),"")</f>
        <v/>
      </c>
      <c r="CM170" s="460" t="str">
        <f>IF(CM88&lt;&gt;"",IF('FIN-STUDENTS'!CM36&lt;&gt;"",IF(AND(CM88&gt;=0,'FIN-STUDENTS'!CM36&gt;0),"","Check ISCED "&amp;CM$8),""),"")</f>
        <v/>
      </c>
      <c r="CN170" s="460" t="str">
        <f>IF(CN88&lt;&gt;"",IF('FIN-STUDENTS'!CN36&lt;&gt;"",IF(AND(CN88&gt;=0,'FIN-STUDENTS'!CN36&gt;0),"","Check ISCED "&amp;CN$8),""),"")</f>
        <v/>
      </c>
      <c r="CO170" s="460" t="str">
        <f>IF(CO88&lt;&gt;"",IF('FIN-STUDENTS'!CO36&lt;&gt;"",IF(AND(CO88&gt;=0,'FIN-STUDENTS'!CO36&gt;0),"","Check ISCED_T "&amp;CO$8),""),"")</f>
        <v/>
      </c>
      <c r="CP170" s="460" t="str">
        <f>IF(CP88&lt;&gt;"",IF('FIN-STUDENTS'!CP36&lt;&gt;"",IF(AND(CP88&gt;=0,'FIN-STUDENTS'!CP36&gt;0),"","Check ISCED "&amp;CP$8),""),"")</f>
        <v/>
      </c>
      <c r="CQ170" s="469" t="str">
        <f>IF(CQ88&lt;&gt;"",IF('FIN-STUDENTS'!CQ36&lt;&gt;"",IF(AND(CQ88&gt;=0,'FIN-STUDENTS'!CQ36&gt;0),"","Check ISCED "&amp;CQ$8),""),"")</f>
        <v/>
      </c>
    </row>
    <row r="171" spans="1:95" s="414" customFormat="1" ht="11.25" hidden="1" customHeight="1" x14ac:dyDescent="0.2">
      <c r="A171" s="476"/>
      <c r="B171" s="476"/>
      <c r="C171" s="476"/>
      <c r="D171" s="903"/>
      <c r="E171" s="459" t="s">
        <v>8828</v>
      </c>
      <c r="F171" s="484"/>
      <c r="G171" s="492" t="s">
        <v>8829</v>
      </c>
      <c r="H171" s="486"/>
      <c r="I171" s="486"/>
      <c r="J171" s="486"/>
      <c r="K171" s="486"/>
      <c r="L171" s="486"/>
      <c r="M171" s="487"/>
      <c r="N171" s="487"/>
      <c r="O171" s="487"/>
      <c r="P171" s="487"/>
      <c r="Q171" s="487"/>
      <c r="R171" s="487"/>
      <c r="S171" s="487"/>
      <c r="T171" s="487"/>
      <c r="U171" s="487"/>
      <c r="V171" s="487"/>
      <c r="W171" s="487"/>
      <c r="X171" s="487"/>
      <c r="Y171" s="487"/>
      <c r="Z171" s="487"/>
      <c r="AA171" s="460" t="str">
        <f>IF(AA89&lt;&gt;"",IF('FIN-STUDENTS'!AA39&lt;&gt;"",IF(AND(AA89&gt;=0,'FIN-STUDENTS'!AA39&gt;0),"","Check ISCED "&amp;AA$8),""),"")</f>
        <v/>
      </c>
      <c r="AB171" s="460" t="str">
        <f>IF(AB89&lt;&gt;"",IF('FIN-STUDENTS'!AB39&lt;&gt;"",IF(AND(AB89&gt;=0,'FIN-STUDENTS'!AB39&gt;0),"","Check ISCED "&amp;AB$8),""),"")</f>
        <v/>
      </c>
      <c r="AC171" s="460" t="str">
        <f>IF(AC89&lt;&gt;"",IF('FIN-STUDENTS'!AC39&lt;&gt;"",IF(AND(AC89&gt;=0,'FIN-STUDENTS'!AC39&gt;0),"","Check ISCED "&amp;AC$8),""),"")</f>
        <v/>
      </c>
      <c r="AD171" s="460" t="str">
        <f>IF(AD89&lt;&gt;"",IF('FIN-STUDENTS'!AD39&lt;&gt;"",IF(AND(AD89&gt;=0,'FIN-STUDENTS'!AD39&gt;0),"","Check ISCED "&amp;AD$8),""),"")</f>
        <v/>
      </c>
      <c r="AE171" s="460" t="str">
        <f>IF(AE89&lt;&gt;"",IF('FIN-STUDENTS'!AE39&lt;&gt;"",IF(AND(AE89&gt;=0,'FIN-STUDENTS'!AE39&gt;0),"","Check ISCED "&amp;AE$8),""),"")</f>
        <v/>
      </c>
      <c r="AF171" s="460" t="str">
        <f>IF(AF89&lt;&gt;"",IF('FIN-STUDENTS'!AF39&lt;&gt;"",IF(AND(AF89&gt;=0,'FIN-STUDENTS'!AF39&gt;0),"","Check ISCED "&amp;AF$8),""),"")</f>
        <v/>
      </c>
      <c r="AG171" s="460" t="str">
        <f>IF(AG89&lt;&gt;"",IF('FIN-STUDENTS'!AG39&lt;&gt;"",IF(AND(AG89&gt;=0,'FIN-STUDENTS'!AG39&gt;0),"","Check ISCED "&amp;AG$8),""),"")</f>
        <v/>
      </c>
      <c r="AH171" s="460" t="str">
        <f>IF(AH89&lt;&gt;"",IF('FIN-STUDENTS'!AH39&lt;&gt;"",IF(AND(AH89&gt;=0,'FIN-STUDENTS'!AH39&gt;0),"","Check ISCED "&amp;AH$8),""),"")</f>
        <v/>
      </c>
      <c r="AI171" s="460" t="str">
        <f>IF(AI89&lt;&gt;"",IF('FIN-STUDENTS'!AI39&lt;&gt;"",IF(AND(AI89&gt;=0,'FIN-STUDENTS'!AI39&gt;0),"","Check ISCED "&amp;AI$8),""),"")</f>
        <v/>
      </c>
      <c r="AJ171" s="460" t="str">
        <f>IF(AJ89&lt;&gt;"",IF('FIN-STUDENTS'!AJ39&lt;&gt;"",IF(AND(AJ89&gt;=0,'FIN-STUDENTS'!AJ39&gt;0),"","Check ISCED "&amp;AJ$8),""),"")</f>
        <v/>
      </c>
      <c r="AK171" s="460" t="str">
        <f>IF(AK89&lt;&gt;"",IF('FIN-STUDENTS'!AK39&lt;&gt;"",IF(AND(AK89&gt;=0,'FIN-STUDENTS'!AK39&gt;0),"","Check ISCED "&amp;AK$8),""),"")</f>
        <v/>
      </c>
      <c r="AL171" s="460" t="str">
        <f>IF(AL89&lt;&gt;"",IF('FIN-STUDENTS'!AL39&lt;&gt;"",IF(AND(AL89&gt;=0,'FIN-STUDENTS'!AL39&gt;0),"","Check ISCED "&amp;AL$8),""),"")</f>
        <v/>
      </c>
      <c r="AM171" s="460" t="str">
        <f>IF(AM89&lt;&gt;"",IF('FIN-STUDENTS'!AM39&lt;&gt;"",IF(AND(AM89&gt;=0,'FIN-STUDENTS'!AM39&gt;0),"","Check ISCED "&amp;AM$8),""),"")</f>
        <v/>
      </c>
      <c r="AN171" s="460" t="str">
        <f>IF(AN89&lt;&gt;"",IF('FIN-STUDENTS'!AN39&lt;&gt;"",IF(AND(AN89&gt;=0,'FIN-STUDENTS'!AN39&gt;0),"","Check ISCED "&amp;AN$8),""),"")</f>
        <v/>
      </c>
      <c r="AO171" s="460" t="str">
        <f>IF(AO89&lt;&gt;"",IF('FIN-STUDENTS'!AO39&lt;&gt;"",IF(AND(AO89&gt;=0,'FIN-STUDENTS'!AO39&gt;0),"","Check ISCED "&amp;AO$8),""),"")</f>
        <v/>
      </c>
      <c r="AP171" s="460" t="str">
        <f>IF(AP89&lt;&gt;"",IF('FIN-STUDENTS'!AP39&lt;&gt;"",IF(AND(AP89&gt;=0,'FIN-STUDENTS'!AP39&gt;0),"","Check ISCED "&amp;AP$8),""),"")</f>
        <v/>
      </c>
      <c r="AQ171" s="460" t="str">
        <f>IF(AQ89&lt;&gt;"",IF('FIN-STUDENTS'!AQ39&lt;&gt;"",IF(AND(AQ89&gt;=0,'FIN-STUDENTS'!AQ39&gt;0),"","Check ISCED "&amp;AQ$8),""),"")</f>
        <v/>
      </c>
      <c r="AR171" s="460" t="str">
        <f>IF(AR89&lt;&gt;"",IF('FIN-STUDENTS'!AR39&lt;&gt;"",IF(AND(AR89&gt;=0,'FIN-STUDENTS'!AR39&gt;0),"","Check ISCED "&amp;AR$8),""),"")</f>
        <v/>
      </c>
      <c r="AS171" s="460" t="str">
        <f>IF(AS89&lt;&gt;"",IF('FIN-STUDENTS'!AS39&lt;&gt;"",IF(AND(AS89&gt;=0,'FIN-STUDENTS'!AS39&gt;0),"","Check ISCED "&amp;AS$8),""),"")</f>
        <v/>
      </c>
      <c r="AT171" s="460" t="str">
        <f>IF(AT89&lt;&gt;"",IF('FIN-STUDENTS'!AT39&lt;&gt;"",IF(AND(AT89&gt;=0,'FIN-STUDENTS'!AT39&gt;0),"","Check ISCED "&amp;AT$8),""),"")</f>
        <v/>
      </c>
      <c r="AU171" s="460" t="str">
        <f>IF(AU89&lt;&gt;"",IF('FIN-STUDENTS'!AU39&lt;&gt;"",IF(AND(AU89&gt;=0,'FIN-STUDENTS'!AU39&gt;0),"","Check ISCED "&amp;AU$8),""),"")</f>
        <v/>
      </c>
      <c r="AV171" s="460" t="str">
        <f>IF(AV89&lt;&gt;"",IF('FIN-STUDENTS'!AV39&lt;&gt;"",IF(AND(AV89&gt;=0,'FIN-STUDENTS'!AV39&gt;0),"","Check ISCED "&amp;AV$8),""),"")</f>
        <v/>
      </c>
      <c r="AW171" s="460" t="str">
        <f>IF(AW89&lt;&gt;"",IF('FIN-STUDENTS'!AW39&lt;&gt;"",IF(AND(AW89&gt;=0,'FIN-STUDENTS'!AW39&gt;0),"","Check ISCED "&amp;AW$8),""),"")</f>
        <v/>
      </c>
      <c r="AX171" s="460" t="str">
        <f>IF(AX89&lt;&gt;"",IF('FIN-STUDENTS'!AX39&lt;&gt;"",IF(AND(AX89&gt;=0,'FIN-STUDENTS'!AX39&gt;0),"","Check ISCED "&amp;AX$8),""),"")</f>
        <v/>
      </c>
      <c r="AY171" s="460" t="str">
        <f>IF(AY89&lt;&gt;"",IF('FIN-STUDENTS'!AY39&lt;&gt;"",IF(AND(AY89&gt;=0,'FIN-STUDENTS'!AY39&gt;0),"","Check ISCED "&amp;AY$8),""),"")</f>
        <v/>
      </c>
      <c r="AZ171" s="460" t="str">
        <f>IF(AZ89&lt;&gt;"",IF('FIN-STUDENTS'!AZ39&lt;&gt;"",IF(AND(AZ89&gt;=0,'FIN-STUDENTS'!AZ39&gt;0),"","Check ISCED "&amp;AZ$8),""),"")</f>
        <v/>
      </c>
      <c r="BA171" s="460" t="str">
        <f>IF(BA89&lt;&gt;"",IF('FIN-STUDENTS'!BA39&lt;&gt;"",IF(AND(BA89&gt;=0,'FIN-STUDENTS'!BA39&gt;0),"","Check ISCED "&amp;BA$8),""),"")</f>
        <v/>
      </c>
      <c r="BB171" s="460" t="str">
        <f>IF(BB89&lt;&gt;"",IF('FIN-STUDENTS'!BB39&lt;&gt;"",IF(AND(BB89&gt;=0,'FIN-STUDENTS'!BB39&gt;0),"","Check ISCED "&amp;BB$8),""),"")</f>
        <v/>
      </c>
      <c r="BC171" s="460" t="str">
        <f>IF(BC89&lt;&gt;"",IF('FIN-STUDENTS'!BC39&lt;&gt;"",IF(AND(BC89&gt;=0,'FIN-STUDENTS'!BC39&gt;0),"","Check ISCED "&amp;BC$8),""),"")</f>
        <v/>
      </c>
      <c r="BD171" s="460" t="str">
        <f>IF(BD89&lt;&gt;"",IF('FIN-STUDENTS'!BD39&lt;&gt;"",IF(AND(BD89&gt;=0,'FIN-STUDENTS'!BD39&gt;0),"","Check ISCED "&amp;BD$8),""),"")</f>
        <v/>
      </c>
      <c r="BE171" s="460" t="str">
        <f>IF(BE89&lt;&gt;"",IF('FIN-STUDENTS'!BE39&lt;&gt;"",IF(AND(BE89&gt;=0,'FIN-STUDENTS'!BE39&gt;0),"","Check ISCED "&amp;BE$8),""),"")</f>
        <v/>
      </c>
      <c r="BF171" s="460" t="str">
        <f>IF(BF89&lt;&gt;"",IF('FIN-STUDENTS'!BF39&lt;&gt;"",IF(AND(BF89&gt;=0,'FIN-STUDENTS'!BF39&gt;0),"","Check ISCED "&amp;BF$8),""),"")</f>
        <v/>
      </c>
      <c r="BG171" s="460" t="str">
        <f>IF(BG89&lt;&gt;"",IF('FIN-STUDENTS'!BG39&lt;&gt;"",IF(AND(BG89&gt;=0,'FIN-STUDENTS'!BG39&gt;0),"","Check ISCED "&amp;BG$8),""),"")</f>
        <v/>
      </c>
      <c r="BH171" s="460" t="str">
        <f>IF(BH89&lt;&gt;"",IF('FIN-STUDENTS'!BH39&lt;&gt;"",IF(AND(BH89&gt;=0,'FIN-STUDENTS'!BH39&gt;0),"","Check ISCED "&amp;BH$8),""),"")</f>
        <v/>
      </c>
      <c r="BI171" s="460" t="str">
        <f>IF(BI89&lt;&gt;"",IF('FIN-STUDENTS'!BI39&lt;&gt;"",IF(AND(BI89&gt;=0,'FIN-STUDENTS'!BI39&gt;0),"","Check ISCED "&amp;BI$8),""),"")</f>
        <v/>
      </c>
      <c r="BJ171" s="460" t="str">
        <f>IF(BJ89&lt;&gt;"",IF('FIN-STUDENTS'!BJ39&lt;&gt;"",IF(AND(BJ89&gt;=0,'FIN-STUDENTS'!BJ39&gt;0),"","Check ISCED "&amp;BJ$8),""),"")</f>
        <v/>
      </c>
      <c r="BK171" s="460" t="str">
        <f>IF(BK89&lt;&gt;"",IF('FIN-STUDENTS'!BK39&lt;&gt;"",IF(AND(BK89&gt;=0,'FIN-STUDENTS'!BK39&gt;0),"","Check ISCED "&amp;BK$8),""),"")</f>
        <v/>
      </c>
      <c r="BL171" s="460" t="str">
        <f>IF(BL89&lt;&gt;"",IF('FIN-STUDENTS'!BL39&lt;&gt;"",IF(AND(BL89&gt;=0,'FIN-STUDENTS'!BL39&gt;0),"","Check ISCED "&amp;BL$8),""),"")</f>
        <v/>
      </c>
      <c r="BM171" s="460" t="str">
        <f>IF(BM89&lt;&gt;"",IF('FIN-STUDENTS'!BM39&lt;&gt;"",IF(AND(BM89&gt;=0,'FIN-STUDENTS'!BM39&gt;0),"","Check ISCED "&amp;BM$8),""),"")</f>
        <v/>
      </c>
      <c r="BN171" s="460" t="str">
        <f>IF(BN89&lt;&gt;"",IF('FIN-STUDENTS'!BN39&lt;&gt;"",IF(AND(BN89&gt;=0,'FIN-STUDENTS'!BN39&gt;0),"","Check ISCED "&amp;BN$8),""),"")</f>
        <v/>
      </c>
      <c r="BO171" s="460" t="str">
        <f>IF(BO89&lt;&gt;"",IF('FIN-STUDENTS'!BO39&lt;&gt;"",IF(AND(BO89&gt;=0,'FIN-STUDENTS'!BO39&gt;0),"","Check ISCED "&amp;BO$8),""),"")</f>
        <v/>
      </c>
      <c r="BP171" s="460" t="str">
        <f>IF(BP89&lt;&gt;"",IF('FIN-STUDENTS'!BP39&lt;&gt;"",IF(AND(BP89&gt;=0,'FIN-STUDENTS'!BP39&gt;0),"","Check ISCED "&amp;BP$8),""),"")</f>
        <v/>
      </c>
      <c r="BQ171" s="460" t="str">
        <f>IF(BQ89&lt;&gt;"",IF('FIN-STUDENTS'!BQ39&lt;&gt;"",IF(AND(BQ89&gt;=0,'FIN-STUDENTS'!BQ39&gt;0),"","Check ISCED "&amp;BQ$8),""),"")</f>
        <v/>
      </c>
      <c r="BR171" s="460" t="str">
        <f>IF(BR89&lt;&gt;"",IF('FIN-STUDENTS'!BR39&lt;&gt;"",IF(AND(BR89&gt;=0,'FIN-STUDENTS'!BR39&gt;0),"","Check ISCED "&amp;BR$8),""),"")</f>
        <v/>
      </c>
      <c r="BS171" s="460" t="str">
        <f>IF(BS89&lt;&gt;"",IF('FIN-STUDENTS'!BS39&lt;&gt;"",IF(AND(BS89&gt;=0,'FIN-STUDENTS'!BS39&gt;0),"","Check ISCED "&amp;BS$8),""),"")</f>
        <v/>
      </c>
      <c r="BT171" s="460" t="str">
        <f>IF(BT89&lt;&gt;"",IF('FIN-STUDENTS'!BT39&lt;&gt;"",IF(AND(BT89&gt;=0,'FIN-STUDENTS'!BT39&gt;0),"","Check ISCED "&amp;BT$8),""),"")</f>
        <v/>
      </c>
      <c r="BU171" s="460" t="str">
        <f>IF(BU89&lt;&gt;"",IF('FIN-STUDENTS'!BU39&lt;&gt;"",IF(AND(BU89&gt;=0,'FIN-STUDENTS'!BU39&gt;0),"","Check ISCED "&amp;BU$8),""),"")</f>
        <v/>
      </c>
      <c r="BV171" s="460" t="str">
        <f>IF(BV89&lt;&gt;"",IF('FIN-STUDENTS'!BV39&lt;&gt;"",IF(AND(BV89&gt;=0,'FIN-STUDENTS'!BV39&gt;0),"","Check ISCED "&amp;BV$8),""),"")</f>
        <v/>
      </c>
      <c r="BW171" s="460" t="str">
        <f>IF(BW89&lt;&gt;"",IF('FIN-STUDENTS'!BW39&lt;&gt;"",IF(AND(BW89&gt;=0,'FIN-STUDENTS'!BW39&gt;0),"","Check ISCED "&amp;BW$8),""),"")</f>
        <v/>
      </c>
      <c r="BX171" s="460" t="str">
        <f>IF(BX89&lt;&gt;"",IF('FIN-STUDENTS'!BX39&lt;&gt;"",IF(AND(BX89&gt;=0,'FIN-STUDENTS'!BX39&gt;0),"","Check ISCED "&amp;BX$8),""),"")</f>
        <v/>
      </c>
      <c r="BY171" s="460" t="str">
        <f>IF(BY89&lt;&gt;"",IF('FIN-STUDENTS'!BY39&lt;&gt;"",IF(AND(BY89&gt;=0,'FIN-STUDENTS'!BY39&gt;0),"","Check ISCED "&amp;BY$8),""),"")</f>
        <v/>
      </c>
      <c r="BZ171" s="460" t="str">
        <f>IF(BZ89&lt;&gt;"",IF('FIN-STUDENTS'!BZ39&lt;&gt;"",IF(AND(BZ89&gt;=0,'FIN-STUDENTS'!BZ39&gt;0),"","Check ISCED "&amp;BZ$8),""),"")</f>
        <v/>
      </c>
      <c r="CA171" s="460" t="str">
        <f>IF(CA89&lt;&gt;"",IF('FIN-STUDENTS'!CA39&lt;&gt;"",IF(AND(CA89&gt;=0,'FIN-STUDENTS'!CA39&gt;0),"","Check ISCED "&amp;CA$8),""),"")</f>
        <v/>
      </c>
      <c r="CB171" s="460" t="str">
        <f>IF(CB89&lt;&gt;"",IF('FIN-STUDENTS'!CB39&lt;&gt;"",IF(AND(CB89&gt;=0,'FIN-STUDENTS'!CB39&gt;0),"","Check ISCED "&amp;CB$8),""),"")</f>
        <v/>
      </c>
      <c r="CC171" s="460" t="str">
        <f>IF(CC89&lt;&gt;"",IF('FIN-STUDENTS'!CC39&lt;&gt;"",IF(AND(CC89&gt;=0,'FIN-STUDENTS'!CC39&gt;0),"","Check ISCED "&amp;CC$8),""),"")</f>
        <v/>
      </c>
      <c r="CD171" s="460" t="str">
        <f>IF(CD89&lt;&gt;"",IF('FIN-STUDENTS'!CD39&lt;&gt;"",IF(AND(CD89&gt;=0,'FIN-STUDENTS'!CD39&gt;0),"","Check ISCED "&amp;CD$8),""),"")</f>
        <v/>
      </c>
      <c r="CE171" s="460" t="str">
        <f>IF(CE89&lt;&gt;"",IF('FIN-STUDENTS'!CE39&lt;&gt;"",IF(AND(CE89&gt;=0,'FIN-STUDENTS'!CE39&gt;0),"","Check ISCED "&amp;CE$8),""),"")</f>
        <v/>
      </c>
      <c r="CF171" s="460" t="str">
        <f>IF(CF89&lt;&gt;"",IF('FIN-STUDENTS'!CF39&lt;&gt;"",IF(AND(CF89&gt;=0,'FIN-STUDENTS'!CF39&gt;0),"","Check ISCED "&amp;CF$8),""),"")</f>
        <v/>
      </c>
      <c r="CG171" s="460" t="str">
        <f>IF(CG89&lt;&gt;"",IF('FIN-STUDENTS'!CG39&lt;&gt;"",IF(AND(CG89&gt;=0,'FIN-STUDENTS'!CG39&gt;0),"","Check ISCED "&amp;CG$8),""),"")</f>
        <v/>
      </c>
      <c r="CH171" s="460" t="str">
        <f>IF(CH89&lt;&gt;"",IF('FIN-STUDENTS'!CH39&lt;&gt;"",IF(AND(CH89&gt;=0,'FIN-STUDENTS'!CH39&gt;0),"","Check ISCED "&amp;CH$8),""),"")</f>
        <v/>
      </c>
      <c r="CI171" s="460" t="str">
        <f>IF(CI89&lt;&gt;"",IF('FIN-STUDENTS'!CI39&lt;&gt;"",IF(AND(CI89&gt;=0,'FIN-STUDENTS'!CI39&gt;0),"","Check ISCED "&amp;CI$8),""),"")</f>
        <v/>
      </c>
      <c r="CJ171" s="460" t="str">
        <f>IF(CJ89&lt;&gt;"",IF('FIN-STUDENTS'!CJ39&lt;&gt;"",IF(AND(CJ89&gt;=0,'FIN-STUDENTS'!CJ39&gt;0),"","Check ISCED "&amp;CJ$8),""),"")</f>
        <v/>
      </c>
      <c r="CK171" s="460" t="str">
        <f>IF(CK89&lt;&gt;"",IF('FIN-STUDENTS'!CK39&lt;&gt;"",IF(AND(CK89&gt;=0,'FIN-STUDENTS'!CK39&gt;0),"","Check ISCED "&amp;CK$8),""),"")</f>
        <v/>
      </c>
      <c r="CL171" s="460" t="str">
        <f>IF(CL89&lt;&gt;"",IF('FIN-STUDENTS'!CL39&lt;&gt;"",IF(AND(CL89&gt;=0,'FIN-STUDENTS'!CL39&gt;0),"","Check ISCED_X "&amp;CL$8),""),"")</f>
        <v/>
      </c>
      <c r="CM171" s="460" t="str">
        <f>IF(CM89&lt;&gt;"",IF('FIN-STUDENTS'!CM39&lt;&gt;"",IF(AND(CM89&gt;=0,'FIN-STUDENTS'!CM39&gt;0),"","Check ISCED "&amp;CM$8),""),"")</f>
        <v/>
      </c>
      <c r="CN171" s="460" t="str">
        <f>IF(CN89&lt;&gt;"",IF('FIN-STUDENTS'!CN39&lt;&gt;"",IF(AND(CN89&gt;=0,'FIN-STUDENTS'!CN39&gt;0),"","Check ISCED "&amp;CN$8),""),"")</f>
        <v/>
      </c>
      <c r="CO171" s="460" t="str">
        <f>IF(CO89&lt;&gt;"",IF('FIN-STUDENTS'!CO39&lt;&gt;"",IF(AND(CO89&gt;=0,'FIN-STUDENTS'!CO39&gt;0),"","Check ISCED_T "&amp;CO$8),""),"")</f>
        <v/>
      </c>
      <c r="CP171" s="460" t="str">
        <f>IF(CP89&lt;&gt;"",IF('FIN-STUDENTS'!CP39&lt;&gt;"",IF(AND(CP89&gt;=0,'FIN-STUDENTS'!CP39&gt;0),"","Check ISCED "&amp;CP$8),""),"")</f>
        <v/>
      </c>
      <c r="CQ171" s="469" t="str">
        <f>IF(CQ89&lt;&gt;"",IF('FIN-STUDENTS'!CQ39&lt;&gt;"",IF(AND(CQ89&gt;=0,'FIN-STUDENTS'!CQ39&gt;0),"","Check ISCED "&amp;CQ$8),""),"")</f>
        <v/>
      </c>
    </row>
    <row r="172" spans="1:95" s="414" customFormat="1" ht="11.25" hidden="1" customHeight="1" x14ac:dyDescent="0.2">
      <c r="A172" s="476"/>
      <c r="B172" s="476"/>
      <c r="C172" s="476"/>
      <c r="D172" s="903"/>
      <c r="E172" s="459" t="s">
        <v>8830</v>
      </c>
      <c r="F172" s="484"/>
      <c r="G172" s="492" t="s">
        <v>8831</v>
      </c>
      <c r="H172" s="486"/>
      <c r="I172" s="486"/>
      <c r="J172" s="486"/>
      <c r="K172" s="486"/>
      <c r="L172" s="486"/>
      <c r="M172" s="487"/>
      <c r="N172" s="487"/>
      <c r="O172" s="487"/>
      <c r="P172" s="487"/>
      <c r="Q172" s="487"/>
      <c r="R172" s="487"/>
      <c r="S172" s="487"/>
      <c r="T172" s="487"/>
      <c r="U172" s="487"/>
      <c r="V172" s="487"/>
      <c r="W172" s="487"/>
      <c r="X172" s="487"/>
      <c r="Y172" s="487"/>
      <c r="Z172" s="487"/>
      <c r="AA172" s="460" t="str">
        <f>IF(AA98&lt;&gt;"",IF('FIN-STUDENTS'!AA33&lt;&gt;"",IF(AND(AA98&gt;=0,'FIN-STUDENTS'!AA33&gt;0),"","Check ISCED "&amp;AA$8),""),"")</f>
        <v/>
      </c>
      <c r="AB172" s="460" t="str">
        <f>IF(AB98&lt;&gt;"",IF('FIN-STUDENTS'!AB33&lt;&gt;"",IF(AND(AB98&gt;=0,'FIN-STUDENTS'!AB33&gt;0),"","Check ISCED "&amp;AB$8),""),"")</f>
        <v/>
      </c>
      <c r="AC172" s="460" t="str">
        <f>IF(AC98&lt;&gt;"",IF('FIN-STUDENTS'!AC33&lt;&gt;"",IF(AND(AC98&gt;=0,'FIN-STUDENTS'!AC33&gt;0),"","Check ISCED "&amp;AC$8),""),"")</f>
        <v/>
      </c>
      <c r="AD172" s="460" t="str">
        <f>IF(AD98&lt;&gt;"",IF('FIN-STUDENTS'!AD33&lt;&gt;"",IF(AND(AD98&gt;=0,'FIN-STUDENTS'!AD33&gt;0),"","Check ISCED "&amp;AD$8),""),"")</f>
        <v/>
      </c>
      <c r="AE172" s="460" t="str">
        <f>IF(AE98&lt;&gt;"",IF('FIN-STUDENTS'!AE33&lt;&gt;"",IF(AND(AE98&gt;=0,'FIN-STUDENTS'!AE33&gt;0),"","Check ISCED "&amp;AE$8),""),"")</f>
        <v/>
      </c>
      <c r="AF172" s="460" t="str">
        <f>IF(AF98&lt;&gt;"",IF('FIN-STUDENTS'!AF33&lt;&gt;"",IF(AND(AF98&gt;=0,'FIN-STUDENTS'!AF33&gt;0),"","Check ISCED "&amp;AF$8),""),"")</f>
        <v/>
      </c>
      <c r="AG172" s="460" t="str">
        <f>IF(AG98&lt;&gt;"",IF('FIN-STUDENTS'!AG33&lt;&gt;"",IF(AND(AG98&gt;=0,'FIN-STUDENTS'!AG33&gt;0),"","Check ISCED "&amp;AG$8),""),"")</f>
        <v/>
      </c>
      <c r="AH172" s="460" t="str">
        <f>IF(AH98&lt;&gt;"",IF('FIN-STUDENTS'!AH33&lt;&gt;"",IF(AND(AH98&gt;=0,'FIN-STUDENTS'!AH33&gt;0),"","Check ISCED "&amp;AH$8),""),"")</f>
        <v/>
      </c>
      <c r="AI172" s="460" t="str">
        <f>IF(AI98&lt;&gt;"",IF('FIN-STUDENTS'!AI33&lt;&gt;"",IF(AND(AI98&gt;=0,'FIN-STUDENTS'!AI33&gt;0),"","Check ISCED "&amp;AI$8),""),"")</f>
        <v/>
      </c>
      <c r="AJ172" s="460" t="str">
        <f>IF(AJ98&lt;&gt;"",IF('FIN-STUDENTS'!AJ33&lt;&gt;"",IF(AND(AJ98&gt;=0,'FIN-STUDENTS'!AJ33&gt;0),"","Check ISCED "&amp;AJ$8),""),"")</f>
        <v/>
      </c>
      <c r="AK172" s="460" t="str">
        <f>IF(AK98&lt;&gt;"",IF('FIN-STUDENTS'!AK33&lt;&gt;"",IF(AND(AK98&gt;=0,'FIN-STUDENTS'!AK33&gt;0),"","Check ISCED "&amp;AK$8),""),"")</f>
        <v/>
      </c>
      <c r="AL172" s="460" t="str">
        <f>IF(AL98&lt;&gt;"",IF('FIN-STUDENTS'!AL33&lt;&gt;"",IF(AND(AL98&gt;=0,'FIN-STUDENTS'!AL33&gt;0),"","Check ISCED "&amp;AL$8),""),"")</f>
        <v/>
      </c>
      <c r="AM172" s="460" t="str">
        <f>IF(AM98&lt;&gt;"",IF('FIN-STUDENTS'!AM33&lt;&gt;"",IF(AND(AM98&gt;=0,'FIN-STUDENTS'!AM33&gt;0),"","Check ISCED "&amp;AM$8),""),"")</f>
        <v/>
      </c>
      <c r="AN172" s="460" t="str">
        <f>IF(AN98&lt;&gt;"",IF('FIN-STUDENTS'!AN33&lt;&gt;"",IF(AND(AN98&gt;=0,'FIN-STUDENTS'!AN33&gt;0),"","Check ISCED "&amp;AN$8),""),"")</f>
        <v/>
      </c>
      <c r="AO172" s="460" t="str">
        <f>IF(AO98&lt;&gt;"",IF('FIN-STUDENTS'!AO33&lt;&gt;"",IF(AND(AO98&gt;=0,'FIN-STUDENTS'!AO33&gt;0),"","Check ISCED "&amp;AO$8),""),"")</f>
        <v/>
      </c>
      <c r="AP172" s="460" t="str">
        <f>IF(AP98&lt;&gt;"",IF('FIN-STUDENTS'!AP33&lt;&gt;"",IF(AND(AP98&gt;=0,'FIN-STUDENTS'!AP33&gt;0),"","Check ISCED "&amp;AP$8),""),"")</f>
        <v/>
      </c>
      <c r="AQ172" s="460" t="str">
        <f>IF(AQ98&lt;&gt;"",IF('FIN-STUDENTS'!AQ33&lt;&gt;"",IF(AND(AQ98&gt;=0,'FIN-STUDENTS'!AQ33&gt;0),"","Check ISCED "&amp;AQ$8),""),"")</f>
        <v/>
      </c>
      <c r="AR172" s="460" t="str">
        <f>IF(AR98&lt;&gt;"",IF('FIN-STUDENTS'!AR33&lt;&gt;"",IF(AND(AR98&gt;=0,'FIN-STUDENTS'!AR33&gt;0),"","Check ISCED "&amp;AR$8),""),"")</f>
        <v/>
      </c>
      <c r="AS172" s="460" t="str">
        <f>IF(AS98&lt;&gt;"",IF('FIN-STUDENTS'!AS33&lt;&gt;"",IF(AND(AS98&gt;=0,'FIN-STUDENTS'!AS33&gt;0),"","Check ISCED "&amp;AS$8),""),"")</f>
        <v/>
      </c>
      <c r="AT172" s="460" t="str">
        <f>IF(AT98&lt;&gt;"",IF('FIN-STUDENTS'!AT33&lt;&gt;"",IF(AND(AT98&gt;=0,'FIN-STUDENTS'!AT33&gt;0),"","Check ISCED "&amp;AT$8),""),"")</f>
        <v/>
      </c>
      <c r="AU172" s="460" t="str">
        <f>IF(AU98&lt;&gt;"",IF('FIN-STUDENTS'!AU33&lt;&gt;"",IF(AND(AU98&gt;=0,'FIN-STUDENTS'!AU33&gt;0),"","Check ISCED "&amp;AU$8),""),"")</f>
        <v/>
      </c>
      <c r="AV172" s="460" t="str">
        <f>IF(AV98&lt;&gt;"",IF('FIN-STUDENTS'!AV33&lt;&gt;"",IF(AND(AV98&gt;=0,'FIN-STUDENTS'!AV33&gt;0),"","Check ISCED "&amp;AV$8),""),"")</f>
        <v/>
      </c>
      <c r="AW172" s="460" t="str">
        <f>IF(AW98&lt;&gt;"",IF('FIN-STUDENTS'!AW33&lt;&gt;"",IF(AND(AW98&gt;=0,'FIN-STUDENTS'!AW33&gt;0),"","Check ISCED "&amp;AW$8),""),"")</f>
        <v/>
      </c>
      <c r="AX172" s="460" t="str">
        <f>IF(AX98&lt;&gt;"",IF('FIN-STUDENTS'!AX33&lt;&gt;"",IF(AND(AX98&gt;=0,'FIN-STUDENTS'!AX33&gt;0),"","Check ISCED "&amp;AX$8),""),"")</f>
        <v/>
      </c>
      <c r="AY172" s="460" t="str">
        <f>IF(AY98&lt;&gt;"",IF('FIN-STUDENTS'!AY33&lt;&gt;"",IF(AND(AY98&gt;=0,'FIN-STUDENTS'!AY33&gt;0),"","Check ISCED "&amp;AY$8),""),"")</f>
        <v/>
      </c>
      <c r="AZ172" s="460" t="str">
        <f>IF(AZ98&lt;&gt;"",IF('FIN-STUDENTS'!AZ33&lt;&gt;"",IF(AND(AZ98&gt;=0,'FIN-STUDENTS'!AZ33&gt;0),"","Check ISCED "&amp;AZ$8),""),"")</f>
        <v/>
      </c>
      <c r="BA172" s="460" t="str">
        <f>IF(BA98&lt;&gt;"",IF('FIN-STUDENTS'!BA33&lt;&gt;"",IF(AND(BA98&gt;=0,'FIN-STUDENTS'!BA33&gt;0),"","Check ISCED "&amp;BA$8),""),"")</f>
        <v/>
      </c>
      <c r="BB172" s="460" t="str">
        <f>IF(BB98&lt;&gt;"",IF('FIN-STUDENTS'!BB33&lt;&gt;"",IF(AND(BB98&gt;=0,'FIN-STUDENTS'!BB33&gt;0),"","Check ISCED "&amp;BB$8),""),"")</f>
        <v/>
      </c>
      <c r="BC172" s="460" t="str">
        <f>IF(BC98&lt;&gt;"",IF('FIN-STUDENTS'!BC33&lt;&gt;"",IF(AND(BC98&gt;=0,'FIN-STUDENTS'!BC33&gt;0),"","Check ISCED "&amp;BC$8),""),"")</f>
        <v/>
      </c>
      <c r="BD172" s="460" t="str">
        <f>IF(BD98&lt;&gt;"",IF('FIN-STUDENTS'!BD33&lt;&gt;"",IF(AND(BD98&gt;=0,'FIN-STUDENTS'!BD33&gt;0),"","Check ISCED "&amp;BD$8),""),"")</f>
        <v/>
      </c>
      <c r="BE172" s="460" t="str">
        <f>IF(BE98&lt;&gt;"",IF('FIN-STUDENTS'!BE33&lt;&gt;"",IF(AND(BE98&gt;=0,'FIN-STUDENTS'!BE33&gt;0),"","Check ISCED "&amp;BE$8),""),"")</f>
        <v/>
      </c>
      <c r="BF172" s="460" t="str">
        <f>IF(BF98&lt;&gt;"",IF('FIN-STUDENTS'!BF33&lt;&gt;"",IF(AND(BF98&gt;=0,'FIN-STUDENTS'!BF33&gt;0),"","Check ISCED "&amp;BF$8),""),"")</f>
        <v/>
      </c>
      <c r="BG172" s="460" t="str">
        <f>IF(BG98&lt;&gt;"",IF('FIN-STUDENTS'!BG33&lt;&gt;"",IF(AND(BG98&gt;=0,'FIN-STUDENTS'!BG33&gt;0),"","Check ISCED "&amp;BG$8),""),"")</f>
        <v/>
      </c>
      <c r="BH172" s="460" t="str">
        <f>IF(BH98&lt;&gt;"",IF('FIN-STUDENTS'!BH33&lt;&gt;"",IF(AND(BH98&gt;=0,'FIN-STUDENTS'!BH33&gt;0),"","Check ISCED "&amp;BH$8),""),"")</f>
        <v/>
      </c>
      <c r="BI172" s="460" t="str">
        <f>IF(BI98&lt;&gt;"",IF('FIN-STUDENTS'!BI33&lt;&gt;"",IF(AND(BI98&gt;=0,'FIN-STUDENTS'!BI33&gt;0),"","Check ISCED "&amp;BI$8),""),"")</f>
        <v/>
      </c>
      <c r="BJ172" s="460" t="str">
        <f>IF(BJ98&lt;&gt;"",IF('FIN-STUDENTS'!BJ33&lt;&gt;"",IF(AND(BJ98&gt;=0,'FIN-STUDENTS'!BJ33&gt;0),"","Check ISCED "&amp;BJ$8),""),"")</f>
        <v/>
      </c>
      <c r="BK172" s="460" t="str">
        <f>IF(BK98&lt;&gt;"",IF('FIN-STUDENTS'!BK33&lt;&gt;"",IF(AND(BK98&gt;=0,'FIN-STUDENTS'!BK33&gt;0),"","Check ISCED "&amp;BK$8),""),"")</f>
        <v/>
      </c>
      <c r="BL172" s="460" t="str">
        <f>IF(BL98&lt;&gt;"",IF('FIN-STUDENTS'!BL33&lt;&gt;"",IF(AND(BL98&gt;=0,'FIN-STUDENTS'!BL33&gt;0),"","Check ISCED "&amp;BL$8),""),"")</f>
        <v/>
      </c>
      <c r="BM172" s="460" t="str">
        <f>IF(BM98&lt;&gt;"",IF('FIN-STUDENTS'!BM33&lt;&gt;"",IF(AND(BM98&gt;=0,'FIN-STUDENTS'!BM33&gt;0),"","Check ISCED "&amp;BM$8),""),"")</f>
        <v/>
      </c>
      <c r="BN172" s="460" t="str">
        <f>IF(BN98&lt;&gt;"",IF('FIN-STUDENTS'!BN33&lt;&gt;"",IF(AND(BN98&gt;=0,'FIN-STUDENTS'!BN33&gt;0),"","Check ISCED "&amp;BN$8),""),"")</f>
        <v/>
      </c>
      <c r="BO172" s="460" t="str">
        <f>IF(BO98&lt;&gt;"",IF('FIN-STUDENTS'!BO33&lt;&gt;"",IF(AND(BO98&gt;=0,'FIN-STUDENTS'!BO33&gt;0),"","Check ISCED "&amp;BO$8),""),"")</f>
        <v/>
      </c>
      <c r="BP172" s="460" t="str">
        <f>IF(BP98&lt;&gt;"",IF('FIN-STUDENTS'!BP33&lt;&gt;"",IF(AND(BP98&gt;=0,'FIN-STUDENTS'!BP33&gt;0),"","Check ISCED "&amp;BP$8),""),"")</f>
        <v/>
      </c>
      <c r="BQ172" s="460" t="str">
        <f>IF(BQ98&lt;&gt;"",IF('FIN-STUDENTS'!BQ33&lt;&gt;"",IF(AND(BQ98&gt;=0,'FIN-STUDENTS'!BQ33&gt;0),"","Check ISCED "&amp;BQ$8),""),"")</f>
        <v/>
      </c>
      <c r="BR172" s="460" t="str">
        <f>IF(BR98&lt;&gt;"",IF('FIN-STUDENTS'!BR33&lt;&gt;"",IF(AND(BR98&gt;=0,'FIN-STUDENTS'!BR33&gt;0),"","Check ISCED "&amp;BR$8),""),"")</f>
        <v/>
      </c>
      <c r="BS172" s="460" t="str">
        <f>IF(BS98&lt;&gt;"",IF('FIN-STUDENTS'!BS33&lt;&gt;"",IF(AND(BS98&gt;=0,'FIN-STUDENTS'!BS33&gt;0),"","Check ISCED "&amp;BS$8),""),"")</f>
        <v/>
      </c>
      <c r="BT172" s="460" t="str">
        <f>IF(BT98&lt;&gt;"",IF('FIN-STUDENTS'!BT33&lt;&gt;"",IF(AND(BT98&gt;=0,'FIN-STUDENTS'!BT33&gt;0),"","Check ISCED "&amp;BT$8),""),"")</f>
        <v/>
      </c>
      <c r="BU172" s="460" t="str">
        <f>IF(BU98&lt;&gt;"",IF('FIN-STUDENTS'!BU33&lt;&gt;"",IF(AND(BU98&gt;=0,'FIN-STUDENTS'!BU33&gt;0),"","Check ISCED "&amp;BU$8),""),"")</f>
        <v/>
      </c>
      <c r="BV172" s="460" t="str">
        <f>IF(BV98&lt;&gt;"",IF('FIN-STUDENTS'!BV33&lt;&gt;"",IF(AND(BV98&gt;=0,'FIN-STUDENTS'!BV33&gt;0),"","Check ISCED "&amp;BV$8),""),"")</f>
        <v/>
      </c>
      <c r="BW172" s="460" t="str">
        <f>IF(BW98&lt;&gt;"",IF('FIN-STUDENTS'!BW33&lt;&gt;"",IF(AND(BW98&gt;=0,'FIN-STUDENTS'!BW33&gt;0),"","Check ISCED "&amp;BW$8),""),"")</f>
        <v/>
      </c>
      <c r="BX172" s="460" t="str">
        <f>IF(BX98&lt;&gt;"",IF('FIN-STUDENTS'!BX33&lt;&gt;"",IF(AND(BX98&gt;=0,'FIN-STUDENTS'!BX33&gt;0),"","Check ISCED "&amp;BX$8),""),"")</f>
        <v/>
      </c>
      <c r="BY172" s="460" t="str">
        <f>IF(BY98&lt;&gt;"",IF('FIN-STUDENTS'!BY33&lt;&gt;"",IF(AND(BY98&gt;=0,'FIN-STUDENTS'!BY33&gt;0),"","Check ISCED "&amp;BY$8),""),"")</f>
        <v/>
      </c>
      <c r="BZ172" s="460" t="str">
        <f>IF(BZ98&lt;&gt;"",IF('FIN-STUDENTS'!BZ33&lt;&gt;"",IF(AND(BZ98&gt;=0,'FIN-STUDENTS'!BZ33&gt;0),"","Check ISCED "&amp;BZ$8),""),"")</f>
        <v/>
      </c>
      <c r="CA172" s="460" t="str">
        <f>IF(CA98&lt;&gt;"",IF('FIN-STUDENTS'!CA33&lt;&gt;"",IF(AND(CA98&gt;=0,'FIN-STUDENTS'!CA33&gt;0),"","Check ISCED "&amp;CA$8),""),"")</f>
        <v/>
      </c>
      <c r="CB172" s="460" t="str">
        <f>IF(CB98&lt;&gt;"",IF('FIN-STUDENTS'!CB33&lt;&gt;"",IF(AND(CB98&gt;=0,'FIN-STUDENTS'!CB33&gt;0),"","Check ISCED "&amp;CB$8),""),"")</f>
        <v/>
      </c>
      <c r="CC172" s="460" t="str">
        <f>IF(CC98&lt;&gt;"",IF('FIN-STUDENTS'!CC33&lt;&gt;"",IF(AND(CC98&gt;=0,'FIN-STUDENTS'!CC33&gt;0),"","Check ISCED "&amp;CC$8),""),"")</f>
        <v/>
      </c>
      <c r="CD172" s="460" t="str">
        <f>IF(CD98&lt;&gt;"",IF('FIN-STUDENTS'!CD33&lt;&gt;"",IF(AND(CD98&gt;=0,'FIN-STUDENTS'!CD33&gt;0),"","Check ISCED "&amp;CD$8),""),"")</f>
        <v/>
      </c>
      <c r="CE172" s="460" t="str">
        <f>IF(CE98&lt;&gt;"",IF('FIN-STUDENTS'!CE33&lt;&gt;"",IF(AND(CE98&gt;=0,'FIN-STUDENTS'!CE33&gt;0),"","Check ISCED "&amp;CE$8),""),"")</f>
        <v/>
      </c>
      <c r="CF172" s="460" t="str">
        <f>IF(CF98&lt;&gt;"",IF('FIN-STUDENTS'!CF33&lt;&gt;"",IF(AND(CF98&gt;=0,'FIN-STUDENTS'!CF33&gt;0),"","Check ISCED "&amp;CF$8),""),"")</f>
        <v/>
      </c>
      <c r="CG172" s="460" t="str">
        <f>IF(CG98&lt;&gt;"",IF('FIN-STUDENTS'!CG33&lt;&gt;"",IF(AND(CG98&gt;=0,'FIN-STUDENTS'!CG33&gt;0),"","Check ISCED "&amp;CG$8),""),"")</f>
        <v/>
      </c>
      <c r="CH172" s="460" t="str">
        <f>IF(CH98&lt;&gt;"",IF('FIN-STUDENTS'!CH33&lt;&gt;"",IF(AND(CH98&gt;=0,'FIN-STUDENTS'!CH33&gt;0),"","Check ISCED "&amp;CH$8),""),"")</f>
        <v/>
      </c>
      <c r="CI172" s="460" t="str">
        <f>IF(CI98&lt;&gt;"",IF('FIN-STUDENTS'!CI33&lt;&gt;"",IF(AND(CI98&gt;=0,'FIN-STUDENTS'!CI33&gt;0),"","Check ISCED "&amp;CI$8),""),"")</f>
        <v/>
      </c>
      <c r="CJ172" s="460" t="str">
        <f>IF(CJ98&lt;&gt;"",IF('FIN-STUDENTS'!CJ33&lt;&gt;"",IF(AND(CJ98&gt;=0,'FIN-STUDENTS'!CJ33&gt;0),"","Check ISCED "&amp;CJ$8),""),"")</f>
        <v/>
      </c>
      <c r="CK172" s="460" t="str">
        <f>IF(CK98&lt;&gt;"",IF('FIN-STUDENTS'!CK33&lt;&gt;"",IF(AND(CK98&gt;=0,'FIN-STUDENTS'!CK33&gt;0),"","Check ISCED "&amp;CK$8),""),"")</f>
        <v/>
      </c>
      <c r="CL172" s="460" t="str">
        <f>IF(CL98&lt;&gt;"",IF('FIN-STUDENTS'!CL33&lt;&gt;"",IF(AND(CL98&gt;=0,'FIN-STUDENTS'!CL33&gt;0),"","Check ISCED_X "&amp;CL$8),""),"")</f>
        <v/>
      </c>
      <c r="CM172" s="460" t="str">
        <f>IF(CM98&lt;&gt;"",IF('FIN-STUDENTS'!CM33&lt;&gt;"",IF(AND(CM98&gt;=0,'FIN-STUDENTS'!CM33&gt;0),"","Check ISCED "&amp;CM$8),""),"")</f>
        <v/>
      </c>
      <c r="CN172" s="460" t="str">
        <f>IF(CN98&lt;&gt;"",IF('FIN-STUDENTS'!CN33&lt;&gt;"",IF(AND(CN98&gt;=0,'FIN-STUDENTS'!CN33&gt;0),"","Check ISCED "&amp;CN$8),""),"")</f>
        <v/>
      </c>
      <c r="CO172" s="460" t="str">
        <f>IF(CO98&lt;&gt;"",IF('FIN-STUDENTS'!CO33&lt;&gt;"",IF(AND(CO98&gt;=0,'FIN-STUDENTS'!CO33&gt;0),"","Check ISCED_T "&amp;CO$8),""),"")</f>
        <v/>
      </c>
      <c r="CP172" s="460" t="str">
        <f>IF(CP98&lt;&gt;"",IF('FIN-STUDENTS'!CP33&lt;&gt;"",IF(AND(CP98&gt;=0,'FIN-STUDENTS'!CP33&gt;0),"","Check ISCED "&amp;CP$8),""),"")</f>
        <v/>
      </c>
      <c r="CQ172" s="469" t="str">
        <f>IF(CQ98&lt;&gt;"",IF('FIN-STUDENTS'!CQ33&lt;&gt;"",IF(AND(CQ98&gt;=0,'FIN-STUDENTS'!CQ33&gt;0),"","Check ISCED "&amp;CQ$8),""),"")</f>
        <v/>
      </c>
    </row>
    <row r="173" spans="1:95" s="414" customFormat="1" ht="11.25" hidden="1" customHeight="1" x14ac:dyDescent="0.2">
      <c r="A173" s="476"/>
      <c r="B173" s="476"/>
      <c r="C173" s="476"/>
      <c r="D173" s="903"/>
      <c r="E173" s="459" t="s">
        <v>8832</v>
      </c>
      <c r="F173" s="484"/>
      <c r="G173" s="492" t="s">
        <v>8833</v>
      </c>
      <c r="H173" s="486"/>
      <c r="I173" s="486"/>
      <c r="J173" s="486"/>
      <c r="K173" s="486"/>
      <c r="L173" s="486"/>
      <c r="M173" s="487"/>
      <c r="N173" s="487"/>
      <c r="O173" s="487"/>
      <c r="P173" s="487"/>
      <c r="Q173" s="487"/>
      <c r="R173" s="487"/>
      <c r="S173" s="487"/>
      <c r="T173" s="487"/>
      <c r="U173" s="487"/>
      <c r="V173" s="487"/>
      <c r="W173" s="487"/>
      <c r="X173" s="487"/>
      <c r="Y173" s="487"/>
      <c r="Z173" s="487"/>
      <c r="AA173" s="460" t="str">
        <f>IF(AA99&lt;&gt;"",IF('FIN-STUDENTS'!AA36&lt;&gt;"",IF(AND(AA99&gt;=0,'FIN-STUDENTS'!AA36&gt;0),"","Check ISCED "&amp;AA$8),""),"")</f>
        <v/>
      </c>
      <c r="AB173" s="460" t="str">
        <f>IF(AB99&lt;&gt;"",IF('FIN-STUDENTS'!AB36&lt;&gt;"",IF(AND(AB99&gt;=0,'FIN-STUDENTS'!AB36&gt;0),"","Check ISCED "&amp;AB$8),""),"")</f>
        <v/>
      </c>
      <c r="AC173" s="460" t="str">
        <f>IF(AC99&lt;&gt;"",IF('FIN-STUDENTS'!AC36&lt;&gt;"",IF(AND(AC99&gt;=0,'FIN-STUDENTS'!AC36&gt;0),"","Check ISCED "&amp;AC$8),""),"")</f>
        <v/>
      </c>
      <c r="AD173" s="460" t="str">
        <f>IF(AD99&lt;&gt;"",IF('FIN-STUDENTS'!AD36&lt;&gt;"",IF(AND(AD99&gt;=0,'FIN-STUDENTS'!AD36&gt;0),"","Check ISCED "&amp;AD$8),""),"")</f>
        <v/>
      </c>
      <c r="AE173" s="460" t="str">
        <f>IF(AE99&lt;&gt;"",IF('FIN-STUDENTS'!AE36&lt;&gt;"",IF(AND(AE99&gt;=0,'FIN-STUDENTS'!AE36&gt;0),"","Check ISCED "&amp;AE$8),""),"")</f>
        <v/>
      </c>
      <c r="AF173" s="460" t="str">
        <f>IF(AF99&lt;&gt;"",IF('FIN-STUDENTS'!AF36&lt;&gt;"",IF(AND(AF99&gt;=0,'FIN-STUDENTS'!AF36&gt;0),"","Check ISCED "&amp;AF$8),""),"")</f>
        <v/>
      </c>
      <c r="AG173" s="460" t="str">
        <f>IF(AG99&lt;&gt;"",IF('FIN-STUDENTS'!AG36&lt;&gt;"",IF(AND(AG99&gt;=0,'FIN-STUDENTS'!AG36&gt;0),"","Check ISCED "&amp;AG$8),""),"")</f>
        <v/>
      </c>
      <c r="AH173" s="460" t="str">
        <f>IF(AH99&lt;&gt;"",IF('FIN-STUDENTS'!AH36&lt;&gt;"",IF(AND(AH99&gt;=0,'FIN-STUDENTS'!AH36&gt;0),"","Check ISCED "&amp;AH$8),""),"")</f>
        <v/>
      </c>
      <c r="AI173" s="460" t="str">
        <f>IF(AI99&lt;&gt;"",IF('FIN-STUDENTS'!AI36&lt;&gt;"",IF(AND(AI99&gt;=0,'FIN-STUDENTS'!AI36&gt;0),"","Check ISCED "&amp;AI$8),""),"")</f>
        <v/>
      </c>
      <c r="AJ173" s="460" t="str">
        <f>IF(AJ99&lt;&gt;"",IF('FIN-STUDENTS'!AJ36&lt;&gt;"",IF(AND(AJ99&gt;=0,'FIN-STUDENTS'!AJ36&gt;0),"","Check ISCED "&amp;AJ$8),""),"")</f>
        <v/>
      </c>
      <c r="AK173" s="460" t="str">
        <f>IF(AK99&lt;&gt;"",IF('FIN-STUDENTS'!AK36&lt;&gt;"",IF(AND(AK99&gt;=0,'FIN-STUDENTS'!AK36&gt;0),"","Check ISCED "&amp;AK$8),""),"")</f>
        <v/>
      </c>
      <c r="AL173" s="460" t="str">
        <f>IF(AL99&lt;&gt;"",IF('FIN-STUDENTS'!AL36&lt;&gt;"",IF(AND(AL99&gt;=0,'FIN-STUDENTS'!AL36&gt;0),"","Check ISCED "&amp;AL$8),""),"")</f>
        <v/>
      </c>
      <c r="AM173" s="460" t="str">
        <f>IF(AM99&lt;&gt;"",IF('FIN-STUDENTS'!AM36&lt;&gt;"",IF(AND(AM99&gt;=0,'FIN-STUDENTS'!AM36&gt;0),"","Check ISCED "&amp;AM$8),""),"")</f>
        <v/>
      </c>
      <c r="AN173" s="460" t="str">
        <f>IF(AN99&lt;&gt;"",IF('FIN-STUDENTS'!AN36&lt;&gt;"",IF(AND(AN99&gt;=0,'FIN-STUDENTS'!AN36&gt;0),"","Check ISCED "&amp;AN$8),""),"")</f>
        <v/>
      </c>
      <c r="AO173" s="460" t="str">
        <f>IF(AO99&lt;&gt;"",IF('FIN-STUDENTS'!AO36&lt;&gt;"",IF(AND(AO99&gt;=0,'FIN-STUDENTS'!AO36&gt;0),"","Check ISCED "&amp;AO$8),""),"")</f>
        <v/>
      </c>
      <c r="AP173" s="460" t="str">
        <f>IF(AP99&lt;&gt;"",IF('FIN-STUDENTS'!AP36&lt;&gt;"",IF(AND(AP99&gt;=0,'FIN-STUDENTS'!AP36&gt;0),"","Check ISCED "&amp;AP$8),""),"")</f>
        <v/>
      </c>
      <c r="AQ173" s="460" t="str">
        <f>IF(AQ99&lt;&gt;"",IF('FIN-STUDENTS'!AQ36&lt;&gt;"",IF(AND(AQ99&gt;=0,'FIN-STUDENTS'!AQ36&gt;0),"","Check ISCED "&amp;AQ$8),""),"")</f>
        <v/>
      </c>
      <c r="AR173" s="460" t="str">
        <f>IF(AR99&lt;&gt;"",IF('FIN-STUDENTS'!AR36&lt;&gt;"",IF(AND(AR99&gt;=0,'FIN-STUDENTS'!AR36&gt;0),"","Check ISCED "&amp;AR$8),""),"")</f>
        <v/>
      </c>
      <c r="AS173" s="460" t="str">
        <f>IF(AS99&lt;&gt;"",IF('FIN-STUDENTS'!AS36&lt;&gt;"",IF(AND(AS99&gt;=0,'FIN-STUDENTS'!AS36&gt;0),"","Check ISCED "&amp;AS$8),""),"")</f>
        <v/>
      </c>
      <c r="AT173" s="460" t="str">
        <f>IF(AT99&lt;&gt;"",IF('FIN-STUDENTS'!AT36&lt;&gt;"",IF(AND(AT99&gt;=0,'FIN-STUDENTS'!AT36&gt;0),"","Check ISCED "&amp;AT$8),""),"")</f>
        <v/>
      </c>
      <c r="AU173" s="460" t="str">
        <f>IF(AU99&lt;&gt;"",IF('FIN-STUDENTS'!AU36&lt;&gt;"",IF(AND(AU99&gt;=0,'FIN-STUDENTS'!AU36&gt;0),"","Check ISCED "&amp;AU$8),""),"")</f>
        <v/>
      </c>
      <c r="AV173" s="460" t="str">
        <f>IF(AV99&lt;&gt;"",IF('FIN-STUDENTS'!AV36&lt;&gt;"",IF(AND(AV99&gt;=0,'FIN-STUDENTS'!AV36&gt;0),"","Check ISCED "&amp;AV$8),""),"")</f>
        <v/>
      </c>
      <c r="AW173" s="460" t="str">
        <f>IF(AW99&lt;&gt;"",IF('FIN-STUDENTS'!AW36&lt;&gt;"",IF(AND(AW99&gt;=0,'FIN-STUDENTS'!AW36&gt;0),"","Check ISCED "&amp;AW$8),""),"")</f>
        <v/>
      </c>
      <c r="AX173" s="460" t="str">
        <f>IF(AX99&lt;&gt;"",IF('FIN-STUDENTS'!AX36&lt;&gt;"",IF(AND(AX99&gt;=0,'FIN-STUDENTS'!AX36&gt;0),"","Check ISCED "&amp;AX$8),""),"")</f>
        <v/>
      </c>
      <c r="AY173" s="460" t="str">
        <f>IF(AY99&lt;&gt;"",IF('FIN-STUDENTS'!AY36&lt;&gt;"",IF(AND(AY99&gt;=0,'FIN-STUDENTS'!AY36&gt;0),"","Check ISCED "&amp;AY$8),""),"")</f>
        <v/>
      </c>
      <c r="AZ173" s="460" t="str">
        <f>IF(AZ99&lt;&gt;"",IF('FIN-STUDENTS'!AZ36&lt;&gt;"",IF(AND(AZ99&gt;=0,'FIN-STUDENTS'!AZ36&gt;0),"","Check ISCED "&amp;AZ$8),""),"")</f>
        <v/>
      </c>
      <c r="BA173" s="460" t="str">
        <f>IF(BA99&lt;&gt;"",IF('FIN-STUDENTS'!BA36&lt;&gt;"",IF(AND(BA99&gt;=0,'FIN-STUDENTS'!BA36&gt;0),"","Check ISCED "&amp;BA$8),""),"")</f>
        <v/>
      </c>
      <c r="BB173" s="460" t="str">
        <f>IF(BB99&lt;&gt;"",IF('FIN-STUDENTS'!BB36&lt;&gt;"",IF(AND(BB99&gt;=0,'FIN-STUDENTS'!BB36&gt;0),"","Check ISCED "&amp;BB$8),""),"")</f>
        <v/>
      </c>
      <c r="BC173" s="460" t="str">
        <f>IF(BC99&lt;&gt;"",IF('FIN-STUDENTS'!BC36&lt;&gt;"",IF(AND(BC99&gt;=0,'FIN-STUDENTS'!BC36&gt;0),"","Check ISCED "&amp;BC$8),""),"")</f>
        <v/>
      </c>
      <c r="BD173" s="460" t="str">
        <f>IF(BD99&lt;&gt;"",IF('FIN-STUDENTS'!BD36&lt;&gt;"",IF(AND(BD99&gt;=0,'FIN-STUDENTS'!BD36&gt;0),"","Check ISCED "&amp;BD$8),""),"")</f>
        <v/>
      </c>
      <c r="BE173" s="460" t="str">
        <f>IF(BE99&lt;&gt;"",IF('FIN-STUDENTS'!BE36&lt;&gt;"",IF(AND(BE99&gt;=0,'FIN-STUDENTS'!BE36&gt;0),"","Check ISCED "&amp;BE$8),""),"")</f>
        <v/>
      </c>
      <c r="BF173" s="460" t="str">
        <f>IF(BF99&lt;&gt;"",IF('FIN-STUDENTS'!BF36&lt;&gt;"",IF(AND(BF99&gt;=0,'FIN-STUDENTS'!BF36&gt;0),"","Check ISCED "&amp;BF$8),""),"")</f>
        <v/>
      </c>
      <c r="BG173" s="460" t="str">
        <f>IF(BG99&lt;&gt;"",IF('FIN-STUDENTS'!BG36&lt;&gt;"",IF(AND(BG99&gt;=0,'FIN-STUDENTS'!BG36&gt;0),"","Check ISCED "&amp;BG$8),""),"")</f>
        <v/>
      </c>
      <c r="BH173" s="460" t="str">
        <f>IF(BH99&lt;&gt;"",IF('FIN-STUDENTS'!BH36&lt;&gt;"",IF(AND(BH99&gt;=0,'FIN-STUDENTS'!BH36&gt;0),"","Check ISCED "&amp;BH$8),""),"")</f>
        <v/>
      </c>
      <c r="BI173" s="460" t="str">
        <f>IF(BI99&lt;&gt;"",IF('FIN-STUDENTS'!BI36&lt;&gt;"",IF(AND(BI99&gt;=0,'FIN-STUDENTS'!BI36&gt;0),"","Check ISCED "&amp;BI$8),""),"")</f>
        <v/>
      </c>
      <c r="BJ173" s="460" t="str">
        <f>IF(BJ99&lt;&gt;"",IF('FIN-STUDENTS'!BJ36&lt;&gt;"",IF(AND(BJ99&gt;=0,'FIN-STUDENTS'!BJ36&gt;0),"","Check ISCED "&amp;BJ$8),""),"")</f>
        <v/>
      </c>
      <c r="BK173" s="460" t="str">
        <f>IF(BK99&lt;&gt;"",IF('FIN-STUDENTS'!BK36&lt;&gt;"",IF(AND(BK99&gt;=0,'FIN-STUDENTS'!BK36&gt;0),"","Check ISCED "&amp;BK$8),""),"")</f>
        <v/>
      </c>
      <c r="BL173" s="460" t="str">
        <f>IF(BL99&lt;&gt;"",IF('FIN-STUDENTS'!BL36&lt;&gt;"",IF(AND(BL99&gt;=0,'FIN-STUDENTS'!BL36&gt;0),"","Check ISCED "&amp;BL$8),""),"")</f>
        <v/>
      </c>
      <c r="BM173" s="460" t="str">
        <f>IF(BM99&lt;&gt;"",IF('FIN-STUDENTS'!BM36&lt;&gt;"",IF(AND(BM99&gt;=0,'FIN-STUDENTS'!BM36&gt;0),"","Check ISCED "&amp;BM$8),""),"")</f>
        <v/>
      </c>
      <c r="BN173" s="460" t="str">
        <f>IF(BN99&lt;&gt;"",IF('FIN-STUDENTS'!BN36&lt;&gt;"",IF(AND(BN99&gt;=0,'FIN-STUDENTS'!BN36&gt;0),"","Check ISCED "&amp;BN$8),""),"")</f>
        <v/>
      </c>
      <c r="BO173" s="460" t="str">
        <f>IF(BO99&lt;&gt;"",IF('FIN-STUDENTS'!BO36&lt;&gt;"",IF(AND(BO99&gt;=0,'FIN-STUDENTS'!BO36&gt;0),"","Check ISCED "&amp;BO$8),""),"")</f>
        <v/>
      </c>
      <c r="BP173" s="460" t="str">
        <f>IF(BP99&lt;&gt;"",IF('FIN-STUDENTS'!BP36&lt;&gt;"",IF(AND(BP99&gt;=0,'FIN-STUDENTS'!BP36&gt;0),"","Check ISCED "&amp;BP$8),""),"")</f>
        <v/>
      </c>
      <c r="BQ173" s="460" t="str">
        <f>IF(BQ99&lt;&gt;"",IF('FIN-STUDENTS'!BQ36&lt;&gt;"",IF(AND(BQ99&gt;=0,'FIN-STUDENTS'!BQ36&gt;0),"","Check ISCED "&amp;BQ$8),""),"")</f>
        <v/>
      </c>
      <c r="BR173" s="460" t="str">
        <f>IF(BR99&lt;&gt;"",IF('FIN-STUDENTS'!BR36&lt;&gt;"",IF(AND(BR99&gt;=0,'FIN-STUDENTS'!BR36&gt;0),"","Check ISCED "&amp;BR$8),""),"")</f>
        <v/>
      </c>
      <c r="BS173" s="460" t="str">
        <f>IF(BS99&lt;&gt;"",IF('FIN-STUDENTS'!BS36&lt;&gt;"",IF(AND(BS99&gt;=0,'FIN-STUDENTS'!BS36&gt;0),"","Check ISCED "&amp;BS$8),""),"")</f>
        <v/>
      </c>
      <c r="BT173" s="460" t="str">
        <f>IF(BT99&lt;&gt;"",IF('FIN-STUDENTS'!BT36&lt;&gt;"",IF(AND(BT99&gt;=0,'FIN-STUDENTS'!BT36&gt;0),"","Check ISCED "&amp;BT$8),""),"")</f>
        <v/>
      </c>
      <c r="BU173" s="460" t="str">
        <f>IF(BU99&lt;&gt;"",IF('FIN-STUDENTS'!BU36&lt;&gt;"",IF(AND(BU99&gt;=0,'FIN-STUDENTS'!BU36&gt;0),"","Check ISCED "&amp;BU$8),""),"")</f>
        <v/>
      </c>
      <c r="BV173" s="460" t="str">
        <f>IF(BV99&lt;&gt;"",IF('FIN-STUDENTS'!BV36&lt;&gt;"",IF(AND(BV99&gt;=0,'FIN-STUDENTS'!BV36&gt;0),"","Check ISCED "&amp;BV$8),""),"")</f>
        <v/>
      </c>
      <c r="BW173" s="460" t="str">
        <f>IF(BW99&lt;&gt;"",IF('FIN-STUDENTS'!BW36&lt;&gt;"",IF(AND(BW99&gt;=0,'FIN-STUDENTS'!BW36&gt;0),"","Check ISCED "&amp;BW$8),""),"")</f>
        <v/>
      </c>
      <c r="BX173" s="460" t="str">
        <f>IF(BX99&lt;&gt;"",IF('FIN-STUDENTS'!BX36&lt;&gt;"",IF(AND(BX99&gt;=0,'FIN-STUDENTS'!BX36&gt;0),"","Check ISCED "&amp;BX$8),""),"")</f>
        <v/>
      </c>
      <c r="BY173" s="460" t="str">
        <f>IF(BY99&lt;&gt;"",IF('FIN-STUDENTS'!BY36&lt;&gt;"",IF(AND(BY99&gt;=0,'FIN-STUDENTS'!BY36&gt;0),"","Check ISCED "&amp;BY$8),""),"")</f>
        <v/>
      </c>
      <c r="BZ173" s="460" t="str">
        <f>IF(BZ99&lt;&gt;"",IF('FIN-STUDENTS'!BZ36&lt;&gt;"",IF(AND(BZ99&gt;=0,'FIN-STUDENTS'!BZ36&gt;0),"","Check ISCED "&amp;BZ$8),""),"")</f>
        <v/>
      </c>
      <c r="CA173" s="460" t="str">
        <f>IF(CA99&lt;&gt;"",IF('FIN-STUDENTS'!CA36&lt;&gt;"",IF(AND(CA99&gt;=0,'FIN-STUDENTS'!CA36&gt;0),"","Check ISCED "&amp;CA$8),""),"")</f>
        <v/>
      </c>
      <c r="CB173" s="460" t="str">
        <f>IF(CB99&lt;&gt;"",IF('FIN-STUDENTS'!CB36&lt;&gt;"",IF(AND(CB99&gt;=0,'FIN-STUDENTS'!CB36&gt;0),"","Check ISCED "&amp;CB$8),""),"")</f>
        <v/>
      </c>
      <c r="CC173" s="460" t="str">
        <f>IF(CC99&lt;&gt;"",IF('FIN-STUDENTS'!CC36&lt;&gt;"",IF(AND(CC99&gt;=0,'FIN-STUDENTS'!CC36&gt;0),"","Check ISCED "&amp;CC$8),""),"")</f>
        <v/>
      </c>
      <c r="CD173" s="460" t="str">
        <f>IF(CD99&lt;&gt;"",IF('FIN-STUDENTS'!CD36&lt;&gt;"",IF(AND(CD99&gt;=0,'FIN-STUDENTS'!CD36&gt;0),"","Check ISCED "&amp;CD$8),""),"")</f>
        <v/>
      </c>
      <c r="CE173" s="460" t="str">
        <f>IF(CE99&lt;&gt;"",IF('FIN-STUDENTS'!CE36&lt;&gt;"",IF(AND(CE99&gt;=0,'FIN-STUDENTS'!CE36&gt;0),"","Check ISCED "&amp;CE$8),""),"")</f>
        <v/>
      </c>
      <c r="CF173" s="460" t="str">
        <f>IF(CF99&lt;&gt;"",IF('FIN-STUDENTS'!CF36&lt;&gt;"",IF(AND(CF99&gt;=0,'FIN-STUDENTS'!CF36&gt;0),"","Check ISCED "&amp;CF$8),""),"")</f>
        <v/>
      </c>
      <c r="CG173" s="460" t="str">
        <f>IF(CG99&lt;&gt;"",IF('FIN-STUDENTS'!CG36&lt;&gt;"",IF(AND(CG99&gt;=0,'FIN-STUDENTS'!CG36&gt;0),"","Check ISCED "&amp;CG$8),""),"")</f>
        <v/>
      </c>
      <c r="CH173" s="460" t="str">
        <f>IF(CH99&lt;&gt;"",IF('FIN-STUDENTS'!CH36&lt;&gt;"",IF(AND(CH99&gt;=0,'FIN-STUDENTS'!CH36&gt;0),"","Check ISCED "&amp;CH$8),""),"")</f>
        <v/>
      </c>
      <c r="CI173" s="460" t="str">
        <f>IF(CI99&lt;&gt;"",IF('FIN-STUDENTS'!CI36&lt;&gt;"",IF(AND(CI99&gt;=0,'FIN-STUDENTS'!CI36&gt;0),"","Check ISCED "&amp;CI$8),""),"")</f>
        <v/>
      </c>
      <c r="CJ173" s="460" t="str">
        <f>IF(CJ99&lt;&gt;"",IF('FIN-STUDENTS'!CJ36&lt;&gt;"",IF(AND(CJ99&gt;=0,'FIN-STUDENTS'!CJ36&gt;0),"","Check ISCED "&amp;CJ$8),""),"")</f>
        <v/>
      </c>
      <c r="CK173" s="460" t="str">
        <f>IF(CK99&lt;&gt;"",IF('FIN-STUDENTS'!CK36&lt;&gt;"",IF(AND(CK99&gt;=0,'FIN-STUDENTS'!CK36&gt;0),"","Check ISCED "&amp;CK$8),""),"")</f>
        <v/>
      </c>
      <c r="CL173" s="460" t="str">
        <f>IF(CL99&lt;&gt;"",IF('FIN-STUDENTS'!CL36&lt;&gt;"",IF(AND(CL99&gt;=0,'FIN-STUDENTS'!CL36&gt;0),"","Check ISCED_X "&amp;CL$8),""),"")</f>
        <v/>
      </c>
      <c r="CM173" s="460" t="str">
        <f>IF(CM99&lt;&gt;"",IF('FIN-STUDENTS'!CM36&lt;&gt;"",IF(AND(CM99&gt;=0,'FIN-STUDENTS'!CM36&gt;0),"","Check ISCED "&amp;CM$8),""),"")</f>
        <v/>
      </c>
      <c r="CN173" s="460" t="str">
        <f>IF(CN99&lt;&gt;"",IF('FIN-STUDENTS'!CN36&lt;&gt;"",IF(AND(CN99&gt;=0,'FIN-STUDENTS'!CN36&gt;0),"","Check ISCED "&amp;CN$8),""),"")</f>
        <v/>
      </c>
      <c r="CO173" s="460" t="str">
        <f>IF(CO99&lt;&gt;"",IF('FIN-STUDENTS'!CO36&lt;&gt;"",IF(AND(CO99&gt;=0,'FIN-STUDENTS'!CO36&gt;0),"","Check ISCED_T "&amp;CO$8),""),"")</f>
        <v/>
      </c>
      <c r="CP173" s="460" t="str">
        <f>IF(CP99&lt;&gt;"",IF('FIN-STUDENTS'!CP36&lt;&gt;"",IF(AND(CP99&gt;=0,'FIN-STUDENTS'!CP36&gt;0),"","Check ISCED "&amp;CP$8),""),"")</f>
        <v/>
      </c>
      <c r="CQ173" s="469" t="str">
        <f>IF(CQ99&lt;&gt;"",IF('FIN-STUDENTS'!CQ36&lt;&gt;"",IF(AND(CQ99&gt;=0,'FIN-STUDENTS'!CQ36&gt;0),"","Check ISCED "&amp;CQ$8),""),"")</f>
        <v/>
      </c>
    </row>
    <row r="174" spans="1:95" s="414" customFormat="1" ht="11.25" hidden="1" customHeight="1" x14ac:dyDescent="0.2">
      <c r="A174" s="476"/>
      <c r="B174" s="476"/>
      <c r="C174" s="476"/>
      <c r="D174" s="903"/>
      <c r="E174" s="459" t="s">
        <v>8834</v>
      </c>
      <c r="F174" s="484"/>
      <c r="G174" s="492" t="s">
        <v>8835</v>
      </c>
      <c r="H174" s="486"/>
      <c r="I174" s="486"/>
      <c r="J174" s="486"/>
      <c r="K174" s="486"/>
      <c r="L174" s="486"/>
      <c r="M174" s="487"/>
      <c r="N174" s="487"/>
      <c r="O174" s="487"/>
      <c r="P174" s="487"/>
      <c r="Q174" s="487"/>
      <c r="R174" s="487"/>
      <c r="S174" s="487"/>
      <c r="T174" s="487"/>
      <c r="U174" s="487"/>
      <c r="V174" s="487"/>
      <c r="W174" s="487"/>
      <c r="X174" s="487"/>
      <c r="Y174" s="487"/>
      <c r="Z174" s="487"/>
      <c r="AA174" s="460" t="str">
        <f>IF(AA100&lt;&gt;"",IF('FIN-STUDENTS'!AA39&lt;&gt;"",IF(AND(AA100&gt;=0,'FIN-STUDENTS'!AA39&gt;0),"","Check ISCED "&amp;AA$8),""),"")</f>
        <v/>
      </c>
      <c r="AB174" s="460" t="str">
        <f>IF(AB100&lt;&gt;"",IF('FIN-STUDENTS'!AB39&lt;&gt;"",IF(AND(AB100&gt;=0,'FIN-STUDENTS'!AB39&gt;0),"","Check ISCED "&amp;AB$8),""),"")</f>
        <v/>
      </c>
      <c r="AC174" s="460" t="str">
        <f>IF(AC100&lt;&gt;"",IF('FIN-STUDENTS'!AC39&lt;&gt;"",IF(AND(AC100&gt;=0,'FIN-STUDENTS'!AC39&gt;0),"","Check ISCED "&amp;AC$8),""),"")</f>
        <v/>
      </c>
      <c r="AD174" s="460" t="str">
        <f>IF(AD100&lt;&gt;"",IF('FIN-STUDENTS'!AD39&lt;&gt;"",IF(AND(AD100&gt;=0,'FIN-STUDENTS'!AD39&gt;0),"","Check ISCED "&amp;AD$8),""),"")</f>
        <v/>
      </c>
      <c r="AE174" s="460" t="str">
        <f>IF(AE100&lt;&gt;"",IF('FIN-STUDENTS'!AE39&lt;&gt;"",IF(AND(AE100&gt;=0,'FIN-STUDENTS'!AE39&gt;0),"","Check ISCED "&amp;AE$8),""),"")</f>
        <v/>
      </c>
      <c r="AF174" s="460" t="str">
        <f>IF(AF100&lt;&gt;"",IF('FIN-STUDENTS'!AF39&lt;&gt;"",IF(AND(AF100&gt;=0,'FIN-STUDENTS'!AF39&gt;0),"","Check ISCED "&amp;AF$8),""),"")</f>
        <v/>
      </c>
      <c r="AG174" s="460" t="str">
        <f>IF(AG100&lt;&gt;"",IF('FIN-STUDENTS'!AG39&lt;&gt;"",IF(AND(AG100&gt;=0,'FIN-STUDENTS'!AG39&gt;0),"","Check ISCED "&amp;AG$8),""),"")</f>
        <v/>
      </c>
      <c r="AH174" s="460" t="str">
        <f>IF(AH100&lt;&gt;"",IF('FIN-STUDENTS'!AH39&lt;&gt;"",IF(AND(AH100&gt;=0,'FIN-STUDENTS'!AH39&gt;0),"","Check ISCED "&amp;AH$8),""),"")</f>
        <v/>
      </c>
      <c r="AI174" s="460" t="str">
        <f>IF(AI100&lt;&gt;"",IF('FIN-STUDENTS'!AI39&lt;&gt;"",IF(AND(AI100&gt;=0,'FIN-STUDENTS'!AI39&gt;0),"","Check ISCED "&amp;AI$8),""),"")</f>
        <v/>
      </c>
      <c r="AJ174" s="460" t="str">
        <f>IF(AJ100&lt;&gt;"",IF('FIN-STUDENTS'!AJ39&lt;&gt;"",IF(AND(AJ100&gt;=0,'FIN-STUDENTS'!AJ39&gt;0),"","Check ISCED "&amp;AJ$8),""),"")</f>
        <v/>
      </c>
      <c r="AK174" s="460" t="str">
        <f>IF(AK100&lt;&gt;"",IF('FIN-STUDENTS'!AK39&lt;&gt;"",IF(AND(AK100&gt;=0,'FIN-STUDENTS'!AK39&gt;0),"","Check ISCED "&amp;AK$8),""),"")</f>
        <v/>
      </c>
      <c r="AL174" s="460" t="str">
        <f>IF(AL100&lt;&gt;"",IF('FIN-STUDENTS'!AL39&lt;&gt;"",IF(AND(AL100&gt;=0,'FIN-STUDENTS'!AL39&gt;0),"","Check ISCED "&amp;AL$8),""),"")</f>
        <v/>
      </c>
      <c r="AM174" s="460" t="str">
        <f>IF(AM100&lt;&gt;"",IF('FIN-STUDENTS'!AM39&lt;&gt;"",IF(AND(AM100&gt;=0,'FIN-STUDENTS'!AM39&gt;0),"","Check ISCED "&amp;AM$8),""),"")</f>
        <v/>
      </c>
      <c r="AN174" s="460" t="str">
        <f>IF(AN100&lt;&gt;"",IF('FIN-STUDENTS'!AN39&lt;&gt;"",IF(AND(AN100&gt;=0,'FIN-STUDENTS'!AN39&gt;0),"","Check ISCED "&amp;AN$8),""),"")</f>
        <v/>
      </c>
      <c r="AO174" s="460" t="str">
        <f>IF(AO100&lt;&gt;"",IF('FIN-STUDENTS'!AO39&lt;&gt;"",IF(AND(AO100&gt;=0,'FIN-STUDENTS'!AO39&gt;0),"","Check ISCED "&amp;AO$8),""),"")</f>
        <v/>
      </c>
      <c r="AP174" s="460" t="str">
        <f>IF(AP100&lt;&gt;"",IF('FIN-STUDENTS'!AP39&lt;&gt;"",IF(AND(AP100&gt;=0,'FIN-STUDENTS'!AP39&gt;0),"","Check ISCED "&amp;AP$8),""),"")</f>
        <v/>
      </c>
      <c r="AQ174" s="460" t="str">
        <f>IF(AQ100&lt;&gt;"",IF('FIN-STUDENTS'!AQ39&lt;&gt;"",IF(AND(AQ100&gt;=0,'FIN-STUDENTS'!AQ39&gt;0),"","Check ISCED "&amp;AQ$8),""),"")</f>
        <v/>
      </c>
      <c r="AR174" s="460" t="str">
        <f>IF(AR100&lt;&gt;"",IF('FIN-STUDENTS'!AR39&lt;&gt;"",IF(AND(AR100&gt;=0,'FIN-STUDENTS'!AR39&gt;0),"","Check ISCED "&amp;AR$8),""),"")</f>
        <v/>
      </c>
      <c r="AS174" s="460" t="str">
        <f>IF(AS100&lt;&gt;"",IF('FIN-STUDENTS'!AS39&lt;&gt;"",IF(AND(AS100&gt;=0,'FIN-STUDENTS'!AS39&gt;0),"","Check ISCED "&amp;AS$8),""),"")</f>
        <v/>
      </c>
      <c r="AT174" s="460" t="str">
        <f>IF(AT100&lt;&gt;"",IF('FIN-STUDENTS'!AT39&lt;&gt;"",IF(AND(AT100&gt;=0,'FIN-STUDENTS'!AT39&gt;0),"","Check ISCED "&amp;AT$8),""),"")</f>
        <v/>
      </c>
      <c r="AU174" s="460" t="str">
        <f>IF(AU100&lt;&gt;"",IF('FIN-STUDENTS'!AU39&lt;&gt;"",IF(AND(AU100&gt;=0,'FIN-STUDENTS'!AU39&gt;0),"","Check ISCED "&amp;AU$8),""),"")</f>
        <v/>
      </c>
      <c r="AV174" s="460" t="str">
        <f>IF(AV100&lt;&gt;"",IF('FIN-STUDENTS'!AV39&lt;&gt;"",IF(AND(AV100&gt;=0,'FIN-STUDENTS'!AV39&gt;0),"","Check ISCED "&amp;AV$8),""),"")</f>
        <v/>
      </c>
      <c r="AW174" s="460" t="str">
        <f>IF(AW100&lt;&gt;"",IF('FIN-STUDENTS'!AW39&lt;&gt;"",IF(AND(AW100&gt;=0,'FIN-STUDENTS'!AW39&gt;0),"","Check ISCED "&amp;AW$8),""),"")</f>
        <v/>
      </c>
      <c r="AX174" s="460" t="str">
        <f>IF(AX100&lt;&gt;"",IF('FIN-STUDENTS'!AX39&lt;&gt;"",IF(AND(AX100&gt;=0,'FIN-STUDENTS'!AX39&gt;0),"","Check ISCED "&amp;AX$8),""),"")</f>
        <v/>
      </c>
      <c r="AY174" s="460" t="str">
        <f>IF(AY100&lt;&gt;"",IF('FIN-STUDENTS'!AY39&lt;&gt;"",IF(AND(AY100&gt;=0,'FIN-STUDENTS'!AY39&gt;0),"","Check ISCED "&amp;AY$8),""),"")</f>
        <v/>
      </c>
      <c r="AZ174" s="460" t="str">
        <f>IF(AZ100&lt;&gt;"",IF('FIN-STUDENTS'!AZ39&lt;&gt;"",IF(AND(AZ100&gt;=0,'FIN-STUDENTS'!AZ39&gt;0),"","Check ISCED "&amp;AZ$8),""),"")</f>
        <v/>
      </c>
      <c r="BA174" s="460" t="str">
        <f>IF(BA100&lt;&gt;"",IF('FIN-STUDENTS'!BA39&lt;&gt;"",IF(AND(BA100&gt;=0,'FIN-STUDENTS'!BA39&gt;0),"","Check ISCED "&amp;BA$8),""),"")</f>
        <v/>
      </c>
      <c r="BB174" s="460" t="str">
        <f>IF(BB100&lt;&gt;"",IF('FIN-STUDENTS'!BB39&lt;&gt;"",IF(AND(BB100&gt;=0,'FIN-STUDENTS'!BB39&gt;0),"","Check ISCED "&amp;BB$8),""),"")</f>
        <v/>
      </c>
      <c r="BC174" s="460" t="str">
        <f>IF(BC100&lt;&gt;"",IF('FIN-STUDENTS'!BC39&lt;&gt;"",IF(AND(BC100&gt;=0,'FIN-STUDENTS'!BC39&gt;0),"","Check ISCED "&amp;BC$8),""),"")</f>
        <v/>
      </c>
      <c r="BD174" s="460" t="str">
        <f>IF(BD100&lt;&gt;"",IF('FIN-STUDENTS'!BD39&lt;&gt;"",IF(AND(BD100&gt;=0,'FIN-STUDENTS'!BD39&gt;0),"","Check ISCED "&amp;BD$8),""),"")</f>
        <v/>
      </c>
      <c r="BE174" s="460" t="str">
        <f>IF(BE100&lt;&gt;"",IF('FIN-STUDENTS'!BE39&lt;&gt;"",IF(AND(BE100&gt;=0,'FIN-STUDENTS'!BE39&gt;0),"","Check ISCED "&amp;BE$8),""),"")</f>
        <v/>
      </c>
      <c r="BF174" s="460" t="str">
        <f>IF(BF100&lt;&gt;"",IF('FIN-STUDENTS'!BF39&lt;&gt;"",IF(AND(BF100&gt;=0,'FIN-STUDENTS'!BF39&gt;0),"","Check ISCED "&amp;BF$8),""),"")</f>
        <v/>
      </c>
      <c r="BG174" s="460" t="str">
        <f>IF(BG100&lt;&gt;"",IF('FIN-STUDENTS'!BG39&lt;&gt;"",IF(AND(BG100&gt;=0,'FIN-STUDENTS'!BG39&gt;0),"","Check ISCED "&amp;BG$8),""),"")</f>
        <v/>
      </c>
      <c r="BH174" s="460" t="str">
        <f>IF(BH100&lt;&gt;"",IF('FIN-STUDENTS'!BH39&lt;&gt;"",IF(AND(BH100&gt;=0,'FIN-STUDENTS'!BH39&gt;0),"","Check ISCED "&amp;BH$8),""),"")</f>
        <v/>
      </c>
      <c r="BI174" s="460" t="str">
        <f>IF(BI100&lt;&gt;"",IF('FIN-STUDENTS'!BI39&lt;&gt;"",IF(AND(BI100&gt;=0,'FIN-STUDENTS'!BI39&gt;0),"","Check ISCED "&amp;BI$8),""),"")</f>
        <v/>
      </c>
      <c r="BJ174" s="460" t="str">
        <f>IF(BJ100&lt;&gt;"",IF('FIN-STUDENTS'!BJ39&lt;&gt;"",IF(AND(BJ100&gt;=0,'FIN-STUDENTS'!BJ39&gt;0),"","Check ISCED "&amp;BJ$8),""),"")</f>
        <v/>
      </c>
      <c r="BK174" s="460" t="str">
        <f>IF(BK100&lt;&gt;"",IF('FIN-STUDENTS'!BK39&lt;&gt;"",IF(AND(BK100&gt;=0,'FIN-STUDENTS'!BK39&gt;0),"","Check ISCED "&amp;BK$8),""),"")</f>
        <v/>
      </c>
      <c r="BL174" s="460" t="str">
        <f>IF(BL100&lt;&gt;"",IF('FIN-STUDENTS'!BL39&lt;&gt;"",IF(AND(BL100&gt;=0,'FIN-STUDENTS'!BL39&gt;0),"","Check ISCED "&amp;BL$8),""),"")</f>
        <v/>
      </c>
      <c r="BM174" s="460" t="str">
        <f>IF(BM100&lt;&gt;"",IF('FIN-STUDENTS'!BM39&lt;&gt;"",IF(AND(BM100&gt;=0,'FIN-STUDENTS'!BM39&gt;0),"","Check ISCED "&amp;BM$8),""),"")</f>
        <v/>
      </c>
      <c r="BN174" s="460" t="str">
        <f>IF(BN100&lt;&gt;"",IF('FIN-STUDENTS'!BN39&lt;&gt;"",IF(AND(BN100&gt;=0,'FIN-STUDENTS'!BN39&gt;0),"","Check ISCED "&amp;BN$8),""),"")</f>
        <v/>
      </c>
      <c r="BO174" s="460" t="str">
        <f>IF(BO100&lt;&gt;"",IF('FIN-STUDENTS'!BO39&lt;&gt;"",IF(AND(BO100&gt;=0,'FIN-STUDENTS'!BO39&gt;0),"","Check ISCED "&amp;BO$8),""),"")</f>
        <v/>
      </c>
      <c r="BP174" s="460" t="str">
        <f>IF(BP100&lt;&gt;"",IF('FIN-STUDENTS'!BP39&lt;&gt;"",IF(AND(BP100&gt;=0,'FIN-STUDENTS'!BP39&gt;0),"","Check ISCED "&amp;BP$8),""),"")</f>
        <v/>
      </c>
      <c r="BQ174" s="460" t="str">
        <f>IF(BQ100&lt;&gt;"",IF('FIN-STUDENTS'!BQ39&lt;&gt;"",IF(AND(BQ100&gt;=0,'FIN-STUDENTS'!BQ39&gt;0),"","Check ISCED "&amp;BQ$8),""),"")</f>
        <v/>
      </c>
      <c r="BR174" s="460" t="str">
        <f>IF(BR100&lt;&gt;"",IF('FIN-STUDENTS'!BR39&lt;&gt;"",IF(AND(BR100&gt;=0,'FIN-STUDENTS'!BR39&gt;0),"","Check ISCED "&amp;BR$8),""),"")</f>
        <v/>
      </c>
      <c r="BS174" s="460" t="str">
        <f>IF(BS100&lt;&gt;"",IF('FIN-STUDENTS'!BS39&lt;&gt;"",IF(AND(BS100&gt;=0,'FIN-STUDENTS'!BS39&gt;0),"","Check ISCED "&amp;BS$8),""),"")</f>
        <v/>
      </c>
      <c r="BT174" s="460" t="str">
        <f>IF(BT100&lt;&gt;"",IF('FIN-STUDENTS'!BT39&lt;&gt;"",IF(AND(BT100&gt;=0,'FIN-STUDENTS'!BT39&gt;0),"","Check ISCED "&amp;BT$8),""),"")</f>
        <v/>
      </c>
      <c r="BU174" s="460" t="str">
        <f>IF(BU100&lt;&gt;"",IF('FIN-STUDENTS'!BU39&lt;&gt;"",IF(AND(BU100&gt;=0,'FIN-STUDENTS'!BU39&gt;0),"","Check ISCED "&amp;BU$8),""),"")</f>
        <v/>
      </c>
      <c r="BV174" s="460" t="str">
        <f>IF(BV100&lt;&gt;"",IF('FIN-STUDENTS'!BV39&lt;&gt;"",IF(AND(BV100&gt;=0,'FIN-STUDENTS'!BV39&gt;0),"","Check ISCED "&amp;BV$8),""),"")</f>
        <v/>
      </c>
      <c r="BW174" s="460" t="str">
        <f>IF(BW100&lt;&gt;"",IF('FIN-STUDENTS'!BW39&lt;&gt;"",IF(AND(BW100&gt;=0,'FIN-STUDENTS'!BW39&gt;0),"","Check ISCED "&amp;BW$8),""),"")</f>
        <v/>
      </c>
      <c r="BX174" s="460" t="str">
        <f>IF(BX100&lt;&gt;"",IF('FIN-STUDENTS'!BX39&lt;&gt;"",IF(AND(BX100&gt;=0,'FIN-STUDENTS'!BX39&gt;0),"","Check ISCED "&amp;BX$8),""),"")</f>
        <v/>
      </c>
      <c r="BY174" s="460" t="str">
        <f>IF(BY100&lt;&gt;"",IF('FIN-STUDENTS'!BY39&lt;&gt;"",IF(AND(BY100&gt;=0,'FIN-STUDENTS'!BY39&gt;0),"","Check ISCED "&amp;BY$8),""),"")</f>
        <v/>
      </c>
      <c r="BZ174" s="460" t="str">
        <f>IF(BZ100&lt;&gt;"",IF('FIN-STUDENTS'!BZ39&lt;&gt;"",IF(AND(BZ100&gt;=0,'FIN-STUDENTS'!BZ39&gt;0),"","Check ISCED "&amp;BZ$8),""),"")</f>
        <v/>
      </c>
      <c r="CA174" s="460" t="str">
        <f>IF(CA100&lt;&gt;"",IF('FIN-STUDENTS'!CA39&lt;&gt;"",IF(AND(CA100&gt;=0,'FIN-STUDENTS'!CA39&gt;0),"","Check ISCED "&amp;CA$8),""),"")</f>
        <v/>
      </c>
      <c r="CB174" s="460" t="str">
        <f>IF(CB100&lt;&gt;"",IF('FIN-STUDENTS'!CB39&lt;&gt;"",IF(AND(CB100&gt;=0,'FIN-STUDENTS'!CB39&gt;0),"","Check ISCED "&amp;CB$8),""),"")</f>
        <v/>
      </c>
      <c r="CC174" s="460" t="str">
        <f>IF(CC100&lt;&gt;"",IF('FIN-STUDENTS'!CC39&lt;&gt;"",IF(AND(CC100&gt;=0,'FIN-STUDENTS'!CC39&gt;0),"","Check ISCED "&amp;CC$8),""),"")</f>
        <v/>
      </c>
      <c r="CD174" s="460" t="str">
        <f>IF(CD100&lt;&gt;"",IF('FIN-STUDENTS'!CD39&lt;&gt;"",IF(AND(CD100&gt;=0,'FIN-STUDENTS'!CD39&gt;0),"","Check ISCED "&amp;CD$8),""),"")</f>
        <v/>
      </c>
      <c r="CE174" s="460" t="str">
        <f>IF(CE100&lt;&gt;"",IF('FIN-STUDENTS'!CE39&lt;&gt;"",IF(AND(CE100&gt;=0,'FIN-STUDENTS'!CE39&gt;0),"","Check ISCED "&amp;CE$8),""),"")</f>
        <v/>
      </c>
      <c r="CF174" s="460" t="str">
        <f>IF(CF100&lt;&gt;"",IF('FIN-STUDENTS'!CF39&lt;&gt;"",IF(AND(CF100&gt;=0,'FIN-STUDENTS'!CF39&gt;0),"","Check ISCED "&amp;CF$8),""),"")</f>
        <v/>
      </c>
      <c r="CG174" s="460" t="str">
        <f>IF(CG100&lt;&gt;"",IF('FIN-STUDENTS'!CG39&lt;&gt;"",IF(AND(CG100&gt;=0,'FIN-STUDENTS'!CG39&gt;0),"","Check ISCED "&amp;CG$8),""),"")</f>
        <v/>
      </c>
      <c r="CH174" s="460" t="str">
        <f>IF(CH100&lt;&gt;"",IF('FIN-STUDENTS'!CH39&lt;&gt;"",IF(AND(CH100&gt;=0,'FIN-STUDENTS'!CH39&gt;0),"","Check ISCED "&amp;CH$8),""),"")</f>
        <v/>
      </c>
      <c r="CI174" s="460" t="str">
        <f>IF(CI100&lt;&gt;"",IF('FIN-STUDENTS'!CI39&lt;&gt;"",IF(AND(CI100&gt;=0,'FIN-STUDENTS'!CI39&gt;0),"","Check ISCED "&amp;CI$8),""),"")</f>
        <v/>
      </c>
      <c r="CJ174" s="460" t="str">
        <f>IF(CJ100&lt;&gt;"",IF('FIN-STUDENTS'!CJ39&lt;&gt;"",IF(AND(CJ100&gt;=0,'FIN-STUDENTS'!CJ39&gt;0),"","Check ISCED "&amp;CJ$8),""),"")</f>
        <v/>
      </c>
      <c r="CK174" s="460" t="str">
        <f>IF(CK100&lt;&gt;"",IF('FIN-STUDENTS'!CK39&lt;&gt;"",IF(AND(CK100&gt;=0,'FIN-STUDENTS'!CK39&gt;0),"","Check ISCED "&amp;CK$8),""),"")</f>
        <v/>
      </c>
      <c r="CL174" s="460" t="str">
        <f>IF(CL100&lt;&gt;"",IF('FIN-STUDENTS'!CL39&lt;&gt;"",IF(AND(CL100&gt;=0,'FIN-STUDENTS'!CL39&gt;0),"","Check ISCED_X "&amp;CL$8),""),"")</f>
        <v/>
      </c>
      <c r="CM174" s="460" t="str">
        <f>IF(CM100&lt;&gt;"",IF('FIN-STUDENTS'!CM39&lt;&gt;"",IF(AND(CM100&gt;=0,'FIN-STUDENTS'!CM39&gt;0),"","Check ISCED "&amp;CM$8),""),"")</f>
        <v/>
      </c>
      <c r="CN174" s="460" t="str">
        <f>IF(CN100&lt;&gt;"",IF('FIN-STUDENTS'!CN39&lt;&gt;"",IF(AND(CN100&gt;=0,'FIN-STUDENTS'!CN39&gt;0),"","Check ISCED "&amp;CN$8),""),"")</f>
        <v/>
      </c>
      <c r="CO174" s="460" t="str">
        <f>IF(CO100&lt;&gt;"",IF('FIN-STUDENTS'!CO39&lt;&gt;"",IF(AND(CO100&gt;=0,'FIN-STUDENTS'!CO39&gt;0),"","Check ISCED_T "&amp;CO$8),""),"")</f>
        <v/>
      </c>
      <c r="CP174" s="460" t="str">
        <f>IF(CP100&lt;&gt;"",IF('FIN-STUDENTS'!CP39&lt;&gt;"",IF(AND(CP100&gt;=0,'FIN-STUDENTS'!CP39&gt;0),"","Check ISCED "&amp;CP$8),""),"")</f>
        <v/>
      </c>
      <c r="CQ174" s="469" t="str">
        <f>IF(CQ100&lt;&gt;"",IF('FIN-STUDENTS'!CQ39&lt;&gt;"",IF(AND(CQ100&gt;=0,'FIN-STUDENTS'!CQ39&gt;0),"","Check ISCED "&amp;CQ$8),""),"")</f>
        <v/>
      </c>
    </row>
    <row r="175" spans="1:95" s="414" customFormat="1" ht="11.25" hidden="1" customHeight="1" x14ac:dyDescent="0.2">
      <c r="A175" s="476"/>
      <c r="B175" s="476"/>
      <c r="C175" s="476"/>
      <c r="D175" s="903"/>
      <c r="E175" s="459" t="s">
        <v>8836</v>
      </c>
      <c r="F175" s="484"/>
      <c r="G175" s="492" t="s">
        <v>8837</v>
      </c>
      <c r="H175" s="486"/>
      <c r="I175" s="486"/>
      <c r="J175" s="486"/>
      <c r="K175" s="486"/>
      <c r="L175" s="486"/>
      <c r="M175" s="487"/>
      <c r="N175" s="487"/>
      <c r="O175" s="487"/>
      <c r="P175" s="487"/>
      <c r="Q175" s="487"/>
      <c r="R175" s="487"/>
      <c r="S175" s="487"/>
      <c r="T175" s="487"/>
      <c r="U175" s="487"/>
      <c r="V175" s="487"/>
      <c r="W175" s="487"/>
      <c r="X175" s="487"/>
      <c r="Y175" s="487"/>
      <c r="Z175" s="487"/>
      <c r="AA175" s="460" t="str">
        <f>IF(AA109&lt;&gt;"",IF('FIN-STUDENTS'!AA33&lt;&gt;"",IF(AND(AA109&gt;=0,'FIN-STUDENTS'!AA33&gt;0),"","Check ISCED "&amp;AA$8),""),"")</f>
        <v/>
      </c>
      <c r="AB175" s="460" t="str">
        <f>IF(AB109&lt;&gt;"",IF('FIN-STUDENTS'!AB33&lt;&gt;"",IF(AND(AB109&gt;=0,'FIN-STUDENTS'!AB33&gt;0),"","Check ISCED "&amp;AB$8),""),"")</f>
        <v/>
      </c>
      <c r="AC175" s="460" t="str">
        <f>IF(AC109&lt;&gt;"",IF('FIN-STUDENTS'!AC33&lt;&gt;"",IF(AND(AC109&gt;=0,'FIN-STUDENTS'!AC33&gt;0),"","Check ISCED "&amp;AC$8),""),"")</f>
        <v/>
      </c>
      <c r="AD175" s="460" t="str">
        <f>IF(AD109&lt;&gt;"",IF('FIN-STUDENTS'!AD33&lt;&gt;"",IF(AND(AD109&gt;=0,'FIN-STUDENTS'!AD33&gt;0),"","Check ISCED "&amp;AD$8),""),"")</f>
        <v/>
      </c>
      <c r="AE175" s="460" t="str">
        <f>IF(AE109&lt;&gt;"",IF('FIN-STUDENTS'!AE33&lt;&gt;"",IF(AND(AE109&gt;=0,'FIN-STUDENTS'!AE33&gt;0),"","Check ISCED "&amp;AE$8),""),"")</f>
        <v/>
      </c>
      <c r="AF175" s="460" t="str">
        <f>IF(AF109&lt;&gt;"",IF('FIN-STUDENTS'!AF33&lt;&gt;"",IF(AND(AF109&gt;=0,'FIN-STUDENTS'!AF33&gt;0),"","Check ISCED "&amp;AF$8),""),"")</f>
        <v/>
      </c>
      <c r="AG175" s="460" t="str">
        <f>IF(AG109&lt;&gt;"",IF('FIN-STUDENTS'!AG33&lt;&gt;"",IF(AND(AG109&gt;=0,'FIN-STUDENTS'!AG33&gt;0),"","Check ISCED "&amp;AG$8),""),"")</f>
        <v/>
      </c>
      <c r="AH175" s="460" t="str">
        <f>IF(AH109&lt;&gt;"",IF('FIN-STUDENTS'!AH33&lt;&gt;"",IF(AND(AH109&gt;=0,'FIN-STUDENTS'!AH33&gt;0),"","Check ISCED "&amp;AH$8),""),"")</f>
        <v/>
      </c>
      <c r="AI175" s="460" t="str">
        <f>IF(AI109&lt;&gt;"",IF('FIN-STUDENTS'!AI33&lt;&gt;"",IF(AND(AI109&gt;=0,'FIN-STUDENTS'!AI33&gt;0),"","Check ISCED "&amp;AI$8),""),"")</f>
        <v/>
      </c>
      <c r="AJ175" s="460" t="str">
        <f>IF(AJ109&lt;&gt;"",IF('FIN-STUDENTS'!AJ33&lt;&gt;"",IF(AND(AJ109&gt;=0,'FIN-STUDENTS'!AJ33&gt;0),"","Check ISCED "&amp;AJ$8),""),"")</f>
        <v/>
      </c>
      <c r="AK175" s="460" t="str">
        <f>IF(AK109&lt;&gt;"",IF('FIN-STUDENTS'!AK33&lt;&gt;"",IF(AND(AK109&gt;=0,'FIN-STUDENTS'!AK33&gt;0),"","Check ISCED "&amp;AK$8),""),"")</f>
        <v/>
      </c>
      <c r="AL175" s="460" t="str">
        <f>IF(AL109&lt;&gt;"",IF('FIN-STUDENTS'!AL33&lt;&gt;"",IF(AND(AL109&gt;=0,'FIN-STUDENTS'!AL33&gt;0),"","Check ISCED "&amp;AL$8),""),"")</f>
        <v/>
      </c>
      <c r="AM175" s="460" t="str">
        <f>IF(AM109&lt;&gt;"",IF('FIN-STUDENTS'!AM33&lt;&gt;"",IF(AND(AM109&gt;=0,'FIN-STUDENTS'!AM33&gt;0),"","Check ISCED "&amp;AM$8),""),"")</f>
        <v/>
      </c>
      <c r="AN175" s="460" t="str">
        <f>IF(AN109&lt;&gt;"",IF('FIN-STUDENTS'!AN33&lt;&gt;"",IF(AND(AN109&gt;=0,'FIN-STUDENTS'!AN33&gt;0),"","Check ISCED "&amp;AN$8),""),"")</f>
        <v/>
      </c>
      <c r="AO175" s="460" t="str">
        <f>IF(AO109&lt;&gt;"",IF('FIN-STUDENTS'!AO33&lt;&gt;"",IF(AND(AO109&gt;=0,'FIN-STUDENTS'!AO33&gt;0),"","Check ISCED "&amp;AO$8),""),"")</f>
        <v/>
      </c>
      <c r="AP175" s="460" t="str">
        <f>IF(AP109&lt;&gt;"",IF('FIN-STUDENTS'!AP33&lt;&gt;"",IF(AND(AP109&gt;=0,'FIN-STUDENTS'!AP33&gt;0),"","Check ISCED "&amp;AP$8),""),"")</f>
        <v/>
      </c>
      <c r="AQ175" s="460" t="str">
        <f>IF(AQ109&lt;&gt;"",IF('FIN-STUDENTS'!AQ33&lt;&gt;"",IF(AND(AQ109&gt;=0,'FIN-STUDENTS'!AQ33&gt;0),"","Check ISCED "&amp;AQ$8),""),"")</f>
        <v/>
      </c>
      <c r="AR175" s="460" t="str">
        <f>IF(AR109&lt;&gt;"",IF('FIN-STUDENTS'!AR33&lt;&gt;"",IF(AND(AR109&gt;=0,'FIN-STUDENTS'!AR33&gt;0),"","Check ISCED "&amp;AR$8),""),"")</f>
        <v/>
      </c>
      <c r="AS175" s="460" t="str">
        <f>IF(AS109&lt;&gt;"",IF('FIN-STUDENTS'!AS33&lt;&gt;"",IF(AND(AS109&gt;=0,'FIN-STUDENTS'!AS33&gt;0),"","Check ISCED "&amp;AS$8),""),"")</f>
        <v/>
      </c>
      <c r="AT175" s="460" t="str">
        <f>IF(AT109&lt;&gt;"",IF('FIN-STUDENTS'!AT33&lt;&gt;"",IF(AND(AT109&gt;=0,'FIN-STUDENTS'!AT33&gt;0),"","Check ISCED "&amp;AT$8),""),"")</f>
        <v/>
      </c>
      <c r="AU175" s="460" t="str">
        <f>IF(AU109&lt;&gt;"",IF('FIN-STUDENTS'!AU33&lt;&gt;"",IF(AND(AU109&gt;=0,'FIN-STUDENTS'!AU33&gt;0),"","Check ISCED "&amp;AU$8),""),"")</f>
        <v/>
      </c>
      <c r="AV175" s="460" t="str">
        <f>IF(AV109&lt;&gt;"",IF('FIN-STUDENTS'!AV33&lt;&gt;"",IF(AND(AV109&gt;=0,'FIN-STUDENTS'!AV33&gt;0),"","Check ISCED "&amp;AV$8),""),"")</f>
        <v/>
      </c>
      <c r="AW175" s="460" t="str">
        <f>IF(AW109&lt;&gt;"",IF('FIN-STUDENTS'!AW33&lt;&gt;"",IF(AND(AW109&gt;=0,'FIN-STUDENTS'!AW33&gt;0),"","Check ISCED "&amp;AW$8),""),"")</f>
        <v/>
      </c>
      <c r="AX175" s="460" t="str">
        <f>IF(AX109&lt;&gt;"",IF('FIN-STUDENTS'!AX33&lt;&gt;"",IF(AND(AX109&gt;=0,'FIN-STUDENTS'!AX33&gt;0),"","Check ISCED "&amp;AX$8),""),"")</f>
        <v/>
      </c>
      <c r="AY175" s="460" t="str">
        <f>IF(AY109&lt;&gt;"",IF('FIN-STUDENTS'!AY33&lt;&gt;"",IF(AND(AY109&gt;=0,'FIN-STUDENTS'!AY33&gt;0),"","Check ISCED "&amp;AY$8),""),"")</f>
        <v/>
      </c>
      <c r="AZ175" s="460" t="str">
        <f>IF(AZ109&lt;&gt;"",IF('FIN-STUDENTS'!AZ33&lt;&gt;"",IF(AND(AZ109&gt;=0,'FIN-STUDENTS'!AZ33&gt;0),"","Check ISCED "&amp;AZ$8),""),"")</f>
        <v/>
      </c>
      <c r="BA175" s="460" t="str">
        <f>IF(BA109&lt;&gt;"",IF('FIN-STUDENTS'!BA33&lt;&gt;"",IF(AND(BA109&gt;=0,'FIN-STUDENTS'!BA33&gt;0),"","Check ISCED "&amp;BA$8),""),"")</f>
        <v/>
      </c>
      <c r="BB175" s="460" t="str">
        <f>IF(BB109&lt;&gt;"",IF('FIN-STUDENTS'!BB33&lt;&gt;"",IF(AND(BB109&gt;=0,'FIN-STUDENTS'!BB33&gt;0),"","Check ISCED "&amp;BB$8),""),"")</f>
        <v/>
      </c>
      <c r="BC175" s="460" t="str">
        <f>IF(BC109&lt;&gt;"",IF('FIN-STUDENTS'!BC33&lt;&gt;"",IF(AND(BC109&gt;=0,'FIN-STUDENTS'!BC33&gt;0),"","Check ISCED "&amp;BC$8),""),"")</f>
        <v/>
      </c>
      <c r="BD175" s="460" t="str">
        <f>IF(BD109&lt;&gt;"",IF('FIN-STUDENTS'!BD33&lt;&gt;"",IF(AND(BD109&gt;=0,'FIN-STUDENTS'!BD33&gt;0),"","Check ISCED "&amp;BD$8),""),"")</f>
        <v/>
      </c>
      <c r="BE175" s="460" t="str">
        <f>IF(BE109&lt;&gt;"",IF('FIN-STUDENTS'!BE33&lt;&gt;"",IF(AND(BE109&gt;=0,'FIN-STUDENTS'!BE33&gt;0),"","Check ISCED "&amp;BE$8),""),"")</f>
        <v/>
      </c>
      <c r="BF175" s="460" t="str">
        <f>IF(BF109&lt;&gt;"",IF('FIN-STUDENTS'!BF33&lt;&gt;"",IF(AND(BF109&gt;=0,'FIN-STUDENTS'!BF33&gt;0),"","Check ISCED "&amp;BF$8),""),"")</f>
        <v/>
      </c>
      <c r="BG175" s="460" t="str">
        <f>IF(BG109&lt;&gt;"",IF('FIN-STUDENTS'!BG33&lt;&gt;"",IF(AND(BG109&gt;=0,'FIN-STUDENTS'!BG33&gt;0),"","Check ISCED "&amp;BG$8),""),"")</f>
        <v/>
      </c>
      <c r="BH175" s="460" t="str">
        <f>IF(BH109&lt;&gt;"",IF('FIN-STUDENTS'!BH33&lt;&gt;"",IF(AND(BH109&gt;=0,'FIN-STUDENTS'!BH33&gt;0),"","Check ISCED "&amp;BH$8),""),"")</f>
        <v/>
      </c>
      <c r="BI175" s="460" t="str">
        <f>IF(BI109&lt;&gt;"",IF('FIN-STUDENTS'!BI33&lt;&gt;"",IF(AND(BI109&gt;=0,'FIN-STUDENTS'!BI33&gt;0),"","Check ISCED "&amp;BI$8),""),"")</f>
        <v/>
      </c>
      <c r="BJ175" s="460" t="str">
        <f>IF(BJ109&lt;&gt;"",IF('FIN-STUDENTS'!BJ33&lt;&gt;"",IF(AND(BJ109&gt;=0,'FIN-STUDENTS'!BJ33&gt;0),"","Check ISCED "&amp;BJ$8),""),"")</f>
        <v/>
      </c>
      <c r="BK175" s="460" t="str">
        <f>IF(BK109&lt;&gt;"",IF('FIN-STUDENTS'!BK33&lt;&gt;"",IF(AND(BK109&gt;=0,'FIN-STUDENTS'!BK33&gt;0),"","Check ISCED "&amp;BK$8),""),"")</f>
        <v/>
      </c>
      <c r="BL175" s="460" t="str">
        <f>IF(BL109&lt;&gt;"",IF('FIN-STUDENTS'!BL33&lt;&gt;"",IF(AND(BL109&gt;=0,'FIN-STUDENTS'!BL33&gt;0),"","Check ISCED "&amp;BL$8),""),"")</f>
        <v/>
      </c>
      <c r="BM175" s="460" t="str">
        <f>IF(BM109&lt;&gt;"",IF('FIN-STUDENTS'!BM33&lt;&gt;"",IF(AND(BM109&gt;=0,'FIN-STUDENTS'!BM33&gt;0),"","Check ISCED "&amp;BM$8),""),"")</f>
        <v/>
      </c>
      <c r="BN175" s="460" t="str">
        <f>IF(BN109&lt;&gt;"",IF('FIN-STUDENTS'!BN33&lt;&gt;"",IF(AND(BN109&gt;=0,'FIN-STUDENTS'!BN33&gt;0),"","Check ISCED "&amp;BN$8),""),"")</f>
        <v/>
      </c>
      <c r="BO175" s="460" t="str">
        <f>IF(BO109&lt;&gt;"",IF('FIN-STUDENTS'!BO33&lt;&gt;"",IF(AND(BO109&gt;=0,'FIN-STUDENTS'!BO33&gt;0),"","Check ISCED "&amp;BO$8),""),"")</f>
        <v/>
      </c>
      <c r="BP175" s="460" t="str">
        <f>IF(BP109&lt;&gt;"",IF('FIN-STUDENTS'!BP33&lt;&gt;"",IF(AND(BP109&gt;=0,'FIN-STUDENTS'!BP33&gt;0),"","Check ISCED "&amp;BP$8),""),"")</f>
        <v/>
      </c>
      <c r="BQ175" s="460" t="str">
        <f>IF(BQ109&lt;&gt;"",IF('FIN-STUDENTS'!BQ33&lt;&gt;"",IF(AND(BQ109&gt;=0,'FIN-STUDENTS'!BQ33&gt;0),"","Check ISCED "&amp;BQ$8),""),"")</f>
        <v/>
      </c>
      <c r="BR175" s="460" t="str">
        <f>IF(BR109&lt;&gt;"",IF('FIN-STUDENTS'!BR33&lt;&gt;"",IF(AND(BR109&gt;=0,'FIN-STUDENTS'!BR33&gt;0),"","Check ISCED "&amp;BR$8),""),"")</f>
        <v/>
      </c>
      <c r="BS175" s="460" t="str">
        <f>IF(BS109&lt;&gt;"",IF('FIN-STUDENTS'!BS33&lt;&gt;"",IF(AND(BS109&gt;=0,'FIN-STUDENTS'!BS33&gt;0),"","Check ISCED "&amp;BS$8),""),"")</f>
        <v/>
      </c>
      <c r="BT175" s="460" t="str">
        <f>IF(BT109&lt;&gt;"",IF('FIN-STUDENTS'!BT33&lt;&gt;"",IF(AND(BT109&gt;=0,'FIN-STUDENTS'!BT33&gt;0),"","Check ISCED "&amp;BT$8),""),"")</f>
        <v/>
      </c>
      <c r="BU175" s="460" t="str">
        <f>IF(BU109&lt;&gt;"",IF('FIN-STUDENTS'!BU33&lt;&gt;"",IF(AND(BU109&gt;=0,'FIN-STUDENTS'!BU33&gt;0),"","Check ISCED "&amp;BU$8),""),"")</f>
        <v/>
      </c>
      <c r="BV175" s="460" t="str">
        <f>IF(BV109&lt;&gt;"",IF('FIN-STUDENTS'!BV33&lt;&gt;"",IF(AND(BV109&gt;=0,'FIN-STUDENTS'!BV33&gt;0),"","Check ISCED "&amp;BV$8),""),"")</f>
        <v/>
      </c>
      <c r="BW175" s="460" t="str">
        <f>IF(BW109&lt;&gt;"",IF('FIN-STUDENTS'!BW33&lt;&gt;"",IF(AND(BW109&gt;=0,'FIN-STUDENTS'!BW33&gt;0),"","Check ISCED "&amp;BW$8),""),"")</f>
        <v/>
      </c>
      <c r="BX175" s="460" t="str">
        <f>IF(BX109&lt;&gt;"",IF('FIN-STUDENTS'!BX33&lt;&gt;"",IF(AND(BX109&gt;=0,'FIN-STUDENTS'!BX33&gt;0),"","Check ISCED "&amp;BX$8),""),"")</f>
        <v/>
      </c>
      <c r="BY175" s="460" t="str">
        <f>IF(BY109&lt;&gt;"",IF('FIN-STUDENTS'!BY33&lt;&gt;"",IF(AND(BY109&gt;=0,'FIN-STUDENTS'!BY33&gt;0),"","Check ISCED "&amp;BY$8),""),"")</f>
        <v/>
      </c>
      <c r="BZ175" s="460" t="str">
        <f>IF(BZ109&lt;&gt;"",IF('FIN-STUDENTS'!BZ33&lt;&gt;"",IF(AND(BZ109&gt;=0,'FIN-STUDENTS'!BZ33&gt;0),"","Check ISCED "&amp;BZ$8),""),"")</f>
        <v/>
      </c>
      <c r="CA175" s="460" t="str">
        <f>IF(CA109&lt;&gt;"",IF('FIN-STUDENTS'!CA33&lt;&gt;"",IF(AND(CA109&gt;=0,'FIN-STUDENTS'!CA33&gt;0),"","Check ISCED "&amp;CA$8),""),"")</f>
        <v/>
      </c>
      <c r="CB175" s="460" t="str">
        <f>IF(CB109&lt;&gt;"",IF('FIN-STUDENTS'!CB33&lt;&gt;"",IF(AND(CB109&gt;=0,'FIN-STUDENTS'!CB33&gt;0),"","Check ISCED "&amp;CB$8),""),"")</f>
        <v/>
      </c>
      <c r="CC175" s="460" t="str">
        <f>IF(CC109&lt;&gt;"",IF('FIN-STUDENTS'!CC33&lt;&gt;"",IF(AND(CC109&gt;=0,'FIN-STUDENTS'!CC33&gt;0),"","Check ISCED "&amp;CC$8),""),"")</f>
        <v/>
      </c>
      <c r="CD175" s="460" t="str">
        <f>IF(CD109&lt;&gt;"",IF('FIN-STUDENTS'!CD33&lt;&gt;"",IF(AND(CD109&gt;=0,'FIN-STUDENTS'!CD33&gt;0),"","Check ISCED "&amp;CD$8),""),"")</f>
        <v/>
      </c>
      <c r="CE175" s="460" t="str">
        <f>IF(CE109&lt;&gt;"",IF('FIN-STUDENTS'!CE33&lt;&gt;"",IF(AND(CE109&gt;=0,'FIN-STUDENTS'!CE33&gt;0),"","Check ISCED "&amp;CE$8),""),"")</f>
        <v/>
      </c>
      <c r="CF175" s="460" t="str">
        <f>IF(CF109&lt;&gt;"",IF('FIN-STUDENTS'!CF33&lt;&gt;"",IF(AND(CF109&gt;=0,'FIN-STUDENTS'!CF33&gt;0),"","Check ISCED "&amp;CF$8),""),"")</f>
        <v/>
      </c>
      <c r="CG175" s="460" t="str">
        <f>IF(CG109&lt;&gt;"",IF('FIN-STUDENTS'!CG33&lt;&gt;"",IF(AND(CG109&gt;=0,'FIN-STUDENTS'!CG33&gt;0),"","Check ISCED "&amp;CG$8),""),"")</f>
        <v/>
      </c>
      <c r="CH175" s="460" t="str">
        <f>IF(CH109&lt;&gt;"",IF('FIN-STUDENTS'!CH33&lt;&gt;"",IF(AND(CH109&gt;=0,'FIN-STUDENTS'!CH33&gt;0),"","Check ISCED "&amp;CH$8),""),"")</f>
        <v/>
      </c>
      <c r="CI175" s="460" t="str">
        <f>IF(CI109&lt;&gt;"",IF('FIN-STUDENTS'!CI33&lt;&gt;"",IF(AND(CI109&gt;=0,'FIN-STUDENTS'!CI33&gt;0),"","Check ISCED "&amp;CI$8),""),"")</f>
        <v/>
      </c>
      <c r="CJ175" s="460" t="str">
        <f>IF(CJ109&lt;&gt;"",IF('FIN-STUDENTS'!CJ33&lt;&gt;"",IF(AND(CJ109&gt;=0,'FIN-STUDENTS'!CJ33&gt;0),"","Check ISCED "&amp;CJ$8),""),"")</f>
        <v/>
      </c>
      <c r="CK175" s="460" t="str">
        <f>IF(CK109&lt;&gt;"",IF('FIN-STUDENTS'!CK33&lt;&gt;"",IF(AND(CK109&gt;=0,'FIN-STUDENTS'!CK33&gt;0),"","Check ISCED "&amp;CK$8),""),"")</f>
        <v/>
      </c>
      <c r="CL175" s="460" t="str">
        <f>IF(CL109&lt;&gt;"",IF('FIN-STUDENTS'!CL33&lt;&gt;"",IF(AND(CL109&gt;=0,'FIN-STUDENTS'!CL33&gt;0),"","Check ISCED_X "&amp;CL$8),""),"")</f>
        <v/>
      </c>
      <c r="CM175" s="460" t="str">
        <f>IF(CM109&lt;&gt;"",IF('FIN-STUDENTS'!CM33&lt;&gt;"",IF(AND(CM109&gt;=0,'FIN-STUDENTS'!CM33&gt;0),"","Check ISCED "&amp;CM$8),""),"")</f>
        <v/>
      </c>
      <c r="CN175" s="460" t="str">
        <f>IF(CN109&lt;&gt;"",IF('FIN-STUDENTS'!CN33&lt;&gt;"",IF(AND(CN109&gt;=0,'FIN-STUDENTS'!CN33&gt;0),"","Check ISCED "&amp;CN$8),""),"")</f>
        <v/>
      </c>
      <c r="CO175" s="460" t="str">
        <f>IF(CO109&lt;&gt;"",IF('FIN-STUDENTS'!CO33&lt;&gt;"",IF(AND(CO109&gt;=0,'FIN-STUDENTS'!CO33&gt;0),"","Check ISCED_T "&amp;CO$8),""),"")</f>
        <v/>
      </c>
      <c r="CP175" s="460" t="str">
        <f>IF(CP109&lt;&gt;"",IF('FIN-STUDENTS'!CP33&lt;&gt;"",IF(AND(CP109&gt;=0,'FIN-STUDENTS'!CP33&gt;0),"","Check ISCED "&amp;CP$8),""),"")</f>
        <v/>
      </c>
      <c r="CQ175" s="469" t="str">
        <f>IF(CQ109&lt;&gt;"",IF('FIN-STUDENTS'!CQ33&lt;&gt;"",IF(AND(CQ109&gt;=0,'FIN-STUDENTS'!CQ33&gt;0),"","Check ISCED "&amp;CQ$8),""),"")</f>
        <v/>
      </c>
    </row>
    <row r="176" spans="1:95" s="414" customFormat="1" ht="11.25" hidden="1" customHeight="1" x14ac:dyDescent="0.2">
      <c r="A176" s="476"/>
      <c r="B176" s="476"/>
      <c r="C176" s="476"/>
      <c r="D176" s="903"/>
      <c r="E176" s="459" t="s">
        <v>8838</v>
      </c>
      <c r="F176" s="484"/>
      <c r="G176" s="492" t="s">
        <v>8839</v>
      </c>
      <c r="H176" s="486"/>
      <c r="I176" s="486"/>
      <c r="J176" s="486"/>
      <c r="K176" s="486"/>
      <c r="L176" s="486"/>
      <c r="M176" s="487"/>
      <c r="N176" s="487"/>
      <c r="O176" s="487"/>
      <c r="P176" s="487"/>
      <c r="Q176" s="487"/>
      <c r="R176" s="487"/>
      <c r="S176" s="487"/>
      <c r="T176" s="487"/>
      <c r="U176" s="487"/>
      <c r="V176" s="487"/>
      <c r="W176" s="487"/>
      <c r="X176" s="487"/>
      <c r="Y176" s="487"/>
      <c r="Z176" s="487"/>
      <c r="AA176" s="460" t="str">
        <f>IF(AA110&lt;&gt;"",IF('FIN-STUDENTS'!AA36&lt;&gt;"",IF(AND(AA110&gt;=0,'FIN-STUDENTS'!AA36&gt;0),"","Check ISCED "&amp;AA$8),""),"")</f>
        <v/>
      </c>
      <c r="AB176" s="460" t="str">
        <f>IF(AB110&lt;&gt;"",IF('FIN-STUDENTS'!AB36&lt;&gt;"",IF(AND(AB110&gt;=0,'FIN-STUDENTS'!AB36&gt;0),"","Check ISCED "&amp;AB$8),""),"")</f>
        <v/>
      </c>
      <c r="AC176" s="460" t="str">
        <f>IF(AC110&lt;&gt;"",IF('FIN-STUDENTS'!AC36&lt;&gt;"",IF(AND(AC110&gt;=0,'FIN-STUDENTS'!AC36&gt;0),"","Check ISCED "&amp;AC$8),""),"")</f>
        <v/>
      </c>
      <c r="AD176" s="460" t="str">
        <f>IF(AD110&lt;&gt;"",IF('FIN-STUDENTS'!AD36&lt;&gt;"",IF(AND(AD110&gt;=0,'FIN-STUDENTS'!AD36&gt;0),"","Check ISCED "&amp;AD$8),""),"")</f>
        <v/>
      </c>
      <c r="AE176" s="460" t="str">
        <f>IF(AE110&lt;&gt;"",IF('FIN-STUDENTS'!AE36&lt;&gt;"",IF(AND(AE110&gt;=0,'FIN-STUDENTS'!AE36&gt;0),"","Check ISCED "&amp;AE$8),""),"")</f>
        <v/>
      </c>
      <c r="AF176" s="460" t="str">
        <f>IF(AF110&lt;&gt;"",IF('FIN-STUDENTS'!AF36&lt;&gt;"",IF(AND(AF110&gt;=0,'FIN-STUDENTS'!AF36&gt;0),"","Check ISCED "&amp;AF$8),""),"")</f>
        <v/>
      </c>
      <c r="AG176" s="460" t="str">
        <f>IF(AG110&lt;&gt;"",IF('FIN-STUDENTS'!AG36&lt;&gt;"",IF(AND(AG110&gt;=0,'FIN-STUDENTS'!AG36&gt;0),"","Check ISCED "&amp;AG$8),""),"")</f>
        <v/>
      </c>
      <c r="AH176" s="460" t="str">
        <f>IF(AH110&lt;&gt;"",IF('FIN-STUDENTS'!AH36&lt;&gt;"",IF(AND(AH110&gt;=0,'FIN-STUDENTS'!AH36&gt;0),"","Check ISCED "&amp;AH$8),""),"")</f>
        <v/>
      </c>
      <c r="AI176" s="460" t="str">
        <f>IF(AI110&lt;&gt;"",IF('FIN-STUDENTS'!AI36&lt;&gt;"",IF(AND(AI110&gt;=0,'FIN-STUDENTS'!AI36&gt;0),"","Check ISCED "&amp;AI$8),""),"")</f>
        <v/>
      </c>
      <c r="AJ176" s="460" t="str">
        <f>IF(AJ110&lt;&gt;"",IF('FIN-STUDENTS'!AJ36&lt;&gt;"",IF(AND(AJ110&gt;=0,'FIN-STUDENTS'!AJ36&gt;0),"","Check ISCED "&amp;AJ$8),""),"")</f>
        <v/>
      </c>
      <c r="AK176" s="460" t="str">
        <f>IF(AK110&lt;&gt;"",IF('FIN-STUDENTS'!AK36&lt;&gt;"",IF(AND(AK110&gt;=0,'FIN-STUDENTS'!AK36&gt;0),"","Check ISCED "&amp;AK$8),""),"")</f>
        <v/>
      </c>
      <c r="AL176" s="460" t="str">
        <f>IF(AL110&lt;&gt;"",IF('FIN-STUDENTS'!AL36&lt;&gt;"",IF(AND(AL110&gt;=0,'FIN-STUDENTS'!AL36&gt;0),"","Check ISCED "&amp;AL$8),""),"")</f>
        <v/>
      </c>
      <c r="AM176" s="460" t="str">
        <f>IF(AM110&lt;&gt;"",IF('FIN-STUDENTS'!AM36&lt;&gt;"",IF(AND(AM110&gt;=0,'FIN-STUDENTS'!AM36&gt;0),"","Check ISCED "&amp;AM$8),""),"")</f>
        <v/>
      </c>
      <c r="AN176" s="460" t="str">
        <f>IF(AN110&lt;&gt;"",IF('FIN-STUDENTS'!AN36&lt;&gt;"",IF(AND(AN110&gt;=0,'FIN-STUDENTS'!AN36&gt;0),"","Check ISCED "&amp;AN$8),""),"")</f>
        <v/>
      </c>
      <c r="AO176" s="460" t="str">
        <f>IF(AO110&lt;&gt;"",IF('FIN-STUDENTS'!AO36&lt;&gt;"",IF(AND(AO110&gt;=0,'FIN-STUDENTS'!AO36&gt;0),"","Check ISCED "&amp;AO$8),""),"")</f>
        <v/>
      </c>
      <c r="AP176" s="460" t="str">
        <f>IF(AP110&lt;&gt;"",IF('FIN-STUDENTS'!AP36&lt;&gt;"",IF(AND(AP110&gt;=0,'FIN-STUDENTS'!AP36&gt;0),"","Check ISCED "&amp;AP$8),""),"")</f>
        <v/>
      </c>
      <c r="AQ176" s="460" t="str">
        <f>IF(AQ110&lt;&gt;"",IF('FIN-STUDENTS'!AQ36&lt;&gt;"",IF(AND(AQ110&gt;=0,'FIN-STUDENTS'!AQ36&gt;0),"","Check ISCED "&amp;AQ$8),""),"")</f>
        <v/>
      </c>
      <c r="AR176" s="460" t="str">
        <f>IF(AR110&lt;&gt;"",IF('FIN-STUDENTS'!AR36&lt;&gt;"",IF(AND(AR110&gt;=0,'FIN-STUDENTS'!AR36&gt;0),"","Check ISCED "&amp;AR$8),""),"")</f>
        <v/>
      </c>
      <c r="AS176" s="460" t="str">
        <f>IF(AS110&lt;&gt;"",IF('FIN-STUDENTS'!AS36&lt;&gt;"",IF(AND(AS110&gt;=0,'FIN-STUDENTS'!AS36&gt;0),"","Check ISCED "&amp;AS$8),""),"")</f>
        <v/>
      </c>
      <c r="AT176" s="460" t="str">
        <f>IF(AT110&lt;&gt;"",IF('FIN-STUDENTS'!AT36&lt;&gt;"",IF(AND(AT110&gt;=0,'FIN-STUDENTS'!AT36&gt;0),"","Check ISCED "&amp;AT$8),""),"")</f>
        <v/>
      </c>
      <c r="AU176" s="460" t="str">
        <f>IF(AU110&lt;&gt;"",IF('FIN-STUDENTS'!AU36&lt;&gt;"",IF(AND(AU110&gt;=0,'FIN-STUDENTS'!AU36&gt;0),"","Check ISCED "&amp;AU$8),""),"")</f>
        <v/>
      </c>
      <c r="AV176" s="460" t="str">
        <f>IF(AV110&lt;&gt;"",IF('FIN-STUDENTS'!AV36&lt;&gt;"",IF(AND(AV110&gt;=0,'FIN-STUDENTS'!AV36&gt;0),"","Check ISCED "&amp;AV$8),""),"")</f>
        <v/>
      </c>
      <c r="AW176" s="460" t="str">
        <f>IF(AW110&lt;&gt;"",IF('FIN-STUDENTS'!AW36&lt;&gt;"",IF(AND(AW110&gt;=0,'FIN-STUDENTS'!AW36&gt;0),"","Check ISCED "&amp;AW$8),""),"")</f>
        <v/>
      </c>
      <c r="AX176" s="460" t="str">
        <f>IF(AX110&lt;&gt;"",IF('FIN-STUDENTS'!AX36&lt;&gt;"",IF(AND(AX110&gt;=0,'FIN-STUDENTS'!AX36&gt;0),"","Check ISCED "&amp;AX$8),""),"")</f>
        <v/>
      </c>
      <c r="AY176" s="460" t="str">
        <f>IF(AY110&lt;&gt;"",IF('FIN-STUDENTS'!AY36&lt;&gt;"",IF(AND(AY110&gt;=0,'FIN-STUDENTS'!AY36&gt;0),"","Check ISCED "&amp;AY$8),""),"")</f>
        <v/>
      </c>
      <c r="AZ176" s="460" t="str">
        <f>IF(AZ110&lt;&gt;"",IF('FIN-STUDENTS'!AZ36&lt;&gt;"",IF(AND(AZ110&gt;=0,'FIN-STUDENTS'!AZ36&gt;0),"","Check ISCED "&amp;AZ$8),""),"")</f>
        <v/>
      </c>
      <c r="BA176" s="460" t="str">
        <f>IF(BA110&lt;&gt;"",IF('FIN-STUDENTS'!BA36&lt;&gt;"",IF(AND(BA110&gt;=0,'FIN-STUDENTS'!BA36&gt;0),"","Check ISCED "&amp;BA$8),""),"")</f>
        <v/>
      </c>
      <c r="BB176" s="460" t="str">
        <f>IF(BB110&lt;&gt;"",IF('FIN-STUDENTS'!BB36&lt;&gt;"",IF(AND(BB110&gt;=0,'FIN-STUDENTS'!BB36&gt;0),"","Check ISCED "&amp;BB$8),""),"")</f>
        <v/>
      </c>
      <c r="BC176" s="460" t="str">
        <f>IF(BC110&lt;&gt;"",IF('FIN-STUDENTS'!BC36&lt;&gt;"",IF(AND(BC110&gt;=0,'FIN-STUDENTS'!BC36&gt;0),"","Check ISCED "&amp;BC$8),""),"")</f>
        <v/>
      </c>
      <c r="BD176" s="460" t="str">
        <f>IF(BD110&lt;&gt;"",IF('FIN-STUDENTS'!BD36&lt;&gt;"",IF(AND(BD110&gt;=0,'FIN-STUDENTS'!BD36&gt;0),"","Check ISCED "&amp;BD$8),""),"")</f>
        <v/>
      </c>
      <c r="BE176" s="460" t="str">
        <f>IF(BE110&lt;&gt;"",IF('FIN-STUDENTS'!BE36&lt;&gt;"",IF(AND(BE110&gt;=0,'FIN-STUDENTS'!BE36&gt;0),"","Check ISCED "&amp;BE$8),""),"")</f>
        <v/>
      </c>
      <c r="BF176" s="460" t="str">
        <f>IF(BF110&lt;&gt;"",IF('FIN-STUDENTS'!BF36&lt;&gt;"",IF(AND(BF110&gt;=0,'FIN-STUDENTS'!BF36&gt;0),"","Check ISCED "&amp;BF$8),""),"")</f>
        <v/>
      </c>
      <c r="BG176" s="460" t="str">
        <f>IF(BG110&lt;&gt;"",IF('FIN-STUDENTS'!BG36&lt;&gt;"",IF(AND(BG110&gt;=0,'FIN-STUDENTS'!BG36&gt;0),"","Check ISCED "&amp;BG$8),""),"")</f>
        <v/>
      </c>
      <c r="BH176" s="460" t="str">
        <f>IF(BH110&lt;&gt;"",IF('FIN-STUDENTS'!BH36&lt;&gt;"",IF(AND(BH110&gt;=0,'FIN-STUDENTS'!BH36&gt;0),"","Check ISCED "&amp;BH$8),""),"")</f>
        <v/>
      </c>
      <c r="BI176" s="460" t="str">
        <f>IF(BI110&lt;&gt;"",IF('FIN-STUDENTS'!BI36&lt;&gt;"",IF(AND(BI110&gt;=0,'FIN-STUDENTS'!BI36&gt;0),"","Check ISCED "&amp;BI$8),""),"")</f>
        <v/>
      </c>
      <c r="BJ176" s="460" t="str">
        <f>IF(BJ110&lt;&gt;"",IF('FIN-STUDENTS'!BJ36&lt;&gt;"",IF(AND(BJ110&gt;=0,'FIN-STUDENTS'!BJ36&gt;0),"","Check ISCED "&amp;BJ$8),""),"")</f>
        <v/>
      </c>
      <c r="BK176" s="460" t="str">
        <f>IF(BK110&lt;&gt;"",IF('FIN-STUDENTS'!BK36&lt;&gt;"",IF(AND(BK110&gt;=0,'FIN-STUDENTS'!BK36&gt;0),"","Check ISCED "&amp;BK$8),""),"")</f>
        <v/>
      </c>
      <c r="BL176" s="460" t="str">
        <f>IF(BL110&lt;&gt;"",IF('FIN-STUDENTS'!BL36&lt;&gt;"",IF(AND(BL110&gt;=0,'FIN-STUDENTS'!BL36&gt;0),"","Check ISCED "&amp;BL$8),""),"")</f>
        <v/>
      </c>
      <c r="BM176" s="460" t="str">
        <f>IF(BM110&lt;&gt;"",IF('FIN-STUDENTS'!BM36&lt;&gt;"",IF(AND(BM110&gt;=0,'FIN-STUDENTS'!BM36&gt;0),"","Check ISCED "&amp;BM$8),""),"")</f>
        <v/>
      </c>
      <c r="BN176" s="460" t="str">
        <f>IF(BN110&lt;&gt;"",IF('FIN-STUDENTS'!BN36&lt;&gt;"",IF(AND(BN110&gt;=0,'FIN-STUDENTS'!BN36&gt;0),"","Check ISCED "&amp;BN$8),""),"")</f>
        <v/>
      </c>
      <c r="BO176" s="460" t="str">
        <f>IF(BO110&lt;&gt;"",IF('FIN-STUDENTS'!BO36&lt;&gt;"",IF(AND(BO110&gt;=0,'FIN-STUDENTS'!BO36&gt;0),"","Check ISCED "&amp;BO$8),""),"")</f>
        <v/>
      </c>
      <c r="BP176" s="460" t="str">
        <f>IF(BP110&lt;&gt;"",IF('FIN-STUDENTS'!BP36&lt;&gt;"",IF(AND(BP110&gt;=0,'FIN-STUDENTS'!BP36&gt;0),"","Check ISCED "&amp;BP$8),""),"")</f>
        <v/>
      </c>
      <c r="BQ176" s="460" t="str">
        <f>IF(BQ110&lt;&gt;"",IF('FIN-STUDENTS'!BQ36&lt;&gt;"",IF(AND(BQ110&gt;=0,'FIN-STUDENTS'!BQ36&gt;0),"","Check ISCED "&amp;BQ$8),""),"")</f>
        <v/>
      </c>
      <c r="BR176" s="460" t="str">
        <f>IF(BR110&lt;&gt;"",IF('FIN-STUDENTS'!BR36&lt;&gt;"",IF(AND(BR110&gt;=0,'FIN-STUDENTS'!BR36&gt;0),"","Check ISCED "&amp;BR$8),""),"")</f>
        <v/>
      </c>
      <c r="BS176" s="460" t="str">
        <f>IF(BS110&lt;&gt;"",IF('FIN-STUDENTS'!BS36&lt;&gt;"",IF(AND(BS110&gt;=0,'FIN-STUDENTS'!BS36&gt;0),"","Check ISCED "&amp;BS$8),""),"")</f>
        <v/>
      </c>
      <c r="BT176" s="460" t="str">
        <f>IF(BT110&lt;&gt;"",IF('FIN-STUDENTS'!BT36&lt;&gt;"",IF(AND(BT110&gt;=0,'FIN-STUDENTS'!BT36&gt;0),"","Check ISCED "&amp;BT$8),""),"")</f>
        <v/>
      </c>
      <c r="BU176" s="460" t="str">
        <f>IF(BU110&lt;&gt;"",IF('FIN-STUDENTS'!BU36&lt;&gt;"",IF(AND(BU110&gt;=0,'FIN-STUDENTS'!BU36&gt;0),"","Check ISCED "&amp;BU$8),""),"")</f>
        <v/>
      </c>
      <c r="BV176" s="460" t="str">
        <f>IF(BV110&lt;&gt;"",IF('FIN-STUDENTS'!BV36&lt;&gt;"",IF(AND(BV110&gt;=0,'FIN-STUDENTS'!BV36&gt;0),"","Check ISCED "&amp;BV$8),""),"")</f>
        <v/>
      </c>
      <c r="BW176" s="460" t="str">
        <f>IF(BW110&lt;&gt;"",IF('FIN-STUDENTS'!BW36&lt;&gt;"",IF(AND(BW110&gt;=0,'FIN-STUDENTS'!BW36&gt;0),"","Check ISCED "&amp;BW$8),""),"")</f>
        <v/>
      </c>
      <c r="BX176" s="460" t="str">
        <f>IF(BX110&lt;&gt;"",IF('FIN-STUDENTS'!BX36&lt;&gt;"",IF(AND(BX110&gt;=0,'FIN-STUDENTS'!BX36&gt;0),"","Check ISCED "&amp;BX$8),""),"")</f>
        <v/>
      </c>
      <c r="BY176" s="460" t="str">
        <f>IF(BY110&lt;&gt;"",IF('FIN-STUDENTS'!BY36&lt;&gt;"",IF(AND(BY110&gt;=0,'FIN-STUDENTS'!BY36&gt;0),"","Check ISCED "&amp;BY$8),""),"")</f>
        <v/>
      </c>
      <c r="BZ176" s="460" t="str">
        <f>IF(BZ110&lt;&gt;"",IF('FIN-STUDENTS'!BZ36&lt;&gt;"",IF(AND(BZ110&gt;=0,'FIN-STUDENTS'!BZ36&gt;0),"","Check ISCED "&amp;BZ$8),""),"")</f>
        <v/>
      </c>
      <c r="CA176" s="460" t="str">
        <f>IF(CA110&lt;&gt;"",IF('FIN-STUDENTS'!CA36&lt;&gt;"",IF(AND(CA110&gt;=0,'FIN-STUDENTS'!CA36&gt;0),"","Check ISCED "&amp;CA$8),""),"")</f>
        <v/>
      </c>
      <c r="CB176" s="460" t="str">
        <f>IF(CB110&lt;&gt;"",IF('FIN-STUDENTS'!CB36&lt;&gt;"",IF(AND(CB110&gt;=0,'FIN-STUDENTS'!CB36&gt;0),"","Check ISCED "&amp;CB$8),""),"")</f>
        <v/>
      </c>
      <c r="CC176" s="460" t="str">
        <f>IF(CC110&lt;&gt;"",IF('FIN-STUDENTS'!CC36&lt;&gt;"",IF(AND(CC110&gt;=0,'FIN-STUDENTS'!CC36&gt;0),"","Check ISCED "&amp;CC$8),""),"")</f>
        <v/>
      </c>
      <c r="CD176" s="460" t="str">
        <f>IF(CD110&lt;&gt;"",IF('FIN-STUDENTS'!CD36&lt;&gt;"",IF(AND(CD110&gt;=0,'FIN-STUDENTS'!CD36&gt;0),"","Check ISCED "&amp;CD$8),""),"")</f>
        <v/>
      </c>
      <c r="CE176" s="460" t="str">
        <f>IF(CE110&lt;&gt;"",IF('FIN-STUDENTS'!CE36&lt;&gt;"",IF(AND(CE110&gt;=0,'FIN-STUDENTS'!CE36&gt;0),"","Check ISCED "&amp;CE$8),""),"")</f>
        <v/>
      </c>
      <c r="CF176" s="460" t="str">
        <f>IF(CF110&lt;&gt;"",IF('FIN-STUDENTS'!CF36&lt;&gt;"",IF(AND(CF110&gt;=0,'FIN-STUDENTS'!CF36&gt;0),"","Check ISCED "&amp;CF$8),""),"")</f>
        <v/>
      </c>
      <c r="CG176" s="460" t="str">
        <f>IF(CG110&lt;&gt;"",IF('FIN-STUDENTS'!CG36&lt;&gt;"",IF(AND(CG110&gt;=0,'FIN-STUDENTS'!CG36&gt;0),"","Check ISCED "&amp;CG$8),""),"")</f>
        <v/>
      </c>
      <c r="CH176" s="460" t="str">
        <f>IF(CH110&lt;&gt;"",IF('FIN-STUDENTS'!CH36&lt;&gt;"",IF(AND(CH110&gt;=0,'FIN-STUDENTS'!CH36&gt;0),"","Check ISCED "&amp;CH$8),""),"")</f>
        <v/>
      </c>
      <c r="CI176" s="460" t="str">
        <f>IF(CI110&lt;&gt;"",IF('FIN-STUDENTS'!CI36&lt;&gt;"",IF(AND(CI110&gt;=0,'FIN-STUDENTS'!CI36&gt;0),"","Check ISCED "&amp;CI$8),""),"")</f>
        <v/>
      </c>
      <c r="CJ176" s="460" t="str">
        <f>IF(CJ110&lt;&gt;"",IF('FIN-STUDENTS'!CJ36&lt;&gt;"",IF(AND(CJ110&gt;=0,'FIN-STUDENTS'!CJ36&gt;0),"","Check ISCED "&amp;CJ$8),""),"")</f>
        <v/>
      </c>
      <c r="CK176" s="460" t="str">
        <f>IF(CK110&lt;&gt;"",IF('FIN-STUDENTS'!CK36&lt;&gt;"",IF(AND(CK110&gt;=0,'FIN-STUDENTS'!CK36&gt;0),"","Check ISCED "&amp;CK$8),""),"")</f>
        <v/>
      </c>
      <c r="CL176" s="460" t="str">
        <f>IF(CL110&lt;&gt;"",IF('FIN-STUDENTS'!CL36&lt;&gt;"",IF(AND(CL110&gt;=0,'FIN-STUDENTS'!CL36&gt;0),"","Check ISCED_X "&amp;CL$8),""),"")</f>
        <v/>
      </c>
      <c r="CM176" s="460" t="str">
        <f>IF(CM110&lt;&gt;"",IF('FIN-STUDENTS'!CM36&lt;&gt;"",IF(AND(CM110&gt;=0,'FIN-STUDENTS'!CM36&gt;0),"","Check ISCED "&amp;CM$8),""),"")</f>
        <v/>
      </c>
      <c r="CN176" s="460" t="str">
        <f>IF(CN110&lt;&gt;"",IF('FIN-STUDENTS'!CN36&lt;&gt;"",IF(AND(CN110&gt;=0,'FIN-STUDENTS'!CN36&gt;0),"","Check ISCED "&amp;CN$8),""),"")</f>
        <v/>
      </c>
      <c r="CO176" s="460" t="str">
        <f>IF(CO110&lt;&gt;"",IF('FIN-STUDENTS'!CO36&lt;&gt;"",IF(AND(CO110&gt;=0,'FIN-STUDENTS'!CO36&gt;0),"","Check ISCED_T "&amp;CO$8),""),"")</f>
        <v/>
      </c>
      <c r="CP176" s="460" t="str">
        <f>IF(CP110&lt;&gt;"",IF('FIN-STUDENTS'!CP36&lt;&gt;"",IF(AND(CP110&gt;=0,'FIN-STUDENTS'!CP36&gt;0),"","Check ISCED "&amp;CP$8),""),"")</f>
        <v/>
      </c>
      <c r="CQ176" s="469" t="str">
        <f>IF(CQ110&lt;&gt;"",IF('FIN-STUDENTS'!CQ36&lt;&gt;"",IF(AND(CQ110&gt;=0,'FIN-STUDENTS'!CQ36&gt;0),"","Check ISCED "&amp;CQ$8),""),"")</f>
        <v/>
      </c>
    </row>
    <row r="177" spans="1:95" s="414" customFormat="1" ht="11.25" hidden="1" customHeight="1" x14ac:dyDescent="0.2">
      <c r="A177" s="476"/>
      <c r="B177" s="476"/>
      <c r="C177" s="476"/>
      <c r="D177" s="904"/>
      <c r="E177" s="464" t="s">
        <v>8840</v>
      </c>
      <c r="F177" s="488"/>
      <c r="G177" s="493" t="s">
        <v>8841</v>
      </c>
      <c r="H177" s="489"/>
      <c r="I177" s="489"/>
      <c r="J177" s="489"/>
      <c r="K177" s="489"/>
      <c r="L177" s="489"/>
      <c r="M177" s="490"/>
      <c r="N177" s="490"/>
      <c r="O177" s="490"/>
      <c r="P177" s="490"/>
      <c r="Q177" s="490"/>
      <c r="R177" s="490"/>
      <c r="S177" s="490"/>
      <c r="T177" s="490"/>
      <c r="U177" s="490"/>
      <c r="V177" s="490"/>
      <c r="W177" s="490"/>
      <c r="X177" s="490"/>
      <c r="Y177" s="490"/>
      <c r="Z177" s="490"/>
      <c r="AA177" s="445" t="str">
        <f>IF(AA111&lt;&gt;"",IF('FIN-STUDENTS'!AA39&lt;&gt;"",IF(AND(AA111&gt;=0,'FIN-STUDENTS'!AA39&gt;0),"","Check ISCED "&amp;AA$8),""),"")</f>
        <v/>
      </c>
      <c r="AB177" s="445" t="str">
        <f>IF(AB111&lt;&gt;"",IF('FIN-STUDENTS'!AB39&lt;&gt;"",IF(AND(AB111&gt;=0,'FIN-STUDENTS'!AB39&gt;0),"","Check ISCED "&amp;AB$8),""),"")</f>
        <v/>
      </c>
      <c r="AC177" s="445" t="str">
        <f>IF(AC111&lt;&gt;"",IF('FIN-STUDENTS'!AC39&lt;&gt;"",IF(AND(AC111&gt;=0,'FIN-STUDENTS'!AC39&gt;0),"","Check ISCED "&amp;AC$8),""),"")</f>
        <v/>
      </c>
      <c r="AD177" s="445" t="str">
        <f>IF(AD111&lt;&gt;"",IF('FIN-STUDENTS'!AD39&lt;&gt;"",IF(AND(AD111&gt;=0,'FIN-STUDENTS'!AD39&gt;0),"","Check ISCED "&amp;AD$8),""),"")</f>
        <v/>
      </c>
      <c r="AE177" s="445" t="str">
        <f>IF(AE111&lt;&gt;"",IF('FIN-STUDENTS'!AE39&lt;&gt;"",IF(AND(AE111&gt;=0,'FIN-STUDENTS'!AE39&gt;0),"","Check ISCED "&amp;AE$8),""),"")</f>
        <v/>
      </c>
      <c r="AF177" s="445" t="str">
        <f>IF(AF111&lt;&gt;"",IF('FIN-STUDENTS'!AF39&lt;&gt;"",IF(AND(AF111&gt;=0,'FIN-STUDENTS'!AF39&gt;0),"","Check ISCED "&amp;AF$8),""),"")</f>
        <v/>
      </c>
      <c r="AG177" s="445" t="str">
        <f>IF(AG111&lt;&gt;"",IF('FIN-STUDENTS'!AG39&lt;&gt;"",IF(AND(AG111&gt;=0,'FIN-STUDENTS'!AG39&gt;0),"","Check ISCED "&amp;AG$8),""),"")</f>
        <v/>
      </c>
      <c r="AH177" s="445" t="str">
        <f>IF(AH111&lt;&gt;"",IF('FIN-STUDENTS'!AH39&lt;&gt;"",IF(AND(AH111&gt;=0,'FIN-STUDENTS'!AH39&gt;0),"","Check ISCED "&amp;AH$8),""),"")</f>
        <v/>
      </c>
      <c r="AI177" s="445" t="str">
        <f>IF(AI111&lt;&gt;"",IF('FIN-STUDENTS'!AI39&lt;&gt;"",IF(AND(AI111&gt;=0,'FIN-STUDENTS'!AI39&gt;0),"","Check ISCED "&amp;AI$8),""),"")</f>
        <v/>
      </c>
      <c r="AJ177" s="445" t="str">
        <f>IF(AJ111&lt;&gt;"",IF('FIN-STUDENTS'!AJ39&lt;&gt;"",IF(AND(AJ111&gt;=0,'FIN-STUDENTS'!AJ39&gt;0),"","Check ISCED "&amp;AJ$8),""),"")</f>
        <v/>
      </c>
      <c r="AK177" s="445" t="str">
        <f>IF(AK111&lt;&gt;"",IF('FIN-STUDENTS'!AK39&lt;&gt;"",IF(AND(AK111&gt;=0,'FIN-STUDENTS'!AK39&gt;0),"","Check ISCED "&amp;AK$8),""),"")</f>
        <v/>
      </c>
      <c r="AL177" s="445" t="str">
        <f>IF(AL111&lt;&gt;"",IF('FIN-STUDENTS'!AL39&lt;&gt;"",IF(AND(AL111&gt;=0,'FIN-STUDENTS'!AL39&gt;0),"","Check ISCED "&amp;AL$8),""),"")</f>
        <v/>
      </c>
      <c r="AM177" s="445" t="str">
        <f>IF(AM111&lt;&gt;"",IF('FIN-STUDENTS'!AM39&lt;&gt;"",IF(AND(AM111&gt;=0,'FIN-STUDENTS'!AM39&gt;0),"","Check ISCED "&amp;AM$8),""),"")</f>
        <v/>
      </c>
      <c r="AN177" s="445" t="str">
        <f>IF(AN111&lt;&gt;"",IF('FIN-STUDENTS'!AN39&lt;&gt;"",IF(AND(AN111&gt;=0,'FIN-STUDENTS'!AN39&gt;0),"","Check ISCED "&amp;AN$8),""),"")</f>
        <v/>
      </c>
      <c r="AO177" s="445" t="str">
        <f>IF(AO111&lt;&gt;"",IF('FIN-STUDENTS'!AO39&lt;&gt;"",IF(AND(AO111&gt;=0,'FIN-STUDENTS'!AO39&gt;0),"","Check ISCED "&amp;AO$8),""),"")</f>
        <v/>
      </c>
      <c r="AP177" s="445" t="str">
        <f>IF(AP111&lt;&gt;"",IF('FIN-STUDENTS'!AP39&lt;&gt;"",IF(AND(AP111&gt;=0,'FIN-STUDENTS'!AP39&gt;0),"","Check ISCED "&amp;AP$8),""),"")</f>
        <v/>
      </c>
      <c r="AQ177" s="445" t="str">
        <f>IF(AQ111&lt;&gt;"",IF('FIN-STUDENTS'!AQ39&lt;&gt;"",IF(AND(AQ111&gt;=0,'FIN-STUDENTS'!AQ39&gt;0),"","Check ISCED "&amp;AQ$8),""),"")</f>
        <v/>
      </c>
      <c r="AR177" s="445" t="str">
        <f>IF(AR111&lt;&gt;"",IF('FIN-STUDENTS'!AR39&lt;&gt;"",IF(AND(AR111&gt;=0,'FIN-STUDENTS'!AR39&gt;0),"","Check ISCED "&amp;AR$8),""),"")</f>
        <v/>
      </c>
      <c r="AS177" s="445" t="str">
        <f>IF(AS111&lt;&gt;"",IF('FIN-STUDENTS'!AS39&lt;&gt;"",IF(AND(AS111&gt;=0,'FIN-STUDENTS'!AS39&gt;0),"","Check ISCED "&amp;AS$8),""),"")</f>
        <v/>
      </c>
      <c r="AT177" s="445" t="str">
        <f>IF(AT111&lt;&gt;"",IF('FIN-STUDENTS'!AT39&lt;&gt;"",IF(AND(AT111&gt;=0,'FIN-STUDENTS'!AT39&gt;0),"","Check ISCED "&amp;AT$8),""),"")</f>
        <v/>
      </c>
      <c r="AU177" s="445" t="str">
        <f>IF(AU111&lt;&gt;"",IF('FIN-STUDENTS'!AU39&lt;&gt;"",IF(AND(AU111&gt;=0,'FIN-STUDENTS'!AU39&gt;0),"","Check ISCED "&amp;AU$8),""),"")</f>
        <v/>
      </c>
      <c r="AV177" s="445" t="str">
        <f>IF(AV111&lt;&gt;"",IF('FIN-STUDENTS'!AV39&lt;&gt;"",IF(AND(AV111&gt;=0,'FIN-STUDENTS'!AV39&gt;0),"","Check ISCED "&amp;AV$8),""),"")</f>
        <v/>
      </c>
      <c r="AW177" s="445" t="str">
        <f>IF(AW111&lt;&gt;"",IF('FIN-STUDENTS'!AW39&lt;&gt;"",IF(AND(AW111&gt;=0,'FIN-STUDENTS'!AW39&gt;0),"","Check ISCED "&amp;AW$8),""),"")</f>
        <v/>
      </c>
      <c r="AX177" s="445" t="str">
        <f>IF(AX111&lt;&gt;"",IF('FIN-STUDENTS'!AX39&lt;&gt;"",IF(AND(AX111&gt;=0,'FIN-STUDENTS'!AX39&gt;0),"","Check ISCED "&amp;AX$8),""),"")</f>
        <v/>
      </c>
      <c r="AY177" s="445" t="str">
        <f>IF(AY111&lt;&gt;"",IF('FIN-STUDENTS'!AY39&lt;&gt;"",IF(AND(AY111&gt;=0,'FIN-STUDENTS'!AY39&gt;0),"","Check ISCED "&amp;AY$8),""),"")</f>
        <v/>
      </c>
      <c r="AZ177" s="445" t="str">
        <f>IF(AZ111&lt;&gt;"",IF('FIN-STUDENTS'!AZ39&lt;&gt;"",IF(AND(AZ111&gt;=0,'FIN-STUDENTS'!AZ39&gt;0),"","Check ISCED "&amp;AZ$8),""),"")</f>
        <v/>
      </c>
      <c r="BA177" s="445" t="str">
        <f>IF(BA111&lt;&gt;"",IF('FIN-STUDENTS'!BA39&lt;&gt;"",IF(AND(BA111&gt;=0,'FIN-STUDENTS'!BA39&gt;0),"","Check ISCED "&amp;BA$8),""),"")</f>
        <v/>
      </c>
      <c r="BB177" s="445" t="str">
        <f>IF(BB111&lt;&gt;"",IF('FIN-STUDENTS'!BB39&lt;&gt;"",IF(AND(BB111&gt;=0,'FIN-STUDENTS'!BB39&gt;0),"","Check ISCED "&amp;BB$8),""),"")</f>
        <v/>
      </c>
      <c r="BC177" s="445" t="str">
        <f>IF(BC111&lt;&gt;"",IF('FIN-STUDENTS'!BC39&lt;&gt;"",IF(AND(BC111&gt;=0,'FIN-STUDENTS'!BC39&gt;0),"","Check ISCED "&amp;BC$8),""),"")</f>
        <v/>
      </c>
      <c r="BD177" s="445" t="str">
        <f>IF(BD111&lt;&gt;"",IF('FIN-STUDENTS'!BD39&lt;&gt;"",IF(AND(BD111&gt;=0,'FIN-STUDENTS'!BD39&gt;0),"","Check ISCED "&amp;BD$8),""),"")</f>
        <v/>
      </c>
      <c r="BE177" s="445" t="str">
        <f>IF(BE111&lt;&gt;"",IF('FIN-STUDENTS'!BE39&lt;&gt;"",IF(AND(BE111&gt;=0,'FIN-STUDENTS'!BE39&gt;0),"","Check ISCED "&amp;BE$8),""),"")</f>
        <v/>
      </c>
      <c r="BF177" s="445" t="str">
        <f>IF(BF111&lt;&gt;"",IF('FIN-STUDENTS'!BF39&lt;&gt;"",IF(AND(BF111&gt;=0,'FIN-STUDENTS'!BF39&gt;0),"","Check ISCED "&amp;BF$8),""),"")</f>
        <v/>
      </c>
      <c r="BG177" s="445" t="str">
        <f>IF(BG111&lt;&gt;"",IF('FIN-STUDENTS'!BG39&lt;&gt;"",IF(AND(BG111&gt;=0,'FIN-STUDENTS'!BG39&gt;0),"","Check ISCED "&amp;BG$8),""),"")</f>
        <v/>
      </c>
      <c r="BH177" s="445" t="str">
        <f>IF(BH111&lt;&gt;"",IF('FIN-STUDENTS'!BH39&lt;&gt;"",IF(AND(BH111&gt;=0,'FIN-STUDENTS'!BH39&gt;0),"","Check ISCED "&amp;BH$8),""),"")</f>
        <v/>
      </c>
      <c r="BI177" s="445" t="str">
        <f>IF(BI111&lt;&gt;"",IF('FIN-STUDENTS'!BI39&lt;&gt;"",IF(AND(BI111&gt;=0,'FIN-STUDENTS'!BI39&gt;0),"","Check ISCED "&amp;BI$8),""),"")</f>
        <v/>
      </c>
      <c r="BJ177" s="445" t="str">
        <f>IF(BJ111&lt;&gt;"",IF('FIN-STUDENTS'!BJ39&lt;&gt;"",IF(AND(BJ111&gt;=0,'FIN-STUDENTS'!BJ39&gt;0),"","Check ISCED "&amp;BJ$8),""),"")</f>
        <v/>
      </c>
      <c r="BK177" s="445" t="str">
        <f>IF(BK111&lt;&gt;"",IF('FIN-STUDENTS'!BK39&lt;&gt;"",IF(AND(BK111&gt;=0,'FIN-STUDENTS'!BK39&gt;0),"","Check ISCED "&amp;BK$8),""),"")</f>
        <v/>
      </c>
      <c r="BL177" s="445" t="str">
        <f>IF(BL111&lt;&gt;"",IF('FIN-STUDENTS'!BL39&lt;&gt;"",IF(AND(BL111&gt;=0,'FIN-STUDENTS'!BL39&gt;0),"","Check ISCED "&amp;BL$8),""),"")</f>
        <v/>
      </c>
      <c r="BM177" s="445" t="str">
        <f>IF(BM111&lt;&gt;"",IF('FIN-STUDENTS'!BM39&lt;&gt;"",IF(AND(BM111&gt;=0,'FIN-STUDENTS'!BM39&gt;0),"","Check ISCED "&amp;BM$8),""),"")</f>
        <v/>
      </c>
      <c r="BN177" s="445" t="str">
        <f>IF(BN111&lt;&gt;"",IF('FIN-STUDENTS'!BN39&lt;&gt;"",IF(AND(BN111&gt;=0,'FIN-STUDENTS'!BN39&gt;0),"","Check ISCED "&amp;BN$8),""),"")</f>
        <v/>
      </c>
      <c r="BO177" s="445" t="str">
        <f>IF(BO111&lt;&gt;"",IF('FIN-STUDENTS'!BO39&lt;&gt;"",IF(AND(BO111&gt;=0,'FIN-STUDENTS'!BO39&gt;0),"","Check ISCED "&amp;BO$8),""),"")</f>
        <v/>
      </c>
      <c r="BP177" s="445" t="str">
        <f>IF(BP111&lt;&gt;"",IF('FIN-STUDENTS'!BP39&lt;&gt;"",IF(AND(BP111&gt;=0,'FIN-STUDENTS'!BP39&gt;0),"","Check ISCED "&amp;BP$8),""),"")</f>
        <v/>
      </c>
      <c r="BQ177" s="445" t="str">
        <f>IF(BQ111&lt;&gt;"",IF('FIN-STUDENTS'!BQ39&lt;&gt;"",IF(AND(BQ111&gt;=0,'FIN-STUDENTS'!BQ39&gt;0),"","Check ISCED "&amp;BQ$8),""),"")</f>
        <v/>
      </c>
      <c r="BR177" s="445" t="str">
        <f>IF(BR111&lt;&gt;"",IF('FIN-STUDENTS'!BR39&lt;&gt;"",IF(AND(BR111&gt;=0,'FIN-STUDENTS'!BR39&gt;0),"","Check ISCED "&amp;BR$8),""),"")</f>
        <v/>
      </c>
      <c r="BS177" s="445" t="str">
        <f>IF(BS111&lt;&gt;"",IF('FIN-STUDENTS'!BS39&lt;&gt;"",IF(AND(BS111&gt;=0,'FIN-STUDENTS'!BS39&gt;0),"","Check ISCED "&amp;BS$8),""),"")</f>
        <v/>
      </c>
      <c r="BT177" s="445" t="str">
        <f>IF(BT111&lt;&gt;"",IF('FIN-STUDENTS'!BT39&lt;&gt;"",IF(AND(BT111&gt;=0,'FIN-STUDENTS'!BT39&gt;0),"","Check ISCED "&amp;BT$8),""),"")</f>
        <v/>
      </c>
      <c r="BU177" s="445" t="str">
        <f>IF(BU111&lt;&gt;"",IF('FIN-STUDENTS'!BU39&lt;&gt;"",IF(AND(BU111&gt;=0,'FIN-STUDENTS'!BU39&gt;0),"","Check ISCED "&amp;BU$8),""),"")</f>
        <v/>
      </c>
      <c r="BV177" s="445" t="str">
        <f>IF(BV111&lt;&gt;"",IF('FIN-STUDENTS'!BV39&lt;&gt;"",IF(AND(BV111&gt;=0,'FIN-STUDENTS'!BV39&gt;0),"","Check ISCED "&amp;BV$8),""),"")</f>
        <v/>
      </c>
      <c r="BW177" s="445" t="str">
        <f>IF(BW111&lt;&gt;"",IF('FIN-STUDENTS'!BW39&lt;&gt;"",IF(AND(BW111&gt;=0,'FIN-STUDENTS'!BW39&gt;0),"","Check ISCED "&amp;BW$8),""),"")</f>
        <v/>
      </c>
      <c r="BX177" s="445" t="str">
        <f>IF(BX111&lt;&gt;"",IF('FIN-STUDENTS'!BX39&lt;&gt;"",IF(AND(BX111&gt;=0,'FIN-STUDENTS'!BX39&gt;0),"","Check ISCED "&amp;BX$8),""),"")</f>
        <v/>
      </c>
      <c r="BY177" s="445" t="str">
        <f>IF(BY111&lt;&gt;"",IF('FIN-STUDENTS'!BY39&lt;&gt;"",IF(AND(BY111&gt;=0,'FIN-STUDENTS'!BY39&gt;0),"","Check ISCED "&amp;BY$8),""),"")</f>
        <v/>
      </c>
      <c r="BZ177" s="445" t="str">
        <f>IF(BZ111&lt;&gt;"",IF('FIN-STUDENTS'!BZ39&lt;&gt;"",IF(AND(BZ111&gt;=0,'FIN-STUDENTS'!BZ39&gt;0),"","Check ISCED "&amp;BZ$8),""),"")</f>
        <v/>
      </c>
      <c r="CA177" s="445" t="str">
        <f>IF(CA111&lt;&gt;"",IF('FIN-STUDENTS'!CA39&lt;&gt;"",IF(AND(CA111&gt;=0,'FIN-STUDENTS'!CA39&gt;0),"","Check ISCED "&amp;CA$8),""),"")</f>
        <v/>
      </c>
      <c r="CB177" s="445" t="str">
        <f>IF(CB111&lt;&gt;"",IF('FIN-STUDENTS'!CB39&lt;&gt;"",IF(AND(CB111&gt;=0,'FIN-STUDENTS'!CB39&gt;0),"","Check ISCED "&amp;CB$8),""),"")</f>
        <v/>
      </c>
      <c r="CC177" s="445" t="str">
        <f>IF(CC111&lt;&gt;"",IF('FIN-STUDENTS'!CC39&lt;&gt;"",IF(AND(CC111&gt;=0,'FIN-STUDENTS'!CC39&gt;0),"","Check ISCED "&amp;CC$8),""),"")</f>
        <v/>
      </c>
      <c r="CD177" s="445" t="str">
        <f>IF(CD111&lt;&gt;"",IF('FIN-STUDENTS'!CD39&lt;&gt;"",IF(AND(CD111&gt;=0,'FIN-STUDENTS'!CD39&gt;0),"","Check ISCED "&amp;CD$8),""),"")</f>
        <v/>
      </c>
      <c r="CE177" s="445" t="str">
        <f>IF(CE111&lt;&gt;"",IF('FIN-STUDENTS'!CE39&lt;&gt;"",IF(AND(CE111&gt;=0,'FIN-STUDENTS'!CE39&gt;0),"","Check ISCED "&amp;CE$8),""),"")</f>
        <v/>
      </c>
      <c r="CF177" s="445" t="str">
        <f>IF(CF111&lt;&gt;"",IF('FIN-STUDENTS'!CF39&lt;&gt;"",IF(AND(CF111&gt;=0,'FIN-STUDENTS'!CF39&gt;0),"","Check ISCED "&amp;CF$8),""),"")</f>
        <v/>
      </c>
      <c r="CG177" s="445" t="str">
        <f>IF(CG111&lt;&gt;"",IF('FIN-STUDENTS'!CG39&lt;&gt;"",IF(AND(CG111&gt;=0,'FIN-STUDENTS'!CG39&gt;0),"","Check ISCED "&amp;CG$8),""),"")</f>
        <v/>
      </c>
      <c r="CH177" s="445" t="str">
        <f>IF(CH111&lt;&gt;"",IF('FIN-STUDENTS'!CH39&lt;&gt;"",IF(AND(CH111&gt;=0,'FIN-STUDENTS'!CH39&gt;0),"","Check ISCED "&amp;CH$8),""),"")</f>
        <v/>
      </c>
      <c r="CI177" s="445" t="str">
        <f>IF(CI111&lt;&gt;"",IF('FIN-STUDENTS'!CI39&lt;&gt;"",IF(AND(CI111&gt;=0,'FIN-STUDENTS'!CI39&gt;0),"","Check ISCED "&amp;CI$8),""),"")</f>
        <v/>
      </c>
      <c r="CJ177" s="445" t="str">
        <f>IF(CJ111&lt;&gt;"",IF('FIN-STUDENTS'!CJ39&lt;&gt;"",IF(AND(CJ111&gt;=0,'FIN-STUDENTS'!CJ39&gt;0),"","Check ISCED "&amp;CJ$8),""),"")</f>
        <v/>
      </c>
      <c r="CK177" s="445" t="str">
        <f>IF(CK111&lt;&gt;"",IF('FIN-STUDENTS'!CK39&lt;&gt;"",IF(AND(CK111&gt;=0,'FIN-STUDENTS'!CK39&gt;0),"","Check ISCED "&amp;CK$8),""),"")</f>
        <v/>
      </c>
      <c r="CL177" s="445" t="str">
        <f>IF(CL111&lt;&gt;"",IF('FIN-STUDENTS'!CL39&lt;&gt;"",IF(AND(CL111&gt;=0,'FIN-STUDENTS'!CL39&gt;0),"","Check ISCED_X "&amp;CL$8),""),"")</f>
        <v/>
      </c>
      <c r="CM177" s="445" t="str">
        <f>IF(CM111&lt;&gt;"",IF('FIN-STUDENTS'!CM39&lt;&gt;"",IF(AND(CM111&gt;=0,'FIN-STUDENTS'!CM39&gt;0),"","Check ISCED "&amp;CM$8),""),"")</f>
        <v/>
      </c>
      <c r="CN177" s="445" t="str">
        <f>IF(CN111&lt;&gt;"",IF('FIN-STUDENTS'!CN39&lt;&gt;"",IF(AND(CN111&gt;=0,'FIN-STUDENTS'!CN39&gt;0),"","Check ISCED "&amp;CN$8),""),"")</f>
        <v/>
      </c>
      <c r="CO177" s="445" t="str">
        <f>IF(CO111&lt;&gt;"",IF('FIN-STUDENTS'!CO39&lt;&gt;"",IF(AND(CO111&gt;=0,'FIN-STUDENTS'!CO39&gt;0),"","Check ISCED_T "&amp;CO$8),""),"")</f>
        <v/>
      </c>
      <c r="CP177" s="445" t="str">
        <f>IF(CP111&lt;&gt;"",IF('FIN-STUDENTS'!CP39&lt;&gt;"",IF(AND(CP111&gt;=0,'FIN-STUDENTS'!CP39&gt;0),"","Check ISCED "&amp;CP$8),""),"")</f>
        <v/>
      </c>
      <c r="CQ177" s="470" t="str">
        <f>IF(CQ111&lt;&gt;"",IF('FIN-STUDENTS'!CQ39&lt;&gt;"",IF(AND(CQ111&gt;=0,'FIN-STUDENTS'!CQ39&gt;0),"","Check ISCED "&amp;CQ$8),""),"")</f>
        <v/>
      </c>
    </row>
    <row r="178" spans="1:95" s="414" customFormat="1" ht="11.25" hidden="1" customHeight="1" x14ac:dyDescent="0.2">
      <c r="A178" s="476"/>
      <c r="B178" s="476"/>
      <c r="C178" s="476"/>
      <c r="D178" s="476"/>
      <c r="E178" s="74"/>
      <c r="F178" s="478"/>
      <c r="G178" s="479"/>
      <c r="H178" s="476"/>
      <c r="I178" s="476"/>
      <c r="J178" s="476"/>
      <c r="K178" s="476"/>
      <c r="L178" s="476"/>
      <c r="M178" s="47"/>
      <c r="N178" s="47"/>
      <c r="O178" s="47"/>
      <c r="P178" s="47"/>
      <c r="Q178" s="47"/>
      <c r="R178" s="47"/>
      <c r="S178" s="47"/>
      <c r="T178" s="47"/>
      <c r="U178" s="47"/>
      <c r="V178" s="47"/>
      <c r="W178" s="47"/>
      <c r="X178" s="47"/>
      <c r="Y178" s="47"/>
      <c r="Z178" s="47"/>
    </row>
    <row r="179" spans="1:95" s="414" customFormat="1" ht="11.25" hidden="1" customHeight="1" x14ac:dyDescent="0.2">
      <c r="A179" s="476"/>
      <c r="B179" s="476"/>
      <c r="C179" s="476"/>
      <c r="D179" s="900" t="s">
        <v>8842</v>
      </c>
      <c r="E179" s="454" t="s">
        <v>9203</v>
      </c>
      <c r="F179" s="480"/>
      <c r="G179" s="491" t="s">
        <v>8843</v>
      </c>
      <c r="H179" s="482"/>
      <c r="I179" s="482"/>
      <c r="J179" s="482"/>
      <c r="K179" s="482"/>
      <c r="L179" s="482"/>
      <c r="M179" s="483"/>
      <c r="N179" s="483"/>
      <c r="O179" s="483"/>
      <c r="P179" s="483"/>
      <c r="Q179" s="483"/>
      <c r="R179" s="483"/>
      <c r="S179" s="483"/>
      <c r="T179" s="483"/>
      <c r="U179" s="483"/>
      <c r="V179" s="483"/>
      <c r="W179" s="483"/>
      <c r="X179" s="483"/>
      <c r="Y179" s="483"/>
      <c r="Z179" s="483"/>
      <c r="AA179" s="455" t="str">
        <f>IF(AA37&lt;&gt;"",IF(AA58&lt;&gt;"",IF(AA37&lt;=AA58,"","Check ISCED "&amp;AA$8),""),"")</f>
        <v/>
      </c>
      <c r="AB179" s="455"/>
      <c r="AC179" s="455"/>
      <c r="AD179" s="455" t="str">
        <f>IF(AD37&lt;&gt;"",IF(AD58&lt;&gt;"",IF(AD37&lt;=AD58,"","Check ISCED "&amp;AD$8),""),"")</f>
        <v/>
      </c>
      <c r="AE179" s="455"/>
      <c r="AF179" s="455"/>
      <c r="AG179" s="455" t="str">
        <f>IF(AG37&lt;&gt;"",IF(AG58&lt;&gt;"",IF(AG37&lt;=AG58,"","Check ISCED "&amp;AG$8),""),"")</f>
        <v/>
      </c>
      <c r="AH179" s="455"/>
      <c r="AI179" s="455"/>
      <c r="AJ179" s="455" t="str">
        <f>IF(AJ37&lt;&gt;"",IF(AJ58&lt;&gt;"",IF(AJ37&lt;=AJ58,"","Check ISCED "&amp;AJ$8),""),"")</f>
        <v/>
      </c>
      <c r="AK179" s="455"/>
      <c r="AL179" s="455"/>
      <c r="AM179" s="455" t="str">
        <f>IF(AM37&lt;&gt;"",IF(AM58&lt;&gt;"",IF(AM37&lt;=AM58,"","Check ISCED "&amp;AM$8),""),"")</f>
        <v/>
      </c>
      <c r="AN179" s="455"/>
      <c r="AO179" s="455"/>
      <c r="AP179" s="455" t="str">
        <f>IF(AP37&lt;&gt;"",IF(AP58&lt;&gt;"",IF(AP37&lt;=AP58,"","Check ISCED "&amp;AP$8),""),"")</f>
        <v/>
      </c>
      <c r="AQ179" s="455"/>
      <c r="AR179" s="455"/>
      <c r="AS179" s="455" t="str">
        <f>IF(AS37&lt;&gt;"",IF(AS58&lt;&gt;"",IF(AS37&lt;=AS58,"","Check ISCED "&amp;AS$8),""),"")</f>
        <v/>
      </c>
      <c r="AT179" s="455"/>
      <c r="AU179" s="455"/>
      <c r="AV179" s="455" t="str">
        <f>IF(AV37&lt;&gt;"",IF(AV58&lt;&gt;"",IF(AV37&lt;=AV58,"","Check ISCED "&amp;AV$8),""),"")</f>
        <v/>
      </c>
      <c r="AW179" s="455"/>
      <c r="AX179" s="455"/>
      <c r="AY179" s="455" t="str">
        <f>IF(AY37&lt;&gt;"",IF(AY58&lt;&gt;"",IF(AY37&lt;=AY58,"","Check ISCED "&amp;AY$8),""),"")</f>
        <v/>
      </c>
      <c r="AZ179" s="455"/>
      <c r="BA179" s="455"/>
      <c r="BB179" s="455" t="str">
        <f>IF(BB37&lt;&gt;"",IF(BB58&lt;&gt;"",IF(BB37&lt;=BB58,"","Check ISCED "&amp;BB$8),""),"")</f>
        <v/>
      </c>
      <c r="BC179" s="455"/>
      <c r="BD179" s="455"/>
      <c r="BE179" s="455" t="str">
        <f>IF(BE37&lt;&gt;"",IF(BE58&lt;&gt;"",IF(BE37&lt;=BE58,"","Check ISCED "&amp;BE$8),""),"")</f>
        <v/>
      </c>
      <c r="BF179" s="455"/>
      <c r="BG179" s="455"/>
      <c r="BH179" s="455" t="str">
        <f>IF(BH37&lt;&gt;"",IF(BH58&lt;&gt;"",IF(BH37&lt;=BH58,"","Check ISCED "&amp;BH$8),""),"")</f>
        <v/>
      </c>
      <c r="BI179" s="455"/>
      <c r="BJ179" s="455"/>
      <c r="BK179" s="455" t="str">
        <f>IF(BK37&lt;&gt;"",IF(BK58&lt;&gt;"",IF(BK37&lt;=BK58,"","Check ISCED "&amp;BK$8),""),"")</f>
        <v/>
      </c>
      <c r="BL179" s="455"/>
      <c r="BM179" s="455"/>
      <c r="BN179" s="455" t="str">
        <f>IF(BN37&lt;&gt;"",IF(BN58&lt;&gt;"",IF(BN37&lt;=BN58,"","Check ISCED "&amp;BN$8),""),"")</f>
        <v/>
      </c>
      <c r="BO179" s="455"/>
      <c r="BP179" s="455"/>
      <c r="BQ179" s="455" t="str">
        <f>IF(BQ37&lt;&gt;"",IF(BQ58&lt;&gt;"",IF(BQ37&lt;=BQ58,"","Check ISCED "&amp;BQ$8),""),"")</f>
        <v/>
      </c>
      <c r="BR179" s="455"/>
      <c r="BS179" s="455"/>
      <c r="BT179" s="455" t="str">
        <f>IF(BT37&lt;&gt;"",IF(BT58&lt;&gt;"",IF(BT37&lt;=BT58,"","Check ISCED "&amp;BT$8),""),"")</f>
        <v/>
      </c>
      <c r="BU179" s="455"/>
      <c r="BV179" s="455"/>
      <c r="BW179" s="455" t="str">
        <f>IF(BW37&lt;&gt;"",IF(BW58&lt;&gt;"",IF(BW37&lt;=BW58,"","Check ISCED "&amp;BW$8),""),"")</f>
        <v/>
      </c>
      <c r="BX179" s="455"/>
      <c r="BY179" s="455"/>
      <c r="BZ179" s="455" t="str">
        <f>IF(BZ37&lt;&gt;"",IF(BZ58&lt;&gt;"",IF(BZ37&lt;=BZ58,"","Check ISCED "&amp;BZ$8),""),"")</f>
        <v/>
      </c>
      <c r="CA179" s="455"/>
      <c r="CB179" s="455"/>
      <c r="CC179" s="455" t="str">
        <f>IF(CC37&lt;&gt;"",IF(CC58&lt;&gt;"",IF(CC37&lt;=CC58,"","Check ISCED "&amp;CC$8),""),"")</f>
        <v/>
      </c>
      <c r="CD179" s="455"/>
      <c r="CE179" s="455"/>
      <c r="CF179" s="455" t="str">
        <f>IF(CF37&lt;&gt;"",IF(CF58&lt;&gt;"",IF(CF37&lt;=CF58,"","Check ISCED "&amp;CF$8),""),"")</f>
        <v/>
      </c>
      <c r="CG179" s="455"/>
      <c r="CH179" s="455"/>
      <c r="CI179" s="455" t="str">
        <f>IF(CI37&lt;&gt;"",IF(CI58&lt;&gt;"",IF(CI37&lt;=CI58,"","Check ISCED "&amp;CI$8),""),"")</f>
        <v/>
      </c>
      <c r="CJ179" s="455"/>
      <c r="CK179" s="455"/>
      <c r="CL179" s="455" t="str">
        <f>IF(CL37&lt;&gt;"",IF(CL58&lt;&gt;"",IF(CL37&lt;=CL58,"","Check ISCED_X "&amp;CL$8),""),"")</f>
        <v/>
      </c>
      <c r="CM179" s="455"/>
      <c r="CN179" s="455"/>
      <c r="CO179" s="455" t="str">
        <f>IF(CO37&lt;&gt;"",IF(CO58&lt;&gt;"",IF(CO37&lt;=CO58,"","Check ISCED_T "&amp;CO$8),""),"")</f>
        <v/>
      </c>
      <c r="CP179" s="455"/>
      <c r="CQ179" s="468"/>
    </row>
    <row r="180" spans="1:95" s="414" customFormat="1" ht="11.25" hidden="1" customHeight="1" x14ac:dyDescent="0.2">
      <c r="A180" s="476"/>
      <c r="B180" s="476"/>
      <c r="C180" s="476"/>
      <c r="D180" s="903"/>
      <c r="E180" s="459" t="s">
        <v>9204</v>
      </c>
      <c r="F180" s="484"/>
      <c r="G180" s="492" t="s">
        <v>8844</v>
      </c>
      <c r="H180" s="486"/>
      <c r="I180" s="486"/>
      <c r="J180" s="486"/>
      <c r="K180" s="486"/>
      <c r="L180" s="486"/>
      <c r="M180" s="487"/>
      <c r="N180" s="487"/>
      <c r="O180" s="487"/>
      <c r="P180" s="487"/>
      <c r="Q180" s="487"/>
      <c r="R180" s="487"/>
      <c r="S180" s="487"/>
      <c r="T180" s="487"/>
      <c r="U180" s="487"/>
      <c r="V180" s="487"/>
      <c r="W180" s="487"/>
      <c r="X180" s="487"/>
      <c r="Y180" s="487"/>
      <c r="Z180" s="487"/>
      <c r="AA180" s="460" t="str">
        <f>IF(AA38&lt;&gt;"",IF(AA70&lt;&gt;"",IF(AA38&lt;=AA70,"","Check ISCED "&amp;AA$8),""),"")</f>
        <v/>
      </c>
      <c r="AB180" s="460"/>
      <c r="AC180" s="460"/>
      <c r="AD180" s="460" t="str">
        <f>IF(AD38&lt;&gt;"",IF(AD70&lt;&gt;"",IF(AD38&lt;=AD70,"","Check ISCED "&amp;AD$8),""),"")</f>
        <v/>
      </c>
      <c r="AE180" s="460"/>
      <c r="AF180" s="460"/>
      <c r="AG180" s="460" t="str">
        <f>IF(AG38&lt;&gt;"",IF(AG70&lt;&gt;"",IF(AG38&lt;=AG70,"","Check ISCED "&amp;AG$8),""),"")</f>
        <v/>
      </c>
      <c r="AH180" s="460"/>
      <c r="AI180" s="460"/>
      <c r="AJ180" s="460" t="str">
        <f>IF(AJ38&lt;&gt;"",IF(AJ70&lt;&gt;"",IF(AJ38&lt;=AJ70,"","Check ISCED "&amp;AJ$8),""),"")</f>
        <v/>
      </c>
      <c r="AK180" s="460"/>
      <c r="AL180" s="460"/>
      <c r="AM180" s="460" t="str">
        <f>IF(AM38&lt;&gt;"",IF(AM70&lt;&gt;"",IF(AM38&lt;=AM70,"","Check ISCED "&amp;AM$8),""),"")</f>
        <v/>
      </c>
      <c r="AN180" s="460"/>
      <c r="AO180" s="460"/>
      <c r="AP180" s="460" t="str">
        <f>IF(AP38&lt;&gt;"",IF(AP70&lt;&gt;"",IF(AP38&lt;=AP70,"","Check ISCED "&amp;AP$8),""),"")</f>
        <v/>
      </c>
      <c r="AQ180" s="460"/>
      <c r="AR180" s="460"/>
      <c r="AS180" s="460" t="str">
        <f>IF(AS38&lt;&gt;"",IF(AS70&lt;&gt;"",IF(AS38&lt;=AS70,"","Check ISCED "&amp;AS$8),""),"")</f>
        <v/>
      </c>
      <c r="AT180" s="460"/>
      <c r="AU180" s="460"/>
      <c r="AV180" s="460" t="str">
        <f>IF(AV38&lt;&gt;"",IF(AV70&lt;&gt;"",IF(AV38&lt;=AV70,"","Check ISCED "&amp;AV$8),""),"")</f>
        <v/>
      </c>
      <c r="AW180" s="460"/>
      <c r="AX180" s="460"/>
      <c r="AY180" s="460" t="str">
        <f>IF(AY38&lt;&gt;"",IF(AY70&lt;&gt;"",IF(AY38&lt;=AY70,"","Check ISCED "&amp;AY$8),""),"")</f>
        <v/>
      </c>
      <c r="AZ180" s="460"/>
      <c r="BA180" s="460"/>
      <c r="BB180" s="460" t="str">
        <f>IF(BB38&lt;&gt;"",IF(BB70&lt;&gt;"",IF(BB38&lt;=BB70,"","Check ISCED "&amp;BB$8),""),"")</f>
        <v/>
      </c>
      <c r="BC180" s="460"/>
      <c r="BD180" s="460"/>
      <c r="BE180" s="460" t="str">
        <f>IF(BE38&lt;&gt;"",IF(BE70&lt;&gt;"",IF(BE38&lt;=BE70,"","Check ISCED "&amp;BE$8),""),"")</f>
        <v/>
      </c>
      <c r="BF180" s="460"/>
      <c r="BG180" s="460"/>
      <c r="BH180" s="460" t="str">
        <f>IF(BH38&lt;&gt;"",IF(BH70&lt;&gt;"",IF(BH38&lt;=BH70,"","Check ISCED "&amp;BH$8),""),"")</f>
        <v/>
      </c>
      <c r="BI180" s="460"/>
      <c r="BJ180" s="460"/>
      <c r="BK180" s="460" t="str">
        <f>IF(BK38&lt;&gt;"",IF(BK70&lt;&gt;"",IF(BK38&lt;=BK70,"","Check ISCED "&amp;BK$8),""),"")</f>
        <v/>
      </c>
      <c r="BL180" s="460"/>
      <c r="BM180" s="460"/>
      <c r="BN180" s="460" t="str">
        <f>IF(BN38&lt;&gt;"",IF(BN70&lt;&gt;"",IF(BN38&lt;=BN70,"","Check ISCED "&amp;BN$8),""),"")</f>
        <v/>
      </c>
      <c r="BO180" s="460"/>
      <c r="BP180" s="460"/>
      <c r="BQ180" s="460" t="str">
        <f>IF(BQ38&lt;&gt;"",IF(BQ70&lt;&gt;"",IF(BQ38&lt;=BQ70,"","Check ISCED "&amp;BQ$8),""),"")</f>
        <v/>
      </c>
      <c r="BR180" s="460"/>
      <c r="BS180" s="460"/>
      <c r="BT180" s="460" t="str">
        <f>IF(BT38&lt;&gt;"",IF(BT70&lt;&gt;"",IF(BT38&lt;=BT70,"","Check ISCED "&amp;BT$8),""),"")</f>
        <v/>
      </c>
      <c r="BU180" s="460"/>
      <c r="BV180" s="460"/>
      <c r="BW180" s="460" t="str">
        <f>IF(BW38&lt;&gt;"",IF(BW70&lt;&gt;"",IF(BW38&lt;=BW70,"","Check ISCED "&amp;BW$8),""),"")</f>
        <v/>
      </c>
      <c r="BX180" s="460"/>
      <c r="BY180" s="460"/>
      <c r="BZ180" s="460" t="str">
        <f>IF(BZ38&lt;&gt;"",IF(BZ70&lt;&gt;"",IF(BZ38&lt;=BZ70,"","Check ISCED "&amp;BZ$8),""),"")</f>
        <v/>
      </c>
      <c r="CA180" s="460"/>
      <c r="CB180" s="460"/>
      <c r="CC180" s="460" t="str">
        <f>IF(CC38&lt;&gt;"",IF(CC70&lt;&gt;"",IF(CC38&lt;=CC70,"","Check ISCED "&amp;CC$8),""),"")</f>
        <v/>
      </c>
      <c r="CD180" s="460"/>
      <c r="CE180" s="460"/>
      <c r="CF180" s="460" t="str">
        <f>IF(CF38&lt;&gt;"",IF(CF70&lt;&gt;"",IF(CF38&lt;=CF70,"","Check ISCED "&amp;CF$8),""),"")</f>
        <v/>
      </c>
      <c r="CG180" s="460"/>
      <c r="CH180" s="460"/>
      <c r="CI180" s="460" t="str">
        <f>IF(CI38&lt;&gt;"",IF(CI70&lt;&gt;"",IF(CI38&lt;=CI70,"","Check ISCED "&amp;CI$8),""),"")</f>
        <v/>
      </c>
      <c r="CJ180" s="460"/>
      <c r="CK180" s="460"/>
      <c r="CL180" s="460" t="str">
        <f>IF(CL38&lt;&gt;"",IF(CL70&lt;&gt;"",IF(CL38&lt;=CL70,"","Check ISCED_X "&amp;CL$8),""),"")</f>
        <v/>
      </c>
      <c r="CM180" s="460"/>
      <c r="CN180" s="460"/>
      <c r="CO180" s="460" t="str">
        <f>IF(CO38&lt;&gt;"",IF(CO70&lt;&gt;"",IF(CO38&lt;=CO70,"","Check ISCED_T "&amp;CO$8),""),"")</f>
        <v/>
      </c>
      <c r="CP180" s="460"/>
      <c r="CQ180" s="469"/>
    </row>
    <row r="181" spans="1:95" s="414" customFormat="1" ht="11.25" hidden="1" customHeight="1" x14ac:dyDescent="0.2">
      <c r="A181" s="476"/>
      <c r="B181" s="476"/>
      <c r="C181" s="476"/>
      <c r="D181" s="903"/>
      <c r="E181" s="459" t="s">
        <v>9205</v>
      </c>
      <c r="F181" s="484"/>
      <c r="G181" s="492" t="s">
        <v>8845</v>
      </c>
      <c r="H181" s="486"/>
      <c r="I181" s="486"/>
      <c r="J181" s="486"/>
      <c r="K181" s="486"/>
      <c r="L181" s="486"/>
      <c r="M181" s="487"/>
      <c r="N181" s="487"/>
      <c r="O181" s="487"/>
      <c r="P181" s="487"/>
      <c r="Q181" s="487"/>
      <c r="R181" s="487"/>
      <c r="S181" s="487"/>
      <c r="T181" s="487"/>
      <c r="U181" s="487"/>
      <c r="V181" s="487"/>
      <c r="W181" s="487"/>
      <c r="X181" s="487"/>
      <c r="Y181" s="487"/>
      <c r="Z181" s="487"/>
      <c r="AA181" s="460" t="str">
        <f>IF(AA52&lt;&gt;"",IF(AA70&lt;&gt;"",IF(AA52&lt;=AA70,"","Check ISCED "&amp;AA$8),""),"")</f>
        <v/>
      </c>
      <c r="AB181" s="460"/>
      <c r="AC181" s="460"/>
      <c r="AD181" s="460" t="str">
        <f>IF(AD52&lt;&gt;"",IF(AD70&lt;&gt;"",IF(AD52&lt;=AD70,"","Check ISCED "&amp;AD$8),""),"")</f>
        <v/>
      </c>
      <c r="AE181" s="460"/>
      <c r="AF181" s="460"/>
      <c r="AG181" s="460" t="str">
        <f>IF(AG52&lt;&gt;"",IF(AG70&lt;&gt;"",IF(AG52&lt;=AG70,"","Check ISCED "&amp;AG$8),""),"")</f>
        <v/>
      </c>
      <c r="AH181" s="460"/>
      <c r="AI181" s="460"/>
      <c r="AJ181" s="460" t="str">
        <f>IF(AJ52&lt;&gt;"",IF(AJ70&lt;&gt;"",IF(AJ52&lt;=AJ70,"","Check ISCED "&amp;AJ$8),""),"")</f>
        <v/>
      </c>
      <c r="AK181" s="460"/>
      <c r="AL181" s="460"/>
      <c r="AM181" s="460" t="str">
        <f>IF(AM52&lt;&gt;"",IF(AM70&lt;&gt;"",IF(AM52&lt;=AM70,"","Check ISCED "&amp;AM$8),""),"")</f>
        <v/>
      </c>
      <c r="AN181" s="460"/>
      <c r="AO181" s="460"/>
      <c r="AP181" s="460" t="str">
        <f>IF(AP52&lt;&gt;"",IF(AP70&lt;&gt;"",IF(AP52&lt;=AP70,"","Check ISCED "&amp;AP$8),""),"")</f>
        <v/>
      </c>
      <c r="AQ181" s="460"/>
      <c r="AR181" s="460"/>
      <c r="AS181" s="460" t="str">
        <f>IF(AS52&lt;&gt;"",IF(AS70&lt;&gt;"",IF(AS52&lt;=AS70,"","Check ISCED "&amp;AS$8),""),"")</f>
        <v/>
      </c>
      <c r="AT181" s="460"/>
      <c r="AU181" s="460"/>
      <c r="AV181" s="460" t="str">
        <f>IF(AV52&lt;&gt;"",IF(AV70&lt;&gt;"",IF(AV52&lt;=AV70,"","Check ISCED "&amp;AV$8),""),"")</f>
        <v/>
      </c>
      <c r="AW181" s="460"/>
      <c r="AX181" s="460"/>
      <c r="AY181" s="460" t="str">
        <f>IF(AY52&lt;&gt;"",IF(AY70&lt;&gt;"",IF(AY52&lt;=AY70,"","Check ISCED "&amp;AY$8),""),"")</f>
        <v/>
      </c>
      <c r="AZ181" s="460"/>
      <c r="BA181" s="460"/>
      <c r="BB181" s="460" t="str">
        <f>IF(BB52&lt;&gt;"",IF(BB70&lt;&gt;"",IF(BB52&lt;=BB70,"","Check ISCED "&amp;BB$8),""),"")</f>
        <v/>
      </c>
      <c r="BC181" s="460"/>
      <c r="BD181" s="460"/>
      <c r="BE181" s="460" t="str">
        <f>IF(BE52&lt;&gt;"",IF(BE70&lt;&gt;"",IF(BE52&lt;=BE70,"","Check ISCED "&amp;BE$8),""),"")</f>
        <v/>
      </c>
      <c r="BF181" s="460"/>
      <c r="BG181" s="460"/>
      <c r="BH181" s="460" t="str">
        <f>IF(BH52&lt;&gt;"",IF(BH70&lt;&gt;"",IF(BH52&lt;=BH70,"","Check ISCED "&amp;BH$8),""),"")</f>
        <v/>
      </c>
      <c r="BI181" s="460"/>
      <c r="BJ181" s="460"/>
      <c r="BK181" s="460" t="str">
        <f>IF(BK52&lt;&gt;"",IF(BK70&lt;&gt;"",IF(BK52&lt;=BK70,"","Check ISCED "&amp;BK$8),""),"")</f>
        <v/>
      </c>
      <c r="BL181" s="460"/>
      <c r="BM181" s="460"/>
      <c r="BN181" s="460" t="str">
        <f>IF(BN52&lt;&gt;"",IF(BN70&lt;&gt;"",IF(BN52&lt;=BN70,"","Check ISCED "&amp;BN$8),""),"")</f>
        <v/>
      </c>
      <c r="BO181" s="460"/>
      <c r="BP181" s="460"/>
      <c r="BQ181" s="460" t="str">
        <f>IF(BQ52&lt;&gt;"",IF(BQ70&lt;&gt;"",IF(BQ52&lt;=BQ70,"","Check ISCED "&amp;BQ$8),""),"")</f>
        <v/>
      </c>
      <c r="BR181" s="460"/>
      <c r="BS181" s="460"/>
      <c r="BT181" s="460" t="str">
        <f>IF(BT52&lt;&gt;"",IF(BT70&lt;&gt;"",IF(BT52&lt;=BT70,"","Check ISCED "&amp;BT$8),""),"")</f>
        <v/>
      </c>
      <c r="BU181" s="460"/>
      <c r="BV181" s="460"/>
      <c r="BW181" s="460" t="str">
        <f>IF(BW52&lt;&gt;"",IF(BW70&lt;&gt;"",IF(BW52&lt;=BW70,"","Check ISCED "&amp;BW$8),""),"")</f>
        <v/>
      </c>
      <c r="BX181" s="460"/>
      <c r="BY181" s="460"/>
      <c r="BZ181" s="460" t="str">
        <f>IF(BZ52&lt;&gt;"",IF(BZ70&lt;&gt;"",IF(BZ52&lt;=BZ70,"","Check ISCED "&amp;BZ$8),""),"")</f>
        <v/>
      </c>
      <c r="CA181" s="460"/>
      <c r="CB181" s="460"/>
      <c r="CC181" s="460" t="str">
        <f>IF(CC52&lt;&gt;"",IF(CC70&lt;&gt;"",IF(CC52&lt;=CC70,"","Check ISCED "&amp;CC$8),""),"")</f>
        <v/>
      </c>
      <c r="CD181" s="460"/>
      <c r="CE181" s="460"/>
      <c r="CF181" s="460" t="str">
        <f>IF(CF52&lt;&gt;"",IF(CF70&lt;&gt;"",IF(CF52&lt;=CF70,"","Check ISCED "&amp;CF$8),""),"")</f>
        <v/>
      </c>
      <c r="CG181" s="460"/>
      <c r="CH181" s="460"/>
      <c r="CI181" s="460" t="str">
        <f>IF(CI52&lt;&gt;"",IF(CI70&lt;&gt;"",IF(CI52&lt;=CI70,"","Check ISCED "&amp;CI$8),""),"")</f>
        <v/>
      </c>
      <c r="CJ181" s="460"/>
      <c r="CK181" s="460"/>
      <c r="CL181" s="460" t="str">
        <f>IF(CL52&lt;&gt;"",IF(CL70&lt;&gt;"",IF(CL52&lt;=CL70,"","Check ISCED_X "&amp;CL$8),""),"")</f>
        <v/>
      </c>
      <c r="CM181" s="460"/>
      <c r="CN181" s="460"/>
      <c r="CO181" s="460" t="str">
        <f>IF(CO52&lt;&gt;"",IF(CO70&lt;&gt;"",IF(CO52&lt;=CO70,"","Check ISCED_T "&amp;CO$8),""),"")</f>
        <v/>
      </c>
      <c r="CP181" s="460"/>
      <c r="CQ181" s="469"/>
    </row>
    <row r="182" spans="1:95" s="414" customFormat="1" ht="11.25" hidden="1" customHeight="1" x14ac:dyDescent="0.2">
      <c r="A182" s="476"/>
      <c r="B182" s="476"/>
      <c r="C182" s="476"/>
      <c r="D182" s="903"/>
      <c r="E182" s="459" t="s">
        <v>8846</v>
      </c>
      <c r="F182" s="484"/>
      <c r="G182" s="492" t="s">
        <v>8847</v>
      </c>
      <c r="H182" s="486"/>
      <c r="I182" s="486"/>
      <c r="J182" s="486"/>
      <c r="K182" s="486"/>
      <c r="L182" s="486"/>
      <c r="M182" s="487"/>
      <c r="N182" s="487"/>
      <c r="O182" s="487"/>
      <c r="P182" s="487"/>
      <c r="Q182" s="487"/>
      <c r="R182" s="487"/>
      <c r="S182" s="487"/>
      <c r="T182" s="487"/>
      <c r="U182" s="487"/>
      <c r="V182" s="487"/>
      <c r="W182" s="487"/>
      <c r="X182" s="487"/>
      <c r="Y182" s="487"/>
      <c r="Z182" s="487"/>
      <c r="AA182" s="460" t="str">
        <f>IF(AA93&lt;&gt;"",IF(AA45&lt;&gt;"",IF(AA93&lt;=AA45,"","Check ISCED "&amp;AA$8),""),"")</f>
        <v/>
      </c>
      <c r="AB182" s="460"/>
      <c r="AC182" s="460"/>
      <c r="AD182" s="460" t="str">
        <f>IF(AD93&lt;&gt;"",IF(AD45&lt;&gt;"",IF(AD93&lt;=AD45,"","Check ISCED "&amp;AD$8),""),"")</f>
        <v/>
      </c>
      <c r="AE182" s="460"/>
      <c r="AF182" s="460"/>
      <c r="AG182" s="460" t="str">
        <f>IF(AG93&lt;&gt;"",IF(AG45&lt;&gt;"",IF(AG93&lt;=AG45,"","Check ISCED "&amp;AG$8),""),"")</f>
        <v/>
      </c>
      <c r="AH182" s="460"/>
      <c r="AI182" s="460"/>
      <c r="AJ182" s="460" t="str">
        <f>IF(AJ93&lt;&gt;"",IF(AJ45&lt;&gt;"",IF(AJ93&lt;=AJ45,"","Check ISCED "&amp;AJ$8),""),"")</f>
        <v/>
      </c>
      <c r="AK182" s="460"/>
      <c r="AL182" s="460"/>
      <c r="AM182" s="460" t="str">
        <f>IF(AM93&lt;&gt;"",IF(AM45&lt;&gt;"",IF(AM93&lt;=AM45,"","Check ISCED "&amp;AM$8),""),"")</f>
        <v/>
      </c>
      <c r="AN182" s="460"/>
      <c r="AO182" s="460"/>
      <c r="AP182" s="460" t="str">
        <f>IF(AP93&lt;&gt;"",IF(AP45&lt;&gt;"",IF(AP93&lt;=AP45,"","Check ISCED "&amp;AP$8),""),"")</f>
        <v/>
      </c>
      <c r="AQ182" s="460"/>
      <c r="AR182" s="460"/>
      <c r="AS182" s="460" t="str">
        <f>IF(AS93&lt;&gt;"",IF(AS45&lt;&gt;"",IF(AS93&lt;=AS45,"","Check ISCED "&amp;AS$8),""),"")</f>
        <v/>
      </c>
      <c r="AT182" s="460"/>
      <c r="AU182" s="460"/>
      <c r="AV182" s="460" t="str">
        <f>IF(AV93&lt;&gt;"",IF(AV45&lt;&gt;"",IF(AV93&lt;=AV45,"","Check ISCED "&amp;AV$8),""),"")</f>
        <v/>
      </c>
      <c r="AW182" s="460"/>
      <c r="AX182" s="460"/>
      <c r="AY182" s="460" t="str">
        <f>IF(AY93&lt;&gt;"",IF(AY45&lt;&gt;"",IF(AY93&lt;=AY45,"","Check ISCED "&amp;AY$8),""),"")</f>
        <v/>
      </c>
      <c r="AZ182" s="460"/>
      <c r="BA182" s="460"/>
      <c r="BB182" s="460" t="str">
        <f>IF(BB93&lt;&gt;"",IF(BB45&lt;&gt;"",IF(BB93&lt;=BB45,"","Check ISCED "&amp;BB$8),""),"")</f>
        <v/>
      </c>
      <c r="BC182" s="460"/>
      <c r="BD182" s="460"/>
      <c r="BE182" s="460" t="str">
        <f>IF(BE93&lt;&gt;"",IF(BE45&lt;&gt;"",IF(BE93&lt;=BE45,"","Check ISCED "&amp;BE$8),""),"")</f>
        <v/>
      </c>
      <c r="BF182" s="460"/>
      <c r="BG182" s="460"/>
      <c r="BH182" s="460" t="str">
        <f>IF(BH93&lt;&gt;"",IF(BH45&lt;&gt;"",IF(BH93&lt;=BH45,"","Check ISCED "&amp;BH$8),""),"")</f>
        <v/>
      </c>
      <c r="BI182" s="460"/>
      <c r="BJ182" s="460"/>
      <c r="BK182" s="460" t="str">
        <f>IF(BK93&lt;&gt;"",IF(BK45&lt;&gt;"",IF(BK93&lt;=BK45,"","Check ISCED "&amp;BK$8),""),"")</f>
        <v/>
      </c>
      <c r="BL182" s="460"/>
      <c r="BM182" s="460"/>
      <c r="BN182" s="460" t="str">
        <f>IF(BN93&lt;&gt;"",IF(BN45&lt;&gt;"",IF(BN93&lt;=BN45,"","Check ISCED "&amp;BN$8),""),"")</f>
        <v/>
      </c>
      <c r="BO182" s="460"/>
      <c r="BP182" s="460"/>
      <c r="BQ182" s="460" t="str">
        <f>IF(BQ93&lt;&gt;"",IF(BQ45&lt;&gt;"",IF(BQ93&lt;=BQ45,"","Check ISCED "&amp;BQ$8),""),"")</f>
        <v/>
      </c>
      <c r="BR182" s="460"/>
      <c r="BS182" s="460"/>
      <c r="BT182" s="460" t="str">
        <f>IF(BT93&lt;&gt;"",IF(BT45&lt;&gt;"",IF(BT93&lt;=BT45,"","Check ISCED "&amp;BT$8),""),"")</f>
        <v/>
      </c>
      <c r="BU182" s="460"/>
      <c r="BV182" s="460"/>
      <c r="BW182" s="460" t="str">
        <f>IF(BW93&lt;&gt;"",IF(BW45&lt;&gt;"",IF(BW93&lt;=BW45,"","Check ISCED "&amp;BW$8),""),"")</f>
        <v/>
      </c>
      <c r="BX182" s="460"/>
      <c r="BY182" s="460"/>
      <c r="BZ182" s="460" t="str">
        <f>IF(BZ93&lt;&gt;"",IF(BZ45&lt;&gt;"",IF(BZ93&lt;=BZ45,"","Check ISCED "&amp;BZ$8),""),"")</f>
        <v/>
      </c>
      <c r="CA182" s="460"/>
      <c r="CB182" s="460"/>
      <c r="CC182" s="460" t="str">
        <f>IF(CC93&lt;&gt;"",IF(CC45&lt;&gt;"",IF(CC93&lt;=CC45,"","Check ISCED "&amp;CC$8),""),"")</f>
        <v/>
      </c>
      <c r="CD182" s="460"/>
      <c r="CE182" s="460"/>
      <c r="CF182" s="460" t="str">
        <f>IF(CF93&lt;&gt;"",IF(CF45&lt;&gt;"",IF(CF93&lt;=CF45,"","Check ISCED "&amp;CF$8),""),"")</f>
        <v/>
      </c>
      <c r="CG182" s="460"/>
      <c r="CH182" s="460"/>
      <c r="CI182" s="460" t="str">
        <f>IF(CI93&lt;&gt;"",IF(CI45&lt;&gt;"",IF(CI93&lt;=CI45,"","Check ISCED "&amp;CI$8),""),"")</f>
        <v/>
      </c>
      <c r="CJ182" s="460"/>
      <c r="CK182" s="460"/>
      <c r="CL182" s="460" t="str">
        <f>IF(CL93&lt;&gt;"",IF(CL45&lt;&gt;"",IF(CL93&lt;=CL45,"","Check ISCED_X "&amp;CL$8),""),"")</f>
        <v/>
      </c>
      <c r="CM182" s="460"/>
      <c r="CN182" s="460"/>
      <c r="CO182" s="460" t="str">
        <f>IF(CO93&lt;&gt;"",IF(CO45&lt;&gt;"",IF(CO93&lt;=CO45,"","Check ISCED_T "&amp;CO$8),""),"")</f>
        <v/>
      </c>
      <c r="CP182" s="460"/>
      <c r="CQ182" s="469"/>
    </row>
    <row r="183" spans="1:95" s="414" customFormat="1" ht="11.25" hidden="1" customHeight="1" x14ac:dyDescent="0.2">
      <c r="A183" s="476"/>
      <c r="B183" s="476"/>
      <c r="C183" s="476"/>
      <c r="D183" s="903"/>
      <c r="E183" s="459" t="s">
        <v>8848</v>
      </c>
      <c r="F183" s="484"/>
      <c r="G183" s="492" t="s">
        <v>8849</v>
      </c>
      <c r="H183" s="486"/>
      <c r="I183" s="486"/>
      <c r="J183" s="486"/>
      <c r="K183" s="486"/>
      <c r="L183" s="486"/>
      <c r="M183" s="487"/>
      <c r="N183" s="487"/>
      <c r="O183" s="487"/>
      <c r="P183" s="487"/>
      <c r="Q183" s="487"/>
      <c r="R183" s="487"/>
      <c r="S183" s="487"/>
      <c r="T183" s="487"/>
      <c r="U183" s="487"/>
      <c r="V183" s="487"/>
      <c r="W183" s="487"/>
      <c r="X183" s="487"/>
      <c r="Y183" s="487"/>
      <c r="Z183" s="487"/>
      <c r="AA183" s="460" t="str">
        <f>IF(AA94&lt;&gt;"",IF(AA58&lt;&gt;"",IF(AA94&lt;=AA58,"","Check ISCED "&amp;AA$8),""),"")</f>
        <v/>
      </c>
      <c r="AB183" s="460"/>
      <c r="AC183" s="460"/>
      <c r="AD183" s="460" t="str">
        <f>IF(AD94&lt;&gt;"",IF(AD58&lt;&gt;"",IF(AD94&lt;=AD58,"","Check ISCED "&amp;AD$8),""),"")</f>
        <v/>
      </c>
      <c r="AE183" s="460"/>
      <c r="AF183" s="460"/>
      <c r="AG183" s="460" t="str">
        <f>IF(AG94&lt;&gt;"",IF(AG58&lt;&gt;"",IF(AG94&lt;=AG58,"","Check ISCED "&amp;AG$8),""),"")</f>
        <v/>
      </c>
      <c r="AH183" s="460"/>
      <c r="AI183" s="460"/>
      <c r="AJ183" s="460" t="str">
        <f>IF(AJ94&lt;&gt;"",IF(AJ58&lt;&gt;"",IF(AJ94&lt;=AJ58,"","Check ISCED "&amp;AJ$8),""),"")</f>
        <v/>
      </c>
      <c r="AK183" s="460"/>
      <c r="AL183" s="460"/>
      <c r="AM183" s="460" t="str">
        <f>IF(AM94&lt;&gt;"",IF(AM58&lt;&gt;"",IF(AM94&lt;=AM58,"","Check ISCED "&amp;AM$8),""),"")</f>
        <v/>
      </c>
      <c r="AN183" s="460"/>
      <c r="AO183" s="460"/>
      <c r="AP183" s="460" t="str">
        <f>IF(AP94&lt;&gt;"",IF(AP58&lt;&gt;"",IF(AP94&lt;=AP58,"","Check ISCED "&amp;AP$8),""),"")</f>
        <v/>
      </c>
      <c r="AQ183" s="460"/>
      <c r="AR183" s="460"/>
      <c r="AS183" s="460" t="str">
        <f>IF(AS94&lt;&gt;"",IF(AS58&lt;&gt;"",IF(AS94&lt;=AS58,"","Check ISCED "&amp;AS$8),""),"")</f>
        <v/>
      </c>
      <c r="AT183" s="460"/>
      <c r="AU183" s="460"/>
      <c r="AV183" s="460" t="str">
        <f>IF(AV94&lt;&gt;"",IF(AV58&lt;&gt;"",IF(AV94&lt;=AV58,"","Check ISCED "&amp;AV$8),""),"")</f>
        <v/>
      </c>
      <c r="AW183" s="460"/>
      <c r="AX183" s="460"/>
      <c r="AY183" s="460" t="str">
        <f>IF(AY94&lt;&gt;"",IF(AY58&lt;&gt;"",IF(AY94&lt;=AY58,"","Check ISCED "&amp;AY$8),""),"")</f>
        <v/>
      </c>
      <c r="AZ183" s="460"/>
      <c r="BA183" s="460"/>
      <c r="BB183" s="460" t="str">
        <f>IF(BB94&lt;&gt;"",IF(BB58&lt;&gt;"",IF(BB94&lt;=BB58,"","Check ISCED "&amp;BB$8),""),"")</f>
        <v/>
      </c>
      <c r="BC183" s="460"/>
      <c r="BD183" s="460"/>
      <c r="BE183" s="460" t="str">
        <f>IF(BE94&lt;&gt;"",IF(BE58&lt;&gt;"",IF(BE94&lt;=BE58,"","Check ISCED "&amp;BE$8),""),"")</f>
        <v/>
      </c>
      <c r="BF183" s="460"/>
      <c r="BG183" s="460"/>
      <c r="BH183" s="460" t="str">
        <f>IF(BH94&lt;&gt;"",IF(BH58&lt;&gt;"",IF(BH94&lt;=BH58,"","Check ISCED "&amp;BH$8),""),"")</f>
        <v/>
      </c>
      <c r="BI183" s="460"/>
      <c r="BJ183" s="460"/>
      <c r="BK183" s="460" t="str">
        <f>IF(BK94&lt;&gt;"",IF(BK58&lt;&gt;"",IF(BK94&lt;=BK58,"","Check ISCED "&amp;BK$8),""),"")</f>
        <v/>
      </c>
      <c r="BL183" s="460"/>
      <c r="BM183" s="460"/>
      <c r="BN183" s="460" t="str">
        <f>IF(BN94&lt;&gt;"",IF(BN58&lt;&gt;"",IF(BN94&lt;=BN58,"","Check ISCED "&amp;BN$8),""),"")</f>
        <v/>
      </c>
      <c r="BO183" s="460"/>
      <c r="BP183" s="460"/>
      <c r="BQ183" s="460" t="str">
        <f>IF(BQ94&lt;&gt;"",IF(BQ58&lt;&gt;"",IF(BQ94&lt;=BQ58,"","Check ISCED "&amp;BQ$8),""),"")</f>
        <v/>
      </c>
      <c r="BR183" s="460"/>
      <c r="BS183" s="460"/>
      <c r="BT183" s="460" t="str">
        <f>IF(BT94&lt;&gt;"",IF(BT58&lt;&gt;"",IF(BT94&lt;=BT58,"","Check ISCED "&amp;BT$8),""),"")</f>
        <v/>
      </c>
      <c r="BU183" s="460"/>
      <c r="BV183" s="460"/>
      <c r="BW183" s="460" t="str">
        <f>IF(BW94&lt;&gt;"",IF(BW58&lt;&gt;"",IF(BW94&lt;=BW58,"","Check ISCED "&amp;BW$8),""),"")</f>
        <v/>
      </c>
      <c r="BX183" s="460"/>
      <c r="BY183" s="460"/>
      <c r="BZ183" s="460" t="str">
        <f>IF(BZ94&lt;&gt;"",IF(BZ58&lt;&gt;"",IF(BZ94&lt;=BZ58,"","Check ISCED "&amp;BZ$8),""),"")</f>
        <v/>
      </c>
      <c r="CA183" s="460"/>
      <c r="CB183" s="460"/>
      <c r="CC183" s="460" t="str">
        <f>IF(CC94&lt;&gt;"",IF(CC58&lt;&gt;"",IF(CC94&lt;=CC58,"","Check ISCED "&amp;CC$8),""),"")</f>
        <v/>
      </c>
      <c r="CD183" s="460"/>
      <c r="CE183" s="460"/>
      <c r="CF183" s="460" t="str">
        <f>IF(CF94&lt;&gt;"",IF(CF58&lt;&gt;"",IF(CF94&lt;=CF58,"","Check ISCED "&amp;CF$8),""),"")</f>
        <v/>
      </c>
      <c r="CG183" s="460"/>
      <c r="CH183" s="460"/>
      <c r="CI183" s="460" t="str">
        <f>IF(CI94&lt;&gt;"",IF(CI58&lt;&gt;"",IF(CI94&lt;=CI58,"","Check ISCED "&amp;CI$8),""),"")</f>
        <v/>
      </c>
      <c r="CJ183" s="460"/>
      <c r="CK183" s="460"/>
      <c r="CL183" s="460" t="str">
        <f>IF(CL94&lt;&gt;"",IF(CL58&lt;&gt;"",IF(CL94&lt;=CL58,"","Check ISCED_X "&amp;CL$8),""),"")</f>
        <v/>
      </c>
      <c r="CM183" s="460"/>
      <c r="CN183" s="460"/>
      <c r="CO183" s="460" t="str">
        <f>IF(CO94&lt;&gt;"",IF(CO58&lt;&gt;"",IF(CO94&lt;=CO58,"","Check ISCED_T "&amp;CO$8),""),"")</f>
        <v/>
      </c>
      <c r="CP183" s="460"/>
      <c r="CQ183" s="469"/>
    </row>
    <row r="184" spans="1:95" s="414" customFormat="1" ht="11.25" hidden="1" customHeight="1" x14ac:dyDescent="0.2">
      <c r="A184" s="476"/>
      <c r="B184" s="476"/>
      <c r="C184" s="476"/>
      <c r="D184" s="903"/>
      <c r="E184" s="459" t="s">
        <v>8850</v>
      </c>
      <c r="F184" s="484"/>
      <c r="G184" s="492" t="s">
        <v>8851</v>
      </c>
      <c r="H184" s="486"/>
      <c r="I184" s="486"/>
      <c r="J184" s="486"/>
      <c r="K184" s="486"/>
      <c r="L184" s="486"/>
      <c r="M184" s="487"/>
      <c r="N184" s="487"/>
      <c r="O184" s="487"/>
      <c r="P184" s="487"/>
      <c r="Q184" s="487"/>
      <c r="R184" s="487"/>
      <c r="S184" s="487"/>
      <c r="T184" s="487"/>
      <c r="U184" s="487"/>
      <c r="V184" s="487"/>
      <c r="W184" s="487"/>
      <c r="X184" s="487"/>
      <c r="Y184" s="487"/>
      <c r="Z184" s="487"/>
      <c r="AA184" s="460" t="str">
        <f>IF(AA95&lt;&gt;"",IF(AA70&lt;&gt;"",IF(AA95&lt;=AA70,"","Check ISCED "&amp;AA$8),""),"")</f>
        <v/>
      </c>
      <c r="AB184" s="460"/>
      <c r="AC184" s="460"/>
      <c r="AD184" s="460" t="str">
        <f>IF(AD95&lt;&gt;"",IF(AD70&lt;&gt;"",IF(AD95&lt;=AD70,"","Check ISCED "&amp;AD$8),""),"")</f>
        <v/>
      </c>
      <c r="AE184" s="460"/>
      <c r="AF184" s="460"/>
      <c r="AG184" s="460" t="str">
        <f>IF(AG95&lt;&gt;"",IF(AG70&lt;&gt;"",IF(AG95&lt;=AG70,"","Check ISCED "&amp;AG$8),""),"")</f>
        <v/>
      </c>
      <c r="AH184" s="460"/>
      <c r="AI184" s="460"/>
      <c r="AJ184" s="460" t="str">
        <f>IF(AJ95&lt;&gt;"",IF(AJ70&lt;&gt;"",IF(AJ95&lt;=AJ70,"","Check ISCED "&amp;AJ$8),""),"")</f>
        <v/>
      </c>
      <c r="AK184" s="460"/>
      <c r="AL184" s="460"/>
      <c r="AM184" s="460" t="str">
        <f>IF(AM95&lt;&gt;"",IF(AM70&lt;&gt;"",IF(AM95&lt;=AM70,"","Check ISCED "&amp;AM$8),""),"")</f>
        <v/>
      </c>
      <c r="AN184" s="460"/>
      <c r="AO184" s="460"/>
      <c r="AP184" s="460" t="str">
        <f>IF(AP95&lt;&gt;"",IF(AP70&lt;&gt;"",IF(AP95&lt;=AP70,"","Check ISCED "&amp;AP$8),""),"")</f>
        <v/>
      </c>
      <c r="AQ184" s="460"/>
      <c r="AR184" s="460"/>
      <c r="AS184" s="460" t="str">
        <f>IF(AS95&lt;&gt;"",IF(AS70&lt;&gt;"",IF(AS95&lt;=AS70,"","Check ISCED "&amp;AS$8),""),"")</f>
        <v/>
      </c>
      <c r="AT184" s="460"/>
      <c r="AU184" s="460"/>
      <c r="AV184" s="460" t="str">
        <f>IF(AV95&lt;&gt;"",IF(AV70&lt;&gt;"",IF(AV95&lt;=AV70,"","Check ISCED "&amp;AV$8),""),"")</f>
        <v/>
      </c>
      <c r="AW184" s="460"/>
      <c r="AX184" s="460"/>
      <c r="AY184" s="460" t="str">
        <f>IF(AY95&lt;&gt;"",IF(AY70&lt;&gt;"",IF(AY95&lt;=AY70,"","Check ISCED "&amp;AY$8),""),"")</f>
        <v/>
      </c>
      <c r="AZ184" s="460"/>
      <c r="BA184" s="460"/>
      <c r="BB184" s="460" t="str">
        <f>IF(BB95&lt;&gt;"",IF(BB70&lt;&gt;"",IF(BB95&lt;=BB70,"","Check ISCED "&amp;BB$8),""),"")</f>
        <v/>
      </c>
      <c r="BC184" s="460"/>
      <c r="BD184" s="460"/>
      <c r="BE184" s="460" t="str">
        <f>IF(BE95&lt;&gt;"",IF(BE70&lt;&gt;"",IF(BE95&lt;=BE70,"","Check ISCED "&amp;BE$8),""),"")</f>
        <v/>
      </c>
      <c r="BF184" s="460"/>
      <c r="BG184" s="460"/>
      <c r="BH184" s="460" t="str">
        <f>IF(BH95&lt;&gt;"",IF(BH70&lt;&gt;"",IF(BH95&lt;=BH70,"","Check ISCED "&amp;BH$8),""),"")</f>
        <v/>
      </c>
      <c r="BI184" s="460"/>
      <c r="BJ184" s="460"/>
      <c r="BK184" s="460" t="str">
        <f>IF(BK95&lt;&gt;"",IF(BK70&lt;&gt;"",IF(BK95&lt;=BK70,"","Check ISCED "&amp;BK$8),""),"")</f>
        <v/>
      </c>
      <c r="BL184" s="460"/>
      <c r="BM184" s="460"/>
      <c r="BN184" s="460" t="str">
        <f>IF(BN95&lt;&gt;"",IF(BN70&lt;&gt;"",IF(BN95&lt;=BN70,"","Check ISCED "&amp;BN$8),""),"")</f>
        <v/>
      </c>
      <c r="BO184" s="460"/>
      <c r="BP184" s="460"/>
      <c r="BQ184" s="460" t="str">
        <f>IF(BQ95&lt;&gt;"",IF(BQ70&lt;&gt;"",IF(BQ95&lt;=BQ70,"","Check ISCED "&amp;BQ$8),""),"")</f>
        <v/>
      </c>
      <c r="BR184" s="460"/>
      <c r="BS184" s="460"/>
      <c r="BT184" s="460" t="str">
        <f>IF(BT95&lt;&gt;"",IF(BT70&lt;&gt;"",IF(BT95&lt;=BT70,"","Check ISCED "&amp;BT$8),""),"")</f>
        <v/>
      </c>
      <c r="BU184" s="460"/>
      <c r="BV184" s="460"/>
      <c r="BW184" s="460" t="str">
        <f>IF(BW95&lt;&gt;"",IF(BW70&lt;&gt;"",IF(BW95&lt;=BW70,"","Check ISCED "&amp;BW$8),""),"")</f>
        <v/>
      </c>
      <c r="BX184" s="460"/>
      <c r="BY184" s="460"/>
      <c r="BZ184" s="460" t="str">
        <f>IF(BZ95&lt;&gt;"",IF(BZ70&lt;&gt;"",IF(BZ95&lt;=BZ70,"","Check ISCED "&amp;BZ$8),""),"")</f>
        <v/>
      </c>
      <c r="CA184" s="460"/>
      <c r="CB184" s="460"/>
      <c r="CC184" s="460" t="str">
        <f>IF(CC95&lt;&gt;"",IF(CC70&lt;&gt;"",IF(CC95&lt;=CC70,"","Check ISCED "&amp;CC$8),""),"")</f>
        <v/>
      </c>
      <c r="CD184" s="460"/>
      <c r="CE184" s="460"/>
      <c r="CF184" s="460" t="str">
        <f>IF(CF95&lt;&gt;"",IF(CF70&lt;&gt;"",IF(CF95&lt;=CF70,"","Check ISCED "&amp;CF$8),""),"")</f>
        <v/>
      </c>
      <c r="CG184" s="460"/>
      <c r="CH184" s="460"/>
      <c r="CI184" s="460" t="str">
        <f>IF(CI95&lt;&gt;"",IF(CI70&lt;&gt;"",IF(CI95&lt;=CI70,"","Check ISCED "&amp;CI$8),""),"")</f>
        <v/>
      </c>
      <c r="CJ184" s="460"/>
      <c r="CK184" s="460"/>
      <c r="CL184" s="460" t="str">
        <f>IF(CL95&lt;&gt;"",IF(CL70&lt;&gt;"",IF(CL95&lt;=CL70,"","Check ISCED_X "&amp;CL$8),""),"")</f>
        <v/>
      </c>
      <c r="CM184" s="460"/>
      <c r="CN184" s="460"/>
      <c r="CO184" s="460" t="str">
        <f>IF(CO95&lt;&gt;"",IF(CO70&lt;&gt;"",IF(CO95&lt;=CO70,"","Check ISCED_T "&amp;CO$8),""),"")</f>
        <v/>
      </c>
      <c r="CP184" s="460"/>
      <c r="CQ184" s="469"/>
    </row>
    <row r="185" spans="1:95" s="414" customFormat="1" ht="11.25" hidden="1" customHeight="1" x14ac:dyDescent="0.2">
      <c r="A185" s="476"/>
      <c r="B185" s="476"/>
      <c r="C185" s="476"/>
      <c r="D185" s="903"/>
      <c r="E185" s="459" t="s">
        <v>8852</v>
      </c>
      <c r="F185" s="484"/>
      <c r="G185" s="492" t="s">
        <v>8853</v>
      </c>
      <c r="H185" s="486"/>
      <c r="I185" s="486"/>
      <c r="J185" s="486"/>
      <c r="K185" s="486"/>
      <c r="L185" s="486"/>
      <c r="M185" s="487"/>
      <c r="N185" s="487"/>
      <c r="O185" s="487"/>
      <c r="P185" s="487"/>
      <c r="Q185" s="487"/>
      <c r="R185" s="487"/>
      <c r="S185" s="487"/>
      <c r="T185" s="487"/>
      <c r="U185" s="487"/>
      <c r="V185" s="487"/>
      <c r="W185" s="487"/>
      <c r="X185" s="487"/>
      <c r="Y185" s="487"/>
      <c r="Z185" s="487"/>
      <c r="AA185" s="460" t="str">
        <f>IF(AA37&lt;&gt;"",IF(AA94&lt;&gt;"",IF(AA58&lt;&gt;"",IF(SUM(AA37,AA94)&lt;=AA58,"","Check ISCED "&amp;AA$8),""),""),"")</f>
        <v/>
      </c>
      <c r="AB185" s="460"/>
      <c r="AC185" s="460"/>
      <c r="AD185" s="460" t="str">
        <f>IF(AD37&lt;&gt;"",IF(AD94&lt;&gt;"",IF(AD58&lt;&gt;"",IF(SUM(AD37,AD94)&lt;=AD58,"","Check ISCED "&amp;AD$8),""),""),"")</f>
        <v/>
      </c>
      <c r="AE185" s="460"/>
      <c r="AF185" s="460"/>
      <c r="AG185" s="460" t="str">
        <f>IF(AG37&lt;&gt;"",IF(AG94&lt;&gt;"",IF(AG58&lt;&gt;"",IF(SUM(AG37,AG94)&lt;=AG58,"","Check ISCED "&amp;AG$8),""),""),"")</f>
        <v/>
      </c>
      <c r="AH185" s="460"/>
      <c r="AI185" s="460"/>
      <c r="AJ185" s="460" t="str">
        <f>IF(AJ37&lt;&gt;"",IF(AJ94&lt;&gt;"",IF(AJ58&lt;&gt;"",IF(SUM(AJ37,AJ94)&lt;=AJ58,"","Check ISCED "&amp;AJ$8),""),""),"")</f>
        <v/>
      </c>
      <c r="AK185" s="460"/>
      <c r="AL185" s="460"/>
      <c r="AM185" s="460" t="str">
        <f>IF(AM37&lt;&gt;"",IF(AM94&lt;&gt;"",IF(AM58&lt;&gt;"",IF(SUM(AM37,AM94)&lt;=AM58,"","Check ISCED "&amp;AM$8),""),""),"")</f>
        <v/>
      </c>
      <c r="AN185" s="460"/>
      <c r="AO185" s="460"/>
      <c r="AP185" s="460" t="str">
        <f>IF(AP37&lt;&gt;"",IF(AP94&lt;&gt;"",IF(AP58&lt;&gt;"",IF(SUM(AP37,AP94)&lt;=AP58,"","Check ISCED "&amp;AP$8),""),""),"")</f>
        <v/>
      </c>
      <c r="AQ185" s="460"/>
      <c r="AR185" s="460"/>
      <c r="AS185" s="460" t="str">
        <f>IF(AS37&lt;&gt;"",IF(AS94&lt;&gt;"",IF(AS58&lt;&gt;"",IF(SUM(AS37,AS94)&lt;=AS58,"","Check ISCED "&amp;AS$8),""),""),"")</f>
        <v/>
      </c>
      <c r="AT185" s="460"/>
      <c r="AU185" s="460"/>
      <c r="AV185" s="460" t="str">
        <f>IF(AV37&lt;&gt;"",IF(AV94&lt;&gt;"",IF(AV58&lt;&gt;"",IF(SUM(AV37,AV94)&lt;=AV58,"","Check ISCED "&amp;AV$8),""),""),"")</f>
        <v/>
      </c>
      <c r="AW185" s="460"/>
      <c r="AX185" s="460"/>
      <c r="AY185" s="460" t="str">
        <f>IF(AY37&lt;&gt;"",IF(AY94&lt;&gt;"",IF(AY58&lt;&gt;"",IF(SUM(AY37,AY94)&lt;=AY58,"","Check ISCED "&amp;AY$8),""),""),"")</f>
        <v/>
      </c>
      <c r="AZ185" s="460"/>
      <c r="BA185" s="460"/>
      <c r="BB185" s="460" t="str">
        <f>IF(BB37&lt;&gt;"",IF(BB94&lt;&gt;"",IF(BB58&lt;&gt;"",IF(SUM(BB37,BB94)&lt;=BB58,"","Check ISCED "&amp;BB$8),""),""),"")</f>
        <v/>
      </c>
      <c r="BC185" s="460"/>
      <c r="BD185" s="460"/>
      <c r="BE185" s="460" t="str">
        <f>IF(BE37&lt;&gt;"",IF(BE94&lt;&gt;"",IF(BE58&lt;&gt;"",IF(SUM(BE37,BE94)&lt;=BE58,"","Check ISCED "&amp;BE$8),""),""),"")</f>
        <v/>
      </c>
      <c r="BF185" s="460"/>
      <c r="BG185" s="460"/>
      <c r="BH185" s="460" t="str">
        <f>IF(BH37&lt;&gt;"",IF(BH94&lt;&gt;"",IF(BH58&lt;&gt;"",IF(SUM(BH37,BH94)&lt;=BH58,"","Check ISCED "&amp;BH$8),""),""),"")</f>
        <v/>
      </c>
      <c r="BI185" s="460"/>
      <c r="BJ185" s="460"/>
      <c r="BK185" s="460" t="str">
        <f>IF(BK37&lt;&gt;"",IF(BK94&lt;&gt;"",IF(BK58&lt;&gt;"",IF(SUM(BK37,BK94)&lt;=BK58,"","Check ISCED "&amp;BK$8),""),""),"")</f>
        <v/>
      </c>
      <c r="BL185" s="460"/>
      <c r="BM185" s="460"/>
      <c r="BN185" s="460" t="str">
        <f>IF(BN37&lt;&gt;"",IF(BN94&lt;&gt;"",IF(BN58&lt;&gt;"",IF(SUM(BN37,BN94)&lt;=BN58,"","Check ISCED "&amp;BN$8),""),""),"")</f>
        <v/>
      </c>
      <c r="BO185" s="460"/>
      <c r="BP185" s="460"/>
      <c r="BQ185" s="460" t="str">
        <f>IF(BQ37&lt;&gt;"",IF(BQ94&lt;&gt;"",IF(BQ58&lt;&gt;"",IF(SUM(BQ37,BQ94)&lt;=BQ58,"","Check ISCED "&amp;BQ$8),""),""),"")</f>
        <v/>
      </c>
      <c r="BR185" s="460"/>
      <c r="BS185" s="460"/>
      <c r="BT185" s="460" t="str">
        <f>IF(BT37&lt;&gt;"",IF(BT94&lt;&gt;"",IF(BT58&lt;&gt;"",IF(SUM(BT37,BT94)&lt;=BT58,"","Check ISCED "&amp;BT$8),""),""),"")</f>
        <v/>
      </c>
      <c r="BU185" s="460"/>
      <c r="BV185" s="460"/>
      <c r="BW185" s="460" t="str">
        <f>IF(BW37&lt;&gt;"",IF(BW94&lt;&gt;"",IF(BW58&lt;&gt;"",IF(SUM(BW37,BW94)&lt;=BW58,"","Check ISCED "&amp;BW$8),""),""),"")</f>
        <v/>
      </c>
      <c r="BX185" s="460"/>
      <c r="BY185" s="460"/>
      <c r="BZ185" s="460" t="str">
        <f>IF(BZ37&lt;&gt;"",IF(BZ94&lt;&gt;"",IF(BZ58&lt;&gt;"",IF(SUM(BZ37,BZ94)&lt;=BZ58,"","Check ISCED "&amp;BZ$8),""),""),"")</f>
        <v/>
      </c>
      <c r="CA185" s="460"/>
      <c r="CB185" s="460"/>
      <c r="CC185" s="460" t="str">
        <f>IF(CC37&lt;&gt;"",IF(CC94&lt;&gt;"",IF(CC58&lt;&gt;"",IF(SUM(CC37,CC94)&lt;=CC58,"","Check ISCED "&amp;CC$8),""),""),"")</f>
        <v/>
      </c>
      <c r="CD185" s="460"/>
      <c r="CE185" s="460"/>
      <c r="CF185" s="460" t="str">
        <f>IF(CF37&lt;&gt;"",IF(CF94&lt;&gt;"",IF(CF58&lt;&gt;"",IF(SUM(CF37,CF94)&lt;=CF58,"","Check ISCED "&amp;CF$8),""),""),"")</f>
        <v/>
      </c>
      <c r="CG185" s="460"/>
      <c r="CH185" s="460"/>
      <c r="CI185" s="460" t="str">
        <f>IF(CI37&lt;&gt;"",IF(CI94&lt;&gt;"",IF(CI58&lt;&gt;"",IF(SUM(CI37,CI94)&lt;=CI58,"","Check ISCED "&amp;CI$8),""),""),"")</f>
        <v/>
      </c>
      <c r="CJ185" s="460"/>
      <c r="CK185" s="460"/>
      <c r="CL185" s="460" t="str">
        <f>IF(CL37&lt;&gt;"",IF(CL94&lt;&gt;"",IF(CL58&lt;&gt;"",IF(SUM(CL37,CL94)&lt;=CL58,"","Check ISCED_X "&amp;CL$8),""),""),"")</f>
        <v/>
      </c>
      <c r="CM185" s="460"/>
      <c r="CN185" s="460"/>
      <c r="CO185" s="460" t="str">
        <f>IF(CO37&lt;&gt;"",IF(CO94&lt;&gt;"",IF(CO58&lt;&gt;"",IF(SUM(CO37,CO94)&lt;=CO58,"","Check ISCED_T "&amp;CO$8),""),""),"")</f>
        <v/>
      </c>
      <c r="CP185" s="460"/>
      <c r="CQ185" s="469"/>
    </row>
    <row r="186" spans="1:95" s="414" customFormat="1" ht="11.25" hidden="1" customHeight="1" x14ac:dyDescent="0.2">
      <c r="A186" s="476"/>
      <c r="B186" s="476"/>
      <c r="C186" s="476"/>
      <c r="D186" s="903"/>
      <c r="E186" s="459" t="s">
        <v>8854</v>
      </c>
      <c r="F186" s="484"/>
      <c r="G186" s="492" t="s">
        <v>8855</v>
      </c>
      <c r="H186" s="486"/>
      <c r="I186" s="486"/>
      <c r="J186" s="486"/>
      <c r="K186" s="486"/>
      <c r="L186" s="486"/>
      <c r="M186" s="487"/>
      <c r="N186" s="487"/>
      <c r="O186" s="487"/>
      <c r="P186" s="487"/>
      <c r="Q186" s="487"/>
      <c r="R186" s="487"/>
      <c r="S186" s="487"/>
      <c r="T186" s="487"/>
      <c r="U186" s="487"/>
      <c r="V186" s="487"/>
      <c r="W186" s="487"/>
      <c r="X186" s="487"/>
      <c r="Y186" s="487"/>
      <c r="Z186" s="487"/>
      <c r="AA186" s="460" t="str">
        <f>IF(AA38&lt;&gt;"",IF(AA52&lt;&gt;"",IF(AA95&lt;&gt;"",IF(AA70&lt;&gt;"",IF(SUM(AA38,AA52,AA95)&lt;=AA70,"","Check ISCED "&amp;AA$8),""),""),""),"")</f>
        <v/>
      </c>
      <c r="AB186" s="460"/>
      <c r="AC186" s="460"/>
      <c r="AD186" s="460" t="str">
        <f>IF(AD38&lt;&gt;"",IF(AD52&lt;&gt;"",IF(AD95&lt;&gt;"",IF(AD70&lt;&gt;"",IF(SUM(AD38,AD52,AD95)&lt;=AD70,"","Check ISCED "&amp;AD$8),""),""),""),"")</f>
        <v/>
      </c>
      <c r="AE186" s="460"/>
      <c r="AF186" s="460"/>
      <c r="AG186" s="460" t="str">
        <f>IF(AG38&lt;&gt;"",IF(AG52&lt;&gt;"",IF(AG95&lt;&gt;"",IF(AG70&lt;&gt;"",IF(SUM(AG38,AG52,AG95)&lt;=AG70,"","Check ISCED "&amp;AG$8),""),""),""),"")</f>
        <v/>
      </c>
      <c r="AH186" s="460"/>
      <c r="AI186" s="460"/>
      <c r="AJ186" s="460" t="str">
        <f>IF(AJ38&lt;&gt;"",IF(AJ52&lt;&gt;"",IF(AJ95&lt;&gt;"",IF(AJ70&lt;&gt;"",IF(SUM(AJ38,AJ52,AJ95)&lt;=AJ70,"","Check ISCED "&amp;AJ$8),""),""),""),"")</f>
        <v/>
      </c>
      <c r="AK186" s="460"/>
      <c r="AL186" s="460"/>
      <c r="AM186" s="460" t="str">
        <f>IF(AM38&lt;&gt;"",IF(AM52&lt;&gt;"",IF(AM95&lt;&gt;"",IF(AM70&lt;&gt;"",IF(SUM(AM38,AM52,AM95)&lt;=AM70,"","Check ISCED "&amp;AM$8),""),""),""),"")</f>
        <v/>
      </c>
      <c r="AN186" s="460"/>
      <c r="AO186" s="460"/>
      <c r="AP186" s="460" t="str">
        <f>IF(AP38&lt;&gt;"",IF(AP52&lt;&gt;"",IF(AP95&lt;&gt;"",IF(AP70&lt;&gt;"",IF(SUM(AP38,AP52,AP95)&lt;=AP70,"","Check ISCED "&amp;AP$8),""),""),""),"")</f>
        <v/>
      </c>
      <c r="AQ186" s="460"/>
      <c r="AR186" s="460"/>
      <c r="AS186" s="460" t="str">
        <f>IF(AS38&lt;&gt;"",IF(AS52&lt;&gt;"",IF(AS95&lt;&gt;"",IF(AS70&lt;&gt;"",IF(SUM(AS38,AS52,AS95)&lt;=AS70,"","Check ISCED "&amp;AS$8),""),""),""),"")</f>
        <v/>
      </c>
      <c r="AT186" s="460"/>
      <c r="AU186" s="460"/>
      <c r="AV186" s="460" t="str">
        <f>IF(AV38&lt;&gt;"",IF(AV52&lt;&gt;"",IF(AV95&lt;&gt;"",IF(AV70&lt;&gt;"",IF(SUM(AV38,AV52,AV95)&lt;=AV70,"","Check ISCED "&amp;AV$8),""),""),""),"")</f>
        <v/>
      </c>
      <c r="AW186" s="460"/>
      <c r="AX186" s="460"/>
      <c r="AY186" s="460" t="str">
        <f>IF(AY38&lt;&gt;"",IF(AY52&lt;&gt;"",IF(AY95&lt;&gt;"",IF(AY70&lt;&gt;"",IF(SUM(AY38,AY52,AY95)&lt;=AY70,"","Check ISCED "&amp;AY$8),""),""),""),"")</f>
        <v/>
      </c>
      <c r="AZ186" s="460"/>
      <c r="BA186" s="460"/>
      <c r="BB186" s="460" t="str">
        <f>IF(BB38&lt;&gt;"",IF(BB52&lt;&gt;"",IF(BB95&lt;&gt;"",IF(BB70&lt;&gt;"",IF(SUM(BB38,BB52,BB95)&lt;=BB70,"","Check ISCED "&amp;BB$8),""),""),""),"")</f>
        <v/>
      </c>
      <c r="BC186" s="460"/>
      <c r="BD186" s="460"/>
      <c r="BE186" s="460" t="str">
        <f>IF(BE38&lt;&gt;"",IF(BE52&lt;&gt;"",IF(BE95&lt;&gt;"",IF(BE70&lt;&gt;"",IF(SUM(BE38,BE52,BE95)&lt;=BE70,"","Check ISCED "&amp;BE$8),""),""),""),"")</f>
        <v/>
      </c>
      <c r="BF186" s="460"/>
      <c r="BG186" s="460"/>
      <c r="BH186" s="460" t="str">
        <f>IF(BH38&lt;&gt;"",IF(BH52&lt;&gt;"",IF(BH95&lt;&gt;"",IF(BH70&lt;&gt;"",IF(SUM(BH38,BH52,BH95)&lt;=BH70,"","Check ISCED "&amp;BH$8),""),""),""),"")</f>
        <v/>
      </c>
      <c r="BI186" s="460"/>
      <c r="BJ186" s="460"/>
      <c r="BK186" s="460" t="str">
        <f>IF(BK38&lt;&gt;"",IF(BK52&lt;&gt;"",IF(BK95&lt;&gt;"",IF(BK70&lt;&gt;"",IF(SUM(BK38,BK52,BK95)&lt;=BK70,"","Check ISCED "&amp;BK$8),""),""),""),"")</f>
        <v/>
      </c>
      <c r="BL186" s="460"/>
      <c r="BM186" s="460"/>
      <c r="BN186" s="460" t="str">
        <f>IF(BN38&lt;&gt;"",IF(BN52&lt;&gt;"",IF(BN95&lt;&gt;"",IF(BN70&lt;&gt;"",IF(SUM(BN38,BN52,BN95)&lt;=BN70,"","Check ISCED "&amp;BN$8),""),""),""),"")</f>
        <v/>
      </c>
      <c r="BO186" s="460"/>
      <c r="BP186" s="460"/>
      <c r="BQ186" s="460" t="str">
        <f>IF(BQ38&lt;&gt;"",IF(BQ52&lt;&gt;"",IF(BQ95&lt;&gt;"",IF(BQ70&lt;&gt;"",IF(SUM(BQ38,BQ52,BQ95)&lt;=BQ70,"","Check ISCED "&amp;BQ$8),""),""),""),"")</f>
        <v/>
      </c>
      <c r="BR186" s="460"/>
      <c r="BS186" s="460"/>
      <c r="BT186" s="460" t="str">
        <f>IF(BT38&lt;&gt;"",IF(BT52&lt;&gt;"",IF(BT95&lt;&gt;"",IF(BT70&lt;&gt;"",IF(SUM(BT38,BT52,BT95)&lt;=BT70,"","Check ISCED "&amp;BT$8),""),""),""),"")</f>
        <v/>
      </c>
      <c r="BU186" s="460"/>
      <c r="BV186" s="460"/>
      <c r="BW186" s="460" t="str">
        <f>IF(BW38&lt;&gt;"",IF(BW52&lt;&gt;"",IF(BW95&lt;&gt;"",IF(BW70&lt;&gt;"",IF(SUM(BW38,BW52,BW95)&lt;=BW70,"","Check ISCED "&amp;BW$8),""),""),""),"")</f>
        <v/>
      </c>
      <c r="BX186" s="460"/>
      <c r="BY186" s="460"/>
      <c r="BZ186" s="460" t="str">
        <f>IF(BZ38&lt;&gt;"",IF(BZ52&lt;&gt;"",IF(BZ95&lt;&gt;"",IF(BZ70&lt;&gt;"",IF(SUM(BZ38,BZ52,BZ95)&lt;=BZ70,"","Check ISCED "&amp;BZ$8),""),""),""),"")</f>
        <v/>
      </c>
      <c r="CA186" s="460"/>
      <c r="CB186" s="460"/>
      <c r="CC186" s="460" t="str">
        <f>IF(CC38&lt;&gt;"",IF(CC52&lt;&gt;"",IF(CC95&lt;&gt;"",IF(CC70&lt;&gt;"",IF(SUM(CC38,CC52,CC95)&lt;=CC70,"","Check ISCED "&amp;CC$8),""),""),""),"")</f>
        <v/>
      </c>
      <c r="CD186" s="460"/>
      <c r="CE186" s="460"/>
      <c r="CF186" s="460" t="str">
        <f>IF(CF38&lt;&gt;"",IF(CF52&lt;&gt;"",IF(CF95&lt;&gt;"",IF(CF70&lt;&gt;"",IF(SUM(CF38,CF52,CF95)&lt;=CF70,"","Check ISCED "&amp;CF$8),""),""),""),"")</f>
        <v/>
      </c>
      <c r="CG186" s="460"/>
      <c r="CH186" s="460"/>
      <c r="CI186" s="460" t="str">
        <f>IF(CI38&lt;&gt;"",IF(CI52&lt;&gt;"",IF(CI95&lt;&gt;"",IF(CI70&lt;&gt;"",IF(SUM(CI38,CI52,CI95)&lt;=CI70,"","Check ISCED "&amp;CI$8),""),""),""),"")</f>
        <v/>
      </c>
      <c r="CJ186" s="460"/>
      <c r="CK186" s="460"/>
      <c r="CL186" s="460" t="str">
        <f>IF(CL38&lt;&gt;"",IF(CL52&lt;&gt;"",IF(CL95&lt;&gt;"",IF(CL70&lt;&gt;"",IF(SUM(CL38,CL52,CL95)&lt;=CL70,"","Check ISCED_X "&amp;CL$8),""),""),""),"")</f>
        <v/>
      </c>
      <c r="CM186" s="460"/>
      <c r="CN186" s="460"/>
      <c r="CO186" s="460" t="str">
        <f>IF(CO38&lt;&gt;"",IF(CO52&lt;&gt;"",IF(CO95&lt;&gt;"",IF(CO70&lt;&gt;"",IF(SUM(CO38,CO52,CO95)&lt;=CO70,"","Check ISCED_T "&amp;CO$8),""),""),""),"")</f>
        <v/>
      </c>
      <c r="CP186" s="460"/>
      <c r="CQ186" s="469"/>
    </row>
    <row r="187" spans="1:95" s="414" customFormat="1" ht="11.25" hidden="1" customHeight="1" x14ac:dyDescent="0.2">
      <c r="A187" s="476"/>
      <c r="B187" s="476"/>
      <c r="C187" s="476"/>
      <c r="D187" s="904"/>
      <c r="E187" s="464" t="s">
        <v>9206</v>
      </c>
      <c r="F187" s="488"/>
      <c r="G187" s="493" t="s">
        <v>8856</v>
      </c>
      <c r="H187" s="489"/>
      <c r="I187" s="489"/>
      <c r="J187" s="489"/>
      <c r="K187" s="489"/>
      <c r="L187" s="489"/>
      <c r="M187" s="490"/>
      <c r="N187" s="490"/>
      <c r="O187" s="490"/>
      <c r="P187" s="490"/>
      <c r="Q187" s="490"/>
      <c r="R187" s="490"/>
      <c r="S187" s="490"/>
      <c r="T187" s="490"/>
      <c r="U187" s="490"/>
      <c r="V187" s="490"/>
      <c r="W187" s="490"/>
      <c r="X187" s="490"/>
      <c r="Y187" s="490"/>
      <c r="Z187" s="490"/>
      <c r="AA187" s="445" t="str">
        <f>IF(AA38&lt;&gt;"",IF(AA52&lt;&gt;"",IF(AA70&lt;&gt;"",IF(SUM(AA38,AA52)&lt;=AA70,"","Check ISCED "&amp;AA$8),""),""),"")</f>
        <v/>
      </c>
      <c r="AB187" s="445"/>
      <c r="AC187" s="445"/>
      <c r="AD187" s="445" t="str">
        <f>IF(AD38&lt;&gt;"",IF(AD52&lt;&gt;"",IF(AD70&lt;&gt;"",IF(SUM(AD38,AD52)&lt;=AD70,"","Check ISCED "&amp;AD$8),""),""),"")</f>
        <v/>
      </c>
      <c r="AE187" s="445"/>
      <c r="AF187" s="445"/>
      <c r="AG187" s="445" t="str">
        <f>IF(AG38&lt;&gt;"",IF(AG52&lt;&gt;"",IF(AG70&lt;&gt;"",IF(SUM(AG38,AG52)&lt;=AG70,"","Check ISCED "&amp;AG$8),""),""),"")</f>
        <v/>
      </c>
      <c r="AH187" s="445"/>
      <c r="AI187" s="445"/>
      <c r="AJ187" s="445" t="str">
        <f>IF(AJ38&lt;&gt;"",IF(AJ52&lt;&gt;"",IF(AJ70&lt;&gt;"",IF(SUM(AJ38,AJ52)&lt;=AJ70,"","Check ISCED "&amp;AJ$8),""),""),"")</f>
        <v/>
      </c>
      <c r="AK187" s="445"/>
      <c r="AL187" s="445"/>
      <c r="AM187" s="445" t="str">
        <f>IF(AM38&lt;&gt;"",IF(AM52&lt;&gt;"",IF(AM70&lt;&gt;"",IF(SUM(AM38,AM52)&lt;=AM70,"","Check ISCED "&amp;AM$8),""),""),"")</f>
        <v/>
      </c>
      <c r="AN187" s="445"/>
      <c r="AO187" s="445"/>
      <c r="AP187" s="445" t="str">
        <f>IF(AP38&lt;&gt;"",IF(AP52&lt;&gt;"",IF(AP70&lt;&gt;"",IF(SUM(AP38,AP52)&lt;=AP70,"","Check ISCED "&amp;AP$8),""),""),"")</f>
        <v/>
      </c>
      <c r="AQ187" s="445"/>
      <c r="AR187" s="445"/>
      <c r="AS187" s="445" t="str">
        <f>IF(AS38&lt;&gt;"",IF(AS52&lt;&gt;"",IF(AS70&lt;&gt;"",IF(SUM(AS38,AS52)&lt;=AS70,"","Check ISCED "&amp;AS$8),""),""),"")</f>
        <v/>
      </c>
      <c r="AT187" s="445"/>
      <c r="AU187" s="445"/>
      <c r="AV187" s="445" t="str">
        <f>IF(AV38&lt;&gt;"",IF(AV52&lt;&gt;"",IF(AV70&lt;&gt;"",IF(SUM(AV38,AV52)&lt;=AV70,"","Check ISCED "&amp;AV$8),""),""),"")</f>
        <v/>
      </c>
      <c r="AW187" s="445"/>
      <c r="AX187" s="445"/>
      <c r="AY187" s="445" t="str">
        <f>IF(AY38&lt;&gt;"",IF(AY52&lt;&gt;"",IF(AY70&lt;&gt;"",IF(SUM(AY38,AY52)&lt;=AY70,"","Check ISCED "&amp;AY$8),""),""),"")</f>
        <v/>
      </c>
      <c r="AZ187" s="445"/>
      <c r="BA187" s="445"/>
      <c r="BB187" s="445" t="str">
        <f>IF(BB38&lt;&gt;"",IF(BB52&lt;&gt;"",IF(BB70&lt;&gt;"",IF(SUM(BB38,BB52)&lt;=BB70,"","Check ISCED "&amp;BB$8),""),""),"")</f>
        <v/>
      </c>
      <c r="BC187" s="445"/>
      <c r="BD187" s="445"/>
      <c r="BE187" s="445" t="str">
        <f>IF(BE38&lt;&gt;"",IF(BE52&lt;&gt;"",IF(BE70&lt;&gt;"",IF(SUM(BE38,BE52)&lt;=BE70,"","Check ISCED "&amp;BE$8),""),""),"")</f>
        <v/>
      </c>
      <c r="BF187" s="445"/>
      <c r="BG187" s="445"/>
      <c r="BH187" s="445" t="str">
        <f>IF(BH38&lt;&gt;"",IF(BH52&lt;&gt;"",IF(BH70&lt;&gt;"",IF(SUM(BH38,BH52)&lt;=BH70,"","Check ISCED "&amp;BH$8),""),""),"")</f>
        <v/>
      </c>
      <c r="BI187" s="445"/>
      <c r="BJ187" s="445"/>
      <c r="BK187" s="445" t="str">
        <f>IF(BK38&lt;&gt;"",IF(BK52&lt;&gt;"",IF(BK70&lt;&gt;"",IF(SUM(BK38,BK52)&lt;=BK70,"","Check ISCED "&amp;BK$8),""),""),"")</f>
        <v/>
      </c>
      <c r="BL187" s="445"/>
      <c r="BM187" s="445"/>
      <c r="BN187" s="445" t="str">
        <f>IF(BN38&lt;&gt;"",IF(BN52&lt;&gt;"",IF(BN70&lt;&gt;"",IF(SUM(BN38,BN52)&lt;=BN70,"","Check ISCED "&amp;BN$8),""),""),"")</f>
        <v/>
      </c>
      <c r="BO187" s="445"/>
      <c r="BP187" s="445"/>
      <c r="BQ187" s="445" t="str">
        <f>IF(BQ38&lt;&gt;"",IF(BQ52&lt;&gt;"",IF(BQ70&lt;&gt;"",IF(SUM(BQ38,BQ52)&lt;=BQ70,"","Check ISCED "&amp;BQ$8),""),""),"")</f>
        <v/>
      </c>
      <c r="BR187" s="445"/>
      <c r="BS187" s="445"/>
      <c r="BT187" s="445" t="str">
        <f>IF(BT38&lt;&gt;"",IF(BT52&lt;&gt;"",IF(BT70&lt;&gt;"",IF(SUM(BT38,BT52)&lt;=BT70,"","Check ISCED "&amp;BT$8),""),""),"")</f>
        <v/>
      </c>
      <c r="BU187" s="445"/>
      <c r="BV187" s="445"/>
      <c r="BW187" s="445" t="str">
        <f>IF(BW38&lt;&gt;"",IF(BW52&lt;&gt;"",IF(BW70&lt;&gt;"",IF(SUM(BW38,BW52)&lt;=BW70,"","Check ISCED "&amp;BW$8),""),""),"")</f>
        <v/>
      </c>
      <c r="BX187" s="445"/>
      <c r="BY187" s="445"/>
      <c r="BZ187" s="445" t="str">
        <f>IF(BZ38&lt;&gt;"",IF(BZ52&lt;&gt;"",IF(BZ70&lt;&gt;"",IF(SUM(BZ38,BZ52)&lt;=BZ70,"","Check ISCED "&amp;BZ$8),""),""),"")</f>
        <v/>
      </c>
      <c r="CA187" s="445"/>
      <c r="CB187" s="445"/>
      <c r="CC187" s="445" t="str">
        <f>IF(CC38&lt;&gt;"",IF(CC52&lt;&gt;"",IF(CC70&lt;&gt;"",IF(SUM(CC38,CC52)&lt;=CC70,"","Check ISCED "&amp;CC$8),""),""),"")</f>
        <v/>
      </c>
      <c r="CD187" s="445"/>
      <c r="CE187" s="445"/>
      <c r="CF187" s="445" t="str">
        <f>IF(CF38&lt;&gt;"",IF(CF52&lt;&gt;"",IF(CF70&lt;&gt;"",IF(SUM(CF38,CF52)&lt;=CF70,"","Check ISCED "&amp;CF$8),""),""),"")</f>
        <v/>
      </c>
      <c r="CG187" s="445"/>
      <c r="CH187" s="445"/>
      <c r="CI187" s="445" t="str">
        <f>IF(CI38&lt;&gt;"",IF(CI52&lt;&gt;"",IF(CI70&lt;&gt;"",IF(SUM(CI38,CI52)&lt;=CI70,"","Check ISCED "&amp;CI$8),""),""),"")</f>
        <v/>
      </c>
      <c r="CJ187" s="445"/>
      <c r="CK187" s="445"/>
      <c r="CL187" s="445" t="str">
        <f>IF(CL38&lt;&gt;"",IF(CL52&lt;&gt;"",IF(CL70&lt;&gt;"",IF(SUM(CL38,CL52)&lt;=CL70,"","Check ISCED_X "&amp;CL$8),""),""),"")</f>
        <v/>
      </c>
      <c r="CM187" s="445"/>
      <c r="CN187" s="445"/>
      <c r="CO187" s="445" t="str">
        <f>IF(CO38&lt;&gt;"",IF(CO52&lt;&gt;"",IF(CO70&lt;&gt;"",IF(SUM(CO38,CO52)&lt;=CO70,"","Check ISCED_T "&amp;CO$8),""),""),"")</f>
        <v/>
      </c>
      <c r="CP187" s="445"/>
      <c r="CQ187" s="470"/>
    </row>
    <row r="188" spans="1:95" s="414" customFormat="1" ht="11.25" hidden="1" customHeight="1" x14ac:dyDescent="0.2">
      <c r="A188" s="476"/>
      <c r="B188" s="476"/>
      <c r="C188" s="476"/>
      <c r="D188" s="476"/>
      <c r="E188" s="74"/>
      <c r="F188" s="478"/>
      <c r="G188" s="479"/>
      <c r="H188" s="476"/>
      <c r="I188" s="476"/>
      <c r="J188" s="476"/>
      <c r="K188" s="476"/>
      <c r="L188" s="476"/>
      <c r="M188" s="47"/>
      <c r="N188" s="47"/>
      <c r="O188" s="47"/>
      <c r="P188" s="47"/>
      <c r="Q188" s="47"/>
      <c r="R188" s="47"/>
      <c r="S188" s="47"/>
      <c r="T188" s="47"/>
      <c r="U188" s="47"/>
      <c r="V188" s="47"/>
      <c r="W188" s="47"/>
      <c r="X188" s="47"/>
      <c r="Y188" s="47"/>
      <c r="Z188" s="47"/>
    </row>
    <row r="189" spans="1:95" s="414" customFormat="1" ht="13.5" hidden="1" customHeight="1" x14ac:dyDescent="0.2">
      <c r="A189" s="476"/>
      <c r="B189" s="476"/>
      <c r="C189" s="476"/>
      <c r="D189" s="900" t="s">
        <v>8857</v>
      </c>
      <c r="E189" s="454" t="s">
        <v>8858</v>
      </c>
      <c r="F189" s="480"/>
      <c r="G189" s="481" t="s">
        <v>8859</v>
      </c>
      <c r="H189" s="482"/>
      <c r="I189" s="482"/>
      <c r="J189" s="482"/>
      <c r="K189" s="482"/>
      <c r="L189" s="482"/>
      <c r="M189" s="483"/>
      <c r="N189" s="483"/>
      <c r="O189" s="483"/>
      <c r="P189" s="483"/>
      <c r="Q189" s="483"/>
      <c r="R189" s="483"/>
      <c r="S189" s="483"/>
      <c r="T189" s="483"/>
      <c r="U189" s="483"/>
      <c r="V189" s="483"/>
      <c r="W189" s="483"/>
      <c r="X189" s="483"/>
      <c r="Y189" s="483"/>
      <c r="Z189" s="483"/>
      <c r="AA189" s="455" t="str">
        <f>IF(AA36&lt;&gt;"",IF(AA35&lt;&gt;"",IF(AA36&lt;=AA35,"","Check ISCED "&amp;AA$8),""),"")</f>
        <v/>
      </c>
      <c r="AB189" s="455"/>
      <c r="AC189" s="455"/>
      <c r="AD189" s="455" t="str">
        <f t="shared" ref="AD189:CL189" si="149">IF(AD36&lt;&gt;"",IF(AD35&lt;&gt;"",IF(AD36&lt;=AD35,"","Check ISCED "&amp;AD$8),""),"")</f>
        <v/>
      </c>
      <c r="AE189" s="455"/>
      <c r="AF189" s="455"/>
      <c r="AG189" s="455" t="str">
        <f t="shared" si="149"/>
        <v/>
      </c>
      <c r="AH189" s="455"/>
      <c r="AI189" s="455"/>
      <c r="AJ189" s="455" t="str">
        <f t="shared" si="149"/>
        <v/>
      </c>
      <c r="AK189" s="455"/>
      <c r="AL189" s="455"/>
      <c r="AM189" s="455" t="str">
        <f t="shared" si="149"/>
        <v/>
      </c>
      <c r="AN189" s="455"/>
      <c r="AO189" s="455"/>
      <c r="AP189" s="455" t="str">
        <f t="shared" si="149"/>
        <v/>
      </c>
      <c r="AQ189" s="455"/>
      <c r="AR189" s="455"/>
      <c r="AS189" s="455" t="str">
        <f t="shared" si="149"/>
        <v/>
      </c>
      <c r="AT189" s="455"/>
      <c r="AU189" s="455"/>
      <c r="AV189" s="455" t="str">
        <f t="shared" si="149"/>
        <v/>
      </c>
      <c r="AW189" s="455"/>
      <c r="AX189" s="455"/>
      <c r="AY189" s="455" t="str">
        <f t="shared" si="149"/>
        <v/>
      </c>
      <c r="AZ189" s="455"/>
      <c r="BA189" s="455"/>
      <c r="BB189" s="455" t="str">
        <f t="shared" si="149"/>
        <v/>
      </c>
      <c r="BC189" s="455"/>
      <c r="BD189" s="455"/>
      <c r="BE189" s="455" t="str">
        <f t="shared" si="149"/>
        <v/>
      </c>
      <c r="BF189" s="455"/>
      <c r="BG189" s="455"/>
      <c r="BH189" s="455" t="str">
        <f t="shared" si="149"/>
        <v/>
      </c>
      <c r="BI189" s="455"/>
      <c r="BJ189" s="455"/>
      <c r="BK189" s="455" t="str">
        <f t="shared" si="149"/>
        <v/>
      </c>
      <c r="BL189" s="455"/>
      <c r="BM189" s="455"/>
      <c r="BN189" s="455" t="str">
        <f t="shared" si="149"/>
        <v/>
      </c>
      <c r="BO189" s="455"/>
      <c r="BP189" s="455"/>
      <c r="BQ189" s="455" t="str">
        <f t="shared" si="149"/>
        <v/>
      </c>
      <c r="BR189" s="455"/>
      <c r="BS189" s="455"/>
      <c r="BT189" s="455" t="str">
        <f t="shared" si="149"/>
        <v/>
      </c>
      <c r="BU189" s="455"/>
      <c r="BV189" s="455"/>
      <c r="BW189" s="455" t="str">
        <f t="shared" si="149"/>
        <v/>
      </c>
      <c r="BX189" s="455"/>
      <c r="BY189" s="455"/>
      <c r="BZ189" s="455" t="str">
        <f t="shared" si="149"/>
        <v/>
      </c>
      <c r="CA189" s="455"/>
      <c r="CB189" s="455"/>
      <c r="CC189" s="455" t="str">
        <f t="shared" si="149"/>
        <v/>
      </c>
      <c r="CD189" s="455"/>
      <c r="CE189" s="455"/>
      <c r="CF189" s="455" t="str">
        <f t="shared" si="149"/>
        <v/>
      </c>
      <c r="CG189" s="455"/>
      <c r="CH189" s="455"/>
      <c r="CI189" s="455" t="str">
        <f t="shared" si="149"/>
        <v/>
      </c>
      <c r="CJ189" s="455"/>
      <c r="CK189" s="455"/>
      <c r="CL189" s="455" t="str">
        <f t="shared" si="149"/>
        <v/>
      </c>
      <c r="CM189" s="455"/>
      <c r="CN189" s="455"/>
      <c r="CO189" s="455" t="str">
        <f t="shared" ref="CO189" si="150">IF(CO36&lt;&gt;"",IF(CO35&lt;&gt;"",IF(CO36&lt;=CO35,"","Check ISCED "&amp;CO$8),""),"")</f>
        <v/>
      </c>
      <c r="CP189" s="455"/>
      <c r="CQ189" s="468"/>
    </row>
    <row r="190" spans="1:95" s="414" customFormat="1" ht="13.5" hidden="1" customHeight="1" x14ac:dyDescent="0.2">
      <c r="A190" s="476"/>
      <c r="B190" s="476"/>
      <c r="C190" s="476"/>
      <c r="D190" s="903"/>
      <c r="E190" s="459" t="s">
        <v>8860</v>
      </c>
      <c r="F190" s="484"/>
      <c r="G190" s="485" t="s">
        <v>8861</v>
      </c>
      <c r="H190" s="486"/>
      <c r="I190" s="486"/>
      <c r="J190" s="486"/>
      <c r="K190" s="486"/>
      <c r="L190" s="486"/>
      <c r="M190" s="487"/>
      <c r="N190" s="487"/>
      <c r="O190" s="487"/>
      <c r="P190" s="487"/>
      <c r="Q190" s="487"/>
      <c r="R190" s="487"/>
      <c r="S190" s="487"/>
      <c r="T190" s="487"/>
      <c r="U190" s="487"/>
      <c r="V190" s="487"/>
      <c r="W190" s="487"/>
      <c r="X190" s="487"/>
      <c r="Y190" s="487"/>
      <c r="Z190" s="487"/>
      <c r="AA190" s="460" t="str">
        <f>IF(AA51&lt;&gt;"",IF(AA50&lt;&gt;"",IF(AA51&lt;=AA50,"","Check ISCED "&amp;AA$8),""),"")</f>
        <v/>
      </c>
      <c r="AB190" s="460"/>
      <c r="AC190" s="460"/>
      <c r="AD190" s="460" t="str">
        <f t="shared" ref="AD190:CL190" si="151">IF(AD51&lt;&gt;"",IF(AD50&lt;&gt;"",IF(AD51&lt;=AD50,"","Check ISCED "&amp;AD$8),""),"")</f>
        <v/>
      </c>
      <c r="AE190" s="460"/>
      <c r="AF190" s="460"/>
      <c r="AG190" s="460" t="str">
        <f t="shared" si="151"/>
        <v/>
      </c>
      <c r="AH190" s="460"/>
      <c r="AI190" s="460"/>
      <c r="AJ190" s="460" t="str">
        <f t="shared" si="151"/>
        <v/>
      </c>
      <c r="AK190" s="460"/>
      <c r="AL190" s="460"/>
      <c r="AM190" s="460" t="str">
        <f t="shared" si="151"/>
        <v/>
      </c>
      <c r="AN190" s="460"/>
      <c r="AO190" s="460"/>
      <c r="AP190" s="460" t="str">
        <f t="shared" si="151"/>
        <v/>
      </c>
      <c r="AQ190" s="460"/>
      <c r="AR190" s="460"/>
      <c r="AS190" s="460" t="str">
        <f t="shared" si="151"/>
        <v/>
      </c>
      <c r="AT190" s="460"/>
      <c r="AU190" s="460"/>
      <c r="AV190" s="460" t="str">
        <f t="shared" si="151"/>
        <v/>
      </c>
      <c r="AW190" s="460"/>
      <c r="AX190" s="460"/>
      <c r="AY190" s="460" t="str">
        <f t="shared" si="151"/>
        <v/>
      </c>
      <c r="AZ190" s="460"/>
      <c r="BA190" s="460"/>
      <c r="BB190" s="460" t="str">
        <f t="shared" si="151"/>
        <v/>
      </c>
      <c r="BC190" s="460"/>
      <c r="BD190" s="460"/>
      <c r="BE190" s="460" t="str">
        <f t="shared" si="151"/>
        <v/>
      </c>
      <c r="BF190" s="460"/>
      <c r="BG190" s="460"/>
      <c r="BH190" s="460" t="str">
        <f t="shared" si="151"/>
        <v/>
      </c>
      <c r="BI190" s="460"/>
      <c r="BJ190" s="460"/>
      <c r="BK190" s="460" t="str">
        <f t="shared" si="151"/>
        <v/>
      </c>
      <c r="BL190" s="460"/>
      <c r="BM190" s="460"/>
      <c r="BN190" s="460" t="str">
        <f t="shared" si="151"/>
        <v/>
      </c>
      <c r="BO190" s="460"/>
      <c r="BP190" s="460"/>
      <c r="BQ190" s="460" t="str">
        <f t="shared" si="151"/>
        <v/>
      </c>
      <c r="BR190" s="460"/>
      <c r="BS190" s="460"/>
      <c r="BT190" s="460" t="str">
        <f t="shared" si="151"/>
        <v/>
      </c>
      <c r="BU190" s="460"/>
      <c r="BV190" s="460"/>
      <c r="BW190" s="460" t="str">
        <f t="shared" si="151"/>
        <v/>
      </c>
      <c r="BX190" s="460"/>
      <c r="BY190" s="460"/>
      <c r="BZ190" s="460" t="str">
        <f t="shared" si="151"/>
        <v/>
      </c>
      <c r="CA190" s="460"/>
      <c r="CB190" s="460"/>
      <c r="CC190" s="460" t="str">
        <f t="shared" si="151"/>
        <v/>
      </c>
      <c r="CD190" s="460"/>
      <c r="CE190" s="460"/>
      <c r="CF190" s="460" t="str">
        <f t="shared" si="151"/>
        <v/>
      </c>
      <c r="CG190" s="460"/>
      <c r="CH190" s="460"/>
      <c r="CI190" s="460" t="str">
        <f t="shared" si="151"/>
        <v/>
      </c>
      <c r="CJ190" s="460"/>
      <c r="CK190" s="460"/>
      <c r="CL190" s="460" t="str">
        <f t="shared" si="151"/>
        <v/>
      </c>
      <c r="CM190" s="460"/>
      <c r="CN190" s="460"/>
      <c r="CO190" s="460" t="str">
        <f t="shared" ref="CO190" si="152">IF(CO51&lt;&gt;"",IF(CO50&lt;&gt;"",IF(CO51&lt;=CO50,"","Check ISCED "&amp;CO$8),""),"")</f>
        <v/>
      </c>
      <c r="CP190" s="460"/>
      <c r="CQ190" s="469"/>
    </row>
    <row r="191" spans="1:95" s="414" customFormat="1" ht="13.5" hidden="1" customHeight="1" x14ac:dyDescent="0.2">
      <c r="A191" s="476"/>
      <c r="B191" s="476"/>
      <c r="C191" s="476"/>
      <c r="D191" s="904"/>
      <c r="E191" s="464" t="s">
        <v>8862</v>
      </c>
      <c r="F191" s="488"/>
      <c r="G191" s="436" t="s">
        <v>8863</v>
      </c>
      <c r="H191" s="489"/>
      <c r="I191" s="489"/>
      <c r="J191" s="489"/>
      <c r="K191" s="489"/>
      <c r="L191" s="489"/>
      <c r="M191" s="490"/>
      <c r="N191" s="490"/>
      <c r="O191" s="490"/>
      <c r="P191" s="490"/>
      <c r="Q191" s="490"/>
      <c r="R191" s="490"/>
      <c r="S191" s="490"/>
      <c r="T191" s="490"/>
      <c r="U191" s="490"/>
      <c r="V191" s="490"/>
      <c r="W191" s="490"/>
      <c r="X191" s="490"/>
      <c r="Y191" s="490"/>
      <c r="Z191" s="490"/>
      <c r="AA191" s="445" t="str">
        <f>IF(AA63&lt;&gt;"",IF(AA63&lt;&gt;"",IF(AA64&lt;=AA63,"","Check ISCED "&amp;AA$8),""),"")</f>
        <v/>
      </c>
      <c r="AB191" s="445"/>
      <c r="AC191" s="445"/>
      <c r="AD191" s="445" t="str">
        <f t="shared" ref="AD191:CL191" si="153">IF(AD63&lt;&gt;"",IF(AD63&lt;&gt;"",IF(AD64&lt;=AD63,"","Check ISCED "&amp;AD$8),""),"")</f>
        <v/>
      </c>
      <c r="AE191" s="445"/>
      <c r="AF191" s="445"/>
      <c r="AG191" s="445" t="str">
        <f t="shared" si="153"/>
        <v/>
      </c>
      <c r="AH191" s="445"/>
      <c r="AI191" s="445"/>
      <c r="AJ191" s="445" t="str">
        <f t="shared" si="153"/>
        <v/>
      </c>
      <c r="AK191" s="445"/>
      <c r="AL191" s="445"/>
      <c r="AM191" s="445" t="str">
        <f t="shared" si="153"/>
        <v/>
      </c>
      <c r="AN191" s="445"/>
      <c r="AO191" s="445"/>
      <c r="AP191" s="445" t="str">
        <f t="shared" si="153"/>
        <v/>
      </c>
      <c r="AQ191" s="445"/>
      <c r="AR191" s="445"/>
      <c r="AS191" s="445" t="str">
        <f t="shared" si="153"/>
        <v/>
      </c>
      <c r="AT191" s="445"/>
      <c r="AU191" s="445"/>
      <c r="AV191" s="445" t="str">
        <f t="shared" si="153"/>
        <v/>
      </c>
      <c r="AW191" s="445"/>
      <c r="AX191" s="445"/>
      <c r="AY191" s="445" t="str">
        <f t="shared" si="153"/>
        <v/>
      </c>
      <c r="AZ191" s="445"/>
      <c r="BA191" s="445"/>
      <c r="BB191" s="445" t="str">
        <f t="shared" si="153"/>
        <v/>
      </c>
      <c r="BC191" s="445"/>
      <c r="BD191" s="445"/>
      <c r="BE191" s="445" t="str">
        <f t="shared" si="153"/>
        <v/>
      </c>
      <c r="BF191" s="445"/>
      <c r="BG191" s="445"/>
      <c r="BH191" s="445" t="str">
        <f t="shared" si="153"/>
        <v/>
      </c>
      <c r="BI191" s="445"/>
      <c r="BJ191" s="445"/>
      <c r="BK191" s="445" t="str">
        <f t="shared" si="153"/>
        <v/>
      </c>
      <c r="BL191" s="445"/>
      <c r="BM191" s="445"/>
      <c r="BN191" s="445" t="str">
        <f t="shared" si="153"/>
        <v/>
      </c>
      <c r="BO191" s="445"/>
      <c r="BP191" s="445"/>
      <c r="BQ191" s="445" t="str">
        <f t="shared" si="153"/>
        <v/>
      </c>
      <c r="BR191" s="445"/>
      <c r="BS191" s="445"/>
      <c r="BT191" s="445" t="str">
        <f t="shared" si="153"/>
        <v/>
      </c>
      <c r="BU191" s="445"/>
      <c r="BV191" s="445"/>
      <c r="BW191" s="445" t="str">
        <f t="shared" si="153"/>
        <v/>
      </c>
      <c r="BX191" s="445"/>
      <c r="BY191" s="445"/>
      <c r="BZ191" s="445" t="str">
        <f t="shared" si="153"/>
        <v/>
      </c>
      <c r="CA191" s="445"/>
      <c r="CB191" s="445"/>
      <c r="CC191" s="445" t="str">
        <f t="shared" si="153"/>
        <v/>
      </c>
      <c r="CD191" s="445"/>
      <c r="CE191" s="445"/>
      <c r="CF191" s="445" t="str">
        <f t="shared" si="153"/>
        <v/>
      </c>
      <c r="CG191" s="445"/>
      <c r="CH191" s="445"/>
      <c r="CI191" s="445" t="str">
        <f t="shared" si="153"/>
        <v/>
      </c>
      <c r="CJ191" s="445"/>
      <c r="CK191" s="445"/>
      <c r="CL191" s="445" t="str">
        <f t="shared" si="153"/>
        <v/>
      </c>
      <c r="CM191" s="445"/>
      <c r="CN191" s="445"/>
      <c r="CO191" s="445" t="str">
        <f t="shared" ref="CO191" si="154">IF(CO63&lt;&gt;"",IF(CO63&lt;&gt;"",IF(CO64&lt;=CO63,"","Check ISCED "&amp;CO$8),""),"")</f>
        <v/>
      </c>
      <c r="CP191" s="445"/>
      <c r="CQ191" s="470"/>
    </row>
    <row r="192" spans="1:95" s="414" customFormat="1" ht="12.75" hidden="1" customHeight="1" x14ac:dyDescent="0.2">
      <c r="A192" s="476"/>
      <c r="B192" s="476"/>
      <c r="C192" s="476"/>
      <c r="D192" s="607"/>
      <c r="E192" s="459"/>
      <c r="F192" s="484"/>
      <c r="G192" s="485"/>
      <c r="H192" s="486"/>
      <c r="I192" s="486"/>
      <c r="J192" s="486"/>
      <c r="K192" s="486"/>
      <c r="L192" s="486"/>
      <c r="M192" s="487"/>
      <c r="N192" s="487"/>
      <c r="O192" s="487"/>
      <c r="P192" s="487"/>
      <c r="Q192" s="487"/>
      <c r="R192" s="487"/>
      <c r="S192" s="487"/>
      <c r="T192" s="487"/>
      <c r="U192" s="487"/>
      <c r="V192" s="487"/>
      <c r="W192" s="487"/>
      <c r="X192" s="487"/>
      <c r="Y192" s="487"/>
      <c r="Z192" s="487"/>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T192" s="460"/>
      <c r="BU192" s="460"/>
      <c r="BV192" s="460"/>
      <c r="BW192" s="460"/>
      <c r="BX192" s="460"/>
      <c r="BY192" s="460"/>
      <c r="BZ192" s="460"/>
      <c r="CA192" s="460"/>
      <c r="CB192" s="460"/>
      <c r="CC192" s="460"/>
      <c r="CD192" s="460"/>
      <c r="CE192" s="460"/>
      <c r="CF192" s="460"/>
      <c r="CG192" s="460"/>
      <c r="CH192" s="460"/>
      <c r="CI192" s="460"/>
      <c r="CJ192" s="460"/>
      <c r="CK192" s="460"/>
      <c r="CL192" s="460"/>
      <c r="CM192" s="460"/>
      <c r="CN192" s="460"/>
      <c r="CO192" s="460"/>
      <c r="CP192" s="460"/>
      <c r="CQ192" s="460"/>
    </row>
    <row r="193" spans="1:95" s="414" customFormat="1" ht="15.75" hidden="1" customHeight="1" x14ac:dyDescent="0.2">
      <c r="A193" s="476"/>
      <c r="B193" s="476"/>
      <c r="C193" s="476"/>
      <c r="D193" s="900" t="s">
        <v>8864</v>
      </c>
      <c r="E193" s="454" t="s">
        <v>8865</v>
      </c>
      <c r="F193" s="454"/>
      <c r="G193" s="481" t="s">
        <v>8866</v>
      </c>
      <c r="H193" s="482"/>
      <c r="I193" s="482"/>
      <c r="J193" s="482"/>
      <c r="K193" s="482"/>
      <c r="L193" s="482"/>
      <c r="M193" s="483"/>
      <c r="N193" s="483"/>
      <c r="O193" s="483"/>
      <c r="P193" s="483"/>
      <c r="Q193" s="483"/>
      <c r="R193" s="483"/>
      <c r="S193" s="483"/>
      <c r="T193" s="483"/>
      <c r="U193" s="483"/>
      <c r="V193" s="483"/>
      <c r="W193" s="483"/>
      <c r="X193" s="483"/>
      <c r="Y193" s="483"/>
      <c r="Z193" s="483"/>
      <c r="AA193" s="455" t="str">
        <f>IF(AA35&lt;&gt;"",IF(AA44&lt;&gt;"",IF(AA35&gt;=AA44,"","Check ISCED "&amp;AA$8),""),"")</f>
        <v/>
      </c>
      <c r="AB193" s="455"/>
      <c r="AC193" s="455"/>
      <c r="AD193" s="455" t="str">
        <f>IF(AD35&lt;&gt;"",IF(AD44&lt;&gt;"",IF(AD35&gt;=AD44,"","Check ISCED "&amp;AD$8),""),"")</f>
        <v/>
      </c>
      <c r="AE193" s="455"/>
      <c r="AF193" s="455"/>
      <c r="AG193" s="455" t="str">
        <f>IF(AG35&lt;&gt;"",IF(AG44&lt;&gt;"",IF(AG35&gt;=AG44,"","Check ISCED "&amp;AG$8),""),"")</f>
        <v/>
      </c>
      <c r="AH193" s="455"/>
      <c r="AI193" s="455"/>
      <c r="AJ193" s="455" t="str">
        <f>IF(AJ35&lt;&gt;"",IF(AJ44&lt;&gt;"",IF(AJ35&gt;=AJ44,"","Check ISCED "&amp;AJ$8),""),"")</f>
        <v/>
      </c>
      <c r="AK193" s="455"/>
      <c r="AL193" s="455"/>
      <c r="AM193" s="455" t="str">
        <f>IF(AM35&lt;&gt;"",IF(AM44&lt;&gt;"",IF(AM35&gt;=AM44,"","Check ISCED "&amp;AM$8),""),"")</f>
        <v/>
      </c>
      <c r="AN193" s="455"/>
      <c r="AO193" s="455"/>
      <c r="AP193" s="455" t="str">
        <f>IF(AP35&lt;&gt;"",IF(AP44&lt;&gt;"",IF(AP35&gt;=AP44,"","Check ISCED "&amp;AP$8),""),"")</f>
        <v/>
      </c>
      <c r="AQ193" s="455"/>
      <c r="AR193" s="455"/>
      <c r="AS193" s="455" t="str">
        <f>IF(AS35&lt;&gt;"",IF(AS44&lt;&gt;"",IF(AS35&gt;=AS44,"","Check ISCED "&amp;AS$8),""),"")</f>
        <v/>
      </c>
      <c r="AT193" s="455"/>
      <c r="AU193" s="455"/>
      <c r="AV193" s="455" t="str">
        <f>IF(AV35&lt;&gt;"",IF(AV44&lt;&gt;"",IF(AV35&gt;=AV44,"","Check ISCED "&amp;AV$8),""),"")</f>
        <v/>
      </c>
      <c r="AW193" s="455"/>
      <c r="AX193" s="455"/>
      <c r="AY193" s="455" t="str">
        <f>IF(AY35&lt;&gt;"",IF(AY44&lt;&gt;"",IF(AY35&gt;=AY44,"","Check ISCED "&amp;AY$8),""),"")</f>
        <v/>
      </c>
      <c r="AZ193" s="455"/>
      <c r="BA193" s="455"/>
      <c r="BB193" s="455" t="str">
        <f>IF(BB35&lt;&gt;"",IF(BB44&lt;&gt;"",IF(BB35&gt;=BB44,"","Check ISCED "&amp;BB$8),""),"")</f>
        <v/>
      </c>
      <c r="BC193" s="455"/>
      <c r="BD193" s="455"/>
      <c r="BE193" s="455" t="str">
        <f>IF(BE35&lt;&gt;"",IF(BE44&lt;&gt;"",IF(BE35&gt;=BE44,"","Check ISCED "&amp;BE$8),""),"")</f>
        <v/>
      </c>
      <c r="BF193" s="455"/>
      <c r="BG193" s="455"/>
      <c r="BH193" s="455" t="str">
        <f>IF(BH35&lt;&gt;"",IF(BH44&lt;&gt;"",IF(BH35&gt;=BH44,"","Check ISCED "&amp;BH$8),""),"")</f>
        <v/>
      </c>
      <c r="BI193" s="455"/>
      <c r="BJ193" s="455"/>
      <c r="BK193" s="455" t="str">
        <f>IF(BK35&lt;&gt;"",IF(BK44&lt;&gt;"",IF(BK35&gt;=BK44,"","Check ISCED "&amp;BK$8),""),"")</f>
        <v/>
      </c>
      <c r="BL193" s="455"/>
      <c r="BM193" s="455"/>
      <c r="BN193" s="455" t="str">
        <f>IF(BN35&lt;&gt;"",IF(BN44&lt;&gt;"",IF(BN35&gt;=BN44,"","Check ISCED "&amp;BN$8),""),"")</f>
        <v/>
      </c>
      <c r="BO193" s="455"/>
      <c r="BP193" s="455"/>
      <c r="BQ193" s="455" t="str">
        <f>IF(BQ35&lt;&gt;"",IF(BQ44&lt;&gt;"",IF(BQ35&gt;=BQ44,"","Check ISCED "&amp;BQ$8),""),"")</f>
        <v/>
      </c>
      <c r="BR193" s="455"/>
      <c r="BS193" s="455"/>
      <c r="BT193" s="455" t="str">
        <f>IF(BT35&lt;&gt;"",IF(BT44&lt;&gt;"",IF(BT35&gt;=BT44,"","Check ISCED "&amp;BT$8),""),"")</f>
        <v/>
      </c>
      <c r="BU193" s="455"/>
      <c r="BV193" s="455"/>
      <c r="BW193" s="455" t="str">
        <f>IF(BW35&lt;&gt;"",IF(BW44&lt;&gt;"",IF(BW35&gt;=BW44,"","Check ISCED "&amp;BW$8),""),"")</f>
        <v/>
      </c>
      <c r="BX193" s="455"/>
      <c r="BY193" s="455"/>
      <c r="BZ193" s="455" t="str">
        <f>IF(BZ35&lt;&gt;"",IF(BZ44&lt;&gt;"",IF(BZ35&gt;=BZ44,"","Check ISCED "&amp;BZ$8),""),"")</f>
        <v/>
      </c>
      <c r="CA193" s="455"/>
      <c r="CB193" s="455"/>
      <c r="CC193" s="455" t="str">
        <f>IF(CC35&lt;&gt;"",IF(CC44&lt;&gt;"",IF(CC35&gt;=CC44,"","Check ISCED "&amp;CC$8),""),"")</f>
        <v/>
      </c>
      <c r="CD193" s="455"/>
      <c r="CE193" s="455"/>
      <c r="CF193" s="455" t="str">
        <f>IF(CF35&lt;&gt;"",IF(CF44&lt;&gt;"",IF(CF35&gt;=CF44,"","Check ISCED "&amp;CF$8),""),"")</f>
        <v/>
      </c>
      <c r="CG193" s="455"/>
      <c r="CH193" s="455"/>
      <c r="CI193" s="455" t="str">
        <f>IF(CI35&lt;&gt;"",IF(CI44&lt;&gt;"",IF(CI35&gt;=CI44,"","Check ISCED "&amp;CI$8),""),"")</f>
        <v/>
      </c>
      <c r="CJ193" s="455"/>
      <c r="CK193" s="455"/>
      <c r="CL193" s="455" t="str">
        <f>IF(CL35&lt;&gt;"",IF(CL44&lt;&gt;"",IF(CL35&gt;=CL44,"","Check ISCED_X "&amp;CL$8),""),"")</f>
        <v/>
      </c>
      <c r="CM193" s="455"/>
      <c r="CN193" s="455"/>
      <c r="CO193" s="455" t="str">
        <f>IF(CO35&lt;&gt;"",IF(CO44&lt;&gt;"",IF(CO35&gt;=CO44,"","Check ISCED_T "&amp;CO$8),""),"")</f>
        <v/>
      </c>
      <c r="CP193" s="455"/>
      <c r="CQ193" s="468"/>
    </row>
    <row r="194" spans="1:95" s="414" customFormat="1" ht="15.75" hidden="1" customHeight="1" x14ac:dyDescent="0.2">
      <c r="A194" s="476"/>
      <c r="B194" s="476"/>
      <c r="C194" s="476"/>
      <c r="D194" s="903"/>
      <c r="E194" s="459" t="s">
        <v>8867</v>
      </c>
      <c r="F194" s="484"/>
      <c r="G194" s="492" t="s">
        <v>8868</v>
      </c>
      <c r="H194" s="486"/>
      <c r="I194" s="486"/>
      <c r="J194" s="486"/>
      <c r="K194" s="486"/>
      <c r="L194" s="486"/>
      <c r="M194" s="487"/>
      <c r="N194" s="487"/>
      <c r="O194" s="487"/>
      <c r="P194" s="487"/>
      <c r="Q194" s="487"/>
      <c r="R194" s="487"/>
      <c r="S194" s="487"/>
      <c r="T194" s="487"/>
      <c r="U194" s="487"/>
      <c r="V194" s="487"/>
      <c r="W194" s="487"/>
      <c r="X194" s="487"/>
      <c r="Y194" s="487"/>
      <c r="Z194" s="487"/>
      <c r="AA194" s="460" t="str">
        <f>IF(AA50&lt;&gt;"",IF(AA57&lt;&gt;"",IF(AA50&gt;=AA57,"","Check ISCED "&amp;AA$8),""),"")</f>
        <v/>
      </c>
      <c r="AB194" s="460"/>
      <c r="AC194" s="460"/>
      <c r="AD194" s="460" t="str">
        <f>IF(AD50&lt;&gt;"",IF(AD57&lt;&gt;"",IF(AD50&gt;=AD57,"","Check ISCED "&amp;AD$8),""),"")</f>
        <v/>
      </c>
      <c r="AE194" s="460"/>
      <c r="AF194" s="460"/>
      <c r="AG194" s="460" t="str">
        <f>IF(AG50&lt;&gt;"",IF(AG57&lt;&gt;"",IF(AG50&gt;=AG57,"","Check ISCED "&amp;AG$8),""),"")</f>
        <v/>
      </c>
      <c r="AH194" s="460"/>
      <c r="AI194" s="460"/>
      <c r="AJ194" s="460" t="str">
        <f>IF(AJ50&lt;&gt;"",IF(AJ57&lt;&gt;"",IF(AJ50&gt;=AJ57,"","Check ISCED "&amp;AJ$8),""),"")</f>
        <v/>
      </c>
      <c r="AK194" s="460"/>
      <c r="AL194" s="460"/>
      <c r="AM194" s="460" t="str">
        <f>IF(AM50&lt;&gt;"",IF(AM57&lt;&gt;"",IF(AM50&gt;=AM57,"","Check ISCED "&amp;AM$8),""),"")</f>
        <v/>
      </c>
      <c r="AN194" s="460"/>
      <c r="AO194" s="460"/>
      <c r="AP194" s="460" t="str">
        <f>IF(AP50&lt;&gt;"",IF(AP57&lt;&gt;"",IF(AP50&gt;=AP57,"","Check ISCED "&amp;AP$8),""),"")</f>
        <v/>
      </c>
      <c r="AQ194" s="460"/>
      <c r="AR194" s="460"/>
      <c r="AS194" s="460" t="str">
        <f>IF(AS50&lt;&gt;"",IF(AS57&lt;&gt;"",IF(AS50&gt;=AS57,"","Check ISCED "&amp;AS$8),""),"")</f>
        <v/>
      </c>
      <c r="AT194" s="460"/>
      <c r="AU194" s="460"/>
      <c r="AV194" s="460" t="str">
        <f>IF(AV50&lt;&gt;"",IF(AV57&lt;&gt;"",IF(AV50&gt;=AV57,"","Check ISCED "&amp;AV$8),""),"")</f>
        <v/>
      </c>
      <c r="AW194" s="460"/>
      <c r="AX194" s="460"/>
      <c r="AY194" s="460" t="str">
        <f>IF(AY50&lt;&gt;"",IF(AY57&lt;&gt;"",IF(AY50&gt;=AY57,"","Check ISCED "&amp;AY$8),""),"")</f>
        <v/>
      </c>
      <c r="AZ194" s="460"/>
      <c r="BA194" s="460"/>
      <c r="BB194" s="460" t="str">
        <f>IF(BB50&lt;&gt;"",IF(BB57&lt;&gt;"",IF(BB50&gt;=BB57,"","Check ISCED "&amp;BB$8),""),"")</f>
        <v/>
      </c>
      <c r="BC194" s="460"/>
      <c r="BD194" s="460"/>
      <c r="BE194" s="460" t="str">
        <f>IF(BE50&lt;&gt;"",IF(BE57&lt;&gt;"",IF(BE50&gt;=BE57,"","Check ISCED "&amp;BE$8),""),"")</f>
        <v/>
      </c>
      <c r="BF194" s="460"/>
      <c r="BG194" s="460"/>
      <c r="BH194" s="460" t="str">
        <f>IF(BH50&lt;&gt;"",IF(BH57&lt;&gt;"",IF(BH50&gt;=BH57,"","Check ISCED "&amp;BH$8),""),"")</f>
        <v/>
      </c>
      <c r="BI194" s="460"/>
      <c r="BJ194" s="460"/>
      <c r="BK194" s="460" t="str">
        <f>IF(BK50&lt;&gt;"",IF(BK57&lt;&gt;"",IF(BK50&gt;=BK57,"","Check ISCED "&amp;BK$8),""),"")</f>
        <v/>
      </c>
      <c r="BL194" s="460"/>
      <c r="BM194" s="460"/>
      <c r="BN194" s="460" t="str">
        <f>IF(BN50&lt;&gt;"",IF(BN57&lt;&gt;"",IF(BN50&gt;=BN57,"","Check ISCED "&amp;BN$8),""),"")</f>
        <v/>
      </c>
      <c r="BO194" s="460"/>
      <c r="BP194" s="460"/>
      <c r="BQ194" s="460" t="str">
        <f>IF(BQ50&lt;&gt;"",IF(BQ57&lt;&gt;"",IF(BQ50&gt;=BQ57,"","Check ISCED "&amp;BQ$8),""),"")</f>
        <v/>
      </c>
      <c r="BR194" s="460"/>
      <c r="BS194" s="460"/>
      <c r="BT194" s="460" t="str">
        <f>IF(BT50&lt;&gt;"",IF(BT57&lt;&gt;"",IF(BT50&gt;=BT57,"","Check ISCED "&amp;BT$8),""),"")</f>
        <v/>
      </c>
      <c r="BU194" s="460"/>
      <c r="BV194" s="460"/>
      <c r="BW194" s="460" t="str">
        <f>IF(BW50&lt;&gt;"",IF(BW57&lt;&gt;"",IF(BW50&gt;=BW57,"","Check ISCED "&amp;BW$8),""),"")</f>
        <v/>
      </c>
      <c r="BX194" s="460"/>
      <c r="BY194" s="460"/>
      <c r="BZ194" s="460" t="str">
        <f>IF(BZ50&lt;&gt;"",IF(BZ57&lt;&gt;"",IF(BZ50&gt;=BZ57,"","Check ISCED "&amp;BZ$8),""),"")</f>
        <v/>
      </c>
      <c r="CA194" s="460"/>
      <c r="CB194" s="460"/>
      <c r="CC194" s="460" t="str">
        <f>IF(CC50&lt;&gt;"",IF(CC57&lt;&gt;"",IF(CC50&gt;=CC57,"","Check ISCED "&amp;CC$8),""),"")</f>
        <v/>
      </c>
      <c r="CD194" s="460"/>
      <c r="CE194" s="460"/>
      <c r="CF194" s="460" t="str">
        <f>IF(CF50&lt;&gt;"",IF(CF57&lt;&gt;"",IF(CF50&gt;=CF57,"","Check ISCED "&amp;CF$8),""),"")</f>
        <v/>
      </c>
      <c r="CG194" s="460"/>
      <c r="CH194" s="460"/>
      <c r="CI194" s="460" t="str">
        <f>IF(CI50&lt;&gt;"",IF(CI57&lt;&gt;"",IF(CI50&gt;=CI57,"","Check ISCED "&amp;CI$8),""),"")</f>
        <v/>
      </c>
      <c r="CJ194" s="460"/>
      <c r="CK194" s="460"/>
      <c r="CL194" s="460" t="str">
        <f>IF(CL50&lt;&gt;"",IF(CL57&lt;&gt;"",IF(CL50&gt;=CL57,"","Check ISCED_X "&amp;CL$8),""),"")</f>
        <v/>
      </c>
      <c r="CM194" s="460"/>
      <c r="CN194" s="460"/>
      <c r="CO194" s="460" t="str">
        <f>IF(CO50&lt;&gt;"",IF(CO57&lt;&gt;"",IF(CO50&gt;=CO57,"","Check ISCED_T "&amp;CO$8),""),"")</f>
        <v/>
      </c>
      <c r="CP194" s="460"/>
      <c r="CQ194" s="469"/>
    </row>
    <row r="195" spans="1:95" s="414" customFormat="1" ht="15.75" hidden="1" customHeight="1" x14ac:dyDescent="0.2">
      <c r="A195" s="476"/>
      <c r="B195" s="476"/>
      <c r="C195" s="476"/>
      <c r="D195" s="904"/>
      <c r="E195" s="464" t="s">
        <v>8869</v>
      </c>
      <c r="F195" s="488"/>
      <c r="G195" s="493" t="s">
        <v>8870</v>
      </c>
      <c r="H195" s="489"/>
      <c r="I195" s="489"/>
      <c r="J195" s="489"/>
      <c r="K195" s="489"/>
      <c r="L195" s="489"/>
      <c r="M195" s="490"/>
      <c r="N195" s="490"/>
      <c r="O195" s="490"/>
      <c r="P195" s="490"/>
      <c r="Q195" s="490"/>
      <c r="R195" s="490"/>
      <c r="S195" s="490"/>
      <c r="T195" s="490"/>
      <c r="U195" s="490"/>
      <c r="V195" s="490"/>
      <c r="W195" s="490"/>
      <c r="X195" s="490"/>
      <c r="Y195" s="490"/>
      <c r="Z195" s="490"/>
      <c r="AA195" s="445" t="str">
        <f>IF(AA63&lt;&gt;"",IF(AA69&lt;&gt;"",IF(AA63&gt;=AA69,"","Check ISCED "&amp;AA$8),""),"")</f>
        <v/>
      </c>
      <c r="AB195" s="445"/>
      <c r="AC195" s="445"/>
      <c r="AD195" s="445" t="str">
        <f>IF(AD63&lt;&gt;"",IF(AD69&lt;&gt;"",IF(AD63&gt;=AD69,"","Check ISCED "&amp;AD$8),""),"")</f>
        <v/>
      </c>
      <c r="AE195" s="445"/>
      <c r="AF195" s="445"/>
      <c r="AG195" s="445" t="str">
        <f>IF(AG63&lt;&gt;"",IF(AG69&lt;&gt;"",IF(AG63&gt;=AG69,"","Check ISCED "&amp;AG$8),""),"")</f>
        <v/>
      </c>
      <c r="AH195" s="445"/>
      <c r="AI195" s="445"/>
      <c r="AJ195" s="445" t="str">
        <f>IF(AJ63&lt;&gt;"",IF(AJ69&lt;&gt;"",IF(AJ63&gt;=AJ69,"","Check ISCED "&amp;AJ$8),""),"")</f>
        <v/>
      </c>
      <c r="AK195" s="445"/>
      <c r="AL195" s="445"/>
      <c r="AM195" s="445" t="str">
        <f>IF(AM63&lt;&gt;"",IF(AM69&lt;&gt;"",IF(AM63&gt;=AM69,"","Check ISCED "&amp;AM$8),""),"")</f>
        <v/>
      </c>
      <c r="AN195" s="445"/>
      <c r="AO195" s="445"/>
      <c r="AP195" s="445" t="str">
        <f>IF(AP63&lt;&gt;"",IF(AP69&lt;&gt;"",IF(AP63&gt;=AP69,"","Check ISCED "&amp;AP$8),""),"")</f>
        <v/>
      </c>
      <c r="AQ195" s="445"/>
      <c r="AR195" s="445"/>
      <c r="AS195" s="445" t="str">
        <f>IF(AS63&lt;&gt;"",IF(AS69&lt;&gt;"",IF(AS63&gt;=AS69,"","Check ISCED "&amp;AS$8),""),"")</f>
        <v/>
      </c>
      <c r="AT195" s="445"/>
      <c r="AU195" s="445"/>
      <c r="AV195" s="445" t="str">
        <f>IF(AV63&lt;&gt;"",IF(AV69&lt;&gt;"",IF(AV63&gt;=AV69,"","Check ISCED "&amp;AV$8),""),"")</f>
        <v/>
      </c>
      <c r="AW195" s="445"/>
      <c r="AX195" s="445"/>
      <c r="AY195" s="445" t="str">
        <f>IF(AY63&lt;&gt;"",IF(AY69&lt;&gt;"",IF(AY63&gt;=AY69,"","Check ISCED "&amp;AY$8),""),"")</f>
        <v/>
      </c>
      <c r="AZ195" s="445"/>
      <c r="BA195" s="445"/>
      <c r="BB195" s="445" t="str">
        <f>IF(BB63&lt;&gt;"",IF(BB69&lt;&gt;"",IF(BB63&gt;=BB69,"","Check ISCED "&amp;BB$8),""),"")</f>
        <v/>
      </c>
      <c r="BC195" s="445"/>
      <c r="BD195" s="445"/>
      <c r="BE195" s="445" t="str">
        <f>IF(BE63&lt;&gt;"",IF(BE69&lt;&gt;"",IF(BE63&gt;=BE69,"","Check ISCED "&amp;BE$8),""),"")</f>
        <v/>
      </c>
      <c r="BF195" s="445"/>
      <c r="BG195" s="445"/>
      <c r="BH195" s="445" t="str">
        <f>IF(BH63&lt;&gt;"",IF(BH69&lt;&gt;"",IF(BH63&gt;=BH69,"","Check ISCED "&amp;BH$8),""),"")</f>
        <v/>
      </c>
      <c r="BI195" s="445"/>
      <c r="BJ195" s="445"/>
      <c r="BK195" s="445" t="str">
        <f>IF(BK63&lt;&gt;"",IF(BK69&lt;&gt;"",IF(BK63&gt;=BK69,"","Check ISCED "&amp;BK$8),""),"")</f>
        <v/>
      </c>
      <c r="BL195" s="445"/>
      <c r="BM195" s="445"/>
      <c r="BN195" s="445" t="str">
        <f>IF(BN63&lt;&gt;"",IF(BN69&lt;&gt;"",IF(BN63&gt;=BN69,"","Check ISCED "&amp;BN$8),""),"")</f>
        <v/>
      </c>
      <c r="BO195" s="445"/>
      <c r="BP195" s="445"/>
      <c r="BQ195" s="445" t="str">
        <f>IF(BQ63&lt;&gt;"",IF(BQ69&lt;&gt;"",IF(BQ63&gt;=BQ69,"","Check ISCED "&amp;BQ$8),""),"")</f>
        <v/>
      </c>
      <c r="BR195" s="445"/>
      <c r="BS195" s="445"/>
      <c r="BT195" s="445" t="str">
        <f>IF(BT63&lt;&gt;"",IF(BT69&lt;&gt;"",IF(BT63&gt;=BT69,"","Check ISCED "&amp;BT$8),""),"")</f>
        <v/>
      </c>
      <c r="BU195" s="445"/>
      <c r="BV195" s="445"/>
      <c r="BW195" s="445" t="str">
        <f>IF(BW63&lt;&gt;"",IF(BW69&lt;&gt;"",IF(BW63&gt;=BW69,"","Check ISCED "&amp;BW$8),""),"")</f>
        <v/>
      </c>
      <c r="BX195" s="445"/>
      <c r="BY195" s="445"/>
      <c r="BZ195" s="445" t="str">
        <f>IF(BZ63&lt;&gt;"",IF(BZ69&lt;&gt;"",IF(BZ63&gt;=BZ69,"","Check ISCED "&amp;BZ$8),""),"")</f>
        <v/>
      </c>
      <c r="CA195" s="445"/>
      <c r="CB195" s="445"/>
      <c r="CC195" s="445" t="str">
        <f>IF(CC63&lt;&gt;"",IF(CC69&lt;&gt;"",IF(CC63&gt;=CC69,"","Check ISCED "&amp;CC$8),""),"")</f>
        <v/>
      </c>
      <c r="CD195" s="445"/>
      <c r="CE195" s="445"/>
      <c r="CF195" s="445" t="str">
        <f>IF(CF63&lt;&gt;"",IF(CF69&lt;&gt;"",IF(CF63&gt;=CF69,"","Check ISCED "&amp;CF$8),""),"")</f>
        <v/>
      </c>
      <c r="CG195" s="445"/>
      <c r="CH195" s="445"/>
      <c r="CI195" s="445" t="str">
        <f>IF(CI63&lt;&gt;"",IF(CI69&lt;&gt;"",IF(CI63&gt;=CI69,"","Check ISCED "&amp;CI$8),""),"")</f>
        <v/>
      </c>
      <c r="CJ195" s="445"/>
      <c r="CK195" s="445"/>
      <c r="CL195" s="445" t="str">
        <f>IF(CL63&lt;&gt;"",IF(CL69&lt;&gt;"",IF(CL63&gt;=CL69,"","Check ISCED_X "&amp;CL$8),""),"")</f>
        <v/>
      </c>
      <c r="CM195" s="445"/>
      <c r="CN195" s="445"/>
      <c r="CO195" s="445" t="str">
        <f>IF(CO63&lt;&gt;"",IF(CO69&lt;&gt;"",IF(CO63&gt;=CO69,"","Check ISCED_T "&amp;CO$8),""),"")</f>
        <v/>
      </c>
      <c r="CP195" s="445"/>
      <c r="CQ195" s="470"/>
    </row>
    <row r="196" spans="1:95" s="414" customFormat="1" ht="11.25" hidden="1" customHeight="1" x14ac:dyDescent="0.2">
      <c r="A196" s="476"/>
      <c r="B196" s="476"/>
      <c r="C196" s="476"/>
      <c r="D196" s="476"/>
      <c r="E196" s="74"/>
      <c r="F196" s="478"/>
      <c r="G196" s="479"/>
      <c r="H196" s="476"/>
      <c r="I196" s="476"/>
      <c r="J196" s="476"/>
      <c r="K196" s="476"/>
      <c r="L196" s="476"/>
      <c r="M196" s="47"/>
      <c r="N196" s="47"/>
      <c r="O196" s="47"/>
      <c r="P196" s="47"/>
      <c r="Q196" s="47"/>
      <c r="R196" s="47"/>
      <c r="S196" s="47"/>
      <c r="T196" s="47"/>
      <c r="U196" s="47"/>
      <c r="V196" s="47"/>
      <c r="W196" s="47"/>
      <c r="X196" s="47"/>
      <c r="Y196" s="47"/>
      <c r="Z196" s="47"/>
    </row>
    <row r="197" spans="1:95" s="414" customFormat="1" ht="11.25" hidden="1" customHeight="1" x14ac:dyDescent="0.2">
      <c r="A197" s="476"/>
      <c r="B197" s="476"/>
      <c r="C197" s="476"/>
      <c r="D197" s="900" t="s">
        <v>8871</v>
      </c>
      <c r="E197" s="454" t="s">
        <v>8872</v>
      </c>
      <c r="F197" s="454"/>
      <c r="G197" s="491" t="s">
        <v>8873</v>
      </c>
      <c r="H197" s="482"/>
      <c r="I197" s="482"/>
      <c r="J197" s="482"/>
      <c r="K197" s="482"/>
      <c r="L197" s="482"/>
      <c r="M197" s="483"/>
      <c r="N197" s="483"/>
      <c r="O197" s="483"/>
      <c r="P197" s="483"/>
      <c r="Q197" s="483"/>
      <c r="R197" s="483"/>
      <c r="S197" s="483"/>
      <c r="T197" s="483"/>
      <c r="U197" s="483"/>
      <c r="V197" s="483"/>
      <c r="W197" s="483"/>
      <c r="X197" s="483"/>
      <c r="Y197" s="483"/>
      <c r="Z197" s="483"/>
      <c r="AA197" s="455" t="str">
        <f>IF(AA84&lt;&gt;"",IF(AA120&lt;&gt;"",IF(AA84&lt;=AA120,"","Check ISCED "&amp;AA$8),""),"")</f>
        <v/>
      </c>
      <c r="AB197" s="455"/>
      <c r="AC197" s="455"/>
      <c r="AD197" s="455" t="str">
        <f>IF(AD84&lt;&gt;"",IF(AD120&lt;&gt;"",IF(AD84&lt;=AD120,"","Check ISCED "&amp;AD$8),""),"")</f>
        <v/>
      </c>
      <c r="AE197" s="455"/>
      <c r="AF197" s="455"/>
      <c r="AG197" s="455" t="str">
        <f>IF(AG84&lt;&gt;"",IF(AG120&lt;&gt;"",IF(AG84&lt;=AG120,"","Check ISCED "&amp;AG$8),""),"")</f>
        <v/>
      </c>
      <c r="AH197" s="455"/>
      <c r="AI197" s="455"/>
      <c r="AJ197" s="455" t="str">
        <f>IF(AJ84&lt;&gt;"",IF(AJ120&lt;&gt;"",IF(AJ84&lt;=AJ120,"","Check ISCED "&amp;AJ$8),""),"")</f>
        <v/>
      </c>
      <c r="AK197" s="455"/>
      <c r="AL197" s="455"/>
      <c r="AM197" s="455" t="str">
        <f>IF(AM84&lt;&gt;"",IF(AM120&lt;&gt;"",IF(AM84&lt;=AM120,"","Check ISCED "&amp;AM$8),""),"")</f>
        <v/>
      </c>
      <c r="AN197" s="455"/>
      <c r="AO197" s="455"/>
      <c r="AP197" s="455" t="str">
        <f>IF(AP84&lt;&gt;"",IF(AP120&lt;&gt;"",IF(AP84&lt;=AP120,"","Check ISCED "&amp;AP$8),""),"")</f>
        <v/>
      </c>
      <c r="AQ197" s="455"/>
      <c r="AR197" s="455"/>
      <c r="AS197" s="455" t="str">
        <f>IF(AS84&lt;&gt;"",IF(AS120&lt;&gt;"",IF(AS84&lt;=AS120,"","Check ISCED "&amp;AS$8),""),"")</f>
        <v/>
      </c>
      <c r="AT197" s="455"/>
      <c r="AU197" s="455"/>
      <c r="AV197" s="455" t="str">
        <f>IF(AV84&lt;&gt;"",IF(AV120&lt;&gt;"",IF(AV84&lt;=AV120,"","Check ISCED "&amp;AV$8),""),"")</f>
        <v/>
      </c>
      <c r="AW197" s="455"/>
      <c r="AX197" s="455"/>
      <c r="AY197" s="455" t="str">
        <f>IF(AY84&lt;&gt;"",IF(AY120&lt;&gt;"",IF(AY84&lt;=AY120,"","Check ISCED "&amp;AY$8),""),"")</f>
        <v/>
      </c>
      <c r="AZ197" s="455"/>
      <c r="BA197" s="455"/>
      <c r="BB197" s="455" t="str">
        <f>IF(BB84&lt;&gt;"",IF(BB120&lt;&gt;"",IF(BB84&lt;=BB120,"","Check ISCED "&amp;BB$8),""),"")</f>
        <v/>
      </c>
      <c r="BC197" s="455"/>
      <c r="BD197" s="455"/>
      <c r="BE197" s="455" t="str">
        <f>IF(BE84&lt;&gt;"",IF(BE120&lt;&gt;"",IF(BE84&lt;=BE120,"","Check ISCED "&amp;BE$8),""),"")</f>
        <v/>
      </c>
      <c r="BF197" s="455"/>
      <c r="BG197" s="455"/>
      <c r="BH197" s="455" t="str">
        <f>IF(BH84&lt;&gt;"",IF(BH120&lt;&gt;"",IF(BH84&lt;=BH120,"","Check ISCED "&amp;BH$8),""),"")</f>
        <v/>
      </c>
      <c r="BI197" s="455"/>
      <c r="BJ197" s="455"/>
      <c r="BK197" s="455" t="str">
        <f>IF(BK84&lt;&gt;"",IF(BK120&lt;&gt;"",IF(BK84&lt;=BK120,"","Check ISCED "&amp;BK$8),""),"")</f>
        <v/>
      </c>
      <c r="BL197" s="455"/>
      <c r="BM197" s="455"/>
      <c r="BN197" s="455" t="str">
        <f>IF(BN84&lt;&gt;"",IF(BN120&lt;&gt;"",IF(BN84&lt;=BN120,"","Check ISCED "&amp;BN$8),""),"")</f>
        <v/>
      </c>
      <c r="BO197" s="455"/>
      <c r="BP197" s="455"/>
      <c r="BQ197" s="455" t="str">
        <f>IF(BQ84&lt;&gt;"",IF(BQ120&lt;&gt;"",IF(BQ84&lt;=BQ120,"","Check ISCED "&amp;BQ$8),""),"")</f>
        <v/>
      </c>
      <c r="BR197" s="455"/>
      <c r="BS197" s="455"/>
      <c r="BT197" s="455" t="str">
        <f>IF(BT84&lt;&gt;"",IF(BT120&lt;&gt;"",IF(BT84&lt;=BT120,"","Check ISCED "&amp;BT$8),""),"")</f>
        <v/>
      </c>
      <c r="BU197" s="455"/>
      <c r="BV197" s="455"/>
      <c r="BW197" s="455" t="str">
        <f>IF(BW84&lt;&gt;"",IF(BW120&lt;&gt;"",IF(BW84&lt;=BW120,"","Check ISCED "&amp;BW$8),""),"")</f>
        <v/>
      </c>
      <c r="BX197" s="455"/>
      <c r="BY197" s="455"/>
      <c r="BZ197" s="455" t="str">
        <f>IF(BZ84&lt;&gt;"",IF(BZ120&lt;&gt;"",IF(BZ84&lt;=BZ120,"","Check ISCED "&amp;BZ$8),""),"")</f>
        <v/>
      </c>
      <c r="CA197" s="455"/>
      <c r="CB197" s="455"/>
      <c r="CC197" s="455" t="str">
        <f>IF(CC84&lt;&gt;"",IF(CC120&lt;&gt;"",IF(CC84&lt;=CC120,"","Check ISCED "&amp;CC$8),""),"")</f>
        <v/>
      </c>
      <c r="CD197" s="455"/>
      <c r="CE197" s="455"/>
      <c r="CF197" s="455" t="str">
        <f>IF(CF84&lt;&gt;"",IF(CF120&lt;&gt;"",IF(CF84&lt;=CF120,"","Check ISCED "&amp;CF$8),""),"")</f>
        <v/>
      </c>
      <c r="CG197" s="455"/>
      <c r="CH197" s="455"/>
      <c r="CI197" s="455" t="str">
        <f>IF(CI84&lt;&gt;"",IF(CI120&lt;&gt;"",IF(CI84&lt;=CI120,"","Check ISCED "&amp;CI$8),""),"")</f>
        <v/>
      </c>
      <c r="CJ197" s="455"/>
      <c r="CK197" s="455"/>
      <c r="CL197" s="455" t="str">
        <f>IF(CL84&lt;&gt;"",IF(CL120&lt;&gt;"",IF(CL84&lt;=CL120,"","Check ISCED "&amp;CL$8),""),"")</f>
        <v/>
      </c>
      <c r="CM197" s="455"/>
      <c r="CN197" s="455"/>
      <c r="CO197" s="455" t="str">
        <f>IF(CO84&lt;&gt;"",IF(CO120&lt;&gt;"",IF(CO84&lt;=CO120,"","Check ISCED "&amp;CO$8),""),"")</f>
        <v/>
      </c>
      <c r="CP197" s="455"/>
      <c r="CQ197" s="468"/>
    </row>
    <row r="198" spans="1:95" s="414" customFormat="1" ht="11.25" hidden="1" customHeight="1" x14ac:dyDescent="0.2">
      <c r="A198" s="476"/>
      <c r="B198" s="476"/>
      <c r="C198" s="476"/>
      <c r="D198" s="904"/>
      <c r="E198" s="494" t="s">
        <v>8874</v>
      </c>
      <c r="F198" s="464"/>
      <c r="G198" s="495" t="s">
        <v>8875</v>
      </c>
      <c r="H198" s="489"/>
      <c r="I198" s="489"/>
      <c r="J198" s="489"/>
      <c r="K198" s="489"/>
      <c r="L198" s="489"/>
      <c r="M198" s="490"/>
      <c r="N198" s="490"/>
      <c r="O198" s="490"/>
      <c r="P198" s="490"/>
      <c r="Q198" s="490"/>
      <c r="R198" s="490"/>
      <c r="S198" s="490"/>
      <c r="T198" s="490"/>
      <c r="U198" s="490"/>
      <c r="V198" s="490"/>
      <c r="W198" s="490"/>
      <c r="X198" s="490"/>
      <c r="Y198" s="490"/>
      <c r="Z198" s="490"/>
      <c r="AA198" s="445" t="str">
        <f>IF(AA84&lt;&gt;"",IF(AA113&lt;&gt;"",IF(AA84&lt;=AA113,"","Check ISCED "&amp;AA$8),""),"")</f>
        <v/>
      </c>
      <c r="AB198" s="445"/>
      <c r="AC198" s="445"/>
      <c r="AD198" s="445" t="str">
        <f>IF(AD84&lt;&gt;"",IF(AD113&lt;&gt;"",IF(AD84&lt;=AD113,"","Check ISCED "&amp;AD$8),""),"")</f>
        <v/>
      </c>
      <c r="AE198" s="445"/>
      <c r="AF198" s="445"/>
      <c r="AG198" s="445" t="str">
        <f>IF(AG84&lt;&gt;"",IF(AG113&lt;&gt;"",IF(AG84&lt;=AG113,"","Check ISCED "&amp;AG$8),""),"")</f>
        <v/>
      </c>
      <c r="AH198" s="445"/>
      <c r="AI198" s="445"/>
      <c r="AJ198" s="445" t="str">
        <f>IF(AJ84&lt;&gt;"",IF(AJ113&lt;&gt;"",IF(AJ84&lt;=AJ113,"","Check ISCED "&amp;AJ$8),""),"")</f>
        <v/>
      </c>
      <c r="AK198" s="445"/>
      <c r="AL198" s="445"/>
      <c r="AM198" s="445" t="str">
        <f>IF(AM84&lt;&gt;"",IF(AM113&lt;&gt;"",IF(AM84&lt;=AM113,"","Check ISCED "&amp;AM$8),""),"")</f>
        <v/>
      </c>
      <c r="AN198" s="445"/>
      <c r="AO198" s="445"/>
      <c r="AP198" s="445" t="str">
        <f>IF(AP84&lt;&gt;"",IF(AP113&lt;&gt;"",IF(AP84&lt;=AP113,"","Check ISCED "&amp;AP$8),""),"")</f>
        <v/>
      </c>
      <c r="AQ198" s="445"/>
      <c r="AR198" s="445"/>
      <c r="AS198" s="445" t="str">
        <f>IF(AS84&lt;&gt;"",IF(AS113&lt;&gt;"",IF(AS84&lt;=AS113,"","Check ISCED "&amp;AS$8),""),"")</f>
        <v/>
      </c>
      <c r="AT198" s="445"/>
      <c r="AU198" s="445"/>
      <c r="AV198" s="445" t="str">
        <f>IF(AV84&lt;&gt;"",IF(AV113&lt;&gt;"",IF(AV84&lt;=AV113,"","Check ISCED "&amp;AV$8),""),"")</f>
        <v/>
      </c>
      <c r="AW198" s="445"/>
      <c r="AX198" s="445"/>
      <c r="AY198" s="445" t="str">
        <f>IF(AY84&lt;&gt;"",IF(AY113&lt;&gt;"",IF(AY84&lt;=AY113,"","Check ISCED "&amp;AY$8),""),"")</f>
        <v/>
      </c>
      <c r="AZ198" s="445"/>
      <c r="BA198" s="445"/>
      <c r="BB198" s="445" t="str">
        <f>IF(BB84&lt;&gt;"",IF(BB113&lt;&gt;"",IF(BB84&lt;=BB113,"","Check ISCED "&amp;BB$8),""),"")</f>
        <v/>
      </c>
      <c r="BC198" s="445"/>
      <c r="BD198" s="445"/>
      <c r="BE198" s="445" t="str">
        <f>IF(BE84&lt;&gt;"",IF(BE113&lt;&gt;"",IF(BE84&lt;=BE113,"","Check ISCED "&amp;BE$8),""),"")</f>
        <v/>
      </c>
      <c r="BF198" s="445"/>
      <c r="BG198" s="445"/>
      <c r="BH198" s="445" t="str">
        <f>IF(BH84&lt;&gt;"",IF(BH113&lt;&gt;"",IF(BH84&lt;=BH113,"","Check ISCED "&amp;BH$8),""),"")</f>
        <v/>
      </c>
      <c r="BI198" s="445"/>
      <c r="BJ198" s="445"/>
      <c r="BK198" s="445" t="str">
        <f>IF(BK84&lt;&gt;"",IF(BK113&lt;&gt;"",IF(BK84&lt;=BK113,"","Check ISCED "&amp;BK$8),""),"")</f>
        <v/>
      </c>
      <c r="BL198" s="445"/>
      <c r="BM198" s="445"/>
      <c r="BN198" s="445" t="str">
        <f>IF(BN84&lt;&gt;"",IF(BN113&lt;&gt;"",IF(BN84&lt;=BN113,"","Check ISCED "&amp;BN$8),""),"")</f>
        <v/>
      </c>
      <c r="BO198" s="445"/>
      <c r="BP198" s="445"/>
      <c r="BQ198" s="445" t="str">
        <f>IF(BQ84&lt;&gt;"",IF(BQ113&lt;&gt;"",IF(BQ84&lt;=BQ113,"","Check ISCED "&amp;BQ$8),""),"")</f>
        <v/>
      </c>
      <c r="BR198" s="445"/>
      <c r="BS198" s="445"/>
      <c r="BT198" s="445" t="str">
        <f>IF(BT84&lt;&gt;"",IF(BT113&lt;&gt;"",IF(BT84&lt;=BT113,"","Check ISCED "&amp;BT$8),""),"")</f>
        <v/>
      </c>
      <c r="BU198" s="445"/>
      <c r="BV198" s="445"/>
      <c r="BW198" s="445" t="str">
        <f>IF(BW84&lt;&gt;"",IF(BW113&lt;&gt;"",IF(BW84&lt;=BW113,"","Check ISCED "&amp;BW$8),""),"")</f>
        <v/>
      </c>
      <c r="BX198" s="445"/>
      <c r="BY198" s="445"/>
      <c r="BZ198" s="445" t="str">
        <f>IF(BZ84&lt;&gt;"",IF(BZ113&lt;&gt;"",IF(BZ84&lt;=BZ113,"","Check ISCED "&amp;BZ$8),""),"")</f>
        <v/>
      </c>
      <c r="CA198" s="445"/>
      <c r="CB198" s="445"/>
      <c r="CC198" s="445" t="str">
        <f>IF(CC84&lt;&gt;"",IF(CC113&lt;&gt;"",IF(CC84&lt;=CC113,"","Check ISCED "&amp;CC$8),""),"")</f>
        <v/>
      </c>
      <c r="CD198" s="445"/>
      <c r="CE198" s="445"/>
      <c r="CF198" s="445" t="str">
        <f>IF(CF84&lt;&gt;"",IF(CF113&lt;&gt;"",IF(CF84&lt;=CF113,"","Check ISCED "&amp;CF$8),""),"")</f>
        <v/>
      </c>
      <c r="CG198" s="445"/>
      <c r="CH198" s="445"/>
      <c r="CI198" s="445" t="str">
        <f>IF(CI84&lt;&gt;"",IF(CI113&lt;&gt;"",IF(CI84&lt;=CI113,"","Check ISCED "&amp;CI$8),""),"")</f>
        <v/>
      </c>
      <c r="CJ198" s="445"/>
      <c r="CK198" s="445"/>
      <c r="CL198" s="445" t="str">
        <f>IF(CL84&lt;&gt;"",IF(CL113&lt;&gt;"",IF(CL84&lt;=CL113,"","Check ISCED "&amp;CL$8),""),"")</f>
        <v/>
      </c>
      <c r="CM198" s="445"/>
      <c r="CN198" s="445"/>
      <c r="CO198" s="445" t="str">
        <f>IF(CO84&lt;&gt;"",IF(CO113&lt;&gt;"",IF(CO84&lt;=CO113,"","Check ISCED "&amp;CO$8),""),"")</f>
        <v/>
      </c>
      <c r="CP198" s="445"/>
      <c r="CQ198" s="470"/>
    </row>
    <row r="199" spans="1:95" s="414" customFormat="1" ht="11.25" hidden="1" customHeight="1" x14ac:dyDescent="0.2">
      <c r="A199" s="476"/>
      <c r="B199" s="476"/>
      <c r="C199" s="476"/>
      <c r="D199" s="476"/>
      <c r="E199" s="74"/>
      <c r="F199" s="478"/>
      <c r="G199" s="496"/>
      <c r="H199" s="476"/>
      <c r="I199" s="476"/>
      <c r="J199" s="476"/>
      <c r="K199" s="476"/>
      <c r="L199" s="476"/>
      <c r="M199" s="47"/>
      <c r="N199" s="47"/>
      <c r="O199" s="47"/>
      <c r="P199" s="47"/>
      <c r="Q199" s="47"/>
      <c r="R199" s="47"/>
      <c r="S199" s="47"/>
      <c r="T199" s="47"/>
      <c r="U199" s="47"/>
      <c r="V199" s="47"/>
      <c r="W199" s="47"/>
      <c r="X199" s="47"/>
      <c r="Y199" s="47"/>
      <c r="Z199" s="47"/>
    </row>
    <row r="200" spans="1:95" s="414" customFormat="1" ht="11.25" hidden="1" customHeight="1" x14ac:dyDescent="0.2">
      <c r="A200" s="476"/>
      <c r="B200" s="476"/>
      <c r="C200" s="476"/>
      <c r="D200" s="900" t="s">
        <v>8876</v>
      </c>
      <c r="E200" s="454" t="s">
        <v>8877</v>
      </c>
      <c r="F200" s="480"/>
      <c r="G200" s="481" t="s">
        <v>8878</v>
      </c>
      <c r="H200" s="482"/>
      <c r="I200" s="482"/>
      <c r="J200" s="482"/>
      <c r="K200" s="482"/>
      <c r="L200" s="482"/>
      <c r="M200" s="483"/>
      <c r="N200" s="483"/>
      <c r="O200" s="483"/>
      <c r="P200" s="483"/>
      <c r="Q200" s="483"/>
      <c r="R200" s="483"/>
      <c r="S200" s="483"/>
      <c r="T200" s="483"/>
      <c r="U200" s="483"/>
      <c r="V200" s="483"/>
      <c r="W200" s="483"/>
      <c r="X200" s="483"/>
      <c r="Y200" s="483"/>
      <c r="Z200" s="483"/>
      <c r="AA200" s="455" t="str">
        <f>IF(AA76&lt;&gt;"",IF(AA75&lt;&gt;"",IF(AA76&lt;=AA75,"","Check ISCED "&amp;AA$8),""),"")</f>
        <v/>
      </c>
      <c r="AB200" s="455"/>
      <c r="AC200" s="455"/>
      <c r="AD200" s="455" t="str">
        <f>IF(AD76&lt;&gt;"",IF(AD75&lt;&gt;"",IF(AD76&lt;=AD75,"","Check ISCED "&amp;AD$8),""),"")</f>
        <v/>
      </c>
      <c r="AE200" s="455"/>
      <c r="AF200" s="455"/>
      <c r="AG200" s="455" t="str">
        <f>IF(AG76&lt;&gt;"",IF(AG75&lt;&gt;"",IF(AG76&lt;=AG75,"","Check ISCED "&amp;AG$8),""),"")</f>
        <v/>
      </c>
      <c r="AH200" s="455"/>
      <c r="AI200" s="455"/>
      <c r="AJ200" s="455" t="str">
        <f>IF(AJ76&lt;&gt;"",IF(AJ75&lt;&gt;"",IF(AJ76&lt;=AJ75,"","Check ISCED "&amp;AJ$8),""),"")</f>
        <v/>
      </c>
      <c r="AK200" s="455"/>
      <c r="AL200" s="455"/>
      <c r="AM200" s="455" t="str">
        <f>IF(AM76&lt;&gt;"",IF(AM75&lt;&gt;"",IF(AM76&lt;=AM75,"","Check ISCED "&amp;AM$8),""),"")</f>
        <v/>
      </c>
      <c r="AN200" s="455"/>
      <c r="AO200" s="455"/>
      <c r="AP200" s="455" t="str">
        <f>IF(AP76&lt;&gt;"",IF(AP75&lt;&gt;"",IF(AP76&lt;=AP75,"","Check ISCED "&amp;AP$8),""),"")</f>
        <v/>
      </c>
      <c r="AQ200" s="455"/>
      <c r="AR200" s="455"/>
      <c r="AS200" s="455" t="str">
        <f>IF(AS76&lt;&gt;"",IF(AS75&lt;&gt;"",IF(AS76&lt;=AS75,"","Check ISCED "&amp;AS$8),""),"")</f>
        <v/>
      </c>
      <c r="AT200" s="455"/>
      <c r="AU200" s="455"/>
      <c r="AV200" s="455" t="str">
        <f>IF(AV76&lt;&gt;"",IF(AV75&lt;&gt;"",IF(AV76&lt;=AV75,"","Check ISCED "&amp;AV$8),""),"")</f>
        <v/>
      </c>
      <c r="AW200" s="455"/>
      <c r="AX200" s="455"/>
      <c r="AY200" s="455" t="str">
        <f>IF(AY76&lt;&gt;"",IF(AY75&lt;&gt;"",IF(AY76&lt;=AY75,"","Check ISCED "&amp;AY$8),""),"")</f>
        <v/>
      </c>
      <c r="AZ200" s="455"/>
      <c r="BA200" s="455"/>
      <c r="BB200" s="455" t="str">
        <f>IF(BB76&lt;&gt;"",IF(BB75&lt;&gt;"",IF(BB76&lt;=BB75,"","Check ISCED "&amp;BB$8),""),"")</f>
        <v/>
      </c>
      <c r="BC200" s="455"/>
      <c r="BD200" s="455"/>
      <c r="BE200" s="455" t="str">
        <f>IF(BE76&lt;&gt;"",IF(BE75&lt;&gt;"",IF(BE76&lt;=BE75,"","Check ISCED "&amp;BE$8),""),"")</f>
        <v/>
      </c>
      <c r="BF200" s="455"/>
      <c r="BG200" s="455"/>
      <c r="BH200" s="455" t="str">
        <f>IF(BH76&lt;&gt;"",IF(BH75&lt;&gt;"",IF(BH76&lt;=BH75,"","Check ISCED "&amp;BH$8),""),"")</f>
        <v/>
      </c>
      <c r="BI200" s="455"/>
      <c r="BJ200" s="455"/>
      <c r="BK200" s="455" t="str">
        <f>IF(BK76&lt;&gt;"",IF(BK75&lt;&gt;"",IF(BK76&lt;=BK75,"","Check ISCED "&amp;BK$8),""),"")</f>
        <v/>
      </c>
      <c r="BL200" s="455"/>
      <c r="BM200" s="455"/>
      <c r="BN200" s="455" t="str">
        <f>IF(BN76&lt;&gt;"",IF(BN75&lt;&gt;"",IF(BN76&lt;=BN75,"","Check ISCED "&amp;BN$8),""),"")</f>
        <v/>
      </c>
      <c r="BO200" s="455"/>
      <c r="BP200" s="455"/>
      <c r="BQ200" s="455" t="str">
        <f>IF(BQ76&lt;&gt;"",IF(BQ75&lt;&gt;"",IF(BQ76&lt;=BQ75,"","Check ISCED "&amp;BQ$8),""),"")</f>
        <v/>
      </c>
      <c r="BR200" s="455"/>
      <c r="BS200" s="455"/>
      <c r="BT200" s="455" t="str">
        <f>IF(BT76&lt;&gt;"",IF(BT75&lt;&gt;"",IF(BT76&lt;=BT75,"","Check ISCED "&amp;BT$8),""),"")</f>
        <v/>
      </c>
      <c r="BU200" s="455"/>
      <c r="BV200" s="455"/>
      <c r="BW200" s="455" t="str">
        <f>IF(BW76&lt;&gt;"",IF(BW75&lt;&gt;"",IF(BW76&lt;=BW75,"","Check ISCED "&amp;BW$8),""),"")</f>
        <v/>
      </c>
      <c r="BX200" s="455"/>
      <c r="BY200" s="455"/>
      <c r="BZ200" s="455" t="str">
        <f>IF(BZ76&lt;&gt;"",IF(BZ75&lt;&gt;"",IF(BZ76&lt;=BZ75,"","Check ISCED "&amp;BZ$8),""),"")</f>
        <v/>
      </c>
      <c r="CA200" s="455"/>
      <c r="CB200" s="455"/>
      <c r="CC200" s="455" t="str">
        <f>IF(CC76&lt;&gt;"",IF(CC75&lt;&gt;"",IF(CC76&lt;=CC75,"","Check ISCED "&amp;CC$8),""),"")</f>
        <v/>
      </c>
      <c r="CD200" s="455"/>
      <c r="CE200" s="455"/>
      <c r="CF200" s="455" t="str">
        <f>IF(CF76&lt;&gt;"",IF(CF75&lt;&gt;"",IF(CF76&lt;=CF75,"","Check ISCED "&amp;CF$8),""),"")</f>
        <v/>
      </c>
      <c r="CG200" s="455"/>
      <c r="CH200" s="455"/>
      <c r="CI200" s="455" t="str">
        <f>IF(CI76&lt;&gt;"",IF(CI75&lt;&gt;"",IF(CI76&lt;=CI75,"","Check ISCED "&amp;CI$8),""),"")</f>
        <v/>
      </c>
      <c r="CJ200" s="455"/>
      <c r="CK200" s="455"/>
      <c r="CL200" s="455" t="str">
        <f>IF(CL76&lt;&gt;"",IF(CL75&lt;&gt;"",IF(CL76&lt;=CL75,"","Check ISCED_X "&amp;CL$8),""),"")</f>
        <v/>
      </c>
      <c r="CM200" s="455"/>
      <c r="CN200" s="455"/>
      <c r="CO200" s="455" t="str">
        <f>IF(CO76&lt;&gt;"",IF(CO75&lt;&gt;"",IF(CO76&lt;=CO75,"","Check ISCED_T "&amp;CO$8),""),"")</f>
        <v/>
      </c>
      <c r="CP200" s="455"/>
      <c r="CQ200" s="468"/>
    </row>
    <row r="201" spans="1:95" s="414" customFormat="1" ht="11.25" hidden="1" customHeight="1" x14ac:dyDescent="0.2">
      <c r="A201" s="476"/>
      <c r="B201" s="476"/>
      <c r="C201" s="476"/>
      <c r="D201" s="903"/>
      <c r="E201" s="459" t="s">
        <v>8879</v>
      </c>
      <c r="F201" s="484"/>
      <c r="G201" s="485" t="s">
        <v>8880</v>
      </c>
      <c r="H201" s="486"/>
      <c r="I201" s="486"/>
      <c r="J201" s="486"/>
      <c r="K201" s="486"/>
      <c r="L201" s="486"/>
      <c r="M201" s="487"/>
      <c r="N201" s="487"/>
      <c r="O201" s="487"/>
      <c r="P201" s="487"/>
      <c r="Q201" s="487"/>
      <c r="R201" s="487"/>
      <c r="S201" s="487"/>
      <c r="T201" s="487"/>
      <c r="U201" s="487"/>
      <c r="V201" s="487"/>
      <c r="W201" s="487"/>
      <c r="X201" s="487"/>
      <c r="Y201" s="487"/>
      <c r="Z201" s="487"/>
      <c r="AA201" s="460" t="str">
        <f>IF(AA77&lt;&gt;"",IF(AA75&lt;&gt;"",IF(AA77&lt;=AA75,"","Check ISCED "&amp;AA$8),""),"")</f>
        <v/>
      </c>
      <c r="AB201" s="460"/>
      <c r="AC201" s="460"/>
      <c r="AD201" s="460" t="str">
        <f>IF(AD77&lt;&gt;"",IF(AD75&lt;&gt;"",IF(AD77&lt;=AD75,"","Check ISCED "&amp;AD$8),""),"")</f>
        <v/>
      </c>
      <c r="AE201" s="460"/>
      <c r="AF201" s="460"/>
      <c r="AG201" s="460" t="str">
        <f>IF(AG77&lt;&gt;"",IF(AG75&lt;&gt;"",IF(AG77&lt;=AG75,"","Check ISCED "&amp;AG$8),""),"")</f>
        <v/>
      </c>
      <c r="AH201" s="460"/>
      <c r="AI201" s="460"/>
      <c r="AJ201" s="460" t="str">
        <f>IF(AJ77&lt;&gt;"",IF(AJ75&lt;&gt;"",IF(AJ77&lt;=AJ75,"","Check ISCED "&amp;AJ$8),""),"")</f>
        <v/>
      </c>
      <c r="AK201" s="460"/>
      <c r="AL201" s="460"/>
      <c r="AM201" s="460" t="str">
        <f>IF(AM77&lt;&gt;"",IF(AM75&lt;&gt;"",IF(AM77&lt;=AM75,"","Check ISCED "&amp;AM$8),""),"")</f>
        <v/>
      </c>
      <c r="AN201" s="460"/>
      <c r="AO201" s="460"/>
      <c r="AP201" s="460" t="str">
        <f>IF(AP77&lt;&gt;"",IF(AP75&lt;&gt;"",IF(AP77&lt;=AP75,"","Check ISCED "&amp;AP$8),""),"")</f>
        <v/>
      </c>
      <c r="AQ201" s="460"/>
      <c r="AR201" s="460"/>
      <c r="AS201" s="460" t="str">
        <f>IF(AS77&lt;&gt;"",IF(AS75&lt;&gt;"",IF(AS77&lt;=AS75,"","Check ISCED "&amp;AS$8),""),"")</f>
        <v/>
      </c>
      <c r="AT201" s="460"/>
      <c r="AU201" s="460"/>
      <c r="AV201" s="460" t="str">
        <f>IF(AV77&lt;&gt;"",IF(AV75&lt;&gt;"",IF(AV77&lt;=AV75,"","Check ISCED "&amp;AV$8),""),"")</f>
        <v/>
      </c>
      <c r="AW201" s="460"/>
      <c r="AX201" s="460"/>
      <c r="AY201" s="460" t="str">
        <f>IF(AY77&lt;&gt;"",IF(AY75&lt;&gt;"",IF(AY77&lt;=AY75,"","Check ISCED "&amp;AY$8),""),"")</f>
        <v/>
      </c>
      <c r="AZ201" s="460"/>
      <c r="BA201" s="460"/>
      <c r="BB201" s="460" t="str">
        <f>IF(BB77&lt;&gt;"",IF(BB75&lt;&gt;"",IF(BB77&lt;=BB75,"","Check ISCED "&amp;BB$8),""),"")</f>
        <v/>
      </c>
      <c r="BC201" s="460"/>
      <c r="BD201" s="460"/>
      <c r="BE201" s="460" t="str">
        <f>IF(BE77&lt;&gt;"",IF(BE75&lt;&gt;"",IF(BE77&lt;=BE75,"","Check ISCED "&amp;BE$8),""),"")</f>
        <v/>
      </c>
      <c r="BF201" s="460"/>
      <c r="BG201" s="460"/>
      <c r="BH201" s="460" t="str">
        <f>IF(BH77&lt;&gt;"",IF(BH75&lt;&gt;"",IF(BH77&lt;=BH75,"","Check ISCED "&amp;BH$8),""),"")</f>
        <v/>
      </c>
      <c r="BI201" s="460"/>
      <c r="BJ201" s="460"/>
      <c r="BK201" s="460" t="str">
        <f>IF(BK77&lt;&gt;"",IF(BK75&lt;&gt;"",IF(BK77&lt;=BK75,"","Check ISCED "&amp;BK$8),""),"")</f>
        <v/>
      </c>
      <c r="BL201" s="460"/>
      <c r="BM201" s="460"/>
      <c r="BN201" s="460" t="str">
        <f>IF(BN77&lt;&gt;"",IF(BN75&lt;&gt;"",IF(BN77&lt;=BN75,"","Check ISCED "&amp;BN$8),""),"")</f>
        <v/>
      </c>
      <c r="BO201" s="460"/>
      <c r="BP201" s="460"/>
      <c r="BQ201" s="460" t="str">
        <f>IF(BQ77&lt;&gt;"",IF(BQ75&lt;&gt;"",IF(BQ77&lt;=BQ75,"","Check ISCED "&amp;BQ$8),""),"")</f>
        <v/>
      </c>
      <c r="BR201" s="460"/>
      <c r="BS201" s="460"/>
      <c r="BT201" s="460" t="str">
        <f>IF(BT77&lt;&gt;"",IF(BT75&lt;&gt;"",IF(BT77&lt;=BT75,"","Check ISCED "&amp;BT$8),""),"")</f>
        <v/>
      </c>
      <c r="BU201" s="460"/>
      <c r="BV201" s="460"/>
      <c r="BW201" s="460" t="str">
        <f>IF(BW77&lt;&gt;"",IF(BW75&lt;&gt;"",IF(BW77&lt;=BW75,"","Check ISCED "&amp;BW$8),""),"")</f>
        <v/>
      </c>
      <c r="BX201" s="460"/>
      <c r="BY201" s="460"/>
      <c r="BZ201" s="460" t="str">
        <f>IF(BZ77&lt;&gt;"",IF(BZ75&lt;&gt;"",IF(BZ77&lt;=BZ75,"","Check ISCED "&amp;BZ$8),""),"")</f>
        <v/>
      </c>
      <c r="CA201" s="460"/>
      <c r="CB201" s="460"/>
      <c r="CC201" s="460" t="str">
        <f>IF(CC77&lt;&gt;"",IF(CC75&lt;&gt;"",IF(CC77&lt;=CC75,"","Check ISCED "&amp;CC$8),""),"")</f>
        <v/>
      </c>
      <c r="CD201" s="460"/>
      <c r="CE201" s="460"/>
      <c r="CF201" s="460" t="str">
        <f>IF(CF77&lt;&gt;"",IF(CF75&lt;&gt;"",IF(CF77&lt;=CF75,"","Check ISCED "&amp;CF$8),""),"")</f>
        <v/>
      </c>
      <c r="CG201" s="460"/>
      <c r="CH201" s="460"/>
      <c r="CI201" s="460" t="str">
        <f>IF(CI77&lt;&gt;"",IF(CI75&lt;&gt;"",IF(CI77&lt;=CI75,"","Check ISCED "&amp;CI$8),""),"")</f>
        <v/>
      </c>
      <c r="CJ201" s="460"/>
      <c r="CK201" s="460"/>
      <c r="CL201" s="460" t="str">
        <f>IF(CL77&lt;&gt;"",IF(CL75&lt;&gt;"",IF(CL77&lt;=CL75,"","Check ISCED_X "&amp;CL$8),""),"")</f>
        <v/>
      </c>
      <c r="CM201" s="460"/>
      <c r="CN201" s="460"/>
      <c r="CO201" s="460" t="str">
        <f>IF(CO77&lt;&gt;"",IF(CO75&lt;&gt;"",IF(CO77&lt;=CO75,"","Check ISCED_T "&amp;CO$8),""),"")</f>
        <v/>
      </c>
      <c r="CP201" s="460"/>
      <c r="CQ201" s="469"/>
    </row>
    <row r="202" spans="1:95" s="414" customFormat="1" ht="11.25" hidden="1" customHeight="1" x14ac:dyDescent="0.2">
      <c r="A202" s="476"/>
      <c r="B202" s="476"/>
      <c r="C202" s="476"/>
      <c r="D202" s="903"/>
      <c r="E202" s="459" t="s">
        <v>8881</v>
      </c>
      <c r="F202" s="484"/>
      <c r="G202" s="485" t="s">
        <v>8882</v>
      </c>
      <c r="H202" s="486"/>
      <c r="I202" s="486"/>
      <c r="J202" s="486"/>
      <c r="K202" s="486"/>
      <c r="L202" s="486"/>
      <c r="M202" s="487"/>
      <c r="N202" s="487"/>
      <c r="O202" s="487"/>
      <c r="P202" s="487"/>
      <c r="Q202" s="487"/>
      <c r="R202" s="487"/>
      <c r="S202" s="487"/>
      <c r="T202" s="487"/>
      <c r="U202" s="487"/>
      <c r="V202" s="487"/>
      <c r="W202" s="487"/>
      <c r="X202" s="487"/>
      <c r="Y202" s="487"/>
      <c r="Z202" s="487"/>
      <c r="AA202" s="460" t="str">
        <f>IF(AA78&lt;&gt;"",IF(AA75&lt;&gt;"",IF(AA78&lt;=AA75,"","Check ISCED "&amp;AA$8),""),"")</f>
        <v/>
      </c>
      <c r="AB202" s="460"/>
      <c r="AC202" s="460"/>
      <c r="AD202" s="460" t="str">
        <f>IF(AD78&lt;&gt;"",IF(AD75&lt;&gt;"",IF(AD78&lt;=AD75,"","Check ISCED "&amp;AD$8),""),"")</f>
        <v/>
      </c>
      <c r="AE202" s="460"/>
      <c r="AF202" s="460"/>
      <c r="AG202" s="460" t="str">
        <f>IF(AG78&lt;&gt;"",IF(AG75&lt;&gt;"",IF(AG78&lt;=AG75,"","Check ISCED "&amp;AG$8),""),"")</f>
        <v/>
      </c>
      <c r="AH202" s="460"/>
      <c r="AI202" s="460"/>
      <c r="AJ202" s="460" t="str">
        <f>IF(AJ78&lt;&gt;"",IF(AJ75&lt;&gt;"",IF(AJ78&lt;=AJ75,"","Check ISCED "&amp;AJ$8),""),"")</f>
        <v/>
      </c>
      <c r="AK202" s="460"/>
      <c r="AL202" s="460"/>
      <c r="AM202" s="460" t="str">
        <f>IF(AM78&lt;&gt;"",IF(AM75&lt;&gt;"",IF(AM78&lt;=AM75,"","Check ISCED "&amp;AM$8),""),"")</f>
        <v/>
      </c>
      <c r="AN202" s="460"/>
      <c r="AO202" s="460"/>
      <c r="AP202" s="460" t="str">
        <f>IF(AP78&lt;&gt;"",IF(AP75&lt;&gt;"",IF(AP78&lt;=AP75,"","Check ISCED "&amp;AP$8),""),"")</f>
        <v/>
      </c>
      <c r="AQ202" s="460"/>
      <c r="AR202" s="460"/>
      <c r="AS202" s="460" t="str">
        <f>IF(AS78&lt;&gt;"",IF(AS75&lt;&gt;"",IF(AS78&lt;=AS75,"","Check ISCED "&amp;AS$8),""),"")</f>
        <v/>
      </c>
      <c r="AT202" s="460"/>
      <c r="AU202" s="460"/>
      <c r="AV202" s="460" t="str">
        <f>IF(AV78&lt;&gt;"",IF(AV75&lt;&gt;"",IF(AV78&lt;=AV75,"","Check ISCED "&amp;AV$8),""),"")</f>
        <v/>
      </c>
      <c r="AW202" s="460"/>
      <c r="AX202" s="460"/>
      <c r="AY202" s="460" t="str">
        <f>IF(AY78&lt;&gt;"",IF(AY75&lt;&gt;"",IF(AY78&lt;=AY75,"","Check ISCED "&amp;AY$8),""),"")</f>
        <v/>
      </c>
      <c r="AZ202" s="460"/>
      <c r="BA202" s="460"/>
      <c r="BB202" s="460" t="str">
        <f>IF(BB78&lt;&gt;"",IF(BB75&lt;&gt;"",IF(BB78&lt;=BB75,"","Check ISCED "&amp;BB$8),""),"")</f>
        <v/>
      </c>
      <c r="BC202" s="460"/>
      <c r="BD202" s="460"/>
      <c r="BE202" s="460" t="str">
        <f>IF(BE78&lt;&gt;"",IF(BE75&lt;&gt;"",IF(BE78&lt;=BE75,"","Check ISCED "&amp;BE$8),""),"")</f>
        <v/>
      </c>
      <c r="BF202" s="460"/>
      <c r="BG202" s="460"/>
      <c r="BH202" s="460" t="str">
        <f>IF(BH78&lt;&gt;"",IF(BH75&lt;&gt;"",IF(BH78&lt;=BH75,"","Check ISCED "&amp;BH$8),""),"")</f>
        <v/>
      </c>
      <c r="BI202" s="460"/>
      <c r="BJ202" s="460"/>
      <c r="BK202" s="460" t="str">
        <f>IF(BK78&lt;&gt;"",IF(BK75&lt;&gt;"",IF(BK78&lt;=BK75,"","Check ISCED "&amp;BK$8),""),"")</f>
        <v/>
      </c>
      <c r="BL202" s="460"/>
      <c r="BM202" s="460"/>
      <c r="BN202" s="460" t="str">
        <f>IF(BN78&lt;&gt;"",IF(BN75&lt;&gt;"",IF(BN78&lt;=BN75,"","Check ISCED "&amp;BN$8),""),"")</f>
        <v/>
      </c>
      <c r="BO202" s="460"/>
      <c r="BP202" s="460"/>
      <c r="BQ202" s="460" t="str">
        <f>IF(BQ78&lt;&gt;"",IF(BQ75&lt;&gt;"",IF(BQ78&lt;=BQ75,"","Check ISCED "&amp;BQ$8),""),"")</f>
        <v/>
      </c>
      <c r="BR202" s="460"/>
      <c r="BS202" s="460"/>
      <c r="BT202" s="460" t="str">
        <f>IF(BT78&lt;&gt;"",IF(BT75&lt;&gt;"",IF(BT78&lt;=BT75,"","Check ISCED "&amp;BT$8),""),"")</f>
        <v/>
      </c>
      <c r="BU202" s="460"/>
      <c r="BV202" s="460"/>
      <c r="BW202" s="460" t="str">
        <f>IF(BW78&lt;&gt;"",IF(BW75&lt;&gt;"",IF(BW78&lt;=BW75,"","Check ISCED "&amp;BW$8),""),"")</f>
        <v/>
      </c>
      <c r="BX202" s="460"/>
      <c r="BY202" s="460"/>
      <c r="BZ202" s="460" t="str">
        <f>IF(BZ78&lt;&gt;"",IF(BZ75&lt;&gt;"",IF(BZ78&lt;=BZ75,"","Check ISCED "&amp;BZ$8),""),"")</f>
        <v/>
      </c>
      <c r="CA202" s="460"/>
      <c r="CB202" s="460"/>
      <c r="CC202" s="460" t="str">
        <f>IF(CC78&lt;&gt;"",IF(CC75&lt;&gt;"",IF(CC78&lt;=CC75,"","Check ISCED "&amp;CC$8),""),"")</f>
        <v/>
      </c>
      <c r="CD202" s="460"/>
      <c r="CE202" s="460"/>
      <c r="CF202" s="460" t="str">
        <f>IF(CF78&lt;&gt;"",IF(CF75&lt;&gt;"",IF(CF78&lt;=CF75,"","Check ISCED "&amp;CF$8),""),"")</f>
        <v/>
      </c>
      <c r="CG202" s="460"/>
      <c r="CH202" s="460"/>
      <c r="CI202" s="460" t="str">
        <f>IF(CI78&lt;&gt;"",IF(CI75&lt;&gt;"",IF(CI78&lt;=CI75,"","Check ISCED "&amp;CI$8),""),"")</f>
        <v/>
      </c>
      <c r="CJ202" s="460"/>
      <c r="CK202" s="460"/>
      <c r="CL202" s="460" t="str">
        <f>IF(CL78&lt;&gt;"",IF(CL75&lt;&gt;"",IF(CL78&lt;=CL75,"","Check ISCED_X "&amp;CL$8),""),"")</f>
        <v/>
      </c>
      <c r="CM202" s="460"/>
      <c r="CN202" s="460"/>
      <c r="CO202" s="460" t="str">
        <f>IF(CO78&lt;&gt;"",IF(CO75&lt;&gt;"",IF(CO78&lt;=CO75,"","Check ISCED_T "&amp;CO$8),""),"")</f>
        <v/>
      </c>
      <c r="CP202" s="460"/>
      <c r="CQ202" s="469"/>
    </row>
    <row r="203" spans="1:95" s="414" customFormat="1" ht="11.25" hidden="1" customHeight="1" x14ac:dyDescent="0.2">
      <c r="A203" s="476"/>
      <c r="B203" s="476"/>
      <c r="C203" s="476"/>
      <c r="D203" s="904"/>
      <c r="E203" s="464" t="s">
        <v>8883</v>
      </c>
      <c r="F203" s="488"/>
      <c r="G203" s="493" t="s">
        <v>8884</v>
      </c>
      <c r="H203" s="489"/>
      <c r="I203" s="489"/>
      <c r="J203" s="489"/>
      <c r="K203" s="489"/>
      <c r="L203" s="489"/>
      <c r="M203" s="490"/>
      <c r="N203" s="490"/>
      <c r="O203" s="490"/>
      <c r="P203" s="490"/>
      <c r="Q203" s="490"/>
      <c r="R203" s="490"/>
      <c r="S203" s="490"/>
      <c r="T203" s="490"/>
      <c r="U203" s="490"/>
      <c r="V203" s="490"/>
      <c r="W203" s="490"/>
      <c r="X203" s="490"/>
      <c r="Y203" s="490"/>
      <c r="Z203" s="490"/>
      <c r="AA203" s="445" t="str">
        <f>IF(SUM(AA76:AA78)&lt;&gt;"",IF(AA75&lt;&gt;"",IF(SUM(AA76:AA78)&lt;=AA75,"","Check ISCED "&amp;AA$8),""),"")</f>
        <v/>
      </c>
      <c r="AB203" s="445"/>
      <c r="AC203" s="445"/>
      <c r="AD203" s="445" t="str">
        <f>IF(SUM(AD76:AD78)&lt;&gt;"",IF(AD75&lt;&gt;"",IF(SUM(AD76:AD78)&lt;=AD75,"","Check ISCED "&amp;AD$8),""),"")</f>
        <v/>
      </c>
      <c r="AE203" s="445"/>
      <c r="AF203" s="445"/>
      <c r="AG203" s="445" t="str">
        <f>IF(SUM(AG76:AG78)&lt;&gt;"",IF(AG75&lt;&gt;"",IF(SUM(AG76:AG78)&lt;=AG75,"","Check ISCED "&amp;AG$8),""),"")</f>
        <v/>
      </c>
      <c r="AH203" s="445"/>
      <c r="AI203" s="445"/>
      <c r="AJ203" s="445" t="str">
        <f>IF(SUM(AJ76:AJ78)&lt;&gt;"",IF(AJ75&lt;&gt;"",IF(SUM(AJ76:AJ78)&lt;=AJ75,"","Check ISCED "&amp;AJ$8),""),"")</f>
        <v/>
      </c>
      <c r="AK203" s="445"/>
      <c r="AL203" s="445"/>
      <c r="AM203" s="445" t="str">
        <f>IF(SUM(AM76:AM78)&lt;&gt;"",IF(AM75&lt;&gt;"",IF(SUM(AM76:AM78)&lt;=AM75,"","Check ISCED "&amp;AM$8),""),"")</f>
        <v/>
      </c>
      <c r="AN203" s="445"/>
      <c r="AO203" s="445"/>
      <c r="AP203" s="445" t="str">
        <f>IF(SUM(AP76:AP78)&lt;&gt;"",IF(AP75&lt;&gt;"",IF(SUM(AP76:AP78)&lt;=AP75,"","Check ISCED "&amp;AP$8),""),"")</f>
        <v/>
      </c>
      <c r="AQ203" s="445"/>
      <c r="AR203" s="445"/>
      <c r="AS203" s="445" t="str">
        <f>IF(SUM(AS76:AS78)&lt;&gt;"",IF(AS75&lt;&gt;"",IF(SUM(AS76:AS78)&lt;=AS75,"","Check ISCED "&amp;AS$8),""),"")</f>
        <v/>
      </c>
      <c r="AT203" s="445"/>
      <c r="AU203" s="445"/>
      <c r="AV203" s="445" t="str">
        <f>IF(SUM(AV76:AV78)&lt;&gt;"",IF(AV75&lt;&gt;"",IF(SUM(AV76:AV78)&lt;=AV75,"","Check ISCED "&amp;AV$8),""),"")</f>
        <v/>
      </c>
      <c r="AW203" s="445"/>
      <c r="AX203" s="445"/>
      <c r="AY203" s="445" t="str">
        <f>IF(SUM(AY76:AY78)&lt;&gt;"",IF(AY75&lt;&gt;"",IF(SUM(AY76:AY78)&lt;=AY75,"","Check ISCED "&amp;AY$8),""),"")</f>
        <v/>
      </c>
      <c r="AZ203" s="445"/>
      <c r="BA203" s="445"/>
      <c r="BB203" s="445" t="str">
        <f>IF(SUM(BB76:BB78)&lt;&gt;"",IF(BB75&lt;&gt;"",IF(SUM(BB76:BB78)&lt;=BB75,"","Check ISCED "&amp;BB$8),""),"")</f>
        <v/>
      </c>
      <c r="BC203" s="445"/>
      <c r="BD203" s="445"/>
      <c r="BE203" s="445" t="str">
        <f>IF(SUM(BE76:BE78)&lt;&gt;"",IF(BE75&lt;&gt;"",IF(SUM(BE76:BE78)&lt;=BE75,"","Check ISCED "&amp;BE$8),""),"")</f>
        <v/>
      </c>
      <c r="BF203" s="445"/>
      <c r="BG203" s="445"/>
      <c r="BH203" s="445" t="str">
        <f>IF(SUM(BH76:BH78)&lt;&gt;"",IF(BH75&lt;&gt;"",IF(SUM(BH76:BH78)&lt;=BH75,"","Check ISCED "&amp;BH$8),""),"")</f>
        <v/>
      </c>
      <c r="BI203" s="445"/>
      <c r="BJ203" s="445"/>
      <c r="BK203" s="445" t="str">
        <f>IF(SUM(BK76:BK78)&lt;&gt;"",IF(BK75&lt;&gt;"",IF(SUM(BK76:BK78)&lt;=BK75,"","Check ISCED "&amp;BK$8),""),"")</f>
        <v/>
      </c>
      <c r="BL203" s="445"/>
      <c r="BM203" s="445"/>
      <c r="BN203" s="445" t="str">
        <f>IF(SUM(BN76:BN78)&lt;&gt;"",IF(BN75&lt;&gt;"",IF(SUM(BN76:BN78)&lt;=BN75,"","Check ISCED "&amp;BN$8),""),"")</f>
        <v/>
      </c>
      <c r="BO203" s="445"/>
      <c r="BP203" s="445"/>
      <c r="BQ203" s="445" t="str">
        <f>IF(SUM(BQ76:BQ78)&lt;&gt;"",IF(BQ75&lt;&gt;"",IF(SUM(BQ76:BQ78)&lt;=BQ75,"","Check ISCED "&amp;BQ$8),""),"")</f>
        <v/>
      </c>
      <c r="BR203" s="445"/>
      <c r="BS203" s="445"/>
      <c r="BT203" s="445" t="str">
        <f>IF(SUM(BT76:BT78)&lt;&gt;"",IF(BT75&lt;&gt;"",IF(SUM(BT76:BT78)&lt;=BT75,"","Check ISCED "&amp;BT$8),""),"")</f>
        <v/>
      </c>
      <c r="BU203" s="445"/>
      <c r="BV203" s="445"/>
      <c r="BW203" s="445" t="str">
        <f>IF(SUM(BW76:BW78)&lt;&gt;"",IF(BW75&lt;&gt;"",IF(SUM(BW76:BW78)&lt;=BW75,"","Check ISCED "&amp;BW$8),""),"")</f>
        <v/>
      </c>
      <c r="BX203" s="445"/>
      <c r="BY203" s="445"/>
      <c r="BZ203" s="445" t="str">
        <f>IF(SUM(BZ76:BZ78)&lt;&gt;"",IF(BZ75&lt;&gt;"",IF(SUM(BZ76:BZ78)&lt;=BZ75,"","Check ISCED "&amp;BZ$8),""),"")</f>
        <v/>
      </c>
      <c r="CA203" s="445"/>
      <c r="CB203" s="445"/>
      <c r="CC203" s="445" t="str">
        <f>IF(SUM(CC76:CC78)&lt;&gt;"",IF(CC75&lt;&gt;"",IF(SUM(CC76:CC78)&lt;=CC75,"","Check ISCED "&amp;CC$8),""),"")</f>
        <v/>
      </c>
      <c r="CD203" s="445"/>
      <c r="CE203" s="445"/>
      <c r="CF203" s="445" t="str">
        <f>IF(SUM(CF76:CF78)&lt;&gt;"",IF(CF75&lt;&gt;"",IF(SUM(CF76:CF78)&lt;=CF75,"","Check ISCED "&amp;CF$8),""),"")</f>
        <v/>
      </c>
      <c r="CG203" s="445"/>
      <c r="CH203" s="445"/>
      <c r="CI203" s="445" t="str">
        <f>IF(SUM(CI76:CI78)&lt;&gt;"",IF(CI75&lt;&gt;"",IF(SUM(CI76:CI78)&lt;=CI75,"","Check ISCED "&amp;CI$8),""),"")</f>
        <v/>
      </c>
      <c r="CJ203" s="445"/>
      <c r="CK203" s="445"/>
      <c r="CL203" s="445" t="str">
        <f>IF(SUM(CL76:CL78)&lt;&gt;"",IF(CL75&lt;&gt;"",IF(SUM(CL76:CL78)&lt;=CL75,"","Check ISCED_X "&amp;CL$8),""),"")</f>
        <v/>
      </c>
      <c r="CM203" s="445"/>
      <c r="CN203" s="445"/>
      <c r="CO203" s="445" t="str">
        <f>IF(SUM(CO76:CO78)&lt;&gt;"",IF(CO75&lt;&gt;"",IF(SUM(CO76:CO78)&lt;=CO75,"","Check ISCED_T "&amp;CO$8),""),"")</f>
        <v/>
      </c>
      <c r="CP203" s="445"/>
      <c r="CQ203" s="470"/>
    </row>
    <row r="204" spans="1:95" s="414" customFormat="1" ht="11.25" hidden="1" customHeight="1" x14ac:dyDescent="0.2">
      <c r="A204" s="476"/>
      <c r="B204" s="476"/>
      <c r="C204" s="476"/>
      <c r="D204" s="476"/>
      <c r="E204" s="74"/>
      <c r="F204" s="478"/>
      <c r="G204" s="479"/>
      <c r="H204" s="476"/>
      <c r="I204" s="476"/>
      <c r="J204" s="476"/>
      <c r="K204" s="476"/>
      <c r="L204" s="476"/>
      <c r="M204" s="47"/>
      <c r="N204" s="47"/>
      <c r="O204" s="47"/>
      <c r="P204" s="47"/>
      <c r="Q204" s="47"/>
      <c r="R204" s="47"/>
      <c r="S204" s="47"/>
      <c r="T204" s="47"/>
      <c r="U204" s="47"/>
      <c r="V204" s="47"/>
      <c r="W204" s="47"/>
      <c r="X204" s="47"/>
      <c r="Y204" s="47"/>
      <c r="Z204" s="47"/>
    </row>
    <row r="205" spans="1:95" s="414" customFormat="1" ht="11.25" hidden="1" customHeight="1" x14ac:dyDescent="0.2">
      <c r="A205" s="476"/>
      <c r="B205" s="476"/>
      <c r="C205" s="476"/>
      <c r="D205" s="900" t="s">
        <v>8885</v>
      </c>
      <c r="E205" s="454" t="s">
        <v>8886</v>
      </c>
      <c r="F205" s="480"/>
      <c r="G205" s="491" t="s">
        <v>8887</v>
      </c>
      <c r="H205" s="482"/>
      <c r="I205" s="482"/>
      <c r="J205" s="482"/>
      <c r="K205" s="482"/>
      <c r="L205" s="482"/>
      <c r="M205" s="483"/>
      <c r="N205" s="483"/>
      <c r="O205" s="483"/>
      <c r="P205" s="483"/>
      <c r="Q205" s="483"/>
      <c r="R205" s="483"/>
      <c r="S205" s="483"/>
      <c r="T205" s="483"/>
      <c r="U205" s="483"/>
      <c r="V205" s="483"/>
      <c r="W205" s="483"/>
      <c r="X205" s="483"/>
      <c r="Y205" s="483"/>
      <c r="Z205" s="483"/>
      <c r="AA205" s="455" t="str">
        <f>IF(AA78&lt;&gt;"",IF(AA78=0,"","Check ISCED "&amp;AA$8),"")</f>
        <v/>
      </c>
      <c r="AB205" s="455"/>
      <c r="AC205" s="455"/>
      <c r="AD205" s="455" t="str">
        <f>IF(AD78&lt;&gt;"",IF(AD78=0,"","Check ISCED "&amp;AD$8),"")</f>
        <v/>
      </c>
      <c r="AE205" s="455"/>
      <c r="AF205" s="455"/>
      <c r="AG205" s="455" t="str">
        <f>IF(AG78&lt;&gt;"",IF(AG78=0,"","Check ISCED "&amp;AG$8),"")</f>
        <v/>
      </c>
      <c r="AH205" s="455"/>
      <c r="AI205" s="455"/>
      <c r="AJ205" s="455" t="str">
        <f>IF(AJ78&lt;&gt;"",IF(AJ78=0,"","Check ISCED "&amp;AJ$8),"")</f>
        <v/>
      </c>
      <c r="AK205" s="455"/>
      <c r="AL205" s="455"/>
      <c r="AM205" s="455" t="str">
        <f>IF(AM78&lt;&gt;"",IF(AM78=0,"","Check ISCED "&amp;AM$8),"")</f>
        <v/>
      </c>
      <c r="AN205" s="455"/>
      <c r="AO205" s="455"/>
      <c r="AP205" s="455" t="str">
        <f>IF(AP78&lt;&gt;"",IF(AP78=0,"","Check ISCED "&amp;AP$8),"")</f>
        <v/>
      </c>
      <c r="AQ205" s="455"/>
      <c r="AR205" s="455"/>
      <c r="AS205" s="455" t="str">
        <f>IF(AS78&lt;&gt;"",IF(AS78=0,"","Check ISCED "&amp;AS$8),"")</f>
        <v/>
      </c>
      <c r="AT205" s="455"/>
      <c r="AU205" s="455"/>
      <c r="AV205" s="455" t="str">
        <f>IF(AV78&lt;&gt;"",IF(AV78=0,"","Check ISCED "&amp;AV$8),"")</f>
        <v/>
      </c>
      <c r="AW205" s="455"/>
      <c r="AX205" s="455"/>
      <c r="AY205" s="455" t="str">
        <f>IF(AY78&lt;&gt;"",IF(AY78=0,"","Check ISCED "&amp;AY$8),"")</f>
        <v/>
      </c>
      <c r="AZ205" s="455"/>
      <c r="BA205" s="455"/>
      <c r="BB205" s="455" t="str">
        <f>IF(BB78&lt;&gt;"",IF(BB78=0,"","Check ISCED "&amp;BB$8),"")</f>
        <v/>
      </c>
      <c r="BC205" s="455"/>
      <c r="BD205" s="455"/>
      <c r="BE205" s="455" t="str">
        <f>IF(BE78&lt;&gt;"",IF(BE78=0,"","Check ISCED "&amp;BE$8),"")</f>
        <v/>
      </c>
      <c r="BF205" s="455"/>
      <c r="BG205" s="455"/>
      <c r="BH205" s="455" t="str">
        <f>IF(BH78&lt;&gt;"",IF(BH78=0,"","Check ISCED "&amp;BH$8),"")</f>
        <v/>
      </c>
      <c r="BI205" s="455"/>
      <c r="BJ205" s="455"/>
      <c r="BK205" s="455" t="str">
        <f>IF(BK78&lt;&gt;"",IF(BK78=0,"","Check ISCED "&amp;BK$8),"")</f>
        <v/>
      </c>
      <c r="BL205" s="455"/>
      <c r="BM205" s="455"/>
      <c r="BN205" s="455" t="str">
        <f>IF(BN78&lt;&gt;"",IF(BN78=0,"","Check ISCED "&amp;BN$8),"")</f>
        <v/>
      </c>
      <c r="BO205" s="455"/>
      <c r="BP205" s="455"/>
      <c r="BQ205" s="455" t="str">
        <f>IF(BQ78&lt;&gt;"",IF(BQ78=0,"","Check ISCED "&amp;BQ$8),"")</f>
        <v/>
      </c>
      <c r="BR205" s="455"/>
      <c r="BS205" s="455"/>
      <c r="BT205" s="455" t="str">
        <f>IF(BT78&lt;&gt;"",IF(BT78=0,"","Check ISCED "&amp;BT$8),"")</f>
        <v/>
      </c>
      <c r="BU205" s="455"/>
      <c r="BV205" s="455"/>
      <c r="BW205" s="455"/>
      <c r="BX205" s="455"/>
      <c r="BY205" s="455"/>
      <c r="BZ205" s="455"/>
      <c r="CA205" s="455"/>
      <c r="CB205" s="455"/>
      <c r="CC205" s="455"/>
      <c r="CD205" s="455"/>
      <c r="CE205" s="455"/>
      <c r="CF205" s="455"/>
      <c r="CG205" s="455"/>
      <c r="CH205" s="455"/>
      <c r="CI205" s="455"/>
      <c r="CJ205" s="455"/>
      <c r="CK205" s="455"/>
      <c r="CL205" s="455" t="str">
        <f>IF(CL78&lt;&gt;"",IF(CL78=0,"Check ISCED _X",""),"")</f>
        <v/>
      </c>
      <c r="CM205" s="455"/>
      <c r="CN205" s="455"/>
      <c r="CO205" s="455"/>
      <c r="CP205" s="455"/>
      <c r="CQ205" s="468"/>
    </row>
    <row r="206" spans="1:95" s="414" customFormat="1" ht="11.25" hidden="1" customHeight="1" x14ac:dyDescent="0.2">
      <c r="A206" s="476"/>
      <c r="B206" s="476"/>
      <c r="C206" s="476"/>
      <c r="D206" s="902"/>
      <c r="E206" s="464" t="s">
        <v>8888</v>
      </c>
      <c r="F206" s="488"/>
      <c r="G206" s="493" t="s">
        <v>8889</v>
      </c>
      <c r="H206" s="489"/>
      <c r="I206" s="489"/>
      <c r="J206" s="489"/>
      <c r="K206" s="489"/>
      <c r="L206" s="489"/>
      <c r="M206" s="490"/>
      <c r="N206" s="490"/>
      <c r="O206" s="490"/>
      <c r="P206" s="490"/>
      <c r="Q206" s="490"/>
      <c r="R206" s="490"/>
      <c r="S206" s="490"/>
      <c r="T206" s="490"/>
      <c r="U206" s="490"/>
      <c r="V206" s="490"/>
      <c r="W206" s="490"/>
      <c r="X206" s="490"/>
      <c r="Y206" s="490"/>
      <c r="Z206" s="490"/>
      <c r="AA206" s="445" t="str">
        <f>IF(AA92&lt;&gt;"",IF(AA92=0,"","Check ISCED "&amp;AA$8),"")</f>
        <v/>
      </c>
      <c r="AB206" s="445"/>
      <c r="AC206" s="445"/>
      <c r="AD206" s="445" t="str">
        <f>IF(AD92&lt;&gt;"",IF(AD92=0,"","Check ISCED "&amp;AD$8),"")</f>
        <v/>
      </c>
      <c r="AE206" s="445"/>
      <c r="AF206" s="445"/>
      <c r="AG206" s="445" t="str">
        <f>IF(AG92&lt;&gt;"",IF(AG92=0,"","Check ISCED "&amp;AG$8),"")</f>
        <v/>
      </c>
      <c r="AH206" s="445"/>
      <c r="AI206" s="445"/>
      <c r="AJ206" s="445" t="str">
        <f>IF(AJ92&lt;&gt;"",IF(AJ92=0,"","Check ISCED "&amp;AJ$8),"")</f>
        <v/>
      </c>
      <c r="AK206" s="445"/>
      <c r="AL206" s="445"/>
      <c r="AM206" s="445" t="str">
        <f>IF(AM92&lt;&gt;"",IF(AM92=0,"","Check ISCED "&amp;AM$8),"")</f>
        <v/>
      </c>
      <c r="AN206" s="445"/>
      <c r="AO206" s="445"/>
      <c r="AP206" s="445" t="str">
        <f>IF(AP92&lt;&gt;"",IF(AP92=0,"","Check ISCED "&amp;AP$8),"")</f>
        <v/>
      </c>
      <c r="AQ206" s="445"/>
      <c r="AR206" s="445"/>
      <c r="AS206" s="445" t="str">
        <f>IF(AS92&lt;&gt;"",IF(AS92=0,"","Check ISCED "&amp;AS$8),"")</f>
        <v/>
      </c>
      <c r="AT206" s="445"/>
      <c r="AU206" s="445"/>
      <c r="AV206" s="445" t="str">
        <f>IF(AV92&lt;&gt;"",IF(AV92=0,"","Check ISCED "&amp;AV$8),"")</f>
        <v/>
      </c>
      <c r="AW206" s="445"/>
      <c r="AX206" s="445"/>
      <c r="AY206" s="445" t="str">
        <f>IF(AY92&lt;&gt;"",IF(AY92=0,"","Check ISCED "&amp;AY$8),"")</f>
        <v/>
      </c>
      <c r="AZ206" s="445"/>
      <c r="BA206" s="445"/>
      <c r="BB206" s="445" t="str">
        <f>IF(BB92&lt;&gt;"",IF(BB92=0,"","Check ISCED "&amp;BB$8),"")</f>
        <v/>
      </c>
      <c r="BC206" s="445"/>
      <c r="BD206" s="445"/>
      <c r="BE206" s="445" t="str">
        <f>IF(BE92&lt;&gt;"",IF(BE92=0,"","Check ISCED "&amp;BE$8),"")</f>
        <v/>
      </c>
      <c r="BF206" s="445"/>
      <c r="BG206" s="445"/>
      <c r="BH206" s="445" t="str">
        <f>IF(BH92&lt;&gt;"",IF(BH92=0,"","Check ISCED "&amp;BH$8),"")</f>
        <v/>
      </c>
      <c r="BI206" s="445"/>
      <c r="BJ206" s="445"/>
      <c r="BK206" s="445" t="str">
        <f>IF(BK92&lt;&gt;"",IF(BK92=0,"","Check ISCED "&amp;BK$8),"")</f>
        <v/>
      </c>
      <c r="BL206" s="445"/>
      <c r="BM206" s="445"/>
      <c r="BN206" s="445" t="str">
        <f>IF(BN92&lt;&gt;"",IF(BN92=0,"","Check ISCED "&amp;BN$8),"")</f>
        <v/>
      </c>
      <c r="BO206" s="445"/>
      <c r="BP206" s="445"/>
      <c r="BQ206" s="445" t="str">
        <f>IF(BQ92&lt;&gt;"",IF(BQ92=0,"","Check ISCED "&amp;BQ$8),"")</f>
        <v/>
      </c>
      <c r="BR206" s="445"/>
      <c r="BS206" s="445"/>
      <c r="BT206" s="445" t="str">
        <f>IF(BT92&lt;&gt;"",IF(BT92=0,"","Check ISCED "&amp;BT$8),"")</f>
        <v/>
      </c>
      <c r="BU206" s="445"/>
      <c r="BV206" s="445"/>
      <c r="BW206" s="445"/>
      <c r="BX206" s="445"/>
      <c r="BY206" s="445"/>
      <c r="BZ206" s="445"/>
      <c r="CA206" s="445"/>
      <c r="CB206" s="445"/>
      <c r="CC206" s="445"/>
      <c r="CD206" s="445"/>
      <c r="CE206" s="445"/>
      <c r="CF206" s="445"/>
      <c r="CG206" s="445"/>
      <c r="CH206" s="445"/>
      <c r="CI206" s="445"/>
      <c r="CJ206" s="445"/>
      <c r="CK206" s="445"/>
      <c r="CL206" s="445" t="str">
        <f>IF(CL92&lt;&gt;"",IF(CL92=0,"Check ISCED _X",""),"")</f>
        <v/>
      </c>
      <c r="CM206" s="445"/>
      <c r="CN206" s="445"/>
      <c r="CO206" s="445"/>
      <c r="CP206" s="445"/>
      <c r="CQ206" s="470"/>
    </row>
    <row r="207" spans="1:95" s="414" customFormat="1" ht="11.25" hidden="1" customHeight="1" x14ac:dyDescent="0.2">
      <c r="A207" s="476"/>
      <c r="B207" s="476"/>
      <c r="C207" s="476"/>
      <c r="D207" s="476"/>
      <c r="E207" s="74"/>
      <c r="F207" s="478"/>
      <c r="G207" s="479"/>
      <c r="H207" s="476"/>
      <c r="I207" s="476"/>
      <c r="J207" s="476"/>
      <c r="K207" s="476"/>
      <c r="L207" s="476"/>
      <c r="M207" s="47"/>
      <c r="N207" s="47"/>
      <c r="O207" s="47"/>
      <c r="P207" s="47"/>
      <c r="Q207" s="47"/>
      <c r="R207" s="47"/>
      <c r="S207" s="47"/>
      <c r="T207" s="47"/>
      <c r="U207" s="47"/>
      <c r="V207" s="47"/>
      <c r="W207" s="47"/>
      <c r="X207" s="47"/>
      <c r="Y207" s="47"/>
      <c r="Z207" s="47"/>
    </row>
    <row r="208" spans="1:95" s="414" customFormat="1" ht="11.25" hidden="1" customHeight="1" x14ac:dyDescent="0.2">
      <c r="A208" s="476"/>
      <c r="B208" s="476"/>
      <c r="C208" s="476"/>
      <c r="D208" s="900" t="s">
        <v>8890</v>
      </c>
      <c r="E208" s="454" t="s">
        <v>8891</v>
      </c>
      <c r="F208" s="480"/>
      <c r="G208" s="491" t="s">
        <v>8892</v>
      </c>
      <c r="H208" s="482"/>
      <c r="I208" s="482"/>
      <c r="J208" s="482"/>
      <c r="K208" s="482"/>
      <c r="L208" s="482"/>
      <c r="M208" s="483"/>
      <c r="N208" s="483"/>
      <c r="O208" s="483"/>
      <c r="P208" s="483"/>
      <c r="Q208" s="483"/>
      <c r="R208" s="483"/>
      <c r="S208" s="483"/>
      <c r="T208" s="483"/>
      <c r="U208" s="483"/>
      <c r="V208" s="483"/>
      <c r="W208" s="483"/>
      <c r="X208" s="483"/>
      <c r="Y208" s="483"/>
      <c r="Z208" s="483"/>
      <c r="AA208" s="455" t="str">
        <f>IF(AA79&lt;&gt;"",IF(AA81&lt;&gt;"",IF(AA117&lt;&gt;"",IF(AA118&lt;&gt;"",IF(AA108&lt;&gt;"",IF(SUM(AA79,AA81,AA117,AA118)&lt;=AA108,"","Check ISCED "&amp;AA$8),""),""),""),""),"")</f>
        <v/>
      </c>
      <c r="AB208" s="455"/>
      <c r="AC208" s="455"/>
      <c r="AD208" s="455" t="str">
        <f>IF(AD79&lt;&gt;"",IF(AD81&lt;&gt;"",IF(AD117&lt;&gt;"",IF(AD118&lt;&gt;"",IF(AD108&lt;&gt;"",IF(SUM(AD79,AD81,AD117,AD118)&lt;=AD108,"","Check ISCED "&amp;AD$8),""),""),""),""),"")</f>
        <v/>
      </c>
      <c r="AE208" s="455"/>
      <c r="AF208" s="455"/>
      <c r="AG208" s="455" t="str">
        <f>IF(AG79&lt;&gt;"",IF(AG81&lt;&gt;"",IF(AG117&lt;&gt;"",IF(AG118&lt;&gt;"",IF(AG108&lt;&gt;"",IF(SUM(AG79,AG81,AG117,AG118)&lt;=AG108,"","Check ISCED "&amp;AG$8),""),""),""),""),"")</f>
        <v/>
      </c>
      <c r="AH208" s="455"/>
      <c r="AI208" s="455"/>
      <c r="AJ208" s="455" t="str">
        <f>IF(AJ79&lt;&gt;"",IF(AJ81&lt;&gt;"",IF(AJ117&lt;&gt;"",IF(AJ118&lt;&gt;"",IF(AJ108&lt;&gt;"",IF(SUM(AJ79,AJ81,AJ117,AJ118)&lt;=AJ108,"","Check ISCED "&amp;AJ$8),""),""),""),""),"")</f>
        <v/>
      </c>
      <c r="AK208" s="455"/>
      <c r="AL208" s="455"/>
      <c r="AM208" s="455" t="str">
        <f>IF(AM79&lt;&gt;"",IF(AM81&lt;&gt;"",IF(AM117&lt;&gt;"",IF(AM118&lt;&gt;"",IF(AM108&lt;&gt;"",IF(SUM(AM79,AM81,AM117,AM118)&lt;=AM108,"","Check ISCED "&amp;AM$8),""),""),""),""),"")</f>
        <v/>
      </c>
      <c r="AN208" s="455"/>
      <c r="AO208" s="455"/>
      <c r="AP208" s="455" t="str">
        <f>IF(AP79&lt;&gt;"",IF(AP81&lt;&gt;"",IF(AP117&lt;&gt;"",IF(AP118&lt;&gt;"",IF(AP108&lt;&gt;"",IF(SUM(AP79,AP81,AP117,AP118)&lt;=AP108,"","Check ISCED "&amp;AP$8),""),""),""),""),"")</f>
        <v/>
      </c>
      <c r="AQ208" s="455"/>
      <c r="AR208" s="455"/>
      <c r="AS208" s="455" t="str">
        <f>IF(AS79&lt;&gt;"",IF(AS81&lt;&gt;"",IF(AS117&lt;&gt;"",IF(AS118&lt;&gt;"",IF(AS108&lt;&gt;"",IF(SUM(AS79,AS81,AS117,AS118)&lt;=AS108,"","Check ISCED "&amp;AS$8),""),""),""),""),"")</f>
        <v/>
      </c>
      <c r="AT208" s="455"/>
      <c r="AU208" s="455"/>
      <c r="AV208" s="455" t="str">
        <f>IF(AV79&lt;&gt;"",IF(AV81&lt;&gt;"",IF(AV117&lt;&gt;"",IF(AV118&lt;&gt;"",IF(AV108&lt;&gt;"",IF(SUM(AV79,AV81,AV117,AV118)&lt;=AV108,"","Check ISCED "&amp;AV$8),""),""),""),""),"")</f>
        <v/>
      </c>
      <c r="AW208" s="455"/>
      <c r="AX208" s="455"/>
      <c r="AY208" s="455" t="str">
        <f>IF(AY79&lt;&gt;"",IF(AY81&lt;&gt;"",IF(AY117&lt;&gt;"",IF(AY118&lt;&gt;"",IF(AY108&lt;&gt;"",IF(SUM(AY79,AY81,AY117,AY118)&lt;=AY108,"","Check ISCED "&amp;AY$8),""),""),""),""),"")</f>
        <v/>
      </c>
      <c r="AZ208" s="455"/>
      <c r="BA208" s="455"/>
      <c r="BB208" s="455" t="str">
        <f>IF(BB79&lt;&gt;"",IF(BB81&lt;&gt;"",IF(BB117&lt;&gt;"",IF(BB118&lt;&gt;"",IF(BB108&lt;&gt;"",IF(SUM(BB79,BB81,BB117,BB118)&lt;=BB108,"","Check ISCED "&amp;BB$8),""),""),""),""),"")</f>
        <v/>
      </c>
      <c r="BC208" s="455"/>
      <c r="BD208" s="455"/>
      <c r="BE208" s="455" t="str">
        <f>IF(BE79&lt;&gt;"",IF(BE81&lt;&gt;"",IF(BE117&lt;&gt;"",IF(BE118&lt;&gt;"",IF(BE108&lt;&gt;"",IF(SUM(BE79,BE81,BE117,BE118)&lt;=BE108,"","Check ISCED "&amp;BE$8),""),""),""),""),"")</f>
        <v/>
      </c>
      <c r="BF208" s="455"/>
      <c r="BG208" s="455"/>
      <c r="BH208" s="455" t="str">
        <f>IF(BH79&lt;&gt;"",IF(BH81&lt;&gt;"",IF(BH117&lt;&gt;"",IF(BH118&lt;&gt;"",IF(BH108&lt;&gt;"",IF(SUM(BH79,BH81,BH117,BH118)&lt;=BH108,"","Check ISCED "&amp;BH$8),""),""),""),""),"")</f>
        <v/>
      </c>
      <c r="BI208" s="455"/>
      <c r="BJ208" s="455"/>
      <c r="BK208" s="455" t="str">
        <f>IF(BK79&lt;&gt;"",IF(BK81&lt;&gt;"",IF(BK117&lt;&gt;"",IF(BK118&lt;&gt;"",IF(BK108&lt;&gt;"",IF(SUM(BK79,BK81,BK117,BK118)&lt;=BK108,"","Check ISCED "&amp;BK$8),""),""),""),""),"")</f>
        <v/>
      </c>
      <c r="BL208" s="455"/>
      <c r="BM208" s="455"/>
      <c r="BN208" s="455" t="str">
        <f>IF(BN79&lt;&gt;"",IF(BN81&lt;&gt;"",IF(BN117&lt;&gt;"",IF(BN118&lt;&gt;"",IF(BN108&lt;&gt;"",IF(SUM(BN79,BN81,BN117,BN118)&lt;=BN108,"","Check ISCED "&amp;BN$8),""),""),""),""),"")</f>
        <v/>
      </c>
      <c r="BO208" s="455"/>
      <c r="BP208" s="455"/>
      <c r="BQ208" s="455" t="str">
        <f>IF(BQ79&lt;&gt;"",IF(BQ81&lt;&gt;"",IF(BQ117&lt;&gt;"",IF(BQ118&lt;&gt;"",IF(BQ108&lt;&gt;"",IF(SUM(BQ79,BQ81,BQ117,BQ118)&lt;=BQ108,"","Check ISCED "&amp;BQ$8),""),""),""),""),"")</f>
        <v/>
      </c>
      <c r="BR208" s="455"/>
      <c r="BS208" s="455"/>
      <c r="BT208" s="455" t="str">
        <f>IF(BT79&lt;&gt;"",IF(BT81&lt;&gt;"",IF(BT117&lt;&gt;"",IF(BT118&lt;&gt;"",IF(BT108&lt;&gt;"",IF(SUM(BT79,BT81,BT117,BT118)&lt;=BT108,"","Check ISCED "&amp;BT$8),""),""),""),""),"")</f>
        <v/>
      </c>
      <c r="BU208" s="455"/>
      <c r="BV208" s="455"/>
      <c r="BW208" s="455" t="str">
        <f>IF(BW79&lt;&gt;"",IF(BW81&lt;&gt;"",IF(BW117&lt;&gt;"",IF(BW118&lt;&gt;"",IF(BW108&lt;&gt;"",IF(SUM(BW79,BW81,BW117,BW118)&lt;=BW108,"","Check ISCED "&amp;BW$8),""),""),""),""),"")</f>
        <v/>
      </c>
      <c r="BX208" s="455"/>
      <c r="BY208" s="455"/>
      <c r="BZ208" s="455" t="str">
        <f>IF(BZ79&lt;&gt;"",IF(BZ81&lt;&gt;"",IF(BZ117&lt;&gt;"",IF(BZ118&lt;&gt;"",IF(BZ108&lt;&gt;"",IF(SUM(BZ79,BZ81,BZ117,BZ118)&lt;=BZ108,"","Check ISCED "&amp;BZ$8),""),""),""),""),"")</f>
        <v/>
      </c>
      <c r="CA208" s="455"/>
      <c r="CB208" s="455"/>
      <c r="CC208" s="455" t="str">
        <f>IF(CC79&lt;&gt;"",IF(CC81&lt;&gt;"",IF(CC117&lt;&gt;"",IF(CC118&lt;&gt;"",IF(CC108&lt;&gt;"",IF(SUM(CC79,CC81,CC117,CC118)&lt;=CC108,"","Check ISCED "&amp;CC$8),""),""),""),""),"")</f>
        <v/>
      </c>
      <c r="CD208" s="455"/>
      <c r="CE208" s="455"/>
      <c r="CF208" s="455" t="str">
        <f>IF(CF79&lt;&gt;"",IF(CF81&lt;&gt;"",IF(CF117&lt;&gt;"",IF(CF118&lt;&gt;"",IF(CF108&lt;&gt;"",IF(SUM(CF79,CF81,CF117,CF118)&lt;=CF108,"","Check ISCED "&amp;CF$8),""),""),""),""),"")</f>
        <v/>
      </c>
      <c r="CG208" s="455"/>
      <c r="CH208" s="455"/>
      <c r="CI208" s="455" t="str">
        <f>IF(CI79&lt;&gt;"",IF(CI81&lt;&gt;"",IF(CI117&lt;&gt;"",IF(CI118&lt;&gt;"",IF(CI108&lt;&gt;"",IF(SUM(CI79,CI81,CI117,CI118)&lt;=CI108,"","Check ISCED "&amp;CI$8),""),""),""),""),"")</f>
        <v/>
      </c>
      <c r="CJ208" s="455"/>
      <c r="CK208" s="455"/>
      <c r="CL208" s="455" t="str">
        <f>IF(CL79&lt;&gt;"",IF(CL81&lt;&gt;"",IF(CL117&lt;&gt;"",IF(CL118&lt;&gt;"",IF(CL108&lt;&gt;"",IF(SUM(CL79,CL81,CL117,CL118)&lt;=CL108,"","Check ISCED_X "&amp;CL$8),""),""),""),""),"")</f>
        <v/>
      </c>
      <c r="CM208" s="455"/>
      <c r="CN208" s="455"/>
      <c r="CO208" s="455" t="str">
        <f>IF(CO79&lt;&gt;"",IF(CO81&lt;&gt;"",IF(CO117&lt;&gt;"",IF(CO118&lt;&gt;"",IF(CO108&lt;&gt;"",IF(SUM(CO79,CO81,CO117,CO118)&lt;=CO108,"","Check ISCED_T "&amp;CO$8),""),""),""),""),"")</f>
        <v/>
      </c>
      <c r="CP208" s="455"/>
      <c r="CQ208" s="468"/>
    </row>
    <row r="209" spans="1:95" s="414" customFormat="1" ht="11.25" hidden="1" customHeight="1" x14ac:dyDescent="0.2">
      <c r="A209" s="476"/>
      <c r="B209" s="476"/>
      <c r="C209" s="476"/>
      <c r="D209" s="903"/>
      <c r="E209" s="497" t="s">
        <v>8893</v>
      </c>
      <c r="F209" s="497"/>
      <c r="G209" s="492" t="s">
        <v>8894</v>
      </c>
      <c r="H209" s="486"/>
      <c r="I209" s="486"/>
      <c r="J209" s="486"/>
      <c r="K209" s="486"/>
      <c r="L209" s="486"/>
      <c r="M209" s="487"/>
      <c r="N209" s="487"/>
      <c r="O209" s="487"/>
      <c r="P209" s="487"/>
      <c r="Q209" s="487"/>
      <c r="R209" s="487"/>
      <c r="S209" s="487"/>
      <c r="T209" s="487"/>
      <c r="U209" s="487"/>
      <c r="V209" s="487"/>
      <c r="W209" s="487"/>
      <c r="X209" s="487"/>
      <c r="Y209" s="487"/>
      <c r="Z209" s="487"/>
      <c r="AA209" s="460" t="str">
        <f>IF(SUM(AA40,AA53,AA65,AA117)&lt;&gt;"",IF(SUM(AA40,AA53,AA65,AA117)=0,"","Check ISCED "&amp;AA$8),"")</f>
        <v/>
      </c>
      <c r="AB209" s="460"/>
      <c r="AC209" s="460"/>
      <c r="AD209" s="460" t="str">
        <f>IF(SUM(AD40,AD53,AD65,AD117)&lt;&gt;"",IF(SUM(AD40,AD53,AD65,AD117)=0,"","Check ISCED "&amp;AD$8),"")</f>
        <v/>
      </c>
      <c r="AE209" s="460"/>
      <c r="AF209" s="460"/>
      <c r="AG209" s="460" t="str">
        <f>IF(SUM(AG40,AG53,AG65,AG117)&lt;&gt;"",IF(SUM(AG40,AG53,AG65,AG117)=0,"","Check ISCED "&amp;AG$8),"")</f>
        <v/>
      </c>
      <c r="AH209" s="460"/>
      <c r="AI209" s="460"/>
      <c r="AJ209" s="460" t="str">
        <f>IF(SUM(AJ40,AJ53,AJ65,AJ117)&lt;&gt;"",IF(SUM(AJ40,AJ53,AJ65,AJ117)=0,"","Check ISCED "&amp;AJ$8),"")</f>
        <v/>
      </c>
      <c r="AK209" s="460"/>
      <c r="AL209" s="460"/>
      <c r="AM209" s="460" t="str">
        <f>IF(SUM(AM40,AM53,AM65,AM117)&lt;&gt;"",IF(SUM(AM40,AM53,AM65,AM117)=0,"","Check ISCED "&amp;AM$8),"")</f>
        <v/>
      </c>
      <c r="AN209" s="460"/>
      <c r="AO209" s="460"/>
      <c r="AP209" s="460" t="str">
        <f>IF(SUM(AP40,AP53,AP65,AP117)&lt;&gt;"",IF(SUM(AP40,AP53,AP65,AP117)=0,"","Check ISCED "&amp;AP$8),"")</f>
        <v/>
      </c>
      <c r="AQ209" s="460"/>
      <c r="AR209" s="460"/>
      <c r="AS209" s="460" t="str">
        <f>IF(SUM(AS40,AS53,AS65,AS117)&lt;&gt;"",IF(SUM(AS40,AS53,AS65,AS117)=0,"","Check ISCED "&amp;AS$8),"")</f>
        <v/>
      </c>
      <c r="AT209" s="460"/>
      <c r="AU209" s="460"/>
      <c r="AV209" s="460" t="str">
        <f>IF(SUM(AV40,AV53,AV65,AV117)&lt;&gt;"",IF(SUM(AV40,AV53,AV65,AV117)=0,"","Check ISCED "&amp;AV$8),"")</f>
        <v/>
      </c>
      <c r="AW209" s="460"/>
      <c r="AX209" s="460"/>
      <c r="AY209" s="460" t="str">
        <f>IF(SUM(AY40,AY53,AY65,AY117)&lt;&gt;"",IF(SUM(AY40,AY53,AY65,AY117)=0,"","Check ISCED "&amp;AY$8),"")</f>
        <v/>
      </c>
      <c r="AZ209" s="460"/>
      <c r="BA209" s="460"/>
      <c r="BB209" s="460" t="str">
        <f>IF(SUM(BB40,BB53,BB65,BB117)&lt;&gt;"",IF(SUM(BB40,BB53,BB65,BB117)=0,"","Check ISCED "&amp;BB$8),"")</f>
        <v/>
      </c>
      <c r="BC209" s="460"/>
      <c r="BD209" s="460"/>
      <c r="BE209" s="460" t="str">
        <f>IF(SUM(BE40,BE53,BE65,BE117)&lt;&gt;"",IF(SUM(BE40,BE53,BE65,BE117)=0,"","Check ISCED "&amp;BE$8),"")</f>
        <v/>
      </c>
      <c r="BF209" s="460"/>
      <c r="BG209" s="460"/>
      <c r="BH209" s="460" t="str">
        <f>IF(SUM(BH40,BH53,BH65,BH117)&lt;&gt;"",IF(SUM(BH40,BH53,BH65,BH117)=0,"","Check ISCED "&amp;BH$8),"")</f>
        <v/>
      </c>
      <c r="BI209" s="460"/>
      <c r="BJ209" s="460"/>
      <c r="BK209" s="460" t="str">
        <f>IF(SUM(BK40,BK53,BK65,BK117)&lt;&gt;"",IF(SUM(BK40,BK53,BK65,BK117)=0,"","Check ISCED "&amp;BK$8),"")</f>
        <v/>
      </c>
      <c r="BL209" s="460"/>
      <c r="BM209" s="460"/>
      <c r="BN209" s="460" t="str">
        <f>IF(SUM(BN40,BN53,BN65,BN117)&lt;&gt;"",IF(SUM(BN40,BN53,BN65,BN117)=0,"","Check ISCED "&amp;BN$8),"")</f>
        <v/>
      </c>
      <c r="BO209" s="460"/>
      <c r="BP209" s="460"/>
      <c r="BQ209" s="460" t="str">
        <f>IF(SUM(BQ40,BQ53,BQ65,BQ117)&lt;&gt;"",IF(SUM(BQ40,BQ53,BQ65,BQ117)=0,"","Check ISCED "&amp;BQ$8),"")</f>
        <v/>
      </c>
      <c r="BR209" s="460"/>
      <c r="BS209" s="460"/>
      <c r="BT209" s="460" t="str">
        <f>IF(SUM(BT40,BT53,BT65,BT117)&lt;&gt;"",IF(SUM(BT40,BT53,BT65,BT117)=0,"","Check ISCED "&amp;BT$8),"")</f>
        <v/>
      </c>
      <c r="BU209" s="460"/>
      <c r="BV209" s="460"/>
      <c r="BW209" s="460"/>
      <c r="BX209" s="460"/>
      <c r="BY209" s="460"/>
      <c r="BZ209" s="460"/>
      <c r="CA209" s="460"/>
      <c r="CB209" s="460"/>
      <c r="CC209" s="460"/>
      <c r="CD209" s="460"/>
      <c r="CE209" s="460"/>
      <c r="CF209" s="460"/>
      <c r="CG209" s="460"/>
      <c r="CH209" s="460"/>
      <c r="CI209" s="460"/>
      <c r="CJ209" s="460"/>
      <c r="CK209" s="460"/>
      <c r="CL209" s="460"/>
      <c r="CM209" s="460"/>
      <c r="CN209" s="460"/>
      <c r="CO209" s="460"/>
      <c r="CP209" s="460"/>
      <c r="CQ209" s="469"/>
    </row>
    <row r="210" spans="1:95" s="414" customFormat="1" ht="11.25" hidden="1" customHeight="1" x14ac:dyDescent="0.2">
      <c r="A210" s="476"/>
      <c r="B210" s="476"/>
      <c r="C210" s="476"/>
      <c r="D210" s="903"/>
      <c r="E210" s="459" t="s">
        <v>8895</v>
      </c>
      <c r="F210" s="459"/>
      <c r="G210" s="485" t="s">
        <v>8896</v>
      </c>
      <c r="H210" s="486"/>
      <c r="I210" s="486"/>
      <c r="J210" s="486"/>
      <c r="K210" s="486"/>
      <c r="L210" s="486"/>
      <c r="M210" s="487"/>
      <c r="N210" s="487"/>
      <c r="O210" s="487"/>
      <c r="P210" s="487"/>
      <c r="Q210" s="487"/>
      <c r="R210" s="487"/>
      <c r="S210" s="487"/>
      <c r="T210" s="487"/>
      <c r="U210" s="487"/>
      <c r="V210" s="487"/>
      <c r="W210" s="487"/>
      <c r="X210" s="487"/>
      <c r="Y210" s="487"/>
      <c r="Z210" s="487"/>
      <c r="AA210" s="460" t="str">
        <f>IF(SUM(AA41,AA54,AA66,AA118)&lt;&gt;"",IF(SUM(AA41,AA54,AA66,AA118)=0,"","Check ISCED "&amp;AA$8),"")</f>
        <v/>
      </c>
      <c r="AB210" s="460"/>
      <c r="AC210" s="460"/>
      <c r="AD210" s="460" t="str">
        <f>IF(SUM(AD41,AD54,AD66,AD118)&lt;&gt;"",IF(SUM(AD41,AD54,AD66,AD118)=0,"","Check ISCED "&amp;AD$8),"")</f>
        <v/>
      </c>
      <c r="AE210" s="460"/>
      <c r="AF210" s="460"/>
      <c r="AG210" s="460" t="str">
        <f>IF(SUM(AG41,AG54,AG66,AG118)&lt;&gt;"",IF(SUM(AG41,AG54,AG66,AG118)=0,"","Check ISCED "&amp;AG$8),"")</f>
        <v/>
      </c>
      <c r="AH210" s="460"/>
      <c r="AI210" s="460"/>
      <c r="AJ210" s="460" t="str">
        <f>IF(SUM(AJ41,AJ54,AJ66,AJ118)&lt;&gt;"",IF(SUM(AJ41,AJ54,AJ66,AJ118)=0,"","Check ISCED "&amp;AJ$8),"")</f>
        <v/>
      </c>
      <c r="AK210" s="460"/>
      <c r="AL210" s="460"/>
      <c r="AM210" s="460" t="str">
        <f>IF(SUM(AM41,AM54,AM66,AM118)&lt;&gt;"",IF(SUM(AM41,AM54,AM66,AM118)=0,"","Check ISCED "&amp;AM$8),"")</f>
        <v/>
      </c>
      <c r="AN210" s="460"/>
      <c r="AO210" s="460"/>
      <c r="AP210" s="460" t="str">
        <f>IF(SUM(AP41,AP54,AP66,AP118)&lt;&gt;"",IF(SUM(AP41,AP54,AP66,AP118)=0,"","Check ISCED "&amp;AP$8),"")</f>
        <v/>
      </c>
      <c r="AQ210" s="460"/>
      <c r="AR210" s="460"/>
      <c r="AS210" s="460" t="str">
        <f>IF(SUM(AS41,AS54,AS66,AS118)&lt;&gt;"",IF(SUM(AS41,AS54,AS66,AS118)=0,"","Check ISCED "&amp;AS$8),"")</f>
        <v/>
      </c>
      <c r="AT210" s="460"/>
      <c r="AU210" s="460"/>
      <c r="AV210" s="460" t="str">
        <f>IF(SUM(AV41,AV54,AV66,AV118)&lt;&gt;"",IF(SUM(AV41,AV54,AV66,AV118)=0,"","Check ISCED "&amp;AV$8),"")</f>
        <v/>
      </c>
      <c r="AW210" s="460"/>
      <c r="AX210" s="460"/>
      <c r="AY210" s="460" t="str">
        <f>IF(SUM(AY41,AY54,AY66,AY118)&lt;&gt;"",IF(SUM(AY41,AY54,AY66,AY118)=0,"","Check ISCED "&amp;AY$8),"")</f>
        <v/>
      </c>
      <c r="AZ210" s="460"/>
      <c r="BA210" s="460"/>
      <c r="BB210" s="460" t="str">
        <f>IF(SUM(BB41,BB54,BB66,BB118)&lt;&gt;"",IF(SUM(BB41,BB54,BB66,BB118)=0,"","Check ISCED "&amp;BB$8),"")</f>
        <v/>
      </c>
      <c r="BC210" s="460"/>
      <c r="BD210" s="460"/>
      <c r="BE210" s="460" t="str">
        <f>IF(SUM(BE41,BE54,BE66,BE118)&lt;&gt;"",IF(SUM(BE41,BE54,BE66,BE118)=0,"","Check ISCED "&amp;BE$8),"")</f>
        <v/>
      </c>
      <c r="BF210" s="460"/>
      <c r="BG210" s="460"/>
      <c r="BH210" s="460" t="str">
        <f>IF(SUM(BH41,BH54,BH66,BH118)&lt;&gt;"",IF(SUM(BH41,BH54,BH66,BH118)=0,"","Check ISCED "&amp;BH$8),"")</f>
        <v/>
      </c>
      <c r="BI210" s="460"/>
      <c r="BJ210" s="460"/>
      <c r="BK210" s="460" t="str">
        <f>IF(SUM(BK41,BK54,BK66,BK118)&lt;&gt;"",IF(SUM(BK41,BK54,BK66,BK118)=0,"","Check ISCED "&amp;BK$8),"")</f>
        <v/>
      </c>
      <c r="BL210" s="460"/>
      <c r="BM210" s="460"/>
      <c r="BN210" s="460" t="str">
        <f>IF(SUM(BN41,BN54,BN66,BN118)&lt;&gt;"",IF(SUM(BN41,BN54,BN66,BN118)=0,"","Check ISCED "&amp;BN$8),"")</f>
        <v/>
      </c>
      <c r="BO210" s="460"/>
      <c r="BP210" s="460"/>
      <c r="BQ210" s="460" t="str">
        <f>IF(SUM(BQ41,BQ54,BQ66,BQ118)&lt;&gt;"",IF(SUM(BQ41,BQ54,BQ66,BQ118)=0,"","Check ISCED "&amp;BQ$8),"")</f>
        <v/>
      </c>
      <c r="BR210" s="460"/>
      <c r="BS210" s="460"/>
      <c r="BT210" s="460" t="str">
        <f>IF(SUM(BT41,BT54,BT66,BT118)&lt;&gt;"",IF(SUM(BT41,BT54,BT66,BT118)=0,"","Check ISCED "&amp;BT$8),"")</f>
        <v/>
      </c>
      <c r="BU210" s="460"/>
      <c r="BV210" s="460"/>
      <c r="BW210" s="460"/>
      <c r="BX210" s="460"/>
      <c r="BY210" s="460"/>
      <c r="BZ210" s="460"/>
      <c r="CA210" s="460"/>
      <c r="CB210" s="460"/>
      <c r="CC210" s="460"/>
      <c r="CD210" s="460"/>
      <c r="CE210" s="460"/>
      <c r="CF210" s="460"/>
      <c r="CG210" s="460"/>
      <c r="CH210" s="460"/>
      <c r="CI210" s="460"/>
      <c r="CJ210" s="460"/>
      <c r="CK210" s="460"/>
      <c r="CL210" s="460"/>
      <c r="CM210" s="460"/>
      <c r="CN210" s="460"/>
      <c r="CO210" s="460"/>
      <c r="CP210" s="460"/>
      <c r="CQ210" s="469"/>
    </row>
    <row r="211" spans="1:95" s="414" customFormat="1" ht="11.25" hidden="1" customHeight="1" x14ac:dyDescent="0.2">
      <c r="A211" s="476"/>
      <c r="B211" s="476"/>
      <c r="C211" s="476"/>
      <c r="D211" s="903"/>
      <c r="E211" s="459" t="s">
        <v>8897</v>
      </c>
      <c r="F211" s="484"/>
      <c r="G211" s="485" t="s">
        <v>8898</v>
      </c>
      <c r="H211" s="486"/>
      <c r="I211" s="486"/>
      <c r="J211" s="486"/>
      <c r="K211" s="486"/>
      <c r="L211" s="486"/>
      <c r="M211" s="487"/>
      <c r="N211" s="487"/>
      <c r="O211" s="487"/>
      <c r="P211" s="487"/>
      <c r="Q211" s="487"/>
      <c r="R211" s="487"/>
      <c r="S211" s="487"/>
      <c r="T211" s="487"/>
      <c r="U211" s="487"/>
      <c r="V211" s="487"/>
      <c r="W211" s="487"/>
      <c r="X211" s="487"/>
      <c r="Y211" s="487"/>
      <c r="Z211" s="487"/>
      <c r="AA211" s="460" t="str">
        <f>IF(AA80&lt;&gt;"",IF(AA79&lt;&gt;"",IF(AA80&lt;=AA79,"","Check ISCED "&amp;AA$8),""),"")</f>
        <v/>
      </c>
      <c r="AB211" s="460"/>
      <c r="AC211" s="460"/>
      <c r="AD211" s="460" t="str">
        <f>IF(AD80&lt;&gt;"",IF(AD79&lt;&gt;"",IF(AD80&lt;=AD79,"","Check ISCED "&amp;AD$8),""),"")</f>
        <v/>
      </c>
      <c r="AE211" s="460"/>
      <c r="AF211" s="460"/>
      <c r="AG211" s="460" t="str">
        <f>IF(AG80&lt;&gt;"",IF(AG79&lt;&gt;"",IF(AG80&lt;=AG79,"","Check ISCED "&amp;AG$8),""),"")</f>
        <v/>
      </c>
      <c r="AH211" s="460"/>
      <c r="AI211" s="460"/>
      <c r="AJ211" s="460" t="str">
        <f>IF(AJ80&lt;&gt;"",IF(AJ79&lt;&gt;"",IF(AJ80&lt;=AJ79,"","Check ISCED "&amp;AJ$8),""),"")</f>
        <v/>
      </c>
      <c r="AK211" s="460"/>
      <c r="AL211" s="460"/>
      <c r="AM211" s="460" t="str">
        <f>IF(AM80&lt;&gt;"",IF(AM79&lt;&gt;"",IF(AM80&lt;=AM79,"","Check ISCED "&amp;AM$8),""),"")</f>
        <v/>
      </c>
      <c r="AN211" s="460"/>
      <c r="AO211" s="460"/>
      <c r="AP211" s="460" t="str">
        <f>IF(AP80&lt;&gt;"",IF(AP79&lt;&gt;"",IF(AP80&lt;=AP79,"","Check ISCED "&amp;AP$8),""),"")</f>
        <v/>
      </c>
      <c r="AQ211" s="460"/>
      <c r="AR211" s="460"/>
      <c r="AS211" s="460" t="str">
        <f>IF(AS80&lt;&gt;"",IF(AS79&lt;&gt;"",IF(AS80&lt;=AS79,"","Check ISCED "&amp;AS$8),""),"")</f>
        <v/>
      </c>
      <c r="AT211" s="460"/>
      <c r="AU211" s="460"/>
      <c r="AV211" s="460" t="str">
        <f>IF(AV80&lt;&gt;"",IF(AV79&lt;&gt;"",IF(AV80&lt;=AV79,"","Check ISCED "&amp;AV$8),""),"")</f>
        <v/>
      </c>
      <c r="AW211" s="460"/>
      <c r="AX211" s="460"/>
      <c r="AY211" s="460" t="str">
        <f>IF(AY80&lt;&gt;"",IF(AY79&lt;&gt;"",IF(AY80&lt;=AY79,"","Check ISCED "&amp;AY$8),""),"")</f>
        <v/>
      </c>
      <c r="AZ211" s="460"/>
      <c r="BA211" s="460"/>
      <c r="BB211" s="460" t="str">
        <f>IF(BB80&lt;&gt;"",IF(BB79&lt;&gt;"",IF(BB80&lt;=BB79,"","Check ISCED "&amp;BB$8),""),"")</f>
        <v/>
      </c>
      <c r="BC211" s="460"/>
      <c r="BD211" s="460"/>
      <c r="BE211" s="460" t="str">
        <f>IF(BE80&lt;&gt;"",IF(BE79&lt;&gt;"",IF(BE80&lt;=BE79,"","Check ISCED "&amp;BE$8),""),"")</f>
        <v/>
      </c>
      <c r="BF211" s="460"/>
      <c r="BG211" s="460"/>
      <c r="BH211" s="460" t="str">
        <f>IF(BH80&lt;&gt;"",IF(BH79&lt;&gt;"",IF(BH80&lt;=BH79,"","Check ISCED "&amp;BH$8),""),"")</f>
        <v/>
      </c>
      <c r="BI211" s="460"/>
      <c r="BJ211" s="460"/>
      <c r="BK211" s="460" t="str">
        <f>IF(BK80&lt;&gt;"",IF(BK79&lt;&gt;"",IF(BK80&lt;=BK79,"","Check ISCED "&amp;BK$8),""),"")</f>
        <v/>
      </c>
      <c r="BL211" s="460"/>
      <c r="BM211" s="460"/>
      <c r="BN211" s="460" t="str">
        <f>IF(BN80&lt;&gt;"",IF(BN79&lt;&gt;"",IF(BN80&lt;=BN79,"","Check ISCED "&amp;BN$8),""),"")</f>
        <v/>
      </c>
      <c r="BO211" s="460"/>
      <c r="BP211" s="460"/>
      <c r="BQ211" s="460" t="str">
        <f>IF(BQ80&lt;&gt;"",IF(BQ79&lt;&gt;"",IF(BQ80&lt;=BQ79,"","Check ISCED "&amp;BQ$8),""),"")</f>
        <v/>
      </c>
      <c r="BR211" s="460"/>
      <c r="BS211" s="460"/>
      <c r="BT211" s="460" t="str">
        <f>IF(BT80&lt;&gt;"",IF(BT79&lt;&gt;"",IF(BT80&lt;=BT79,"","Check ISCED "&amp;BT$8),""),"")</f>
        <v/>
      </c>
      <c r="BU211" s="460"/>
      <c r="BV211" s="460"/>
      <c r="BW211" s="460" t="str">
        <f>IF(BW80&lt;&gt;"",IF(BW79&lt;&gt;"",IF(BW80&lt;=BW79,"","Check ISCED "&amp;BW$8),""),"")</f>
        <v/>
      </c>
      <c r="BX211" s="460"/>
      <c r="BY211" s="460"/>
      <c r="BZ211" s="460" t="str">
        <f>IF(BZ80&lt;&gt;"",IF(BZ79&lt;&gt;"",IF(BZ80&lt;=BZ79,"","Check ISCED "&amp;BZ$8),""),"")</f>
        <v/>
      </c>
      <c r="CA211" s="460"/>
      <c r="CB211" s="460"/>
      <c r="CC211" s="460" t="str">
        <f>IF(CC80&lt;&gt;"",IF(CC79&lt;&gt;"",IF(CC80&lt;=CC79,"","Check ISCED "&amp;CC$8),""),"")</f>
        <v/>
      </c>
      <c r="CD211" s="460"/>
      <c r="CE211" s="460"/>
      <c r="CF211" s="460" t="str">
        <f>IF(CF80&lt;&gt;"",IF(CF79&lt;&gt;"",IF(CF80&lt;=CF79,"","Check ISCED "&amp;CF$8),""),"")</f>
        <v/>
      </c>
      <c r="CG211" s="460"/>
      <c r="CH211" s="460"/>
      <c r="CI211" s="460" t="str">
        <f>IF(CI80&lt;&gt;"",IF(CI79&lt;&gt;"",IF(CI80&lt;=CI79,"","Check ISCED "&amp;CI$8),""),"")</f>
        <v/>
      </c>
      <c r="CJ211" s="460"/>
      <c r="CK211" s="460"/>
      <c r="CL211" s="460" t="str">
        <f>IF(CL80&lt;&gt;"",IF(CL79&lt;&gt;"",IF(CL80&lt;=CL79,"","Check ISCED_X "&amp;CL$8),""),"")</f>
        <v/>
      </c>
      <c r="CM211" s="460"/>
      <c r="CN211" s="460"/>
      <c r="CO211" s="460" t="str">
        <f>IF(CO80&lt;&gt;"",IF(CO79&lt;&gt;"",IF(CO80&lt;=CO79,"","Check ISCED_T "&amp;CO$8),""),"")</f>
        <v/>
      </c>
      <c r="CP211" s="460"/>
      <c r="CQ211" s="469"/>
    </row>
    <row r="212" spans="1:95" s="414" customFormat="1" ht="11.25" hidden="1" customHeight="1" x14ac:dyDescent="0.2">
      <c r="A212" s="476"/>
      <c r="B212" s="476"/>
      <c r="C212" s="476"/>
      <c r="D212" s="903"/>
      <c r="E212" s="459" t="s">
        <v>8899</v>
      </c>
      <c r="F212" s="484"/>
      <c r="G212" s="485" t="s">
        <v>8900</v>
      </c>
      <c r="H212" s="486"/>
      <c r="I212" s="486"/>
      <c r="J212" s="486"/>
      <c r="K212" s="486"/>
      <c r="L212" s="486"/>
      <c r="M212" s="487"/>
      <c r="N212" s="487"/>
      <c r="O212" s="487"/>
      <c r="P212" s="487"/>
      <c r="Q212" s="487"/>
      <c r="R212" s="487"/>
      <c r="S212" s="487"/>
      <c r="T212" s="487"/>
      <c r="U212" s="487"/>
      <c r="V212" s="487"/>
      <c r="W212" s="487"/>
      <c r="X212" s="487"/>
      <c r="Y212" s="487"/>
      <c r="Z212" s="487"/>
      <c r="AA212" s="460" t="str">
        <f>IF(AA82&lt;&gt;"",IF(AA81&lt;&gt;"",IF(AA82&lt;=AA81,"","Check ISCED "&amp;AA$8),""),"")</f>
        <v/>
      </c>
      <c r="AB212" s="460"/>
      <c r="AC212" s="460"/>
      <c r="AD212" s="460" t="str">
        <f>IF(AD82&lt;&gt;"",IF(AD81&lt;&gt;"",IF(AD82&lt;=AD81,"","Check ISCED "&amp;AD$8),""),"")</f>
        <v/>
      </c>
      <c r="AE212" s="460"/>
      <c r="AF212" s="460"/>
      <c r="AG212" s="460" t="str">
        <f>IF(AG82&lt;&gt;"",IF(AG81&lt;&gt;"",IF(AG82&lt;=AG81,"","Check ISCED "&amp;AG$8),""),"")</f>
        <v/>
      </c>
      <c r="AH212" s="460"/>
      <c r="AI212" s="460"/>
      <c r="AJ212" s="460" t="str">
        <f>IF(AJ82&lt;&gt;"",IF(AJ81&lt;&gt;"",IF(AJ82&lt;=AJ81,"","Check ISCED "&amp;AJ$8),""),"")</f>
        <v/>
      </c>
      <c r="AK212" s="460"/>
      <c r="AL212" s="460"/>
      <c r="AM212" s="460" t="str">
        <f>IF(AM82&lt;&gt;"",IF(AM81&lt;&gt;"",IF(AM82&lt;=AM81,"","Check ISCED "&amp;AM$8),""),"")</f>
        <v/>
      </c>
      <c r="AN212" s="460"/>
      <c r="AO212" s="460"/>
      <c r="AP212" s="460" t="str">
        <f>IF(AP82&lt;&gt;"",IF(AP81&lt;&gt;"",IF(AP82&lt;=AP81,"","Check ISCED "&amp;AP$8),""),"")</f>
        <v/>
      </c>
      <c r="AQ212" s="460"/>
      <c r="AR212" s="460"/>
      <c r="AS212" s="460" t="str">
        <f>IF(AS82&lt;&gt;"",IF(AS81&lt;&gt;"",IF(AS82&lt;=AS81,"","Check ISCED "&amp;AS$8),""),"")</f>
        <v/>
      </c>
      <c r="AT212" s="460"/>
      <c r="AU212" s="460"/>
      <c r="AV212" s="460" t="str">
        <f>IF(AV82&lt;&gt;"",IF(AV81&lt;&gt;"",IF(AV82&lt;=AV81,"","Check ISCED "&amp;AV$8),""),"")</f>
        <v/>
      </c>
      <c r="AW212" s="460"/>
      <c r="AX212" s="460"/>
      <c r="AY212" s="460" t="str">
        <f>IF(AY82&lt;&gt;"",IF(AY81&lt;&gt;"",IF(AY82&lt;=AY81,"","Check ISCED "&amp;AY$8),""),"")</f>
        <v/>
      </c>
      <c r="AZ212" s="460"/>
      <c r="BA212" s="460"/>
      <c r="BB212" s="460" t="str">
        <f>IF(BB82&lt;&gt;"",IF(BB81&lt;&gt;"",IF(BB82&lt;=BB81,"","Check ISCED "&amp;BB$8),""),"")</f>
        <v/>
      </c>
      <c r="BC212" s="460"/>
      <c r="BD212" s="460"/>
      <c r="BE212" s="460" t="str">
        <f>IF(BE82&lt;&gt;"",IF(BE81&lt;&gt;"",IF(BE82&lt;=BE81,"","Check ISCED "&amp;BE$8),""),"")</f>
        <v/>
      </c>
      <c r="BF212" s="460"/>
      <c r="BG212" s="460"/>
      <c r="BH212" s="460" t="str">
        <f>IF(BH82&lt;&gt;"",IF(BH81&lt;&gt;"",IF(BH82&lt;=BH81,"","Check ISCED "&amp;BH$8),""),"")</f>
        <v/>
      </c>
      <c r="BI212" s="460"/>
      <c r="BJ212" s="460"/>
      <c r="BK212" s="460" t="str">
        <f>IF(BK82&lt;&gt;"",IF(BK81&lt;&gt;"",IF(BK82&lt;=BK81,"","Check ISCED "&amp;BK$8),""),"")</f>
        <v/>
      </c>
      <c r="BL212" s="460"/>
      <c r="BM212" s="460"/>
      <c r="BN212" s="460" t="str">
        <f>IF(BN82&lt;&gt;"",IF(BN81&lt;&gt;"",IF(BN82&lt;=BN81,"","Check ISCED "&amp;BN$8),""),"")</f>
        <v/>
      </c>
      <c r="BO212" s="460"/>
      <c r="BP212" s="460"/>
      <c r="BQ212" s="460" t="str">
        <f>IF(BQ82&lt;&gt;"",IF(BQ81&lt;&gt;"",IF(BQ82&lt;=BQ81,"","Check ISCED "&amp;BQ$8),""),"")</f>
        <v/>
      </c>
      <c r="BR212" s="460"/>
      <c r="BS212" s="460"/>
      <c r="BT212" s="460" t="str">
        <f>IF(BT82&lt;&gt;"",IF(BT81&lt;&gt;"",IF(BT82&lt;=BT81,"","Check ISCED "&amp;BT$8),""),"")</f>
        <v/>
      </c>
      <c r="BU212" s="460"/>
      <c r="BV212" s="460"/>
      <c r="BW212" s="460" t="str">
        <f>IF(BW82&lt;&gt;"",IF(BW81&lt;&gt;"",IF(BW82&lt;=BW81,"","Check ISCED "&amp;BW$8),""),"")</f>
        <v/>
      </c>
      <c r="BX212" s="460"/>
      <c r="BY212" s="460"/>
      <c r="BZ212" s="460" t="str">
        <f>IF(BZ82&lt;&gt;"",IF(BZ81&lt;&gt;"",IF(BZ82&lt;=BZ81,"","Check ISCED "&amp;BZ$8),""),"")</f>
        <v/>
      </c>
      <c r="CA212" s="460"/>
      <c r="CB212" s="460"/>
      <c r="CC212" s="460" t="str">
        <f>IF(CC82&lt;&gt;"",IF(CC81&lt;&gt;"",IF(CC82&lt;=CC81,"","Check ISCED "&amp;CC$8),""),"")</f>
        <v/>
      </c>
      <c r="CD212" s="460"/>
      <c r="CE212" s="460"/>
      <c r="CF212" s="460" t="str">
        <f>IF(CF82&lt;&gt;"",IF(CF81&lt;&gt;"",IF(CF82&lt;=CF81,"","Check ISCED "&amp;CF$8),""),"")</f>
        <v/>
      </c>
      <c r="CG212" s="460"/>
      <c r="CH212" s="460"/>
      <c r="CI212" s="460" t="str">
        <f>IF(CI82&lt;&gt;"",IF(CI81&lt;&gt;"",IF(CI82&lt;=CI81,"","Check ISCED "&amp;CI$8),""),"")</f>
        <v/>
      </c>
      <c r="CJ212" s="460"/>
      <c r="CK212" s="460"/>
      <c r="CL212" s="460" t="str">
        <f>IF(CL82&lt;&gt;"",IF(CL81&lt;&gt;"",IF(CL82&lt;=CL81,"","Check ISCED_X "&amp;CL$8),""),"")</f>
        <v/>
      </c>
      <c r="CM212" s="460"/>
      <c r="CN212" s="460"/>
      <c r="CO212" s="460" t="str">
        <f>IF(CO82&lt;&gt;"",IF(CO81&lt;&gt;"",IF(CO82&lt;=CO81,"","Check ISCED_T "&amp;CO$8),""),"")</f>
        <v/>
      </c>
      <c r="CP212" s="460"/>
      <c r="CQ212" s="469"/>
    </row>
    <row r="213" spans="1:95" s="414" customFormat="1" ht="11.25" hidden="1" customHeight="1" x14ac:dyDescent="0.2">
      <c r="A213" s="476"/>
      <c r="B213" s="476"/>
      <c r="C213" s="476"/>
      <c r="D213" s="903"/>
      <c r="E213" s="459" t="s">
        <v>8901</v>
      </c>
      <c r="F213" s="484"/>
      <c r="G213" s="498" t="s">
        <v>8902</v>
      </c>
      <c r="H213" s="486"/>
      <c r="I213" s="486"/>
      <c r="J213" s="486"/>
      <c r="K213" s="486"/>
      <c r="L213" s="486"/>
      <c r="M213" s="487"/>
      <c r="N213" s="487"/>
      <c r="O213" s="487"/>
      <c r="P213" s="487"/>
      <c r="Q213" s="487"/>
      <c r="R213" s="487"/>
      <c r="S213" s="487"/>
      <c r="T213" s="487"/>
      <c r="U213" s="487"/>
      <c r="V213" s="487"/>
      <c r="W213" s="487"/>
      <c r="X213" s="487"/>
      <c r="Y213" s="487"/>
      <c r="Z213" s="487"/>
      <c r="AA213" s="460" t="str">
        <f>IF(AA80&lt;&gt;"",IF(AA82&lt;&gt;"",IF(AA102&lt;&gt;"",IF(SUM(AA80,AA82)&lt;=AA102,"","Check ISCED "&amp;AA$8),""),""),"")</f>
        <v/>
      </c>
      <c r="AB213" s="460"/>
      <c r="AC213" s="460"/>
      <c r="AD213" s="460" t="str">
        <f>IF(AD80&lt;&gt;"",IF(AD82&lt;&gt;"",IF(AD102&lt;&gt;"",IF(SUM(AD80,AD82)&lt;=AD102,"","Check ISCED "&amp;AD$8),""),""),"")</f>
        <v/>
      </c>
      <c r="AE213" s="460"/>
      <c r="AF213" s="460"/>
      <c r="AG213" s="460" t="str">
        <f>IF(AG80&lt;&gt;"",IF(AG82&lt;&gt;"",IF(AG102&lt;&gt;"",IF(SUM(AG80,AG82)&lt;=AG102,"","Check ISCED "&amp;AG$8),""),""),"")</f>
        <v/>
      </c>
      <c r="AH213" s="460"/>
      <c r="AI213" s="460"/>
      <c r="AJ213" s="460" t="str">
        <f>IF(AJ80&lt;&gt;"",IF(AJ82&lt;&gt;"",IF(AJ102&lt;&gt;"",IF(SUM(AJ80,AJ82)&lt;=AJ102,"","Check ISCED "&amp;AJ$8),""),""),"")</f>
        <v/>
      </c>
      <c r="AK213" s="460"/>
      <c r="AL213" s="460"/>
      <c r="AM213" s="460" t="str">
        <f>IF(AM80&lt;&gt;"",IF(AM82&lt;&gt;"",IF(AM102&lt;&gt;"",IF(SUM(AM80,AM82)&lt;=AM102,"","Check ISCED "&amp;AM$8),""),""),"")</f>
        <v/>
      </c>
      <c r="AN213" s="460"/>
      <c r="AO213" s="460"/>
      <c r="AP213" s="460" t="str">
        <f>IF(AP80&lt;&gt;"",IF(AP82&lt;&gt;"",IF(AP102&lt;&gt;"",IF(SUM(AP80,AP82)&lt;=AP102,"","Check ISCED "&amp;AP$8),""),""),"")</f>
        <v/>
      </c>
      <c r="AQ213" s="460"/>
      <c r="AR213" s="460"/>
      <c r="AS213" s="460" t="str">
        <f>IF(AS80&lt;&gt;"",IF(AS82&lt;&gt;"",IF(AS102&lt;&gt;"",IF(SUM(AS80,AS82)&lt;=AS102,"","Check ISCED "&amp;AS$8),""),""),"")</f>
        <v/>
      </c>
      <c r="AT213" s="460"/>
      <c r="AU213" s="460"/>
      <c r="AV213" s="460" t="str">
        <f>IF(AV80&lt;&gt;"",IF(AV82&lt;&gt;"",IF(AV102&lt;&gt;"",IF(SUM(AV80,AV82)&lt;=AV102,"","Check ISCED "&amp;AV$8),""),""),"")</f>
        <v/>
      </c>
      <c r="AW213" s="460"/>
      <c r="AX213" s="460"/>
      <c r="AY213" s="460" t="str">
        <f>IF(AY80&lt;&gt;"",IF(AY82&lt;&gt;"",IF(AY102&lt;&gt;"",IF(SUM(AY80,AY82)&lt;=AY102,"","Check ISCED "&amp;AY$8),""),""),"")</f>
        <v/>
      </c>
      <c r="AZ213" s="460"/>
      <c r="BA213" s="460"/>
      <c r="BB213" s="460" t="str">
        <f>IF(BB80&lt;&gt;"",IF(BB82&lt;&gt;"",IF(BB102&lt;&gt;"",IF(SUM(BB80,BB82)&lt;=BB102,"","Check ISCED "&amp;BB$8),""),""),"")</f>
        <v/>
      </c>
      <c r="BC213" s="460"/>
      <c r="BD213" s="460"/>
      <c r="BE213" s="460" t="str">
        <f>IF(BE80&lt;&gt;"",IF(BE82&lt;&gt;"",IF(BE102&lt;&gt;"",IF(SUM(BE80,BE82)&lt;=BE102,"","Check ISCED "&amp;BE$8),""),""),"")</f>
        <v/>
      </c>
      <c r="BF213" s="460"/>
      <c r="BG213" s="460"/>
      <c r="BH213" s="460" t="str">
        <f>IF(BH80&lt;&gt;"",IF(BH82&lt;&gt;"",IF(BH102&lt;&gt;"",IF(SUM(BH80,BH82)&lt;=BH102,"","Check ISCED "&amp;BH$8),""),""),"")</f>
        <v/>
      </c>
      <c r="BI213" s="460"/>
      <c r="BJ213" s="460"/>
      <c r="BK213" s="460" t="str">
        <f>IF(BK80&lt;&gt;"",IF(BK82&lt;&gt;"",IF(BK102&lt;&gt;"",IF(SUM(BK80,BK82)&lt;=BK102,"","Check ISCED "&amp;BK$8),""),""),"")</f>
        <v/>
      </c>
      <c r="BL213" s="460"/>
      <c r="BM213" s="460"/>
      <c r="BN213" s="460" t="str">
        <f>IF(BN80&lt;&gt;"",IF(BN82&lt;&gt;"",IF(BN102&lt;&gt;"",IF(SUM(BN80,BN82)&lt;=BN102,"","Check ISCED "&amp;BN$8),""),""),"")</f>
        <v/>
      </c>
      <c r="BO213" s="460"/>
      <c r="BP213" s="460"/>
      <c r="BQ213" s="460" t="str">
        <f>IF(BQ80&lt;&gt;"",IF(BQ82&lt;&gt;"",IF(BQ102&lt;&gt;"",IF(SUM(BQ80,BQ82)&lt;=BQ102,"","Check ISCED "&amp;BQ$8),""),""),"")</f>
        <v/>
      </c>
      <c r="BR213" s="460"/>
      <c r="BS213" s="460"/>
      <c r="BT213" s="460" t="str">
        <f>IF(BT80&lt;&gt;"",IF(BT82&lt;&gt;"",IF(BT102&lt;&gt;"",IF(SUM(BT80,BT82)&lt;=BT102,"","Check ISCED "&amp;BT$8),""),""),"")</f>
        <v/>
      </c>
      <c r="BU213" s="460"/>
      <c r="BV213" s="460"/>
      <c r="BW213" s="460" t="str">
        <f>IF(BW80&lt;&gt;"",IF(BW82&lt;&gt;"",IF(BW102&lt;&gt;"",IF(SUM(BW80,BW82)&lt;=BW102,"","Check ISCED "&amp;BW$8),""),""),"")</f>
        <v/>
      </c>
      <c r="BX213" s="460"/>
      <c r="BY213" s="460"/>
      <c r="BZ213" s="460" t="str">
        <f>IF(BZ80&lt;&gt;"",IF(BZ82&lt;&gt;"",IF(BZ102&lt;&gt;"",IF(SUM(BZ80,BZ82)&lt;=BZ102,"","Check ISCED "&amp;BZ$8),""),""),"")</f>
        <v/>
      </c>
      <c r="CA213" s="460"/>
      <c r="CB213" s="460"/>
      <c r="CC213" s="460" t="str">
        <f>IF(CC80&lt;&gt;"",IF(CC82&lt;&gt;"",IF(CC102&lt;&gt;"",IF(SUM(CC80,CC82)&lt;=CC102,"","Check ISCED "&amp;CC$8),""),""),"")</f>
        <v/>
      </c>
      <c r="CD213" s="460"/>
      <c r="CE213" s="460"/>
      <c r="CF213" s="460" t="str">
        <f>IF(CF80&lt;&gt;"",IF(CF82&lt;&gt;"",IF(CF102&lt;&gt;"",IF(SUM(CF80,CF82)&lt;=CF102,"","Check ISCED "&amp;CF$8),""),""),"")</f>
        <v/>
      </c>
      <c r="CG213" s="460"/>
      <c r="CH213" s="460"/>
      <c r="CI213" s="460" t="str">
        <f>IF(CI80&lt;&gt;"",IF(CI82&lt;&gt;"",IF(CI102&lt;&gt;"",IF(SUM(CI80,CI82)&lt;=CI102,"","Check ISCED "&amp;CI$8),""),""),"")</f>
        <v/>
      </c>
      <c r="CJ213" s="460"/>
      <c r="CK213" s="460"/>
      <c r="CL213" s="460" t="str">
        <f>IF(CL80&lt;&gt;"",IF(CL82&lt;&gt;"",IF(CL102&lt;&gt;"",IF(SUM(CL80,CL82)&lt;=CL102,"","Check ISCED_X "&amp;CL$8),""),""),"")</f>
        <v/>
      </c>
      <c r="CM213" s="460"/>
      <c r="CN213" s="460"/>
      <c r="CO213" s="460" t="str">
        <f>IF(CO80&lt;&gt;"",IF(CO82&lt;&gt;"",IF(CO102&lt;&gt;"",IF(SUM(CO80,CO82)&lt;=CO102,"","Check ISCED_T "&amp;CO$8),""),""),"")</f>
        <v/>
      </c>
      <c r="CP213" s="460"/>
      <c r="CQ213" s="469"/>
    </row>
    <row r="214" spans="1:95" s="414" customFormat="1" ht="11.25" hidden="1" customHeight="1" x14ac:dyDescent="0.2">
      <c r="A214" s="476"/>
      <c r="B214" s="476"/>
      <c r="C214" s="476"/>
      <c r="D214" s="904"/>
      <c r="E214" s="464" t="s">
        <v>8903</v>
      </c>
      <c r="F214" s="464"/>
      <c r="G214" s="436" t="s">
        <v>8904</v>
      </c>
      <c r="H214" s="489"/>
      <c r="I214" s="489"/>
      <c r="J214" s="489"/>
      <c r="K214" s="489"/>
      <c r="L214" s="489"/>
      <c r="M214" s="490"/>
      <c r="N214" s="490"/>
      <c r="O214" s="490"/>
      <c r="P214" s="490"/>
      <c r="Q214" s="490"/>
      <c r="R214" s="490"/>
      <c r="S214" s="490"/>
      <c r="T214" s="490"/>
      <c r="U214" s="490"/>
      <c r="V214" s="490"/>
      <c r="W214" s="490"/>
      <c r="X214" s="490"/>
      <c r="Y214" s="490"/>
      <c r="Z214" s="490"/>
      <c r="AA214" s="445" t="str">
        <f>IF(SUM(AA83,AA119)&lt;&gt;"",IF(AA108&lt;&gt;"",IF(SUM(AA83,AA119)&lt;=AA108,"","Check ISCED "&amp;AA$8),""),"")</f>
        <v/>
      </c>
      <c r="AB214" s="445"/>
      <c r="AC214" s="445"/>
      <c r="AD214" s="445" t="str">
        <f>IF(SUM(AD83,AD119)&lt;&gt;"",IF(AD108&lt;&gt;"",IF(SUM(AD83,AD119)&lt;=AD108,"","Check ISCED "&amp;AD$8),""),"")</f>
        <v/>
      </c>
      <c r="AE214" s="445"/>
      <c r="AF214" s="445"/>
      <c r="AG214" s="445" t="str">
        <f>IF(SUM(AG83,AG119)&lt;&gt;"",IF(AG108&lt;&gt;"",IF(SUM(AG83,AG119)&lt;=AG108,"","Check ISCED "&amp;AG$8),""),"")</f>
        <v/>
      </c>
      <c r="AH214" s="445"/>
      <c r="AI214" s="445"/>
      <c r="AJ214" s="445" t="str">
        <f>IF(SUM(AJ83,AJ119)&lt;&gt;"",IF(AJ108&lt;&gt;"",IF(SUM(AJ83,AJ119)&lt;=AJ108,"","Check ISCED "&amp;AJ$8),""),"")</f>
        <v/>
      </c>
      <c r="AK214" s="445"/>
      <c r="AL214" s="445"/>
      <c r="AM214" s="445" t="str">
        <f>IF(SUM(AM83,AM119)&lt;&gt;"",IF(AM108&lt;&gt;"",IF(SUM(AM83,AM119)&lt;=AM108,"","Check ISCED "&amp;AM$8),""),"")</f>
        <v/>
      </c>
      <c r="AN214" s="445"/>
      <c r="AO214" s="445"/>
      <c r="AP214" s="445" t="str">
        <f>IF(SUM(AP83,AP119)&lt;&gt;"",IF(AP108&lt;&gt;"",IF(SUM(AP83,AP119)&lt;=AP108,"","Check ISCED "&amp;AP$8),""),"")</f>
        <v/>
      </c>
      <c r="AQ214" s="445"/>
      <c r="AR214" s="445"/>
      <c r="AS214" s="445" t="str">
        <f>IF(SUM(AS83,AS119)&lt;&gt;"",IF(AS108&lt;&gt;"",IF(SUM(AS83,AS119)&lt;=AS108,"","Check ISCED "&amp;AS$8),""),"")</f>
        <v/>
      </c>
      <c r="AT214" s="445"/>
      <c r="AU214" s="445"/>
      <c r="AV214" s="445" t="str">
        <f>IF(SUM(AV83,AV119)&lt;&gt;"",IF(AV108&lt;&gt;"",IF(SUM(AV83,AV119)&lt;=AV108,"","Check ISCED "&amp;AV$8),""),"")</f>
        <v/>
      </c>
      <c r="AW214" s="445"/>
      <c r="AX214" s="445"/>
      <c r="AY214" s="445" t="str">
        <f>IF(SUM(AY83,AY119)&lt;&gt;"",IF(AY108&lt;&gt;"",IF(SUM(AY83,AY119)&lt;=AY108,"","Check ISCED "&amp;AY$8),""),"")</f>
        <v/>
      </c>
      <c r="AZ214" s="445"/>
      <c r="BA214" s="445"/>
      <c r="BB214" s="445" t="str">
        <f>IF(SUM(BB83,BB119)&lt;&gt;"",IF(BB108&lt;&gt;"",IF(SUM(BB83,BB119)&lt;=BB108,"","Check ISCED "&amp;BB$8),""),"")</f>
        <v/>
      </c>
      <c r="BC214" s="445"/>
      <c r="BD214" s="445"/>
      <c r="BE214" s="445" t="str">
        <f>IF(SUM(BE83,BE119)&lt;&gt;"",IF(BE108&lt;&gt;"",IF(SUM(BE83,BE119)&lt;=BE108,"","Check ISCED "&amp;BE$8),""),"")</f>
        <v/>
      </c>
      <c r="BF214" s="445"/>
      <c r="BG214" s="445"/>
      <c r="BH214" s="445" t="str">
        <f>IF(SUM(BH83,BH119)&lt;&gt;"",IF(BH108&lt;&gt;"",IF(SUM(BH83,BH119)&lt;=BH108,"","Check ISCED "&amp;BH$8),""),"")</f>
        <v/>
      </c>
      <c r="BI214" s="445"/>
      <c r="BJ214" s="445"/>
      <c r="BK214" s="445" t="str">
        <f>IF(SUM(BK83,BK119)&lt;&gt;"",IF(BK108&lt;&gt;"",IF(SUM(BK83,BK119)&lt;=BK108,"","Check ISCED "&amp;BK$8),""),"")</f>
        <v/>
      </c>
      <c r="BL214" s="445"/>
      <c r="BM214" s="445"/>
      <c r="BN214" s="445" t="str">
        <f>IF(SUM(BN83,BN119)&lt;&gt;"",IF(BN108&lt;&gt;"",IF(SUM(BN83,BN119)&lt;=BN108,"","Check ISCED "&amp;BN$8),""),"")</f>
        <v/>
      </c>
      <c r="BO214" s="445"/>
      <c r="BP214" s="445"/>
      <c r="BQ214" s="445" t="str">
        <f>IF(SUM(BQ83,BQ119)&lt;&gt;"",IF(BQ108&lt;&gt;"",IF(SUM(BQ83,BQ119)&lt;=BQ108,"","Check ISCED "&amp;BQ$8),""),"")</f>
        <v/>
      </c>
      <c r="BR214" s="445"/>
      <c r="BS214" s="445"/>
      <c r="BT214" s="445" t="str">
        <f>IF(SUM(BT83,BT119)&lt;&gt;"",IF(BT108&lt;&gt;"",IF(SUM(BT83,BT119)&lt;=BT108,"","Check ISCED "&amp;BT$8),""),"")</f>
        <v/>
      </c>
      <c r="BU214" s="445"/>
      <c r="BV214" s="445"/>
      <c r="BW214" s="445" t="str">
        <f>IF(SUM(BW83,BW119)&lt;&gt;"",IF(BW108&lt;&gt;"",IF(SUM(BW83,BW119)&lt;=BW108,"","Check ISCED "&amp;BW$8),""),"")</f>
        <v/>
      </c>
      <c r="BX214" s="445"/>
      <c r="BY214" s="445"/>
      <c r="BZ214" s="445" t="str">
        <f>IF(SUM(BZ83,BZ119)&lt;&gt;"",IF(BZ108&lt;&gt;"",IF(SUM(BZ83,BZ119)&lt;=BZ108,"","Check ISCED "&amp;BZ$8),""),"")</f>
        <v/>
      </c>
      <c r="CA214" s="445"/>
      <c r="CB214" s="445"/>
      <c r="CC214" s="445" t="str">
        <f>IF(SUM(CC83,CC119)&lt;&gt;"",IF(CC108&lt;&gt;"",IF(SUM(CC83,CC119)&lt;=CC108,"","Check ISCED "&amp;CC$8),""),"")</f>
        <v/>
      </c>
      <c r="CD214" s="445"/>
      <c r="CE214" s="445"/>
      <c r="CF214" s="445" t="str">
        <f>IF(SUM(CF83,CF119)&lt;&gt;"",IF(CF108&lt;&gt;"",IF(SUM(CF83,CF119)&lt;=CF108,"","Check ISCED "&amp;CF$8),""),"")</f>
        <v/>
      </c>
      <c r="CG214" s="445"/>
      <c r="CH214" s="445"/>
      <c r="CI214" s="445" t="str">
        <f>IF(SUM(CI83,CI119)&lt;&gt;"",IF(CI108&lt;&gt;"",IF(SUM(CI83,CI119)&lt;=CI108,"","Check ISCED "&amp;CI$8),""),"")</f>
        <v/>
      </c>
      <c r="CJ214" s="445"/>
      <c r="CK214" s="445"/>
      <c r="CL214" s="445" t="str">
        <f>IF(SUM(CL83,CL119)&lt;&gt;"",IF(CL108&lt;&gt;"",IF(SUM(CL83,CL119)&lt;=CL108,"","Check ISCED_X "&amp;CL$8),""),"")</f>
        <v/>
      </c>
      <c r="CM214" s="445"/>
      <c r="CN214" s="445"/>
      <c r="CO214" s="445" t="str">
        <f>IF(SUM(CO83,CO119)&lt;&gt;"",IF(CO108&lt;&gt;"",IF(SUM(CO83,CO119)&lt;=CO108,"","Check ISCED_T "&amp;CO$8),""),"")</f>
        <v/>
      </c>
      <c r="CP214" s="445"/>
      <c r="CQ214" s="470"/>
    </row>
    <row r="215" spans="1:95" s="414" customFormat="1" ht="11.25" hidden="1" customHeight="1" x14ac:dyDescent="0.2">
      <c r="A215" s="476"/>
      <c r="B215" s="476"/>
      <c r="C215" s="476"/>
      <c r="D215" s="476"/>
      <c r="E215" s="74"/>
      <c r="F215" s="478"/>
      <c r="G215" s="479"/>
      <c r="H215" s="476"/>
      <c r="I215" s="476"/>
      <c r="J215" s="476"/>
      <c r="K215" s="476"/>
      <c r="L215" s="476"/>
      <c r="M215" s="47"/>
      <c r="N215" s="47"/>
      <c r="O215" s="47"/>
      <c r="P215" s="47"/>
      <c r="Q215" s="47"/>
      <c r="R215" s="47"/>
      <c r="S215" s="47"/>
      <c r="T215" s="47"/>
      <c r="U215" s="47"/>
      <c r="V215" s="47"/>
      <c r="W215" s="47"/>
      <c r="X215" s="47"/>
      <c r="Y215" s="47"/>
      <c r="Z215" s="47"/>
    </row>
    <row r="216" spans="1:95" s="414" customFormat="1" ht="11.25" hidden="1" customHeight="1" x14ac:dyDescent="0.2">
      <c r="A216" s="476"/>
      <c r="B216" s="476"/>
      <c r="C216" s="476"/>
      <c r="D216" s="900" t="s">
        <v>8905</v>
      </c>
      <c r="E216" s="454"/>
      <c r="F216" s="480"/>
      <c r="G216" s="481"/>
      <c r="H216" s="482"/>
      <c r="I216" s="482"/>
      <c r="J216" s="482"/>
      <c r="K216" s="482"/>
      <c r="L216" s="482"/>
      <c r="M216" s="483"/>
      <c r="N216" s="483"/>
      <c r="O216" s="483"/>
      <c r="P216" s="483"/>
      <c r="Q216" s="483"/>
      <c r="R216" s="483"/>
      <c r="S216" s="483"/>
      <c r="T216" s="483"/>
      <c r="U216" s="483"/>
      <c r="V216" s="483"/>
      <c r="W216" s="483"/>
      <c r="X216" s="483"/>
      <c r="Y216" s="483"/>
      <c r="Z216" s="483"/>
      <c r="AA216" s="455"/>
      <c r="AB216" s="455"/>
      <c r="AC216" s="455"/>
      <c r="AD216" s="455"/>
      <c r="AE216" s="455"/>
      <c r="AF216" s="455"/>
      <c r="AG216" s="455"/>
      <c r="AH216" s="455"/>
      <c r="AI216" s="455"/>
      <c r="AJ216" s="455"/>
      <c r="AK216" s="455"/>
      <c r="AL216" s="455"/>
      <c r="AM216" s="455"/>
      <c r="AN216" s="455"/>
      <c r="AO216" s="455"/>
      <c r="AP216" s="455"/>
      <c r="AQ216" s="455"/>
      <c r="AR216" s="455"/>
      <c r="AS216" s="455"/>
      <c r="AT216" s="455"/>
      <c r="AU216" s="455"/>
      <c r="AV216" s="455"/>
      <c r="AW216" s="455"/>
      <c r="AX216" s="455"/>
      <c r="AY216" s="455"/>
      <c r="AZ216" s="455"/>
      <c r="BA216" s="455"/>
      <c r="BB216" s="455"/>
      <c r="BC216" s="455"/>
      <c r="BD216" s="455"/>
      <c r="BE216" s="455"/>
      <c r="BF216" s="455"/>
      <c r="BG216" s="455"/>
      <c r="BH216" s="455"/>
      <c r="BI216" s="455"/>
      <c r="BJ216" s="455"/>
      <c r="BK216" s="455"/>
      <c r="BL216" s="455"/>
      <c r="BM216" s="455"/>
      <c r="BN216" s="455"/>
      <c r="BO216" s="455"/>
      <c r="BP216" s="455"/>
      <c r="BQ216" s="455"/>
      <c r="BR216" s="455"/>
      <c r="BS216" s="455"/>
      <c r="BT216" s="455"/>
      <c r="BU216" s="455"/>
      <c r="BV216" s="455"/>
      <c r="BW216" s="455"/>
      <c r="BX216" s="455"/>
      <c r="BY216" s="455"/>
      <c r="BZ216" s="455"/>
      <c r="CA216" s="455"/>
      <c r="CB216" s="455"/>
      <c r="CC216" s="455"/>
      <c r="CD216" s="455"/>
      <c r="CE216" s="455"/>
      <c r="CF216" s="455"/>
      <c r="CG216" s="455"/>
      <c r="CH216" s="455"/>
      <c r="CI216" s="455"/>
      <c r="CJ216" s="455"/>
      <c r="CK216" s="455"/>
      <c r="CL216" s="455"/>
      <c r="CM216" s="455"/>
      <c r="CN216" s="455"/>
      <c r="CO216" s="455"/>
      <c r="CP216" s="455"/>
      <c r="CQ216" s="468"/>
    </row>
    <row r="217" spans="1:95" s="414" customFormat="1" ht="11.25" hidden="1" customHeight="1" x14ac:dyDescent="0.2">
      <c r="A217" s="476"/>
      <c r="B217" s="476"/>
      <c r="C217" s="476"/>
      <c r="D217" s="902"/>
      <c r="E217" s="464" t="s">
        <v>8906</v>
      </c>
      <c r="F217" s="488"/>
      <c r="G217" s="493" t="s">
        <v>8907</v>
      </c>
      <c r="H217" s="489"/>
      <c r="I217" s="489"/>
      <c r="J217" s="489"/>
      <c r="K217" s="489"/>
      <c r="L217" s="489"/>
      <c r="M217" s="490"/>
      <c r="N217" s="490"/>
      <c r="O217" s="490"/>
      <c r="P217" s="490"/>
      <c r="Q217" s="490"/>
      <c r="R217" s="490"/>
      <c r="S217" s="490"/>
      <c r="T217" s="490"/>
      <c r="U217" s="490"/>
      <c r="V217" s="490"/>
      <c r="W217" s="490"/>
      <c r="X217" s="490"/>
      <c r="Y217" s="490"/>
      <c r="Z217" s="490"/>
      <c r="AA217" s="445" t="str">
        <f>IF(AA102&lt;&gt;"",IF(AA107&lt;&gt;"",IF(AA102&gt;AA107,"","Check ISCED "&amp;AA$8),""),"")</f>
        <v/>
      </c>
      <c r="AB217" s="445"/>
      <c r="AC217" s="445"/>
      <c r="AD217" s="445" t="str">
        <f>IF(AD102&lt;&gt;"",IF(AD107&lt;&gt;"",IF(AD102&gt;AD107,"","Check ISCED "&amp;AD$8),""),"")</f>
        <v/>
      </c>
      <c r="AE217" s="445"/>
      <c r="AF217" s="445"/>
      <c r="AG217" s="445" t="str">
        <f>IF(AG102&lt;&gt;"",IF(AG107&lt;&gt;"",IF(AG102&gt;AG107,"","Check ISCED "&amp;AG$8),""),"")</f>
        <v/>
      </c>
      <c r="AH217" s="445"/>
      <c r="AI217" s="445"/>
      <c r="AJ217" s="445" t="str">
        <f>IF(AJ102&lt;&gt;"",IF(AJ107&lt;&gt;"",IF(AJ102&gt;AJ107,"","Check ISCED "&amp;AJ$8),""),"")</f>
        <v/>
      </c>
      <c r="AK217" s="445"/>
      <c r="AL217" s="445"/>
      <c r="AM217" s="445" t="str">
        <f>IF(AM102&lt;&gt;"",IF(AM107&lt;&gt;"",IF(AM102&gt;AM107,"","Check ISCED "&amp;AM$8),""),"")</f>
        <v/>
      </c>
      <c r="AN217" s="445"/>
      <c r="AO217" s="445"/>
      <c r="AP217" s="445" t="str">
        <f>IF(AP102&lt;&gt;"",IF(AP107&lt;&gt;"",IF(AP102&gt;AP107,"","Check ISCED "&amp;AP$8),""),"")</f>
        <v/>
      </c>
      <c r="AQ217" s="445"/>
      <c r="AR217" s="445"/>
      <c r="AS217" s="445" t="str">
        <f>IF(AS102&lt;&gt;"",IF(AS107&lt;&gt;"",IF(AS102&gt;AS107,"","Check ISCED "&amp;AS$8),""),"")</f>
        <v/>
      </c>
      <c r="AT217" s="445"/>
      <c r="AU217" s="445"/>
      <c r="AV217" s="445" t="str">
        <f>IF(AV102&lt;&gt;"",IF(AV107&lt;&gt;"",IF(AV102&gt;AV107,"","Check ISCED "&amp;AV$8),""),"")</f>
        <v/>
      </c>
      <c r="AW217" s="445"/>
      <c r="AX217" s="445"/>
      <c r="AY217" s="445" t="str">
        <f>IF(AY102&lt;&gt;"",IF(AY107&lt;&gt;"",IF(AY102&gt;AY107,"","Check ISCED "&amp;AY$8),""),"")</f>
        <v/>
      </c>
      <c r="AZ217" s="445"/>
      <c r="BA217" s="445"/>
      <c r="BB217" s="445" t="str">
        <f>IF(BB102&lt;&gt;"",IF(BB107&lt;&gt;"",IF(BB102&gt;BB107,"","Check ISCED "&amp;BB$8),""),"")</f>
        <v/>
      </c>
      <c r="BC217" s="445"/>
      <c r="BD217" s="445"/>
      <c r="BE217" s="445" t="str">
        <f>IF(BE102&lt;&gt;"",IF(BE107&lt;&gt;"",IF(BE102&gt;BE107,"","Check ISCED "&amp;BE$8),""),"")</f>
        <v/>
      </c>
      <c r="BF217" s="445"/>
      <c r="BG217" s="445"/>
      <c r="BH217" s="445" t="str">
        <f>IF(BH102&lt;&gt;"",IF(BH107&lt;&gt;"",IF(BH102&gt;BH107,"","Check ISCED "&amp;BH$8),""),"")</f>
        <v/>
      </c>
      <c r="BI217" s="445"/>
      <c r="BJ217" s="445"/>
      <c r="BK217" s="445" t="str">
        <f>IF(BK102&lt;&gt;"",IF(BK107&lt;&gt;"",IF(BK102&gt;BK107,"","Check ISCED "&amp;BK$8),""),"")</f>
        <v/>
      </c>
      <c r="BL217" s="445"/>
      <c r="BM217" s="445"/>
      <c r="BN217" s="445" t="str">
        <f>IF(BN102&lt;&gt;"",IF(BN107&lt;&gt;"",IF(BN102&gt;BN107,"","Check ISCED "&amp;BN$8),""),"")</f>
        <v/>
      </c>
      <c r="BO217" s="445"/>
      <c r="BP217" s="445"/>
      <c r="BQ217" s="445" t="str">
        <f>IF(BQ102&lt;&gt;"",IF(BQ107&lt;&gt;"",IF(BQ102&gt;BQ107,"","Check ISCED "&amp;BQ$8),""),"")</f>
        <v/>
      </c>
      <c r="BR217" s="445"/>
      <c r="BS217" s="445"/>
      <c r="BT217" s="445" t="str">
        <f>IF(BT102&lt;&gt;"",IF(BT107&lt;&gt;"",IF(BT102&gt;BT107,"","Check ISCED "&amp;BT$8),""),"")</f>
        <v/>
      </c>
      <c r="BU217" s="445"/>
      <c r="BV217" s="445"/>
      <c r="BW217" s="445" t="str">
        <f>IF(BW102&lt;&gt;"",IF(BW107&lt;&gt;"",IF(BW102&gt;BW107,"","Check ISCED "&amp;BW$8),""),"")</f>
        <v/>
      </c>
      <c r="BX217" s="445"/>
      <c r="BY217" s="445"/>
      <c r="BZ217" s="445" t="str">
        <f>IF(BZ102&lt;&gt;"",IF(BZ107&lt;&gt;"",IF(BZ102&gt;BZ107,"","Check ISCED "&amp;BZ$8),""),"")</f>
        <v/>
      </c>
      <c r="CA217" s="445"/>
      <c r="CB217" s="445"/>
      <c r="CC217" s="445" t="str">
        <f>IF(CC102&lt;&gt;"",IF(CC107&lt;&gt;"",IF(CC102&gt;CC107,"","Check ISCED "&amp;CC$8),""),"")</f>
        <v/>
      </c>
      <c r="CD217" s="445"/>
      <c r="CE217" s="445"/>
      <c r="CF217" s="445" t="str">
        <f>IF(CF102&lt;&gt;"",IF(CF107&lt;&gt;"",IF(CF102&gt;CF107,"","Check ISCED "&amp;CF$8),""),"")</f>
        <v/>
      </c>
      <c r="CG217" s="445"/>
      <c r="CH217" s="445"/>
      <c r="CI217" s="445" t="str">
        <f>IF(CI102&lt;&gt;"",IF(CI107&lt;&gt;"",IF(CI102&gt;CI107,"","Check ISCED "&amp;CI$8),""),"")</f>
        <v/>
      </c>
      <c r="CJ217" s="445"/>
      <c r="CK217" s="445"/>
      <c r="CL217" s="445" t="str">
        <f>IF(CL102&lt;&gt;"",IF(CL107&lt;&gt;"",IF(CL102&gt;CL107,"","Check ISCED _X"),""),"")</f>
        <v/>
      </c>
      <c r="CM217" s="445"/>
      <c r="CN217" s="445"/>
      <c r="CO217" s="445" t="str">
        <f>IF(CO102&lt;&gt;"",IF(CO107&lt;&gt;"",IF(CO102&gt;CO107,"","Check ISCED _T"),""),"")</f>
        <v/>
      </c>
      <c r="CP217" s="445"/>
      <c r="CQ217" s="470"/>
    </row>
    <row r="218" spans="1:95" s="414" customFormat="1" ht="11.25" hidden="1" customHeight="1" x14ac:dyDescent="0.2">
      <c r="C218" s="418"/>
      <c r="D218" s="477"/>
      <c r="E218" s="418"/>
      <c r="F218" s="499"/>
      <c r="G218" s="476"/>
      <c r="H218" s="476"/>
      <c r="I218" s="476"/>
      <c r="J218" s="476"/>
      <c r="K218" s="476"/>
      <c r="L218" s="476"/>
      <c r="M218" s="47"/>
      <c r="N218" s="47"/>
      <c r="O218" s="47"/>
      <c r="P218" s="47"/>
      <c r="Q218" s="47"/>
      <c r="R218" s="47"/>
      <c r="S218" s="47"/>
      <c r="T218" s="47"/>
      <c r="U218" s="47"/>
      <c r="V218" s="47"/>
      <c r="W218" s="47"/>
      <c r="X218" s="47"/>
      <c r="Y218" s="47"/>
      <c r="Z218" s="47"/>
    </row>
    <row r="219" spans="1:95" s="414" customFormat="1" ht="11.25" hidden="1" customHeight="1" x14ac:dyDescent="0.2">
      <c r="A219" s="476"/>
      <c r="B219" s="476"/>
      <c r="C219" s="476"/>
      <c r="D219" s="900" t="s">
        <v>8908</v>
      </c>
      <c r="E219" s="454" t="s">
        <v>8909</v>
      </c>
      <c r="F219" s="480"/>
      <c r="G219" s="491" t="s">
        <v>8910</v>
      </c>
      <c r="H219" s="482"/>
      <c r="I219" s="482"/>
      <c r="J219" s="482"/>
      <c r="K219" s="482"/>
      <c r="L219" s="482"/>
      <c r="M219" s="483"/>
      <c r="N219" s="483"/>
      <c r="O219" s="483"/>
      <c r="P219" s="483"/>
      <c r="Q219" s="483"/>
      <c r="R219" s="483"/>
      <c r="S219" s="483"/>
      <c r="T219" s="483"/>
      <c r="U219" s="483"/>
      <c r="V219" s="483"/>
      <c r="W219" s="483"/>
      <c r="X219" s="483"/>
      <c r="Y219" s="483"/>
      <c r="Z219" s="483"/>
      <c r="AA219" s="455" t="str">
        <f>IF(SUM(AA71,AA87,AA121)&lt;&gt;"",IF(SUM('FIN2-NATURE'!AA40,'FIN2-NATURE'!AA43)&lt;&gt;"",(IF(ROUND(SUM(AA71,AA87,AA121),0)=ROUND(SUM('FIN2-NATURE'!AA40,'FIN2-NATURE'!AA43),0),"","Check ISCED "&amp;AA$8)),""),"")</f>
        <v/>
      </c>
      <c r="AB219" s="455"/>
      <c r="AC219" s="455"/>
      <c r="AD219" s="455" t="str">
        <f>IF(SUM(AD71,AD87,AD121)&lt;&gt;"",IF(SUM('FIN2-NATURE'!AD40,'FIN2-NATURE'!AD43)&lt;&gt;"",(IF(ROUND(SUM(AD71,AD87,AD121),0)=ROUND(SUM('FIN2-NATURE'!AD40,'FIN2-NATURE'!AD43),0),"","Check ISCED "&amp;AD$8)),""),"")</f>
        <v/>
      </c>
      <c r="AE219" s="455"/>
      <c r="AF219" s="455"/>
      <c r="AG219" s="455" t="str">
        <f>IF(SUM(AG71,AG87,AG121)&lt;&gt;"",IF(SUM('FIN2-NATURE'!AG40,'FIN2-NATURE'!AG43)&lt;&gt;"",(IF(ROUND(SUM(AG71,AG87,AG121),0)=ROUND(SUM('FIN2-NATURE'!AG40,'FIN2-NATURE'!AG43),0),"","Check ISCED "&amp;AG$8)),""),"")</f>
        <v/>
      </c>
      <c r="AH219" s="455"/>
      <c r="AI219" s="455"/>
      <c r="AJ219" s="455" t="str">
        <f>IF(SUM(AJ71,AJ87,AJ121)&lt;&gt;"",IF(SUM('FIN2-NATURE'!AJ40,'FIN2-NATURE'!AJ43)&lt;&gt;"",(IF(ROUND(SUM(AJ71,AJ87,AJ121),0)=ROUND(SUM('FIN2-NATURE'!AJ40,'FIN2-NATURE'!AJ43),0),"","Check ISCED "&amp;AJ$8)),""),"")</f>
        <v/>
      </c>
      <c r="AK219" s="455"/>
      <c r="AL219" s="455"/>
      <c r="AM219" s="455" t="str">
        <f>IF(SUM(AM71,AM87,AM121)&lt;&gt;"",IF(SUM('FIN2-NATURE'!AM40,'FIN2-NATURE'!AM43)&lt;&gt;"",(IF(ROUND(SUM(AM71,AM87,AM121),0)=ROUND(SUM('FIN2-NATURE'!AM40,'FIN2-NATURE'!AM43),0),"","Check ISCED "&amp;AM$8)),""),"")</f>
        <v/>
      </c>
      <c r="AN219" s="455"/>
      <c r="AO219" s="455"/>
      <c r="AP219" s="455" t="str">
        <f>IF(SUM(AP71,AP87,AP121)&lt;&gt;"",IF(SUM('FIN2-NATURE'!AP40,'FIN2-NATURE'!AP43)&lt;&gt;"",(IF(ROUND(SUM(AP71,AP87,AP121),0)=ROUND(SUM('FIN2-NATURE'!AP40,'FIN2-NATURE'!AP43),0),"","Check ISCED "&amp;AP$8)),""),"")</f>
        <v/>
      </c>
      <c r="AQ219" s="455"/>
      <c r="AR219" s="455"/>
      <c r="AS219" s="455" t="str">
        <f>IF(SUM(AS71,AS87,AS121)&lt;&gt;"",IF(SUM('FIN2-NATURE'!AS40,'FIN2-NATURE'!AS43)&lt;&gt;"",(IF(ROUND(SUM(AS71,AS87,AS121),0)=ROUND(SUM('FIN2-NATURE'!AS40,'FIN2-NATURE'!AS43),0),"","Check ISCED "&amp;AS$8)),""),"")</f>
        <v/>
      </c>
      <c r="AT219" s="455"/>
      <c r="AU219" s="455"/>
      <c r="AV219" s="455" t="str">
        <f>IF(SUM(AV71,AV87,AV121)&lt;&gt;"",IF(SUM('FIN2-NATURE'!AV40,'FIN2-NATURE'!AV43)&lt;&gt;"",(IF(ROUND(SUM(AV71,AV87,AV121),0)=ROUND(SUM('FIN2-NATURE'!AV40,'FIN2-NATURE'!AV43),0),"","Check ISCED "&amp;AV$8)),""),"")</f>
        <v/>
      </c>
      <c r="AW219" s="455"/>
      <c r="AX219" s="455"/>
      <c r="AY219" s="455" t="str">
        <f>IF(SUM(AY71,AY87,AY121)&lt;&gt;"",IF(SUM('FIN2-NATURE'!AY40,'FIN2-NATURE'!AY43)&lt;&gt;"",(IF(ROUND(SUM(AY71,AY87,AY121),0)=ROUND(SUM('FIN2-NATURE'!AY40,'FIN2-NATURE'!AY43),0),"","Check ISCED "&amp;AY$8)),""),"")</f>
        <v/>
      </c>
      <c r="AZ219" s="455"/>
      <c r="BA219" s="455"/>
      <c r="BB219" s="455" t="str">
        <f>IF(SUM(BB71,BB87,BB121)&lt;&gt;"",IF(SUM('FIN2-NATURE'!BB40,'FIN2-NATURE'!BB43)&lt;&gt;"",(IF(ROUND(SUM(BB71,BB87,BB121),0)=ROUND(SUM('FIN2-NATURE'!BB40,'FIN2-NATURE'!BB43),0),"","Check ISCED "&amp;BB$8)),""),"")</f>
        <v/>
      </c>
      <c r="BC219" s="455"/>
      <c r="BD219" s="455"/>
      <c r="BE219" s="455" t="str">
        <f>IF(SUM(BE71,BE87,BE121)&lt;&gt;"",IF(SUM('FIN2-NATURE'!BE40,'FIN2-NATURE'!BE43)&lt;&gt;"",(IF(ROUND(SUM(BE71,BE87,BE121),0)=ROUND(SUM('FIN2-NATURE'!BE40,'FIN2-NATURE'!BE43),0),"","Check ISCED "&amp;BE$8)),""),"")</f>
        <v/>
      </c>
      <c r="BF219" s="455"/>
      <c r="BG219" s="455"/>
      <c r="BH219" s="455" t="str">
        <f>IF(SUM(BH71,BH87,BH121)&lt;&gt;"",IF(SUM('FIN2-NATURE'!BH40,'FIN2-NATURE'!BH43)&lt;&gt;"",(IF(ROUND(SUM(BH71,BH87,BH121),0)=ROUND(SUM('FIN2-NATURE'!BH40,'FIN2-NATURE'!BH43),0),"","Check ISCED "&amp;BH$8)),""),"")</f>
        <v/>
      </c>
      <c r="BI219" s="455"/>
      <c r="BJ219" s="455"/>
      <c r="BK219" s="455" t="str">
        <f>IF(SUM(BK71,BK87,BK121)&lt;&gt;"",IF(SUM('FIN2-NATURE'!BK40,'FIN2-NATURE'!BK43)&lt;&gt;"",(IF(ROUND(SUM(BK71,BK87,BK121),0)=ROUND(SUM('FIN2-NATURE'!BK40,'FIN2-NATURE'!BK43),0),"","Check ISCED "&amp;BK$8)),""),"")</f>
        <v/>
      </c>
      <c r="BL219" s="455"/>
      <c r="BM219" s="455"/>
      <c r="BN219" s="455" t="str">
        <f>IF(SUM(BN71,BN87,BN121)&lt;&gt;"",IF(SUM('FIN2-NATURE'!BN40,'FIN2-NATURE'!BN43)&lt;&gt;"",(IF(ROUND(SUM(BN71,BN87,BN121),0)=ROUND(SUM('FIN2-NATURE'!BN40,'FIN2-NATURE'!BN43),0),"","Check ISCED "&amp;BN$8)),""),"")</f>
        <v/>
      </c>
      <c r="BO219" s="455"/>
      <c r="BP219" s="455"/>
      <c r="BQ219" s="455" t="str">
        <f>IF(SUM(BQ71,BQ87,BQ121)&lt;&gt;"",IF(SUM('FIN2-NATURE'!BQ40,'FIN2-NATURE'!BQ43)&lt;&gt;"",(IF(ROUND(SUM(BQ71,BQ87,BQ121),0)=ROUND(SUM('FIN2-NATURE'!BQ40,'FIN2-NATURE'!BQ43),0),"","Check ISCED "&amp;BQ$8)),""),"")</f>
        <v/>
      </c>
      <c r="BR219" s="455"/>
      <c r="BS219" s="455"/>
      <c r="BT219" s="455" t="str">
        <f>IF(SUM(BT71,BT87,BT121)&lt;&gt;"",IF(SUM('FIN2-NATURE'!BT40,'FIN2-NATURE'!BT43)&lt;&gt;"",(IF(ROUND(SUM(BT71,BT87,BT121),0)=ROUND(SUM('FIN2-NATURE'!BT40,'FIN2-NATURE'!BT43),0),"","Check ISCED "&amp;BT$8)),""),"")</f>
        <v/>
      </c>
      <c r="BU219" s="455"/>
      <c r="BV219" s="455"/>
      <c r="BW219" s="455" t="str">
        <f>IF(SUM(BW71,BW87,BW121)&lt;&gt;"",IF(SUM('FIN2-NATURE'!BW40,'FIN2-NATURE'!BW43)&lt;&gt;"",(IF(ROUND(SUM(BW71,BW87,BW121),0)=ROUND(SUM('FIN2-NATURE'!BW40,'FIN2-NATURE'!BW43),0),"","Check ISCED "&amp;BW$8)),""),"")</f>
        <v/>
      </c>
      <c r="BX219" s="455"/>
      <c r="BY219" s="455"/>
      <c r="BZ219" s="455" t="str">
        <f>IF(SUM(BZ71,BZ87,BZ121)&lt;&gt;"",IF(SUM('FIN2-NATURE'!BZ40,'FIN2-NATURE'!BZ43)&lt;&gt;"",(IF(ROUND(SUM(BZ71,BZ87,BZ121),0)=ROUND(SUM('FIN2-NATURE'!BZ40,'FIN2-NATURE'!BZ43),0),"","Check ISCED "&amp;BZ$8)),""),"")</f>
        <v/>
      </c>
      <c r="CA219" s="455"/>
      <c r="CB219" s="455"/>
      <c r="CC219" s="455" t="str">
        <f>IF(SUM(CC71,CC87,CC121)&lt;&gt;"",IF(SUM('FIN2-NATURE'!CC40,'FIN2-NATURE'!CC43)&lt;&gt;"",(IF(ROUND(SUM(CC71,CC87,CC121),0)=ROUND(SUM('FIN2-NATURE'!CC40,'FIN2-NATURE'!CC43),0),"","Check ISCED "&amp;CC$8)),""),"")</f>
        <v/>
      </c>
      <c r="CD219" s="455"/>
      <c r="CE219" s="455"/>
      <c r="CF219" s="455" t="str">
        <f>IF(SUM(CF71,CF87,CF121)&lt;&gt;"",IF(SUM('FIN2-NATURE'!CF40,'FIN2-NATURE'!CF43)&lt;&gt;"",(IF(ROUND(SUM(CF71,CF87,CF121),0)=ROUND(SUM('FIN2-NATURE'!CF40,'FIN2-NATURE'!CF43),0),"","Check ISCED "&amp;CF$8)),""),"")</f>
        <v/>
      </c>
      <c r="CG219" s="455"/>
      <c r="CH219" s="455"/>
      <c r="CI219" s="455" t="str">
        <f>IF(SUM(CI71,CI87,CI121)&lt;&gt;"",IF(SUM('FIN2-NATURE'!CI40,'FIN2-NATURE'!CI43)&lt;&gt;"",(IF(ROUND(SUM(CI71,CI87,CI121),0)=ROUND(SUM('FIN2-NATURE'!CI40,'FIN2-NATURE'!CI43),0),"","Check ISCED "&amp;CI$8)),""),"")</f>
        <v/>
      </c>
      <c r="CJ219" s="455"/>
      <c r="CK219" s="455"/>
      <c r="CL219" s="455" t="str">
        <f>IF(SUM(CL71,CL87,CL121)&lt;&gt;"",IF(SUM('FIN2-NATURE'!CL40,'FIN2-NATURE'!CL43)&lt;&gt;"",(IF(ROUND(SUM(CL71,CL87,CL121),0)=ROUND(SUM('FIN2-NATURE'!CL40,'FIN2-NATURE'!CL43),0),"","Check ISCED_X")),""),"")</f>
        <v/>
      </c>
      <c r="CM219" s="455"/>
      <c r="CN219" s="455"/>
      <c r="CO219" s="455" t="str">
        <f>IF(SUM(CO71,CO87,CO121)&lt;&gt;"",IF(SUM('FIN2-NATURE'!CO40,'FIN2-NATURE'!CO43)&lt;&gt;"",(IF(ROUND(SUM(CO71,CO87,CO121),0)=ROUND(SUM('FIN2-NATURE'!CO40,'FIN2-NATURE'!CO43),0),"","Check ISCED_T")),""),"")</f>
        <v/>
      </c>
      <c r="CP219" s="455"/>
      <c r="CQ219" s="468"/>
    </row>
    <row r="220" spans="1:95" s="414" customFormat="1" ht="11.25" hidden="1" customHeight="1" x14ac:dyDescent="0.2">
      <c r="A220" s="476"/>
      <c r="B220" s="476"/>
      <c r="C220" s="476"/>
      <c r="D220" s="901"/>
      <c r="E220" s="459"/>
      <c r="F220" s="484"/>
      <c r="G220" s="485" t="s">
        <v>8911</v>
      </c>
      <c r="H220" s="486"/>
      <c r="I220" s="486"/>
      <c r="J220" s="486"/>
      <c r="K220" s="486"/>
      <c r="L220" s="486"/>
      <c r="M220" s="487"/>
      <c r="N220" s="487"/>
      <c r="O220" s="487"/>
      <c r="P220" s="487"/>
      <c r="Q220" s="487"/>
      <c r="R220" s="487"/>
      <c r="S220" s="487"/>
      <c r="T220" s="487"/>
      <c r="U220" s="487"/>
      <c r="V220" s="487"/>
      <c r="W220" s="487"/>
      <c r="X220" s="487"/>
      <c r="Y220" s="487"/>
      <c r="Z220" s="487"/>
      <c r="AA220" s="460" t="str">
        <f>IF(SUM(AA128)&lt;&gt;"",IF(SUM('FIN2-NATURE'!AA40,'FIN2-NATURE'!AA43)&lt;&gt;"",(IF(ROUND(SUM(AA128),0)=ROUND(SUM('FIN2-NATURE'!AA40,'FIN2-NATURE'!AA43),0),"","Check ISCED "&amp;AA$8)),""),"")</f>
        <v/>
      </c>
      <c r="AB220" s="460"/>
      <c r="AC220" s="460"/>
      <c r="AD220" s="460" t="str">
        <f>IF(SUM(AD128)&lt;&gt;"",IF(SUM('FIN2-NATURE'!AD40,'FIN2-NATURE'!AD43)&lt;&gt;"",(IF(ROUND(SUM(AD128),0)=ROUND(SUM('FIN2-NATURE'!AD40,'FIN2-NATURE'!AD43),0),"","Check ISCED "&amp;AD$8)),""),"")</f>
        <v/>
      </c>
      <c r="AE220" s="460"/>
      <c r="AF220" s="460"/>
      <c r="AG220" s="460" t="str">
        <f>IF(SUM(AG128)&lt;&gt;"",IF(SUM('FIN2-NATURE'!AG40,'FIN2-NATURE'!AG43)&lt;&gt;"",(IF(ROUND(SUM(AG128),0)=ROUND(SUM('FIN2-NATURE'!AG40,'FIN2-NATURE'!AG43),0),"","Check ISCED "&amp;AG$8)),""),"")</f>
        <v/>
      </c>
      <c r="AH220" s="460"/>
      <c r="AI220" s="460"/>
      <c r="AJ220" s="460" t="str">
        <f>IF(SUM(AJ128)&lt;&gt;"",IF(SUM('FIN2-NATURE'!AJ40,'FIN2-NATURE'!AJ43)&lt;&gt;"",(IF(ROUND(SUM(AJ128),0)=ROUND(SUM('FIN2-NATURE'!AJ40,'FIN2-NATURE'!AJ43),0),"","Check ISCED "&amp;AJ$8)),""),"")</f>
        <v/>
      </c>
      <c r="AK220" s="460"/>
      <c r="AL220" s="460"/>
      <c r="AM220" s="460" t="str">
        <f>IF(SUM(AM128)&lt;&gt;"",IF(SUM('FIN2-NATURE'!AM40,'FIN2-NATURE'!AM43)&lt;&gt;"",(IF(ROUND(SUM(AM128),0)=ROUND(SUM('FIN2-NATURE'!AM40,'FIN2-NATURE'!AM43),0),"","Check ISCED "&amp;AM$8)),""),"")</f>
        <v/>
      </c>
      <c r="AN220" s="460"/>
      <c r="AO220" s="460"/>
      <c r="AP220" s="460" t="str">
        <f>IF(SUM(AP128)&lt;&gt;"",IF(SUM('FIN2-NATURE'!AP40,'FIN2-NATURE'!AP43)&lt;&gt;"",(IF(ROUND(SUM(AP128),0)=ROUND(SUM('FIN2-NATURE'!AP40,'FIN2-NATURE'!AP43),0),"","Check ISCED "&amp;AP$8)),""),"")</f>
        <v/>
      </c>
      <c r="AQ220" s="460"/>
      <c r="AR220" s="460"/>
      <c r="AS220" s="460" t="str">
        <f>IF(SUM(AS128)&lt;&gt;"",IF(SUM('FIN2-NATURE'!AS40,'FIN2-NATURE'!AS43)&lt;&gt;"",(IF(ROUND(SUM(AS128),0)=ROUND(SUM('FIN2-NATURE'!AS40,'FIN2-NATURE'!AS43),0),"","Check ISCED "&amp;AS$8)),""),"")</f>
        <v/>
      </c>
      <c r="AT220" s="460"/>
      <c r="AU220" s="460"/>
      <c r="AV220" s="460" t="str">
        <f>IF(SUM(AV128)&lt;&gt;"",IF(SUM('FIN2-NATURE'!AV40,'FIN2-NATURE'!AV43)&lt;&gt;"",(IF(ROUND(SUM(AV128),0)=ROUND(SUM('FIN2-NATURE'!AV40,'FIN2-NATURE'!AV43),0),"","Check ISCED "&amp;AV$8)),""),"")</f>
        <v/>
      </c>
      <c r="AW220" s="460"/>
      <c r="AX220" s="460"/>
      <c r="AY220" s="460" t="str">
        <f>IF(SUM(AY128)&lt;&gt;"",IF(SUM('FIN2-NATURE'!AY40,'FIN2-NATURE'!AY43)&lt;&gt;"",(IF(ROUND(SUM(AY128),0)=ROUND(SUM('FIN2-NATURE'!AY40,'FIN2-NATURE'!AY43),0),"","Check ISCED "&amp;AY$8)),""),"")</f>
        <v/>
      </c>
      <c r="AZ220" s="460"/>
      <c r="BA220" s="460"/>
      <c r="BB220" s="460" t="str">
        <f>IF(SUM(BB128)&lt;&gt;"",IF(SUM('FIN2-NATURE'!BB40,'FIN2-NATURE'!BB43)&lt;&gt;"",(IF(ROUND(SUM(BB128),0)=ROUND(SUM('FIN2-NATURE'!BB40,'FIN2-NATURE'!BB43),0),"","Check ISCED "&amp;BB$8)),""),"")</f>
        <v/>
      </c>
      <c r="BC220" s="460"/>
      <c r="BD220" s="460"/>
      <c r="BE220" s="460" t="str">
        <f>IF(SUM(BE128)&lt;&gt;"",IF(SUM('FIN2-NATURE'!BE40,'FIN2-NATURE'!BE43)&lt;&gt;"",(IF(ROUND(SUM(BE128),0)=ROUND(SUM('FIN2-NATURE'!BE40,'FIN2-NATURE'!BE43),0),"","Check ISCED "&amp;BE$8)),""),"")</f>
        <v/>
      </c>
      <c r="BF220" s="460"/>
      <c r="BG220" s="460"/>
      <c r="BH220" s="460" t="str">
        <f>IF(SUM(BH128)&lt;&gt;"",IF(SUM('FIN2-NATURE'!BH40,'FIN2-NATURE'!BH43)&lt;&gt;"",(IF(ROUND(SUM(BH128),0)=ROUND(SUM('FIN2-NATURE'!BH40,'FIN2-NATURE'!BH43),0),"","Check ISCED "&amp;BH$8)),""),"")</f>
        <v/>
      </c>
      <c r="BI220" s="460"/>
      <c r="BJ220" s="460"/>
      <c r="BK220" s="460" t="str">
        <f>IF(SUM(BK128)&lt;&gt;"",IF(SUM('FIN2-NATURE'!BK40,'FIN2-NATURE'!BK43)&lt;&gt;"",(IF(ROUND(SUM(BK128),0)=ROUND(SUM('FIN2-NATURE'!BK40,'FIN2-NATURE'!BK43),0),"","Check ISCED "&amp;BK$8)),""),"")</f>
        <v/>
      </c>
      <c r="BL220" s="460"/>
      <c r="BM220" s="460"/>
      <c r="BN220" s="460" t="str">
        <f>IF(SUM(BN128)&lt;&gt;"",IF(SUM('FIN2-NATURE'!BN40,'FIN2-NATURE'!BN43)&lt;&gt;"",(IF(ROUND(SUM(BN128),0)=ROUND(SUM('FIN2-NATURE'!BN40,'FIN2-NATURE'!BN43),0),"","Check ISCED "&amp;BN$8)),""),"")</f>
        <v/>
      </c>
      <c r="BO220" s="460"/>
      <c r="BP220" s="460"/>
      <c r="BQ220" s="460" t="str">
        <f>IF(SUM(BQ128)&lt;&gt;"",IF(SUM('FIN2-NATURE'!BQ40,'FIN2-NATURE'!BQ43)&lt;&gt;"",(IF(ROUND(SUM(BQ128),0)=ROUND(SUM('FIN2-NATURE'!BQ40,'FIN2-NATURE'!BQ43),0),"","Check ISCED "&amp;BQ$8)),""),"")</f>
        <v/>
      </c>
      <c r="BR220" s="460"/>
      <c r="BS220" s="460"/>
      <c r="BT220" s="460" t="str">
        <f>IF(SUM(BT128)&lt;&gt;"",IF(SUM('FIN2-NATURE'!BT40,'FIN2-NATURE'!BT43)&lt;&gt;"",(IF(ROUND(SUM(BT128),0)=ROUND(SUM('FIN2-NATURE'!BT40,'FIN2-NATURE'!BT43),0),"","Check ISCED "&amp;BT$8)),""),"")</f>
        <v/>
      </c>
      <c r="BU220" s="460"/>
      <c r="BV220" s="460"/>
      <c r="BW220" s="460" t="str">
        <f>IF(SUM(BW128)&lt;&gt;"",IF(SUM('FIN2-NATURE'!BW40,'FIN2-NATURE'!BW43)&lt;&gt;"",(IF(ROUND(SUM(BW128),0)=ROUND(SUM('FIN2-NATURE'!BW40,'FIN2-NATURE'!BW43),0),"","Check ISCED "&amp;BW$8)),""),"")</f>
        <v/>
      </c>
      <c r="BX220" s="460"/>
      <c r="BY220" s="460"/>
      <c r="BZ220" s="460" t="str">
        <f>IF(SUM(BZ128)&lt;&gt;"",IF(SUM('FIN2-NATURE'!BZ40,'FIN2-NATURE'!BZ43)&lt;&gt;"",(IF(ROUND(SUM(BZ128),0)=ROUND(SUM('FIN2-NATURE'!BZ40,'FIN2-NATURE'!BZ43),0),"","Check ISCED "&amp;BZ$8)),""),"")</f>
        <v/>
      </c>
      <c r="CA220" s="460"/>
      <c r="CB220" s="460"/>
      <c r="CC220" s="460" t="str">
        <f>IF(SUM(CC128)&lt;&gt;"",IF(SUM('FIN2-NATURE'!CC40,'FIN2-NATURE'!CC43)&lt;&gt;"",(IF(ROUND(SUM(CC128),0)=ROUND(SUM('FIN2-NATURE'!CC40,'FIN2-NATURE'!CC43),0),"","Check ISCED "&amp;CC$8)),""),"")</f>
        <v/>
      </c>
      <c r="CD220" s="460"/>
      <c r="CE220" s="460"/>
      <c r="CF220" s="460" t="str">
        <f>IF(SUM(CF128)&lt;&gt;"",IF(SUM('FIN2-NATURE'!CF40,'FIN2-NATURE'!CF43)&lt;&gt;"",(IF(ROUND(SUM(CF128),0)=ROUND(SUM('FIN2-NATURE'!CF40,'FIN2-NATURE'!CF43),0),"","Check ISCED "&amp;CF$8)),""),"")</f>
        <v/>
      </c>
      <c r="CG220" s="460"/>
      <c r="CH220" s="460"/>
      <c r="CI220" s="460" t="str">
        <f>IF(SUM(CI128)&lt;&gt;"",IF(SUM('FIN2-NATURE'!CI40,'FIN2-NATURE'!CI43)&lt;&gt;"",(IF(ROUND(SUM(CI128),0)=ROUND(SUM('FIN2-NATURE'!CI40,'FIN2-NATURE'!CI43),0),"","Check ISCED "&amp;CI$8)),""),"")</f>
        <v/>
      </c>
      <c r="CJ220" s="460"/>
      <c r="CK220" s="460"/>
      <c r="CL220" s="460" t="str">
        <f>IF(SUM(CL128)&lt;&gt;"",IF(SUM('FIN2-NATURE'!CL40,'FIN2-NATURE'!CL43)&lt;&gt;"",(IF(ROUND(SUM(CL128),0)=ROUND(SUM('FIN2-NATURE'!CL40,'FIN2-NATURE'!CL43),0),"","Check ISCED_X")),""),"")</f>
        <v/>
      </c>
      <c r="CM220" s="460"/>
      <c r="CN220" s="460"/>
      <c r="CO220" s="460" t="str">
        <f>IF(SUM(CO128)&lt;&gt;"",IF(SUM('FIN2-NATURE'!CO40,'FIN2-NATURE'!CO43)&lt;&gt;"",(IF(ROUND(SUM(CO128),0)=ROUND(SUM('FIN2-NATURE'!CO40,'FIN2-NATURE'!CO43),0),"","Check ISCED_T")),""),"")</f>
        <v/>
      </c>
      <c r="CP220" s="460"/>
      <c r="CQ220" s="469"/>
    </row>
    <row r="221" spans="1:95" s="414" customFormat="1" ht="11.25" hidden="1" customHeight="1" x14ac:dyDescent="0.2">
      <c r="A221" s="476"/>
      <c r="B221" s="476"/>
      <c r="C221" s="476"/>
      <c r="D221" s="901"/>
      <c r="E221" s="459" t="s">
        <v>8912</v>
      </c>
      <c r="F221" s="484"/>
      <c r="G221" s="492" t="s">
        <v>8913</v>
      </c>
      <c r="H221" s="486"/>
      <c r="I221" s="486"/>
      <c r="J221" s="486"/>
      <c r="K221" s="486"/>
      <c r="L221" s="486"/>
      <c r="M221" s="487"/>
      <c r="N221" s="487"/>
      <c r="O221" s="487"/>
      <c r="P221" s="487"/>
      <c r="Q221" s="487"/>
      <c r="R221" s="487"/>
      <c r="S221" s="487"/>
      <c r="T221" s="487"/>
      <c r="U221" s="487"/>
      <c r="V221" s="487"/>
      <c r="W221" s="487"/>
      <c r="X221" s="487"/>
      <c r="Y221" s="487"/>
      <c r="Z221" s="487"/>
      <c r="AA221" s="460" t="str">
        <f>IF(SUM('FIN1-SOURCE'!AA72,'FIN1-SOURCE'!AA88,'FIN1-SOURCE'!AA122)&lt;&gt;"",IF(SUM('FIN2-NATURE'!AA53,'FIN2-NATURE'!AA56)&lt;&gt;"",IF(ROUND(SUM('FIN1-SOURCE'!AA72,'FIN1-SOURCE'!AA88,'FIN1-SOURCE'!AA122),0)=ROUND(SUM('FIN2-NATURE'!AA53,'FIN2-NATURE'!AA56),0),"","Check ISCED "&amp;AA$8),""),"")</f>
        <v/>
      </c>
      <c r="AB221" s="460"/>
      <c r="AC221" s="460"/>
      <c r="AD221" s="460" t="str">
        <f>IF(SUM('FIN1-SOURCE'!AD72,'FIN1-SOURCE'!AD88,'FIN1-SOURCE'!AD122)&lt;&gt;"",IF(SUM('FIN2-NATURE'!AD53,'FIN2-NATURE'!AD56)&lt;&gt;"",IF(ROUND(SUM('FIN1-SOURCE'!AD72,'FIN1-SOURCE'!AD88,'FIN1-SOURCE'!AD122),0)=ROUND(SUM('FIN2-NATURE'!AD53,'FIN2-NATURE'!AD56),0),"","Check ISCED "&amp;AD$8),""),"")</f>
        <v/>
      </c>
      <c r="AE221" s="460"/>
      <c r="AF221" s="460"/>
      <c r="AG221" s="460" t="str">
        <f>IF(SUM('FIN1-SOURCE'!AG72,'FIN1-SOURCE'!AG88,'FIN1-SOURCE'!AG122)&lt;&gt;"",IF(SUM('FIN2-NATURE'!AG53,'FIN2-NATURE'!AG56)&lt;&gt;"",IF(ROUND(SUM('FIN1-SOURCE'!AG72,'FIN1-SOURCE'!AG88,'FIN1-SOURCE'!AG122),0)=ROUND(SUM('FIN2-NATURE'!AG53,'FIN2-NATURE'!AG56),0),"","Check ISCED "&amp;AG$8),""),"")</f>
        <v/>
      </c>
      <c r="AH221" s="460"/>
      <c r="AI221" s="460"/>
      <c r="AJ221" s="460" t="str">
        <f>IF(SUM('FIN1-SOURCE'!AJ72,'FIN1-SOURCE'!AJ88,'FIN1-SOURCE'!AJ122)&lt;&gt;"",IF(SUM('FIN2-NATURE'!AJ53,'FIN2-NATURE'!AJ56)&lt;&gt;"",IF(ROUND(SUM('FIN1-SOURCE'!AJ72,'FIN1-SOURCE'!AJ88,'FIN1-SOURCE'!AJ122),0)=ROUND(SUM('FIN2-NATURE'!AJ53,'FIN2-NATURE'!AJ56),0),"","Check ISCED "&amp;AJ$8),""),"")</f>
        <v/>
      </c>
      <c r="AK221" s="460"/>
      <c r="AL221" s="460"/>
      <c r="AM221" s="460" t="str">
        <f>IF(SUM('FIN1-SOURCE'!AM72,'FIN1-SOURCE'!AM88,'FIN1-SOURCE'!AM122)&lt;&gt;"",IF(SUM('FIN2-NATURE'!AM53,'FIN2-NATURE'!AM56)&lt;&gt;"",IF(ROUND(SUM('FIN1-SOURCE'!AM72,'FIN1-SOURCE'!AM88,'FIN1-SOURCE'!AM122),0)=ROUND(SUM('FIN2-NATURE'!AM53,'FIN2-NATURE'!AM56),0),"","Check ISCED "&amp;AM$8),""),"")</f>
        <v/>
      </c>
      <c r="AN221" s="460"/>
      <c r="AO221" s="460"/>
      <c r="AP221" s="460" t="str">
        <f>IF(SUM('FIN1-SOURCE'!AP72,'FIN1-SOURCE'!AP88,'FIN1-SOURCE'!AP122)&lt;&gt;"",IF(SUM('FIN2-NATURE'!AP53,'FIN2-NATURE'!AP56)&lt;&gt;"",IF(ROUND(SUM('FIN1-SOURCE'!AP72,'FIN1-SOURCE'!AP88,'FIN1-SOURCE'!AP122),0)=ROUND(SUM('FIN2-NATURE'!AP53,'FIN2-NATURE'!AP56),0),"","Check ISCED "&amp;AP$8),""),"")</f>
        <v/>
      </c>
      <c r="AQ221" s="460"/>
      <c r="AR221" s="460"/>
      <c r="AS221" s="460" t="str">
        <f>IF(SUM('FIN1-SOURCE'!AS72,'FIN1-SOURCE'!AS88,'FIN1-SOURCE'!AS122)&lt;&gt;"",IF(SUM('FIN2-NATURE'!AS53,'FIN2-NATURE'!AS56)&lt;&gt;"",IF(ROUND(SUM('FIN1-SOURCE'!AS72,'FIN1-SOURCE'!AS88,'FIN1-SOURCE'!AS122),0)=ROUND(SUM('FIN2-NATURE'!AS53,'FIN2-NATURE'!AS56),0),"","Check ISCED "&amp;AS$8),""),"")</f>
        <v/>
      </c>
      <c r="AT221" s="460"/>
      <c r="AU221" s="460"/>
      <c r="AV221" s="460" t="str">
        <f>IF(SUM('FIN1-SOURCE'!AV72,'FIN1-SOURCE'!AV88,'FIN1-SOURCE'!AV122)&lt;&gt;"",IF(SUM('FIN2-NATURE'!AV53,'FIN2-NATURE'!AV56)&lt;&gt;"",IF(ROUND(SUM('FIN1-SOURCE'!AV72,'FIN1-SOURCE'!AV88,'FIN1-SOURCE'!AV122),0)=ROUND(SUM('FIN2-NATURE'!AV53,'FIN2-NATURE'!AV56),0),"","Check ISCED "&amp;AV$8),""),"")</f>
        <v/>
      </c>
      <c r="AW221" s="460"/>
      <c r="AX221" s="460"/>
      <c r="AY221" s="460" t="str">
        <f>IF(SUM('FIN1-SOURCE'!AY72,'FIN1-SOURCE'!AY88,'FIN1-SOURCE'!AY122)&lt;&gt;"",IF(SUM('FIN2-NATURE'!AY53,'FIN2-NATURE'!AY56)&lt;&gt;"",IF(ROUND(SUM('FIN1-SOURCE'!AY72,'FIN1-SOURCE'!AY88,'FIN1-SOURCE'!AY122),0)=ROUND(SUM('FIN2-NATURE'!AY53,'FIN2-NATURE'!AY56),0),"","Check ISCED "&amp;AY$8),""),"")</f>
        <v/>
      </c>
      <c r="AZ221" s="460"/>
      <c r="BA221" s="460"/>
      <c r="BB221" s="460" t="str">
        <f>IF(SUM('FIN1-SOURCE'!BB72,'FIN1-SOURCE'!BB88,'FIN1-SOURCE'!BB122)&lt;&gt;"",IF(SUM('FIN2-NATURE'!BB53,'FIN2-NATURE'!BB56)&lt;&gt;"",IF(ROUND(SUM('FIN1-SOURCE'!BB72,'FIN1-SOURCE'!BB88,'FIN1-SOURCE'!BB122),0)=ROUND(SUM('FIN2-NATURE'!BB53,'FIN2-NATURE'!BB56),0),"","Check ISCED "&amp;BB$8),""),"")</f>
        <v/>
      </c>
      <c r="BC221" s="460"/>
      <c r="BD221" s="460"/>
      <c r="BE221" s="460" t="str">
        <f>IF(SUM('FIN1-SOURCE'!BE72,'FIN1-SOURCE'!BE88,'FIN1-SOURCE'!BE122)&lt;&gt;"",IF(SUM('FIN2-NATURE'!BE53,'FIN2-NATURE'!BE56)&lt;&gt;"",IF(ROUND(SUM('FIN1-SOURCE'!BE72,'FIN1-SOURCE'!BE88,'FIN1-SOURCE'!BE122),0)=ROUND(SUM('FIN2-NATURE'!BE53,'FIN2-NATURE'!BE56),0),"","Check ISCED "&amp;BE$8),""),"")</f>
        <v/>
      </c>
      <c r="BF221" s="460"/>
      <c r="BG221" s="460"/>
      <c r="BH221" s="460" t="str">
        <f>IF(SUM('FIN1-SOURCE'!BH72,'FIN1-SOURCE'!BH88,'FIN1-SOURCE'!BH122)&lt;&gt;"",IF(SUM('FIN2-NATURE'!BH53,'FIN2-NATURE'!BH56)&lt;&gt;"",IF(ROUND(SUM('FIN1-SOURCE'!BH72,'FIN1-SOURCE'!BH88,'FIN1-SOURCE'!BH122),0)=ROUND(SUM('FIN2-NATURE'!BH53,'FIN2-NATURE'!BH56),0),"","Check ISCED "&amp;BH$8),""),"")</f>
        <v/>
      </c>
      <c r="BI221" s="460"/>
      <c r="BJ221" s="460"/>
      <c r="BK221" s="460" t="str">
        <f>IF(SUM('FIN1-SOURCE'!BK72,'FIN1-SOURCE'!BK88,'FIN1-SOURCE'!BK122)&lt;&gt;"",IF(SUM('FIN2-NATURE'!BK53,'FIN2-NATURE'!BK56)&lt;&gt;"",IF(ROUND(SUM('FIN1-SOURCE'!BK72,'FIN1-SOURCE'!BK88,'FIN1-SOURCE'!BK122),0)=ROUND(SUM('FIN2-NATURE'!BK53,'FIN2-NATURE'!BK56),0),"","Check ISCED "&amp;BK$8),""),"")</f>
        <v/>
      </c>
      <c r="BL221" s="460"/>
      <c r="BM221" s="460"/>
      <c r="BN221" s="460" t="str">
        <f>IF(SUM('FIN1-SOURCE'!BN72,'FIN1-SOURCE'!BN88,'FIN1-SOURCE'!BN122)&lt;&gt;"",IF(SUM('FIN2-NATURE'!BN53,'FIN2-NATURE'!BN56)&lt;&gt;"",IF(ROUND(SUM('FIN1-SOURCE'!BN72,'FIN1-SOURCE'!BN88,'FIN1-SOURCE'!BN122),0)=ROUND(SUM('FIN2-NATURE'!BN53,'FIN2-NATURE'!BN56),0),"","Check ISCED "&amp;BN$8),""),"")</f>
        <v/>
      </c>
      <c r="BO221" s="460"/>
      <c r="BP221" s="460"/>
      <c r="BQ221" s="460" t="str">
        <f>IF(SUM('FIN1-SOURCE'!BQ72,'FIN1-SOURCE'!BQ88,'FIN1-SOURCE'!BQ122)&lt;&gt;"",IF(SUM('FIN2-NATURE'!BQ53,'FIN2-NATURE'!BQ56)&lt;&gt;"",IF(ROUND(SUM('FIN1-SOURCE'!BQ72,'FIN1-SOURCE'!BQ88,'FIN1-SOURCE'!BQ122),0)=ROUND(SUM('FIN2-NATURE'!BQ53,'FIN2-NATURE'!BQ56),0),"","Check ISCED "&amp;BQ$8),""),"")</f>
        <v/>
      </c>
      <c r="BR221" s="460"/>
      <c r="BS221" s="460"/>
      <c r="BT221" s="460" t="str">
        <f>IF(SUM('FIN1-SOURCE'!BT72,'FIN1-SOURCE'!BT88,'FIN1-SOURCE'!BT122)&lt;&gt;"",IF(SUM('FIN2-NATURE'!BT53,'FIN2-NATURE'!BT56)&lt;&gt;"",IF(ROUND(SUM('FIN1-SOURCE'!BT72,'FIN1-SOURCE'!BT88,'FIN1-SOURCE'!BT122),0)=ROUND(SUM('FIN2-NATURE'!BT53,'FIN2-NATURE'!BT56),0),"","Check ISCED "&amp;BT$8),""),"")</f>
        <v/>
      </c>
      <c r="BU221" s="460"/>
      <c r="BV221" s="460"/>
      <c r="BW221" s="460" t="str">
        <f>IF(SUM('FIN1-SOURCE'!BW72,'FIN1-SOURCE'!BW88,'FIN1-SOURCE'!BW122)&lt;&gt;"",IF(SUM('FIN2-NATURE'!BW53,'FIN2-NATURE'!BW56)&lt;&gt;"",IF(ROUND(SUM('FIN1-SOURCE'!BW72,'FIN1-SOURCE'!BW88,'FIN1-SOURCE'!BW122),0)=ROUND(SUM('FIN2-NATURE'!BW53,'FIN2-NATURE'!BW56),0),"","Check ISCED "&amp;BW$8),""),"")</f>
        <v/>
      </c>
      <c r="BX221" s="460"/>
      <c r="BY221" s="460"/>
      <c r="BZ221" s="460" t="str">
        <f>IF(SUM('FIN1-SOURCE'!BZ72,'FIN1-SOURCE'!BZ88,'FIN1-SOURCE'!BZ122)&lt;&gt;"",IF(SUM('FIN2-NATURE'!BZ53,'FIN2-NATURE'!BZ56)&lt;&gt;"",IF(ROUND(SUM('FIN1-SOURCE'!BZ72,'FIN1-SOURCE'!BZ88,'FIN1-SOURCE'!BZ122),0)=ROUND(SUM('FIN2-NATURE'!BZ53,'FIN2-NATURE'!BZ56),0),"","Check ISCED "&amp;BZ$8),""),"")</f>
        <v/>
      </c>
      <c r="CA221" s="460"/>
      <c r="CB221" s="460"/>
      <c r="CC221" s="460" t="str">
        <f>IF(SUM('FIN1-SOURCE'!CC72,'FIN1-SOURCE'!CC88,'FIN1-SOURCE'!CC122)&lt;&gt;"",IF(SUM('FIN2-NATURE'!CC53,'FIN2-NATURE'!CC56)&lt;&gt;"",IF(ROUND(SUM('FIN1-SOURCE'!CC72,'FIN1-SOURCE'!CC88,'FIN1-SOURCE'!CC122),0)=ROUND(SUM('FIN2-NATURE'!CC53,'FIN2-NATURE'!CC56),0),"","Check ISCED "&amp;CC$8),""),"")</f>
        <v/>
      </c>
      <c r="CD221" s="460"/>
      <c r="CE221" s="460"/>
      <c r="CF221" s="460" t="str">
        <f>IF(SUM('FIN1-SOURCE'!CF72,'FIN1-SOURCE'!CF88,'FIN1-SOURCE'!CF122)&lt;&gt;"",IF(SUM('FIN2-NATURE'!CF53,'FIN2-NATURE'!CF56)&lt;&gt;"",IF(ROUND(SUM('FIN1-SOURCE'!CF72,'FIN1-SOURCE'!CF88,'FIN1-SOURCE'!CF122),0)=ROUND(SUM('FIN2-NATURE'!CF53,'FIN2-NATURE'!CF56),0),"","Check ISCED "&amp;CF$8),""),"")</f>
        <v/>
      </c>
      <c r="CG221" s="460"/>
      <c r="CH221" s="460"/>
      <c r="CI221" s="460" t="str">
        <f>IF(SUM('FIN1-SOURCE'!CI72,'FIN1-SOURCE'!CI88,'FIN1-SOURCE'!CI122)&lt;&gt;"",IF(SUM('FIN2-NATURE'!CI53,'FIN2-NATURE'!CI56)&lt;&gt;"",IF(ROUND(SUM('FIN1-SOURCE'!CI72,'FIN1-SOURCE'!CI88,'FIN1-SOURCE'!CI122),0)=ROUND(SUM('FIN2-NATURE'!CI53,'FIN2-NATURE'!CI56),0),"","Check ISCED "&amp;CI$8),""),"")</f>
        <v/>
      </c>
      <c r="CJ221" s="460"/>
      <c r="CK221" s="460"/>
      <c r="CL221" s="460" t="str">
        <f>IF(SUM('FIN1-SOURCE'!CL72,'FIN1-SOURCE'!CL88,'FIN1-SOURCE'!CL122)&lt;&gt;"",IF(SUM('FIN2-NATURE'!CL53,'FIN2-NATURE'!CL56)&lt;&gt;"",IF(ROUND(SUM('FIN1-SOURCE'!CL72,'FIN1-SOURCE'!CL88,'FIN1-SOURCE'!CL122),0)=ROUND(SUM('FIN2-NATURE'!CL53,'FIN2-NATURE'!CL56),0),"","Check ISCED_X"),""),"")</f>
        <v/>
      </c>
      <c r="CM221" s="460"/>
      <c r="CN221" s="460"/>
      <c r="CO221" s="460" t="str">
        <f>IF(SUM('FIN1-SOURCE'!CO72,'FIN1-SOURCE'!CO88,'FIN1-SOURCE'!CO122)&lt;&gt;"",IF(SUM('FIN2-NATURE'!CO53,'FIN2-NATURE'!CO56)&lt;&gt;"",IF(ROUND(SUM('FIN1-SOURCE'!CO72,'FIN1-SOURCE'!CO88,'FIN1-SOURCE'!CO122),0)=ROUND(SUM('FIN2-NATURE'!CO53,'FIN2-NATURE'!CO56),0),"","Check ISCED_T"),""),"")</f>
        <v/>
      </c>
      <c r="CP221" s="460"/>
      <c r="CQ221" s="469"/>
    </row>
    <row r="222" spans="1:95" s="414" customFormat="1" ht="11.25" hidden="1" customHeight="1" x14ac:dyDescent="0.2">
      <c r="A222" s="476"/>
      <c r="B222" s="476"/>
      <c r="C222" s="476"/>
      <c r="D222" s="901"/>
      <c r="E222" s="459"/>
      <c r="F222" s="484"/>
      <c r="G222" s="485" t="s">
        <v>8914</v>
      </c>
      <c r="H222" s="486"/>
      <c r="I222" s="486"/>
      <c r="J222" s="486"/>
      <c r="K222" s="486"/>
      <c r="L222" s="486"/>
      <c r="M222" s="487"/>
      <c r="N222" s="487"/>
      <c r="O222" s="487"/>
      <c r="P222" s="487"/>
      <c r="Q222" s="487"/>
      <c r="R222" s="487"/>
      <c r="S222" s="487"/>
      <c r="T222" s="487"/>
      <c r="U222" s="487"/>
      <c r="V222" s="487"/>
      <c r="W222" s="487"/>
      <c r="X222" s="487"/>
      <c r="Y222" s="487"/>
      <c r="Z222" s="487"/>
      <c r="AA222" s="460" t="str">
        <f>IF(SUM(AA129)&lt;&gt;"",IF(SUM('FIN2-NATURE'!AA53,'FIN2-NATURE'!AA56)&lt;&gt;"",IF(ROUND(SUM(AA129),0)=ROUND(SUM('FIN2-NATURE'!AA53,'FIN2-NATURE'!AA56),0),"","Check ISCED "&amp;AA$8),""),"")</f>
        <v/>
      </c>
      <c r="AB222" s="460"/>
      <c r="AC222" s="460"/>
      <c r="AD222" s="460" t="str">
        <f>IF(SUM(AD129)&lt;&gt;"",IF(SUM('FIN2-NATURE'!AD53,'FIN2-NATURE'!AD56)&lt;&gt;"",IF(ROUND(SUM(AD129),0)=ROUND(SUM('FIN2-NATURE'!AD53,'FIN2-NATURE'!AD56),0),"","Check ISCED "&amp;AD$8),""),"")</f>
        <v/>
      </c>
      <c r="AE222" s="460"/>
      <c r="AF222" s="460"/>
      <c r="AG222" s="460" t="str">
        <f>IF(SUM(AG129)&lt;&gt;"",IF(SUM('FIN2-NATURE'!AG53,'FIN2-NATURE'!AG56)&lt;&gt;"",IF(ROUND(SUM(AG129),0)=ROUND(SUM('FIN2-NATURE'!AG53,'FIN2-NATURE'!AG56),0),"","Check ISCED "&amp;AG$8),""),"")</f>
        <v/>
      </c>
      <c r="AH222" s="460"/>
      <c r="AI222" s="460"/>
      <c r="AJ222" s="460" t="str">
        <f>IF(SUM(AJ129)&lt;&gt;"",IF(SUM('FIN2-NATURE'!AJ53,'FIN2-NATURE'!AJ56)&lt;&gt;"",IF(ROUND(SUM(AJ129),0)=ROUND(SUM('FIN2-NATURE'!AJ53,'FIN2-NATURE'!AJ56),0),"","Check ISCED "&amp;AJ$8),""),"")</f>
        <v/>
      </c>
      <c r="AK222" s="460"/>
      <c r="AL222" s="460"/>
      <c r="AM222" s="460" t="str">
        <f>IF(SUM(AM129)&lt;&gt;"",IF(SUM('FIN2-NATURE'!AM53,'FIN2-NATURE'!AM56)&lt;&gt;"",IF(ROUND(SUM(AM129),0)=ROUND(SUM('FIN2-NATURE'!AM53,'FIN2-NATURE'!AM56),0),"","Check ISCED "&amp;AM$8),""),"")</f>
        <v/>
      </c>
      <c r="AN222" s="460"/>
      <c r="AO222" s="460"/>
      <c r="AP222" s="460" t="str">
        <f>IF(SUM(AP129)&lt;&gt;"",IF(SUM('FIN2-NATURE'!AP53,'FIN2-NATURE'!AP56)&lt;&gt;"",IF(ROUND(SUM(AP129),0)=ROUND(SUM('FIN2-NATURE'!AP53,'FIN2-NATURE'!AP56),0),"","Check ISCED "&amp;AP$8),""),"")</f>
        <v/>
      </c>
      <c r="AQ222" s="460"/>
      <c r="AR222" s="460"/>
      <c r="AS222" s="460" t="str">
        <f>IF(SUM(AS129)&lt;&gt;"",IF(SUM('FIN2-NATURE'!AS53,'FIN2-NATURE'!AS56)&lt;&gt;"",IF(ROUND(SUM(AS129),0)=ROUND(SUM('FIN2-NATURE'!AS53,'FIN2-NATURE'!AS56),0),"","Check ISCED "&amp;AS$8),""),"")</f>
        <v/>
      </c>
      <c r="AT222" s="460"/>
      <c r="AU222" s="460"/>
      <c r="AV222" s="460" t="str">
        <f>IF(SUM(AV129)&lt;&gt;"",IF(SUM('FIN2-NATURE'!AV53,'FIN2-NATURE'!AV56)&lt;&gt;"",IF(ROUND(SUM(AV129),0)=ROUND(SUM('FIN2-NATURE'!AV53,'FIN2-NATURE'!AV56),0),"","Check ISCED "&amp;AV$8),""),"")</f>
        <v/>
      </c>
      <c r="AW222" s="460"/>
      <c r="AX222" s="460"/>
      <c r="AY222" s="460" t="str">
        <f>IF(SUM(AY129)&lt;&gt;"",IF(SUM('FIN2-NATURE'!AY53,'FIN2-NATURE'!AY56)&lt;&gt;"",IF(ROUND(SUM(AY129),0)=ROUND(SUM('FIN2-NATURE'!AY53,'FIN2-NATURE'!AY56),0),"","Check ISCED "&amp;AY$8),""),"")</f>
        <v/>
      </c>
      <c r="AZ222" s="460"/>
      <c r="BA222" s="460"/>
      <c r="BB222" s="460" t="str">
        <f>IF(SUM(BB129)&lt;&gt;"",IF(SUM('FIN2-NATURE'!BB53,'FIN2-NATURE'!BB56)&lt;&gt;"",IF(ROUND(SUM(BB129),0)=ROUND(SUM('FIN2-NATURE'!BB53,'FIN2-NATURE'!BB56),0),"","Check ISCED "&amp;BB$8),""),"")</f>
        <v/>
      </c>
      <c r="BC222" s="460"/>
      <c r="BD222" s="460"/>
      <c r="BE222" s="460" t="str">
        <f>IF(SUM(BE129)&lt;&gt;"",IF(SUM('FIN2-NATURE'!BE53,'FIN2-NATURE'!BE56)&lt;&gt;"",IF(ROUND(SUM(BE129),0)=ROUND(SUM('FIN2-NATURE'!BE53,'FIN2-NATURE'!BE56),0),"","Check ISCED "&amp;BE$8),""),"")</f>
        <v/>
      </c>
      <c r="BF222" s="460"/>
      <c r="BG222" s="460"/>
      <c r="BH222" s="460" t="str">
        <f>IF(SUM(BH129)&lt;&gt;"",IF(SUM('FIN2-NATURE'!BH53,'FIN2-NATURE'!BH56)&lt;&gt;"",IF(ROUND(SUM(BH129),0)=ROUND(SUM('FIN2-NATURE'!BH53,'FIN2-NATURE'!BH56),0),"","Check ISCED "&amp;BH$8),""),"")</f>
        <v/>
      </c>
      <c r="BI222" s="460"/>
      <c r="BJ222" s="460"/>
      <c r="BK222" s="460" t="str">
        <f>IF(SUM(BK129)&lt;&gt;"",IF(SUM('FIN2-NATURE'!BK53,'FIN2-NATURE'!BK56)&lt;&gt;"",IF(ROUND(SUM(BK129),0)=ROUND(SUM('FIN2-NATURE'!BK53,'FIN2-NATURE'!BK56),0),"","Check ISCED "&amp;BK$8),""),"")</f>
        <v/>
      </c>
      <c r="BL222" s="460"/>
      <c r="BM222" s="460"/>
      <c r="BN222" s="460" t="str">
        <f>IF(SUM(BN129)&lt;&gt;"",IF(SUM('FIN2-NATURE'!BN53,'FIN2-NATURE'!BN56)&lt;&gt;"",IF(ROUND(SUM(BN129),0)=ROUND(SUM('FIN2-NATURE'!BN53,'FIN2-NATURE'!BN56),0),"","Check ISCED "&amp;BN$8),""),"")</f>
        <v/>
      </c>
      <c r="BO222" s="460"/>
      <c r="BP222" s="460"/>
      <c r="BQ222" s="460" t="str">
        <f>IF(SUM(BQ129)&lt;&gt;"",IF(SUM('FIN2-NATURE'!BQ53,'FIN2-NATURE'!BQ56)&lt;&gt;"",IF(ROUND(SUM(BQ129),0)=ROUND(SUM('FIN2-NATURE'!BQ53,'FIN2-NATURE'!BQ56),0),"","Check ISCED "&amp;BQ$8),""),"")</f>
        <v/>
      </c>
      <c r="BR222" s="460"/>
      <c r="BS222" s="460"/>
      <c r="BT222" s="460" t="str">
        <f>IF(SUM(BT129)&lt;&gt;"",IF(SUM('FIN2-NATURE'!BT53,'FIN2-NATURE'!BT56)&lt;&gt;"",IF(ROUND(SUM(BT129),0)=ROUND(SUM('FIN2-NATURE'!BT53,'FIN2-NATURE'!BT56),0),"","Check ISCED "&amp;BT$8),""),"")</f>
        <v/>
      </c>
      <c r="BU222" s="460"/>
      <c r="BV222" s="460"/>
      <c r="BW222" s="460" t="str">
        <f>IF(SUM(BW129)&lt;&gt;"",IF(SUM('FIN2-NATURE'!BW53,'FIN2-NATURE'!BW56)&lt;&gt;"",IF(ROUND(SUM(BW129),0)=ROUND(SUM('FIN2-NATURE'!BW53,'FIN2-NATURE'!BW56),0),"","Check ISCED "&amp;BW$8),""),"")</f>
        <v/>
      </c>
      <c r="BX222" s="460"/>
      <c r="BY222" s="460"/>
      <c r="BZ222" s="460" t="str">
        <f>IF(SUM(BZ129)&lt;&gt;"",IF(SUM('FIN2-NATURE'!BZ53,'FIN2-NATURE'!BZ56)&lt;&gt;"",IF(ROUND(SUM(BZ129),0)=ROUND(SUM('FIN2-NATURE'!BZ53,'FIN2-NATURE'!BZ56),0),"","Check ISCED "&amp;BZ$8),""),"")</f>
        <v/>
      </c>
      <c r="CA222" s="460"/>
      <c r="CB222" s="460"/>
      <c r="CC222" s="460" t="str">
        <f>IF(SUM(CC129)&lt;&gt;"",IF(SUM('FIN2-NATURE'!CC53,'FIN2-NATURE'!CC56)&lt;&gt;"",IF(ROUND(SUM(CC129),0)=ROUND(SUM('FIN2-NATURE'!CC53,'FIN2-NATURE'!CC56),0),"","Check ISCED "&amp;CC$8),""),"")</f>
        <v/>
      </c>
      <c r="CD222" s="460"/>
      <c r="CE222" s="460"/>
      <c r="CF222" s="460" t="str">
        <f>IF(SUM(CF129)&lt;&gt;"",IF(SUM('FIN2-NATURE'!CF53,'FIN2-NATURE'!CF56)&lt;&gt;"",IF(ROUND(SUM(CF129),0)=ROUND(SUM('FIN2-NATURE'!CF53,'FIN2-NATURE'!CF56),0),"","Check ISCED "&amp;CF$8),""),"")</f>
        <v/>
      </c>
      <c r="CG222" s="460"/>
      <c r="CH222" s="460"/>
      <c r="CI222" s="460" t="str">
        <f>IF(SUM(CI129)&lt;&gt;"",IF(SUM('FIN2-NATURE'!CI53,'FIN2-NATURE'!CI56)&lt;&gt;"",IF(ROUND(SUM(CI129),0)=ROUND(SUM('FIN2-NATURE'!CI53,'FIN2-NATURE'!CI56),0),"","Check ISCED "&amp;CI$8),""),"")</f>
        <v/>
      </c>
      <c r="CJ222" s="460"/>
      <c r="CK222" s="460"/>
      <c r="CL222" s="460" t="str">
        <f>IF(SUM(CL129)&lt;&gt;"",IF(SUM('FIN2-NATURE'!CL53,'FIN2-NATURE'!CL56)&lt;&gt;"",IF(ROUND(SUM(CL129),0)=ROUND(SUM('FIN2-NATURE'!CL53,'FIN2-NATURE'!CL56),0),"","Check ISCED_X"),""),"")</f>
        <v/>
      </c>
      <c r="CM222" s="460"/>
      <c r="CN222" s="460"/>
      <c r="CO222" s="460" t="str">
        <f>IF(SUM(CO129)&lt;&gt;"",IF(SUM('FIN2-NATURE'!CO53,'FIN2-NATURE'!CO56)&lt;&gt;"",IF(ROUND(SUM(CO129),0)=ROUND(SUM('FIN2-NATURE'!CO53,'FIN2-NATURE'!CO56),0),"","Check ISCED_T"),""),"")</f>
        <v/>
      </c>
      <c r="CP222" s="460"/>
      <c r="CQ222" s="469"/>
    </row>
    <row r="223" spans="1:95" s="414" customFormat="1" ht="11.25" hidden="1" customHeight="1" x14ac:dyDescent="0.2">
      <c r="A223" s="476"/>
      <c r="B223" s="476"/>
      <c r="C223" s="476"/>
      <c r="D223" s="901"/>
      <c r="E223" s="459" t="s">
        <v>8915</v>
      </c>
      <c r="F223" s="484"/>
      <c r="G223" s="492" t="s">
        <v>8916</v>
      </c>
      <c r="H223" s="486"/>
      <c r="I223" s="486"/>
      <c r="J223" s="486"/>
      <c r="K223" s="486"/>
      <c r="L223" s="486"/>
      <c r="M223" s="487"/>
      <c r="N223" s="487"/>
      <c r="O223" s="487"/>
      <c r="P223" s="487"/>
      <c r="Q223" s="487"/>
      <c r="R223" s="487"/>
      <c r="S223" s="487"/>
      <c r="T223" s="487"/>
      <c r="U223" s="487"/>
      <c r="V223" s="487"/>
      <c r="W223" s="487"/>
      <c r="X223" s="487"/>
      <c r="Y223" s="487"/>
      <c r="Z223" s="487"/>
      <c r="AA223" s="460" t="str">
        <f>IF(SUM(AA73,AA89,AA123)&lt;&gt;"",IF(SUM('FIN2-NATURE'!AA63,'FIN2-NATURE'!AA66)&lt;&gt;"",IF(ROUND(SUM(AA73,AA89,AA123),0)=ROUND(SUM('FIN2-NATURE'!AA63,'FIN2-NATURE'!AA66),0),"","Check ISCED "&amp;AA$8),""),"")</f>
        <v/>
      </c>
      <c r="AB223" s="460"/>
      <c r="AC223" s="460"/>
      <c r="AD223" s="460" t="str">
        <f>IF(SUM(AD73,AD89,AD123)&lt;&gt;"",IF(SUM('FIN2-NATURE'!AD63,'FIN2-NATURE'!AD66)&lt;&gt;"",IF(ROUND(SUM(AD73,AD89,AD123),0)=ROUND(SUM('FIN2-NATURE'!AD63,'FIN2-NATURE'!AD66),0),"","Check ISCED "&amp;AD$8),""),"")</f>
        <v/>
      </c>
      <c r="AE223" s="460"/>
      <c r="AF223" s="460"/>
      <c r="AG223" s="460" t="str">
        <f>IF(SUM(AG73,AG89,AG123)&lt;&gt;"",IF(SUM('FIN2-NATURE'!AG63,'FIN2-NATURE'!AG66)&lt;&gt;"",IF(ROUND(SUM(AG73,AG89,AG123),0)=ROUND(SUM('FIN2-NATURE'!AG63,'FIN2-NATURE'!AG66),0),"","Check ISCED "&amp;AG$8),""),"")</f>
        <v/>
      </c>
      <c r="AH223" s="460"/>
      <c r="AI223" s="460"/>
      <c r="AJ223" s="460" t="str">
        <f>IF(SUM(AJ73,AJ89,AJ123)&lt;&gt;"",IF(SUM('FIN2-NATURE'!AJ63,'FIN2-NATURE'!AJ66)&lt;&gt;"",IF(ROUND(SUM(AJ73,AJ89,AJ123),0)=ROUND(SUM('FIN2-NATURE'!AJ63,'FIN2-NATURE'!AJ66),0),"","Check ISCED "&amp;AJ$8),""),"")</f>
        <v/>
      </c>
      <c r="AK223" s="460"/>
      <c r="AL223" s="460"/>
      <c r="AM223" s="460" t="str">
        <f>IF(SUM(AM73,AM89,AM123)&lt;&gt;"",IF(SUM('FIN2-NATURE'!AM63,'FIN2-NATURE'!AM66)&lt;&gt;"",IF(ROUND(SUM(AM73,AM89,AM123),0)=ROUND(SUM('FIN2-NATURE'!AM63,'FIN2-NATURE'!AM66),0),"","Check ISCED "&amp;AM$8),""),"")</f>
        <v/>
      </c>
      <c r="AN223" s="460"/>
      <c r="AO223" s="460"/>
      <c r="AP223" s="460" t="str">
        <f>IF(SUM(AP73,AP89,AP123)&lt;&gt;"",IF(SUM('FIN2-NATURE'!AP63,'FIN2-NATURE'!AP66)&lt;&gt;"",IF(ROUND(SUM(AP73,AP89,AP123),0)=ROUND(SUM('FIN2-NATURE'!AP63,'FIN2-NATURE'!AP66),0),"","Check ISCED "&amp;AP$8),""),"")</f>
        <v/>
      </c>
      <c r="AQ223" s="460"/>
      <c r="AR223" s="460"/>
      <c r="AS223" s="460" t="str">
        <f>IF(SUM(AS73,AS89,AS123)&lt;&gt;"",IF(SUM('FIN2-NATURE'!AS63,'FIN2-NATURE'!AS66)&lt;&gt;"",IF(ROUND(SUM(AS73,AS89,AS123),0)=ROUND(SUM('FIN2-NATURE'!AS63,'FIN2-NATURE'!AS66),0),"","Check ISCED "&amp;AS$8),""),"")</f>
        <v/>
      </c>
      <c r="AT223" s="460"/>
      <c r="AU223" s="460"/>
      <c r="AV223" s="460" t="str">
        <f>IF(SUM(AV73,AV89,AV123)&lt;&gt;"",IF(SUM('FIN2-NATURE'!AV63,'FIN2-NATURE'!AV66)&lt;&gt;"",IF(ROUND(SUM(AV73,AV89,AV123),0)=ROUND(SUM('FIN2-NATURE'!AV63,'FIN2-NATURE'!AV66),0),"","Check ISCED "&amp;AV$8),""),"")</f>
        <v/>
      </c>
      <c r="AW223" s="460"/>
      <c r="AX223" s="460"/>
      <c r="AY223" s="460" t="str">
        <f>IF(SUM(AY73,AY89,AY123)&lt;&gt;"",IF(SUM('FIN2-NATURE'!AY63,'FIN2-NATURE'!AY66)&lt;&gt;"",IF(ROUND(SUM(AY73,AY89,AY123),0)=ROUND(SUM('FIN2-NATURE'!AY63,'FIN2-NATURE'!AY66),0),"","Check ISCED "&amp;AY$8),""),"")</f>
        <v/>
      </c>
      <c r="AZ223" s="460"/>
      <c r="BA223" s="460"/>
      <c r="BB223" s="460" t="str">
        <f>IF(SUM(BB73,BB89,BB123)&lt;&gt;"",IF(SUM('FIN2-NATURE'!BB63,'FIN2-NATURE'!BB66)&lt;&gt;"",IF(ROUND(SUM(BB73,BB89,BB123),0)=ROUND(SUM('FIN2-NATURE'!BB63,'FIN2-NATURE'!BB66),0),"","Check ISCED "&amp;BB$8),""),"")</f>
        <v/>
      </c>
      <c r="BC223" s="460"/>
      <c r="BD223" s="460"/>
      <c r="BE223" s="460" t="str">
        <f>IF(SUM(BE73,BE89,BE123)&lt;&gt;"",IF(SUM('FIN2-NATURE'!BE63,'FIN2-NATURE'!BE66)&lt;&gt;"",IF(ROUND(SUM(BE73,BE89,BE123),0)=ROUND(SUM('FIN2-NATURE'!BE63,'FIN2-NATURE'!BE66),0),"","Check ISCED "&amp;BE$8),""),"")</f>
        <v/>
      </c>
      <c r="BF223" s="460"/>
      <c r="BG223" s="460"/>
      <c r="BH223" s="460" t="str">
        <f>IF(SUM(BH73,BH89,BH123)&lt;&gt;"",IF(SUM('FIN2-NATURE'!BH63,'FIN2-NATURE'!BH66)&lt;&gt;"",IF(ROUND(SUM(BH73,BH89,BH123),0)=ROUND(SUM('FIN2-NATURE'!BH63,'FIN2-NATURE'!BH66),0),"","Check ISCED "&amp;BH$8),""),"")</f>
        <v/>
      </c>
      <c r="BI223" s="460"/>
      <c r="BJ223" s="460"/>
      <c r="BK223" s="460" t="str">
        <f>IF(SUM(BK73,BK89,BK123)&lt;&gt;"",IF(SUM('FIN2-NATURE'!BK63,'FIN2-NATURE'!BK66)&lt;&gt;"",IF(ROUND(SUM(BK73,BK89,BK123),0)=ROUND(SUM('FIN2-NATURE'!BK63,'FIN2-NATURE'!BK66),0),"","Check ISCED "&amp;BK$8),""),"")</f>
        <v/>
      </c>
      <c r="BL223" s="460"/>
      <c r="BM223" s="460"/>
      <c r="BN223" s="460" t="str">
        <f>IF(SUM(BN73,BN89,BN123)&lt;&gt;"",IF(SUM('FIN2-NATURE'!BN63,'FIN2-NATURE'!BN66)&lt;&gt;"",IF(ROUND(SUM(BN73,BN89,BN123),0)=ROUND(SUM('FIN2-NATURE'!BN63,'FIN2-NATURE'!BN66),0),"","Check ISCED "&amp;BN$8),""),"")</f>
        <v/>
      </c>
      <c r="BO223" s="460"/>
      <c r="BP223" s="460"/>
      <c r="BQ223" s="460" t="str">
        <f>IF(SUM(BQ73,BQ89,BQ123)&lt;&gt;"",IF(SUM('FIN2-NATURE'!BQ63,'FIN2-NATURE'!BQ66)&lt;&gt;"",IF(ROUND(SUM(BQ73,BQ89,BQ123),0)=ROUND(SUM('FIN2-NATURE'!BQ63,'FIN2-NATURE'!BQ66),0),"","Check ISCED "&amp;BQ$8),""),"")</f>
        <v/>
      </c>
      <c r="BR223" s="460"/>
      <c r="BS223" s="460"/>
      <c r="BT223" s="460" t="str">
        <f>IF(SUM(BT73,BT89,BT123)&lt;&gt;"",IF(SUM('FIN2-NATURE'!BT63,'FIN2-NATURE'!BT66)&lt;&gt;"",IF(ROUND(SUM(BT73,BT89,BT123),0)=ROUND(SUM('FIN2-NATURE'!BT63,'FIN2-NATURE'!BT66),0),"","Check ISCED "&amp;BT$8),""),"")</f>
        <v/>
      </c>
      <c r="BU223" s="460"/>
      <c r="BV223" s="460"/>
      <c r="BW223" s="460" t="str">
        <f>IF(SUM(BW73,BW89,BW123)&lt;&gt;"",IF(SUM('FIN2-NATURE'!BW63,'FIN2-NATURE'!BW66)&lt;&gt;"",IF(ROUND(SUM(BW73,BW89,BW123),0)=ROUND(SUM('FIN2-NATURE'!BW63,'FIN2-NATURE'!BW66),0),"","Check ISCED "&amp;BW$8),""),"")</f>
        <v/>
      </c>
      <c r="BX223" s="460"/>
      <c r="BY223" s="460"/>
      <c r="BZ223" s="460" t="str">
        <f>IF(SUM(BZ73,BZ89,BZ123)&lt;&gt;"",IF(SUM('FIN2-NATURE'!BZ63,'FIN2-NATURE'!BZ66)&lt;&gt;"",IF(ROUND(SUM(BZ73,BZ89,BZ123),0)=ROUND(SUM('FIN2-NATURE'!BZ63,'FIN2-NATURE'!BZ66),0),"","Check ISCED "&amp;BZ$8),""),"")</f>
        <v/>
      </c>
      <c r="CA223" s="460"/>
      <c r="CB223" s="460"/>
      <c r="CC223" s="460" t="str">
        <f>IF(SUM(CC73,CC89,CC123)&lt;&gt;"",IF(SUM('FIN2-NATURE'!CC63,'FIN2-NATURE'!CC66)&lt;&gt;"",IF(ROUND(SUM(CC73,CC89,CC123),0)=ROUND(SUM('FIN2-NATURE'!CC63,'FIN2-NATURE'!CC66),0),"","Check ISCED "&amp;CC$8),""),"")</f>
        <v/>
      </c>
      <c r="CD223" s="460"/>
      <c r="CE223" s="460"/>
      <c r="CF223" s="460" t="str">
        <f>IF(SUM(CF73,CF89,CF123)&lt;&gt;"",IF(SUM('FIN2-NATURE'!CF63,'FIN2-NATURE'!CF66)&lt;&gt;"",IF(ROUND(SUM(CF73,CF89,CF123),0)=ROUND(SUM('FIN2-NATURE'!CF63,'FIN2-NATURE'!CF66),0),"","Check ISCED "&amp;CF$8),""),"")</f>
        <v/>
      </c>
      <c r="CG223" s="460"/>
      <c r="CH223" s="460"/>
      <c r="CI223" s="460" t="str">
        <f>IF(SUM(CI73,CI89,CI123)&lt;&gt;"",IF(SUM('FIN2-NATURE'!CI63,'FIN2-NATURE'!CI66)&lt;&gt;"",IF(ROUND(SUM(CI73,CI89,CI123),0)=ROUND(SUM('FIN2-NATURE'!CI63,'FIN2-NATURE'!CI66),0),"","Check ISCED "&amp;CI$8),""),"")</f>
        <v/>
      </c>
      <c r="CJ223" s="460"/>
      <c r="CK223" s="460"/>
      <c r="CL223" s="460" t="str">
        <f>IF(SUM(CL73,CL89,CL123)&lt;&gt;"",IF(SUM('FIN2-NATURE'!CL63,'FIN2-NATURE'!CL66)&lt;&gt;"",IF(ROUND(SUM(CL73,CL89,CL123),0)=ROUND(SUM('FIN2-NATURE'!CL63,'FIN2-NATURE'!CL66),0),"","Check ISCED_X"),""),"")</f>
        <v/>
      </c>
      <c r="CM223" s="460"/>
      <c r="CN223" s="460"/>
      <c r="CO223" s="460" t="str">
        <f>IF(SUM(CO73,CO89,CO123)&lt;&gt;"",IF(SUM('FIN2-NATURE'!CO63,'FIN2-NATURE'!CO66)&lt;&gt;"",IF(ROUND(SUM(CO73,CO89,CO123),0)=ROUND(SUM('FIN2-NATURE'!CO63,'FIN2-NATURE'!CO66),0),"","Check ISCED_T"),""),"")</f>
        <v/>
      </c>
      <c r="CP223" s="460"/>
      <c r="CQ223" s="469"/>
    </row>
    <row r="224" spans="1:95" s="414" customFormat="1" ht="11.25" hidden="1" customHeight="1" x14ac:dyDescent="0.2">
      <c r="A224" s="476"/>
      <c r="B224" s="476"/>
      <c r="C224" s="476"/>
      <c r="D224" s="901"/>
      <c r="E224" s="459"/>
      <c r="F224" s="484"/>
      <c r="G224" s="485" t="s">
        <v>8917</v>
      </c>
      <c r="H224" s="486"/>
      <c r="I224" s="486"/>
      <c r="J224" s="486"/>
      <c r="K224" s="486"/>
      <c r="L224" s="486"/>
      <c r="M224" s="487"/>
      <c r="N224" s="487"/>
      <c r="O224" s="487"/>
      <c r="P224" s="487"/>
      <c r="Q224" s="487"/>
      <c r="R224" s="487"/>
      <c r="S224" s="487"/>
      <c r="T224" s="487"/>
      <c r="U224" s="487"/>
      <c r="V224" s="487"/>
      <c r="W224" s="487"/>
      <c r="X224" s="487"/>
      <c r="Y224" s="487"/>
      <c r="Z224" s="487"/>
      <c r="AA224" s="460" t="str">
        <f>IF(SUM(AA130)&lt;&gt;"",IF(SUM('FIN2-NATURE'!AA63,'FIN2-NATURE'!AA66)&lt;&gt;"",IF(ROUND(SUM(AA130),0)=ROUND(SUM('FIN2-NATURE'!AA63,'FIN2-NATURE'!AA66),0),"","Check ISCED "&amp;AA$8),""),"")</f>
        <v/>
      </c>
      <c r="AB224" s="460"/>
      <c r="AC224" s="460"/>
      <c r="AD224" s="460" t="str">
        <f>IF(SUM(AD130)&lt;&gt;"",IF(SUM('FIN2-NATURE'!AD63,'FIN2-NATURE'!AD66)&lt;&gt;"",IF(ROUND(SUM(AD130),0)=ROUND(SUM('FIN2-NATURE'!AD63,'FIN2-NATURE'!AD66),0),"","Check ISCED "&amp;AD$8),""),"")</f>
        <v/>
      </c>
      <c r="AE224" s="460"/>
      <c r="AF224" s="460"/>
      <c r="AG224" s="460" t="str">
        <f>IF(SUM(AG130)&lt;&gt;"",IF(SUM('FIN2-NATURE'!AG63,'FIN2-NATURE'!AG66)&lt;&gt;"",IF(ROUND(SUM(AG130),0)=ROUND(SUM('FIN2-NATURE'!AG63,'FIN2-NATURE'!AG66),0),"","Check ISCED "&amp;AG$8),""),"")</f>
        <v/>
      </c>
      <c r="AH224" s="460"/>
      <c r="AI224" s="460"/>
      <c r="AJ224" s="460" t="str">
        <f>IF(SUM(AJ130)&lt;&gt;"",IF(SUM('FIN2-NATURE'!AJ63,'FIN2-NATURE'!AJ66)&lt;&gt;"",IF(ROUND(SUM(AJ130),0)=ROUND(SUM('FIN2-NATURE'!AJ63,'FIN2-NATURE'!AJ66),0),"","Check ISCED "&amp;AJ$8),""),"")</f>
        <v/>
      </c>
      <c r="AK224" s="460"/>
      <c r="AL224" s="460"/>
      <c r="AM224" s="460" t="str">
        <f>IF(SUM(AM130)&lt;&gt;"",IF(SUM('FIN2-NATURE'!AM63,'FIN2-NATURE'!AM66)&lt;&gt;"",IF(ROUND(SUM(AM130),0)=ROUND(SUM('FIN2-NATURE'!AM63,'FIN2-NATURE'!AM66),0),"","Check ISCED "&amp;AM$8),""),"")</f>
        <v/>
      </c>
      <c r="AN224" s="460"/>
      <c r="AO224" s="460"/>
      <c r="AP224" s="460" t="str">
        <f>IF(SUM(AP130)&lt;&gt;"",IF(SUM('FIN2-NATURE'!AP63,'FIN2-NATURE'!AP66)&lt;&gt;"",IF(ROUND(SUM(AP130),0)=ROUND(SUM('FIN2-NATURE'!AP63,'FIN2-NATURE'!AP66),0),"","Check ISCED "&amp;AP$8),""),"")</f>
        <v/>
      </c>
      <c r="AQ224" s="460"/>
      <c r="AR224" s="460"/>
      <c r="AS224" s="460" t="str">
        <f>IF(SUM(AS130)&lt;&gt;"",IF(SUM('FIN2-NATURE'!AS63,'FIN2-NATURE'!AS66)&lt;&gt;"",IF(ROUND(SUM(AS130),0)=ROUND(SUM('FIN2-NATURE'!AS63,'FIN2-NATURE'!AS66),0),"","Check ISCED "&amp;AS$8),""),"")</f>
        <v/>
      </c>
      <c r="AT224" s="460"/>
      <c r="AU224" s="460"/>
      <c r="AV224" s="460" t="str">
        <f>IF(SUM(AV130)&lt;&gt;"",IF(SUM('FIN2-NATURE'!AV63,'FIN2-NATURE'!AV66)&lt;&gt;"",IF(ROUND(SUM(AV130),0)=ROUND(SUM('FIN2-NATURE'!AV63,'FIN2-NATURE'!AV66),0),"","Check ISCED "&amp;AV$8),""),"")</f>
        <v/>
      </c>
      <c r="AW224" s="460"/>
      <c r="AX224" s="460"/>
      <c r="AY224" s="460" t="str">
        <f>IF(SUM(AY130)&lt;&gt;"",IF(SUM('FIN2-NATURE'!AY63,'FIN2-NATURE'!AY66)&lt;&gt;"",IF(ROUND(SUM(AY130),0)=ROUND(SUM('FIN2-NATURE'!AY63,'FIN2-NATURE'!AY66),0),"","Check ISCED "&amp;AY$8),""),"")</f>
        <v/>
      </c>
      <c r="AZ224" s="460"/>
      <c r="BA224" s="460"/>
      <c r="BB224" s="460" t="str">
        <f>IF(SUM(BB130)&lt;&gt;"",IF(SUM('FIN2-NATURE'!BB63,'FIN2-NATURE'!BB66)&lt;&gt;"",IF(ROUND(SUM(BB130),0)=ROUND(SUM('FIN2-NATURE'!BB63,'FIN2-NATURE'!BB66),0),"","Check ISCED "&amp;BB$8),""),"")</f>
        <v/>
      </c>
      <c r="BC224" s="460"/>
      <c r="BD224" s="460"/>
      <c r="BE224" s="460" t="str">
        <f>IF(SUM(BE130)&lt;&gt;"",IF(SUM('FIN2-NATURE'!BE63,'FIN2-NATURE'!BE66)&lt;&gt;"",IF(ROUND(SUM(BE130),0)=ROUND(SUM('FIN2-NATURE'!BE63,'FIN2-NATURE'!BE66),0),"","Check ISCED "&amp;BE$8),""),"")</f>
        <v/>
      </c>
      <c r="BF224" s="460"/>
      <c r="BG224" s="460"/>
      <c r="BH224" s="460" t="str">
        <f>IF(SUM(BH130)&lt;&gt;"",IF(SUM('FIN2-NATURE'!BH63,'FIN2-NATURE'!BH66)&lt;&gt;"",IF(ROUND(SUM(BH130),0)=ROUND(SUM('FIN2-NATURE'!BH63,'FIN2-NATURE'!BH66),0),"","Check ISCED "&amp;BH$8),""),"")</f>
        <v/>
      </c>
      <c r="BI224" s="460"/>
      <c r="BJ224" s="460"/>
      <c r="BK224" s="460" t="str">
        <f>IF(SUM(BK130)&lt;&gt;"",IF(SUM('FIN2-NATURE'!BK63,'FIN2-NATURE'!BK66)&lt;&gt;"",IF(ROUND(SUM(BK130),0)=ROUND(SUM('FIN2-NATURE'!BK63,'FIN2-NATURE'!BK66),0),"","Check ISCED "&amp;BK$8),""),"")</f>
        <v/>
      </c>
      <c r="BL224" s="460"/>
      <c r="BM224" s="460"/>
      <c r="BN224" s="460" t="str">
        <f>IF(SUM(BN130)&lt;&gt;"",IF(SUM('FIN2-NATURE'!BN63,'FIN2-NATURE'!BN66)&lt;&gt;"",IF(ROUND(SUM(BN130),0)=ROUND(SUM('FIN2-NATURE'!BN63,'FIN2-NATURE'!BN66),0),"","Check ISCED "&amp;BN$8),""),"")</f>
        <v/>
      </c>
      <c r="BO224" s="460"/>
      <c r="BP224" s="460"/>
      <c r="BQ224" s="460" t="str">
        <f>IF(SUM(BQ130)&lt;&gt;"",IF(SUM('FIN2-NATURE'!BQ63,'FIN2-NATURE'!BQ66)&lt;&gt;"",IF(ROUND(SUM(BQ130),0)=ROUND(SUM('FIN2-NATURE'!BQ63,'FIN2-NATURE'!BQ66),0),"","Check ISCED "&amp;BQ$8),""),"")</f>
        <v/>
      </c>
      <c r="BR224" s="460"/>
      <c r="BS224" s="460"/>
      <c r="BT224" s="460" t="str">
        <f>IF(SUM(BT130)&lt;&gt;"",IF(SUM('FIN2-NATURE'!BT63,'FIN2-NATURE'!BT66)&lt;&gt;"",IF(ROUND(SUM(BT130),0)=ROUND(SUM('FIN2-NATURE'!BT63,'FIN2-NATURE'!BT66),0),"","Check ISCED "&amp;BT$8),""),"")</f>
        <v/>
      </c>
      <c r="BU224" s="460"/>
      <c r="BV224" s="460"/>
      <c r="BW224" s="460" t="str">
        <f>IF(SUM(BW130)&lt;&gt;"",IF(SUM('FIN2-NATURE'!BW63,'FIN2-NATURE'!BW66)&lt;&gt;"",IF(ROUND(SUM(BW130),0)=ROUND(SUM('FIN2-NATURE'!BW63,'FIN2-NATURE'!BW66),0),"","Check ISCED "&amp;BW$8),""),"")</f>
        <v/>
      </c>
      <c r="BX224" s="460"/>
      <c r="BY224" s="460"/>
      <c r="BZ224" s="460" t="str">
        <f>IF(SUM(BZ130)&lt;&gt;"",IF(SUM('FIN2-NATURE'!BZ63,'FIN2-NATURE'!BZ66)&lt;&gt;"",IF(ROUND(SUM(BZ130),0)=ROUND(SUM('FIN2-NATURE'!BZ63,'FIN2-NATURE'!BZ66),0),"","Check ISCED "&amp;BZ$8),""),"")</f>
        <v/>
      </c>
      <c r="CA224" s="460"/>
      <c r="CB224" s="460"/>
      <c r="CC224" s="460" t="str">
        <f>IF(SUM(CC130)&lt;&gt;"",IF(SUM('FIN2-NATURE'!CC63,'FIN2-NATURE'!CC66)&lt;&gt;"",IF(ROUND(SUM(CC130),0)=ROUND(SUM('FIN2-NATURE'!CC63,'FIN2-NATURE'!CC66),0),"","Check ISCED "&amp;CC$8),""),"")</f>
        <v/>
      </c>
      <c r="CD224" s="460"/>
      <c r="CE224" s="460"/>
      <c r="CF224" s="460" t="str">
        <f>IF(SUM(CF130)&lt;&gt;"",IF(SUM('FIN2-NATURE'!CF63,'FIN2-NATURE'!CF66)&lt;&gt;"",IF(ROUND(SUM(CF130),0)=ROUND(SUM('FIN2-NATURE'!CF63,'FIN2-NATURE'!CF66),0),"","Check ISCED "&amp;CF$8),""),"")</f>
        <v/>
      </c>
      <c r="CG224" s="460"/>
      <c r="CH224" s="460"/>
      <c r="CI224" s="460" t="str">
        <f>IF(SUM(CI130)&lt;&gt;"",IF(SUM('FIN2-NATURE'!CI63,'FIN2-NATURE'!CI66)&lt;&gt;"",IF(ROUND(SUM(CI130),0)=ROUND(SUM('FIN2-NATURE'!CI63,'FIN2-NATURE'!CI66),0),"","Check ISCED "&amp;CI$8),""),"")</f>
        <v/>
      </c>
      <c r="CJ224" s="460"/>
      <c r="CK224" s="460"/>
      <c r="CL224" s="460" t="str">
        <f>IF(SUM(CL130)&lt;&gt;"",IF(SUM('FIN2-NATURE'!CL63,'FIN2-NATURE'!CL66)&lt;&gt;"",IF(ROUND(SUM(CL130),0)=ROUND(SUM('FIN2-NATURE'!CL63,'FIN2-NATURE'!CL66),0),"","Check ISCED_X"),""),"")</f>
        <v/>
      </c>
      <c r="CM224" s="460"/>
      <c r="CN224" s="460"/>
      <c r="CO224" s="460" t="str">
        <f>IF(SUM(CO130)&lt;&gt;"",IF(SUM('FIN2-NATURE'!CO63,'FIN2-NATURE'!CO66)&lt;&gt;"",IF(ROUND(SUM(CO130),0)=ROUND(SUM('FIN2-NATURE'!CO63,'FIN2-NATURE'!CO66),0),"","Check ISCED_T"),""),"")</f>
        <v/>
      </c>
      <c r="CP224" s="460"/>
      <c r="CQ224" s="469"/>
    </row>
    <row r="225" spans="1:96" s="414" customFormat="1" ht="11.25" hidden="1" customHeight="1" x14ac:dyDescent="0.2">
      <c r="A225" s="476"/>
      <c r="B225" s="476"/>
      <c r="C225" s="476"/>
      <c r="D225" s="901"/>
      <c r="E225" s="459" t="s">
        <v>8918</v>
      </c>
      <c r="F225" s="484"/>
      <c r="G225" s="492" t="s">
        <v>8919</v>
      </c>
      <c r="H225" s="486"/>
      <c r="I225" s="486"/>
      <c r="J225" s="486"/>
      <c r="K225" s="486"/>
      <c r="L225" s="486"/>
      <c r="M225" s="487"/>
      <c r="N225" s="487"/>
      <c r="O225" s="487"/>
      <c r="P225" s="487"/>
      <c r="Q225" s="487"/>
      <c r="R225" s="487"/>
      <c r="S225" s="487"/>
      <c r="T225" s="487"/>
      <c r="U225" s="487"/>
      <c r="V225" s="487"/>
      <c r="W225" s="487"/>
      <c r="X225" s="487"/>
      <c r="Y225" s="487"/>
      <c r="Z225" s="487"/>
      <c r="AA225" s="460" t="str">
        <f>IF(SUM(AA74,AA90,AA124)&lt;&gt;"",IF(SUM('FIN2-NATURE'!AA73,'FIN2-NATURE'!AA76)&lt;&gt;"",IF(ROUND(SUM(AA74,AA90,AA124),0)=ROUND(SUM('FIN2-NATURE'!AA73,'FIN2-NATURE'!AA76),0),"","Check ISCED "&amp;AA$8),""),"")</f>
        <v/>
      </c>
      <c r="AB225" s="460"/>
      <c r="AC225" s="460"/>
      <c r="AD225" s="460" t="str">
        <f>IF(SUM(AD74,AD90,AD124)&lt;&gt;"",IF(SUM('FIN2-NATURE'!AD73,'FIN2-NATURE'!AD76)&lt;&gt;"",IF(ROUND(SUM(AD74,AD90,AD124),0)=ROUND(SUM('FIN2-NATURE'!AD73,'FIN2-NATURE'!AD76),0),"","Check ISCED "&amp;AD$8),""),"")</f>
        <v/>
      </c>
      <c r="AE225" s="460"/>
      <c r="AF225" s="460"/>
      <c r="AG225" s="460" t="str">
        <f>IF(SUM(AG74,AG90,AG124)&lt;&gt;"",IF(SUM('FIN2-NATURE'!AG73,'FIN2-NATURE'!AG76)&lt;&gt;"",IF(ROUND(SUM(AG74,AG90,AG124),0)=ROUND(SUM('FIN2-NATURE'!AG73,'FIN2-NATURE'!AG76),0),"","Check ISCED "&amp;AG$8),""),"")</f>
        <v/>
      </c>
      <c r="AH225" s="460"/>
      <c r="AI225" s="460"/>
      <c r="AJ225" s="460" t="str">
        <f>IF(SUM(AJ74,AJ90,AJ124)&lt;&gt;"",IF(SUM('FIN2-NATURE'!AJ73,'FIN2-NATURE'!AJ76)&lt;&gt;"",IF(ROUND(SUM(AJ74,AJ90,AJ124),0)=ROUND(SUM('FIN2-NATURE'!AJ73,'FIN2-NATURE'!AJ76),0),"","Check ISCED "&amp;AJ$8),""),"")</f>
        <v/>
      </c>
      <c r="AK225" s="460"/>
      <c r="AL225" s="460"/>
      <c r="AM225" s="460" t="str">
        <f>IF(SUM(AM74,AM90,AM124)&lt;&gt;"",IF(SUM('FIN2-NATURE'!AM73,'FIN2-NATURE'!AM76)&lt;&gt;"",IF(ROUND(SUM(AM74,AM90,AM124),0)=ROUND(SUM('FIN2-NATURE'!AM73,'FIN2-NATURE'!AM76),0),"","Check ISCED "&amp;AM$8),""),"")</f>
        <v/>
      </c>
      <c r="AN225" s="460"/>
      <c r="AO225" s="460"/>
      <c r="AP225" s="460" t="str">
        <f>IF(SUM(AP74,AP90,AP124)&lt;&gt;"",IF(SUM('FIN2-NATURE'!AP73,'FIN2-NATURE'!AP76)&lt;&gt;"",IF(ROUND(SUM(AP74,AP90,AP124),0)=ROUND(SUM('FIN2-NATURE'!AP73,'FIN2-NATURE'!AP76),0),"","Check ISCED "&amp;AP$8),""),"")</f>
        <v/>
      </c>
      <c r="AQ225" s="460"/>
      <c r="AR225" s="460"/>
      <c r="AS225" s="460" t="str">
        <f>IF(SUM(AS74,AS90,AS124)&lt;&gt;"",IF(SUM('FIN2-NATURE'!AS73,'FIN2-NATURE'!AS76)&lt;&gt;"",IF(ROUND(SUM(AS74,AS90,AS124),0)=ROUND(SUM('FIN2-NATURE'!AS73,'FIN2-NATURE'!AS76),0),"","Check ISCED "&amp;AS$8),""),"")</f>
        <v/>
      </c>
      <c r="AT225" s="460"/>
      <c r="AU225" s="460"/>
      <c r="AV225" s="460" t="str">
        <f>IF(SUM(AV74,AV90,AV124)&lt;&gt;"",IF(SUM('FIN2-NATURE'!AV73,'FIN2-NATURE'!AV76)&lt;&gt;"",IF(ROUND(SUM(AV74,AV90,AV124),0)=ROUND(SUM('FIN2-NATURE'!AV73,'FIN2-NATURE'!AV76),0),"","Check ISCED "&amp;AV$8),""),"")</f>
        <v/>
      </c>
      <c r="AW225" s="460"/>
      <c r="AX225" s="460"/>
      <c r="AY225" s="460" t="str">
        <f>IF(SUM(AY74,AY90,AY124)&lt;&gt;"",IF(SUM('FIN2-NATURE'!AY73,'FIN2-NATURE'!AY76)&lt;&gt;"",IF(ROUND(SUM(AY74,AY90,AY124),0)=ROUND(SUM('FIN2-NATURE'!AY73,'FIN2-NATURE'!AY76),0),"","Check ISCED "&amp;AY$8),""),"")</f>
        <v/>
      </c>
      <c r="AZ225" s="460"/>
      <c r="BA225" s="460"/>
      <c r="BB225" s="460" t="str">
        <f>IF(SUM(BB74,BB90,BB124)&lt;&gt;"",IF(SUM('FIN2-NATURE'!BB73,'FIN2-NATURE'!BB76)&lt;&gt;"",IF(ROUND(SUM(BB74,BB90,BB124),0)=ROUND(SUM('FIN2-NATURE'!BB73,'FIN2-NATURE'!BB76),0),"","Check ISCED "&amp;BB$8),""),"")</f>
        <v/>
      </c>
      <c r="BC225" s="460"/>
      <c r="BD225" s="460"/>
      <c r="BE225" s="460" t="str">
        <f>IF(SUM(BE74,BE90,BE124)&lt;&gt;"",IF(SUM('FIN2-NATURE'!BE73,'FIN2-NATURE'!BE76)&lt;&gt;"",IF(ROUND(SUM(BE74,BE90,BE124),0)=ROUND(SUM('FIN2-NATURE'!BE73,'FIN2-NATURE'!BE76),0),"","Check ISCED "&amp;BE$8),""),"")</f>
        <v/>
      </c>
      <c r="BF225" s="460"/>
      <c r="BG225" s="460"/>
      <c r="BH225" s="460" t="str">
        <f>IF(SUM(BH74,BH90,BH124)&lt;&gt;"",IF(SUM('FIN2-NATURE'!BH73,'FIN2-NATURE'!BH76)&lt;&gt;"",IF(ROUND(SUM(BH74,BH90,BH124),0)=ROUND(SUM('FIN2-NATURE'!BH73,'FIN2-NATURE'!BH76),0),"","Check ISCED "&amp;BH$8),""),"")</f>
        <v/>
      </c>
      <c r="BI225" s="460"/>
      <c r="BJ225" s="460"/>
      <c r="BK225" s="460" t="str">
        <f>IF(SUM(BK74,BK90,BK124)&lt;&gt;"",IF(SUM('FIN2-NATURE'!BK73,'FIN2-NATURE'!BK76)&lt;&gt;"",IF(ROUND(SUM(BK74,BK90,BK124),0)=ROUND(SUM('FIN2-NATURE'!BK73,'FIN2-NATURE'!BK76),0),"","Check ISCED "&amp;BK$8),""),"")</f>
        <v/>
      </c>
      <c r="BL225" s="460"/>
      <c r="BM225" s="460"/>
      <c r="BN225" s="460" t="str">
        <f>IF(SUM(BN74,BN90,BN124)&lt;&gt;"",IF(SUM('FIN2-NATURE'!BN73,'FIN2-NATURE'!BN76)&lt;&gt;"",IF(ROUND(SUM(BN74,BN90,BN124),0)=ROUND(SUM('FIN2-NATURE'!BN73,'FIN2-NATURE'!BN76),0),"","Check ISCED "&amp;BN$8),""),"")</f>
        <v/>
      </c>
      <c r="BO225" s="460"/>
      <c r="BP225" s="460"/>
      <c r="BQ225" s="460" t="str">
        <f>IF(SUM(BQ74,BQ90,BQ124)&lt;&gt;"",IF(SUM('FIN2-NATURE'!BQ73,'FIN2-NATURE'!BQ76)&lt;&gt;"",IF(ROUND(SUM(BQ74,BQ90,BQ124),0)=ROUND(SUM('FIN2-NATURE'!BQ73,'FIN2-NATURE'!BQ76),0),"","Check ISCED "&amp;BQ$8),""),"")</f>
        <v/>
      </c>
      <c r="BR225" s="460"/>
      <c r="BS225" s="460"/>
      <c r="BT225" s="460" t="str">
        <f>IF(SUM(BT74,BT90,BT124)&lt;&gt;"",IF(SUM('FIN2-NATURE'!BT73,'FIN2-NATURE'!BT76)&lt;&gt;"",IF(ROUND(SUM(BT74,BT90,BT124),0)=ROUND(SUM('FIN2-NATURE'!BT73,'FIN2-NATURE'!BT76),0),"","Check ISCED "&amp;BT$8),""),"")</f>
        <v/>
      </c>
      <c r="BU225" s="460"/>
      <c r="BV225" s="460"/>
      <c r="BW225" s="460" t="str">
        <f>IF(SUM(BW74,BW90,BW124)&lt;&gt;"",IF(SUM('FIN2-NATURE'!BW73,'FIN2-NATURE'!BW76)&lt;&gt;"",IF(ROUND(SUM(BW74,BW90,BW124),0)=ROUND(SUM('FIN2-NATURE'!BW73,'FIN2-NATURE'!BW76),0),"","Check ISCED "&amp;BW$8),""),"")</f>
        <v/>
      </c>
      <c r="BX225" s="460"/>
      <c r="BY225" s="460"/>
      <c r="BZ225" s="460" t="str">
        <f>IF(SUM(BZ74,BZ90,BZ124)&lt;&gt;"",IF(SUM('FIN2-NATURE'!BZ73,'FIN2-NATURE'!BZ76)&lt;&gt;"",IF(ROUND(SUM(BZ74,BZ90,BZ124),0)=ROUND(SUM('FIN2-NATURE'!BZ73,'FIN2-NATURE'!BZ76),0),"","Check ISCED "&amp;BZ$8),""),"")</f>
        <v/>
      </c>
      <c r="CA225" s="460"/>
      <c r="CB225" s="460"/>
      <c r="CC225" s="460" t="str">
        <f>IF(SUM(CC74,CC90,CC124)&lt;&gt;"",IF(SUM('FIN2-NATURE'!CC73,'FIN2-NATURE'!CC76)&lt;&gt;"",IF(ROUND(SUM(CC74,CC90,CC124),0)=ROUND(SUM('FIN2-NATURE'!CC73,'FIN2-NATURE'!CC76),0),"","Check ISCED "&amp;CC$8),""),"")</f>
        <v/>
      </c>
      <c r="CD225" s="460"/>
      <c r="CE225" s="460"/>
      <c r="CF225" s="460" t="str">
        <f>IF(SUM(CF74,CF90,CF124)&lt;&gt;"",IF(SUM('FIN2-NATURE'!CF73,'FIN2-NATURE'!CF76)&lt;&gt;"",IF(ROUND(SUM(CF74,CF90,CF124),0)=ROUND(SUM('FIN2-NATURE'!CF73,'FIN2-NATURE'!CF76),0),"","Check ISCED "&amp;CF$8),""),"")</f>
        <v/>
      </c>
      <c r="CG225" s="460"/>
      <c r="CH225" s="460"/>
      <c r="CI225" s="460" t="str">
        <f>IF(SUM(CI74,CI90,CI124)&lt;&gt;"",IF(SUM('FIN2-NATURE'!CI73,'FIN2-NATURE'!CI76)&lt;&gt;"",IF(ROUND(SUM(CI74,CI90,CI124),0)=ROUND(SUM('FIN2-NATURE'!CI73,'FIN2-NATURE'!CI76),0),"","Check ISCED "&amp;CI$8),""),"")</f>
        <v/>
      </c>
      <c r="CJ225" s="460"/>
      <c r="CK225" s="460"/>
      <c r="CL225" s="460" t="str">
        <f>IF(SUM(CL74,CL90,CL124)&lt;&gt;"",IF(SUM('FIN2-NATURE'!CL73,'FIN2-NATURE'!CL76)&lt;&gt;"",IF(ROUND(SUM(CL74,CL90,CL124),0)=ROUND(SUM('FIN2-NATURE'!CL73,'FIN2-NATURE'!CL76),0),"","Check ISCED_X"),""),"")</f>
        <v/>
      </c>
      <c r="CM225" s="460"/>
      <c r="CN225" s="460"/>
      <c r="CO225" s="460" t="str">
        <f>IF(SUM(CO74,CO90,CO124)&lt;&gt;"",IF(SUM('FIN2-NATURE'!CO73,'FIN2-NATURE'!CO76)&lt;&gt;"",IF(ROUND(SUM(CO74,CO90,CO124),0)=ROUND(SUM('FIN2-NATURE'!CO73,'FIN2-NATURE'!CO76),0),"","Check ISCED_T"),""),"")</f>
        <v/>
      </c>
      <c r="CP225" s="460"/>
      <c r="CQ225" s="469"/>
    </row>
    <row r="226" spans="1:96" s="414" customFormat="1" ht="11.25" hidden="1" customHeight="1" x14ac:dyDescent="0.2">
      <c r="A226" s="476"/>
      <c r="B226" s="476"/>
      <c r="C226" s="476"/>
      <c r="D226" s="901"/>
      <c r="E226" s="459"/>
      <c r="F226" s="484"/>
      <c r="G226" s="485" t="s">
        <v>8920</v>
      </c>
      <c r="H226" s="486"/>
      <c r="I226" s="486"/>
      <c r="J226" s="486"/>
      <c r="K226" s="486"/>
      <c r="L226" s="486"/>
      <c r="M226" s="487"/>
      <c r="N226" s="487"/>
      <c r="O226" s="487"/>
      <c r="P226" s="487"/>
      <c r="Q226" s="487"/>
      <c r="R226" s="487"/>
      <c r="S226" s="487"/>
      <c r="T226" s="487"/>
      <c r="U226" s="487"/>
      <c r="V226" s="487"/>
      <c r="W226" s="487"/>
      <c r="X226" s="487"/>
      <c r="Y226" s="487"/>
      <c r="Z226" s="487"/>
      <c r="AA226" s="460" t="str">
        <f>IF(SUM(AA131)&lt;&gt;"",IF(SUM('FIN2-NATURE'!AA73,'FIN2-NATURE'!AA76)&lt;&gt;"",IF(ROUND(SUM(AA131),0)=ROUND(SUM('FIN2-NATURE'!AA73,'FIN2-NATURE'!AA76),0),"","Check ISCED "&amp;AA$8),""),"")</f>
        <v/>
      </c>
      <c r="AB226" s="460"/>
      <c r="AC226" s="460"/>
      <c r="AD226" s="460" t="str">
        <f>IF(SUM(AD131)&lt;&gt;"",IF(SUM('FIN2-NATURE'!AD73,'FIN2-NATURE'!AD76)&lt;&gt;"",IF(ROUND(SUM(AD131),0)=ROUND(SUM('FIN2-NATURE'!AD73,'FIN2-NATURE'!AD76),0),"","Check ISCED "&amp;AD$8),""),"")</f>
        <v/>
      </c>
      <c r="AE226" s="460"/>
      <c r="AF226" s="460"/>
      <c r="AG226" s="460" t="str">
        <f>IF(SUM(AG131)&lt;&gt;"",IF(SUM('FIN2-NATURE'!AG73,'FIN2-NATURE'!AG76)&lt;&gt;"",IF(ROUND(SUM(AG131),0)=ROUND(SUM('FIN2-NATURE'!AG73,'FIN2-NATURE'!AG76),0),"","Check ISCED "&amp;AG$8),""),"")</f>
        <v/>
      </c>
      <c r="AH226" s="460"/>
      <c r="AI226" s="460"/>
      <c r="AJ226" s="460" t="str">
        <f>IF(SUM(AJ131)&lt;&gt;"",IF(SUM('FIN2-NATURE'!AJ73,'FIN2-NATURE'!AJ76)&lt;&gt;"",IF(ROUND(SUM(AJ131),0)=ROUND(SUM('FIN2-NATURE'!AJ73,'FIN2-NATURE'!AJ76),0),"","Check ISCED "&amp;AJ$8),""),"")</f>
        <v/>
      </c>
      <c r="AK226" s="460"/>
      <c r="AL226" s="460"/>
      <c r="AM226" s="460" t="str">
        <f>IF(SUM(AM131)&lt;&gt;"",IF(SUM('FIN2-NATURE'!AM73,'FIN2-NATURE'!AM76)&lt;&gt;"",IF(ROUND(SUM(AM131),0)=ROUND(SUM('FIN2-NATURE'!AM73,'FIN2-NATURE'!AM76),0),"","Check ISCED "&amp;AM$8),""),"")</f>
        <v/>
      </c>
      <c r="AN226" s="460"/>
      <c r="AO226" s="460"/>
      <c r="AP226" s="460" t="str">
        <f>IF(SUM(AP131)&lt;&gt;"",IF(SUM('FIN2-NATURE'!AP73,'FIN2-NATURE'!AP76)&lt;&gt;"",IF(ROUND(SUM(AP131),0)=ROUND(SUM('FIN2-NATURE'!AP73,'FIN2-NATURE'!AP76),0),"","Check ISCED "&amp;AP$8),""),"")</f>
        <v/>
      </c>
      <c r="AQ226" s="460"/>
      <c r="AR226" s="460"/>
      <c r="AS226" s="460" t="str">
        <f>IF(SUM(AS131)&lt;&gt;"",IF(SUM('FIN2-NATURE'!AS73,'FIN2-NATURE'!AS76)&lt;&gt;"",IF(ROUND(SUM(AS131),0)=ROUND(SUM('FIN2-NATURE'!AS73,'FIN2-NATURE'!AS76),0),"","Check ISCED "&amp;AS$8),""),"")</f>
        <v/>
      </c>
      <c r="AT226" s="460"/>
      <c r="AU226" s="460"/>
      <c r="AV226" s="460" t="str">
        <f>IF(SUM(AV131)&lt;&gt;"",IF(SUM('FIN2-NATURE'!AV73,'FIN2-NATURE'!AV76)&lt;&gt;"",IF(ROUND(SUM(AV131),0)=ROUND(SUM('FIN2-NATURE'!AV73,'FIN2-NATURE'!AV76),0),"","Check ISCED "&amp;AV$8),""),"")</f>
        <v/>
      </c>
      <c r="AW226" s="460"/>
      <c r="AX226" s="460"/>
      <c r="AY226" s="460" t="str">
        <f>IF(SUM(AY131)&lt;&gt;"",IF(SUM('FIN2-NATURE'!AY73,'FIN2-NATURE'!AY76)&lt;&gt;"",IF(ROUND(SUM(AY131),0)=ROUND(SUM('FIN2-NATURE'!AY73,'FIN2-NATURE'!AY76),0),"","Check ISCED "&amp;AY$8),""),"")</f>
        <v/>
      </c>
      <c r="AZ226" s="460"/>
      <c r="BA226" s="460"/>
      <c r="BB226" s="460" t="str">
        <f>IF(SUM(BB131)&lt;&gt;"",IF(SUM('FIN2-NATURE'!BB73,'FIN2-NATURE'!BB76)&lt;&gt;"",IF(ROUND(SUM(BB131),0)=ROUND(SUM('FIN2-NATURE'!BB73,'FIN2-NATURE'!BB76),0),"","Check ISCED "&amp;BB$8),""),"")</f>
        <v/>
      </c>
      <c r="BC226" s="460"/>
      <c r="BD226" s="460"/>
      <c r="BE226" s="460" t="str">
        <f>IF(SUM(BE131)&lt;&gt;"",IF(SUM('FIN2-NATURE'!BE73,'FIN2-NATURE'!BE76)&lt;&gt;"",IF(ROUND(SUM(BE131),0)=ROUND(SUM('FIN2-NATURE'!BE73,'FIN2-NATURE'!BE76),0),"","Check ISCED "&amp;BE$8),""),"")</f>
        <v/>
      </c>
      <c r="BF226" s="460"/>
      <c r="BG226" s="460"/>
      <c r="BH226" s="460" t="str">
        <f>IF(SUM(BH131)&lt;&gt;"",IF(SUM('FIN2-NATURE'!BH73,'FIN2-NATURE'!BH76)&lt;&gt;"",IF(ROUND(SUM(BH131),0)=ROUND(SUM('FIN2-NATURE'!BH73,'FIN2-NATURE'!BH76),0),"","Check ISCED "&amp;BH$8),""),"")</f>
        <v/>
      </c>
      <c r="BI226" s="460"/>
      <c r="BJ226" s="460"/>
      <c r="BK226" s="460" t="str">
        <f>IF(SUM(BK131)&lt;&gt;"",IF(SUM('FIN2-NATURE'!BK73,'FIN2-NATURE'!BK76)&lt;&gt;"",IF(ROUND(SUM(BK131),0)=ROUND(SUM('FIN2-NATURE'!BK73,'FIN2-NATURE'!BK76),0),"","Check ISCED "&amp;BK$8),""),"")</f>
        <v/>
      </c>
      <c r="BL226" s="460"/>
      <c r="BM226" s="460"/>
      <c r="BN226" s="460" t="str">
        <f>IF(SUM(BN131)&lt;&gt;"",IF(SUM('FIN2-NATURE'!BN73,'FIN2-NATURE'!BN76)&lt;&gt;"",IF(ROUND(SUM(BN131),0)=ROUND(SUM('FIN2-NATURE'!BN73,'FIN2-NATURE'!BN76),0),"","Check ISCED "&amp;BN$8),""),"")</f>
        <v/>
      </c>
      <c r="BO226" s="460"/>
      <c r="BP226" s="460"/>
      <c r="BQ226" s="460" t="str">
        <f>IF(SUM(BQ131)&lt;&gt;"",IF(SUM('FIN2-NATURE'!BQ73,'FIN2-NATURE'!BQ76)&lt;&gt;"",IF(ROUND(SUM(BQ131),0)=ROUND(SUM('FIN2-NATURE'!BQ73,'FIN2-NATURE'!BQ76),0),"","Check ISCED "&amp;BQ$8),""),"")</f>
        <v/>
      </c>
      <c r="BR226" s="460"/>
      <c r="BS226" s="460"/>
      <c r="BT226" s="460" t="str">
        <f>IF(SUM(BT131)&lt;&gt;"",IF(SUM('FIN2-NATURE'!BT73,'FIN2-NATURE'!BT76)&lt;&gt;"",IF(ROUND(SUM(BT131),0)=ROUND(SUM('FIN2-NATURE'!BT73,'FIN2-NATURE'!BT76),0),"","Check ISCED "&amp;BT$8),""),"")</f>
        <v/>
      </c>
      <c r="BU226" s="460"/>
      <c r="BV226" s="460"/>
      <c r="BW226" s="460" t="str">
        <f>IF(SUM(BW131)&lt;&gt;"",IF(SUM('FIN2-NATURE'!BW73,'FIN2-NATURE'!BW76)&lt;&gt;"",IF(ROUND(SUM(BW131),0)=ROUND(SUM('FIN2-NATURE'!BW73,'FIN2-NATURE'!BW76),0),"","Check ISCED "&amp;BW$8),""),"")</f>
        <v/>
      </c>
      <c r="BX226" s="460"/>
      <c r="BY226" s="460"/>
      <c r="BZ226" s="460" t="str">
        <f>IF(SUM(BZ131)&lt;&gt;"",IF(SUM('FIN2-NATURE'!BZ73,'FIN2-NATURE'!BZ76)&lt;&gt;"",IF(ROUND(SUM(BZ131),0)=ROUND(SUM('FIN2-NATURE'!BZ73,'FIN2-NATURE'!BZ76),0),"","Check ISCED "&amp;BZ$8),""),"")</f>
        <v/>
      </c>
      <c r="CA226" s="460"/>
      <c r="CB226" s="460"/>
      <c r="CC226" s="460" t="str">
        <f>IF(SUM(CC131)&lt;&gt;"",IF(SUM('FIN2-NATURE'!CC73,'FIN2-NATURE'!CC76)&lt;&gt;"",IF(ROUND(SUM(CC131),0)=ROUND(SUM('FIN2-NATURE'!CC73,'FIN2-NATURE'!CC76),0),"","Check ISCED "&amp;CC$8),""),"")</f>
        <v/>
      </c>
      <c r="CD226" s="460"/>
      <c r="CE226" s="460"/>
      <c r="CF226" s="460" t="str">
        <f>IF(SUM(CF131)&lt;&gt;"",IF(SUM('FIN2-NATURE'!CF73,'FIN2-NATURE'!CF76)&lt;&gt;"",IF(ROUND(SUM(CF131),0)=ROUND(SUM('FIN2-NATURE'!CF73,'FIN2-NATURE'!CF76),0),"","Check ISCED "&amp;CF$8),""),"")</f>
        <v/>
      </c>
      <c r="CG226" s="460"/>
      <c r="CH226" s="460"/>
      <c r="CI226" s="460" t="str">
        <f>IF(SUM(CI131)&lt;&gt;"",IF(SUM('FIN2-NATURE'!CI73,'FIN2-NATURE'!CI76)&lt;&gt;"",IF(ROUND(SUM(CI131),0)=ROUND(SUM('FIN2-NATURE'!CI73,'FIN2-NATURE'!CI76),0),"","Check ISCED "&amp;CI$8),""),"")</f>
        <v/>
      </c>
      <c r="CJ226" s="460"/>
      <c r="CK226" s="460"/>
      <c r="CL226" s="460" t="str">
        <f>IF(SUM(CL131)&lt;&gt;"",IF(SUM('FIN2-NATURE'!CL73,'FIN2-NATURE'!CL76)&lt;&gt;"",IF(ROUND(SUM(CL131),0)=ROUND(SUM('FIN2-NATURE'!CL73,'FIN2-NATURE'!CL76),0),"","Check ISCED_X "),""),"")</f>
        <v/>
      </c>
      <c r="CM226" s="460"/>
      <c r="CN226" s="460"/>
      <c r="CO226" s="460" t="str">
        <f>IF(SUM(CO131)&lt;&gt;"",IF(SUM('FIN2-NATURE'!CO73,'FIN2-NATURE'!CO76)&lt;&gt;"",IF(ROUND(SUM(CO131),0)=ROUND(SUM('FIN2-NATURE'!CO73,'FIN2-NATURE'!CO76),0),"","Check ISCED_T"),""),"")</f>
        <v/>
      </c>
      <c r="CP226" s="460"/>
      <c r="CQ226" s="469"/>
      <c r="CR226" s="460"/>
    </row>
    <row r="227" spans="1:96" s="414" customFormat="1" ht="11.25" hidden="1" customHeight="1" x14ac:dyDescent="0.2">
      <c r="A227" s="476"/>
      <c r="B227" s="476"/>
      <c r="C227" s="476"/>
      <c r="D227" s="901"/>
      <c r="E227" s="459" t="s">
        <v>8921</v>
      </c>
      <c r="F227" s="484"/>
      <c r="G227" s="492" t="s">
        <v>8922</v>
      </c>
      <c r="H227" s="486"/>
      <c r="I227" s="486"/>
      <c r="J227" s="486"/>
      <c r="K227" s="486"/>
      <c r="L227" s="486"/>
      <c r="M227" s="487"/>
      <c r="N227" s="487"/>
      <c r="O227" s="487"/>
      <c r="P227" s="487"/>
      <c r="Q227" s="487"/>
      <c r="R227" s="487"/>
      <c r="S227" s="487"/>
      <c r="T227" s="487"/>
      <c r="U227" s="487"/>
      <c r="V227" s="487"/>
      <c r="W227" s="487"/>
      <c r="X227" s="487"/>
      <c r="Y227" s="487"/>
      <c r="Z227" s="487"/>
      <c r="AA227" s="460" t="str">
        <f>IF(SUM(AA75,AA91,AA125)&lt;&gt;"",IF(SUM('FIN2-NATURE'!AA83,'FIN2-NATURE'!AA86)&lt;&gt;"",IF(ROUND(SUM(AA75,AA91,AA125),0)=ROUND(SUM('FIN2-NATURE'!AA83,'FIN2-NATURE'!AA86),0),"","Check ISCED "&amp;AA$8),""),"")</f>
        <v/>
      </c>
      <c r="AB227" s="460"/>
      <c r="AC227" s="460"/>
      <c r="AD227" s="460" t="str">
        <f>IF(SUM(AD75,AD91,AD125)&lt;&gt;"",IF(SUM('FIN2-NATURE'!AD83,'FIN2-NATURE'!AD86)&lt;&gt;"",IF(ROUND(SUM(AD75,AD91,AD125),0)=ROUND(SUM('FIN2-NATURE'!AD83,'FIN2-NATURE'!AD86),0),"","Check ISCED "&amp;AD$8),""),"")</f>
        <v/>
      </c>
      <c r="AE227" s="460"/>
      <c r="AF227" s="460"/>
      <c r="AG227" s="460" t="str">
        <f>IF(SUM(AG75,AG91,AG125)&lt;&gt;"",IF(SUM('FIN2-NATURE'!AG83,'FIN2-NATURE'!AG86)&lt;&gt;"",IF(ROUND(SUM(AG75,AG91,AG125),0)=ROUND(SUM('FIN2-NATURE'!AG83,'FIN2-NATURE'!AG86),0),"","Check ISCED "&amp;AG$8),""),"")</f>
        <v/>
      </c>
      <c r="AH227" s="460"/>
      <c r="AI227" s="460"/>
      <c r="AJ227" s="460" t="str">
        <f>IF(SUM(AJ75,AJ91,AJ125)&lt;&gt;"",IF(SUM('FIN2-NATURE'!AJ83,'FIN2-NATURE'!AJ86)&lt;&gt;"",IF(ROUND(SUM(AJ75,AJ91,AJ125),0)=ROUND(SUM('FIN2-NATURE'!AJ83,'FIN2-NATURE'!AJ86),0),"","Check ISCED "&amp;AJ$8),""),"")</f>
        <v/>
      </c>
      <c r="AK227" s="460"/>
      <c r="AL227" s="460"/>
      <c r="AM227" s="460" t="str">
        <f>IF(SUM(AM75,AM91,AM125)&lt;&gt;"",IF(SUM('FIN2-NATURE'!AM83,'FIN2-NATURE'!AM86)&lt;&gt;"",IF(ROUND(SUM(AM75,AM91,AM125),0)=ROUND(SUM('FIN2-NATURE'!AM83,'FIN2-NATURE'!AM86),0),"","Check ISCED "&amp;AM$8),""),"")</f>
        <v/>
      </c>
      <c r="AN227" s="460"/>
      <c r="AO227" s="460"/>
      <c r="AP227" s="460" t="str">
        <f>IF(SUM(AP75,AP91,AP125)&lt;&gt;"",IF(SUM('FIN2-NATURE'!AP83,'FIN2-NATURE'!AP86)&lt;&gt;"",IF(ROUND(SUM(AP75,AP91,AP125),0)=ROUND(SUM('FIN2-NATURE'!AP83,'FIN2-NATURE'!AP86),0),"","Check ISCED "&amp;AP$8),""),"")</f>
        <v/>
      </c>
      <c r="AQ227" s="460"/>
      <c r="AR227" s="460"/>
      <c r="AS227" s="460" t="str">
        <f>IF(SUM(AS75,AS91,AS125)&lt;&gt;"",IF(SUM('FIN2-NATURE'!AS83,'FIN2-NATURE'!AS86)&lt;&gt;"",IF(ROUND(SUM(AS75,AS91,AS125),0)=ROUND(SUM('FIN2-NATURE'!AS83,'FIN2-NATURE'!AS86),0),"","Check ISCED "&amp;AS$8),""),"")</f>
        <v/>
      </c>
      <c r="AT227" s="460"/>
      <c r="AU227" s="460"/>
      <c r="AV227" s="460" t="str">
        <f>IF(SUM(AV75,AV91,AV125)&lt;&gt;"",IF(SUM('FIN2-NATURE'!AV83,'FIN2-NATURE'!AV86)&lt;&gt;"",IF(ROUND(SUM(AV75,AV91,AV125),0)=ROUND(SUM('FIN2-NATURE'!AV83,'FIN2-NATURE'!AV86),0),"","Check ISCED "&amp;AV$8),""),"")</f>
        <v/>
      </c>
      <c r="AW227" s="460"/>
      <c r="AX227" s="460"/>
      <c r="AY227" s="460" t="str">
        <f>IF(SUM(AY75,AY91,AY125)&lt;&gt;"",IF(SUM('FIN2-NATURE'!AY83,'FIN2-NATURE'!AY86)&lt;&gt;"",IF(ROUND(SUM(AY75,AY91,AY125),0)=ROUND(SUM('FIN2-NATURE'!AY83,'FIN2-NATURE'!AY86),0),"","Check ISCED "&amp;AY$8),""),"")</f>
        <v/>
      </c>
      <c r="AZ227" s="460"/>
      <c r="BA227" s="460"/>
      <c r="BB227" s="460" t="str">
        <f>IF(SUM(BB75,BB91,BB125)&lt;&gt;"",IF(SUM('FIN2-NATURE'!BB83,'FIN2-NATURE'!BB86)&lt;&gt;"",IF(ROUND(SUM(BB75,BB91,BB125),0)=ROUND(SUM('FIN2-NATURE'!BB83,'FIN2-NATURE'!BB86),0),"","Check ISCED "&amp;BB$8),""),"")</f>
        <v/>
      </c>
      <c r="BC227" s="460"/>
      <c r="BD227" s="460"/>
      <c r="BE227" s="460" t="str">
        <f>IF(SUM(BE75,BE91,BE125)&lt;&gt;"",IF(SUM('FIN2-NATURE'!BE83,'FIN2-NATURE'!BE86)&lt;&gt;"",IF(ROUND(SUM(BE75,BE91,BE125),0)=ROUND(SUM('FIN2-NATURE'!BE83,'FIN2-NATURE'!BE86),0),"","Check ISCED "&amp;BE$8),""),"")</f>
        <v/>
      </c>
      <c r="BF227" s="460"/>
      <c r="BG227" s="460"/>
      <c r="BH227" s="460" t="str">
        <f>IF(SUM(BH75,BH91,BH125)&lt;&gt;"",IF(SUM('FIN2-NATURE'!BH83,'FIN2-NATURE'!BH86)&lt;&gt;"",IF(ROUND(SUM(BH75,BH91,BH125),0)=ROUND(SUM('FIN2-NATURE'!BH83,'FIN2-NATURE'!BH86),0),"","Check ISCED "&amp;BH$8),""),"")</f>
        <v/>
      </c>
      <c r="BI227" s="460"/>
      <c r="BJ227" s="460"/>
      <c r="BK227" s="460" t="str">
        <f>IF(SUM(BK75,BK91,BK125)&lt;&gt;"",IF(SUM('FIN2-NATURE'!BK83,'FIN2-NATURE'!BK86)&lt;&gt;"",IF(ROUND(SUM(BK75,BK91,BK125),0)=ROUND(SUM('FIN2-NATURE'!BK83,'FIN2-NATURE'!BK86),0),"","Check ISCED "&amp;BK$8),""),"")</f>
        <v/>
      </c>
      <c r="BL227" s="460"/>
      <c r="BM227" s="460"/>
      <c r="BN227" s="460" t="str">
        <f>IF(SUM(BN75,BN91,BN125)&lt;&gt;"",IF(SUM('FIN2-NATURE'!BN83,'FIN2-NATURE'!BN86)&lt;&gt;"",IF(ROUND(SUM(BN75,BN91,BN125),0)=ROUND(SUM('FIN2-NATURE'!BN83,'FIN2-NATURE'!BN86),0),"","Check ISCED "&amp;BN$8),""),"")</f>
        <v/>
      </c>
      <c r="BO227" s="460"/>
      <c r="BP227" s="460"/>
      <c r="BQ227" s="460" t="str">
        <f>IF(SUM(BQ75,BQ91,BQ125)&lt;&gt;"",IF(SUM('FIN2-NATURE'!BQ83,'FIN2-NATURE'!BQ86)&lt;&gt;"",IF(ROUND(SUM(BQ75,BQ91,BQ125),0)=ROUND(SUM('FIN2-NATURE'!BQ83,'FIN2-NATURE'!BQ86),0),"","Check ISCED "&amp;BQ$8),""),"")</f>
        <v/>
      </c>
      <c r="BR227" s="460"/>
      <c r="BS227" s="460"/>
      <c r="BT227" s="460" t="str">
        <f>IF(SUM(BT75,BT91,BT125)&lt;&gt;"",IF(SUM('FIN2-NATURE'!BT83,'FIN2-NATURE'!BT86)&lt;&gt;"",IF(ROUND(SUM(BT75,BT91,BT125),0)=ROUND(SUM('FIN2-NATURE'!BT83,'FIN2-NATURE'!BT86),0),"","Check ISCED "&amp;BT$8),""),"")</f>
        <v/>
      </c>
      <c r="BU227" s="460"/>
      <c r="BV227" s="460"/>
      <c r="BW227" s="460" t="str">
        <f>IF(SUM(BW75,BW91,BW125)&lt;&gt;"",IF(SUM('FIN2-NATURE'!BW83,'FIN2-NATURE'!BW86)&lt;&gt;"",IF(ROUND(SUM(BW75,BW91,BW125),0)=ROUND(SUM('FIN2-NATURE'!BW83,'FIN2-NATURE'!BW86),0),"","Check ISCED "&amp;BW$8),""),"")</f>
        <v/>
      </c>
      <c r="BX227" s="460"/>
      <c r="BY227" s="460"/>
      <c r="BZ227" s="460" t="str">
        <f>IF(SUM(BZ75,BZ91,BZ125)&lt;&gt;"",IF(SUM('FIN2-NATURE'!BZ83,'FIN2-NATURE'!BZ86)&lt;&gt;"",IF(ROUND(SUM(BZ75,BZ91,BZ125),0)=ROUND(SUM('FIN2-NATURE'!BZ83,'FIN2-NATURE'!BZ86),0),"","Check ISCED "&amp;BZ$8),""),"")</f>
        <v/>
      </c>
      <c r="CA227" s="460"/>
      <c r="CB227" s="460"/>
      <c r="CC227" s="460" t="str">
        <f>IF(SUM(CC75,CC91,CC125)&lt;&gt;"",IF(SUM('FIN2-NATURE'!CC83,'FIN2-NATURE'!CC86)&lt;&gt;"",IF(ROUND(SUM(CC75,CC91,CC125),0)=ROUND(SUM('FIN2-NATURE'!CC83,'FIN2-NATURE'!CC86),0),"","Check ISCED "&amp;CC$8),""),"")</f>
        <v/>
      </c>
      <c r="CD227" s="460"/>
      <c r="CE227" s="460"/>
      <c r="CF227" s="460" t="str">
        <f>IF(SUM(CF75,CF91,CF125)&lt;&gt;"",IF(SUM('FIN2-NATURE'!CF83,'FIN2-NATURE'!CF86)&lt;&gt;"",IF(ROUND(SUM(CF75,CF91,CF125),0)=ROUND(SUM('FIN2-NATURE'!CF83,'FIN2-NATURE'!CF86),0),"","Check ISCED "&amp;CF$8),""),"")</f>
        <v/>
      </c>
      <c r="CG227" s="460"/>
      <c r="CH227" s="460"/>
      <c r="CI227" s="460" t="str">
        <f>IF(SUM(CI75,CI91,CI125)&lt;&gt;"",IF(SUM('FIN2-NATURE'!CI83,'FIN2-NATURE'!CI86)&lt;&gt;"",IF(ROUND(SUM(CI75,CI91,CI125),0)=ROUND(SUM('FIN2-NATURE'!CI83,'FIN2-NATURE'!CI86),0),"","Check ISCED "&amp;CI$8),""),"")</f>
        <v/>
      </c>
      <c r="CJ227" s="460"/>
      <c r="CK227" s="460"/>
      <c r="CL227" s="460" t="str">
        <f>IF(SUM(CL75,CL91,CL125)&lt;&gt;"",IF(SUM('FIN2-NATURE'!CL83,'FIN2-NATURE'!CL86)&lt;&gt;"",IF(ROUND(SUM(CL75,CL91,CL125),0)=ROUND(SUM('FIN2-NATURE'!CL83,'FIN2-NATURE'!CL86),0),"","Check ISCED_X "),""),"")</f>
        <v/>
      </c>
      <c r="CM227" s="460"/>
      <c r="CN227" s="460"/>
      <c r="CO227" s="460" t="str">
        <f>IF(SUM(CO75,CO91,CO125)&lt;&gt;"",IF(SUM('FIN2-NATURE'!CO83,'FIN2-NATURE'!CO86)&lt;&gt;"",IF(ROUND(SUM(CO75,CO91,CO125),0)=ROUND(SUM('FIN2-NATURE'!CO83,'FIN2-NATURE'!CO86),0),"","Check ISCED_T"),""),"")</f>
        <v/>
      </c>
      <c r="CP227" s="460"/>
      <c r="CQ227" s="469"/>
    </row>
    <row r="228" spans="1:96" s="414" customFormat="1" ht="11.25" hidden="1" customHeight="1" x14ac:dyDescent="0.2">
      <c r="A228" s="476"/>
      <c r="B228" s="476"/>
      <c r="C228" s="476"/>
      <c r="D228" s="901"/>
      <c r="E228" s="459"/>
      <c r="F228" s="484"/>
      <c r="G228" s="485" t="s">
        <v>8923</v>
      </c>
      <c r="H228" s="486"/>
      <c r="I228" s="486"/>
      <c r="J228" s="486"/>
      <c r="K228" s="486"/>
      <c r="L228" s="486"/>
      <c r="M228" s="487"/>
      <c r="N228" s="487"/>
      <c r="O228" s="487"/>
      <c r="P228" s="487"/>
      <c r="Q228" s="487"/>
      <c r="R228" s="487"/>
      <c r="S228" s="487"/>
      <c r="T228" s="487"/>
      <c r="U228" s="487"/>
      <c r="V228" s="487"/>
      <c r="W228" s="487"/>
      <c r="X228" s="487"/>
      <c r="Y228" s="487"/>
      <c r="Z228" s="487"/>
      <c r="AA228" s="460" t="str">
        <f>IF(SUM(AA132)&lt;&gt;"",IF(SUM('FIN2-NATURE'!AA83,'FIN2-NATURE'!AA86)&lt;&gt;"",IF(ROUND(SUM(AA132),0)=ROUND(SUM('FIN2-NATURE'!AA83,'FIN2-NATURE'!AA86),0),"","Check ISCED "&amp;AA$8),""),"")</f>
        <v/>
      </c>
      <c r="AB228" s="460"/>
      <c r="AC228" s="460"/>
      <c r="AD228" s="460" t="str">
        <f>IF(SUM(AD132)&lt;&gt;"",IF(SUM('FIN2-NATURE'!AD83,'FIN2-NATURE'!AD86)&lt;&gt;"",IF(ROUND(SUM(AD132),0)=ROUND(SUM('FIN2-NATURE'!AD83,'FIN2-NATURE'!AD86),0),"","Check ISCED "&amp;AD$8),""),"")</f>
        <v/>
      </c>
      <c r="AE228" s="460"/>
      <c r="AF228" s="460"/>
      <c r="AG228" s="460" t="str">
        <f>IF(SUM(AG132)&lt;&gt;"",IF(SUM('FIN2-NATURE'!AG83,'FIN2-NATURE'!AG86)&lt;&gt;"",IF(ROUND(SUM(AG132),0)=ROUND(SUM('FIN2-NATURE'!AG83,'FIN2-NATURE'!AG86),0),"","Check ISCED "&amp;AG$8),""),"")</f>
        <v/>
      </c>
      <c r="AH228" s="460"/>
      <c r="AI228" s="460"/>
      <c r="AJ228" s="460" t="str">
        <f>IF(SUM(AJ132)&lt;&gt;"",IF(SUM('FIN2-NATURE'!AJ83,'FIN2-NATURE'!AJ86)&lt;&gt;"",IF(ROUND(SUM(AJ132),0)=ROUND(SUM('FIN2-NATURE'!AJ83,'FIN2-NATURE'!AJ86),0),"","Check ISCED "&amp;AJ$8),""),"")</f>
        <v/>
      </c>
      <c r="AK228" s="460"/>
      <c r="AL228" s="460"/>
      <c r="AM228" s="460" t="str">
        <f>IF(SUM(AM132)&lt;&gt;"",IF(SUM('FIN2-NATURE'!AM83,'FIN2-NATURE'!AM86)&lt;&gt;"",IF(ROUND(SUM(AM132),0)=ROUND(SUM('FIN2-NATURE'!AM83,'FIN2-NATURE'!AM86),0),"","Check ISCED "&amp;AM$8),""),"")</f>
        <v/>
      </c>
      <c r="AN228" s="460"/>
      <c r="AO228" s="460"/>
      <c r="AP228" s="460" t="str">
        <f>IF(SUM(AP132)&lt;&gt;"",IF(SUM('FIN2-NATURE'!AP83,'FIN2-NATURE'!AP86)&lt;&gt;"",IF(ROUND(SUM(AP132),0)=ROUND(SUM('FIN2-NATURE'!AP83,'FIN2-NATURE'!AP86),0),"","Check ISCED "&amp;AP$8),""),"")</f>
        <v/>
      </c>
      <c r="AQ228" s="460"/>
      <c r="AR228" s="460"/>
      <c r="AS228" s="460" t="str">
        <f>IF(SUM(AS132)&lt;&gt;"",IF(SUM('FIN2-NATURE'!AS83,'FIN2-NATURE'!AS86)&lt;&gt;"",IF(ROUND(SUM(AS132),0)=ROUND(SUM('FIN2-NATURE'!AS83,'FIN2-NATURE'!AS86),0),"","Check ISCED "&amp;AS$8),""),"")</f>
        <v/>
      </c>
      <c r="AT228" s="460"/>
      <c r="AU228" s="460"/>
      <c r="AV228" s="460" t="str">
        <f>IF(SUM(AV132)&lt;&gt;"",IF(SUM('FIN2-NATURE'!AV83,'FIN2-NATURE'!AV86)&lt;&gt;"",IF(ROUND(SUM(AV132),0)=ROUND(SUM('FIN2-NATURE'!AV83,'FIN2-NATURE'!AV86),0),"","Check ISCED "&amp;AV$8),""),"")</f>
        <v/>
      </c>
      <c r="AW228" s="460"/>
      <c r="AX228" s="460"/>
      <c r="AY228" s="460" t="str">
        <f>IF(SUM(AY132)&lt;&gt;"",IF(SUM('FIN2-NATURE'!AY83,'FIN2-NATURE'!AY86)&lt;&gt;"",IF(ROUND(SUM(AY132),0)=ROUND(SUM('FIN2-NATURE'!AY83,'FIN2-NATURE'!AY86),0),"","Check ISCED "&amp;AY$8),""),"")</f>
        <v/>
      </c>
      <c r="AZ228" s="460"/>
      <c r="BA228" s="460"/>
      <c r="BB228" s="460" t="str">
        <f>IF(SUM(BB132)&lt;&gt;"",IF(SUM('FIN2-NATURE'!BB83,'FIN2-NATURE'!BB86)&lt;&gt;"",IF(ROUND(SUM(BB132),0)=ROUND(SUM('FIN2-NATURE'!BB83,'FIN2-NATURE'!BB86),0),"","Check ISCED "&amp;BB$8),""),"")</f>
        <v/>
      </c>
      <c r="BC228" s="460"/>
      <c r="BD228" s="460"/>
      <c r="BE228" s="460" t="str">
        <f>IF(SUM(BE132)&lt;&gt;"",IF(SUM('FIN2-NATURE'!BE83,'FIN2-NATURE'!BE86)&lt;&gt;"",IF(ROUND(SUM(BE132),0)=ROUND(SUM('FIN2-NATURE'!BE83,'FIN2-NATURE'!BE86),0),"","Check ISCED "&amp;BE$8),""),"")</f>
        <v/>
      </c>
      <c r="BF228" s="460"/>
      <c r="BG228" s="460"/>
      <c r="BH228" s="460" t="str">
        <f>IF(SUM(BH132)&lt;&gt;"",IF(SUM('FIN2-NATURE'!BH83,'FIN2-NATURE'!BH86)&lt;&gt;"",IF(ROUND(SUM(BH132),0)=ROUND(SUM('FIN2-NATURE'!BH83,'FIN2-NATURE'!BH86),0),"","Check ISCED "&amp;BH$8),""),"")</f>
        <v/>
      </c>
      <c r="BI228" s="460"/>
      <c r="BJ228" s="460"/>
      <c r="BK228" s="460" t="str">
        <f>IF(SUM(BK132)&lt;&gt;"",IF(SUM('FIN2-NATURE'!BK83,'FIN2-NATURE'!BK86)&lt;&gt;"",IF(ROUND(SUM(BK132),0)=ROUND(SUM('FIN2-NATURE'!BK83,'FIN2-NATURE'!BK86),0),"","Check ISCED "&amp;BK$8),""),"")</f>
        <v/>
      </c>
      <c r="BL228" s="460"/>
      <c r="BM228" s="460"/>
      <c r="BN228" s="460" t="str">
        <f>IF(SUM(BN132)&lt;&gt;"",IF(SUM('FIN2-NATURE'!BN83,'FIN2-NATURE'!BN86)&lt;&gt;"",IF(ROUND(SUM(BN132),0)=ROUND(SUM('FIN2-NATURE'!BN83,'FIN2-NATURE'!BN86),0),"","Check ISCED "&amp;BN$8),""),"")</f>
        <v/>
      </c>
      <c r="BO228" s="460"/>
      <c r="BP228" s="460"/>
      <c r="BQ228" s="460" t="str">
        <f>IF(SUM(BQ132)&lt;&gt;"",IF(SUM('FIN2-NATURE'!BQ83,'FIN2-NATURE'!BQ86)&lt;&gt;"",IF(ROUND(SUM(BQ132),0)=ROUND(SUM('FIN2-NATURE'!BQ83,'FIN2-NATURE'!BQ86),0),"","Check ISCED "&amp;BQ$8),""),"")</f>
        <v/>
      </c>
      <c r="BR228" s="460"/>
      <c r="BS228" s="460"/>
      <c r="BT228" s="460" t="str">
        <f>IF(SUM(BT132)&lt;&gt;"",IF(SUM('FIN2-NATURE'!BT83,'FIN2-NATURE'!BT86)&lt;&gt;"",IF(ROUND(SUM(BT132),0)=ROUND(SUM('FIN2-NATURE'!BT83,'FIN2-NATURE'!BT86),0),"","Check ISCED "&amp;BT$8),""),"")</f>
        <v/>
      </c>
      <c r="BU228" s="460"/>
      <c r="BV228" s="460"/>
      <c r="BW228" s="460" t="str">
        <f>IF(SUM(BW132)&lt;&gt;"",IF(SUM('FIN2-NATURE'!BW83,'FIN2-NATURE'!BW86)&lt;&gt;"",IF(ROUND(SUM(BW132),0)=ROUND(SUM('FIN2-NATURE'!BW83,'FIN2-NATURE'!BW86),0),"","Check ISCED "&amp;BW$8),""),"")</f>
        <v/>
      </c>
      <c r="BX228" s="460"/>
      <c r="BY228" s="460"/>
      <c r="BZ228" s="460" t="str">
        <f>IF(SUM(BZ132)&lt;&gt;"",IF(SUM('FIN2-NATURE'!BZ83,'FIN2-NATURE'!BZ86)&lt;&gt;"",IF(ROUND(SUM(BZ132),0)=ROUND(SUM('FIN2-NATURE'!BZ83,'FIN2-NATURE'!BZ86),0),"","Check ISCED "&amp;BZ$8),""),"")</f>
        <v/>
      </c>
      <c r="CA228" s="460"/>
      <c r="CB228" s="460"/>
      <c r="CC228" s="460" t="str">
        <f>IF(SUM(CC132)&lt;&gt;"",IF(SUM('FIN2-NATURE'!CC83,'FIN2-NATURE'!CC86)&lt;&gt;"",IF(ROUND(SUM(CC132),0)=ROUND(SUM('FIN2-NATURE'!CC83,'FIN2-NATURE'!CC86),0),"","Check ISCED "&amp;CC$8),""),"")</f>
        <v/>
      </c>
      <c r="CD228" s="460"/>
      <c r="CE228" s="460"/>
      <c r="CF228" s="460" t="str">
        <f>IF(SUM(CF132)&lt;&gt;"",IF(SUM('FIN2-NATURE'!CF83,'FIN2-NATURE'!CF86)&lt;&gt;"",IF(ROUND(SUM(CF132),0)=ROUND(SUM('FIN2-NATURE'!CF83,'FIN2-NATURE'!CF86),0),"","Check ISCED "&amp;CF$8),""),"")</f>
        <v/>
      </c>
      <c r="CG228" s="460"/>
      <c r="CH228" s="460"/>
      <c r="CI228" s="460" t="str">
        <f>IF(SUM(CI132)&lt;&gt;"",IF(SUM('FIN2-NATURE'!CI83,'FIN2-NATURE'!CI86)&lt;&gt;"",IF(ROUND(SUM(CI132),0)=ROUND(SUM('FIN2-NATURE'!CI83,'FIN2-NATURE'!CI86),0),"","Check ISCED "&amp;CI$8),""),"")</f>
        <v/>
      </c>
      <c r="CJ228" s="460"/>
      <c r="CK228" s="460"/>
      <c r="CL228" s="460" t="str">
        <f>IF(SUM(CL132)&lt;&gt;"",IF(SUM('FIN2-NATURE'!CL83,'FIN2-NATURE'!CL86)&lt;&gt;"",IF(ROUND(SUM(CL132),0)=ROUND(SUM('FIN2-NATURE'!CL83,'FIN2-NATURE'!CL86),0),"","Check ISCED_X "),""),"")</f>
        <v/>
      </c>
      <c r="CM228" s="460"/>
      <c r="CN228" s="460"/>
      <c r="CO228" s="460" t="str">
        <f>IF(SUM(CO132)&lt;&gt;"",IF(SUM('FIN2-NATURE'!CO83,'FIN2-NATURE'!CO86)&lt;&gt;"",IF(ROUND(SUM(CO132),0)=ROUND(SUM('FIN2-NATURE'!CO83,'FIN2-NATURE'!CO86),0),"","Check ISCED_T"),""),"")</f>
        <v/>
      </c>
      <c r="CP228" s="460"/>
      <c r="CQ228" s="469"/>
    </row>
    <row r="229" spans="1:96" s="414" customFormat="1" ht="11.25" hidden="1" customHeight="1" x14ac:dyDescent="0.2">
      <c r="A229" s="476"/>
      <c r="B229" s="476"/>
      <c r="C229" s="476"/>
      <c r="D229" s="901"/>
      <c r="E229" s="459" t="s">
        <v>8924</v>
      </c>
      <c r="F229" s="484"/>
      <c r="G229" s="485" t="s">
        <v>8925</v>
      </c>
      <c r="H229" s="486"/>
      <c r="I229" s="486"/>
      <c r="J229" s="486"/>
      <c r="K229" s="486"/>
      <c r="L229" s="486"/>
      <c r="M229" s="487"/>
      <c r="N229" s="487"/>
      <c r="O229" s="487"/>
      <c r="P229" s="487"/>
      <c r="Q229" s="487"/>
      <c r="R229" s="487"/>
      <c r="S229" s="487"/>
      <c r="T229" s="487"/>
      <c r="U229" s="487"/>
      <c r="V229" s="487"/>
      <c r="W229" s="487"/>
      <c r="X229" s="487"/>
      <c r="Y229" s="487"/>
      <c r="Z229" s="487"/>
      <c r="AA229" s="460" t="str">
        <f>IF(SUM(AA129,AA130)&lt;&gt;"",IF(SUM('FIN2-NATURE'!AA73,'FIN2-NATURE'!AA76)&lt;&gt;"",IF(ROUND(SUM(AA129,AA130),0)=ROUND(SUM('FIN2-NATURE'!AA73,'FIN2-NATURE'!AA76),0),"","Check ISCED "&amp;AA$8),""),"")</f>
        <v/>
      </c>
      <c r="AB229" s="460"/>
      <c r="AC229" s="460"/>
      <c r="AD229" s="460" t="str">
        <f>IF(SUM(AD129,AD130)&lt;&gt;"",IF(SUM('FIN2-NATURE'!AD73,'FIN2-NATURE'!AD76)&lt;&gt;"",IF(ROUND(SUM(AD129,AD130),0)=ROUND(SUM('FIN2-NATURE'!AD73,'FIN2-NATURE'!AD76),0),"","Check ISCED "&amp;AD$8),""),"")</f>
        <v/>
      </c>
      <c r="AE229" s="460"/>
      <c r="AF229" s="460"/>
      <c r="AG229" s="460" t="str">
        <f>IF(SUM(AG129,AG130)&lt;&gt;"",IF(SUM('FIN2-NATURE'!AG73,'FIN2-NATURE'!AG76)&lt;&gt;"",IF(ROUND(SUM(AG129,AG130),0)=ROUND(SUM('FIN2-NATURE'!AG73,'FIN2-NATURE'!AG76),0),"","Check ISCED "&amp;AG$8),""),"")</f>
        <v/>
      </c>
      <c r="AH229" s="460"/>
      <c r="AI229" s="460"/>
      <c r="AJ229" s="460" t="str">
        <f>IF(SUM(AJ129,AJ130)&lt;&gt;"",IF(SUM('FIN2-NATURE'!AJ73,'FIN2-NATURE'!AJ76)&lt;&gt;"",IF(ROUND(SUM(AJ129,AJ130),0)=ROUND(SUM('FIN2-NATURE'!AJ73,'FIN2-NATURE'!AJ76),0),"","Check ISCED "&amp;AJ$8),""),"")</f>
        <v/>
      </c>
      <c r="AK229" s="460"/>
      <c r="AL229" s="460"/>
      <c r="AM229" s="460" t="str">
        <f>IF(SUM(AM129,AM130)&lt;&gt;"",IF(SUM('FIN2-NATURE'!AM73,'FIN2-NATURE'!AM76)&lt;&gt;"",IF(ROUND(SUM(AM129,AM130),0)=ROUND(SUM('FIN2-NATURE'!AM73,'FIN2-NATURE'!AM76),0),"","Check ISCED "&amp;AM$8),""),"")</f>
        <v/>
      </c>
      <c r="AN229" s="460"/>
      <c r="AO229" s="460"/>
      <c r="AP229" s="460" t="str">
        <f>IF(SUM(AP129,AP130)&lt;&gt;"",IF(SUM('FIN2-NATURE'!AP73,'FIN2-NATURE'!AP76)&lt;&gt;"",IF(ROUND(SUM(AP129,AP130),0)=ROUND(SUM('FIN2-NATURE'!AP73,'FIN2-NATURE'!AP76),0),"","Check ISCED "&amp;AP$8),""),"")</f>
        <v/>
      </c>
      <c r="AQ229" s="460"/>
      <c r="AR229" s="460"/>
      <c r="AS229" s="460" t="str">
        <f>IF(SUM(AS129,AS130)&lt;&gt;"",IF(SUM('FIN2-NATURE'!AS73,'FIN2-NATURE'!AS76)&lt;&gt;"",IF(ROUND(SUM(AS129,AS130),0)=ROUND(SUM('FIN2-NATURE'!AS73,'FIN2-NATURE'!AS76),0),"","Check ISCED "&amp;AS$8),""),"")</f>
        <v/>
      </c>
      <c r="AT229" s="460"/>
      <c r="AU229" s="460"/>
      <c r="AV229" s="460" t="str">
        <f>IF(SUM(AV129,AV130)&lt;&gt;"",IF(SUM('FIN2-NATURE'!AV73,'FIN2-NATURE'!AV76)&lt;&gt;"",IF(ROUND(SUM(AV129,AV130),0)=ROUND(SUM('FIN2-NATURE'!AV73,'FIN2-NATURE'!AV76),0),"","Check ISCED "&amp;AV$8),""),"")</f>
        <v/>
      </c>
      <c r="AW229" s="460"/>
      <c r="AX229" s="460"/>
      <c r="AY229" s="460" t="str">
        <f>IF(SUM(AY129,AY130)&lt;&gt;"",IF(SUM('FIN2-NATURE'!AY73,'FIN2-NATURE'!AY76)&lt;&gt;"",IF(ROUND(SUM(AY129,AY130),0)=ROUND(SUM('FIN2-NATURE'!AY73,'FIN2-NATURE'!AY76),0),"","Check ISCED "&amp;AY$8),""),"")</f>
        <v/>
      </c>
      <c r="AZ229" s="460"/>
      <c r="BA229" s="460"/>
      <c r="BB229" s="460" t="str">
        <f>IF(SUM(BB129,BB130)&lt;&gt;"",IF(SUM('FIN2-NATURE'!BB73,'FIN2-NATURE'!BB76)&lt;&gt;"",IF(ROUND(SUM(BB129,BB130),0)=ROUND(SUM('FIN2-NATURE'!BB73,'FIN2-NATURE'!BB76),0),"","Check ISCED "&amp;BB$8),""),"")</f>
        <v/>
      </c>
      <c r="BC229" s="460"/>
      <c r="BD229" s="460"/>
      <c r="BE229" s="460" t="str">
        <f>IF(SUM(BE129,BE130)&lt;&gt;"",IF(SUM('FIN2-NATURE'!BE73,'FIN2-NATURE'!BE76)&lt;&gt;"",IF(ROUND(SUM(BE129,BE130),0)=ROUND(SUM('FIN2-NATURE'!BE73,'FIN2-NATURE'!BE76),0),"","Check ISCED "&amp;BE$8),""),"")</f>
        <v/>
      </c>
      <c r="BF229" s="460"/>
      <c r="BG229" s="460"/>
      <c r="BH229" s="460" t="str">
        <f>IF(SUM(BH129,BH130)&lt;&gt;"",IF(SUM('FIN2-NATURE'!BH73,'FIN2-NATURE'!BH76)&lt;&gt;"",IF(ROUND(SUM(BH129,BH130),0)=ROUND(SUM('FIN2-NATURE'!BH73,'FIN2-NATURE'!BH76),0),"","Check ISCED "&amp;BH$8),""),"")</f>
        <v/>
      </c>
      <c r="BI229" s="460"/>
      <c r="BJ229" s="460"/>
      <c r="BK229" s="460" t="str">
        <f>IF(SUM(BK129,BK130)&lt;&gt;"",IF(SUM('FIN2-NATURE'!BK73,'FIN2-NATURE'!BK76)&lt;&gt;"",IF(ROUND(SUM(BK129,BK130),0)=ROUND(SUM('FIN2-NATURE'!BK73,'FIN2-NATURE'!BK76),0),"","Check ISCED "&amp;BK$8),""),"")</f>
        <v/>
      </c>
      <c r="BL229" s="460"/>
      <c r="BM229" s="460"/>
      <c r="BN229" s="460" t="str">
        <f>IF(SUM(BN129,BN130)&lt;&gt;"",IF(SUM('FIN2-NATURE'!BN73,'FIN2-NATURE'!BN76)&lt;&gt;"",IF(ROUND(SUM(BN129,BN130),0)=ROUND(SUM('FIN2-NATURE'!BN73,'FIN2-NATURE'!BN76),0),"","Check ISCED "&amp;BN$8),""),"")</f>
        <v/>
      </c>
      <c r="BO229" s="460"/>
      <c r="BP229" s="460"/>
      <c r="BQ229" s="460" t="str">
        <f>IF(SUM(BQ129,BQ130)&lt;&gt;"",IF(SUM('FIN2-NATURE'!BQ73,'FIN2-NATURE'!BQ76)&lt;&gt;"",IF(ROUND(SUM(BQ129,BQ130),0)=ROUND(SUM('FIN2-NATURE'!BQ73,'FIN2-NATURE'!BQ76),0),"","Check ISCED "&amp;BQ$8),""),"")</f>
        <v/>
      </c>
      <c r="BR229" s="460"/>
      <c r="BS229" s="460"/>
      <c r="BT229" s="460" t="str">
        <f>IF(SUM(BT129,BT130)&lt;&gt;"",IF(SUM('FIN2-NATURE'!BT73,'FIN2-NATURE'!BT76)&lt;&gt;"",IF(ROUND(SUM(BT129,BT130),0)=ROUND(SUM('FIN2-NATURE'!BT73,'FIN2-NATURE'!BT76),0),"","Check ISCED "&amp;BT$8),""),"")</f>
        <v/>
      </c>
      <c r="BU229" s="460"/>
      <c r="BV229" s="460"/>
      <c r="BW229" s="460" t="str">
        <f>IF(SUM(BW129,BW130)&lt;&gt;"",IF(SUM('FIN2-NATURE'!BW73,'FIN2-NATURE'!BW76)&lt;&gt;"",IF(ROUND(SUM(BW129,BW130),0)=ROUND(SUM('FIN2-NATURE'!BW73,'FIN2-NATURE'!BW76),0),"","Check ISCED "&amp;BW$8),""),"")</f>
        <v/>
      </c>
      <c r="BX229" s="460"/>
      <c r="BY229" s="460"/>
      <c r="BZ229" s="460" t="str">
        <f>IF(SUM(BZ129,BZ130)&lt;&gt;"",IF(SUM('FIN2-NATURE'!BZ73,'FIN2-NATURE'!BZ76)&lt;&gt;"",IF(ROUND(SUM(BZ129,BZ130),0)=ROUND(SUM('FIN2-NATURE'!BZ73,'FIN2-NATURE'!BZ76),0),"","Check ISCED "&amp;BZ$8),""),"")</f>
        <v/>
      </c>
      <c r="CA229" s="460"/>
      <c r="CB229" s="460"/>
      <c r="CC229" s="460" t="str">
        <f>IF(SUM(CC129,CC130)&lt;&gt;"",IF(SUM('FIN2-NATURE'!CC73,'FIN2-NATURE'!CC76)&lt;&gt;"",IF(ROUND(SUM(CC129,CC130),0)=ROUND(SUM('FIN2-NATURE'!CC73,'FIN2-NATURE'!CC76),0),"","Check ISCED "&amp;CC$8),""),"")</f>
        <v/>
      </c>
      <c r="CD229" s="460"/>
      <c r="CE229" s="460"/>
      <c r="CF229" s="460" t="str">
        <f>IF(SUM(CF129,CF130)&lt;&gt;"",IF(SUM('FIN2-NATURE'!CF73,'FIN2-NATURE'!CF76)&lt;&gt;"",IF(ROUND(SUM(CF129,CF130),0)=ROUND(SUM('FIN2-NATURE'!CF73,'FIN2-NATURE'!CF76),0),"","Check ISCED "&amp;CF$8),""),"")</f>
        <v/>
      </c>
      <c r="CG229" s="460"/>
      <c r="CH229" s="460"/>
      <c r="CI229" s="460" t="str">
        <f>IF(SUM(CI129,CI130)&lt;&gt;"",IF(SUM('FIN2-NATURE'!CI73,'FIN2-NATURE'!CI76)&lt;&gt;"",IF(ROUND(SUM(CI129,CI130),0)=ROUND(SUM('FIN2-NATURE'!CI73,'FIN2-NATURE'!CI76),0),"","Check ISCED "&amp;CI$8),""),"")</f>
        <v/>
      </c>
      <c r="CJ229" s="460"/>
      <c r="CK229" s="460"/>
      <c r="CL229" s="460" t="str">
        <f>IF(SUM(CL129,CL130)&lt;&gt;"",IF(SUM('FIN2-NATURE'!CL73,'FIN2-NATURE'!CL76)&lt;&gt;"",IF(ROUND(SUM(CL129,CL130),0)=ROUND(SUM('FIN2-NATURE'!CL73,'FIN2-NATURE'!CL76),0),"","Check ISCED_X"),""),"")</f>
        <v/>
      </c>
      <c r="CM229" s="460"/>
      <c r="CN229" s="460"/>
      <c r="CO229" s="460" t="str">
        <f>IF(SUM(CO129,CO130)&lt;&gt;"",IF(SUM('FIN2-NATURE'!CO73,'FIN2-NATURE'!CO76)&lt;&gt;"",IF(ROUND(SUM(CO129,CO130),0)=ROUND(SUM('FIN2-NATURE'!CO73,'FIN2-NATURE'!CO76),0),"","Check ISCED_T"),""),"")</f>
        <v/>
      </c>
      <c r="CP229" s="460"/>
      <c r="CQ229" s="469"/>
    </row>
    <row r="230" spans="1:96" s="414" customFormat="1" ht="11.25" hidden="1" customHeight="1" x14ac:dyDescent="0.2">
      <c r="A230" s="476"/>
      <c r="B230" s="476"/>
      <c r="C230" s="476"/>
      <c r="D230" s="901"/>
      <c r="E230" s="459" t="s">
        <v>8926</v>
      </c>
      <c r="F230" s="484"/>
      <c r="G230" s="485" t="s">
        <v>8927</v>
      </c>
      <c r="H230" s="486"/>
      <c r="I230" s="486"/>
      <c r="J230" s="486"/>
      <c r="K230" s="486"/>
      <c r="L230" s="486"/>
      <c r="M230" s="487"/>
      <c r="N230" s="487"/>
      <c r="O230" s="487"/>
      <c r="P230" s="487"/>
      <c r="Q230" s="487"/>
      <c r="R230" s="487"/>
      <c r="S230" s="487"/>
      <c r="T230" s="487"/>
      <c r="U230" s="487"/>
      <c r="V230" s="487"/>
      <c r="W230" s="487"/>
      <c r="X230" s="487"/>
      <c r="Y230" s="487"/>
      <c r="Z230" s="487"/>
      <c r="AA230" s="460" t="str">
        <f>IF(SUM(AA128,AA131)&lt;&gt;"",IF(SUM('FIN2-NATURE'!AA83,'FIN2-NATURE'!AA86)&lt;&gt;"",IF(ROUND(SUM(AA128,AA131),0)=ROUND(SUM('FIN2-NATURE'!AA83,'FIN2-NATURE'!AA86),0),"","Check ISCED "&amp;AA$8),""),"")</f>
        <v/>
      </c>
      <c r="AB230" s="460"/>
      <c r="AC230" s="460"/>
      <c r="AD230" s="460" t="str">
        <f>IF(SUM(AD128,AD131)&lt;&gt;"",IF(SUM('FIN2-NATURE'!AD83,'FIN2-NATURE'!AD86)&lt;&gt;"",IF(ROUND(SUM(AD128,AD131),0)=ROUND(SUM('FIN2-NATURE'!AD83,'FIN2-NATURE'!AD86),0),"","Check ISCED "&amp;AD$8),""),"")</f>
        <v/>
      </c>
      <c r="AE230" s="460"/>
      <c r="AF230" s="460"/>
      <c r="AG230" s="460" t="str">
        <f>IF(SUM(AG128,AG131)&lt;&gt;"",IF(SUM('FIN2-NATURE'!AG83,'FIN2-NATURE'!AG86)&lt;&gt;"",IF(ROUND(SUM(AG128,AG131),0)=ROUND(SUM('FIN2-NATURE'!AG83,'FIN2-NATURE'!AG86),0),"","Check ISCED "&amp;AG$8),""),"")</f>
        <v/>
      </c>
      <c r="AH230" s="460"/>
      <c r="AI230" s="460"/>
      <c r="AJ230" s="460" t="str">
        <f>IF(SUM(AJ128,AJ131)&lt;&gt;"",IF(SUM('FIN2-NATURE'!AJ83,'FIN2-NATURE'!AJ86)&lt;&gt;"",IF(ROUND(SUM(AJ128,AJ131),0)=ROUND(SUM('FIN2-NATURE'!AJ83,'FIN2-NATURE'!AJ86),0),"","Check ISCED "&amp;AJ$8),""),"")</f>
        <v/>
      </c>
      <c r="AK230" s="460"/>
      <c r="AL230" s="460"/>
      <c r="AM230" s="460" t="str">
        <f>IF(SUM(AM128,AM131)&lt;&gt;"",IF(SUM('FIN2-NATURE'!AM83,'FIN2-NATURE'!AM86)&lt;&gt;"",IF(ROUND(SUM(AM128,AM131),0)=ROUND(SUM('FIN2-NATURE'!AM83,'FIN2-NATURE'!AM86),0),"","Check ISCED "&amp;AM$8),""),"")</f>
        <v/>
      </c>
      <c r="AN230" s="460"/>
      <c r="AO230" s="460"/>
      <c r="AP230" s="460" t="str">
        <f>IF(SUM(AP128,AP131)&lt;&gt;"",IF(SUM('FIN2-NATURE'!AP83,'FIN2-NATURE'!AP86)&lt;&gt;"",IF(ROUND(SUM(AP128,AP131),0)=ROUND(SUM('FIN2-NATURE'!AP83,'FIN2-NATURE'!AP86),0),"","Check ISCED "&amp;AP$8),""),"")</f>
        <v/>
      </c>
      <c r="AQ230" s="460"/>
      <c r="AR230" s="460"/>
      <c r="AS230" s="460" t="str">
        <f>IF(SUM(AS128,AS131)&lt;&gt;"",IF(SUM('FIN2-NATURE'!AS83,'FIN2-NATURE'!AS86)&lt;&gt;"",IF(ROUND(SUM(AS128,AS131),0)=ROUND(SUM('FIN2-NATURE'!AS83,'FIN2-NATURE'!AS86),0),"","Check ISCED "&amp;AS$8),""),"")</f>
        <v/>
      </c>
      <c r="AT230" s="460"/>
      <c r="AU230" s="460"/>
      <c r="AV230" s="460" t="str">
        <f>IF(SUM(AV128,AV131)&lt;&gt;"",IF(SUM('FIN2-NATURE'!AV83,'FIN2-NATURE'!AV86)&lt;&gt;"",IF(ROUND(SUM(AV128,AV131),0)=ROUND(SUM('FIN2-NATURE'!AV83,'FIN2-NATURE'!AV86),0),"","Check ISCED "&amp;AV$8),""),"")</f>
        <v/>
      </c>
      <c r="AW230" s="460"/>
      <c r="AX230" s="460"/>
      <c r="AY230" s="460" t="str">
        <f>IF(SUM(AY128,AY131)&lt;&gt;"",IF(SUM('FIN2-NATURE'!AY83,'FIN2-NATURE'!AY86)&lt;&gt;"",IF(ROUND(SUM(AY128,AY131),0)=ROUND(SUM('FIN2-NATURE'!AY83,'FIN2-NATURE'!AY86),0),"","Check ISCED "&amp;AY$8),""),"")</f>
        <v/>
      </c>
      <c r="AZ230" s="460"/>
      <c r="BA230" s="460"/>
      <c r="BB230" s="460" t="str">
        <f>IF(SUM(BB128,BB131)&lt;&gt;"",IF(SUM('FIN2-NATURE'!BB83,'FIN2-NATURE'!BB86)&lt;&gt;"",IF(ROUND(SUM(BB128,BB131),0)=ROUND(SUM('FIN2-NATURE'!BB83,'FIN2-NATURE'!BB86),0),"","Check ISCED "&amp;BB$8),""),"")</f>
        <v/>
      </c>
      <c r="BC230" s="460"/>
      <c r="BD230" s="460"/>
      <c r="BE230" s="460" t="str">
        <f>IF(SUM(BE128,BE131)&lt;&gt;"",IF(SUM('FIN2-NATURE'!BE83,'FIN2-NATURE'!BE86)&lt;&gt;"",IF(ROUND(SUM(BE128,BE131),0)=ROUND(SUM('FIN2-NATURE'!BE83,'FIN2-NATURE'!BE86),0),"","Check ISCED "&amp;BE$8),""),"")</f>
        <v/>
      </c>
      <c r="BF230" s="460"/>
      <c r="BG230" s="460"/>
      <c r="BH230" s="460" t="str">
        <f>IF(SUM(BH128,BH131)&lt;&gt;"",IF(SUM('FIN2-NATURE'!BH83,'FIN2-NATURE'!BH86)&lt;&gt;"",IF(ROUND(SUM(BH128,BH131),0)=ROUND(SUM('FIN2-NATURE'!BH83,'FIN2-NATURE'!BH86),0),"","Check ISCED "&amp;BH$8),""),"")</f>
        <v/>
      </c>
      <c r="BI230" s="460"/>
      <c r="BJ230" s="460"/>
      <c r="BK230" s="460" t="str">
        <f>IF(SUM(BK128,BK131)&lt;&gt;"",IF(SUM('FIN2-NATURE'!BK83,'FIN2-NATURE'!BK86)&lt;&gt;"",IF(ROUND(SUM(BK128,BK131),0)=ROUND(SUM('FIN2-NATURE'!BK83,'FIN2-NATURE'!BK86),0),"","Check ISCED "&amp;BK$8),""),"")</f>
        <v/>
      </c>
      <c r="BL230" s="460"/>
      <c r="BM230" s="460"/>
      <c r="BN230" s="460" t="str">
        <f>IF(SUM(BN128,BN131)&lt;&gt;"",IF(SUM('FIN2-NATURE'!BN83,'FIN2-NATURE'!BN86)&lt;&gt;"",IF(ROUND(SUM(BN128,BN131),0)=ROUND(SUM('FIN2-NATURE'!BN83,'FIN2-NATURE'!BN86),0),"","Check ISCED "&amp;BN$8),""),"")</f>
        <v/>
      </c>
      <c r="BO230" s="460"/>
      <c r="BP230" s="460"/>
      <c r="BQ230" s="460" t="str">
        <f>IF(SUM(BQ128,BQ131)&lt;&gt;"",IF(SUM('FIN2-NATURE'!BQ83,'FIN2-NATURE'!BQ86)&lt;&gt;"",IF(ROUND(SUM(BQ128,BQ131),0)=ROUND(SUM('FIN2-NATURE'!BQ83,'FIN2-NATURE'!BQ86),0),"","Check ISCED "&amp;BQ$8),""),"")</f>
        <v/>
      </c>
      <c r="BR230" s="460"/>
      <c r="BS230" s="460"/>
      <c r="BT230" s="460" t="str">
        <f>IF(SUM(BT128,BT131)&lt;&gt;"",IF(SUM('FIN2-NATURE'!BT83,'FIN2-NATURE'!BT86)&lt;&gt;"",IF(ROUND(SUM(BT128,BT131),0)=ROUND(SUM('FIN2-NATURE'!BT83,'FIN2-NATURE'!BT86),0),"","Check ISCED "&amp;BT$8),""),"")</f>
        <v/>
      </c>
      <c r="BU230" s="460"/>
      <c r="BV230" s="460"/>
      <c r="BW230" s="460" t="str">
        <f>IF(SUM(BW128,BW131)&lt;&gt;"",IF(SUM('FIN2-NATURE'!BW83,'FIN2-NATURE'!BW86)&lt;&gt;"",IF(ROUND(SUM(BW128,BW131),0)=ROUND(SUM('FIN2-NATURE'!BW83,'FIN2-NATURE'!BW86),0),"","Check ISCED "&amp;BW$8),""),"")</f>
        <v/>
      </c>
      <c r="BX230" s="460"/>
      <c r="BY230" s="460"/>
      <c r="BZ230" s="460" t="str">
        <f>IF(SUM(BZ128,BZ131)&lt;&gt;"",IF(SUM('FIN2-NATURE'!BZ83,'FIN2-NATURE'!BZ86)&lt;&gt;"",IF(ROUND(SUM(BZ128,BZ131),0)=ROUND(SUM('FIN2-NATURE'!BZ83,'FIN2-NATURE'!BZ86),0),"","Check ISCED "&amp;BZ$8),""),"")</f>
        <v/>
      </c>
      <c r="CA230" s="460"/>
      <c r="CB230" s="460"/>
      <c r="CC230" s="460" t="str">
        <f>IF(SUM(CC128,CC131)&lt;&gt;"",IF(SUM('FIN2-NATURE'!CC83,'FIN2-NATURE'!CC86)&lt;&gt;"",IF(ROUND(SUM(CC128,CC131),0)=ROUND(SUM('FIN2-NATURE'!CC83,'FIN2-NATURE'!CC86),0),"","Check ISCED "&amp;CC$8),""),"")</f>
        <v/>
      </c>
      <c r="CD230" s="460"/>
      <c r="CE230" s="460"/>
      <c r="CF230" s="460" t="str">
        <f>IF(SUM(CF128,CF131)&lt;&gt;"",IF(SUM('FIN2-NATURE'!CF83,'FIN2-NATURE'!CF86)&lt;&gt;"",IF(ROUND(SUM(CF128,CF131),0)=ROUND(SUM('FIN2-NATURE'!CF83,'FIN2-NATURE'!CF86),0),"","Check ISCED "&amp;CF$8),""),"")</f>
        <v/>
      </c>
      <c r="CG230" s="460"/>
      <c r="CH230" s="460"/>
      <c r="CI230" s="460" t="str">
        <f>IF(SUM(CI128,CI131)&lt;&gt;"",IF(SUM('FIN2-NATURE'!CI83,'FIN2-NATURE'!CI86)&lt;&gt;"",IF(ROUND(SUM(CI128,CI131),0)=ROUND(SUM('FIN2-NATURE'!CI83,'FIN2-NATURE'!CI86),0),"","Check ISCED "&amp;CI$8),""),"")</f>
        <v/>
      </c>
      <c r="CJ230" s="460"/>
      <c r="CK230" s="460"/>
      <c r="CL230" s="460" t="str">
        <f>IF(SUM(CL128,CL131)&lt;&gt;"",IF(SUM('FIN2-NATURE'!CL83,'FIN2-NATURE'!CL86)&lt;&gt;"",IF(ROUND(SUM(CL128,CL131),0)=ROUND(SUM('FIN2-NATURE'!CL83,'FIN2-NATURE'!CL86),0),"","Check ISCED_X"),""),"")</f>
        <v/>
      </c>
      <c r="CM230" s="460"/>
      <c r="CN230" s="460"/>
      <c r="CO230" s="460" t="str">
        <f>IF(SUM(CO128,CO131)&lt;&gt;"",IF(SUM('FIN2-NATURE'!CO83,'FIN2-NATURE'!CO86)&lt;&gt;"",IF(ROUND(SUM(CO128,CO131),0)=ROUND(SUM('FIN2-NATURE'!CO83,'FIN2-NATURE'!CO86),0),"","Check ISCED_T"),""),"")</f>
        <v/>
      </c>
      <c r="CP230" s="460"/>
      <c r="CQ230" s="469"/>
    </row>
    <row r="231" spans="1:96" s="414" customFormat="1" ht="11.25" hidden="1" customHeight="1" x14ac:dyDescent="0.2">
      <c r="A231" s="476"/>
      <c r="B231" s="476"/>
      <c r="C231" s="476"/>
      <c r="D231" s="901"/>
      <c r="E231" s="459" t="s">
        <v>8928</v>
      </c>
      <c r="F231" s="484"/>
      <c r="G231" s="492" t="s">
        <v>8929</v>
      </c>
      <c r="H231" s="486"/>
      <c r="I231" s="486"/>
      <c r="J231" s="486"/>
      <c r="K231" s="486"/>
      <c r="L231" s="486"/>
      <c r="M231" s="487"/>
      <c r="N231" s="487"/>
      <c r="O231" s="487"/>
      <c r="P231" s="487"/>
      <c r="Q231" s="487"/>
      <c r="R231" s="487"/>
      <c r="S231" s="487"/>
      <c r="T231" s="487"/>
      <c r="U231" s="487"/>
      <c r="V231" s="487"/>
      <c r="W231" s="487"/>
      <c r="X231" s="487"/>
      <c r="Y231" s="487"/>
      <c r="Z231" s="487"/>
      <c r="AA231" s="460" t="str">
        <f>IF(SUM(AA77,AA103,AA115)&lt;&gt;"",IF('FIN2-NATURE'!AA84&lt;&gt;"",IF(SUM(AA77,AA103,AA115)&lt;='FIN2-NATURE'!AA84,"","Check ISCED "&amp;AA$8),""),"")</f>
        <v/>
      </c>
      <c r="AB231" s="460"/>
      <c r="AC231" s="460"/>
      <c r="AD231" s="460" t="str">
        <f>IF(SUM(AD77,AD103,AD115)&lt;&gt;"",IF('FIN2-NATURE'!AD84&lt;&gt;"",IF(SUM(AD77,AD103,AD115)&lt;='FIN2-NATURE'!AD84,"","Check ISCED "&amp;AD$8),""),"")</f>
        <v/>
      </c>
      <c r="AE231" s="460"/>
      <c r="AF231" s="460"/>
      <c r="AG231" s="460" t="str">
        <f>IF(SUM(AG77,AG103,AG115)&lt;&gt;"",IF('FIN2-NATURE'!AG84&lt;&gt;"",IF(SUM(AG77,AG103,AG115)&lt;='FIN2-NATURE'!AG84,"","Check ISCED "&amp;AG$8),""),"")</f>
        <v/>
      </c>
      <c r="AH231" s="460"/>
      <c r="AI231" s="460"/>
      <c r="AJ231" s="460" t="str">
        <f>IF(SUM(AJ77,AJ103,AJ115)&lt;&gt;"",IF('FIN2-NATURE'!AJ84&lt;&gt;"",IF(SUM(AJ77,AJ103,AJ115)&lt;='FIN2-NATURE'!AJ84,"","Check ISCED "&amp;AJ$8),""),"")</f>
        <v/>
      </c>
      <c r="AK231" s="460"/>
      <c r="AL231" s="460"/>
      <c r="AM231" s="460" t="str">
        <f>IF(SUM(AM77,AM103,AM115)&lt;&gt;"",IF('FIN2-NATURE'!AM84&lt;&gt;"",IF(SUM(AM77,AM103,AM115)&lt;='FIN2-NATURE'!AM84,"","Check ISCED "&amp;AM$8),""),"")</f>
        <v/>
      </c>
      <c r="AN231" s="460"/>
      <c r="AO231" s="460"/>
      <c r="AP231" s="460" t="str">
        <f>IF(SUM(AP77,AP103,AP115)&lt;&gt;"",IF('FIN2-NATURE'!AP84&lt;&gt;"",IF(SUM(AP77,AP103,AP115)&lt;='FIN2-NATURE'!AP84,"","Check ISCED "&amp;AP$8),""),"")</f>
        <v/>
      </c>
      <c r="AQ231" s="460"/>
      <c r="AR231" s="460"/>
      <c r="AS231" s="460" t="str">
        <f>IF(SUM(AS77,AS103,AS115)&lt;&gt;"",IF('FIN2-NATURE'!AS84&lt;&gt;"",IF(SUM(AS77,AS103,AS115)&lt;='FIN2-NATURE'!AS84,"","Check ISCED "&amp;AS$8),""),"")</f>
        <v/>
      </c>
      <c r="AT231" s="460"/>
      <c r="AU231" s="460"/>
      <c r="AV231" s="460" t="str">
        <f>IF(SUM(AV77,AV103,AV115)&lt;&gt;"",IF('FIN2-NATURE'!AV84&lt;&gt;"",IF(SUM(AV77,AV103,AV115)&lt;='FIN2-NATURE'!AV84,"","Check ISCED "&amp;AV$8),""),"")</f>
        <v/>
      </c>
      <c r="AW231" s="460"/>
      <c r="AX231" s="460"/>
      <c r="AY231" s="460" t="str">
        <f>IF(SUM(AY77,AY103,AY115)&lt;&gt;"",IF('FIN2-NATURE'!AY84&lt;&gt;"",IF(SUM(AY77,AY103,AY115)&lt;='FIN2-NATURE'!AY84,"","Check ISCED "&amp;AY$8),""),"")</f>
        <v/>
      </c>
      <c r="AZ231" s="460"/>
      <c r="BA231" s="460"/>
      <c r="BB231" s="460" t="str">
        <f>IF(SUM(BB77,BB103,BB115)&lt;&gt;"",IF('FIN2-NATURE'!BB84&lt;&gt;"",IF(SUM(BB77,BB103,BB115)&lt;='FIN2-NATURE'!BB84,"","Check ISCED "&amp;BB$8),""),"")</f>
        <v/>
      </c>
      <c r="BC231" s="460"/>
      <c r="BD231" s="460"/>
      <c r="BE231" s="460" t="str">
        <f>IF(SUM(BE77,BE103,BE115)&lt;&gt;"",IF('FIN2-NATURE'!BE84&lt;&gt;"",IF(SUM(BE77,BE103,BE115)&lt;='FIN2-NATURE'!BE84,"","Check ISCED "&amp;BE$8),""),"")</f>
        <v/>
      </c>
      <c r="BF231" s="460"/>
      <c r="BG231" s="460"/>
      <c r="BH231" s="460" t="str">
        <f>IF(SUM(BH77,BH103,BH115)&lt;&gt;"",IF('FIN2-NATURE'!BH84&lt;&gt;"",IF(SUM(BH77,BH103,BH115)&lt;='FIN2-NATURE'!BH84,"","Check ISCED "&amp;BH$8),""),"")</f>
        <v/>
      </c>
      <c r="BI231" s="460"/>
      <c r="BJ231" s="460"/>
      <c r="BK231" s="460" t="str">
        <f>IF(SUM(BK77,BK103,BK115)&lt;&gt;"",IF('FIN2-NATURE'!BK84&lt;&gt;"",IF(SUM(BK77,BK103,BK115)&lt;='FIN2-NATURE'!BK84,"","Check ISCED "&amp;BK$8),""),"")</f>
        <v/>
      </c>
      <c r="BL231" s="460"/>
      <c r="BM231" s="460"/>
      <c r="BN231" s="460" t="str">
        <f>IF(SUM(BN77,BN103,BN115)&lt;&gt;"",IF('FIN2-NATURE'!BN84&lt;&gt;"",IF(SUM(BN77,BN103,BN115)&lt;='FIN2-NATURE'!BN84,"","Check ISCED "&amp;BN$8),""),"")</f>
        <v/>
      </c>
      <c r="BO231" s="460"/>
      <c r="BP231" s="460"/>
      <c r="BQ231" s="460" t="str">
        <f>IF(SUM(BQ77,BQ103,BQ115)&lt;&gt;"",IF('FIN2-NATURE'!BQ84&lt;&gt;"",IF(SUM(BQ77,BQ103,BQ115)&lt;='FIN2-NATURE'!BQ84,"","Check ISCED "&amp;BQ$8),""),"")</f>
        <v/>
      </c>
      <c r="BR231" s="460"/>
      <c r="BS231" s="460"/>
      <c r="BT231" s="460" t="str">
        <f>IF(SUM(BT77,BT103,BT115)&lt;&gt;"",IF('FIN2-NATURE'!BT84&lt;&gt;"",IF(SUM(BT77,BT103,BT115)&lt;='FIN2-NATURE'!BT84,"","Check ISCED "&amp;BT$8),""),"")</f>
        <v/>
      </c>
      <c r="BU231" s="460"/>
      <c r="BV231" s="460"/>
      <c r="BW231" s="460" t="str">
        <f>IF(SUM(BW77,BW103,BW115)&lt;&gt;"",IF('FIN2-NATURE'!BW84&lt;&gt;"",IF(SUM(BW77,BW103,BW115)&lt;='FIN2-NATURE'!BW84,"","Check ISCED "&amp;BW$8),""),"")</f>
        <v/>
      </c>
      <c r="BX231" s="460"/>
      <c r="BY231" s="460"/>
      <c r="BZ231" s="460" t="str">
        <f>IF(SUM(BZ77,BZ103,BZ115)&lt;&gt;"",IF('FIN2-NATURE'!BZ84&lt;&gt;"",IF(SUM(BZ77,BZ103,BZ115)&lt;='FIN2-NATURE'!BZ84,"","Check ISCED "&amp;BZ$8),""),"")</f>
        <v/>
      </c>
      <c r="CA231" s="460"/>
      <c r="CB231" s="460"/>
      <c r="CC231" s="460" t="str">
        <f>IF(SUM(CC77,CC103,CC115)&lt;&gt;"",IF('FIN2-NATURE'!CC84&lt;&gt;"",IF(SUM(CC77,CC103,CC115)&lt;='FIN2-NATURE'!CC84,"","Check ISCED "&amp;CC$8),""),"")</f>
        <v/>
      </c>
      <c r="CD231" s="460"/>
      <c r="CE231" s="460"/>
      <c r="CF231" s="460" t="str">
        <f>IF(SUM(CF77,CF103,CF115)&lt;&gt;"",IF('FIN2-NATURE'!CF84&lt;&gt;"",IF(SUM(CF77,CF103,CF115)&lt;='FIN2-NATURE'!CF84,"","Check ISCED "&amp;CF$8),""),"")</f>
        <v/>
      </c>
      <c r="CG231" s="460"/>
      <c r="CH231" s="460"/>
      <c r="CI231" s="460" t="str">
        <f>IF(SUM(CI77,CI103,CI115)&lt;&gt;"",IF('FIN2-NATURE'!CI84&lt;&gt;"",IF(SUM(CI77,CI103,CI115)&lt;='FIN2-NATURE'!CI84,"","Check ISCED "&amp;CI$8),""),"")</f>
        <v/>
      </c>
      <c r="CJ231" s="460"/>
      <c r="CK231" s="460"/>
      <c r="CL231" s="460" t="str">
        <f>IF(SUM(CL77,CL103,CL115)&lt;&gt;"",IF('FIN2-NATURE'!CL84&lt;&gt;"",IF(SUM(CL77,CL103,CL115)&lt;='FIN2-NATURE'!CL84,"","Check ISCED_X"),""),"")</f>
        <v/>
      </c>
      <c r="CM231" s="460"/>
      <c r="CN231" s="460"/>
      <c r="CO231" s="460" t="str">
        <f>IF(SUM(CO77,CO103,CO115)&lt;&gt;"",IF('FIN2-NATURE'!CO84&lt;&gt;"",IF(SUM(CO77,CO103,CO115)&lt;='FIN2-NATURE'!CO84,"","Check ISCED_T"),""),"")</f>
        <v/>
      </c>
      <c r="CP231" s="460"/>
      <c r="CQ231" s="469"/>
    </row>
    <row r="232" spans="1:96" s="414" customFormat="1" ht="11.25" hidden="1" customHeight="1" x14ac:dyDescent="0.2">
      <c r="A232" s="476"/>
      <c r="B232" s="476"/>
      <c r="C232" s="476"/>
      <c r="D232" s="901"/>
      <c r="E232" s="459" t="s">
        <v>8930</v>
      </c>
      <c r="F232" s="484"/>
      <c r="G232" s="492" t="s">
        <v>8931</v>
      </c>
      <c r="H232" s="486"/>
      <c r="I232" s="486"/>
      <c r="J232" s="486"/>
      <c r="K232" s="486"/>
      <c r="L232" s="486"/>
      <c r="M232" s="487"/>
      <c r="N232" s="487"/>
      <c r="O232" s="487"/>
      <c r="P232" s="487"/>
      <c r="Q232" s="487"/>
      <c r="R232" s="487"/>
      <c r="S232" s="487"/>
      <c r="T232" s="487"/>
      <c r="U232" s="487"/>
      <c r="V232" s="487"/>
      <c r="W232" s="487"/>
      <c r="X232" s="487"/>
      <c r="Y232" s="487"/>
      <c r="Z232" s="487"/>
      <c r="AA232" s="460" t="str">
        <f>IF(SUM(AA78,AA92,AA116)&lt;&gt;"",IF('FIN2-NATURE'!AA85&lt;&gt;"",IF(SUM(AA78,AA92,AA116)&lt;='FIN2-NATURE'!AA85,"","Check ISCED "&amp;AA$8),""),"")</f>
        <v/>
      </c>
      <c r="AB232" s="460"/>
      <c r="AC232" s="460"/>
      <c r="AD232" s="460" t="str">
        <f>IF(SUM(AD78,AD92,AD116)&lt;&gt;"",IF('FIN2-NATURE'!AD85&lt;&gt;"",IF(SUM(AD78,AD92,AD116)&lt;='FIN2-NATURE'!AD85,"","Check ISCED "&amp;AD$8),""),"")</f>
        <v/>
      </c>
      <c r="AE232" s="460"/>
      <c r="AF232" s="460"/>
      <c r="AG232" s="460" t="str">
        <f>IF(SUM(AG78,AG92,AG116)&lt;&gt;"",IF('FIN2-NATURE'!AG85&lt;&gt;"",IF(SUM(AG78,AG92,AG116)&lt;='FIN2-NATURE'!AG85,"","Check ISCED "&amp;AG$8),""),"")</f>
        <v/>
      </c>
      <c r="AH232" s="460"/>
      <c r="AI232" s="460"/>
      <c r="AJ232" s="460" t="str">
        <f>IF(SUM(AJ78,AJ92,AJ116)&lt;&gt;"",IF('FIN2-NATURE'!AJ85&lt;&gt;"",IF(SUM(AJ78,AJ92,AJ116)&lt;='FIN2-NATURE'!AJ85,"","Check ISCED "&amp;AJ$8),""),"")</f>
        <v/>
      </c>
      <c r="AK232" s="460"/>
      <c r="AL232" s="460"/>
      <c r="AM232" s="460" t="str">
        <f>IF(SUM(AM78,AM92,AM116)&lt;&gt;"",IF('FIN2-NATURE'!AM85&lt;&gt;"",IF(SUM(AM78,AM92,AM116)&lt;='FIN2-NATURE'!AM85,"","Check ISCED "&amp;AM$8),""),"")</f>
        <v/>
      </c>
      <c r="AN232" s="460"/>
      <c r="AO232" s="460"/>
      <c r="AP232" s="460" t="str">
        <f>IF(SUM(AP78,AP92,AP116)&lt;&gt;"",IF('FIN2-NATURE'!AP85&lt;&gt;"",IF(SUM(AP78,AP92,AP116)&lt;='FIN2-NATURE'!AP85,"","Check ISCED "&amp;AP$8),""),"")</f>
        <v/>
      </c>
      <c r="AQ232" s="460"/>
      <c r="AR232" s="460"/>
      <c r="AS232" s="460" t="str">
        <f>IF(SUM(AS78,AS92,AS116)&lt;&gt;"",IF('FIN2-NATURE'!AS85&lt;&gt;"",IF(SUM(AS78,AS92,AS116)&lt;='FIN2-NATURE'!AS85,"","Check ISCED "&amp;AS$8),""),"")</f>
        <v/>
      </c>
      <c r="AT232" s="460"/>
      <c r="AU232" s="460"/>
      <c r="AV232" s="460" t="str">
        <f>IF(SUM(AV78,AV92,AV116)&lt;&gt;"",IF('FIN2-NATURE'!AV85&lt;&gt;"",IF(SUM(AV78,AV92,AV116)&lt;='FIN2-NATURE'!AV85,"","Check ISCED "&amp;AV$8),""),"")</f>
        <v/>
      </c>
      <c r="AW232" s="460"/>
      <c r="AX232" s="460"/>
      <c r="AY232" s="460" t="str">
        <f>IF(SUM(AY78,AY92,AY116)&lt;&gt;"",IF('FIN2-NATURE'!AY85&lt;&gt;"",IF(SUM(AY78,AY92,AY116)&lt;='FIN2-NATURE'!AY85,"","Check ISCED "&amp;AY$8),""),"")</f>
        <v/>
      </c>
      <c r="AZ232" s="460"/>
      <c r="BA232" s="460"/>
      <c r="BB232" s="460" t="str">
        <f>IF(SUM(BB78,BB92,BB116)&lt;&gt;"",IF('FIN2-NATURE'!BB85&lt;&gt;"",IF(SUM(BB78,BB92,BB116)&lt;='FIN2-NATURE'!BB85,"","Check ISCED "&amp;BB$8),""),"")</f>
        <v/>
      </c>
      <c r="BC232" s="460"/>
      <c r="BD232" s="460"/>
      <c r="BE232" s="460" t="str">
        <f>IF(SUM(BE78,BE92,BE116)&lt;&gt;"",IF('FIN2-NATURE'!BE85&lt;&gt;"",IF(SUM(BE78,BE92,BE116)&lt;='FIN2-NATURE'!BE85,"","Check ISCED "&amp;BE$8),""),"")</f>
        <v/>
      </c>
      <c r="BF232" s="460"/>
      <c r="BG232" s="460"/>
      <c r="BH232" s="460" t="str">
        <f>IF(SUM(BH78,BH92,BH116)&lt;&gt;"",IF('FIN2-NATURE'!BH85&lt;&gt;"",IF(SUM(BH78,BH92,BH116)&lt;='FIN2-NATURE'!BH85,"","Check ISCED "&amp;BH$8),""),"")</f>
        <v/>
      </c>
      <c r="BI232" s="460"/>
      <c r="BJ232" s="460"/>
      <c r="BK232" s="460" t="str">
        <f>IF(SUM(BK78,BK92,BK116)&lt;&gt;"",IF('FIN2-NATURE'!BK85&lt;&gt;"",IF(SUM(BK78,BK92,BK116)&lt;='FIN2-NATURE'!BK85,"","Check ISCED "&amp;BK$8),""),"")</f>
        <v/>
      </c>
      <c r="BL232" s="460"/>
      <c r="BM232" s="460"/>
      <c r="BN232" s="460" t="str">
        <f>IF(SUM(BN78,BN92,BN116)&lt;&gt;"",IF('FIN2-NATURE'!BN85&lt;&gt;"",IF(SUM(BN78,BN92,BN116)&lt;='FIN2-NATURE'!BN85,"","Check ISCED "&amp;BN$8),""),"")</f>
        <v/>
      </c>
      <c r="BO232" s="460"/>
      <c r="BP232" s="460"/>
      <c r="BQ232" s="460" t="str">
        <f>IF(SUM(BQ78,BQ92,BQ116)&lt;&gt;"",IF('FIN2-NATURE'!BQ85&lt;&gt;"",IF(SUM(BQ78,BQ92,BQ116)&lt;='FIN2-NATURE'!BQ85,"","Check ISCED "&amp;BQ$8),""),"")</f>
        <v/>
      </c>
      <c r="BR232" s="460"/>
      <c r="BS232" s="460"/>
      <c r="BT232" s="460" t="str">
        <f>IF(SUM(BT78,BT92,BT116)&lt;&gt;"",IF('FIN2-NATURE'!BT85&lt;&gt;"",IF(SUM(BT78,BT92,BT116)&lt;='FIN2-NATURE'!BT85,"","Check ISCED "&amp;BT$8),""),"")</f>
        <v/>
      </c>
      <c r="BU232" s="460"/>
      <c r="BV232" s="460"/>
      <c r="BW232" s="460" t="str">
        <f>IF(SUM(BW78,BW92,BW116)&lt;&gt;"",IF('FIN2-NATURE'!BW85&lt;&gt;"",IF(SUM(BW78,BW92,BW116)&lt;='FIN2-NATURE'!BW85,"","Check ISCED "&amp;BW$8),""),"")</f>
        <v/>
      </c>
      <c r="BX232" s="460"/>
      <c r="BY232" s="460"/>
      <c r="BZ232" s="460" t="str">
        <f>IF(SUM(BZ78,BZ92,BZ116)&lt;&gt;"",IF('FIN2-NATURE'!BZ85&lt;&gt;"",IF(SUM(BZ78,BZ92,BZ116)&lt;='FIN2-NATURE'!BZ85,"","Check ISCED "&amp;BZ$8),""),"")</f>
        <v/>
      </c>
      <c r="CA232" s="460"/>
      <c r="CB232" s="460"/>
      <c r="CC232" s="460" t="str">
        <f>IF(SUM(CC78,CC92,CC116)&lt;&gt;"",IF('FIN2-NATURE'!CC85&lt;&gt;"",IF(SUM(CC78,CC92,CC116)&lt;='FIN2-NATURE'!CC85,"","Check ISCED "&amp;CC$8),""),"")</f>
        <v/>
      </c>
      <c r="CD232" s="460"/>
      <c r="CE232" s="460"/>
      <c r="CF232" s="460" t="str">
        <f>IF(SUM(CF78,CF92,CF116)&lt;&gt;"",IF('FIN2-NATURE'!CF85&lt;&gt;"",IF(SUM(CF78,CF92,CF116)&lt;='FIN2-NATURE'!CF85,"","Check ISCED "&amp;CF$8),""),"")</f>
        <v/>
      </c>
      <c r="CG232" s="460"/>
      <c r="CH232" s="460"/>
      <c r="CI232" s="460" t="str">
        <f>IF(SUM(CI78,CI92,CI116)&lt;&gt;"",IF('FIN2-NATURE'!CI85&lt;&gt;"",IF(SUM(CI78,CI92,CI116)&lt;='FIN2-NATURE'!CI85,"","Check ISCED "&amp;CI$8),""),"")</f>
        <v/>
      </c>
      <c r="CJ232" s="460"/>
      <c r="CK232" s="460"/>
      <c r="CL232" s="460" t="str">
        <f>IF(SUM(CL78,CL92,CL116)&lt;&gt;"",IF('FIN2-NATURE'!CL85&lt;&gt;"",IF(SUM(CL78,CL92,CL116)&lt;='FIN2-NATURE'!CL85,"","Check ISCED_X"),""),"")</f>
        <v/>
      </c>
      <c r="CM232" s="460"/>
      <c r="CN232" s="460"/>
      <c r="CO232" s="460" t="str">
        <f>IF(SUM(CO78,CO92,CO116)&lt;&gt;"",IF('FIN2-NATURE'!CO85&lt;&gt;"",IF(SUM(CO78,CO92,CO116)&lt;='FIN2-NATURE'!CO85,"","Check ISCED_T"),""),"")</f>
        <v/>
      </c>
      <c r="CP232" s="460"/>
      <c r="CQ232" s="469"/>
    </row>
    <row r="233" spans="1:96" s="414" customFormat="1" ht="11.25" hidden="1" customHeight="1" x14ac:dyDescent="0.2">
      <c r="A233" s="476"/>
      <c r="B233" s="476"/>
      <c r="C233" s="476"/>
      <c r="D233" s="901"/>
      <c r="E233" s="459" t="s">
        <v>8932</v>
      </c>
      <c r="F233" s="484"/>
      <c r="G233" s="492" t="s">
        <v>8933</v>
      </c>
      <c r="H233" s="486"/>
      <c r="I233" s="486"/>
      <c r="J233" s="486"/>
      <c r="K233" s="486"/>
      <c r="L233" s="486"/>
      <c r="M233" s="487"/>
      <c r="N233" s="487"/>
      <c r="O233" s="487"/>
      <c r="P233" s="487"/>
      <c r="Q233" s="487"/>
      <c r="R233" s="487"/>
      <c r="S233" s="487"/>
      <c r="T233" s="487"/>
      <c r="U233" s="487"/>
      <c r="V233" s="487"/>
      <c r="W233" s="487"/>
      <c r="X233" s="487"/>
      <c r="Y233" s="487"/>
      <c r="Z233" s="487"/>
      <c r="AA233" s="460" t="str">
        <f>IF(AA133&lt;&gt;"",IF('FIN2-NATURE'!AA84&lt;&gt;"",IF(AA133='FIN2-NATURE'!AA84,"","Check ISCED "&amp;AA$8),""),"")</f>
        <v/>
      </c>
      <c r="AB233" s="460"/>
      <c r="AC233" s="460"/>
      <c r="AD233" s="460" t="str">
        <f>IF(AD133&lt;&gt;"",IF('FIN2-NATURE'!AD84&lt;&gt;"",IF(AD133='FIN2-NATURE'!AD84,"","Check ISCED "&amp;AD$8),""),"")</f>
        <v/>
      </c>
      <c r="AE233" s="460"/>
      <c r="AF233" s="460"/>
      <c r="AG233" s="460" t="str">
        <f>IF(AG133&lt;&gt;"",IF('FIN2-NATURE'!AG84&lt;&gt;"",IF(AG133='FIN2-NATURE'!AG84,"","Check ISCED "&amp;AG$8),""),"")</f>
        <v/>
      </c>
      <c r="AH233" s="460"/>
      <c r="AI233" s="460"/>
      <c r="AJ233" s="460" t="str">
        <f>IF(AJ133&lt;&gt;"",IF('FIN2-NATURE'!AJ84&lt;&gt;"",IF(AJ133='FIN2-NATURE'!AJ84,"","Check ISCED "&amp;AJ$8),""),"")</f>
        <v/>
      </c>
      <c r="AK233" s="460"/>
      <c r="AL233" s="460"/>
      <c r="AM233" s="460" t="str">
        <f>IF(AM133&lt;&gt;"",IF('FIN2-NATURE'!AM84&lt;&gt;"",IF(AM133='FIN2-NATURE'!AM84,"","Check ISCED "&amp;AM$8),""),"")</f>
        <v/>
      </c>
      <c r="AN233" s="460"/>
      <c r="AO233" s="460"/>
      <c r="AP233" s="460" t="str">
        <f>IF(AP133&lt;&gt;"",IF('FIN2-NATURE'!AP84&lt;&gt;"",IF(AP133='FIN2-NATURE'!AP84,"","Check ISCED "&amp;AP$8),""),"")</f>
        <v/>
      </c>
      <c r="AQ233" s="460"/>
      <c r="AR233" s="460"/>
      <c r="AS233" s="460" t="str">
        <f>IF(AS133&lt;&gt;"",IF('FIN2-NATURE'!AS84&lt;&gt;"",IF(AS133='FIN2-NATURE'!AS84,"","Check ISCED "&amp;AS$8),""),"")</f>
        <v/>
      </c>
      <c r="AT233" s="460"/>
      <c r="AU233" s="460"/>
      <c r="AV233" s="460" t="str">
        <f>IF(AV133&lt;&gt;"",IF('FIN2-NATURE'!AV84&lt;&gt;"",IF(AV133='FIN2-NATURE'!AV84,"","Check ISCED "&amp;AV$8),""),"")</f>
        <v/>
      </c>
      <c r="AW233" s="460"/>
      <c r="AX233" s="460"/>
      <c r="AY233" s="460" t="str">
        <f>IF(AY133&lt;&gt;"",IF('FIN2-NATURE'!AY84&lt;&gt;"",IF(AY133='FIN2-NATURE'!AY84,"","Check ISCED "&amp;AY$8),""),"")</f>
        <v/>
      </c>
      <c r="AZ233" s="460"/>
      <c r="BA233" s="460"/>
      <c r="BB233" s="460" t="str">
        <f>IF(BB133&lt;&gt;"",IF('FIN2-NATURE'!BB84&lt;&gt;"",IF(BB133='FIN2-NATURE'!BB84,"","Check ISCED "&amp;BB$8),""),"")</f>
        <v/>
      </c>
      <c r="BC233" s="460"/>
      <c r="BD233" s="460"/>
      <c r="BE233" s="460" t="str">
        <f>IF(BE133&lt;&gt;"",IF('FIN2-NATURE'!BE84&lt;&gt;"",IF(BE133='FIN2-NATURE'!BE84,"","Check ISCED "&amp;BE$8),""),"")</f>
        <v/>
      </c>
      <c r="BF233" s="460"/>
      <c r="BG233" s="460"/>
      <c r="BH233" s="460" t="str">
        <f>IF(BH133&lt;&gt;"",IF('FIN2-NATURE'!BH84&lt;&gt;"",IF(BH133='FIN2-NATURE'!BH84,"","Check ISCED "&amp;BH$8),""),"")</f>
        <v/>
      </c>
      <c r="BI233" s="460"/>
      <c r="BJ233" s="460"/>
      <c r="BK233" s="460" t="str">
        <f>IF(BK133&lt;&gt;"",IF('FIN2-NATURE'!BK84&lt;&gt;"",IF(BK133='FIN2-NATURE'!BK84,"","Check ISCED "&amp;BK$8),""),"")</f>
        <v/>
      </c>
      <c r="BL233" s="460"/>
      <c r="BM233" s="460"/>
      <c r="BN233" s="460" t="str">
        <f>IF(BN133&lt;&gt;"",IF('FIN2-NATURE'!BN84&lt;&gt;"",IF(BN133='FIN2-NATURE'!BN84,"","Check ISCED "&amp;BN$8),""),"")</f>
        <v/>
      </c>
      <c r="BO233" s="460"/>
      <c r="BP233" s="460"/>
      <c r="BQ233" s="460" t="str">
        <f>IF(BQ133&lt;&gt;"",IF('FIN2-NATURE'!BQ84&lt;&gt;"",IF(BQ133='FIN2-NATURE'!BQ84,"","Check ISCED "&amp;BQ$8),""),"")</f>
        <v/>
      </c>
      <c r="BR233" s="460"/>
      <c r="BS233" s="460"/>
      <c r="BT233" s="460" t="str">
        <f>IF(BT133&lt;&gt;"",IF('FIN2-NATURE'!BT84&lt;&gt;"",IF(BT133='FIN2-NATURE'!BT84,"","Check ISCED "&amp;BT$8),""),"")</f>
        <v/>
      </c>
      <c r="BU233" s="460"/>
      <c r="BV233" s="460"/>
      <c r="BW233" s="460" t="str">
        <f>IF(BW133&lt;&gt;"",IF('FIN2-NATURE'!BW84&lt;&gt;"",IF(BW133='FIN2-NATURE'!BW84,"","Check ISCED "&amp;BW$8),""),"")</f>
        <v/>
      </c>
      <c r="BX233" s="460"/>
      <c r="BY233" s="460"/>
      <c r="BZ233" s="460" t="str">
        <f>IF(BZ133&lt;&gt;"",IF('FIN2-NATURE'!BZ84&lt;&gt;"",IF(BZ133='FIN2-NATURE'!BZ84,"","Check ISCED "&amp;BZ$8),""),"")</f>
        <v/>
      </c>
      <c r="CA233" s="460"/>
      <c r="CB233" s="460"/>
      <c r="CC233" s="460" t="str">
        <f>IF(CC133&lt;&gt;"",IF('FIN2-NATURE'!CC84&lt;&gt;"",IF(CC133='FIN2-NATURE'!CC84,"","Check ISCED "&amp;CC$8),""),"")</f>
        <v/>
      </c>
      <c r="CD233" s="460"/>
      <c r="CE233" s="460"/>
      <c r="CF233" s="460" t="str">
        <f>IF(CF133&lt;&gt;"",IF('FIN2-NATURE'!CF84&lt;&gt;"",IF(CF133='FIN2-NATURE'!CF84,"","Check ISCED "&amp;CF$8),""),"")</f>
        <v/>
      </c>
      <c r="CG233" s="460"/>
      <c r="CH233" s="460"/>
      <c r="CI233" s="460" t="str">
        <f>IF(CI133&lt;&gt;"",IF('FIN2-NATURE'!CI84&lt;&gt;"",IF(CI133='FIN2-NATURE'!CI84,"","Check ISCED "&amp;CI$8),""),"")</f>
        <v/>
      </c>
      <c r="CJ233" s="460"/>
      <c r="CK233" s="460"/>
      <c r="CL233" s="460" t="str">
        <f>IF(CL133&lt;&gt;"",IF('FIN2-NATURE'!CL84&lt;&gt;"",IF(CL133='FIN2-NATURE'!CL84,"","Check ISCED_X"),""),"")</f>
        <v/>
      </c>
      <c r="CM233" s="460"/>
      <c r="CN233" s="460"/>
      <c r="CO233" s="460" t="str">
        <f>IF(CO133&lt;&gt;"",IF('FIN2-NATURE'!CO84&lt;&gt;"",IF(CO133='FIN2-NATURE'!CO84,"","Check ISCED_T"),""),"")</f>
        <v/>
      </c>
      <c r="CP233" s="460"/>
      <c r="CQ233" s="469"/>
    </row>
    <row r="234" spans="1:96" s="414" customFormat="1" ht="11.25" hidden="1" customHeight="1" x14ac:dyDescent="0.2">
      <c r="A234" s="476"/>
      <c r="B234" s="476"/>
      <c r="C234" s="476"/>
      <c r="D234" s="902"/>
      <c r="E234" s="464" t="s">
        <v>8934</v>
      </c>
      <c r="F234" s="488"/>
      <c r="G234" s="493" t="s">
        <v>8935</v>
      </c>
      <c r="H234" s="489"/>
      <c r="I234" s="489"/>
      <c r="J234" s="489"/>
      <c r="K234" s="489"/>
      <c r="L234" s="489"/>
      <c r="M234" s="490"/>
      <c r="N234" s="490"/>
      <c r="O234" s="490"/>
      <c r="P234" s="490"/>
      <c r="Q234" s="490"/>
      <c r="R234" s="490"/>
      <c r="S234" s="490"/>
      <c r="T234" s="490"/>
      <c r="U234" s="490"/>
      <c r="V234" s="490"/>
      <c r="W234" s="490"/>
      <c r="X234" s="490"/>
      <c r="Y234" s="490"/>
      <c r="Z234" s="490"/>
      <c r="AA234" s="445" t="str">
        <f>IF(AA134&lt;&gt;"",IF('FIN2-NATURE'!AA85&lt;&gt;"",IF(AA134='FIN2-NATURE'!AA85,"","Check ISCED "&amp;AA$8),""),"")</f>
        <v/>
      </c>
      <c r="AB234" s="445"/>
      <c r="AC234" s="445"/>
      <c r="AD234" s="445" t="str">
        <f>IF(AD134&lt;&gt;"",IF('FIN2-NATURE'!AD85&lt;&gt;"",IF(AD134='FIN2-NATURE'!AD85,"","Check ISCED "&amp;AD$8),""),"")</f>
        <v/>
      </c>
      <c r="AE234" s="445"/>
      <c r="AF234" s="445"/>
      <c r="AG234" s="445" t="str">
        <f>IF(AG134&lt;&gt;"",IF('FIN2-NATURE'!AG85&lt;&gt;"",IF(AG134='FIN2-NATURE'!AG85,"","Check ISCED "&amp;AG$8),""),"")</f>
        <v/>
      </c>
      <c r="AH234" s="445"/>
      <c r="AI234" s="445"/>
      <c r="AJ234" s="445" t="str">
        <f>IF(AJ134&lt;&gt;"",IF('FIN2-NATURE'!AJ85&lt;&gt;"",IF(AJ134='FIN2-NATURE'!AJ85,"","Check ISCED "&amp;AJ$8),""),"")</f>
        <v/>
      </c>
      <c r="AK234" s="445"/>
      <c r="AL234" s="445"/>
      <c r="AM234" s="445" t="str">
        <f>IF(AM134&lt;&gt;"",IF('FIN2-NATURE'!AM85&lt;&gt;"",IF(AM134='FIN2-NATURE'!AM85,"","Check ISCED "&amp;AM$8),""),"")</f>
        <v/>
      </c>
      <c r="AN234" s="445"/>
      <c r="AO234" s="445"/>
      <c r="AP234" s="445" t="str">
        <f>IF(AP134&lt;&gt;"",IF('FIN2-NATURE'!AP85&lt;&gt;"",IF(AP134='FIN2-NATURE'!AP85,"","Check ISCED "&amp;AP$8),""),"")</f>
        <v/>
      </c>
      <c r="AQ234" s="445"/>
      <c r="AR234" s="445"/>
      <c r="AS234" s="445" t="str">
        <f>IF(AS134&lt;&gt;"",IF('FIN2-NATURE'!AS85&lt;&gt;"",IF(AS134='FIN2-NATURE'!AS85,"","Check ISCED "&amp;AS$8),""),"")</f>
        <v/>
      </c>
      <c r="AT234" s="445"/>
      <c r="AU234" s="445"/>
      <c r="AV234" s="445" t="str">
        <f>IF(AV134&lt;&gt;"",IF('FIN2-NATURE'!AV85&lt;&gt;"",IF(AV134='FIN2-NATURE'!AV85,"","Check ISCED "&amp;AV$8),""),"")</f>
        <v/>
      </c>
      <c r="AW234" s="445"/>
      <c r="AX234" s="445"/>
      <c r="AY234" s="445" t="str">
        <f>IF(AY134&lt;&gt;"",IF('FIN2-NATURE'!AY85&lt;&gt;"",IF(AY134='FIN2-NATURE'!AY85,"","Check ISCED "&amp;AY$8),""),"")</f>
        <v/>
      </c>
      <c r="AZ234" s="445"/>
      <c r="BA234" s="445"/>
      <c r="BB234" s="445" t="str">
        <f>IF(BB134&lt;&gt;"",IF('FIN2-NATURE'!BB85&lt;&gt;"",IF(BB134='FIN2-NATURE'!BB85,"","Check ISCED "&amp;BB$8),""),"")</f>
        <v/>
      </c>
      <c r="BC234" s="445"/>
      <c r="BD234" s="445"/>
      <c r="BE234" s="445" t="str">
        <f>IF(BE134&lt;&gt;"",IF('FIN2-NATURE'!BE85&lt;&gt;"",IF(BE134='FIN2-NATURE'!BE85,"","Check ISCED "&amp;BE$8),""),"")</f>
        <v/>
      </c>
      <c r="BF234" s="445"/>
      <c r="BG234" s="445"/>
      <c r="BH234" s="445" t="str">
        <f>IF(BH134&lt;&gt;"",IF('FIN2-NATURE'!BH85&lt;&gt;"",IF(BH134='FIN2-NATURE'!BH85,"","Check ISCED "&amp;BH$8),""),"")</f>
        <v/>
      </c>
      <c r="BI234" s="445"/>
      <c r="BJ234" s="445"/>
      <c r="BK234" s="445" t="str">
        <f>IF(BK134&lt;&gt;"",IF('FIN2-NATURE'!BK85&lt;&gt;"",IF(BK134='FIN2-NATURE'!BK85,"","Check ISCED "&amp;BK$8),""),"")</f>
        <v/>
      </c>
      <c r="BL234" s="445"/>
      <c r="BM234" s="445"/>
      <c r="BN234" s="445" t="str">
        <f>IF(BN134&lt;&gt;"",IF('FIN2-NATURE'!BN85&lt;&gt;"",IF(BN134='FIN2-NATURE'!BN85,"","Check ISCED "&amp;BN$8),""),"")</f>
        <v/>
      </c>
      <c r="BO234" s="445"/>
      <c r="BP234" s="445"/>
      <c r="BQ234" s="445" t="str">
        <f>IF(BQ134&lt;&gt;"",IF('FIN2-NATURE'!BQ85&lt;&gt;"",IF(BQ134='FIN2-NATURE'!BQ85,"","Check ISCED "&amp;BQ$8),""),"")</f>
        <v/>
      </c>
      <c r="BR234" s="445"/>
      <c r="BS234" s="445"/>
      <c r="BT234" s="445" t="str">
        <f>IF(BT134&lt;&gt;"",IF('FIN2-NATURE'!BT85&lt;&gt;"",IF(BT134='FIN2-NATURE'!BT85,"","Check ISCED "&amp;BT$8),""),"")</f>
        <v/>
      </c>
      <c r="BU234" s="445"/>
      <c r="BV234" s="445"/>
      <c r="BW234" s="445" t="str">
        <f>IF(BW134&lt;&gt;"",IF('FIN2-NATURE'!BW85&lt;&gt;"",IF(BW134='FIN2-NATURE'!BW85,"","Check ISCED "&amp;BW$8),""),"")</f>
        <v/>
      </c>
      <c r="BX234" s="445"/>
      <c r="BY234" s="445"/>
      <c r="BZ234" s="445" t="str">
        <f>IF(BZ134&lt;&gt;"",IF('FIN2-NATURE'!BZ85&lt;&gt;"",IF(BZ134='FIN2-NATURE'!BZ85,"","Check ISCED "&amp;BZ$8),""),"")</f>
        <v/>
      </c>
      <c r="CA234" s="445"/>
      <c r="CB234" s="445"/>
      <c r="CC234" s="445" t="str">
        <f>IF(CC134&lt;&gt;"",IF('FIN2-NATURE'!CC85&lt;&gt;"",IF(CC134='FIN2-NATURE'!CC85,"","Check ISCED "&amp;CC$8),""),"")</f>
        <v/>
      </c>
      <c r="CD234" s="445"/>
      <c r="CE234" s="445"/>
      <c r="CF234" s="445" t="str">
        <f>IF(CF134&lt;&gt;"",IF('FIN2-NATURE'!CF85&lt;&gt;"",IF(CF134='FIN2-NATURE'!CF85,"","Check ISCED "&amp;CF$8),""),"")</f>
        <v/>
      </c>
      <c r="CG234" s="445"/>
      <c r="CH234" s="445"/>
      <c r="CI234" s="445" t="str">
        <f>IF(CI134&lt;&gt;"",IF('FIN2-NATURE'!CI85&lt;&gt;"",IF(CI134='FIN2-NATURE'!CI85,"","Check ISCED "&amp;CI$8),""),"")</f>
        <v/>
      </c>
      <c r="CJ234" s="445"/>
      <c r="CK234" s="445"/>
      <c r="CL234" s="445" t="str">
        <f>IF(CL134&lt;&gt;"",IF('FIN2-NATURE'!CL85&lt;&gt;"",IF(CL134='FIN2-NATURE'!CL85,"","Check ISCED_X"),""),"")</f>
        <v/>
      </c>
      <c r="CM234" s="445"/>
      <c r="CN234" s="445"/>
      <c r="CO234" s="445" t="str">
        <f>IF(CO134&lt;&gt;"",IF('FIN2-NATURE'!CO85&lt;&gt;"",IF(CO134='FIN2-NATURE'!CO85,"","Check ISCED_T"),""),"")</f>
        <v/>
      </c>
      <c r="CP234" s="445"/>
      <c r="CQ234" s="470"/>
    </row>
    <row r="235" spans="1:96" s="414" customFormat="1" ht="11.25" hidden="1" customHeight="1" x14ac:dyDescent="0.2">
      <c r="A235" s="476"/>
      <c r="B235" s="476"/>
      <c r="C235" s="476"/>
      <c r="D235" s="476"/>
    </row>
    <row r="236" spans="1:96" s="414" customFormat="1" ht="11.25" hidden="1" customHeight="1" x14ac:dyDescent="0.2">
      <c r="C236" s="418"/>
      <c r="D236" s="856" t="s">
        <v>8936</v>
      </c>
      <c r="E236" s="454" t="s">
        <v>8937</v>
      </c>
      <c r="F236" s="480"/>
      <c r="G236" s="481" t="s">
        <v>8938</v>
      </c>
      <c r="H236" s="482"/>
      <c r="I236" s="482"/>
      <c r="J236" s="482"/>
      <c r="K236" s="482"/>
      <c r="L236" s="482"/>
      <c r="M236" s="483"/>
      <c r="N236" s="483"/>
      <c r="O236" s="483"/>
      <c r="P236" s="483"/>
      <c r="Q236" s="483"/>
      <c r="R236" s="483"/>
      <c r="S236" s="483"/>
      <c r="T236" s="483"/>
      <c r="U236" s="483"/>
      <c r="V236" s="483"/>
      <c r="W236" s="483"/>
      <c r="X236" s="483"/>
      <c r="Y236" s="483"/>
      <c r="Z236" s="483"/>
      <c r="AA236" s="500" t="str">
        <f>AA132</f>
        <v/>
      </c>
      <c r="AB236" s="500" t="str">
        <f t="shared" ref="AB236:CM238" si="155">AB132</f>
        <v/>
      </c>
      <c r="AC236" s="500" t="str">
        <f t="shared" si="155"/>
        <v/>
      </c>
      <c r="AD236" s="500" t="str">
        <f t="shared" si="155"/>
        <v/>
      </c>
      <c r="AE236" s="500" t="str">
        <f t="shared" si="155"/>
        <v/>
      </c>
      <c r="AF236" s="500" t="str">
        <f t="shared" si="155"/>
        <v/>
      </c>
      <c r="AG236" s="500" t="str">
        <f t="shared" si="155"/>
        <v/>
      </c>
      <c r="AH236" s="500" t="str">
        <f t="shared" si="155"/>
        <v/>
      </c>
      <c r="AI236" s="500" t="str">
        <f t="shared" si="155"/>
        <v/>
      </c>
      <c r="AJ236" s="500" t="str">
        <f t="shared" si="155"/>
        <v/>
      </c>
      <c r="AK236" s="500" t="str">
        <f t="shared" si="155"/>
        <v/>
      </c>
      <c r="AL236" s="500" t="str">
        <f t="shared" si="155"/>
        <v/>
      </c>
      <c r="AM236" s="500" t="str">
        <f t="shared" si="155"/>
        <v/>
      </c>
      <c r="AN236" s="500" t="str">
        <f t="shared" si="155"/>
        <v/>
      </c>
      <c r="AO236" s="500" t="str">
        <f t="shared" si="155"/>
        <v/>
      </c>
      <c r="AP236" s="500" t="str">
        <f t="shared" si="155"/>
        <v/>
      </c>
      <c r="AQ236" s="500" t="str">
        <f t="shared" si="155"/>
        <v/>
      </c>
      <c r="AR236" s="500" t="str">
        <f t="shared" si="155"/>
        <v/>
      </c>
      <c r="AS236" s="500" t="str">
        <f t="shared" si="155"/>
        <v/>
      </c>
      <c r="AT236" s="500" t="str">
        <f t="shared" si="155"/>
        <v/>
      </c>
      <c r="AU236" s="500" t="str">
        <f t="shared" si="155"/>
        <v/>
      </c>
      <c r="AV236" s="500" t="str">
        <f t="shared" si="155"/>
        <v/>
      </c>
      <c r="AW236" s="500" t="str">
        <f t="shared" si="155"/>
        <v/>
      </c>
      <c r="AX236" s="500" t="str">
        <f t="shared" si="155"/>
        <v/>
      </c>
      <c r="AY236" s="500" t="str">
        <f t="shared" si="155"/>
        <v/>
      </c>
      <c r="AZ236" s="500" t="str">
        <f t="shared" si="155"/>
        <v/>
      </c>
      <c r="BA236" s="500" t="str">
        <f t="shared" si="155"/>
        <v/>
      </c>
      <c r="BB236" s="500" t="str">
        <f t="shared" si="155"/>
        <v/>
      </c>
      <c r="BC236" s="500" t="str">
        <f t="shared" si="155"/>
        <v/>
      </c>
      <c r="BD236" s="500" t="str">
        <f t="shared" si="155"/>
        <v/>
      </c>
      <c r="BE236" s="500" t="str">
        <f t="shared" si="155"/>
        <v/>
      </c>
      <c r="BF236" s="500" t="str">
        <f t="shared" si="155"/>
        <v/>
      </c>
      <c r="BG236" s="500" t="str">
        <f t="shared" si="155"/>
        <v/>
      </c>
      <c r="BH236" s="500" t="str">
        <f t="shared" si="155"/>
        <v/>
      </c>
      <c r="BI236" s="500" t="str">
        <f t="shared" si="155"/>
        <v/>
      </c>
      <c r="BJ236" s="500" t="str">
        <f t="shared" si="155"/>
        <v/>
      </c>
      <c r="BK236" s="500" t="str">
        <f t="shared" si="155"/>
        <v/>
      </c>
      <c r="BL236" s="500" t="str">
        <f t="shared" si="155"/>
        <v/>
      </c>
      <c r="BM236" s="500" t="str">
        <f t="shared" si="155"/>
        <v/>
      </c>
      <c r="BN236" s="500" t="str">
        <f t="shared" si="155"/>
        <v/>
      </c>
      <c r="BO236" s="500" t="str">
        <f t="shared" si="155"/>
        <v/>
      </c>
      <c r="BP236" s="500" t="str">
        <f t="shared" si="155"/>
        <v/>
      </c>
      <c r="BQ236" s="500" t="str">
        <f t="shared" si="155"/>
        <v/>
      </c>
      <c r="BR236" s="500" t="str">
        <f t="shared" si="155"/>
        <v/>
      </c>
      <c r="BS236" s="500" t="str">
        <f t="shared" si="155"/>
        <v/>
      </c>
      <c r="BT236" s="500" t="str">
        <f t="shared" si="155"/>
        <v/>
      </c>
      <c r="BU236" s="500" t="str">
        <f t="shared" si="155"/>
        <v/>
      </c>
      <c r="BV236" s="500" t="str">
        <f t="shared" si="155"/>
        <v/>
      </c>
      <c r="BW236" s="500" t="str">
        <f t="shared" si="155"/>
        <v/>
      </c>
      <c r="BX236" s="500" t="str">
        <f t="shared" si="155"/>
        <v/>
      </c>
      <c r="BY236" s="500" t="str">
        <f t="shared" si="155"/>
        <v/>
      </c>
      <c r="BZ236" s="500" t="str">
        <f t="shared" si="155"/>
        <v/>
      </c>
      <c r="CA236" s="500" t="str">
        <f t="shared" si="155"/>
        <v/>
      </c>
      <c r="CB236" s="500" t="str">
        <f t="shared" si="155"/>
        <v/>
      </c>
      <c r="CC236" s="500" t="str">
        <f t="shared" si="155"/>
        <v/>
      </c>
      <c r="CD236" s="500" t="str">
        <f t="shared" si="155"/>
        <v/>
      </c>
      <c r="CE236" s="500" t="str">
        <f t="shared" si="155"/>
        <v/>
      </c>
      <c r="CF236" s="500" t="str">
        <f t="shared" si="155"/>
        <v/>
      </c>
      <c r="CG236" s="500" t="str">
        <f t="shared" si="155"/>
        <v/>
      </c>
      <c r="CH236" s="500" t="str">
        <f t="shared" si="155"/>
        <v/>
      </c>
      <c r="CI236" s="500" t="str">
        <f t="shared" si="155"/>
        <v/>
      </c>
      <c r="CJ236" s="500" t="str">
        <f t="shared" si="155"/>
        <v/>
      </c>
      <c r="CK236" s="500" t="str">
        <f t="shared" si="155"/>
        <v/>
      </c>
      <c r="CL236" s="500" t="str">
        <f t="shared" si="155"/>
        <v/>
      </c>
      <c r="CM236" s="500" t="str">
        <f t="shared" si="155"/>
        <v/>
      </c>
      <c r="CN236" s="500" t="str">
        <f t="shared" ref="CN236:CQ238" si="156">CN132</f>
        <v/>
      </c>
      <c r="CO236" s="500" t="str">
        <f t="shared" si="156"/>
        <v/>
      </c>
      <c r="CP236" s="500" t="str">
        <f t="shared" si="156"/>
        <v/>
      </c>
      <c r="CQ236" s="501" t="str">
        <f t="shared" si="156"/>
        <v/>
      </c>
    </row>
    <row r="237" spans="1:96" s="414" customFormat="1" ht="11.25" hidden="1" customHeight="1" x14ac:dyDescent="0.2">
      <c r="A237" s="476"/>
      <c r="B237" s="476"/>
      <c r="C237" s="476"/>
      <c r="D237" s="857"/>
      <c r="E237" s="459" t="s">
        <v>8939</v>
      </c>
      <c r="F237" s="484"/>
      <c r="G237" s="485" t="s">
        <v>8940</v>
      </c>
      <c r="H237" s="460"/>
      <c r="I237" s="460"/>
      <c r="J237" s="460"/>
      <c r="K237" s="460"/>
      <c r="L237" s="460"/>
      <c r="M237" s="460"/>
      <c r="N237" s="460"/>
      <c r="O237" s="460"/>
      <c r="P237" s="460"/>
      <c r="Q237" s="460"/>
      <c r="R237" s="460"/>
      <c r="S237" s="460"/>
      <c r="T237" s="460"/>
      <c r="U237" s="460"/>
      <c r="V237" s="460"/>
      <c r="W237" s="460"/>
      <c r="X237" s="460"/>
      <c r="Y237" s="460"/>
      <c r="Z237" s="460"/>
      <c r="AA237" s="502" t="str">
        <f>AA133</f>
        <v/>
      </c>
      <c r="AB237" s="502" t="str">
        <f t="shared" si="155"/>
        <v/>
      </c>
      <c r="AC237" s="502" t="str">
        <f t="shared" si="155"/>
        <v/>
      </c>
      <c r="AD237" s="502" t="str">
        <f t="shared" si="155"/>
        <v/>
      </c>
      <c r="AE237" s="502" t="str">
        <f t="shared" si="155"/>
        <v/>
      </c>
      <c r="AF237" s="502" t="str">
        <f t="shared" si="155"/>
        <v/>
      </c>
      <c r="AG237" s="502" t="str">
        <f t="shared" si="155"/>
        <v/>
      </c>
      <c r="AH237" s="502" t="str">
        <f t="shared" si="155"/>
        <v/>
      </c>
      <c r="AI237" s="502" t="str">
        <f t="shared" si="155"/>
        <v/>
      </c>
      <c r="AJ237" s="502" t="str">
        <f t="shared" si="155"/>
        <v/>
      </c>
      <c r="AK237" s="502" t="str">
        <f t="shared" si="155"/>
        <v/>
      </c>
      <c r="AL237" s="502" t="str">
        <f t="shared" si="155"/>
        <v/>
      </c>
      <c r="AM237" s="502" t="str">
        <f t="shared" si="155"/>
        <v/>
      </c>
      <c r="AN237" s="502" t="str">
        <f t="shared" si="155"/>
        <v/>
      </c>
      <c r="AO237" s="502" t="str">
        <f t="shared" si="155"/>
        <v/>
      </c>
      <c r="AP237" s="502" t="str">
        <f t="shared" si="155"/>
        <v/>
      </c>
      <c r="AQ237" s="502" t="str">
        <f t="shared" si="155"/>
        <v/>
      </c>
      <c r="AR237" s="502" t="str">
        <f t="shared" si="155"/>
        <v/>
      </c>
      <c r="AS237" s="502" t="str">
        <f t="shared" si="155"/>
        <v/>
      </c>
      <c r="AT237" s="502" t="str">
        <f t="shared" si="155"/>
        <v/>
      </c>
      <c r="AU237" s="502" t="str">
        <f t="shared" si="155"/>
        <v/>
      </c>
      <c r="AV237" s="502" t="str">
        <f t="shared" si="155"/>
        <v/>
      </c>
      <c r="AW237" s="502" t="str">
        <f t="shared" si="155"/>
        <v/>
      </c>
      <c r="AX237" s="502" t="str">
        <f t="shared" si="155"/>
        <v/>
      </c>
      <c r="AY237" s="502" t="str">
        <f t="shared" si="155"/>
        <v/>
      </c>
      <c r="AZ237" s="502" t="str">
        <f t="shared" si="155"/>
        <v/>
      </c>
      <c r="BA237" s="502" t="str">
        <f t="shared" si="155"/>
        <v/>
      </c>
      <c r="BB237" s="502" t="str">
        <f t="shared" si="155"/>
        <v/>
      </c>
      <c r="BC237" s="502" t="str">
        <f t="shared" si="155"/>
        <v/>
      </c>
      <c r="BD237" s="502" t="str">
        <f t="shared" si="155"/>
        <v/>
      </c>
      <c r="BE237" s="502" t="str">
        <f t="shared" si="155"/>
        <v/>
      </c>
      <c r="BF237" s="502" t="str">
        <f t="shared" si="155"/>
        <v/>
      </c>
      <c r="BG237" s="502" t="str">
        <f t="shared" si="155"/>
        <v/>
      </c>
      <c r="BH237" s="502" t="str">
        <f t="shared" si="155"/>
        <v/>
      </c>
      <c r="BI237" s="502" t="str">
        <f t="shared" si="155"/>
        <v/>
      </c>
      <c r="BJ237" s="502" t="str">
        <f t="shared" si="155"/>
        <v/>
      </c>
      <c r="BK237" s="502" t="str">
        <f t="shared" si="155"/>
        <v/>
      </c>
      <c r="BL237" s="502" t="str">
        <f t="shared" si="155"/>
        <v/>
      </c>
      <c r="BM237" s="502" t="str">
        <f t="shared" si="155"/>
        <v/>
      </c>
      <c r="BN237" s="502" t="str">
        <f t="shared" si="155"/>
        <v/>
      </c>
      <c r="BO237" s="502" t="str">
        <f t="shared" si="155"/>
        <v/>
      </c>
      <c r="BP237" s="502" t="str">
        <f t="shared" si="155"/>
        <v/>
      </c>
      <c r="BQ237" s="502" t="str">
        <f t="shared" si="155"/>
        <v/>
      </c>
      <c r="BR237" s="502" t="str">
        <f t="shared" si="155"/>
        <v/>
      </c>
      <c r="BS237" s="502" t="str">
        <f t="shared" si="155"/>
        <v/>
      </c>
      <c r="BT237" s="502" t="str">
        <f t="shared" si="155"/>
        <v/>
      </c>
      <c r="BU237" s="502" t="str">
        <f t="shared" si="155"/>
        <v/>
      </c>
      <c r="BV237" s="502" t="str">
        <f t="shared" si="155"/>
        <v/>
      </c>
      <c r="BW237" s="502" t="str">
        <f t="shared" si="155"/>
        <v/>
      </c>
      <c r="BX237" s="502" t="str">
        <f t="shared" si="155"/>
        <v/>
      </c>
      <c r="BY237" s="502" t="str">
        <f t="shared" si="155"/>
        <v/>
      </c>
      <c r="BZ237" s="502" t="str">
        <f t="shared" si="155"/>
        <v/>
      </c>
      <c r="CA237" s="502" t="str">
        <f t="shared" si="155"/>
        <v/>
      </c>
      <c r="CB237" s="502" t="str">
        <f t="shared" si="155"/>
        <v/>
      </c>
      <c r="CC237" s="502" t="str">
        <f t="shared" si="155"/>
        <v/>
      </c>
      <c r="CD237" s="502" t="str">
        <f t="shared" si="155"/>
        <v/>
      </c>
      <c r="CE237" s="502" t="str">
        <f t="shared" si="155"/>
        <v/>
      </c>
      <c r="CF237" s="502" t="str">
        <f t="shared" si="155"/>
        <v/>
      </c>
      <c r="CG237" s="502" t="str">
        <f t="shared" si="155"/>
        <v/>
      </c>
      <c r="CH237" s="502" t="str">
        <f t="shared" si="155"/>
        <v/>
      </c>
      <c r="CI237" s="502" t="str">
        <f t="shared" si="155"/>
        <v/>
      </c>
      <c r="CJ237" s="502" t="str">
        <f t="shared" si="155"/>
        <v/>
      </c>
      <c r="CK237" s="502" t="str">
        <f t="shared" si="155"/>
        <v/>
      </c>
      <c r="CL237" s="502" t="str">
        <f t="shared" si="155"/>
        <v/>
      </c>
      <c r="CM237" s="502" t="str">
        <f t="shared" si="155"/>
        <v/>
      </c>
      <c r="CN237" s="502" t="str">
        <f t="shared" si="156"/>
        <v/>
      </c>
      <c r="CO237" s="502" t="str">
        <f t="shared" si="156"/>
        <v/>
      </c>
      <c r="CP237" s="502" t="str">
        <f t="shared" si="156"/>
        <v/>
      </c>
      <c r="CQ237" s="503" t="str">
        <f t="shared" si="156"/>
        <v/>
      </c>
      <c r="CR237" s="460"/>
    </row>
    <row r="238" spans="1:96" s="414" customFormat="1" ht="11.25" hidden="1" customHeight="1" x14ac:dyDescent="0.2">
      <c r="C238" s="418"/>
      <c r="D238" s="857"/>
      <c r="E238" s="459" t="s">
        <v>8941</v>
      </c>
      <c r="F238" s="459"/>
      <c r="G238" s="485" t="s">
        <v>8942</v>
      </c>
      <c r="H238" s="486"/>
      <c r="I238" s="486"/>
      <c r="J238" s="486"/>
      <c r="K238" s="486"/>
      <c r="L238" s="486"/>
      <c r="M238" s="487"/>
      <c r="N238" s="487"/>
      <c r="O238" s="487"/>
      <c r="P238" s="487"/>
      <c r="Q238" s="487"/>
      <c r="R238" s="487"/>
      <c r="S238" s="487"/>
      <c r="T238" s="487"/>
      <c r="U238" s="487"/>
      <c r="V238" s="487"/>
      <c r="W238" s="487"/>
      <c r="X238" s="487"/>
      <c r="Y238" s="487"/>
      <c r="Z238" s="487"/>
      <c r="AA238" s="502" t="str">
        <f>AA134</f>
        <v/>
      </c>
      <c r="AB238" s="502" t="str">
        <f t="shared" si="155"/>
        <v/>
      </c>
      <c r="AC238" s="502" t="str">
        <f t="shared" si="155"/>
        <v/>
      </c>
      <c r="AD238" s="502" t="str">
        <f t="shared" si="155"/>
        <v/>
      </c>
      <c r="AE238" s="502" t="str">
        <f t="shared" si="155"/>
        <v/>
      </c>
      <c r="AF238" s="502" t="str">
        <f t="shared" si="155"/>
        <v/>
      </c>
      <c r="AG238" s="502" t="str">
        <f t="shared" si="155"/>
        <v/>
      </c>
      <c r="AH238" s="502" t="str">
        <f t="shared" si="155"/>
        <v/>
      </c>
      <c r="AI238" s="502" t="str">
        <f t="shared" si="155"/>
        <v/>
      </c>
      <c r="AJ238" s="502" t="str">
        <f t="shared" si="155"/>
        <v/>
      </c>
      <c r="AK238" s="502" t="str">
        <f t="shared" si="155"/>
        <v/>
      </c>
      <c r="AL238" s="502" t="str">
        <f t="shared" si="155"/>
        <v/>
      </c>
      <c r="AM238" s="502" t="str">
        <f t="shared" si="155"/>
        <v/>
      </c>
      <c r="AN238" s="502" t="str">
        <f t="shared" si="155"/>
        <v/>
      </c>
      <c r="AO238" s="502" t="str">
        <f t="shared" si="155"/>
        <v/>
      </c>
      <c r="AP238" s="502" t="str">
        <f t="shared" si="155"/>
        <v/>
      </c>
      <c r="AQ238" s="502" t="str">
        <f t="shared" si="155"/>
        <v/>
      </c>
      <c r="AR238" s="502" t="str">
        <f t="shared" si="155"/>
        <v/>
      </c>
      <c r="AS238" s="502" t="str">
        <f t="shared" si="155"/>
        <v/>
      </c>
      <c r="AT238" s="502" t="str">
        <f t="shared" si="155"/>
        <v/>
      </c>
      <c r="AU238" s="502" t="str">
        <f t="shared" si="155"/>
        <v/>
      </c>
      <c r="AV238" s="502" t="str">
        <f t="shared" si="155"/>
        <v/>
      </c>
      <c r="AW238" s="502" t="str">
        <f t="shared" si="155"/>
        <v/>
      </c>
      <c r="AX238" s="502" t="str">
        <f t="shared" si="155"/>
        <v/>
      </c>
      <c r="AY238" s="502" t="str">
        <f t="shared" si="155"/>
        <v/>
      </c>
      <c r="AZ238" s="502" t="str">
        <f t="shared" si="155"/>
        <v/>
      </c>
      <c r="BA238" s="502" t="str">
        <f t="shared" si="155"/>
        <v/>
      </c>
      <c r="BB238" s="502" t="str">
        <f t="shared" si="155"/>
        <v/>
      </c>
      <c r="BC238" s="502" t="str">
        <f t="shared" si="155"/>
        <v/>
      </c>
      <c r="BD238" s="502" t="str">
        <f t="shared" si="155"/>
        <v/>
      </c>
      <c r="BE238" s="502" t="str">
        <f t="shared" si="155"/>
        <v/>
      </c>
      <c r="BF238" s="502" t="str">
        <f t="shared" si="155"/>
        <v/>
      </c>
      <c r="BG238" s="502" t="str">
        <f t="shared" si="155"/>
        <v/>
      </c>
      <c r="BH238" s="502" t="str">
        <f t="shared" si="155"/>
        <v/>
      </c>
      <c r="BI238" s="502" t="str">
        <f t="shared" si="155"/>
        <v/>
      </c>
      <c r="BJ238" s="502" t="str">
        <f t="shared" si="155"/>
        <v/>
      </c>
      <c r="BK238" s="502" t="str">
        <f t="shared" si="155"/>
        <v/>
      </c>
      <c r="BL238" s="502" t="str">
        <f t="shared" si="155"/>
        <v/>
      </c>
      <c r="BM238" s="502" t="str">
        <f t="shared" si="155"/>
        <v/>
      </c>
      <c r="BN238" s="502" t="str">
        <f t="shared" si="155"/>
        <v/>
      </c>
      <c r="BO238" s="502" t="str">
        <f t="shared" si="155"/>
        <v/>
      </c>
      <c r="BP238" s="502" t="str">
        <f t="shared" si="155"/>
        <v/>
      </c>
      <c r="BQ238" s="502" t="str">
        <f t="shared" si="155"/>
        <v/>
      </c>
      <c r="BR238" s="502" t="str">
        <f t="shared" si="155"/>
        <v/>
      </c>
      <c r="BS238" s="502" t="str">
        <f t="shared" si="155"/>
        <v/>
      </c>
      <c r="BT238" s="502" t="str">
        <f t="shared" si="155"/>
        <v/>
      </c>
      <c r="BU238" s="502" t="str">
        <f t="shared" si="155"/>
        <v/>
      </c>
      <c r="BV238" s="502" t="str">
        <f t="shared" si="155"/>
        <v/>
      </c>
      <c r="BW238" s="502" t="str">
        <f t="shared" si="155"/>
        <v/>
      </c>
      <c r="BX238" s="502" t="str">
        <f t="shared" si="155"/>
        <v/>
      </c>
      <c r="BY238" s="502" t="str">
        <f t="shared" si="155"/>
        <v/>
      </c>
      <c r="BZ238" s="502" t="str">
        <f t="shared" si="155"/>
        <v/>
      </c>
      <c r="CA238" s="502" t="str">
        <f t="shared" si="155"/>
        <v/>
      </c>
      <c r="CB238" s="502" t="str">
        <f t="shared" si="155"/>
        <v/>
      </c>
      <c r="CC238" s="502" t="str">
        <f t="shared" si="155"/>
        <v/>
      </c>
      <c r="CD238" s="502" t="str">
        <f t="shared" si="155"/>
        <v/>
      </c>
      <c r="CE238" s="502" t="str">
        <f t="shared" si="155"/>
        <v/>
      </c>
      <c r="CF238" s="502" t="str">
        <f t="shared" si="155"/>
        <v/>
      </c>
      <c r="CG238" s="502" t="str">
        <f t="shared" si="155"/>
        <v/>
      </c>
      <c r="CH238" s="502" t="str">
        <f t="shared" si="155"/>
        <v/>
      </c>
      <c r="CI238" s="502" t="str">
        <f t="shared" si="155"/>
        <v/>
      </c>
      <c r="CJ238" s="502" t="str">
        <f t="shared" si="155"/>
        <v/>
      </c>
      <c r="CK238" s="502" t="str">
        <f t="shared" si="155"/>
        <v/>
      </c>
      <c r="CL238" s="502" t="str">
        <f t="shared" si="155"/>
        <v/>
      </c>
      <c r="CM238" s="502" t="str">
        <f t="shared" si="155"/>
        <v/>
      </c>
      <c r="CN238" s="502" t="str">
        <f t="shared" si="156"/>
        <v/>
      </c>
      <c r="CO238" s="502" t="str">
        <f t="shared" si="156"/>
        <v/>
      </c>
      <c r="CP238" s="502" t="str">
        <f t="shared" si="156"/>
        <v/>
      </c>
      <c r="CQ238" s="503" t="str">
        <f t="shared" si="156"/>
        <v/>
      </c>
      <c r="CR238" s="460"/>
    </row>
    <row r="239" spans="1:96" s="414" customFormat="1" ht="11.25" hidden="1" customHeight="1" x14ac:dyDescent="0.2">
      <c r="C239" s="418"/>
      <c r="D239" s="857"/>
      <c r="E239" s="459" t="s">
        <v>8943</v>
      </c>
      <c r="F239" s="484"/>
      <c r="G239" s="485" t="s">
        <v>8944</v>
      </c>
      <c r="H239" s="486"/>
      <c r="I239" s="486"/>
      <c r="J239" s="486"/>
      <c r="K239" s="486"/>
      <c r="L239" s="486"/>
      <c r="M239" s="487"/>
      <c r="N239" s="487"/>
      <c r="O239" s="487"/>
      <c r="P239" s="487"/>
      <c r="Q239" s="487"/>
      <c r="R239" s="487"/>
      <c r="S239" s="487"/>
      <c r="T239" s="487"/>
      <c r="U239" s="487"/>
      <c r="V239" s="487"/>
      <c r="W239" s="487"/>
      <c r="X239" s="487"/>
      <c r="Y239" s="487"/>
      <c r="Z239" s="487"/>
      <c r="AA239" s="502" t="str">
        <f>AA128</f>
        <v/>
      </c>
      <c r="AB239" s="502" t="str">
        <f t="shared" ref="AB239:CM239" si="157">AB128</f>
        <v/>
      </c>
      <c r="AC239" s="502" t="str">
        <f t="shared" si="157"/>
        <v/>
      </c>
      <c r="AD239" s="502" t="str">
        <f t="shared" si="157"/>
        <v/>
      </c>
      <c r="AE239" s="502" t="str">
        <f t="shared" si="157"/>
        <v/>
      </c>
      <c r="AF239" s="502" t="str">
        <f t="shared" si="157"/>
        <v/>
      </c>
      <c r="AG239" s="502" t="str">
        <f t="shared" si="157"/>
        <v/>
      </c>
      <c r="AH239" s="502" t="str">
        <f t="shared" si="157"/>
        <v/>
      </c>
      <c r="AI239" s="502" t="str">
        <f t="shared" si="157"/>
        <v/>
      </c>
      <c r="AJ239" s="502" t="str">
        <f t="shared" si="157"/>
        <v/>
      </c>
      <c r="AK239" s="502" t="str">
        <f t="shared" si="157"/>
        <v/>
      </c>
      <c r="AL239" s="502" t="str">
        <f t="shared" si="157"/>
        <v/>
      </c>
      <c r="AM239" s="502" t="str">
        <f t="shared" si="157"/>
        <v/>
      </c>
      <c r="AN239" s="502" t="str">
        <f t="shared" si="157"/>
        <v/>
      </c>
      <c r="AO239" s="502" t="str">
        <f t="shared" si="157"/>
        <v/>
      </c>
      <c r="AP239" s="502" t="str">
        <f t="shared" si="157"/>
        <v/>
      </c>
      <c r="AQ239" s="502" t="str">
        <f t="shared" si="157"/>
        <v/>
      </c>
      <c r="AR239" s="502" t="str">
        <f t="shared" si="157"/>
        <v/>
      </c>
      <c r="AS239" s="502" t="str">
        <f t="shared" si="157"/>
        <v/>
      </c>
      <c r="AT239" s="502" t="str">
        <f t="shared" si="157"/>
        <v/>
      </c>
      <c r="AU239" s="502" t="str">
        <f t="shared" si="157"/>
        <v/>
      </c>
      <c r="AV239" s="502" t="str">
        <f t="shared" si="157"/>
        <v/>
      </c>
      <c r="AW239" s="502" t="str">
        <f t="shared" si="157"/>
        <v/>
      </c>
      <c r="AX239" s="502" t="str">
        <f t="shared" si="157"/>
        <v/>
      </c>
      <c r="AY239" s="502" t="str">
        <f t="shared" si="157"/>
        <v/>
      </c>
      <c r="AZ239" s="502" t="str">
        <f t="shared" si="157"/>
        <v/>
      </c>
      <c r="BA239" s="502" t="str">
        <f t="shared" si="157"/>
        <v/>
      </c>
      <c r="BB239" s="502" t="str">
        <f t="shared" si="157"/>
        <v/>
      </c>
      <c r="BC239" s="502" t="str">
        <f t="shared" si="157"/>
        <v/>
      </c>
      <c r="BD239" s="502" t="str">
        <f t="shared" si="157"/>
        <v/>
      </c>
      <c r="BE239" s="502" t="str">
        <f t="shared" si="157"/>
        <v/>
      </c>
      <c r="BF239" s="502" t="str">
        <f t="shared" si="157"/>
        <v/>
      </c>
      <c r="BG239" s="502" t="str">
        <f t="shared" si="157"/>
        <v/>
      </c>
      <c r="BH239" s="502" t="str">
        <f t="shared" si="157"/>
        <v/>
      </c>
      <c r="BI239" s="502" t="str">
        <f t="shared" si="157"/>
        <v/>
      </c>
      <c r="BJ239" s="502" t="str">
        <f t="shared" si="157"/>
        <v/>
      </c>
      <c r="BK239" s="502" t="str">
        <f t="shared" si="157"/>
        <v/>
      </c>
      <c r="BL239" s="502" t="str">
        <f t="shared" si="157"/>
        <v/>
      </c>
      <c r="BM239" s="502" t="str">
        <f t="shared" si="157"/>
        <v/>
      </c>
      <c r="BN239" s="502" t="str">
        <f t="shared" si="157"/>
        <v/>
      </c>
      <c r="BO239" s="502" t="str">
        <f t="shared" si="157"/>
        <v/>
      </c>
      <c r="BP239" s="502" t="str">
        <f t="shared" si="157"/>
        <v/>
      </c>
      <c r="BQ239" s="502" t="str">
        <f t="shared" si="157"/>
        <v/>
      </c>
      <c r="BR239" s="502" t="str">
        <f t="shared" si="157"/>
        <v/>
      </c>
      <c r="BS239" s="502" t="str">
        <f t="shared" si="157"/>
        <v/>
      </c>
      <c r="BT239" s="502" t="str">
        <f t="shared" si="157"/>
        <v/>
      </c>
      <c r="BU239" s="502" t="str">
        <f t="shared" si="157"/>
        <v/>
      </c>
      <c r="BV239" s="502" t="str">
        <f t="shared" si="157"/>
        <v/>
      </c>
      <c r="BW239" s="502" t="str">
        <f t="shared" si="157"/>
        <v/>
      </c>
      <c r="BX239" s="502" t="str">
        <f t="shared" si="157"/>
        <v/>
      </c>
      <c r="BY239" s="502" t="str">
        <f t="shared" si="157"/>
        <v/>
      </c>
      <c r="BZ239" s="502" t="str">
        <f t="shared" si="157"/>
        <v/>
      </c>
      <c r="CA239" s="502" t="str">
        <f t="shared" si="157"/>
        <v/>
      </c>
      <c r="CB239" s="502" t="str">
        <f t="shared" si="157"/>
        <v/>
      </c>
      <c r="CC239" s="502" t="str">
        <f t="shared" si="157"/>
        <v/>
      </c>
      <c r="CD239" s="502" t="str">
        <f t="shared" si="157"/>
        <v/>
      </c>
      <c r="CE239" s="502" t="str">
        <f t="shared" si="157"/>
        <v/>
      </c>
      <c r="CF239" s="502" t="str">
        <f t="shared" si="157"/>
        <v/>
      </c>
      <c r="CG239" s="502" t="str">
        <f t="shared" si="157"/>
        <v/>
      </c>
      <c r="CH239" s="502" t="str">
        <f t="shared" si="157"/>
        <v/>
      </c>
      <c r="CI239" s="502" t="str">
        <f t="shared" si="157"/>
        <v/>
      </c>
      <c r="CJ239" s="502" t="str">
        <f t="shared" si="157"/>
        <v/>
      </c>
      <c r="CK239" s="502" t="str">
        <f t="shared" si="157"/>
        <v/>
      </c>
      <c r="CL239" s="502" t="str">
        <f t="shared" si="157"/>
        <v/>
      </c>
      <c r="CM239" s="502" t="str">
        <f t="shared" si="157"/>
        <v/>
      </c>
      <c r="CN239" s="502" t="str">
        <f t="shared" ref="CN239:CQ239" si="158">CN128</f>
        <v/>
      </c>
      <c r="CO239" s="502" t="str">
        <f t="shared" si="158"/>
        <v/>
      </c>
      <c r="CP239" s="502" t="str">
        <f t="shared" si="158"/>
        <v/>
      </c>
      <c r="CQ239" s="503" t="str">
        <f t="shared" si="158"/>
        <v/>
      </c>
      <c r="CR239" s="460"/>
    </row>
    <row r="240" spans="1:96" s="414" customFormat="1" ht="11.25" hidden="1" customHeight="1" x14ac:dyDescent="0.2">
      <c r="C240" s="418"/>
      <c r="D240" s="857"/>
      <c r="E240" s="459" t="s">
        <v>8943</v>
      </c>
      <c r="F240" s="484"/>
      <c r="G240" s="485" t="s">
        <v>8945</v>
      </c>
      <c r="H240" s="486"/>
      <c r="I240" s="486"/>
      <c r="J240" s="486"/>
      <c r="K240" s="486"/>
      <c r="L240" s="486"/>
      <c r="M240" s="487"/>
      <c r="N240" s="487"/>
      <c r="O240" s="487"/>
      <c r="P240" s="487"/>
      <c r="Q240" s="487"/>
      <c r="R240" s="487"/>
      <c r="S240" s="487"/>
      <c r="T240" s="487"/>
      <c r="U240" s="487"/>
      <c r="V240" s="487"/>
      <c r="W240" s="487"/>
      <c r="X240" s="487"/>
      <c r="Y240" s="487"/>
      <c r="Z240" s="487"/>
      <c r="AA240" s="502" t="str">
        <f>AA131</f>
        <v/>
      </c>
      <c r="AB240" s="502" t="str">
        <f t="shared" ref="AB240:CM240" si="159">AB131</f>
        <v/>
      </c>
      <c r="AC240" s="502" t="str">
        <f t="shared" si="159"/>
        <v/>
      </c>
      <c r="AD240" s="502" t="str">
        <f t="shared" si="159"/>
        <v/>
      </c>
      <c r="AE240" s="502" t="str">
        <f t="shared" si="159"/>
        <v/>
      </c>
      <c r="AF240" s="502" t="str">
        <f t="shared" si="159"/>
        <v/>
      </c>
      <c r="AG240" s="502" t="str">
        <f t="shared" si="159"/>
        <v/>
      </c>
      <c r="AH240" s="502" t="str">
        <f t="shared" si="159"/>
        <v/>
      </c>
      <c r="AI240" s="502" t="str">
        <f t="shared" si="159"/>
        <v/>
      </c>
      <c r="AJ240" s="502" t="str">
        <f t="shared" si="159"/>
        <v/>
      </c>
      <c r="AK240" s="502" t="str">
        <f t="shared" si="159"/>
        <v/>
      </c>
      <c r="AL240" s="502" t="str">
        <f t="shared" si="159"/>
        <v/>
      </c>
      <c r="AM240" s="502" t="str">
        <f t="shared" si="159"/>
        <v/>
      </c>
      <c r="AN240" s="502" t="str">
        <f t="shared" si="159"/>
        <v/>
      </c>
      <c r="AO240" s="502" t="str">
        <f t="shared" si="159"/>
        <v/>
      </c>
      <c r="AP240" s="502" t="str">
        <f t="shared" si="159"/>
        <v/>
      </c>
      <c r="AQ240" s="502" t="str">
        <f t="shared" si="159"/>
        <v/>
      </c>
      <c r="AR240" s="502" t="str">
        <f t="shared" si="159"/>
        <v/>
      </c>
      <c r="AS240" s="502" t="str">
        <f t="shared" si="159"/>
        <v/>
      </c>
      <c r="AT240" s="502" t="str">
        <f t="shared" si="159"/>
        <v/>
      </c>
      <c r="AU240" s="502" t="str">
        <f t="shared" si="159"/>
        <v/>
      </c>
      <c r="AV240" s="502" t="str">
        <f t="shared" si="159"/>
        <v/>
      </c>
      <c r="AW240" s="502" t="str">
        <f t="shared" si="159"/>
        <v/>
      </c>
      <c r="AX240" s="502" t="str">
        <f t="shared" si="159"/>
        <v/>
      </c>
      <c r="AY240" s="502" t="str">
        <f t="shared" si="159"/>
        <v/>
      </c>
      <c r="AZ240" s="502" t="str">
        <f t="shared" si="159"/>
        <v/>
      </c>
      <c r="BA240" s="502" t="str">
        <f t="shared" si="159"/>
        <v/>
      </c>
      <c r="BB240" s="502" t="str">
        <f t="shared" si="159"/>
        <v/>
      </c>
      <c r="BC240" s="502" t="str">
        <f t="shared" si="159"/>
        <v/>
      </c>
      <c r="BD240" s="502" t="str">
        <f t="shared" si="159"/>
        <v/>
      </c>
      <c r="BE240" s="502" t="str">
        <f t="shared" si="159"/>
        <v/>
      </c>
      <c r="BF240" s="502" t="str">
        <f t="shared" si="159"/>
        <v/>
      </c>
      <c r="BG240" s="502" t="str">
        <f t="shared" si="159"/>
        <v/>
      </c>
      <c r="BH240" s="502" t="str">
        <f t="shared" si="159"/>
        <v/>
      </c>
      <c r="BI240" s="502" t="str">
        <f t="shared" si="159"/>
        <v/>
      </c>
      <c r="BJ240" s="502" t="str">
        <f t="shared" si="159"/>
        <v/>
      </c>
      <c r="BK240" s="502" t="str">
        <f t="shared" si="159"/>
        <v/>
      </c>
      <c r="BL240" s="502" t="str">
        <f t="shared" si="159"/>
        <v/>
      </c>
      <c r="BM240" s="502" t="str">
        <f t="shared" si="159"/>
        <v/>
      </c>
      <c r="BN240" s="502" t="str">
        <f t="shared" si="159"/>
        <v/>
      </c>
      <c r="BO240" s="502" t="str">
        <f t="shared" si="159"/>
        <v/>
      </c>
      <c r="BP240" s="502" t="str">
        <f t="shared" si="159"/>
        <v/>
      </c>
      <c r="BQ240" s="502" t="str">
        <f t="shared" si="159"/>
        <v/>
      </c>
      <c r="BR240" s="502" t="str">
        <f t="shared" si="159"/>
        <v/>
      </c>
      <c r="BS240" s="502" t="str">
        <f t="shared" si="159"/>
        <v/>
      </c>
      <c r="BT240" s="502" t="str">
        <f t="shared" si="159"/>
        <v/>
      </c>
      <c r="BU240" s="502" t="str">
        <f t="shared" si="159"/>
        <v/>
      </c>
      <c r="BV240" s="502" t="str">
        <f t="shared" si="159"/>
        <v/>
      </c>
      <c r="BW240" s="502" t="str">
        <f t="shared" si="159"/>
        <v/>
      </c>
      <c r="BX240" s="502" t="str">
        <f t="shared" si="159"/>
        <v/>
      </c>
      <c r="BY240" s="502" t="str">
        <f t="shared" si="159"/>
        <v/>
      </c>
      <c r="BZ240" s="502" t="str">
        <f t="shared" si="159"/>
        <v/>
      </c>
      <c r="CA240" s="502" t="str">
        <f t="shared" si="159"/>
        <v/>
      </c>
      <c r="CB240" s="502" t="str">
        <f t="shared" si="159"/>
        <v/>
      </c>
      <c r="CC240" s="502" t="str">
        <f t="shared" si="159"/>
        <v/>
      </c>
      <c r="CD240" s="502" t="str">
        <f t="shared" si="159"/>
        <v/>
      </c>
      <c r="CE240" s="502" t="str">
        <f t="shared" si="159"/>
        <v/>
      </c>
      <c r="CF240" s="502" t="str">
        <f t="shared" si="159"/>
        <v/>
      </c>
      <c r="CG240" s="502" t="str">
        <f t="shared" si="159"/>
        <v/>
      </c>
      <c r="CH240" s="502" t="str">
        <f t="shared" si="159"/>
        <v/>
      </c>
      <c r="CI240" s="502" t="str">
        <f t="shared" si="159"/>
        <v/>
      </c>
      <c r="CJ240" s="502" t="str">
        <f t="shared" si="159"/>
        <v/>
      </c>
      <c r="CK240" s="502" t="str">
        <f t="shared" si="159"/>
        <v/>
      </c>
      <c r="CL240" s="502" t="str">
        <f t="shared" si="159"/>
        <v/>
      </c>
      <c r="CM240" s="502" t="str">
        <f t="shared" si="159"/>
        <v/>
      </c>
      <c r="CN240" s="502" t="str">
        <f t="shared" ref="CN240:CQ240" si="160">CN131</f>
        <v/>
      </c>
      <c r="CO240" s="502" t="str">
        <f t="shared" si="160"/>
        <v/>
      </c>
      <c r="CP240" s="502" t="str">
        <f t="shared" si="160"/>
        <v/>
      </c>
      <c r="CQ240" s="503" t="str">
        <f t="shared" si="160"/>
        <v/>
      </c>
      <c r="CR240" s="460"/>
    </row>
    <row r="241" spans="1:96" s="414" customFormat="1" ht="11.25" hidden="1" customHeight="1" x14ac:dyDescent="0.2">
      <c r="C241" s="418"/>
      <c r="D241" s="857"/>
      <c r="E241" s="459" t="s">
        <v>8946</v>
      </c>
      <c r="F241" s="484"/>
      <c r="G241" s="485" t="s">
        <v>8947</v>
      </c>
      <c r="H241" s="486"/>
      <c r="I241" s="486"/>
      <c r="J241" s="486"/>
      <c r="K241" s="486"/>
      <c r="L241" s="486"/>
      <c r="M241" s="487"/>
      <c r="N241" s="487"/>
      <c r="O241" s="487"/>
      <c r="P241" s="487"/>
      <c r="Q241" s="487"/>
      <c r="R241" s="487"/>
      <c r="S241" s="487"/>
      <c r="T241" s="487"/>
      <c r="U241" s="487"/>
      <c r="V241" s="487"/>
      <c r="W241" s="487"/>
      <c r="X241" s="487"/>
      <c r="Y241" s="487"/>
      <c r="Z241" s="487"/>
      <c r="AA241" s="502" t="str">
        <f>AA75</f>
        <v/>
      </c>
      <c r="AB241" s="502" t="str">
        <f t="shared" ref="AB241:CM241" si="161">AB75</f>
        <v/>
      </c>
      <c r="AC241" s="502" t="str">
        <f t="shared" si="161"/>
        <v/>
      </c>
      <c r="AD241" s="502" t="str">
        <f t="shared" si="161"/>
        <v/>
      </c>
      <c r="AE241" s="502" t="str">
        <f t="shared" si="161"/>
        <v/>
      </c>
      <c r="AF241" s="502" t="str">
        <f t="shared" si="161"/>
        <v/>
      </c>
      <c r="AG241" s="502" t="str">
        <f t="shared" si="161"/>
        <v/>
      </c>
      <c r="AH241" s="502" t="str">
        <f t="shared" si="161"/>
        <v/>
      </c>
      <c r="AI241" s="502" t="str">
        <f t="shared" si="161"/>
        <v/>
      </c>
      <c r="AJ241" s="502" t="str">
        <f t="shared" si="161"/>
        <v/>
      </c>
      <c r="AK241" s="502" t="str">
        <f t="shared" si="161"/>
        <v/>
      </c>
      <c r="AL241" s="502" t="str">
        <f t="shared" si="161"/>
        <v/>
      </c>
      <c r="AM241" s="502" t="str">
        <f t="shared" si="161"/>
        <v/>
      </c>
      <c r="AN241" s="502" t="str">
        <f t="shared" si="161"/>
        <v/>
      </c>
      <c r="AO241" s="502" t="str">
        <f t="shared" si="161"/>
        <v/>
      </c>
      <c r="AP241" s="502" t="str">
        <f t="shared" si="161"/>
        <v/>
      </c>
      <c r="AQ241" s="502" t="str">
        <f t="shared" si="161"/>
        <v/>
      </c>
      <c r="AR241" s="502" t="str">
        <f t="shared" si="161"/>
        <v/>
      </c>
      <c r="AS241" s="502" t="str">
        <f t="shared" si="161"/>
        <v/>
      </c>
      <c r="AT241" s="502" t="str">
        <f t="shared" si="161"/>
        <v/>
      </c>
      <c r="AU241" s="502" t="str">
        <f t="shared" si="161"/>
        <v/>
      </c>
      <c r="AV241" s="502" t="str">
        <f t="shared" si="161"/>
        <v/>
      </c>
      <c r="AW241" s="502" t="str">
        <f t="shared" si="161"/>
        <v/>
      </c>
      <c r="AX241" s="502" t="str">
        <f t="shared" si="161"/>
        <v/>
      </c>
      <c r="AY241" s="502" t="str">
        <f t="shared" si="161"/>
        <v/>
      </c>
      <c r="AZ241" s="502" t="str">
        <f t="shared" si="161"/>
        <v/>
      </c>
      <c r="BA241" s="502" t="str">
        <f t="shared" si="161"/>
        <v/>
      </c>
      <c r="BB241" s="502" t="str">
        <f t="shared" si="161"/>
        <v/>
      </c>
      <c r="BC241" s="502" t="str">
        <f t="shared" si="161"/>
        <v/>
      </c>
      <c r="BD241" s="502" t="str">
        <f t="shared" si="161"/>
        <v/>
      </c>
      <c r="BE241" s="502" t="str">
        <f t="shared" si="161"/>
        <v/>
      </c>
      <c r="BF241" s="502" t="str">
        <f t="shared" si="161"/>
        <v/>
      </c>
      <c r="BG241" s="502" t="str">
        <f t="shared" si="161"/>
        <v/>
      </c>
      <c r="BH241" s="502" t="str">
        <f t="shared" si="161"/>
        <v/>
      </c>
      <c r="BI241" s="502" t="str">
        <f t="shared" si="161"/>
        <v/>
      </c>
      <c r="BJ241" s="502" t="str">
        <f t="shared" si="161"/>
        <v/>
      </c>
      <c r="BK241" s="502" t="str">
        <f t="shared" si="161"/>
        <v/>
      </c>
      <c r="BL241" s="502" t="str">
        <f t="shared" si="161"/>
        <v/>
      </c>
      <c r="BM241" s="502" t="str">
        <f t="shared" si="161"/>
        <v/>
      </c>
      <c r="BN241" s="502" t="str">
        <f t="shared" si="161"/>
        <v/>
      </c>
      <c r="BO241" s="502" t="str">
        <f t="shared" si="161"/>
        <v/>
      </c>
      <c r="BP241" s="502" t="str">
        <f t="shared" si="161"/>
        <v/>
      </c>
      <c r="BQ241" s="502" t="str">
        <f t="shared" si="161"/>
        <v/>
      </c>
      <c r="BR241" s="502" t="str">
        <f t="shared" si="161"/>
        <v/>
      </c>
      <c r="BS241" s="502" t="str">
        <f t="shared" si="161"/>
        <v/>
      </c>
      <c r="BT241" s="502" t="str">
        <f t="shared" si="161"/>
        <v/>
      </c>
      <c r="BU241" s="502" t="str">
        <f t="shared" si="161"/>
        <v/>
      </c>
      <c r="BV241" s="502" t="str">
        <f t="shared" si="161"/>
        <v/>
      </c>
      <c r="BW241" s="502" t="str">
        <f t="shared" si="161"/>
        <v/>
      </c>
      <c r="BX241" s="502" t="str">
        <f t="shared" si="161"/>
        <v/>
      </c>
      <c r="BY241" s="502" t="str">
        <f t="shared" si="161"/>
        <v/>
      </c>
      <c r="BZ241" s="502" t="str">
        <f t="shared" si="161"/>
        <v/>
      </c>
      <c r="CA241" s="502" t="str">
        <f t="shared" si="161"/>
        <v/>
      </c>
      <c r="CB241" s="502" t="str">
        <f t="shared" si="161"/>
        <v/>
      </c>
      <c r="CC241" s="502" t="str">
        <f t="shared" si="161"/>
        <v/>
      </c>
      <c r="CD241" s="502" t="str">
        <f t="shared" si="161"/>
        <v/>
      </c>
      <c r="CE241" s="502" t="str">
        <f t="shared" si="161"/>
        <v/>
      </c>
      <c r="CF241" s="502" t="str">
        <f t="shared" si="161"/>
        <v/>
      </c>
      <c r="CG241" s="502" t="str">
        <f t="shared" si="161"/>
        <v/>
      </c>
      <c r="CH241" s="502" t="str">
        <f t="shared" si="161"/>
        <v/>
      </c>
      <c r="CI241" s="502" t="str">
        <f t="shared" si="161"/>
        <v/>
      </c>
      <c r="CJ241" s="502" t="str">
        <f t="shared" si="161"/>
        <v/>
      </c>
      <c r="CK241" s="502" t="str">
        <f t="shared" si="161"/>
        <v/>
      </c>
      <c r="CL241" s="502" t="str">
        <f t="shared" si="161"/>
        <v/>
      </c>
      <c r="CM241" s="502" t="str">
        <f t="shared" si="161"/>
        <v/>
      </c>
      <c r="CN241" s="502" t="str">
        <f t="shared" ref="CN241:CQ241" si="162">CN75</f>
        <v/>
      </c>
      <c r="CO241" s="502" t="str">
        <f t="shared" si="162"/>
        <v/>
      </c>
      <c r="CP241" s="502" t="str">
        <f t="shared" si="162"/>
        <v/>
      </c>
      <c r="CQ241" s="503" t="str">
        <f t="shared" si="162"/>
        <v/>
      </c>
      <c r="CR241" s="460"/>
    </row>
    <row r="242" spans="1:96" s="414" customFormat="1" ht="11.25" hidden="1" customHeight="1" x14ac:dyDescent="0.2">
      <c r="C242" s="418"/>
      <c r="D242" s="857"/>
      <c r="E242" s="459" t="s">
        <v>8948</v>
      </c>
      <c r="F242" s="484"/>
      <c r="G242" s="485" t="s">
        <v>8949</v>
      </c>
      <c r="H242" s="486"/>
      <c r="I242" s="486"/>
      <c r="J242" s="486"/>
      <c r="K242" s="486"/>
      <c r="L242" s="486"/>
      <c r="M242" s="487"/>
      <c r="N242" s="487"/>
      <c r="O242" s="487"/>
      <c r="P242" s="487"/>
      <c r="Q242" s="487"/>
      <c r="R242" s="487"/>
      <c r="S242" s="487"/>
      <c r="T242" s="487"/>
      <c r="U242" s="487"/>
      <c r="V242" s="487"/>
      <c r="W242" s="487"/>
      <c r="X242" s="487"/>
      <c r="Y242" s="487"/>
      <c r="Z242" s="487"/>
      <c r="AA242" s="502" t="str">
        <f>AA102</f>
        <v/>
      </c>
      <c r="AB242" s="502" t="str">
        <f t="shared" ref="AB242:CM242" si="163">AB102</f>
        <v/>
      </c>
      <c r="AC242" s="502" t="str">
        <f t="shared" si="163"/>
        <v/>
      </c>
      <c r="AD242" s="502" t="str">
        <f t="shared" si="163"/>
        <v/>
      </c>
      <c r="AE242" s="502" t="str">
        <f t="shared" si="163"/>
        <v/>
      </c>
      <c r="AF242" s="502" t="str">
        <f t="shared" si="163"/>
        <v/>
      </c>
      <c r="AG242" s="502" t="str">
        <f t="shared" si="163"/>
        <v/>
      </c>
      <c r="AH242" s="502" t="str">
        <f t="shared" si="163"/>
        <v/>
      </c>
      <c r="AI242" s="502" t="str">
        <f t="shared" si="163"/>
        <v/>
      </c>
      <c r="AJ242" s="502" t="str">
        <f t="shared" si="163"/>
        <v/>
      </c>
      <c r="AK242" s="502" t="str">
        <f t="shared" si="163"/>
        <v/>
      </c>
      <c r="AL242" s="502" t="str">
        <f t="shared" si="163"/>
        <v/>
      </c>
      <c r="AM242" s="502" t="str">
        <f t="shared" si="163"/>
        <v/>
      </c>
      <c r="AN242" s="502" t="str">
        <f t="shared" si="163"/>
        <v/>
      </c>
      <c r="AO242" s="502" t="str">
        <f t="shared" si="163"/>
        <v/>
      </c>
      <c r="AP242" s="502" t="str">
        <f t="shared" si="163"/>
        <v/>
      </c>
      <c r="AQ242" s="502" t="str">
        <f t="shared" si="163"/>
        <v/>
      </c>
      <c r="AR242" s="502" t="str">
        <f t="shared" si="163"/>
        <v/>
      </c>
      <c r="AS242" s="502" t="str">
        <f t="shared" si="163"/>
        <v/>
      </c>
      <c r="AT242" s="502" t="str">
        <f t="shared" si="163"/>
        <v/>
      </c>
      <c r="AU242" s="502" t="str">
        <f t="shared" si="163"/>
        <v/>
      </c>
      <c r="AV242" s="502" t="str">
        <f t="shared" si="163"/>
        <v/>
      </c>
      <c r="AW242" s="502" t="str">
        <f t="shared" si="163"/>
        <v/>
      </c>
      <c r="AX242" s="502" t="str">
        <f t="shared" si="163"/>
        <v/>
      </c>
      <c r="AY242" s="502" t="str">
        <f t="shared" si="163"/>
        <v/>
      </c>
      <c r="AZ242" s="502" t="str">
        <f t="shared" si="163"/>
        <v/>
      </c>
      <c r="BA242" s="502" t="str">
        <f t="shared" si="163"/>
        <v/>
      </c>
      <c r="BB242" s="502" t="str">
        <f t="shared" si="163"/>
        <v/>
      </c>
      <c r="BC242" s="502" t="str">
        <f t="shared" si="163"/>
        <v/>
      </c>
      <c r="BD242" s="502" t="str">
        <f t="shared" si="163"/>
        <v/>
      </c>
      <c r="BE242" s="502" t="str">
        <f t="shared" si="163"/>
        <v/>
      </c>
      <c r="BF242" s="502" t="str">
        <f t="shared" si="163"/>
        <v/>
      </c>
      <c r="BG242" s="502" t="str">
        <f t="shared" si="163"/>
        <v/>
      </c>
      <c r="BH242" s="502" t="str">
        <f t="shared" si="163"/>
        <v/>
      </c>
      <c r="BI242" s="502" t="str">
        <f t="shared" si="163"/>
        <v/>
      </c>
      <c r="BJ242" s="502" t="str">
        <f t="shared" si="163"/>
        <v/>
      </c>
      <c r="BK242" s="502" t="str">
        <f t="shared" si="163"/>
        <v/>
      </c>
      <c r="BL242" s="502" t="str">
        <f t="shared" si="163"/>
        <v/>
      </c>
      <c r="BM242" s="502" t="str">
        <f t="shared" si="163"/>
        <v/>
      </c>
      <c r="BN242" s="502" t="str">
        <f t="shared" si="163"/>
        <v/>
      </c>
      <c r="BO242" s="502" t="str">
        <f t="shared" si="163"/>
        <v/>
      </c>
      <c r="BP242" s="502" t="str">
        <f t="shared" si="163"/>
        <v/>
      </c>
      <c r="BQ242" s="502" t="str">
        <f t="shared" si="163"/>
        <v/>
      </c>
      <c r="BR242" s="502" t="str">
        <f t="shared" si="163"/>
        <v/>
      </c>
      <c r="BS242" s="502" t="str">
        <f t="shared" si="163"/>
        <v/>
      </c>
      <c r="BT242" s="502" t="str">
        <f t="shared" si="163"/>
        <v/>
      </c>
      <c r="BU242" s="502" t="str">
        <f t="shared" si="163"/>
        <v/>
      </c>
      <c r="BV242" s="502" t="str">
        <f t="shared" si="163"/>
        <v/>
      </c>
      <c r="BW242" s="502" t="str">
        <f t="shared" si="163"/>
        <v/>
      </c>
      <c r="BX242" s="502" t="str">
        <f t="shared" si="163"/>
        <v/>
      </c>
      <c r="BY242" s="502" t="str">
        <f t="shared" si="163"/>
        <v/>
      </c>
      <c r="BZ242" s="502" t="str">
        <f t="shared" si="163"/>
        <v/>
      </c>
      <c r="CA242" s="502" t="str">
        <f t="shared" si="163"/>
        <v/>
      </c>
      <c r="CB242" s="502" t="str">
        <f t="shared" si="163"/>
        <v/>
      </c>
      <c r="CC242" s="502" t="str">
        <f t="shared" si="163"/>
        <v/>
      </c>
      <c r="CD242" s="502" t="str">
        <f t="shared" si="163"/>
        <v/>
      </c>
      <c r="CE242" s="502" t="str">
        <f t="shared" si="163"/>
        <v/>
      </c>
      <c r="CF242" s="502" t="str">
        <f t="shared" si="163"/>
        <v/>
      </c>
      <c r="CG242" s="502" t="str">
        <f t="shared" si="163"/>
        <v/>
      </c>
      <c r="CH242" s="502" t="str">
        <f t="shared" si="163"/>
        <v/>
      </c>
      <c r="CI242" s="502" t="str">
        <f t="shared" si="163"/>
        <v/>
      </c>
      <c r="CJ242" s="502" t="str">
        <f t="shared" si="163"/>
        <v/>
      </c>
      <c r="CK242" s="502" t="str">
        <f t="shared" si="163"/>
        <v/>
      </c>
      <c r="CL242" s="502" t="str">
        <f t="shared" si="163"/>
        <v/>
      </c>
      <c r="CM242" s="502" t="str">
        <f t="shared" si="163"/>
        <v/>
      </c>
      <c r="CN242" s="502" t="str">
        <f t="shared" ref="CN242:CQ242" si="164">CN102</f>
        <v/>
      </c>
      <c r="CO242" s="502" t="str">
        <f t="shared" si="164"/>
        <v/>
      </c>
      <c r="CP242" s="502" t="str">
        <f t="shared" si="164"/>
        <v/>
      </c>
      <c r="CQ242" s="503" t="str">
        <f t="shared" si="164"/>
        <v/>
      </c>
      <c r="CR242" s="460"/>
    </row>
    <row r="243" spans="1:96" s="414" customFormat="1" ht="11.25" hidden="1" customHeight="1" x14ac:dyDescent="0.2">
      <c r="C243" s="418"/>
      <c r="D243" s="857"/>
      <c r="E243" s="459" t="s">
        <v>8948</v>
      </c>
      <c r="F243" s="484"/>
      <c r="G243" s="485" t="s">
        <v>8950</v>
      </c>
      <c r="H243" s="486"/>
      <c r="I243" s="486"/>
      <c r="J243" s="486"/>
      <c r="K243" s="486"/>
      <c r="L243" s="486"/>
      <c r="M243" s="487"/>
      <c r="N243" s="487"/>
      <c r="O243" s="487"/>
      <c r="P243" s="487"/>
      <c r="Q243" s="487"/>
      <c r="R243" s="487"/>
      <c r="S243" s="487"/>
      <c r="T243" s="487"/>
      <c r="U243" s="487"/>
      <c r="V243" s="487"/>
      <c r="W243" s="487"/>
      <c r="X243" s="487"/>
      <c r="Y243" s="487"/>
      <c r="Z243" s="487"/>
      <c r="AA243" s="502" t="str">
        <f>AA113</f>
        <v/>
      </c>
      <c r="AB243" s="502" t="str">
        <f t="shared" ref="AB243:CM243" si="165">AB113</f>
        <v/>
      </c>
      <c r="AC243" s="502" t="str">
        <f t="shared" si="165"/>
        <v/>
      </c>
      <c r="AD243" s="502" t="str">
        <f t="shared" si="165"/>
        <v/>
      </c>
      <c r="AE243" s="502" t="str">
        <f t="shared" si="165"/>
        <v/>
      </c>
      <c r="AF243" s="502" t="str">
        <f t="shared" si="165"/>
        <v/>
      </c>
      <c r="AG243" s="502" t="str">
        <f t="shared" si="165"/>
        <v/>
      </c>
      <c r="AH243" s="502" t="str">
        <f t="shared" si="165"/>
        <v/>
      </c>
      <c r="AI243" s="502" t="str">
        <f t="shared" si="165"/>
        <v/>
      </c>
      <c r="AJ243" s="502" t="str">
        <f t="shared" si="165"/>
        <v/>
      </c>
      <c r="AK243" s="502" t="str">
        <f t="shared" si="165"/>
        <v/>
      </c>
      <c r="AL243" s="502" t="str">
        <f t="shared" si="165"/>
        <v/>
      </c>
      <c r="AM243" s="502" t="str">
        <f t="shared" si="165"/>
        <v/>
      </c>
      <c r="AN243" s="502" t="str">
        <f t="shared" si="165"/>
        <v/>
      </c>
      <c r="AO243" s="502" t="str">
        <f t="shared" si="165"/>
        <v/>
      </c>
      <c r="AP243" s="502" t="str">
        <f t="shared" si="165"/>
        <v/>
      </c>
      <c r="AQ243" s="502" t="str">
        <f t="shared" si="165"/>
        <v/>
      </c>
      <c r="AR243" s="502" t="str">
        <f t="shared" si="165"/>
        <v/>
      </c>
      <c r="AS243" s="502" t="str">
        <f t="shared" si="165"/>
        <v/>
      </c>
      <c r="AT243" s="502" t="str">
        <f t="shared" si="165"/>
        <v/>
      </c>
      <c r="AU243" s="502" t="str">
        <f t="shared" si="165"/>
        <v/>
      </c>
      <c r="AV243" s="502" t="str">
        <f t="shared" si="165"/>
        <v/>
      </c>
      <c r="AW243" s="502" t="str">
        <f t="shared" si="165"/>
        <v/>
      </c>
      <c r="AX243" s="502" t="str">
        <f t="shared" si="165"/>
        <v/>
      </c>
      <c r="AY243" s="502" t="str">
        <f t="shared" si="165"/>
        <v/>
      </c>
      <c r="AZ243" s="502" t="str">
        <f t="shared" si="165"/>
        <v/>
      </c>
      <c r="BA243" s="502" t="str">
        <f t="shared" si="165"/>
        <v/>
      </c>
      <c r="BB243" s="502" t="str">
        <f t="shared" si="165"/>
        <v/>
      </c>
      <c r="BC243" s="502" t="str">
        <f t="shared" si="165"/>
        <v/>
      </c>
      <c r="BD243" s="502" t="str">
        <f t="shared" si="165"/>
        <v/>
      </c>
      <c r="BE243" s="502" t="str">
        <f t="shared" si="165"/>
        <v/>
      </c>
      <c r="BF243" s="502" t="str">
        <f t="shared" si="165"/>
        <v/>
      </c>
      <c r="BG243" s="502" t="str">
        <f t="shared" si="165"/>
        <v/>
      </c>
      <c r="BH243" s="502" t="str">
        <f t="shared" si="165"/>
        <v/>
      </c>
      <c r="BI243" s="502" t="str">
        <f t="shared" si="165"/>
        <v/>
      </c>
      <c r="BJ243" s="502" t="str">
        <f t="shared" si="165"/>
        <v/>
      </c>
      <c r="BK243" s="502" t="str">
        <f t="shared" si="165"/>
        <v/>
      </c>
      <c r="BL243" s="502" t="str">
        <f t="shared" si="165"/>
        <v/>
      </c>
      <c r="BM243" s="502" t="str">
        <f t="shared" si="165"/>
        <v/>
      </c>
      <c r="BN243" s="502" t="str">
        <f t="shared" si="165"/>
        <v/>
      </c>
      <c r="BO243" s="502" t="str">
        <f t="shared" si="165"/>
        <v/>
      </c>
      <c r="BP243" s="502" t="str">
        <f t="shared" si="165"/>
        <v/>
      </c>
      <c r="BQ243" s="502" t="str">
        <f t="shared" si="165"/>
        <v/>
      </c>
      <c r="BR243" s="502" t="str">
        <f t="shared" si="165"/>
        <v/>
      </c>
      <c r="BS243" s="502" t="str">
        <f t="shared" si="165"/>
        <v/>
      </c>
      <c r="BT243" s="502" t="str">
        <f t="shared" si="165"/>
        <v/>
      </c>
      <c r="BU243" s="502" t="str">
        <f t="shared" si="165"/>
        <v/>
      </c>
      <c r="BV243" s="502" t="str">
        <f t="shared" si="165"/>
        <v/>
      </c>
      <c r="BW243" s="502" t="str">
        <f t="shared" si="165"/>
        <v/>
      </c>
      <c r="BX243" s="502" t="str">
        <f t="shared" si="165"/>
        <v/>
      </c>
      <c r="BY243" s="502" t="str">
        <f t="shared" si="165"/>
        <v/>
      </c>
      <c r="BZ243" s="502" t="str">
        <f t="shared" si="165"/>
        <v/>
      </c>
      <c r="CA243" s="502" t="str">
        <f t="shared" si="165"/>
        <v/>
      </c>
      <c r="CB243" s="502" t="str">
        <f t="shared" si="165"/>
        <v/>
      </c>
      <c r="CC243" s="502" t="str">
        <f t="shared" si="165"/>
        <v/>
      </c>
      <c r="CD243" s="502" t="str">
        <f t="shared" si="165"/>
        <v/>
      </c>
      <c r="CE243" s="502" t="str">
        <f t="shared" si="165"/>
        <v/>
      </c>
      <c r="CF243" s="502" t="str">
        <f t="shared" si="165"/>
        <v/>
      </c>
      <c r="CG243" s="502" t="str">
        <f t="shared" si="165"/>
        <v/>
      </c>
      <c r="CH243" s="502" t="str">
        <f t="shared" si="165"/>
        <v/>
      </c>
      <c r="CI243" s="502" t="str">
        <f t="shared" si="165"/>
        <v/>
      </c>
      <c r="CJ243" s="502" t="str">
        <f t="shared" si="165"/>
        <v/>
      </c>
      <c r="CK243" s="502" t="str">
        <f t="shared" si="165"/>
        <v/>
      </c>
      <c r="CL243" s="502" t="str">
        <f t="shared" si="165"/>
        <v/>
      </c>
      <c r="CM243" s="502" t="str">
        <f t="shared" si="165"/>
        <v/>
      </c>
      <c r="CN243" s="502" t="str">
        <f t="shared" ref="CN243:CQ243" si="166">CN113</f>
        <v/>
      </c>
      <c r="CO243" s="502" t="str">
        <f t="shared" si="166"/>
        <v/>
      </c>
      <c r="CP243" s="502" t="str">
        <f t="shared" si="166"/>
        <v/>
      </c>
      <c r="CQ243" s="503" t="str">
        <f t="shared" si="166"/>
        <v/>
      </c>
      <c r="CR243" s="460"/>
    </row>
    <row r="244" spans="1:96" s="414" customFormat="1" ht="11.25" hidden="1" customHeight="1" x14ac:dyDescent="0.2">
      <c r="C244" s="418"/>
      <c r="D244" s="857"/>
      <c r="E244" s="459" t="s">
        <v>8946</v>
      </c>
      <c r="F244" s="484"/>
      <c r="G244" s="485" t="s">
        <v>8951</v>
      </c>
      <c r="H244" s="486"/>
      <c r="I244" s="486"/>
      <c r="J244" s="486"/>
      <c r="K244" s="486"/>
      <c r="L244" s="486"/>
      <c r="M244" s="487"/>
      <c r="N244" s="487"/>
      <c r="O244" s="487"/>
      <c r="P244" s="487"/>
      <c r="Q244" s="487"/>
      <c r="R244" s="487"/>
      <c r="S244" s="487"/>
      <c r="T244" s="487"/>
      <c r="U244" s="487"/>
      <c r="V244" s="487"/>
      <c r="W244" s="487"/>
      <c r="X244" s="487"/>
      <c r="Y244" s="487"/>
      <c r="Z244" s="487"/>
      <c r="AA244" s="502" t="str">
        <f>AA125</f>
        <v/>
      </c>
      <c r="AB244" s="502" t="str">
        <f t="shared" ref="AB244:CM244" si="167">AB125</f>
        <v/>
      </c>
      <c r="AC244" s="502" t="str">
        <f t="shared" si="167"/>
        <v/>
      </c>
      <c r="AD244" s="502" t="str">
        <f t="shared" si="167"/>
        <v/>
      </c>
      <c r="AE244" s="502" t="str">
        <f t="shared" si="167"/>
        <v/>
      </c>
      <c r="AF244" s="502" t="str">
        <f t="shared" si="167"/>
        <v/>
      </c>
      <c r="AG244" s="502" t="str">
        <f t="shared" si="167"/>
        <v/>
      </c>
      <c r="AH244" s="502" t="str">
        <f t="shared" si="167"/>
        <v/>
      </c>
      <c r="AI244" s="502" t="str">
        <f t="shared" si="167"/>
        <v/>
      </c>
      <c r="AJ244" s="502" t="str">
        <f t="shared" si="167"/>
        <v/>
      </c>
      <c r="AK244" s="502" t="str">
        <f t="shared" si="167"/>
        <v/>
      </c>
      <c r="AL244" s="502" t="str">
        <f t="shared" si="167"/>
        <v/>
      </c>
      <c r="AM244" s="502" t="str">
        <f t="shared" si="167"/>
        <v/>
      </c>
      <c r="AN244" s="502" t="str">
        <f t="shared" si="167"/>
        <v/>
      </c>
      <c r="AO244" s="502" t="str">
        <f t="shared" si="167"/>
        <v/>
      </c>
      <c r="AP244" s="502" t="str">
        <f t="shared" si="167"/>
        <v/>
      </c>
      <c r="AQ244" s="502" t="str">
        <f t="shared" si="167"/>
        <v/>
      </c>
      <c r="AR244" s="502" t="str">
        <f t="shared" si="167"/>
        <v/>
      </c>
      <c r="AS244" s="502" t="str">
        <f t="shared" si="167"/>
        <v/>
      </c>
      <c r="AT244" s="502" t="str">
        <f t="shared" si="167"/>
        <v/>
      </c>
      <c r="AU244" s="502" t="str">
        <f t="shared" si="167"/>
        <v/>
      </c>
      <c r="AV244" s="502" t="str">
        <f t="shared" si="167"/>
        <v/>
      </c>
      <c r="AW244" s="502" t="str">
        <f t="shared" si="167"/>
        <v/>
      </c>
      <c r="AX244" s="502" t="str">
        <f t="shared" si="167"/>
        <v/>
      </c>
      <c r="AY244" s="502" t="str">
        <f t="shared" si="167"/>
        <v/>
      </c>
      <c r="AZ244" s="502" t="str">
        <f t="shared" si="167"/>
        <v/>
      </c>
      <c r="BA244" s="502" t="str">
        <f t="shared" si="167"/>
        <v/>
      </c>
      <c r="BB244" s="502" t="str">
        <f t="shared" si="167"/>
        <v/>
      </c>
      <c r="BC244" s="502" t="str">
        <f t="shared" si="167"/>
        <v/>
      </c>
      <c r="BD244" s="502" t="str">
        <f t="shared" si="167"/>
        <v/>
      </c>
      <c r="BE244" s="502" t="str">
        <f t="shared" si="167"/>
        <v/>
      </c>
      <c r="BF244" s="502" t="str">
        <f t="shared" si="167"/>
        <v/>
      </c>
      <c r="BG244" s="502" t="str">
        <f t="shared" si="167"/>
        <v/>
      </c>
      <c r="BH244" s="502" t="str">
        <f t="shared" si="167"/>
        <v/>
      </c>
      <c r="BI244" s="502" t="str">
        <f t="shared" si="167"/>
        <v/>
      </c>
      <c r="BJ244" s="502" t="str">
        <f t="shared" si="167"/>
        <v/>
      </c>
      <c r="BK244" s="502" t="str">
        <f t="shared" si="167"/>
        <v/>
      </c>
      <c r="BL244" s="502" t="str">
        <f t="shared" si="167"/>
        <v/>
      </c>
      <c r="BM244" s="502" t="str">
        <f t="shared" si="167"/>
        <v/>
      </c>
      <c r="BN244" s="502" t="str">
        <f t="shared" si="167"/>
        <v/>
      </c>
      <c r="BO244" s="502" t="str">
        <f t="shared" si="167"/>
        <v/>
      </c>
      <c r="BP244" s="502" t="str">
        <f t="shared" si="167"/>
        <v/>
      </c>
      <c r="BQ244" s="502" t="str">
        <f t="shared" si="167"/>
        <v/>
      </c>
      <c r="BR244" s="502" t="str">
        <f t="shared" si="167"/>
        <v/>
      </c>
      <c r="BS244" s="502" t="str">
        <f t="shared" si="167"/>
        <v/>
      </c>
      <c r="BT244" s="502" t="str">
        <f t="shared" si="167"/>
        <v/>
      </c>
      <c r="BU244" s="502" t="str">
        <f t="shared" si="167"/>
        <v/>
      </c>
      <c r="BV244" s="502" t="str">
        <f t="shared" si="167"/>
        <v/>
      </c>
      <c r="BW244" s="502" t="str">
        <f t="shared" si="167"/>
        <v/>
      </c>
      <c r="BX244" s="502" t="str">
        <f t="shared" si="167"/>
        <v/>
      </c>
      <c r="BY244" s="502" t="str">
        <f t="shared" si="167"/>
        <v/>
      </c>
      <c r="BZ244" s="502" t="str">
        <f t="shared" si="167"/>
        <v/>
      </c>
      <c r="CA244" s="502" t="str">
        <f t="shared" si="167"/>
        <v/>
      </c>
      <c r="CB244" s="502" t="str">
        <f t="shared" si="167"/>
        <v/>
      </c>
      <c r="CC244" s="502" t="str">
        <f t="shared" si="167"/>
        <v/>
      </c>
      <c r="CD244" s="502" t="str">
        <f t="shared" si="167"/>
        <v/>
      </c>
      <c r="CE244" s="502" t="str">
        <f t="shared" si="167"/>
        <v/>
      </c>
      <c r="CF244" s="502" t="str">
        <f t="shared" si="167"/>
        <v/>
      </c>
      <c r="CG244" s="502" t="str">
        <f t="shared" si="167"/>
        <v/>
      </c>
      <c r="CH244" s="502" t="str">
        <f t="shared" si="167"/>
        <v/>
      </c>
      <c r="CI244" s="502" t="str">
        <f t="shared" si="167"/>
        <v/>
      </c>
      <c r="CJ244" s="502" t="str">
        <f t="shared" si="167"/>
        <v/>
      </c>
      <c r="CK244" s="502" t="str">
        <f t="shared" si="167"/>
        <v/>
      </c>
      <c r="CL244" s="502" t="str">
        <f t="shared" si="167"/>
        <v/>
      </c>
      <c r="CM244" s="502" t="str">
        <f t="shared" si="167"/>
        <v/>
      </c>
      <c r="CN244" s="502" t="str">
        <f t="shared" ref="CN244:CQ244" si="168">CN125</f>
        <v/>
      </c>
      <c r="CO244" s="502" t="str">
        <f t="shared" si="168"/>
        <v/>
      </c>
      <c r="CP244" s="502" t="str">
        <f t="shared" si="168"/>
        <v/>
      </c>
      <c r="CQ244" s="503" t="str">
        <f t="shared" si="168"/>
        <v/>
      </c>
      <c r="CR244" s="460"/>
    </row>
    <row r="245" spans="1:96" s="414" customFormat="1" ht="11.25" hidden="1" customHeight="1" x14ac:dyDescent="0.2">
      <c r="C245" s="418"/>
      <c r="D245" s="857"/>
      <c r="E245" s="459" t="s">
        <v>8946</v>
      </c>
      <c r="F245" s="459"/>
      <c r="G245" s="485" t="s">
        <v>8952</v>
      </c>
      <c r="H245" s="486"/>
      <c r="I245" s="486"/>
      <c r="J245" s="486"/>
      <c r="K245" s="486"/>
      <c r="L245" s="486"/>
      <c r="M245" s="487"/>
      <c r="N245" s="487"/>
      <c r="O245" s="487"/>
      <c r="P245" s="487"/>
      <c r="Q245" s="487"/>
      <c r="R245" s="487"/>
      <c r="S245" s="487"/>
      <c r="T245" s="487"/>
      <c r="U245" s="487"/>
      <c r="V245" s="487"/>
      <c r="W245" s="487"/>
      <c r="X245" s="487"/>
      <c r="Y245" s="487"/>
      <c r="Z245" s="487"/>
      <c r="AA245" s="502" t="str">
        <f>AA91</f>
        <v/>
      </c>
      <c r="AB245" s="502" t="str">
        <f t="shared" ref="AB245:CM245" si="169">AB91</f>
        <v/>
      </c>
      <c r="AC245" s="502" t="str">
        <f t="shared" si="169"/>
        <v/>
      </c>
      <c r="AD245" s="502" t="str">
        <f t="shared" si="169"/>
        <v/>
      </c>
      <c r="AE245" s="502" t="str">
        <f t="shared" si="169"/>
        <v/>
      </c>
      <c r="AF245" s="502" t="str">
        <f t="shared" si="169"/>
        <v/>
      </c>
      <c r="AG245" s="502" t="str">
        <f t="shared" si="169"/>
        <v/>
      </c>
      <c r="AH245" s="502" t="str">
        <f t="shared" si="169"/>
        <v/>
      </c>
      <c r="AI245" s="502" t="str">
        <f t="shared" si="169"/>
        <v/>
      </c>
      <c r="AJ245" s="502" t="str">
        <f t="shared" si="169"/>
        <v/>
      </c>
      <c r="AK245" s="502" t="str">
        <f t="shared" si="169"/>
        <v/>
      </c>
      <c r="AL245" s="502" t="str">
        <f t="shared" si="169"/>
        <v/>
      </c>
      <c r="AM245" s="502" t="str">
        <f t="shared" si="169"/>
        <v/>
      </c>
      <c r="AN245" s="502" t="str">
        <f t="shared" si="169"/>
        <v/>
      </c>
      <c r="AO245" s="502" t="str">
        <f t="shared" si="169"/>
        <v/>
      </c>
      <c r="AP245" s="502" t="str">
        <f t="shared" si="169"/>
        <v/>
      </c>
      <c r="AQ245" s="502" t="str">
        <f t="shared" si="169"/>
        <v/>
      </c>
      <c r="AR245" s="502" t="str">
        <f t="shared" si="169"/>
        <v/>
      </c>
      <c r="AS245" s="502" t="str">
        <f t="shared" si="169"/>
        <v/>
      </c>
      <c r="AT245" s="502" t="str">
        <f t="shared" si="169"/>
        <v/>
      </c>
      <c r="AU245" s="502" t="str">
        <f t="shared" si="169"/>
        <v/>
      </c>
      <c r="AV245" s="502" t="str">
        <f t="shared" si="169"/>
        <v/>
      </c>
      <c r="AW245" s="502" t="str">
        <f t="shared" si="169"/>
        <v/>
      </c>
      <c r="AX245" s="502" t="str">
        <f t="shared" si="169"/>
        <v/>
      </c>
      <c r="AY245" s="502" t="str">
        <f t="shared" si="169"/>
        <v/>
      </c>
      <c r="AZ245" s="502" t="str">
        <f t="shared" si="169"/>
        <v/>
      </c>
      <c r="BA245" s="502" t="str">
        <f t="shared" si="169"/>
        <v/>
      </c>
      <c r="BB245" s="502" t="str">
        <f t="shared" si="169"/>
        <v/>
      </c>
      <c r="BC245" s="502" t="str">
        <f t="shared" si="169"/>
        <v/>
      </c>
      <c r="BD245" s="502" t="str">
        <f t="shared" si="169"/>
        <v/>
      </c>
      <c r="BE245" s="502" t="str">
        <f t="shared" si="169"/>
        <v/>
      </c>
      <c r="BF245" s="502" t="str">
        <f t="shared" si="169"/>
        <v/>
      </c>
      <c r="BG245" s="502" t="str">
        <f t="shared" si="169"/>
        <v/>
      </c>
      <c r="BH245" s="502" t="str">
        <f t="shared" si="169"/>
        <v/>
      </c>
      <c r="BI245" s="502" t="str">
        <f t="shared" si="169"/>
        <v/>
      </c>
      <c r="BJ245" s="502" t="str">
        <f t="shared" si="169"/>
        <v/>
      </c>
      <c r="BK245" s="502" t="str">
        <f t="shared" si="169"/>
        <v/>
      </c>
      <c r="BL245" s="502" t="str">
        <f t="shared" si="169"/>
        <v/>
      </c>
      <c r="BM245" s="502" t="str">
        <f t="shared" si="169"/>
        <v/>
      </c>
      <c r="BN245" s="502" t="str">
        <f t="shared" si="169"/>
        <v/>
      </c>
      <c r="BO245" s="502" t="str">
        <f t="shared" si="169"/>
        <v/>
      </c>
      <c r="BP245" s="502" t="str">
        <f t="shared" si="169"/>
        <v/>
      </c>
      <c r="BQ245" s="502" t="str">
        <f t="shared" si="169"/>
        <v/>
      </c>
      <c r="BR245" s="502" t="str">
        <f t="shared" si="169"/>
        <v/>
      </c>
      <c r="BS245" s="502" t="str">
        <f t="shared" si="169"/>
        <v/>
      </c>
      <c r="BT245" s="502" t="str">
        <f t="shared" si="169"/>
        <v/>
      </c>
      <c r="BU245" s="502" t="str">
        <f t="shared" si="169"/>
        <v/>
      </c>
      <c r="BV245" s="502" t="str">
        <f t="shared" si="169"/>
        <v/>
      </c>
      <c r="BW245" s="502" t="str">
        <f t="shared" si="169"/>
        <v/>
      </c>
      <c r="BX245" s="502" t="str">
        <f t="shared" si="169"/>
        <v/>
      </c>
      <c r="BY245" s="502" t="str">
        <f t="shared" si="169"/>
        <v/>
      </c>
      <c r="BZ245" s="502" t="str">
        <f t="shared" si="169"/>
        <v/>
      </c>
      <c r="CA245" s="502" t="str">
        <f t="shared" si="169"/>
        <v/>
      </c>
      <c r="CB245" s="502" t="str">
        <f t="shared" si="169"/>
        <v/>
      </c>
      <c r="CC245" s="502" t="str">
        <f t="shared" si="169"/>
        <v/>
      </c>
      <c r="CD245" s="502" t="str">
        <f t="shared" si="169"/>
        <v/>
      </c>
      <c r="CE245" s="502" t="str">
        <f t="shared" si="169"/>
        <v/>
      </c>
      <c r="CF245" s="502" t="str">
        <f t="shared" si="169"/>
        <v/>
      </c>
      <c r="CG245" s="502" t="str">
        <f t="shared" si="169"/>
        <v/>
      </c>
      <c r="CH245" s="502" t="str">
        <f t="shared" si="169"/>
        <v/>
      </c>
      <c r="CI245" s="502" t="str">
        <f t="shared" si="169"/>
        <v/>
      </c>
      <c r="CJ245" s="502" t="str">
        <f t="shared" si="169"/>
        <v/>
      </c>
      <c r="CK245" s="502" t="str">
        <f t="shared" si="169"/>
        <v/>
      </c>
      <c r="CL245" s="502" t="str">
        <f t="shared" si="169"/>
        <v/>
      </c>
      <c r="CM245" s="502" t="str">
        <f t="shared" si="169"/>
        <v/>
      </c>
      <c r="CN245" s="502" t="str">
        <f t="shared" ref="CN245:CQ245" si="170">CN91</f>
        <v/>
      </c>
      <c r="CO245" s="502" t="str">
        <f t="shared" si="170"/>
        <v/>
      </c>
      <c r="CP245" s="502" t="str">
        <f t="shared" si="170"/>
        <v/>
      </c>
      <c r="CQ245" s="503" t="str">
        <f t="shared" si="170"/>
        <v/>
      </c>
      <c r="CR245" s="460"/>
    </row>
    <row r="246" spans="1:96" s="414" customFormat="1" ht="11.25" hidden="1" customHeight="1" x14ac:dyDescent="0.2">
      <c r="C246" s="418"/>
      <c r="D246" s="857"/>
      <c r="E246" s="459" t="s">
        <v>8953</v>
      </c>
      <c r="F246" s="459"/>
      <c r="G246" s="485" t="s">
        <v>8954</v>
      </c>
      <c r="H246" s="486"/>
      <c r="I246" s="486"/>
      <c r="J246" s="486"/>
      <c r="K246" s="486"/>
      <c r="L246" s="486"/>
      <c r="M246" s="487"/>
      <c r="N246" s="487"/>
      <c r="O246" s="487"/>
      <c r="P246" s="487"/>
      <c r="Q246" s="487"/>
      <c r="R246" s="487"/>
      <c r="S246" s="487"/>
      <c r="T246" s="487"/>
      <c r="U246" s="487"/>
      <c r="V246" s="487"/>
      <c r="W246" s="487"/>
      <c r="X246" s="487"/>
      <c r="Y246" s="487"/>
      <c r="Z246" s="487"/>
      <c r="AA246" s="502" t="str">
        <f>AA86</f>
        <v/>
      </c>
      <c r="AB246" s="502" t="str">
        <f t="shared" ref="AB246:CM246" si="171">AB86</f>
        <v/>
      </c>
      <c r="AC246" s="502" t="str">
        <f t="shared" si="171"/>
        <v/>
      </c>
      <c r="AD246" s="502" t="str">
        <f t="shared" si="171"/>
        <v/>
      </c>
      <c r="AE246" s="502" t="str">
        <f t="shared" si="171"/>
        <v/>
      </c>
      <c r="AF246" s="502" t="str">
        <f t="shared" si="171"/>
        <v/>
      </c>
      <c r="AG246" s="502" t="str">
        <f t="shared" si="171"/>
        <v/>
      </c>
      <c r="AH246" s="502" t="str">
        <f t="shared" si="171"/>
        <v/>
      </c>
      <c r="AI246" s="502" t="str">
        <f t="shared" si="171"/>
        <v/>
      </c>
      <c r="AJ246" s="502" t="str">
        <f t="shared" si="171"/>
        <v/>
      </c>
      <c r="AK246" s="502" t="str">
        <f t="shared" si="171"/>
        <v/>
      </c>
      <c r="AL246" s="502" t="str">
        <f t="shared" si="171"/>
        <v/>
      </c>
      <c r="AM246" s="502" t="str">
        <f t="shared" si="171"/>
        <v/>
      </c>
      <c r="AN246" s="502" t="str">
        <f t="shared" si="171"/>
        <v/>
      </c>
      <c r="AO246" s="502" t="str">
        <f t="shared" si="171"/>
        <v/>
      </c>
      <c r="AP246" s="502" t="str">
        <f t="shared" si="171"/>
        <v/>
      </c>
      <c r="AQ246" s="502" t="str">
        <f t="shared" si="171"/>
        <v/>
      </c>
      <c r="AR246" s="502" t="str">
        <f t="shared" si="171"/>
        <v/>
      </c>
      <c r="AS246" s="502" t="str">
        <f t="shared" si="171"/>
        <v/>
      </c>
      <c r="AT246" s="502" t="str">
        <f t="shared" si="171"/>
        <v/>
      </c>
      <c r="AU246" s="502" t="str">
        <f t="shared" si="171"/>
        <v/>
      </c>
      <c r="AV246" s="502" t="str">
        <f t="shared" si="171"/>
        <v/>
      </c>
      <c r="AW246" s="502" t="str">
        <f t="shared" si="171"/>
        <v/>
      </c>
      <c r="AX246" s="502" t="str">
        <f t="shared" si="171"/>
        <v/>
      </c>
      <c r="AY246" s="502" t="str">
        <f t="shared" si="171"/>
        <v/>
      </c>
      <c r="AZ246" s="502" t="str">
        <f t="shared" si="171"/>
        <v/>
      </c>
      <c r="BA246" s="502" t="str">
        <f t="shared" si="171"/>
        <v/>
      </c>
      <c r="BB246" s="502" t="str">
        <f t="shared" si="171"/>
        <v/>
      </c>
      <c r="BC246" s="502" t="str">
        <f t="shared" si="171"/>
        <v/>
      </c>
      <c r="BD246" s="502" t="str">
        <f t="shared" si="171"/>
        <v/>
      </c>
      <c r="BE246" s="502" t="str">
        <f t="shared" si="171"/>
        <v/>
      </c>
      <c r="BF246" s="502" t="str">
        <f t="shared" si="171"/>
        <v/>
      </c>
      <c r="BG246" s="502" t="str">
        <f t="shared" si="171"/>
        <v/>
      </c>
      <c r="BH246" s="502" t="str">
        <f t="shared" si="171"/>
        <v/>
      </c>
      <c r="BI246" s="502" t="str">
        <f t="shared" si="171"/>
        <v/>
      </c>
      <c r="BJ246" s="502" t="str">
        <f t="shared" si="171"/>
        <v/>
      </c>
      <c r="BK246" s="502" t="str">
        <f t="shared" si="171"/>
        <v/>
      </c>
      <c r="BL246" s="502" t="str">
        <f t="shared" si="171"/>
        <v/>
      </c>
      <c r="BM246" s="502" t="str">
        <f t="shared" si="171"/>
        <v/>
      </c>
      <c r="BN246" s="502" t="str">
        <f t="shared" si="171"/>
        <v/>
      </c>
      <c r="BO246" s="502" t="str">
        <f t="shared" si="171"/>
        <v/>
      </c>
      <c r="BP246" s="502" t="str">
        <f t="shared" si="171"/>
        <v/>
      </c>
      <c r="BQ246" s="502" t="str">
        <f t="shared" si="171"/>
        <v/>
      </c>
      <c r="BR246" s="502" t="str">
        <f t="shared" si="171"/>
        <v/>
      </c>
      <c r="BS246" s="502" t="str">
        <f t="shared" si="171"/>
        <v/>
      </c>
      <c r="BT246" s="502" t="str">
        <f t="shared" si="171"/>
        <v/>
      </c>
      <c r="BU246" s="502" t="str">
        <f t="shared" si="171"/>
        <v/>
      </c>
      <c r="BV246" s="502" t="str">
        <f t="shared" si="171"/>
        <v/>
      </c>
      <c r="BW246" s="502" t="str">
        <f t="shared" si="171"/>
        <v/>
      </c>
      <c r="BX246" s="502" t="str">
        <f t="shared" si="171"/>
        <v/>
      </c>
      <c r="BY246" s="502" t="str">
        <f t="shared" si="171"/>
        <v/>
      </c>
      <c r="BZ246" s="502" t="str">
        <f t="shared" si="171"/>
        <v/>
      </c>
      <c r="CA246" s="502" t="str">
        <f t="shared" si="171"/>
        <v/>
      </c>
      <c r="CB246" s="502" t="str">
        <f t="shared" si="171"/>
        <v/>
      </c>
      <c r="CC246" s="502" t="str">
        <f t="shared" si="171"/>
        <v/>
      </c>
      <c r="CD246" s="502" t="str">
        <f t="shared" si="171"/>
        <v/>
      </c>
      <c r="CE246" s="502" t="str">
        <f t="shared" si="171"/>
        <v/>
      </c>
      <c r="CF246" s="502" t="str">
        <f t="shared" si="171"/>
        <v/>
      </c>
      <c r="CG246" s="502" t="str">
        <f t="shared" si="171"/>
        <v/>
      </c>
      <c r="CH246" s="502" t="str">
        <f t="shared" si="171"/>
        <v/>
      </c>
      <c r="CI246" s="502" t="str">
        <f t="shared" si="171"/>
        <v/>
      </c>
      <c r="CJ246" s="502" t="str">
        <f t="shared" si="171"/>
        <v/>
      </c>
      <c r="CK246" s="502" t="str">
        <f t="shared" si="171"/>
        <v/>
      </c>
      <c r="CL246" s="502" t="str">
        <f t="shared" si="171"/>
        <v/>
      </c>
      <c r="CM246" s="502" t="str">
        <f t="shared" si="171"/>
        <v/>
      </c>
      <c r="CN246" s="502" t="str">
        <f t="shared" ref="CN246:CQ246" si="172">CN86</f>
        <v/>
      </c>
      <c r="CO246" s="502" t="str">
        <f t="shared" si="172"/>
        <v/>
      </c>
      <c r="CP246" s="502" t="str">
        <f t="shared" si="172"/>
        <v/>
      </c>
      <c r="CQ246" s="503" t="str">
        <f t="shared" si="172"/>
        <v/>
      </c>
      <c r="CR246" s="460"/>
    </row>
    <row r="247" spans="1:96" s="414" customFormat="1" ht="11.25" hidden="1" customHeight="1" x14ac:dyDescent="0.2">
      <c r="A247" s="476"/>
      <c r="B247" s="476"/>
      <c r="C247" s="476"/>
      <c r="D247" s="857"/>
      <c r="E247" s="459" t="s">
        <v>8955</v>
      </c>
      <c r="F247" s="459"/>
      <c r="G247" s="485" t="s">
        <v>8956</v>
      </c>
      <c r="H247" s="460"/>
      <c r="I247" s="460"/>
      <c r="J247" s="460"/>
      <c r="K247" s="460"/>
      <c r="L247" s="460"/>
      <c r="M247" s="460"/>
      <c r="N247" s="460"/>
      <c r="O247" s="460"/>
      <c r="P247" s="460"/>
      <c r="Q247" s="460"/>
      <c r="R247" s="460"/>
      <c r="S247" s="460"/>
      <c r="T247" s="460"/>
      <c r="U247" s="460"/>
      <c r="V247" s="460"/>
      <c r="W247" s="460"/>
      <c r="X247" s="460"/>
      <c r="Y247" s="460"/>
      <c r="Z247" s="460"/>
      <c r="AA247" s="502" t="str">
        <f>AA78</f>
        <v/>
      </c>
      <c r="AB247" s="502" t="str">
        <f t="shared" ref="AB247:CM247" si="173">AB78</f>
        <v/>
      </c>
      <c r="AC247" s="502" t="str">
        <f t="shared" si="173"/>
        <v/>
      </c>
      <c r="AD247" s="502" t="str">
        <f t="shared" si="173"/>
        <v/>
      </c>
      <c r="AE247" s="502" t="str">
        <f t="shared" si="173"/>
        <v/>
      </c>
      <c r="AF247" s="502" t="str">
        <f t="shared" si="173"/>
        <v/>
      </c>
      <c r="AG247" s="502" t="str">
        <f t="shared" si="173"/>
        <v/>
      </c>
      <c r="AH247" s="502" t="str">
        <f t="shared" si="173"/>
        <v/>
      </c>
      <c r="AI247" s="502" t="str">
        <f t="shared" si="173"/>
        <v/>
      </c>
      <c r="AJ247" s="502" t="str">
        <f t="shared" si="173"/>
        <v/>
      </c>
      <c r="AK247" s="502" t="str">
        <f t="shared" si="173"/>
        <v/>
      </c>
      <c r="AL247" s="502" t="str">
        <f t="shared" si="173"/>
        <v/>
      </c>
      <c r="AM247" s="502" t="str">
        <f t="shared" si="173"/>
        <v/>
      </c>
      <c r="AN247" s="502" t="str">
        <f t="shared" si="173"/>
        <v/>
      </c>
      <c r="AO247" s="502" t="str">
        <f t="shared" si="173"/>
        <v/>
      </c>
      <c r="AP247" s="502" t="str">
        <f t="shared" si="173"/>
        <v/>
      </c>
      <c r="AQ247" s="502" t="str">
        <f t="shared" si="173"/>
        <v/>
      </c>
      <c r="AR247" s="502" t="str">
        <f t="shared" si="173"/>
        <v/>
      </c>
      <c r="AS247" s="502" t="str">
        <f t="shared" si="173"/>
        <v/>
      </c>
      <c r="AT247" s="502" t="str">
        <f t="shared" si="173"/>
        <v/>
      </c>
      <c r="AU247" s="502" t="str">
        <f t="shared" si="173"/>
        <v/>
      </c>
      <c r="AV247" s="502" t="str">
        <f t="shared" si="173"/>
        <v/>
      </c>
      <c r="AW247" s="502" t="str">
        <f t="shared" si="173"/>
        <v/>
      </c>
      <c r="AX247" s="502" t="str">
        <f t="shared" si="173"/>
        <v/>
      </c>
      <c r="AY247" s="502" t="str">
        <f t="shared" si="173"/>
        <v/>
      </c>
      <c r="AZ247" s="502" t="str">
        <f t="shared" si="173"/>
        <v/>
      </c>
      <c r="BA247" s="502" t="str">
        <f t="shared" si="173"/>
        <v/>
      </c>
      <c r="BB247" s="502" t="str">
        <f t="shared" si="173"/>
        <v/>
      </c>
      <c r="BC247" s="502" t="str">
        <f t="shared" si="173"/>
        <v/>
      </c>
      <c r="BD247" s="502" t="str">
        <f t="shared" si="173"/>
        <v/>
      </c>
      <c r="BE247" s="502" t="str">
        <f t="shared" si="173"/>
        <v/>
      </c>
      <c r="BF247" s="502" t="str">
        <f t="shared" si="173"/>
        <v/>
      </c>
      <c r="BG247" s="502" t="str">
        <f t="shared" si="173"/>
        <v/>
      </c>
      <c r="BH247" s="502" t="str">
        <f t="shared" si="173"/>
        <v/>
      </c>
      <c r="BI247" s="502" t="str">
        <f t="shared" si="173"/>
        <v/>
      </c>
      <c r="BJ247" s="502" t="str">
        <f t="shared" si="173"/>
        <v/>
      </c>
      <c r="BK247" s="502" t="str">
        <f t="shared" si="173"/>
        <v/>
      </c>
      <c r="BL247" s="502" t="str">
        <f t="shared" si="173"/>
        <v/>
      </c>
      <c r="BM247" s="502" t="str">
        <f t="shared" si="173"/>
        <v/>
      </c>
      <c r="BN247" s="502" t="str">
        <f t="shared" si="173"/>
        <v/>
      </c>
      <c r="BO247" s="502" t="str">
        <f t="shared" si="173"/>
        <v/>
      </c>
      <c r="BP247" s="502" t="str">
        <f t="shared" si="173"/>
        <v/>
      </c>
      <c r="BQ247" s="502" t="str">
        <f t="shared" si="173"/>
        <v/>
      </c>
      <c r="BR247" s="502" t="str">
        <f t="shared" si="173"/>
        <v/>
      </c>
      <c r="BS247" s="502" t="str">
        <f t="shared" si="173"/>
        <v/>
      </c>
      <c r="BT247" s="502" t="str">
        <f t="shared" si="173"/>
        <v/>
      </c>
      <c r="BU247" s="502" t="str">
        <f t="shared" si="173"/>
        <v/>
      </c>
      <c r="BV247" s="502" t="str">
        <f t="shared" si="173"/>
        <v/>
      </c>
      <c r="BW247" s="502" t="str">
        <f t="shared" si="173"/>
        <v/>
      </c>
      <c r="BX247" s="502" t="str">
        <f t="shared" si="173"/>
        <v/>
      </c>
      <c r="BY247" s="502" t="str">
        <f t="shared" si="173"/>
        <v/>
      </c>
      <c r="BZ247" s="502" t="str">
        <f t="shared" si="173"/>
        <v/>
      </c>
      <c r="CA247" s="502" t="str">
        <f t="shared" si="173"/>
        <v/>
      </c>
      <c r="CB247" s="502" t="str">
        <f t="shared" si="173"/>
        <v/>
      </c>
      <c r="CC247" s="502" t="str">
        <f t="shared" si="173"/>
        <v/>
      </c>
      <c r="CD247" s="502" t="str">
        <f t="shared" si="173"/>
        <v/>
      </c>
      <c r="CE247" s="502" t="str">
        <f t="shared" si="173"/>
        <v/>
      </c>
      <c r="CF247" s="502" t="str">
        <f t="shared" si="173"/>
        <v/>
      </c>
      <c r="CG247" s="502" t="str">
        <f t="shared" si="173"/>
        <v/>
      </c>
      <c r="CH247" s="502" t="str">
        <f t="shared" si="173"/>
        <v/>
      </c>
      <c r="CI247" s="502" t="str">
        <f t="shared" si="173"/>
        <v/>
      </c>
      <c r="CJ247" s="502" t="str">
        <f t="shared" si="173"/>
        <v/>
      </c>
      <c r="CK247" s="502" t="str">
        <f t="shared" si="173"/>
        <v/>
      </c>
      <c r="CL247" s="502" t="str">
        <f t="shared" si="173"/>
        <v/>
      </c>
      <c r="CM247" s="502" t="str">
        <f t="shared" si="173"/>
        <v/>
      </c>
      <c r="CN247" s="502" t="str">
        <f t="shared" ref="CN247:CQ247" si="174">CN78</f>
        <v/>
      </c>
      <c r="CO247" s="502" t="str">
        <f t="shared" si="174"/>
        <v/>
      </c>
      <c r="CP247" s="502" t="str">
        <f t="shared" si="174"/>
        <v/>
      </c>
      <c r="CQ247" s="503" t="str">
        <f t="shared" si="174"/>
        <v/>
      </c>
      <c r="CR247" s="460"/>
    </row>
    <row r="248" spans="1:96" s="414" customFormat="1" ht="11.25" hidden="1" customHeight="1" x14ac:dyDescent="0.2">
      <c r="A248" s="476"/>
      <c r="B248" s="476"/>
      <c r="C248" s="476"/>
      <c r="D248" s="857"/>
      <c r="E248" s="459" t="s">
        <v>8957</v>
      </c>
      <c r="F248" s="484"/>
      <c r="G248" s="485" t="s">
        <v>8958</v>
      </c>
      <c r="H248" s="460"/>
      <c r="I248" s="460"/>
      <c r="J248" s="460"/>
      <c r="K248" s="460"/>
      <c r="L248" s="460"/>
      <c r="M248" s="460"/>
      <c r="N248" s="460"/>
      <c r="O248" s="460"/>
      <c r="P248" s="460"/>
      <c r="Q248" s="460"/>
      <c r="R248" s="460"/>
      <c r="S248" s="460"/>
      <c r="T248" s="460"/>
      <c r="U248" s="460"/>
      <c r="V248" s="460"/>
      <c r="W248" s="460"/>
      <c r="X248" s="460"/>
      <c r="Y248" s="460"/>
      <c r="Z248" s="460"/>
      <c r="AA248" s="502" t="str">
        <f>AA45</f>
        <v/>
      </c>
      <c r="AB248" s="502" t="str">
        <f t="shared" ref="AB248:CM248" si="175">AB45</f>
        <v/>
      </c>
      <c r="AC248" s="502" t="str">
        <f t="shared" si="175"/>
        <v/>
      </c>
      <c r="AD248" s="502" t="str">
        <f t="shared" si="175"/>
        <v/>
      </c>
      <c r="AE248" s="502" t="str">
        <f t="shared" si="175"/>
        <v/>
      </c>
      <c r="AF248" s="502" t="str">
        <f t="shared" si="175"/>
        <v/>
      </c>
      <c r="AG248" s="502" t="str">
        <f t="shared" si="175"/>
        <v/>
      </c>
      <c r="AH248" s="502" t="str">
        <f t="shared" si="175"/>
        <v/>
      </c>
      <c r="AI248" s="502" t="str">
        <f t="shared" si="175"/>
        <v/>
      </c>
      <c r="AJ248" s="502" t="str">
        <f t="shared" si="175"/>
        <v/>
      </c>
      <c r="AK248" s="502" t="str">
        <f t="shared" si="175"/>
        <v/>
      </c>
      <c r="AL248" s="502" t="str">
        <f t="shared" si="175"/>
        <v/>
      </c>
      <c r="AM248" s="502" t="str">
        <f t="shared" si="175"/>
        <v/>
      </c>
      <c r="AN248" s="502" t="str">
        <f t="shared" si="175"/>
        <v/>
      </c>
      <c r="AO248" s="502" t="str">
        <f t="shared" si="175"/>
        <v/>
      </c>
      <c r="AP248" s="502" t="str">
        <f t="shared" si="175"/>
        <v/>
      </c>
      <c r="AQ248" s="502" t="str">
        <f t="shared" si="175"/>
        <v/>
      </c>
      <c r="AR248" s="502" t="str">
        <f t="shared" si="175"/>
        <v/>
      </c>
      <c r="AS248" s="502" t="str">
        <f t="shared" si="175"/>
        <v/>
      </c>
      <c r="AT248" s="502" t="str">
        <f t="shared" si="175"/>
        <v/>
      </c>
      <c r="AU248" s="502" t="str">
        <f t="shared" si="175"/>
        <v/>
      </c>
      <c r="AV248" s="502" t="str">
        <f t="shared" si="175"/>
        <v/>
      </c>
      <c r="AW248" s="502" t="str">
        <f t="shared" si="175"/>
        <v/>
      </c>
      <c r="AX248" s="502" t="str">
        <f t="shared" si="175"/>
        <v/>
      </c>
      <c r="AY248" s="502" t="str">
        <f t="shared" si="175"/>
        <v/>
      </c>
      <c r="AZ248" s="502" t="str">
        <f t="shared" si="175"/>
        <v/>
      </c>
      <c r="BA248" s="502" t="str">
        <f t="shared" si="175"/>
        <v/>
      </c>
      <c r="BB248" s="502" t="str">
        <f t="shared" si="175"/>
        <v/>
      </c>
      <c r="BC248" s="502" t="str">
        <f t="shared" si="175"/>
        <v/>
      </c>
      <c r="BD248" s="502" t="str">
        <f t="shared" si="175"/>
        <v/>
      </c>
      <c r="BE248" s="502" t="str">
        <f t="shared" si="175"/>
        <v/>
      </c>
      <c r="BF248" s="502" t="str">
        <f t="shared" si="175"/>
        <v/>
      </c>
      <c r="BG248" s="502" t="str">
        <f t="shared" si="175"/>
        <v/>
      </c>
      <c r="BH248" s="502" t="str">
        <f t="shared" si="175"/>
        <v/>
      </c>
      <c r="BI248" s="502" t="str">
        <f t="shared" si="175"/>
        <v/>
      </c>
      <c r="BJ248" s="502" t="str">
        <f t="shared" si="175"/>
        <v/>
      </c>
      <c r="BK248" s="502" t="str">
        <f t="shared" si="175"/>
        <v/>
      </c>
      <c r="BL248" s="502" t="str">
        <f t="shared" si="175"/>
        <v/>
      </c>
      <c r="BM248" s="502" t="str">
        <f t="shared" si="175"/>
        <v/>
      </c>
      <c r="BN248" s="502" t="str">
        <f t="shared" si="175"/>
        <v/>
      </c>
      <c r="BO248" s="502" t="str">
        <f t="shared" si="175"/>
        <v/>
      </c>
      <c r="BP248" s="502" t="str">
        <f t="shared" si="175"/>
        <v/>
      </c>
      <c r="BQ248" s="502" t="str">
        <f t="shared" si="175"/>
        <v/>
      </c>
      <c r="BR248" s="502" t="str">
        <f t="shared" si="175"/>
        <v/>
      </c>
      <c r="BS248" s="502" t="str">
        <f t="shared" si="175"/>
        <v/>
      </c>
      <c r="BT248" s="502" t="str">
        <f t="shared" si="175"/>
        <v/>
      </c>
      <c r="BU248" s="502" t="str">
        <f t="shared" si="175"/>
        <v/>
      </c>
      <c r="BV248" s="502" t="str">
        <f t="shared" si="175"/>
        <v/>
      </c>
      <c r="BW248" s="502" t="str">
        <f t="shared" si="175"/>
        <v/>
      </c>
      <c r="BX248" s="502" t="str">
        <f t="shared" si="175"/>
        <v/>
      </c>
      <c r="BY248" s="502" t="str">
        <f t="shared" si="175"/>
        <v/>
      </c>
      <c r="BZ248" s="502" t="str">
        <f t="shared" si="175"/>
        <v/>
      </c>
      <c r="CA248" s="502" t="str">
        <f t="shared" si="175"/>
        <v/>
      </c>
      <c r="CB248" s="502" t="str">
        <f t="shared" si="175"/>
        <v/>
      </c>
      <c r="CC248" s="502" t="str">
        <f t="shared" si="175"/>
        <v/>
      </c>
      <c r="CD248" s="502" t="str">
        <f t="shared" si="175"/>
        <v/>
      </c>
      <c r="CE248" s="502" t="str">
        <f t="shared" si="175"/>
        <v/>
      </c>
      <c r="CF248" s="502" t="str">
        <f t="shared" si="175"/>
        <v/>
      </c>
      <c r="CG248" s="502" t="str">
        <f t="shared" si="175"/>
        <v/>
      </c>
      <c r="CH248" s="502" t="str">
        <f t="shared" si="175"/>
        <v/>
      </c>
      <c r="CI248" s="502" t="str">
        <f t="shared" si="175"/>
        <v/>
      </c>
      <c r="CJ248" s="502" t="str">
        <f t="shared" si="175"/>
        <v/>
      </c>
      <c r="CK248" s="502" t="str">
        <f t="shared" si="175"/>
        <v/>
      </c>
      <c r="CL248" s="502" t="str">
        <f t="shared" si="175"/>
        <v/>
      </c>
      <c r="CM248" s="502" t="str">
        <f t="shared" si="175"/>
        <v/>
      </c>
      <c r="CN248" s="502" t="str">
        <f t="shared" ref="CN248:CQ248" si="176">CN45</f>
        <v/>
      </c>
      <c r="CO248" s="502" t="str">
        <f t="shared" si="176"/>
        <v/>
      </c>
      <c r="CP248" s="502" t="str">
        <f t="shared" si="176"/>
        <v/>
      </c>
      <c r="CQ248" s="503" t="str">
        <f t="shared" si="176"/>
        <v/>
      </c>
      <c r="CR248" s="460"/>
    </row>
    <row r="249" spans="1:96" s="414" customFormat="1" ht="11.25" hidden="1" customHeight="1" x14ac:dyDescent="0.2">
      <c r="A249" s="476"/>
      <c r="B249" s="476"/>
      <c r="C249" s="476"/>
      <c r="D249" s="857"/>
      <c r="E249" s="459" t="s">
        <v>8957</v>
      </c>
      <c r="F249" s="484"/>
      <c r="G249" s="485" t="s">
        <v>8959</v>
      </c>
      <c r="H249" s="486"/>
      <c r="I249" s="486"/>
      <c r="J249" s="486"/>
      <c r="K249" s="486"/>
      <c r="L249" s="486"/>
      <c r="M249" s="487"/>
      <c r="N249" s="487"/>
      <c r="O249" s="487"/>
      <c r="P249" s="487"/>
      <c r="Q249" s="487"/>
      <c r="R249" s="487"/>
      <c r="S249" s="487"/>
      <c r="T249" s="487"/>
      <c r="U249" s="487"/>
      <c r="V249" s="487"/>
      <c r="W249" s="487"/>
      <c r="X249" s="487"/>
      <c r="Y249" s="487"/>
      <c r="Z249" s="487"/>
      <c r="AA249" s="502" t="str">
        <f>AA58</f>
        <v/>
      </c>
      <c r="AB249" s="502" t="str">
        <f t="shared" ref="AB249:CM249" si="177">AB58</f>
        <v/>
      </c>
      <c r="AC249" s="502" t="str">
        <f t="shared" si="177"/>
        <v/>
      </c>
      <c r="AD249" s="502" t="str">
        <f t="shared" si="177"/>
        <v/>
      </c>
      <c r="AE249" s="502" t="str">
        <f t="shared" si="177"/>
        <v/>
      </c>
      <c r="AF249" s="502" t="str">
        <f t="shared" si="177"/>
        <v/>
      </c>
      <c r="AG249" s="502" t="str">
        <f t="shared" si="177"/>
        <v/>
      </c>
      <c r="AH249" s="502" t="str">
        <f t="shared" si="177"/>
        <v/>
      </c>
      <c r="AI249" s="502" t="str">
        <f t="shared" si="177"/>
        <v/>
      </c>
      <c r="AJ249" s="502" t="str">
        <f t="shared" si="177"/>
        <v/>
      </c>
      <c r="AK249" s="502" t="str">
        <f t="shared" si="177"/>
        <v/>
      </c>
      <c r="AL249" s="502" t="str">
        <f t="shared" si="177"/>
        <v/>
      </c>
      <c r="AM249" s="502" t="str">
        <f t="shared" si="177"/>
        <v/>
      </c>
      <c r="AN249" s="502" t="str">
        <f t="shared" si="177"/>
        <v/>
      </c>
      <c r="AO249" s="502" t="str">
        <f t="shared" si="177"/>
        <v/>
      </c>
      <c r="AP249" s="502" t="str">
        <f t="shared" si="177"/>
        <v/>
      </c>
      <c r="AQ249" s="502" t="str">
        <f t="shared" si="177"/>
        <v/>
      </c>
      <c r="AR249" s="502" t="str">
        <f t="shared" si="177"/>
        <v/>
      </c>
      <c r="AS249" s="502" t="str">
        <f t="shared" si="177"/>
        <v/>
      </c>
      <c r="AT249" s="502" t="str">
        <f t="shared" si="177"/>
        <v/>
      </c>
      <c r="AU249" s="502" t="str">
        <f t="shared" si="177"/>
        <v/>
      </c>
      <c r="AV249" s="502" t="str">
        <f t="shared" si="177"/>
        <v/>
      </c>
      <c r="AW249" s="502" t="str">
        <f t="shared" si="177"/>
        <v/>
      </c>
      <c r="AX249" s="502" t="str">
        <f t="shared" si="177"/>
        <v/>
      </c>
      <c r="AY249" s="502" t="str">
        <f t="shared" si="177"/>
        <v/>
      </c>
      <c r="AZ249" s="502" t="str">
        <f t="shared" si="177"/>
        <v/>
      </c>
      <c r="BA249" s="502" t="str">
        <f t="shared" si="177"/>
        <v/>
      </c>
      <c r="BB249" s="502" t="str">
        <f t="shared" si="177"/>
        <v/>
      </c>
      <c r="BC249" s="502" t="str">
        <f t="shared" si="177"/>
        <v/>
      </c>
      <c r="BD249" s="502" t="str">
        <f t="shared" si="177"/>
        <v/>
      </c>
      <c r="BE249" s="502" t="str">
        <f t="shared" si="177"/>
        <v/>
      </c>
      <c r="BF249" s="502" t="str">
        <f t="shared" si="177"/>
        <v/>
      </c>
      <c r="BG249" s="502" t="str">
        <f t="shared" si="177"/>
        <v/>
      </c>
      <c r="BH249" s="502" t="str">
        <f t="shared" si="177"/>
        <v/>
      </c>
      <c r="BI249" s="502" t="str">
        <f t="shared" si="177"/>
        <v/>
      </c>
      <c r="BJ249" s="502" t="str">
        <f t="shared" si="177"/>
        <v/>
      </c>
      <c r="BK249" s="502" t="str">
        <f t="shared" si="177"/>
        <v/>
      </c>
      <c r="BL249" s="502" t="str">
        <f t="shared" si="177"/>
        <v/>
      </c>
      <c r="BM249" s="502" t="str">
        <f t="shared" si="177"/>
        <v/>
      </c>
      <c r="BN249" s="502" t="str">
        <f t="shared" si="177"/>
        <v/>
      </c>
      <c r="BO249" s="502" t="str">
        <f t="shared" si="177"/>
        <v/>
      </c>
      <c r="BP249" s="502" t="str">
        <f t="shared" si="177"/>
        <v/>
      </c>
      <c r="BQ249" s="502" t="str">
        <f t="shared" si="177"/>
        <v/>
      </c>
      <c r="BR249" s="502" t="str">
        <f t="shared" si="177"/>
        <v/>
      </c>
      <c r="BS249" s="502" t="str">
        <f t="shared" si="177"/>
        <v/>
      </c>
      <c r="BT249" s="502" t="str">
        <f t="shared" si="177"/>
        <v/>
      </c>
      <c r="BU249" s="502" t="str">
        <f t="shared" si="177"/>
        <v/>
      </c>
      <c r="BV249" s="502" t="str">
        <f t="shared" si="177"/>
        <v/>
      </c>
      <c r="BW249" s="502" t="str">
        <f t="shared" si="177"/>
        <v/>
      </c>
      <c r="BX249" s="502" t="str">
        <f t="shared" si="177"/>
        <v/>
      </c>
      <c r="BY249" s="502" t="str">
        <f t="shared" si="177"/>
        <v/>
      </c>
      <c r="BZ249" s="502" t="str">
        <f t="shared" si="177"/>
        <v/>
      </c>
      <c r="CA249" s="502" t="str">
        <f t="shared" si="177"/>
        <v/>
      </c>
      <c r="CB249" s="502" t="str">
        <f t="shared" si="177"/>
        <v/>
      </c>
      <c r="CC249" s="502" t="str">
        <f t="shared" si="177"/>
        <v/>
      </c>
      <c r="CD249" s="502" t="str">
        <f t="shared" si="177"/>
        <v/>
      </c>
      <c r="CE249" s="502" t="str">
        <f t="shared" si="177"/>
        <v/>
      </c>
      <c r="CF249" s="502" t="str">
        <f t="shared" si="177"/>
        <v/>
      </c>
      <c r="CG249" s="502" t="str">
        <f t="shared" si="177"/>
        <v/>
      </c>
      <c r="CH249" s="502" t="str">
        <f t="shared" si="177"/>
        <v/>
      </c>
      <c r="CI249" s="502" t="str">
        <f t="shared" si="177"/>
        <v/>
      </c>
      <c r="CJ249" s="502" t="str">
        <f t="shared" si="177"/>
        <v/>
      </c>
      <c r="CK249" s="502" t="str">
        <f t="shared" si="177"/>
        <v/>
      </c>
      <c r="CL249" s="502" t="str">
        <f t="shared" si="177"/>
        <v/>
      </c>
      <c r="CM249" s="502" t="str">
        <f t="shared" si="177"/>
        <v/>
      </c>
      <c r="CN249" s="502" t="str">
        <f t="shared" ref="CN249:CQ249" si="178">CN58</f>
        <v/>
      </c>
      <c r="CO249" s="502" t="str">
        <f t="shared" si="178"/>
        <v/>
      </c>
      <c r="CP249" s="502" t="str">
        <f t="shared" si="178"/>
        <v/>
      </c>
      <c r="CQ249" s="503" t="str">
        <f t="shared" si="178"/>
        <v/>
      </c>
      <c r="CR249" s="460"/>
    </row>
    <row r="250" spans="1:96" s="414" customFormat="1" ht="11.25" hidden="1" customHeight="1" x14ac:dyDescent="0.2">
      <c r="A250" s="476"/>
      <c r="B250" s="476"/>
      <c r="C250" s="476"/>
      <c r="D250" s="857"/>
      <c r="E250" s="459" t="s">
        <v>8957</v>
      </c>
      <c r="F250" s="484"/>
      <c r="G250" s="485" t="s">
        <v>8960</v>
      </c>
      <c r="H250" s="486"/>
      <c r="I250" s="486"/>
      <c r="J250" s="486"/>
      <c r="K250" s="486"/>
      <c r="L250" s="486"/>
      <c r="M250" s="487"/>
      <c r="N250" s="487"/>
      <c r="O250" s="487"/>
      <c r="P250" s="487"/>
      <c r="Q250" s="487"/>
      <c r="R250" s="487"/>
      <c r="S250" s="487"/>
      <c r="T250" s="487"/>
      <c r="U250" s="487"/>
      <c r="V250" s="487"/>
      <c r="W250" s="487"/>
      <c r="X250" s="487"/>
      <c r="Y250" s="487"/>
      <c r="Z250" s="487"/>
      <c r="AA250" s="502" t="str">
        <f>AA70</f>
        <v/>
      </c>
      <c r="AB250" s="502" t="str">
        <f t="shared" ref="AB250:CM250" si="179">AB70</f>
        <v/>
      </c>
      <c r="AC250" s="502" t="str">
        <f t="shared" si="179"/>
        <v/>
      </c>
      <c r="AD250" s="502" t="str">
        <f t="shared" si="179"/>
        <v/>
      </c>
      <c r="AE250" s="502" t="str">
        <f t="shared" si="179"/>
        <v/>
      </c>
      <c r="AF250" s="502" t="str">
        <f t="shared" si="179"/>
        <v/>
      </c>
      <c r="AG250" s="502" t="str">
        <f t="shared" si="179"/>
        <v/>
      </c>
      <c r="AH250" s="502" t="str">
        <f t="shared" si="179"/>
        <v/>
      </c>
      <c r="AI250" s="502" t="str">
        <f t="shared" si="179"/>
        <v/>
      </c>
      <c r="AJ250" s="502" t="str">
        <f t="shared" si="179"/>
        <v/>
      </c>
      <c r="AK250" s="502" t="str">
        <f t="shared" si="179"/>
        <v/>
      </c>
      <c r="AL250" s="502" t="str">
        <f t="shared" si="179"/>
        <v/>
      </c>
      <c r="AM250" s="502" t="str">
        <f t="shared" si="179"/>
        <v/>
      </c>
      <c r="AN250" s="502" t="str">
        <f t="shared" si="179"/>
        <v/>
      </c>
      <c r="AO250" s="502" t="str">
        <f t="shared" si="179"/>
        <v/>
      </c>
      <c r="AP250" s="502" t="str">
        <f t="shared" si="179"/>
        <v/>
      </c>
      <c r="AQ250" s="502" t="str">
        <f t="shared" si="179"/>
        <v/>
      </c>
      <c r="AR250" s="502" t="str">
        <f t="shared" si="179"/>
        <v/>
      </c>
      <c r="AS250" s="502" t="str">
        <f t="shared" si="179"/>
        <v/>
      </c>
      <c r="AT250" s="502" t="str">
        <f t="shared" si="179"/>
        <v/>
      </c>
      <c r="AU250" s="502" t="str">
        <f t="shared" si="179"/>
        <v/>
      </c>
      <c r="AV250" s="502" t="str">
        <f t="shared" si="179"/>
        <v/>
      </c>
      <c r="AW250" s="502" t="str">
        <f t="shared" si="179"/>
        <v/>
      </c>
      <c r="AX250" s="502" t="str">
        <f t="shared" si="179"/>
        <v/>
      </c>
      <c r="AY250" s="502" t="str">
        <f t="shared" si="179"/>
        <v/>
      </c>
      <c r="AZ250" s="502" t="str">
        <f t="shared" si="179"/>
        <v/>
      </c>
      <c r="BA250" s="502" t="str">
        <f t="shared" si="179"/>
        <v/>
      </c>
      <c r="BB250" s="502" t="str">
        <f t="shared" si="179"/>
        <v/>
      </c>
      <c r="BC250" s="502" t="str">
        <f t="shared" si="179"/>
        <v/>
      </c>
      <c r="BD250" s="502" t="str">
        <f t="shared" si="179"/>
        <v/>
      </c>
      <c r="BE250" s="502" t="str">
        <f t="shared" si="179"/>
        <v/>
      </c>
      <c r="BF250" s="502" t="str">
        <f t="shared" si="179"/>
        <v/>
      </c>
      <c r="BG250" s="502" t="str">
        <f t="shared" si="179"/>
        <v/>
      </c>
      <c r="BH250" s="502" t="str">
        <f t="shared" si="179"/>
        <v/>
      </c>
      <c r="BI250" s="502" t="str">
        <f t="shared" si="179"/>
        <v/>
      </c>
      <c r="BJ250" s="502" t="str">
        <f t="shared" si="179"/>
        <v/>
      </c>
      <c r="BK250" s="502" t="str">
        <f t="shared" si="179"/>
        <v/>
      </c>
      <c r="BL250" s="502" t="str">
        <f t="shared" si="179"/>
        <v/>
      </c>
      <c r="BM250" s="502" t="str">
        <f t="shared" si="179"/>
        <v/>
      </c>
      <c r="BN250" s="502" t="str">
        <f t="shared" si="179"/>
        <v/>
      </c>
      <c r="BO250" s="502" t="str">
        <f t="shared" si="179"/>
        <v/>
      </c>
      <c r="BP250" s="502" t="str">
        <f t="shared" si="179"/>
        <v/>
      </c>
      <c r="BQ250" s="502" t="str">
        <f t="shared" si="179"/>
        <v/>
      </c>
      <c r="BR250" s="502" t="str">
        <f t="shared" si="179"/>
        <v/>
      </c>
      <c r="BS250" s="502" t="str">
        <f t="shared" si="179"/>
        <v/>
      </c>
      <c r="BT250" s="502" t="str">
        <f t="shared" si="179"/>
        <v/>
      </c>
      <c r="BU250" s="502" t="str">
        <f t="shared" si="179"/>
        <v/>
      </c>
      <c r="BV250" s="502" t="str">
        <f t="shared" si="179"/>
        <v/>
      </c>
      <c r="BW250" s="502" t="str">
        <f t="shared" si="179"/>
        <v/>
      </c>
      <c r="BX250" s="502" t="str">
        <f t="shared" si="179"/>
        <v/>
      </c>
      <c r="BY250" s="502" t="str">
        <f t="shared" si="179"/>
        <v/>
      </c>
      <c r="BZ250" s="502" t="str">
        <f t="shared" si="179"/>
        <v/>
      </c>
      <c r="CA250" s="502" t="str">
        <f t="shared" si="179"/>
        <v/>
      </c>
      <c r="CB250" s="502" t="str">
        <f t="shared" si="179"/>
        <v/>
      </c>
      <c r="CC250" s="502" t="str">
        <f t="shared" si="179"/>
        <v/>
      </c>
      <c r="CD250" s="502" t="str">
        <f t="shared" si="179"/>
        <v/>
      </c>
      <c r="CE250" s="502" t="str">
        <f t="shared" si="179"/>
        <v/>
      </c>
      <c r="CF250" s="502" t="str">
        <f t="shared" si="179"/>
        <v/>
      </c>
      <c r="CG250" s="502" t="str">
        <f t="shared" si="179"/>
        <v/>
      </c>
      <c r="CH250" s="502" t="str">
        <f t="shared" si="179"/>
        <v/>
      </c>
      <c r="CI250" s="502" t="str">
        <f t="shared" si="179"/>
        <v/>
      </c>
      <c r="CJ250" s="502" t="str">
        <f t="shared" si="179"/>
        <v/>
      </c>
      <c r="CK250" s="502" t="str">
        <f t="shared" si="179"/>
        <v/>
      </c>
      <c r="CL250" s="502" t="str">
        <f t="shared" si="179"/>
        <v/>
      </c>
      <c r="CM250" s="502" t="str">
        <f t="shared" si="179"/>
        <v/>
      </c>
      <c r="CN250" s="502" t="str">
        <f t="shared" ref="CN250:CQ250" si="180">CN70</f>
        <v/>
      </c>
      <c r="CO250" s="502" t="str">
        <f t="shared" si="180"/>
        <v/>
      </c>
      <c r="CP250" s="502" t="str">
        <f t="shared" si="180"/>
        <v/>
      </c>
      <c r="CQ250" s="503" t="str">
        <f t="shared" si="180"/>
        <v/>
      </c>
      <c r="CR250" s="460"/>
    </row>
    <row r="251" spans="1:96" s="414" customFormat="1" ht="11.25" hidden="1" customHeight="1" x14ac:dyDescent="0.2">
      <c r="A251" s="476"/>
      <c r="B251" s="476"/>
      <c r="C251" s="476"/>
      <c r="D251" s="857"/>
      <c r="E251" s="459" t="s">
        <v>8957</v>
      </c>
      <c r="F251" s="484"/>
      <c r="G251" s="485" t="s">
        <v>101</v>
      </c>
      <c r="H251" s="486"/>
      <c r="I251" s="486"/>
      <c r="J251" s="486"/>
      <c r="K251" s="486"/>
      <c r="L251" s="486"/>
      <c r="M251" s="487"/>
      <c r="N251" s="487"/>
      <c r="O251" s="487"/>
      <c r="P251" s="487"/>
      <c r="Q251" s="487"/>
      <c r="R251" s="487"/>
      <c r="S251" s="487"/>
      <c r="T251" s="487"/>
      <c r="U251" s="487"/>
      <c r="V251" s="487"/>
      <c r="W251" s="487"/>
      <c r="X251" s="487"/>
      <c r="Y251" s="487"/>
      <c r="Z251" s="487"/>
      <c r="AA251" s="502" t="str">
        <f>AA37</f>
        <v/>
      </c>
      <c r="AB251" s="502" t="str">
        <f t="shared" ref="AB251:CM253" si="181">AB37</f>
        <v/>
      </c>
      <c r="AC251" s="502" t="str">
        <f t="shared" si="181"/>
        <v/>
      </c>
      <c r="AD251" s="502" t="str">
        <f t="shared" si="181"/>
        <v/>
      </c>
      <c r="AE251" s="502" t="str">
        <f t="shared" si="181"/>
        <v/>
      </c>
      <c r="AF251" s="502" t="str">
        <f t="shared" si="181"/>
        <v/>
      </c>
      <c r="AG251" s="502" t="str">
        <f t="shared" si="181"/>
        <v/>
      </c>
      <c r="AH251" s="502" t="str">
        <f t="shared" si="181"/>
        <v/>
      </c>
      <c r="AI251" s="502" t="str">
        <f t="shared" si="181"/>
        <v/>
      </c>
      <c r="AJ251" s="502" t="str">
        <f t="shared" si="181"/>
        <v/>
      </c>
      <c r="AK251" s="502" t="str">
        <f t="shared" si="181"/>
        <v/>
      </c>
      <c r="AL251" s="502" t="str">
        <f t="shared" si="181"/>
        <v/>
      </c>
      <c r="AM251" s="502" t="str">
        <f t="shared" si="181"/>
        <v/>
      </c>
      <c r="AN251" s="502" t="str">
        <f t="shared" si="181"/>
        <v/>
      </c>
      <c r="AO251" s="502" t="str">
        <f t="shared" si="181"/>
        <v/>
      </c>
      <c r="AP251" s="502" t="str">
        <f t="shared" si="181"/>
        <v/>
      </c>
      <c r="AQ251" s="502" t="str">
        <f t="shared" si="181"/>
        <v/>
      </c>
      <c r="AR251" s="502" t="str">
        <f t="shared" si="181"/>
        <v/>
      </c>
      <c r="AS251" s="502" t="str">
        <f t="shared" si="181"/>
        <v/>
      </c>
      <c r="AT251" s="502" t="str">
        <f t="shared" si="181"/>
        <v/>
      </c>
      <c r="AU251" s="502" t="str">
        <f t="shared" si="181"/>
        <v/>
      </c>
      <c r="AV251" s="502" t="str">
        <f t="shared" si="181"/>
        <v/>
      </c>
      <c r="AW251" s="502" t="str">
        <f t="shared" si="181"/>
        <v/>
      </c>
      <c r="AX251" s="502" t="str">
        <f t="shared" si="181"/>
        <v/>
      </c>
      <c r="AY251" s="502" t="str">
        <f t="shared" si="181"/>
        <v/>
      </c>
      <c r="AZ251" s="502" t="str">
        <f t="shared" si="181"/>
        <v/>
      </c>
      <c r="BA251" s="502" t="str">
        <f t="shared" si="181"/>
        <v/>
      </c>
      <c r="BB251" s="502" t="str">
        <f t="shared" si="181"/>
        <v/>
      </c>
      <c r="BC251" s="502" t="str">
        <f t="shared" si="181"/>
        <v/>
      </c>
      <c r="BD251" s="502" t="str">
        <f t="shared" si="181"/>
        <v/>
      </c>
      <c r="BE251" s="502" t="str">
        <f t="shared" si="181"/>
        <v/>
      </c>
      <c r="BF251" s="502" t="str">
        <f t="shared" si="181"/>
        <v/>
      </c>
      <c r="BG251" s="502" t="str">
        <f t="shared" si="181"/>
        <v/>
      </c>
      <c r="BH251" s="502" t="str">
        <f t="shared" si="181"/>
        <v/>
      </c>
      <c r="BI251" s="502" t="str">
        <f t="shared" si="181"/>
        <v/>
      </c>
      <c r="BJ251" s="502" t="str">
        <f t="shared" si="181"/>
        <v/>
      </c>
      <c r="BK251" s="502" t="str">
        <f t="shared" si="181"/>
        <v/>
      </c>
      <c r="BL251" s="502" t="str">
        <f t="shared" si="181"/>
        <v/>
      </c>
      <c r="BM251" s="502" t="str">
        <f t="shared" si="181"/>
        <v/>
      </c>
      <c r="BN251" s="502" t="str">
        <f t="shared" si="181"/>
        <v/>
      </c>
      <c r="BO251" s="502" t="str">
        <f t="shared" si="181"/>
        <v/>
      </c>
      <c r="BP251" s="502" t="str">
        <f t="shared" si="181"/>
        <v/>
      </c>
      <c r="BQ251" s="502" t="str">
        <f t="shared" si="181"/>
        <v/>
      </c>
      <c r="BR251" s="502" t="str">
        <f t="shared" si="181"/>
        <v/>
      </c>
      <c r="BS251" s="502" t="str">
        <f t="shared" si="181"/>
        <v/>
      </c>
      <c r="BT251" s="502" t="str">
        <f t="shared" si="181"/>
        <v/>
      </c>
      <c r="BU251" s="502" t="str">
        <f t="shared" si="181"/>
        <v/>
      </c>
      <c r="BV251" s="502" t="str">
        <f t="shared" si="181"/>
        <v/>
      </c>
      <c r="BW251" s="502" t="str">
        <f t="shared" si="181"/>
        <v/>
      </c>
      <c r="BX251" s="502" t="str">
        <f t="shared" si="181"/>
        <v/>
      </c>
      <c r="BY251" s="502" t="str">
        <f t="shared" si="181"/>
        <v/>
      </c>
      <c r="BZ251" s="502" t="str">
        <f t="shared" si="181"/>
        <v/>
      </c>
      <c r="CA251" s="502" t="str">
        <f t="shared" si="181"/>
        <v/>
      </c>
      <c r="CB251" s="502" t="str">
        <f t="shared" si="181"/>
        <v/>
      </c>
      <c r="CC251" s="502" t="str">
        <f t="shared" si="181"/>
        <v/>
      </c>
      <c r="CD251" s="502" t="str">
        <f t="shared" si="181"/>
        <v/>
      </c>
      <c r="CE251" s="502" t="str">
        <f t="shared" si="181"/>
        <v/>
      </c>
      <c r="CF251" s="502" t="str">
        <f t="shared" si="181"/>
        <v/>
      </c>
      <c r="CG251" s="502" t="str">
        <f t="shared" si="181"/>
        <v/>
      </c>
      <c r="CH251" s="502" t="str">
        <f t="shared" si="181"/>
        <v/>
      </c>
      <c r="CI251" s="502" t="str">
        <f t="shared" si="181"/>
        <v/>
      </c>
      <c r="CJ251" s="502" t="str">
        <f t="shared" si="181"/>
        <v/>
      </c>
      <c r="CK251" s="502" t="str">
        <f t="shared" si="181"/>
        <v/>
      </c>
      <c r="CL251" s="502" t="str">
        <f t="shared" si="181"/>
        <v/>
      </c>
      <c r="CM251" s="502" t="str">
        <f t="shared" si="181"/>
        <v/>
      </c>
      <c r="CN251" s="502" t="str">
        <f t="shared" ref="CN251:CQ253" si="182">CN37</f>
        <v/>
      </c>
      <c r="CO251" s="502" t="str">
        <f t="shared" si="182"/>
        <v/>
      </c>
      <c r="CP251" s="502" t="str">
        <f t="shared" si="182"/>
        <v/>
      </c>
      <c r="CQ251" s="503" t="str">
        <f t="shared" si="182"/>
        <v/>
      </c>
      <c r="CR251" s="460"/>
    </row>
    <row r="252" spans="1:96" s="414" customFormat="1" ht="11.25" hidden="1" customHeight="1" x14ac:dyDescent="0.2">
      <c r="A252" s="476"/>
      <c r="B252" s="476"/>
      <c r="C252" s="476"/>
      <c r="D252" s="857"/>
      <c r="E252" s="459" t="s">
        <v>8957</v>
      </c>
      <c r="F252" s="484"/>
      <c r="G252" s="485" t="s">
        <v>104</v>
      </c>
      <c r="H252" s="486"/>
      <c r="I252" s="486"/>
      <c r="J252" s="486"/>
      <c r="K252" s="486"/>
      <c r="L252" s="486"/>
      <c r="M252" s="487"/>
      <c r="N252" s="487"/>
      <c r="O252" s="487"/>
      <c r="P252" s="487"/>
      <c r="Q252" s="487"/>
      <c r="R252" s="487"/>
      <c r="S252" s="487"/>
      <c r="T252" s="487"/>
      <c r="U252" s="487"/>
      <c r="V252" s="487"/>
      <c r="W252" s="487"/>
      <c r="X252" s="487"/>
      <c r="Y252" s="487"/>
      <c r="Z252" s="487"/>
      <c r="AA252" s="502" t="str">
        <f>AA38</f>
        <v/>
      </c>
      <c r="AB252" s="502" t="str">
        <f t="shared" si="181"/>
        <v/>
      </c>
      <c r="AC252" s="502" t="str">
        <f t="shared" si="181"/>
        <v/>
      </c>
      <c r="AD252" s="502" t="str">
        <f t="shared" si="181"/>
        <v/>
      </c>
      <c r="AE252" s="502" t="str">
        <f t="shared" si="181"/>
        <v/>
      </c>
      <c r="AF252" s="502" t="str">
        <f t="shared" si="181"/>
        <v/>
      </c>
      <c r="AG252" s="502" t="str">
        <f t="shared" si="181"/>
        <v/>
      </c>
      <c r="AH252" s="502" t="str">
        <f t="shared" si="181"/>
        <v/>
      </c>
      <c r="AI252" s="502" t="str">
        <f t="shared" si="181"/>
        <v/>
      </c>
      <c r="AJ252" s="502" t="str">
        <f t="shared" si="181"/>
        <v/>
      </c>
      <c r="AK252" s="502" t="str">
        <f t="shared" si="181"/>
        <v/>
      </c>
      <c r="AL252" s="502" t="str">
        <f t="shared" si="181"/>
        <v/>
      </c>
      <c r="AM252" s="502" t="str">
        <f t="shared" si="181"/>
        <v/>
      </c>
      <c r="AN252" s="502" t="str">
        <f t="shared" si="181"/>
        <v/>
      </c>
      <c r="AO252" s="502" t="str">
        <f t="shared" si="181"/>
        <v/>
      </c>
      <c r="AP252" s="502" t="str">
        <f t="shared" si="181"/>
        <v/>
      </c>
      <c r="AQ252" s="502" t="str">
        <f t="shared" si="181"/>
        <v/>
      </c>
      <c r="AR252" s="502" t="str">
        <f t="shared" si="181"/>
        <v/>
      </c>
      <c r="AS252" s="502" t="str">
        <f t="shared" si="181"/>
        <v/>
      </c>
      <c r="AT252" s="502" t="str">
        <f t="shared" si="181"/>
        <v/>
      </c>
      <c r="AU252" s="502" t="str">
        <f t="shared" si="181"/>
        <v/>
      </c>
      <c r="AV252" s="502" t="str">
        <f t="shared" si="181"/>
        <v/>
      </c>
      <c r="AW252" s="502" t="str">
        <f t="shared" si="181"/>
        <v/>
      </c>
      <c r="AX252" s="502" t="str">
        <f t="shared" si="181"/>
        <v/>
      </c>
      <c r="AY252" s="502" t="str">
        <f t="shared" si="181"/>
        <v/>
      </c>
      <c r="AZ252" s="502" t="str">
        <f t="shared" si="181"/>
        <v/>
      </c>
      <c r="BA252" s="502" t="str">
        <f t="shared" si="181"/>
        <v/>
      </c>
      <c r="BB252" s="502" t="str">
        <f t="shared" si="181"/>
        <v/>
      </c>
      <c r="BC252" s="502" t="str">
        <f t="shared" si="181"/>
        <v/>
      </c>
      <c r="BD252" s="502" t="str">
        <f t="shared" si="181"/>
        <v/>
      </c>
      <c r="BE252" s="502" t="str">
        <f t="shared" si="181"/>
        <v/>
      </c>
      <c r="BF252" s="502" t="str">
        <f t="shared" si="181"/>
        <v/>
      </c>
      <c r="BG252" s="502" t="str">
        <f t="shared" si="181"/>
        <v/>
      </c>
      <c r="BH252" s="502" t="str">
        <f t="shared" si="181"/>
        <v/>
      </c>
      <c r="BI252" s="502" t="str">
        <f t="shared" si="181"/>
        <v/>
      </c>
      <c r="BJ252" s="502" t="str">
        <f t="shared" si="181"/>
        <v/>
      </c>
      <c r="BK252" s="502" t="str">
        <f t="shared" si="181"/>
        <v/>
      </c>
      <c r="BL252" s="502" t="str">
        <f t="shared" si="181"/>
        <v/>
      </c>
      <c r="BM252" s="502" t="str">
        <f t="shared" si="181"/>
        <v/>
      </c>
      <c r="BN252" s="502" t="str">
        <f t="shared" si="181"/>
        <v/>
      </c>
      <c r="BO252" s="502" t="str">
        <f t="shared" si="181"/>
        <v/>
      </c>
      <c r="BP252" s="502" t="str">
        <f t="shared" si="181"/>
        <v/>
      </c>
      <c r="BQ252" s="502" t="str">
        <f t="shared" si="181"/>
        <v/>
      </c>
      <c r="BR252" s="502" t="str">
        <f t="shared" si="181"/>
        <v/>
      </c>
      <c r="BS252" s="502" t="str">
        <f t="shared" si="181"/>
        <v/>
      </c>
      <c r="BT252" s="502" t="str">
        <f t="shared" si="181"/>
        <v/>
      </c>
      <c r="BU252" s="502" t="str">
        <f t="shared" si="181"/>
        <v/>
      </c>
      <c r="BV252" s="502" t="str">
        <f t="shared" si="181"/>
        <v/>
      </c>
      <c r="BW252" s="502" t="str">
        <f t="shared" si="181"/>
        <v/>
      </c>
      <c r="BX252" s="502" t="str">
        <f t="shared" si="181"/>
        <v/>
      </c>
      <c r="BY252" s="502" t="str">
        <f t="shared" si="181"/>
        <v/>
      </c>
      <c r="BZ252" s="502" t="str">
        <f t="shared" si="181"/>
        <v/>
      </c>
      <c r="CA252" s="502" t="str">
        <f t="shared" si="181"/>
        <v/>
      </c>
      <c r="CB252" s="502" t="str">
        <f t="shared" si="181"/>
        <v/>
      </c>
      <c r="CC252" s="502" t="str">
        <f t="shared" si="181"/>
        <v/>
      </c>
      <c r="CD252" s="502" t="str">
        <f t="shared" si="181"/>
        <v/>
      </c>
      <c r="CE252" s="502" t="str">
        <f t="shared" si="181"/>
        <v/>
      </c>
      <c r="CF252" s="502" t="str">
        <f t="shared" si="181"/>
        <v/>
      </c>
      <c r="CG252" s="502" t="str">
        <f t="shared" si="181"/>
        <v/>
      </c>
      <c r="CH252" s="502" t="str">
        <f t="shared" si="181"/>
        <v/>
      </c>
      <c r="CI252" s="502" t="str">
        <f t="shared" si="181"/>
        <v/>
      </c>
      <c r="CJ252" s="502" t="str">
        <f t="shared" si="181"/>
        <v/>
      </c>
      <c r="CK252" s="502" t="str">
        <f t="shared" si="181"/>
        <v/>
      </c>
      <c r="CL252" s="502" t="str">
        <f t="shared" si="181"/>
        <v/>
      </c>
      <c r="CM252" s="502" t="str">
        <f t="shared" si="181"/>
        <v/>
      </c>
      <c r="CN252" s="502" t="str">
        <f t="shared" si="182"/>
        <v/>
      </c>
      <c r="CO252" s="502" t="str">
        <f t="shared" si="182"/>
        <v/>
      </c>
      <c r="CP252" s="502" t="str">
        <f t="shared" si="182"/>
        <v/>
      </c>
      <c r="CQ252" s="503" t="str">
        <f t="shared" si="182"/>
        <v/>
      </c>
      <c r="CR252" s="460"/>
    </row>
    <row r="253" spans="1:96" s="414" customFormat="1" ht="11.25" hidden="1" customHeight="1" x14ac:dyDescent="0.2">
      <c r="A253" s="476"/>
      <c r="B253" s="476"/>
      <c r="C253" s="476"/>
      <c r="D253" s="857"/>
      <c r="E253" s="459" t="s">
        <v>8957</v>
      </c>
      <c r="F253" s="484"/>
      <c r="G253" s="485" t="s">
        <v>8961</v>
      </c>
      <c r="H253" s="486"/>
      <c r="I253" s="486"/>
      <c r="J253" s="486"/>
      <c r="K253" s="486"/>
      <c r="L253" s="486"/>
      <c r="M253" s="487"/>
      <c r="N253" s="487"/>
      <c r="O253" s="487"/>
      <c r="P253" s="487"/>
      <c r="Q253" s="487"/>
      <c r="R253" s="487"/>
      <c r="S253" s="487"/>
      <c r="T253" s="487"/>
      <c r="U253" s="487"/>
      <c r="V253" s="487"/>
      <c r="W253" s="487"/>
      <c r="X253" s="487"/>
      <c r="Y253" s="487"/>
      <c r="Z253" s="487"/>
      <c r="AA253" s="502" t="str">
        <f>AA39</f>
        <v/>
      </c>
      <c r="AB253" s="502" t="str">
        <f t="shared" si="181"/>
        <v/>
      </c>
      <c r="AC253" s="502" t="str">
        <f t="shared" si="181"/>
        <v/>
      </c>
      <c r="AD253" s="502" t="str">
        <f t="shared" si="181"/>
        <v/>
      </c>
      <c r="AE253" s="502" t="str">
        <f t="shared" si="181"/>
        <v/>
      </c>
      <c r="AF253" s="502" t="str">
        <f t="shared" si="181"/>
        <v/>
      </c>
      <c r="AG253" s="502" t="str">
        <f t="shared" si="181"/>
        <v/>
      </c>
      <c r="AH253" s="502" t="str">
        <f t="shared" si="181"/>
        <v/>
      </c>
      <c r="AI253" s="502" t="str">
        <f t="shared" si="181"/>
        <v/>
      </c>
      <c r="AJ253" s="502" t="str">
        <f t="shared" si="181"/>
        <v/>
      </c>
      <c r="AK253" s="502" t="str">
        <f t="shared" si="181"/>
        <v/>
      </c>
      <c r="AL253" s="502" t="str">
        <f t="shared" si="181"/>
        <v/>
      </c>
      <c r="AM253" s="502" t="str">
        <f t="shared" si="181"/>
        <v/>
      </c>
      <c r="AN253" s="502" t="str">
        <f t="shared" si="181"/>
        <v/>
      </c>
      <c r="AO253" s="502" t="str">
        <f t="shared" si="181"/>
        <v/>
      </c>
      <c r="AP253" s="502" t="str">
        <f t="shared" si="181"/>
        <v/>
      </c>
      <c r="AQ253" s="502" t="str">
        <f t="shared" si="181"/>
        <v/>
      </c>
      <c r="AR253" s="502" t="str">
        <f t="shared" si="181"/>
        <v/>
      </c>
      <c r="AS253" s="502" t="str">
        <f t="shared" si="181"/>
        <v/>
      </c>
      <c r="AT253" s="502" t="str">
        <f t="shared" si="181"/>
        <v/>
      </c>
      <c r="AU253" s="502" t="str">
        <f t="shared" si="181"/>
        <v/>
      </c>
      <c r="AV253" s="502" t="str">
        <f t="shared" si="181"/>
        <v/>
      </c>
      <c r="AW253" s="502" t="str">
        <f t="shared" si="181"/>
        <v/>
      </c>
      <c r="AX253" s="502" t="str">
        <f t="shared" si="181"/>
        <v/>
      </c>
      <c r="AY253" s="502" t="str">
        <f t="shared" si="181"/>
        <v/>
      </c>
      <c r="AZ253" s="502" t="str">
        <f t="shared" si="181"/>
        <v/>
      </c>
      <c r="BA253" s="502" t="str">
        <f t="shared" si="181"/>
        <v/>
      </c>
      <c r="BB253" s="502" t="str">
        <f t="shared" si="181"/>
        <v/>
      </c>
      <c r="BC253" s="502" t="str">
        <f t="shared" si="181"/>
        <v/>
      </c>
      <c r="BD253" s="502" t="str">
        <f t="shared" si="181"/>
        <v/>
      </c>
      <c r="BE253" s="502" t="str">
        <f t="shared" si="181"/>
        <v/>
      </c>
      <c r="BF253" s="502" t="str">
        <f t="shared" si="181"/>
        <v/>
      </c>
      <c r="BG253" s="502" t="str">
        <f t="shared" si="181"/>
        <v/>
      </c>
      <c r="BH253" s="502" t="str">
        <f t="shared" si="181"/>
        <v/>
      </c>
      <c r="BI253" s="502" t="str">
        <f t="shared" si="181"/>
        <v/>
      </c>
      <c r="BJ253" s="502" t="str">
        <f t="shared" si="181"/>
        <v/>
      </c>
      <c r="BK253" s="502" t="str">
        <f t="shared" si="181"/>
        <v/>
      </c>
      <c r="BL253" s="502" t="str">
        <f t="shared" si="181"/>
        <v/>
      </c>
      <c r="BM253" s="502" t="str">
        <f t="shared" si="181"/>
        <v/>
      </c>
      <c r="BN253" s="502" t="str">
        <f t="shared" si="181"/>
        <v/>
      </c>
      <c r="BO253" s="502" t="str">
        <f t="shared" si="181"/>
        <v/>
      </c>
      <c r="BP253" s="502" t="str">
        <f t="shared" si="181"/>
        <v/>
      </c>
      <c r="BQ253" s="502" t="str">
        <f t="shared" si="181"/>
        <v/>
      </c>
      <c r="BR253" s="502" t="str">
        <f t="shared" si="181"/>
        <v/>
      </c>
      <c r="BS253" s="502" t="str">
        <f t="shared" si="181"/>
        <v/>
      </c>
      <c r="BT253" s="502" t="str">
        <f t="shared" si="181"/>
        <v/>
      </c>
      <c r="BU253" s="502" t="str">
        <f t="shared" si="181"/>
        <v/>
      </c>
      <c r="BV253" s="502" t="str">
        <f t="shared" si="181"/>
        <v/>
      </c>
      <c r="BW253" s="502" t="str">
        <f t="shared" si="181"/>
        <v/>
      </c>
      <c r="BX253" s="502" t="str">
        <f t="shared" si="181"/>
        <v/>
      </c>
      <c r="BY253" s="502" t="str">
        <f t="shared" si="181"/>
        <v/>
      </c>
      <c r="BZ253" s="502" t="str">
        <f t="shared" si="181"/>
        <v/>
      </c>
      <c r="CA253" s="502" t="str">
        <f t="shared" si="181"/>
        <v/>
      </c>
      <c r="CB253" s="502" t="str">
        <f t="shared" si="181"/>
        <v/>
      </c>
      <c r="CC253" s="502" t="str">
        <f t="shared" si="181"/>
        <v/>
      </c>
      <c r="CD253" s="502" t="str">
        <f t="shared" si="181"/>
        <v/>
      </c>
      <c r="CE253" s="502" t="str">
        <f t="shared" si="181"/>
        <v/>
      </c>
      <c r="CF253" s="502" t="str">
        <f t="shared" si="181"/>
        <v/>
      </c>
      <c r="CG253" s="502" t="str">
        <f t="shared" si="181"/>
        <v/>
      </c>
      <c r="CH253" s="502" t="str">
        <f t="shared" si="181"/>
        <v/>
      </c>
      <c r="CI253" s="502" t="str">
        <f t="shared" si="181"/>
        <v/>
      </c>
      <c r="CJ253" s="502" t="str">
        <f t="shared" si="181"/>
        <v/>
      </c>
      <c r="CK253" s="502" t="str">
        <f t="shared" si="181"/>
        <v/>
      </c>
      <c r="CL253" s="502" t="str">
        <f t="shared" si="181"/>
        <v/>
      </c>
      <c r="CM253" s="502" t="str">
        <f t="shared" si="181"/>
        <v/>
      </c>
      <c r="CN253" s="502" t="str">
        <f t="shared" si="182"/>
        <v/>
      </c>
      <c r="CO253" s="502" t="str">
        <f t="shared" si="182"/>
        <v/>
      </c>
      <c r="CP253" s="502" t="str">
        <f t="shared" si="182"/>
        <v/>
      </c>
      <c r="CQ253" s="503" t="str">
        <f t="shared" si="182"/>
        <v/>
      </c>
      <c r="CR253" s="460"/>
    </row>
    <row r="254" spans="1:96" s="414" customFormat="1" ht="11.25" hidden="1" customHeight="1" x14ac:dyDescent="0.2">
      <c r="A254" s="476"/>
      <c r="B254" s="476"/>
      <c r="C254" s="476"/>
      <c r="D254" s="858"/>
      <c r="E254" s="464" t="s">
        <v>8957</v>
      </c>
      <c r="F254" s="488"/>
      <c r="G254" s="436" t="s">
        <v>124</v>
      </c>
      <c r="H254" s="489"/>
      <c r="I254" s="489"/>
      <c r="J254" s="489"/>
      <c r="K254" s="489"/>
      <c r="L254" s="489"/>
      <c r="M254" s="490"/>
      <c r="N254" s="490"/>
      <c r="O254" s="490"/>
      <c r="P254" s="490"/>
      <c r="Q254" s="490"/>
      <c r="R254" s="490"/>
      <c r="S254" s="490"/>
      <c r="T254" s="490"/>
      <c r="U254" s="490"/>
      <c r="V254" s="490"/>
      <c r="W254" s="490"/>
      <c r="X254" s="490"/>
      <c r="Y254" s="490"/>
      <c r="Z254" s="490"/>
      <c r="AA254" s="504" t="str">
        <f>AA52</f>
        <v/>
      </c>
      <c r="AB254" s="504" t="str">
        <f t="shared" ref="AB254:CM254" si="183">AB52</f>
        <v/>
      </c>
      <c r="AC254" s="504" t="str">
        <f t="shared" si="183"/>
        <v/>
      </c>
      <c r="AD254" s="504" t="str">
        <f t="shared" si="183"/>
        <v/>
      </c>
      <c r="AE254" s="504" t="str">
        <f t="shared" si="183"/>
        <v/>
      </c>
      <c r="AF254" s="504" t="str">
        <f t="shared" si="183"/>
        <v/>
      </c>
      <c r="AG254" s="504" t="str">
        <f t="shared" si="183"/>
        <v/>
      </c>
      <c r="AH254" s="504" t="str">
        <f t="shared" si="183"/>
        <v/>
      </c>
      <c r="AI254" s="504" t="str">
        <f t="shared" si="183"/>
        <v/>
      </c>
      <c r="AJ254" s="504" t="str">
        <f t="shared" si="183"/>
        <v/>
      </c>
      <c r="AK254" s="504" t="str">
        <f t="shared" si="183"/>
        <v/>
      </c>
      <c r="AL254" s="504" t="str">
        <f t="shared" si="183"/>
        <v/>
      </c>
      <c r="AM254" s="504" t="str">
        <f t="shared" si="183"/>
        <v/>
      </c>
      <c r="AN254" s="504" t="str">
        <f t="shared" si="183"/>
        <v/>
      </c>
      <c r="AO254" s="504" t="str">
        <f t="shared" si="183"/>
        <v/>
      </c>
      <c r="AP254" s="504" t="str">
        <f t="shared" si="183"/>
        <v/>
      </c>
      <c r="AQ254" s="504" t="str">
        <f t="shared" si="183"/>
        <v/>
      </c>
      <c r="AR254" s="504" t="str">
        <f t="shared" si="183"/>
        <v/>
      </c>
      <c r="AS254" s="504" t="str">
        <f t="shared" si="183"/>
        <v/>
      </c>
      <c r="AT254" s="504" t="str">
        <f t="shared" si="183"/>
        <v/>
      </c>
      <c r="AU254" s="504" t="str">
        <f t="shared" si="183"/>
        <v/>
      </c>
      <c r="AV254" s="504" t="str">
        <f t="shared" si="183"/>
        <v/>
      </c>
      <c r="AW254" s="504" t="str">
        <f t="shared" si="183"/>
        <v/>
      </c>
      <c r="AX254" s="504" t="str">
        <f t="shared" si="183"/>
        <v/>
      </c>
      <c r="AY254" s="504" t="str">
        <f t="shared" si="183"/>
        <v/>
      </c>
      <c r="AZ254" s="504" t="str">
        <f t="shared" si="183"/>
        <v/>
      </c>
      <c r="BA254" s="504" t="str">
        <f t="shared" si="183"/>
        <v/>
      </c>
      <c r="BB254" s="504" t="str">
        <f t="shared" si="183"/>
        <v/>
      </c>
      <c r="BC254" s="504" t="str">
        <f t="shared" si="183"/>
        <v/>
      </c>
      <c r="BD254" s="504" t="str">
        <f t="shared" si="183"/>
        <v/>
      </c>
      <c r="BE254" s="504" t="str">
        <f t="shared" si="183"/>
        <v/>
      </c>
      <c r="BF254" s="504" t="str">
        <f t="shared" si="183"/>
        <v/>
      </c>
      <c r="BG254" s="504" t="str">
        <f t="shared" si="183"/>
        <v/>
      </c>
      <c r="BH254" s="504" t="str">
        <f t="shared" si="183"/>
        <v/>
      </c>
      <c r="BI254" s="504" t="str">
        <f t="shared" si="183"/>
        <v/>
      </c>
      <c r="BJ254" s="504" t="str">
        <f t="shared" si="183"/>
        <v/>
      </c>
      <c r="BK254" s="504" t="str">
        <f t="shared" si="183"/>
        <v/>
      </c>
      <c r="BL254" s="504" t="str">
        <f t="shared" si="183"/>
        <v/>
      </c>
      <c r="BM254" s="504" t="str">
        <f t="shared" si="183"/>
        <v/>
      </c>
      <c r="BN254" s="504" t="str">
        <f t="shared" si="183"/>
        <v/>
      </c>
      <c r="BO254" s="504" t="str">
        <f t="shared" si="183"/>
        <v/>
      </c>
      <c r="BP254" s="504" t="str">
        <f t="shared" si="183"/>
        <v/>
      </c>
      <c r="BQ254" s="504" t="str">
        <f t="shared" si="183"/>
        <v/>
      </c>
      <c r="BR254" s="504" t="str">
        <f t="shared" si="183"/>
        <v/>
      </c>
      <c r="BS254" s="504" t="str">
        <f t="shared" si="183"/>
        <v/>
      </c>
      <c r="BT254" s="504" t="str">
        <f t="shared" si="183"/>
        <v/>
      </c>
      <c r="BU254" s="504" t="str">
        <f t="shared" si="183"/>
        <v/>
      </c>
      <c r="BV254" s="504" t="str">
        <f t="shared" si="183"/>
        <v/>
      </c>
      <c r="BW254" s="504" t="str">
        <f t="shared" si="183"/>
        <v/>
      </c>
      <c r="BX254" s="504" t="str">
        <f t="shared" si="183"/>
        <v/>
      </c>
      <c r="BY254" s="504" t="str">
        <f t="shared" si="183"/>
        <v/>
      </c>
      <c r="BZ254" s="504" t="str">
        <f t="shared" si="183"/>
        <v/>
      </c>
      <c r="CA254" s="504" t="str">
        <f t="shared" si="183"/>
        <v/>
      </c>
      <c r="CB254" s="504" t="str">
        <f t="shared" si="183"/>
        <v/>
      </c>
      <c r="CC254" s="504" t="str">
        <f t="shared" si="183"/>
        <v/>
      </c>
      <c r="CD254" s="504" t="str">
        <f t="shared" si="183"/>
        <v/>
      </c>
      <c r="CE254" s="504" t="str">
        <f t="shared" si="183"/>
        <v/>
      </c>
      <c r="CF254" s="504" t="str">
        <f t="shared" si="183"/>
        <v/>
      </c>
      <c r="CG254" s="504" t="str">
        <f t="shared" si="183"/>
        <v/>
      </c>
      <c r="CH254" s="504" t="str">
        <f t="shared" si="183"/>
        <v/>
      </c>
      <c r="CI254" s="504" t="str">
        <f t="shared" si="183"/>
        <v/>
      </c>
      <c r="CJ254" s="504" t="str">
        <f t="shared" si="183"/>
        <v/>
      </c>
      <c r="CK254" s="504" t="str">
        <f t="shared" si="183"/>
        <v/>
      </c>
      <c r="CL254" s="504" t="str">
        <f t="shared" si="183"/>
        <v/>
      </c>
      <c r="CM254" s="504" t="str">
        <f t="shared" si="183"/>
        <v/>
      </c>
      <c r="CN254" s="504" t="str">
        <f t="shared" ref="CN254:CQ254" si="184">CN52</f>
        <v/>
      </c>
      <c r="CO254" s="504" t="str">
        <f t="shared" si="184"/>
        <v/>
      </c>
      <c r="CP254" s="504" t="str">
        <f t="shared" si="184"/>
        <v/>
      </c>
      <c r="CQ254" s="505" t="str">
        <f t="shared" si="184"/>
        <v/>
      </c>
      <c r="CR254" s="460"/>
    </row>
    <row r="255" spans="1:96" s="414" customFormat="1" ht="11.25" hidden="1" customHeight="1" x14ac:dyDescent="0.2">
      <c r="A255" s="476"/>
      <c r="B255" s="476"/>
      <c r="C255" s="476"/>
      <c r="D255" s="506"/>
      <c r="E255" s="459"/>
      <c r="F255" s="484"/>
      <c r="G255" s="485"/>
      <c r="H255" s="486"/>
      <c r="I255" s="486"/>
      <c r="J255" s="486"/>
      <c r="K255" s="486"/>
      <c r="L255" s="486"/>
      <c r="M255" s="487"/>
      <c r="N255" s="487"/>
      <c r="O255" s="487"/>
      <c r="P255" s="487"/>
      <c r="Q255" s="487"/>
      <c r="R255" s="487"/>
      <c r="S255" s="487"/>
      <c r="T255" s="487"/>
      <c r="U255" s="487"/>
      <c r="V255" s="487"/>
      <c r="W255" s="487"/>
      <c r="X255" s="487"/>
      <c r="Y255" s="487"/>
      <c r="Z255" s="487"/>
      <c r="AA255" s="502"/>
      <c r="AB255" s="460"/>
      <c r="AC255" s="460"/>
      <c r="AD255" s="460"/>
      <c r="AE255" s="460"/>
      <c r="AF255" s="460"/>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c r="BC255" s="460"/>
      <c r="BD255" s="460"/>
      <c r="BE255" s="460"/>
      <c r="BF255" s="460"/>
      <c r="BG255" s="460"/>
      <c r="BH255" s="460"/>
      <c r="BI255" s="460"/>
      <c r="BJ255" s="460"/>
      <c r="BK255" s="460"/>
      <c r="BL255" s="460"/>
      <c r="BM255" s="460"/>
      <c r="BN255" s="460"/>
      <c r="BO255" s="460"/>
      <c r="BP255" s="460"/>
      <c r="BQ255" s="460"/>
      <c r="BR255" s="460"/>
      <c r="BS255" s="460"/>
      <c r="BT255" s="460"/>
      <c r="BU255" s="460"/>
      <c r="BV255" s="460"/>
      <c r="BW255" s="460"/>
      <c r="BX255" s="460"/>
      <c r="BY255" s="460"/>
      <c r="BZ255" s="460"/>
      <c r="CA255" s="460"/>
      <c r="CB255" s="460"/>
      <c r="CC255" s="460"/>
      <c r="CD255" s="460"/>
      <c r="CE255" s="460"/>
      <c r="CF255" s="460"/>
      <c r="CG255" s="460"/>
      <c r="CH255" s="460"/>
      <c r="CI255" s="460"/>
      <c r="CJ255" s="460"/>
      <c r="CK255" s="460"/>
      <c r="CL255" s="460"/>
      <c r="CM255" s="460"/>
      <c r="CN255" s="460"/>
      <c r="CO255" s="460"/>
      <c r="CP255" s="460"/>
      <c r="CQ255" s="460"/>
      <c r="CR255" s="460"/>
    </row>
    <row r="256" spans="1:96" s="414" customFormat="1" ht="11.25" hidden="1" customHeight="1" x14ac:dyDescent="0.2">
      <c r="C256" s="418"/>
      <c r="D256" s="856" t="s">
        <v>8962</v>
      </c>
      <c r="E256" s="454" t="s">
        <v>8963</v>
      </c>
      <c r="F256" s="480"/>
      <c r="G256" s="481" t="s">
        <v>8947</v>
      </c>
      <c r="H256" s="482"/>
      <c r="I256" s="482"/>
      <c r="J256" s="482"/>
      <c r="K256" s="482"/>
      <c r="L256" s="482"/>
      <c r="M256" s="483"/>
      <c r="N256" s="483"/>
      <c r="O256" s="483"/>
      <c r="P256" s="483"/>
      <c r="Q256" s="483"/>
      <c r="R256" s="483"/>
      <c r="S256" s="483"/>
      <c r="T256" s="483"/>
      <c r="U256" s="483"/>
      <c r="V256" s="483"/>
      <c r="W256" s="483"/>
      <c r="X256" s="483"/>
      <c r="Y256" s="483"/>
      <c r="Z256" s="483"/>
      <c r="AA256" s="500" t="str">
        <f t="shared" ref="AA256:CL256" si="185">AA75</f>
        <v/>
      </c>
      <c r="AB256" s="500" t="str">
        <f t="shared" si="185"/>
        <v/>
      </c>
      <c r="AC256" s="500" t="str">
        <f t="shared" si="185"/>
        <v/>
      </c>
      <c r="AD256" s="500" t="str">
        <f t="shared" si="185"/>
        <v/>
      </c>
      <c r="AE256" s="500" t="str">
        <f t="shared" si="185"/>
        <v/>
      </c>
      <c r="AF256" s="500" t="str">
        <f t="shared" si="185"/>
        <v/>
      </c>
      <c r="AG256" s="500" t="str">
        <f t="shared" si="185"/>
        <v/>
      </c>
      <c r="AH256" s="500" t="str">
        <f t="shared" si="185"/>
        <v/>
      </c>
      <c r="AI256" s="500" t="str">
        <f t="shared" si="185"/>
        <v/>
      </c>
      <c r="AJ256" s="500" t="str">
        <f t="shared" si="185"/>
        <v/>
      </c>
      <c r="AK256" s="500" t="str">
        <f t="shared" si="185"/>
        <v/>
      </c>
      <c r="AL256" s="500" t="str">
        <f t="shared" si="185"/>
        <v/>
      </c>
      <c r="AM256" s="500" t="str">
        <f t="shared" si="185"/>
        <v/>
      </c>
      <c r="AN256" s="500" t="str">
        <f t="shared" si="185"/>
        <v/>
      </c>
      <c r="AO256" s="500" t="str">
        <f t="shared" si="185"/>
        <v/>
      </c>
      <c r="AP256" s="500" t="str">
        <f t="shared" si="185"/>
        <v/>
      </c>
      <c r="AQ256" s="500" t="str">
        <f t="shared" si="185"/>
        <v/>
      </c>
      <c r="AR256" s="500" t="str">
        <f t="shared" si="185"/>
        <v/>
      </c>
      <c r="AS256" s="500" t="str">
        <f t="shared" si="185"/>
        <v/>
      </c>
      <c r="AT256" s="500" t="str">
        <f t="shared" si="185"/>
        <v/>
      </c>
      <c r="AU256" s="500" t="str">
        <f t="shared" si="185"/>
        <v/>
      </c>
      <c r="AV256" s="500" t="str">
        <f t="shared" si="185"/>
        <v/>
      </c>
      <c r="AW256" s="500" t="str">
        <f t="shared" si="185"/>
        <v/>
      </c>
      <c r="AX256" s="500" t="str">
        <f t="shared" si="185"/>
        <v/>
      </c>
      <c r="AY256" s="500" t="str">
        <f t="shared" si="185"/>
        <v/>
      </c>
      <c r="AZ256" s="500" t="str">
        <f t="shared" si="185"/>
        <v/>
      </c>
      <c r="BA256" s="500" t="str">
        <f t="shared" si="185"/>
        <v/>
      </c>
      <c r="BB256" s="500" t="str">
        <f t="shared" si="185"/>
        <v/>
      </c>
      <c r="BC256" s="500" t="str">
        <f t="shared" si="185"/>
        <v/>
      </c>
      <c r="BD256" s="500" t="str">
        <f t="shared" si="185"/>
        <v/>
      </c>
      <c r="BE256" s="500" t="str">
        <f t="shared" si="185"/>
        <v/>
      </c>
      <c r="BF256" s="500" t="str">
        <f t="shared" si="185"/>
        <v/>
      </c>
      <c r="BG256" s="500" t="str">
        <f t="shared" si="185"/>
        <v/>
      </c>
      <c r="BH256" s="500" t="str">
        <f t="shared" si="185"/>
        <v/>
      </c>
      <c r="BI256" s="500" t="str">
        <f t="shared" si="185"/>
        <v/>
      </c>
      <c r="BJ256" s="500" t="str">
        <f t="shared" si="185"/>
        <v/>
      </c>
      <c r="BK256" s="500" t="str">
        <f t="shared" si="185"/>
        <v/>
      </c>
      <c r="BL256" s="500" t="str">
        <f t="shared" si="185"/>
        <v/>
      </c>
      <c r="BM256" s="500" t="str">
        <f t="shared" si="185"/>
        <v/>
      </c>
      <c r="BN256" s="500" t="str">
        <f t="shared" si="185"/>
        <v/>
      </c>
      <c r="BO256" s="500" t="str">
        <f t="shared" si="185"/>
        <v/>
      </c>
      <c r="BP256" s="500" t="str">
        <f t="shared" si="185"/>
        <v/>
      </c>
      <c r="BQ256" s="500" t="str">
        <f t="shared" si="185"/>
        <v/>
      </c>
      <c r="BR256" s="500" t="str">
        <f t="shared" si="185"/>
        <v/>
      </c>
      <c r="BS256" s="500" t="str">
        <f t="shared" si="185"/>
        <v/>
      </c>
      <c r="BT256" s="500" t="str">
        <f t="shared" si="185"/>
        <v/>
      </c>
      <c r="BU256" s="500" t="str">
        <f t="shared" si="185"/>
        <v/>
      </c>
      <c r="BV256" s="500" t="str">
        <f t="shared" si="185"/>
        <v/>
      </c>
      <c r="BW256" s="500" t="str">
        <f t="shared" si="185"/>
        <v/>
      </c>
      <c r="BX256" s="500" t="str">
        <f t="shared" si="185"/>
        <v/>
      </c>
      <c r="BY256" s="500" t="str">
        <f t="shared" si="185"/>
        <v/>
      </c>
      <c r="BZ256" s="500" t="str">
        <f t="shared" si="185"/>
        <v/>
      </c>
      <c r="CA256" s="500" t="str">
        <f t="shared" si="185"/>
        <v/>
      </c>
      <c r="CB256" s="500" t="str">
        <f t="shared" si="185"/>
        <v/>
      </c>
      <c r="CC256" s="500" t="str">
        <f t="shared" si="185"/>
        <v/>
      </c>
      <c r="CD256" s="500" t="str">
        <f t="shared" si="185"/>
        <v/>
      </c>
      <c r="CE256" s="500" t="str">
        <f t="shared" si="185"/>
        <v/>
      </c>
      <c r="CF256" s="500" t="str">
        <f t="shared" si="185"/>
        <v/>
      </c>
      <c r="CG256" s="500" t="str">
        <f t="shared" si="185"/>
        <v/>
      </c>
      <c r="CH256" s="500" t="str">
        <f t="shared" si="185"/>
        <v/>
      </c>
      <c r="CI256" s="500" t="str">
        <f t="shared" si="185"/>
        <v/>
      </c>
      <c r="CJ256" s="500" t="str">
        <f t="shared" si="185"/>
        <v/>
      </c>
      <c r="CK256" s="500" t="str">
        <f t="shared" si="185"/>
        <v/>
      </c>
      <c r="CL256" s="500" t="str">
        <f t="shared" si="185"/>
        <v/>
      </c>
      <c r="CM256" s="500" t="str">
        <f t="shared" ref="CM256:CQ256" si="186">CM75</f>
        <v/>
      </c>
      <c r="CN256" s="500" t="str">
        <f t="shared" si="186"/>
        <v/>
      </c>
      <c r="CO256" s="500" t="str">
        <f t="shared" si="186"/>
        <v/>
      </c>
      <c r="CP256" s="500" t="str">
        <f t="shared" si="186"/>
        <v/>
      </c>
      <c r="CQ256" s="501" t="str">
        <f t="shared" si="186"/>
        <v/>
      </c>
      <c r="CR256" s="460"/>
    </row>
    <row r="257" spans="1:96" s="414" customFormat="1" ht="11.25" hidden="1" customHeight="1" x14ac:dyDescent="0.2">
      <c r="A257" s="476"/>
      <c r="B257" s="476"/>
      <c r="C257" s="476"/>
      <c r="D257" s="857"/>
      <c r="E257" s="459" t="s">
        <v>8963</v>
      </c>
      <c r="F257" s="459"/>
      <c r="G257" s="485" t="s">
        <v>833</v>
      </c>
      <c r="H257" s="486"/>
      <c r="I257" s="486"/>
      <c r="J257" s="486"/>
      <c r="K257" s="486"/>
      <c r="L257" s="486"/>
      <c r="M257" s="487"/>
      <c r="N257" s="487"/>
      <c r="O257" s="487"/>
      <c r="P257" s="487"/>
      <c r="Q257" s="487"/>
      <c r="R257" s="487"/>
      <c r="S257" s="487"/>
      <c r="T257" s="487"/>
      <c r="U257" s="487"/>
      <c r="V257" s="487"/>
      <c r="W257" s="487"/>
      <c r="X257" s="487"/>
      <c r="Y257" s="487"/>
      <c r="Z257" s="487"/>
      <c r="AA257" s="502" t="str">
        <f t="shared" ref="AA257:CL257" si="187">AA80</f>
        <v/>
      </c>
      <c r="AB257" s="502" t="str">
        <f t="shared" si="187"/>
        <v/>
      </c>
      <c r="AC257" s="502" t="str">
        <f t="shared" si="187"/>
        <v/>
      </c>
      <c r="AD257" s="502" t="str">
        <f t="shared" si="187"/>
        <v/>
      </c>
      <c r="AE257" s="502" t="str">
        <f t="shared" si="187"/>
        <v/>
      </c>
      <c r="AF257" s="502" t="str">
        <f t="shared" si="187"/>
        <v/>
      </c>
      <c r="AG257" s="502" t="str">
        <f t="shared" si="187"/>
        <v/>
      </c>
      <c r="AH257" s="502" t="str">
        <f t="shared" si="187"/>
        <v/>
      </c>
      <c r="AI257" s="502" t="str">
        <f t="shared" si="187"/>
        <v/>
      </c>
      <c r="AJ257" s="502" t="str">
        <f t="shared" si="187"/>
        <v/>
      </c>
      <c r="AK257" s="502" t="str">
        <f t="shared" si="187"/>
        <v/>
      </c>
      <c r="AL257" s="502" t="str">
        <f t="shared" si="187"/>
        <v/>
      </c>
      <c r="AM257" s="502" t="str">
        <f t="shared" si="187"/>
        <v/>
      </c>
      <c r="AN257" s="502" t="str">
        <f t="shared" si="187"/>
        <v/>
      </c>
      <c r="AO257" s="502" t="str">
        <f t="shared" si="187"/>
        <v/>
      </c>
      <c r="AP257" s="502" t="str">
        <f t="shared" si="187"/>
        <v/>
      </c>
      <c r="AQ257" s="502" t="str">
        <f t="shared" si="187"/>
        <v/>
      </c>
      <c r="AR257" s="502" t="str">
        <f t="shared" si="187"/>
        <v/>
      </c>
      <c r="AS257" s="502" t="str">
        <f t="shared" si="187"/>
        <v/>
      </c>
      <c r="AT257" s="502" t="str">
        <f t="shared" si="187"/>
        <v/>
      </c>
      <c r="AU257" s="502" t="str">
        <f t="shared" si="187"/>
        <v/>
      </c>
      <c r="AV257" s="502" t="str">
        <f t="shared" si="187"/>
        <v/>
      </c>
      <c r="AW257" s="502" t="str">
        <f t="shared" si="187"/>
        <v/>
      </c>
      <c r="AX257" s="502" t="str">
        <f t="shared" si="187"/>
        <v/>
      </c>
      <c r="AY257" s="502" t="str">
        <f t="shared" si="187"/>
        <v/>
      </c>
      <c r="AZ257" s="502" t="str">
        <f t="shared" si="187"/>
        <v/>
      </c>
      <c r="BA257" s="502" t="str">
        <f t="shared" si="187"/>
        <v/>
      </c>
      <c r="BB257" s="502" t="str">
        <f t="shared" si="187"/>
        <v/>
      </c>
      <c r="BC257" s="502" t="str">
        <f t="shared" si="187"/>
        <v/>
      </c>
      <c r="BD257" s="502" t="str">
        <f t="shared" si="187"/>
        <v/>
      </c>
      <c r="BE257" s="502" t="str">
        <f t="shared" si="187"/>
        <v/>
      </c>
      <c r="BF257" s="502" t="str">
        <f t="shared" si="187"/>
        <v/>
      </c>
      <c r="BG257" s="502" t="str">
        <f t="shared" si="187"/>
        <v/>
      </c>
      <c r="BH257" s="502" t="str">
        <f t="shared" si="187"/>
        <v/>
      </c>
      <c r="BI257" s="502" t="str">
        <f t="shared" si="187"/>
        <v/>
      </c>
      <c r="BJ257" s="502" t="str">
        <f t="shared" si="187"/>
        <v/>
      </c>
      <c r="BK257" s="502" t="str">
        <f t="shared" si="187"/>
        <v/>
      </c>
      <c r="BL257" s="502" t="str">
        <f t="shared" si="187"/>
        <v/>
      </c>
      <c r="BM257" s="502" t="str">
        <f t="shared" si="187"/>
        <v/>
      </c>
      <c r="BN257" s="502" t="str">
        <f t="shared" si="187"/>
        <v/>
      </c>
      <c r="BO257" s="502" t="str">
        <f t="shared" si="187"/>
        <v/>
      </c>
      <c r="BP257" s="502" t="str">
        <f t="shared" si="187"/>
        <v/>
      </c>
      <c r="BQ257" s="502" t="str">
        <f t="shared" si="187"/>
        <v/>
      </c>
      <c r="BR257" s="502" t="str">
        <f t="shared" si="187"/>
        <v/>
      </c>
      <c r="BS257" s="502" t="str">
        <f t="shared" si="187"/>
        <v/>
      </c>
      <c r="BT257" s="502" t="str">
        <f t="shared" si="187"/>
        <v/>
      </c>
      <c r="BU257" s="502" t="str">
        <f t="shared" si="187"/>
        <v/>
      </c>
      <c r="BV257" s="502" t="str">
        <f t="shared" si="187"/>
        <v/>
      </c>
      <c r="BW257" s="502" t="str">
        <f t="shared" si="187"/>
        <v/>
      </c>
      <c r="BX257" s="502" t="str">
        <f t="shared" si="187"/>
        <v/>
      </c>
      <c r="BY257" s="502" t="str">
        <f t="shared" si="187"/>
        <v/>
      </c>
      <c r="BZ257" s="502" t="str">
        <f t="shared" si="187"/>
        <v/>
      </c>
      <c r="CA257" s="502" t="str">
        <f t="shared" si="187"/>
        <v/>
      </c>
      <c r="CB257" s="502" t="str">
        <f t="shared" si="187"/>
        <v/>
      </c>
      <c r="CC257" s="502" t="str">
        <f t="shared" si="187"/>
        <v/>
      </c>
      <c r="CD257" s="502" t="str">
        <f t="shared" si="187"/>
        <v/>
      </c>
      <c r="CE257" s="502" t="str">
        <f t="shared" si="187"/>
        <v/>
      </c>
      <c r="CF257" s="502" t="str">
        <f t="shared" si="187"/>
        <v/>
      </c>
      <c r="CG257" s="502" t="str">
        <f t="shared" si="187"/>
        <v/>
      </c>
      <c r="CH257" s="502" t="str">
        <f t="shared" si="187"/>
        <v/>
      </c>
      <c r="CI257" s="502" t="str">
        <f t="shared" si="187"/>
        <v/>
      </c>
      <c r="CJ257" s="502" t="str">
        <f t="shared" si="187"/>
        <v/>
      </c>
      <c r="CK257" s="502" t="str">
        <f t="shared" si="187"/>
        <v/>
      </c>
      <c r="CL257" s="502" t="str">
        <f t="shared" si="187"/>
        <v/>
      </c>
      <c r="CM257" s="502" t="str">
        <f t="shared" ref="CM257:CQ257" si="188">CM80</f>
        <v/>
      </c>
      <c r="CN257" s="502" t="str">
        <f t="shared" si="188"/>
        <v/>
      </c>
      <c r="CO257" s="502" t="str">
        <f t="shared" si="188"/>
        <v/>
      </c>
      <c r="CP257" s="502" t="str">
        <f t="shared" si="188"/>
        <v/>
      </c>
      <c r="CQ257" s="503" t="str">
        <f t="shared" si="188"/>
        <v/>
      </c>
      <c r="CR257" s="460"/>
    </row>
    <row r="258" spans="1:96" s="414" customFormat="1" ht="11.25" hidden="1" customHeight="1" x14ac:dyDescent="0.2">
      <c r="A258" s="476"/>
      <c r="B258" s="476"/>
      <c r="C258" s="476"/>
      <c r="D258" s="857"/>
      <c r="E258" s="459" t="s">
        <v>8963</v>
      </c>
      <c r="F258" s="459"/>
      <c r="G258" s="485" t="s">
        <v>7283</v>
      </c>
      <c r="H258" s="486"/>
      <c r="I258" s="486"/>
      <c r="J258" s="486"/>
      <c r="K258" s="486"/>
      <c r="L258" s="486"/>
      <c r="M258" s="487"/>
      <c r="N258" s="487"/>
      <c r="O258" s="487"/>
      <c r="P258" s="487"/>
      <c r="Q258" s="487"/>
      <c r="R258" s="487"/>
      <c r="S258" s="487"/>
      <c r="T258" s="487"/>
      <c r="U258" s="487"/>
      <c r="V258" s="487"/>
      <c r="W258" s="487"/>
      <c r="X258" s="487"/>
      <c r="Y258" s="487"/>
      <c r="Z258" s="487"/>
      <c r="AA258" s="502" t="str">
        <f t="shared" ref="AA258:CL258" si="189">AA82</f>
        <v/>
      </c>
      <c r="AB258" s="502" t="str">
        <f t="shared" si="189"/>
        <v/>
      </c>
      <c r="AC258" s="502" t="str">
        <f t="shared" si="189"/>
        <v/>
      </c>
      <c r="AD258" s="502" t="str">
        <f t="shared" si="189"/>
        <v/>
      </c>
      <c r="AE258" s="502" t="str">
        <f t="shared" si="189"/>
        <v/>
      </c>
      <c r="AF258" s="502" t="str">
        <f t="shared" si="189"/>
        <v/>
      </c>
      <c r="AG258" s="502" t="str">
        <f t="shared" si="189"/>
        <v/>
      </c>
      <c r="AH258" s="502" t="str">
        <f t="shared" si="189"/>
        <v/>
      </c>
      <c r="AI258" s="502" t="str">
        <f t="shared" si="189"/>
        <v/>
      </c>
      <c r="AJ258" s="502" t="str">
        <f t="shared" si="189"/>
        <v/>
      </c>
      <c r="AK258" s="502" t="str">
        <f t="shared" si="189"/>
        <v/>
      </c>
      <c r="AL258" s="502" t="str">
        <f t="shared" si="189"/>
        <v/>
      </c>
      <c r="AM258" s="502" t="str">
        <f t="shared" si="189"/>
        <v/>
      </c>
      <c r="AN258" s="502" t="str">
        <f t="shared" si="189"/>
        <v/>
      </c>
      <c r="AO258" s="502" t="str">
        <f t="shared" si="189"/>
        <v/>
      </c>
      <c r="AP258" s="502" t="str">
        <f t="shared" si="189"/>
        <v/>
      </c>
      <c r="AQ258" s="502" t="str">
        <f t="shared" si="189"/>
        <v/>
      </c>
      <c r="AR258" s="502" t="str">
        <f t="shared" si="189"/>
        <v/>
      </c>
      <c r="AS258" s="502" t="str">
        <f t="shared" si="189"/>
        <v/>
      </c>
      <c r="AT258" s="502" t="str">
        <f t="shared" si="189"/>
        <v/>
      </c>
      <c r="AU258" s="502" t="str">
        <f t="shared" si="189"/>
        <v/>
      </c>
      <c r="AV258" s="502" t="str">
        <f t="shared" si="189"/>
        <v/>
      </c>
      <c r="AW258" s="502" t="str">
        <f t="shared" si="189"/>
        <v/>
      </c>
      <c r="AX258" s="502" t="str">
        <f t="shared" si="189"/>
        <v/>
      </c>
      <c r="AY258" s="502" t="str">
        <f t="shared" si="189"/>
        <v/>
      </c>
      <c r="AZ258" s="502" t="str">
        <f t="shared" si="189"/>
        <v/>
      </c>
      <c r="BA258" s="502" t="str">
        <f t="shared" si="189"/>
        <v/>
      </c>
      <c r="BB258" s="502" t="str">
        <f t="shared" si="189"/>
        <v/>
      </c>
      <c r="BC258" s="502" t="str">
        <f t="shared" si="189"/>
        <v/>
      </c>
      <c r="BD258" s="502" t="str">
        <f t="shared" si="189"/>
        <v/>
      </c>
      <c r="BE258" s="502" t="str">
        <f t="shared" si="189"/>
        <v/>
      </c>
      <c r="BF258" s="502" t="str">
        <f t="shared" si="189"/>
        <v/>
      </c>
      <c r="BG258" s="502" t="str">
        <f t="shared" si="189"/>
        <v/>
      </c>
      <c r="BH258" s="502" t="str">
        <f t="shared" si="189"/>
        <v/>
      </c>
      <c r="BI258" s="502" t="str">
        <f t="shared" si="189"/>
        <v/>
      </c>
      <c r="BJ258" s="502" t="str">
        <f t="shared" si="189"/>
        <v/>
      </c>
      <c r="BK258" s="502" t="str">
        <f t="shared" si="189"/>
        <v/>
      </c>
      <c r="BL258" s="502" t="str">
        <f t="shared" si="189"/>
        <v/>
      </c>
      <c r="BM258" s="502" t="str">
        <f t="shared" si="189"/>
        <v/>
      </c>
      <c r="BN258" s="502" t="str">
        <f t="shared" si="189"/>
        <v/>
      </c>
      <c r="BO258" s="502" t="str">
        <f t="shared" si="189"/>
        <v/>
      </c>
      <c r="BP258" s="502" t="str">
        <f t="shared" si="189"/>
        <v/>
      </c>
      <c r="BQ258" s="502" t="str">
        <f t="shared" si="189"/>
        <v/>
      </c>
      <c r="BR258" s="502" t="str">
        <f t="shared" si="189"/>
        <v/>
      </c>
      <c r="BS258" s="502" t="str">
        <f t="shared" si="189"/>
        <v/>
      </c>
      <c r="BT258" s="502" t="str">
        <f t="shared" si="189"/>
        <v/>
      </c>
      <c r="BU258" s="502" t="str">
        <f t="shared" si="189"/>
        <v/>
      </c>
      <c r="BV258" s="502" t="str">
        <f t="shared" si="189"/>
        <v/>
      </c>
      <c r="BW258" s="502" t="str">
        <f t="shared" si="189"/>
        <v/>
      </c>
      <c r="BX258" s="502" t="str">
        <f t="shared" si="189"/>
        <v/>
      </c>
      <c r="BY258" s="502" t="str">
        <f t="shared" si="189"/>
        <v/>
      </c>
      <c r="BZ258" s="502" t="str">
        <f t="shared" si="189"/>
        <v/>
      </c>
      <c r="CA258" s="502" t="str">
        <f t="shared" si="189"/>
        <v/>
      </c>
      <c r="CB258" s="502" t="str">
        <f t="shared" si="189"/>
        <v/>
      </c>
      <c r="CC258" s="502" t="str">
        <f t="shared" si="189"/>
        <v/>
      </c>
      <c r="CD258" s="502" t="str">
        <f t="shared" si="189"/>
        <v/>
      </c>
      <c r="CE258" s="502" t="str">
        <f t="shared" si="189"/>
        <v/>
      </c>
      <c r="CF258" s="502" t="str">
        <f t="shared" si="189"/>
        <v/>
      </c>
      <c r="CG258" s="502" t="str">
        <f t="shared" si="189"/>
        <v/>
      </c>
      <c r="CH258" s="502" t="str">
        <f t="shared" si="189"/>
        <v/>
      </c>
      <c r="CI258" s="502" t="str">
        <f t="shared" si="189"/>
        <v/>
      </c>
      <c r="CJ258" s="502" t="str">
        <f t="shared" si="189"/>
        <v/>
      </c>
      <c r="CK258" s="502" t="str">
        <f t="shared" si="189"/>
        <v/>
      </c>
      <c r="CL258" s="502" t="str">
        <f t="shared" si="189"/>
        <v/>
      </c>
      <c r="CM258" s="502" t="str">
        <f t="shared" ref="CM258:CQ258" si="190">CM82</f>
        <v/>
      </c>
      <c r="CN258" s="502" t="str">
        <f t="shared" si="190"/>
        <v/>
      </c>
      <c r="CO258" s="502" t="str">
        <f t="shared" si="190"/>
        <v/>
      </c>
      <c r="CP258" s="502" t="str">
        <f t="shared" si="190"/>
        <v/>
      </c>
      <c r="CQ258" s="503" t="str">
        <f t="shared" si="190"/>
        <v/>
      </c>
      <c r="CR258" s="460"/>
    </row>
    <row r="259" spans="1:96" s="414" customFormat="1" ht="11.25" hidden="1" customHeight="1" x14ac:dyDescent="0.2">
      <c r="A259" s="476"/>
      <c r="B259" s="476"/>
      <c r="C259" s="476"/>
      <c r="D259" s="857"/>
      <c r="E259" s="459" t="s">
        <v>8963</v>
      </c>
      <c r="F259" s="484"/>
      <c r="G259" s="485" t="s">
        <v>8964</v>
      </c>
      <c r="H259" s="486"/>
      <c r="I259" s="486"/>
      <c r="J259" s="486"/>
      <c r="K259" s="486"/>
      <c r="L259" s="486"/>
      <c r="M259" s="487"/>
      <c r="N259" s="487"/>
      <c r="O259" s="487"/>
      <c r="P259" s="487"/>
      <c r="Q259" s="487"/>
      <c r="R259" s="487"/>
      <c r="S259" s="487"/>
      <c r="T259" s="487"/>
      <c r="U259" s="487"/>
      <c r="V259" s="487"/>
      <c r="W259" s="487"/>
      <c r="X259" s="487"/>
      <c r="Y259" s="487"/>
      <c r="Z259" s="487"/>
      <c r="AA259" s="502" t="str">
        <f t="shared" ref="AA259:CL259" si="191">AA84</f>
        <v/>
      </c>
      <c r="AB259" s="502" t="str">
        <f t="shared" si="191"/>
        <v/>
      </c>
      <c r="AC259" s="502" t="str">
        <f t="shared" si="191"/>
        <v/>
      </c>
      <c r="AD259" s="502" t="str">
        <f t="shared" si="191"/>
        <v/>
      </c>
      <c r="AE259" s="502" t="str">
        <f t="shared" si="191"/>
        <v/>
      </c>
      <c r="AF259" s="502" t="str">
        <f t="shared" si="191"/>
        <v/>
      </c>
      <c r="AG259" s="502" t="str">
        <f t="shared" si="191"/>
        <v/>
      </c>
      <c r="AH259" s="502" t="str">
        <f t="shared" si="191"/>
        <v/>
      </c>
      <c r="AI259" s="502" t="str">
        <f t="shared" si="191"/>
        <v/>
      </c>
      <c r="AJ259" s="502" t="str">
        <f t="shared" si="191"/>
        <v/>
      </c>
      <c r="AK259" s="502" t="str">
        <f t="shared" si="191"/>
        <v/>
      </c>
      <c r="AL259" s="502" t="str">
        <f t="shared" si="191"/>
        <v/>
      </c>
      <c r="AM259" s="502" t="str">
        <f t="shared" si="191"/>
        <v/>
      </c>
      <c r="AN259" s="502" t="str">
        <f t="shared" si="191"/>
        <v/>
      </c>
      <c r="AO259" s="502" t="str">
        <f t="shared" si="191"/>
        <v/>
      </c>
      <c r="AP259" s="502" t="str">
        <f t="shared" si="191"/>
        <v/>
      </c>
      <c r="AQ259" s="502" t="str">
        <f t="shared" si="191"/>
        <v/>
      </c>
      <c r="AR259" s="502" t="str">
        <f t="shared" si="191"/>
        <v/>
      </c>
      <c r="AS259" s="502" t="str">
        <f t="shared" si="191"/>
        <v/>
      </c>
      <c r="AT259" s="502" t="str">
        <f t="shared" si="191"/>
        <v/>
      </c>
      <c r="AU259" s="502" t="str">
        <f t="shared" si="191"/>
        <v/>
      </c>
      <c r="AV259" s="502" t="str">
        <f t="shared" si="191"/>
        <v/>
      </c>
      <c r="AW259" s="502" t="str">
        <f t="shared" si="191"/>
        <v/>
      </c>
      <c r="AX259" s="502" t="str">
        <f t="shared" si="191"/>
        <v/>
      </c>
      <c r="AY259" s="502" t="str">
        <f t="shared" si="191"/>
        <v/>
      </c>
      <c r="AZ259" s="502" t="str">
        <f t="shared" si="191"/>
        <v/>
      </c>
      <c r="BA259" s="502" t="str">
        <f t="shared" si="191"/>
        <v/>
      </c>
      <c r="BB259" s="502" t="str">
        <f t="shared" si="191"/>
        <v/>
      </c>
      <c r="BC259" s="502" t="str">
        <f t="shared" si="191"/>
        <v/>
      </c>
      <c r="BD259" s="502" t="str">
        <f t="shared" si="191"/>
        <v/>
      </c>
      <c r="BE259" s="502" t="str">
        <f t="shared" si="191"/>
        <v/>
      </c>
      <c r="BF259" s="502" t="str">
        <f t="shared" si="191"/>
        <v/>
      </c>
      <c r="BG259" s="502" t="str">
        <f t="shared" si="191"/>
        <v/>
      </c>
      <c r="BH259" s="502" t="str">
        <f t="shared" si="191"/>
        <v/>
      </c>
      <c r="BI259" s="502" t="str">
        <f t="shared" si="191"/>
        <v/>
      </c>
      <c r="BJ259" s="502" t="str">
        <f t="shared" si="191"/>
        <v/>
      </c>
      <c r="BK259" s="502" t="str">
        <f t="shared" si="191"/>
        <v/>
      </c>
      <c r="BL259" s="502" t="str">
        <f t="shared" si="191"/>
        <v/>
      </c>
      <c r="BM259" s="502" t="str">
        <f t="shared" si="191"/>
        <v/>
      </c>
      <c r="BN259" s="502" t="str">
        <f t="shared" si="191"/>
        <v/>
      </c>
      <c r="BO259" s="502" t="str">
        <f t="shared" si="191"/>
        <v/>
      </c>
      <c r="BP259" s="502" t="str">
        <f t="shared" si="191"/>
        <v/>
      </c>
      <c r="BQ259" s="502" t="str">
        <f t="shared" si="191"/>
        <v/>
      </c>
      <c r="BR259" s="502" t="str">
        <f t="shared" si="191"/>
        <v/>
      </c>
      <c r="BS259" s="502" t="str">
        <f t="shared" si="191"/>
        <v/>
      </c>
      <c r="BT259" s="502" t="str">
        <f t="shared" si="191"/>
        <v/>
      </c>
      <c r="BU259" s="502" t="str">
        <f t="shared" si="191"/>
        <v/>
      </c>
      <c r="BV259" s="502" t="str">
        <f t="shared" si="191"/>
        <v/>
      </c>
      <c r="BW259" s="502" t="str">
        <f t="shared" si="191"/>
        <v/>
      </c>
      <c r="BX259" s="502" t="str">
        <f t="shared" si="191"/>
        <v/>
      </c>
      <c r="BY259" s="502" t="str">
        <f t="shared" si="191"/>
        <v/>
      </c>
      <c r="BZ259" s="502" t="str">
        <f t="shared" si="191"/>
        <v/>
      </c>
      <c r="CA259" s="502" t="str">
        <f t="shared" si="191"/>
        <v/>
      </c>
      <c r="CB259" s="502" t="str">
        <f t="shared" si="191"/>
        <v/>
      </c>
      <c r="CC259" s="502" t="str">
        <f t="shared" si="191"/>
        <v/>
      </c>
      <c r="CD259" s="502" t="str">
        <f t="shared" si="191"/>
        <v/>
      </c>
      <c r="CE259" s="502" t="str">
        <f t="shared" si="191"/>
        <v/>
      </c>
      <c r="CF259" s="502" t="str">
        <f t="shared" si="191"/>
        <v/>
      </c>
      <c r="CG259" s="502" t="str">
        <f t="shared" si="191"/>
        <v/>
      </c>
      <c r="CH259" s="502" t="str">
        <f t="shared" si="191"/>
        <v/>
      </c>
      <c r="CI259" s="502" t="str">
        <f t="shared" si="191"/>
        <v/>
      </c>
      <c r="CJ259" s="502" t="str">
        <f t="shared" si="191"/>
        <v/>
      </c>
      <c r="CK259" s="502" t="str">
        <f t="shared" si="191"/>
        <v/>
      </c>
      <c r="CL259" s="502" t="str">
        <f t="shared" si="191"/>
        <v/>
      </c>
      <c r="CM259" s="502" t="str">
        <f t="shared" ref="CM259:CQ259" si="192">CM84</f>
        <v/>
      </c>
      <c r="CN259" s="502" t="str">
        <f t="shared" si="192"/>
        <v/>
      </c>
      <c r="CO259" s="502" t="str">
        <f t="shared" si="192"/>
        <v/>
      </c>
      <c r="CP259" s="502" t="str">
        <f t="shared" si="192"/>
        <v/>
      </c>
      <c r="CQ259" s="503" t="str">
        <f t="shared" si="192"/>
        <v/>
      </c>
      <c r="CR259" s="460"/>
    </row>
    <row r="260" spans="1:96" s="414" customFormat="1" ht="11.25" hidden="1" customHeight="1" x14ac:dyDescent="0.2">
      <c r="A260" s="476"/>
      <c r="B260" s="476"/>
      <c r="C260" s="476"/>
      <c r="D260" s="857"/>
      <c r="E260" s="459" t="s">
        <v>8963</v>
      </c>
      <c r="F260" s="484"/>
      <c r="G260" s="485" t="s">
        <v>8951</v>
      </c>
      <c r="H260" s="486"/>
      <c r="I260" s="486"/>
      <c r="J260" s="486"/>
      <c r="K260" s="486"/>
      <c r="L260" s="486"/>
      <c r="M260" s="487"/>
      <c r="N260" s="487"/>
      <c r="O260" s="487"/>
      <c r="P260" s="487"/>
      <c r="Q260" s="487"/>
      <c r="R260" s="487"/>
      <c r="S260" s="487"/>
      <c r="T260" s="487"/>
      <c r="U260" s="487"/>
      <c r="V260" s="487"/>
      <c r="W260" s="487"/>
      <c r="X260" s="487"/>
      <c r="Y260" s="487"/>
      <c r="Z260" s="487"/>
      <c r="AA260" s="502" t="str">
        <f t="shared" ref="AA260:CL260" si="193">AA125</f>
        <v/>
      </c>
      <c r="AB260" s="502" t="str">
        <f t="shared" si="193"/>
        <v/>
      </c>
      <c r="AC260" s="502" t="str">
        <f t="shared" si="193"/>
        <v/>
      </c>
      <c r="AD260" s="502" t="str">
        <f t="shared" si="193"/>
        <v/>
      </c>
      <c r="AE260" s="502" t="str">
        <f t="shared" si="193"/>
        <v/>
      </c>
      <c r="AF260" s="502" t="str">
        <f t="shared" si="193"/>
        <v/>
      </c>
      <c r="AG260" s="502" t="str">
        <f t="shared" si="193"/>
        <v/>
      </c>
      <c r="AH260" s="502" t="str">
        <f t="shared" si="193"/>
        <v/>
      </c>
      <c r="AI260" s="502" t="str">
        <f t="shared" si="193"/>
        <v/>
      </c>
      <c r="AJ260" s="502" t="str">
        <f t="shared" si="193"/>
        <v/>
      </c>
      <c r="AK260" s="502" t="str">
        <f t="shared" si="193"/>
        <v/>
      </c>
      <c r="AL260" s="502" t="str">
        <f t="shared" si="193"/>
        <v/>
      </c>
      <c r="AM260" s="502" t="str">
        <f t="shared" si="193"/>
        <v/>
      </c>
      <c r="AN260" s="502" t="str">
        <f t="shared" si="193"/>
        <v/>
      </c>
      <c r="AO260" s="502" t="str">
        <f t="shared" si="193"/>
        <v/>
      </c>
      <c r="AP260" s="502" t="str">
        <f t="shared" si="193"/>
        <v/>
      </c>
      <c r="AQ260" s="502" t="str">
        <f t="shared" si="193"/>
        <v/>
      </c>
      <c r="AR260" s="502" t="str">
        <f t="shared" si="193"/>
        <v/>
      </c>
      <c r="AS260" s="502" t="str">
        <f t="shared" si="193"/>
        <v/>
      </c>
      <c r="AT260" s="502" t="str">
        <f t="shared" si="193"/>
        <v/>
      </c>
      <c r="AU260" s="502" t="str">
        <f t="shared" si="193"/>
        <v/>
      </c>
      <c r="AV260" s="502" t="str">
        <f t="shared" si="193"/>
        <v/>
      </c>
      <c r="AW260" s="502" t="str">
        <f t="shared" si="193"/>
        <v/>
      </c>
      <c r="AX260" s="502" t="str">
        <f t="shared" si="193"/>
        <v/>
      </c>
      <c r="AY260" s="502" t="str">
        <f t="shared" si="193"/>
        <v/>
      </c>
      <c r="AZ260" s="502" t="str">
        <f t="shared" si="193"/>
        <v/>
      </c>
      <c r="BA260" s="502" t="str">
        <f t="shared" si="193"/>
        <v/>
      </c>
      <c r="BB260" s="502" t="str">
        <f t="shared" si="193"/>
        <v/>
      </c>
      <c r="BC260" s="502" t="str">
        <f t="shared" si="193"/>
        <v/>
      </c>
      <c r="BD260" s="502" t="str">
        <f t="shared" si="193"/>
        <v/>
      </c>
      <c r="BE260" s="502" t="str">
        <f t="shared" si="193"/>
        <v/>
      </c>
      <c r="BF260" s="502" t="str">
        <f t="shared" si="193"/>
        <v/>
      </c>
      <c r="BG260" s="502" t="str">
        <f t="shared" si="193"/>
        <v/>
      </c>
      <c r="BH260" s="502" t="str">
        <f t="shared" si="193"/>
        <v/>
      </c>
      <c r="BI260" s="502" t="str">
        <f t="shared" si="193"/>
        <v/>
      </c>
      <c r="BJ260" s="502" t="str">
        <f t="shared" si="193"/>
        <v/>
      </c>
      <c r="BK260" s="502" t="str">
        <f t="shared" si="193"/>
        <v/>
      </c>
      <c r="BL260" s="502" t="str">
        <f t="shared" si="193"/>
        <v/>
      </c>
      <c r="BM260" s="502" t="str">
        <f t="shared" si="193"/>
        <v/>
      </c>
      <c r="BN260" s="502" t="str">
        <f t="shared" si="193"/>
        <v/>
      </c>
      <c r="BO260" s="502" t="str">
        <f t="shared" si="193"/>
        <v/>
      </c>
      <c r="BP260" s="502" t="str">
        <f t="shared" si="193"/>
        <v/>
      </c>
      <c r="BQ260" s="502" t="str">
        <f t="shared" si="193"/>
        <v/>
      </c>
      <c r="BR260" s="502" t="str">
        <f t="shared" si="193"/>
        <v/>
      </c>
      <c r="BS260" s="502" t="str">
        <f t="shared" si="193"/>
        <v/>
      </c>
      <c r="BT260" s="502" t="str">
        <f t="shared" si="193"/>
        <v/>
      </c>
      <c r="BU260" s="502" t="str">
        <f t="shared" si="193"/>
        <v/>
      </c>
      <c r="BV260" s="502" t="str">
        <f t="shared" si="193"/>
        <v/>
      </c>
      <c r="BW260" s="502" t="str">
        <f t="shared" si="193"/>
        <v/>
      </c>
      <c r="BX260" s="502" t="str">
        <f t="shared" si="193"/>
        <v/>
      </c>
      <c r="BY260" s="502" t="str">
        <f t="shared" si="193"/>
        <v/>
      </c>
      <c r="BZ260" s="502" t="str">
        <f t="shared" si="193"/>
        <v/>
      </c>
      <c r="CA260" s="502" t="str">
        <f t="shared" si="193"/>
        <v/>
      </c>
      <c r="CB260" s="502" t="str">
        <f t="shared" si="193"/>
        <v/>
      </c>
      <c r="CC260" s="502" t="str">
        <f t="shared" si="193"/>
        <v/>
      </c>
      <c r="CD260" s="502" t="str">
        <f t="shared" si="193"/>
        <v/>
      </c>
      <c r="CE260" s="502" t="str">
        <f t="shared" si="193"/>
        <v/>
      </c>
      <c r="CF260" s="502" t="str">
        <f t="shared" si="193"/>
        <v/>
      </c>
      <c r="CG260" s="502" t="str">
        <f t="shared" si="193"/>
        <v/>
      </c>
      <c r="CH260" s="502" t="str">
        <f t="shared" si="193"/>
        <v/>
      </c>
      <c r="CI260" s="502" t="str">
        <f t="shared" si="193"/>
        <v/>
      </c>
      <c r="CJ260" s="502" t="str">
        <f t="shared" si="193"/>
        <v/>
      </c>
      <c r="CK260" s="502" t="str">
        <f t="shared" si="193"/>
        <v/>
      </c>
      <c r="CL260" s="502" t="str">
        <f t="shared" si="193"/>
        <v/>
      </c>
      <c r="CM260" s="502" t="str">
        <f t="shared" ref="CM260:CQ260" si="194">CM125</f>
        <v/>
      </c>
      <c r="CN260" s="502" t="str">
        <f t="shared" si="194"/>
        <v/>
      </c>
      <c r="CO260" s="502" t="str">
        <f t="shared" si="194"/>
        <v/>
      </c>
      <c r="CP260" s="502" t="str">
        <f t="shared" si="194"/>
        <v/>
      </c>
      <c r="CQ260" s="503" t="str">
        <f t="shared" si="194"/>
        <v/>
      </c>
      <c r="CR260" s="460"/>
    </row>
    <row r="261" spans="1:96" s="414" customFormat="1" ht="11.25" hidden="1" customHeight="1" x14ac:dyDescent="0.2">
      <c r="A261" s="476"/>
      <c r="B261" s="476"/>
      <c r="C261" s="476"/>
      <c r="D261" s="857"/>
      <c r="E261" s="459" t="s">
        <v>8963</v>
      </c>
      <c r="F261" s="459"/>
      <c r="G261" s="485" t="s">
        <v>8952</v>
      </c>
      <c r="H261" s="486"/>
      <c r="I261" s="486"/>
      <c r="J261" s="486"/>
      <c r="K261" s="486"/>
      <c r="L261" s="486"/>
      <c r="M261" s="487"/>
      <c r="N261" s="487"/>
      <c r="O261" s="487"/>
      <c r="P261" s="487"/>
      <c r="Q261" s="487"/>
      <c r="R261" s="487"/>
      <c r="S261" s="487"/>
      <c r="T261" s="487"/>
      <c r="U261" s="487"/>
      <c r="V261" s="487"/>
      <c r="W261" s="487"/>
      <c r="X261" s="487"/>
      <c r="Y261" s="487"/>
      <c r="Z261" s="487"/>
      <c r="AA261" s="502" t="str">
        <f t="shared" ref="AA261:CL261" si="195">AA91</f>
        <v/>
      </c>
      <c r="AB261" s="502" t="str">
        <f t="shared" si="195"/>
        <v/>
      </c>
      <c r="AC261" s="502" t="str">
        <f t="shared" si="195"/>
        <v/>
      </c>
      <c r="AD261" s="502" t="str">
        <f t="shared" si="195"/>
        <v/>
      </c>
      <c r="AE261" s="502" t="str">
        <f t="shared" si="195"/>
        <v/>
      </c>
      <c r="AF261" s="502" t="str">
        <f t="shared" si="195"/>
        <v/>
      </c>
      <c r="AG261" s="502" t="str">
        <f t="shared" si="195"/>
        <v/>
      </c>
      <c r="AH261" s="502" t="str">
        <f t="shared" si="195"/>
        <v/>
      </c>
      <c r="AI261" s="502" t="str">
        <f t="shared" si="195"/>
        <v/>
      </c>
      <c r="AJ261" s="502" t="str">
        <f t="shared" si="195"/>
        <v/>
      </c>
      <c r="AK261" s="502" t="str">
        <f t="shared" si="195"/>
        <v/>
      </c>
      <c r="AL261" s="502" t="str">
        <f t="shared" si="195"/>
        <v/>
      </c>
      <c r="AM261" s="502" t="str">
        <f t="shared" si="195"/>
        <v/>
      </c>
      <c r="AN261" s="502" t="str">
        <f t="shared" si="195"/>
        <v/>
      </c>
      <c r="AO261" s="502" t="str">
        <f t="shared" si="195"/>
        <v/>
      </c>
      <c r="AP261" s="502" t="str">
        <f t="shared" si="195"/>
        <v/>
      </c>
      <c r="AQ261" s="502" t="str">
        <f t="shared" si="195"/>
        <v/>
      </c>
      <c r="AR261" s="502" t="str">
        <f t="shared" si="195"/>
        <v/>
      </c>
      <c r="AS261" s="502" t="str">
        <f t="shared" si="195"/>
        <v/>
      </c>
      <c r="AT261" s="502" t="str">
        <f t="shared" si="195"/>
        <v/>
      </c>
      <c r="AU261" s="502" t="str">
        <f t="shared" si="195"/>
        <v/>
      </c>
      <c r="AV261" s="502" t="str">
        <f t="shared" si="195"/>
        <v/>
      </c>
      <c r="AW261" s="502" t="str">
        <f t="shared" si="195"/>
        <v/>
      </c>
      <c r="AX261" s="502" t="str">
        <f t="shared" si="195"/>
        <v/>
      </c>
      <c r="AY261" s="502" t="str">
        <f t="shared" si="195"/>
        <v/>
      </c>
      <c r="AZ261" s="502" t="str">
        <f t="shared" si="195"/>
        <v/>
      </c>
      <c r="BA261" s="502" t="str">
        <f t="shared" si="195"/>
        <v/>
      </c>
      <c r="BB261" s="502" t="str">
        <f t="shared" si="195"/>
        <v/>
      </c>
      <c r="BC261" s="502" t="str">
        <f t="shared" si="195"/>
        <v/>
      </c>
      <c r="BD261" s="502" t="str">
        <f t="shared" si="195"/>
        <v/>
      </c>
      <c r="BE261" s="502" t="str">
        <f t="shared" si="195"/>
        <v/>
      </c>
      <c r="BF261" s="502" t="str">
        <f t="shared" si="195"/>
        <v/>
      </c>
      <c r="BG261" s="502" t="str">
        <f t="shared" si="195"/>
        <v/>
      </c>
      <c r="BH261" s="502" t="str">
        <f t="shared" si="195"/>
        <v/>
      </c>
      <c r="BI261" s="502" t="str">
        <f t="shared" si="195"/>
        <v/>
      </c>
      <c r="BJ261" s="502" t="str">
        <f t="shared" si="195"/>
        <v/>
      </c>
      <c r="BK261" s="502" t="str">
        <f t="shared" si="195"/>
        <v/>
      </c>
      <c r="BL261" s="502" t="str">
        <f t="shared" si="195"/>
        <v/>
      </c>
      <c r="BM261" s="502" t="str">
        <f t="shared" si="195"/>
        <v/>
      </c>
      <c r="BN261" s="502" t="str">
        <f t="shared" si="195"/>
        <v/>
      </c>
      <c r="BO261" s="502" t="str">
        <f t="shared" si="195"/>
        <v/>
      </c>
      <c r="BP261" s="502" t="str">
        <f t="shared" si="195"/>
        <v/>
      </c>
      <c r="BQ261" s="502" t="str">
        <f t="shared" si="195"/>
        <v/>
      </c>
      <c r="BR261" s="502" t="str">
        <f t="shared" si="195"/>
        <v/>
      </c>
      <c r="BS261" s="502" t="str">
        <f t="shared" si="195"/>
        <v/>
      </c>
      <c r="BT261" s="502" t="str">
        <f t="shared" si="195"/>
        <v/>
      </c>
      <c r="BU261" s="502" t="str">
        <f t="shared" si="195"/>
        <v/>
      </c>
      <c r="BV261" s="502" t="str">
        <f t="shared" si="195"/>
        <v/>
      </c>
      <c r="BW261" s="502" t="str">
        <f t="shared" si="195"/>
        <v/>
      </c>
      <c r="BX261" s="502" t="str">
        <f t="shared" si="195"/>
        <v/>
      </c>
      <c r="BY261" s="502" t="str">
        <f t="shared" si="195"/>
        <v/>
      </c>
      <c r="BZ261" s="502" t="str">
        <f t="shared" si="195"/>
        <v/>
      </c>
      <c r="CA261" s="502" t="str">
        <f t="shared" si="195"/>
        <v/>
      </c>
      <c r="CB261" s="502" t="str">
        <f t="shared" si="195"/>
        <v/>
      </c>
      <c r="CC261" s="502" t="str">
        <f t="shared" si="195"/>
        <v/>
      </c>
      <c r="CD261" s="502" t="str">
        <f t="shared" si="195"/>
        <v/>
      </c>
      <c r="CE261" s="502" t="str">
        <f t="shared" si="195"/>
        <v/>
      </c>
      <c r="CF261" s="502" t="str">
        <f t="shared" si="195"/>
        <v/>
      </c>
      <c r="CG261" s="502" t="str">
        <f t="shared" si="195"/>
        <v/>
      </c>
      <c r="CH261" s="502" t="str">
        <f t="shared" si="195"/>
        <v/>
      </c>
      <c r="CI261" s="502" t="str">
        <f t="shared" si="195"/>
        <v/>
      </c>
      <c r="CJ261" s="502" t="str">
        <f t="shared" si="195"/>
        <v/>
      </c>
      <c r="CK261" s="502" t="str">
        <f t="shared" si="195"/>
        <v/>
      </c>
      <c r="CL261" s="502" t="str">
        <f t="shared" si="195"/>
        <v/>
      </c>
      <c r="CM261" s="502" t="str">
        <f t="shared" ref="CM261:CQ261" si="196">CM91</f>
        <v/>
      </c>
      <c r="CN261" s="502" t="str">
        <f t="shared" si="196"/>
        <v/>
      </c>
      <c r="CO261" s="502" t="str">
        <f t="shared" si="196"/>
        <v/>
      </c>
      <c r="CP261" s="502" t="str">
        <f t="shared" si="196"/>
        <v/>
      </c>
      <c r="CQ261" s="503" t="str">
        <f t="shared" si="196"/>
        <v/>
      </c>
      <c r="CR261" s="460"/>
    </row>
    <row r="262" spans="1:96" s="414" customFormat="1" ht="11.25" hidden="1" customHeight="1" x14ac:dyDescent="0.2">
      <c r="A262" s="476"/>
      <c r="B262" s="476"/>
      <c r="C262" s="476"/>
      <c r="D262" s="857"/>
      <c r="E262" s="459" t="s">
        <v>8963</v>
      </c>
      <c r="F262" s="459"/>
      <c r="G262" s="485" t="s">
        <v>8965</v>
      </c>
      <c r="H262" s="486"/>
      <c r="I262" s="486"/>
      <c r="J262" s="486"/>
      <c r="K262" s="486"/>
      <c r="L262" s="486"/>
      <c r="M262" s="487"/>
      <c r="N262" s="487"/>
      <c r="O262" s="487"/>
      <c r="P262" s="487"/>
      <c r="Q262" s="487"/>
      <c r="R262" s="487"/>
      <c r="S262" s="487"/>
      <c r="T262" s="487"/>
      <c r="U262" s="487"/>
      <c r="V262" s="487"/>
      <c r="W262" s="487"/>
      <c r="X262" s="487"/>
      <c r="Y262" s="487"/>
      <c r="Z262" s="487"/>
      <c r="AA262" s="502" t="str">
        <f t="shared" ref="AA262:CL263" si="197">AA96</f>
        <v/>
      </c>
      <c r="AB262" s="502" t="str">
        <f t="shared" si="197"/>
        <v/>
      </c>
      <c r="AC262" s="502" t="str">
        <f t="shared" si="197"/>
        <v/>
      </c>
      <c r="AD262" s="502" t="str">
        <f t="shared" si="197"/>
        <v/>
      </c>
      <c r="AE262" s="502" t="str">
        <f t="shared" si="197"/>
        <v/>
      </c>
      <c r="AF262" s="502" t="str">
        <f t="shared" si="197"/>
        <v/>
      </c>
      <c r="AG262" s="502" t="str">
        <f t="shared" si="197"/>
        <v/>
      </c>
      <c r="AH262" s="502" t="str">
        <f t="shared" si="197"/>
        <v/>
      </c>
      <c r="AI262" s="502" t="str">
        <f t="shared" si="197"/>
        <v/>
      </c>
      <c r="AJ262" s="502" t="str">
        <f t="shared" si="197"/>
        <v/>
      </c>
      <c r="AK262" s="502" t="str">
        <f t="shared" si="197"/>
        <v/>
      </c>
      <c r="AL262" s="502" t="str">
        <f t="shared" si="197"/>
        <v/>
      </c>
      <c r="AM262" s="502" t="str">
        <f t="shared" si="197"/>
        <v/>
      </c>
      <c r="AN262" s="502" t="str">
        <f t="shared" si="197"/>
        <v/>
      </c>
      <c r="AO262" s="502" t="str">
        <f t="shared" si="197"/>
        <v/>
      </c>
      <c r="AP262" s="502" t="str">
        <f t="shared" si="197"/>
        <v/>
      </c>
      <c r="AQ262" s="502" t="str">
        <f t="shared" si="197"/>
        <v/>
      </c>
      <c r="AR262" s="502" t="str">
        <f t="shared" si="197"/>
        <v/>
      </c>
      <c r="AS262" s="502" t="str">
        <f t="shared" si="197"/>
        <v/>
      </c>
      <c r="AT262" s="502" t="str">
        <f t="shared" si="197"/>
        <v/>
      </c>
      <c r="AU262" s="502" t="str">
        <f t="shared" si="197"/>
        <v/>
      </c>
      <c r="AV262" s="502" t="str">
        <f t="shared" si="197"/>
        <v/>
      </c>
      <c r="AW262" s="502" t="str">
        <f t="shared" si="197"/>
        <v/>
      </c>
      <c r="AX262" s="502" t="str">
        <f t="shared" si="197"/>
        <v/>
      </c>
      <c r="AY262" s="502" t="str">
        <f t="shared" si="197"/>
        <v/>
      </c>
      <c r="AZ262" s="502" t="str">
        <f t="shared" si="197"/>
        <v/>
      </c>
      <c r="BA262" s="502" t="str">
        <f t="shared" si="197"/>
        <v/>
      </c>
      <c r="BB262" s="502" t="str">
        <f t="shared" si="197"/>
        <v/>
      </c>
      <c r="BC262" s="502" t="str">
        <f t="shared" si="197"/>
        <v/>
      </c>
      <c r="BD262" s="502" t="str">
        <f t="shared" si="197"/>
        <v/>
      </c>
      <c r="BE262" s="502" t="str">
        <f t="shared" si="197"/>
        <v/>
      </c>
      <c r="BF262" s="502" t="str">
        <f t="shared" si="197"/>
        <v/>
      </c>
      <c r="BG262" s="502" t="str">
        <f t="shared" si="197"/>
        <v/>
      </c>
      <c r="BH262" s="502" t="str">
        <f t="shared" si="197"/>
        <v/>
      </c>
      <c r="BI262" s="502" t="str">
        <f t="shared" si="197"/>
        <v/>
      </c>
      <c r="BJ262" s="502" t="str">
        <f t="shared" si="197"/>
        <v/>
      </c>
      <c r="BK262" s="502" t="str">
        <f t="shared" si="197"/>
        <v/>
      </c>
      <c r="BL262" s="502" t="str">
        <f t="shared" si="197"/>
        <v/>
      </c>
      <c r="BM262" s="502" t="str">
        <f t="shared" si="197"/>
        <v/>
      </c>
      <c r="BN262" s="502" t="str">
        <f t="shared" si="197"/>
        <v/>
      </c>
      <c r="BO262" s="502" t="str">
        <f t="shared" si="197"/>
        <v/>
      </c>
      <c r="BP262" s="502" t="str">
        <f t="shared" si="197"/>
        <v/>
      </c>
      <c r="BQ262" s="502" t="str">
        <f t="shared" si="197"/>
        <v/>
      </c>
      <c r="BR262" s="502" t="str">
        <f t="shared" si="197"/>
        <v/>
      </c>
      <c r="BS262" s="502" t="str">
        <f t="shared" si="197"/>
        <v/>
      </c>
      <c r="BT262" s="502" t="str">
        <f t="shared" si="197"/>
        <v/>
      </c>
      <c r="BU262" s="502" t="str">
        <f t="shared" si="197"/>
        <v/>
      </c>
      <c r="BV262" s="502" t="str">
        <f t="shared" si="197"/>
        <v/>
      </c>
      <c r="BW262" s="502" t="str">
        <f t="shared" si="197"/>
        <v/>
      </c>
      <c r="BX262" s="502" t="str">
        <f t="shared" si="197"/>
        <v/>
      </c>
      <c r="BY262" s="502" t="str">
        <f t="shared" si="197"/>
        <v/>
      </c>
      <c r="BZ262" s="502" t="str">
        <f t="shared" si="197"/>
        <v/>
      </c>
      <c r="CA262" s="502" t="str">
        <f t="shared" si="197"/>
        <v/>
      </c>
      <c r="CB262" s="502" t="str">
        <f t="shared" si="197"/>
        <v/>
      </c>
      <c r="CC262" s="502" t="str">
        <f t="shared" si="197"/>
        <v/>
      </c>
      <c r="CD262" s="502" t="str">
        <f t="shared" si="197"/>
        <v/>
      </c>
      <c r="CE262" s="502" t="str">
        <f t="shared" si="197"/>
        <v/>
      </c>
      <c r="CF262" s="502" t="str">
        <f t="shared" si="197"/>
        <v/>
      </c>
      <c r="CG262" s="502" t="str">
        <f t="shared" si="197"/>
        <v/>
      </c>
      <c r="CH262" s="502" t="str">
        <f t="shared" si="197"/>
        <v/>
      </c>
      <c r="CI262" s="502" t="str">
        <f t="shared" si="197"/>
        <v/>
      </c>
      <c r="CJ262" s="502" t="str">
        <f t="shared" si="197"/>
        <v/>
      </c>
      <c r="CK262" s="502" t="str">
        <f t="shared" si="197"/>
        <v/>
      </c>
      <c r="CL262" s="502" t="str">
        <f t="shared" si="197"/>
        <v/>
      </c>
      <c r="CM262" s="502" t="str">
        <f t="shared" ref="CM262:CQ263" si="198">CM96</f>
        <v/>
      </c>
      <c r="CN262" s="502" t="str">
        <f t="shared" si="198"/>
        <v/>
      </c>
      <c r="CO262" s="502" t="str">
        <f t="shared" si="198"/>
        <v/>
      </c>
      <c r="CP262" s="502" t="str">
        <f t="shared" si="198"/>
        <v/>
      </c>
      <c r="CQ262" s="503" t="str">
        <f t="shared" si="198"/>
        <v/>
      </c>
      <c r="CR262" s="460"/>
    </row>
    <row r="263" spans="1:96" s="414" customFormat="1" ht="11.25" hidden="1" customHeight="1" x14ac:dyDescent="0.2">
      <c r="A263" s="476"/>
      <c r="B263" s="476"/>
      <c r="C263" s="476"/>
      <c r="D263" s="858"/>
      <c r="E263" s="464" t="s">
        <v>8963</v>
      </c>
      <c r="F263" s="464"/>
      <c r="G263" s="436" t="s">
        <v>8966</v>
      </c>
      <c r="H263" s="489"/>
      <c r="I263" s="489"/>
      <c r="J263" s="489"/>
      <c r="K263" s="489"/>
      <c r="L263" s="489"/>
      <c r="M263" s="490"/>
      <c r="N263" s="490"/>
      <c r="O263" s="490"/>
      <c r="P263" s="490"/>
      <c r="Q263" s="490"/>
      <c r="R263" s="490"/>
      <c r="S263" s="490"/>
      <c r="T263" s="490"/>
      <c r="U263" s="490"/>
      <c r="V263" s="490"/>
      <c r="W263" s="490"/>
      <c r="X263" s="490"/>
      <c r="Y263" s="490"/>
      <c r="Z263" s="490"/>
      <c r="AA263" s="504" t="str">
        <f t="shared" si="197"/>
        <v/>
      </c>
      <c r="AB263" s="504" t="str">
        <f t="shared" si="197"/>
        <v/>
      </c>
      <c r="AC263" s="504" t="str">
        <f t="shared" si="197"/>
        <v/>
      </c>
      <c r="AD263" s="504" t="str">
        <f t="shared" si="197"/>
        <v/>
      </c>
      <c r="AE263" s="504" t="str">
        <f t="shared" si="197"/>
        <v/>
      </c>
      <c r="AF263" s="504" t="str">
        <f t="shared" si="197"/>
        <v/>
      </c>
      <c r="AG263" s="504" t="str">
        <f t="shared" si="197"/>
        <v/>
      </c>
      <c r="AH263" s="504" t="str">
        <f t="shared" si="197"/>
        <v/>
      </c>
      <c r="AI263" s="504" t="str">
        <f t="shared" si="197"/>
        <v/>
      </c>
      <c r="AJ263" s="504" t="str">
        <f t="shared" si="197"/>
        <v/>
      </c>
      <c r="AK263" s="504" t="str">
        <f t="shared" si="197"/>
        <v/>
      </c>
      <c r="AL263" s="504" t="str">
        <f t="shared" si="197"/>
        <v/>
      </c>
      <c r="AM263" s="504" t="str">
        <f t="shared" si="197"/>
        <v/>
      </c>
      <c r="AN263" s="504" t="str">
        <f t="shared" si="197"/>
        <v/>
      </c>
      <c r="AO263" s="504" t="str">
        <f t="shared" si="197"/>
        <v/>
      </c>
      <c r="AP263" s="504" t="str">
        <f t="shared" si="197"/>
        <v/>
      </c>
      <c r="AQ263" s="504" t="str">
        <f t="shared" si="197"/>
        <v/>
      </c>
      <c r="AR263" s="504" t="str">
        <f t="shared" si="197"/>
        <v/>
      </c>
      <c r="AS263" s="504" t="str">
        <f t="shared" si="197"/>
        <v/>
      </c>
      <c r="AT263" s="504" t="str">
        <f t="shared" si="197"/>
        <v/>
      </c>
      <c r="AU263" s="504" t="str">
        <f t="shared" si="197"/>
        <v/>
      </c>
      <c r="AV263" s="504" t="str">
        <f t="shared" si="197"/>
        <v/>
      </c>
      <c r="AW263" s="504" t="str">
        <f t="shared" si="197"/>
        <v/>
      </c>
      <c r="AX263" s="504" t="str">
        <f t="shared" si="197"/>
        <v/>
      </c>
      <c r="AY263" s="504" t="str">
        <f t="shared" si="197"/>
        <v/>
      </c>
      <c r="AZ263" s="504" t="str">
        <f t="shared" si="197"/>
        <v/>
      </c>
      <c r="BA263" s="504" t="str">
        <f t="shared" si="197"/>
        <v/>
      </c>
      <c r="BB263" s="504" t="str">
        <f t="shared" si="197"/>
        <v/>
      </c>
      <c r="BC263" s="504" t="str">
        <f t="shared" si="197"/>
        <v/>
      </c>
      <c r="BD263" s="504" t="str">
        <f t="shared" si="197"/>
        <v/>
      </c>
      <c r="BE263" s="504" t="str">
        <f t="shared" si="197"/>
        <v/>
      </c>
      <c r="BF263" s="504" t="str">
        <f t="shared" si="197"/>
        <v/>
      </c>
      <c r="BG263" s="504" t="str">
        <f t="shared" si="197"/>
        <v/>
      </c>
      <c r="BH263" s="504" t="str">
        <f t="shared" si="197"/>
        <v/>
      </c>
      <c r="BI263" s="504" t="str">
        <f t="shared" si="197"/>
        <v/>
      </c>
      <c r="BJ263" s="504" t="str">
        <f t="shared" si="197"/>
        <v/>
      </c>
      <c r="BK263" s="504" t="str">
        <f t="shared" si="197"/>
        <v/>
      </c>
      <c r="BL263" s="504" t="str">
        <f t="shared" si="197"/>
        <v/>
      </c>
      <c r="BM263" s="504" t="str">
        <f t="shared" si="197"/>
        <v/>
      </c>
      <c r="BN263" s="504" t="str">
        <f t="shared" si="197"/>
        <v/>
      </c>
      <c r="BO263" s="504" t="str">
        <f t="shared" si="197"/>
        <v/>
      </c>
      <c r="BP263" s="504" t="str">
        <f t="shared" si="197"/>
        <v/>
      </c>
      <c r="BQ263" s="504" t="str">
        <f t="shared" si="197"/>
        <v/>
      </c>
      <c r="BR263" s="504" t="str">
        <f t="shared" si="197"/>
        <v/>
      </c>
      <c r="BS263" s="504" t="str">
        <f t="shared" si="197"/>
        <v/>
      </c>
      <c r="BT263" s="504" t="str">
        <f t="shared" si="197"/>
        <v/>
      </c>
      <c r="BU263" s="504" t="str">
        <f t="shared" si="197"/>
        <v/>
      </c>
      <c r="BV263" s="504" t="str">
        <f t="shared" si="197"/>
        <v/>
      </c>
      <c r="BW263" s="504" t="str">
        <f t="shared" si="197"/>
        <v/>
      </c>
      <c r="BX263" s="504" t="str">
        <f t="shared" si="197"/>
        <v/>
      </c>
      <c r="BY263" s="504" t="str">
        <f t="shared" si="197"/>
        <v/>
      </c>
      <c r="BZ263" s="504" t="str">
        <f t="shared" si="197"/>
        <v/>
      </c>
      <c r="CA263" s="504" t="str">
        <f t="shared" si="197"/>
        <v/>
      </c>
      <c r="CB263" s="504" t="str">
        <f t="shared" si="197"/>
        <v/>
      </c>
      <c r="CC263" s="504" t="str">
        <f t="shared" si="197"/>
        <v/>
      </c>
      <c r="CD263" s="504" t="str">
        <f t="shared" si="197"/>
        <v/>
      </c>
      <c r="CE263" s="504" t="str">
        <f t="shared" si="197"/>
        <v/>
      </c>
      <c r="CF263" s="504" t="str">
        <f t="shared" si="197"/>
        <v/>
      </c>
      <c r="CG263" s="504" t="str">
        <f t="shared" si="197"/>
        <v/>
      </c>
      <c r="CH263" s="504" t="str">
        <f t="shared" si="197"/>
        <v/>
      </c>
      <c r="CI263" s="504" t="str">
        <f t="shared" si="197"/>
        <v/>
      </c>
      <c r="CJ263" s="504" t="str">
        <f t="shared" si="197"/>
        <v/>
      </c>
      <c r="CK263" s="504" t="str">
        <f t="shared" si="197"/>
        <v/>
      </c>
      <c r="CL263" s="504" t="str">
        <f t="shared" si="197"/>
        <v/>
      </c>
      <c r="CM263" s="504" t="str">
        <f t="shared" si="198"/>
        <v/>
      </c>
      <c r="CN263" s="504" t="str">
        <f t="shared" si="198"/>
        <v/>
      </c>
      <c r="CO263" s="504" t="str">
        <f t="shared" si="198"/>
        <v/>
      </c>
      <c r="CP263" s="504" t="str">
        <f t="shared" si="198"/>
        <v/>
      </c>
      <c r="CQ263" s="505" t="str">
        <f t="shared" si="198"/>
        <v/>
      </c>
      <c r="CR263" s="460"/>
    </row>
    <row r="264" spans="1:96" s="414" customFormat="1" ht="11.25" hidden="1" customHeight="1" x14ac:dyDescent="0.2">
      <c r="A264" s="476"/>
      <c r="B264" s="476"/>
      <c r="C264" s="476"/>
      <c r="D264" s="476"/>
      <c r="E264" s="459"/>
      <c r="F264" s="484"/>
      <c r="G264" s="485"/>
      <c r="H264" s="486"/>
      <c r="I264" s="486"/>
      <c r="J264" s="486"/>
      <c r="K264" s="486"/>
      <c r="L264" s="486"/>
      <c r="M264" s="487"/>
      <c r="N264" s="487"/>
      <c r="O264" s="487"/>
      <c r="P264" s="487"/>
      <c r="Q264" s="487"/>
      <c r="R264" s="487"/>
      <c r="S264" s="487"/>
      <c r="T264" s="487"/>
      <c r="U264" s="487"/>
      <c r="V264" s="487"/>
      <c r="W264" s="487"/>
      <c r="X264" s="487"/>
      <c r="Y264" s="487"/>
      <c r="Z264" s="487"/>
      <c r="AA264" s="460"/>
      <c r="AB264" s="460"/>
      <c r="AC264" s="460"/>
      <c r="AD264" s="460"/>
      <c r="AE264" s="460"/>
      <c r="AF264" s="460"/>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c r="BC264" s="460"/>
      <c r="BD264" s="460"/>
      <c r="BE264" s="460"/>
      <c r="BF264" s="460"/>
      <c r="BG264" s="460"/>
      <c r="BH264" s="460"/>
      <c r="BI264" s="460"/>
      <c r="BJ264" s="460"/>
      <c r="BK264" s="460"/>
      <c r="BL264" s="460"/>
      <c r="BM264" s="460"/>
      <c r="BN264" s="460"/>
      <c r="BO264" s="460"/>
      <c r="BP264" s="460"/>
      <c r="BQ264" s="460"/>
      <c r="BR264" s="460"/>
      <c r="BS264" s="460"/>
      <c r="BT264" s="460"/>
      <c r="BU264" s="460"/>
      <c r="BV264" s="460"/>
      <c r="BW264" s="460"/>
      <c r="BX264" s="460"/>
      <c r="BY264" s="460"/>
      <c r="BZ264" s="460"/>
      <c r="CA264" s="460"/>
      <c r="CB264" s="460"/>
      <c r="CC264" s="460"/>
      <c r="CD264" s="460"/>
      <c r="CE264" s="460"/>
      <c r="CF264" s="460"/>
      <c r="CG264" s="460"/>
      <c r="CH264" s="460"/>
      <c r="CI264" s="460"/>
      <c r="CJ264" s="460"/>
      <c r="CK264" s="460"/>
      <c r="CL264" s="460"/>
      <c r="CM264" s="460"/>
      <c r="CN264" s="460"/>
      <c r="CO264" s="460"/>
      <c r="CP264" s="460"/>
      <c r="CQ264" s="460"/>
      <c r="CR264" s="460"/>
    </row>
    <row r="265" spans="1:96" s="414" customFormat="1" ht="11.25" hidden="1" customHeight="1" x14ac:dyDescent="0.2">
      <c r="A265" s="476"/>
      <c r="B265" s="476"/>
      <c r="C265" s="476"/>
      <c r="D265" s="476"/>
      <c r="E265" s="74"/>
      <c r="F265" s="478"/>
      <c r="G265" s="479"/>
      <c r="H265" s="476"/>
      <c r="I265" s="476"/>
      <c r="J265" s="476"/>
      <c r="K265" s="476"/>
      <c r="L265" s="476"/>
      <c r="M265" s="47"/>
      <c r="N265" s="47"/>
      <c r="O265" s="47"/>
      <c r="P265" s="47"/>
      <c r="Q265" s="47"/>
      <c r="R265" s="47"/>
      <c r="S265" s="47"/>
      <c r="T265" s="47"/>
      <c r="U265" s="47"/>
      <c r="V265" s="47"/>
      <c r="W265" s="47"/>
      <c r="X265" s="47"/>
      <c r="Y265" s="47"/>
      <c r="Z265" s="47"/>
    </row>
    <row r="266" spans="1:96" s="414" customFormat="1" ht="11.25" hidden="1" customHeight="1" x14ac:dyDescent="0.2">
      <c r="A266" s="476"/>
      <c r="B266" s="476"/>
      <c r="C266" s="476"/>
      <c r="D266" s="476"/>
      <c r="E266" s="418"/>
      <c r="F266" s="499"/>
      <c r="G266" s="476"/>
      <c r="H266" s="476"/>
      <c r="I266" s="476"/>
      <c r="J266" s="476"/>
      <c r="K266" s="476"/>
      <c r="L266" s="476"/>
      <c r="M266" s="47"/>
      <c r="N266" s="47"/>
      <c r="O266" s="47"/>
      <c r="P266" s="47"/>
      <c r="Q266" s="47"/>
      <c r="R266" s="47"/>
      <c r="S266" s="47"/>
      <c r="T266" s="47"/>
      <c r="U266" s="47"/>
      <c r="V266" s="47"/>
      <c r="W266" s="47"/>
      <c r="X266" s="47"/>
      <c r="Y266" s="47"/>
      <c r="Z266" s="47"/>
    </row>
    <row r="267" spans="1:96" s="414" customFormat="1" ht="11.25" hidden="1" customHeight="1" x14ac:dyDescent="0.2">
      <c r="A267" s="476"/>
      <c r="B267" s="476"/>
      <c r="C267" s="476"/>
      <c r="D267" s="476"/>
      <c r="E267" s="418"/>
      <c r="F267" s="499"/>
      <c r="G267" s="476"/>
      <c r="H267" s="476"/>
      <c r="I267" s="476"/>
      <c r="J267" s="476"/>
      <c r="K267" s="476"/>
      <c r="L267" s="476"/>
      <c r="M267" s="47"/>
      <c r="N267" s="47"/>
      <c r="O267" s="47"/>
      <c r="P267" s="47"/>
      <c r="Q267" s="47"/>
      <c r="R267" s="47"/>
      <c r="S267" s="47"/>
      <c r="T267" s="47"/>
      <c r="U267" s="47"/>
      <c r="V267" s="47"/>
      <c r="W267" s="47"/>
      <c r="X267" s="47"/>
      <c r="Y267" s="47"/>
      <c r="Z267" s="47"/>
    </row>
    <row r="268" spans="1:96" s="414" customFormat="1" ht="11.25" hidden="1" customHeight="1" x14ac:dyDescent="0.2">
      <c r="A268" s="476"/>
      <c r="B268" s="476"/>
      <c r="C268" s="476"/>
      <c r="D268" s="476"/>
      <c r="E268" s="418"/>
      <c r="F268" s="499"/>
      <c r="G268" s="476"/>
      <c r="H268" s="476"/>
      <c r="I268" s="476"/>
      <c r="J268" s="476"/>
      <c r="K268" s="476"/>
      <c r="L268" s="476"/>
      <c r="M268" s="47"/>
      <c r="N268" s="47"/>
      <c r="O268" s="47"/>
      <c r="P268" s="47"/>
      <c r="Q268" s="47"/>
      <c r="R268" s="47"/>
      <c r="S268" s="47"/>
      <c r="T268" s="47"/>
      <c r="U268" s="47"/>
      <c r="V268" s="47"/>
      <c r="W268" s="47"/>
      <c r="X268" s="47"/>
      <c r="Y268" s="47"/>
      <c r="Z268" s="47"/>
    </row>
    <row r="269" spans="1:96" s="414" customFormat="1" ht="11.25" hidden="1" customHeight="1" x14ac:dyDescent="0.2">
      <c r="A269" s="476"/>
      <c r="B269" s="476"/>
      <c r="C269" s="476"/>
      <c r="D269" s="856" t="s">
        <v>8967</v>
      </c>
      <c r="E269" s="897" t="s">
        <v>8968</v>
      </c>
      <c r="F269" s="897"/>
      <c r="G269" s="481" t="s">
        <v>64</v>
      </c>
      <c r="H269" s="482"/>
      <c r="I269" s="482"/>
      <c r="J269" s="482"/>
      <c r="K269" s="482"/>
      <c r="L269" s="482"/>
      <c r="M269" s="483"/>
      <c r="N269" s="483"/>
      <c r="O269" s="483"/>
      <c r="P269" s="483"/>
      <c r="Q269" s="483"/>
      <c r="R269" s="483"/>
      <c r="S269" s="483"/>
      <c r="T269" s="483"/>
      <c r="U269" s="483"/>
      <c r="V269" s="483"/>
      <c r="W269" s="483"/>
      <c r="X269" s="483"/>
      <c r="Y269" s="483"/>
      <c r="Z269" s="483"/>
      <c r="AA269" s="456"/>
      <c r="AB269" s="456"/>
      <c r="AC269" s="456"/>
      <c r="AD269" s="457" t="str">
        <f>AD31</f>
        <v/>
      </c>
      <c r="AE269" s="457" t="str">
        <f t="shared" ref="AE269:AL269" si="199">AE31</f>
        <v/>
      </c>
      <c r="AF269" s="457" t="str">
        <f t="shared" si="199"/>
        <v/>
      </c>
      <c r="AG269" s="457" t="str">
        <f t="shared" si="199"/>
        <v/>
      </c>
      <c r="AH269" s="457" t="str">
        <f t="shared" si="199"/>
        <v/>
      </c>
      <c r="AI269" s="457" t="str">
        <f t="shared" si="199"/>
        <v/>
      </c>
      <c r="AJ269" s="457" t="str">
        <f t="shared" si="199"/>
        <v/>
      </c>
      <c r="AK269" s="457" t="str">
        <f t="shared" si="199"/>
        <v/>
      </c>
      <c r="AL269" s="457" t="str">
        <f t="shared" si="199"/>
        <v/>
      </c>
      <c r="AM269" s="456"/>
      <c r="AN269" s="456"/>
      <c r="AO269" s="456"/>
      <c r="AP269" s="456"/>
      <c r="AQ269" s="456"/>
      <c r="AR269" s="456"/>
      <c r="AS269" s="457" t="str">
        <f>AS31</f>
        <v/>
      </c>
      <c r="AT269" s="457" t="str">
        <f t="shared" ref="AT269:AU269" si="200">AT31</f>
        <v/>
      </c>
      <c r="AU269" s="457" t="str">
        <f t="shared" si="200"/>
        <v/>
      </c>
      <c r="AV269" s="456"/>
      <c r="AW269" s="456"/>
      <c r="AX269" s="456"/>
      <c r="AY269" s="456"/>
      <c r="AZ269" s="456"/>
      <c r="BA269" s="456"/>
      <c r="BB269" s="456"/>
      <c r="BC269" s="456"/>
      <c r="BD269" s="456"/>
      <c r="BE269" s="456"/>
      <c r="BF269" s="456"/>
      <c r="BG269" s="456"/>
      <c r="BH269" s="456"/>
      <c r="BI269" s="456"/>
      <c r="BJ269" s="456"/>
      <c r="BK269" s="456"/>
      <c r="BL269" s="456"/>
      <c r="BM269" s="456"/>
      <c r="BN269" s="457" t="str">
        <f t="shared" ref="BN269:CB269" si="201">BN31</f>
        <v/>
      </c>
      <c r="BO269" s="457" t="str">
        <f t="shared" si="201"/>
        <v/>
      </c>
      <c r="BP269" s="457" t="str">
        <f t="shared" si="201"/>
        <v/>
      </c>
      <c r="BQ269" s="457" t="str">
        <f t="shared" si="201"/>
        <v/>
      </c>
      <c r="BR269" s="457" t="str">
        <f t="shared" si="201"/>
        <v/>
      </c>
      <c r="BS269" s="457" t="str">
        <f t="shared" si="201"/>
        <v/>
      </c>
      <c r="BT269" s="457" t="str">
        <f t="shared" si="201"/>
        <v/>
      </c>
      <c r="BU269" s="457" t="str">
        <f t="shared" si="201"/>
        <v/>
      </c>
      <c r="BV269" s="457" t="str">
        <f t="shared" si="201"/>
        <v/>
      </c>
      <c r="BW269" s="457" t="str">
        <f t="shared" si="201"/>
        <v/>
      </c>
      <c r="BX269" s="457" t="str">
        <f t="shared" si="201"/>
        <v/>
      </c>
      <c r="BY269" s="457" t="str">
        <f t="shared" si="201"/>
        <v/>
      </c>
      <c r="BZ269" s="457" t="str">
        <f t="shared" si="201"/>
        <v/>
      </c>
      <c r="CA269" s="457" t="str">
        <f t="shared" si="201"/>
        <v/>
      </c>
      <c r="CB269" s="457" t="str">
        <f t="shared" si="201"/>
        <v/>
      </c>
      <c r="CC269" s="456"/>
      <c r="CD269" s="456"/>
      <c r="CE269" s="456"/>
      <c r="CF269" s="456"/>
      <c r="CG269" s="456"/>
      <c r="CH269" s="456"/>
      <c r="CI269" s="456"/>
      <c r="CJ269" s="456"/>
      <c r="CK269" s="456"/>
      <c r="CL269" s="456"/>
      <c r="CM269" s="456"/>
      <c r="CN269" s="456"/>
      <c r="CO269" s="456"/>
      <c r="CP269" s="456"/>
      <c r="CQ269" s="458"/>
    </row>
    <row r="270" spans="1:96" s="414" customFormat="1" ht="11.25" hidden="1" customHeight="1" x14ac:dyDescent="0.2">
      <c r="A270" s="476"/>
      <c r="B270" s="476"/>
      <c r="C270" s="476"/>
      <c r="D270" s="857"/>
      <c r="E270" s="898"/>
      <c r="F270" s="898"/>
      <c r="G270" s="485" t="s">
        <v>8969</v>
      </c>
      <c r="H270" s="486"/>
      <c r="I270" s="486"/>
      <c r="J270" s="486"/>
      <c r="K270" s="486"/>
      <c r="L270" s="486"/>
      <c r="M270" s="487"/>
      <c r="N270" s="487"/>
      <c r="O270" s="487"/>
      <c r="P270" s="487"/>
      <c r="Q270" s="487"/>
      <c r="R270" s="487"/>
      <c r="S270" s="487"/>
      <c r="T270" s="487"/>
      <c r="U270" s="487"/>
      <c r="V270" s="487"/>
      <c r="W270" s="487"/>
      <c r="X270" s="487"/>
      <c r="Y270" s="487"/>
      <c r="Z270" s="487"/>
      <c r="AA270" s="461"/>
      <c r="AB270" s="461"/>
      <c r="AC270" s="461"/>
      <c r="AD270" s="502" t="str">
        <f>AD34</f>
        <v/>
      </c>
      <c r="AE270" s="502" t="str">
        <f t="shared" ref="AE270:AL270" si="202">AE34</f>
        <v/>
      </c>
      <c r="AF270" s="502" t="str">
        <f t="shared" si="202"/>
        <v/>
      </c>
      <c r="AG270" s="502" t="str">
        <f t="shared" si="202"/>
        <v/>
      </c>
      <c r="AH270" s="502" t="str">
        <f t="shared" si="202"/>
        <v/>
      </c>
      <c r="AI270" s="502" t="str">
        <f t="shared" si="202"/>
        <v/>
      </c>
      <c r="AJ270" s="502" t="str">
        <f t="shared" si="202"/>
        <v/>
      </c>
      <c r="AK270" s="502" t="str">
        <f t="shared" si="202"/>
        <v/>
      </c>
      <c r="AL270" s="502" t="str">
        <f t="shared" si="202"/>
        <v/>
      </c>
      <c r="AM270" s="461"/>
      <c r="AN270" s="461"/>
      <c r="AO270" s="461"/>
      <c r="AP270" s="461"/>
      <c r="AQ270" s="461"/>
      <c r="AR270" s="461"/>
      <c r="AS270" s="502" t="str">
        <f>AS34</f>
        <v/>
      </c>
      <c r="AT270" s="502" t="str">
        <f t="shared" ref="AT270:AU270" si="203">AT34</f>
        <v/>
      </c>
      <c r="AU270" s="502" t="str">
        <f t="shared" si="203"/>
        <v/>
      </c>
      <c r="AV270" s="461"/>
      <c r="AW270" s="461"/>
      <c r="AX270" s="461"/>
      <c r="AY270" s="461"/>
      <c r="AZ270" s="461"/>
      <c r="BA270" s="461"/>
      <c r="BB270" s="461"/>
      <c r="BC270" s="461"/>
      <c r="BD270" s="461"/>
      <c r="BE270" s="461"/>
      <c r="BF270" s="461"/>
      <c r="BG270" s="461"/>
      <c r="BH270" s="461"/>
      <c r="BI270" s="461"/>
      <c r="BJ270" s="461"/>
      <c r="BK270" s="461"/>
      <c r="BL270" s="461"/>
      <c r="BM270" s="461"/>
      <c r="BN270" s="502" t="str">
        <f t="shared" ref="BN270:CB270" si="204">BN34</f>
        <v/>
      </c>
      <c r="BO270" s="502" t="str">
        <f t="shared" si="204"/>
        <v/>
      </c>
      <c r="BP270" s="502" t="str">
        <f t="shared" si="204"/>
        <v/>
      </c>
      <c r="BQ270" s="502" t="str">
        <f t="shared" si="204"/>
        <v/>
      </c>
      <c r="BR270" s="502" t="str">
        <f t="shared" si="204"/>
        <v/>
      </c>
      <c r="BS270" s="502" t="str">
        <f t="shared" si="204"/>
        <v/>
      </c>
      <c r="BT270" s="502" t="str">
        <f t="shared" si="204"/>
        <v/>
      </c>
      <c r="BU270" s="502" t="str">
        <f t="shared" si="204"/>
        <v/>
      </c>
      <c r="BV270" s="502" t="str">
        <f t="shared" si="204"/>
        <v/>
      </c>
      <c r="BW270" s="502" t="str">
        <f t="shared" si="204"/>
        <v/>
      </c>
      <c r="BX270" s="502" t="str">
        <f t="shared" si="204"/>
        <v/>
      </c>
      <c r="BY270" s="502" t="str">
        <f t="shared" si="204"/>
        <v/>
      </c>
      <c r="BZ270" s="502" t="str">
        <f t="shared" si="204"/>
        <v/>
      </c>
      <c r="CA270" s="502" t="str">
        <f t="shared" si="204"/>
        <v/>
      </c>
      <c r="CB270" s="502" t="str">
        <f t="shared" si="204"/>
        <v/>
      </c>
      <c r="CC270" s="461"/>
      <c r="CD270" s="461"/>
      <c r="CE270" s="461"/>
      <c r="CF270" s="461"/>
      <c r="CG270" s="461"/>
      <c r="CH270" s="461"/>
      <c r="CI270" s="461"/>
      <c r="CJ270" s="461"/>
      <c r="CK270" s="461"/>
      <c r="CL270" s="461"/>
      <c r="CM270" s="461"/>
      <c r="CN270" s="461"/>
      <c r="CO270" s="461"/>
      <c r="CP270" s="461"/>
      <c r="CQ270" s="463"/>
    </row>
    <row r="271" spans="1:96" s="414" customFormat="1" ht="11.25" hidden="1" customHeight="1" x14ac:dyDescent="0.2">
      <c r="A271" s="476"/>
      <c r="B271" s="476"/>
      <c r="C271" s="476"/>
      <c r="D271" s="857"/>
      <c r="E271" s="898"/>
      <c r="F271" s="898"/>
      <c r="G271" s="485" t="s">
        <v>97</v>
      </c>
      <c r="H271" s="486"/>
      <c r="I271" s="486"/>
      <c r="J271" s="486"/>
      <c r="K271" s="486"/>
      <c r="L271" s="486"/>
      <c r="M271" s="487"/>
      <c r="N271" s="487"/>
      <c r="O271" s="487"/>
      <c r="P271" s="487"/>
      <c r="Q271" s="487"/>
      <c r="R271" s="487"/>
      <c r="S271" s="487"/>
      <c r="T271" s="487"/>
      <c r="U271" s="487"/>
      <c r="V271" s="487"/>
      <c r="W271" s="487"/>
      <c r="X271" s="487"/>
      <c r="Y271" s="487"/>
      <c r="Z271" s="487"/>
      <c r="AA271" s="461"/>
      <c r="AB271" s="461"/>
      <c r="AC271" s="461"/>
      <c r="AD271" s="502" t="str">
        <f>AD36</f>
        <v/>
      </c>
      <c r="AE271" s="502" t="str">
        <f t="shared" ref="AE271:AL273" si="205">AE36</f>
        <v/>
      </c>
      <c r="AF271" s="502" t="str">
        <f t="shared" si="205"/>
        <v/>
      </c>
      <c r="AG271" s="502" t="str">
        <f t="shared" si="205"/>
        <v/>
      </c>
      <c r="AH271" s="502" t="str">
        <f t="shared" si="205"/>
        <v/>
      </c>
      <c r="AI271" s="502" t="str">
        <f t="shared" si="205"/>
        <v/>
      </c>
      <c r="AJ271" s="502" t="str">
        <f t="shared" si="205"/>
        <v/>
      </c>
      <c r="AK271" s="502" t="str">
        <f t="shared" si="205"/>
        <v/>
      </c>
      <c r="AL271" s="502" t="str">
        <f t="shared" si="205"/>
        <v/>
      </c>
      <c r="AM271" s="461"/>
      <c r="AN271" s="461"/>
      <c r="AO271" s="461"/>
      <c r="AP271" s="461"/>
      <c r="AQ271" s="461"/>
      <c r="AR271" s="461"/>
      <c r="AS271" s="502" t="str">
        <f>AS36</f>
        <v/>
      </c>
      <c r="AT271" s="502" t="str">
        <f t="shared" ref="AT271:AU273" si="206">AT36</f>
        <v/>
      </c>
      <c r="AU271" s="502" t="str">
        <f t="shared" si="206"/>
        <v/>
      </c>
      <c r="AV271" s="461"/>
      <c r="AW271" s="461"/>
      <c r="AX271" s="461"/>
      <c r="AY271" s="461"/>
      <c r="AZ271" s="461"/>
      <c r="BA271" s="461"/>
      <c r="BB271" s="461"/>
      <c r="BC271" s="461"/>
      <c r="BD271" s="461"/>
      <c r="BE271" s="461"/>
      <c r="BF271" s="461"/>
      <c r="BG271" s="461"/>
      <c r="BH271" s="461"/>
      <c r="BI271" s="461"/>
      <c r="BJ271" s="461"/>
      <c r="BK271" s="461"/>
      <c r="BL271" s="461"/>
      <c r="BM271" s="461"/>
      <c r="BN271" s="502" t="str">
        <f t="shared" ref="BN271:CB273" si="207">BN36</f>
        <v/>
      </c>
      <c r="BO271" s="502" t="str">
        <f t="shared" si="207"/>
        <v/>
      </c>
      <c r="BP271" s="502" t="str">
        <f t="shared" si="207"/>
        <v/>
      </c>
      <c r="BQ271" s="502" t="str">
        <f t="shared" si="207"/>
        <v/>
      </c>
      <c r="BR271" s="502" t="str">
        <f t="shared" si="207"/>
        <v/>
      </c>
      <c r="BS271" s="502" t="str">
        <f t="shared" si="207"/>
        <v/>
      </c>
      <c r="BT271" s="502" t="str">
        <f t="shared" si="207"/>
        <v/>
      </c>
      <c r="BU271" s="502" t="str">
        <f t="shared" si="207"/>
        <v/>
      </c>
      <c r="BV271" s="502" t="str">
        <f t="shared" si="207"/>
        <v/>
      </c>
      <c r="BW271" s="502" t="str">
        <f t="shared" si="207"/>
        <v/>
      </c>
      <c r="BX271" s="502" t="str">
        <f t="shared" si="207"/>
        <v/>
      </c>
      <c r="BY271" s="502" t="str">
        <f t="shared" si="207"/>
        <v/>
      </c>
      <c r="BZ271" s="502" t="str">
        <f t="shared" si="207"/>
        <v/>
      </c>
      <c r="CA271" s="502" t="str">
        <f t="shared" si="207"/>
        <v/>
      </c>
      <c r="CB271" s="502" t="str">
        <f t="shared" si="207"/>
        <v/>
      </c>
      <c r="CC271" s="461"/>
      <c r="CD271" s="461"/>
      <c r="CE271" s="461"/>
      <c r="CF271" s="461"/>
      <c r="CG271" s="461"/>
      <c r="CH271" s="461"/>
      <c r="CI271" s="461"/>
      <c r="CJ271" s="461"/>
      <c r="CK271" s="461"/>
      <c r="CL271" s="461"/>
      <c r="CM271" s="461"/>
      <c r="CN271" s="461"/>
      <c r="CO271" s="461"/>
      <c r="CP271" s="461"/>
      <c r="CQ271" s="463"/>
    </row>
    <row r="272" spans="1:96" s="414" customFormat="1" ht="11.25" hidden="1" customHeight="1" x14ac:dyDescent="0.2">
      <c r="A272" s="476"/>
      <c r="B272" s="476"/>
      <c r="C272" s="476"/>
      <c r="D272" s="857"/>
      <c r="E272" s="898"/>
      <c r="F272" s="898"/>
      <c r="G272" s="485" t="s">
        <v>101</v>
      </c>
      <c r="H272" s="486"/>
      <c r="I272" s="486"/>
      <c r="J272" s="486"/>
      <c r="K272" s="486"/>
      <c r="L272" s="486"/>
      <c r="M272" s="487"/>
      <c r="N272" s="487"/>
      <c r="O272" s="487"/>
      <c r="P272" s="487"/>
      <c r="Q272" s="487"/>
      <c r="R272" s="487"/>
      <c r="S272" s="487"/>
      <c r="T272" s="487"/>
      <c r="U272" s="487"/>
      <c r="V272" s="487"/>
      <c r="W272" s="487"/>
      <c r="X272" s="487"/>
      <c r="Y272" s="487"/>
      <c r="Z272" s="487"/>
      <c r="AA272" s="461"/>
      <c r="AB272" s="461"/>
      <c r="AC272" s="461"/>
      <c r="AD272" s="502" t="str">
        <f>AD37</f>
        <v/>
      </c>
      <c r="AE272" s="502" t="str">
        <f t="shared" si="205"/>
        <v/>
      </c>
      <c r="AF272" s="502" t="str">
        <f t="shared" si="205"/>
        <v/>
      </c>
      <c r="AG272" s="502" t="str">
        <f t="shared" si="205"/>
        <v/>
      </c>
      <c r="AH272" s="502" t="str">
        <f t="shared" si="205"/>
        <v/>
      </c>
      <c r="AI272" s="502" t="str">
        <f t="shared" si="205"/>
        <v/>
      </c>
      <c r="AJ272" s="502" t="str">
        <f t="shared" si="205"/>
        <v/>
      </c>
      <c r="AK272" s="502" t="str">
        <f t="shared" si="205"/>
        <v/>
      </c>
      <c r="AL272" s="502" t="str">
        <f t="shared" si="205"/>
        <v/>
      </c>
      <c r="AM272" s="461"/>
      <c r="AN272" s="461"/>
      <c r="AO272" s="461"/>
      <c r="AP272" s="461"/>
      <c r="AQ272" s="461"/>
      <c r="AR272" s="461"/>
      <c r="AS272" s="502" t="str">
        <f>AS37</f>
        <v/>
      </c>
      <c r="AT272" s="502" t="str">
        <f t="shared" si="206"/>
        <v/>
      </c>
      <c r="AU272" s="502" t="str">
        <f t="shared" si="206"/>
        <v/>
      </c>
      <c r="AV272" s="461"/>
      <c r="AW272" s="461"/>
      <c r="AX272" s="461"/>
      <c r="AY272" s="461"/>
      <c r="AZ272" s="461"/>
      <c r="BA272" s="461"/>
      <c r="BB272" s="461"/>
      <c r="BC272" s="461"/>
      <c r="BD272" s="461"/>
      <c r="BE272" s="461"/>
      <c r="BF272" s="461"/>
      <c r="BG272" s="461"/>
      <c r="BH272" s="461"/>
      <c r="BI272" s="461"/>
      <c r="BJ272" s="461"/>
      <c r="BK272" s="461"/>
      <c r="BL272" s="461"/>
      <c r="BM272" s="461"/>
      <c r="BN272" s="502" t="str">
        <f t="shared" si="207"/>
        <v/>
      </c>
      <c r="BO272" s="502" t="str">
        <f t="shared" si="207"/>
        <v/>
      </c>
      <c r="BP272" s="502" t="str">
        <f t="shared" si="207"/>
        <v/>
      </c>
      <c r="BQ272" s="502" t="str">
        <f t="shared" si="207"/>
        <v/>
      </c>
      <c r="BR272" s="502" t="str">
        <f t="shared" si="207"/>
        <v/>
      </c>
      <c r="BS272" s="502" t="str">
        <f t="shared" si="207"/>
        <v/>
      </c>
      <c r="BT272" s="502" t="str">
        <f t="shared" si="207"/>
        <v/>
      </c>
      <c r="BU272" s="502" t="str">
        <f t="shared" si="207"/>
        <v/>
      </c>
      <c r="BV272" s="502" t="str">
        <f t="shared" si="207"/>
        <v/>
      </c>
      <c r="BW272" s="502" t="str">
        <f t="shared" si="207"/>
        <v/>
      </c>
      <c r="BX272" s="502" t="str">
        <f t="shared" si="207"/>
        <v/>
      </c>
      <c r="BY272" s="502" t="str">
        <f t="shared" si="207"/>
        <v/>
      </c>
      <c r="BZ272" s="502" t="str">
        <f t="shared" si="207"/>
        <v/>
      </c>
      <c r="CA272" s="502" t="str">
        <f t="shared" si="207"/>
        <v/>
      </c>
      <c r="CB272" s="502" t="str">
        <f t="shared" si="207"/>
        <v/>
      </c>
      <c r="CC272" s="461"/>
      <c r="CD272" s="461"/>
      <c r="CE272" s="461"/>
      <c r="CF272" s="461"/>
      <c r="CG272" s="461"/>
      <c r="CH272" s="461"/>
      <c r="CI272" s="461"/>
      <c r="CJ272" s="461"/>
      <c r="CK272" s="461"/>
      <c r="CL272" s="461"/>
      <c r="CM272" s="461"/>
      <c r="CN272" s="461"/>
      <c r="CO272" s="461"/>
      <c r="CP272" s="461"/>
      <c r="CQ272" s="463"/>
    </row>
    <row r="273" spans="1:95" s="414" customFormat="1" ht="11.25" hidden="1" customHeight="1" x14ac:dyDescent="0.2">
      <c r="A273" s="476"/>
      <c r="B273" s="476"/>
      <c r="C273" s="476"/>
      <c r="D273" s="857"/>
      <c r="E273" s="898"/>
      <c r="F273" s="898"/>
      <c r="G273" s="485" t="s">
        <v>104</v>
      </c>
      <c r="H273" s="486"/>
      <c r="I273" s="486"/>
      <c r="J273" s="486"/>
      <c r="K273" s="486"/>
      <c r="L273" s="486"/>
      <c r="M273" s="487"/>
      <c r="N273" s="487"/>
      <c r="O273" s="487"/>
      <c r="P273" s="487"/>
      <c r="Q273" s="487"/>
      <c r="R273" s="487"/>
      <c r="S273" s="487"/>
      <c r="T273" s="487"/>
      <c r="U273" s="487"/>
      <c r="V273" s="487"/>
      <c r="W273" s="487"/>
      <c r="X273" s="487"/>
      <c r="Y273" s="487"/>
      <c r="Z273" s="487"/>
      <c r="AA273" s="461"/>
      <c r="AB273" s="461"/>
      <c r="AC273" s="461"/>
      <c r="AD273" s="502" t="str">
        <f>AD38</f>
        <v/>
      </c>
      <c r="AE273" s="502" t="str">
        <f t="shared" si="205"/>
        <v/>
      </c>
      <c r="AF273" s="502" t="str">
        <f t="shared" si="205"/>
        <v/>
      </c>
      <c r="AG273" s="502" t="str">
        <f t="shared" si="205"/>
        <v/>
      </c>
      <c r="AH273" s="502" t="str">
        <f t="shared" si="205"/>
        <v/>
      </c>
      <c r="AI273" s="502" t="str">
        <f t="shared" si="205"/>
        <v/>
      </c>
      <c r="AJ273" s="502" t="str">
        <f t="shared" si="205"/>
        <v/>
      </c>
      <c r="AK273" s="502" t="str">
        <f t="shared" si="205"/>
        <v/>
      </c>
      <c r="AL273" s="502" t="str">
        <f t="shared" si="205"/>
        <v/>
      </c>
      <c r="AM273" s="461"/>
      <c r="AN273" s="461"/>
      <c r="AO273" s="461"/>
      <c r="AP273" s="461"/>
      <c r="AQ273" s="461"/>
      <c r="AR273" s="461"/>
      <c r="AS273" s="502" t="str">
        <f>AS38</f>
        <v/>
      </c>
      <c r="AT273" s="502" t="str">
        <f t="shared" si="206"/>
        <v/>
      </c>
      <c r="AU273" s="502" t="str">
        <f t="shared" si="206"/>
        <v/>
      </c>
      <c r="AV273" s="461"/>
      <c r="AW273" s="461"/>
      <c r="AX273" s="461"/>
      <c r="AY273" s="461"/>
      <c r="AZ273" s="461"/>
      <c r="BA273" s="461"/>
      <c r="BB273" s="461"/>
      <c r="BC273" s="461"/>
      <c r="BD273" s="461"/>
      <c r="BE273" s="461"/>
      <c r="BF273" s="461"/>
      <c r="BG273" s="461"/>
      <c r="BH273" s="461"/>
      <c r="BI273" s="461"/>
      <c r="BJ273" s="461"/>
      <c r="BK273" s="461"/>
      <c r="BL273" s="461"/>
      <c r="BM273" s="461"/>
      <c r="BN273" s="502" t="str">
        <f t="shared" si="207"/>
        <v/>
      </c>
      <c r="BO273" s="502" t="str">
        <f t="shared" si="207"/>
        <v/>
      </c>
      <c r="BP273" s="502" t="str">
        <f t="shared" si="207"/>
        <v/>
      </c>
      <c r="BQ273" s="502" t="str">
        <f t="shared" si="207"/>
        <v/>
      </c>
      <c r="BR273" s="502" t="str">
        <f t="shared" si="207"/>
        <v/>
      </c>
      <c r="BS273" s="502" t="str">
        <f t="shared" si="207"/>
        <v/>
      </c>
      <c r="BT273" s="502" t="str">
        <f t="shared" si="207"/>
        <v/>
      </c>
      <c r="BU273" s="502" t="str">
        <f t="shared" si="207"/>
        <v/>
      </c>
      <c r="BV273" s="502" t="str">
        <f t="shared" si="207"/>
        <v/>
      </c>
      <c r="BW273" s="502" t="str">
        <f t="shared" si="207"/>
        <v/>
      </c>
      <c r="BX273" s="502" t="str">
        <f t="shared" si="207"/>
        <v/>
      </c>
      <c r="BY273" s="502" t="str">
        <f t="shared" si="207"/>
        <v/>
      </c>
      <c r="BZ273" s="502" t="str">
        <f t="shared" si="207"/>
        <v/>
      </c>
      <c r="CA273" s="502" t="str">
        <f t="shared" si="207"/>
        <v/>
      </c>
      <c r="CB273" s="502" t="str">
        <f t="shared" si="207"/>
        <v/>
      </c>
      <c r="CC273" s="461"/>
      <c r="CD273" s="461"/>
      <c r="CE273" s="461"/>
      <c r="CF273" s="461"/>
      <c r="CG273" s="461"/>
      <c r="CH273" s="461"/>
      <c r="CI273" s="461"/>
      <c r="CJ273" s="461"/>
      <c r="CK273" s="461"/>
      <c r="CL273" s="461"/>
      <c r="CM273" s="461"/>
      <c r="CN273" s="461"/>
      <c r="CO273" s="461"/>
      <c r="CP273" s="461"/>
      <c r="CQ273" s="463"/>
    </row>
    <row r="274" spans="1:95" s="414" customFormat="1" ht="11.25" hidden="1" customHeight="1" x14ac:dyDescent="0.2">
      <c r="A274" s="476"/>
      <c r="B274" s="476"/>
      <c r="C274" s="476"/>
      <c r="D274" s="857"/>
      <c r="E274" s="898"/>
      <c r="F274" s="898"/>
      <c r="G274" s="485" t="s">
        <v>109</v>
      </c>
      <c r="H274" s="486"/>
      <c r="I274" s="486"/>
      <c r="J274" s="486"/>
      <c r="K274" s="486"/>
      <c r="L274" s="486"/>
      <c r="M274" s="487"/>
      <c r="N274" s="487"/>
      <c r="O274" s="487"/>
      <c r="P274" s="487"/>
      <c r="Q274" s="487"/>
      <c r="R274" s="487"/>
      <c r="S274" s="487"/>
      <c r="T274" s="487"/>
      <c r="U274" s="487"/>
      <c r="V274" s="487"/>
      <c r="W274" s="487"/>
      <c r="X274" s="487"/>
      <c r="Y274" s="487"/>
      <c r="Z274" s="487"/>
      <c r="AA274" s="461"/>
      <c r="AB274" s="461"/>
      <c r="AC274" s="461"/>
      <c r="AD274" s="502" t="str">
        <f>AD40</f>
        <v/>
      </c>
      <c r="AE274" s="502" t="str">
        <f t="shared" ref="AE274:AL275" si="208">AE40</f>
        <v/>
      </c>
      <c r="AF274" s="502" t="str">
        <f t="shared" si="208"/>
        <v/>
      </c>
      <c r="AG274" s="502" t="str">
        <f t="shared" si="208"/>
        <v/>
      </c>
      <c r="AH274" s="502" t="str">
        <f t="shared" si="208"/>
        <v/>
      </c>
      <c r="AI274" s="502" t="str">
        <f t="shared" si="208"/>
        <v/>
      </c>
      <c r="AJ274" s="502" t="str">
        <f t="shared" si="208"/>
        <v/>
      </c>
      <c r="AK274" s="502" t="str">
        <f t="shared" si="208"/>
        <v/>
      </c>
      <c r="AL274" s="502" t="str">
        <f t="shared" si="208"/>
        <v/>
      </c>
      <c r="AM274" s="461"/>
      <c r="AN274" s="461"/>
      <c r="AO274" s="461"/>
      <c r="AP274" s="461"/>
      <c r="AQ274" s="461"/>
      <c r="AR274" s="461"/>
      <c r="AS274" s="502" t="str">
        <f>AS40</f>
        <v/>
      </c>
      <c r="AT274" s="502" t="str">
        <f t="shared" ref="AT274:AU275" si="209">AT40</f>
        <v/>
      </c>
      <c r="AU274" s="502" t="str">
        <f t="shared" si="209"/>
        <v/>
      </c>
      <c r="AV274" s="461"/>
      <c r="AW274" s="461"/>
      <c r="AX274" s="461"/>
      <c r="AY274" s="461"/>
      <c r="AZ274" s="461"/>
      <c r="BA274" s="461"/>
      <c r="BB274" s="461"/>
      <c r="BC274" s="461"/>
      <c r="BD274" s="461"/>
      <c r="BE274" s="461"/>
      <c r="BF274" s="461"/>
      <c r="BG274" s="461"/>
      <c r="BH274" s="461"/>
      <c r="BI274" s="461"/>
      <c r="BJ274" s="461"/>
      <c r="BK274" s="461"/>
      <c r="BL274" s="461"/>
      <c r="BM274" s="461"/>
      <c r="BN274" s="502" t="str">
        <f t="shared" ref="BN274:CB275" si="210">BN40</f>
        <v/>
      </c>
      <c r="BO274" s="502" t="str">
        <f t="shared" si="210"/>
        <v/>
      </c>
      <c r="BP274" s="502" t="str">
        <f t="shared" si="210"/>
        <v/>
      </c>
      <c r="BQ274" s="502" t="str">
        <f t="shared" si="210"/>
        <v/>
      </c>
      <c r="BR274" s="502" t="str">
        <f t="shared" si="210"/>
        <v/>
      </c>
      <c r="BS274" s="502" t="str">
        <f t="shared" si="210"/>
        <v/>
      </c>
      <c r="BT274" s="502" t="str">
        <f t="shared" si="210"/>
        <v/>
      </c>
      <c r="BU274" s="502" t="str">
        <f t="shared" si="210"/>
        <v/>
      </c>
      <c r="BV274" s="502" t="str">
        <f t="shared" si="210"/>
        <v/>
      </c>
      <c r="BW274" s="502" t="str">
        <f t="shared" si="210"/>
        <v/>
      </c>
      <c r="BX274" s="502" t="str">
        <f t="shared" si="210"/>
        <v/>
      </c>
      <c r="BY274" s="502" t="str">
        <f t="shared" si="210"/>
        <v/>
      </c>
      <c r="BZ274" s="502" t="str">
        <f t="shared" si="210"/>
        <v/>
      </c>
      <c r="CA274" s="502" t="str">
        <f t="shared" si="210"/>
        <v/>
      </c>
      <c r="CB274" s="502" t="str">
        <f t="shared" si="210"/>
        <v/>
      </c>
      <c r="CC274" s="461"/>
      <c r="CD274" s="461"/>
      <c r="CE274" s="461"/>
      <c r="CF274" s="461"/>
      <c r="CG274" s="461"/>
      <c r="CH274" s="461"/>
      <c r="CI274" s="461"/>
      <c r="CJ274" s="461"/>
      <c r="CK274" s="461"/>
      <c r="CL274" s="461"/>
      <c r="CM274" s="461"/>
      <c r="CN274" s="461"/>
      <c r="CO274" s="461"/>
      <c r="CP274" s="461"/>
      <c r="CQ274" s="463"/>
    </row>
    <row r="275" spans="1:95" s="414" customFormat="1" ht="11.25" hidden="1" customHeight="1" x14ac:dyDescent="0.2">
      <c r="A275" s="476"/>
      <c r="B275" s="476"/>
      <c r="C275" s="476"/>
      <c r="D275" s="857"/>
      <c r="E275" s="898"/>
      <c r="F275" s="898"/>
      <c r="G275" s="485" t="s">
        <v>113</v>
      </c>
      <c r="H275" s="486"/>
      <c r="I275" s="486"/>
      <c r="J275" s="486"/>
      <c r="K275" s="486"/>
      <c r="L275" s="486"/>
      <c r="M275" s="487"/>
      <c r="N275" s="487"/>
      <c r="O275" s="487"/>
      <c r="P275" s="487"/>
      <c r="Q275" s="487"/>
      <c r="R275" s="487"/>
      <c r="S275" s="487"/>
      <c r="T275" s="487"/>
      <c r="U275" s="487"/>
      <c r="V275" s="487"/>
      <c r="W275" s="487"/>
      <c r="X275" s="487"/>
      <c r="Y275" s="487"/>
      <c r="Z275" s="487"/>
      <c r="AA275" s="461"/>
      <c r="AB275" s="461"/>
      <c r="AC275" s="461"/>
      <c r="AD275" s="502" t="str">
        <f>AD41</f>
        <v/>
      </c>
      <c r="AE275" s="502" t="str">
        <f t="shared" si="208"/>
        <v/>
      </c>
      <c r="AF275" s="502" t="str">
        <f t="shared" si="208"/>
        <v/>
      </c>
      <c r="AG275" s="502" t="str">
        <f t="shared" si="208"/>
        <v/>
      </c>
      <c r="AH275" s="502" t="str">
        <f t="shared" si="208"/>
        <v/>
      </c>
      <c r="AI275" s="502" t="str">
        <f t="shared" si="208"/>
        <v/>
      </c>
      <c r="AJ275" s="502" t="str">
        <f t="shared" si="208"/>
        <v/>
      </c>
      <c r="AK275" s="502" t="str">
        <f t="shared" si="208"/>
        <v/>
      </c>
      <c r="AL275" s="502" t="str">
        <f t="shared" si="208"/>
        <v/>
      </c>
      <c r="AM275" s="461"/>
      <c r="AN275" s="461"/>
      <c r="AO275" s="461"/>
      <c r="AP275" s="461"/>
      <c r="AQ275" s="461"/>
      <c r="AR275" s="461"/>
      <c r="AS275" s="502" t="str">
        <f>AS41</f>
        <v/>
      </c>
      <c r="AT275" s="502" t="str">
        <f t="shared" si="209"/>
        <v/>
      </c>
      <c r="AU275" s="502" t="str">
        <f t="shared" si="209"/>
        <v/>
      </c>
      <c r="AV275" s="461"/>
      <c r="AW275" s="461"/>
      <c r="AX275" s="461"/>
      <c r="AY275" s="461"/>
      <c r="AZ275" s="461"/>
      <c r="BA275" s="461"/>
      <c r="BB275" s="461"/>
      <c r="BC275" s="461"/>
      <c r="BD275" s="461"/>
      <c r="BE275" s="461"/>
      <c r="BF275" s="461"/>
      <c r="BG275" s="461"/>
      <c r="BH275" s="461"/>
      <c r="BI275" s="461"/>
      <c r="BJ275" s="461"/>
      <c r="BK275" s="461"/>
      <c r="BL275" s="461"/>
      <c r="BM275" s="461"/>
      <c r="BN275" s="502" t="str">
        <f t="shared" si="210"/>
        <v/>
      </c>
      <c r="BO275" s="502" t="str">
        <f t="shared" si="210"/>
        <v/>
      </c>
      <c r="BP275" s="502" t="str">
        <f t="shared" si="210"/>
        <v/>
      </c>
      <c r="BQ275" s="502" t="str">
        <f t="shared" si="210"/>
        <v/>
      </c>
      <c r="BR275" s="502" t="str">
        <f t="shared" si="210"/>
        <v/>
      </c>
      <c r="BS275" s="502" t="str">
        <f t="shared" si="210"/>
        <v/>
      </c>
      <c r="BT275" s="502" t="str">
        <f t="shared" si="210"/>
        <v/>
      </c>
      <c r="BU275" s="502" t="str">
        <f t="shared" si="210"/>
        <v/>
      </c>
      <c r="BV275" s="502" t="str">
        <f t="shared" si="210"/>
        <v/>
      </c>
      <c r="BW275" s="502" t="str">
        <f t="shared" si="210"/>
        <v/>
      </c>
      <c r="BX275" s="502" t="str">
        <f t="shared" si="210"/>
        <v/>
      </c>
      <c r="BY275" s="502" t="str">
        <f t="shared" si="210"/>
        <v/>
      </c>
      <c r="BZ275" s="502" t="str">
        <f t="shared" si="210"/>
        <v/>
      </c>
      <c r="CA275" s="502" t="str">
        <f t="shared" si="210"/>
        <v/>
      </c>
      <c r="CB275" s="502" t="str">
        <f t="shared" si="210"/>
        <v/>
      </c>
      <c r="CC275" s="461"/>
      <c r="CD275" s="461"/>
      <c r="CE275" s="461"/>
      <c r="CF275" s="461"/>
      <c r="CG275" s="461"/>
      <c r="CH275" s="461"/>
      <c r="CI275" s="461"/>
      <c r="CJ275" s="461"/>
      <c r="CK275" s="461"/>
      <c r="CL275" s="461"/>
      <c r="CM275" s="461"/>
      <c r="CN275" s="461"/>
      <c r="CO275" s="461"/>
      <c r="CP275" s="461"/>
      <c r="CQ275" s="463"/>
    </row>
    <row r="276" spans="1:95" s="414" customFormat="1" ht="11.25" hidden="1" customHeight="1" x14ac:dyDescent="0.2">
      <c r="A276" s="476"/>
      <c r="B276" s="476"/>
      <c r="C276" s="476"/>
      <c r="D276" s="857"/>
      <c r="E276" s="898"/>
      <c r="F276" s="898"/>
      <c r="G276" s="485" t="s">
        <v>117</v>
      </c>
      <c r="H276" s="486"/>
      <c r="I276" s="486"/>
      <c r="J276" s="486"/>
      <c r="K276" s="486"/>
      <c r="L276" s="486"/>
      <c r="M276" s="487"/>
      <c r="N276" s="487"/>
      <c r="O276" s="487"/>
      <c r="P276" s="487"/>
      <c r="Q276" s="487"/>
      <c r="R276" s="487"/>
      <c r="S276" s="487"/>
      <c r="T276" s="487"/>
      <c r="U276" s="487"/>
      <c r="V276" s="487"/>
      <c r="W276" s="487"/>
      <c r="X276" s="487"/>
      <c r="Y276" s="487"/>
      <c r="Z276" s="487"/>
      <c r="AA276" s="461"/>
      <c r="AB276" s="461"/>
      <c r="AC276" s="461"/>
      <c r="AD276" s="502" t="str">
        <f>AD43</f>
        <v/>
      </c>
      <c r="AE276" s="502" t="str">
        <f t="shared" ref="AE276:AL276" si="211">AE43</f>
        <v/>
      </c>
      <c r="AF276" s="502" t="str">
        <f t="shared" si="211"/>
        <v/>
      </c>
      <c r="AG276" s="502" t="str">
        <f t="shared" si="211"/>
        <v/>
      </c>
      <c r="AH276" s="502" t="str">
        <f t="shared" si="211"/>
        <v/>
      </c>
      <c r="AI276" s="502" t="str">
        <f t="shared" si="211"/>
        <v/>
      </c>
      <c r="AJ276" s="502" t="str">
        <f t="shared" si="211"/>
        <v/>
      </c>
      <c r="AK276" s="502" t="str">
        <f t="shared" si="211"/>
        <v/>
      </c>
      <c r="AL276" s="502" t="str">
        <f t="shared" si="211"/>
        <v/>
      </c>
      <c r="AM276" s="461"/>
      <c r="AN276" s="461"/>
      <c r="AO276" s="461"/>
      <c r="AP276" s="461"/>
      <c r="AQ276" s="461"/>
      <c r="AR276" s="461"/>
      <c r="AS276" s="502" t="str">
        <f>AS43</f>
        <v/>
      </c>
      <c r="AT276" s="502" t="str">
        <f t="shared" ref="AT276:AU276" si="212">AT43</f>
        <v/>
      </c>
      <c r="AU276" s="502" t="str">
        <f t="shared" si="212"/>
        <v/>
      </c>
      <c r="AV276" s="461"/>
      <c r="AW276" s="461"/>
      <c r="AX276" s="461"/>
      <c r="AY276" s="461"/>
      <c r="AZ276" s="461"/>
      <c r="BA276" s="461"/>
      <c r="BB276" s="461"/>
      <c r="BC276" s="461"/>
      <c r="BD276" s="461"/>
      <c r="BE276" s="461"/>
      <c r="BF276" s="461"/>
      <c r="BG276" s="461"/>
      <c r="BH276" s="461"/>
      <c r="BI276" s="461"/>
      <c r="BJ276" s="461"/>
      <c r="BK276" s="461"/>
      <c r="BL276" s="461"/>
      <c r="BM276" s="461"/>
      <c r="BN276" s="502" t="str">
        <f t="shared" ref="BN276:CB276" si="213">BN43</f>
        <v/>
      </c>
      <c r="BO276" s="502" t="str">
        <f t="shared" si="213"/>
        <v/>
      </c>
      <c r="BP276" s="502" t="str">
        <f t="shared" si="213"/>
        <v/>
      </c>
      <c r="BQ276" s="502" t="str">
        <f t="shared" si="213"/>
        <v/>
      </c>
      <c r="BR276" s="502" t="str">
        <f t="shared" si="213"/>
        <v/>
      </c>
      <c r="BS276" s="502" t="str">
        <f t="shared" si="213"/>
        <v/>
      </c>
      <c r="BT276" s="502" t="str">
        <f t="shared" si="213"/>
        <v/>
      </c>
      <c r="BU276" s="502" t="str">
        <f t="shared" si="213"/>
        <v/>
      </c>
      <c r="BV276" s="502" t="str">
        <f t="shared" si="213"/>
        <v/>
      </c>
      <c r="BW276" s="502" t="str">
        <f t="shared" si="213"/>
        <v/>
      </c>
      <c r="BX276" s="502" t="str">
        <f t="shared" si="213"/>
        <v/>
      </c>
      <c r="BY276" s="502" t="str">
        <f t="shared" si="213"/>
        <v/>
      </c>
      <c r="BZ276" s="502" t="str">
        <f t="shared" si="213"/>
        <v/>
      </c>
      <c r="CA276" s="502" t="str">
        <f t="shared" si="213"/>
        <v/>
      </c>
      <c r="CB276" s="502" t="str">
        <f t="shared" si="213"/>
        <v/>
      </c>
      <c r="CC276" s="461"/>
      <c r="CD276" s="461"/>
      <c r="CE276" s="461"/>
      <c r="CF276" s="461"/>
      <c r="CG276" s="461"/>
      <c r="CH276" s="461"/>
      <c r="CI276" s="461"/>
      <c r="CJ276" s="461"/>
      <c r="CK276" s="461"/>
      <c r="CL276" s="461"/>
      <c r="CM276" s="461"/>
      <c r="CN276" s="461"/>
      <c r="CO276" s="461"/>
      <c r="CP276" s="461"/>
      <c r="CQ276" s="463"/>
    </row>
    <row r="277" spans="1:95" s="414" customFormat="1" ht="11.25" hidden="1" customHeight="1" x14ac:dyDescent="0.2">
      <c r="A277" s="476"/>
      <c r="B277" s="476"/>
      <c r="C277" s="476"/>
      <c r="D277" s="857"/>
      <c r="E277" s="898"/>
      <c r="F277" s="898"/>
      <c r="G277" s="485" t="s">
        <v>119</v>
      </c>
      <c r="H277" s="486"/>
      <c r="I277" s="486"/>
      <c r="J277" s="486"/>
      <c r="K277" s="486"/>
      <c r="L277" s="486"/>
      <c r="M277" s="487"/>
      <c r="N277" s="487"/>
      <c r="O277" s="487"/>
      <c r="P277" s="487"/>
      <c r="Q277" s="487"/>
      <c r="R277" s="487"/>
      <c r="S277" s="487"/>
      <c r="T277" s="487"/>
      <c r="U277" s="487"/>
      <c r="V277" s="487"/>
      <c r="W277" s="487"/>
      <c r="X277" s="487"/>
      <c r="Y277" s="487"/>
      <c r="Z277" s="487"/>
      <c r="AA277" s="461"/>
      <c r="AB277" s="461"/>
      <c r="AC277" s="461"/>
      <c r="AD277" s="502" t="str">
        <f>AD46</f>
        <v/>
      </c>
      <c r="AE277" s="502" t="str">
        <f t="shared" ref="AE277:AL277" si="214">AE46</f>
        <v/>
      </c>
      <c r="AF277" s="502" t="str">
        <f t="shared" si="214"/>
        <v/>
      </c>
      <c r="AG277" s="502" t="str">
        <f t="shared" si="214"/>
        <v/>
      </c>
      <c r="AH277" s="502" t="str">
        <f t="shared" si="214"/>
        <v/>
      </c>
      <c r="AI277" s="502" t="str">
        <f t="shared" si="214"/>
        <v/>
      </c>
      <c r="AJ277" s="502" t="str">
        <f t="shared" si="214"/>
        <v/>
      </c>
      <c r="AK277" s="502" t="str">
        <f t="shared" si="214"/>
        <v/>
      </c>
      <c r="AL277" s="502" t="str">
        <f t="shared" si="214"/>
        <v/>
      </c>
      <c r="AM277" s="461"/>
      <c r="AN277" s="461"/>
      <c r="AO277" s="461"/>
      <c r="AP277" s="461"/>
      <c r="AQ277" s="461"/>
      <c r="AR277" s="461"/>
      <c r="AS277" s="502" t="str">
        <f>AS46</f>
        <v/>
      </c>
      <c r="AT277" s="502" t="str">
        <f t="shared" ref="AT277:AU277" si="215">AT46</f>
        <v/>
      </c>
      <c r="AU277" s="502" t="str">
        <f t="shared" si="215"/>
        <v/>
      </c>
      <c r="AV277" s="461"/>
      <c r="AW277" s="461"/>
      <c r="AX277" s="461"/>
      <c r="AY277" s="461"/>
      <c r="AZ277" s="461"/>
      <c r="BA277" s="461"/>
      <c r="BB277" s="461"/>
      <c r="BC277" s="461"/>
      <c r="BD277" s="461"/>
      <c r="BE277" s="461"/>
      <c r="BF277" s="461"/>
      <c r="BG277" s="461"/>
      <c r="BH277" s="461"/>
      <c r="BI277" s="461"/>
      <c r="BJ277" s="461"/>
      <c r="BK277" s="461"/>
      <c r="BL277" s="461"/>
      <c r="BM277" s="461"/>
      <c r="BN277" s="502" t="str">
        <f t="shared" ref="BN277:CB277" si="216">BN46</f>
        <v/>
      </c>
      <c r="BO277" s="502" t="str">
        <f t="shared" si="216"/>
        <v/>
      </c>
      <c r="BP277" s="502" t="str">
        <f t="shared" si="216"/>
        <v/>
      </c>
      <c r="BQ277" s="502" t="str">
        <f t="shared" si="216"/>
        <v/>
      </c>
      <c r="BR277" s="502" t="str">
        <f t="shared" si="216"/>
        <v/>
      </c>
      <c r="BS277" s="502" t="str">
        <f t="shared" si="216"/>
        <v/>
      </c>
      <c r="BT277" s="502" t="str">
        <f t="shared" si="216"/>
        <v/>
      </c>
      <c r="BU277" s="502" t="str">
        <f t="shared" si="216"/>
        <v/>
      </c>
      <c r="BV277" s="502" t="str">
        <f t="shared" si="216"/>
        <v/>
      </c>
      <c r="BW277" s="502" t="str">
        <f t="shared" si="216"/>
        <v/>
      </c>
      <c r="BX277" s="502" t="str">
        <f t="shared" si="216"/>
        <v/>
      </c>
      <c r="BY277" s="502" t="str">
        <f t="shared" si="216"/>
        <v/>
      </c>
      <c r="BZ277" s="502" t="str">
        <f t="shared" si="216"/>
        <v/>
      </c>
      <c r="CA277" s="502" t="str">
        <f t="shared" si="216"/>
        <v/>
      </c>
      <c r="CB277" s="502" t="str">
        <f t="shared" si="216"/>
        <v/>
      </c>
      <c r="CC277" s="461"/>
      <c r="CD277" s="461"/>
      <c r="CE277" s="461"/>
      <c r="CF277" s="461"/>
      <c r="CG277" s="461"/>
      <c r="CH277" s="461"/>
      <c r="CI277" s="461"/>
      <c r="CJ277" s="461"/>
      <c r="CK277" s="461"/>
      <c r="CL277" s="461"/>
      <c r="CM277" s="461"/>
      <c r="CN277" s="461"/>
      <c r="CO277" s="461"/>
      <c r="CP277" s="461"/>
      <c r="CQ277" s="463"/>
    </row>
    <row r="278" spans="1:95" s="414" customFormat="1" ht="11.25" hidden="1" customHeight="1" x14ac:dyDescent="0.2">
      <c r="A278" s="476"/>
      <c r="B278" s="476"/>
      <c r="C278" s="476"/>
      <c r="D278" s="857"/>
      <c r="E278" s="898"/>
      <c r="F278" s="898"/>
      <c r="G278" s="485" t="s">
        <v>8970</v>
      </c>
      <c r="H278" s="486"/>
      <c r="I278" s="486"/>
      <c r="J278" s="486"/>
      <c r="K278" s="486"/>
      <c r="L278" s="486"/>
      <c r="M278" s="487"/>
      <c r="N278" s="487"/>
      <c r="O278" s="487"/>
      <c r="P278" s="487"/>
      <c r="Q278" s="487"/>
      <c r="R278" s="487"/>
      <c r="S278" s="487"/>
      <c r="T278" s="487"/>
      <c r="U278" s="487"/>
      <c r="V278" s="487"/>
      <c r="W278" s="487"/>
      <c r="X278" s="487"/>
      <c r="Y278" s="487"/>
      <c r="Z278" s="487"/>
      <c r="AA278" s="461"/>
      <c r="AB278" s="461"/>
      <c r="AC278" s="461"/>
      <c r="AD278" s="502" t="str">
        <f>AD49</f>
        <v/>
      </c>
      <c r="AE278" s="502" t="str">
        <f t="shared" ref="AE278:AL278" si="217">AE49</f>
        <v/>
      </c>
      <c r="AF278" s="502" t="str">
        <f t="shared" si="217"/>
        <v/>
      </c>
      <c r="AG278" s="502" t="str">
        <f t="shared" si="217"/>
        <v/>
      </c>
      <c r="AH278" s="502" t="str">
        <f t="shared" si="217"/>
        <v/>
      </c>
      <c r="AI278" s="502" t="str">
        <f t="shared" si="217"/>
        <v/>
      </c>
      <c r="AJ278" s="502" t="str">
        <f t="shared" si="217"/>
        <v/>
      </c>
      <c r="AK278" s="502" t="str">
        <f t="shared" si="217"/>
        <v/>
      </c>
      <c r="AL278" s="502" t="str">
        <f t="shared" si="217"/>
        <v/>
      </c>
      <c r="AM278" s="461"/>
      <c r="AN278" s="461"/>
      <c r="AO278" s="461"/>
      <c r="AP278" s="461"/>
      <c r="AQ278" s="461"/>
      <c r="AR278" s="461"/>
      <c r="AS278" s="502" t="str">
        <f>AS49</f>
        <v/>
      </c>
      <c r="AT278" s="502" t="str">
        <f t="shared" ref="AT278:AU278" si="218">AT49</f>
        <v/>
      </c>
      <c r="AU278" s="502" t="str">
        <f t="shared" si="218"/>
        <v/>
      </c>
      <c r="AV278" s="461"/>
      <c r="AW278" s="461"/>
      <c r="AX278" s="461"/>
      <c r="AY278" s="461"/>
      <c r="AZ278" s="461"/>
      <c r="BA278" s="461"/>
      <c r="BB278" s="461"/>
      <c r="BC278" s="461"/>
      <c r="BD278" s="461"/>
      <c r="BE278" s="461"/>
      <c r="BF278" s="461"/>
      <c r="BG278" s="461"/>
      <c r="BH278" s="461"/>
      <c r="BI278" s="461"/>
      <c r="BJ278" s="461"/>
      <c r="BK278" s="461"/>
      <c r="BL278" s="461"/>
      <c r="BM278" s="461"/>
      <c r="BN278" s="502" t="str">
        <f t="shared" ref="BN278:CB278" si="219">BN49</f>
        <v/>
      </c>
      <c r="BO278" s="502" t="str">
        <f t="shared" si="219"/>
        <v/>
      </c>
      <c r="BP278" s="502" t="str">
        <f t="shared" si="219"/>
        <v/>
      </c>
      <c r="BQ278" s="502" t="str">
        <f t="shared" si="219"/>
        <v/>
      </c>
      <c r="BR278" s="502" t="str">
        <f t="shared" si="219"/>
        <v/>
      </c>
      <c r="BS278" s="502" t="str">
        <f t="shared" si="219"/>
        <v/>
      </c>
      <c r="BT278" s="502" t="str">
        <f t="shared" si="219"/>
        <v/>
      </c>
      <c r="BU278" s="502" t="str">
        <f t="shared" si="219"/>
        <v/>
      </c>
      <c r="BV278" s="502" t="str">
        <f t="shared" si="219"/>
        <v/>
      </c>
      <c r="BW278" s="502" t="str">
        <f t="shared" si="219"/>
        <v/>
      </c>
      <c r="BX278" s="502" t="str">
        <f t="shared" si="219"/>
        <v/>
      </c>
      <c r="BY278" s="502" t="str">
        <f t="shared" si="219"/>
        <v/>
      </c>
      <c r="BZ278" s="502" t="str">
        <f t="shared" si="219"/>
        <v/>
      </c>
      <c r="CA278" s="502" t="str">
        <f t="shared" si="219"/>
        <v/>
      </c>
      <c r="CB278" s="502" t="str">
        <f t="shared" si="219"/>
        <v/>
      </c>
      <c r="CC278" s="461"/>
      <c r="CD278" s="461"/>
      <c r="CE278" s="461"/>
      <c r="CF278" s="461"/>
      <c r="CG278" s="461"/>
      <c r="CH278" s="461"/>
      <c r="CI278" s="461"/>
      <c r="CJ278" s="461"/>
      <c r="CK278" s="461"/>
      <c r="CL278" s="461"/>
      <c r="CM278" s="461"/>
      <c r="CN278" s="461"/>
      <c r="CO278" s="461"/>
      <c r="CP278" s="461"/>
      <c r="CQ278" s="463"/>
    </row>
    <row r="279" spans="1:95" s="414" customFormat="1" ht="11.25" hidden="1" customHeight="1" x14ac:dyDescent="0.2">
      <c r="A279" s="476"/>
      <c r="B279" s="476"/>
      <c r="C279" s="476"/>
      <c r="D279" s="857"/>
      <c r="E279" s="898"/>
      <c r="F279" s="898"/>
      <c r="G279" s="485" t="s">
        <v>123</v>
      </c>
      <c r="H279" s="486"/>
      <c r="I279" s="486"/>
      <c r="J279" s="486"/>
      <c r="K279" s="486"/>
      <c r="L279" s="486"/>
      <c r="M279" s="487"/>
      <c r="N279" s="487"/>
      <c r="O279" s="487"/>
      <c r="P279" s="487"/>
      <c r="Q279" s="487"/>
      <c r="R279" s="487"/>
      <c r="S279" s="487"/>
      <c r="T279" s="487"/>
      <c r="U279" s="487"/>
      <c r="V279" s="487"/>
      <c r="W279" s="487"/>
      <c r="X279" s="487"/>
      <c r="Y279" s="487"/>
      <c r="Z279" s="487"/>
      <c r="AA279" s="461"/>
      <c r="AB279" s="461"/>
      <c r="AC279" s="461"/>
      <c r="AD279" s="502" t="str">
        <f>AD51</f>
        <v/>
      </c>
      <c r="AE279" s="502" t="str">
        <f t="shared" ref="AE279:AL282" si="220">AE51</f>
        <v/>
      </c>
      <c r="AF279" s="502" t="str">
        <f t="shared" si="220"/>
        <v/>
      </c>
      <c r="AG279" s="502" t="str">
        <f t="shared" si="220"/>
        <v/>
      </c>
      <c r="AH279" s="502" t="str">
        <f t="shared" si="220"/>
        <v/>
      </c>
      <c r="AI279" s="502" t="str">
        <f t="shared" si="220"/>
        <v/>
      </c>
      <c r="AJ279" s="502" t="str">
        <f t="shared" si="220"/>
        <v/>
      </c>
      <c r="AK279" s="502" t="str">
        <f t="shared" si="220"/>
        <v/>
      </c>
      <c r="AL279" s="502" t="str">
        <f t="shared" si="220"/>
        <v/>
      </c>
      <c r="AM279" s="461"/>
      <c r="AN279" s="461"/>
      <c r="AO279" s="461"/>
      <c r="AP279" s="461"/>
      <c r="AQ279" s="461"/>
      <c r="AR279" s="461"/>
      <c r="AS279" s="502" t="str">
        <f>AS51</f>
        <v/>
      </c>
      <c r="AT279" s="502" t="str">
        <f t="shared" ref="AT279:AU282" si="221">AT51</f>
        <v/>
      </c>
      <c r="AU279" s="502" t="str">
        <f t="shared" si="221"/>
        <v/>
      </c>
      <c r="AV279" s="461"/>
      <c r="AW279" s="461"/>
      <c r="AX279" s="461"/>
      <c r="AY279" s="461"/>
      <c r="AZ279" s="461"/>
      <c r="BA279" s="461"/>
      <c r="BB279" s="461"/>
      <c r="BC279" s="461"/>
      <c r="BD279" s="461"/>
      <c r="BE279" s="461"/>
      <c r="BF279" s="461"/>
      <c r="BG279" s="461"/>
      <c r="BH279" s="461"/>
      <c r="BI279" s="461"/>
      <c r="BJ279" s="461"/>
      <c r="BK279" s="461"/>
      <c r="BL279" s="461"/>
      <c r="BM279" s="461"/>
      <c r="BN279" s="502" t="str">
        <f t="shared" ref="BN279:CB282" si="222">BN51</f>
        <v/>
      </c>
      <c r="BO279" s="502" t="str">
        <f t="shared" si="222"/>
        <v/>
      </c>
      <c r="BP279" s="502" t="str">
        <f t="shared" si="222"/>
        <v/>
      </c>
      <c r="BQ279" s="502" t="str">
        <f t="shared" si="222"/>
        <v/>
      </c>
      <c r="BR279" s="502" t="str">
        <f t="shared" si="222"/>
        <v/>
      </c>
      <c r="BS279" s="502" t="str">
        <f t="shared" si="222"/>
        <v/>
      </c>
      <c r="BT279" s="502" t="str">
        <f t="shared" si="222"/>
        <v/>
      </c>
      <c r="BU279" s="502" t="str">
        <f t="shared" si="222"/>
        <v/>
      </c>
      <c r="BV279" s="502" t="str">
        <f t="shared" si="222"/>
        <v/>
      </c>
      <c r="BW279" s="502" t="str">
        <f t="shared" si="222"/>
        <v/>
      </c>
      <c r="BX279" s="502" t="str">
        <f t="shared" si="222"/>
        <v/>
      </c>
      <c r="BY279" s="502" t="str">
        <f t="shared" si="222"/>
        <v/>
      </c>
      <c r="BZ279" s="502" t="str">
        <f t="shared" si="222"/>
        <v/>
      </c>
      <c r="CA279" s="502" t="str">
        <f t="shared" si="222"/>
        <v/>
      </c>
      <c r="CB279" s="502" t="str">
        <f t="shared" si="222"/>
        <v/>
      </c>
      <c r="CC279" s="461"/>
      <c r="CD279" s="461"/>
      <c r="CE279" s="461"/>
      <c r="CF279" s="461"/>
      <c r="CG279" s="461"/>
      <c r="CH279" s="461"/>
      <c r="CI279" s="461"/>
      <c r="CJ279" s="461"/>
      <c r="CK279" s="461"/>
      <c r="CL279" s="461"/>
      <c r="CM279" s="461"/>
      <c r="CN279" s="461"/>
      <c r="CO279" s="461"/>
      <c r="CP279" s="461"/>
      <c r="CQ279" s="463"/>
    </row>
    <row r="280" spans="1:95" s="414" customFormat="1" ht="11.25" hidden="1" customHeight="1" x14ac:dyDescent="0.2">
      <c r="A280" s="476"/>
      <c r="B280" s="476"/>
      <c r="C280" s="476"/>
      <c r="D280" s="857"/>
      <c r="E280" s="898"/>
      <c r="F280" s="898"/>
      <c r="G280" s="485" t="s">
        <v>124</v>
      </c>
      <c r="H280" s="486"/>
      <c r="I280" s="486"/>
      <c r="J280" s="486"/>
      <c r="K280" s="486"/>
      <c r="L280" s="486"/>
      <c r="M280" s="487"/>
      <c r="N280" s="487"/>
      <c r="O280" s="487"/>
      <c r="P280" s="487"/>
      <c r="Q280" s="487"/>
      <c r="R280" s="487"/>
      <c r="S280" s="487"/>
      <c r="T280" s="487"/>
      <c r="U280" s="487"/>
      <c r="V280" s="487"/>
      <c r="W280" s="487"/>
      <c r="X280" s="487"/>
      <c r="Y280" s="487"/>
      <c r="Z280" s="487"/>
      <c r="AA280" s="461"/>
      <c r="AB280" s="461"/>
      <c r="AC280" s="461"/>
      <c r="AD280" s="502" t="str">
        <f>AD52</f>
        <v/>
      </c>
      <c r="AE280" s="502" t="str">
        <f t="shared" si="220"/>
        <v/>
      </c>
      <c r="AF280" s="502" t="str">
        <f t="shared" si="220"/>
        <v/>
      </c>
      <c r="AG280" s="502" t="str">
        <f t="shared" si="220"/>
        <v/>
      </c>
      <c r="AH280" s="502" t="str">
        <f t="shared" si="220"/>
        <v/>
      </c>
      <c r="AI280" s="502" t="str">
        <f t="shared" si="220"/>
        <v/>
      </c>
      <c r="AJ280" s="502" t="str">
        <f t="shared" si="220"/>
        <v/>
      </c>
      <c r="AK280" s="502" t="str">
        <f t="shared" si="220"/>
        <v/>
      </c>
      <c r="AL280" s="502" t="str">
        <f t="shared" si="220"/>
        <v/>
      </c>
      <c r="AM280" s="461"/>
      <c r="AN280" s="461"/>
      <c r="AO280" s="461"/>
      <c r="AP280" s="461"/>
      <c r="AQ280" s="461"/>
      <c r="AR280" s="461"/>
      <c r="AS280" s="502" t="str">
        <f>AS52</f>
        <v/>
      </c>
      <c r="AT280" s="502" t="str">
        <f t="shared" si="221"/>
        <v/>
      </c>
      <c r="AU280" s="502" t="str">
        <f t="shared" si="221"/>
        <v/>
      </c>
      <c r="AV280" s="461"/>
      <c r="AW280" s="461"/>
      <c r="AX280" s="461"/>
      <c r="AY280" s="461"/>
      <c r="AZ280" s="461"/>
      <c r="BA280" s="461"/>
      <c r="BB280" s="461"/>
      <c r="BC280" s="461"/>
      <c r="BD280" s="461"/>
      <c r="BE280" s="461"/>
      <c r="BF280" s="461"/>
      <c r="BG280" s="461"/>
      <c r="BH280" s="461"/>
      <c r="BI280" s="461"/>
      <c r="BJ280" s="461"/>
      <c r="BK280" s="461"/>
      <c r="BL280" s="461"/>
      <c r="BM280" s="461"/>
      <c r="BN280" s="502" t="str">
        <f t="shared" si="222"/>
        <v/>
      </c>
      <c r="BO280" s="502" t="str">
        <f t="shared" si="222"/>
        <v/>
      </c>
      <c r="BP280" s="502" t="str">
        <f t="shared" si="222"/>
        <v/>
      </c>
      <c r="BQ280" s="502" t="str">
        <f t="shared" si="222"/>
        <v/>
      </c>
      <c r="BR280" s="502" t="str">
        <f t="shared" si="222"/>
        <v/>
      </c>
      <c r="BS280" s="502" t="str">
        <f t="shared" si="222"/>
        <v/>
      </c>
      <c r="BT280" s="502" t="str">
        <f t="shared" si="222"/>
        <v/>
      </c>
      <c r="BU280" s="502" t="str">
        <f t="shared" si="222"/>
        <v/>
      </c>
      <c r="BV280" s="502" t="str">
        <f t="shared" si="222"/>
        <v/>
      </c>
      <c r="BW280" s="502" t="str">
        <f t="shared" si="222"/>
        <v/>
      </c>
      <c r="BX280" s="502" t="str">
        <f t="shared" si="222"/>
        <v/>
      </c>
      <c r="BY280" s="502" t="str">
        <f t="shared" si="222"/>
        <v/>
      </c>
      <c r="BZ280" s="502" t="str">
        <f t="shared" si="222"/>
        <v/>
      </c>
      <c r="CA280" s="502" t="str">
        <f t="shared" si="222"/>
        <v/>
      </c>
      <c r="CB280" s="502" t="str">
        <f t="shared" si="222"/>
        <v/>
      </c>
      <c r="CC280" s="461"/>
      <c r="CD280" s="461"/>
      <c r="CE280" s="461"/>
      <c r="CF280" s="461"/>
      <c r="CG280" s="461"/>
      <c r="CH280" s="461"/>
      <c r="CI280" s="461"/>
      <c r="CJ280" s="461"/>
      <c r="CK280" s="461"/>
      <c r="CL280" s="461"/>
      <c r="CM280" s="461"/>
      <c r="CN280" s="461"/>
      <c r="CO280" s="461"/>
      <c r="CP280" s="461"/>
      <c r="CQ280" s="463"/>
    </row>
    <row r="281" spans="1:95" s="414" customFormat="1" ht="11.25" hidden="1" customHeight="1" x14ac:dyDescent="0.2">
      <c r="A281" s="476"/>
      <c r="B281" s="476"/>
      <c r="C281" s="476"/>
      <c r="D281" s="857"/>
      <c r="E281" s="898"/>
      <c r="F281" s="898"/>
      <c r="G281" s="485" t="s">
        <v>125</v>
      </c>
      <c r="H281" s="486"/>
      <c r="I281" s="486"/>
      <c r="J281" s="486"/>
      <c r="K281" s="486"/>
      <c r="L281" s="486"/>
      <c r="M281" s="487"/>
      <c r="N281" s="487"/>
      <c r="O281" s="487"/>
      <c r="P281" s="487"/>
      <c r="Q281" s="487"/>
      <c r="R281" s="487"/>
      <c r="S281" s="487"/>
      <c r="T281" s="487"/>
      <c r="U281" s="487"/>
      <c r="V281" s="487"/>
      <c r="W281" s="487"/>
      <c r="X281" s="487"/>
      <c r="Y281" s="487"/>
      <c r="Z281" s="487"/>
      <c r="AA281" s="461"/>
      <c r="AB281" s="461"/>
      <c r="AC281" s="461"/>
      <c r="AD281" s="502" t="str">
        <f>AD53</f>
        <v/>
      </c>
      <c r="AE281" s="502" t="str">
        <f t="shared" si="220"/>
        <v/>
      </c>
      <c r="AF281" s="502" t="str">
        <f t="shared" si="220"/>
        <v/>
      </c>
      <c r="AG281" s="502" t="str">
        <f t="shared" si="220"/>
        <v/>
      </c>
      <c r="AH281" s="502" t="str">
        <f t="shared" si="220"/>
        <v/>
      </c>
      <c r="AI281" s="502" t="str">
        <f t="shared" si="220"/>
        <v/>
      </c>
      <c r="AJ281" s="502" t="str">
        <f t="shared" si="220"/>
        <v/>
      </c>
      <c r="AK281" s="502" t="str">
        <f t="shared" si="220"/>
        <v/>
      </c>
      <c r="AL281" s="502" t="str">
        <f t="shared" si="220"/>
        <v/>
      </c>
      <c r="AM281" s="461"/>
      <c r="AN281" s="461"/>
      <c r="AO281" s="461"/>
      <c r="AP281" s="461"/>
      <c r="AQ281" s="461"/>
      <c r="AR281" s="461"/>
      <c r="AS281" s="502" t="str">
        <f>AS53</f>
        <v/>
      </c>
      <c r="AT281" s="502" t="str">
        <f t="shared" si="221"/>
        <v/>
      </c>
      <c r="AU281" s="502" t="str">
        <f t="shared" si="221"/>
        <v/>
      </c>
      <c r="AV281" s="461"/>
      <c r="AW281" s="461"/>
      <c r="AX281" s="461"/>
      <c r="AY281" s="461"/>
      <c r="AZ281" s="461"/>
      <c r="BA281" s="461"/>
      <c r="BB281" s="461"/>
      <c r="BC281" s="461"/>
      <c r="BD281" s="461"/>
      <c r="BE281" s="461"/>
      <c r="BF281" s="461"/>
      <c r="BG281" s="461"/>
      <c r="BH281" s="461"/>
      <c r="BI281" s="461"/>
      <c r="BJ281" s="461"/>
      <c r="BK281" s="461"/>
      <c r="BL281" s="461"/>
      <c r="BM281" s="461"/>
      <c r="BN281" s="502" t="str">
        <f t="shared" si="222"/>
        <v/>
      </c>
      <c r="BO281" s="502" t="str">
        <f t="shared" si="222"/>
        <v/>
      </c>
      <c r="BP281" s="502" t="str">
        <f t="shared" si="222"/>
        <v/>
      </c>
      <c r="BQ281" s="502" t="str">
        <f t="shared" si="222"/>
        <v/>
      </c>
      <c r="BR281" s="502" t="str">
        <f t="shared" si="222"/>
        <v/>
      </c>
      <c r="BS281" s="502" t="str">
        <f t="shared" si="222"/>
        <v/>
      </c>
      <c r="BT281" s="502" t="str">
        <f t="shared" si="222"/>
        <v/>
      </c>
      <c r="BU281" s="502" t="str">
        <f t="shared" si="222"/>
        <v/>
      </c>
      <c r="BV281" s="502" t="str">
        <f t="shared" si="222"/>
        <v/>
      </c>
      <c r="BW281" s="502" t="str">
        <f t="shared" si="222"/>
        <v/>
      </c>
      <c r="BX281" s="502" t="str">
        <f t="shared" si="222"/>
        <v/>
      </c>
      <c r="BY281" s="502" t="str">
        <f t="shared" si="222"/>
        <v/>
      </c>
      <c r="BZ281" s="502" t="str">
        <f t="shared" si="222"/>
        <v/>
      </c>
      <c r="CA281" s="502" t="str">
        <f t="shared" si="222"/>
        <v/>
      </c>
      <c r="CB281" s="502" t="str">
        <f t="shared" si="222"/>
        <v/>
      </c>
      <c r="CC281" s="461"/>
      <c r="CD281" s="461"/>
      <c r="CE281" s="461"/>
      <c r="CF281" s="461"/>
      <c r="CG281" s="461"/>
      <c r="CH281" s="461"/>
      <c r="CI281" s="461"/>
      <c r="CJ281" s="461"/>
      <c r="CK281" s="461"/>
      <c r="CL281" s="461"/>
      <c r="CM281" s="461"/>
      <c r="CN281" s="461"/>
      <c r="CO281" s="461"/>
      <c r="CP281" s="461"/>
      <c r="CQ281" s="463"/>
    </row>
    <row r="282" spans="1:95" s="414" customFormat="1" ht="11.25" hidden="1" customHeight="1" x14ac:dyDescent="0.2">
      <c r="A282" s="476"/>
      <c r="B282" s="476"/>
      <c r="C282" s="476"/>
      <c r="D282" s="857"/>
      <c r="E282" s="898"/>
      <c r="F282" s="898"/>
      <c r="G282" s="485" t="s">
        <v>126</v>
      </c>
      <c r="H282" s="486"/>
      <c r="I282" s="486"/>
      <c r="J282" s="486"/>
      <c r="K282" s="486"/>
      <c r="L282" s="486"/>
      <c r="M282" s="487"/>
      <c r="N282" s="487"/>
      <c r="O282" s="487"/>
      <c r="P282" s="487"/>
      <c r="Q282" s="487"/>
      <c r="R282" s="487"/>
      <c r="S282" s="487"/>
      <c r="T282" s="487"/>
      <c r="U282" s="487"/>
      <c r="V282" s="487"/>
      <c r="W282" s="487"/>
      <c r="X282" s="487"/>
      <c r="Y282" s="487"/>
      <c r="Z282" s="487"/>
      <c r="AA282" s="461"/>
      <c r="AB282" s="461"/>
      <c r="AC282" s="461"/>
      <c r="AD282" s="502" t="str">
        <f>AD54</f>
        <v/>
      </c>
      <c r="AE282" s="502" t="str">
        <f t="shared" si="220"/>
        <v/>
      </c>
      <c r="AF282" s="502" t="str">
        <f t="shared" si="220"/>
        <v/>
      </c>
      <c r="AG282" s="502" t="str">
        <f t="shared" si="220"/>
        <v/>
      </c>
      <c r="AH282" s="502" t="str">
        <f t="shared" si="220"/>
        <v/>
      </c>
      <c r="AI282" s="502" t="str">
        <f t="shared" si="220"/>
        <v/>
      </c>
      <c r="AJ282" s="502" t="str">
        <f t="shared" si="220"/>
        <v/>
      </c>
      <c r="AK282" s="502" t="str">
        <f t="shared" si="220"/>
        <v/>
      </c>
      <c r="AL282" s="502" t="str">
        <f t="shared" si="220"/>
        <v/>
      </c>
      <c r="AM282" s="461"/>
      <c r="AN282" s="461"/>
      <c r="AO282" s="461"/>
      <c r="AP282" s="461"/>
      <c r="AQ282" s="461"/>
      <c r="AR282" s="461"/>
      <c r="AS282" s="502" t="str">
        <f>AS54</f>
        <v/>
      </c>
      <c r="AT282" s="502" t="str">
        <f t="shared" si="221"/>
        <v/>
      </c>
      <c r="AU282" s="502" t="str">
        <f t="shared" si="221"/>
        <v/>
      </c>
      <c r="AV282" s="461"/>
      <c r="AW282" s="461"/>
      <c r="AX282" s="461"/>
      <c r="AY282" s="461"/>
      <c r="AZ282" s="461"/>
      <c r="BA282" s="461"/>
      <c r="BB282" s="461"/>
      <c r="BC282" s="461"/>
      <c r="BD282" s="461"/>
      <c r="BE282" s="461"/>
      <c r="BF282" s="461"/>
      <c r="BG282" s="461"/>
      <c r="BH282" s="461"/>
      <c r="BI282" s="461"/>
      <c r="BJ282" s="461"/>
      <c r="BK282" s="461"/>
      <c r="BL282" s="461"/>
      <c r="BM282" s="461"/>
      <c r="BN282" s="502" t="str">
        <f t="shared" si="222"/>
        <v/>
      </c>
      <c r="BO282" s="502" t="str">
        <f t="shared" si="222"/>
        <v/>
      </c>
      <c r="BP282" s="502" t="str">
        <f t="shared" si="222"/>
        <v/>
      </c>
      <c r="BQ282" s="502" t="str">
        <f t="shared" si="222"/>
        <v/>
      </c>
      <c r="BR282" s="502" t="str">
        <f t="shared" si="222"/>
        <v/>
      </c>
      <c r="BS282" s="502" t="str">
        <f t="shared" si="222"/>
        <v/>
      </c>
      <c r="BT282" s="502" t="str">
        <f t="shared" si="222"/>
        <v/>
      </c>
      <c r="BU282" s="502" t="str">
        <f t="shared" si="222"/>
        <v/>
      </c>
      <c r="BV282" s="502" t="str">
        <f t="shared" si="222"/>
        <v/>
      </c>
      <c r="BW282" s="502" t="str">
        <f t="shared" si="222"/>
        <v/>
      </c>
      <c r="BX282" s="502" t="str">
        <f t="shared" si="222"/>
        <v/>
      </c>
      <c r="BY282" s="502" t="str">
        <f t="shared" si="222"/>
        <v/>
      </c>
      <c r="BZ282" s="502" t="str">
        <f t="shared" si="222"/>
        <v/>
      </c>
      <c r="CA282" s="502" t="str">
        <f t="shared" si="222"/>
        <v/>
      </c>
      <c r="CB282" s="502" t="str">
        <f t="shared" si="222"/>
        <v/>
      </c>
      <c r="CC282" s="461"/>
      <c r="CD282" s="461"/>
      <c r="CE282" s="461"/>
      <c r="CF282" s="461"/>
      <c r="CG282" s="461"/>
      <c r="CH282" s="461"/>
      <c r="CI282" s="461"/>
      <c r="CJ282" s="461"/>
      <c r="CK282" s="461"/>
      <c r="CL282" s="461"/>
      <c r="CM282" s="461"/>
      <c r="CN282" s="461"/>
      <c r="CO282" s="461"/>
      <c r="CP282" s="461"/>
      <c r="CQ282" s="463"/>
    </row>
    <row r="283" spans="1:95" s="414" customFormat="1" ht="11.25" hidden="1" customHeight="1" x14ac:dyDescent="0.2">
      <c r="A283" s="476"/>
      <c r="B283" s="476"/>
      <c r="C283" s="476"/>
      <c r="D283" s="857"/>
      <c r="E283" s="898"/>
      <c r="F283" s="898"/>
      <c r="G283" s="485" t="s">
        <v>127</v>
      </c>
      <c r="H283" s="486"/>
      <c r="I283" s="486"/>
      <c r="J283" s="486"/>
      <c r="K283" s="486"/>
      <c r="L283" s="486"/>
      <c r="M283" s="487"/>
      <c r="N283" s="487"/>
      <c r="O283" s="487"/>
      <c r="P283" s="487"/>
      <c r="Q283" s="487"/>
      <c r="R283" s="487"/>
      <c r="S283" s="487"/>
      <c r="T283" s="487"/>
      <c r="U283" s="487"/>
      <c r="V283" s="487"/>
      <c r="W283" s="487"/>
      <c r="X283" s="487"/>
      <c r="Y283" s="487"/>
      <c r="Z283" s="487"/>
      <c r="AA283" s="461"/>
      <c r="AB283" s="461"/>
      <c r="AC283" s="461"/>
      <c r="AD283" s="502" t="str">
        <f>AD56</f>
        <v/>
      </c>
      <c r="AE283" s="502" t="str">
        <f t="shared" ref="AE283:AL283" si="223">AE56</f>
        <v/>
      </c>
      <c r="AF283" s="502" t="str">
        <f t="shared" si="223"/>
        <v/>
      </c>
      <c r="AG283" s="502" t="str">
        <f t="shared" si="223"/>
        <v/>
      </c>
      <c r="AH283" s="502" t="str">
        <f t="shared" si="223"/>
        <v/>
      </c>
      <c r="AI283" s="502" t="str">
        <f t="shared" si="223"/>
        <v/>
      </c>
      <c r="AJ283" s="502" t="str">
        <f t="shared" si="223"/>
        <v/>
      </c>
      <c r="AK283" s="502" t="str">
        <f t="shared" si="223"/>
        <v/>
      </c>
      <c r="AL283" s="502" t="str">
        <f t="shared" si="223"/>
        <v/>
      </c>
      <c r="AM283" s="461"/>
      <c r="AN283" s="461"/>
      <c r="AO283" s="461"/>
      <c r="AP283" s="461"/>
      <c r="AQ283" s="461"/>
      <c r="AR283" s="461"/>
      <c r="AS283" s="502" t="str">
        <f>AS56</f>
        <v/>
      </c>
      <c r="AT283" s="502" t="str">
        <f t="shared" ref="AT283:AU283" si="224">AT56</f>
        <v/>
      </c>
      <c r="AU283" s="502" t="str">
        <f t="shared" si="224"/>
        <v/>
      </c>
      <c r="AV283" s="461"/>
      <c r="AW283" s="461"/>
      <c r="AX283" s="461"/>
      <c r="AY283" s="461"/>
      <c r="AZ283" s="461"/>
      <c r="BA283" s="461"/>
      <c r="BB283" s="461"/>
      <c r="BC283" s="461"/>
      <c r="BD283" s="461"/>
      <c r="BE283" s="461"/>
      <c r="BF283" s="461"/>
      <c r="BG283" s="461"/>
      <c r="BH283" s="461"/>
      <c r="BI283" s="461"/>
      <c r="BJ283" s="461"/>
      <c r="BK283" s="461"/>
      <c r="BL283" s="461"/>
      <c r="BM283" s="461"/>
      <c r="BN283" s="502" t="str">
        <f t="shared" ref="BN283:CB283" si="225">BN56</f>
        <v/>
      </c>
      <c r="BO283" s="502" t="str">
        <f t="shared" si="225"/>
        <v/>
      </c>
      <c r="BP283" s="502" t="str">
        <f t="shared" si="225"/>
        <v/>
      </c>
      <c r="BQ283" s="502" t="str">
        <f t="shared" si="225"/>
        <v/>
      </c>
      <c r="BR283" s="502" t="str">
        <f t="shared" si="225"/>
        <v/>
      </c>
      <c r="BS283" s="502" t="str">
        <f t="shared" si="225"/>
        <v/>
      </c>
      <c r="BT283" s="502" t="str">
        <f t="shared" si="225"/>
        <v/>
      </c>
      <c r="BU283" s="502" t="str">
        <f t="shared" si="225"/>
        <v/>
      </c>
      <c r="BV283" s="502" t="str">
        <f t="shared" si="225"/>
        <v/>
      </c>
      <c r="BW283" s="502" t="str">
        <f t="shared" si="225"/>
        <v/>
      </c>
      <c r="BX283" s="502" t="str">
        <f t="shared" si="225"/>
        <v/>
      </c>
      <c r="BY283" s="502" t="str">
        <f t="shared" si="225"/>
        <v/>
      </c>
      <c r="BZ283" s="502" t="str">
        <f t="shared" si="225"/>
        <v/>
      </c>
      <c r="CA283" s="502" t="str">
        <f t="shared" si="225"/>
        <v/>
      </c>
      <c r="CB283" s="502" t="str">
        <f t="shared" si="225"/>
        <v/>
      </c>
      <c r="CC283" s="461"/>
      <c r="CD283" s="461"/>
      <c r="CE283" s="461"/>
      <c r="CF283" s="461"/>
      <c r="CG283" s="461"/>
      <c r="CH283" s="461"/>
      <c r="CI283" s="461"/>
      <c r="CJ283" s="461"/>
      <c r="CK283" s="461"/>
      <c r="CL283" s="461"/>
      <c r="CM283" s="461"/>
      <c r="CN283" s="461"/>
      <c r="CO283" s="461"/>
      <c r="CP283" s="461"/>
      <c r="CQ283" s="463"/>
    </row>
    <row r="284" spans="1:95" s="414" customFormat="1" ht="11.25" hidden="1" customHeight="1" x14ac:dyDescent="0.2">
      <c r="A284" s="476"/>
      <c r="B284" s="476"/>
      <c r="C284" s="476"/>
      <c r="D284" s="857"/>
      <c r="E284" s="898"/>
      <c r="F284" s="898"/>
      <c r="G284" s="485" t="s">
        <v>60</v>
      </c>
      <c r="H284" s="486"/>
      <c r="I284" s="486"/>
      <c r="J284" s="486"/>
      <c r="K284" s="486"/>
      <c r="L284" s="486"/>
      <c r="M284" s="487"/>
      <c r="N284" s="487"/>
      <c r="O284" s="487"/>
      <c r="P284" s="487"/>
      <c r="Q284" s="487"/>
      <c r="R284" s="487"/>
      <c r="S284" s="487"/>
      <c r="T284" s="487"/>
      <c r="U284" s="487"/>
      <c r="V284" s="487"/>
      <c r="W284" s="487"/>
      <c r="X284" s="487"/>
      <c r="Y284" s="487"/>
      <c r="Z284" s="487"/>
      <c r="AA284" s="461"/>
      <c r="AB284" s="461"/>
      <c r="AC284" s="461"/>
      <c r="AD284" s="502" t="str">
        <f>AD59</f>
        <v/>
      </c>
      <c r="AE284" s="502" t="str">
        <f t="shared" ref="AE284:AL284" si="226">AE59</f>
        <v/>
      </c>
      <c r="AF284" s="502" t="str">
        <f t="shared" si="226"/>
        <v/>
      </c>
      <c r="AG284" s="502" t="str">
        <f t="shared" si="226"/>
        <v/>
      </c>
      <c r="AH284" s="502" t="str">
        <f t="shared" si="226"/>
        <v/>
      </c>
      <c r="AI284" s="502" t="str">
        <f t="shared" si="226"/>
        <v/>
      </c>
      <c r="AJ284" s="502" t="str">
        <f t="shared" si="226"/>
        <v/>
      </c>
      <c r="AK284" s="502" t="str">
        <f t="shared" si="226"/>
        <v/>
      </c>
      <c r="AL284" s="502" t="str">
        <f t="shared" si="226"/>
        <v/>
      </c>
      <c r="AM284" s="461"/>
      <c r="AN284" s="461"/>
      <c r="AO284" s="461"/>
      <c r="AP284" s="461"/>
      <c r="AQ284" s="461"/>
      <c r="AR284" s="461"/>
      <c r="AS284" s="502" t="str">
        <f>AS59</f>
        <v/>
      </c>
      <c r="AT284" s="502" t="str">
        <f t="shared" ref="AT284:AU284" si="227">AT59</f>
        <v/>
      </c>
      <c r="AU284" s="502" t="str">
        <f t="shared" si="227"/>
        <v/>
      </c>
      <c r="AV284" s="461"/>
      <c r="AW284" s="461"/>
      <c r="AX284" s="461"/>
      <c r="AY284" s="461"/>
      <c r="AZ284" s="461"/>
      <c r="BA284" s="461"/>
      <c r="BB284" s="461"/>
      <c r="BC284" s="461"/>
      <c r="BD284" s="461"/>
      <c r="BE284" s="461"/>
      <c r="BF284" s="461"/>
      <c r="BG284" s="461"/>
      <c r="BH284" s="461"/>
      <c r="BI284" s="461"/>
      <c r="BJ284" s="461"/>
      <c r="BK284" s="461"/>
      <c r="BL284" s="461"/>
      <c r="BM284" s="461"/>
      <c r="BN284" s="502" t="str">
        <f t="shared" ref="BN284:CB284" si="228">BN59</f>
        <v/>
      </c>
      <c r="BO284" s="502" t="str">
        <f t="shared" si="228"/>
        <v/>
      </c>
      <c r="BP284" s="502" t="str">
        <f t="shared" si="228"/>
        <v/>
      </c>
      <c r="BQ284" s="502" t="str">
        <f t="shared" si="228"/>
        <v/>
      </c>
      <c r="BR284" s="502" t="str">
        <f t="shared" si="228"/>
        <v/>
      </c>
      <c r="BS284" s="502" t="str">
        <f t="shared" si="228"/>
        <v/>
      </c>
      <c r="BT284" s="502" t="str">
        <f t="shared" si="228"/>
        <v/>
      </c>
      <c r="BU284" s="502" t="str">
        <f t="shared" si="228"/>
        <v/>
      </c>
      <c r="BV284" s="502" t="str">
        <f t="shared" si="228"/>
        <v/>
      </c>
      <c r="BW284" s="502" t="str">
        <f t="shared" si="228"/>
        <v/>
      </c>
      <c r="BX284" s="502" t="str">
        <f t="shared" si="228"/>
        <v/>
      </c>
      <c r="BY284" s="502" t="str">
        <f t="shared" si="228"/>
        <v/>
      </c>
      <c r="BZ284" s="502" t="str">
        <f t="shared" si="228"/>
        <v/>
      </c>
      <c r="CA284" s="502" t="str">
        <f t="shared" si="228"/>
        <v/>
      </c>
      <c r="CB284" s="502" t="str">
        <f t="shared" si="228"/>
        <v/>
      </c>
      <c r="CC284" s="461"/>
      <c r="CD284" s="461"/>
      <c r="CE284" s="461"/>
      <c r="CF284" s="461"/>
      <c r="CG284" s="461"/>
      <c r="CH284" s="461"/>
      <c r="CI284" s="461"/>
      <c r="CJ284" s="461"/>
      <c r="CK284" s="461"/>
      <c r="CL284" s="461"/>
      <c r="CM284" s="461"/>
      <c r="CN284" s="461"/>
      <c r="CO284" s="461"/>
      <c r="CP284" s="461"/>
      <c r="CQ284" s="463"/>
    </row>
    <row r="285" spans="1:95" s="414" customFormat="1" ht="11.25" hidden="1" customHeight="1" x14ac:dyDescent="0.2">
      <c r="A285" s="476"/>
      <c r="B285" s="476"/>
      <c r="C285" s="476"/>
      <c r="D285" s="857"/>
      <c r="E285" s="898"/>
      <c r="F285" s="898"/>
      <c r="G285" s="485" t="s">
        <v>8971</v>
      </c>
      <c r="H285" s="486"/>
      <c r="I285" s="486"/>
      <c r="J285" s="486"/>
      <c r="K285" s="486"/>
      <c r="L285" s="486"/>
      <c r="M285" s="487"/>
      <c r="N285" s="487"/>
      <c r="O285" s="487"/>
      <c r="P285" s="487"/>
      <c r="Q285" s="487"/>
      <c r="R285" s="487"/>
      <c r="S285" s="487"/>
      <c r="T285" s="487"/>
      <c r="U285" s="487"/>
      <c r="V285" s="487"/>
      <c r="W285" s="487"/>
      <c r="X285" s="487"/>
      <c r="Y285" s="487"/>
      <c r="Z285" s="487"/>
      <c r="AA285" s="461"/>
      <c r="AB285" s="461"/>
      <c r="AC285" s="461"/>
      <c r="AD285" s="502" t="str">
        <f>AD62</f>
        <v/>
      </c>
      <c r="AE285" s="502" t="str">
        <f t="shared" ref="AE285:AL285" si="229">AE62</f>
        <v/>
      </c>
      <c r="AF285" s="502" t="str">
        <f t="shared" si="229"/>
        <v/>
      </c>
      <c r="AG285" s="502" t="str">
        <f t="shared" si="229"/>
        <v/>
      </c>
      <c r="AH285" s="502" t="str">
        <f t="shared" si="229"/>
        <v/>
      </c>
      <c r="AI285" s="502" t="str">
        <f t="shared" si="229"/>
        <v/>
      </c>
      <c r="AJ285" s="502" t="str">
        <f t="shared" si="229"/>
        <v/>
      </c>
      <c r="AK285" s="502" t="str">
        <f t="shared" si="229"/>
        <v/>
      </c>
      <c r="AL285" s="502" t="str">
        <f t="shared" si="229"/>
        <v/>
      </c>
      <c r="AM285" s="461"/>
      <c r="AN285" s="461"/>
      <c r="AO285" s="461"/>
      <c r="AP285" s="461"/>
      <c r="AQ285" s="461"/>
      <c r="AR285" s="461"/>
      <c r="AS285" s="502" t="str">
        <f>AS62</f>
        <v/>
      </c>
      <c r="AT285" s="502" t="str">
        <f t="shared" ref="AT285:AU285" si="230">AT62</f>
        <v/>
      </c>
      <c r="AU285" s="502" t="str">
        <f t="shared" si="230"/>
        <v/>
      </c>
      <c r="AV285" s="461"/>
      <c r="AW285" s="461"/>
      <c r="AX285" s="461"/>
      <c r="AY285" s="461"/>
      <c r="AZ285" s="461"/>
      <c r="BA285" s="461"/>
      <c r="BB285" s="461"/>
      <c r="BC285" s="461"/>
      <c r="BD285" s="461"/>
      <c r="BE285" s="461"/>
      <c r="BF285" s="461"/>
      <c r="BG285" s="461"/>
      <c r="BH285" s="461"/>
      <c r="BI285" s="461"/>
      <c r="BJ285" s="461"/>
      <c r="BK285" s="461"/>
      <c r="BL285" s="461"/>
      <c r="BM285" s="461"/>
      <c r="BN285" s="502" t="str">
        <f t="shared" ref="BN285:CB285" si="231">BN62</f>
        <v/>
      </c>
      <c r="BO285" s="502" t="str">
        <f t="shared" si="231"/>
        <v/>
      </c>
      <c r="BP285" s="502" t="str">
        <f t="shared" si="231"/>
        <v/>
      </c>
      <c r="BQ285" s="502" t="str">
        <f t="shared" si="231"/>
        <v/>
      </c>
      <c r="BR285" s="502" t="str">
        <f t="shared" si="231"/>
        <v/>
      </c>
      <c r="BS285" s="502" t="str">
        <f t="shared" si="231"/>
        <v/>
      </c>
      <c r="BT285" s="502" t="str">
        <f t="shared" si="231"/>
        <v/>
      </c>
      <c r="BU285" s="502" t="str">
        <f t="shared" si="231"/>
        <v/>
      </c>
      <c r="BV285" s="502" t="str">
        <f t="shared" si="231"/>
        <v/>
      </c>
      <c r="BW285" s="502" t="str">
        <f t="shared" si="231"/>
        <v/>
      </c>
      <c r="BX285" s="502" t="str">
        <f t="shared" si="231"/>
        <v/>
      </c>
      <c r="BY285" s="502" t="str">
        <f t="shared" si="231"/>
        <v/>
      </c>
      <c r="BZ285" s="502" t="str">
        <f t="shared" si="231"/>
        <v/>
      </c>
      <c r="CA285" s="502" t="str">
        <f t="shared" si="231"/>
        <v/>
      </c>
      <c r="CB285" s="502" t="str">
        <f t="shared" si="231"/>
        <v/>
      </c>
      <c r="CC285" s="461"/>
      <c r="CD285" s="461"/>
      <c r="CE285" s="461"/>
      <c r="CF285" s="461"/>
      <c r="CG285" s="461"/>
      <c r="CH285" s="461"/>
      <c r="CI285" s="461"/>
      <c r="CJ285" s="461"/>
      <c r="CK285" s="461"/>
      <c r="CL285" s="461"/>
      <c r="CM285" s="461"/>
      <c r="CN285" s="461"/>
      <c r="CO285" s="461"/>
      <c r="CP285" s="461"/>
      <c r="CQ285" s="463"/>
    </row>
    <row r="286" spans="1:95" s="414" customFormat="1" ht="11.25" hidden="1" customHeight="1" x14ac:dyDescent="0.2">
      <c r="A286" s="476"/>
      <c r="B286" s="476"/>
      <c r="C286" s="476"/>
      <c r="D286" s="857"/>
      <c r="E286" s="898"/>
      <c r="F286" s="898"/>
      <c r="G286" s="485" t="s">
        <v>130</v>
      </c>
      <c r="H286" s="486"/>
      <c r="I286" s="486"/>
      <c r="J286" s="486"/>
      <c r="K286" s="486"/>
      <c r="L286" s="486"/>
      <c r="M286" s="487"/>
      <c r="N286" s="487"/>
      <c r="O286" s="487"/>
      <c r="P286" s="487"/>
      <c r="Q286" s="487"/>
      <c r="R286" s="487"/>
      <c r="S286" s="487"/>
      <c r="T286" s="487"/>
      <c r="U286" s="487"/>
      <c r="V286" s="487"/>
      <c r="W286" s="487"/>
      <c r="X286" s="487"/>
      <c r="Y286" s="487"/>
      <c r="Z286" s="487"/>
      <c r="AA286" s="461"/>
      <c r="AB286" s="461"/>
      <c r="AC286" s="461"/>
      <c r="AD286" s="502" t="str">
        <f>AD64</f>
        <v/>
      </c>
      <c r="AE286" s="502" t="str">
        <f t="shared" ref="AE286:AL288" si="232">AE64</f>
        <v/>
      </c>
      <c r="AF286" s="502" t="str">
        <f t="shared" si="232"/>
        <v/>
      </c>
      <c r="AG286" s="502" t="str">
        <f t="shared" si="232"/>
        <v/>
      </c>
      <c r="AH286" s="502" t="str">
        <f t="shared" si="232"/>
        <v/>
      </c>
      <c r="AI286" s="502" t="str">
        <f t="shared" si="232"/>
        <v/>
      </c>
      <c r="AJ286" s="502" t="str">
        <f t="shared" si="232"/>
        <v/>
      </c>
      <c r="AK286" s="502" t="str">
        <f t="shared" si="232"/>
        <v/>
      </c>
      <c r="AL286" s="502" t="str">
        <f t="shared" si="232"/>
        <v/>
      </c>
      <c r="AM286" s="461"/>
      <c r="AN286" s="461"/>
      <c r="AO286" s="461"/>
      <c r="AP286" s="461"/>
      <c r="AQ286" s="461"/>
      <c r="AR286" s="461"/>
      <c r="AS286" s="502" t="str">
        <f>AS64</f>
        <v/>
      </c>
      <c r="AT286" s="502" t="str">
        <f t="shared" ref="AT286:AU288" si="233">AT64</f>
        <v/>
      </c>
      <c r="AU286" s="502" t="str">
        <f t="shared" si="233"/>
        <v/>
      </c>
      <c r="AV286" s="461"/>
      <c r="AW286" s="461"/>
      <c r="AX286" s="461"/>
      <c r="AY286" s="461"/>
      <c r="AZ286" s="461"/>
      <c r="BA286" s="461"/>
      <c r="BB286" s="461"/>
      <c r="BC286" s="461"/>
      <c r="BD286" s="461"/>
      <c r="BE286" s="461"/>
      <c r="BF286" s="461"/>
      <c r="BG286" s="461"/>
      <c r="BH286" s="461"/>
      <c r="BI286" s="461"/>
      <c r="BJ286" s="461"/>
      <c r="BK286" s="461"/>
      <c r="BL286" s="461"/>
      <c r="BM286" s="461"/>
      <c r="BN286" s="502" t="str">
        <f t="shared" ref="BN286:CB288" si="234">BN64</f>
        <v/>
      </c>
      <c r="BO286" s="502" t="str">
        <f t="shared" si="234"/>
        <v/>
      </c>
      <c r="BP286" s="502" t="str">
        <f t="shared" si="234"/>
        <v/>
      </c>
      <c r="BQ286" s="502" t="str">
        <f t="shared" si="234"/>
        <v/>
      </c>
      <c r="BR286" s="502" t="str">
        <f t="shared" si="234"/>
        <v/>
      </c>
      <c r="BS286" s="502" t="str">
        <f t="shared" si="234"/>
        <v/>
      </c>
      <c r="BT286" s="502" t="str">
        <f t="shared" si="234"/>
        <v/>
      </c>
      <c r="BU286" s="502" t="str">
        <f t="shared" si="234"/>
        <v/>
      </c>
      <c r="BV286" s="502" t="str">
        <f t="shared" si="234"/>
        <v/>
      </c>
      <c r="BW286" s="502" t="str">
        <f t="shared" si="234"/>
        <v/>
      </c>
      <c r="BX286" s="502" t="str">
        <f t="shared" si="234"/>
        <v/>
      </c>
      <c r="BY286" s="502" t="str">
        <f t="shared" si="234"/>
        <v/>
      </c>
      <c r="BZ286" s="502" t="str">
        <f t="shared" si="234"/>
        <v/>
      </c>
      <c r="CA286" s="502" t="str">
        <f t="shared" si="234"/>
        <v/>
      </c>
      <c r="CB286" s="502" t="str">
        <f t="shared" si="234"/>
        <v/>
      </c>
      <c r="CC286" s="461"/>
      <c r="CD286" s="461"/>
      <c r="CE286" s="461"/>
      <c r="CF286" s="461"/>
      <c r="CG286" s="461"/>
      <c r="CH286" s="461"/>
      <c r="CI286" s="461"/>
      <c r="CJ286" s="461"/>
      <c r="CK286" s="461"/>
      <c r="CL286" s="461"/>
      <c r="CM286" s="461"/>
      <c r="CN286" s="461"/>
      <c r="CO286" s="461"/>
      <c r="CP286" s="461"/>
      <c r="CQ286" s="463"/>
    </row>
    <row r="287" spans="1:95" s="414" customFormat="1" ht="11.25" hidden="1" customHeight="1" x14ac:dyDescent="0.2">
      <c r="A287" s="476"/>
      <c r="B287" s="476"/>
      <c r="C287" s="476"/>
      <c r="D287" s="857"/>
      <c r="E287" s="898"/>
      <c r="F287" s="898"/>
      <c r="G287" s="485" t="s">
        <v>131</v>
      </c>
      <c r="H287" s="486"/>
      <c r="I287" s="486"/>
      <c r="J287" s="486"/>
      <c r="K287" s="486"/>
      <c r="L287" s="486"/>
      <c r="M287" s="487"/>
      <c r="N287" s="487"/>
      <c r="O287" s="487"/>
      <c r="P287" s="487"/>
      <c r="Q287" s="487"/>
      <c r="R287" s="487"/>
      <c r="S287" s="487"/>
      <c r="T287" s="487"/>
      <c r="U287" s="487"/>
      <c r="V287" s="487"/>
      <c r="W287" s="487"/>
      <c r="X287" s="487"/>
      <c r="Y287" s="487"/>
      <c r="Z287" s="487"/>
      <c r="AA287" s="461"/>
      <c r="AB287" s="461"/>
      <c r="AC287" s="461"/>
      <c r="AD287" s="502" t="str">
        <f>AD65</f>
        <v/>
      </c>
      <c r="AE287" s="502" t="str">
        <f t="shared" si="232"/>
        <v/>
      </c>
      <c r="AF287" s="502" t="str">
        <f t="shared" si="232"/>
        <v/>
      </c>
      <c r="AG287" s="502" t="str">
        <f t="shared" si="232"/>
        <v/>
      </c>
      <c r="AH287" s="502" t="str">
        <f t="shared" si="232"/>
        <v/>
      </c>
      <c r="AI287" s="502" t="str">
        <f t="shared" si="232"/>
        <v/>
      </c>
      <c r="AJ287" s="502" t="str">
        <f t="shared" si="232"/>
        <v/>
      </c>
      <c r="AK287" s="502" t="str">
        <f t="shared" si="232"/>
        <v/>
      </c>
      <c r="AL287" s="502" t="str">
        <f t="shared" si="232"/>
        <v/>
      </c>
      <c r="AM287" s="461"/>
      <c r="AN287" s="461"/>
      <c r="AO287" s="461"/>
      <c r="AP287" s="461"/>
      <c r="AQ287" s="461"/>
      <c r="AR287" s="461"/>
      <c r="AS287" s="502" t="str">
        <f>AS65</f>
        <v/>
      </c>
      <c r="AT287" s="502" t="str">
        <f t="shared" si="233"/>
        <v/>
      </c>
      <c r="AU287" s="502" t="str">
        <f t="shared" si="233"/>
        <v/>
      </c>
      <c r="AV287" s="461"/>
      <c r="AW287" s="461"/>
      <c r="AX287" s="461"/>
      <c r="AY287" s="461"/>
      <c r="AZ287" s="461"/>
      <c r="BA287" s="461"/>
      <c r="BB287" s="461"/>
      <c r="BC287" s="461"/>
      <c r="BD287" s="461"/>
      <c r="BE287" s="461"/>
      <c r="BF287" s="461"/>
      <c r="BG287" s="461"/>
      <c r="BH287" s="461"/>
      <c r="BI287" s="461"/>
      <c r="BJ287" s="461"/>
      <c r="BK287" s="461"/>
      <c r="BL287" s="461"/>
      <c r="BM287" s="461"/>
      <c r="BN287" s="502" t="str">
        <f t="shared" si="234"/>
        <v/>
      </c>
      <c r="BO287" s="502" t="str">
        <f t="shared" si="234"/>
        <v/>
      </c>
      <c r="BP287" s="502" t="str">
        <f t="shared" si="234"/>
        <v/>
      </c>
      <c r="BQ287" s="502" t="str">
        <f t="shared" si="234"/>
        <v/>
      </c>
      <c r="BR287" s="502" t="str">
        <f t="shared" si="234"/>
        <v/>
      </c>
      <c r="BS287" s="502" t="str">
        <f t="shared" si="234"/>
        <v/>
      </c>
      <c r="BT287" s="502" t="str">
        <f t="shared" si="234"/>
        <v/>
      </c>
      <c r="BU287" s="502" t="str">
        <f t="shared" si="234"/>
        <v/>
      </c>
      <c r="BV287" s="502" t="str">
        <f t="shared" si="234"/>
        <v/>
      </c>
      <c r="BW287" s="502" t="str">
        <f t="shared" si="234"/>
        <v/>
      </c>
      <c r="BX287" s="502" t="str">
        <f t="shared" si="234"/>
        <v/>
      </c>
      <c r="BY287" s="502" t="str">
        <f t="shared" si="234"/>
        <v/>
      </c>
      <c r="BZ287" s="502" t="str">
        <f t="shared" si="234"/>
        <v/>
      </c>
      <c r="CA287" s="502" t="str">
        <f t="shared" si="234"/>
        <v/>
      </c>
      <c r="CB287" s="502" t="str">
        <f t="shared" si="234"/>
        <v/>
      </c>
      <c r="CC287" s="461"/>
      <c r="CD287" s="461"/>
      <c r="CE287" s="461"/>
      <c r="CF287" s="461"/>
      <c r="CG287" s="461"/>
      <c r="CH287" s="461"/>
      <c r="CI287" s="461"/>
      <c r="CJ287" s="461"/>
      <c r="CK287" s="461"/>
      <c r="CL287" s="461"/>
      <c r="CM287" s="461"/>
      <c r="CN287" s="461"/>
      <c r="CO287" s="461"/>
      <c r="CP287" s="461"/>
      <c r="CQ287" s="463"/>
    </row>
    <row r="288" spans="1:95" s="414" customFormat="1" ht="11.25" hidden="1" customHeight="1" x14ac:dyDescent="0.2">
      <c r="A288" s="476"/>
      <c r="B288" s="476"/>
      <c r="C288" s="476"/>
      <c r="D288" s="857"/>
      <c r="E288" s="898"/>
      <c r="F288" s="898"/>
      <c r="G288" s="485" t="s">
        <v>132</v>
      </c>
      <c r="H288" s="486"/>
      <c r="I288" s="486"/>
      <c r="J288" s="486"/>
      <c r="K288" s="486"/>
      <c r="L288" s="486"/>
      <c r="M288" s="487"/>
      <c r="N288" s="487"/>
      <c r="O288" s="487"/>
      <c r="P288" s="487"/>
      <c r="Q288" s="487"/>
      <c r="R288" s="487"/>
      <c r="S288" s="487"/>
      <c r="T288" s="487"/>
      <c r="U288" s="487"/>
      <c r="V288" s="487"/>
      <c r="W288" s="487"/>
      <c r="X288" s="487"/>
      <c r="Y288" s="487"/>
      <c r="Z288" s="487"/>
      <c r="AA288" s="461"/>
      <c r="AB288" s="461"/>
      <c r="AC288" s="461"/>
      <c r="AD288" s="502" t="str">
        <f>AD66</f>
        <v/>
      </c>
      <c r="AE288" s="502" t="str">
        <f t="shared" si="232"/>
        <v/>
      </c>
      <c r="AF288" s="502" t="str">
        <f t="shared" si="232"/>
        <v/>
      </c>
      <c r="AG288" s="502" t="str">
        <f t="shared" si="232"/>
        <v/>
      </c>
      <c r="AH288" s="502" t="str">
        <f t="shared" si="232"/>
        <v/>
      </c>
      <c r="AI288" s="502" t="str">
        <f t="shared" si="232"/>
        <v/>
      </c>
      <c r="AJ288" s="502" t="str">
        <f t="shared" si="232"/>
        <v/>
      </c>
      <c r="AK288" s="502" t="str">
        <f t="shared" si="232"/>
        <v/>
      </c>
      <c r="AL288" s="502" t="str">
        <f t="shared" si="232"/>
        <v/>
      </c>
      <c r="AM288" s="461"/>
      <c r="AN288" s="461"/>
      <c r="AO288" s="461"/>
      <c r="AP288" s="461"/>
      <c r="AQ288" s="461"/>
      <c r="AR288" s="461"/>
      <c r="AS288" s="502" t="str">
        <f>AS66</f>
        <v/>
      </c>
      <c r="AT288" s="502" t="str">
        <f t="shared" si="233"/>
        <v/>
      </c>
      <c r="AU288" s="502" t="str">
        <f t="shared" si="233"/>
        <v/>
      </c>
      <c r="AV288" s="461"/>
      <c r="AW288" s="461"/>
      <c r="AX288" s="461"/>
      <c r="AY288" s="461"/>
      <c r="AZ288" s="461"/>
      <c r="BA288" s="461"/>
      <c r="BB288" s="461"/>
      <c r="BC288" s="461"/>
      <c r="BD288" s="461"/>
      <c r="BE288" s="461"/>
      <c r="BF288" s="461"/>
      <c r="BG288" s="461"/>
      <c r="BH288" s="461"/>
      <c r="BI288" s="461"/>
      <c r="BJ288" s="461"/>
      <c r="BK288" s="461"/>
      <c r="BL288" s="461"/>
      <c r="BM288" s="461"/>
      <c r="BN288" s="502" t="str">
        <f t="shared" si="234"/>
        <v/>
      </c>
      <c r="BO288" s="502" t="str">
        <f t="shared" si="234"/>
        <v/>
      </c>
      <c r="BP288" s="502" t="str">
        <f t="shared" si="234"/>
        <v/>
      </c>
      <c r="BQ288" s="502" t="str">
        <f t="shared" si="234"/>
        <v/>
      </c>
      <c r="BR288" s="502" t="str">
        <f t="shared" si="234"/>
        <v/>
      </c>
      <c r="BS288" s="502" t="str">
        <f t="shared" si="234"/>
        <v/>
      </c>
      <c r="BT288" s="502" t="str">
        <f t="shared" si="234"/>
        <v/>
      </c>
      <c r="BU288" s="502" t="str">
        <f t="shared" si="234"/>
        <v/>
      </c>
      <c r="BV288" s="502" t="str">
        <f t="shared" si="234"/>
        <v/>
      </c>
      <c r="BW288" s="502" t="str">
        <f t="shared" si="234"/>
        <v/>
      </c>
      <c r="BX288" s="502" t="str">
        <f t="shared" si="234"/>
        <v/>
      </c>
      <c r="BY288" s="502" t="str">
        <f t="shared" si="234"/>
        <v/>
      </c>
      <c r="BZ288" s="502" t="str">
        <f t="shared" si="234"/>
        <v/>
      </c>
      <c r="CA288" s="502" t="str">
        <f t="shared" si="234"/>
        <v/>
      </c>
      <c r="CB288" s="502" t="str">
        <f t="shared" si="234"/>
        <v/>
      </c>
      <c r="CC288" s="461"/>
      <c r="CD288" s="461"/>
      <c r="CE288" s="461"/>
      <c r="CF288" s="461"/>
      <c r="CG288" s="461"/>
      <c r="CH288" s="461"/>
      <c r="CI288" s="461"/>
      <c r="CJ288" s="461"/>
      <c r="CK288" s="461"/>
      <c r="CL288" s="461"/>
      <c r="CM288" s="461"/>
      <c r="CN288" s="461"/>
      <c r="CO288" s="461"/>
      <c r="CP288" s="461"/>
      <c r="CQ288" s="463"/>
    </row>
    <row r="289" spans="1:95" s="414" customFormat="1" ht="11.25" hidden="1" customHeight="1" x14ac:dyDescent="0.2">
      <c r="A289" s="476"/>
      <c r="B289" s="476"/>
      <c r="C289" s="476"/>
      <c r="D289" s="857"/>
      <c r="E289" s="898"/>
      <c r="F289" s="898"/>
      <c r="G289" s="485" t="s">
        <v>133</v>
      </c>
      <c r="H289" s="486"/>
      <c r="I289" s="486"/>
      <c r="J289" s="486"/>
      <c r="K289" s="486"/>
      <c r="L289" s="486"/>
      <c r="M289" s="487"/>
      <c r="N289" s="487"/>
      <c r="O289" s="487"/>
      <c r="P289" s="487"/>
      <c r="Q289" s="487"/>
      <c r="R289" s="487"/>
      <c r="S289" s="487"/>
      <c r="T289" s="487"/>
      <c r="U289" s="487"/>
      <c r="V289" s="487"/>
      <c r="W289" s="487"/>
      <c r="X289" s="487"/>
      <c r="Y289" s="487"/>
      <c r="Z289" s="487"/>
      <c r="AA289" s="461"/>
      <c r="AB289" s="461"/>
      <c r="AC289" s="461"/>
      <c r="AD289" s="502" t="str">
        <f>AD68</f>
        <v/>
      </c>
      <c r="AE289" s="502" t="str">
        <f t="shared" ref="AE289:AL289" si="235">AE68</f>
        <v/>
      </c>
      <c r="AF289" s="502" t="str">
        <f t="shared" si="235"/>
        <v/>
      </c>
      <c r="AG289" s="502" t="str">
        <f t="shared" si="235"/>
        <v/>
      </c>
      <c r="AH289" s="502" t="str">
        <f t="shared" si="235"/>
        <v/>
      </c>
      <c r="AI289" s="502" t="str">
        <f t="shared" si="235"/>
        <v/>
      </c>
      <c r="AJ289" s="502" t="str">
        <f t="shared" si="235"/>
        <v/>
      </c>
      <c r="AK289" s="502" t="str">
        <f t="shared" si="235"/>
        <v/>
      </c>
      <c r="AL289" s="502" t="str">
        <f t="shared" si="235"/>
        <v/>
      </c>
      <c r="AM289" s="461"/>
      <c r="AN289" s="461"/>
      <c r="AO289" s="461"/>
      <c r="AP289" s="461"/>
      <c r="AQ289" s="461"/>
      <c r="AR289" s="461"/>
      <c r="AS289" s="502" t="str">
        <f>AS68</f>
        <v/>
      </c>
      <c r="AT289" s="502" t="str">
        <f t="shared" ref="AT289:AU289" si="236">AT68</f>
        <v/>
      </c>
      <c r="AU289" s="502" t="str">
        <f t="shared" si="236"/>
        <v/>
      </c>
      <c r="AV289" s="461"/>
      <c r="AW289" s="461"/>
      <c r="AX289" s="461"/>
      <c r="AY289" s="461"/>
      <c r="AZ289" s="461"/>
      <c r="BA289" s="461"/>
      <c r="BB289" s="461"/>
      <c r="BC289" s="461"/>
      <c r="BD289" s="461"/>
      <c r="BE289" s="461"/>
      <c r="BF289" s="461"/>
      <c r="BG289" s="461"/>
      <c r="BH289" s="461"/>
      <c r="BI289" s="461"/>
      <c r="BJ289" s="461"/>
      <c r="BK289" s="461"/>
      <c r="BL289" s="461"/>
      <c r="BM289" s="461"/>
      <c r="BN289" s="502" t="str">
        <f t="shared" ref="BN289:CB289" si="237">BN68</f>
        <v/>
      </c>
      <c r="BO289" s="502" t="str">
        <f t="shared" si="237"/>
        <v/>
      </c>
      <c r="BP289" s="502" t="str">
        <f t="shared" si="237"/>
        <v/>
      </c>
      <c r="BQ289" s="502" t="str">
        <f t="shared" si="237"/>
        <v/>
      </c>
      <c r="BR289" s="502" t="str">
        <f t="shared" si="237"/>
        <v/>
      </c>
      <c r="BS289" s="502" t="str">
        <f t="shared" si="237"/>
        <v/>
      </c>
      <c r="BT289" s="502" t="str">
        <f t="shared" si="237"/>
        <v/>
      </c>
      <c r="BU289" s="502" t="str">
        <f t="shared" si="237"/>
        <v/>
      </c>
      <c r="BV289" s="502" t="str">
        <f t="shared" si="237"/>
        <v/>
      </c>
      <c r="BW289" s="502" t="str">
        <f t="shared" si="237"/>
        <v/>
      </c>
      <c r="BX289" s="502" t="str">
        <f t="shared" si="237"/>
        <v/>
      </c>
      <c r="BY289" s="502" t="str">
        <f t="shared" si="237"/>
        <v/>
      </c>
      <c r="BZ289" s="502" t="str">
        <f t="shared" si="237"/>
        <v/>
      </c>
      <c r="CA289" s="502" t="str">
        <f t="shared" si="237"/>
        <v/>
      </c>
      <c r="CB289" s="502" t="str">
        <f t="shared" si="237"/>
        <v/>
      </c>
      <c r="CC289" s="461"/>
      <c r="CD289" s="461"/>
      <c r="CE289" s="461"/>
      <c r="CF289" s="461"/>
      <c r="CG289" s="461"/>
      <c r="CH289" s="461"/>
      <c r="CI289" s="461"/>
      <c r="CJ289" s="461"/>
      <c r="CK289" s="461"/>
      <c r="CL289" s="461"/>
      <c r="CM289" s="461"/>
      <c r="CN289" s="461"/>
      <c r="CO289" s="461"/>
      <c r="CP289" s="461"/>
      <c r="CQ289" s="463"/>
    </row>
    <row r="290" spans="1:95" s="414" customFormat="1" ht="11.25" hidden="1" customHeight="1" x14ac:dyDescent="0.2">
      <c r="A290" s="476"/>
      <c r="B290" s="476"/>
      <c r="C290" s="476"/>
      <c r="D290" s="857"/>
      <c r="E290" s="898"/>
      <c r="F290" s="898"/>
      <c r="G290" s="485" t="s">
        <v>8972</v>
      </c>
      <c r="H290" s="486"/>
      <c r="I290" s="486"/>
      <c r="J290" s="486"/>
      <c r="K290" s="486"/>
      <c r="L290" s="486"/>
      <c r="M290" s="487"/>
      <c r="N290" s="487"/>
      <c r="O290" s="487"/>
      <c r="P290" s="487"/>
      <c r="Q290" s="487"/>
      <c r="R290" s="487"/>
      <c r="S290" s="487"/>
      <c r="T290" s="487"/>
      <c r="U290" s="487"/>
      <c r="V290" s="487"/>
      <c r="W290" s="487"/>
      <c r="X290" s="487"/>
      <c r="Y290" s="487"/>
      <c r="Z290" s="487"/>
      <c r="AA290" s="461"/>
      <c r="AB290" s="461"/>
      <c r="AC290" s="461"/>
      <c r="AD290" s="502" t="str">
        <f>AD77</f>
        <v/>
      </c>
      <c r="AE290" s="502" t="str">
        <f t="shared" ref="AE290:AL291" si="238">AE77</f>
        <v/>
      </c>
      <c r="AF290" s="502" t="str">
        <f t="shared" si="238"/>
        <v/>
      </c>
      <c r="AG290" s="502" t="str">
        <f t="shared" si="238"/>
        <v/>
      </c>
      <c r="AH290" s="502" t="str">
        <f t="shared" si="238"/>
        <v/>
      </c>
      <c r="AI290" s="502" t="str">
        <f t="shared" si="238"/>
        <v/>
      </c>
      <c r="AJ290" s="502" t="str">
        <f t="shared" si="238"/>
        <v/>
      </c>
      <c r="AK290" s="502" t="str">
        <f t="shared" si="238"/>
        <v/>
      </c>
      <c r="AL290" s="502" t="str">
        <f t="shared" si="238"/>
        <v/>
      </c>
      <c r="AM290" s="461"/>
      <c r="AN290" s="461"/>
      <c r="AO290" s="461"/>
      <c r="AP290" s="461"/>
      <c r="AQ290" s="461"/>
      <c r="AR290" s="461"/>
      <c r="AS290" s="502" t="str">
        <f>AS77</f>
        <v/>
      </c>
      <c r="AT290" s="502" t="str">
        <f t="shared" ref="AT290:AU291" si="239">AT77</f>
        <v/>
      </c>
      <c r="AU290" s="502" t="str">
        <f t="shared" si="239"/>
        <v/>
      </c>
      <c r="AV290" s="461"/>
      <c r="AW290" s="461"/>
      <c r="AX290" s="461"/>
      <c r="AY290" s="461"/>
      <c r="AZ290" s="461"/>
      <c r="BA290" s="461"/>
      <c r="BB290" s="461"/>
      <c r="BC290" s="461"/>
      <c r="BD290" s="461"/>
      <c r="BE290" s="461"/>
      <c r="BF290" s="461"/>
      <c r="BG290" s="461"/>
      <c r="BH290" s="461"/>
      <c r="BI290" s="461"/>
      <c r="BJ290" s="461"/>
      <c r="BK290" s="461"/>
      <c r="BL290" s="461"/>
      <c r="BM290" s="461"/>
      <c r="BN290" s="502" t="str">
        <f t="shared" ref="BN290:CB291" si="240">BN77</f>
        <v/>
      </c>
      <c r="BO290" s="502" t="str">
        <f t="shared" si="240"/>
        <v/>
      </c>
      <c r="BP290" s="502" t="str">
        <f t="shared" si="240"/>
        <v/>
      </c>
      <c r="BQ290" s="502" t="str">
        <f t="shared" si="240"/>
        <v/>
      </c>
      <c r="BR290" s="502" t="str">
        <f t="shared" si="240"/>
        <v/>
      </c>
      <c r="BS290" s="502" t="str">
        <f t="shared" si="240"/>
        <v/>
      </c>
      <c r="BT290" s="502" t="str">
        <f t="shared" si="240"/>
        <v/>
      </c>
      <c r="BU290" s="502" t="str">
        <f t="shared" si="240"/>
        <v/>
      </c>
      <c r="BV290" s="502" t="str">
        <f t="shared" si="240"/>
        <v/>
      </c>
      <c r="BW290" s="502" t="str">
        <f t="shared" si="240"/>
        <v/>
      </c>
      <c r="BX290" s="502" t="str">
        <f t="shared" si="240"/>
        <v/>
      </c>
      <c r="BY290" s="502" t="str">
        <f t="shared" si="240"/>
        <v/>
      </c>
      <c r="BZ290" s="502" t="str">
        <f t="shared" si="240"/>
        <v/>
      </c>
      <c r="CA290" s="502" t="str">
        <f t="shared" si="240"/>
        <v/>
      </c>
      <c r="CB290" s="502" t="str">
        <f t="shared" si="240"/>
        <v/>
      </c>
      <c r="CC290" s="461"/>
      <c r="CD290" s="461"/>
      <c r="CE290" s="461"/>
      <c r="CF290" s="461"/>
      <c r="CG290" s="461"/>
      <c r="CH290" s="461"/>
      <c r="CI290" s="461"/>
      <c r="CJ290" s="461"/>
      <c r="CK290" s="461"/>
      <c r="CL290" s="461"/>
      <c r="CM290" s="461"/>
      <c r="CN290" s="461"/>
      <c r="CO290" s="461"/>
      <c r="CP290" s="461"/>
      <c r="CQ290" s="463"/>
    </row>
    <row r="291" spans="1:95" s="414" customFormat="1" ht="11.25" hidden="1" customHeight="1" x14ac:dyDescent="0.2">
      <c r="A291" s="476"/>
      <c r="B291" s="476"/>
      <c r="C291" s="476"/>
      <c r="D291" s="857"/>
      <c r="E291" s="898"/>
      <c r="F291" s="898"/>
      <c r="G291" s="485" t="s">
        <v>8956</v>
      </c>
      <c r="H291" s="486"/>
      <c r="I291" s="486"/>
      <c r="J291" s="486"/>
      <c r="K291" s="486"/>
      <c r="L291" s="486"/>
      <c r="M291" s="487"/>
      <c r="N291" s="487"/>
      <c r="O291" s="487"/>
      <c r="P291" s="487"/>
      <c r="Q291" s="487"/>
      <c r="R291" s="487"/>
      <c r="S291" s="487"/>
      <c r="T291" s="487"/>
      <c r="U291" s="487"/>
      <c r="V291" s="487"/>
      <c r="W291" s="487"/>
      <c r="X291" s="487"/>
      <c r="Y291" s="487"/>
      <c r="Z291" s="487"/>
      <c r="AA291" s="461"/>
      <c r="AB291" s="461"/>
      <c r="AC291" s="461"/>
      <c r="AD291" s="502" t="str">
        <f>AD78</f>
        <v/>
      </c>
      <c r="AE291" s="502" t="str">
        <f t="shared" si="238"/>
        <v/>
      </c>
      <c r="AF291" s="502" t="str">
        <f t="shared" si="238"/>
        <v/>
      </c>
      <c r="AG291" s="502" t="str">
        <f t="shared" si="238"/>
        <v/>
      </c>
      <c r="AH291" s="502" t="str">
        <f t="shared" si="238"/>
        <v/>
      </c>
      <c r="AI291" s="502" t="str">
        <f t="shared" si="238"/>
        <v/>
      </c>
      <c r="AJ291" s="502" t="str">
        <f t="shared" si="238"/>
        <v/>
      </c>
      <c r="AK291" s="502" t="str">
        <f t="shared" si="238"/>
        <v/>
      </c>
      <c r="AL291" s="502" t="str">
        <f t="shared" si="238"/>
        <v/>
      </c>
      <c r="AM291" s="461"/>
      <c r="AN291" s="461"/>
      <c r="AO291" s="461"/>
      <c r="AP291" s="461"/>
      <c r="AQ291" s="461"/>
      <c r="AR291" s="461"/>
      <c r="AS291" s="502" t="str">
        <f>AS78</f>
        <v/>
      </c>
      <c r="AT291" s="502" t="str">
        <f t="shared" si="239"/>
        <v/>
      </c>
      <c r="AU291" s="502" t="str">
        <f t="shared" si="239"/>
        <v/>
      </c>
      <c r="AV291" s="461"/>
      <c r="AW291" s="461"/>
      <c r="AX291" s="461"/>
      <c r="AY291" s="461"/>
      <c r="AZ291" s="461"/>
      <c r="BA291" s="461"/>
      <c r="BB291" s="461"/>
      <c r="BC291" s="461"/>
      <c r="BD291" s="461"/>
      <c r="BE291" s="461"/>
      <c r="BF291" s="461"/>
      <c r="BG291" s="461"/>
      <c r="BH291" s="461"/>
      <c r="BI291" s="461"/>
      <c r="BJ291" s="461"/>
      <c r="BK291" s="461"/>
      <c r="BL291" s="461"/>
      <c r="BM291" s="461"/>
      <c r="BN291" s="502" t="str">
        <f t="shared" si="240"/>
        <v/>
      </c>
      <c r="BO291" s="502" t="str">
        <f t="shared" si="240"/>
        <v/>
      </c>
      <c r="BP291" s="502" t="str">
        <f t="shared" si="240"/>
        <v/>
      </c>
      <c r="BQ291" s="502" t="str">
        <f t="shared" si="240"/>
        <v/>
      </c>
      <c r="BR291" s="502" t="str">
        <f t="shared" si="240"/>
        <v/>
      </c>
      <c r="BS291" s="502" t="str">
        <f t="shared" si="240"/>
        <v/>
      </c>
      <c r="BT291" s="502" t="str">
        <f t="shared" si="240"/>
        <v/>
      </c>
      <c r="BU291" s="502" t="str">
        <f t="shared" si="240"/>
        <v/>
      </c>
      <c r="BV291" s="502" t="str">
        <f t="shared" si="240"/>
        <v/>
      </c>
      <c r="BW291" s="502" t="str">
        <f t="shared" si="240"/>
        <v/>
      </c>
      <c r="BX291" s="502" t="str">
        <f t="shared" si="240"/>
        <v/>
      </c>
      <c r="BY291" s="502" t="str">
        <f t="shared" si="240"/>
        <v/>
      </c>
      <c r="BZ291" s="502" t="str">
        <f t="shared" si="240"/>
        <v/>
      </c>
      <c r="CA291" s="502" t="str">
        <f t="shared" si="240"/>
        <v/>
      </c>
      <c r="CB291" s="502" t="str">
        <f t="shared" si="240"/>
        <v/>
      </c>
      <c r="CC291" s="461"/>
      <c r="CD291" s="461"/>
      <c r="CE291" s="461"/>
      <c r="CF291" s="461"/>
      <c r="CG291" s="461"/>
      <c r="CH291" s="461"/>
      <c r="CI291" s="461"/>
      <c r="CJ291" s="461"/>
      <c r="CK291" s="461"/>
      <c r="CL291" s="461"/>
      <c r="CM291" s="461"/>
      <c r="CN291" s="461"/>
      <c r="CO291" s="461"/>
      <c r="CP291" s="461"/>
      <c r="CQ291" s="463"/>
    </row>
    <row r="292" spans="1:95" s="414" customFormat="1" ht="11.25" hidden="1" customHeight="1" x14ac:dyDescent="0.2">
      <c r="A292" s="476"/>
      <c r="B292" s="476"/>
      <c r="C292" s="476"/>
      <c r="D292" s="857"/>
      <c r="E292" s="898"/>
      <c r="F292" s="898"/>
      <c r="G292" s="485" t="s">
        <v>8952</v>
      </c>
      <c r="H292" s="486"/>
      <c r="I292" s="486"/>
      <c r="J292" s="486"/>
      <c r="K292" s="486"/>
      <c r="L292" s="486"/>
      <c r="M292" s="487"/>
      <c r="N292" s="487"/>
      <c r="O292" s="487"/>
      <c r="P292" s="487"/>
      <c r="Q292" s="487"/>
      <c r="R292" s="487"/>
      <c r="S292" s="487"/>
      <c r="T292" s="487"/>
      <c r="U292" s="487"/>
      <c r="V292" s="487"/>
      <c r="W292" s="487"/>
      <c r="X292" s="487"/>
      <c r="Y292" s="487"/>
      <c r="Z292" s="487"/>
      <c r="AA292" s="461"/>
      <c r="AB292" s="461"/>
      <c r="AC292" s="461"/>
      <c r="AD292" s="502" t="str">
        <f>AD91</f>
        <v/>
      </c>
      <c r="AE292" s="502" t="str">
        <f t="shared" ref="AE292:AL293" si="241">AE91</f>
        <v/>
      </c>
      <c r="AF292" s="502" t="str">
        <f t="shared" si="241"/>
        <v/>
      </c>
      <c r="AG292" s="502" t="str">
        <f t="shared" si="241"/>
        <v/>
      </c>
      <c r="AH292" s="502" t="str">
        <f t="shared" si="241"/>
        <v/>
      </c>
      <c r="AI292" s="502" t="str">
        <f t="shared" si="241"/>
        <v/>
      </c>
      <c r="AJ292" s="502" t="str">
        <f t="shared" si="241"/>
        <v/>
      </c>
      <c r="AK292" s="502" t="str">
        <f t="shared" si="241"/>
        <v/>
      </c>
      <c r="AL292" s="502" t="str">
        <f t="shared" si="241"/>
        <v/>
      </c>
      <c r="AM292" s="461"/>
      <c r="AN292" s="461"/>
      <c r="AO292" s="461"/>
      <c r="AP292" s="461"/>
      <c r="AQ292" s="461"/>
      <c r="AR292" s="461"/>
      <c r="AS292" s="502" t="str">
        <f>AS91</f>
        <v/>
      </c>
      <c r="AT292" s="502" t="str">
        <f t="shared" ref="AT292:AU293" si="242">AT91</f>
        <v/>
      </c>
      <c r="AU292" s="502" t="str">
        <f t="shared" si="242"/>
        <v/>
      </c>
      <c r="AV292" s="461"/>
      <c r="AW292" s="461"/>
      <c r="AX292" s="461"/>
      <c r="AY292" s="461"/>
      <c r="AZ292" s="461"/>
      <c r="BA292" s="461"/>
      <c r="BB292" s="461"/>
      <c r="BC292" s="461"/>
      <c r="BD292" s="461"/>
      <c r="BE292" s="461"/>
      <c r="BF292" s="461"/>
      <c r="BG292" s="461"/>
      <c r="BH292" s="461"/>
      <c r="BI292" s="461"/>
      <c r="BJ292" s="461"/>
      <c r="BK292" s="461"/>
      <c r="BL292" s="461"/>
      <c r="BM292" s="461"/>
      <c r="BN292" s="502" t="str">
        <f t="shared" ref="BN292:CB293" si="243">BN91</f>
        <v/>
      </c>
      <c r="BO292" s="502" t="str">
        <f t="shared" si="243"/>
        <v/>
      </c>
      <c r="BP292" s="502" t="str">
        <f t="shared" si="243"/>
        <v/>
      </c>
      <c r="BQ292" s="502" t="str">
        <f t="shared" si="243"/>
        <v/>
      </c>
      <c r="BR292" s="502" t="str">
        <f t="shared" si="243"/>
        <v/>
      </c>
      <c r="BS292" s="502" t="str">
        <f t="shared" si="243"/>
        <v/>
      </c>
      <c r="BT292" s="502" t="str">
        <f t="shared" si="243"/>
        <v/>
      </c>
      <c r="BU292" s="502" t="str">
        <f t="shared" si="243"/>
        <v/>
      </c>
      <c r="BV292" s="502" t="str">
        <f t="shared" si="243"/>
        <v/>
      </c>
      <c r="BW292" s="502" t="str">
        <f t="shared" si="243"/>
        <v/>
      </c>
      <c r="BX292" s="502" t="str">
        <f t="shared" si="243"/>
        <v/>
      </c>
      <c r="BY292" s="502" t="str">
        <f t="shared" si="243"/>
        <v/>
      </c>
      <c r="BZ292" s="502" t="str">
        <f t="shared" si="243"/>
        <v/>
      </c>
      <c r="CA292" s="502" t="str">
        <f t="shared" si="243"/>
        <v/>
      </c>
      <c r="CB292" s="502" t="str">
        <f t="shared" si="243"/>
        <v/>
      </c>
      <c r="CC292" s="461"/>
      <c r="CD292" s="461"/>
      <c r="CE292" s="461"/>
      <c r="CF292" s="461"/>
      <c r="CG292" s="461"/>
      <c r="CH292" s="461"/>
      <c r="CI292" s="461"/>
      <c r="CJ292" s="461"/>
      <c r="CK292" s="461"/>
      <c r="CL292" s="461"/>
      <c r="CM292" s="461"/>
      <c r="CN292" s="461"/>
      <c r="CO292" s="461"/>
      <c r="CP292" s="461"/>
      <c r="CQ292" s="463"/>
    </row>
    <row r="293" spans="1:95" s="414" customFormat="1" ht="11.25" hidden="1" customHeight="1" x14ac:dyDescent="0.2">
      <c r="A293" s="476"/>
      <c r="B293" s="476"/>
      <c r="C293" s="476"/>
      <c r="D293" s="857"/>
      <c r="E293" s="898"/>
      <c r="F293" s="898"/>
      <c r="G293" s="485" t="s">
        <v>147</v>
      </c>
      <c r="H293" s="486"/>
      <c r="I293" s="486"/>
      <c r="J293" s="486"/>
      <c r="K293" s="486"/>
      <c r="L293" s="486"/>
      <c r="M293" s="487"/>
      <c r="N293" s="487"/>
      <c r="O293" s="487"/>
      <c r="P293" s="487"/>
      <c r="Q293" s="487"/>
      <c r="R293" s="487"/>
      <c r="S293" s="487"/>
      <c r="T293" s="487"/>
      <c r="U293" s="487"/>
      <c r="V293" s="487"/>
      <c r="W293" s="487"/>
      <c r="X293" s="487"/>
      <c r="Y293" s="487"/>
      <c r="Z293" s="487"/>
      <c r="AA293" s="461"/>
      <c r="AB293" s="461"/>
      <c r="AC293" s="461"/>
      <c r="AD293" s="502" t="str">
        <f>AD92</f>
        <v/>
      </c>
      <c r="AE293" s="502" t="str">
        <f t="shared" si="241"/>
        <v/>
      </c>
      <c r="AF293" s="502" t="str">
        <f t="shared" si="241"/>
        <v/>
      </c>
      <c r="AG293" s="502" t="str">
        <f t="shared" si="241"/>
        <v/>
      </c>
      <c r="AH293" s="502" t="str">
        <f t="shared" si="241"/>
        <v/>
      </c>
      <c r="AI293" s="502" t="str">
        <f t="shared" si="241"/>
        <v/>
      </c>
      <c r="AJ293" s="502" t="str">
        <f t="shared" si="241"/>
        <v/>
      </c>
      <c r="AK293" s="502" t="str">
        <f t="shared" si="241"/>
        <v/>
      </c>
      <c r="AL293" s="502" t="str">
        <f t="shared" si="241"/>
        <v/>
      </c>
      <c r="AM293" s="461"/>
      <c r="AN293" s="461"/>
      <c r="AO293" s="461"/>
      <c r="AP293" s="461"/>
      <c r="AQ293" s="461"/>
      <c r="AR293" s="461"/>
      <c r="AS293" s="502" t="str">
        <f>AS92</f>
        <v/>
      </c>
      <c r="AT293" s="502" t="str">
        <f t="shared" si="242"/>
        <v/>
      </c>
      <c r="AU293" s="502" t="str">
        <f t="shared" si="242"/>
        <v/>
      </c>
      <c r="AV293" s="461"/>
      <c r="AW293" s="461"/>
      <c r="AX293" s="461"/>
      <c r="AY293" s="461"/>
      <c r="AZ293" s="461"/>
      <c r="BA293" s="461"/>
      <c r="BB293" s="461"/>
      <c r="BC293" s="461"/>
      <c r="BD293" s="461"/>
      <c r="BE293" s="461"/>
      <c r="BF293" s="461"/>
      <c r="BG293" s="461"/>
      <c r="BH293" s="461"/>
      <c r="BI293" s="461"/>
      <c r="BJ293" s="461"/>
      <c r="BK293" s="461"/>
      <c r="BL293" s="461"/>
      <c r="BM293" s="461"/>
      <c r="BN293" s="502" t="str">
        <f t="shared" si="243"/>
        <v/>
      </c>
      <c r="BO293" s="502" t="str">
        <f t="shared" si="243"/>
        <v/>
      </c>
      <c r="BP293" s="502" t="str">
        <f t="shared" si="243"/>
        <v/>
      </c>
      <c r="BQ293" s="502" t="str">
        <f t="shared" si="243"/>
        <v/>
      </c>
      <c r="BR293" s="502" t="str">
        <f t="shared" si="243"/>
        <v/>
      </c>
      <c r="BS293" s="502" t="str">
        <f t="shared" si="243"/>
        <v/>
      </c>
      <c r="BT293" s="502" t="str">
        <f t="shared" si="243"/>
        <v/>
      </c>
      <c r="BU293" s="502" t="str">
        <f t="shared" si="243"/>
        <v/>
      </c>
      <c r="BV293" s="502" t="str">
        <f t="shared" si="243"/>
        <v/>
      </c>
      <c r="BW293" s="502" t="str">
        <f t="shared" si="243"/>
        <v/>
      </c>
      <c r="BX293" s="502" t="str">
        <f t="shared" si="243"/>
        <v/>
      </c>
      <c r="BY293" s="502" t="str">
        <f t="shared" si="243"/>
        <v/>
      </c>
      <c r="BZ293" s="502" t="str">
        <f t="shared" si="243"/>
        <v/>
      </c>
      <c r="CA293" s="502" t="str">
        <f t="shared" si="243"/>
        <v/>
      </c>
      <c r="CB293" s="502" t="str">
        <f t="shared" si="243"/>
        <v/>
      </c>
      <c r="CC293" s="461"/>
      <c r="CD293" s="461"/>
      <c r="CE293" s="461"/>
      <c r="CF293" s="461"/>
      <c r="CG293" s="461"/>
      <c r="CH293" s="461"/>
      <c r="CI293" s="461"/>
      <c r="CJ293" s="461"/>
      <c r="CK293" s="461"/>
      <c r="CL293" s="461"/>
      <c r="CM293" s="461"/>
      <c r="CN293" s="461"/>
      <c r="CO293" s="461"/>
      <c r="CP293" s="461"/>
      <c r="CQ293" s="463"/>
    </row>
    <row r="294" spans="1:95" s="414" customFormat="1" ht="11.25" hidden="1" customHeight="1" x14ac:dyDescent="0.2">
      <c r="A294" s="476"/>
      <c r="B294" s="476"/>
      <c r="C294" s="476"/>
      <c r="D294" s="857"/>
      <c r="E294" s="898"/>
      <c r="F294" s="898"/>
      <c r="G294" s="485" t="s">
        <v>8965</v>
      </c>
      <c r="H294" s="486"/>
      <c r="I294" s="486"/>
      <c r="J294" s="486"/>
      <c r="K294" s="486"/>
      <c r="L294" s="486"/>
      <c r="M294" s="487"/>
      <c r="N294" s="487"/>
      <c r="O294" s="487"/>
      <c r="P294" s="487"/>
      <c r="Q294" s="487"/>
      <c r="R294" s="487"/>
      <c r="S294" s="487"/>
      <c r="T294" s="487"/>
      <c r="U294" s="487"/>
      <c r="V294" s="487"/>
      <c r="W294" s="487"/>
      <c r="X294" s="487"/>
      <c r="Y294" s="487"/>
      <c r="Z294" s="487"/>
      <c r="AA294" s="461"/>
      <c r="AB294" s="461"/>
      <c r="AC294" s="461"/>
      <c r="AD294" s="502" t="str">
        <f>AD96</f>
        <v/>
      </c>
      <c r="AE294" s="502" t="str">
        <f t="shared" ref="AE294:AL294" si="244">AE96</f>
        <v/>
      </c>
      <c r="AF294" s="502" t="str">
        <f t="shared" si="244"/>
        <v/>
      </c>
      <c r="AG294" s="502" t="str">
        <f t="shared" si="244"/>
        <v/>
      </c>
      <c r="AH294" s="502" t="str">
        <f t="shared" si="244"/>
        <v/>
      </c>
      <c r="AI294" s="502" t="str">
        <f t="shared" si="244"/>
        <v/>
      </c>
      <c r="AJ294" s="502" t="str">
        <f t="shared" si="244"/>
        <v/>
      </c>
      <c r="AK294" s="502" t="str">
        <f t="shared" si="244"/>
        <v/>
      </c>
      <c r="AL294" s="502" t="str">
        <f t="shared" si="244"/>
        <v/>
      </c>
      <c r="AM294" s="461"/>
      <c r="AN294" s="461"/>
      <c r="AO294" s="461"/>
      <c r="AP294" s="461"/>
      <c r="AQ294" s="461"/>
      <c r="AR294" s="461"/>
      <c r="AS294" s="502" t="str">
        <f>AS96</f>
        <v/>
      </c>
      <c r="AT294" s="502" t="str">
        <f t="shared" ref="AT294:AU294" si="245">AT96</f>
        <v/>
      </c>
      <c r="AU294" s="502" t="str">
        <f t="shared" si="245"/>
        <v/>
      </c>
      <c r="AV294" s="461"/>
      <c r="AW294" s="461"/>
      <c r="AX294" s="461"/>
      <c r="AY294" s="461"/>
      <c r="AZ294" s="461"/>
      <c r="BA294" s="461"/>
      <c r="BB294" s="461"/>
      <c r="BC294" s="461"/>
      <c r="BD294" s="461"/>
      <c r="BE294" s="461"/>
      <c r="BF294" s="461"/>
      <c r="BG294" s="461"/>
      <c r="BH294" s="461"/>
      <c r="BI294" s="461"/>
      <c r="BJ294" s="461"/>
      <c r="BK294" s="461"/>
      <c r="BL294" s="461"/>
      <c r="BM294" s="461"/>
      <c r="BN294" s="502" t="str">
        <f t="shared" ref="BN294:CB294" si="246">BN96</f>
        <v/>
      </c>
      <c r="BO294" s="502" t="str">
        <f t="shared" si="246"/>
        <v/>
      </c>
      <c r="BP294" s="502" t="str">
        <f t="shared" si="246"/>
        <v/>
      </c>
      <c r="BQ294" s="502" t="str">
        <f t="shared" si="246"/>
        <v/>
      </c>
      <c r="BR294" s="502" t="str">
        <f t="shared" si="246"/>
        <v/>
      </c>
      <c r="BS294" s="502" t="str">
        <f t="shared" si="246"/>
        <v/>
      </c>
      <c r="BT294" s="502" t="str">
        <f t="shared" si="246"/>
        <v/>
      </c>
      <c r="BU294" s="502" t="str">
        <f t="shared" si="246"/>
        <v/>
      </c>
      <c r="BV294" s="502" t="str">
        <f t="shared" si="246"/>
        <v/>
      </c>
      <c r="BW294" s="502" t="str">
        <f t="shared" si="246"/>
        <v/>
      </c>
      <c r="BX294" s="502" t="str">
        <f t="shared" si="246"/>
        <v/>
      </c>
      <c r="BY294" s="502" t="str">
        <f t="shared" si="246"/>
        <v/>
      </c>
      <c r="BZ294" s="502" t="str">
        <f t="shared" si="246"/>
        <v/>
      </c>
      <c r="CA294" s="502" t="str">
        <f t="shared" si="246"/>
        <v/>
      </c>
      <c r="CB294" s="502" t="str">
        <f t="shared" si="246"/>
        <v/>
      </c>
      <c r="CC294" s="461"/>
      <c r="CD294" s="461"/>
      <c r="CE294" s="461"/>
      <c r="CF294" s="461"/>
      <c r="CG294" s="461"/>
      <c r="CH294" s="461"/>
      <c r="CI294" s="461"/>
      <c r="CJ294" s="461"/>
      <c r="CK294" s="461"/>
      <c r="CL294" s="461"/>
      <c r="CM294" s="461"/>
      <c r="CN294" s="461"/>
      <c r="CO294" s="461"/>
      <c r="CP294" s="461"/>
      <c r="CQ294" s="463"/>
    </row>
    <row r="295" spans="1:95" s="414" customFormat="1" ht="11.25" hidden="1" customHeight="1" x14ac:dyDescent="0.2">
      <c r="A295" s="476"/>
      <c r="B295" s="476"/>
      <c r="C295" s="476"/>
      <c r="D295" s="857"/>
      <c r="E295" s="898"/>
      <c r="F295" s="898"/>
      <c r="G295" s="485" t="s">
        <v>159</v>
      </c>
      <c r="H295" s="486"/>
      <c r="I295" s="486"/>
      <c r="J295" s="486"/>
      <c r="K295" s="486"/>
      <c r="L295" s="486"/>
      <c r="M295" s="487"/>
      <c r="N295" s="487"/>
      <c r="O295" s="487"/>
      <c r="P295" s="487"/>
      <c r="Q295" s="487"/>
      <c r="R295" s="487"/>
      <c r="S295" s="487"/>
      <c r="T295" s="487"/>
      <c r="U295" s="487"/>
      <c r="V295" s="487"/>
      <c r="W295" s="487"/>
      <c r="X295" s="487"/>
      <c r="Y295" s="487"/>
      <c r="Z295" s="487"/>
      <c r="AA295" s="461"/>
      <c r="AB295" s="461"/>
      <c r="AC295" s="461"/>
      <c r="AD295" s="502" t="str">
        <f>AD98</f>
        <v/>
      </c>
      <c r="AE295" s="502" t="str">
        <f t="shared" ref="AE295:AL295" si="247">AE98</f>
        <v/>
      </c>
      <c r="AF295" s="502" t="str">
        <f t="shared" si="247"/>
        <v/>
      </c>
      <c r="AG295" s="502" t="str">
        <f t="shared" si="247"/>
        <v/>
      </c>
      <c r="AH295" s="502" t="str">
        <f t="shared" si="247"/>
        <v/>
      </c>
      <c r="AI295" s="502" t="str">
        <f t="shared" si="247"/>
        <v/>
      </c>
      <c r="AJ295" s="502" t="str">
        <f t="shared" si="247"/>
        <v/>
      </c>
      <c r="AK295" s="502" t="str">
        <f t="shared" si="247"/>
        <v/>
      </c>
      <c r="AL295" s="502" t="str">
        <f t="shared" si="247"/>
        <v/>
      </c>
      <c r="AM295" s="461"/>
      <c r="AN295" s="461"/>
      <c r="AO295" s="461"/>
      <c r="AP295" s="461"/>
      <c r="AQ295" s="461"/>
      <c r="AR295" s="461"/>
      <c r="AS295" s="502" t="str">
        <f>AS98</f>
        <v/>
      </c>
      <c r="AT295" s="502" t="str">
        <f t="shared" ref="AT295:AU295" si="248">AT98</f>
        <v/>
      </c>
      <c r="AU295" s="502" t="str">
        <f t="shared" si="248"/>
        <v/>
      </c>
      <c r="AV295" s="461"/>
      <c r="AW295" s="461"/>
      <c r="AX295" s="461"/>
      <c r="AY295" s="461"/>
      <c r="AZ295" s="461"/>
      <c r="BA295" s="461"/>
      <c r="BB295" s="461"/>
      <c r="BC295" s="461"/>
      <c r="BD295" s="461"/>
      <c r="BE295" s="461"/>
      <c r="BF295" s="461"/>
      <c r="BG295" s="461"/>
      <c r="BH295" s="461"/>
      <c r="BI295" s="461"/>
      <c r="BJ295" s="461"/>
      <c r="BK295" s="461"/>
      <c r="BL295" s="461"/>
      <c r="BM295" s="461"/>
      <c r="BN295" s="502" t="str">
        <f t="shared" ref="BN295:CB295" si="249">BN98</f>
        <v/>
      </c>
      <c r="BO295" s="502" t="str">
        <f t="shared" si="249"/>
        <v/>
      </c>
      <c r="BP295" s="502" t="str">
        <f t="shared" si="249"/>
        <v/>
      </c>
      <c r="BQ295" s="502" t="str">
        <f t="shared" si="249"/>
        <v/>
      </c>
      <c r="BR295" s="502" t="str">
        <f t="shared" si="249"/>
        <v/>
      </c>
      <c r="BS295" s="502" t="str">
        <f t="shared" si="249"/>
        <v/>
      </c>
      <c r="BT295" s="502" t="str">
        <f t="shared" si="249"/>
        <v/>
      </c>
      <c r="BU295" s="502" t="str">
        <f t="shared" si="249"/>
        <v/>
      </c>
      <c r="BV295" s="502" t="str">
        <f t="shared" si="249"/>
        <v/>
      </c>
      <c r="BW295" s="502" t="str">
        <f t="shared" si="249"/>
        <v/>
      </c>
      <c r="BX295" s="502" t="str">
        <f t="shared" si="249"/>
        <v/>
      </c>
      <c r="BY295" s="502" t="str">
        <f t="shared" si="249"/>
        <v/>
      </c>
      <c r="BZ295" s="502" t="str">
        <f t="shared" si="249"/>
        <v/>
      </c>
      <c r="CA295" s="502" t="str">
        <f t="shared" si="249"/>
        <v/>
      </c>
      <c r="CB295" s="502" t="str">
        <f t="shared" si="249"/>
        <v/>
      </c>
      <c r="CC295" s="461"/>
      <c r="CD295" s="461"/>
      <c r="CE295" s="461"/>
      <c r="CF295" s="461"/>
      <c r="CG295" s="461"/>
      <c r="CH295" s="461"/>
      <c r="CI295" s="461"/>
      <c r="CJ295" s="461"/>
      <c r="CK295" s="461"/>
      <c r="CL295" s="461"/>
      <c r="CM295" s="461"/>
      <c r="CN295" s="461"/>
      <c r="CO295" s="461"/>
      <c r="CP295" s="461"/>
      <c r="CQ295" s="463"/>
    </row>
    <row r="296" spans="1:95" s="414" customFormat="1" ht="11.25" hidden="1" customHeight="1" x14ac:dyDescent="0.2">
      <c r="A296" s="476"/>
      <c r="B296" s="476"/>
      <c r="C296" s="476"/>
      <c r="D296" s="857"/>
      <c r="E296" s="898"/>
      <c r="F296" s="898"/>
      <c r="G296" s="485" t="s">
        <v>8973</v>
      </c>
      <c r="H296" s="486"/>
      <c r="I296" s="486"/>
      <c r="J296" s="486"/>
      <c r="K296" s="486"/>
      <c r="L296" s="486"/>
      <c r="M296" s="487"/>
      <c r="N296" s="487"/>
      <c r="O296" s="487"/>
      <c r="P296" s="487"/>
      <c r="Q296" s="487"/>
      <c r="R296" s="487"/>
      <c r="S296" s="487"/>
      <c r="T296" s="487"/>
      <c r="U296" s="487"/>
      <c r="V296" s="487"/>
      <c r="W296" s="487"/>
      <c r="X296" s="487"/>
      <c r="Y296" s="487"/>
      <c r="Z296" s="487"/>
      <c r="AA296" s="461"/>
      <c r="AB296" s="461"/>
      <c r="AC296" s="461"/>
      <c r="AD296" s="502" t="str">
        <f>AD101</f>
        <v/>
      </c>
      <c r="AE296" s="502" t="str">
        <f t="shared" ref="AE296:AL296" si="250">AE101</f>
        <v/>
      </c>
      <c r="AF296" s="502" t="str">
        <f t="shared" si="250"/>
        <v/>
      </c>
      <c r="AG296" s="502" t="str">
        <f t="shared" si="250"/>
        <v/>
      </c>
      <c r="AH296" s="502" t="str">
        <f t="shared" si="250"/>
        <v/>
      </c>
      <c r="AI296" s="502" t="str">
        <f t="shared" si="250"/>
        <v/>
      </c>
      <c r="AJ296" s="502" t="str">
        <f t="shared" si="250"/>
        <v/>
      </c>
      <c r="AK296" s="502" t="str">
        <f t="shared" si="250"/>
        <v/>
      </c>
      <c r="AL296" s="502" t="str">
        <f t="shared" si="250"/>
        <v/>
      </c>
      <c r="AM296" s="461"/>
      <c r="AN296" s="461"/>
      <c r="AO296" s="461"/>
      <c r="AP296" s="461"/>
      <c r="AQ296" s="461"/>
      <c r="AR296" s="461"/>
      <c r="AS296" s="502" t="str">
        <f>AS101</f>
        <v/>
      </c>
      <c r="AT296" s="502" t="str">
        <f t="shared" ref="AT296:AU296" si="251">AT101</f>
        <v/>
      </c>
      <c r="AU296" s="502" t="str">
        <f t="shared" si="251"/>
        <v/>
      </c>
      <c r="AV296" s="461"/>
      <c r="AW296" s="461"/>
      <c r="AX296" s="461"/>
      <c r="AY296" s="461"/>
      <c r="AZ296" s="461"/>
      <c r="BA296" s="461"/>
      <c r="BB296" s="461"/>
      <c r="BC296" s="461"/>
      <c r="BD296" s="461"/>
      <c r="BE296" s="461"/>
      <c r="BF296" s="461"/>
      <c r="BG296" s="461"/>
      <c r="BH296" s="461"/>
      <c r="BI296" s="461"/>
      <c r="BJ296" s="461"/>
      <c r="BK296" s="461"/>
      <c r="BL296" s="461"/>
      <c r="BM296" s="461"/>
      <c r="BN296" s="502" t="str">
        <f t="shared" ref="BN296:CB296" si="252">BN101</f>
        <v/>
      </c>
      <c r="BO296" s="502" t="str">
        <f t="shared" si="252"/>
        <v/>
      </c>
      <c r="BP296" s="502" t="str">
        <f t="shared" si="252"/>
        <v/>
      </c>
      <c r="BQ296" s="502" t="str">
        <f t="shared" si="252"/>
        <v/>
      </c>
      <c r="BR296" s="502" t="str">
        <f t="shared" si="252"/>
        <v/>
      </c>
      <c r="BS296" s="502" t="str">
        <f t="shared" si="252"/>
        <v/>
      </c>
      <c r="BT296" s="502" t="str">
        <f t="shared" si="252"/>
        <v/>
      </c>
      <c r="BU296" s="502" t="str">
        <f t="shared" si="252"/>
        <v/>
      </c>
      <c r="BV296" s="502" t="str">
        <f t="shared" si="252"/>
        <v/>
      </c>
      <c r="BW296" s="502" t="str">
        <f t="shared" si="252"/>
        <v/>
      </c>
      <c r="BX296" s="502" t="str">
        <f t="shared" si="252"/>
        <v/>
      </c>
      <c r="BY296" s="502" t="str">
        <f t="shared" si="252"/>
        <v/>
      </c>
      <c r="BZ296" s="502" t="str">
        <f t="shared" si="252"/>
        <v/>
      </c>
      <c r="CA296" s="502" t="str">
        <f t="shared" si="252"/>
        <v/>
      </c>
      <c r="CB296" s="502" t="str">
        <f t="shared" si="252"/>
        <v/>
      </c>
      <c r="CC296" s="461"/>
      <c r="CD296" s="461"/>
      <c r="CE296" s="461"/>
      <c r="CF296" s="461"/>
      <c r="CG296" s="461"/>
      <c r="CH296" s="461"/>
      <c r="CI296" s="461"/>
      <c r="CJ296" s="461"/>
      <c r="CK296" s="461"/>
      <c r="CL296" s="461"/>
      <c r="CM296" s="461"/>
      <c r="CN296" s="461"/>
      <c r="CO296" s="461"/>
      <c r="CP296" s="461"/>
      <c r="CQ296" s="463"/>
    </row>
    <row r="297" spans="1:95" s="414" customFormat="1" ht="11.25" hidden="1" customHeight="1" x14ac:dyDescent="0.2">
      <c r="A297" s="476"/>
      <c r="B297" s="476"/>
      <c r="C297" s="476"/>
      <c r="D297" s="857"/>
      <c r="E297" s="898"/>
      <c r="F297" s="898"/>
      <c r="G297" s="485" t="s">
        <v>8974</v>
      </c>
      <c r="H297" s="486"/>
      <c r="I297" s="486"/>
      <c r="J297" s="486"/>
      <c r="K297" s="486"/>
      <c r="L297" s="486"/>
      <c r="M297" s="487"/>
      <c r="N297" s="487"/>
      <c r="O297" s="487"/>
      <c r="P297" s="487"/>
      <c r="Q297" s="487"/>
      <c r="R297" s="487"/>
      <c r="S297" s="487"/>
      <c r="T297" s="487"/>
      <c r="U297" s="487"/>
      <c r="V297" s="487"/>
      <c r="W297" s="487"/>
      <c r="X297" s="487"/>
      <c r="Y297" s="487"/>
      <c r="Z297" s="487"/>
      <c r="AA297" s="461"/>
      <c r="AB297" s="461"/>
      <c r="AC297" s="461"/>
      <c r="AD297" s="502" t="str">
        <f>AD107</f>
        <v/>
      </c>
      <c r="AE297" s="502" t="str">
        <f t="shared" ref="AE297:AL297" si="253">AE107</f>
        <v/>
      </c>
      <c r="AF297" s="502" t="str">
        <f t="shared" si="253"/>
        <v/>
      </c>
      <c r="AG297" s="502" t="str">
        <f t="shared" si="253"/>
        <v/>
      </c>
      <c r="AH297" s="502" t="str">
        <f t="shared" si="253"/>
        <v/>
      </c>
      <c r="AI297" s="502" t="str">
        <f t="shared" si="253"/>
        <v/>
      </c>
      <c r="AJ297" s="502" t="str">
        <f t="shared" si="253"/>
        <v/>
      </c>
      <c r="AK297" s="502" t="str">
        <f t="shared" si="253"/>
        <v/>
      </c>
      <c r="AL297" s="502" t="str">
        <f t="shared" si="253"/>
        <v/>
      </c>
      <c r="AM297" s="461"/>
      <c r="AN297" s="461"/>
      <c r="AO297" s="461"/>
      <c r="AP297" s="461"/>
      <c r="AQ297" s="461"/>
      <c r="AR297" s="461"/>
      <c r="AS297" s="502" t="str">
        <f>AS107</f>
        <v/>
      </c>
      <c r="AT297" s="502" t="str">
        <f t="shared" ref="AT297:AU297" si="254">AT107</f>
        <v/>
      </c>
      <c r="AU297" s="502" t="str">
        <f t="shared" si="254"/>
        <v/>
      </c>
      <c r="AV297" s="461"/>
      <c r="AW297" s="461"/>
      <c r="AX297" s="461"/>
      <c r="AY297" s="461"/>
      <c r="AZ297" s="461"/>
      <c r="BA297" s="461"/>
      <c r="BB297" s="461"/>
      <c r="BC297" s="461"/>
      <c r="BD297" s="461"/>
      <c r="BE297" s="461"/>
      <c r="BF297" s="461"/>
      <c r="BG297" s="461"/>
      <c r="BH297" s="461"/>
      <c r="BI297" s="461"/>
      <c r="BJ297" s="461"/>
      <c r="BK297" s="461"/>
      <c r="BL297" s="461"/>
      <c r="BM297" s="461"/>
      <c r="BN297" s="502" t="str">
        <f t="shared" ref="BN297:CB297" si="255">BN107</f>
        <v/>
      </c>
      <c r="BO297" s="502" t="str">
        <f t="shared" si="255"/>
        <v/>
      </c>
      <c r="BP297" s="502" t="str">
        <f t="shared" si="255"/>
        <v/>
      </c>
      <c r="BQ297" s="502" t="str">
        <f t="shared" si="255"/>
        <v/>
      </c>
      <c r="BR297" s="502" t="str">
        <f t="shared" si="255"/>
        <v/>
      </c>
      <c r="BS297" s="502" t="str">
        <f t="shared" si="255"/>
        <v/>
      </c>
      <c r="BT297" s="502" t="str">
        <f t="shared" si="255"/>
        <v/>
      </c>
      <c r="BU297" s="502" t="str">
        <f t="shared" si="255"/>
        <v/>
      </c>
      <c r="BV297" s="502" t="str">
        <f t="shared" si="255"/>
        <v/>
      </c>
      <c r="BW297" s="502" t="str">
        <f t="shared" si="255"/>
        <v/>
      </c>
      <c r="BX297" s="502" t="str">
        <f t="shared" si="255"/>
        <v/>
      </c>
      <c r="BY297" s="502" t="str">
        <f t="shared" si="255"/>
        <v/>
      </c>
      <c r="BZ297" s="502" t="str">
        <f t="shared" si="255"/>
        <v/>
      </c>
      <c r="CA297" s="502" t="str">
        <f t="shared" si="255"/>
        <v/>
      </c>
      <c r="CB297" s="502" t="str">
        <f t="shared" si="255"/>
        <v/>
      </c>
      <c r="CC297" s="461"/>
      <c r="CD297" s="461"/>
      <c r="CE297" s="461"/>
      <c r="CF297" s="461"/>
      <c r="CG297" s="461"/>
      <c r="CH297" s="461"/>
      <c r="CI297" s="461"/>
      <c r="CJ297" s="461"/>
      <c r="CK297" s="461"/>
      <c r="CL297" s="461"/>
      <c r="CM297" s="461"/>
      <c r="CN297" s="461"/>
      <c r="CO297" s="461"/>
      <c r="CP297" s="461"/>
      <c r="CQ297" s="463"/>
    </row>
    <row r="298" spans="1:95" s="414" customFormat="1" ht="11.25" hidden="1" customHeight="1" x14ac:dyDescent="0.2">
      <c r="A298" s="476"/>
      <c r="B298" s="476"/>
      <c r="C298" s="476"/>
      <c r="D298" s="857"/>
      <c r="E298" s="898"/>
      <c r="F298" s="898"/>
      <c r="G298" s="485" t="s">
        <v>180</v>
      </c>
      <c r="H298" s="486"/>
      <c r="I298" s="486"/>
      <c r="J298" s="486"/>
      <c r="K298" s="486"/>
      <c r="L298" s="486"/>
      <c r="M298" s="487"/>
      <c r="N298" s="487"/>
      <c r="O298" s="487"/>
      <c r="P298" s="487"/>
      <c r="Q298" s="487"/>
      <c r="R298" s="487"/>
      <c r="S298" s="487"/>
      <c r="T298" s="487"/>
      <c r="U298" s="487"/>
      <c r="V298" s="487"/>
      <c r="W298" s="487"/>
      <c r="X298" s="487"/>
      <c r="Y298" s="487"/>
      <c r="Z298" s="487"/>
      <c r="AA298" s="461"/>
      <c r="AB298" s="461"/>
      <c r="AC298" s="461"/>
      <c r="AD298" s="502" t="str">
        <f>AD109</f>
        <v/>
      </c>
      <c r="AE298" s="502" t="str">
        <f t="shared" ref="AE298:AL298" si="256">AE109</f>
        <v/>
      </c>
      <c r="AF298" s="502" t="str">
        <f t="shared" si="256"/>
        <v/>
      </c>
      <c r="AG298" s="502" t="str">
        <f t="shared" si="256"/>
        <v/>
      </c>
      <c r="AH298" s="502" t="str">
        <f t="shared" si="256"/>
        <v/>
      </c>
      <c r="AI298" s="502" t="str">
        <f t="shared" si="256"/>
        <v/>
      </c>
      <c r="AJ298" s="502" t="str">
        <f t="shared" si="256"/>
        <v/>
      </c>
      <c r="AK298" s="502" t="str">
        <f t="shared" si="256"/>
        <v/>
      </c>
      <c r="AL298" s="502" t="str">
        <f t="shared" si="256"/>
        <v/>
      </c>
      <c r="AM298" s="461"/>
      <c r="AN298" s="461"/>
      <c r="AO298" s="461"/>
      <c r="AP298" s="461"/>
      <c r="AQ298" s="461"/>
      <c r="AR298" s="461"/>
      <c r="AS298" s="502" t="str">
        <f>AS109</f>
        <v/>
      </c>
      <c r="AT298" s="502" t="str">
        <f t="shared" ref="AT298:AU298" si="257">AT109</f>
        <v/>
      </c>
      <c r="AU298" s="502" t="str">
        <f t="shared" si="257"/>
        <v/>
      </c>
      <c r="AV298" s="461"/>
      <c r="AW298" s="461"/>
      <c r="AX298" s="461"/>
      <c r="AY298" s="461"/>
      <c r="AZ298" s="461"/>
      <c r="BA298" s="461"/>
      <c r="BB298" s="461"/>
      <c r="BC298" s="461"/>
      <c r="BD298" s="461"/>
      <c r="BE298" s="461"/>
      <c r="BF298" s="461"/>
      <c r="BG298" s="461"/>
      <c r="BH298" s="461"/>
      <c r="BI298" s="461"/>
      <c r="BJ298" s="461"/>
      <c r="BK298" s="461"/>
      <c r="BL298" s="461"/>
      <c r="BM298" s="461"/>
      <c r="BN298" s="502" t="str">
        <f t="shared" ref="BN298:CB298" si="258">BN109</f>
        <v/>
      </c>
      <c r="BO298" s="502" t="str">
        <f t="shared" si="258"/>
        <v/>
      </c>
      <c r="BP298" s="502" t="str">
        <f t="shared" si="258"/>
        <v/>
      </c>
      <c r="BQ298" s="502" t="str">
        <f t="shared" si="258"/>
        <v/>
      </c>
      <c r="BR298" s="502" t="str">
        <f t="shared" si="258"/>
        <v/>
      </c>
      <c r="BS298" s="502" t="str">
        <f t="shared" si="258"/>
        <v/>
      </c>
      <c r="BT298" s="502" t="str">
        <f t="shared" si="258"/>
        <v/>
      </c>
      <c r="BU298" s="502" t="str">
        <f t="shared" si="258"/>
        <v/>
      </c>
      <c r="BV298" s="502" t="str">
        <f t="shared" si="258"/>
        <v/>
      </c>
      <c r="BW298" s="502" t="str">
        <f t="shared" si="258"/>
        <v/>
      </c>
      <c r="BX298" s="502" t="str">
        <f t="shared" si="258"/>
        <v/>
      </c>
      <c r="BY298" s="502" t="str">
        <f t="shared" si="258"/>
        <v/>
      </c>
      <c r="BZ298" s="502" t="str">
        <f t="shared" si="258"/>
        <v/>
      </c>
      <c r="CA298" s="502" t="str">
        <f t="shared" si="258"/>
        <v/>
      </c>
      <c r="CB298" s="502" t="str">
        <f t="shared" si="258"/>
        <v/>
      </c>
      <c r="CC298" s="461"/>
      <c r="CD298" s="461"/>
      <c r="CE298" s="461"/>
      <c r="CF298" s="461"/>
      <c r="CG298" s="461"/>
      <c r="CH298" s="461"/>
      <c r="CI298" s="461"/>
      <c r="CJ298" s="461"/>
      <c r="CK298" s="461"/>
      <c r="CL298" s="461"/>
      <c r="CM298" s="461"/>
      <c r="CN298" s="461"/>
      <c r="CO298" s="461"/>
      <c r="CP298" s="461"/>
      <c r="CQ298" s="463"/>
    </row>
    <row r="299" spans="1:95" s="414" customFormat="1" ht="11.25" hidden="1" customHeight="1" x14ac:dyDescent="0.2">
      <c r="A299" s="476"/>
      <c r="B299" s="476"/>
      <c r="C299" s="476"/>
      <c r="D299" s="857"/>
      <c r="E299" s="898"/>
      <c r="F299" s="898"/>
      <c r="G299" s="485" t="s">
        <v>8975</v>
      </c>
      <c r="H299" s="486"/>
      <c r="I299" s="486"/>
      <c r="J299" s="486"/>
      <c r="K299" s="486"/>
      <c r="L299" s="486"/>
      <c r="M299" s="487"/>
      <c r="N299" s="487"/>
      <c r="O299" s="487"/>
      <c r="P299" s="487"/>
      <c r="Q299" s="487"/>
      <c r="R299" s="487"/>
      <c r="S299" s="487"/>
      <c r="T299" s="487"/>
      <c r="U299" s="487"/>
      <c r="V299" s="487"/>
      <c r="W299" s="487"/>
      <c r="X299" s="487"/>
      <c r="Y299" s="487"/>
      <c r="Z299" s="487"/>
      <c r="AA299" s="461"/>
      <c r="AB299" s="461"/>
      <c r="AC299" s="461"/>
      <c r="AD299" s="502" t="str">
        <f>AD112</f>
        <v/>
      </c>
      <c r="AE299" s="502" t="str">
        <f t="shared" ref="AE299:AL299" si="259">AE112</f>
        <v/>
      </c>
      <c r="AF299" s="502" t="str">
        <f t="shared" si="259"/>
        <v/>
      </c>
      <c r="AG299" s="502" t="str">
        <f t="shared" si="259"/>
        <v/>
      </c>
      <c r="AH299" s="502" t="str">
        <f t="shared" si="259"/>
        <v/>
      </c>
      <c r="AI299" s="502" t="str">
        <f t="shared" si="259"/>
        <v/>
      </c>
      <c r="AJ299" s="502" t="str">
        <f t="shared" si="259"/>
        <v/>
      </c>
      <c r="AK299" s="502" t="str">
        <f t="shared" si="259"/>
        <v/>
      </c>
      <c r="AL299" s="502" t="str">
        <f t="shared" si="259"/>
        <v/>
      </c>
      <c r="AM299" s="461"/>
      <c r="AN299" s="461"/>
      <c r="AO299" s="461"/>
      <c r="AP299" s="461"/>
      <c r="AQ299" s="461"/>
      <c r="AR299" s="461"/>
      <c r="AS299" s="502" t="str">
        <f>AS112</f>
        <v/>
      </c>
      <c r="AT299" s="502" t="str">
        <f t="shared" ref="AT299:AU299" si="260">AT112</f>
        <v/>
      </c>
      <c r="AU299" s="502" t="str">
        <f t="shared" si="260"/>
        <v/>
      </c>
      <c r="AV299" s="461"/>
      <c r="AW299" s="461"/>
      <c r="AX299" s="461"/>
      <c r="AY299" s="461"/>
      <c r="AZ299" s="461"/>
      <c r="BA299" s="461"/>
      <c r="BB299" s="461"/>
      <c r="BC299" s="461"/>
      <c r="BD299" s="461"/>
      <c r="BE299" s="461"/>
      <c r="BF299" s="461"/>
      <c r="BG299" s="461"/>
      <c r="BH299" s="461"/>
      <c r="BI299" s="461"/>
      <c r="BJ299" s="461"/>
      <c r="BK299" s="461"/>
      <c r="BL299" s="461"/>
      <c r="BM299" s="461"/>
      <c r="BN299" s="502" t="str">
        <f t="shared" ref="BN299:CB299" si="261">BN112</f>
        <v/>
      </c>
      <c r="BO299" s="502" t="str">
        <f t="shared" si="261"/>
        <v/>
      </c>
      <c r="BP299" s="502" t="str">
        <f t="shared" si="261"/>
        <v/>
      </c>
      <c r="BQ299" s="502" t="str">
        <f t="shared" si="261"/>
        <v/>
      </c>
      <c r="BR299" s="502" t="str">
        <f t="shared" si="261"/>
        <v/>
      </c>
      <c r="BS299" s="502" t="str">
        <f t="shared" si="261"/>
        <v/>
      </c>
      <c r="BT299" s="502" t="str">
        <f t="shared" si="261"/>
        <v/>
      </c>
      <c r="BU299" s="502" t="str">
        <f t="shared" si="261"/>
        <v/>
      </c>
      <c r="BV299" s="502" t="str">
        <f t="shared" si="261"/>
        <v/>
      </c>
      <c r="BW299" s="502" t="str">
        <f t="shared" si="261"/>
        <v/>
      </c>
      <c r="BX299" s="502" t="str">
        <f t="shared" si="261"/>
        <v/>
      </c>
      <c r="BY299" s="502" t="str">
        <f t="shared" si="261"/>
        <v/>
      </c>
      <c r="BZ299" s="502" t="str">
        <f t="shared" si="261"/>
        <v/>
      </c>
      <c r="CA299" s="502" t="str">
        <f t="shared" si="261"/>
        <v/>
      </c>
      <c r="CB299" s="502" t="str">
        <f t="shared" si="261"/>
        <v/>
      </c>
      <c r="CC299" s="461"/>
      <c r="CD299" s="461"/>
      <c r="CE299" s="461"/>
      <c r="CF299" s="461"/>
      <c r="CG299" s="461"/>
      <c r="CH299" s="461"/>
      <c r="CI299" s="461"/>
      <c r="CJ299" s="461"/>
      <c r="CK299" s="461"/>
      <c r="CL299" s="461"/>
      <c r="CM299" s="461"/>
      <c r="CN299" s="461"/>
      <c r="CO299" s="461"/>
      <c r="CP299" s="461"/>
      <c r="CQ299" s="463"/>
    </row>
    <row r="300" spans="1:95" s="414" customFormat="1" ht="11.25" hidden="1" customHeight="1" x14ac:dyDescent="0.2">
      <c r="A300" s="476"/>
      <c r="B300" s="476"/>
      <c r="C300" s="476"/>
      <c r="D300" s="857"/>
      <c r="E300" s="898"/>
      <c r="F300" s="898"/>
      <c r="G300" s="485" t="s">
        <v>191</v>
      </c>
      <c r="H300" s="486"/>
      <c r="I300" s="486"/>
      <c r="J300" s="486"/>
      <c r="K300" s="486"/>
      <c r="L300" s="486"/>
      <c r="M300" s="487"/>
      <c r="N300" s="487"/>
      <c r="O300" s="487"/>
      <c r="P300" s="487"/>
      <c r="Q300" s="487"/>
      <c r="R300" s="487"/>
      <c r="S300" s="487"/>
      <c r="T300" s="487"/>
      <c r="U300" s="487"/>
      <c r="V300" s="487"/>
      <c r="W300" s="487"/>
      <c r="X300" s="487"/>
      <c r="Y300" s="487"/>
      <c r="Z300" s="487"/>
      <c r="AA300" s="461"/>
      <c r="AB300" s="461"/>
      <c r="AC300" s="461"/>
      <c r="AD300" s="502" t="str">
        <f>AD116</f>
        <v/>
      </c>
      <c r="AE300" s="502" t="str">
        <f t="shared" ref="AE300:AL302" si="262">AE116</f>
        <v/>
      </c>
      <c r="AF300" s="502" t="str">
        <f t="shared" si="262"/>
        <v/>
      </c>
      <c r="AG300" s="502" t="str">
        <f t="shared" si="262"/>
        <v/>
      </c>
      <c r="AH300" s="502" t="str">
        <f t="shared" si="262"/>
        <v/>
      </c>
      <c r="AI300" s="502" t="str">
        <f t="shared" si="262"/>
        <v/>
      </c>
      <c r="AJ300" s="502" t="str">
        <f t="shared" si="262"/>
        <v/>
      </c>
      <c r="AK300" s="502" t="str">
        <f t="shared" si="262"/>
        <v/>
      </c>
      <c r="AL300" s="502" t="str">
        <f t="shared" si="262"/>
        <v/>
      </c>
      <c r="AM300" s="461"/>
      <c r="AN300" s="461"/>
      <c r="AO300" s="461"/>
      <c r="AP300" s="461"/>
      <c r="AQ300" s="461"/>
      <c r="AR300" s="461"/>
      <c r="AS300" s="502" t="str">
        <f>AS116</f>
        <v/>
      </c>
      <c r="AT300" s="502" t="str">
        <f t="shared" ref="AT300:AU302" si="263">AT116</f>
        <v/>
      </c>
      <c r="AU300" s="502" t="str">
        <f t="shared" si="263"/>
        <v/>
      </c>
      <c r="AV300" s="461"/>
      <c r="AW300" s="461"/>
      <c r="AX300" s="461"/>
      <c r="AY300" s="461"/>
      <c r="AZ300" s="461"/>
      <c r="BA300" s="461"/>
      <c r="BB300" s="461"/>
      <c r="BC300" s="461"/>
      <c r="BD300" s="461"/>
      <c r="BE300" s="461"/>
      <c r="BF300" s="461"/>
      <c r="BG300" s="461"/>
      <c r="BH300" s="461"/>
      <c r="BI300" s="461"/>
      <c r="BJ300" s="461"/>
      <c r="BK300" s="461"/>
      <c r="BL300" s="461"/>
      <c r="BM300" s="461"/>
      <c r="BN300" s="502" t="str">
        <f t="shared" ref="BN300:CB302" si="264">BN116</f>
        <v/>
      </c>
      <c r="BO300" s="502" t="str">
        <f t="shared" si="264"/>
        <v/>
      </c>
      <c r="BP300" s="502" t="str">
        <f t="shared" si="264"/>
        <v/>
      </c>
      <c r="BQ300" s="502" t="str">
        <f t="shared" si="264"/>
        <v/>
      </c>
      <c r="BR300" s="502" t="str">
        <f t="shared" si="264"/>
        <v/>
      </c>
      <c r="BS300" s="502" t="str">
        <f t="shared" si="264"/>
        <v/>
      </c>
      <c r="BT300" s="502" t="str">
        <f t="shared" si="264"/>
        <v/>
      </c>
      <c r="BU300" s="502" t="str">
        <f t="shared" si="264"/>
        <v/>
      </c>
      <c r="BV300" s="502" t="str">
        <f t="shared" si="264"/>
        <v/>
      </c>
      <c r="BW300" s="502" t="str">
        <f t="shared" si="264"/>
        <v/>
      </c>
      <c r="BX300" s="502" t="str">
        <f t="shared" si="264"/>
        <v/>
      </c>
      <c r="BY300" s="502" t="str">
        <f t="shared" si="264"/>
        <v/>
      </c>
      <c r="BZ300" s="502" t="str">
        <f t="shared" si="264"/>
        <v/>
      </c>
      <c r="CA300" s="502" t="str">
        <f t="shared" si="264"/>
        <v/>
      </c>
      <c r="CB300" s="502" t="str">
        <f t="shared" si="264"/>
        <v/>
      </c>
      <c r="CC300" s="461"/>
      <c r="CD300" s="461"/>
      <c r="CE300" s="461"/>
      <c r="CF300" s="461"/>
      <c r="CG300" s="461"/>
      <c r="CH300" s="461"/>
      <c r="CI300" s="461"/>
      <c r="CJ300" s="461"/>
      <c r="CK300" s="461"/>
      <c r="CL300" s="461"/>
      <c r="CM300" s="461"/>
      <c r="CN300" s="461"/>
      <c r="CO300" s="461"/>
      <c r="CP300" s="461"/>
      <c r="CQ300" s="463"/>
    </row>
    <row r="301" spans="1:95" s="414" customFormat="1" ht="11.25" hidden="1" customHeight="1" x14ac:dyDescent="0.2">
      <c r="A301" s="476"/>
      <c r="B301" s="476"/>
      <c r="C301" s="476"/>
      <c r="D301" s="857"/>
      <c r="E301" s="898"/>
      <c r="F301" s="898"/>
      <c r="G301" s="485" t="s">
        <v>193</v>
      </c>
      <c r="H301" s="486"/>
      <c r="I301" s="486"/>
      <c r="J301" s="486"/>
      <c r="K301" s="486"/>
      <c r="L301" s="486"/>
      <c r="M301" s="487"/>
      <c r="N301" s="487"/>
      <c r="O301" s="487"/>
      <c r="P301" s="487"/>
      <c r="Q301" s="487"/>
      <c r="R301" s="487"/>
      <c r="S301" s="487"/>
      <c r="T301" s="487"/>
      <c r="U301" s="487"/>
      <c r="V301" s="487"/>
      <c r="W301" s="487"/>
      <c r="X301" s="487"/>
      <c r="Y301" s="487"/>
      <c r="Z301" s="487"/>
      <c r="AA301" s="461"/>
      <c r="AB301" s="461"/>
      <c r="AC301" s="461"/>
      <c r="AD301" s="502" t="str">
        <f>AD117</f>
        <v/>
      </c>
      <c r="AE301" s="502" t="str">
        <f t="shared" si="262"/>
        <v/>
      </c>
      <c r="AF301" s="502" t="str">
        <f t="shared" si="262"/>
        <v/>
      </c>
      <c r="AG301" s="502" t="str">
        <f t="shared" si="262"/>
        <v/>
      </c>
      <c r="AH301" s="502" t="str">
        <f t="shared" si="262"/>
        <v/>
      </c>
      <c r="AI301" s="502" t="str">
        <f t="shared" si="262"/>
        <v/>
      </c>
      <c r="AJ301" s="502" t="str">
        <f t="shared" si="262"/>
        <v/>
      </c>
      <c r="AK301" s="502" t="str">
        <f t="shared" si="262"/>
        <v/>
      </c>
      <c r="AL301" s="502" t="str">
        <f t="shared" si="262"/>
        <v/>
      </c>
      <c r="AM301" s="461"/>
      <c r="AN301" s="461"/>
      <c r="AO301" s="461"/>
      <c r="AP301" s="461"/>
      <c r="AQ301" s="461"/>
      <c r="AR301" s="461"/>
      <c r="AS301" s="502" t="str">
        <f>AS117</f>
        <v/>
      </c>
      <c r="AT301" s="502" t="str">
        <f t="shared" si="263"/>
        <v/>
      </c>
      <c r="AU301" s="502" t="str">
        <f t="shared" si="263"/>
        <v/>
      </c>
      <c r="AV301" s="461"/>
      <c r="AW301" s="461"/>
      <c r="AX301" s="461"/>
      <c r="AY301" s="461"/>
      <c r="AZ301" s="461"/>
      <c r="BA301" s="461"/>
      <c r="BB301" s="461"/>
      <c r="BC301" s="461"/>
      <c r="BD301" s="461"/>
      <c r="BE301" s="461"/>
      <c r="BF301" s="461"/>
      <c r="BG301" s="461"/>
      <c r="BH301" s="461"/>
      <c r="BI301" s="461"/>
      <c r="BJ301" s="461"/>
      <c r="BK301" s="461"/>
      <c r="BL301" s="461"/>
      <c r="BM301" s="461"/>
      <c r="BN301" s="502" t="str">
        <f t="shared" si="264"/>
        <v/>
      </c>
      <c r="BO301" s="502" t="str">
        <f t="shared" si="264"/>
        <v/>
      </c>
      <c r="BP301" s="502" t="str">
        <f t="shared" si="264"/>
        <v/>
      </c>
      <c r="BQ301" s="502" t="str">
        <f t="shared" si="264"/>
        <v/>
      </c>
      <c r="BR301" s="502" t="str">
        <f t="shared" si="264"/>
        <v/>
      </c>
      <c r="BS301" s="502" t="str">
        <f t="shared" si="264"/>
        <v/>
      </c>
      <c r="BT301" s="502" t="str">
        <f t="shared" si="264"/>
        <v/>
      </c>
      <c r="BU301" s="502" t="str">
        <f t="shared" si="264"/>
        <v/>
      </c>
      <c r="BV301" s="502" t="str">
        <f t="shared" si="264"/>
        <v/>
      </c>
      <c r="BW301" s="502" t="str">
        <f t="shared" si="264"/>
        <v/>
      </c>
      <c r="BX301" s="502" t="str">
        <f t="shared" si="264"/>
        <v/>
      </c>
      <c r="BY301" s="502" t="str">
        <f t="shared" si="264"/>
        <v/>
      </c>
      <c r="BZ301" s="502" t="str">
        <f t="shared" si="264"/>
        <v/>
      </c>
      <c r="CA301" s="502" t="str">
        <f t="shared" si="264"/>
        <v/>
      </c>
      <c r="CB301" s="502" t="str">
        <f t="shared" si="264"/>
        <v/>
      </c>
      <c r="CC301" s="461"/>
      <c r="CD301" s="461"/>
      <c r="CE301" s="461"/>
      <c r="CF301" s="461"/>
      <c r="CG301" s="461"/>
      <c r="CH301" s="461"/>
      <c r="CI301" s="461"/>
      <c r="CJ301" s="461"/>
      <c r="CK301" s="461"/>
      <c r="CL301" s="461"/>
      <c r="CM301" s="461"/>
      <c r="CN301" s="461"/>
      <c r="CO301" s="461"/>
      <c r="CP301" s="461"/>
      <c r="CQ301" s="463"/>
    </row>
    <row r="302" spans="1:95" s="414" customFormat="1" ht="11.25" hidden="1" customHeight="1" x14ac:dyDescent="0.2">
      <c r="A302" s="476"/>
      <c r="B302" s="476"/>
      <c r="C302" s="476"/>
      <c r="D302" s="858"/>
      <c r="E302" s="899"/>
      <c r="F302" s="899"/>
      <c r="G302" s="436" t="s">
        <v>194</v>
      </c>
      <c r="H302" s="489"/>
      <c r="I302" s="489"/>
      <c r="J302" s="489"/>
      <c r="K302" s="489"/>
      <c r="L302" s="489"/>
      <c r="M302" s="490"/>
      <c r="N302" s="490"/>
      <c r="O302" s="490"/>
      <c r="P302" s="490"/>
      <c r="Q302" s="490"/>
      <c r="R302" s="490"/>
      <c r="S302" s="490"/>
      <c r="T302" s="490"/>
      <c r="U302" s="490"/>
      <c r="V302" s="490"/>
      <c r="W302" s="490"/>
      <c r="X302" s="490"/>
      <c r="Y302" s="490"/>
      <c r="Z302" s="490"/>
      <c r="AA302" s="465"/>
      <c r="AB302" s="465"/>
      <c r="AC302" s="465"/>
      <c r="AD302" s="504" t="str">
        <f>AD118</f>
        <v/>
      </c>
      <c r="AE302" s="504" t="str">
        <f t="shared" si="262"/>
        <v/>
      </c>
      <c r="AF302" s="504" t="str">
        <f t="shared" si="262"/>
        <v/>
      </c>
      <c r="AG302" s="504" t="str">
        <f t="shared" si="262"/>
        <v/>
      </c>
      <c r="AH302" s="504" t="str">
        <f t="shared" si="262"/>
        <v/>
      </c>
      <c r="AI302" s="504" t="str">
        <f t="shared" si="262"/>
        <v/>
      </c>
      <c r="AJ302" s="504" t="str">
        <f t="shared" si="262"/>
        <v/>
      </c>
      <c r="AK302" s="504" t="str">
        <f t="shared" si="262"/>
        <v/>
      </c>
      <c r="AL302" s="504" t="str">
        <f t="shared" si="262"/>
        <v/>
      </c>
      <c r="AM302" s="465"/>
      <c r="AN302" s="465"/>
      <c r="AO302" s="465"/>
      <c r="AP302" s="465"/>
      <c r="AQ302" s="465"/>
      <c r="AR302" s="465"/>
      <c r="AS302" s="504" t="str">
        <f>AS118</f>
        <v/>
      </c>
      <c r="AT302" s="504" t="str">
        <f t="shared" si="263"/>
        <v/>
      </c>
      <c r="AU302" s="504" t="str">
        <f t="shared" si="263"/>
        <v/>
      </c>
      <c r="AV302" s="465"/>
      <c r="AW302" s="465"/>
      <c r="AX302" s="465"/>
      <c r="AY302" s="465"/>
      <c r="AZ302" s="465"/>
      <c r="BA302" s="465"/>
      <c r="BB302" s="465"/>
      <c r="BC302" s="465"/>
      <c r="BD302" s="465"/>
      <c r="BE302" s="465"/>
      <c r="BF302" s="465"/>
      <c r="BG302" s="465"/>
      <c r="BH302" s="465"/>
      <c r="BI302" s="465"/>
      <c r="BJ302" s="465"/>
      <c r="BK302" s="465"/>
      <c r="BL302" s="465"/>
      <c r="BM302" s="465"/>
      <c r="BN302" s="504" t="str">
        <f t="shared" si="264"/>
        <v/>
      </c>
      <c r="BO302" s="504" t="str">
        <f t="shared" si="264"/>
        <v/>
      </c>
      <c r="BP302" s="504" t="str">
        <f t="shared" si="264"/>
        <v/>
      </c>
      <c r="BQ302" s="504" t="str">
        <f t="shared" si="264"/>
        <v/>
      </c>
      <c r="BR302" s="504" t="str">
        <f t="shared" si="264"/>
        <v/>
      </c>
      <c r="BS302" s="504" t="str">
        <f t="shared" si="264"/>
        <v/>
      </c>
      <c r="BT302" s="504" t="str">
        <f t="shared" si="264"/>
        <v/>
      </c>
      <c r="BU302" s="504" t="str">
        <f t="shared" si="264"/>
        <v/>
      </c>
      <c r="BV302" s="504" t="str">
        <f t="shared" si="264"/>
        <v/>
      </c>
      <c r="BW302" s="504" t="str">
        <f t="shared" si="264"/>
        <v/>
      </c>
      <c r="BX302" s="504" t="str">
        <f t="shared" si="264"/>
        <v/>
      </c>
      <c r="BY302" s="504" t="str">
        <f t="shared" si="264"/>
        <v/>
      </c>
      <c r="BZ302" s="504" t="str">
        <f t="shared" si="264"/>
        <v/>
      </c>
      <c r="CA302" s="504" t="str">
        <f t="shared" si="264"/>
        <v/>
      </c>
      <c r="CB302" s="504" t="str">
        <f t="shared" si="264"/>
        <v/>
      </c>
      <c r="CC302" s="465"/>
      <c r="CD302" s="465"/>
      <c r="CE302" s="465"/>
      <c r="CF302" s="465"/>
      <c r="CG302" s="465"/>
      <c r="CH302" s="465"/>
      <c r="CI302" s="465"/>
      <c r="CJ302" s="465"/>
      <c r="CK302" s="465"/>
      <c r="CL302" s="465"/>
      <c r="CM302" s="465"/>
      <c r="CN302" s="465"/>
      <c r="CO302" s="465"/>
      <c r="CP302" s="465"/>
      <c r="CQ302" s="467"/>
    </row>
    <row r="303" spans="1:95" s="414" customFormat="1" ht="11.25" hidden="1" customHeight="1" x14ac:dyDescent="0.2">
      <c r="A303" s="476"/>
      <c r="B303" s="476"/>
      <c r="C303" s="476"/>
      <c r="D303" s="476"/>
      <c r="E303" s="418"/>
      <c r="F303" s="499"/>
      <c r="G303" s="476"/>
      <c r="H303" s="476"/>
      <c r="I303" s="476"/>
      <c r="J303" s="476"/>
      <c r="K303" s="476"/>
      <c r="L303" s="476"/>
      <c r="M303" s="47"/>
      <c r="N303" s="47"/>
      <c r="O303" s="47"/>
      <c r="P303" s="47"/>
      <c r="Q303" s="47"/>
      <c r="R303" s="47"/>
      <c r="S303" s="47"/>
      <c r="T303" s="47"/>
      <c r="U303" s="47"/>
      <c r="V303" s="47"/>
      <c r="W303" s="47"/>
      <c r="X303" s="47"/>
      <c r="Y303" s="47"/>
      <c r="Z303" s="47"/>
    </row>
    <row r="304" spans="1:95" s="414" customFormat="1" ht="11.25" hidden="1" customHeight="1" x14ac:dyDescent="0.2">
      <c r="A304" s="476"/>
      <c r="B304" s="476"/>
      <c r="C304" s="476"/>
      <c r="D304" s="900" t="s">
        <v>8976</v>
      </c>
      <c r="E304" s="454" t="s">
        <v>729</v>
      </c>
      <c r="F304" s="454"/>
      <c r="G304" s="507" t="s">
        <v>8977</v>
      </c>
      <c r="H304" s="482"/>
      <c r="I304" s="482"/>
      <c r="J304" s="482"/>
      <c r="K304" s="482"/>
      <c r="L304" s="482"/>
      <c r="M304" s="483"/>
      <c r="N304" s="483"/>
      <c r="O304" s="483"/>
      <c r="P304" s="483"/>
      <c r="Q304" s="483"/>
      <c r="R304" s="483"/>
      <c r="S304" s="483"/>
      <c r="T304" s="483"/>
      <c r="U304" s="483"/>
      <c r="V304" s="483"/>
      <c r="W304" s="483"/>
      <c r="X304" s="483"/>
      <c r="Y304" s="483"/>
      <c r="Z304" s="483"/>
      <c r="AA304" s="455" t="str">
        <f>IF(OR(AA32&lt;&gt;"",AA33&lt;&gt;""),IF(SUM(AA32,AA33)=AA34,"","Check ISCED "&amp;AA$8),"")</f>
        <v/>
      </c>
      <c r="AB304" s="455"/>
      <c r="AC304" s="455"/>
      <c r="AD304" s="455" t="str">
        <f>IF(OR(AD32&lt;&gt;"",AD33&lt;&gt;""),IF(SUM(AD32,AD33)=AD34,"","Check ISCED "&amp;AD$8),"")</f>
        <v/>
      </c>
      <c r="AE304" s="455"/>
      <c r="AF304" s="455"/>
      <c r="AG304" s="455" t="str">
        <f>IF(OR(AG32&lt;&gt;"",AG33&lt;&gt;""),IF(SUM(AG32,AG33)=AG34,"","Check ISCED "&amp;AG$8),"")</f>
        <v/>
      </c>
      <c r="AH304" s="455"/>
      <c r="AI304" s="455"/>
      <c r="AJ304" s="455" t="str">
        <f>IF(OR(AJ32&lt;&gt;"",AJ33&lt;&gt;""),IF(SUM(AJ32,AJ33)=AJ34,"","Check ISCED "&amp;AJ$8),"")</f>
        <v/>
      </c>
      <c r="AK304" s="455"/>
      <c r="AL304" s="455"/>
      <c r="AM304" s="455" t="str">
        <f>IF(OR(AM32&lt;&gt;"",AM33&lt;&gt;""),IF(SUM(AM32,AM33)=AM34,"","Check ISCED "&amp;AM$8),"")</f>
        <v/>
      </c>
      <c r="AN304" s="455"/>
      <c r="AO304" s="455"/>
      <c r="AP304" s="455" t="str">
        <f>IF(OR(AP32&lt;&gt;"",AP33&lt;&gt;""),IF(SUM(AP32,AP33)=AP34,"","Check ISCED "&amp;AP$8),"")</f>
        <v/>
      </c>
      <c r="AQ304" s="455"/>
      <c r="AR304" s="455"/>
      <c r="AS304" s="455" t="str">
        <f>IF(OR(AS32&lt;&gt;"",AS33&lt;&gt;""),IF(SUM(AS32,AS33)=AS34,"","Check ISCED "&amp;AS$8),"")</f>
        <v/>
      </c>
      <c r="AT304" s="455"/>
      <c r="AU304" s="455"/>
      <c r="AV304" s="455" t="str">
        <f>IF(OR(AV32&lt;&gt;"",AV33&lt;&gt;""),IF(SUM(AV32,AV33)=AV34,"","Check ISCED "&amp;AV$8),"")</f>
        <v/>
      </c>
      <c r="AW304" s="455"/>
      <c r="AX304" s="455"/>
      <c r="AY304" s="455" t="str">
        <f>IF(OR(AY32&lt;&gt;"",AY33&lt;&gt;""),IF(SUM(AY32,AY33)=AY34,"","Check ISCED "&amp;AY$8),"")</f>
        <v/>
      </c>
      <c r="AZ304" s="455"/>
      <c r="BA304" s="455"/>
      <c r="BB304" s="455" t="str">
        <f>IF(OR(BB32&lt;&gt;"",BB33&lt;&gt;""),IF(SUM(BB32,BB33)=BB34,"","Check ISCED "&amp;BB$8),"")</f>
        <v/>
      </c>
      <c r="BC304" s="455"/>
      <c r="BD304" s="455"/>
      <c r="BE304" s="455" t="str">
        <f>IF(OR(BE32&lt;&gt;"",BE33&lt;&gt;""),IF(SUM(BE32,BE33)=BE34,"","Check ISCED "&amp;BE$8),"")</f>
        <v/>
      </c>
      <c r="BF304" s="455"/>
      <c r="BG304" s="455"/>
      <c r="BH304" s="455" t="str">
        <f>IF(OR(BH32&lt;&gt;"",BH33&lt;&gt;""),IF(SUM(BH32,BH33)=BH34,"","Check ISCED "&amp;BH$8),"")</f>
        <v/>
      </c>
      <c r="BI304" s="455"/>
      <c r="BJ304" s="455"/>
      <c r="BK304" s="455" t="str">
        <f>IF(OR(BK32&lt;&gt;"",BK33&lt;&gt;""),IF(SUM(BK32,BK33)=BK34,"","Check ISCED "&amp;BK$8),"")</f>
        <v/>
      </c>
      <c r="BL304" s="455"/>
      <c r="BM304" s="455"/>
      <c r="BN304" s="455" t="str">
        <f>IF(OR(BN32&lt;&gt;"",BN33&lt;&gt;""),IF(SUM(BN32,BN33)=BN34,"","Check ISCED "&amp;BN$8),"")</f>
        <v/>
      </c>
      <c r="BO304" s="455"/>
      <c r="BP304" s="455"/>
      <c r="BQ304" s="455" t="str">
        <f>IF(OR(BQ32&lt;&gt;"",BQ33&lt;&gt;""),IF(SUM(BQ32,BQ33)=BQ34,"","Check ISCED "&amp;BQ$8),"")</f>
        <v/>
      </c>
      <c r="BR304" s="455"/>
      <c r="BS304" s="455"/>
      <c r="BT304" s="455" t="str">
        <f>IF(OR(BT32&lt;&gt;"",BT33&lt;&gt;""),IF(SUM(BT32,BT33)=BT34,"","Check ISCED "&amp;BT$8),"")</f>
        <v/>
      </c>
      <c r="BU304" s="455"/>
      <c r="BV304" s="455"/>
      <c r="BW304" s="455" t="str">
        <f>IF(OR(BW32&lt;&gt;"",BW33&lt;&gt;""),IF(SUM(BW32,BW33)=BW34,"","Check ISCED "&amp;BW$8),"")</f>
        <v/>
      </c>
      <c r="BX304" s="455"/>
      <c r="BY304" s="455"/>
      <c r="BZ304" s="455" t="str">
        <f>IF(OR(BZ32&lt;&gt;"",BZ33&lt;&gt;""),IF(SUM(BZ32,BZ33)=BZ34,"","Check ISCED "&amp;BZ$8),"")</f>
        <v/>
      </c>
      <c r="CA304" s="455"/>
      <c r="CB304" s="455"/>
      <c r="CC304" s="455" t="str">
        <f>IF(OR(CC32&lt;&gt;"",CC33&lt;&gt;""),IF(SUM(CC32,CC33)=CC34,"","Check ISCED "&amp;CC$8),"")</f>
        <v/>
      </c>
      <c r="CD304" s="455"/>
      <c r="CE304" s="455"/>
      <c r="CF304" s="455" t="str">
        <f>IF(OR(CF32&lt;&gt;"",CF33&lt;&gt;""),IF(SUM(CF32,CF33)=CF34,"","Check ISCED "&amp;CF$8),"")</f>
        <v/>
      </c>
      <c r="CG304" s="455"/>
      <c r="CH304" s="455"/>
      <c r="CI304" s="455" t="str">
        <f>IF(OR(CI32&lt;&gt;"",CI33&lt;&gt;""),IF(SUM(CI32,CI33)=CI34,"","Check ISCED "&amp;CI$8),"")</f>
        <v/>
      </c>
      <c r="CJ304" s="455"/>
      <c r="CK304" s="455"/>
      <c r="CL304" s="455" t="str">
        <f>IF(OR(CL32&lt;&gt;"",CL33&lt;&gt;""),IF(SUM(CL32,CL33)=CL34,"","Check ISCED_X "&amp;CL$8),"")</f>
        <v/>
      </c>
      <c r="CM304" s="455"/>
      <c r="CN304" s="455"/>
      <c r="CO304" s="455" t="str">
        <f>IF(OR(CO32&lt;&gt;"",CO33&lt;&gt;""),IF(SUM(CO32,CO33)=CO34,"","Check ISCED_T "&amp;CO$8),"")</f>
        <v/>
      </c>
      <c r="CP304" s="455"/>
      <c r="CQ304" s="468"/>
    </row>
    <row r="305" spans="1:95" s="414" customFormat="1" ht="11.25" hidden="1" customHeight="1" x14ac:dyDescent="0.2">
      <c r="A305" s="476"/>
      <c r="B305" s="476"/>
      <c r="C305" s="476"/>
      <c r="D305" s="901"/>
      <c r="E305" s="459" t="s">
        <v>8978</v>
      </c>
      <c r="F305" s="459"/>
      <c r="G305" s="508" t="s">
        <v>8979</v>
      </c>
      <c r="H305" s="486"/>
      <c r="I305" s="486"/>
      <c r="J305" s="486"/>
      <c r="K305" s="486"/>
      <c r="L305" s="486"/>
      <c r="M305" s="487"/>
      <c r="N305" s="487"/>
      <c r="O305" s="487"/>
      <c r="P305" s="487"/>
      <c r="Q305" s="487"/>
      <c r="R305" s="487"/>
      <c r="S305" s="487"/>
      <c r="T305" s="487"/>
      <c r="U305" s="487"/>
      <c r="V305" s="487"/>
      <c r="W305" s="487"/>
      <c r="X305" s="487"/>
      <c r="Y305" s="487"/>
      <c r="Z305" s="487"/>
      <c r="AA305" s="460" t="str">
        <f>IF(OR(AA47&lt;&gt;"",AA48&lt;&gt;""),IF(SUM(AA47,AA48)=AA49,"","Check ISCED "&amp;AA$8),"")</f>
        <v/>
      </c>
      <c r="AB305" s="460"/>
      <c r="AC305" s="460"/>
      <c r="AD305" s="460" t="str">
        <f>IF(OR(AD47&lt;&gt;"",AD48&lt;&gt;""),IF(SUM(AD47,AD48)=AD49,"","Check ISCED "&amp;AD$8),"")</f>
        <v/>
      </c>
      <c r="AE305" s="460"/>
      <c r="AF305" s="460"/>
      <c r="AG305" s="460" t="str">
        <f>IF(OR(AG47&lt;&gt;"",AG48&lt;&gt;""),IF(SUM(AG47,AG48)=AG49,"","Check ISCED "&amp;AG$8),"")</f>
        <v/>
      </c>
      <c r="AH305" s="460"/>
      <c r="AI305" s="460"/>
      <c r="AJ305" s="460" t="str">
        <f>IF(OR(AJ47&lt;&gt;"",AJ48&lt;&gt;""),IF(SUM(AJ47,AJ48)=AJ49,"","Check ISCED "&amp;AJ$8),"")</f>
        <v/>
      </c>
      <c r="AK305" s="460"/>
      <c r="AL305" s="460"/>
      <c r="AM305" s="460" t="str">
        <f>IF(OR(AM47&lt;&gt;"",AM48&lt;&gt;""),IF(SUM(AM47,AM48)=AM49,"","Check ISCED "&amp;AM$8),"")</f>
        <v/>
      </c>
      <c r="AN305" s="460"/>
      <c r="AO305" s="460"/>
      <c r="AP305" s="460" t="str">
        <f>IF(OR(AP47&lt;&gt;"",AP48&lt;&gt;""),IF(SUM(AP47,AP48)=AP49,"","Check ISCED "&amp;AP$8),"")</f>
        <v/>
      </c>
      <c r="AQ305" s="460"/>
      <c r="AR305" s="460"/>
      <c r="AS305" s="460" t="str">
        <f>IF(OR(AS47&lt;&gt;"",AS48&lt;&gt;""),IF(SUM(AS47,AS48)=AS49,"","Check ISCED "&amp;AS$8),"")</f>
        <v/>
      </c>
      <c r="AT305" s="460"/>
      <c r="AU305" s="460"/>
      <c r="AV305" s="460" t="str">
        <f>IF(OR(AV47&lt;&gt;"",AV48&lt;&gt;""),IF(SUM(AV47,AV48)=AV49,"","Check ISCED "&amp;AV$8),"")</f>
        <v/>
      </c>
      <c r="AW305" s="460"/>
      <c r="AX305" s="460"/>
      <c r="AY305" s="460" t="str">
        <f>IF(OR(AY47&lt;&gt;"",AY48&lt;&gt;""),IF(SUM(AY47,AY48)=AY49,"","Check ISCED "&amp;AY$8),"")</f>
        <v/>
      </c>
      <c r="AZ305" s="460"/>
      <c r="BA305" s="460"/>
      <c r="BB305" s="460" t="str">
        <f>IF(OR(BB47&lt;&gt;"",BB48&lt;&gt;""),IF(SUM(BB47,BB48)=BB49,"","Check ISCED "&amp;BB$8),"")</f>
        <v/>
      </c>
      <c r="BC305" s="460"/>
      <c r="BD305" s="460"/>
      <c r="BE305" s="460" t="str">
        <f>IF(OR(BE47&lt;&gt;"",BE48&lt;&gt;""),IF(SUM(BE47,BE48)=BE49,"","Check ISCED "&amp;BE$8),"")</f>
        <v/>
      </c>
      <c r="BF305" s="460"/>
      <c r="BG305" s="460"/>
      <c r="BH305" s="460" t="str">
        <f>IF(OR(BH47&lt;&gt;"",BH48&lt;&gt;""),IF(SUM(BH47,BH48)=BH49,"","Check ISCED "&amp;BH$8),"")</f>
        <v/>
      </c>
      <c r="BI305" s="460"/>
      <c r="BJ305" s="460"/>
      <c r="BK305" s="460" t="str">
        <f>IF(OR(BK47&lt;&gt;"",BK48&lt;&gt;""),IF(SUM(BK47,BK48)=BK49,"","Check ISCED "&amp;BK$8),"")</f>
        <v/>
      </c>
      <c r="BL305" s="460"/>
      <c r="BM305" s="460"/>
      <c r="BN305" s="460" t="str">
        <f>IF(OR(BN47&lt;&gt;"",BN48&lt;&gt;""),IF(SUM(BN47,BN48)=BN49,"","Check ISCED "&amp;BN$8),"")</f>
        <v/>
      </c>
      <c r="BO305" s="460"/>
      <c r="BP305" s="460"/>
      <c r="BQ305" s="460" t="str">
        <f>IF(OR(BQ47&lt;&gt;"",BQ48&lt;&gt;""),IF(SUM(BQ47,BQ48)=BQ49,"","Check ISCED "&amp;BQ$8),"")</f>
        <v/>
      </c>
      <c r="BR305" s="460"/>
      <c r="BS305" s="460"/>
      <c r="BT305" s="460" t="str">
        <f>IF(OR(BT47&lt;&gt;"",BT48&lt;&gt;""),IF(SUM(BT47,BT48)=BT49,"","Check ISCED "&amp;BT$8),"")</f>
        <v/>
      </c>
      <c r="BU305" s="460"/>
      <c r="BV305" s="460"/>
      <c r="BW305" s="460" t="str">
        <f>IF(OR(BW47&lt;&gt;"",BW48&lt;&gt;""),IF(SUM(BW47,BW48)=BW49,"","Check ISCED "&amp;BW$8),"")</f>
        <v/>
      </c>
      <c r="BX305" s="460"/>
      <c r="BY305" s="460"/>
      <c r="BZ305" s="460" t="str">
        <f>IF(OR(BZ47&lt;&gt;"",BZ48&lt;&gt;""),IF(SUM(BZ47,BZ48)=BZ49,"","Check ISCED "&amp;BZ$8),"")</f>
        <v/>
      </c>
      <c r="CA305" s="460"/>
      <c r="CB305" s="460"/>
      <c r="CC305" s="460" t="str">
        <f>IF(OR(CC47&lt;&gt;"",CC48&lt;&gt;""),IF(SUM(CC47,CC48)=CC49,"","Check ISCED "&amp;CC$8),"")</f>
        <v/>
      </c>
      <c r="CD305" s="460"/>
      <c r="CE305" s="460"/>
      <c r="CF305" s="460" t="str">
        <f>IF(OR(CF47&lt;&gt;"",CF48&lt;&gt;""),IF(SUM(CF47,CF48)=CF49,"","Check ISCED "&amp;CF$8),"")</f>
        <v/>
      </c>
      <c r="CG305" s="460"/>
      <c r="CH305" s="460"/>
      <c r="CI305" s="460" t="str">
        <f>IF(OR(CI47&lt;&gt;"",CI48&lt;&gt;""),IF(SUM(CI47,CI48)=CI49,"","Check ISCED "&amp;CI$8),"")</f>
        <v/>
      </c>
      <c r="CJ305" s="460"/>
      <c r="CK305" s="460"/>
      <c r="CL305" s="460" t="str">
        <f>IF(OR(CL47&lt;&gt;"",CL48&lt;&gt;""),IF(SUM(CL47,CL48)=CL49,"","Check ISCED_X "&amp;CL$8),"")</f>
        <v/>
      </c>
      <c r="CM305" s="460"/>
      <c r="CN305" s="460"/>
      <c r="CO305" s="460" t="str">
        <f>IF(OR(CO47&lt;&gt;"",CO48&lt;&gt;""),IF(SUM(CO47,CO48)=CO49,"","Check ISCED_T "&amp;CO$8),"")</f>
        <v/>
      </c>
      <c r="CP305" s="460"/>
      <c r="CQ305" s="469"/>
    </row>
    <row r="306" spans="1:95" s="414" customFormat="1" ht="11.25" hidden="1" customHeight="1" x14ac:dyDescent="0.2">
      <c r="A306" s="476"/>
      <c r="B306" s="476"/>
      <c r="C306" s="476"/>
      <c r="D306" s="901"/>
      <c r="E306" s="459" t="s">
        <v>8980</v>
      </c>
      <c r="F306" s="459"/>
      <c r="G306" s="508" t="s">
        <v>8981</v>
      </c>
      <c r="H306" s="486"/>
      <c r="I306" s="486"/>
      <c r="J306" s="486"/>
      <c r="K306" s="486"/>
      <c r="L306" s="486"/>
      <c r="M306" s="487"/>
      <c r="N306" s="487"/>
      <c r="O306" s="487"/>
      <c r="P306" s="487"/>
      <c r="Q306" s="487"/>
      <c r="R306" s="487"/>
      <c r="S306" s="487"/>
      <c r="T306" s="487"/>
      <c r="U306" s="487"/>
      <c r="V306" s="487"/>
      <c r="W306" s="487"/>
      <c r="X306" s="487"/>
      <c r="Y306" s="487"/>
      <c r="Z306" s="487"/>
      <c r="AA306" s="460" t="str">
        <f>IF(OR(AA60&lt;&gt;"",AA61&lt;&gt;""),IF(SUM(AA60,AA61)=AA62,"","Check ISCED "&amp;AA$8),"")</f>
        <v/>
      </c>
      <c r="AB306" s="460"/>
      <c r="AC306" s="460"/>
      <c r="AD306" s="460" t="str">
        <f>IF(OR(AD60&lt;&gt;"",AD61&lt;&gt;""),IF(SUM(AD60,AD61)=AD62,"","Check ISCED "&amp;AD$8),"")</f>
        <v/>
      </c>
      <c r="AE306" s="460"/>
      <c r="AF306" s="460"/>
      <c r="AG306" s="460" t="str">
        <f>IF(OR(AG60&lt;&gt;"",AG61&lt;&gt;""),IF(SUM(AG60,AG61)=AG62,"","Check ISCED "&amp;AG$8),"")</f>
        <v/>
      </c>
      <c r="AH306" s="460"/>
      <c r="AI306" s="460"/>
      <c r="AJ306" s="460" t="str">
        <f>IF(OR(AJ60&lt;&gt;"",AJ61&lt;&gt;""),IF(SUM(AJ60,AJ61)=AJ62,"","Check ISCED "&amp;AJ$8),"")</f>
        <v/>
      </c>
      <c r="AK306" s="460"/>
      <c r="AL306" s="460"/>
      <c r="AM306" s="460" t="str">
        <f>IF(OR(AM60&lt;&gt;"",AM61&lt;&gt;""),IF(SUM(AM60,AM61)=AM62,"","Check ISCED "&amp;AM$8),"")</f>
        <v/>
      </c>
      <c r="AN306" s="460"/>
      <c r="AO306" s="460"/>
      <c r="AP306" s="460" t="str">
        <f>IF(OR(AP60&lt;&gt;"",AP61&lt;&gt;""),IF(SUM(AP60,AP61)=AP62,"","Check ISCED "&amp;AP$8),"")</f>
        <v/>
      </c>
      <c r="AQ306" s="460"/>
      <c r="AR306" s="460"/>
      <c r="AS306" s="460" t="str">
        <f>IF(OR(AS60&lt;&gt;"",AS61&lt;&gt;""),IF(SUM(AS60,AS61)=AS62,"","Check ISCED "&amp;AS$8),"")</f>
        <v/>
      </c>
      <c r="AT306" s="460"/>
      <c r="AU306" s="460"/>
      <c r="AV306" s="460" t="str">
        <f>IF(OR(AV60&lt;&gt;"",AV61&lt;&gt;""),IF(SUM(AV60,AV61)=AV62,"","Check ISCED "&amp;AV$8),"")</f>
        <v/>
      </c>
      <c r="AW306" s="460"/>
      <c r="AX306" s="460"/>
      <c r="AY306" s="460" t="str">
        <f>IF(OR(AY60&lt;&gt;"",AY61&lt;&gt;""),IF(SUM(AY60,AY61)=AY62,"","Check ISCED "&amp;AY$8),"")</f>
        <v/>
      </c>
      <c r="AZ306" s="460"/>
      <c r="BA306" s="460"/>
      <c r="BB306" s="460" t="str">
        <f>IF(OR(BB60&lt;&gt;"",BB61&lt;&gt;""),IF(SUM(BB60,BB61)=BB62,"","Check ISCED "&amp;BB$8),"")</f>
        <v/>
      </c>
      <c r="BC306" s="460"/>
      <c r="BD306" s="460"/>
      <c r="BE306" s="460" t="str">
        <f>IF(OR(BE60&lt;&gt;"",BE61&lt;&gt;""),IF(SUM(BE60,BE61)=BE62,"","Check ISCED "&amp;BE$8),"")</f>
        <v/>
      </c>
      <c r="BF306" s="460"/>
      <c r="BG306" s="460"/>
      <c r="BH306" s="460" t="str">
        <f>IF(OR(BH60&lt;&gt;"",BH61&lt;&gt;""),IF(SUM(BH60,BH61)=BH62,"","Check ISCED "&amp;BH$8),"")</f>
        <v/>
      </c>
      <c r="BI306" s="460"/>
      <c r="BJ306" s="460"/>
      <c r="BK306" s="460" t="str">
        <f>IF(OR(BK60&lt;&gt;"",BK61&lt;&gt;""),IF(SUM(BK60,BK61)=BK62,"","Check ISCED "&amp;BK$8),"")</f>
        <v/>
      </c>
      <c r="BL306" s="460"/>
      <c r="BM306" s="460"/>
      <c r="BN306" s="460" t="str">
        <f>IF(OR(BN60&lt;&gt;"",BN61&lt;&gt;""),IF(SUM(BN60,BN61)=BN62,"","Check ISCED "&amp;BN$8),"")</f>
        <v/>
      </c>
      <c r="BO306" s="460"/>
      <c r="BP306" s="460"/>
      <c r="BQ306" s="460" t="str">
        <f>IF(OR(BQ60&lt;&gt;"",BQ61&lt;&gt;""),IF(SUM(BQ60,BQ61)=BQ62,"","Check ISCED "&amp;BQ$8),"")</f>
        <v/>
      </c>
      <c r="BR306" s="460"/>
      <c r="BS306" s="460"/>
      <c r="BT306" s="460" t="str">
        <f>IF(OR(BT60&lt;&gt;"",BT61&lt;&gt;""),IF(SUM(BT60,BT61)=BT62,"","Check ISCED "&amp;BT$8),"")</f>
        <v/>
      </c>
      <c r="BU306" s="460"/>
      <c r="BV306" s="460"/>
      <c r="BW306" s="460" t="str">
        <f>IF(OR(BW60&lt;&gt;"",BW61&lt;&gt;""),IF(SUM(BW60,BW61)=BW62,"","Check ISCED "&amp;BW$8),"")</f>
        <v/>
      </c>
      <c r="BX306" s="460"/>
      <c r="BY306" s="460"/>
      <c r="BZ306" s="460" t="str">
        <f>IF(OR(BZ60&lt;&gt;"",BZ61&lt;&gt;""),IF(SUM(BZ60,BZ61)=BZ62,"","Check ISCED "&amp;BZ$8),"")</f>
        <v/>
      </c>
      <c r="CA306" s="460"/>
      <c r="CB306" s="460"/>
      <c r="CC306" s="460" t="str">
        <f>IF(OR(CC60&lt;&gt;"",CC61&lt;&gt;""),IF(SUM(CC60,CC61)=CC62,"","Check ISCED "&amp;CC$8),"")</f>
        <v/>
      </c>
      <c r="CD306" s="460"/>
      <c r="CE306" s="460"/>
      <c r="CF306" s="460" t="str">
        <f>IF(OR(CF60&lt;&gt;"",CF61&lt;&gt;""),IF(SUM(CF60,CF61)=CF62,"","Check ISCED "&amp;CF$8),"")</f>
        <v/>
      </c>
      <c r="CG306" s="460"/>
      <c r="CH306" s="460"/>
      <c r="CI306" s="460" t="str">
        <f>IF(OR(CI60&lt;&gt;"",CI61&lt;&gt;""),IF(SUM(CI60,CI61)=CI62,"","Check ISCED "&amp;CI$8),"")</f>
        <v/>
      </c>
      <c r="CJ306" s="460"/>
      <c r="CK306" s="460"/>
      <c r="CL306" s="460" t="str">
        <f>IF(OR(CL60&lt;&gt;"",CL61&lt;&gt;""),IF(SUM(CL60,CL61)=CL62,"","Check ISCED_X "&amp;CL$8),"")</f>
        <v/>
      </c>
      <c r="CM306" s="460"/>
      <c r="CN306" s="460"/>
      <c r="CO306" s="460" t="str">
        <f>IF(OR(CO60&lt;&gt;"",CO61&lt;&gt;""),IF(SUM(CO60,CO61)=CO62,"","Check ISCED_T "&amp;CO$8),"")</f>
        <v/>
      </c>
      <c r="CP306" s="460"/>
      <c r="CQ306" s="469"/>
    </row>
    <row r="307" spans="1:95" s="414" customFormat="1" ht="11.25" hidden="1" customHeight="1" x14ac:dyDescent="0.2">
      <c r="A307" s="476"/>
      <c r="B307" s="476"/>
      <c r="C307" s="476"/>
      <c r="D307" s="901"/>
      <c r="E307" s="459" t="s">
        <v>8982</v>
      </c>
      <c r="F307" s="459"/>
      <c r="G307" s="508" t="s">
        <v>8983</v>
      </c>
      <c r="H307" s="486"/>
      <c r="I307" s="486"/>
      <c r="J307" s="486"/>
      <c r="K307" s="486"/>
      <c r="L307" s="486"/>
      <c r="M307" s="487"/>
      <c r="N307" s="487"/>
      <c r="O307" s="487"/>
      <c r="P307" s="487"/>
      <c r="Q307" s="487"/>
      <c r="R307" s="487"/>
      <c r="S307" s="487"/>
      <c r="T307" s="487"/>
      <c r="U307" s="487"/>
      <c r="V307" s="487"/>
      <c r="W307" s="487"/>
      <c r="X307" s="487"/>
      <c r="Y307" s="487"/>
      <c r="Z307" s="487"/>
      <c r="AA307" s="460" t="str">
        <f>IF(OR(AA72&lt;&gt;"",AA73&lt;&gt;""),IF(SUM(AA72,AA73)=AA74,"","Check ISCED "&amp;AA$8),"")</f>
        <v/>
      </c>
      <c r="AB307" s="460"/>
      <c r="AC307" s="460"/>
      <c r="AD307" s="460" t="str">
        <f>IF(OR(AD72&lt;&gt;"",AD73&lt;&gt;""),IF(SUM(AD72,AD73)=AD74,"","Check ISCED "&amp;AD$8),"")</f>
        <v/>
      </c>
      <c r="AE307" s="460"/>
      <c r="AF307" s="460"/>
      <c r="AG307" s="460" t="str">
        <f>IF(OR(AG72&lt;&gt;"",AG73&lt;&gt;""),IF(SUM(AG72,AG73)=AG74,"","Check ISCED "&amp;AG$8),"")</f>
        <v/>
      </c>
      <c r="AH307" s="460"/>
      <c r="AI307" s="460"/>
      <c r="AJ307" s="460" t="str">
        <f>IF(OR(AJ72&lt;&gt;"",AJ73&lt;&gt;""),IF(SUM(AJ72,AJ73)=AJ74,"","Check ISCED "&amp;AJ$8),"")</f>
        <v/>
      </c>
      <c r="AK307" s="460"/>
      <c r="AL307" s="460"/>
      <c r="AM307" s="460" t="str">
        <f>IF(OR(AM72&lt;&gt;"",AM73&lt;&gt;""),IF(SUM(AM72,AM73)=AM74,"","Check ISCED "&amp;AM$8),"")</f>
        <v/>
      </c>
      <c r="AN307" s="460"/>
      <c r="AO307" s="460"/>
      <c r="AP307" s="460" t="str">
        <f>IF(OR(AP72&lt;&gt;"",AP73&lt;&gt;""),IF(SUM(AP72,AP73)=AP74,"","Check ISCED "&amp;AP$8),"")</f>
        <v/>
      </c>
      <c r="AQ307" s="460"/>
      <c r="AR307" s="460"/>
      <c r="AS307" s="460" t="str">
        <f>IF(OR(AS72&lt;&gt;"",AS73&lt;&gt;""),IF(SUM(AS72,AS73)=AS74,"","Check ISCED "&amp;AS$8),"")</f>
        <v/>
      </c>
      <c r="AT307" s="460"/>
      <c r="AU307" s="460"/>
      <c r="AV307" s="460" t="str">
        <f>IF(OR(AV72&lt;&gt;"",AV73&lt;&gt;""),IF(SUM(AV72,AV73)=AV74,"","Check ISCED "&amp;AV$8),"")</f>
        <v/>
      </c>
      <c r="AW307" s="460"/>
      <c r="AX307" s="460"/>
      <c r="AY307" s="460" t="str">
        <f>IF(OR(AY72&lt;&gt;"",AY73&lt;&gt;""),IF(SUM(AY72,AY73)=AY74,"","Check ISCED "&amp;AY$8),"")</f>
        <v/>
      </c>
      <c r="AZ307" s="460"/>
      <c r="BA307" s="460"/>
      <c r="BB307" s="460" t="str">
        <f>IF(OR(BB72&lt;&gt;"",BB73&lt;&gt;""),IF(SUM(BB72,BB73)=BB74,"","Check ISCED "&amp;BB$8),"")</f>
        <v/>
      </c>
      <c r="BC307" s="460"/>
      <c r="BD307" s="460"/>
      <c r="BE307" s="460" t="str">
        <f>IF(OR(BE72&lt;&gt;"",BE73&lt;&gt;""),IF(SUM(BE72,BE73)=BE74,"","Check ISCED "&amp;BE$8),"")</f>
        <v/>
      </c>
      <c r="BF307" s="460"/>
      <c r="BG307" s="460"/>
      <c r="BH307" s="460" t="str">
        <f>IF(OR(BH72&lt;&gt;"",BH73&lt;&gt;""),IF(SUM(BH72,BH73)=BH74,"","Check ISCED "&amp;BH$8),"")</f>
        <v/>
      </c>
      <c r="BI307" s="460"/>
      <c r="BJ307" s="460"/>
      <c r="BK307" s="460" t="str">
        <f>IF(OR(BK72&lt;&gt;"",BK73&lt;&gt;""),IF(SUM(BK72,BK73)=BK74,"","Check ISCED "&amp;BK$8),"")</f>
        <v/>
      </c>
      <c r="BL307" s="460"/>
      <c r="BM307" s="460"/>
      <c r="BN307" s="460" t="str">
        <f>IF(OR(BN72&lt;&gt;"",BN73&lt;&gt;""),IF(SUM(BN72,BN73)=BN74,"","Check ISCED "&amp;BN$8),"")</f>
        <v/>
      </c>
      <c r="BO307" s="460"/>
      <c r="BP307" s="460"/>
      <c r="BQ307" s="460" t="str">
        <f>IF(OR(BQ72&lt;&gt;"",BQ73&lt;&gt;""),IF(SUM(BQ72,BQ73)=BQ74,"","Check ISCED "&amp;BQ$8),"")</f>
        <v/>
      </c>
      <c r="BR307" s="460"/>
      <c r="BS307" s="460"/>
      <c r="BT307" s="460" t="str">
        <f>IF(OR(BT72&lt;&gt;"",BT73&lt;&gt;""),IF(SUM(BT72,BT73)=BT74,"","Check ISCED "&amp;BT$8),"")</f>
        <v/>
      </c>
      <c r="BU307" s="460"/>
      <c r="BV307" s="460"/>
      <c r="BW307" s="460" t="str">
        <f>IF(OR(BW72&lt;&gt;"",BW73&lt;&gt;""),IF(SUM(BW72,BW73)=BW74,"","Check ISCED "&amp;BW$8),"")</f>
        <v/>
      </c>
      <c r="BX307" s="460"/>
      <c r="BY307" s="460"/>
      <c r="BZ307" s="460" t="str">
        <f>IF(OR(BZ72&lt;&gt;"",BZ73&lt;&gt;""),IF(SUM(BZ72,BZ73)=BZ74,"","Check ISCED "&amp;BZ$8),"")</f>
        <v/>
      </c>
      <c r="CA307" s="460"/>
      <c r="CB307" s="460"/>
      <c r="CC307" s="460" t="str">
        <f>IF(OR(CC72&lt;&gt;"",CC73&lt;&gt;""),IF(SUM(CC72,CC73)=CC74,"","Check ISCED "&amp;CC$8),"")</f>
        <v/>
      </c>
      <c r="CD307" s="460"/>
      <c r="CE307" s="460"/>
      <c r="CF307" s="460" t="str">
        <f>IF(OR(CF72&lt;&gt;"",CF73&lt;&gt;""),IF(SUM(CF72,CF73)=CF74,"","Check ISCED "&amp;CF$8),"")</f>
        <v/>
      </c>
      <c r="CG307" s="460"/>
      <c r="CH307" s="460"/>
      <c r="CI307" s="460" t="str">
        <f>IF(OR(CI72&lt;&gt;"",CI73&lt;&gt;""),IF(SUM(CI72,CI73)=CI74,"","Check ISCED "&amp;CI$8),"")</f>
        <v/>
      </c>
      <c r="CJ307" s="460"/>
      <c r="CK307" s="460"/>
      <c r="CL307" s="460" t="str">
        <f>IF(OR(CL72&lt;&gt;"",CL73&lt;&gt;""),IF(SUM(CL72,CL73)=CL74,"","Check ISCED_X "&amp;CL$8),"")</f>
        <v/>
      </c>
      <c r="CM307" s="460"/>
      <c r="CN307" s="460"/>
      <c r="CO307" s="460" t="str">
        <f>IF(OR(CO72&lt;&gt;"",CO73&lt;&gt;""),IF(SUM(CO72,CO73)=CO74,"","Check ISCED_T "&amp;CO$8),"")</f>
        <v/>
      </c>
      <c r="CP307" s="460"/>
      <c r="CQ307" s="469"/>
    </row>
    <row r="308" spans="1:95" s="414" customFormat="1" ht="11.25" hidden="1" customHeight="1" x14ac:dyDescent="0.2">
      <c r="A308" s="476"/>
      <c r="B308" s="476"/>
      <c r="C308" s="476"/>
      <c r="D308" s="901"/>
      <c r="E308" s="459" t="s">
        <v>734</v>
      </c>
      <c r="F308" s="459"/>
      <c r="G308" s="508" t="s">
        <v>8984</v>
      </c>
      <c r="H308" s="486"/>
      <c r="I308" s="486"/>
      <c r="J308" s="486"/>
      <c r="K308" s="486"/>
      <c r="L308" s="486"/>
      <c r="M308" s="487"/>
      <c r="N308" s="487"/>
      <c r="O308" s="487"/>
      <c r="P308" s="487"/>
      <c r="Q308" s="487"/>
      <c r="R308" s="487"/>
      <c r="S308" s="487"/>
      <c r="T308" s="487"/>
      <c r="U308" s="487"/>
      <c r="V308" s="487"/>
      <c r="W308" s="487"/>
      <c r="X308" s="487"/>
      <c r="Y308" s="487"/>
      <c r="Z308" s="487"/>
      <c r="AA308" s="460" t="str">
        <f>IF(OR(AA88&lt;&gt;"",AA89&lt;&gt;""),IF(SUM(AA88,AA89)=AA90,"","Check ISCED "&amp;AA$8),"")</f>
        <v/>
      </c>
      <c r="AB308" s="460"/>
      <c r="AC308" s="460"/>
      <c r="AD308" s="460" t="str">
        <f>IF(OR(AD88&lt;&gt;"",AD89&lt;&gt;""),IF(SUM(AD88,AD89)=AD90,"","Check ISCED "&amp;AD$8),"")</f>
        <v/>
      </c>
      <c r="AE308" s="460"/>
      <c r="AF308" s="460"/>
      <c r="AG308" s="460" t="str">
        <f>IF(OR(AG88&lt;&gt;"",AG89&lt;&gt;""),IF(SUM(AG88,AG89)=AG90,"","Check ISCED "&amp;AG$8),"")</f>
        <v/>
      </c>
      <c r="AH308" s="460"/>
      <c r="AI308" s="460"/>
      <c r="AJ308" s="460" t="str">
        <f>IF(OR(AJ88&lt;&gt;"",AJ89&lt;&gt;""),IF(SUM(AJ88,AJ89)=AJ90,"","Check ISCED "&amp;AJ$8),"")</f>
        <v/>
      </c>
      <c r="AK308" s="460"/>
      <c r="AL308" s="460"/>
      <c r="AM308" s="460" t="str">
        <f>IF(OR(AM88&lt;&gt;"",AM89&lt;&gt;""),IF(SUM(AM88,AM89)=AM90,"","Check ISCED "&amp;AM$8),"")</f>
        <v/>
      </c>
      <c r="AN308" s="460"/>
      <c r="AO308" s="460"/>
      <c r="AP308" s="460" t="str">
        <f>IF(OR(AP88&lt;&gt;"",AP89&lt;&gt;""),IF(SUM(AP88,AP89)=AP90,"","Check ISCED "&amp;AP$8),"")</f>
        <v/>
      </c>
      <c r="AQ308" s="460"/>
      <c r="AR308" s="460"/>
      <c r="AS308" s="460" t="str">
        <f>IF(OR(AS88&lt;&gt;"",AS89&lt;&gt;""),IF(SUM(AS88,AS89)=AS90,"","Check ISCED "&amp;AS$8),"")</f>
        <v/>
      </c>
      <c r="AT308" s="460"/>
      <c r="AU308" s="460"/>
      <c r="AV308" s="460" t="str">
        <f>IF(OR(AV88&lt;&gt;"",AV89&lt;&gt;""),IF(SUM(AV88,AV89)=AV90,"","Check ISCED "&amp;AV$8),"")</f>
        <v/>
      </c>
      <c r="AW308" s="460"/>
      <c r="AX308" s="460"/>
      <c r="AY308" s="460" t="str">
        <f>IF(OR(AY88&lt;&gt;"",AY89&lt;&gt;""),IF(SUM(AY88,AY89)=AY90,"","Check ISCED "&amp;AY$8),"")</f>
        <v/>
      </c>
      <c r="AZ308" s="460"/>
      <c r="BA308" s="460"/>
      <c r="BB308" s="460" t="str">
        <f>IF(OR(BB88&lt;&gt;"",BB89&lt;&gt;""),IF(SUM(BB88,BB89)=BB90,"","Check ISCED "&amp;BB$8),"")</f>
        <v/>
      </c>
      <c r="BC308" s="460"/>
      <c r="BD308" s="460"/>
      <c r="BE308" s="460" t="str">
        <f>IF(OR(BE88&lt;&gt;"",BE89&lt;&gt;""),IF(SUM(BE88,BE89)=BE90,"","Check ISCED "&amp;BE$8),"")</f>
        <v/>
      </c>
      <c r="BF308" s="460"/>
      <c r="BG308" s="460"/>
      <c r="BH308" s="460" t="str">
        <f>IF(OR(BH88&lt;&gt;"",BH89&lt;&gt;""),IF(SUM(BH88,BH89)=BH90,"","Check ISCED "&amp;BH$8),"")</f>
        <v/>
      </c>
      <c r="BI308" s="460"/>
      <c r="BJ308" s="460"/>
      <c r="BK308" s="460" t="str">
        <f>IF(OR(BK88&lt;&gt;"",BK89&lt;&gt;""),IF(SUM(BK88,BK89)=BK90,"","Check ISCED "&amp;BK$8),"")</f>
        <v/>
      </c>
      <c r="BL308" s="460"/>
      <c r="BM308" s="460"/>
      <c r="BN308" s="460" t="str">
        <f>IF(OR(BN88&lt;&gt;"",BN89&lt;&gt;""),IF(SUM(BN88,BN89)=BN90,"","Check ISCED "&amp;BN$8),"")</f>
        <v/>
      </c>
      <c r="BO308" s="460"/>
      <c r="BP308" s="460"/>
      <c r="BQ308" s="460" t="str">
        <f>IF(OR(BQ88&lt;&gt;"",BQ89&lt;&gt;""),IF(SUM(BQ88,BQ89)=BQ90,"","Check ISCED "&amp;BQ$8),"")</f>
        <v/>
      </c>
      <c r="BR308" s="460"/>
      <c r="BS308" s="460"/>
      <c r="BT308" s="460" t="str">
        <f>IF(OR(BT88&lt;&gt;"",BT89&lt;&gt;""),IF(SUM(BT88,BT89)=BT90,"","Check ISCED "&amp;BT$8),"")</f>
        <v/>
      </c>
      <c r="BU308" s="460"/>
      <c r="BV308" s="460"/>
      <c r="BW308" s="460" t="str">
        <f>IF(OR(BW88&lt;&gt;"",BW89&lt;&gt;""),IF(SUM(BW88,BW89)=BW90,"","Check ISCED "&amp;BW$8),"")</f>
        <v/>
      </c>
      <c r="BX308" s="460"/>
      <c r="BY308" s="460"/>
      <c r="BZ308" s="460" t="str">
        <f>IF(OR(BZ88&lt;&gt;"",BZ89&lt;&gt;""),IF(SUM(BZ88,BZ89)=BZ90,"","Check ISCED "&amp;BZ$8),"")</f>
        <v/>
      </c>
      <c r="CA308" s="460"/>
      <c r="CB308" s="460"/>
      <c r="CC308" s="460" t="str">
        <f>IF(OR(CC88&lt;&gt;"",CC89&lt;&gt;""),IF(SUM(CC88,CC89)=CC90,"","Check ISCED "&amp;CC$8),"")</f>
        <v/>
      </c>
      <c r="CD308" s="460"/>
      <c r="CE308" s="460"/>
      <c r="CF308" s="460" t="str">
        <f>IF(OR(CF88&lt;&gt;"",CF89&lt;&gt;""),IF(SUM(CF88,CF89)=CF90,"","Check ISCED "&amp;CF$8),"")</f>
        <v/>
      </c>
      <c r="CG308" s="460"/>
      <c r="CH308" s="460"/>
      <c r="CI308" s="460" t="str">
        <f>IF(OR(CI88&lt;&gt;"",CI89&lt;&gt;""),IF(SUM(CI88,CI89)=CI90,"","Check ISCED "&amp;CI$8),"")</f>
        <v/>
      </c>
      <c r="CJ308" s="460"/>
      <c r="CK308" s="460"/>
      <c r="CL308" s="460" t="str">
        <f>IF(OR(CL88&lt;&gt;"",CL89&lt;&gt;""),IF(SUM(CL88,CL89)=CL90,"","Check ISCED_X "&amp;CL$8),"")</f>
        <v/>
      </c>
      <c r="CM308" s="460"/>
      <c r="CN308" s="460"/>
      <c r="CO308" s="460" t="str">
        <f>IF(OR(CO88&lt;&gt;"",CO89&lt;&gt;""),IF(SUM(CO88,CO89)=CO90,"","Check ISCED_T "&amp;CO$8),"")</f>
        <v/>
      </c>
      <c r="CP308" s="460"/>
      <c r="CQ308" s="469"/>
    </row>
    <row r="309" spans="1:95" s="414" customFormat="1" ht="11.25" hidden="1" customHeight="1" x14ac:dyDescent="0.2">
      <c r="A309" s="476"/>
      <c r="B309" s="476"/>
      <c r="C309" s="476"/>
      <c r="D309" s="901"/>
      <c r="E309" s="459" t="s">
        <v>736</v>
      </c>
      <c r="F309" s="459"/>
      <c r="G309" s="508" t="s">
        <v>8985</v>
      </c>
      <c r="H309" s="486"/>
      <c r="I309" s="486"/>
      <c r="J309" s="486"/>
      <c r="K309" s="486"/>
      <c r="L309" s="486"/>
      <c r="M309" s="487"/>
      <c r="N309" s="487"/>
      <c r="O309" s="487"/>
      <c r="P309" s="487"/>
      <c r="Q309" s="487"/>
      <c r="R309" s="487"/>
      <c r="S309" s="487"/>
      <c r="T309" s="487"/>
      <c r="U309" s="487"/>
      <c r="V309" s="487"/>
      <c r="W309" s="487"/>
      <c r="X309" s="487"/>
      <c r="Y309" s="487"/>
      <c r="Z309" s="487"/>
      <c r="AA309" s="460" t="str">
        <f>IF(OR(AA99&lt;&gt;"",AA100&lt;&gt;""),IF(SUM(AA99,AA100)=AA101,"","Check ISCED "&amp;AA$8),"")</f>
        <v/>
      </c>
      <c r="AB309" s="460"/>
      <c r="AC309" s="460"/>
      <c r="AD309" s="460" t="str">
        <f>IF(OR(AD99&lt;&gt;"",AD100&lt;&gt;""),IF(SUM(AD99,AD100)=AD101,"","Check ISCED "&amp;AD$8),"")</f>
        <v/>
      </c>
      <c r="AE309" s="460"/>
      <c r="AF309" s="460"/>
      <c r="AG309" s="460" t="str">
        <f>IF(OR(AG99&lt;&gt;"",AG100&lt;&gt;""),IF(SUM(AG99,AG100)=AG101,"","Check ISCED "&amp;AG$8),"")</f>
        <v/>
      </c>
      <c r="AH309" s="460"/>
      <c r="AI309" s="460"/>
      <c r="AJ309" s="460" t="str">
        <f>IF(OR(AJ99&lt;&gt;"",AJ100&lt;&gt;""),IF(SUM(AJ99,AJ100)=AJ101,"","Check ISCED "&amp;AJ$8),"")</f>
        <v/>
      </c>
      <c r="AK309" s="460"/>
      <c r="AL309" s="460"/>
      <c r="AM309" s="460" t="str">
        <f>IF(OR(AM99&lt;&gt;"",AM100&lt;&gt;""),IF(SUM(AM99,AM100)=AM101,"","Check ISCED "&amp;AM$8),"")</f>
        <v/>
      </c>
      <c r="AN309" s="460"/>
      <c r="AO309" s="460"/>
      <c r="AP309" s="460" t="str">
        <f>IF(OR(AP99&lt;&gt;"",AP100&lt;&gt;""),IF(SUM(AP99,AP100)=AP101,"","Check ISCED "&amp;AP$8),"")</f>
        <v/>
      </c>
      <c r="AQ309" s="460"/>
      <c r="AR309" s="460"/>
      <c r="AS309" s="460" t="str">
        <f>IF(OR(AS99&lt;&gt;"",AS100&lt;&gt;""),IF(SUM(AS99,AS100)=AS101,"","Check ISCED "&amp;AS$8),"")</f>
        <v/>
      </c>
      <c r="AT309" s="460"/>
      <c r="AU309" s="460"/>
      <c r="AV309" s="460" t="str">
        <f>IF(OR(AV99&lt;&gt;"",AV100&lt;&gt;""),IF(SUM(AV99,AV100)=AV101,"","Check ISCED "&amp;AV$8),"")</f>
        <v/>
      </c>
      <c r="AW309" s="460"/>
      <c r="AX309" s="460"/>
      <c r="AY309" s="460" t="str">
        <f>IF(OR(AY99&lt;&gt;"",AY100&lt;&gt;""),IF(SUM(AY99,AY100)=AY101,"","Check ISCED "&amp;AY$8),"")</f>
        <v/>
      </c>
      <c r="AZ309" s="460"/>
      <c r="BA309" s="460"/>
      <c r="BB309" s="460" t="str">
        <f>IF(OR(BB99&lt;&gt;"",BB100&lt;&gt;""),IF(SUM(BB99,BB100)=BB101,"","Check ISCED "&amp;BB$8),"")</f>
        <v/>
      </c>
      <c r="BC309" s="460"/>
      <c r="BD309" s="460"/>
      <c r="BE309" s="460" t="str">
        <f>IF(OR(BE99&lt;&gt;"",BE100&lt;&gt;""),IF(SUM(BE99,BE100)=BE101,"","Check ISCED "&amp;BE$8),"")</f>
        <v/>
      </c>
      <c r="BF309" s="460"/>
      <c r="BG309" s="460"/>
      <c r="BH309" s="460" t="str">
        <f>IF(OR(BH99&lt;&gt;"",BH100&lt;&gt;""),IF(SUM(BH99,BH100)=BH101,"","Check ISCED "&amp;BH$8),"")</f>
        <v/>
      </c>
      <c r="BI309" s="460"/>
      <c r="BJ309" s="460"/>
      <c r="BK309" s="460" t="str">
        <f>IF(OR(BK99&lt;&gt;"",BK100&lt;&gt;""),IF(SUM(BK99,BK100)=BK101,"","Check ISCED "&amp;BK$8),"")</f>
        <v/>
      </c>
      <c r="BL309" s="460"/>
      <c r="BM309" s="460"/>
      <c r="BN309" s="460" t="str">
        <f>IF(OR(BN99&lt;&gt;"",BN100&lt;&gt;""),IF(SUM(BN99,BN100)=BN101,"","Check ISCED "&amp;BN$8),"")</f>
        <v/>
      </c>
      <c r="BO309" s="460"/>
      <c r="BP309" s="460"/>
      <c r="BQ309" s="460" t="str">
        <f>IF(OR(BQ99&lt;&gt;"",BQ100&lt;&gt;""),IF(SUM(BQ99,BQ100)=BQ101,"","Check ISCED "&amp;BQ$8),"")</f>
        <v/>
      </c>
      <c r="BR309" s="460"/>
      <c r="BS309" s="460"/>
      <c r="BT309" s="460" t="str">
        <f>IF(OR(BT99&lt;&gt;"",BT100&lt;&gt;""),IF(SUM(BT99,BT100)=BT101,"","Check ISCED "&amp;BT$8),"")</f>
        <v/>
      </c>
      <c r="BU309" s="460"/>
      <c r="BV309" s="460"/>
      <c r="BW309" s="460" t="str">
        <f>IF(OR(BW99&lt;&gt;"",BW100&lt;&gt;""),IF(SUM(BW99,BW100)=BW101,"","Check ISCED "&amp;BW$8),"")</f>
        <v/>
      </c>
      <c r="BX309" s="460"/>
      <c r="BY309" s="460"/>
      <c r="BZ309" s="460" t="str">
        <f>IF(OR(BZ99&lt;&gt;"",BZ100&lt;&gt;""),IF(SUM(BZ99,BZ100)=BZ101,"","Check ISCED "&amp;BZ$8),"")</f>
        <v/>
      </c>
      <c r="CA309" s="460"/>
      <c r="CB309" s="460"/>
      <c r="CC309" s="460" t="str">
        <f>IF(OR(CC99&lt;&gt;"",CC100&lt;&gt;""),IF(SUM(CC99,CC100)=CC101,"","Check ISCED "&amp;CC$8),"")</f>
        <v/>
      </c>
      <c r="CD309" s="460"/>
      <c r="CE309" s="460"/>
      <c r="CF309" s="460" t="str">
        <f>IF(OR(CF99&lt;&gt;"",CF100&lt;&gt;""),IF(SUM(CF99,CF100)=CF101,"","Check ISCED "&amp;CF$8),"")</f>
        <v/>
      </c>
      <c r="CG309" s="460"/>
      <c r="CH309" s="460"/>
      <c r="CI309" s="460" t="str">
        <f>IF(OR(CI99&lt;&gt;"",CI100&lt;&gt;""),IF(SUM(CI99,CI100)=CI101,"","Check ISCED "&amp;CI$8),"")</f>
        <v/>
      </c>
      <c r="CJ309" s="460"/>
      <c r="CK309" s="460"/>
      <c r="CL309" s="460" t="str">
        <f>IF(OR(CL99&lt;&gt;"",CL100&lt;&gt;""),IF(SUM(CL99,CL100)=CL101,"","Check ISCED_X "&amp;CL$8),"")</f>
        <v/>
      </c>
      <c r="CM309" s="460"/>
      <c r="CN309" s="460"/>
      <c r="CO309" s="460" t="str">
        <f>IF(OR(CO99&lt;&gt;"",CO100&lt;&gt;""),IF(SUM(CO99,CO100)=CO101,"","Check ISCED_T "&amp;CO$8),"")</f>
        <v/>
      </c>
      <c r="CP309" s="460"/>
      <c r="CQ309" s="469"/>
    </row>
    <row r="310" spans="1:95" s="414" customFormat="1" ht="11.25" hidden="1" customHeight="1" x14ac:dyDescent="0.2">
      <c r="A310" s="476"/>
      <c r="B310" s="476"/>
      <c r="C310" s="476"/>
      <c r="D310" s="901"/>
      <c r="E310" s="459" t="s">
        <v>737</v>
      </c>
      <c r="F310" s="459"/>
      <c r="G310" s="508" t="s">
        <v>8986</v>
      </c>
      <c r="H310" s="486"/>
      <c r="I310" s="486"/>
      <c r="J310" s="486"/>
      <c r="K310" s="486"/>
      <c r="L310" s="486"/>
      <c r="M310" s="487"/>
      <c r="N310" s="487"/>
      <c r="O310" s="487"/>
      <c r="P310" s="487"/>
      <c r="Q310" s="487"/>
      <c r="R310" s="487"/>
      <c r="S310" s="487"/>
      <c r="T310" s="487"/>
      <c r="U310" s="487"/>
      <c r="V310" s="487"/>
      <c r="W310" s="487"/>
      <c r="X310" s="487"/>
      <c r="Y310" s="487"/>
      <c r="Z310" s="487"/>
      <c r="AA310" s="460" t="str">
        <f>IF(OR(AA110&lt;&gt;"",AA111&lt;&gt;""),IF(SUM(AA110,AA111)=AA112,"","Check ISCED "&amp;AA$8),"")</f>
        <v/>
      </c>
      <c r="AB310" s="460"/>
      <c r="AC310" s="460"/>
      <c r="AD310" s="460" t="str">
        <f>IF(OR(AD110&lt;&gt;"",AD111&lt;&gt;""),IF(SUM(AD110,AD111)=AD112,"","Check ISCED "&amp;AD$8),"")</f>
        <v/>
      </c>
      <c r="AE310" s="460"/>
      <c r="AF310" s="460"/>
      <c r="AG310" s="460" t="str">
        <f>IF(OR(AG110&lt;&gt;"",AG111&lt;&gt;""),IF(SUM(AG110,AG111)=AG112,"","Check ISCED "&amp;AG$8),"")</f>
        <v/>
      </c>
      <c r="AH310" s="460"/>
      <c r="AI310" s="460"/>
      <c r="AJ310" s="460" t="str">
        <f>IF(OR(AJ110&lt;&gt;"",AJ111&lt;&gt;""),IF(SUM(AJ110,AJ111)=AJ112,"","Check ISCED "&amp;AJ$8),"")</f>
        <v/>
      </c>
      <c r="AK310" s="460"/>
      <c r="AL310" s="460"/>
      <c r="AM310" s="460" t="str">
        <f>IF(OR(AM110&lt;&gt;"",AM111&lt;&gt;""),IF(SUM(AM110,AM111)=AM112,"","Check ISCED "&amp;AM$8),"")</f>
        <v/>
      </c>
      <c r="AN310" s="460"/>
      <c r="AO310" s="460"/>
      <c r="AP310" s="460" t="str">
        <f>IF(OR(AP110&lt;&gt;"",AP111&lt;&gt;""),IF(SUM(AP110,AP111)=AP112,"","Check ISCED "&amp;AP$8),"")</f>
        <v/>
      </c>
      <c r="AQ310" s="460"/>
      <c r="AR310" s="460"/>
      <c r="AS310" s="460" t="str">
        <f>IF(OR(AS110&lt;&gt;"",AS111&lt;&gt;""),IF(SUM(AS110,AS111)=AS112,"","Check ISCED "&amp;AS$8),"")</f>
        <v/>
      </c>
      <c r="AT310" s="460"/>
      <c r="AU310" s="460"/>
      <c r="AV310" s="460" t="str">
        <f>IF(OR(AV110&lt;&gt;"",AV111&lt;&gt;""),IF(SUM(AV110,AV111)=AV112,"","Check ISCED "&amp;AV$8),"")</f>
        <v/>
      </c>
      <c r="AW310" s="460"/>
      <c r="AX310" s="460"/>
      <c r="AY310" s="460" t="str">
        <f>IF(OR(AY110&lt;&gt;"",AY111&lt;&gt;""),IF(SUM(AY110,AY111)=AY112,"","Check ISCED "&amp;AY$8),"")</f>
        <v/>
      </c>
      <c r="AZ310" s="460"/>
      <c r="BA310" s="460"/>
      <c r="BB310" s="460" t="str">
        <f>IF(OR(BB110&lt;&gt;"",BB111&lt;&gt;""),IF(SUM(BB110,BB111)=BB112,"","Check ISCED "&amp;BB$8),"")</f>
        <v/>
      </c>
      <c r="BC310" s="460"/>
      <c r="BD310" s="460"/>
      <c r="BE310" s="460" t="str">
        <f>IF(OR(BE110&lt;&gt;"",BE111&lt;&gt;""),IF(SUM(BE110,BE111)=BE112,"","Check ISCED "&amp;BE$8),"")</f>
        <v/>
      </c>
      <c r="BF310" s="460"/>
      <c r="BG310" s="460"/>
      <c r="BH310" s="460" t="str">
        <f>IF(OR(BH110&lt;&gt;"",BH111&lt;&gt;""),IF(SUM(BH110,BH111)=BH112,"","Check ISCED "&amp;BH$8),"")</f>
        <v/>
      </c>
      <c r="BI310" s="460"/>
      <c r="BJ310" s="460"/>
      <c r="BK310" s="460" t="str">
        <f>IF(OR(BK110&lt;&gt;"",BK111&lt;&gt;""),IF(SUM(BK110,BK111)=BK112,"","Check ISCED "&amp;BK$8),"")</f>
        <v/>
      </c>
      <c r="BL310" s="460"/>
      <c r="BM310" s="460"/>
      <c r="BN310" s="460" t="str">
        <f>IF(OR(BN110&lt;&gt;"",BN111&lt;&gt;""),IF(SUM(BN110,BN111)=BN112,"","Check ISCED "&amp;BN$8),"")</f>
        <v/>
      </c>
      <c r="BO310" s="460"/>
      <c r="BP310" s="460"/>
      <c r="BQ310" s="460" t="str">
        <f>IF(OR(BQ110&lt;&gt;"",BQ111&lt;&gt;""),IF(SUM(BQ110,BQ111)=BQ112,"","Check ISCED "&amp;BQ$8),"")</f>
        <v/>
      </c>
      <c r="BR310" s="460"/>
      <c r="BS310" s="460"/>
      <c r="BT310" s="460" t="str">
        <f>IF(OR(BT110&lt;&gt;"",BT111&lt;&gt;""),IF(SUM(BT110,BT111)=BT112,"","Check ISCED "&amp;BT$8),"")</f>
        <v/>
      </c>
      <c r="BU310" s="460"/>
      <c r="BV310" s="460"/>
      <c r="BW310" s="460" t="str">
        <f>IF(OR(BW110&lt;&gt;"",BW111&lt;&gt;""),IF(SUM(BW110,BW111)=BW112,"","Check ISCED "&amp;BW$8),"")</f>
        <v/>
      </c>
      <c r="BX310" s="460"/>
      <c r="BY310" s="460"/>
      <c r="BZ310" s="460" t="str">
        <f>IF(OR(BZ110&lt;&gt;"",BZ111&lt;&gt;""),IF(SUM(BZ110,BZ111)=BZ112,"","Check ISCED "&amp;BZ$8),"")</f>
        <v/>
      </c>
      <c r="CA310" s="460"/>
      <c r="CB310" s="460"/>
      <c r="CC310" s="460" t="str">
        <f>IF(OR(CC110&lt;&gt;"",CC111&lt;&gt;""),IF(SUM(CC110,CC111)=CC112,"","Check ISCED "&amp;CC$8),"")</f>
        <v/>
      </c>
      <c r="CD310" s="460"/>
      <c r="CE310" s="460"/>
      <c r="CF310" s="460" t="str">
        <f>IF(OR(CF110&lt;&gt;"",CF111&lt;&gt;""),IF(SUM(CF110,CF111)=CF112,"","Check ISCED "&amp;CF$8),"")</f>
        <v/>
      </c>
      <c r="CG310" s="460"/>
      <c r="CH310" s="460"/>
      <c r="CI310" s="460" t="str">
        <f>IF(OR(CI110&lt;&gt;"",CI111&lt;&gt;""),IF(SUM(CI110,CI111)=CI112,"","Check ISCED "&amp;CI$8),"")</f>
        <v/>
      </c>
      <c r="CJ310" s="460"/>
      <c r="CK310" s="460"/>
      <c r="CL310" s="460" t="str">
        <f>IF(OR(CL110&lt;&gt;"",CL111&lt;&gt;""),IF(SUM(CL110,CL111)=CL112,"","Check ISCED_X "&amp;CL$8),"")</f>
        <v/>
      </c>
      <c r="CM310" s="460"/>
      <c r="CN310" s="460"/>
      <c r="CO310" s="460" t="str">
        <f>IF(OR(CO110&lt;&gt;"",CO111&lt;&gt;""),IF(SUM(CO110,CO111)=CO112,"","Check ISCED_T "&amp;CO$8),"")</f>
        <v/>
      </c>
      <c r="CP310" s="460"/>
      <c r="CQ310" s="469"/>
    </row>
    <row r="311" spans="1:95" s="414" customFormat="1" ht="11.25" hidden="1" customHeight="1" x14ac:dyDescent="0.2">
      <c r="A311" s="476"/>
      <c r="B311" s="476"/>
      <c r="C311" s="476"/>
      <c r="D311" s="901"/>
      <c r="E311" s="459" t="s">
        <v>738</v>
      </c>
      <c r="F311" s="459"/>
      <c r="G311" s="508" t="s">
        <v>8987</v>
      </c>
      <c r="H311" s="486"/>
      <c r="I311" s="486"/>
      <c r="J311" s="486"/>
      <c r="K311" s="486"/>
      <c r="L311" s="486"/>
      <c r="M311" s="487"/>
      <c r="N311" s="487"/>
      <c r="O311" s="487"/>
      <c r="P311" s="487"/>
      <c r="Q311" s="487"/>
      <c r="R311" s="487"/>
      <c r="S311" s="487"/>
      <c r="T311" s="487"/>
      <c r="U311" s="487"/>
      <c r="V311" s="487"/>
      <c r="W311" s="487"/>
      <c r="X311" s="487"/>
      <c r="Y311" s="487"/>
      <c r="Z311" s="487"/>
      <c r="AA311" s="460" t="str">
        <f>IF(OR(AA122&lt;&gt;"",AA123&lt;&gt;""),IF(SUM(AA122,AA123)=AA124,"","Check ISCED "&amp;AA$8),"")</f>
        <v/>
      </c>
      <c r="AB311" s="460"/>
      <c r="AC311" s="460"/>
      <c r="AD311" s="460" t="str">
        <f>IF(OR(AD122&lt;&gt;"",AD123&lt;&gt;""),IF(SUM(AD122,AD123)=AD124,"","Check ISCED "&amp;AD$8),"")</f>
        <v/>
      </c>
      <c r="AE311" s="460"/>
      <c r="AF311" s="460"/>
      <c r="AG311" s="460" t="str">
        <f>IF(OR(AG122&lt;&gt;"",AG123&lt;&gt;""),IF(SUM(AG122,AG123)=AG124,"","Check ISCED "&amp;AG$8),"")</f>
        <v/>
      </c>
      <c r="AH311" s="460"/>
      <c r="AI311" s="460"/>
      <c r="AJ311" s="460" t="str">
        <f>IF(OR(AJ122&lt;&gt;"",AJ123&lt;&gt;""),IF(SUM(AJ122,AJ123)=AJ124,"","Check ISCED "&amp;AJ$8),"")</f>
        <v/>
      </c>
      <c r="AK311" s="460"/>
      <c r="AL311" s="460"/>
      <c r="AM311" s="460" t="str">
        <f>IF(OR(AM122&lt;&gt;"",AM123&lt;&gt;""),IF(SUM(AM122,AM123)=AM124,"","Check ISCED "&amp;AM$8),"")</f>
        <v/>
      </c>
      <c r="AN311" s="460"/>
      <c r="AO311" s="460"/>
      <c r="AP311" s="460" t="str">
        <f>IF(OR(AP122&lt;&gt;"",AP123&lt;&gt;""),IF(SUM(AP122,AP123)=AP124,"","Check ISCED "&amp;AP$8),"")</f>
        <v/>
      </c>
      <c r="AQ311" s="460"/>
      <c r="AR311" s="460"/>
      <c r="AS311" s="460" t="str">
        <f>IF(OR(AS122&lt;&gt;"",AS123&lt;&gt;""),IF(SUM(AS122,AS123)=AS124,"","Check ISCED "&amp;AS$8),"")</f>
        <v/>
      </c>
      <c r="AT311" s="460"/>
      <c r="AU311" s="460"/>
      <c r="AV311" s="460" t="str">
        <f>IF(OR(AV122&lt;&gt;"",AV123&lt;&gt;""),IF(SUM(AV122,AV123)=AV124,"","Check ISCED "&amp;AV$8),"")</f>
        <v/>
      </c>
      <c r="AW311" s="460"/>
      <c r="AX311" s="460"/>
      <c r="AY311" s="460" t="str">
        <f>IF(OR(AY122&lt;&gt;"",AY123&lt;&gt;""),IF(SUM(AY122,AY123)=AY124,"","Check ISCED "&amp;AY$8),"")</f>
        <v/>
      </c>
      <c r="AZ311" s="460"/>
      <c r="BA311" s="460"/>
      <c r="BB311" s="460" t="str">
        <f>IF(OR(BB122&lt;&gt;"",BB123&lt;&gt;""),IF(SUM(BB122,BB123)=BB124,"","Check ISCED "&amp;BB$8),"")</f>
        <v/>
      </c>
      <c r="BC311" s="460"/>
      <c r="BD311" s="460"/>
      <c r="BE311" s="460" t="str">
        <f>IF(OR(BE122&lt;&gt;"",BE123&lt;&gt;""),IF(SUM(BE122,BE123)=BE124,"","Check ISCED "&amp;BE$8),"")</f>
        <v/>
      </c>
      <c r="BF311" s="460"/>
      <c r="BG311" s="460"/>
      <c r="BH311" s="460" t="str">
        <f>IF(OR(BH122&lt;&gt;"",BH123&lt;&gt;""),IF(SUM(BH122,BH123)=BH124,"","Check ISCED "&amp;BH$8),"")</f>
        <v/>
      </c>
      <c r="BI311" s="460"/>
      <c r="BJ311" s="460"/>
      <c r="BK311" s="460" t="str">
        <f>IF(OR(BK122&lt;&gt;"",BK123&lt;&gt;""),IF(SUM(BK122,BK123)=BK124,"","Check ISCED "&amp;BK$8),"")</f>
        <v/>
      </c>
      <c r="BL311" s="460"/>
      <c r="BM311" s="460"/>
      <c r="BN311" s="460" t="str">
        <f>IF(OR(BN122&lt;&gt;"",BN123&lt;&gt;""),IF(SUM(BN122,BN123)=BN124,"","Check ISCED "&amp;BN$8),"")</f>
        <v/>
      </c>
      <c r="BO311" s="460"/>
      <c r="BP311" s="460"/>
      <c r="BQ311" s="460" t="str">
        <f>IF(OR(BQ122&lt;&gt;"",BQ123&lt;&gt;""),IF(SUM(BQ122,BQ123)=BQ124,"","Check ISCED "&amp;BQ$8),"")</f>
        <v/>
      </c>
      <c r="BR311" s="460"/>
      <c r="BS311" s="460"/>
      <c r="BT311" s="460" t="str">
        <f>IF(OR(BT122&lt;&gt;"",BT123&lt;&gt;""),IF(SUM(BT122,BT123)=BT124,"","Check ISCED "&amp;BT$8),"")</f>
        <v/>
      </c>
      <c r="BU311" s="460"/>
      <c r="BV311" s="460"/>
      <c r="BW311" s="460" t="str">
        <f>IF(OR(BW122&lt;&gt;"",BW123&lt;&gt;""),IF(SUM(BW122,BW123)=BW124,"","Check ISCED "&amp;BW$8),"")</f>
        <v/>
      </c>
      <c r="BX311" s="460"/>
      <c r="BY311" s="460"/>
      <c r="BZ311" s="460" t="str">
        <f>IF(OR(BZ122&lt;&gt;"",BZ123&lt;&gt;""),IF(SUM(BZ122,BZ123)=BZ124,"","Check ISCED "&amp;BZ$8),"")</f>
        <v/>
      </c>
      <c r="CA311" s="460"/>
      <c r="CB311" s="460"/>
      <c r="CC311" s="460" t="str">
        <f>IF(OR(CC122&lt;&gt;"",CC123&lt;&gt;""),IF(SUM(CC122,CC123)=CC124,"","Check ISCED "&amp;CC$8),"")</f>
        <v/>
      </c>
      <c r="CD311" s="460"/>
      <c r="CE311" s="460"/>
      <c r="CF311" s="460" t="str">
        <f>IF(OR(CF122&lt;&gt;"",CF123&lt;&gt;""),IF(SUM(CF122,CF123)=CF124,"","Check ISCED "&amp;CF$8),"")</f>
        <v/>
      </c>
      <c r="CG311" s="460"/>
      <c r="CH311" s="460"/>
      <c r="CI311" s="460" t="str">
        <f>IF(OR(CI122&lt;&gt;"",CI123&lt;&gt;""),IF(SUM(CI122,CI123)=CI124,"","Check ISCED "&amp;CI$8),"")</f>
        <v/>
      </c>
      <c r="CJ311" s="460"/>
      <c r="CK311" s="460"/>
      <c r="CL311" s="460" t="str">
        <f>IF(OR(CL122&lt;&gt;"",CL123&lt;&gt;""),IF(SUM(CL122,CL123)=CL124,"","Check ISCED_X "&amp;CL$8),"")</f>
        <v/>
      </c>
      <c r="CM311" s="460"/>
      <c r="CN311" s="460"/>
      <c r="CO311" s="460" t="str">
        <f>IF(OR(CO122&lt;&gt;"",CO123&lt;&gt;""),IF(SUM(CO122,CO123)=CO124,"","Check ISCED_T "&amp;CO$8),"")</f>
        <v/>
      </c>
      <c r="CP311" s="460"/>
      <c r="CQ311" s="469"/>
    </row>
    <row r="312" spans="1:95" s="414" customFormat="1" ht="11.25" hidden="1" customHeight="1" x14ac:dyDescent="0.2">
      <c r="A312" s="476"/>
      <c r="B312" s="476"/>
      <c r="C312" s="476"/>
      <c r="D312" s="902"/>
      <c r="E312" s="464" t="s">
        <v>8988</v>
      </c>
      <c r="F312" s="464"/>
      <c r="G312" s="509" t="s">
        <v>8989</v>
      </c>
      <c r="H312" s="489"/>
      <c r="I312" s="489"/>
      <c r="J312" s="489"/>
      <c r="K312" s="489"/>
      <c r="L312" s="489"/>
      <c r="M312" s="490"/>
      <c r="N312" s="490"/>
      <c r="O312" s="490"/>
      <c r="P312" s="490"/>
      <c r="Q312" s="490"/>
      <c r="R312" s="490"/>
      <c r="S312" s="490"/>
      <c r="T312" s="490"/>
      <c r="U312" s="490"/>
      <c r="V312" s="490"/>
      <c r="W312" s="490"/>
      <c r="X312" s="490"/>
      <c r="Y312" s="490"/>
      <c r="Z312" s="490"/>
      <c r="AA312" s="445" t="str">
        <f>IF(OR(AA129&lt;&gt;"",AA130&lt;&gt;""),IF(SUM(AA129,AA130)=AA131,"","Check ISCED "&amp;AA$8),"")</f>
        <v/>
      </c>
      <c r="AB312" s="445"/>
      <c r="AC312" s="445"/>
      <c r="AD312" s="445" t="str">
        <f>IF(OR(AD129&lt;&gt;"",AD130&lt;&gt;""),IF(SUM(AD129,AD130)=AD131,"","Check ISCED "&amp;AD$8),"")</f>
        <v/>
      </c>
      <c r="AE312" s="445"/>
      <c r="AF312" s="445"/>
      <c r="AG312" s="445" t="str">
        <f>IF(OR(AG129&lt;&gt;"",AG130&lt;&gt;""),IF(SUM(AG129,AG130)=AG131,"","Check ISCED "&amp;AG$8),"")</f>
        <v/>
      </c>
      <c r="AH312" s="445"/>
      <c r="AI312" s="445"/>
      <c r="AJ312" s="445" t="str">
        <f>IF(OR(AJ129&lt;&gt;"",AJ130&lt;&gt;""),IF(SUM(AJ129,AJ130)=AJ131,"","Check ISCED "&amp;AJ$8),"")</f>
        <v/>
      </c>
      <c r="AK312" s="445"/>
      <c r="AL312" s="445"/>
      <c r="AM312" s="445" t="str">
        <f>IF(OR(AM129&lt;&gt;"",AM130&lt;&gt;""),IF(SUM(AM129,AM130)=AM131,"","Check ISCED "&amp;AM$8),"")</f>
        <v/>
      </c>
      <c r="AN312" s="445"/>
      <c r="AO312" s="445"/>
      <c r="AP312" s="445" t="str">
        <f>IF(OR(AP129&lt;&gt;"",AP130&lt;&gt;""),IF(SUM(AP129,AP130)=AP131,"","Check ISCED "&amp;AP$8),"")</f>
        <v/>
      </c>
      <c r="AQ312" s="445"/>
      <c r="AR312" s="445"/>
      <c r="AS312" s="445" t="str">
        <f>IF(OR(AS129&lt;&gt;"",AS130&lt;&gt;""),IF(SUM(AS129,AS130)=AS131,"","Check ISCED "&amp;AS$8),"")</f>
        <v/>
      </c>
      <c r="AT312" s="445"/>
      <c r="AU312" s="445"/>
      <c r="AV312" s="445" t="str">
        <f>IF(OR(AV129&lt;&gt;"",AV130&lt;&gt;""),IF(SUM(AV129,AV130)=AV131,"","Check ISCED "&amp;AV$8),"")</f>
        <v/>
      </c>
      <c r="AW312" s="445"/>
      <c r="AX312" s="445"/>
      <c r="AY312" s="445" t="str">
        <f>IF(OR(AY129&lt;&gt;"",AY130&lt;&gt;""),IF(SUM(AY129,AY130)=AY131,"","Check ISCED "&amp;AY$8),"")</f>
        <v/>
      </c>
      <c r="AZ312" s="445"/>
      <c r="BA312" s="445"/>
      <c r="BB312" s="445" t="str">
        <f>IF(OR(BB129&lt;&gt;"",BB130&lt;&gt;""),IF(SUM(BB129,BB130)=BB131,"","Check ISCED "&amp;BB$8),"")</f>
        <v/>
      </c>
      <c r="BC312" s="445"/>
      <c r="BD312" s="445"/>
      <c r="BE312" s="445" t="str">
        <f>IF(OR(BE129&lt;&gt;"",BE130&lt;&gt;""),IF(SUM(BE129,BE130)=BE131,"","Check ISCED "&amp;BE$8),"")</f>
        <v/>
      </c>
      <c r="BF312" s="445"/>
      <c r="BG312" s="445"/>
      <c r="BH312" s="445" t="str">
        <f>IF(OR(BH129&lt;&gt;"",BH130&lt;&gt;""),IF(SUM(BH129,BH130)=BH131,"","Check ISCED "&amp;BH$8),"")</f>
        <v/>
      </c>
      <c r="BI312" s="445"/>
      <c r="BJ312" s="445"/>
      <c r="BK312" s="445" t="str">
        <f>IF(OR(BK129&lt;&gt;"",BK130&lt;&gt;""),IF(SUM(BK129,BK130)=BK131,"","Check ISCED "&amp;BK$8),"")</f>
        <v/>
      </c>
      <c r="BL312" s="445"/>
      <c r="BM312" s="445"/>
      <c r="BN312" s="445" t="str">
        <f>IF(OR(BN129&lt;&gt;"",BN130&lt;&gt;""),IF(SUM(BN129,BN130)=BN131,"","Check ISCED "&amp;BN$8),"")</f>
        <v/>
      </c>
      <c r="BO312" s="445"/>
      <c r="BP312" s="445"/>
      <c r="BQ312" s="445" t="str">
        <f>IF(OR(BQ129&lt;&gt;"",BQ130&lt;&gt;""),IF(SUM(BQ129,BQ130)=BQ131,"","Check ISCED "&amp;BQ$8),"")</f>
        <v/>
      </c>
      <c r="BR312" s="445"/>
      <c r="BS312" s="445"/>
      <c r="BT312" s="445" t="str">
        <f>IF(OR(BT129&lt;&gt;"",BT130&lt;&gt;""),IF(SUM(BT129,BT130)=BT131,"","Check ISCED "&amp;BT$8),"")</f>
        <v/>
      </c>
      <c r="BU312" s="445"/>
      <c r="BV312" s="445"/>
      <c r="BW312" s="445" t="str">
        <f>IF(OR(BW129&lt;&gt;"",BW130&lt;&gt;""),IF(SUM(BW129,BW130)=BW131,"","Check ISCED "&amp;BW$8),"")</f>
        <v/>
      </c>
      <c r="BX312" s="445"/>
      <c r="BY312" s="445"/>
      <c r="BZ312" s="445" t="str">
        <f>IF(OR(BZ129&lt;&gt;"",BZ130&lt;&gt;""),IF(SUM(BZ129,BZ130)=BZ131,"","Check ISCED "&amp;BZ$8),"")</f>
        <v/>
      </c>
      <c r="CA312" s="445"/>
      <c r="CB312" s="445"/>
      <c r="CC312" s="445" t="str">
        <f>IF(OR(CC129&lt;&gt;"",CC130&lt;&gt;""),IF(SUM(CC129,CC130)=CC131,"","Check ISCED "&amp;CC$8),"")</f>
        <v/>
      </c>
      <c r="CD312" s="445"/>
      <c r="CE312" s="445"/>
      <c r="CF312" s="445" t="str">
        <f>IF(OR(CF129&lt;&gt;"",CF130&lt;&gt;""),IF(SUM(CF129,CF130)=CF131,"","Check ISCED "&amp;CF$8),"")</f>
        <v/>
      </c>
      <c r="CG312" s="445"/>
      <c r="CH312" s="445"/>
      <c r="CI312" s="445" t="str">
        <f>IF(OR(CI129&lt;&gt;"",CI130&lt;&gt;""),IF(SUM(CI129,CI130)=CI131,"","Check ISCED "&amp;CI$8),"")</f>
        <v/>
      </c>
      <c r="CJ312" s="445"/>
      <c r="CK312" s="445"/>
      <c r="CL312" s="445" t="str">
        <f>IF(OR(CL129&lt;&gt;"",CL130&lt;&gt;""),IF(SUM(CL129,CL130)=CL131,"","Check ISCED_X "&amp;CL$8),"")</f>
        <v/>
      </c>
      <c r="CM312" s="445"/>
      <c r="CN312" s="445"/>
      <c r="CO312" s="445" t="str">
        <f>IF(OR(CO129&lt;&gt;"",CO130&lt;&gt;""),IF(SUM(CO129,CO130)=CO131,"","Check ISCED_T "&amp;CO$8),"")</f>
        <v/>
      </c>
      <c r="CP312" s="445"/>
      <c r="CQ312" s="470"/>
    </row>
    <row r="313" spans="1:95" s="414" customFormat="1" ht="11.25" hidden="1" customHeight="1" x14ac:dyDescent="0.2">
      <c r="A313" s="476"/>
      <c r="B313" s="476"/>
      <c r="C313" s="476"/>
      <c r="D313" s="476"/>
      <c r="E313" s="418"/>
      <c r="F313" s="499"/>
      <c r="G313" s="476"/>
      <c r="H313" s="476"/>
      <c r="I313" s="476"/>
      <c r="J313" s="476"/>
      <c r="K313" s="476"/>
      <c r="L313" s="476"/>
      <c r="M313" s="47"/>
      <c r="N313" s="47"/>
      <c r="O313" s="47"/>
      <c r="P313" s="47"/>
      <c r="Q313" s="47"/>
      <c r="R313" s="47"/>
      <c r="S313" s="47"/>
      <c r="T313" s="47"/>
      <c r="U313" s="47"/>
      <c r="V313" s="47"/>
      <c r="W313" s="47"/>
      <c r="X313" s="47"/>
      <c r="Y313" s="47"/>
      <c r="Z313" s="47"/>
    </row>
    <row r="314" spans="1:95" s="414" customFormat="1" ht="11.25" hidden="1" customHeight="1" x14ac:dyDescent="0.2">
      <c r="A314" s="476"/>
      <c r="B314" s="476"/>
      <c r="C314" s="476"/>
      <c r="D314" s="900" t="s">
        <v>8990</v>
      </c>
      <c r="E314" s="454" t="s">
        <v>729</v>
      </c>
      <c r="F314" s="480"/>
      <c r="G314" s="481" t="s">
        <v>8991</v>
      </c>
      <c r="H314" s="482"/>
      <c r="I314" s="482"/>
      <c r="J314" s="482"/>
      <c r="K314" s="482"/>
      <c r="L314" s="482"/>
      <c r="M314" s="483"/>
      <c r="N314" s="483"/>
      <c r="O314" s="483"/>
      <c r="P314" s="483"/>
      <c r="Q314" s="483"/>
      <c r="R314" s="483"/>
      <c r="S314" s="483"/>
      <c r="T314" s="483"/>
      <c r="U314" s="483"/>
      <c r="V314" s="483"/>
      <c r="W314" s="483"/>
      <c r="X314" s="483"/>
      <c r="Y314" s="483"/>
      <c r="Z314" s="483"/>
      <c r="AA314" s="455" t="str">
        <f>IF(OR(AA31&lt;&gt;"",AA34&lt;&gt;""),IF(SUM(AA31,AA34)=AA35,"","Check ISCED "&amp;AA$8),"")</f>
        <v/>
      </c>
      <c r="AB314" s="455"/>
      <c r="AC314" s="455"/>
      <c r="AD314" s="455" t="str">
        <f>IF(OR(AD31&lt;&gt;"",AD34&lt;&gt;""),IF(SUM(AD31,AD34)=AD35,"","Check ISCED "&amp;AD$8),"")</f>
        <v/>
      </c>
      <c r="AE314" s="455"/>
      <c r="AF314" s="455"/>
      <c r="AG314" s="455" t="str">
        <f>IF(OR(AG31&lt;&gt;"",AG34&lt;&gt;""),IF(SUM(AG31,AG34)=AG35,"","Check ISCED "&amp;AG$8),"")</f>
        <v/>
      </c>
      <c r="AH314" s="455"/>
      <c r="AI314" s="455"/>
      <c r="AJ314" s="455" t="str">
        <f>IF(OR(AJ31&lt;&gt;"",AJ34&lt;&gt;""),IF(SUM(AJ31,AJ34)=AJ35,"","Check ISCED "&amp;AJ$8),"")</f>
        <v/>
      </c>
      <c r="AK314" s="455"/>
      <c r="AL314" s="455"/>
      <c r="AM314" s="455" t="str">
        <f>IF(OR(AM31&lt;&gt;"",AM34&lt;&gt;""),IF(SUM(AM31,AM34)=AM35,"","Check ISCED "&amp;AM$8),"")</f>
        <v/>
      </c>
      <c r="AN314" s="455"/>
      <c r="AO314" s="455"/>
      <c r="AP314" s="455" t="str">
        <f>IF(OR(AP31&lt;&gt;"",AP34&lt;&gt;""),IF(SUM(AP31,AP34)=AP35,"","Check ISCED "&amp;AP$8),"")</f>
        <v/>
      </c>
      <c r="AQ314" s="455"/>
      <c r="AR314" s="455"/>
      <c r="AS314" s="455" t="str">
        <f>IF(OR(AS31&lt;&gt;"",AS34&lt;&gt;""),IF(SUM(AS31,AS34)=AS35,"","Check ISCED "&amp;AS$8),"")</f>
        <v/>
      </c>
      <c r="AT314" s="455"/>
      <c r="AU314" s="455"/>
      <c r="AV314" s="455" t="str">
        <f>IF(OR(AV31&lt;&gt;"",AV34&lt;&gt;""),IF(SUM(AV31,AV34)=AV35,"","Check ISCED "&amp;AV$8),"")</f>
        <v/>
      </c>
      <c r="AW314" s="455"/>
      <c r="AX314" s="455"/>
      <c r="AY314" s="455" t="str">
        <f>IF(OR(AY31&lt;&gt;"",AY34&lt;&gt;""),IF(SUM(AY31,AY34)=AY35,"","Check ISCED "&amp;AY$8),"")</f>
        <v/>
      </c>
      <c r="AZ314" s="455"/>
      <c r="BA314" s="455"/>
      <c r="BB314" s="455" t="str">
        <f>IF(OR(BB31&lt;&gt;"",BB34&lt;&gt;""),IF(SUM(BB31,BB34)=BB35,"","Check ISCED "&amp;BB$8),"")</f>
        <v/>
      </c>
      <c r="BC314" s="455"/>
      <c r="BD314" s="455"/>
      <c r="BE314" s="455" t="str">
        <f>IF(OR(BE31&lt;&gt;"",BE34&lt;&gt;""),IF(SUM(BE31,BE34)=BE35,"","Check ISCED "&amp;BE$8),"")</f>
        <v/>
      </c>
      <c r="BF314" s="455"/>
      <c r="BG314" s="455"/>
      <c r="BH314" s="455" t="str">
        <f>IF(OR(BH31&lt;&gt;"",BH34&lt;&gt;""),IF(SUM(BH31,BH34)=BH35,"","Check ISCED "&amp;BH$8),"")</f>
        <v/>
      </c>
      <c r="BI314" s="455"/>
      <c r="BJ314" s="455"/>
      <c r="BK314" s="455" t="str">
        <f>IF(OR(BK31&lt;&gt;"",BK34&lt;&gt;""),IF(SUM(BK31,BK34)=BK35,"","Check ISCED "&amp;BK$8),"")</f>
        <v/>
      </c>
      <c r="BL314" s="455"/>
      <c r="BM314" s="455"/>
      <c r="BN314" s="455" t="str">
        <f>IF(OR(BN31&lt;&gt;"",BN34&lt;&gt;""),IF(SUM(BN31,BN34)=BN35,"","Check ISCED "&amp;BN$8),"")</f>
        <v/>
      </c>
      <c r="BO314" s="455"/>
      <c r="BP314" s="455"/>
      <c r="BQ314" s="455" t="str">
        <f>IF(OR(BQ31&lt;&gt;"",BQ34&lt;&gt;""),IF(SUM(BQ31,BQ34)=BQ35,"","Check ISCED "&amp;BQ$8),"")</f>
        <v/>
      </c>
      <c r="BR314" s="455"/>
      <c r="BS314" s="455"/>
      <c r="BT314" s="455" t="str">
        <f>IF(OR(BT31&lt;&gt;"",BT34&lt;&gt;""),IF(SUM(BT31,BT34)=BT35,"","Check ISCED "&amp;BT$8),"")</f>
        <v/>
      </c>
      <c r="BU314" s="455"/>
      <c r="BV314" s="455"/>
      <c r="BW314" s="455" t="str">
        <f>IF(OR(BW31&lt;&gt;"",BW34&lt;&gt;""),IF(SUM(BW31,BW34)=BW35,"","Check ISCED "&amp;BW$8),"")</f>
        <v/>
      </c>
      <c r="BX314" s="455"/>
      <c r="BY314" s="455"/>
      <c r="BZ314" s="455" t="str">
        <f>IF(OR(BZ31&lt;&gt;"",BZ34&lt;&gt;""),IF(SUM(BZ31,BZ34)=BZ35,"","Check ISCED "&amp;BZ$8),"")</f>
        <v/>
      </c>
      <c r="CA314" s="455"/>
      <c r="CB314" s="455"/>
      <c r="CC314" s="455" t="str">
        <f>IF(OR(CC31&lt;&gt;"",CC34&lt;&gt;""),IF(SUM(CC31,CC34)=CC35,"","Check ISCED "&amp;CC$8),"")</f>
        <v/>
      </c>
      <c r="CD314" s="455"/>
      <c r="CE314" s="455"/>
      <c r="CF314" s="455" t="str">
        <f>IF(OR(CF31&lt;&gt;"",CF34&lt;&gt;""),IF(SUM(CF31,CF34)=CF35,"","Check ISCED "&amp;CF$8),"")</f>
        <v/>
      </c>
      <c r="CG314" s="455"/>
      <c r="CH314" s="455"/>
      <c r="CI314" s="455" t="str">
        <f>IF(OR(CI31&lt;&gt;"",CI34&lt;&gt;""),IF(SUM(CI31,CI34)=CI35,"","Check ISCED "&amp;CI$8),"")</f>
        <v/>
      </c>
      <c r="CJ314" s="455"/>
      <c r="CK314" s="455"/>
      <c r="CL314" s="455" t="str">
        <f>IF(OR(CL31&lt;&gt;"",CL34&lt;&gt;""),IF(SUM(CL31,CL34)=CL35,"","Check ISCED_X "&amp;CL$8),"")</f>
        <v/>
      </c>
      <c r="CM314" s="455"/>
      <c r="CN314" s="455"/>
      <c r="CO314" s="455" t="str">
        <f>IF(OR(CO31&lt;&gt;"",CO34&lt;&gt;""),IF(SUM(CO31,CO34)=CO35,"","Check ISCED_T "&amp;CO$8),"")</f>
        <v/>
      </c>
      <c r="CP314" s="455"/>
      <c r="CQ314" s="468"/>
    </row>
    <row r="315" spans="1:95" s="414" customFormat="1" ht="11.25" hidden="1" customHeight="1" x14ac:dyDescent="0.2">
      <c r="A315" s="476"/>
      <c r="B315" s="476"/>
      <c r="C315" s="476"/>
      <c r="D315" s="901"/>
      <c r="E315" s="459" t="s">
        <v>8978</v>
      </c>
      <c r="F315" s="484"/>
      <c r="G315" s="485" t="s">
        <v>8992</v>
      </c>
      <c r="H315" s="486"/>
      <c r="I315" s="486"/>
      <c r="J315" s="486"/>
      <c r="K315" s="486"/>
      <c r="L315" s="486"/>
      <c r="M315" s="487"/>
      <c r="N315" s="487"/>
      <c r="O315" s="487"/>
      <c r="P315" s="487"/>
      <c r="Q315" s="487"/>
      <c r="R315" s="487"/>
      <c r="S315" s="487"/>
      <c r="T315" s="487"/>
      <c r="U315" s="487"/>
      <c r="V315" s="487"/>
      <c r="W315" s="487"/>
      <c r="X315" s="487"/>
      <c r="Y315" s="487"/>
      <c r="Z315" s="487"/>
      <c r="AA315" s="460" t="str">
        <f>IF(OR(AA46&lt;&gt;"",AA49&lt;&gt;""),IF(SUM(AA46,AA49)=AA50,"","Check ISCED "&amp;AA$8),"")</f>
        <v/>
      </c>
      <c r="AB315" s="460"/>
      <c r="AC315" s="460"/>
      <c r="AD315" s="460" t="str">
        <f>IF(OR(AD46&lt;&gt;"",AD49&lt;&gt;""),IF(SUM(AD46,AD49)=AD50,"","Check ISCED "&amp;AD$8),"")</f>
        <v/>
      </c>
      <c r="AE315" s="460"/>
      <c r="AF315" s="460"/>
      <c r="AG315" s="460" t="str">
        <f>IF(OR(AG46&lt;&gt;"",AG49&lt;&gt;""),IF(SUM(AG46,AG49)=AG50,"","Check ISCED "&amp;AG$8),"")</f>
        <v/>
      </c>
      <c r="AH315" s="460"/>
      <c r="AI315" s="460"/>
      <c r="AJ315" s="460" t="str">
        <f>IF(OR(AJ46&lt;&gt;"",AJ49&lt;&gt;""),IF(SUM(AJ46,AJ49)=AJ50,"","Check ISCED "&amp;AJ$8),"")</f>
        <v/>
      </c>
      <c r="AK315" s="460"/>
      <c r="AL315" s="460"/>
      <c r="AM315" s="460" t="str">
        <f>IF(OR(AM46&lt;&gt;"",AM49&lt;&gt;""),IF(SUM(AM46,AM49)=AM50,"","Check ISCED "&amp;AM$8),"")</f>
        <v/>
      </c>
      <c r="AN315" s="460"/>
      <c r="AO315" s="460"/>
      <c r="AP315" s="460" t="str">
        <f>IF(OR(AP46&lt;&gt;"",AP49&lt;&gt;""),IF(SUM(AP46,AP49)=AP50,"","Check ISCED "&amp;AP$8),"")</f>
        <v/>
      </c>
      <c r="AQ315" s="460"/>
      <c r="AR315" s="460"/>
      <c r="AS315" s="460" t="str">
        <f>IF(OR(AS46&lt;&gt;"",AS49&lt;&gt;""),IF(SUM(AS46,AS49)=AS50,"","Check ISCED "&amp;AS$8),"")</f>
        <v/>
      </c>
      <c r="AT315" s="460"/>
      <c r="AU315" s="460"/>
      <c r="AV315" s="460" t="str">
        <f>IF(OR(AV46&lt;&gt;"",AV49&lt;&gt;""),IF(SUM(AV46,AV49)=AV50,"","Check ISCED "&amp;AV$8),"")</f>
        <v/>
      </c>
      <c r="AW315" s="460"/>
      <c r="AX315" s="460"/>
      <c r="AY315" s="460" t="str">
        <f>IF(OR(AY46&lt;&gt;"",AY49&lt;&gt;""),IF(SUM(AY46,AY49)=AY50,"","Check ISCED "&amp;AY$8),"")</f>
        <v/>
      </c>
      <c r="AZ315" s="460"/>
      <c r="BA315" s="460"/>
      <c r="BB315" s="460" t="str">
        <f>IF(OR(BB46&lt;&gt;"",BB49&lt;&gt;""),IF(SUM(BB46,BB49)=BB50,"","Check ISCED "&amp;BB$8),"")</f>
        <v/>
      </c>
      <c r="BC315" s="460"/>
      <c r="BD315" s="460"/>
      <c r="BE315" s="460" t="str">
        <f>IF(OR(BE46&lt;&gt;"",BE49&lt;&gt;""),IF(SUM(BE46,BE49)=BE50,"","Check ISCED "&amp;BE$8),"")</f>
        <v/>
      </c>
      <c r="BF315" s="460"/>
      <c r="BG315" s="460"/>
      <c r="BH315" s="460" t="str">
        <f>IF(OR(BH46&lt;&gt;"",BH49&lt;&gt;""),IF(SUM(BH46,BH49)=BH50,"","Check ISCED "&amp;BH$8),"")</f>
        <v/>
      </c>
      <c r="BI315" s="460"/>
      <c r="BJ315" s="460"/>
      <c r="BK315" s="460" t="str">
        <f>IF(OR(BK46&lt;&gt;"",BK49&lt;&gt;""),IF(SUM(BK46,BK49)=BK50,"","Check ISCED "&amp;BK$8),"")</f>
        <v/>
      </c>
      <c r="BL315" s="460"/>
      <c r="BM315" s="460"/>
      <c r="BN315" s="460" t="str">
        <f>IF(OR(BN46&lt;&gt;"",BN49&lt;&gt;""),IF(SUM(BN46,BN49)=BN50,"","Check ISCED "&amp;BN$8),"")</f>
        <v/>
      </c>
      <c r="BO315" s="460"/>
      <c r="BP315" s="460"/>
      <c r="BQ315" s="460" t="str">
        <f>IF(OR(BQ46&lt;&gt;"",BQ49&lt;&gt;""),IF(SUM(BQ46,BQ49)=BQ50,"","Check ISCED "&amp;BQ$8),"")</f>
        <v/>
      </c>
      <c r="BR315" s="460"/>
      <c r="BS315" s="460"/>
      <c r="BT315" s="460" t="str">
        <f>IF(OR(BT46&lt;&gt;"",BT49&lt;&gt;""),IF(SUM(BT46,BT49)=BT50,"","Check ISCED "&amp;BT$8),"")</f>
        <v/>
      </c>
      <c r="BU315" s="460"/>
      <c r="BV315" s="460"/>
      <c r="BW315" s="460" t="str">
        <f>IF(OR(BW46&lt;&gt;"",BW49&lt;&gt;""),IF(SUM(BW46,BW49)=BW50,"","Check ISCED "&amp;BW$8),"")</f>
        <v/>
      </c>
      <c r="BX315" s="460"/>
      <c r="BY315" s="460"/>
      <c r="BZ315" s="460" t="str">
        <f>IF(OR(BZ46&lt;&gt;"",BZ49&lt;&gt;""),IF(SUM(BZ46,BZ49)=BZ50,"","Check ISCED "&amp;BZ$8),"")</f>
        <v/>
      </c>
      <c r="CA315" s="460"/>
      <c r="CB315" s="460"/>
      <c r="CC315" s="460" t="str">
        <f>IF(OR(CC46&lt;&gt;"",CC49&lt;&gt;""),IF(SUM(CC46,CC49)=CC50,"","Check ISCED "&amp;CC$8),"")</f>
        <v/>
      </c>
      <c r="CD315" s="460"/>
      <c r="CE315" s="460"/>
      <c r="CF315" s="460" t="str">
        <f>IF(OR(CF46&lt;&gt;"",CF49&lt;&gt;""),IF(SUM(CF46,CF49)=CF50,"","Check ISCED "&amp;CF$8),"")</f>
        <v/>
      </c>
      <c r="CG315" s="460"/>
      <c r="CH315" s="460"/>
      <c r="CI315" s="460" t="str">
        <f>IF(OR(CI46&lt;&gt;"",CI49&lt;&gt;""),IF(SUM(CI46,CI49)=CI50,"","Check ISCED "&amp;CI$8),"")</f>
        <v/>
      </c>
      <c r="CJ315" s="460"/>
      <c r="CK315" s="460"/>
      <c r="CL315" s="460" t="str">
        <f>IF(OR(CL46&lt;&gt;"",CL49&lt;&gt;""),IF(SUM(CL46,CL49)=CL50,"","Check ISCED_X "&amp;CL$8),"")</f>
        <v/>
      </c>
      <c r="CM315" s="460"/>
      <c r="CN315" s="460"/>
      <c r="CO315" s="460" t="str">
        <f>IF(OR(CO46&lt;&gt;"",CO49&lt;&gt;""),IF(SUM(CO46,CO49)=CO50,"","Check ISCED_T "&amp;CO$8),"")</f>
        <v/>
      </c>
      <c r="CP315" s="460"/>
      <c r="CQ315" s="469"/>
    </row>
    <row r="316" spans="1:95" s="414" customFormat="1" ht="11.25" hidden="1" customHeight="1" x14ac:dyDescent="0.2">
      <c r="A316" s="476"/>
      <c r="B316" s="476"/>
      <c r="C316" s="476"/>
      <c r="D316" s="901"/>
      <c r="E316" s="459" t="s">
        <v>8980</v>
      </c>
      <c r="F316" s="484"/>
      <c r="G316" s="485" t="s">
        <v>8993</v>
      </c>
      <c r="H316" s="486"/>
      <c r="I316" s="486"/>
      <c r="J316" s="486"/>
      <c r="K316" s="486"/>
      <c r="L316" s="486"/>
      <c r="M316" s="487"/>
      <c r="N316" s="487"/>
      <c r="O316" s="487"/>
      <c r="P316" s="487"/>
      <c r="Q316" s="487"/>
      <c r="R316" s="487"/>
      <c r="S316" s="487"/>
      <c r="T316" s="487"/>
      <c r="U316" s="487"/>
      <c r="V316" s="487"/>
      <c r="W316" s="487"/>
      <c r="X316" s="487"/>
      <c r="Y316" s="487"/>
      <c r="Z316" s="487"/>
      <c r="AA316" s="460" t="str">
        <f>IF(OR(AA59&lt;&gt;"",AA62&lt;&gt;""),IF(SUM(AA59,AA62)=AA63,"","Check ISCED "&amp;AA$8),"")</f>
        <v/>
      </c>
      <c r="AB316" s="460"/>
      <c r="AC316" s="460"/>
      <c r="AD316" s="460" t="str">
        <f>IF(OR(AD59&lt;&gt;"",AD62&lt;&gt;""),IF(SUM(AD59,AD62)=AD63,"","Check ISCED "&amp;AD$8),"")</f>
        <v/>
      </c>
      <c r="AE316" s="460"/>
      <c r="AF316" s="460"/>
      <c r="AG316" s="460" t="str">
        <f>IF(OR(AG59&lt;&gt;"",AG62&lt;&gt;""),IF(SUM(AG59,AG62)=AG63,"","Check ISCED "&amp;AG$8),"")</f>
        <v/>
      </c>
      <c r="AH316" s="460"/>
      <c r="AI316" s="460"/>
      <c r="AJ316" s="460" t="str">
        <f>IF(OR(AJ59&lt;&gt;"",AJ62&lt;&gt;""),IF(SUM(AJ59,AJ62)=AJ63,"","Check ISCED "&amp;AJ$8),"")</f>
        <v/>
      </c>
      <c r="AK316" s="460"/>
      <c r="AL316" s="460"/>
      <c r="AM316" s="460" t="str">
        <f>IF(OR(AM59&lt;&gt;"",AM62&lt;&gt;""),IF(SUM(AM59,AM62)=AM63,"","Check ISCED "&amp;AM$8),"")</f>
        <v/>
      </c>
      <c r="AN316" s="460"/>
      <c r="AO316" s="460"/>
      <c r="AP316" s="460" t="str">
        <f>IF(OR(AP59&lt;&gt;"",AP62&lt;&gt;""),IF(SUM(AP59,AP62)=AP63,"","Check ISCED "&amp;AP$8),"")</f>
        <v/>
      </c>
      <c r="AQ316" s="460"/>
      <c r="AR316" s="460"/>
      <c r="AS316" s="460" t="str">
        <f>IF(OR(AS59&lt;&gt;"",AS62&lt;&gt;""),IF(SUM(AS59,AS62)=AS63,"","Check ISCED "&amp;AS$8),"")</f>
        <v/>
      </c>
      <c r="AT316" s="460"/>
      <c r="AU316" s="460"/>
      <c r="AV316" s="460" t="str">
        <f>IF(OR(AV59&lt;&gt;"",AV62&lt;&gt;""),IF(SUM(AV59,AV62)=AV63,"","Check ISCED "&amp;AV$8),"")</f>
        <v/>
      </c>
      <c r="AW316" s="460"/>
      <c r="AX316" s="460"/>
      <c r="AY316" s="460" t="str">
        <f>IF(OR(AY59&lt;&gt;"",AY62&lt;&gt;""),IF(SUM(AY59,AY62)=AY63,"","Check ISCED "&amp;AY$8),"")</f>
        <v/>
      </c>
      <c r="AZ316" s="460"/>
      <c r="BA316" s="460"/>
      <c r="BB316" s="460" t="str">
        <f>IF(OR(BB59&lt;&gt;"",BB62&lt;&gt;""),IF(SUM(BB59,BB62)=BB63,"","Check ISCED "&amp;BB$8),"")</f>
        <v/>
      </c>
      <c r="BC316" s="460"/>
      <c r="BD316" s="460"/>
      <c r="BE316" s="460" t="str">
        <f>IF(OR(BE59&lt;&gt;"",BE62&lt;&gt;""),IF(SUM(BE59,BE62)=BE63,"","Check ISCED "&amp;BE$8),"")</f>
        <v/>
      </c>
      <c r="BF316" s="460"/>
      <c r="BG316" s="460"/>
      <c r="BH316" s="460" t="str">
        <f>IF(OR(BH59&lt;&gt;"",BH62&lt;&gt;""),IF(SUM(BH59,BH62)=BH63,"","Check ISCED "&amp;BH$8),"")</f>
        <v/>
      </c>
      <c r="BI316" s="460"/>
      <c r="BJ316" s="460"/>
      <c r="BK316" s="460" t="str">
        <f>IF(OR(BK59&lt;&gt;"",BK62&lt;&gt;""),IF(SUM(BK59,BK62)=BK63,"","Check ISCED "&amp;BK$8),"")</f>
        <v/>
      </c>
      <c r="BL316" s="460"/>
      <c r="BM316" s="460"/>
      <c r="BN316" s="460" t="str">
        <f>IF(OR(BN59&lt;&gt;"",BN62&lt;&gt;""),IF(SUM(BN59,BN62)=BN63,"","Check ISCED "&amp;BN$8),"")</f>
        <v/>
      </c>
      <c r="BO316" s="460"/>
      <c r="BP316" s="460"/>
      <c r="BQ316" s="460" t="str">
        <f>IF(OR(BQ59&lt;&gt;"",BQ62&lt;&gt;""),IF(SUM(BQ59,BQ62)=BQ63,"","Check ISCED "&amp;BQ$8),"")</f>
        <v/>
      </c>
      <c r="BR316" s="460"/>
      <c r="BS316" s="460"/>
      <c r="BT316" s="460" t="str">
        <f>IF(OR(BT59&lt;&gt;"",BT62&lt;&gt;""),IF(SUM(BT59,BT62)=BT63,"","Check ISCED "&amp;BT$8),"")</f>
        <v/>
      </c>
      <c r="BU316" s="460"/>
      <c r="BV316" s="460"/>
      <c r="BW316" s="460" t="str">
        <f>IF(OR(BW59&lt;&gt;"",BW62&lt;&gt;""),IF(SUM(BW59,BW62)=BW63,"","Check ISCED "&amp;BW$8),"")</f>
        <v/>
      </c>
      <c r="BX316" s="460"/>
      <c r="BY316" s="460"/>
      <c r="BZ316" s="460" t="str">
        <f>IF(OR(BZ59&lt;&gt;"",BZ62&lt;&gt;""),IF(SUM(BZ59,BZ62)=BZ63,"","Check ISCED "&amp;BZ$8),"")</f>
        <v/>
      </c>
      <c r="CA316" s="460"/>
      <c r="CB316" s="460"/>
      <c r="CC316" s="460" t="str">
        <f>IF(OR(CC59&lt;&gt;"",CC62&lt;&gt;""),IF(SUM(CC59,CC62)=CC63,"","Check ISCED "&amp;CC$8),"")</f>
        <v/>
      </c>
      <c r="CD316" s="460"/>
      <c r="CE316" s="460"/>
      <c r="CF316" s="460" t="str">
        <f>IF(OR(CF59&lt;&gt;"",CF62&lt;&gt;""),IF(SUM(CF59,CF62)=CF63,"","Check ISCED "&amp;CF$8),"")</f>
        <v/>
      </c>
      <c r="CG316" s="460"/>
      <c r="CH316" s="460"/>
      <c r="CI316" s="460" t="str">
        <f>IF(OR(CI59&lt;&gt;"",CI62&lt;&gt;""),IF(SUM(CI59,CI62)=CI63,"","Check ISCED "&amp;CI$8),"")</f>
        <v/>
      </c>
      <c r="CJ316" s="460"/>
      <c r="CK316" s="460"/>
      <c r="CL316" s="460" t="str">
        <f>IF(OR(CL59&lt;&gt;"",CL62&lt;&gt;""),IF(SUM(CL59,CL62)=CL63,"","Check ISCED_X "&amp;CL$8),"")</f>
        <v/>
      </c>
      <c r="CM316" s="460"/>
      <c r="CN316" s="460"/>
      <c r="CO316" s="460" t="str">
        <f>IF(OR(CO59&lt;&gt;"",CO62&lt;&gt;""),IF(SUM(CO59,CO62)=CO63,"","Check ISCED_T "&amp;CO$8),"")</f>
        <v/>
      </c>
      <c r="CP316" s="460"/>
      <c r="CQ316" s="469"/>
    </row>
    <row r="317" spans="1:95" s="414" customFormat="1" ht="11.25" hidden="1" customHeight="1" x14ac:dyDescent="0.2">
      <c r="A317" s="476"/>
      <c r="B317" s="476"/>
      <c r="C317" s="476"/>
      <c r="D317" s="901"/>
      <c r="E317" s="459" t="s">
        <v>8982</v>
      </c>
      <c r="F317" s="484"/>
      <c r="G317" s="485" t="s">
        <v>8994</v>
      </c>
      <c r="H317" s="486"/>
      <c r="I317" s="486"/>
      <c r="J317" s="486"/>
      <c r="K317" s="486"/>
      <c r="L317" s="486"/>
      <c r="M317" s="487"/>
      <c r="N317" s="487"/>
      <c r="O317" s="487"/>
      <c r="P317" s="487"/>
      <c r="Q317" s="487"/>
      <c r="R317" s="487"/>
      <c r="S317" s="487"/>
      <c r="T317" s="487"/>
      <c r="U317" s="487"/>
      <c r="V317" s="487"/>
      <c r="W317" s="487"/>
      <c r="X317" s="487"/>
      <c r="Y317" s="487"/>
      <c r="Z317" s="487"/>
      <c r="AA317" s="460" t="str">
        <f>IF(OR(AA71&lt;&gt;"",AA74&lt;&gt;""),IF(SUM(AA71,AA74)=AA75,"","Check ISCED "&amp;AA$8),"")</f>
        <v/>
      </c>
      <c r="AB317" s="460"/>
      <c r="AC317" s="460"/>
      <c r="AD317" s="460" t="str">
        <f>IF(OR(AD71&lt;&gt;"",AD74&lt;&gt;""),IF(SUM(AD71,AD74)=AD75,"","Check ISCED "&amp;AD$8),"")</f>
        <v/>
      </c>
      <c r="AE317" s="460"/>
      <c r="AF317" s="460"/>
      <c r="AG317" s="460" t="str">
        <f>IF(OR(AG71&lt;&gt;"",AG74&lt;&gt;""),IF(SUM(AG71,AG74)=AG75,"","Check ISCED "&amp;AG$8),"")</f>
        <v/>
      </c>
      <c r="AH317" s="460"/>
      <c r="AI317" s="460"/>
      <c r="AJ317" s="460" t="str">
        <f>IF(OR(AJ71&lt;&gt;"",AJ74&lt;&gt;""),IF(SUM(AJ71,AJ74)=AJ75,"","Check ISCED "&amp;AJ$8),"")</f>
        <v/>
      </c>
      <c r="AK317" s="460"/>
      <c r="AL317" s="460"/>
      <c r="AM317" s="460" t="str">
        <f>IF(OR(AM71&lt;&gt;"",AM74&lt;&gt;""),IF(SUM(AM71,AM74)=AM75,"","Check ISCED "&amp;AM$8),"")</f>
        <v/>
      </c>
      <c r="AN317" s="460"/>
      <c r="AO317" s="460"/>
      <c r="AP317" s="460" t="str">
        <f>IF(OR(AP71&lt;&gt;"",AP74&lt;&gt;""),IF(SUM(AP71,AP74)=AP75,"","Check ISCED "&amp;AP$8),"")</f>
        <v/>
      </c>
      <c r="AQ317" s="460"/>
      <c r="AR317" s="460"/>
      <c r="AS317" s="460" t="str">
        <f>IF(OR(AS71&lt;&gt;"",AS74&lt;&gt;""),IF(SUM(AS71,AS74)=AS75,"","Check ISCED "&amp;AS$8),"")</f>
        <v/>
      </c>
      <c r="AT317" s="460"/>
      <c r="AU317" s="460"/>
      <c r="AV317" s="460" t="str">
        <f>IF(OR(AV71&lt;&gt;"",AV74&lt;&gt;""),IF(SUM(AV71,AV74)=AV75,"","Check ISCED "&amp;AV$8),"")</f>
        <v/>
      </c>
      <c r="AW317" s="460"/>
      <c r="AX317" s="460"/>
      <c r="AY317" s="460" t="str">
        <f>IF(OR(AY71&lt;&gt;"",AY74&lt;&gt;""),IF(SUM(AY71,AY74)=AY75,"","Check ISCED "&amp;AY$8),"")</f>
        <v/>
      </c>
      <c r="AZ317" s="460"/>
      <c r="BA317" s="460"/>
      <c r="BB317" s="460" t="str">
        <f>IF(OR(BB71&lt;&gt;"",BB74&lt;&gt;""),IF(SUM(BB71,BB74)=BB75,"","Check ISCED "&amp;BB$8),"")</f>
        <v/>
      </c>
      <c r="BC317" s="460"/>
      <c r="BD317" s="460"/>
      <c r="BE317" s="460" t="str">
        <f>IF(OR(BE71&lt;&gt;"",BE74&lt;&gt;""),IF(SUM(BE71,BE74)=BE75,"","Check ISCED "&amp;BE$8),"")</f>
        <v/>
      </c>
      <c r="BF317" s="460"/>
      <c r="BG317" s="460"/>
      <c r="BH317" s="460" t="str">
        <f>IF(OR(BH71&lt;&gt;"",BH74&lt;&gt;""),IF(SUM(BH71,BH74)=BH75,"","Check ISCED "&amp;BH$8),"")</f>
        <v/>
      </c>
      <c r="BI317" s="460"/>
      <c r="BJ317" s="460"/>
      <c r="BK317" s="460" t="str">
        <f>IF(OR(BK71&lt;&gt;"",BK74&lt;&gt;""),IF(SUM(BK71,BK74)=BK75,"","Check ISCED "&amp;BK$8),"")</f>
        <v/>
      </c>
      <c r="BL317" s="460"/>
      <c r="BM317" s="460"/>
      <c r="BN317" s="460" t="str">
        <f>IF(OR(BN71&lt;&gt;"",BN74&lt;&gt;""),IF(SUM(BN71,BN74)=BN75,"","Check ISCED "&amp;BN$8),"")</f>
        <v/>
      </c>
      <c r="BO317" s="460"/>
      <c r="BP317" s="460"/>
      <c r="BQ317" s="460" t="str">
        <f>IF(OR(BQ71&lt;&gt;"",BQ74&lt;&gt;""),IF(SUM(BQ71,BQ74)=BQ75,"","Check ISCED "&amp;BQ$8),"")</f>
        <v/>
      </c>
      <c r="BR317" s="460"/>
      <c r="BS317" s="460"/>
      <c r="BT317" s="460" t="str">
        <f>IF(OR(BT71&lt;&gt;"",BT74&lt;&gt;""),IF(SUM(BT71,BT74)=BT75,"","Check ISCED "&amp;BT$8),"")</f>
        <v/>
      </c>
      <c r="BU317" s="460"/>
      <c r="BV317" s="460"/>
      <c r="BW317" s="460" t="str">
        <f>IF(OR(BW71&lt;&gt;"",BW74&lt;&gt;""),IF(SUM(BW71,BW74)=BW75,"","Check ISCED "&amp;BW$8),"")</f>
        <v/>
      </c>
      <c r="BX317" s="460"/>
      <c r="BY317" s="460"/>
      <c r="BZ317" s="460" t="str">
        <f>IF(OR(BZ71&lt;&gt;"",BZ74&lt;&gt;""),IF(SUM(BZ71,BZ74)=BZ75,"","Check ISCED "&amp;BZ$8),"")</f>
        <v/>
      </c>
      <c r="CA317" s="460"/>
      <c r="CB317" s="460"/>
      <c r="CC317" s="460" t="str">
        <f>IF(OR(CC71&lt;&gt;"",CC74&lt;&gt;""),IF(SUM(CC71,CC74)=CC75,"","Check ISCED "&amp;CC$8),"")</f>
        <v/>
      </c>
      <c r="CD317" s="460"/>
      <c r="CE317" s="460"/>
      <c r="CF317" s="460" t="str">
        <f>IF(OR(CF71&lt;&gt;"",CF74&lt;&gt;""),IF(SUM(CF71,CF74)=CF75,"","Check ISCED "&amp;CF$8),"")</f>
        <v/>
      </c>
      <c r="CG317" s="460"/>
      <c r="CH317" s="460"/>
      <c r="CI317" s="460" t="str">
        <f>IF(OR(CI71&lt;&gt;"",CI74&lt;&gt;""),IF(SUM(CI71,CI74)=CI75,"","Check ISCED "&amp;CI$8),"")</f>
        <v/>
      </c>
      <c r="CJ317" s="460"/>
      <c r="CK317" s="460"/>
      <c r="CL317" s="460" t="str">
        <f>IF(OR(CL71&lt;&gt;"",CL74&lt;&gt;""),IF(SUM(CL71,CL74)=CL75,"","Check ISCED_X "&amp;CL$8),"")</f>
        <v/>
      </c>
      <c r="CM317" s="460"/>
      <c r="CN317" s="460"/>
      <c r="CO317" s="460" t="str">
        <f>IF(OR(CO71&lt;&gt;"",CO74&lt;&gt;""),IF(SUM(CO71,CO74)=CO75,"","Check ISCED_T "&amp;CO$8),"")</f>
        <v/>
      </c>
      <c r="CP317" s="460"/>
      <c r="CQ317" s="469"/>
    </row>
    <row r="318" spans="1:95" s="414" customFormat="1" ht="11.25" hidden="1" customHeight="1" x14ac:dyDescent="0.2">
      <c r="A318" s="476"/>
      <c r="B318" s="476"/>
      <c r="C318" s="476"/>
      <c r="D318" s="901"/>
      <c r="E318" s="459" t="s">
        <v>734</v>
      </c>
      <c r="F318" s="484"/>
      <c r="G318" s="485" t="s">
        <v>8995</v>
      </c>
      <c r="H318" s="486"/>
      <c r="I318" s="486"/>
      <c r="J318" s="486"/>
      <c r="K318" s="486"/>
      <c r="L318" s="486"/>
      <c r="M318" s="487"/>
      <c r="N318" s="487"/>
      <c r="O318" s="487"/>
      <c r="P318" s="487"/>
      <c r="Q318" s="487"/>
      <c r="R318" s="487"/>
      <c r="S318" s="487"/>
      <c r="T318" s="487"/>
      <c r="U318" s="487"/>
      <c r="V318" s="487"/>
      <c r="W318" s="487"/>
      <c r="X318" s="487"/>
      <c r="Y318" s="487"/>
      <c r="Z318" s="487"/>
      <c r="AA318" s="460" t="str">
        <f>IF(OR(AA87&lt;&gt;"",AA90&lt;&gt;""),IF(SUM(AA87,AA90)=AA91,"","Check ISCED "&amp;AA$8),"")</f>
        <v/>
      </c>
      <c r="AB318" s="460"/>
      <c r="AC318" s="460"/>
      <c r="AD318" s="460" t="str">
        <f>IF(OR(AD87&lt;&gt;"",AD90&lt;&gt;""),IF(SUM(AD87,AD90)=AD91,"","Check ISCED "&amp;AD$8),"")</f>
        <v/>
      </c>
      <c r="AE318" s="460"/>
      <c r="AF318" s="460"/>
      <c r="AG318" s="460" t="str">
        <f>IF(OR(AG87&lt;&gt;"",AG90&lt;&gt;""),IF(SUM(AG87,AG90)=AG91,"","Check ISCED "&amp;AG$8),"")</f>
        <v/>
      </c>
      <c r="AH318" s="460"/>
      <c r="AI318" s="460"/>
      <c r="AJ318" s="460" t="str">
        <f>IF(OR(AJ87&lt;&gt;"",AJ90&lt;&gt;""),IF(SUM(AJ87,AJ90)=AJ91,"","Check ISCED "&amp;AJ$8),"")</f>
        <v/>
      </c>
      <c r="AK318" s="460"/>
      <c r="AL318" s="460"/>
      <c r="AM318" s="460" t="str">
        <f>IF(OR(AM87&lt;&gt;"",AM90&lt;&gt;""),IF(SUM(AM87,AM90)=AM91,"","Check ISCED "&amp;AM$8),"")</f>
        <v/>
      </c>
      <c r="AN318" s="460"/>
      <c r="AO318" s="460"/>
      <c r="AP318" s="460" t="str">
        <f>IF(OR(AP87&lt;&gt;"",AP90&lt;&gt;""),IF(SUM(AP87,AP90)=AP91,"","Check ISCED "&amp;AP$8),"")</f>
        <v/>
      </c>
      <c r="AQ318" s="460"/>
      <c r="AR318" s="460"/>
      <c r="AS318" s="460" t="str">
        <f>IF(OR(AS87&lt;&gt;"",AS90&lt;&gt;""),IF(SUM(AS87,AS90)=AS91,"","Check ISCED "&amp;AS$8),"")</f>
        <v/>
      </c>
      <c r="AT318" s="460"/>
      <c r="AU318" s="460"/>
      <c r="AV318" s="460" t="str">
        <f>IF(OR(AV87&lt;&gt;"",AV90&lt;&gt;""),IF(SUM(AV87,AV90)=AV91,"","Check ISCED "&amp;AV$8),"")</f>
        <v/>
      </c>
      <c r="AW318" s="460"/>
      <c r="AX318" s="460"/>
      <c r="AY318" s="460" t="str">
        <f>IF(OR(AY87&lt;&gt;"",AY90&lt;&gt;""),IF(SUM(AY87,AY90)=AY91,"","Check ISCED "&amp;AY$8),"")</f>
        <v/>
      </c>
      <c r="AZ318" s="460"/>
      <c r="BA318" s="460"/>
      <c r="BB318" s="460" t="str">
        <f>IF(OR(BB87&lt;&gt;"",BB90&lt;&gt;""),IF(SUM(BB87,BB90)=BB91,"","Check ISCED "&amp;BB$8),"")</f>
        <v/>
      </c>
      <c r="BC318" s="460"/>
      <c r="BD318" s="460"/>
      <c r="BE318" s="460" t="str">
        <f>IF(OR(BE87&lt;&gt;"",BE90&lt;&gt;""),IF(SUM(BE87,BE90)=BE91,"","Check ISCED "&amp;BE$8),"")</f>
        <v/>
      </c>
      <c r="BF318" s="460"/>
      <c r="BG318" s="460"/>
      <c r="BH318" s="460" t="str">
        <f>IF(OR(BH87&lt;&gt;"",BH90&lt;&gt;""),IF(SUM(BH87,BH90)=BH91,"","Check ISCED "&amp;BH$8),"")</f>
        <v/>
      </c>
      <c r="BI318" s="460"/>
      <c r="BJ318" s="460"/>
      <c r="BK318" s="460" t="str">
        <f>IF(OR(BK87&lt;&gt;"",BK90&lt;&gt;""),IF(SUM(BK87,BK90)=BK91,"","Check ISCED "&amp;BK$8),"")</f>
        <v/>
      </c>
      <c r="BL318" s="460"/>
      <c r="BM318" s="460"/>
      <c r="BN318" s="460" t="str">
        <f>IF(OR(BN87&lt;&gt;"",BN90&lt;&gt;""),IF(SUM(BN87,BN90)=BN91,"","Check ISCED "&amp;BN$8),"")</f>
        <v/>
      </c>
      <c r="BO318" s="460"/>
      <c r="BP318" s="460"/>
      <c r="BQ318" s="460" t="str">
        <f>IF(OR(BQ87&lt;&gt;"",BQ90&lt;&gt;""),IF(SUM(BQ87,BQ90)=BQ91,"","Check ISCED "&amp;BQ$8),"")</f>
        <v/>
      </c>
      <c r="BR318" s="460"/>
      <c r="BS318" s="460"/>
      <c r="BT318" s="460" t="str">
        <f>IF(OR(BT87&lt;&gt;"",BT90&lt;&gt;""),IF(SUM(BT87,BT90)=BT91,"","Check ISCED "&amp;BT$8),"")</f>
        <v/>
      </c>
      <c r="BU318" s="460"/>
      <c r="BV318" s="460"/>
      <c r="BW318" s="460" t="str">
        <f>IF(OR(BW87&lt;&gt;"",BW90&lt;&gt;""),IF(SUM(BW87,BW90)=BW91,"","Check ISCED "&amp;BW$8),"")</f>
        <v/>
      </c>
      <c r="BX318" s="460"/>
      <c r="BY318" s="460"/>
      <c r="BZ318" s="460" t="str">
        <f>IF(OR(BZ87&lt;&gt;"",BZ90&lt;&gt;""),IF(SUM(BZ87,BZ90)=BZ91,"","Check ISCED "&amp;BZ$8),"")</f>
        <v/>
      </c>
      <c r="CA318" s="460"/>
      <c r="CB318" s="460"/>
      <c r="CC318" s="460" t="str">
        <f>IF(OR(CC87&lt;&gt;"",CC90&lt;&gt;""),IF(SUM(CC87,CC90)=CC91,"","Check ISCED "&amp;CC$8),"")</f>
        <v/>
      </c>
      <c r="CD318" s="460"/>
      <c r="CE318" s="460"/>
      <c r="CF318" s="460" t="str">
        <f>IF(OR(CF87&lt;&gt;"",CF90&lt;&gt;""),IF(SUM(CF87,CF90)=CF91,"","Check ISCED "&amp;CF$8),"")</f>
        <v/>
      </c>
      <c r="CG318" s="460"/>
      <c r="CH318" s="460"/>
      <c r="CI318" s="460" t="str">
        <f>IF(OR(CI87&lt;&gt;"",CI90&lt;&gt;""),IF(SUM(CI87,CI90)=CI91,"","Check ISCED "&amp;CI$8),"")</f>
        <v/>
      </c>
      <c r="CJ318" s="460"/>
      <c r="CK318" s="460"/>
      <c r="CL318" s="460" t="str">
        <f>IF(OR(CL87&lt;&gt;"",CL90&lt;&gt;""),IF(SUM(CL87,CL90)=CL91,"","Check ISCED_X "&amp;CL$8),"")</f>
        <v/>
      </c>
      <c r="CM318" s="460"/>
      <c r="CN318" s="460"/>
      <c r="CO318" s="460" t="str">
        <f>IF(OR(CO87&lt;&gt;"",CO90&lt;&gt;""),IF(SUM(CO87,CO90)=CO91,"","Check ISCED_T "&amp;CO$8),"")</f>
        <v/>
      </c>
      <c r="CP318" s="460"/>
      <c r="CQ318" s="469"/>
    </row>
    <row r="319" spans="1:95" s="414" customFormat="1" ht="11.25" hidden="1" customHeight="1" x14ac:dyDescent="0.2">
      <c r="A319" s="476"/>
      <c r="B319" s="476"/>
      <c r="C319" s="476"/>
      <c r="D319" s="901"/>
      <c r="E319" s="459" t="s">
        <v>736</v>
      </c>
      <c r="F319" s="484"/>
      <c r="G319" s="485" t="s">
        <v>8996</v>
      </c>
      <c r="H319" s="486"/>
      <c r="I319" s="486"/>
      <c r="J319" s="486"/>
      <c r="K319" s="486"/>
      <c r="L319" s="486"/>
      <c r="M319" s="487"/>
      <c r="N319" s="487"/>
      <c r="O319" s="487"/>
      <c r="P319" s="487"/>
      <c r="Q319" s="487"/>
      <c r="R319" s="487"/>
      <c r="S319" s="487"/>
      <c r="T319" s="487"/>
      <c r="U319" s="487"/>
      <c r="V319" s="487"/>
      <c r="W319" s="487"/>
      <c r="X319" s="487"/>
      <c r="Y319" s="487"/>
      <c r="Z319" s="487"/>
      <c r="AA319" s="460" t="str">
        <f>IF(OR(AA98&lt;&gt;"",AA101&lt;&gt;""),IF(SUM(AA98,AA101)=AA102,"","Check ISCED "&amp;AA$8),"")</f>
        <v/>
      </c>
      <c r="AB319" s="460"/>
      <c r="AC319" s="460"/>
      <c r="AD319" s="460" t="str">
        <f>IF(OR(AD98&lt;&gt;"",AD101&lt;&gt;""),IF(SUM(AD98,AD101)=AD102,"","Check ISCED "&amp;AD$8),"")</f>
        <v/>
      </c>
      <c r="AE319" s="460"/>
      <c r="AF319" s="460"/>
      <c r="AG319" s="460" t="str">
        <f>IF(OR(AG98&lt;&gt;"",AG101&lt;&gt;""),IF(SUM(AG98,AG101)=AG102,"","Check ISCED "&amp;AG$8),"")</f>
        <v/>
      </c>
      <c r="AH319" s="460"/>
      <c r="AI319" s="460"/>
      <c r="AJ319" s="460" t="str">
        <f>IF(OR(AJ98&lt;&gt;"",AJ101&lt;&gt;""),IF(SUM(AJ98,AJ101)=AJ102,"","Check ISCED "&amp;AJ$8),"")</f>
        <v/>
      </c>
      <c r="AK319" s="460"/>
      <c r="AL319" s="460"/>
      <c r="AM319" s="460" t="str">
        <f>IF(OR(AM98&lt;&gt;"",AM101&lt;&gt;""),IF(SUM(AM98,AM101)=AM102,"","Check ISCED "&amp;AM$8),"")</f>
        <v/>
      </c>
      <c r="AN319" s="460"/>
      <c r="AO319" s="460"/>
      <c r="AP319" s="460" t="str">
        <f>IF(OR(AP98&lt;&gt;"",AP101&lt;&gt;""),IF(SUM(AP98,AP101)=AP102,"","Check ISCED "&amp;AP$8),"")</f>
        <v/>
      </c>
      <c r="AQ319" s="460"/>
      <c r="AR319" s="460"/>
      <c r="AS319" s="460" t="str">
        <f>IF(OR(AS98&lt;&gt;"",AS101&lt;&gt;""),IF(SUM(AS98,AS101)=AS102,"","Check ISCED "&amp;AS$8),"")</f>
        <v/>
      </c>
      <c r="AT319" s="460"/>
      <c r="AU319" s="460"/>
      <c r="AV319" s="460" t="str">
        <f>IF(OR(AV98&lt;&gt;"",AV101&lt;&gt;""),IF(SUM(AV98,AV101)=AV102,"","Check ISCED "&amp;AV$8),"")</f>
        <v/>
      </c>
      <c r="AW319" s="460"/>
      <c r="AX319" s="460"/>
      <c r="AY319" s="460" t="str">
        <f>IF(OR(AY98&lt;&gt;"",AY101&lt;&gt;""),IF(SUM(AY98,AY101)=AY102,"","Check ISCED "&amp;AY$8),"")</f>
        <v/>
      </c>
      <c r="AZ319" s="460"/>
      <c r="BA319" s="460"/>
      <c r="BB319" s="460" t="str">
        <f>IF(OR(BB98&lt;&gt;"",BB101&lt;&gt;""),IF(SUM(BB98,BB101)=BB102,"","Check ISCED "&amp;BB$8),"")</f>
        <v/>
      </c>
      <c r="BC319" s="460"/>
      <c r="BD319" s="460"/>
      <c r="BE319" s="460" t="str">
        <f>IF(OR(BE98&lt;&gt;"",BE101&lt;&gt;""),IF(SUM(BE98,BE101)=BE102,"","Check ISCED "&amp;BE$8),"")</f>
        <v/>
      </c>
      <c r="BF319" s="460"/>
      <c r="BG319" s="460"/>
      <c r="BH319" s="460" t="str">
        <f>IF(OR(BH98&lt;&gt;"",BH101&lt;&gt;""),IF(SUM(BH98,BH101)=BH102,"","Check ISCED "&amp;BH$8),"")</f>
        <v/>
      </c>
      <c r="BI319" s="460"/>
      <c r="BJ319" s="460"/>
      <c r="BK319" s="460" t="str">
        <f>IF(OR(BK98&lt;&gt;"",BK101&lt;&gt;""),IF(SUM(BK98,BK101)=BK102,"","Check ISCED "&amp;BK$8),"")</f>
        <v/>
      </c>
      <c r="BL319" s="460"/>
      <c r="BM319" s="460"/>
      <c r="BN319" s="460" t="str">
        <f>IF(OR(BN98&lt;&gt;"",BN101&lt;&gt;""),IF(SUM(BN98,BN101)=BN102,"","Check ISCED "&amp;BN$8),"")</f>
        <v/>
      </c>
      <c r="BO319" s="460"/>
      <c r="BP319" s="460"/>
      <c r="BQ319" s="460" t="str">
        <f>IF(OR(BQ98&lt;&gt;"",BQ101&lt;&gt;""),IF(SUM(BQ98,BQ101)=BQ102,"","Check ISCED "&amp;BQ$8),"")</f>
        <v/>
      </c>
      <c r="BR319" s="460"/>
      <c r="BS319" s="460"/>
      <c r="BT319" s="460" t="str">
        <f>IF(OR(BT98&lt;&gt;"",BT101&lt;&gt;""),IF(SUM(BT98,BT101)=BT102,"","Check ISCED "&amp;BT$8),"")</f>
        <v/>
      </c>
      <c r="BU319" s="460"/>
      <c r="BV319" s="460"/>
      <c r="BW319" s="460" t="str">
        <f>IF(OR(BW98&lt;&gt;"",BW101&lt;&gt;""),IF(SUM(BW98,BW101)=BW102,"","Check ISCED "&amp;BW$8),"")</f>
        <v/>
      </c>
      <c r="BX319" s="460"/>
      <c r="BY319" s="460"/>
      <c r="BZ319" s="460" t="str">
        <f>IF(OR(BZ98&lt;&gt;"",BZ101&lt;&gt;""),IF(SUM(BZ98,BZ101)=BZ102,"","Check ISCED "&amp;BZ$8),"")</f>
        <v/>
      </c>
      <c r="CA319" s="460"/>
      <c r="CB319" s="460"/>
      <c r="CC319" s="460" t="str">
        <f>IF(OR(CC98&lt;&gt;"",CC101&lt;&gt;""),IF(SUM(CC98,CC101)=CC102,"","Check ISCED "&amp;CC$8),"")</f>
        <v/>
      </c>
      <c r="CD319" s="460"/>
      <c r="CE319" s="460"/>
      <c r="CF319" s="460" t="str">
        <f>IF(OR(CF98&lt;&gt;"",CF101&lt;&gt;""),IF(SUM(CF98,CF101)=CF102,"","Check ISCED "&amp;CF$8),"")</f>
        <v/>
      </c>
      <c r="CG319" s="460"/>
      <c r="CH319" s="460"/>
      <c r="CI319" s="460" t="str">
        <f>IF(OR(CI98&lt;&gt;"",CI101&lt;&gt;""),IF(SUM(CI98,CI101)=CI102,"","Check ISCED "&amp;CI$8),"")</f>
        <v/>
      </c>
      <c r="CJ319" s="460"/>
      <c r="CK319" s="460"/>
      <c r="CL319" s="460" t="str">
        <f>IF(OR(CL98&lt;&gt;"",CL101&lt;&gt;""),IF(SUM(CL98,CL101)=CL102,"","Check ISCED_X "&amp;CL$8),"")</f>
        <v/>
      </c>
      <c r="CM319" s="460"/>
      <c r="CN319" s="460"/>
      <c r="CO319" s="460" t="str">
        <f>IF(OR(CO98&lt;&gt;"",CO101&lt;&gt;""),IF(SUM(CO98,CO101)=CO102,"","Check ISCED_T "&amp;CO$8),"")</f>
        <v/>
      </c>
      <c r="CP319" s="460"/>
      <c r="CQ319" s="469"/>
    </row>
    <row r="320" spans="1:95" s="414" customFormat="1" ht="11.25" hidden="1" customHeight="1" x14ac:dyDescent="0.2">
      <c r="A320" s="476"/>
      <c r="B320" s="476"/>
      <c r="C320" s="476"/>
      <c r="D320" s="901"/>
      <c r="E320" s="459" t="s">
        <v>737</v>
      </c>
      <c r="F320" s="484"/>
      <c r="G320" s="485" t="s">
        <v>8997</v>
      </c>
      <c r="H320" s="486"/>
      <c r="I320" s="486"/>
      <c r="J320" s="486"/>
      <c r="K320" s="486"/>
      <c r="L320" s="486"/>
      <c r="M320" s="487"/>
      <c r="N320" s="487"/>
      <c r="O320" s="487"/>
      <c r="P320" s="487"/>
      <c r="Q320" s="487"/>
      <c r="R320" s="487"/>
      <c r="S320" s="487"/>
      <c r="T320" s="487"/>
      <c r="U320" s="487"/>
      <c r="V320" s="487"/>
      <c r="W320" s="487"/>
      <c r="X320" s="487"/>
      <c r="Y320" s="487"/>
      <c r="Z320" s="487"/>
      <c r="AA320" s="460" t="str">
        <f>IF(OR(AA109&lt;&gt;"",AA112&lt;&gt;""),IF(SUM(AA109,AA112)=AA113,"","Check ISCED "&amp;AA$8),"")</f>
        <v/>
      </c>
      <c r="AB320" s="460"/>
      <c r="AC320" s="460"/>
      <c r="AD320" s="460" t="str">
        <f>IF(OR(AD109&lt;&gt;"",AD112&lt;&gt;""),IF(SUM(AD109,AD112)=AD113,"","Check ISCED "&amp;AD$8),"")</f>
        <v/>
      </c>
      <c r="AE320" s="460"/>
      <c r="AF320" s="460"/>
      <c r="AG320" s="460" t="str">
        <f>IF(OR(AG109&lt;&gt;"",AG112&lt;&gt;""),IF(SUM(AG109,AG112)=AG113,"","Check ISCED "&amp;AG$8),"")</f>
        <v/>
      </c>
      <c r="AH320" s="460"/>
      <c r="AI320" s="460"/>
      <c r="AJ320" s="460" t="str">
        <f>IF(OR(AJ109&lt;&gt;"",AJ112&lt;&gt;""),IF(SUM(AJ109,AJ112)=AJ113,"","Check ISCED "&amp;AJ$8),"")</f>
        <v/>
      </c>
      <c r="AK320" s="460"/>
      <c r="AL320" s="460"/>
      <c r="AM320" s="460" t="str">
        <f>IF(OR(AM109&lt;&gt;"",AM112&lt;&gt;""),IF(SUM(AM109,AM112)=AM113,"","Check ISCED "&amp;AM$8),"")</f>
        <v/>
      </c>
      <c r="AN320" s="460"/>
      <c r="AO320" s="460"/>
      <c r="AP320" s="460" t="str">
        <f>IF(OR(AP109&lt;&gt;"",AP112&lt;&gt;""),IF(SUM(AP109,AP112)=AP113,"","Check ISCED "&amp;AP$8),"")</f>
        <v/>
      </c>
      <c r="AQ320" s="460"/>
      <c r="AR320" s="460"/>
      <c r="AS320" s="460" t="str">
        <f>IF(OR(AS109&lt;&gt;"",AS112&lt;&gt;""),IF(SUM(AS109,AS112)=AS113,"","Check ISCED "&amp;AS$8),"")</f>
        <v/>
      </c>
      <c r="AT320" s="460"/>
      <c r="AU320" s="460"/>
      <c r="AV320" s="460" t="str">
        <f>IF(OR(AV109&lt;&gt;"",AV112&lt;&gt;""),IF(SUM(AV109,AV112)=AV113,"","Check ISCED "&amp;AV$8),"")</f>
        <v/>
      </c>
      <c r="AW320" s="460"/>
      <c r="AX320" s="460"/>
      <c r="AY320" s="460" t="str">
        <f>IF(OR(AY109&lt;&gt;"",AY112&lt;&gt;""),IF(SUM(AY109,AY112)=AY113,"","Check ISCED "&amp;AY$8),"")</f>
        <v/>
      </c>
      <c r="AZ320" s="460"/>
      <c r="BA320" s="460"/>
      <c r="BB320" s="460" t="str">
        <f>IF(OR(BB109&lt;&gt;"",BB112&lt;&gt;""),IF(SUM(BB109,BB112)=BB113,"","Check ISCED "&amp;BB$8),"")</f>
        <v/>
      </c>
      <c r="BC320" s="460"/>
      <c r="BD320" s="460"/>
      <c r="BE320" s="460" t="str">
        <f>IF(OR(BE109&lt;&gt;"",BE112&lt;&gt;""),IF(SUM(BE109,BE112)=BE113,"","Check ISCED "&amp;BE$8),"")</f>
        <v/>
      </c>
      <c r="BF320" s="460"/>
      <c r="BG320" s="460"/>
      <c r="BH320" s="460" t="str">
        <f>IF(OR(BH109&lt;&gt;"",BH112&lt;&gt;""),IF(SUM(BH109,BH112)=BH113,"","Check ISCED "&amp;BH$8),"")</f>
        <v/>
      </c>
      <c r="BI320" s="460"/>
      <c r="BJ320" s="460"/>
      <c r="BK320" s="460" t="str">
        <f>IF(OR(BK109&lt;&gt;"",BK112&lt;&gt;""),IF(SUM(BK109,BK112)=BK113,"","Check ISCED "&amp;BK$8),"")</f>
        <v/>
      </c>
      <c r="BL320" s="460"/>
      <c r="BM320" s="460"/>
      <c r="BN320" s="460" t="str">
        <f>IF(OR(BN109&lt;&gt;"",BN112&lt;&gt;""),IF(SUM(BN109,BN112)=BN113,"","Check ISCED "&amp;BN$8),"")</f>
        <v/>
      </c>
      <c r="BO320" s="460"/>
      <c r="BP320" s="460"/>
      <c r="BQ320" s="460" t="str">
        <f>IF(OR(BQ109&lt;&gt;"",BQ112&lt;&gt;""),IF(SUM(BQ109,BQ112)=BQ113,"","Check ISCED "&amp;BQ$8),"")</f>
        <v/>
      </c>
      <c r="BR320" s="460"/>
      <c r="BS320" s="460"/>
      <c r="BT320" s="460" t="str">
        <f>IF(OR(BT109&lt;&gt;"",BT112&lt;&gt;""),IF(SUM(BT109,BT112)=BT113,"","Check ISCED "&amp;BT$8),"")</f>
        <v/>
      </c>
      <c r="BU320" s="460"/>
      <c r="BV320" s="460"/>
      <c r="BW320" s="460" t="str">
        <f>IF(OR(BW109&lt;&gt;"",BW112&lt;&gt;""),IF(SUM(BW109,BW112)=BW113,"","Check ISCED "&amp;BW$8),"")</f>
        <v/>
      </c>
      <c r="BX320" s="460"/>
      <c r="BY320" s="460"/>
      <c r="BZ320" s="460" t="str">
        <f>IF(OR(BZ109&lt;&gt;"",BZ112&lt;&gt;""),IF(SUM(BZ109,BZ112)=BZ113,"","Check ISCED "&amp;BZ$8),"")</f>
        <v/>
      </c>
      <c r="CA320" s="460"/>
      <c r="CB320" s="460"/>
      <c r="CC320" s="460" t="str">
        <f>IF(OR(CC109&lt;&gt;"",CC112&lt;&gt;""),IF(SUM(CC109,CC112)=CC113,"","Check ISCED "&amp;CC$8),"")</f>
        <v/>
      </c>
      <c r="CD320" s="460"/>
      <c r="CE320" s="460"/>
      <c r="CF320" s="460" t="str">
        <f>IF(OR(CF109&lt;&gt;"",CF112&lt;&gt;""),IF(SUM(CF109,CF112)=CF113,"","Check ISCED "&amp;CF$8),"")</f>
        <v/>
      </c>
      <c r="CG320" s="460"/>
      <c r="CH320" s="460"/>
      <c r="CI320" s="460" t="str">
        <f>IF(OR(CI109&lt;&gt;"",CI112&lt;&gt;""),IF(SUM(CI109,CI112)=CI113,"","Check ISCED "&amp;CI$8),"")</f>
        <v/>
      </c>
      <c r="CJ320" s="460"/>
      <c r="CK320" s="460"/>
      <c r="CL320" s="460" t="str">
        <f>IF(OR(CL109&lt;&gt;"",CL112&lt;&gt;""),IF(SUM(CL109,CL112)=CL113,"","Check ISCED_X "&amp;CL$8),"")</f>
        <v/>
      </c>
      <c r="CM320" s="460"/>
      <c r="CN320" s="460"/>
      <c r="CO320" s="460" t="str">
        <f>IF(OR(CO109&lt;&gt;"",CO112&lt;&gt;""),IF(SUM(CO109,CO112)=CO113,"","Check ISCED_T "&amp;CO$8),"")</f>
        <v/>
      </c>
      <c r="CP320" s="460"/>
      <c r="CQ320" s="469"/>
    </row>
    <row r="321" spans="1:95" s="414" customFormat="1" ht="11.25" hidden="1" customHeight="1" x14ac:dyDescent="0.2">
      <c r="A321" s="476"/>
      <c r="B321" s="476"/>
      <c r="C321" s="476"/>
      <c r="D321" s="901"/>
      <c r="E321" s="459" t="s">
        <v>738</v>
      </c>
      <c r="F321" s="484"/>
      <c r="G321" s="485" t="s">
        <v>8998</v>
      </c>
      <c r="H321" s="486"/>
      <c r="I321" s="486"/>
      <c r="J321" s="486"/>
      <c r="K321" s="486"/>
      <c r="L321" s="486"/>
      <c r="M321" s="487"/>
      <c r="N321" s="487"/>
      <c r="O321" s="487"/>
      <c r="P321" s="487"/>
      <c r="Q321" s="487"/>
      <c r="R321" s="487"/>
      <c r="S321" s="487"/>
      <c r="T321" s="487"/>
      <c r="U321" s="487"/>
      <c r="V321" s="487"/>
      <c r="W321" s="487"/>
      <c r="X321" s="487"/>
      <c r="Y321" s="487"/>
      <c r="Z321" s="487"/>
      <c r="AA321" s="460" t="str">
        <f>IF(OR(AA121&lt;&gt;"",AA124&lt;&gt;""),IF(SUM(AA121,AA124)=AA125,"","Check ISCED "&amp;AA$8),"")</f>
        <v/>
      </c>
      <c r="AB321" s="460"/>
      <c r="AC321" s="460"/>
      <c r="AD321" s="460" t="str">
        <f>IF(OR(AD121&lt;&gt;"",AD124&lt;&gt;""),IF(SUM(AD121,AD124)=AD125,"","Check ISCED "&amp;AD$8),"")</f>
        <v/>
      </c>
      <c r="AE321" s="460"/>
      <c r="AF321" s="460"/>
      <c r="AG321" s="460" t="str">
        <f>IF(OR(AG121&lt;&gt;"",AG124&lt;&gt;""),IF(SUM(AG121,AG124)=AG125,"","Check ISCED "&amp;AG$8),"")</f>
        <v/>
      </c>
      <c r="AH321" s="460"/>
      <c r="AI321" s="460"/>
      <c r="AJ321" s="460" t="str">
        <f>IF(OR(AJ121&lt;&gt;"",AJ124&lt;&gt;""),IF(SUM(AJ121,AJ124)=AJ125,"","Check ISCED "&amp;AJ$8),"")</f>
        <v/>
      </c>
      <c r="AK321" s="460"/>
      <c r="AL321" s="460"/>
      <c r="AM321" s="460" t="str">
        <f>IF(OR(AM121&lt;&gt;"",AM124&lt;&gt;""),IF(SUM(AM121,AM124)=AM125,"","Check ISCED "&amp;AM$8),"")</f>
        <v/>
      </c>
      <c r="AN321" s="460"/>
      <c r="AO321" s="460"/>
      <c r="AP321" s="460" t="str">
        <f>IF(OR(AP121&lt;&gt;"",AP124&lt;&gt;""),IF(SUM(AP121,AP124)=AP125,"","Check ISCED "&amp;AP$8),"")</f>
        <v/>
      </c>
      <c r="AQ321" s="460"/>
      <c r="AR321" s="460"/>
      <c r="AS321" s="460" t="str">
        <f>IF(OR(AS121&lt;&gt;"",AS124&lt;&gt;""),IF(SUM(AS121,AS124)=AS125,"","Check ISCED "&amp;AS$8),"")</f>
        <v/>
      </c>
      <c r="AT321" s="460"/>
      <c r="AU321" s="460"/>
      <c r="AV321" s="460" t="str">
        <f>IF(OR(AV121&lt;&gt;"",AV124&lt;&gt;""),IF(SUM(AV121,AV124)=AV125,"","Check ISCED "&amp;AV$8),"")</f>
        <v/>
      </c>
      <c r="AW321" s="460"/>
      <c r="AX321" s="460"/>
      <c r="AY321" s="460" t="str">
        <f>IF(OR(AY121&lt;&gt;"",AY124&lt;&gt;""),IF(SUM(AY121,AY124)=AY125,"","Check ISCED "&amp;AY$8),"")</f>
        <v/>
      </c>
      <c r="AZ321" s="460"/>
      <c r="BA321" s="460"/>
      <c r="BB321" s="460" t="str">
        <f>IF(OR(BB121&lt;&gt;"",BB124&lt;&gt;""),IF(SUM(BB121,BB124)=BB125,"","Check ISCED "&amp;BB$8),"")</f>
        <v/>
      </c>
      <c r="BC321" s="460"/>
      <c r="BD321" s="460"/>
      <c r="BE321" s="460" t="str">
        <f>IF(OR(BE121&lt;&gt;"",BE124&lt;&gt;""),IF(SUM(BE121,BE124)=BE125,"","Check ISCED "&amp;BE$8),"")</f>
        <v/>
      </c>
      <c r="BF321" s="460"/>
      <c r="BG321" s="460"/>
      <c r="BH321" s="460" t="str">
        <f>IF(OR(BH121&lt;&gt;"",BH124&lt;&gt;""),IF(SUM(BH121,BH124)=BH125,"","Check ISCED "&amp;BH$8),"")</f>
        <v/>
      </c>
      <c r="BI321" s="460"/>
      <c r="BJ321" s="460"/>
      <c r="BK321" s="460" t="str">
        <f>IF(OR(BK121&lt;&gt;"",BK124&lt;&gt;""),IF(SUM(BK121,BK124)=BK125,"","Check ISCED "&amp;BK$8),"")</f>
        <v/>
      </c>
      <c r="BL321" s="460"/>
      <c r="BM321" s="460"/>
      <c r="BN321" s="460" t="str">
        <f>IF(OR(BN121&lt;&gt;"",BN124&lt;&gt;""),IF(SUM(BN121,BN124)=BN125,"","Check ISCED "&amp;BN$8),"")</f>
        <v/>
      </c>
      <c r="BO321" s="460"/>
      <c r="BP321" s="460"/>
      <c r="BQ321" s="460" t="str">
        <f>IF(OR(BQ121&lt;&gt;"",BQ124&lt;&gt;""),IF(SUM(BQ121,BQ124)=BQ125,"","Check ISCED "&amp;BQ$8),"")</f>
        <v/>
      </c>
      <c r="BR321" s="460"/>
      <c r="BS321" s="460"/>
      <c r="BT321" s="460" t="str">
        <f>IF(OR(BT121&lt;&gt;"",BT124&lt;&gt;""),IF(SUM(BT121,BT124)=BT125,"","Check ISCED "&amp;BT$8),"")</f>
        <v/>
      </c>
      <c r="BU321" s="460"/>
      <c r="BV321" s="460"/>
      <c r="BW321" s="460" t="str">
        <f>IF(OR(BW121&lt;&gt;"",BW124&lt;&gt;""),IF(SUM(BW121,BW124)=BW125,"","Check ISCED "&amp;BW$8),"")</f>
        <v/>
      </c>
      <c r="BX321" s="460"/>
      <c r="BY321" s="460"/>
      <c r="BZ321" s="460" t="str">
        <f>IF(OR(BZ121&lt;&gt;"",BZ124&lt;&gt;""),IF(SUM(BZ121,BZ124)=BZ125,"","Check ISCED "&amp;BZ$8),"")</f>
        <v/>
      </c>
      <c r="CA321" s="460"/>
      <c r="CB321" s="460"/>
      <c r="CC321" s="460" t="str">
        <f>IF(OR(CC121&lt;&gt;"",CC124&lt;&gt;""),IF(SUM(CC121,CC124)=CC125,"","Check ISCED "&amp;CC$8),"")</f>
        <v/>
      </c>
      <c r="CD321" s="460"/>
      <c r="CE321" s="460"/>
      <c r="CF321" s="460" t="str">
        <f>IF(OR(CF121&lt;&gt;"",CF124&lt;&gt;""),IF(SUM(CF121,CF124)=CF125,"","Check ISCED "&amp;CF$8),"")</f>
        <v/>
      </c>
      <c r="CG321" s="460"/>
      <c r="CH321" s="460"/>
      <c r="CI321" s="460" t="str">
        <f>IF(OR(CI121&lt;&gt;"",CI124&lt;&gt;""),IF(SUM(CI121,CI124)=CI125,"","Check ISCED "&amp;CI$8),"")</f>
        <v/>
      </c>
      <c r="CJ321" s="460"/>
      <c r="CK321" s="460"/>
      <c r="CL321" s="460" t="str">
        <f>IF(OR(CL121&lt;&gt;"",CL124&lt;&gt;""),IF(SUM(CL121,CL124)=CL125,"","Check ISCED_X "&amp;CL$8),"")</f>
        <v/>
      </c>
      <c r="CM321" s="460"/>
      <c r="CN321" s="460"/>
      <c r="CO321" s="460" t="str">
        <f>IF(OR(CO121&lt;&gt;"",CO124&lt;&gt;""),IF(SUM(CO121,CO124)=CO125,"","Check ISCED_T "&amp;CO$8),"")</f>
        <v/>
      </c>
      <c r="CP321" s="460"/>
      <c r="CQ321" s="469"/>
    </row>
    <row r="322" spans="1:95" s="414" customFormat="1" ht="11.25" hidden="1" customHeight="1" x14ac:dyDescent="0.2">
      <c r="A322" s="476"/>
      <c r="B322" s="476"/>
      <c r="C322" s="476"/>
      <c r="D322" s="902"/>
      <c r="E322" s="464" t="s">
        <v>8988</v>
      </c>
      <c r="F322" s="488"/>
      <c r="G322" s="436" t="s">
        <v>8999</v>
      </c>
      <c r="H322" s="489"/>
      <c r="I322" s="489"/>
      <c r="J322" s="489"/>
      <c r="K322" s="489"/>
      <c r="L322" s="489"/>
      <c r="M322" s="490"/>
      <c r="N322" s="490"/>
      <c r="O322" s="490"/>
      <c r="P322" s="490"/>
      <c r="Q322" s="490"/>
      <c r="R322" s="490"/>
      <c r="S322" s="490"/>
      <c r="T322" s="490"/>
      <c r="U322" s="490"/>
      <c r="V322" s="490"/>
      <c r="W322" s="490"/>
      <c r="X322" s="490"/>
      <c r="Y322" s="490"/>
      <c r="Z322" s="490"/>
      <c r="AA322" s="445" t="str">
        <f>IF(OR(AA128&lt;&gt;"",AA131&lt;&gt;""),IF(SUM(AA128,AA131)=AA132,"","Check ISCED "&amp;AA$8),"")</f>
        <v/>
      </c>
      <c r="AB322" s="445"/>
      <c r="AC322" s="445"/>
      <c r="AD322" s="445" t="str">
        <f>IF(OR(AD128&lt;&gt;"",AD131&lt;&gt;""),IF(SUM(AD128,AD131)=AD132,"","Check ISCED "&amp;AD$8),"")</f>
        <v/>
      </c>
      <c r="AE322" s="445"/>
      <c r="AF322" s="445"/>
      <c r="AG322" s="445" t="str">
        <f>IF(OR(AG128&lt;&gt;"",AG131&lt;&gt;""),IF(SUM(AG128,AG131)=AG132,"","Check ISCED "&amp;AG$8),"")</f>
        <v/>
      </c>
      <c r="AH322" s="445"/>
      <c r="AI322" s="445"/>
      <c r="AJ322" s="445" t="str">
        <f>IF(OR(AJ128&lt;&gt;"",AJ131&lt;&gt;""),IF(SUM(AJ128,AJ131)=AJ132,"","Check ISCED "&amp;AJ$8),"")</f>
        <v/>
      </c>
      <c r="AK322" s="445"/>
      <c r="AL322" s="445"/>
      <c r="AM322" s="445" t="str">
        <f>IF(OR(AM128&lt;&gt;"",AM131&lt;&gt;""),IF(SUM(AM128,AM131)=AM132,"","Check ISCED "&amp;AM$8),"")</f>
        <v/>
      </c>
      <c r="AN322" s="445"/>
      <c r="AO322" s="445"/>
      <c r="AP322" s="445" t="str">
        <f>IF(OR(AP128&lt;&gt;"",AP131&lt;&gt;""),IF(SUM(AP128,AP131)=AP132,"","Check ISCED "&amp;AP$8),"")</f>
        <v/>
      </c>
      <c r="AQ322" s="445"/>
      <c r="AR322" s="445"/>
      <c r="AS322" s="445" t="str">
        <f>IF(OR(AS128&lt;&gt;"",AS131&lt;&gt;""),IF(SUM(AS128,AS131)=AS132,"","Check ISCED "&amp;AS$8),"")</f>
        <v/>
      </c>
      <c r="AT322" s="445"/>
      <c r="AU322" s="445"/>
      <c r="AV322" s="445" t="str">
        <f>IF(OR(AV128&lt;&gt;"",AV131&lt;&gt;""),IF(SUM(AV128,AV131)=AV132,"","Check ISCED "&amp;AV$8),"")</f>
        <v/>
      </c>
      <c r="AW322" s="445"/>
      <c r="AX322" s="445"/>
      <c r="AY322" s="445" t="str">
        <f>IF(OR(AY128&lt;&gt;"",AY131&lt;&gt;""),IF(SUM(AY128,AY131)=AY132,"","Check ISCED "&amp;AY$8),"")</f>
        <v/>
      </c>
      <c r="AZ322" s="445"/>
      <c r="BA322" s="445"/>
      <c r="BB322" s="445" t="str">
        <f>IF(OR(BB128&lt;&gt;"",BB131&lt;&gt;""),IF(SUM(BB128,BB131)=BB132,"","Check ISCED "&amp;BB$8),"")</f>
        <v/>
      </c>
      <c r="BC322" s="445"/>
      <c r="BD322" s="445"/>
      <c r="BE322" s="445" t="str">
        <f>IF(OR(BE128&lt;&gt;"",BE131&lt;&gt;""),IF(SUM(BE128,BE131)=BE132,"","Check ISCED "&amp;BE$8),"")</f>
        <v/>
      </c>
      <c r="BF322" s="445"/>
      <c r="BG322" s="445"/>
      <c r="BH322" s="445" t="str">
        <f>IF(OR(BH128&lt;&gt;"",BH131&lt;&gt;""),IF(SUM(BH128,BH131)=BH132,"","Check ISCED "&amp;BH$8),"")</f>
        <v/>
      </c>
      <c r="BI322" s="445"/>
      <c r="BJ322" s="445"/>
      <c r="BK322" s="445" t="str">
        <f>IF(OR(BK128&lt;&gt;"",BK131&lt;&gt;""),IF(SUM(BK128,BK131)=BK132,"","Check ISCED "&amp;BK$8),"")</f>
        <v/>
      </c>
      <c r="BL322" s="445"/>
      <c r="BM322" s="445"/>
      <c r="BN322" s="445" t="str">
        <f>IF(OR(BN128&lt;&gt;"",BN131&lt;&gt;""),IF(SUM(BN128,BN131)=BN132,"","Check ISCED "&amp;BN$8),"")</f>
        <v/>
      </c>
      <c r="BO322" s="445"/>
      <c r="BP322" s="445"/>
      <c r="BQ322" s="445" t="str">
        <f>IF(OR(BQ128&lt;&gt;"",BQ131&lt;&gt;""),IF(SUM(BQ128,BQ131)=BQ132,"","Check ISCED "&amp;BQ$8),"")</f>
        <v/>
      </c>
      <c r="BR322" s="445"/>
      <c r="BS322" s="445"/>
      <c r="BT322" s="445" t="str">
        <f>IF(OR(BT128&lt;&gt;"",BT131&lt;&gt;""),IF(SUM(BT128,BT131)=BT132,"","Check ISCED "&amp;BT$8),"")</f>
        <v/>
      </c>
      <c r="BU322" s="445"/>
      <c r="BV322" s="445"/>
      <c r="BW322" s="445" t="str">
        <f>IF(OR(BW128&lt;&gt;"",BW131&lt;&gt;""),IF(SUM(BW128,BW131)=BW132,"","Check ISCED "&amp;BW$8),"")</f>
        <v/>
      </c>
      <c r="BX322" s="445"/>
      <c r="BY322" s="445"/>
      <c r="BZ322" s="445" t="str">
        <f>IF(OR(BZ128&lt;&gt;"",BZ131&lt;&gt;""),IF(SUM(BZ128,BZ131)=BZ132,"","Check ISCED "&amp;BZ$8),"")</f>
        <v/>
      </c>
      <c r="CA322" s="445"/>
      <c r="CB322" s="445"/>
      <c r="CC322" s="445" t="str">
        <f>IF(OR(CC128&lt;&gt;"",CC131&lt;&gt;""),IF(SUM(CC128,CC131)=CC132,"","Check ISCED "&amp;CC$8),"")</f>
        <v/>
      </c>
      <c r="CD322" s="445"/>
      <c r="CE322" s="445"/>
      <c r="CF322" s="445" t="str">
        <f>IF(OR(CF128&lt;&gt;"",CF131&lt;&gt;""),IF(SUM(CF128,CF131)=CF132,"","Check ISCED "&amp;CF$8),"")</f>
        <v/>
      </c>
      <c r="CG322" s="445"/>
      <c r="CH322" s="445"/>
      <c r="CI322" s="445" t="str">
        <f>IF(OR(CI128&lt;&gt;"",CI131&lt;&gt;""),IF(SUM(CI128,CI131)=CI132,"","Check ISCED "&amp;CI$8),"")</f>
        <v/>
      </c>
      <c r="CJ322" s="445"/>
      <c r="CK322" s="445"/>
      <c r="CL322" s="445" t="str">
        <f>IF(OR(CL128&lt;&gt;"",CL131&lt;&gt;""),IF(SUM(CL128,CL131)=CL132,"","Check ISCED_X "&amp;CL$8),"")</f>
        <v/>
      </c>
      <c r="CM322" s="445"/>
      <c r="CN322" s="445"/>
      <c r="CO322" s="445" t="str">
        <f>IF(OR(CO128&lt;&gt;"",CO131&lt;&gt;""),IF(SUM(CO128,CO131)=CO132,"","Check ISCED_T "&amp;CO$8),"")</f>
        <v/>
      </c>
      <c r="CP322" s="445"/>
      <c r="CQ322" s="470"/>
    </row>
    <row r="323" spans="1:95" s="414" customFormat="1" ht="11.25" hidden="1" customHeight="1" x14ac:dyDescent="0.2">
      <c r="A323" s="476"/>
      <c r="B323" s="476"/>
      <c r="C323" s="476"/>
      <c r="D323" s="476"/>
      <c r="E323" s="418"/>
      <c r="F323" s="499"/>
      <c r="G323" s="476"/>
      <c r="H323" s="476"/>
      <c r="I323" s="476"/>
      <c r="J323" s="476"/>
      <c r="K323" s="476"/>
      <c r="L323" s="476"/>
      <c r="M323" s="47"/>
      <c r="N323" s="47"/>
      <c r="O323" s="47"/>
      <c r="P323" s="47"/>
      <c r="Q323" s="47"/>
      <c r="R323" s="47"/>
      <c r="S323" s="47"/>
      <c r="T323" s="47"/>
      <c r="U323" s="47"/>
      <c r="V323" s="47"/>
      <c r="W323" s="47"/>
      <c r="X323" s="47"/>
      <c r="Y323" s="47"/>
      <c r="Z323" s="47"/>
    </row>
    <row r="324" spans="1:95" s="414" customFormat="1" ht="11.25" hidden="1" customHeight="1" x14ac:dyDescent="0.2">
      <c r="A324" s="476"/>
      <c r="B324" s="476"/>
      <c r="C324" s="476"/>
      <c r="D324" s="900" t="s">
        <v>9000</v>
      </c>
      <c r="E324" s="454" t="s">
        <v>90</v>
      </c>
      <c r="F324" s="510"/>
      <c r="G324" s="511" t="s">
        <v>9001</v>
      </c>
      <c r="H324" s="482"/>
      <c r="I324" s="482"/>
      <c r="J324" s="482"/>
      <c r="K324" s="482"/>
      <c r="L324" s="482"/>
      <c r="M324" s="483"/>
      <c r="N324" s="483"/>
      <c r="O324" s="483"/>
      <c r="P324" s="483"/>
      <c r="Q324" s="483"/>
      <c r="R324" s="483"/>
      <c r="S324" s="483"/>
      <c r="T324" s="483"/>
      <c r="U324" s="483"/>
      <c r="V324" s="483"/>
      <c r="W324" s="483"/>
      <c r="X324" s="483"/>
      <c r="Y324" s="483"/>
      <c r="Z324" s="483"/>
      <c r="AA324" s="455" t="str">
        <f>IF(OR(AA31&lt;&gt;"",AA46&lt;&gt;"",AA59&lt;&gt;""),IF(SUM(AA31,AA46,AA59)=AA71,"","Check ISCED "&amp;AA$8),"")</f>
        <v/>
      </c>
      <c r="AB324" s="455"/>
      <c r="AC324" s="481"/>
      <c r="AD324" s="455" t="str">
        <f>IF(OR(AD31&lt;&gt;"",AD46&lt;&gt;"",AD59&lt;&gt;""),IF(SUM(AD31,AD46,AD59)=AD71,"","Check ISCED "&amp;AD$8),"")</f>
        <v/>
      </c>
      <c r="AE324" s="455"/>
      <c r="AF324" s="455"/>
      <c r="AG324" s="455" t="str">
        <f>IF(OR(AG31&lt;&gt;"",AG46&lt;&gt;"",AG59&lt;&gt;""),IF(SUM(AG31,AG46,AG59)=AG71,"","Check ISCED "&amp;AG$8),"")</f>
        <v/>
      </c>
      <c r="AH324" s="455"/>
      <c r="AI324" s="455"/>
      <c r="AJ324" s="455" t="str">
        <f>IF(OR(AJ31&lt;&gt;"",AJ46&lt;&gt;"",AJ59&lt;&gt;""),IF(SUM(AJ31,AJ46,AJ59)=AJ71,"","Check ISCED "&amp;AJ$8),"")</f>
        <v/>
      </c>
      <c r="AK324" s="455"/>
      <c r="AL324" s="455"/>
      <c r="AM324" s="455" t="str">
        <f>IF(OR(AM31&lt;&gt;"",AM46&lt;&gt;"",AM59&lt;&gt;""),IF(SUM(AM31,AM46,AM59)=AM71,"","Check ISCED "&amp;AM$8),"")</f>
        <v/>
      </c>
      <c r="AN324" s="455"/>
      <c r="AO324" s="455"/>
      <c r="AP324" s="455" t="str">
        <f>IF(OR(AP31&lt;&gt;"",AP46&lt;&gt;"",AP59&lt;&gt;""),IF(SUM(AP31,AP46,AP59)=AP71,"","Check ISCED "&amp;AP$8),"")</f>
        <v/>
      </c>
      <c r="AQ324" s="455"/>
      <c r="AR324" s="455"/>
      <c r="AS324" s="455" t="str">
        <f>IF(OR(AS31&lt;&gt;"",AS46&lt;&gt;"",AS59&lt;&gt;""),IF(SUM(AS31,AS46,AS59)=AS71,"","Check ISCED "&amp;AS$8),"")</f>
        <v/>
      </c>
      <c r="AT324" s="455"/>
      <c r="AU324" s="455"/>
      <c r="AV324" s="455" t="str">
        <f>IF(OR(AV31&lt;&gt;"",AV46&lt;&gt;"",AV59&lt;&gt;""),IF(SUM(AV31,AV46,AV59)=AV71,"","Check ISCED "&amp;AV$8),"")</f>
        <v/>
      </c>
      <c r="AW324" s="455"/>
      <c r="AX324" s="455"/>
      <c r="AY324" s="455" t="str">
        <f>IF(OR(AY31&lt;&gt;"",AY46&lt;&gt;"",AY59&lt;&gt;""),IF(SUM(AY31,AY46,AY59)=AY71,"","Check ISCED "&amp;AY$8),"")</f>
        <v/>
      </c>
      <c r="AZ324" s="455"/>
      <c r="BA324" s="455"/>
      <c r="BB324" s="455" t="str">
        <f>IF(OR(BB31&lt;&gt;"",BB46&lt;&gt;"",BB59&lt;&gt;""),IF(SUM(BB31,BB46,BB59)=BB71,"","Check ISCED "&amp;BB$8),"")</f>
        <v/>
      </c>
      <c r="BC324" s="455"/>
      <c r="BD324" s="455"/>
      <c r="BE324" s="455" t="str">
        <f>IF(OR(BE31&lt;&gt;"",BE46&lt;&gt;"",BE59&lt;&gt;""),IF(SUM(BE31,BE46,BE59)=BE71,"","Check ISCED "&amp;BE$8),"")</f>
        <v/>
      </c>
      <c r="BF324" s="455"/>
      <c r="BG324" s="455"/>
      <c r="BH324" s="455" t="str">
        <f>IF(OR(BH31&lt;&gt;"",BH46&lt;&gt;"",BH59&lt;&gt;""),IF(SUM(BH31,BH46,BH59)=BH71,"","Check ISCED "&amp;BH$8),"")</f>
        <v/>
      </c>
      <c r="BI324" s="455"/>
      <c r="BJ324" s="455"/>
      <c r="BK324" s="455" t="str">
        <f>IF(OR(BK31&lt;&gt;"",BK46&lt;&gt;"",BK59&lt;&gt;""),IF(SUM(BK31,BK46,BK59)=BK71,"","Check ISCED "&amp;BK$8),"")</f>
        <v/>
      </c>
      <c r="BL324" s="455"/>
      <c r="BM324" s="455"/>
      <c r="BN324" s="455" t="str">
        <f>IF(OR(BN31&lt;&gt;"",BN46&lt;&gt;"",BN59&lt;&gt;""),IF(SUM(BN31,BN46,BN59)=BN71,"","Check ISCED "&amp;BN$8),"")</f>
        <v/>
      </c>
      <c r="BO324" s="455"/>
      <c r="BP324" s="455"/>
      <c r="BQ324" s="455" t="str">
        <f>IF(OR(BQ31&lt;&gt;"",BQ46&lt;&gt;"",BQ59&lt;&gt;""),IF(SUM(BQ31,BQ46,BQ59)=BQ71,"","Check ISCED "&amp;BQ$8),"")</f>
        <v/>
      </c>
      <c r="BR324" s="455"/>
      <c r="BS324" s="455"/>
      <c r="BT324" s="455" t="str">
        <f>IF(OR(BT31&lt;&gt;"",BT46&lt;&gt;"",BT59&lt;&gt;""),IF(SUM(BT31,BT46,BT59)=BT71,"","Check ISCED "&amp;BT$8),"")</f>
        <v/>
      </c>
      <c r="BU324" s="455"/>
      <c r="BV324" s="455"/>
      <c r="BW324" s="455" t="str">
        <f>IF(OR(BW31&lt;&gt;"",BW46&lt;&gt;"",BW59&lt;&gt;""),IF(SUM(BW31,BW46,BW59)=BW71,"","Check ISCED "&amp;BW$8),"")</f>
        <v/>
      </c>
      <c r="BX324" s="455"/>
      <c r="BY324" s="455"/>
      <c r="BZ324" s="455" t="str">
        <f>IF(OR(BZ31&lt;&gt;"",BZ46&lt;&gt;"",BZ59&lt;&gt;""),IF(SUM(BZ31,BZ46,BZ59)=BZ71,"","Check ISCED "&amp;BZ$8),"")</f>
        <v/>
      </c>
      <c r="CA324" s="455"/>
      <c r="CB324" s="455"/>
      <c r="CC324" s="455" t="str">
        <f>IF(OR(CC31&lt;&gt;"",CC46&lt;&gt;"",CC59&lt;&gt;""),IF(SUM(CC31,CC46,CC59)=CC71,"","Check ISCED "&amp;CC$8),"")</f>
        <v/>
      </c>
      <c r="CD324" s="455"/>
      <c r="CE324" s="455"/>
      <c r="CF324" s="455" t="str">
        <f>IF(OR(CF31&lt;&gt;"",CF46&lt;&gt;"",CF59&lt;&gt;""),IF(SUM(CF31,CF46,CF59)=CF71,"","Check ISCED "&amp;CF$8),"")</f>
        <v/>
      </c>
      <c r="CG324" s="455"/>
      <c r="CH324" s="455"/>
      <c r="CI324" s="455" t="str">
        <f>IF(OR(CI31&lt;&gt;"",CI46&lt;&gt;"",CI59&lt;&gt;""),IF(SUM(CI31,CI46,CI59)=CI71,"","Check ISCED "&amp;CI$8),"")</f>
        <v/>
      </c>
      <c r="CJ324" s="455"/>
      <c r="CK324" s="455"/>
      <c r="CL324" s="455" t="str">
        <f t="shared" ref="CL324:CL329" si="265">IF(OR(CL31&lt;&gt;"",CL46&lt;&gt;"",CL59&lt;&gt;""),IF(SUM(CL31,CL46,CL59)=CL71,"","Check ISCED_X "&amp;CL$8),"")</f>
        <v/>
      </c>
      <c r="CM324" s="455"/>
      <c r="CN324" s="455"/>
      <c r="CO324" s="455" t="str">
        <f t="shared" ref="CO324:CO329" si="266">IF(OR(CO31&lt;&gt;"",CO46&lt;&gt;"",CO59&lt;&gt;""),IF(SUM(CO31,CO46,CO59)=CO71,"","Check ISCED_T "&amp;CO$8),"")</f>
        <v/>
      </c>
      <c r="CP324" s="455"/>
      <c r="CQ324" s="468"/>
    </row>
    <row r="325" spans="1:95" s="414" customFormat="1" ht="11.25" hidden="1" customHeight="1" x14ac:dyDescent="0.2">
      <c r="A325" s="476"/>
      <c r="B325" s="476"/>
      <c r="C325" s="476"/>
      <c r="D325" s="901"/>
      <c r="E325" s="459" t="s">
        <v>9002</v>
      </c>
      <c r="F325" s="459"/>
      <c r="G325" s="512" t="s">
        <v>9003</v>
      </c>
      <c r="H325" s="486"/>
      <c r="I325" s="486"/>
      <c r="J325" s="486"/>
      <c r="K325" s="486"/>
      <c r="L325" s="486"/>
      <c r="M325" s="487"/>
      <c r="N325" s="487"/>
      <c r="O325" s="487"/>
      <c r="P325" s="487"/>
      <c r="Q325" s="487"/>
      <c r="R325" s="487"/>
      <c r="S325" s="487"/>
      <c r="T325" s="487"/>
      <c r="U325" s="487"/>
      <c r="V325" s="487"/>
      <c r="W325" s="487"/>
      <c r="X325" s="487"/>
      <c r="Y325" s="487"/>
      <c r="Z325" s="487"/>
      <c r="AA325" s="460" t="str">
        <f t="shared" ref="AA325:AA329" si="267">IF(OR(AA32&lt;&gt;"",AA47&lt;&gt;"",AA60&lt;&gt;""),IF(SUM(AA32,AA47,AA60)=AA72,"","Check ISCED "&amp;AA$8),"")</f>
        <v/>
      </c>
      <c r="AB325" s="460"/>
      <c r="AC325" s="460"/>
      <c r="AD325" s="460" t="str">
        <f t="shared" ref="AD325:AD329" si="268">IF(OR(AD32&lt;&gt;"",AD47&lt;&gt;"",AD60&lt;&gt;""),IF(SUM(AD32,AD47,AD60)=AD72,"","Check ISCED "&amp;AD$8),"")</f>
        <v/>
      </c>
      <c r="AE325" s="460"/>
      <c r="AF325" s="460"/>
      <c r="AG325" s="460" t="str">
        <f t="shared" ref="AG325:AG329" si="269">IF(OR(AG32&lt;&gt;"",AG47&lt;&gt;"",AG60&lt;&gt;""),IF(SUM(AG32,AG47,AG60)=AG72,"","Check ISCED "&amp;AG$8),"")</f>
        <v/>
      </c>
      <c r="AH325" s="460"/>
      <c r="AI325" s="460"/>
      <c r="AJ325" s="460" t="str">
        <f t="shared" ref="AJ325:AJ329" si="270">IF(OR(AJ32&lt;&gt;"",AJ47&lt;&gt;"",AJ60&lt;&gt;""),IF(SUM(AJ32,AJ47,AJ60)=AJ72,"","Check ISCED "&amp;AJ$8),"")</f>
        <v/>
      </c>
      <c r="AK325" s="460"/>
      <c r="AL325" s="460"/>
      <c r="AM325" s="460" t="str">
        <f t="shared" ref="AM325:AM329" si="271">IF(OR(AM32&lt;&gt;"",AM47&lt;&gt;"",AM60&lt;&gt;""),IF(SUM(AM32,AM47,AM60)=AM72,"","Check ISCED "&amp;AM$8),"")</f>
        <v/>
      </c>
      <c r="AN325" s="460"/>
      <c r="AO325" s="460"/>
      <c r="AP325" s="460" t="str">
        <f t="shared" ref="AP325:AP329" si="272">IF(OR(AP32&lt;&gt;"",AP47&lt;&gt;"",AP60&lt;&gt;""),IF(SUM(AP32,AP47,AP60)=AP72,"","Check ISCED "&amp;AP$8),"")</f>
        <v/>
      </c>
      <c r="AQ325" s="460"/>
      <c r="AR325" s="460"/>
      <c r="AS325" s="460" t="str">
        <f t="shared" ref="AS325:AS329" si="273">IF(OR(AS32&lt;&gt;"",AS47&lt;&gt;"",AS60&lt;&gt;""),IF(SUM(AS32,AS47,AS60)=AS72,"","Check ISCED "&amp;AS$8),"")</f>
        <v/>
      </c>
      <c r="AT325" s="460"/>
      <c r="AU325" s="460"/>
      <c r="AV325" s="460" t="str">
        <f t="shared" ref="AV325:AV329" si="274">IF(OR(AV32&lt;&gt;"",AV47&lt;&gt;"",AV60&lt;&gt;""),IF(SUM(AV32,AV47,AV60)=AV72,"","Check ISCED "&amp;AV$8),"")</f>
        <v/>
      </c>
      <c r="AW325" s="460"/>
      <c r="AX325" s="460"/>
      <c r="AY325" s="460" t="str">
        <f t="shared" ref="AY325:AY329" si="275">IF(OR(AY32&lt;&gt;"",AY47&lt;&gt;"",AY60&lt;&gt;""),IF(SUM(AY32,AY47,AY60)=AY72,"","Check ISCED "&amp;AY$8),"")</f>
        <v/>
      </c>
      <c r="AZ325" s="460"/>
      <c r="BA325" s="460"/>
      <c r="BB325" s="460" t="str">
        <f t="shared" ref="BB325:BB329" si="276">IF(OR(BB32&lt;&gt;"",BB47&lt;&gt;"",BB60&lt;&gt;""),IF(SUM(BB32,BB47,BB60)=BB72,"","Check ISCED "&amp;BB$8),"")</f>
        <v/>
      </c>
      <c r="BC325" s="460"/>
      <c r="BD325" s="460"/>
      <c r="BE325" s="460" t="str">
        <f t="shared" ref="BE325:BE329" si="277">IF(OR(BE32&lt;&gt;"",BE47&lt;&gt;"",BE60&lt;&gt;""),IF(SUM(BE32,BE47,BE60)=BE72,"","Check ISCED "&amp;BE$8),"")</f>
        <v/>
      </c>
      <c r="BF325" s="460"/>
      <c r="BG325" s="460"/>
      <c r="BH325" s="460" t="str">
        <f t="shared" ref="BH325:BH329" si="278">IF(OR(BH32&lt;&gt;"",BH47&lt;&gt;"",BH60&lt;&gt;""),IF(SUM(BH32,BH47,BH60)=BH72,"","Check ISCED "&amp;BH$8),"")</f>
        <v/>
      </c>
      <c r="BI325" s="460"/>
      <c r="BJ325" s="460"/>
      <c r="BK325" s="460" t="str">
        <f t="shared" ref="BK325:BK329" si="279">IF(OR(BK32&lt;&gt;"",BK47&lt;&gt;"",BK60&lt;&gt;""),IF(SUM(BK32,BK47,BK60)=BK72,"","Check ISCED "&amp;BK$8),"")</f>
        <v/>
      </c>
      <c r="BL325" s="460"/>
      <c r="BM325" s="460"/>
      <c r="BN325" s="460" t="str">
        <f t="shared" ref="BN325:BN329" si="280">IF(OR(BN32&lt;&gt;"",BN47&lt;&gt;"",BN60&lt;&gt;""),IF(SUM(BN32,BN47,BN60)=BN72,"","Check ISCED "&amp;BN$8),"")</f>
        <v/>
      </c>
      <c r="BO325" s="460"/>
      <c r="BP325" s="460"/>
      <c r="BQ325" s="460" t="str">
        <f t="shared" ref="BQ325:BQ329" si="281">IF(OR(BQ32&lt;&gt;"",BQ47&lt;&gt;"",BQ60&lt;&gt;""),IF(SUM(BQ32,BQ47,BQ60)=BQ72,"","Check ISCED "&amp;BQ$8),"")</f>
        <v/>
      </c>
      <c r="BR325" s="460"/>
      <c r="BS325" s="460"/>
      <c r="BT325" s="460" t="str">
        <f t="shared" ref="BT325:BT329" si="282">IF(OR(BT32&lt;&gt;"",BT47&lt;&gt;"",BT60&lt;&gt;""),IF(SUM(BT32,BT47,BT60)=BT72,"","Check ISCED "&amp;BT$8),"")</f>
        <v/>
      </c>
      <c r="BU325" s="460"/>
      <c r="BV325" s="460"/>
      <c r="BW325" s="460" t="str">
        <f t="shared" ref="BW325:BW329" si="283">IF(OR(BW32&lt;&gt;"",BW47&lt;&gt;"",BW60&lt;&gt;""),IF(SUM(BW32,BW47,BW60)=BW72,"","Check ISCED "&amp;BW$8),"")</f>
        <v/>
      </c>
      <c r="BX325" s="460"/>
      <c r="BY325" s="460"/>
      <c r="BZ325" s="460" t="str">
        <f t="shared" ref="BZ325:BZ329" si="284">IF(OR(BZ32&lt;&gt;"",BZ47&lt;&gt;"",BZ60&lt;&gt;""),IF(SUM(BZ32,BZ47,BZ60)=BZ72,"","Check ISCED "&amp;BZ$8),"")</f>
        <v/>
      </c>
      <c r="CA325" s="460"/>
      <c r="CB325" s="460"/>
      <c r="CC325" s="460" t="str">
        <f t="shared" ref="CC325:CC329" si="285">IF(OR(CC32&lt;&gt;"",CC47&lt;&gt;"",CC60&lt;&gt;""),IF(SUM(CC32,CC47,CC60)=CC72,"","Check ISCED "&amp;CC$8),"")</f>
        <v/>
      </c>
      <c r="CD325" s="460"/>
      <c r="CE325" s="460"/>
      <c r="CF325" s="460" t="str">
        <f t="shared" ref="CF325:CF329" si="286">IF(OR(CF32&lt;&gt;"",CF47&lt;&gt;"",CF60&lt;&gt;""),IF(SUM(CF32,CF47,CF60)=CF72,"","Check ISCED "&amp;CF$8),"")</f>
        <v/>
      </c>
      <c r="CG325" s="460"/>
      <c r="CH325" s="460"/>
      <c r="CI325" s="460" t="str">
        <f t="shared" ref="CI325:CI329" si="287">IF(OR(CI32&lt;&gt;"",CI47&lt;&gt;"",CI60&lt;&gt;""),IF(SUM(CI32,CI47,CI60)=CI72,"","Check ISCED "&amp;CI$8),"")</f>
        <v/>
      </c>
      <c r="CJ325" s="460"/>
      <c r="CK325" s="460"/>
      <c r="CL325" s="460" t="str">
        <f t="shared" si="265"/>
        <v/>
      </c>
      <c r="CM325" s="460"/>
      <c r="CN325" s="460"/>
      <c r="CO325" s="460" t="str">
        <f t="shared" si="266"/>
        <v/>
      </c>
      <c r="CP325" s="460"/>
      <c r="CQ325" s="469"/>
    </row>
    <row r="326" spans="1:95" s="414" customFormat="1" ht="11.25" hidden="1" customHeight="1" x14ac:dyDescent="0.2">
      <c r="A326" s="476"/>
      <c r="B326" s="476"/>
      <c r="C326" s="476"/>
      <c r="D326" s="901"/>
      <c r="E326" s="459" t="s">
        <v>92</v>
      </c>
      <c r="F326" s="459"/>
      <c r="G326" s="512" t="s">
        <v>9004</v>
      </c>
      <c r="H326" s="486"/>
      <c r="I326" s="486"/>
      <c r="J326" s="486"/>
      <c r="K326" s="486"/>
      <c r="L326" s="486"/>
      <c r="M326" s="487"/>
      <c r="N326" s="487"/>
      <c r="O326" s="487"/>
      <c r="P326" s="487"/>
      <c r="Q326" s="487"/>
      <c r="R326" s="487"/>
      <c r="S326" s="487"/>
      <c r="T326" s="487"/>
      <c r="U326" s="487"/>
      <c r="V326" s="487"/>
      <c r="W326" s="487"/>
      <c r="X326" s="487"/>
      <c r="Y326" s="487"/>
      <c r="Z326" s="487"/>
      <c r="AA326" s="460" t="str">
        <f t="shared" si="267"/>
        <v/>
      </c>
      <c r="AB326" s="460"/>
      <c r="AC326" s="460"/>
      <c r="AD326" s="460" t="str">
        <f t="shared" si="268"/>
        <v/>
      </c>
      <c r="AE326" s="460"/>
      <c r="AF326" s="460"/>
      <c r="AG326" s="460" t="str">
        <f t="shared" si="269"/>
        <v/>
      </c>
      <c r="AH326" s="460"/>
      <c r="AI326" s="460"/>
      <c r="AJ326" s="460" t="str">
        <f t="shared" si="270"/>
        <v/>
      </c>
      <c r="AK326" s="460"/>
      <c r="AL326" s="460"/>
      <c r="AM326" s="460" t="str">
        <f t="shared" si="271"/>
        <v/>
      </c>
      <c r="AN326" s="460"/>
      <c r="AO326" s="460"/>
      <c r="AP326" s="460" t="str">
        <f t="shared" si="272"/>
        <v/>
      </c>
      <c r="AQ326" s="460"/>
      <c r="AR326" s="460"/>
      <c r="AS326" s="460" t="str">
        <f t="shared" si="273"/>
        <v/>
      </c>
      <c r="AT326" s="460"/>
      <c r="AU326" s="460"/>
      <c r="AV326" s="460" t="str">
        <f t="shared" si="274"/>
        <v/>
      </c>
      <c r="AW326" s="460"/>
      <c r="AX326" s="460"/>
      <c r="AY326" s="460" t="str">
        <f t="shared" si="275"/>
        <v/>
      </c>
      <c r="AZ326" s="460"/>
      <c r="BA326" s="460"/>
      <c r="BB326" s="460" t="str">
        <f t="shared" si="276"/>
        <v/>
      </c>
      <c r="BC326" s="460"/>
      <c r="BD326" s="460"/>
      <c r="BE326" s="460" t="str">
        <f t="shared" si="277"/>
        <v/>
      </c>
      <c r="BF326" s="460"/>
      <c r="BG326" s="460"/>
      <c r="BH326" s="460" t="str">
        <f t="shared" si="278"/>
        <v/>
      </c>
      <c r="BI326" s="460"/>
      <c r="BJ326" s="460"/>
      <c r="BK326" s="460" t="str">
        <f t="shared" si="279"/>
        <v/>
      </c>
      <c r="BL326" s="460"/>
      <c r="BM326" s="460"/>
      <c r="BN326" s="460" t="str">
        <f t="shared" si="280"/>
        <v/>
      </c>
      <c r="BO326" s="460"/>
      <c r="BP326" s="460"/>
      <c r="BQ326" s="460" t="str">
        <f t="shared" si="281"/>
        <v/>
      </c>
      <c r="BR326" s="460"/>
      <c r="BS326" s="460"/>
      <c r="BT326" s="460" t="str">
        <f t="shared" si="282"/>
        <v/>
      </c>
      <c r="BU326" s="460"/>
      <c r="BV326" s="460"/>
      <c r="BW326" s="460" t="str">
        <f t="shared" si="283"/>
        <v/>
      </c>
      <c r="BX326" s="460"/>
      <c r="BY326" s="460"/>
      <c r="BZ326" s="460" t="str">
        <f t="shared" si="284"/>
        <v/>
      </c>
      <c r="CA326" s="460"/>
      <c r="CB326" s="460"/>
      <c r="CC326" s="460" t="str">
        <f t="shared" si="285"/>
        <v/>
      </c>
      <c r="CD326" s="460"/>
      <c r="CE326" s="460"/>
      <c r="CF326" s="460" t="str">
        <f t="shared" si="286"/>
        <v/>
      </c>
      <c r="CG326" s="460"/>
      <c r="CH326" s="460"/>
      <c r="CI326" s="460" t="str">
        <f t="shared" si="287"/>
        <v/>
      </c>
      <c r="CJ326" s="460"/>
      <c r="CK326" s="460"/>
      <c r="CL326" s="460" t="str">
        <f t="shared" si="265"/>
        <v/>
      </c>
      <c r="CM326" s="460"/>
      <c r="CN326" s="460"/>
      <c r="CO326" s="460" t="str">
        <f t="shared" si="266"/>
        <v/>
      </c>
      <c r="CP326" s="460"/>
      <c r="CQ326" s="469"/>
    </row>
    <row r="327" spans="1:95" s="414" customFormat="1" ht="11.25" hidden="1" customHeight="1" x14ac:dyDescent="0.2">
      <c r="A327" s="476"/>
      <c r="B327" s="476"/>
      <c r="C327" s="476"/>
      <c r="D327" s="901"/>
      <c r="E327" s="459" t="s">
        <v>137</v>
      </c>
      <c r="F327" s="513"/>
      <c r="G327" s="512" t="s">
        <v>9005</v>
      </c>
      <c r="H327" s="486"/>
      <c r="I327" s="486"/>
      <c r="J327" s="486"/>
      <c r="K327" s="486"/>
      <c r="L327" s="486"/>
      <c r="M327" s="487"/>
      <c r="N327" s="487"/>
      <c r="O327" s="487"/>
      <c r="P327" s="487"/>
      <c r="Q327" s="487"/>
      <c r="R327" s="487"/>
      <c r="S327" s="487"/>
      <c r="T327" s="487"/>
      <c r="U327" s="487"/>
      <c r="V327" s="487"/>
      <c r="W327" s="487"/>
      <c r="X327" s="487"/>
      <c r="Y327" s="487"/>
      <c r="Z327" s="487"/>
      <c r="AA327" s="460" t="str">
        <f t="shared" si="267"/>
        <v/>
      </c>
      <c r="AB327" s="460"/>
      <c r="AC327" s="460"/>
      <c r="AD327" s="460" t="str">
        <f t="shared" si="268"/>
        <v/>
      </c>
      <c r="AE327" s="460"/>
      <c r="AF327" s="460"/>
      <c r="AG327" s="460" t="str">
        <f t="shared" si="269"/>
        <v/>
      </c>
      <c r="AH327" s="460"/>
      <c r="AI327" s="460"/>
      <c r="AJ327" s="460" t="str">
        <f t="shared" si="270"/>
        <v/>
      </c>
      <c r="AK327" s="460"/>
      <c r="AL327" s="460"/>
      <c r="AM327" s="460" t="str">
        <f t="shared" si="271"/>
        <v/>
      </c>
      <c r="AN327" s="460"/>
      <c r="AO327" s="460"/>
      <c r="AP327" s="460" t="str">
        <f t="shared" si="272"/>
        <v/>
      </c>
      <c r="AQ327" s="460"/>
      <c r="AR327" s="460"/>
      <c r="AS327" s="460" t="str">
        <f t="shared" si="273"/>
        <v/>
      </c>
      <c r="AT327" s="460"/>
      <c r="AU327" s="460"/>
      <c r="AV327" s="460" t="str">
        <f t="shared" si="274"/>
        <v/>
      </c>
      <c r="AW327" s="460"/>
      <c r="AX327" s="460"/>
      <c r="AY327" s="460" t="str">
        <f t="shared" si="275"/>
        <v/>
      </c>
      <c r="AZ327" s="460"/>
      <c r="BA327" s="460"/>
      <c r="BB327" s="460" t="str">
        <f t="shared" si="276"/>
        <v/>
      </c>
      <c r="BC327" s="460"/>
      <c r="BD327" s="460"/>
      <c r="BE327" s="460" t="str">
        <f t="shared" si="277"/>
        <v/>
      </c>
      <c r="BF327" s="460"/>
      <c r="BG327" s="460"/>
      <c r="BH327" s="460" t="str">
        <f t="shared" si="278"/>
        <v/>
      </c>
      <c r="BI327" s="460"/>
      <c r="BJ327" s="460"/>
      <c r="BK327" s="460" t="str">
        <f t="shared" si="279"/>
        <v/>
      </c>
      <c r="BL327" s="460"/>
      <c r="BM327" s="460"/>
      <c r="BN327" s="460" t="str">
        <f t="shared" si="280"/>
        <v/>
      </c>
      <c r="BO327" s="460"/>
      <c r="BP327" s="460"/>
      <c r="BQ327" s="460" t="str">
        <f t="shared" si="281"/>
        <v/>
      </c>
      <c r="BR327" s="460"/>
      <c r="BS327" s="460"/>
      <c r="BT327" s="460" t="str">
        <f t="shared" si="282"/>
        <v/>
      </c>
      <c r="BU327" s="460"/>
      <c r="BV327" s="460"/>
      <c r="BW327" s="460" t="str">
        <f t="shared" si="283"/>
        <v/>
      </c>
      <c r="BX327" s="460"/>
      <c r="BY327" s="460"/>
      <c r="BZ327" s="460" t="str">
        <f t="shared" si="284"/>
        <v/>
      </c>
      <c r="CA327" s="460"/>
      <c r="CB327" s="460"/>
      <c r="CC327" s="460" t="str">
        <f t="shared" si="285"/>
        <v/>
      </c>
      <c r="CD327" s="460"/>
      <c r="CE327" s="460"/>
      <c r="CF327" s="460" t="str">
        <f t="shared" si="286"/>
        <v/>
      </c>
      <c r="CG327" s="460"/>
      <c r="CH327" s="460"/>
      <c r="CI327" s="460" t="str">
        <f t="shared" si="287"/>
        <v/>
      </c>
      <c r="CJ327" s="460"/>
      <c r="CK327" s="460"/>
      <c r="CL327" s="460" t="str">
        <f t="shared" si="265"/>
        <v/>
      </c>
      <c r="CM327" s="460"/>
      <c r="CN327" s="460"/>
      <c r="CO327" s="460" t="str">
        <f t="shared" si="266"/>
        <v/>
      </c>
      <c r="CP327" s="460"/>
      <c r="CQ327" s="469"/>
    </row>
    <row r="328" spans="1:95" s="414" customFormat="1" ht="11.25" hidden="1" customHeight="1" x14ac:dyDescent="0.2">
      <c r="A328" s="476"/>
      <c r="B328" s="476"/>
      <c r="C328" s="476"/>
      <c r="D328" s="901"/>
      <c r="E328" s="459" t="s">
        <v>9006</v>
      </c>
      <c r="F328" s="513"/>
      <c r="G328" s="512" t="s">
        <v>9007</v>
      </c>
      <c r="H328" s="486"/>
      <c r="I328" s="486"/>
      <c r="J328" s="486"/>
      <c r="K328" s="486"/>
      <c r="L328" s="486"/>
      <c r="M328" s="487"/>
      <c r="N328" s="487"/>
      <c r="O328" s="487"/>
      <c r="P328" s="487"/>
      <c r="Q328" s="487"/>
      <c r="R328" s="487"/>
      <c r="S328" s="487"/>
      <c r="T328" s="487"/>
      <c r="U328" s="487"/>
      <c r="V328" s="487"/>
      <c r="W328" s="487"/>
      <c r="X328" s="487"/>
      <c r="Y328" s="487"/>
      <c r="Z328" s="487"/>
      <c r="AA328" s="460" t="str">
        <f t="shared" si="267"/>
        <v/>
      </c>
      <c r="AB328" s="460"/>
      <c r="AC328" s="460"/>
      <c r="AD328" s="460" t="str">
        <f t="shared" si="268"/>
        <v/>
      </c>
      <c r="AE328" s="460"/>
      <c r="AF328" s="460"/>
      <c r="AG328" s="460" t="str">
        <f t="shared" si="269"/>
        <v/>
      </c>
      <c r="AH328" s="460"/>
      <c r="AI328" s="460"/>
      <c r="AJ328" s="460" t="str">
        <f t="shared" si="270"/>
        <v/>
      </c>
      <c r="AK328" s="460"/>
      <c r="AL328" s="460"/>
      <c r="AM328" s="460" t="str">
        <f t="shared" si="271"/>
        <v/>
      </c>
      <c r="AN328" s="460"/>
      <c r="AO328" s="460"/>
      <c r="AP328" s="460" t="str">
        <f t="shared" si="272"/>
        <v/>
      </c>
      <c r="AQ328" s="460"/>
      <c r="AR328" s="460"/>
      <c r="AS328" s="460" t="str">
        <f t="shared" si="273"/>
        <v/>
      </c>
      <c r="AT328" s="460"/>
      <c r="AU328" s="460"/>
      <c r="AV328" s="460" t="str">
        <f t="shared" si="274"/>
        <v/>
      </c>
      <c r="AW328" s="460"/>
      <c r="AX328" s="460"/>
      <c r="AY328" s="460" t="str">
        <f t="shared" si="275"/>
        <v/>
      </c>
      <c r="AZ328" s="460"/>
      <c r="BA328" s="460"/>
      <c r="BB328" s="460" t="str">
        <f t="shared" si="276"/>
        <v/>
      </c>
      <c r="BC328" s="460"/>
      <c r="BD328" s="460"/>
      <c r="BE328" s="460" t="str">
        <f t="shared" si="277"/>
        <v/>
      </c>
      <c r="BF328" s="460"/>
      <c r="BG328" s="460"/>
      <c r="BH328" s="460" t="str">
        <f t="shared" si="278"/>
        <v/>
      </c>
      <c r="BI328" s="460"/>
      <c r="BJ328" s="460"/>
      <c r="BK328" s="460" t="str">
        <f t="shared" si="279"/>
        <v/>
      </c>
      <c r="BL328" s="460"/>
      <c r="BM328" s="460"/>
      <c r="BN328" s="460" t="str">
        <f t="shared" si="280"/>
        <v/>
      </c>
      <c r="BO328" s="460"/>
      <c r="BP328" s="460"/>
      <c r="BQ328" s="460" t="str">
        <f t="shared" si="281"/>
        <v/>
      </c>
      <c r="BR328" s="460"/>
      <c r="BS328" s="460"/>
      <c r="BT328" s="460" t="str">
        <f t="shared" si="282"/>
        <v/>
      </c>
      <c r="BU328" s="460"/>
      <c r="BV328" s="460"/>
      <c r="BW328" s="460" t="str">
        <f t="shared" si="283"/>
        <v/>
      </c>
      <c r="BX328" s="460"/>
      <c r="BY328" s="460"/>
      <c r="BZ328" s="460" t="str">
        <f t="shared" si="284"/>
        <v/>
      </c>
      <c r="CA328" s="460"/>
      <c r="CB328" s="460"/>
      <c r="CC328" s="460" t="str">
        <f t="shared" si="285"/>
        <v/>
      </c>
      <c r="CD328" s="460"/>
      <c r="CE328" s="460"/>
      <c r="CF328" s="460" t="str">
        <f t="shared" si="286"/>
        <v/>
      </c>
      <c r="CG328" s="460"/>
      <c r="CH328" s="460"/>
      <c r="CI328" s="460" t="str">
        <f t="shared" si="287"/>
        <v/>
      </c>
      <c r="CJ328" s="460"/>
      <c r="CK328" s="460"/>
      <c r="CL328" s="460" t="str">
        <f t="shared" si="265"/>
        <v/>
      </c>
      <c r="CM328" s="460"/>
      <c r="CN328" s="460"/>
      <c r="CO328" s="460" t="str">
        <f t="shared" si="266"/>
        <v/>
      </c>
      <c r="CP328" s="460"/>
      <c r="CQ328" s="469"/>
    </row>
    <row r="329" spans="1:95" s="414" customFormat="1" ht="11.25" hidden="1" customHeight="1" x14ac:dyDescent="0.2">
      <c r="A329" s="476"/>
      <c r="B329" s="476"/>
      <c r="C329" s="476"/>
      <c r="D329" s="901"/>
      <c r="E329" s="514" t="s">
        <v>9008</v>
      </c>
      <c r="F329" s="513"/>
      <c r="G329" s="512" t="s">
        <v>9009</v>
      </c>
      <c r="H329" s="486"/>
      <c r="I329" s="486"/>
      <c r="J329" s="486"/>
      <c r="K329" s="486"/>
      <c r="L329" s="486"/>
      <c r="M329" s="487"/>
      <c r="N329" s="487"/>
      <c r="O329" s="487"/>
      <c r="P329" s="487"/>
      <c r="Q329" s="487"/>
      <c r="R329" s="487"/>
      <c r="S329" s="487"/>
      <c r="T329" s="487"/>
      <c r="U329" s="487"/>
      <c r="V329" s="487"/>
      <c r="W329" s="487"/>
      <c r="X329" s="487"/>
      <c r="Y329" s="487"/>
      <c r="Z329" s="487"/>
      <c r="AA329" s="460" t="str">
        <f t="shared" si="267"/>
        <v/>
      </c>
      <c r="AB329" s="460"/>
      <c r="AC329" s="460"/>
      <c r="AD329" s="460" t="str">
        <f t="shared" si="268"/>
        <v/>
      </c>
      <c r="AE329" s="460"/>
      <c r="AF329" s="460"/>
      <c r="AG329" s="460" t="str">
        <f t="shared" si="269"/>
        <v/>
      </c>
      <c r="AH329" s="460"/>
      <c r="AI329" s="460"/>
      <c r="AJ329" s="460" t="str">
        <f t="shared" si="270"/>
        <v/>
      </c>
      <c r="AK329" s="460"/>
      <c r="AL329" s="460"/>
      <c r="AM329" s="460" t="str">
        <f t="shared" si="271"/>
        <v/>
      </c>
      <c r="AN329" s="460"/>
      <c r="AO329" s="460"/>
      <c r="AP329" s="460" t="str">
        <f t="shared" si="272"/>
        <v/>
      </c>
      <c r="AQ329" s="460"/>
      <c r="AR329" s="460"/>
      <c r="AS329" s="460" t="str">
        <f t="shared" si="273"/>
        <v/>
      </c>
      <c r="AT329" s="460"/>
      <c r="AU329" s="460"/>
      <c r="AV329" s="460" t="str">
        <f t="shared" si="274"/>
        <v/>
      </c>
      <c r="AW329" s="460"/>
      <c r="AX329" s="460"/>
      <c r="AY329" s="460" t="str">
        <f t="shared" si="275"/>
        <v/>
      </c>
      <c r="AZ329" s="460"/>
      <c r="BA329" s="460"/>
      <c r="BB329" s="460" t="str">
        <f t="shared" si="276"/>
        <v/>
      </c>
      <c r="BC329" s="460"/>
      <c r="BD329" s="460"/>
      <c r="BE329" s="460" t="str">
        <f t="shared" si="277"/>
        <v/>
      </c>
      <c r="BF329" s="460"/>
      <c r="BG329" s="460"/>
      <c r="BH329" s="460" t="str">
        <f t="shared" si="278"/>
        <v/>
      </c>
      <c r="BI329" s="460"/>
      <c r="BJ329" s="460"/>
      <c r="BK329" s="460" t="str">
        <f t="shared" si="279"/>
        <v/>
      </c>
      <c r="BL329" s="460"/>
      <c r="BM329" s="460"/>
      <c r="BN329" s="460" t="str">
        <f t="shared" si="280"/>
        <v/>
      </c>
      <c r="BO329" s="460"/>
      <c r="BP329" s="460"/>
      <c r="BQ329" s="460" t="str">
        <f t="shared" si="281"/>
        <v/>
      </c>
      <c r="BR329" s="460"/>
      <c r="BS329" s="460"/>
      <c r="BT329" s="460" t="str">
        <f t="shared" si="282"/>
        <v/>
      </c>
      <c r="BU329" s="460"/>
      <c r="BV329" s="460"/>
      <c r="BW329" s="460" t="str">
        <f t="shared" si="283"/>
        <v/>
      </c>
      <c r="BX329" s="460"/>
      <c r="BY329" s="460"/>
      <c r="BZ329" s="460" t="str">
        <f t="shared" si="284"/>
        <v/>
      </c>
      <c r="CA329" s="460"/>
      <c r="CB329" s="460"/>
      <c r="CC329" s="460" t="str">
        <f t="shared" si="285"/>
        <v/>
      </c>
      <c r="CD329" s="460"/>
      <c r="CE329" s="460"/>
      <c r="CF329" s="460" t="str">
        <f t="shared" si="286"/>
        <v/>
      </c>
      <c r="CG329" s="460"/>
      <c r="CH329" s="460"/>
      <c r="CI329" s="460" t="str">
        <f t="shared" si="287"/>
        <v/>
      </c>
      <c r="CJ329" s="460"/>
      <c r="CK329" s="460"/>
      <c r="CL329" s="460" t="str">
        <f t="shared" si="265"/>
        <v/>
      </c>
      <c r="CM329" s="460"/>
      <c r="CN329" s="460"/>
      <c r="CO329" s="460" t="str">
        <f t="shared" si="266"/>
        <v/>
      </c>
      <c r="CP329" s="460"/>
      <c r="CQ329" s="469"/>
    </row>
    <row r="330" spans="1:95" s="414" customFormat="1" ht="11.25" hidden="1" customHeight="1" x14ac:dyDescent="0.2">
      <c r="A330" s="476"/>
      <c r="B330" s="476"/>
      <c r="C330" s="476"/>
      <c r="D330" s="901"/>
      <c r="E330" s="459" t="s">
        <v>108</v>
      </c>
      <c r="F330" s="513"/>
      <c r="G330" s="512" t="s">
        <v>9010</v>
      </c>
      <c r="H330" s="486"/>
      <c r="I330" s="486"/>
      <c r="J330" s="486"/>
      <c r="K330" s="486"/>
      <c r="L330" s="486"/>
      <c r="M330" s="487"/>
      <c r="N330" s="487"/>
      <c r="O330" s="487"/>
      <c r="P330" s="487"/>
      <c r="Q330" s="487"/>
      <c r="R330" s="487"/>
      <c r="S330" s="487"/>
      <c r="T330" s="487"/>
      <c r="U330" s="487"/>
      <c r="V330" s="487"/>
      <c r="W330" s="487"/>
      <c r="X330" s="487"/>
      <c r="Y330" s="487"/>
      <c r="Z330" s="487"/>
      <c r="AA330" s="460" t="str">
        <f>IF(OR(AA40&lt;&gt;"",AA53&lt;&gt;"",AA65&lt;&gt;""),IF(SUM(AA40,AA53,AA65)=AA79,"","Check ISCED "&amp;AA$8),"")</f>
        <v/>
      </c>
      <c r="AB330" s="460"/>
      <c r="AC330" s="460"/>
      <c r="AD330" s="460" t="str">
        <f>IF(OR(AD40&lt;&gt;"",AD53&lt;&gt;"",AD65&lt;&gt;""),IF(SUM(AD40,AD53,AD65)=AD79,"","Check ISCED "&amp;AD$8),"")</f>
        <v/>
      </c>
      <c r="AE330" s="460"/>
      <c r="AF330" s="460"/>
      <c r="AG330" s="460" t="str">
        <f>IF(OR(AG40&lt;&gt;"",AG53&lt;&gt;"",AG65&lt;&gt;""),IF(SUM(AG40,AG53,AG65)=AG79,"","Check ISCED "&amp;AG$8),"")</f>
        <v/>
      </c>
      <c r="AH330" s="460"/>
      <c r="AI330" s="460"/>
      <c r="AJ330" s="460" t="str">
        <f>IF(OR(AJ40&lt;&gt;"",AJ53&lt;&gt;"",AJ65&lt;&gt;""),IF(SUM(AJ40,AJ53,AJ65)=AJ79,"","Check ISCED "&amp;AJ$8),"")</f>
        <v/>
      </c>
      <c r="AK330" s="460"/>
      <c r="AL330" s="460"/>
      <c r="AM330" s="460" t="str">
        <f>IF(OR(AM40&lt;&gt;"",AM53&lt;&gt;"",AM65&lt;&gt;""),IF(SUM(AM40,AM53,AM65)=AM79,"","Check ISCED "&amp;AM$8),"")</f>
        <v/>
      </c>
      <c r="AN330" s="460"/>
      <c r="AO330" s="460"/>
      <c r="AP330" s="460" t="str">
        <f>IF(OR(AP40&lt;&gt;"",AP53&lt;&gt;"",AP65&lt;&gt;""),IF(SUM(AP40,AP53,AP65)=AP79,"","Check ISCED "&amp;AP$8),"")</f>
        <v/>
      </c>
      <c r="AQ330" s="460"/>
      <c r="AR330" s="460"/>
      <c r="AS330" s="460" t="str">
        <f>IF(OR(AS40&lt;&gt;"",AS53&lt;&gt;"",AS65&lt;&gt;""),IF(SUM(AS40,AS53,AS65)=AS79,"","Check ISCED "&amp;AS$8),"")</f>
        <v/>
      </c>
      <c r="AT330" s="460"/>
      <c r="AU330" s="460"/>
      <c r="AV330" s="460" t="str">
        <f>IF(OR(AV40&lt;&gt;"",AV53&lt;&gt;"",AV65&lt;&gt;""),IF(SUM(AV40,AV53,AV65)=AV79,"","Check ISCED "&amp;AV$8),"")</f>
        <v/>
      </c>
      <c r="AW330" s="460"/>
      <c r="AX330" s="460"/>
      <c r="AY330" s="460" t="str">
        <f>IF(OR(AY40&lt;&gt;"",AY53&lt;&gt;"",AY65&lt;&gt;""),IF(SUM(AY40,AY53,AY65)=AY79,"","Check ISCED "&amp;AY$8),"")</f>
        <v/>
      </c>
      <c r="AZ330" s="460"/>
      <c r="BA330" s="460"/>
      <c r="BB330" s="460" t="str">
        <f>IF(OR(BB40&lt;&gt;"",BB53&lt;&gt;"",BB65&lt;&gt;""),IF(SUM(BB40,BB53,BB65)=BB79,"","Check ISCED "&amp;BB$8),"")</f>
        <v/>
      </c>
      <c r="BC330" s="460"/>
      <c r="BD330" s="460"/>
      <c r="BE330" s="460" t="str">
        <f>IF(OR(BE40&lt;&gt;"",BE53&lt;&gt;"",BE65&lt;&gt;""),IF(SUM(BE40,BE53,BE65)=BE79,"","Check ISCED "&amp;BE$8),"")</f>
        <v/>
      </c>
      <c r="BF330" s="460"/>
      <c r="BG330" s="460"/>
      <c r="BH330" s="460" t="str">
        <f>IF(OR(BH40&lt;&gt;"",BH53&lt;&gt;"",BH65&lt;&gt;""),IF(SUM(BH40,BH53,BH65)=BH79,"","Check ISCED "&amp;BH$8),"")</f>
        <v/>
      </c>
      <c r="BI330" s="460"/>
      <c r="BJ330" s="460"/>
      <c r="BK330" s="460" t="str">
        <f>IF(OR(BK40&lt;&gt;"",BK53&lt;&gt;"",BK65&lt;&gt;""),IF(SUM(BK40,BK53,BK65)=BK79,"","Check ISCED "&amp;BK$8),"")</f>
        <v/>
      </c>
      <c r="BL330" s="460"/>
      <c r="BM330" s="460"/>
      <c r="BN330" s="460" t="str">
        <f>IF(OR(BN40&lt;&gt;"",BN53&lt;&gt;"",BN65&lt;&gt;""),IF(SUM(BN40,BN53,BN65)=BN79,"","Check ISCED "&amp;BN$8),"")</f>
        <v/>
      </c>
      <c r="BO330" s="460"/>
      <c r="BP330" s="460"/>
      <c r="BQ330" s="460" t="str">
        <f>IF(OR(BQ40&lt;&gt;"",BQ53&lt;&gt;"",BQ65&lt;&gt;""),IF(SUM(BQ40,BQ53,BQ65)=BQ79,"","Check ISCED "&amp;BQ$8),"")</f>
        <v/>
      </c>
      <c r="BR330" s="460"/>
      <c r="BS330" s="460"/>
      <c r="BT330" s="460" t="str">
        <f>IF(OR(BT40&lt;&gt;"",BT53&lt;&gt;"",BT65&lt;&gt;""),IF(SUM(BT40,BT53,BT65)=BT79,"","Check ISCED "&amp;BT$8),"")</f>
        <v/>
      </c>
      <c r="BU330" s="460"/>
      <c r="BV330" s="460"/>
      <c r="BW330" s="460" t="str">
        <f>IF(OR(BW40&lt;&gt;"",BW53&lt;&gt;"",BW65&lt;&gt;""),IF(SUM(BW40,BW53,BW65)=BW79,"","Check ISCED "&amp;BW$8),"")</f>
        <v/>
      </c>
      <c r="BX330" s="460"/>
      <c r="BY330" s="460"/>
      <c r="BZ330" s="460" t="str">
        <f>IF(OR(BZ40&lt;&gt;"",BZ53&lt;&gt;"",BZ65&lt;&gt;""),IF(SUM(BZ40,BZ53,BZ65)=BZ79,"","Check ISCED "&amp;BZ$8),"")</f>
        <v/>
      </c>
      <c r="CA330" s="460"/>
      <c r="CB330" s="460"/>
      <c r="CC330" s="460" t="str">
        <f>IF(OR(CC40&lt;&gt;"",CC53&lt;&gt;"",CC65&lt;&gt;""),IF(SUM(CC40,CC53,CC65)=CC79,"","Check ISCED "&amp;CC$8),"")</f>
        <v/>
      </c>
      <c r="CD330" s="460"/>
      <c r="CE330" s="460"/>
      <c r="CF330" s="460" t="str">
        <f>IF(OR(CF40&lt;&gt;"",CF53&lt;&gt;"",CF65&lt;&gt;""),IF(SUM(CF40,CF53,CF65)=CF79,"","Check ISCED "&amp;CF$8),"")</f>
        <v/>
      </c>
      <c r="CG330" s="460"/>
      <c r="CH330" s="460"/>
      <c r="CI330" s="460" t="str">
        <f>IF(OR(CI40&lt;&gt;"",CI53&lt;&gt;"",CI65&lt;&gt;""),IF(SUM(CI40,CI53,CI65)=CI79,"","Check ISCED "&amp;CI$8),"")</f>
        <v/>
      </c>
      <c r="CJ330" s="460"/>
      <c r="CK330" s="460"/>
      <c r="CL330" s="460" t="str">
        <f>IF(OR(CL40&lt;&gt;"",CL53&lt;&gt;"",CL65&lt;&gt;""),IF(SUM(CL40,CL53,CL65)=CL79,"","Check ISCED_X "&amp;CL$8),"")</f>
        <v/>
      </c>
      <c r="CM330" s="460"/>
      <c r="CN330" s="460"/>
      <c r="CO330" s="460" t="str">
        <f>IF(OR(CO40&lt;&gt;"",CO53&lt;&gt;"",CO65&lt;&gt;""),IF(SUM(CO40,CO53,CO65)=CO79,"","Check ISCED_T "&amp;CO$8),"")</f>
        <v/>
      </c>
      <c r="CP330" s="460"/>
      <c r="CQ330" s="469"/>
    </row>
    <row r="331" spans="1:95" s="414" customFormat="1" ht="11.25" hidden="1" customHeight="1" x14ac:dyDescent="0.2">
      <c r="A331" s="476"/>
      <c r="B331" s="476"/>
      <c r="C331" s="476"/>
      <c r="D331" s="901"/>
      <c r="E331" s="459" t="s">
        <v>112</v>
      </c>
      <c r="F331" s="513"/>
      <c r="G331" s="512" t="s">
        <v>9011</v>
      </c>
      <c r="H331" s="486"/>
      <c r="I331" s="486"/>
      <c r="J331" s="486"/>
      <c r="K331" s="486"/>
      <c r="L331" s="486"/>
      <c r="M331" s="487"/>
      <c r="N331" s="487"/>
      <c r="O331" s="487"/>
      <c r="P331" s="487"/>
      <c r="Q331" s="487"/>
      <c r="R331" s="487"/>
      <c r="S331" s="487"/>
      <c r="T331" s="487"/>
      <c r="U331" s="487"/>
      <c r="V331" s="487"/>
      <c r="W331" s="487"/>
      <c r="X331" s="487"/>
      <c r="Y331" s="487"/>
      <c r="Z331" s="487"/>
      <c r="AA331" s="460" t="str">
        <f>IF(OR(AA41&lt;&gt;"",AA54&lt;&gt;"",AA66&lt;&gt;""),IF(SUM(AA41,AA54,AA66)=AA81,"","Check ISCED "&amp;AA$8),"")</f>
        <v/>
      </c>
      <c r="AB331" s="460"/>
      <c r="AC331" s="460"/>
      <c r="AD331" s="460" t="str">
        <f>IF(OR(AD41&lt;&gt;"",AD54&lt;&gt;"",AD66&lt;&gt;""),IF(SUM(AD41,AD54,AD66)=AD81,"","Check ISCED "&amp;AD$8),"")</f>
        <v/>
      </c>
      <c r="AE331" s="460"/>
      <c r="AF331" s="460"/>
      <c r="AG331" s="460" t="str">
        <f>IF(OR(AG41&lt;&gt;"",AG54&lt;&gt;"",AG66&lt;&gt;""),IF(SUM(AG41,AG54,AG66)=AG81,"","Check ISCED "&amp;AG$8),"")</f>
        <v/>
      </c>
      <c r="AH331" s="460"/>
      <c r="AI331" s="460"/>
      <c r="AJ331" s="460" t="str">
        <f>IF(OR(AJ41&lt;&gt;"",AJ54&lt;&gt;"",AJ66&lt;&gt;""),IF(SUM(AJ41,AJ54,AJ66)=AJ81,"","Check ISCED "&amp;AJ$8),"")</f>
        <v/>
      </c>
      <c r="AK331" s="460"/>
      <c r="AL331" s="460"/>
      <c r="AM331" s="460" t="str">
        <f>IF(OR(AM41&lt;&gt;"",AM54&lt;&gt;"",AM66&lt;&gt;""),IF(SUM(AM41,AM54,AM66)=AM81,"","Check ISCED "&amp;AM$8),"")</f>
        <v/>
      </c>
      <c r="AN331" s="460"/>
      <c r="AO331" s="460"/>
      <c r="AP331" s="460" t="str">
        <f>IF(OR(AP41&lt;&gt;"",AP54&lt;&gt;"",AP66&lt;&gt;""),IF(SUM(AP41,AP54,AP66)=AP81,"","Check ISCED "&amp;AP$8),"")</f>
        <v/>
      </c>
      <c r="AQ331" s="460"/>
      <c r="AR331" s="460"/>
      <c r="AS331" s="460" t="str">
        <f>IF(OR(AS41&lt;&gt;"",AS54&lt;&gt;"",AS66&lt;&gt;""),IF(SUM(AS41,AS54,AS66)=AS81,"","Check ISCED "&amp;AS$8),"")</f>
        <v/>
      </c>
      <c r="AT331" s="460"/>
      <c r="AU331" s="460"/>
      <c r="AV331" s="460" t="str">
        <f>IF(OR(AV41&lt;&gt;"",AV54&lt;&gt;"",AV66&lt;&gt;""),IF(SUM(AV41,AV54,AV66)=AV81,"","Check ISCED "&amp;AV$8),"")</f>
        <v/>
      </c>
      <c r="AW331" s="460"/>
      <c r="AX331" s="460"/>
      <c r="AY331" s="460" t="str">
        <f>IF(OR(AY41&lt;&gt;"",AY54&lt;&gt;"",AY66&lt;&gt;""),IF(SUM(AY41,AY54,AY66)=AY81,"","Check ISCED "&amp;AY$8),"")</f>
        <v/>
      </c>
      <c r="AZ331" s="460"/>
      <c r="BA331" s="460"/>
      <c r="BB331" s="460" t="str">
        <f>IF(OR(BB41&lt;&gt;"",BB54&lt;&gt;"",BB66&lt;&gt;""),IF(SUM(BB41,BB54,BB66)=BB81,"","Check ISCED "&amp;BB$8),"")</f>
        <v/>
      </c>
      <c r="BC331" s="460"/>
      <c r="BD331" s="460"/>
      <c r="BE331" s="460" t="str">
        <f>IF(OR(BE41&lt;&gt;"",BE54&lt;&gt;"",BE66&lt;&gt;""),IF(SUM(BE41,BE54,BE66)=BE81,"","Check ISCED "&amp;BE$8),"")</f>
        <v/>
      </c>
      <c r="BF331" s="460"/>
      <c r="BG331" s="460"/>
      <c r="BH331" s="460" t="str">
        <f>IF(OR(BH41&lt;&gt;"",BH54&lt;&gt;"",BH66&lt;&gt;""),IF(SUM(BH41,BH54,BH66)=BH81,"","Check ISCED "&amp;BH$8),"")</f>
        <v/>
      </c>
      <c r="BI331" s="460"/>
      <c r="BJ331" s="460"/>
      <c r="BK331" s="460" t="str">
        <f>IF(OR(BK41&lt;&gt;"",BK54&lt;&gt;"",BK66&lt;&gt;""),IF(SUM(BK41,BK54,BK66)=BK81,"","Check ISCED "&amp;BK$8),"")</f>
        <v/>
      </c>
      <c r="BL331" s="460"/>
      <c r="BM331" s="460"/>
      <c r="BN331" s="460" t="str">
        <f>IF(OR(BN41&lt;&gt;"",BN54&lt;&gt;"",BN66&lt;&gt;""),IF(SUM(BN41,BN54,BN66)=BN81,"","Check ISCED "&amp;BN$8),"")</f>
        <v/>
      </c>
      <c r="BO331" s="460"/>
      <c r="BP331" s="460"/>
      <c r="BQ331" s="460" t="str">
        <f>IF(OR(BQ41&lt;&gt;"",BQ54&lt;&gt;"",BQ66&lt;&gt;""),IF(SUM(BQ41,BQ54,BQ66)=BQ81,"","Check ISCED "&amp;BQ$8),"")</f>
        <v/>
      </c>
      <c r="BR331" s="460"/>
      <c r="BS331" s="460"/>
      <c r="BT331" s="460" t="str">
        <f>IF(OR(BT41&lt;&gt;"",BT54&lt;&gt;"",BT66&lt;&gt;""),IF(SUM(BT41,BT54,BT66)=BT81,"","Check ISCED "&amp;BT$8),"")</f>
        <v/>
      </c>
      <c r="BU331" s="460"/>
      <c r="BV331" s="460"/>
      <c r="BW331" s="460" t="str">
        <f>IF(OR(BW41&lt;&gt;"",BW54&lt;&gt;"",BW66&lt;&gt;""),IF(SUM(BW41,BW54,BW66)=BW81,"","Check ISCED "&amp;BW$8),"")</f>
        <v/>
      </c>
      <c r="BX331" s="460"/>
      <c r="BY331" s="460"/>
      <c r="BZ331" s="460" t="str">
        <f>IF(OR(BZ41&lt;&gt;"",BZ54&lt;&gt;"",BZ66&lt;&gt;""),IF(SUM(BZ41,BZ54,BZ66)=BZ81,"","Check ISCED "&amp;BZ$8),"")</f>
        <v/>
      </c>
      <c r="CA331" s="460"/>
      <c r="CB331" s="460"/>
      <c r="CC331" s="460" t="str">
        <f>IF(OR(CC41&lt;&gt;"",CC54&lt;&gt;"",CC66&lt;&gt;""),IF(SUM(CC41,CC54,CC66)=CC81,"","Check ISCED "&amp;CC$8),"")</f>
        <v/>
      </c>
      <c r="CD331" s="460"/>
      <c r="CE331" s="460"/>
      <c r="CF331" s="460" t="str">
        <f>IF(OR(CF41&lt;&gt;"",CF54&lt;&gt;"",CF66&lt;&gt;""),IF(SUM(CF41,CF54,CF66)=CF81,"","Check ISCED "&amp;CF$8),"")</f>
        <v/>
      </c>
      <c r="CG331" s="460"/>
      <c r="CH331" s="460"/>
      <c r="CI331" s="460" t="str">
        <f>IF(OR(CI41&lt;&gt;"",CI54&lt;&gt;"",CI66&lt;&gt;""),IF(SUM(CI41,CI54,CI66)=CI81,"","Check ISCED "&amp;CI$8),"")</f>
        <v/>
      </c>
      <c r="CJ331" s="460"/>
      <c r="CK331" s="460"/>
      <c r="CL331" s="460" t="str">
        <f>IF(OR(CL41&lt;&gt;"",CL54&lt;&gt;"",CL66&lt;&gt;""),IF(SUM(CL41,CL54,CL66)=CL81,"","Check ISCED_X "&amp;CL$8),"")</f>
        <v/>
      </c>
      <c r="CM331" s="460"/>
      <c r="CN331" s="460"/>
      <c r="CO331" s="460" t="str">
        <f>IF(OR(CO41&lt;&gt;"",CO54&lt;&gt;"",CO66&lt;&gt;""),IF(SUM(CO41,CO54,CO66)=CO81,"","Check ISCED_T "&amp;CO$8),"")</f>
        <v/>
      </c>
      <c r="CP331" s="460"/>
      <c r="CQ331" s="469"/>
    </row>
    <row r="332" spans="1:95" s="414" customFormat="1" ht="11.25" hidden="1" customHeight="1" x14ac:dyDescent="0.2">
      <c r="A332" s="476"/>
      <c r="B332" s="476"/>
      <c r="C332" s="476"/>
      <c r="D332" s="901"/>
      <c r="E332" s="459" t="s">
        <v>115</v>
      </c>
      <c r="F332" s="513"/>
      <c r="G332" s="512" t="s">
        <v>9012</v>
      </c>
      <c r="H332" s="486"/>
      <c r="I332" s="486"/>
      <c r="J332" s="486"/>
      <c r="K332" s="486"/>
      <c r="L332" s="486"/>
      <c r="M332" s="487"/>
      <c r="N332" s="487"/>
      <c r="O332" s="487"/>
      <c r="P332" s="487"/>
      <c r="Q332" s="487"/>
      <c r="R332" s="487"/>
      <c r="S332" s="487"/>
      <c r="T332" s="487"/>
      <c r="U332" s="487"/>
      <c r="V332" s="487"/>
      <c r="W332" s="487"/>
      <c r="X332" s="487"/>
      <c r="Y332" s="487"/>
      <c r="Z332" s="487"/>
      <c r="AA332" s="460" t="str">
        <f>IF(OR(AA42&lt;&gt;"",AA55&lt;&gt;"",AA67&lt;&gt;""),IF(SUM(AA42,AA55,AA67)=AA83,"","Check ISCED "&amp;AA$8),"")</f>
        <v/>
      </c>
      <c r="AB332" s="460"/>
      <c r="AC332" s="460"/>
      <c r="AD332" s="460" t="str">
        <f>IF(OR(AD42&lt;&gt;"",AD55&lt;&gt;"",AD67&lt;&gt;""),IF(SUM(AD42,AD55,AD67)=AD83,"","Check ISCED "&amp;AD$8),"")</f>
        <v/>
      </c>
      <c r="AE332" s="460"/>
      <c r="AF332" s="460"/>
      <c r="AG332" s="460" t="str">
        <f>IF(OR(AG42&lt;&gt;"",AG55&lt;&gt;"",AG67&lt;&gt;""),IF(SUM(AG42,AG55,AG67)=AG83,"","Check ISCED "&amp;AG$8),"")</f>
        <v/>
      </c>
      <c r="AH332" s="460"/>
      <c r="AI332" s="460"/>
      <c r="AJ332" s="460" t="str">
        <f>IF(OR(AJ42&lt;&gt;"",AJ55&lt;&gt;"",AJ67&lt;&gt;""),IF(SUM(AJ42,AJ55,AJ67)=AJ83,"","Check ISCED "&amp;AJ$8),"")</f>
        <v/>
      </c>
      <c r="AK332" s="460"/>
      <c r="AL332" s="460"/>
      <c r="AM332" s="460" t="str">
        <f>IF(OR(AM42&lt;&gt;"",AM55&lt;&gt;"",AM67&lt;&gt;""),IF(SUM(AM42,AM55,AM67)=AM83,"","Check ISCED "&amp;AM$8),"")</f>
        <v/>
      </c>
      <c r="AN332" s="460"/>
      <c r="AO332" s="460"/>
      <c r="AP332" s="460" t="str">
        <f>IF(OR(AP42&lt;&gt;"",AP55&lt;&gt;"",AP67&lt;&gt;""),IF(SUM(AP42,AP55,AP67)=AP83,"","Check ISCED "&amp;AP$8),"")</f>
        <v/>
      </c>
      <c r="AQ332" s="460"/>
      <c r="AR332" s="460"/>
      <c r="AS332" s="460" t="str">
        <f>IF(OR(AS42&lt;&gt;"",AS55&lt;&gt;"",AS67&lt;&gt;""),IF(SUM(AS42,AS55,AS67)=AS83,"","Check ISCED "&amp;AS$8),"")</f>
        <v/>
      </c>
      <c r="AT332" s="460"/>
      <c r="AU332" s="460"/>
      <c r="AV332" s="460" t="str">
        <f>IF(OR(AV42&lt;&gt;"",AV55&lt;&gt;"",AV67&lt;&gt;""),IF(SUM(AV42,AV55,AV67)=AV83,"","Check ISCED "&amp;AV$8),"")</f>
        <v/>
      </c>
      <c r="AW332" s="460"/>
      <c r="AX332" s="460"/>
      <c r="AY332" s="460" t="str">
        <f>IF(OR(AY42&lt;&gt;"",AY55&lt;&gt;"",AY67&lt;&gt;""),IF(SUM(AY42,AY55,AY67)=AY83,"","Check ISCED "&amp;AY$8),"")</f>
        <v/>
      </c>
      <c r="AZ332" s="460"/>
      <c r="BA332" s="460"/>
      <c r="BB332" s="460" t="str">
        <f>IF(OR(BB42&lt;&gt;"",BB55&lt;&gt;"",BB67&lt;&gt;""),IF(SUM(BB42,BB55,BB67)=BB83,"","Check ISCED "&amp;BB$8),"")</f>
        <v/>
      </c>
      <c r="BC332" s="460"/>
      <c r="BD332" s="460"/>
      <c r="BE332" s="460" t="str">
        <f>IF(OR(BE42&lt;&gt;"",BE55&lt;&gt;"",BE67&lt;&gt;""),IF(SUM(BE42,BE55,BE67)=BE83,"","Check ISCED "&amp;BE$8),"")</f>
        <v/>
      </c>
      <c r="BF332" s="460"/>
      <c r="BG332" s="460"/>
      <c r="BH332" s="460" t="str">
        <f>IF(OR(BH42&lt;&gt;"",BH55&lt;&gt;"",BH67&lt;&gt;""),IF(SUM(BH42,BH55,BH67)=BH83,"","Check ISCED "&amp;BH$8),"")</f>
        <v/>
      </c>
      <c r="BI332" s="460"/>
      <c r="BJ332" s="460"/>
      <c r="BK332" s="460" t="str">
        <f>IF(OR(BK42&lt;&gt;"",BK55&lt;&gt;"",BK67&lt;&gt;""),IF(SUM(BK42,BK55,BK67)=BK83,"","Check ISCED "&amp;BK$8),"")</f>
        <v/>
      </c>
      <c r="BL332" s="460"/>
      <c r="BM332" s="460"/>
      <c r="BN332" s="460" t="str">
        <f>IF(OR(BN42&lt;&gt;"",BN55&lt;&gt;"",BN67&lt;&gt;""),IF(SUM(BN42,BN55,BN67)=BN83,"","Check ISCED "&amp;BN$8),"")</f>
        <v/>
      </c>
      <c r="BO332" s="460"/>
      <c r="BP332" s="460"/>
      <c r="BQ332" s="460" t="str">
        <f>IF(OR(BQ42&lt;&gt;"",BQ55&lt;&gt;"",BQ67&lt;&gt;""),IF(SUM(BQ42,BQ55,BQ67)=BQ83,"","Check ISCED "&amp;BQ$8),"")</f>
        <v/>
      </c>
      <c r="BR332" s="460"/>
      <c r="BS332" s="460"/>
      <c r="BT332" s="460" t="str">
        <f>IF(OR(BT42&lt;&gt;"",BT55&lt;&gt;"",BT67&lt;&gt;""),IF(SUM(BT42,BT55,BT67)=BT83,"","Check ISCED "&amp;BT$8),"")</f>
        <v/>
      </c>
      <c r="BU332" s="460"/>
      <c r="BV332" s="460"/>
      <c r="BW332" s="460" t="str">
        <f>IF(OR(BW42&lt;&gt;"",BW55&lt;&gt;"",BW67&lt;&gt;""),IF(SUM(BW42,BW55,BW67)=BW83,"","Check ISCED "&amp;BW$8),"")</f>
        <v/>
      </c>
      <c r="BX332" s="460"/>
      <c r="BY332" s="460"/>
      <c r="BZ332" s="460" t="str">
        <f>IF(OR(BZ42&lt;&gt;"",BZ55&lt;&gt;"",BZ67&lt;&gt;""),IF(SUM(BZ42,BZ55,BZ67)=BZ83,"","Check ISCED "&amp;BZ$8),"")</f>
        <v/>
      </c>
      <c r="CA332" s="460"/>
      <c r="CB332" s="460"/>
      <c r="CC332" s="460" t="str">
        <f>IF(OR(CC42&lt;&gt;"",CC55&lt;&gt;"",CC67&lt;&gt;""),IF(SUM(CC42,CC55,CC67)=CC83,"","Check ISCED "&amp;CC$8),"")</f>
        <v/>
      </c>
      <c r="CD332" s="460"/>
      <c r="CE332" s="460"/>
      <c r="CF332" s="460" t="str">
        <f>IF(OR(CF42&lt;&gt;"",CF55&lt;&gt;"",CF67&lt;&gt;""),IF(SUM(CF42,CF55,CF67)=CF83,"","Check ISCED "&amp;CF$8),"")</f>
        <v/>
      </c>
      <c r="CG332" s="460"/>
      <c r="CH332" s="460"/>
      <c r="CI332" s="460" t="str">
        <f>IF(OR(CI42&lt;&gt;"",CI55&lt;&gt;"",CI67&lt;&gt;""),IF(SUM(CI42,CI55,CI67)=CI83,"","Check ISCED "&amp;CI$8),"")</f>
        <v/>
      </c>
      <c r="CJ332" s="460"/>
      <c r="CK332" s="460"/>
      <c r="CL332" s="460" t="str">
        <f>IF(OR(CL42&lt;&gt;"",CL55&lt;&gt;"",CL67&lt;&gt;""),IF(SUM(CL42,CL55,CL67)=CL83,"","Check ISCED_X "&amp;CL$8),"")</f>
        <v/>
      </c>
      <c r="CM332" s="460"/>
      <c r="CN332" s="460"/>
      <c r="CO332" s="460" t="str">
        <f>IF(OR(CO42&lt;&gt;"",CO55&lt;&gt;"",CO67&lt;&gt;""),IF(SUM(CO42,CO55,CO67)=CO83,"","Check ISCED_T "&amp;CO$8),"")</f>
        <v/>
      </c>
      <c r="CP332" s="460"/>
      <c r="CQ332" s="469"/>
    </row>
    <row r="333" spans="1:95" s="414" customFormat="1" ht="11.25" hidden="1" customHeight="1" x14ac:dyDescent="0.2">
      <c r="A333" s="476"/>
      <c r="B333" s="476"/>
      <c r="C333" s="476"/>
      <c r="D333" s="901"/>
      <c r="E333" s="459" t="s">
        <v>116</v>
      </c>
      <c r="F333" s="513"/>
      <c r="G333" s="512" t="s">
        <v>9013</v>
      </c>
      <c r="H333" s="486"/>
      <c r="I333" s="486"/>
      <c r="J333" s="486"/>
      <c r="K333" s="486"/>
      <c r="L333" s="486"/>
      <c r="M333" s="487"/>
      <c r="N333" s="487"/>
      <c r="O333" s="487"/>
      <c r="P333" s="487"/>
      <c r="Q333" s="487"/>
      <c r="R333" s="487"/>
      <c r="S333" s="487"/>
      <c r="T333" s="487"/>
      <c r="U333" s="487"/>
      <c r="V333" s="487"/>
      <c r="W333" s="487"/>
      <c r="X333" s="487"/>
      <c r="Y333" s="487"/>
      <c r="Z333" s="487"/>
      <c r="AA333" s="460" t="str">
        <f>IF(OR(AA43&lt;&gt;"",AA56&lt;&gt;"",AA68&lt;&gt;""),IF(SUM(AA43,AA56,AA68)=AA84,"","Check ISCED "&amp;AA$8),"")</f>
        <v/>
      </c>
      <c r="AB333" s="460"/>
      <c r="AC333" s="460"/>
      <c r="AD333" s="460" t="str">
        <f>IF(OR(AD43&lt;&gt;"",AD56&lt;&gt;"",AD68&lt;&gt;""),IF(SUM(AD43,AD56,AD68)=AD84,"","Check ISCED "&amp;AD$8),"")</f>
        <v/>
      </c>
      <c r="AE333" s="460"/>
      <c r="AF333" s="460"/>
      <c r="AG333" s="460" t="str">
        <f>IF(OR(AG43&lt;&gt;"",AG56&lt;&gt;"",AG68&lt;&gt;""),IF(SUM(AG43,AG56,AG68)=AG84,"","Check ISCED "&amp;AG$8),"")</f>
        <v/>
      </c>
      <c r="AH333" s="460"/>
      <c r="AI333" s="460"/>
      <c r="AJ333" s="460" t="str">
        <f>IF(OR(AJ43&lt;&gt;"",AJ56&lt;&gt;"",AJ68&lt;&gt;""),IF(SUM(AJ43,AJ56,AJ68)=AJ84,"","Check ISCED "&amp;AJ$8),"")</f>
        <v/>
      </c>
      <c r="AK333" s="460"/>
      <c r="AL333" s="460"/>
      <c r="AM333" s="460" t="str">
        <f>IF(OR(AM43&lt;&gt;"",AM56&lt;&gt;"",AM68&lt;&gt;""),IF(SUM(AM43,AM56,AM68)=AM84,"","Check ISCED "&amp;AM$8),"")</f>
        <v/>
      </c>
      <c r="AN333" s="460"/>
      <c r="AO333" s="460"/>
      <c r="AP333" s="460" t="str">
        <f>IF(OR(AP43&lt;&gt;"",AP56&lt;&gt;"",AP68&lt;&gt;""),IF(SUM(AP43,AP56,AP68)=AP84,"","Check ISCED "&amp;AP$8),"")</f>
        <v/>
      </c>
      <c r="AQ333" s="460"/>
      <c r="AR333" s="460"/>
      <c r="AS333" s="460" t="str">
        <f>IF(OR(AS43&lt;&gt;"",AS56&lt;&gt;"",AS68&lt;&gt;""),IF(SUM(AS43,AS56,AS68)=AS84,"","Check ISCED "&amp;AS$8),"")</f>
        <v/>
      </c>
      <c r="AT333" s="460"/>
      <c r="AU333" s="460"/>
      <c r="AV333" s="460" t="str">
        <f>IF(OR(AV43&lt;&gt;"",AV56&lt;&gt;"",AV68&lt;&gt;""),IF(SUM(AV43,AV56,AV68)=AV84,"","Check ISCED "&amp;AV$8),"")</f>
        <v/>
      </c>
      <c r="AW333" s="460"/>
      <c r="AX333" s="460"/>
      <c r="AY333" s="460" t="str">
        <f>IF(OR(AY43&lt;&gt;"",AY56&lt;&gt;"",AY68&lt;&gt;""),IF(SUM(AY43,AY56,AY68)=AY84,"","Check ISCED "&amp;AY$8),"")</f>
        <v/>
      </c>
      <c r="AZ333" s="460"/>
      <c r="BA333" s="460"/>
      <c r="BB333" s="460" t="str">
        <f>IF(OR(BB43&lt;&gt;"",BB56&lt;&gt;"",BB68&lt;&gt;""),IF(SUM(BB43,BB56,BB68)=BB84,"","Check ISCED "&amp;BB$8),"")</f>
        <v/>
      </c>
      <c r="BC333" s="460"/>
      <c r="BD333" s="460"/>
      <c r="BE333" s="460" t="str">
        <f>IF(OR(BE43&lt;&gt;"",BE56&lt;&gt;"",BE68&lt;&gt;""),IF(SUM(BE43,BE56,BE68)=BE84,"","Check ISCED "&amp;BE$8),"")</f>
        <v/>
      </c>
      <c r="BF333" s="460"/>
      <c r="BG333" s="460"/>
      <c r="BH333" s="460" t="str">
        <f>IF(OR(BH43&lt;&gt;"",BH56&lt;&gt;"",BH68&lt;&gt;""),IF(SUM(BH43,BH56,BH68)=BH84,"","Check ISCED "&amp;BH$8),"")</f>
        <v/>
      </c>
      <c r="BI333" s="460"/>
      <c r="BJ333" s="460"/>
      <c r="BK333" s="460" t="str">
        <f>IF(OR(BK43&lt;&gt;"",BK56&lt;&gt;"",BK68&lt;&gt;""),IF(SUM(BK43,BK56,BK68)=BK84,"","Check ISCED "&amp;BK$8),"")</f>
        <v/>
      </c>
      <c r="BL333" s="460"/>
      <c r="BM333" s="460"/>
      <c r="BN333" s="460" t="str">
        <f>IF(OR(BN43&lt;&gt;"",BN56&lt;&gt;"",BN68&lt;&gt;""),IF(SUM(BN43,BN56,BN68)=BN84,"","Check ISCED "&amp;BN$8),"")</f>
        <v/>
      </c>
      <c r="BO333" s="460"/>
      <c r="BP333" s="460"/>
      <c r="BQ333" s="460" t="str">
        <f>IF(OR(BQ43&lt;&gt;"",BQ56&lt;&gt;"",BQ68&lt;&gt;""),IF(SUM(BQ43,BQ56,BQ68)=BQ84,"","Check ISCED "&amp;BQ$8),"")</f>
        <v/>
      </c>
      <c r="BR333" s="460"/>
      <c r="BS333" s="460"/>
      <c r="BT333" s="460" t="str">
        <f>IF(OR(BT43&lt;&gt;"",BT56&lt;&gt;"",BT68&lt;&gt;""),IF(SUM(BT43,BT56,BT68)=BT84,"","Check ISCED "&amp;BT$8),"")</f>
        <v/>
      </c>
      <c r="BU333" s="460"/>
      <c r="BV333" s="460"/>
      <c r="BW333" s="460" t="str">
        <f>IF(OR(BW43&lt;&gt;"",BW56&lt;&gt;"",BW68&lt;&gt;""),IF(SUM(BW43,BW56,BW68)=BW84,"","Check ISCED "&amp;BW$8),"")</f>
        <v/>
      </c>
      <c r="BX333" s="460"/>
      <c r="BY333" s="460"/>
      <c r="BZ333" s="460" t="str">
        <f>IF(OR(BZ43&lt;&gt;"",BZ56&lt;&gt;"",BZ68&lt;&gt;""),IF(SUM(BZ43,BZ56,BZ68)=BZ84,"","Check ISCED "&amp;BZ$8),"")</f>
        <v/>
      </c>
      <c r="CA333" s="460"/>
      <c r="CB333" s="460"/>
      <c r="CC333" s="460" t="str">
        <f>IF(OR(CC43&lt;&gt;"",CC56&lt;&gt;"",CC68&lt;&gt;""),IF(SUM(CC43,CC56,CC68)=CC84,"","Check ISCED "&amp;CC$8),"")</f>
        <v/>
      </c>
      <c r="CD333" s="460"/>
      <c r="CE333" s="460"/>
      <c r="CF333" s="460" t="str">
        <f>IF(OR(CF43&lt;&gt;"",CF56&lt;&gt;"",CF68&lt;&gt;""),IF(SUM(CF43,CF56,CF68)=CF84,"","Check ISCED "&amp;CF$8),"")</f>
        <v/>
      </c>
      <c r="CG333" s="460"/>
      <c r="CH333" s="460"/>
      <c r="CI333" s="460" t="str">
        <f>IF(OR(CI43&lt;&gt;"",CI56&lt;&gt;"",CI68&lt;&gt;""),IF(SUM(CI43,CI56,CI68)=CI84,"","Check ISCED "&amp;CI$8),"")</f>
        <v/>
      </c>
      <c r="CJ333" s="460"/>
      <c r="CK333" s="460"/>
      <c r="CL333" s="460" t="str">
        <f>IF(OR(CL43&lt;&gt;"",CL56&lt;&gt;"",CL68&lt;&gt;""),IF(SUM(CL43,CL56,CL68)=CL84,"","Check ISCED_X "&amp;CL$8),"")</f>
        <v/>
      </c>
      <c r="CM333" s="460"/>
      <c r="CN333" s="460"/>
      <c r="CO333" s="460" t="str">
        <f>IF(OR(CO43&lt;&gt;"",CO56&lt;&gt;"",CO68&lt;&gt;""),IF(SUM(CO43,CO56,CO68)=CO84,"","Check ISCED_T "&amp;CO$8),"")</f>
        <v/>
      </c>
      <c r="CP333" s="460"/>
      <c r="CQ333" s="469"/>
    </row>
    <row r="334" spans="1:95" s="414" customFormat="1" ht="11.25" hidden="1" customHeight="1" x14ac:dyDescent="0.2">
      <c r="A334" s="476"/>
      <c r="B334" s="476"/>
      <c r="C334" s="476"/>
      <c r="D334" s="901"/>
      <c r="E334" s="459" t="s">
        <v>357</v>
      </c>
      <c r="F334" s="513"/>
      <c r="G334" s="512" t="s">
        <v>9014</v>
      </c>
      <c r="H334" s="486"/>
      <c r="I334" s="486"/>
      <c r="J334" s="486"/>
      <c r="K334" s="486"/>
      <c r="L334" s="486"/>
      <c r="M334" s="487"/>
      <c r="N334" s="487"/>
      <c r="O334" s="487"/>
      <c r="P334" s="487"/>
      <c r="Q334" s="487"/>
      <c r="R334" s="487"/>
      <c r="S334" s="487"/>
      <c r="T334" s="487"/>
      <c r="U334" s="487"/>
      <c r="V334" s="487"/>
      <c r="W334" s="487"/>
      <c r="X334" s="487"/>
      <c r="Y334" s="487"/>
      <c r="Z334" s="487"/>
      <c r="AA334" s="460" t="str">
        <f>IF(OR(AA44&lt;&gt;"",AA57&lt;&gt;"",AA69&lt;&gt;""),IF(SUM(AA44,AA57,AA69)=AA85,"","Check ISCED "&amp;AA$8),"")</f>
        <v/>
      </c>
      <c r="AB334" s="460"/>
      <c r="AC334" s="460"/>
      <c r="AD334" s="460" t="str">
        <f>IF(OR(AD44&lt;&gt;"",AD57&lt;&gt;"",AD69&lt;&gt;""),IF(SUM(AD44,AD57,AD69)=AD85,"","Check ISCED "&amp;AD$8),"")</f>
        <v/>
      </c>
      <c r="AE334" s="460"/>
      <c r="AF334" s="460"/>
      <c r="AG334" s="460" t="str">
        <f>IF(OR(AG44&lt;&gt;"",AG57&lt;&gt;"",AG69&lt;&gt;""),IF(SUM(AG44,AG57,AG69)=AG85,"","Check ISCED "&amp;AG$8),"")</f>
        <v/>
      </c>
      <c r="AH334" s="460"/>
      <c r="AI334" s="460"/>
      <c r="AJ334" s="460" t="str">
        <f>IF(OR(AJ44&lt;&gt;"",AJ57&lt;&gt;"",AJ69&lt;&gt;""),IF(SUM(AJ44,AJ57,AJ69)=AJ85,"","Check ISCED "&amp;AJ$8),"")</f>
        <v/>
      </c>
      <c r="AK334" s="460"/>
      <c r="AL334" s="460"/>
      <c r="AM334" s="460" t="str">
        <f>IF(OR(AM44&lt;&gt;"",AM57&lt;&gt;"",AM69&lt;&gt;""),IF(SUM(AM44,AM57,AM69)=AM85,"","Check ISCED "&amp;AM$8),"")</f>
        <v/>
      </c>
      <c r="AN334" s="460"/>
      <c r="AO334" s="460"/>
      <c r="AP334" s="460" t="str">
        <f>IF(OR(AP44&lt;&gt;"",AP57&lt;&gt;"",AP69&lt;&gt;""),IF(SUM(AP44,AP57,AP69)=AP85,"","Check ISCED "&amp;AP$8),"")</f>
        <v/>
      </c>
      <c r="AQ334" s="460"/>
      <c r="AR334" s="460"/>
      <c r="AS334" s="460" t="str">
        <f>IF(OR(AS44&lt;&gt;"",AS57&lt;&gt;"",AS69&lt;&gt;""),IF(SUM(AS44,AS57,AS69)=AS85,"","Check ISCED "&amp;AS$8),"")</f>
        <v/>
      </c>
      <c r="AT334" s="460"/>
      <c r="AU334" s="460"/>
      <c r="AV334" s="460" t="str">
        <f>IF(OR(AV44&lt;&gt;"",AV57&lt;&gt;"",AV69&lt;&gt;""),IF(SUM(AV44,AV57,AV69)=AV85,"","Check ISCED "&amp;AV$8),"")</f>
        <v/>
      </c>
      <c r="AW334" s="460"/>
      <c r="AX334" s="460"/>
      <c r="AY334" s="460" t="str">
        <f>IF(OR(AY44&lt;&gt;"",AY57&lt;&gt;"",AY69&lt;&gt;""),IF(SUM(AY44,AY57,AY69)=AY85,"","Check ISCED "&amp;AY$8),"")</f>
        <v/>
      </c>
      <c r="AZ334" s="460"/>
      <c r="BA334" s="460"/>
      <c r="BB334" s="460" t="str">
        <f>IF(OR(BB44&lt;&gt;"",BB57&lt;&gt;"",BB69&lt;&gt;""),IF(SUM(BB44,BB57,BB69)=BB85,"","Check ISCED "&amp;BB$8),"")</f>
        <v/>
      </c>
      <c r="BC334" s="460"/>
      <c r="BD334" s="460"/>
      <c r="BE334" s="460" t="str">
        <f>IF(OR(BE44&lt;&gt;"",BE57&lt;&gt;"",BE69&lt;&gt;""),IF(SUM(BE44,BE57,BE69)=BE85,"","Check ISCED "&amp;BE$8),"")</f>
        <v/>
      </c>
      <c r="BF334" s="460"/>
      <c r="BG334" s="460"/>
      <c r="BH334" s="460" t="str">
        <f>IF(OR(BH44&lt;&gt;"",BH57&lt;&gt;"",BH69&lt;&gt;""),IF(SUM(BH44,BH57,BH69)=BH85,"","Check ISCED "&amp;BH$8),"")</f>
        <v/>
      </c>
      <c r="BI334" s="460"/>
      <c r="BJ334" s="460"/>
      <c r="BK334" s="460" t="str">
        <f>IF(OR(BK44&lt;&gt;"",BK57&lt;&gt;"",BK69&lt;&gt;""),IF(SUM(BK44,BK57,BK69)=BK85,"","Check ISCED "&amp;BK$8),"")</f>
        <v/>
      </c>
      <c r="BL334" s="460"/>
      <c r="BM334" s="460"/>
      <c r="BN334" s="460" t="str">
        <f>IF(OR(BN44&lt;&gt;"",BN57&lt;&gt;"",BN69&lt;&gt;""),IF(SUM(BN44,BN57,BN69)=BN85,"","Check ISCED "&amp;BN$8),"")</f>
        <v/>
      </c>
      <c r="BO334" s="460"/>
      <c r="BP334" s="460"/>
      <c r="BQ334" s="460" t="str">
        <f>IF(OR(BQ44&lt;&gt;"",BQ57&lt;&gt;"",BQ69&lt;&gt;""),IF(SUM(BQ44,BQ57,BQ69)=BQ85,"","Check ISCED "&amp;BQ$8),"")</f>
        <v/>
      </c>
      <c r="BR334" s="460"/>
      <c r="BS334" s="460"/>
      <c r="BT334" s="460" t="str">
        <f>IF(OR(BT44&lt;&gt;"",BT57&lt;&gt;"",BT69&lt;&gt;""),IF(SUM(BT44,BT57,BT69)=BT85,"","Check ISCED "&amp;BT$8),"")</f>
        <v/>
      </c>
      <c r="BU334" s="460"/>
      <c r="BV334" s="460"/>
      <c r="BW334" s="460" t="str">
        <f>IF(OR(BW44&lt;&gt;"",BW57&lt;&gt;"",BW69&lt;&gt;""),IF(SUM(BW44,BW57,BW69)=BW85,"","Check ISCED "&amp;BW$8),"")</f>
        <v/>
      </c>
      <c r="BX334" s="460"/>
      <c r="BY334" s="460"/>
      <c r="BZ334" s="460" t="str">
        <f>IF(OR(BZ44&lt;&gt;"",BZ57&lt;&gt;"",BZ69&lt;&gt;""),IF(SUM(BZ44,BZ57,BZ69)=BZ85,"","Check ISCED "&amp;BZ$8),"")</f>
        <v/>
      </c>
      <c r="CA334" s="460"/>
      <c r="CB334" s="460"/>
      <c r="CC334" s="460" t="str">
        <f>IF(OR(CC44&lt;&gt;"",CC57&lt;&gt;"",CC69&lt;&gt;""),IF(SUM(CC44,CC57,CC69)=CC85,"","Check ISCED "&amp;CC$8),"")</f>
        <v/>
      </c>
      <c r="CD334" s="460"/>
      <c r="CE334" s="460"/>
      <c r="CF334" s="460" t="str">
        <f>IF(OR(CF44&lt;&gt;"",CF57&lt;&gt;"",CF69&lt;&gt;""),IF(SUM(CF44,CF57,CF69)=CF85,"","Check ISCED "&amp;CF$8),"")</f>
        <v/>
      </c>
      <c r="CG334" s="460"/>
      <c r="CH334" s="460"/>
      <c r="CI334" s="460" t="str">
        <f>IF(OR(CI44&lt;&gt;"",CI57&lt;&gt;"",CI69&lt;&gt;""),IF(SUM(CI44,CI57,CI69)=CI85,"","Check ISCED "&amp;CI$8),"")</f>
        <v/>
      </c>
      <c r="CJ334" s="460"/>
      <c r="CK334" s="460"/>
      <c r="CL334" s="460" t="str">
        <f>IF(OR(CL44&lt;&gt;"",CL57&lt;&gt;"",CL69&lt;&gt;""),IF(SUM(CL44,CL57,CL69)=CL85,"","Check ISCED_X "&amp;CL$8),"")</f>
        <v/>
      </c>
      <c r="CM334" s="460"/>
      <c r="CN334" s="460"/>
      <c r="CO334" s="460" t="str">
        <f>IF(OR(CO44&lt;&gt;"",CO57&lt;&gt;"",CO69&lt;&gt;""),IF(SUM(CO44,CO57,CO69)=CO85,"","Check ISCED_T "&amp;CO$8),"")</f>
        <v/>
      </c>
      <c r="CP334" s="460"/>
      <c r="CQ334" s="469"/>
    </row>
    <row r="335" spans="1:95" s="414" customFormat="1" ht="11.25" hidden="1" customHeight="1" x14ac:dyDescent="0.2">
      <c r="A335" s="476"/>
      <c r="B335" s="476"/>
      <c r="C335" s="476"/>
      <c r="D335" s="902"/>
      <c r="E335" s="464" t="s">
        <v>9015</v>
      </c>
      <c r="F335" s="515"/>
      <c r="G335" s="436" t="s">
        <v>9016</v>
      </c>
      <c r="H335" s="489"/>
      <c r="I335" s="489"/>
      <c r="J335" s="489"/>
      <c r="K335" s="489"/>
      <c r="L335" s="489"/>
      <c r="M335" s="490"/>
      <c r="N335" s="490"/>
      <c r="O335" s="490"/>
      <c r="P335" s="490"/>
      <c r="Q335" s="490"/>
      <c r="R335" s="490"/>
      <c r="S335" s="490"/>
      <c r="T335" s="490"/>
      <c r="U335" s="490"/>
      <c r="V335" s="490"/>
      <c r="W335" s="490"/>
      <c r="X335" s="490"/>
      <c r="Y335" s="490"/>
      <c r="Z335" s="490"/>
      <c r="AA335" s="445" t="str">
        <f>IF(OR(AA45&lt;&gt;"",AA58&lt;&gt;"",AA70&lt;&gt;""),IF(SUM(AA45,AA58,AA70)-SUM(AA39, AA52)=AA86,"","Check ISCED "&amp;AA$8),"")</f>
        <v/>
      </c>
      <c r="AB335" s="445"/>
      <c r="AC335" s="445"/>
      <c r="AD335" s="445" t="str">
        <f>IF(OR(AD45&lt;&gt;"",AD58&lt;&gt;"",AD70&lt;&gt;""),IF(SUM(AD45,AD58,AD70)-SUM(AD39, AD52)=AD86,"","Check ISCED "&amp;AD$8),"")</f>
        <v/>
      </c>
      <c r="AE335" s="445"/>
      <c r="AF335" s="445"/>
      <c r="AG335" s="445" t="str">
        <f>IF(OR(AG45&lt;&gt;"",AG58&lt;&gt;"",AG70&lt;&gt;""),IF(SUM(AG45,AG58,AG70)-SUM(AG39, AG52)=AG86,"","Check ISCED "&amp;AG$8),"")</f>
        <v/>
      </c>
      <c r="AH335" s="445"/>
      <c r="AI335" s="445"/>
      <c r="AJ335" s="445" t="str">
        <f>IF(OR(AJ45&lt;&gt;"",AJ58&lt;&gt;"",AJ70&lt;&gt;""),IF(SUM(AJ45,AJ58,AJ70)-SUM(AJ39, AJ52)=AJ86,"","Check ISCED "&amp;AJ$8),"")</f>
        <v/>
      </c>
      <c r="AK335" s="445"/>
      <c r="AL335" s="445"/>
      <c r="AM335" s="445" t="str">
        <f>IF(OR(AM45&lt;&gt;"",AM58&lt;&gt;"",AM70&lt;&gt;""),IF(SUM(AM45,AM58,AM70)-SUM(AM39, AM52)=AM86,"","Check ISCED "&amp;AM$8),"")</f>
        <v/>
      </c>
      <c r="AN335" s="445"/>
      <c r="AO335" s="445"/>
      <c r="AP335" s="445" t="str">
        <f>IF(OR(AP45&lt;&gt;"",AP58&lt;&gt;"",AP70&lt;&gt;""),IF(SUM(AP45,AP58,AP70)-SUM(AP39, AP52)=AP86,"","Check ISCED "&amp;AP$8),"")</f>
        <v/>
      </c>
      <c r="AQ335" s="445"/>
      <c r="AR335" s="445"/>
      <c r="AS335" s="445" t="str">
        <f>IF(OR(AS45&lt;&gt;"",AS58&lt;&gt;"",AS70&lt;&gt;""),IF(SUM(AS45,AS58,AS70)-SUM(AS39, AS52)=AS86,"","Check ISCED "&amp;AS$8),"")</f>
        <v/>
      </c>
      <c r="AT335" s="445"/>
      <c r="AU335" s="445"/>
      <c r="AV335" s="445" t="str">
        <f>IF(OR(AV45&lt;&gt;"",AV58&lt;&gt;"",AV70&lt;&gt;""),IF(SUM(AV45,AV58,AV70)-SUM(AV39, AV52)=AV86,"","Check ISCED "&amp;AV$8),"")</f>
        <v/>
      </c>
      <c r="AW335" s="445"/>
      <c r="AX335" s="445"/>
      <c r="AY335" s="445" t="str">
        <f>IF(OR(AY45&lt;&gt;"",AY58&lt;&gt;"",AY70&lt;&gt;""),IF(SUM(AY45,AY58,AY70)-SUM(AY39, AY52)=AY86,"","Check ISCED "&amp;AY$8),"")</f>
        <v/>
      </c>
      <c r="AZ335" s="445"/>
      <c r="BA335" s="445"/>
      <c r="BB335" s="445" t="str">
        <f>IF(OR(BB45&lt;&gt;"",BB58&lt;&gt;"",BB70&lt;&gt;""),IF(SUM(BB45,BB58,BB70)-SUM(BB39, BB52)=BB86,"","Check ISCED "&amp;BB$8),"")</f>
        <v/>
      </c>
      <c r="BC335" s="445"/>
      <c r="BD335" s="445"/>
      <c r="BE335" s="445" t="str">
        <f>IF(OR(BE45&lt;&gt;"",BE58&lt;&gt;"",BE70&lt;&gt;""),IF(SUM(BE45,BE58,BE70)-SUM(BE39, BE52)=BE86,"","Check ISCED "&amp;BE$8),"")</f>
        <v/>
      </c>
      <c r="BF335" s="445"/>
      <c r="BG335" s="445"/>
      <c r="BH335" s="445" t="str">
        <f>IF(OR(BH45&lt;&gt;"",BH58&lt;&gt;"",BH70&lt;&gt;""),IF(SUM(BH45,BH58,BH70)-SUM(BH39, BH52)=BH86,"","Check ISCED "&amp;BH$8),"")</f>
        <v/>
      </c>
      <c r="BI335" s="445"/>
      <c r="BJ335" s="445"/>
      <c r="BK335" s="445" t="str">
        <f>IF(OR(BK45&lt;&gt;"",BK58&lt;&gt;"",BK70&lt;&gt;""),IF(SUM(BK45,BK58,BK70)-SUM(BK39, BK52)=BK86,"","Check ISCED "&amp;BK$8),"")</f>
        <v/>
      </c>
      <c r="BL335" s="445"/>
      <c r="BM335" s="445"/>
      <c r="BN335" s="445" t="str">
        <f>IF(OR(BN45&lt;&gt;"",BN58&lt;&gt;"",BN70&lt;&gt;""),IF(SUM(BN45,BN58,BN70)-SUM(BN39, BN52)=BN86,"","Check ISCED "&amp;BN$8),"")</f>
        <v/>
      </c>
      <c r="BO335" s="445"/>
      <c r="BP335" s="445"/>
      <c r="BQ335" s="445" t="str">
        <f>IF(OR(BQ45&lt;&gt;"",BQ58&lt;&gt;"",BQ70&lt;&gt;""),IF(SUM(BQ45,BQ58,BQ70)-SUM(BQ39, BQ52)=BQ86,"","Check ISCED "&amp;BQ$8),"")</f>
        <v/>
      </c>
      <c r="BR335" s="445"/>
      <c r="BS335" s="445"/>
      <c r="BT335" s="445" t="str">
        <f>IF(OR(BT45&lt;&gt;"",BT58&lt;&gt;"",BT70&lt;&gt;""),IF(SUM(BT45,BT58,BT70)-SUM(BT39, BT52)=BT86,"","Check ISCED "&amp;BT$8),"")</f>
        <v/>
      </c>
      <c r="BU335" s="445"/>
      <c r="BV335" s="445"/>
      <c r="BW335" s="445" t="str">
        <f>IF(OR(BW45&lt;&gt;"",BW58&lt;&gt;"",BW70&lt;&gt;""),IF(SUM(BW45,BW58,BW70)-SUM(BW39, BW52)=BW86,"","Check ISCED "&amp;BW$8),"")</f>
        <v/>
      </c>
      <c r="BX335" s="445"/>
      <c r="BY335" s="445"/>
      <c r="BZ335" s="445" t="str">
        <f>IF(OR(BZ45&lt;&gt;"",BZ58&lt;&gt;"",BZ70&lt;&gt;""),IF(SUM(BZ45,BZ58,BZ70)-SUM(BZ39, BZ52)=BZ86,"","Check ISCED "&amp;BZ$8),"")</f>
        <v/>
      </c>
      <c r="CA335" s="445"/>
      <c r="CB335" s="445"/>
      <c r="CC335" s="445" t="str">
        <f>IF(OR(CC45&lt;&gt;"",CC58&lt;&gt;"",CC70&lt;&gt;""),IF(SUM(CC45,CC58,CC70)-SUM(CC39, CC52)=CC86,"","Check ISCED "&amp;CC$8),"")</f>
        <v/>
      </c>
      <c r="CD335" s="445"/>
      <c r="CE335" s="445"/>
      <c r="CF335" s="445" t="str">
        <f>IF(OR(CF45&lt;&gt;"",CF58&lt;&gt;"",CF70&lt;&gt;""),IF(SUM(CF45,CF58,CF70)-SUM(CF39, CF52)=CF86,"","Check ISCED "&amp;CF$8),"")</f>
        <v/>
      </c>
      <c r="CG335" s="445"/>
      <c r="CH335" s="445"/>
      <c r="CI335" s="445" t="str">
        <f>IF(OR(CI45&lt;&gt;"",CI58&lt;&gt;"",CI70&lt;&gt;""),IF(SUM(CI45,CI58,CI70)-SUM(CI39, CI52)=CI86,"","Check ISCED "&amp;CI$8),"")</f>
        <v/>
      </c>
      <c r="CJ335" s="445"/>
      <c r="CK335" s="445"/>
      <c r="CL335" s="445" t="str">
        <f>IF(OR(CL45&lt;&gt;"",CL58&lt;&gt;"",CL70&lt;&gt;""),IF(SUM(CL45,CL58,CL70)-SUM(CL39, CL52)=CL86,"","Check ISCED_X "&amp;CL$8),"")</f>
        <v/>
      </c>
      <c r="CM335" s="445"/>
      <c r="CN335" s="445"/>
      <c r="CO335" s="445" t="str">
        <f>IF(OR(CO45&lt;&gt;"",CO58&lt;&gt;"",CO70&lt;&gt;""),IF(SUM(CO45,CO58,CO70)-SUM(CO39, CO52)=CO86,"","Check ISCED_T "&amp;CO$8),"")</f>
        <v/>
      </c>
      <c r="CP335" s="445"/>
      <c r="CQ335" s="470"/>
    </row>
    <row r="336" spans="1:95" s="414" customFormat="1" ht="11.25" hidden="1" customHeight="1" x14ac:dyDescent="0.2">
      <c r="A336" s="476"/>
      <c r="B336" s="476"/>
      <c r="C336" s="476"/>
      <c r="D336" s="476"/>
      <c r="E336" s="418"/>
      <c r="F336" s="499"/>
      <c r="G336" s="476"/>
      <c r="H336" s="476"/>
      <c r="I336" s="476"/>
      <c r="J336" s="476"/>
      <c r="K336" s="476"/>
      <c r="L336" s="476"/>
      <c r="M336" s="47"/>
      <c r="N336" s="47"/>
      <c r="O336" s="47"/>
      <c r="P336" s="47"/>
      <c r="Q336" s="47"/>
      <c r="R336" s="47"/>
      <c r="S336" s="47"/>
      <c r="T336" s="47"/>
      <c r="U336" s="47"/>
      <c r="V336" s="47"/>
      <c r="W336" s="47"/>
      <c r="X336" s="47"/>
      <c r="Y336" s="47"/>
      <c r="Z336" s="47"/>
    </row>
    <row r="337" spans="1:95" s="414" customFormat="1" ht="11.25" hidden="1" customHeight="1" x14ac:dyDescent="0.2">
      <c r="A337" s="476"/>
      <c r="B337" s="476"/>
      <c r="C337" s="476"/>
      <c r="D337" s="900" t="s">
        <v>9017</v>
      </c>
      <c r="E337" s="516" t="s">
        <v>89</v>
      </c>
      <c r="F337" s="567" t="s">
        <v>723</v>
      </c>
      <c r="G337" s="482" t="s">
        <v>64</v>
      </c>
      <c r="H337" s="482"/>
      <c r="I337" s="482"/>
      <c r="J337" s="482"/>
      <c r="K337" s="482"/>
      <c r="L337" s="482"/>
      <c r="M337" s="483"/>
      <c r="N337" s="483"/>
      <c r="O337" s="483"/>
      <c r="P337" s="483"/>
      <c r="Q337" s="483"/>
      <c r="R337" s="483"/>
      <c r="S337" s="483"/>
      <c r="T337" s="483"/>
      <c r="U337" s="483"/>
      <c r="V337" s="483"/>
      <c r="W337" s="483"/>
      <c r="X337" s="483"/>
      <c r="Y337" s="483"/>
      <c r="Z337" s="483"/>
      <c r="AA337" s="456"/>
      <c r="AB337" s="456"/>
      <c r="AC337" s="456"/>
      <c r="AD337" s="456"/>
      <c r="AE337" s="456"/>
      <c r="AF337" s="456"/>
      <c r="AG337" s="517" t="str">
        <f t="shared" ref="AG337:AG400" si="288">IF(OR(AA31&lt;&gt;"",AD31&lt;&gt;""),IF(SUM(AA31,AD31)=AG31,"","Check ISCED "&amp;AG$8),"")</f>
        <v/>
      </c>
      <c r="AH337" s="455"/>
      <c r="AI337" s="455"/>
      <c r="AJ337" s="456"/>
      <c r="AK337" s="456"/>
      <c r="AL337" s="456"/>
      <c r="AM337" s="456"/>
      <c r="AN337" s="456"/>
      <c r="AO337" s="456"/>
      <c r="AP337" s="456"/>
      <c r="AQ337" s="456"/>
      <c r="AR337" s="456"/>
      <c r="AS337" s="517" t="str">
        <f>IF(OR(AM31&lt;&gt;"",AP31&lt;&gt;""),IF(SUM(AM31,AP31)=AS31,"","Check ISCED "&amp;AS$8),"")</f>
        <v/>
      </c>
      <c r="AT337" s="455"/>
      <c r="AU337" s="455"/>
      <c r="AV337" s="456"/>
      <c r="AW337" s="456"/>
      <c r="AX337" s="456"/>
      <c r="AY337" s="456"/>
      <c r="AZ337" s="456"/>
      <c r="BA337" s="456"/>
      <c r="BB337" s="517" t="str">
        <f>IF(OR(AV31&lt;&gt;"",AY31&lt;&gt;""),IF(SUM(AV31,AY31)=BB31,"","Check ISCED "&amp;BB$8),"")</f>
        <v/>
      </c>
      <c r="BC337" s="455"/>
      <c r="BD337" s="455"/>
      <c r="BE337" s="456"/>
      <c r="BF337" s="456"/>
      <c r="BG337" s="456"/>
      <c r="BH337" s="456"/>
      <c r="BI337" s="456"/>
      <c r="BJ337" s="456"/>
      <c r="BK337" s="517" t="str">
        <f>IF(OR(BE31&lt;&gt;"",BH31&lt;&gt;""),IF(SUM(BE31,BH31)=BK31,"","Check ISCED "&amp;BK$8),"")</f>
        <v/>
      </c>
      <c r="BL337" s="455"/>
      <c r="BM337" s="455"/>
      <c r="BN337" s="456"/>
      <c r="BO337" s="456"/>
      <c r="BP337" s="456"/>
      <c r="BQ337" s="456"/>
      <c r="BR337" s="456"/>
      <c r="BS337" s="456"/>
      <c r="BT337" s="517" t="str">
        <f>IF(OR(BN31&lt;&gt;"",BQ31&lt;&gt;""),IF(SUM(BN31,BQ31)=BT31,"","Check ISCED "&amp;BT$8),"")</f>
        <v/>
      </c>
      <c r="BU337" s="455"/>
      <c r="BV337" s="455"/>
      <c r="BW337" s="456"/>
      <c r="BX337" s="456"/>
      <c r="BY337" s="456"/>
      <c r="BZ337" s="456"/>
      <c r="CA337" s="456"/>
      <c r="CB337" s="456"/>
      <c r="CC337" s="517" t="str">
        <f>IF(OR(CF31&lt;&gt;"",CI31&lt;&gt;""),IF(SUM(CF31,CI31)=CC31,"","Check ISCED "&amp;CC$8),"")</f>
        <v/>
      </c>
      <c r="CD337" s="455"/>
      <c r="CE337" s="455"/>
      <c r="CF337" s="456"/>
      <c r="CG337" s="456"/>
      <c r="CH337" s="456"/>
      <c r="CI337" s="456"/>
      <c r="CJ337" s="456"/>
      <c r="CK337" s="456"/>
      <c r="CL337" s="456"/>
      <c r="CM337" s="456"/>
      <c r="CN337" s="456"/>
      <c r="CO337" s="456"/>
      <c r="CP337" s="456"/>
      <c r="CQ337" s="456"/>
    </row>
    <row r="338" spans="1:95" s="414" customFormat="1" ht="11.25" hidden="1" customHeight="1" x14ac:dyDescent="0.2">
      <c r="A338" s="476"/>
      <c r="B338" s="476"/>
      <c r="C338" s="476"/>
      <c r="D338" s="901"/>
      <c r="E338" s="392"/>
      <c r="F338" s="568" t="s">
        <v>724</v>
      </c>
      <c r="G338" s="486" t="s">
        <v>65</v>
      </c>
      <c r="H338" s="486"/>
      <c r="I338" s="486"/>
      <c r="J338" s="486"/>
      <c r="K338" s="486"/>
      <c r="L338" s="486"/>
      <c r="M338" s="487"/>
      <c r="N338" s="487"/>
      <c r="O338" s="487"/>
      <c r="P338" s="487"/>
      <c r="Q338" s="487"/>
      <c r="R338" s="487"/>
      <c r="S338" s="487"/>
      <c r="T338" s="487"/>
      <c r="U338" s="487"/>
      <c r="V338" s="487"/>
      <c r="W338" s="487"/>
      <c r="X338" s="487"/>
      <c r="Y338" s="487"/>
      <c r="Z338" s="487"/>
      <c r="AA338" s="461"/>
      <c r="AB338" s="461"/>
      <c r="AC338" s="461"/>
      <c r="AD338" s="461"/>
      <c r="AE338" s="461"/>
      <c r="AF338" s="461"/>
      <c r="AG338" s="514" t="str">
        <f t="shared" si="288"/>
        <v/>
      </c>
      <c r="AH338" s="460"/>
      <c r="AI338" s="460"/>
      <c r="AJ338" s="461"/>
      <c r="AK338" s="461"/>
      <c r="AL338" s="461"/>
      <c r="AM338" s="461"/>
      <c r="AN338" s="461"/>
      <c r="AO338" s="461"/>
      <c r="AP338" s="461"/>
      <c r="AQ338" s="461"/>
      <c r="AR338" s="461"/>
      <c r="AS338" s="514" t="str">
        <f>IF(OR(AM32&lt;&gt;"",AP32&lt;&gt;""),IF(SUM(AM32,AP32)=AS32,"","Check ISCED "&amp;AS$8),"")</f>
        <v/>
      </c>
      <c r="AT338" s="460"/>
      <c r="AU338" s="460"/>
      <c r="AV338" s="461"/>
      <c r="AW338" s="461"/>
      <c r="AX338" s="461"/>
      <c r="AY338" s="461"/>
      <c r="AZ338" s="461"/>
      <c r="BA338" s="461"/>
      <c r="BB338" s="514" t="str">
        <f>IF(OR(AV32&lt;&gt;"",AY32&lt;&gt;""),IF(SUM(AV32,AY32)=BB32,"","Check ISCED "&amp;BB$8),"")</f>
        <v/>
      </c>
      <c r="BC338" s="460"/>
      <c r="BD338" s="460"/>
      <c r="BE338" s="461"/>
      <c r="BF338" s="461"/>
      <c r="BG338" s="461"/>
      <c r="BH338" s="461"/>
      <c r="BI338" s="461"/>
      <c r="BJ338" s="461"/>
      <c r="BK338" s="514" t="str">
        <f>IF(OR(BE32&lt;&gt;"",BH32&lt;&gt;""),IF(SUM(BE32,BH32)=BK32,"","Check ISCED "&amp;BK$8),"")</f>
        <v/>
      </c>
      <c r="BL338" s="460"/>
      <c r="BM338" s="460"/>
      <c r="BN338" s="461"/>
      <c r="BO338" s="461"/>
      <c r="BP338" s="461"/>
      <c r="BQ338" s="461"/>
      <c r="BR338" s="461"/>
      <c r="BS338" s="461"/>
      <c r="BT338" s="514" t="str">
        <f>IF(OR(BN32&lt;&gt;"",BQ32&lt;&gt;""),IF(SUM(BN32,BQ32)=BT32,"","Check ISCED "&amp;BT$8),"")</f>
        <v/>
      </c>
      <c r="BU338" s="460"/>
      <c r="BV338" s="460"/>
      <c r="BW338" s="461"/>
      <c r="BX338" s="461"/>
      <c r="BY338" s="461"/>
      <c r="BZ338" s="461"/>
      <c r="CA338" s="461"/>
      <c r="CB338" s="461"/>
      <c r="CC338" s="514" t="str">
        <f>IF(OR(CF32&lt;&gt;"",CI32&lt;&gt;""),IF(SUM(CF32,CI32)=CC32,"","Check ISCED "&amp;CC$8),"")</f>
        <v/>
      </c>
      <c r="CD338" s="460"/>
      <c r="CE338" s="460"/>
      <c r="CF338" s="461"/>
      <c r="CG338" s="461"/>
      <c r="CH338" s="461"/>
      <c r="CI338" s="461"/>
      <c r="CJ338" s="461"/>
      <c r="CK338" s="461"/>
      <c r="CL338" s="461"/>
      <c r="CM338" s="461"/>
      <c r="CN338" s="461"/>
      <c r="CO338" s="461"/>
      <c r="CP338" s="461"/>
      <c r="CQ338" s="461"/>
    </row>
    <row r="339" spans="1:95" s="414" customFormat="1" ht="11.25" hidden="1" customHeight="1" x14ac:dyDescent="0.2">
      <c r="A339" s="476"/>
      <c r="B339" s="476"/>
      <c r="C339" s="476"/>
      <c r="D339" s="901"/>
      <c r="E339" s="392"/>
      <c r="F339" s="568" t="s">
        <v>725</v>
      </c>
      <c r="G339" s="486" t="s">
        <v>93</v>
      </c>
      <c r="H339" s="486"/>
      <c r="I339" s="486"/>
      <c r="J339" s="486"/>
      <c r="K339" s="486"/>
      <c r="L339" s="486"/>
      <c r="M339" s="487"/>
      <c r="N339" s="487"/>
      <c r="O339" s="487"/>
      <c r="P339" s="487"/>
      <c r="Q339" s="487"/>
      <c r="R339" s="487"/>
      <c r="S339" s="487"/>
      <c r="T339" s="487"/>
      <c r="U339" s="487"/>
      <c r="V339" s="487"/>
      <c r="W339" s="487"/>
      <c r="X339" s="487"/>
      <c r="Y339" s="487"/>
      <c r="Z339" s="487"/>
      <c r="AA339" s="461"/>
      <c r="AB339" s="461"/>
      <c r="AC339" s="461"/>
      <c r="AD339" s="461"/>
      <c r="AE339" s="461"/>
      <c r="AF339" s="461"/>
      <c r="AG339" s="514" t="str">
        <f t="shared" si="288"/>
        <v/>
      </c>
      <c r="AH339" s="460"/>
      <c r="AI339" s="460"/>
      <c r="AJ339" s="461"/>
      <c r="AK339" s="461"/>
      <c r="AL339" s="461"/>
      <c r="AM339" s="461"/>
      <c r="AN339" s="461"/>
      <c r="AO339" s="461"/>
      <c r="AP339" s="461"/>
      <c r="AQ339" s="461"/>
      <c r="AR339" s="461"/>
      <c r="AS339" s="514" t="str">
        <f t="shared" ref="AS339:AS402" si="289">IF(OR(AM33&lt;&gt;"",AP33&lt;&gt;""),IF(SUM(AM33,AP33)=AS33,"","Check ISCED "&amp;AS$8),"")</f>
        <v/>
      </c>
      <c r="AT339" s="460"/>
      <c r="AU339" s="460"/>
      <c r="AV339" s="461"/>
      <c r="AW339" s="461"/>
      <c r="AX339" s="461"/>
      <c r="AY339" s="461"/>
      <c r="AZ339" s="461"/>
      <c r="BA339" s="461"/>
      <c r="BB339" s="514" t="str">
        <f t="shared" ref="BB339:BB402" si="290">IF(OR(AV33&lt;&gt;"",AY33&lt;&gt;""),IF(SUM(AV33,AY33)=BB33,"","Check ISCED "&amp;BB$8),"")</f>
        <v/>
      </c>
      <c r="BC339" s="460"/>
      <c r="BD339" s="460"/>
      <c r="BE339" s="461"/>
      <c r="BF339" s="461"/>
      <c r="BG339" s="461"/>
      <c r="BH339" s="461"/>
      <c r="BI339" s="461"/>
      <c r="BJ339" s="461"/>
      <c r="BK339" s="514" t="str">
        <f t="shared" ref="BK339:BK402" si="291">IF(OR(BE33&lt;&gt;"",BH33&lt;&gt;""),IF(SUM(BE33,BH33)=BK33,"","Check ISCED "&amp;BK$8),"")</f>
        <v/>
      </c>
      <c r="BL339" s="460"/>
      <c r="BM339" s="460"/>
      <c r="BN339" s="461"/>
      <c r="BO339" s="461"/>
      <c r="BP339" s="461"/>
      <c r="BQ339" s="461"/>
      <c r="BR339" s="461"/>
      <c r="BS339" s="461"/>
      <c r="BT339" s="514" t="str">
        <f t="shared" ref="BT339:BT402" si="292">IF(OR(BN33&lt;&gt;"",BQ33&lt;&gt;""),IF(SUM(BN33,BQ33)=BT33,"","Check ISCED "&amp;BT$8),"")</f>
        <v/>
      </c>
      <c r="BU339" s="460"/>
      <c r="BV339" s="460"/>
      <c r="BW339" s="461"/>
      <c r="BX339" s="461"/>
      <c r="BY339" s="461"/>
      <c r="BZ339" s="461"/>
      <c r="CA339" s="461"/>
      <c r="CB339" s="461"/>
      <c r="CC339" s="514" t="str">
        <f t="shared" ref="CC339:CC402" si="293">IF(OR(CF33&lt;&gt;"",CI33&lt;&gt;""),IF(SUM(CF33,CI33)=CC33,"","Check ISCED "&amp;CC$8),"")</f>
        <v/>
      </c>
      <c r="CD339" s="460"/>
      <c r="CE339" s="460"/>
      <c r="CF339" s="461"/>
      <c r="CG339" s="461"/>
      <c r="CH339" s="461"/>
      <c r="CI339" s="461"/>
      <c r="CJ339" s="461"/>
      <c r="CK339" s="461"/>
      <c r="CL339" s="461"/>
      <c r="CM339" s="461"/>
      <c r="CN339" s="461"/>
      <c r="CO339" s="461"/>
      <c r="CP339" s="461"/>
      <c r="CQ339" s="461"/>
    </row>
    <row r="340" spans="1:95" s="414" customFormat="1" ht="11.25" hidden="1" customHeight="1" x14ac:dyDescent="0.2">
      <c r="A340" s="476"/>
      <c r="B340" s="476"/>
      <c r="C340" s="476"/>
      <c r="D340" s="901"/>
      <c r="E340" s="392"/>
      <c r="F340" s="568" t="s">
        <v>94</v>
      </c>
      <c r="G340" s="486" t="s">
        <v>290</v>
      </c>
      <c r="H340" s="486"/>
      <c r="I340" s="486"/>
      <c r="J340" s="486"/>
      <c r="K340" s="486"/>
      <c r="L340" s="486"/>
      <c r="M340" s="487"/>
      <c r="N340" s="487"/>
      <c r="O340" s="487"/>
      <c r="P340" s="487"/>
      <c r="Q340" s="487"/>
      <c r="R340" s="487"/>
      <c r="S340" s="487"/>
      <c r="T340" s="487"/>
      <c r="U340" s="487"/>
      <c r="V340" s="487"/>
      <c r="W340" s="487"/>
      <c r="X340" s="487"/>
      <c r="Y340" s="487"/>
      <c r="Z340" s="487"/>
      <c r="AA340" s="461"/>
      <c r="AB340" s="461"/>
      <c r="AC340" s="461"/>
      <c r="AD340" s="461"/>
      <c r="AE340" s="461"/>
      <c r="AF340" s="461"/>
      <c r="AG340" s="514" t="str">
        <f t="shared" si="288"/>
        <v/>
      </c>
      <c r="AH340" s="460"/>
      <c r="AI340" s="460"/>
      <c r="AJ340" s="461"/>
      <c r="AK340" s="461"/>
      <c r="AL340" s="461"/>
      <c r="AM340" s="461"/>
      <c r="AN340" s="461"/>
      <c r="AO340" s="461"/>
      <c r="AP340" s="461"/>
      <c r="AQ340" s="461"/>
      <c r="AR340" s="461"/>
      <c r="AS340" s="514" t="str">
        <f t="shared" si="289"/>
        <v/>
      </c>
      <c r="AT340" s="460"/>
      <c r="AU340" s="460"/>
      <c r="AV340" s="461"/>
      <c r="AW340" s="461"/>
      <c r="AX340" s="461"/>
      <c r="AY340" s="461"/>
      <c r="AZ340" s="461"/>
      <c r="BA340" s="461"/>
      <c r="BB340" s="514" t="str">
        <f t="shared" si="290"/>
        <v/>
      </c>
      <c r="BC340" s="460"/>
      <c r="BD340" s="460"/>
      <c r="BE340" s="461"/>
      <c r="BF340" s="461"/>
      <c r="BG340" s="461"/>
      <c r="BH340" s="461"/>
      <c r="BI340" s="461"/>
      <c r="BJ340" s="461"/>
      <c r="BK340" s="514" t="str">
        <f t="shared" si="291"/>
        <v/>
      </c>
      <c r="BL340" s="460"/>
      <c r="BM340" s="460"/>
      <c r="BN340" s="461"/>
      <c r="BO340" s="461"/>
      <c r="BP340" s="461"/>
      <c r="BQ340" s="461"/>
      <c r="BR340" s="461"/>
      <c r="BS340" s="461"/>
      <c r="BT340" s="514" t="str">
        <f t="shared" si="292"/>
        <v/>
      </c>
      <c r="BU340" s="460"/>
      <c r="BV340" s="460"/>
      <c r="BW340" s="461"/>
      <c r="BX340" s="461"/>
      <c r="BY340" s="461"/>
      <c r="BZ340" s="461"/>
      <c r="CA340" s="461"/>
      <c r="CB340" s="461"/>
      <c r="CC340" s="514" t="str">
        <f t="shared" si="293"/>
        <v/>
      </c>
      <c r="CD340" s="460"/>
      <c r="CE340" s="460"/>
      <c r="CF340" s="461"/>
      <c r="CG340" s="461"/>
      <c r="CH340" s="461"/>
      <c r="CI340" s="461"/>
      <c r="CJ340" s="461"/>
      <c r="CK340" s="461"/>
      <c r="CL340" s="461"/>
      <c r="CM340" s="461"/>
      <c r="CN340" s="461"/>
      <c r="CO340" s="461"/>
      <c r="CP340" s="461"/>
      <c r="CQ340" s="461"/>
    </row>
    <row r="341" spans="1:95" s="414" customFormat="1" ht="11.25" hidden="1" customHeight="1" x14ac:dyDescent="0.2">
      <c r="A341" s="476"/>
      <c r="B341" s="476"/>
      <c r="C341" s="476"/>
      <c r="D341" s="901"/>
      <c r="E341" s="392"/>
      <c r="F341" s="568" t="s">
        <v>95</v>
      </c>
      <c r="G341" s="486" t="s">
        <v>291</v>
      </c>
      <c r="H341" s="486"/>
      <c r="I341" s="486"/>
      <c r="J341" s="486"/>
      <c r="K341" s="486"/>
      <c r="L341" s="486"/>
      <c r="M341" s="487"/>
      <c r="N341" s="487"/>
      <c r="O341" s="487"/>
      <c r="P341" s="487"/>
      <c r="Q341" s="487"/>
      <c r="R341" s="487"/>
      <c r="S341" s="487"/>
      <c r="T341" s="487"/>
      <c r="U341" s="487"/>
      <c r="V341" s="487"/>
      <c r="W341" s="487"/>
      <c r="X341" s="487"/>
      <c r="Y341" s="487"/>
      <c r="Z341" s="487"/>
      <c r="AA341" s="461"/>
      <c r="AB341" s="461"/>
      <c r="AC341" s="461"/>
      <c r="AD341" s="461"/>
      <c r="AE341" s="461"/>
      <c r="AF341" s="461"/>
      <c r="AG341" s="514" t="str">
        <f t="shared" si="288"/>
        <v/>
      </c>
      <c r="AH341" s="460"/>
      <c r="AI341" s="460"/>
      <c r="AJ341" s="461"/>
      <c r="AK341" s="461"/>
      <c r="AL341" s="461"/>
      <c r="AM341" s="461"/>
      <c r="AN341" s="461"/>
      <c r="AO341" s="461"/>
      <c r="AP341" s="461"/>
      <c r="AQ341" s="461"/>
      <c r="AR341" s="461"/>
      <c r="AS341" s="514" t="str">
        <f t="shared" si="289"/>
        <v/>
      </c>
      <c r="AT341" s="460"/>
      <c r="AU341" s="460"/>
      <c r="AV341" s="461"/>
      <c r="AW341" s="461"/>
      <c r="AX341" s="461"/>
      <c r="AY341" s="461"/>
      <c r="AZ341" s="461"/>
      <c r="BA341" s="461"/>
      <c r="BB341" s="514" t="str">
        <f t="shared" si="290"/>
        <v/>
      </c>
      <c r="BC341" s="460"/>
      <c r="BD341" s="460"/>
      <c r="BE341" s="461"/>
      <c r="BF341" s="461"/>
      <c r="BG341" s="461"/>
      <c r="BH341" s="461"/>
      <c r="BI341" s="461"/>
      <c r="BJ341" s="461"/>
      <c r="BK341" s="514" t="str">
        <f t="shared" si="291"/>
        <v/>
      </c>
      <c r="BL341" s="460"/>
      <c r="BM341" s="460"/>
      <c r="BN341" s="461"/>
      <c r="BO341" s="461"/>
      <c r="BP341" s="461"/>
      <c r="BQ341" s="461"/>
      <c r="BR341" s="461"/>
      <c r="BS341" s="461"/>
      <c r="BT341" s="514" t="str">
        <f t="shared" si="292"/>
        <v/>
      </c>
      <c r="BU341" s="460"/>
      <c r="BV341" s="460"/>
      <c r="BW341" s="461"/>
      <c r="BX341" s="461"/>
      <c r="BY341" s="461"/>
      <c r="BZ341" s="461"/>
      <c r="CA341" s="461"/>
      <c r="CB341" s="461"/>
      <c r="CC341" s="514" t="str">
        <f t="shared" si="293"/>
        <v/>
      </c>
      <c r="CD341" s="460"/>
      <c r="CE341" s="460"/>
      <c r="CF341" s="461"/>
      <c r="CG341" s="461"/>
      <c r="CH341" s="461"/>
      <c r="CI341" s="461"/>
      <c r="CJ341" s="461"/>
      <c r="CK341" s="461"/>
      <c r="CL341" s="461"/>
      <c r="CM341" s="461"/>
      <c r="CN341" s="461"/>
      <c r="CO341" s="461"/>
      <c r="CP341" s="461"/>
      <c r="CQ341" s="461"/>
    </row>
    <row r="342" spans="1:95" s="414" customFormat="1" ht="11.25" hidden="1" customHeight="1" x14ac:dyDescent="0.2">
      <c r="A342" s="476"/>
      <c r="B342" s="476"/>
      <c r="C342" s="476"/>
      <c r="D342" s="901"/>
      <c r="E342" s="392"/>
      <c r="F342" s="568" t="s">
        <v>96</v>
      </c>
      <c r="G342" s="486" t="s">
        <v>97</v>
      </c>
      <c r="H342" s="486"/>
      <c r="I342" s="486"/>
      <c r="J342" s="486"/>
      <c r="K342" s="486"/>
      <c r="L342" s="486"/>
      <c r="M342" s="487"/>
      <c r="N342" s="487"/>
      <c r="O342" s="487"/>
      <c r="P342" s="487"/>
      <c r="Q342" s="487"/>
      <c r="R342" s="487"/>
      <c r="S342" s="487"/>
      <c r="T342" s="487"/>
      <c r="U342" s="487"/>
      <c r="V342" s="487"/>
      <c r="W342" s="487"/>
      <c r="X342" s="487"/>
      <c r="Y342" s="487"/>
      <c r="Z342" s="487"/>
      <c r="AA342" s="461"/>
      <c r="AB342" s="461"/>
      <c r="AC342" s="461"/>
      <c r="AD342" s="461"/>
      <c r="AE342" s="461"/>
      <c r="AF342" s="461"/>
      <c r="AG342" s="514" t="str">
        <f t="shared" si="288"/>
        <v/>
      </c>
      <c r="AH342" s="460"/>
      <c r="AI342" s="460"/>
      <c r="AJ342" s="461"/>
      <c r="AK342" s="461"/>
      <c r="AL342" s="461"/>
      <c r="AM342" s="461"/>
      <c r="AN342" s="461"/>
      <c r="AO342" s="461"/>
      <c r="AP342" s="461"/>
      <c r="AQ342" s="461"/>
      <c r="AR342" s="461"/>
      <c r="AS342" s="514" t="str">
        <f t="shared" si="289"/>
        <v/>
      </c>
      <c r="AT342" s="460"/>
      <c r="AU342" s="460"/>
      <c r="AV342" s="461"/>
      <c r="AW342" s="461"/>
      <c r="AX342" s="461"/>
      <c r="AY342" s="461"/>
      <c r="AZ342" s="461"/>
      <c r="BA342" s="461"/>
      <c r="BB342" s="514" t="str">
        <f t="shared" si="290"/>
        <v/>
      </c>
      <c r="BC342" s="460"/>
      <c r="BD342" s="460"/>
      <c r="BE342" s="461"/>
      <c r="BF342" s="461"/>
      <c r="BG342" s="461"/>
      <c r="BH342" s="461"/>
      <c r="BI342" s="461"/>
      <c r="BJ342" s="461"/>
      <c r="BK342" s="514" t="str">
        <f t="shared" si="291"/>
        <v/>
      </c>
      <c r="BL342" s="460"/>
      <c r="BM342" s="460"/>
      <c r="BN342" s="461"/>
      <c r="BO342" s="461"/>
      <c r="BP342" s="461"/>
      <c r="BQ342" s="461"/>
      <c r="BR342" s="461"/>
      <c r="BS342" s="461"/>
      <c r="BT342" s="514" t="str">
        <f t="shared" si="292"/>
        <v/>
      </c>
      <c r="BU342" s="460"/>
      <c r="BV342" s="460"/>
      <c r="BW342" s="461"/>
      <c r="BX342" s="461"/>
      <c r="BY342" s="461"/>
      <c r="BZ342" s="461"/>
      <c r="CA342" s="461"/>
      <c r="CB342" s="461"/>
      <c r="CC342" s="514" t="str">
        <f t="shared" si="293"/>
        <v/>
      </c>
      <c r="CD342" s="460"/>
      <c r="CE342" s="460"/>
      <c r="CF342" s="461"/>
      <c r="CG342" s="461"/>
      <c r="CH342" s="461"/>
      <c r="CI342" s="461"/>
      <c r="CJ342" s="461"/>
      <c r="CK342" s="461"/>
      <c r="CL342" s="461"/>
      <c r="CM342" s="461"/>
      <c r="CN342" s="461"/>
      <c r="CO342" s="461"/>
      <c r="CP342" s="461"/>
      <c r="CQ342" s="461"/>
    </row>
    <row r="343" spans="1:95" s="414" customFormat="1" ht="11.25" hidden="1" customHeight="1" x14ac:dyDescent="0.2">
      <c r="A343" s="476"/>
      <c r="B343" s="476"/>
      <c r="C343" s="476"/>
      <c r="D343" s="901"/>
      <c r="E343" s="392" t="s">
        <v>99</v>
      </c>
      <c r="F343" s="568" t="s">
        <v>100</v>
      </c>
      <c r="G343" s="486" t="s">
        <v>101</v>
      </c>
      <c r="H343" s="486"/>
      <c r="I343" s="486"/>
      <c r="J343" s="486"/>
      <c r="K343" s="486"/>
      <c r="L343" s="486"/>
      <c r="M343" s="487"/>
      <c r="N343" s="487"/>
      <c r="O343" s="487"/>
      <c r="P343" s="487"/>
      <c r="Q343" s="487"/>
      <c r="R343" s="487"/>
      <c r="S343" s="487"/>
      <c r="T343" s="487"/>
      <c r="U343" s="487"/>
      <c r="V343" s="487"/>
      <c r="W343" s="487"/>
      <c r="X343" s="487"/>
      <c r="Y343" s="487"/>
      <c r="Z343" s="487"/>
      <c r="AA343" s="461"/>
      <c r="AB343" s="461"/>
      <c r="AC343" s="461"/>
      <c r="AD343" s="461"/>
      <c r="AE343" s="461"/>
      <c r="AF343" s="461"/>
      <c r="AG343" s="514" t="str">
        <f t="shared" si="288"/>
        <v/>
      </c>
      <c r="AH343" s="460"/>
      <c r="AI343" s="460"/>
      <c r="AJ343" s="461"/>
      <c r="AK343" s="461"/>
      <c r="AL343" s="461"/>
      <c r="AM343" s="461"/>
      <c r="AN343" s="461"/>
      <c r="AO343" s="461"/>
      <c r="AP343" s="461"/>
      <c r="AQ343" s="461"/>
      <c r="AR343" s="461"/>
      <c r="AS343" s="514" t="str">
        <f t="shared" si="289"/>
        <v/>
      </c>
      <c r="AT343" s="460"/>
      <c r="AU343" s="460"/>
      <c r="AV343" s="461"/>
      <c r="AW343" s="461"/>
      <c r="AX343" s="461"/>
      <c r="AY343" s="461"/>
      <c r="AZ343" s="461"/>
      <c r="BA343" s="461"/>
      <c r="BB343" s="514" t="str">
        <f t="shared" si="290"/>
        <v/>
      </c>
      <c r="BC343" s="460"/>
      <c r="BD343" s="460"/>
      <c r="BE343" s="461"/>
      <c r="BF343" s="461"/>
      <c r="BG343" s="461"/>
      <c r="BH343" s="461"/>
      <c r="BI343" s="461"/>
      <c r="BJ343" s="461"/>
      <c r="BK343" s="514" t="str">
        <f t="shared" si="291"/>
        <v/>
      </c>
      <c r="BL343" s="460"/>
      <c r="BM343" s="460"/>
      <c r="BN343" s="461"/>
      <c r="BO343" s="461"/>
      <c r="BP343" s="461"/>
      <c r="BQ343" s="461"/>
      <c r="BR343" s="461"/>
      <c r="BS343" s="461"/>
      <c r="BT343" s="514" t="str">
        <f t="shared" si="292"/>
        <v/>
      </c>
      <c r="BU343" s="460"/>
      <c r="BV343" s="460"/>
      <c r="BW343" s="461"/>
      <c r="BX343" s="461"/>
      <c r="BY343" s="461"/>
      <c r="BZ343" s="461"/>
      <c r="CA343" s="461"/>
      <c r="CB343" s="461"/>
      <c r="CC343" s="514" t="str">
        <f t="shared" si="293"/>
        <v/>
      </c>
      <c r="CD343" s="460"/>
      <c r="CE343" s="460"/>
      <c r="CF343" s="461"/>
      <c r="CG343" s="461"/>
      <c r="CH343" s="461"/>
      <c r="CI343" s="461"/>
      <c r="CJ343" s="461"/>
      <c r="CK343" s="461"/>
      <c r="CL343" s="461"/>
      <c r="CM343" s="461"/>
      <c r="CN343" s="461"/>
      <c r="CO343" s="461"/>
      <c r="CP343" s="461"/>
      <c r="CQ343" s="461"/>
    </row>
    <row r="344" spans="1:95" s="414" customFormat="1" ht="11.25" hidden="1" customHeight="1" x14ac:dyDescent="0.2">
      <c r="A344" s="476"/>
      <c r="B344" s="476"/>
      <c r="C344" s="476"/>
      <c r="D344" s="901"/>
      <c r="E344" s="392"/>
      <c r="F344" s="568" t="s">
        <v>103</v>
      </c>
      <c r="G344" s="486" t="s">
        <v>104</v>
      </c>
      <c r="H344" s="486"/>
      <c r="I344" s="486"/>
      <c r="J344" s="486"/>
      <c r="K344" s="486"/>
      <c r="L344" s="486"/>
      <c r="M344" s="487"/>
      <c r="N344" s="487"/>
      <c r="O344" s="487"/>
      <c r="P344" s="487"/>
      <c r="Q344" s="487"/>
      <c r="R344" s="487"/>
      <c r="S344" s="487"/>
      <c r="T344" s="487"/>
      <c r="U344" s="487"/>
      <c r="V344" s="487"/>
      <c r="W344" s="487"/>
      <c r="X344" s="487"/>
      <c r="Y344" s="487"/>
      <c r="Z344" s="487"/>
      <c r="AA344" s="461"/>
      <c r="AB344" s="461"/>
      <c r="AC344" s="461"/>
      <c r="AD344" s="461"/>
      <c r="AE344" s="461"/>
      <c r="AF344" s="461"/>
      <c r="AG344" s="514" t="str">
        <f t="shared" si="288"/>
        <v/>
      </c>
      <c r="AH344" s="460"/>
      <c r="AI344" s="460"/>
      <c r="AJ344" s="461"/>
      <c r="AK344" s="461"/>
      <c r="AL344" s="461"/>
      <c r="AM344" s="461"/>
      <c r="AN344" s="461"/>
      <c r="AO344" s="461"/>
      <c r="AP344" s="461"/>
      <c r="AQ344" s="461"/>
      <c r="AR344" s="461"/>
      <c r="AS344" s="514" t="str">
        <f t="shared" si="289"/>
        <v/>
      </c>
      <c r="AT344" s="460"/>
      <c r="AU344" s="460"/>
      <c r="AV344" s="461"/>
      <c r="AW344" s="461"/>
      <c r="AX344" s="461"/>
      <c r="AY344" s="461"/>
      <c r="AZ344" s="461"/>
      <c r="BA344" s="461"/>
      <c r="BB344" s="514" t="str">
        <f t="shared" si="290"/>
        <v/>
      </c>
      <c r="BC344" s="460"/>
      <c r="BD344" s="460"/>
      <c r="BE344" s="461"/>
      <c r="BF344" s="461"/>
      <c r="BG344" s="461"/>
      <c r="BH344" s="461"/>
      <c r="BI344" s="461"/>
      <c r="BJ344" s="461"/>
      <c r="BK344" s="514" t="str">
        <f t="shared" si="291"/>
        <v/>
      </c>
      <c r="BL344" s="460"/>
      <c r="BM344" s="460"/>
      <c r="BN344" s="461"/>
      <c r="BO344" s="461"/>
      <c r="BP344" s="461"/>
      <c r="BQ344" s="461"/>
      <c r="BR344" s="461"/>
      <c r="BS344" s="461"/>
      <c r="BT344" s="514" t="str">
        <f t="shared" si="292"/>
        <v/>
      </c>
      <c r="BU344" s="460"/>
      <c r="BV344" s="460"/>
      <c r="BW344" s="461"/>
      <c r="BX344" s="461"/>
      <c r="BY344" s="461"/>
      <c r="BZ344" s="461"/>
      <c r="CA344" s="461"/>
      <c r="CB344" s="461"/>
      <c r="CC344" s="514" t="str">
        <f t="shared" si="293"/>
        <v/>
      </c>
      <c r="CD344" s="460"/>
      <c r="CE344" s="460"/>
      <c r="CF344" s="461"/>
      <c r="CG344" s="461"/>
      <c r="CH344" s="461"/>
      <c r="CI344" s="461"/>
      <c r="CJ344" s="461"/>
      <c r="CK344" s="461"/>
      <c r="CL344" s="461"/>
      <c r="CM344" s="461"/>
      <c r="CN344" s="461"/>
      <c r="CO344" s="461"/>
      <c r="CP344" s="461"/>
      <c r="CQ344" s="461"/>
    </row>
    <row r="345" spans="1:95" s="414" customFormat="1" ht="11.25" hidden="1" customHeight="1" x14ac:dyDescent="0.2">
      <c r="A345" s="476"/>
      <c r="B345" s="476"/>
      <c r="C345" s="476"/>
      <c r="D345" s="901"/>
      <c r="E345" s="392"/>
      <c r="F345" s="568" t="s">
        <v>106</v>
      </c>
      <c r="G345" s="486" t="s">
        <v>292</v>
      </c>
      <c r="H345" s="486"/>
      <c r="I345" s="486"/>
      <c r="J345" s="486"/>
      <c r="K345" s="486"/>
      <c r="L345" s="486"/>
      <c r="M345" s="487"/>
      <c r="N345" s="487"/>
      <c r="O345" s="487"/>
      <c r="P345" s="487"/>
      <c r="Q345" s="487"/>
      <c r="R345" s="487"/>
      <c r="S345" s="487"/>
      <c r="T345" s="487"/>
      <c r="U345" s="487"/>
      <c r="V345" s="487"/>
      <c r="W345" s="487"/>
      <c r="X345" s="487"/>
      <c r="Y345" s="487"/>
      <c r="Z345" s="487"/>
      <c r="AA345" s="461"/>
      <c r="AB345" s="461"/>
      <c r="AC345" s="461"/>
      <c r="AD345" s="461"/>
      <c r="AE345" s="461"/>
      <c r="AF345" s="461"/>
      <c r="AG345" s="514" t="str">
        <f t="shared" si="288"/>
        <v/>
      </c>
      <c r="AH345" s="460"/>
      <c r="AI345" s="460"/>
      <c r="AJ345" s="461"/>
      <c r="AK345" s="461"/>
      <c r="AL345" s="461"/>
      <c r="AM345" s="461"/>
      <c r="AN345" s="461"/>
      <c r="AO345" s="461"/>
      <c r="AP345" s="461"/>
      <c r="AQ345" s="461"/>
      <c r="AR345" s="461"/>
      <c r="AS345" s="514" t="str">
        <f t="shared" si="289"/>
        <v/>
      </c>
      <c r="AT345" s="460"/>
      <c r="AU345" s="460"/>
      <c r="AV345" s="461"/>
      <c r="AW345" s="461"/>
      <c r="AX345" s="461"/>
      <c r="AY345" s="461"/>
      <c r="AZ345" s="461"/>
      <c r="BA345" s="461"/>
      <c r="BB345" s="514" t="str">
        <f t="shared" si="290"/>
        <v/>
      </c>
      <c r="BC345" s="460"/>
      <c r="BD345" s="460"/>
      <c r="BE345" s="461"/>
      <c r="BF345" s="461"/>
      <c r="BG345" s="461"/>
      <c r="BH345" s="461"/>
      <c r="BI345" s="461"/>
      <c r="BJ345" s="461"/>
      <c r="BK345" s="514" t="str">
        <f t="shared" si="291"/>
        <v/>
      </c>
      <c r="BL345" s="460"/>
      <c r="BM345" s="460"/>
      <c r="BN345" s="461"/>
      <c r="BO345" s="461"/>
      <c r="BP345" s="461"/>
      <c r="BQ345" s="461"/>
      <c r="BR345" s="461"/>
      <c r="BS345" s="461"/>
      <c r="BT345" s="514" t="str">
        <f t="shared" si="292"/>
        <v/>
      </c>
      <c r="BU345" s="460"/>
      <c r="BV345" s="460"/>
      <c r="BW345" s="461"/>
      <c r="BX345" s="461"/>
      <c r="BY345" s="461"/>
      <c r="BZ345" s="461"/>
      <c r="CA345" s="461"/>
      <c r="CB345" s="461"/>
      <c r="CC345" s="514" t="str">
        <f t="shared" si="293"/>
        <v/>
      </c>
      <c r="CD345" s="460"/>
      <c r="CE345" s="460"/>
      <c r="CF345" s="461"/>
      <c r="CG345" s="461"/>
      <c r="CH345" s="461"/>
      <c r="CI345" s="461"/>
      <c r="CJ345" s="461"/>
      <c r="CK345" s="461"/>
      <c r="CL345" s="461"/>
      <c r="CM345" s="461"/>
      <c r="CN345" s="461"/>
      <c r="CO345" s="461"/>
      <c r="CP345" s="461"/>
      <c r="CQ345" s="461"/>
    </row>
    <row r="346" spans="1:95" s="414" customFormat="1" ht="22.5" hidden="1" customHeight="1" x14ac:dyDescent="0.2">
      <c r="A346" s="476"/>
      <c r="B346" s="476"/>
      <c r="C346" s="476"/>
      <c r="D346" s="901"/>
      <c r="E346" s="392" t="s">
        <v>358</v>
      </c>
      <c r="F346" s="568" t="s">
        <v>108</v>
      </c>
      <c r="G346" s="486" t="s">
        <v>109</v>
      </c>
      <c r="H346" s="486"/>
      <c r="I346" s="486"/>
      <c r="J346" s="486"/>
      <c r="K346" s="486"/>
      <c r="L346" s="486"/>
      <c r="M346" s="487"/>
      <c r="N346" s="487"/>
      <c r="O346" s="487"/>
      <c r="P346" s="487"/>
      <c r="Q346" s="487"/>
      <c r="R346" s="487"/>
      <c r="S346" s="487"/>
      <c r="T346" s="487"/>
      <c r="U346" s="487"/>
      <c r="V346" s="487"/>
      <c r="W346" s="487"/>
      <c r="X346" s="487"/>
      <c r="Y346" s="487"/>
      <c r="Z346" s="487"/>
      <c r="AA346" s="461"/>
      <c r="AB346" s="461"/>
      <c r="AC346" s="461"/>
      <c r="AD346" s="461"/>
      <c r="AE346" s="461"/>
      <c r="AF346" s="461"/>
      <c r="AG346" s="514" t="str">
        <f t="shared" si="288"/>
        <v/>
      </c>
      <c r="AH346" s="460"/>
      <c r="AI346" s="460"/>
      <c r="AJ346" s="461"/>
      <c r="AK346" s="461"/>
      <c r="AL346" s="461"/>
      <c r="AM346" s="461"/>
      <c r="AN346" s="461"/>
      <c r="AO346" s="461"/>
      <c r="AP346" s="461"/>
      <c r="AQ346" s="461"/>
      <c r="AR346" s="461"/>
      <c r="AS346" s="514" t="str">
        <f t="shared" si="289"/>
        <v/>
      </c>
      <c r="AT346" s="460"/>
      <c r="AU346" s="460"/>
      <c r="AV346" s="461"/>
      <c r="AW346" s="461"/>
      <c r="AX346" s="461"/>
      <c r="AY346" s="461"/>
      <c r="AZ346" s="461"/>
      <c r="BA346" s="461"/>
      <c r="BB346" s="514" t="str">
        <f t="shared" si="290"/>
        <v/>
      </c>
      <c r="BC346" s="460"/>
      <c r="BD346" s="460"/>
      <c r="BE346" s="461"/>
      <c r="BF346" s="461"/>
      <c r="BG346" s="461"/>
      <c r="BH346" s="461"/>
      <c r="BI346" s="461"/>
      <c r="BJ346" s="461"/>
      <c r="BK346" s="514" t="str">
        <f t="shared" si="291"/>
        <v/>
      </c>
      <c r="BL346" s="460"/>
      <c r="BM346" s="460"/>
      <c r="BN346" s="461"/>
      <c r="BO346" s="461"/>
      <c r="BP346" s="461"/>
      <c r="BQ346" s="461"/>
      <c r="BR346" s="461"/>
      <c r="BS346" s="461"/>
      <c r="BT346" s="514" t="str">
        <f t="shared" si="292"/>
        <v/>
      </c>
      <c r="BU346" s="460"/>
      <c r="BV346" s="460"/>
      <c r="BW346" s="461"/>
      <c r="BX346" s="461"/>
      <c r="BY346" s="461"/>
      <c r="BZ346" s="461"/>
      <c r="CA346" s="461"/>
      <c r="CB346" s="461"/>
      <c r="CC346" s="514" t="str">
        <f t="shared" si="293"/>
        <v/>
      </c>
      <c r="CD346" s="460"/>
      <c r="CE346" s="460"/>
      <c r="CF346" s="461"/>
      <c r="CG346" s="461"/>
      <c r="CH346" s="461"/>
      <c r="CI346" s="461"/>
      <c r="CJ346" s="461"/>
      <c r="CK346" s="461"/>
      <c r="CL346" s="461"/>
      <c r="CM346" s="461"/>
      <c r="CN346" s="461"/>
      <c r="CO346" s="461"/>
      <c r="CP346" s="461"/>
      <c r="CQ346" s="461"/>
    </row>
    <row r="347" spans="1:95" s="414" customFormat="1" ht="11.25" hidden="1" customHeight="1" x14ac:dyDescent="0.2">
      <c r="A347" s="476"/>
      <c r="B347" s="476"/>
      <c r="C347" s="476"/>
      <c r="D347" s="901"/>
      <c r="E347" s="392"/>
      <c r="F347" s="568" t="s">
        <v>112</v>
      </c>
      <c r="G347" s="486" t="s">
        <v>113</v>
      </c>
      <c r="H347" s="486"/>
      <c r="I347" s="486"/>
      <c r="J347" s="486"/>
      <c r="K347" s="486"/>
      <c r="L347" s="486"/>
      <c r="M347" s="487"/>
      <c r="N347" s="487"/>
      <c r="O347" s="487"/>
      <c r="P347" s="487"/>
      <c r="Q347" s="487"/>
      <c r="R347" s="487"/>
      <c r="S347" s="487"/>
      <c r="T347" s="487"/>
      <c r="U347" s="487"/>
      <c r="V347" s="487"/>
      <c r="W347" s="487"/>
      <c r="X347" s="487"/>
      <c r="Y347" s="487"/>
      <c r="Z347" s="487"/>
      <c r="AA347" s="461"/>
      <c r="AB347" s="461"/>
      <c r="AC347" s="461"/>
      <c r="AD347" s="461"/>
      <c r="AE347" s="461"/>
      <c r="AF347" s="461"/>
      <c r="AG347" s="514" t="str">
        <f t="shared" si="288"/>
        <v/>
      </c>
      <c r="AH347" s="460"/>
      <c r="AI347" s="460"/>
      <c r="AJ347" s="461"/>
      <c r="AK347" s="461"/>
      <c r="AL347" s="461"/>
      <c r="AM347" s="461"/>
      <c r="AN347" s="461"/>
      <c r="AO347" s="461"/>
      <c r="AP347" s="461"/>
      <c r="AQ347" s="461"/>
      <c r="AR347" s="461"/>
      <c r="AS347" s="514" t="str">
        <f t="shared" si="289"/>
        <v/>
      </c>
      <c r="AT347" s="460"/>
      <c r="AU347" s="460"/>
      <c r="AV347" s="461"/>
      <c r="AW347" s="461"/>
      <c r="AX347" s="461"/>
      <c r="AY347" s="461"/>
      <c r="AZ347" s="461"/>
      <c r="BA347" s="461"/>
      <c r="BB347" s="514" t="str">
        <f t="shared" si="290"/>
        <v/>
      </c>
      <c r="BC347" s="460"/>
      <c r="BD347" s="460"/>
      <c r="BE347" s="461"/>
      <c r="BF347" s="461"/>
      <c r="BG347" s="461"/>
      <c r="BH347" s="461"/>
      <c r="BI347" s="461"/>
      <c r="BJ347" s="461"/>
      <c r="BK347" s="514" t="str">
        <f t="shared" si="291"/>
        <v/>
      </c>
      <c r="BL347" s="460"/>
      <c r="BM347" s="460"/>
      <c r="BN347" s="461"/>
      <c r="BO347" s="461"/>
      <c r="BP347" s="461"/>
      <c r="BQ347" s="461"/>
      <c r="BR347" s="461"/>
      <c r="BS347" s="461"/>
      <c r="BT347" s="514" t="str">
        <f t="shared" si="292"/>
        <v/>
      </c>
      <c r="BU347" s="460"/>
      <c r="BV347" s="460"/>
      <c r="BW347" s="461"/>
      <c r="BX347" s="461"/>
      <c r="BY347" s="461"/>
      <c r="BZ347" s="461"/>
      <c r="CA347" s="461"/>
      <c r="CB347" s="461"/>
      <c r="CC347" s="514" t="str">
        <f t="shared" si="293"/>
        <v/>
      </c>
      <c r="CD347" s="460"/>
      <c r="CE347" s="460"/>
      <c r="CF347" s="461"/>
      <c r="CG347" s="461"/>
      <c r="CH347" s="461"/>
      <c r="CI347" s="461"/>
      <c r="CJ347" s="461"/>
      <c r="CK347" s="461"/>
      <c r="CL347" s="461"/>
      <c r="CM347" s="461"/>
      <c r="CN347" s="461"/>
      <c r="CO347" s="461"/>
      <c r="CP347" s="461"/>
      <c r="CQ347" s="461"/>
    </row>
    <row r="348" spans="1:95" s="414" customFormat="1" ht="11.25" hidden="1" customHeight="1" x14ac:dyDescent="0.2">
      <c r="A348" s="476"/>
      <c r="B348" s="476"/>
      <c r="C348" s="476"/>
      <c r="D348" s="901"/>
      <c r="E348" s="392"/>
      <c r="F348" s="568" t="s">
        <v>115</v>
      </c>
      <c r="G348" s="486" t="s">
        <v>293</v>
      </c>
      <c r="H348" s="486"/>
      <c r="I348" s="486"/>
      <c r="J348" s="486"/>
      <c r="K348" s="486"/>
      <c r="L348" s="486"/>
      <c r="M348" s="487"/>
      <c r="N348" s="487"/>
      <c r="O348" s="487"/>
      <c r="P348" s="487"/>
      <c r="Q348" s="487"/>
      <c r="R348" s="487"/>
      <c r="S348" s="487"/>
      <c r="T348" s="487"/>
      <c r="U348" s="487"/>
      <c r="V348" s="487"/>
      <c r="W348" s="487"/>
      <c r="X348" s="487"/>
      <c r="Y348" s="487"/>
      <c r="Z348" s="487"/>
      <c r="AA348" s="461"/>
      <c r="AB348" s="461"/>
      <c r="AC348" s="461"/>
      <c r="AD348" s="461"/>
      <c r="AE348" s="461"/>
      <c r="AF348" s="461"/>
      <c r="AG348" s="514" t="str">
        <f t="shared" si="288"/>
        <v/>
      </c>
      <c r="AH348" s="460"/>
      <c r="AI348" s="460"/>
      <c r="AJ348" s="461"/>
      <c r="AK348" s="461"/>
      <c r="AL348" s="461"/>
      <c r="AM348" s="461"/>
      <c r="AN348" s="461"/>
      <c r="AO348" s="461"/>
      <c r="AP348" s="461"/>
      <c r="AQ348" s="461"/>
      <c r="AR348" s="461"/>
      <c r="AS348" s="514" t="str">
        <f t="shared" si="289"/>
        <v/>
      </c>
      <c r="AT348" s="460"/>
      <c r="AU348" s="460"/>
      <c r="AV348" s="461"/>
      <c r="AW348" s="461"/>
      <c r="AX348" s="461"/>
      <c r="AY348" s="461"/>
      <c r="AZ348" s="461"/>
      <c r="BA348" s="461"/>
      <c r="BB348" s="514" t="str">
        <f t="shared" si="290"/>
        <v/>
      </c>
      <c r="BC348" s="460"/>
      <c r="BD348" s="460"/>
      <c r="BE348" s="461"/>
      <c r="BF348" s="461"/>
      <c r="BG348" s="461"/>
      <c r="BH348" s="461"/>
      <c r="BI348" s="461"/>
      <c r="BJ348" s="461"/>
      <c r="BK348" s="514" t="str">
        <f t="shared" si="291"/>
        <v/>
      </c>
      <c r="BL348" s="460"/>
      <c r="BM348" s="460"/>
      <c r="BN348" s="461"/>
      <c r="BO348" s="461"/>
      <c r="BP348" s="461"/>
      <c r="BQ348" s="461"/>
      <c r="BR348" s="461"/>
      <c r="BS348" s="461"/>
      <c r="BT348" s="514" t="str">
        <f t="shared" si="292"/>
        <v/>
      </c>
      <c r="BU348" s="460"/>
      <c r="BV348" s="460"/>
      <c r="BW348" s="461"/>
      <c r="BX348" s="461"/>
      <c r="BY348" s="461"/>
      <c r="BZ348" s="461"/>
      <c r="CA348" s="461"/>
      <c r="CB348" s="461"/>
      <c r="CC348" s="514" t="str">
        <f t="shared" si="293"/>
        <v/>
      </c>
      <c r="CD348" s="460"/>
      <c r="CE348" s="460"/>
      <c r="CF348" s="461"/>
      <c r="CG348" s="461"/>
      <c r="CH348" s="461"/>
      <c r="CI348" s="461"/>
      <c r="CJ348" s="461"/>
      <c r="CK348" s="461"/>
      <c r="CL348" s="461"/>
      <c r="CM348" s="461"/>
      <c r="CN348" s="461"/>
      <c r="CO348" s="461"/>
      <c r="CP348" s="461"/>
      <c r="CQ348" s="461"/>
    </row>
    <row r="349" spans="1:95" s="414" customFormat="1" ht="11.25" hidden="1" customHeight="1" x14ac:dyDescent="0.2">
      <c r="A349" s="476"/>
      <c r="B349" s="476"/>
      <c r="C349" s="476"/>
      <c r="D349" s="901"/>
      <c r="E349" s="392"/>
      <c r="F349" s="568" t="s">
        <v>116</v>
      </c>
      <c r="G349" s="486" t="s">
        <v>117</v>
      </c>
      <c r="H349" s="486"/>
      <c r="I349" s="486"/>
      <c r="J349" s="486"/>
      <c r="K349" s="486"/>
      <c r="L349" s="486"/>
      <c r="M349" s="487"/>
      <c r="N349" s="487"/>
      <c r="O349" s="487"/>
      <c r="P349" s="487"/>
      <c r="Q349" s="487"/>
      <c r="R349" s="487"/>
      <c r="S349" s="487"/>
      <c r="T349" s="487"/>
      <c r="U349" s="487"/>
      <c r="V349" s="487"/>
      <c r="W349" s="487"/>
      <c r="X349" s="487"/>
      <c r="Y349" s="487"/>
      <c r="Z349" s="487"/>
      <c r="AA349" s="461"/>
      <c r="AB349" s="461"/>
      <c r="AC349" s="461"/>
      <c r="AD349" s="461"/>
      <c r="AE349" s="461"/>
      <c r="AF349" s="461"/>
      <c r="AG349" s="514" t="str">
        <f t="shared" si="288"/>
        <v/>
      </c>
      <c r="AH349" s="460"/>
      <c r="AI349" s="460"/>
      <c r="AJ349" s="461"/>
      <c r="AK349" s="461"/>
      <c r="AL349" s="461"/>
      <c r="AM349" s="461"/>
      <c r="AN349" s="461"/>
      <c r="AO349" s="461"/>
      <c r="AP349" s="461"/>
      <c r="AQ349" s="461"/>
      <c r="AR349" s="461"/>
      <c r="AS349" s="514" t="str">
        <f t="shared" si="289"/>
        <v/>
      </c>
      <c r="AT349" s="460"/>
      <c r="AU349" s="460"/>
      <c r="AV349" s="461"/>
      <c r="AW349" s="461"/>
      <c r="AX349" s="461"/>
      <c r="AY349" s="461"/>
      <c r="AZ349" s="461"/>
      <c r="BA349" s="461"/>
      <c r="BB349" s="514" t="str">
        <f t="shared" si="290"/>
        <v/>
      </c>
      <c r="BC349" s="460"/>
      <c r="BD349" s="460"/>
      <c r="BE349" s="461"/>
      <c r="BF349" s="461"/>
      <c r="BG349" s="461"/>
      <c r="BH349" s="461"/>
      <c r="BI349" s="461"/>
      <c r="BJ349" s="461"/>
      <c r="BK349" s="514" t="str">
        <f t="shared" si="291"/>
        <v/>
      </c>
      <c r="BL349" s="460"/>
      <c r="BM349" s="460"/>
      <c r="BN349" s="461"/>
      <c r="BO349" s="461"/>
      <c r="BP349" s="461"/>
      <c r="BQ349" s="461"/>
      <c r="BR349" s="461"/>
      <c r="BS349" s="461"/>
      <c r="BT349" s="514" t="str">
        <f t="shared" si="292"/>
        <v/>
      </c>
      <c r="BU349" s="460"/>
      <c r="BV349" s="460"/>
      <c r="BW349" s="461"/>
      <c r="BX349" s="461"/>
      <c r="BY349" s="461"/>
      <c r="BZ349" s="461"/>
      <c r="CA349" s="461"/>
      <c r="CB349" s="461"/>
      <c r="CC349" s="514" t="str">
        <f t="shared" si="293"/>
        <v/>
      </c>
      <c r="CD349" s="460"/>
      <c r="CE349" s="460"/>
      <c r="CF349" s="461"/>
      <c r="CG349" s="461"/>
      <c r="CH349" s="461"/>
      <c r="CI349" s="461"/>
      <c r="CJ349" s="461"/>
      <c r="CK349" s="461"/>
      <c r="CL349" s="461"/>
      <c r="CM349" s="461"/>
      <c r="CN349" s="461"/>
      <c r="CO349" s="461"/>
      <c r="CP349" s="461"/>
      <c r="CQ349" s="461"/>
    </row>
    <row r="350" spans="1:95" s="414" customFormat="1" ht="11.25" hidden="1" customHeight="1" x14ac:dyDescent="0.2">
      <c r="A350" s="476"/>
      <c r="B350" s="476"/>
      <c r="C350" s="476"/>
      <c r="D350" s="901"/>
      <c r="E350" s="392"/>
      <c r="F350" s="568" t="s">
        <v>357</v>
      </c>
      <c r="G350" s="486" t="s">
        <v>294</v>
      </c>
      <c r="H350" s="486"/>
      <c r="I350" s="486"/>
      <c r="J350" s="486"/>
      <c r="K350" s="486"/>
      <c r="L350" s="486"/>
      <c r="M350" s="487"/>
      <c r="N350" s="487"/>
      <c r="O350" s="487"/>
      <c r="P350" s="487"/>
      <c r="Q350" s="487"/>
      <c r="R350" s="487"/>
      <c r="S350" s="487"/>
      <c r="T350" s="487"/>
      <c r="U350" s="487"/>
      <c r="V350" s="487"/>
      <c r="W350" s="487"/>
      <c r="X350" s="487"/>
      <c r="Y350" s="487"/>
      <c r="Z350" s="487"/>
      <c r="AA350" s="461"/>
      <c r="AB350" s="461"/>
      <c r="AC350" s="461"/>
      <c r="AD350" s="461"/>
      <c r="AE350" s="461"/>
      <c r="AF350" s="461"/>
      <c r="AG350" s="514" t="str">
        <f t="shared" si="288"/>
        <v/>
      </c>
      <c r="AH350" s="460"/>
      <c r="AI350" s="460"/>
      <c r="AJ350" s="461"/>
      <c r="AK350" s="461"/>
      <c r="AL350" s="461"/>
      <c r="AM350" s="461"/>
      <c r="AN350" s="461"/>
      <c r="AO350" s="461"/>
      <c r="AP350" s="461"/>
      <c r="AQ350" s="461"/>
      <c r="AR350" s="461"/>
      <c r="AS350" s="514" t="str">
        <f t="shared" si="289"/>
        <v/>
      </c>
      <c r="AT350" s="460"/>
      <c r="AU350" s="460"/>
      <c r="AV350" s="461"/>
      <c r="AW350" s="461"/>
      <c r="AX350" s="461"/>
      <c r="AY350" s="461"/>
      <c r="AZ350" s="461"/>
      <c r="BA350" s="461"/>
      <c r="BB350" s="514" t="str">
        <f t="shared" si="290"/>
        <v/>
      </c>
      <c r="BC350" s="460"/>
      <c r="BD350" s="460"/>
      <c r="BE350" s="461"/>
      <c r="BF350" s="461"/>
      <c r="BG350" s="461"/>
      <c r="BH350" s="461"/>
      <c r="BI350" s="461"/>
      <c r="BJ350" s="461"/>
      <c r="BK350" s="514" t="str">
        <f t="shared" si="291"/>
        <v/>
      </c>
      <c r="BL350" s="460"/>
      <c r="BM350" s="460"/>
      <c r="BN350" s="461"/>
      <c r="BO350" s="461"/>
      <c r="BP350" s="461"/>
      <c r="BQ350" s="461"/>
      <c r="BR350" s="461"/>
      <c r="BS350" s="461"/>
      <c r="BT350" s="514" t="str">
        <f t="shared" si="292"/>
        <v/>
      </c>
      <c r="BU350" s="460"/>
      <c r="BV350" s="460"/>
      <c r="BW350" s="461"/>
      <c r="BX350" s="461"/>
      <c r="BY350" s="461"/>
      <c r="BZ350" s="461"/>
      <c r="CA350" s="461"/>
      <c r="CB350" s="461"/>
      <c r="CC350" s="514" t="str">
        <f t="shared" si="293"/>
        <v/>
      </c>
      <c r="CD350" s="460"/>
      <c r="CE350" s="460"/>
      <c r="CF350" s="461"/>
      <c r="CG350" s="461"/>
      <c r="CH350" s="461"/>
      <c r="CI350" s="461"/>
      <c r="CJ350" s="461"/>
      <c r="CK350" s="461"/>
      <c r="CL350" s="461"/>
      <c r="CM350" s="461"/>
      <c r="CN350" s="461"/>
      <c r="CO350" s="461"/>
      <c r="CP350" s="461"/>
      <c r="CQ350" s="461"/>
    </row>
    <row r="351" spans="1:95" s="414" customFormat="1" ht="22.5" hidden="1" customHeight="1" x14ac:dyDescent="0.2">
      <c r="A351" s="476"/>
      <c r="B351" s="476"/>
      <c r="C351" s="476"/>
      <c r="D351" s="901"/>
      <c r="E351" s="392" t="s">
        <v>118</v>
      </c>
      <c r="F351" s="568"/>
      <c r="G351" s="486" t="s">
        <v>295</v>
      </c>
      <c r="H351" s="486"/>
      <c r="I351" s="486"/>
      <c r="J351" s="486"/>
      <c r="K351" s="486"/>
      <c r="L351" s="486"/>
      <c r="M351" s="487"/>
      <c r="N351" s="487"/>
      <c r="O351" s="487"/>
      <c r="P351" s="487"/>
      <c r="Q351" s="487"/>
      <c r="R351" s="487"/>
      <c r="S351" s="487"/>
      <c r="T351" s="487"/>
      <c r="U351" s="487"/>
      <c r="V351" s="487"/>
      <c r="W351" s="487"/>
      <c r="X351" s="487"/>
      <c r="Y351" s="487"/>
      <c r="Z351" s="487"/>
      <c r="AA351" s="461"/>
      <c r="AB351" s="461"/>
      <c r="AC351" s="461"/>
      <c r="AD351" s="461"/>
      <c r="AE351" s="461"/>
      <c r="AF351" s="461"/>
      <c r="AG351" s="514" t="str">
        <f t="shared" si="288"/>
        <v/>
      </c>
      <c r="AH351" s="460"/>
      <c r="AI351" s="460"/>
      <c r="AJ351" s="461"/>
      <c r="AK351" s="461"/>
      <c r="AL351" s="461"/>
      <c r="AM351" s="461"/>
      <c r="AN351" s="461"/>
      <c r="AO351" s="461"/>
      <c r="AP351" s="461"/>
      <c r="AQ351" s="461"/>
      <c r="AR351" s="461"/>
      <c r="AS351" s="514" t="str">
        <f t="shared" si="289"/>
        <v/>
      </c>
      <c r="AT351" s="460"/>
      <c r="AU351" s="460"/>
      <c r="AV351" s="461"/>
      <c r="AW351" s="461"/>
      <c r="AX351" s="461"/>
      <c r="AY351" s="461"/>
      <c r="AZ351" s="461"/>
      <c r="BA351" s="461"/>
      <c r="BB351" s="514" t="str">
        <f t="shared" si="290"/>
        <v/>
      </c>
      <c r="BC351" s="460"/>
      <c r="BD351" s="460"/>
      <c r="BE351" s="461"/>
      <c r="BF351" s="461"/>
      <c r="BG351" s="461"/>
      <c r="BH351" s="461"/>
      <c r="BI351" s="461"/>
      <c r="BJ351" s="461"/>
      <c r="BK351" s="514" t="str">
        <f t="shared" si="291"/>
        <v/>
      </c>
      <c r="BL351" s="460"/>
      <c r="BM351" s="460"/>
      <c r="BN351" s="461"/>
      <c r="BO351" s="461"/>
      <c r="BP351" s="461"/>
      <c r="BQ351" s="461"/>
      <c r="BR351" s="461"/>
      <c r="BS351" s="461"/>
      <c r="BT351" s="514" t="str">
        <f t="shared" si="292"/>
        <v/>
      </c>
      <c r="BU351" s="460"/>
      <c r="BV351" s="460"/>
      <c r="BW351" s="461"/>
      <c r="BX351" s="461"/>
      <c r="BY351" s="461"/>
      <c r="BZ351" s="461"/>
      <c r="CA351" s="461"/>
      <c r="CB351" s="461"/>
      <c r="CC351" s="514" t="str">
        <f t="shared" si="293"/>
        <v/>
      </c>
      <c r="CD351" s="460"/>
      <c r="CE351" s="460"/>
      <c r="CF351" s="461"/>
      <c r="CG351" s="461"/>
      <c r="CH351" s="461"/>
      <c r="CI351" s="461"/>
      <c r="CJ351" s="461"/>
      <c r="CK351" s="461"/>
      <c r="CL351" s="461"/>
      <c r="CM351" s="461"/>
      <c r="CN351" s="461"/>
      <c r="CO351" s="461"/>
      <c r="CP351" s="461"/>
      <c r="CQ351" s="461"/>
    </row>
    <row r="352" spans="1:95" s="414" customFormat="1" ht="11.25" hidden="1" customHeight="1" x14ac:dyDescent="0.2">
      <c r="A352" s="476"/>
      <c r="B352" s="476"/>
      <c r="C352" s="476"/>
      <c r="D352" s="901"/>
      <c r="E352" s="392" t="s">
        <v>89</v>
      </c>
      <c r="F352" s="568" t="s">
        <v>723</v>
      </c>
      <c r="G352" s="486" t="s">
        <v>119</v>
      </c>
      <c r="H352" s="486"/>
      <c r="I352" s="486"/>
      <c r="J352" s="486"/>
      <c r="K352" s="486"/>
      <c r="L352" s="486"/>
      <c r="M352" s="487"/>
      <c r="N352" s="487"/>
      <c r="O352" s="487"/>
      <c r="P352" s="487"/>
      <c r="Q352" s="487"/>
      <c r="R352" s="487"/>
      <c r="S352" s="487"/>
      <c r="T352" s="487"/>
      <c r="U352" s="487"/>
      <c r="V352" s="487"/>
      <c r="W352" s="487"/>
      <c r="X352" s="487"/>
      <c r="Y352" s="487"/>
      <c r="Z352" s="487"/>
      <c r="AA352" s="461"/>
      <c r="AB352" s="461"/>
      <c r="AC352" s="461"/>
      <c r="AD352" s="461"/>
      <c r="AE352" s="461"/>
      <c r="AF352" s="461"/>
      <c r="AG352" s="514" t="str">
        <f t="shared" si="288"/>
        <v/>
      </c>
      <c r="AH352" s="460"/>
      <c r="AI352" s="460"/>
      <c r="AJ352" s="461"/>
      <c r="AK352" s="461"/>
      <c r="AL352" s="461"/>
      <c r="AM352" s="461"/>
      <c r="AN352" s="461"/>
      <c r="AO352" s="461"/>
      <c r="AP352" s="461"/>
      <c r="AQ352" s="461"/>
      <c r="AR352" s="461"/>
      <c r="AS352" s="514" t="str">
        <f t="shared" si="289"/>
        <v/>
      </c>
      <c r="AT352" s="460"/>
      <c r="AU352" s="460"/>
      <c r="AV352" s="461"/>
      <c r="AW352" s="461"/>
      <c r="AX352" s="461"/>
      <c r="AY352" s="461"/>
      <c r="AZ352" s="461"/>
      <c r="BA352" s="461"/>
      <c r="BB352" s="514" t="str">
        <f t="shared" si="290"/>
        <v/>
      </c>
      <c r="BC352" s="460"/>
      <c r="BD352" s="460"/>
      <c r="BE352" s="461"/>
      <c r="BF352" s="461"/>
      <c r="BG352" s="461"/>
      <c r="BH352" s="461"/>
      <c r="BI352" s="461"/>
      <c r="BJ352" s="461"/>
      <c r="BK352" s="514" t="str">
        <f t="shared" si="291"/>
        <v/>
      </c>
      <c r="BL352" s="460"/>
      <c r="BM352" s="460"/>
      <c r="BN352" s="461"/>
      <c r="BO352" s="461"/>
      <c r="BP352" s="461"/>
      <c r="BQ352" s="461"/>
      <c r="BR352" s="461"/>
      <c r="BS352" s="461"/>
      <c r="BT352" s="514" t="str">
        <f t="shared" si="292"/>
        <v/>
      </c>
      <c r="BU352" s="460"/>
      <c r="BV352" s="460"/>
      <c r="BW352" s="461"/>
      <c r="BX352" s="461"/>
      <c r="BY352" s="461"/>
      <c r="BZ352" s="461"/>
      <c r="CA352" s="461"/>
      <c r="CB352" s="461"/>
      <c r="CC352" s="514" t="str">
        <f t="shared" si="293"/>
        <v/>
      </c>
      <c r="CD352" s="460"/>
      <c r="CE352" s="460"/>
      <c r="CF352" s="461"/>
      <c r="CG352" s="461"/>
      <c r="CH352" s="461"/>
      <c r="CI352" s="461"/>
      <c r="CJ352" s="461"/>
      <c r="CK352" s="461"/>
      <c r="CL352" s="461"/>
      <c r="CM352" s="461"/>
      <c r="CN352" s="461"/>
      <c r="CO352" s="461"/>
      <c r="CP352" s="461"/>
      <c r="CQ352" s="461"/>
    </row>
    <row r="353" spans="1:95" s="414" customFormat="1" ht="11.25" hidden="1" customHeight="1" x14ac:dyDescent="0.2">
      <c r="A353" s="476"/>
      <c r="B353" s="476"/>
      <c r="C353" s="476"/>
      <c r="D353" s="901"/>
      <c r="E353" s="392"/>
      <c r="F353" s="568" t="s">
        <v>724</v>
      </c>
      <c r="G353" s="486" t="s">
        <v>120</v>
      </c>
      <c r="H353" s="486"/>
      <c r="I353" s="486"/>
      <c r="J353" s="486"/>
      <c r="K353" s="486"/>
      <c r="L353" s="486"/>
      <c r="M353" s="487"/>
      <c r="N353" s="487"/>
      <c r="O353" s="487"/>
      <c r="P353" s="487"/>
      <c r="Q353" s="487"/>
      <c r="R353" s="487"/>
      <c r="S353" s="487"/>
      <c r="T353" s="487"/>
      <c r="U353" s="487"/>
      <c r="V353" s="487"/>
      <c r="W353" s="487"/>
      <c r="X353" s="487"/>
      <c r="Y353" s="487"/>
      <c r="Z353" s="487"/>
      <c r="AA353" s="461"/>
      <c r="AB353" s="461"/>
      <c r="AC353" s="461"/>
      <c r="AD353" s="461"/>
      <c r="AE353" s="461"/>
      <c r="AF353" s="461"/>
      <c r="AG353" s="514" t="str">
        <f t="shared" si="288"/>
        <v/>
      </c>
      <c r="AH353" s="460"/>
      <c r="AI353" s="460"/>
      <c r="AJ353" s="461"/>
      <c r="AK353" s="461"/>
      <c r="AL353" s="461"/>
      <c r="AM353" s="461"/>
      <c r="AN353" s="461"/>
      <c r="AO353" s="461"/>
      <c r="AP353" s="461"/>
      <c r="AQ353" s="461"/>
      <c r="AR353" s="461"/>
      <c r="AS353" s="514" t="str">
        <f t="shared" si="289"/>
        <v/>
      </c>
      <c r="AT353" s="460"/>
      <c r="AU353" s="460"/>
      <c r="AV353" s="461"/>
      <c r="AW353" s="461"/>
      <c r="AX353" s="461"/>
      <c r="AY353" s="461"/>
      <c r="AZ353" s="461"/>
      <c r="BA353" s="461"/>
      <c r="BB353" s="514" t="str">
        <f t="shared" si="290"/>
        <v/>
      </c>
      <c r="BC353" s="460"/>
      <c r="BD353" s="460"/>
      <c r="BE353" s="461"/>
      <c r="BF353" s="461"/>
      <c r="BG353" s="461"/>
      <c r="BH353" s="461"/>
      <c r="BI353" s="461"/>
      <c r="BJ353" s="461"/>
      <c r="BK353" s="514" t="str">
        <f t="shared" si="291"/>
        <v/>
      </c>
      <c r="BL353" s="460"/>
      <c r="BM353" s="460"/>
      <c r="BN353" s="461"/>
      <c r="BO353" s="461"/>
      <c r="BP353" s="461"/>
      <c r="BQ353" s="461"/>
      <c r="BR353" s="461"/>
      <c r="BS353" s="461"/>
      <c r="BT353" s="514" t="str">
        <f t="shared" si="292"/>
        <v/>
      </c>
      <c r="BU353" s="460"/>
      <c r="BV353" s="460"/>
      <c r="BW353" s="461"/>
      <c r="BX353" s="461"/>
      <c r="BY353" s="461"/>
      <c r="BZ353" s="461"/>
      <c r="CA353" s="461"/>
      <c r="CB353" s="461"/>
      <c r="CC353" s="514" t="str">
        <f t="shared" si="293"/>
        <v/>
      </c>
      <c r="CD353" s="460"/>
      <c r="CE353" s="460"/>
      <c r="CF353" s="461"/>
      <c r="CG353" s="461"/>
      <c r="CH353" s="461"/>
      <c r="CI353" s="461"/>
      <c r="CJ353" s="461"/>
      <c r="CK353" s="461"/>
      <c r="CL353" s="461"/>
      <c r="CM353" s="461"/>
      <c r="CN353" s="461"/>
      <c r="CO353" s="461"/>
      <c r="CP353" s="461"/>
      <c r="CQ353" s="461"/>
    </row>
    <row r="354" spans="1:95" s="414" customFormat="1" ht="11.25" hidden="1" customHeight="1" x14ac:dyDescent="0.2">
      <c r="A354" s="476"/>
      <c r="B354" s="476"/>
      <c r="C354" s="476"/>
      <c r="D354" s="901"/>
      <c r="E354" s="392"/>
      <c r="F354" s="568" t="s">
        <v>725</v>
      </c>
      <c r="G354" s="486" t="s">
        <v>121</v>
      </c>
      <c r="H354" s="486"/>
      <c r="I354" s="486"/>
      <c r="J354" s="486"/>
      <c r="K354" s="486"/>
      <c r="L354" s="486"/>
      <c r="M354" s="487"/>
      <c r="N354" s="487"/>
      <c r="O354" s="487"/>
      <c r="P354" s="487"/>
      <c r="Q354" s="487"/>
      <c r="R354" s="487"/>
      <c r="S354" s="487"/>
      <c r="T354" s="487"/>
      <c r="U354" s="487"/>
      <c r="V354" s="487"/>
      <c r="W354" s="487"/>
      <c r="X354" s="487"/>
      <c r="Y354" s="487"/>
      <c r="Z354" s="487"/>
      <c r="AA354" s="461"/>
      <c r="AB354" s="461"/>
      <c r="AC354" s="461"/>
      <c r="AD354" s="461"/>
      <c r="AE354" s="461"/>
      <c r="AF354" s="461"/>
      <c r="AG354" s="514" t="str">
        <f t="shared" si="288"/>
        <v/>
      </c>
      <c r="AH354" s="460"/>
      <c r="AI354" s="460"/>
      <c r="AJ354" s="461"/>
      <c r="AK354" s="461"/>
      <c r="AL354" s="461"/>
      <c r="AM354" s="461"/>
      <c r="AN354" s="461"/>
      <c r="AO354" s="461"/>
      <c r="AP354" s="461"/>
      <c r="AQ354" s="461"/>
      <c r="AR354" s="461"/>
      <c r="AS354" s="514" t="str">
        <f t="shared" si="289"/>
        <v/>
      </c>
      <c r="AT354" s="460"/>
      <c r="AU354" s="460"/>
      <c r="AV354" s="461"/>
      <c r="AW354" s="461"/>
      <c r="AX354" s="461"/>
      <c r="AY354" s="461"/>
      <c r="AZ354" s="461"/>
      <c r="BA354" s="461"/>
      <c r="BB354" s="514" t="str">
        <f t="shared" si="290"/>
        <v/>
      </c>
      <c r="BC354" s="460"/>
      <c r="BD354" s="460"/>
      <c r="BE354" s="461"/>
      <c r="BF354" s="461"/>
      <c r="BG354" s="461"/>
      <c r="BH354" s="461"/>
      <c r="BI354" s="461"/>
      <c r="BJ354" s="461"/>
      <c r="BK354" s="514" t="str">
        <f t="shared" si="291"/>
        <v/>
      </c>
      <c r="BL354" s="460"/>
      <c r="BM354" s="460"/>
      <c r="BN354" s="461"/>
      <c r="BO354" s="461"/>
      <c r="BP354" s="461"/>
      <c r="BQ354" s="461"/>
      <c r="BR354" s="461"/>
      <c r="BS354" s="461"/>
      <c r="BT354" s="514" t="str">
        <f t="shared" si="292"/>
        <v/>
      </c>
      <c r="BU354" s="460"/>
      <c r="BV354" s="460"/>
      <c r="BW354" s="461"/>
      <c r="BX354" s="461"/>
      <c r="BY354" s="461"/>
      <c r="BZ354" s="461"/>
      <c r="CA354" s="461"/>
      <c r="CB354" s="461"/>
      <c r="CC354" s="514" t="str">
        <f t="shared" si="293"/>
        <v/>
      </c>
      <c r="CD354" s="460"/>
      <c r="CE354" s="460"/>
      <c r="CF354" s="461"/>
      <c r="CG354" s="461"/>
      <c r="CH354" s="461"/>
      <c r="CI354" s="461"/>
      <c r="CJ354" s="461"/>
      <c r="CK354" s="461"/>
      <c r="CL354" s="461"/>
      <c r="CM354" s="461"/>
      <c r="CN354" s="461"/>
      <c r="CO354" s="461"/>
      <c r="CP354" s="461"/>
      <c r="CQ354" s="461"/>
    </row>
    <row r="355" spans="1:95" s="414" customFormat="1" ht="11.25" hidden="1" customHeight="1" x14ac:dyDescent="0.2">
      <c r="A355" s="476"/>
      <c r="B355" s="476"/>
      <c r="C355" s="476"/>
      <c r="D355" s="901"/>
      <c r="E355" s="392"/>
      <c r="F355" s="568" t="s">
        <v>94</v>
      </c>
      <c r="G355" s="486" t="s">
        <v>296</v>
      </c>
      <c r="H355" s="486"/>
      <c r="I355" s="486"/>
      <c r="J355" s="486"/>
      <c r="K355" s="486"/>
      <c r="L355" s="486"/>
      <c r="M355" s="487"/>
      <c r="N355" s="487"/>
      <c r="O355" s="487"/>
      <c r="P355" s="487"/>
      <c r="Q355" s="487"/>
      <c r="R355" s="487"/>
      <c r="S355" s="487"/>
      <c r="T355" s="487"/>
      <c r="U355" s="487"/>
      <c r="V355" s="487"/>
      <c r="W355" s="487"/>
      <c r="X355" s="487"/>
      <c r="Y355" s="487"/>
      <c r="Z355" s="487"/>
      <c r="AA355" s="461"/>
      <c r="AB355" s="461"/>
      <c r="AC355" s="461"/>
      <c r="AD355" s="461"/>
      <c r="AE355" s="461"/>
      <c r="AF355" s="461"/>
      <c r="AG355" s="514" t="str">
        <f t="shared" si="288"/>
        <v/>
      </c>
      <c r="AH355" s="460"/>
      <c r="AI355" s="460"/>
      <c r="AJ355" s="461"/>
      <c r="AK355" s="461"/>
      <c r="AL355" s="461"/>
      <c r="AM355" s="461"/>
      <c r="AN355" s="461"/>
      <c r="AO355" s="461"/>
      <c r="AP355" s="461"/>
      <c r="AQ355" s="461"/>
      <c r="AR355" s="461"/>
      <c r="AS355" s="514" t="str">
        <f t="shared" si="289"/>
        <v/>
      </c>
      <c r="AT355" s="460"/>
      <c r="AU355" s="460"/>
      <c r="AV355" s="461"/>
      <c r="AW355" s="461"/>
      <c r="AX355" s="461"/>
      <c r="AY355" s="461"/>
      <c r="AZ355" s="461"/>
      <c r="BA355" s="461"/>
      <c r="BB355" s="514" t="str">
        <f t="shared" si="290"/>
        <v/>
      </c>
      <c r="BC355" s="460"/>
      <c r="BD355" s="460"/>
      <c r="BE355" s="461"/>
      <c r="BF355" s="461"/>
      <c r="BG355" s="461"/>
      <c r="BH355" s="461"/>
      <c r="BI355" s="461"/>
      <c r="BJ355" s="461"/>
      <c r="BK355" s="514" t="str">
        <f t="shared" si="291"/>
        <v/>
      </c>
      <c r="BL355" s="460"/>
      <c r="BM355" s="460"/>
      <c r="BN355" s="461"/>
      <c r="BO355" s="461"/>
      <c r="BP355" s="461"/>
      <c r="BQ355" s="461"/>
      <c r="BR355" s="461"/>
      <c r="BS355" s="461"/>
      <c r="BT355" s="514" t="str">
        <f t="shared" si="292"/>
        <v/>
      </c>
      <c r="BU355" s="460"/>
      <c r="BV355" s="460"/>
      <c r="BW355" s="461"/>
      <c r="BX355" s="461"/>
      <c r="BY355" s="461"/>
      <c r="BZ355" s="461"/>
      <c r="CA355" s="461"/>
      <c r="CB355" s="461"/>
      <c r="CC355" s="514" t="str">
        <f t="shared" si="293"/>
        <v/>
      </c>
      <c r="CD355" s="460"/>
      <c r="CE355" s="460"/>
      <c r="CF355" s="461"/>
      <c r="CG355" s="461"/>
      <c r="CH355" s="461"/>
      <c r="CI355" s="461"/>
      <c r="CJ355" s="461"/>
      <c r="CK355" s="461"/>
      <c r="CL355" s="461"/>
      <c r="CM355" s="461"/>
      <c r="CN355" s="461"/>
      <c r="CO355" s="461"/>
      <c r="CP355" s="461"/>
      <c r="CQ355" s="461"/>
    </row>
    <row r="356" spans="1:95" s="414" customFormat="1" ht="11.25" hidden="1" customHeight="1" x14ac:dyDescent="0.2">
      <c r="A356" s="476"/>
      <c r="B356" s="476"/>
      <c r="C356" s="476"/>
      <c r="D356" s="901"/>
      <c r="E356" s="392"/>
      <c r="F356" s="568" t="s">
        <v>95</v>
      </c>
      <c r="G356" s="486" t="s">
        <v>297</v>
      </c>
      <c r="H356" s="486"/>
      <c r="I356" s="486"/>
      <c r="J356" s="486"/>
      <c r="K356" s="486"/>
      <c r="L356" s="486"/>
      <c r="M356" s="487"/>
      <c r="N356" s="487"/>
      <c r="O356" s="487"/>
      <c r="P356" s="487"/>
      <c r="Q356" s="487"/>
      <c r="R356" s="487"/>
      <c r="S356" s="487"/>
      <c r="T356" s="487"/>
      <c r="U356" s="487"/>
      <c r="V356" s="487"/>
      <c r="W356" s="487"/>
      <c r="X356" s="487"/>
      <c r="Y356" s="487"/>
      <c r="Z356" s="487"/>
      <c r="AA356" s="461"/>
      <c r="AB356" s="461"/>
      <c r="AC356" s="461"/>
      <c r="AD356" s="461"/>
      <c r="AE356" s="461"/>
      <c r="AF356" s="461"/>
      <c r="AG356" s="514" t="str">
        <f t="shared" si="288"/>
        <v/>
      </c>
      <c r="AH356" s="460"/>
      <c r="AI356" s="460"/>
      <c r="AJ356" s="461"/>
      <c r="AK356" s="461"/>
      <c r="AL356" s="461"/>
      <c r="AM356" s="461"/>
      <c r="AN356" s="461"/>
      <c r="AO356" s="461"/>
      <c r="AP356" s="461"/>
      <c r="AQ356" s="461"/>
      <c r="AR356" s="461"/>
      <c r="AS356" s="514" t="str">
        <f t="shared" si="289"/>
        <v/>
      </c>
      <c r="AT356" s="460"/>
      <c r="AU356" s="460"/>
      <c r="AV356" s="461"/>
      <c r="AW356" s="461"/>
      <c r="AX356" s="461"/>
      <c r="AY356" s="461"/>
      <c r="AZ356" s="461"/>
      <c r="BA356" s="461"/>
      <c r="BB356" s="514" t="str">
        <f t="shared" si="290"/>
        <v/>
      </c>
      <c r="BC356" s="460"/>
      <c r="BD356" s="460"/>
      <c r="BE356" s="461"/>
      <c r="BF356" s="461"/>
      <c r="BG356" s="461"/>
      <c r="BH356" s="461"/>
      <c r="BI356" s="461"/>
      <c r="BJ356" s="461"/>
      <c r="BK356" s="514" t="str">
        <f t="shared" si="291"/>
        <v/>
      </c>
      <c r="BL356" s="460"/>
      <c r="BM356" s="460"/>
      <c r="BN356" s="461"/>
      <c r="BO356" s="461"/>
      <c r="BP356" s="461"/>
      <c r="BQ356" s="461"/>
      <c r="BR356" s="461"/>
      <c r="BS356" s="461"/>
      <c r="BT356" s="514" t="str">
        <f t="shared" si="292"/>
        <v/>
      </c>
      <c r="BU356" s="460"/>
      <c r="BV356" s="460"/>
      <c r="BW356" s="461"/>
      <c r="BX356" s="461"/>
      <c r="BY356" s="461"/>
      <c r="BZ356" s="461"/>
      <c r="CA356" s="461"/>
      <c r="CB356" s="461"/>
      <c r="CC356" s="514" t="str">
        <f t="shared" si="293"/>
        <v/>
      </c>
      <c r="CD356" s="460"/>
      <c r="CE356" s="460"/>
      <c r="CF356" s="461"/>
      <c r="CG356" s="461"/>
      <c r="CH356" s="461"/>
      <c r="CI356" s="461"/>
      <c r="CJ356" s="461"/>
      <c r="CK356" s="461"/>
      <c r="CL356" s="461"/>
      <c r="CM356" s="461"/>
      <c r="CN356" s="461"/>
      <c r="CO356" s="461"/>
      <c r="CP356" s="461"/>
      <c r="CQ356" s="461"/>
    </row>
    <row r="357" spans="1:95" s="414" customFormat="1" ht="11.25" hidden="1" customHeight="1" x14ac:dyDescent="0.2">
      <c r="A357" s="476"/>
      <c r="B357" s="476"/>
      <c r="C357" s="476"/>
      <c r="D357" s="901"/>
      <c r="E357" s="392"/>
      <c r="F357" s="568" t="s">
        <v>122</v>
      </c>
      <c r="G357" s="486" t="s">
        <v>123</v>
      </c>
      <c r="H357" s="486"/>
      <c r="I357" s="486"/>
      <c r="J357" s="486"/>
      <c r="K357" s="486"/>
      <c r="L357" s="486"/>
      <c r="M357" s="487"/>
      <c r="N357" s="487"/>
      <c r="O357" s="487"/>
      <c r="P357" s="487"/>
      <c r="Q357" s="487"/>
      <c r="R357" s="487"/>
      <c r="S357" s="487"/>
      <c r="T357" s="487"/>
      <c r="U357" s="487"/>
      <c r="V357" s="487"/>
      <c r="W357" s="487"/>
      <c r="X357" s="487"/>
      <c r="Y357" s="487"/>
      <c r="Z357" s="487"/>
      <c r="AA357" s="461"/>
      <c r="AB357" s="461"/>
      <c r="AC357" s="461"/>
      <c r="AD357" s="461"/>
      <c r="AE357" s="461"/>
      <c r="AF357" s="461"/>
      <c r="AG357" s="514" t="str">
        <f t="shared" si="288"/>
        <v/>
      </c>
      <c r="AH357" s="460"/>
      <c r="AI357" s="460"/>
      <c r="AJ357" s="461"/>
      <c r="AK357" s="461"/>
      <c r="AL357" s="461"/>
      <c r="AM357" s="461"/>
      <c r="AN357" s="461"/>
      <c r="AO357" s="461"/>
      <c r="AP357" s="461"/>
      <c r="AQ357" s="461"/>
      <c r="AR357" s="461"/>
      <c r="AS357" s="514" t="str">
        <f t="shared" si="289"/>
        <v/>
      </c>
      <c r="AT357" s="460"/>
      <c r="AU357" s="460"/>
      <c r="AV357" s="461"/>
      <c r="AW357" s="461"/>
      <c r="AX357" s="461"/>
      <c r="AY357" s="461"/>
      <c r="AZ357" s="461"/>
      <c r="BA357" s="461"/>
      <c r="BB357" s="514" t="str">
        <f t="shared" si="290"/>
        <v/>
      </c>
      <c r="BC357" s="460"/>
      <c r="BD357" s="460"/>
      <c r="BE357" s="461"/>
      <c r="BF357" s="461"/>
      <c r="BG357" s="461"/>
      <c r="BH357" s="461"/>
      <c r="BI357" s="461"/>
      <c r="BJ357" s="461"/>
      <c r="BK357" s="514" t="str">
        <f t="shared" si="291"/>
        <v/>
      </c>
      <c r="BL357" s="460"/>
      <c r="BM357" s="460"/>
      <c r="BN357" s="461"/>
      <c r="BO357" s="461"/>
      <c r="BP357" s="461"/>
      <c r="BQ357" s="461"/>
      <c r="BR357" s="461"/>
      <c r="BS357" s="461"/>
      <c r="BT357" s="514" t="str">
        <f t="shared" si="292"/>
        <v/>
      </c>
      <c r="BU357" s="460"/>
      <c r="BV357" s="460"/>
      <c r="BW357" s="461"/>
      <c r="BX357" s="461"/>
      <c r="BY357" s="461"/>
      <c r="BZ357" s="461"/>
      <c r="CA357" s="461"/>
      <c r="CB357" s="461"/>
      <c r="CC357" s="514" t="str">
        <f t="shared" si="293"/>
        <v/>
      </c>
      <c r="CD357" s="460"/>
      <c r="CE357" s="460"/>
      <c r="CF357" s="461"/>
      <c r="CG357" s="461"/>
      <c r="CH357" s="461"/>
      <c r="CI357" s="461"/>
      <c r="CJ357" s="461"/>
      <c r="CK357" s="461"/>
      <c r="CL357" s="461"/>
      <c r="CM357" s="461"/>
      <c r="CN357" s="461"/>
      <c r="CO357" s="461"/>
      <c r="CP357" s="461"/>
      <c r="CQ357" s="461"/>
    </row>
    <row r="358" spans="1:95" s="414" customFormat="1" ht="11.25" hidden="1" customHeight="1" x14ac:dyDescent="0.2">
      <c r="A358" s="476"/>
      <c r="B358" s="476"/>
      <c r="C358" s="476"/>
      <c r="D358" s="901"/>
      <c r="E358" s="392" t="s">
        <v>99</v>
      </c>
      <c r="F358" s="568" t="s">
        <v>103</v>
      </c>
      <c r="G358" s="486" t="s">
        <v>124</v>
      </c>
      <c r="H358" s="486"/>
      <c r="I358" s="486"/>
      <c r="J358" s="486"/>
      <c r="K358" s="486"/>
      <c r="L358" s="486"/>
      <c r="M358" s="487"/>
      <c r="N358" s="487"/>
      <c r="O358" s="487"/>
      <c r="P358" s="487"/>
      <c r="Q358" s="487"/>
      <c r="R358" s="487"/>
      <c r="S358" s="487"/>
      <c r="T358" s="487"/>
      <c r="U358" s="487"/>
      <c r="V358" s="487"/>
      <c r="W358" s="487"/>
      <c r="X358" s="487"/>
      <c r="Y358" s="487"/>
      <c r="Z358" s="487"/>
      <c r="AA358" s="461"/>
      <c r="AB358" s="461"/>
      <c r="AC358" s="461"/>
      <c r="AD358" s="461"/>
      <c r="AE358" s="461"/>
      <c r="AF358" s="461"/>
      <c r="AG358" s="514" t="str">
        <f t="shared" si="288"/>
        <v/>
      </c>
      <c r="AH358" s="460"/>
      <c r="AI358" s="460"/>
      <c r="AJ358" s="461"/>
      <c r="AK358" s="461"/>
      <c r="AL358" s="461"/>
      <c r="AM358" s="461"/>
      <c r="AN358" s="461"/>
      <c r="AO358" s="461"/>
      <c r="AP358" s="461"/>
      <c r="AQ358" s="461"/>
      <c r="AR358" s="461"/>
      <c r="AS358" s="514" t="str">
        <f t="shared" si="289"/>
        <v/>
      </c>
      <c r="AT358" s="460"/>
      <c r="AU358" s="460"/>
      <c r="AV358" s="461"/>
      <c r="AW358" s="461"/>
      <c r="AX358" s="461"/>
      <c r="AY358" s="461"/>
      <c r="AZ358" s="461"/>
      <c r="BA358" s="461"/>
      <c r="BB358" s="514" t="str">
        <f t="shared" si="290"/>
        <v/>
      </c>
      <c r="BC358" s="460"/>
      <c r="BD358" s="460"/>
      <c r="BE358" s="461"/>
      <c r="BF358" s="461"/>
      <c r="BG358" s="461"/>
      <c r="BH358" s="461"/>
      <c r="BI358" s="461"/>
      <c r="BJ358" s="461"/>
      <c r="BK358" s="514" t="str">
        <f t="shared" si="291"/>
        <v/>
      </c>
      <c r="BL358" s="460"/>
      <c r="BM358" s="460"/>
      <c r="BN358" s="461"/>
      <c r="BO358" s="461"/>
      <c r="BP358" s="461"/>
      <c r="BQ358" s="461"/>
      <c r="BR358" s="461"/>
      <c r="BS358" s="461"/>
      <c r="BT358" s="514" t="str">
        <f t="shared" si="292"/>
        <v/>
      </c>
      <c r="BU358" s="460"/>
      <c r="BV358" s="460"/>
      <c r="BW358" s="461"/>
      <c r="BX358" s="461"/>
      <c r="BY358" s="461"/>
      <c r="BZ358" s="461"/>
      <c r="CA358" s="461"/>
      <c r="CB358" s="461"/>
      <c r="CC358" s="514" t="str">
        <f t="shared" si="293"/>
        <v/>
      </c>
      <c r="CD358" s="460"/>
      <c r="CE358" s="460"/>
      <c r="CF358" s="461"/>
      <c r="CG358" s="461"/>
      <c r="CH358" s="461"/>
      <c r="CI358" s="461"/>
      <c r="CJ358" s="461"/>
      <c r="CK358" s="461"/>
      <c r="CL358" s="461"/>
      <c r="CM358" s="461"/>
      <c r="CN358" s="461"/>
      <c r="CO358" s="461"/>
      <c r="CP358" s="461"/>
      <c r="CQ358" s="461"/>
    </row>
    <row r="359" spans="1:95" s="414" customFormat="1" ht="22.5" hidden="1" customHeight="1" x14ac:dyDescent="0.2">
      <c r="A359" s="476"/>
      <c r="B359" s="476"/>
      <c r="C359" s="476"/>
      <c r="D359" s="901"/>
      <c r="E359" s="392" t="s">
        <v>358</v>
      </c>
      <c r="F359" s="568" t="s">
        <v>108</v>
      </c>
      <c r="G359" s="486" t="s">
        <v>125</v>
      </c>
      <c r="H359" s="486"/>
      <c r="I359" s="486"/>
      <c r="J359" s="486"/>
      <c r="K359" s="486"/>
      <c r="L359" s="486"/>
      <c r="M359" s="487"/>
      <c r="N359" s="487"/>
      <c r="O359" s="487"/>
      <c r="P359" s="487"/>
      <c r="Q359" s="487"/>
      <c r="R359" s="487"/>
      <c r="S359" s="487"/>
      <c r="T359" s="487"/>
      <c r="U359" s="487"/>
      <c r="V359" s="487"/>
      <c r="W359" s="487"/>
      <c r="X359" s="487"/>
      <c r="Y359" s="487"/>
      <c r="Z359" s="487"/>
      <c r="AA359" s="461"/>
      <c r="AB359" s="461"/>
      <c r="AC359" s="461"/>
      <c r="AD359" s="461"/>
      <c r="AE359" s="461"/>
      <c r="AF359" s="461"/>
      <c r="AG359" s="514" t="str">
        <f t="shared" si="288"/>
        <v/>
      </c>
      <c r="AH359" s="460"/>
      <c r="AI359" s="460"/>
      <c r="AJ359" s="461"/>
      <c r="AK359" s="461"/>
      <c r="AL359" s="461"/>
      <c r="AM359" s="461"/>
      <c r="AN359" s="461"/>
      <c r="AO359" s="461"/>
      <c r="AP359" s="461"/>
      <c r="AQ359" s="461"/>
      <c r="AR359" s="461"/>
      <c r="AS359" s="514" t="str">
        <f t="shared" si="289"/>
        <v/>
      </c>
      <c r="AT359" s="460"/>
      <c r="AU359" s="460"/>
      <c r="AV359" s="461"/>
      <c r="AW359" s="461"/>
      <c r="AX359" s="461"/>
      <c r="AY359" s="461"/>
      <c r="AZ359" s="461"/>
      <c r="BA359" s="461"/>
      <c r="BB359" s="514" t="str">
        <f t="shared" si="290"/>
        <v/>
      </c>
      <c r="BC359" s="460"/>
      <c r="BD359" s="460"/>
      <c r="BE359" s="461"/>
      <c r="BF359" s="461"/>
      <c r="BG359" s="461"/>
      <c r="BH359" s="461"/>
      <c r="BI359" s="461"/>
      <c r="BJ359" s="461"/>
      <c r="BK359" s="514" t="str">
        <f t="shared" si="291"/>
        <v/>
      </c>
      <c r="BL359" s="460"/>
      <c r="BM359" s="460"/>
      <c r="BN359" s="461"/>
      <c r="BO359" s="461"/>
      <c r="BP359" s="461"/>
      <c r="BQ359" s="461"/>
      <c r="BR359" s="461"/>
      <c r="BS359" s="461"/>
      <c r="BT359" s="514" t="str">
        <f t="shared" si="292"/>
        <v/>
      </c>
      <c r="BU359" s="460"/>
      <c r="BV359" s="460"/>
      <c r="BW359" s="461"/>
      <c r="BX359" s="461"/>
      <c r="BY359" s="461"/>
      <c r="BZ359" s="461"/>
      <c r="CA359" s="461"/>
      <c r="CB359" s="461"/>
      <c r="CC359" s="514" t="str">
        <f t="shared" si="293"/>
        <v/>
      </c>
      <c r="CD359" s="460"/>
      <c r="CE359" s="460"/>
      <c r="CF359" s="461"/>
      <c r="CG359" s="461"/>
      <c r="CH359" s="461"/>
      <c r="CI359" s="461"/>
      <c r="CJ359" s="461"/>
      <c r="CK359" s="461"/>
      <c r="CL359" s="461"/>
      <c r="CM359" s="461"/>
      <c r="CN359" s="461"/>
      <c r="CO359" s="461"/>
      <c r="CP359" s="461"/>
      <c r="CQ359" s="461"/>
    </row>
    <row r="360" spans="1:95" s="414" customFormat="1" ht="11.25" hidden="1" customHeight="1" x14ac:dyDescent="0.2">
      <c r="A360" s="476"/>
      <c r="B360" s="476"/>
      <c r="C360" s="476"/>
      <c r="D360" s="901"/>
      <c r="E360" s="392"/>
      <c r="F360" s="568" t="s">
        <v>112</v>
      </c>
      <c r="G360" s="486" t="s">
        <v>126</v>
      </c>
      <c r="H360" s="486"/>
      <c r="I360" s="486"/>
      <c r="J360" s="486"/>
      <c r="K360" s="486"/>
      <c r="L360" s="486"/>
      <c r="M360" s="487"/>
      <c r="N360" s="487"/>
      <c r="O360" s="487"/>
      <c r="P360" s="487"/>
      <c r="Q360" s="487"/>
      <c r="R360" s="487"/>
      <c r="S360" s="487"/>
      <c r="T360" s="487"/>
      <c r="U360" s="487"/>
      <c r="V360" s="487"/>
      <c r="W360" s="487"/>
      <c r="X360" s="487"/>
      <c r="Y360" s="487"/>
      <c r="Z360" s="487"/>
      <c r="AA360" s="461"/>
      <c r="AB360" s="461"/>
      <c r="AC360" s="461"/>
      <c r="AD360" s="461"/>
      <c r="AE360" s="461"/>
      <c r="AF360" s="461"/>
      <c r="AG360" s="514" t="str">
        <f t="shared" si="288"/>
        <v/>
      </c>
      <c r="AH360" s="460"/>
      <c r="AI360" s="460"/>
      <c r="AJ360" s="461"/>
      <c r="AK360" s="461"/>
      <c r="AL360" s="461"/>
      <c r="AM360" s="461"/>
      <c r="AN360" s="461"/>
      <c r="AO360" s="461"/>
      <c r="AP360" s="461"/>
      <c r="AQ360" s="461"/>
      <c r="AR360" s="461"/>
      <c r="AS360" s="514" t="str">
        <f t="shared" si="289"/>
        <v/>
      </c>
      <c r="AT360" s="460"/>
      <c r="AU360" s="460"/>
      <c r="AV360" s="461"/>
      <c r="AW360" s="461"/>
      <c r="AX360" s="461"/>
      <c r="AY360" s="461"/>
      <c r="AZ360" s="461"/>
      <c r="BA360" s="461"/>
      <c r="BB360" s="514" t="str">
        <f t="shared" si="290"/>
        <v/>
      </c>
      <c r="BC360" s="460"/>
      <c r="BD360" s="460"/>
      <c r="BE360" s="461"/>
      <c r="BF360" s="461"/>
      <c r="BG360" s="461"/>
      <c r="BH360" s="461"/>
      <c r="BI360" s="461"/>
      <c r="BJ360" s="461"/>
      <c r="BK360" s="514" t="str">
        <f t="shared" si="291"/>
        <v/>
      </c>
      <c r="BL360" s="460"/>
      <c r="BM360" s="460"/>
      <c r="BN360" s="461"/>
      <c r="BO360" s="461"/>
      <c r="BP360" s="461"/>
      <c r="BQ360" s="461"/>
      <c r="BR360" s="461"/>
      <c r="BS360" s="461"/>
      <c r="BT360" s="514" t="str">
        <f t="shared" si="292"/>
        <v/>
      </c>
      <c r="BU360" s="460"/>
      <c r="BV360" s="460"/>
      <c r="BW360" s="461"/>
      <c r="BX360" s="461"/>
      <c r="BY360" s="461"/>
      <c r="BZ360" s="461"/>
      <c r="CA360" s="461"/>
      <c r="CB360" s="461"/>
      <c r="CC360" s="514" t="str">
        <f t="shared" si="293"/>
        <v/>
      </c>
      <c r="CD360" s="460"/>
      <c r="CE360" s="460"/>
      <c r="CF360" s="461"/>
      <c r="CG360" s="461"/>
      <c r="CH360" s="461"/>
      <c r="CI360" s="461"/>
      <c r="CJ360" s="461"/>
      <c r="CK360" s="461"/>
      <c r="CL360" s="461"/>
      <c r="CM360" s="461"/>
      <c r="CN360" s="461"/>
      <c r="CO360" s="461"/>
      <c r="CP360" s="461"/>
      <c r="CQ360" s="461"/>
    </row>
    <row r="361" spans="1:95" s="414" customFormat="1" ht="11.25" hidden="1" customHeight="1" x14ac:dyDescent="0.2">
      <c r="A361" s="476"/>
      <c r="B361" s="476"/>
      <c r="C361" s="476"/>
      <c r="D361" s="901"/>
      <c r="E361" s="392"/>
      <c r="F361" s="568" t="s">
        <v>115</v>
      </c>
      <c r="G361" s="486" t="s">
        <v>298</v>
      </c>
      <c r="H361" s="486"/>
      <c r="I361" s="486"/>
      <c r="J361" s="486"/>
      <c r="K361" s="486"/>
      <c r="L361" s="486"/>
      <c r="M361" s="487"/>
      <c r="N361" s="487"/>
      <c r="O361" s="487"/>
      <c r="P361" s="487"/>
      <c r="Q361" s="487"/>
      <c r="R361" s="487"/>
      <c r="S361" s="487"/>
      <c r="T361" s="487"/>
      <c r="U361" s="487"/>
      <c r="V361" s="487"/>
      <c r="W361" s="487"/>
      <c r="X361" s="487"/>
      <c r="Y361" s="487"/>
      <c r="Z361" s="487"/>
      <c r="AA361" s="461"/>
      <c r="AB361" s="461"/>
      <c r="AC361" s="461"/>
      <c r="AD361" s="461"/>
      <c r="AE361" s="461"/>
      <c r="AF361" s="461"/>
      <c r="AG361" s="514" t="str">
        <f t="shared" si="288"/>
        <v/>
      </c>
      <c r="AH361" s="460"/>
      <c r="AI361" s="460"/>
      <c r="AJ361" s="461"/>
      <c r="AK361" s="461"/>
      <c r="AL361" s="461"/>
      <c r="AM361" s="461"/>
      <c r="AN361" s="461"/>
      <c r="AO361" s="461"/>
      <c r="AP361" s="461"/>
      <c r="AQ361" s="461"/>
      <c r="AR361" s="461"/>
      <c r="AS361" s="514" t="str">
        <f t="shared" si="289"/>
        <v/>
      </c>
      <c r="AT361" s="460"/>
      <c r="AU361" s="460"/>
      <c r="AV361" s="461"/>
      <c r="AW361" s="461"/>
      <c r="AX361" s="461"/>
      <c r="AY361" s="461"/>
      <c r="AZ361" s="461"/>
      <c r="BA361" s="461"/>
      <c r="BB361" s="514" t="str">
        <f t="shared" si="290"/>
        <v/>
      </c>
      <c r="BC361" s="460"/>
      <c r="BD361" s="460"/>
      <c r="BE361" s="461"/>
      <c r="BF361" s="461"/>
      <c r="BG361" s="461"/>
      <c r="BH361" s="461"/>
      <c r="BI361" s="461"/>
      <c r="BJ361" s="461"/>
      <c r="BK361" s="514" t="str">
        <f t="shared" si="291"/>
        <v/>
      </c>
      <c r="BL361" s="460"/>
      <c r="BM361" s="460"/>
      <c r="BN361" s="461"/>
      <c r="BO361" s="461"/>
      <c r="BP361" s="461"/>
      <c r="BQ361" s="461"/>
      <c r="BR361" s="461"/>
      <c r="BS361" s="461"/>
      <c r="BT361" s="514" t="str">
        <f t="shared" si="292"/>
        <v/>
      </c>
      <c r="BU361" s="460"/>
      <c r="BV361" s="460"/>
      <c r="BW361" s="461"/>
      <c r="BX361" s="461"/>
      <c r="BY361" s="461"/>
      <c r="BZ361" s="461"/>
      <c r="CA361" s="461"/>
      <c r="CB361" s="461"/>
      <c r="CC361" s="514" t="str">
        <f t="shared" si="293"/>
        <v/>
      </c>
      <c r="CD361" s="460"/>
      <c r="CE361" s="460"/>
      <c r="CF361" s="461"/>
      <c r="CG361" s="461"/>
      <c r="CH361" s="461"/>
      <c r="CI361" s="461"/>
      <c r="CJ361" s="461"/>
      <c r="CK361" s="461"/>
      <c r="CL361" s="461"/>
      <c r="CM361" s="461"/>
      <c r="CN361" s="461"/>
      <c r="CO361" s="461"/>
      <c r="CP361" s="461"/>
      <c r="CQ361" s="461"/>
    </row>
    <row r="362" spans="1:95" s="414" customFormat="1" ht="11.25" hidden="1" customHeight="1" x14ac:dyDescent="0.2">
      <c r="A362" s="476"/>
      <c r="B362" s="476"/>
      <c r="C362" s="476"/>
      <c r="D362" s="901"/>
      <c r="E362" s="392"/>
      <c r="F362" s="568" t="s">
        <v>116</v>
      </c>
      <c r="G362" s="486" t="s">
        <v>127</v>
      </c>
      <c r="H362" s="486"/>
      <c r="I362" s="486"/>
      <c r="J362" s="486"/>
      <c r="K362" s="486"/>
      <c r="L362" s="486"/>
      <c r="M362" s="487"/>
      <c r="N362" s="487"/>
      <c r="O362" s="487"/>
      <c r="P362" s="487"/>
      <c r="Q362" s="487"/>
      <c r="R362" s="487"/>
      <c r="S362" s="487"/>
      <c r="T362" s="487"/>
      <c r="U362" s="487"/>
      <c r="V362" s="487"/>
      <c r="W362" s="487"/>
      <c r="X362" s="487"/>
      <c r="Y362" s="487"/>
      <c r="Z362" s="487"/>
      <c r="AA362" s="461"/>
      <c r="AB362" s="461"/>
      <c r="AC362" s="461"/>
      <c r="AD362" s="461"/>
      <c r="AE362" s="461"/>
      <c r="AF362" s="461"/>
      <c r="AG362" s="514" t="str">
        <f t="shared" si="288"/>
        <v/>
      </c>
      <c r="AH362" s="460"/>
      <c r="AI362" s="460"/>
      <c r="AJ362" s="461"/>
      <c r="AK362" s="461"/>
      <c r="AL362" s="461"/>
      <c r="AM362" s="461"/>
      <c r="AN362" s="461"/>
      <c r="AO362" s="461"/>
      <c r="AP362" s="461"/>
      <c r="AQ362" s="461"/>
      <c r="AR362" s="461"/>
      <c r="AS362" s="514" t="str">
        <f t="shared" si="289"/>
        <v/>
      </c>
      <c r="AT362" s="460"/>
      <c r="AU362" s="460"/>
      <c r="AV362" s="461"/>
      <c r="AW362" s="461"/>
      <c r="AX362" s="461"/>
      <c r="AY362" s="461"/>
      <c r="AZ362" s="461"/>
      <c r="BA362" s="461"/>
      <c r="BB362" s="514" t="str">
        <f t="shared" si="290"/>
        <v/>
      </c>
      <c r="BC362" s="460"/>
      <c r="BD362" s="460"/>
      <c r="BE362" s="461"/>
      <c r="BF362" s="461"/>
      <c r="BG362" s="461"/>
      <c r="BH362" s="461"/>
      <c r="BI362" s="461"/>
      <c r="BJ362" s="461"/>
      <c r="BK362" s="514" t="str">
        <f t="shared" si="291"/>
        <v/>
      </c>
      <c r="BL362" s="460"/>
      <c r="BM362" s="460"/>
      <c r="BN362" s="461"/>
      <c r="BO362" s="461"/>
      <c r="BP362" s="461"/>
      <c r="BQ362" s="461"/>
      <c r="BR362" s="461"/>
      <c r="BS362" s="461"/>
      <c r="BT362" s="514" t="str">
        <f t="shared" si="292"/>
        <v/>
      </c>
      <c r="BU362" s="460"/>
      <c r="BV362" s="460"/>
      <c r="BW362" s="461"/>
      <c r="BX362" s="461"/>
      <c r="BY362" s="461"/>
      <c r="BZ362" s="461"/>
      <c r="CA362" s="461"/>
      <c r="CB362" s="461"/>
      <c r="CC362" s="514" t="str">
        <f t="shared" si="293"/>
        <v/>
      </c>
      <c r="CD362" s="460"/>
      <c r="CE362" s="460"/>
      <c r="CF362" s="461"/>
      <c r="CG362" s="461"/>
      <c r="CH362" s="461"/>
      <c r="CI362" s="461"/>
      <c r="CJ362" s="461"/>
      <c r="CK362" s="461"/>
      <c r="CL362" s="461"/>
      <c r="CM362" s="461"/>
      <c r="CN362" s="461"/>
      <c r="CO362" s="461"/>
      <c r="CP362" s="461"/>
      <c r="CQ362" s="461"/>
    </row>
    <row r="363" spans="1:95" s="414" customFormat="1" ht="11.25" hidden="1" customHeight="1" x14ac:dyDescent="0.2">
      <c r="A363" s="476"/>
      <c r="B363" s="476"/>
      <c r="C363" s="476"/>
      <c r="D363" s="901"/>
      <c r="E363" s="392"/>
      <c r="F363" s="568" t="s">
        <v>357</v>
      </c>
      <c r="G363" s="486" t="s">
        <v>686</v>
      </c>
      <c r="H363" s="486"/>
      <c r="I363" s="486"/>
      <c r="J363" s="486"/>
      <c r="K363" s="486"/>
      <c r="L363" s="486"/>
      <c r="M363" s="487"/>
      <c r="N363" s="487"/>
      <c r="O363" s="487"/>
      <c r="P363" s="487"/>
      <c r="Q363" s="487"/>
      <c r="R363" s="487"/>
      <c r="S363" s="487"/>
      <c r="T363" s="487"/>
      <c r="U363" s="487"/>
      <c r="V363" s="487"/>
      <c r="W363" s="487"/>
      <c r="X363" s="487"/>
      <c r="Y363" s="487"/>
      <c r="Z363" s="487"/>
      <c r="AA363" s="461"/>
      <c r="AB363" s="461"/>
      <c r="AC363" s="461"/>
      <c r="AD363" s="461"/>
      <c r="AE363" s="461"/>
      <c r="AF363" s="461"/>
      <c r="AG363" s="514" t="str">
        <f t="shared" si="288"/>
        <v/>
      </c>
      <c r="AH363" s="460"/>
      <c r="AI363" s="460"/>
      <c r="AJ363" s="461"/>
      <c r="AK363" s="461"/>
      <c r="AL363" s="461"/>
      <c r="AM363" s="461"/>
      <c r="AN363" s="461"/>
      <c r="AO363" s="461"/>
      <c r="AP363" s="461"/>
      <c r="AQ363" s="461"/>
      <c r="AR363" s="461"/>
      <c r="AS363" s="514" t="str">
        <f t="shared" si="289"/>
        <v/>
      </c>
      <c r="AT363" s="460"/>
      <c r="AU363" s="460"/>
      <c r="AV363" s="461"/>
      <c r="AW363" s="461"/>
      <c r="AX363" s="461"/>
      <c r="AY363" s="461"/>
      <c r="AZ363" s="461"/>
      <c r="BA363" s="461"/>
      <c r="BB363" s="514" t="str">
        <f t="shared" si="290"/>
        <v/>
      </c>
      <c r="BC363" s="460"/>
      <c r="BD363" s="460"/>
      <c r="BE363" s="461"/>
      <c r="BF363" s="461"/>
      <c r="BG363" s="461"/>
      <c r="BH363" s="461"/>
      <c r="BI363" s="461"/>
      <c r="BJ363" s="461"/>
      <c r="BK363" s="514" t="str">
        <f t="shared" si="291"/>
        <v/>
      </c>
      <c r="BL363" s="460"/>
      <c r="BM363" s="460"/>
      <c r="BN363" s="461"/>
      <c r="BO363" s="461"/>
      <c r="BP363" s="461"/>
      <c r="BQ363" s="461"/>
      <c r="BR363" s="461"/>
      <c r="BS363" s="461"/>
      <c r="BT363" s="514" t="str">
        <f t="shared" si="292"/>
        <v/>
      </c>
      <c r="BU363" s="460"/>
      <c r="BV363" s="460"/>
      <c r="BW363" s="461"/>
      <c r="BX363" s="461"/>
      <c r="BY363" s="461"/>
      <c r="BZ363" s="461"/>
      <c r="CA363" s="461"/>
      <c r="CB363" s="461"/>
      <c r="CC363" s="514" t="str">
        <f t="shared" si="293"/>
        <v/>
      </c>
      <c r="CD363" s="460"/>
      <c r="CE363" s="460"/>
      <c r="CF363" s="461"/>
      <c r="CG363" s="461"/>
      <c r="CH363" s="461"/>
      <c r="CI363" s="461"/>
      <c r="CJ363" s="461"/>
      <c r="CK363" s="461"/>
      <c r="CL363" s="461"/>
      <c r="CM363" s="461"/>
      <c r="CN363" s="461"/>
      <c r="CO363" s="461"/>
      <c r="CP363" s="461"/>
      <c r="CQ363" s="461"/>
    </row>
    <row r="364" spans="1:95" s="414" customFormat="1" ht="22.5" hidden="1" customHeight="1" x14ac:dyDescent="0.2">
      <c r="A364" s="476"/>
      <c r="B364" s="476"/>
      <c r="C364" s="476"/>
      <c r="D364" s="901"/>
      <c r="E364" s="392" t="s">
        <v>128</v>
      </c>
      <c r="F364" s="568"/>
      <c r="G364" s="486" t="s">
        <v>299</v>
      </c>
      <c r="H364" s="486"/>
      <c r="I364" s="486"/>
      <c r="J364" s="486"/>
      <c r="K364" s="486"/>
      <c r="L364" s="486"/>
      <c r="M364" s="487"/>
      <c r="N364" s="487"/>
      <c r="O364" s="487"/>
      <c r="P364" s="487"/>
      <c r="Q364" s="487"/>
      <c r="R364" s="487"/>
      <c r="S364" s="487"/>
      <c r="T364" s="487"/>
      <c r="U364" s="487"/>
      <c r="V364" s="487"/>
      <c r="W364" s="487"/>
      <c r="X364" s="487"/>
      <c r="Y364" s="487"/>
      <c r="Z364" s="487"/>
      <c r="AA364" s="461"/>
      <c r="AB364" s="461"/>
      <c r="AC364" s="461"/>
      <c r="AD364" s="461"/>
      <c r="AE364" s="461"/>
      <c r="AF364" s="461"/>
      <c r="AG364" s="514" t="str">
        <f t="shared" si="288"/>
        <v/>
      </c>
      <c r="AH364" s="460"/>
      <c r="AI364" s="460"/>
      <c r="AJ364" s="461"/>
      <c r="AK364" s="461"/>
      <c r="AL364" s="461"/>
      <c r="AM364" s="461"/>
      <c r="AN364" s="461"/>
      <c r="AO364" s="461"/>
      <c r="AP364" s="461"/>
      <c r="AQ364" s="461"/>
      <c r="AR364" s="461"/>
      <c r="AS364" s="514" t="str">
        <f t="shared" si="289"/>
        <v/>
      </c>
      <c r="AT364" s="460"/>
      <c r="AU364" s="460"/>
      <c r="AV364" s="461"/>
      <c r="AW364" s="461"/>
      <c r="AX364" s="461"/>
      <c r="AY364" s="461"/>
      <c r="AZ364" s="461"/>
      <c r="BA364" s="461"/>
      <c r="BB364" s="514" t="str">
        <f t="shared" si="290"/>
        <v/>
      </c>
      <c r="BC364" s="460"/>
      <c r="BD364" s="460"/>
      <c r="BE364" s="461"/>
      <c r="BF364" s="461"/>
      <c r="BG364" s="461"/>
      <c r="BH364" s="461"/>
      <c r="BI364" s="461"/>
      <c r="BJ364" s="461"/>
      <c r="BK364" s="514" t="str">
        <f t="shared" si="291"/>
        <v/>
      </c>
      <c r="BL364" s="460"/>
      <c r="BM364" s="460"/>
      <c r="BN364" s="461"/>
      <c r="BO364" s="461"/>
      <c r="BP364" s="461"/>
      <c r="BQ364" s="461"/>
      <c r="BR364" s="461"/>
      <c r="BS364" s="461"/>
      <c r="BT364" s="514" t="str">
        <f t="shared" si="292"/>
        <v/>
      </c>
      <c r="BU364" s="460"/>
      <c r="BV364" s="460"/>
      <c r="BW364" s="461"/>
      <c r="BX364" s="461"/>
      <c r="BY364" s="461"/>
      <c r="BZ364" s="461"/>
      <c r="CA364" s="461"/>
      <c r="CB364" s="461"/>
      <c r="CC364" s="514" t="str">
        <f t="shared" si="293"/>
        <v/>
      </c>
      <c r="CD364" s="460"/>
      <c r="CE364" s="460"/>
      <c r="CF364" s="461"/>
      <c r="CG364" s="461"/>
      <c r="CH364" s="461"/>
      <c r="CI364" s="461"/>
      <c r="CJ364" s="461"/>
      <c r="CK364" s="461"/>
      <c r="CL364" s="461"/>
      <c r="CM364" s="461"/>
      <c r="CN364" s="461"/>
      <c r="CO364" s="461"/>
      <c r="CP364" s="461"/>
      <c r="CQ364" s="461"/>
    </row>
    <row r="365" spans="1:95" s="414" customFormat="1" ht="11.25" hidden="1" customHeight="1" x14ac:dyDescent="0.2">
      <c r="A365" s="476"/>
      <c r="B365" s="476"/>
      <c r="C365" s="476"/>
      <c r="D365" s="901"/>
      <c r="E365" s="392" t="s">
        <v>89</v>
      </c>
      <c r="F365" s="568" t="s">
        <v>723</v>
      </c>
      <c r="G365" s="486" t="s">
        <v>60</v>
      </c>
      <c r="H365" s="486"/>
      <c r="I365" s="486"/>
      <c r="J365" s="486"/>
      <c r="K365" s="486"/>
      <c r="L365" s="486"/>
      <c r="M365" s="487"/>
      <c r="N365" s="487"/>
      <c r="O365" s="487"/>
      <c r="P365" s="487"/>
      <c r="Q365" s="487"/>
      <c r="R365" s="487"/>
      <c r="S365" s="487"/>
      <c r="T365" s="487"/>
      <c r="U365" s="487"/>
      <c r="V365" s="487"/>
      <c r="W365" s="487"/>
      <c r="X365" s="487"/>
      <c r="Y365" s="487"/>
      <c r="Z365" s="487"/>
      <c r="AA365" s="461"/>
      <c r="AB365" s="461"/>
      <c r="AC365" s="461"/>
      <c r="AD365" s="461"/>
      <c r="AE365" s="461"/>
      <c r="AF365" s="461"/>
      <c r="AG365" s="514" t="str">
        <f t="shared" si="288"/>
        <v/>
      </c>
      <c r="AH365" s="460"/>
      <c r="AI365" s="460"/>
      <c r="AJ365" s="461"/>
      <c r="AK365" s="461"/>
      <c r="AL365" s="461"/>
      <c r="AM365" s="461"/>
      <c r="AN365" s="461"/>
      <c r="AO365" s="461"/>
      <c r="AP365" s="461"/>
      <c r="AQ365" s="461"/>
      <c r="AR365" s="461"/>
      <c r="AS365" s="514" t="str">
        <f t="shared" si="289"/>
        <v/>
      </c>
      <c r="AT365" s="460"/>
      <c r="AU365" s="460"/>
      <c r="AV365" s="461"/>
      <c r="AW365" s="461"/>
      <c r="AX365" s="461"/>
      <c r="AY365" s="461"/>
      <c r="AZ365" s="461"/>
      <c r="BA365" s="461"/>
      <c r="BB365" s="514" t="str">
        <f t="shared" si="290"/>
        <v/>
      </c>
      <c r="BC365" s="460"/>
      <c r="BD365" s="460"/>
      <c r="BE365" s="461"/>
      <c r="BF365" s="461"/>
      <c r="BG365" s="461"/>
      <c r="BH365" s="461"/>
      <c r="BI365" s="461"/>
      <c r="BJ365" s="461"/>
      <c r="BK365" s="514" t="str">
        <f t="shared" si="291"/>
        <v/>
      </c>
      <c r="BL365" s="460"/>
      <c r="BM365" s="460"/>
      <c r="BN365" s="461"/>
      <c r="BO365" s="461"/>
      <c r="BP365" s="461"/>
      <c r="BQ365" s="461"/>
      <c r="BR365" s="461"/>
      <c r="BS365" s="461"/>
      <c r="BT365" s="514" t="str">
        <f t="shared" si="292"/>
        <v/>
      </c>
      <c r="BU365" s="460"/>
      <c r="BV365" s="460"/>
      <c r="BW365" s="461"/>
      <c r="BX365" s="461"/>
      <c r="BY365" s="461"/>
      <c r="BZ365" s="461"/>
      <c r="CA365" s="461"/>
      <c r="CB365" s="461"/>
      <c r="CC365" s="514" t="str">
        <f t="shared" si="293"/>
        <v/>
      </c>
      <c r="CD365" s="460"/>
      <c r="CE365" s="460"/>
      <c r="CF365" s="461"/>
      <c r="CG365" s="461"/>
      <c r="CH365" s="461"/>
      <c r="CI365" s="461"/>
      <c r="CJ365" s="461"/>
      <c r="CK365" s="461"/>
      <c r="CL365" s="461"/>
      <c r="CM365" s="461"/>
      <c r="CN365" s="461"/>
      <c r="CO365" s="461"/>
      <c r="CP365" s="461"/>
      <c r="CQ365" s="461"/>
    </row>
    <row r="366" spans="1:95" s="414" customFormat="1" ht="11.25" hidden="1" customHeight="1" x14ac:dyDescent="0.2">
      <c r="A366" s="476"/>
      <c r="B366" s="476"/>
      <c r="C366" s="476"/>
      <c r="D366" s="901"/>
      <c r="E366" s="392"/>
      <c r="F366" s="568" t="s">
        <v>724</v>
      </c>
      <c r="G366" s="486" t="s">
        <v>61</v>
      </c>
      <c r="H366" s="486"/>
      <c r="I366" s="486"/>
      <c r="J366" s="486"/>
      <c r="K366" s="486"/>
      <c r="L366" s="486"/>
      <c r="M366" s="487"/>
      <c r="N366" s="487"/>
      <c r="O366" s="487"/>
      <c r="P366" s="487"/>
      <c r="Q366" s="487"/>
      <c r="R366" s="487"/>
      <c r="S366" s="487"/>
      <c r="T366" s="487"/>
      <c r="U366" s="487"/>
      <c r="V366" s="487"/>
      <c r="W366" s="487"/>
      <c r="X366" s="487"/>
      <c r="Y366" s="487"/>
      <c r="Z366" s="487"/>
      <c r="AA366" s="461"/>
      <c r="AB366" s="461"/>
      <c r="AC366" s="461"/>
      <c r="AD366" s="461"/>
      <c r="AE366" s="461"/>
      <c r="AF366" s="461"/>
      <c r="AG366" s="514" t="str">
        <f t="shared" si="288"/>
        <v/>
      </c>
      <c r="AH366" s="460"/>
      <c r="AI366" s="460"/>
      <c r="AJ366" s="461"/>
      <c r="AK366" s="461"/>
      <c r="AL366" s="461"/>
      <c r="AM366" s="461"/>
      <c r="AN366" s="461"/>
      <c r="AO366" s="461"/>
      <c r="AP366" s="461"/>
      <c r="AQ366" s="461"/>
      <c r="AR366" s="461"/>
      <c r="AS366" s="514" t="str">
        <f t="shared" si="289"/>
        <v/>
      </c>
      <c r="AT366" s="460"/>
      <c r="AU366" s="460"/>
      <c r="AV366" s="461"/>
      <c r="AW366" s="461"/>
      <c r="AX366" s="461"/>
      <c r="AY366" s="461"/>
      <c r="AZ366" s="461"/>
      <c r="BA366" s="461"/>
      <c r="BB366" s="514" t="str">
        <f t="shared" si="290"/>
        <v/>
      </c>
      <c r="BC366" s="460"/>
      <c r="BD366" s="460"/>
      <c r="BE366" s="461"/>
      <c r="BF366" s="461"/>
      <c r="BG366" s="461"/>
      <c r="BH366" s="461"/>
      <c r="BI366" s="461"/>
      <c r="BJ366" s="461"/>
      <c r="BK366" s="514" t="str">
        <f t="shared" si="291"/>
        <v/>
      </c>
      <c r="BL366" s="460"/>
      <c r="BM366" s="460"/>
      <c r="BN366" s="461"/>
      <c r="BO366" s="461"/>
      <c r="BP366" s="461"/>
      <c r="BQ366" s="461"/>
      <c r="BR366" s="461"/>
      <c r="BS366" s="461"/>
      <c r="BT366" s="514" t="str">
        <f t="shared" si="292"/>
        <v/>
      </c>
      <c r="BU366" s="460"/>
      <c r="BV366" s="460"/>
      <c r="BW366" s="461"/>
      <c r="BX366" s="461"/>
      <c r="BY366" s="461"/>
      <c r="BZ366" s="461"/>
      <c r="CA366" s="461"/>
      <c r="CB366" s="461"/>
      <c r="CC366" s="514" t="str">
        <f t="shared" si="293"/>
        <v/>
      </c>
      <c r="CD366" s="460"/>
      <c r="CE366" s="460"/>
      <c r="CF366" s="461"/>
      <c r="CG366" s="461"/>
      <c r="CH366" s="461"/>
      <c r="CI366" s="461"/>
      <c r="CJ366" s="461"/>
      <c r="CK366" s="461"/>
      <c r="CL366" s="461"/>
      <c r="CM366" s="461"/>
      <c r="CN366" s="461"/>
      <c r="CO366" s="461"/>
      <c r="CP366" s="461"/>
      <c r="CQ366" s="461"/>
    </row>
    <row r="367" spans="1:95" s="414" customFormat="1" ht="11.25" hidden="1" customHeight="1" x14ac:dyDescent="0.2">
      <c r="A367" s="476"/>
      <c r="B367" s="476"/>
      <c r="C367" s="476"/>
      <c r="D367" s="901"/>
      <c r="E367" s="392"/>
      <c r="F367" s="568" t="s">
        <v>725</v>
      </c>
      <c r="G367" s="486" t="s">
        <v>62</v>
      </c>
      <c r="H367" s="486"/>
      <c r="I367" s="486"/>
      <c r="J367" s="486"/>
      <c r="K367" s="486"/>
      <c r="L367" s="486"/>
      <c r="M367" s="487"/>
      <c r="N367" s="487"/>
      <c r="O367" s="487"/>
      <c r="P367" s="487"/>
      <c r="Q367" s="487"/>
      <c r="R367" s="487"/>
      <c r="S367" s="487"/>
      <c r="T367" s="487"/>
      <c r="U367" s="487"/>
      <c r="V367" s="487"/>
      <c r="W367" s="487"/>
      <c r="X367" s="487"/>
      <c r="Y367" s="487"/>
      <c r="Z367" s="487"/>
      <c r="AA367" s="461"/>
      <c r="AB367" s="461"/>
      <c r="AC367" s="461"/>
      <c r="AD367" s="461"/>
      <c r="AE367" s="461"/>
      <c r="AF367" s="461"/>
      <c r="AG367" s="514" t="str">
        <f t="shared" si="288"/>
        <v/>
      </c>
      <c r="AH367" s="460"/>
      <c r="AI367" s="460"/>
      <c r="AJ367" s="461"/>
      <c r="AK367" s="461"/>
      <c r="AL367" s="461"/>
      <c r="AM367" s="461"/>
      <c r="AN367" s="461"/>
      <c r="AO367" s="461"/>
      <c r="AP367" s="461"/>
      <c r="AQ367" s="461"/>
      <c r="AR367" s="461"/>
      <c r="AS367" s="514" t="str">
        <f t="shared" si="289"/>
        <v/>
      </c>
      <c r="AT367" s="460"/>
      <c r="AU367" s="460"/>
      <c r="AV367" s="461"/>
      <c r="AW367" s="461"/>
      <c r="AX367" s="461"/>
      <c r="AY367" s="461"/>
      <c r="AZ367" s="461"/>
      <c r="BA367" s="461"/>
      <c r="BB367" s="514" t="str">
        <f t="shared" si="290"/>
        <v/>
      </c>
      <c r="BC367" s="460"/>
      <c r="BD367" s="460"/>
      <c r="BE367" s="461"/>
      <c r="BF367" s="461"/>
      <c r="BG367" s="461"/>
      <c r="BH367" s="461"/>
      <c r="BI367" s="461"/>
      <c r="BJ367" s="461"/>
      <c r="BK367" s="514" t="str">
        <f t="shared" si="291"/>
        <v/>
      </c>
      <c r="BL367" s="460"/>
      <c r="BM367" s="460"/>
      <c r="BN367" s="461"/>
      <c r="BO367" s="461"/>
      <c r="BP367" s="461"/>
      <c r="BQ367" s="461"/>
      <c r="BR367" s="461"/>
      <c r="BS367" s="461"/>
      <c r="BT367" s="514" t="str">
        <f t="shared" si="292"/>
        <v/>
      </c>
      <c r="BU367" s="460"/>
      <c r="BV367" s="460"/>
      <c r="BW367" s="461"/>
      <c r="BX367" s="461"/>
      <c r="BY367" s="461"/>
      <c r="BZ367" s="461"/>
      <c r="CA367" s="461"/>
      <c r="CB367" s="461"/>
      <c r="CC367" s="514" t="str">
        <f t="shared" si="293"/>
        <v/>
      </c>
      <c r="CD367" s="460"/>
      <c r="CE367" s="460"/>
      <c r="CF367" s="461"/>
      <c r="CG367" s="461"/>
      <c r="CH367" s="461"/>
      <c r="CI367" s="461"/>
      <c r="CJ367" s="461"/>
      <c r="CK367" s="461"/>
      <c r="CL367" s="461"/>
      <c r="CM367" s="461"/>
      <c r="CN367" s="461"/>
      <c r="CO367" s="461"/>
      <c r="CP367" s="461"/>
      <c r="CQ367" s="461"/>
    </row>
    <row r="368" spans="1:95" s="414" customFormat="1" ht="11.25" hidden="1" customHeight="1" x14ac:dyDescent="0.2">
      <c r="A368" s="476"/>
      <c r="B368" s="476"/>
      <c r="C368" s="476"/>
      <c r="D368" s="901"/>
      <c r="E368" s="392"/>
      <c r="F368" s="568" t="s">
        <v>94</v>
      </c>
      <c r="G368" s="486" t="s">
        <v>300</v>
      </c>
      <c r="H368" s="486"/>
      <c r="I368" s="486"/>
      <c r="J368" s="486"/>
      <c r="K368" s="486"/>
      <c r="L368" s="486"/>
      <c r="M368" s="487"/>
      <c r="N368" s="487"/>
      <c r="O368" s="487"/>
      <c r="P368" s="487"/>
      <c r="Q368" s="487"/>
      <c r="R368" s="487"/>
      <c r="S368" s="487"/>
      <c r="T368" s="487"/>
      <c r="U368" s="487"/>
      <c r="V368" s="487"/>
      <c r="W368" s="487"/>
      <c r="X368" s="487"/>
      <c r="Y368" s="487"/>
      <c r="Z368" s="487"/>
      <c r="AA368" s="461"/>
      <c r="AB368" s="461"/>
      <c r="AC368" s="461"/>
      <c r="AD368" s="461"/>
      <c r="AE368" s="461"/>
      <c r="AF368" s="461"/>
      <c r="AG368" s="514" t="str">
        <f t="shared" si="288"/>
        <v/>
      </c>
      <c r="AH368" s="460"/>
      <c r="AI368" s="460"/>
      <c r="AJ368" s="461"/>
      <c r="AK368" s="461"/>
      <c r="AL368" s="461"/>
      <c r="AM368" s="461"/>
      <c r="AN368" s="461"/>
      <c r="AO368" s="461"/>
      <c r="AP368" s="461"/>
      <c r="AQ368" s="461"/>
      <c r="AR368" s="461"/>
      <c r="AS368" s="514" t="str">
        <f t="shared" si="289"/>
        <v/>
      </c>
      <c r="AT368" s="460"/>
      <c r="AU368" s="460"/>
      <c r="AV368" s="461"/>
      <c r="AW368" s="461"/>
      <c r="AX368" s="461"/>
      <c r="AY368" s="461"/>
      <c r="AZ368" s="461"/>
      <c r="BA368" s="461"/>
      <c r="BB368" s="514" t="str">
        <f t="shared" si="290"/>
        <v/>
      </c>
      <c r="BC368" s="460"/>
      <c r="BD368" s="460"/>
      <c r="BE368" s="461"/>
      <c r="BF368" s="461"/>
      <c r="BG368" s="461"/>
      <c r="BH368" s="461"/>
      <c r="BI368" s="461"/>
      <c r="BJ368" s="461"/>
      <c r="BK368" s="514" t="str">
        <f t="shared" si="291"/>
        <v/>
      </c>
      <c r="BL368" s="460"/>
      <c r="BM368" s="460"/>
      <c r="BN368" s="461"/>
      <c r="BO368" s="461"/>
      <c r="BP368" s="461"/>
      <c r="BQ368" s="461"/>
      <c r="BR368" s="461"/>
      <c r="BS368" s="461"/>
      <c r="BT368" s="514" t="str">
        <f t="shared" si="292"/>
        <v/>
      </c>
      <c r="BU368" s="460"/>
      <c r="BV368" s="460"/>
      <c r="BW368" s="461"/>
      <c r="BX368" s="461"/>
      <c r="BY368" s="461"/>
      <c r="BZ368" s="461"/>
      <c r="CA368" s="461"/>
      <c r="CB368" s="461"/>
      <c r="CC368" s="514" t="str">
        <f t="shared" si="293"/>
        <v/>
      </c>
      <c r="CD368" s="460"/>
      <c r="CE368" s="460"/>
      <c r="CF368" s="461"/>
      <c r="CG368" s="461"/>
      <c r="CH368" s="461"/>
      <c r="CI368" s="461"/>
      <c r="CJ368" s="461"/>
      <c r="CK368" s="461"/>
      <c r="CL368" s="461"/>
      <c r="CM368" s="461"/>
      <c r="CN368" s="461"/>
      <c r="CO368" s="461"/>
      <c r="CP368" s="461"/>
      <c r="CQ368" s="461"/>
    </row>
    <row r="369" spans="1:95" s="414" customFormat="1" ht="11.25" hidden="1" customHeight="1" x14ac:dyDescent="0.2">
      <c r="A369" s="476"/>
      <c r="B369" s="476"/>
      <c r="C369" s="476"/>
      <c r="D369" s="901"/>
      <c r="E369" s="392"/>
      <c r="F369" s="568" t="s">
        <v>95</v>
      </c>
      <c r="G369" s="486" t="s">
        <v>301</v>
      </c>
      <c r="H369" s="486"/>
      <c r="I369" s="486"/>
      <c r="J369" s="486"/>
      <c r="K369" s="486"/>
      <c r="L369" s="486"/>
      <c r="M369" s="487"/>
      <c r="N369" s="487"/>
      <c r="O369" s="487"/>
      <c r="P369" s="487"/>
      <c r="Q369" s="487"/>
      <c r="R369" s="487"/>
      <c r="S369" s="487"/>
      <c r="T369" s="487"/>
      <c r="U369" s="487"/>
      <c r="V369" s="487"/>
      <c r="W369" s="487"/>
      <c r="X369" s="487"/>
      <c r="Y369" s="487"/>
      <c r="Z369" s="487"/>
      <c r="AA369" s="461"/>
      <c r="AB369" s="461"/>
      <c r="AC369" s="461"/>
      <c r="AD369" s="461"/>
      <c r="AE369" s="461"/>
      <c r="AF369" s="461"/>
      <c r="AG369" s="514" t="str">
        <f t="shared" si="288"/>
        <v/>
      </c>
      <c r="AH369" s="460"/>
      <c r="AI369" s="460"/>
      <c r="AJ369" s="461"/>
      <c r="AK369" s="461"/>
      <c r="AL369" s="461"/>
      <c r="AM369" s="461"/>
      <c r="AN369" s="461"/>
      <c r="AO369" s="461"/>
      <c r="AP369" s="461"/>
      <c r="AQ369" s="461"/>
      <c r="AR369" s="461"/>
      <c r="AS369" s="514" t="str">
        <f t="shared" si="289"/>
        <v/>
      </c>
      <c r="AT369" s="460"/>
      <c r="AU369" s="460"/>
      <c r="AV369" s="461"/>
      <c r="AW369" s="461"/>
      <c r="AX369" s="461"/>
      <c r="AY369" s="461"/>
      <c r="AZ369" s="461"/>
      <c r="BA369" s="461"/>
      <c r="BB369" s="514" t="str">
        <f t="shared" si="290"/>
        <v/>
      </c>
      <c r="BC369" s="460"/>
      <c r="BD369" s="460"/>
      <c r="BE369" s="461"/>
      <c r="BF369" s="461"/>
      <c r="BG369" s="461"/>
      <c r="BH369" s="461"/>
      <c r="BI369" s="461"/>
      <c r="BJ369" s="461"/>
      <c r="BK369" s="514" t="str">
        <f t="shared" si="291"/>
        <v/>
      </c>
      <c r="BL369" s="460"/>
      <c r="BM369" s="460"/>
      <c r="BN369" s="461"/>
      <c r="BO369" s="461"/>
      <c r="BP369" s="461"/>
      <c r="BQ369" s="461"/>
      <c r="BR369" s="461"/>
      <c r="BS369" s="461"/>
      <c r="BT369" s="514" t="str">
        <f t="shared" si="292"/>
        <v/>
      </c>
      <c r="BU369" s="460"/>
      <c r="BV369" s="460"/>
      <c r="BW369" s="461"/>
      <c r="BX369" s="461"/>
      <c r="BY369" s="461"/>
      <c r="BZ369" s="461"/>
      <c r="CA369" s="461"/>
      <c r="CB369" s="461"/>
      <c r="CC369" s="514" t="str">
        <f t="shared" si="293"/>
        <v/>
      </c>
      <c r="CD369" s="460"/>
      <c r="CE369" s="460"/>
      <c r="CF369" s="461"/>
      <c r="CG369" s="461"/>
      <c r="CH369" s="461"/>
      <c r="CI369" s="461"/>
      <c r="CJ369" s="461"/>
      <c r="CK369" s="461"/>
      <c r="CL369" s="461"/>
      <c r="CM369" s="461"/>
      <c r="CN369" s="461"/>
      <c r="CO369" s="461"/>
      <c r="CP369" s="461"/>
      <c r="CQ369" s="461"/>
    </row>
    <row r="370" spans="1:95" s="414" customFormat="1" ht="11.25" hidden="1" customHeight="1" x14ac:dyDescent="0.2">
      <c r="A370" s="476"/>
      <c r="B370" s="476"/>
      <c r="C370" s="476"/>
      <c r="D370" s="901"/>
      <c r="E370" s="392"/>
      <c r="F370" s="568" t="s">
        <v>129</v>
      </c>
      <c r="G370" s="486" t="s">
        <v>130</v>
      </c>
      <c r="H370" s="486"/>
      <c r="I370" s="486"/>
      <c r="J370" s="486"/>
      <c r="K370" s="486"/>
      <c r="L370" s="486"/>
      <c r="M370" s="487"/>
      <c r="N370" s="487"/>
      <c r="O370" s="487"/>
      <c r="P370" s="487"/>
      <c r="Q370" s="487"/>
      <c r="R370" s="487"/>
      <c r="S370" s="487"/>
      <c r="T370" s="487"/>
      <c r="U370" s="487"/>
      <c r="V370" s="487"/>
      <c r="W370" s="487"/>
      <c r="X370" s="487"/>
      <c r="Y370" s="487"/>
      <c r="Z370" s="487"/>
      <c r="AA370" s="461"/>
      <c r="AB370" s="461"/>
      <c r="AC370" s="461"/>
      <c r="AD370" s="461"/>
      <c r="AE370" s="461"/>
      <c r="AF370" s="461"/>
      <c r="AG370" s="514" t="str">
        <f t="shared" si="288"/>
        <v/>
      </c>
      <c r="AH370" s="460"/>
      <c r="AI370" s="460"/>
      <c r="AJ370" s="461"/>
      <c r="AK370" s="461"/>
      <c r="AL370" s="461"/>
      <c r="AM370" s="461"/>
      <c r="AN370" s="461"/>
      <c r="AO370" s="461"/>
      <c r="AP370" s="461"/>
      <c r="AQ370" s="461"/>
      <c r="AR370" s="461"/>
      <c r="AS370" s="514" t="str">
        <f t="shared" si="289"/>
        <v/>
      </c>
      <c r="AT370" s="460"/>
      <c r="AU370" s="460"/>
      <c r="AV370" s="461"/>
      <c r="AW370" s="461"/>
      <c r="AX370" s="461"/>
      <c r="AY370" s="461"/>
      <c r="AZ370" s="461"/>
      <c r="BA370" s="461"/>
      <c r="BB370" s="514" t="str">
        <f t="shared" si="290"/>
        <v/>
      </c>
      <c r="BC370" s="460"/>
      <c r="BD370" s="460"/>
      <c r="BE370" s="461"/>
      <c r="BF370" s="461"/>
      <c r="BG370" s="461"/>
      <c r="BH370" s="461"/>
      <c r="BI370" s="461"/>
      <c r="BJ370" s="461"/>
      <c r="BK370" s="514" t="str">
        <f t="shared" si="291"/>
        <v/>
      </c>
      <c r="BL370" s="460"/>
      <c r="BM370" s="460"/>
      <c r="BN370" s="461"/>
      <c r="BO370" s="461"/>
      <c r="BP370" s="461"/>
      <c r="BQ370" s="461"/>
      <c r="BR370" s="461"/>
      <c r="BS370" s="461"/>
      <c r="BT370" s="514" t="str">
        <f t="shared" si="292"/>
        <v/>
      </c>
      <c r="BU370" s="460"/>
      <c r="BV370" s="460"/>
      <c r="BW370" s="461"/>
      <c r="BX370" s="461"/>
      <c r="BY370" s="461"/>
      <c r="BZ370" s="461"/>
      <c r="CA370" s="461"/>
      <c r="CB370" s="461"/>
      <c r="CC370" s="514" t="str">
        <f t="shared" si="293"/>
        <v/>
      </c>
      <c r="CD370" s="460"/>
      <c r="CE370" s="460"/>
      <c r="CF370" s="461"/>
      <c r="CG370" s="461"/>
      <c r="CH370" s="461"/>
      <c r="CI370" s="461"/>
      <c r="CJ370" s="461"/>
      <c r="CK370" s="461"/>
      <c r="CL370" s="461"/>
      <c r="CM370" s="461"/>
      <c r="CN370" s="461"/>
      <c r="CO370" s="461"/>
      <c r="CP370" s="461"/>
      <c r="CQ370" s="461"/>
    </row>
    <row r="371" spans="1:95" s="414" customFormat="1" ht="22.5" hidden="1" customHeight="1" x14ac:dyDescent="0.2">
      <c r="A371" s="476"/>
      <c r="B371" s="476"/>
      <c r="C371" s="476"/>
      <c r="D371" s="901"/>
      <c r="E371" s="392" t="s">
        <v>358</v>
      </c>
      <c r="F371" s="568" t="s">
        <v>108</v>
      </c>
      <c r="G371" s="486" t="s">
        <v>131</v>
      </c>
      <c r="H371" s="486"/>
      <c r="I371" s="486"/>
      <c r="J371" s="486"/>
      <c r="K371" s="486"/>
      <c r="L371" s="486"/>
      <c r="M371" s="487"/>
      <c r="N371" s="487"/>
      <c r="O371" s="487"/>
      <c r="P371" s="487"/>
      <c r="Q371" s="487"/>
      <c r="R371" s="487"/>
      <c r="S371" s="487"/>
      <c r="T371" s="487"/>
      <c r="U371" s="487"/>
      <c r="V371" s="487"/>
      <c r="W371" s="487"/>
      <c r="X371" s="487"/>
      <c r="Y371" s="487"/>
      <c r="Z371" s="487"/>
      <c r="AA371" s="461"/>
      <c r="AB371" s="461"/>
      <c r="AC371" s="461"/>
      <c r="AD371" s="461"/>
      <c r="AE371" s="461"/>
      <c r="AF371" s="461"/>
      <c r="AG371" s="514" t="str">
        <f t="shared" si="288"/>
        <v/>
      </c>
      <c r="AH371" s="460"/>
      <c r="AI371" s="460"/>
      <c r="AJ371" s="461"/>
      <c r="AK371" s="461"/>
      <c r="AL371" s="461"/>
      <c r="AM371" s="461"/>
      <c r="AN371" s="461"/>
      <c r="AO371" s="461"/>
      <c r="AP371" s="461"/>
      <c r="AQ371" s="461"/>
      <c r="AR371" s="461"/>
      <c r="AS371" s="514" t="str">
        <f t="shared" si="289"/>
        <v/>
      </c>
      <c r="AT371" s="460"/>
      <c r="AU371" s="460"/>
      <c r="AV371" s="461"/>
      <c r="AW371" s="461"/>
      <c r="AX371" s="461"/>
      <c r="AY371" s="461"/>
      <c r="AZ371" s="461"/>
      <c r="BA371" s="461"/>
      <c r="BB371" s="514" t="str">
        <f t="shared" si="290"/>
        <v/>
      </c>
      <c r="BC371" s="460"/>
      <c r="BD371" s="460"/>
      <c r="BE371" s="461"/>
      <c r="BF371" s="461"/>
      <c r="BG371" s="461"/>
      <c r="BH371" s="461"/>
      <c r="BI371" s="461"/>
      <c r="BJ371" s="461"/>
      <c r="BK371" s="514" t="str">
        <f t="shared" si="291"/>
        <v/>
      </c>
      <c r="BL371" s="460"/>
      <c r="BM371" s="460"/>
      <c r="BN371" s="461"/>
      <c r="BO371" s="461"/>
      <c r="BP371" s="461"/>
      <c r="BQ371" s="461"/>
      <c r="BR371" s="461"/>
      <c r="BS371" s="461"/>
      <c r="BT371" s="514" t="str">
        <f t="shared" si="292"/>
        <v/>
      </c>
      <c r="BU371" s="460"/>
      <c r="BV371" s="460"/>
      <c r="BW371" s="461"/>
      <c r="BX371" s="461"/>
      <c r="BY371" s="461"/>
      <c r="BZ371" s="461"/>
      <c r="CA371" s="461"/>
      <c r="CB371" s="461"/>
      <c r="CC371" s="514" t="str">
        <f t="shared" si="293"/>
        <v/>
      </c>
      <c r="CD371" s="460"/>
      <c r="CE371" s="460"/>
      <c r="CF371" s="461"/>
      <c r="CG371" s="461"/>
      <c r="CH371" s="461"/>
      <c r="CI371" s="461"/>
      <c r="CJ371" s="461"/>
      <c r="CK371" s="461"/>
      <c r="CL371" s="461"/>
      <c r="CM371" s="461"/>
      <c r="CN371" s="461"/>
      <c r="CO371" s="461"/>
      <c r="CP371" s="461"/>
      <c r="CQ371" s="461"/>
    </row>
    <row r="372" spans="1:95" s="414" customFormat="1" ht="11.25" hidden="1" customHeight="1" x14ac:dyDescent="0.2">
      <c r="A372" s="476"/>
      <c r="B372" s="476"/>
      <c r="C372" s="476"/>
      <c r="D372" s="901"/>
      <c r="E372" s="392"/>
      <c r="F372" s="568" t="s">
        <v>112</v>
      </c>
      <c r="G372" s="486" t="s">
        <v>132</v>
      </c>
      <c r="H372" s="486"/>
      <c r="I372" s="486"/>
      <c r="J372" s="486"/>
      <c r="K372" s="486"/>
      <c r="L372" s="486"/>
      <c r="M372" s="487"/>
      <c r="N372" s="487"/>
      <c r="O372" s="487"/>
      <c r="P372" s="487"/>
      <c r="Q372" s="487"/>
      <c r="R372" s="487"/>
      <c r="S372" s="487"/>
      <c r="T372" s="487"/>
      <c r="U372" s="487"/>
      <c r="V372" s="487"/>
      <c r="W372" s="487"/>
      <c r="X372" s="487"/>
      <c r="Y372" s="487"/>
      <c r="Z372" s="487"/>
      <c r="AA372" s="461"/>
      <c r="AB372" s="461"/>
      <c r="AC372" s="461"/>
      <c r="AD372" s="461"/>
      <c r="AE372" s="461"/>
      <c r="AF372" s="461"/>
      <c r="AG372" s="514" t="str">
        <f t="shared" si="288"/>
        <v/>
      </c>
      <c r="AH372" s="460"/>
      <c r="AI372" s="460"/>
      <c r="AJ372" s="461"/>
      <c r="AK372" s="461"/>
      <c r="AL372" s="461"/>
      <c r="AM372" s="461"/>
      <c r="AN372" s="461"/>
      <c r="AO372" s="461"/>
      <c r="AP372" s="461"/>
      <c r="AQ372" s="461"/>
      <c r="AR372" s="461"/>
      <c r="AS372" s="514" t="str">
        <f t="shared" si="289"/>
        <v/>
      </c>
      <c r="AT372" s="460"/>
      <c r="AU372" s="460"/>
      <c r="AV372" s="461"/>
      <c r="AW372" s="461"/>
      <c r="AX372" s="461"/>
      <c r="AY372" s="461"/>
      <c r="AZ372" s="461"/>
      <c r="BA372" s="461"/>
      <c r="BB372" s="514" t="str">
        <f t="shared" si="290"/>
        <v/>
      </c>
      <c r="BC372" s="460"/>
      <c r="BD372" s="460"/>
      <c r="BE372" s="461"/>
      <c r="BF372" s="461"/>
      <c r="BG372" s="461"/>
      <c r="BH372" s="461"/>
      <c r="BI372" s="461"/>
      <c r="BJ372" s="461"/>
      <c r="BK372" s="514" t="str">
        <f t="shared" si="291"/>
        <v/>
      </c>
      <c r="BL372" s="460"/>
      <c r="BM372" s="460"/>
      <c r="BN372" s="461"/>
      <c r="BO372" s="461"/>
      <c r="BP372" s="461"/>
      <c r="BQ372" s="461"/>
      <c r="BR372" s="461"/>
      <c r="BS372" s="461"/>
      <c r="BT372" s="514" t="str">
        <f t="shared" si="292"/>
        <v/>
      </c>
      <c r="BU372" s="460"/>
      <c r="BV372" s="460"/>
      <c r="BW372" s="461"/>
      <c r="BX372" s="461"/>
      <c r="BY372" s="461"/>
      <c r="BZ372" s="461"/>
      <c r="CA372" s="461"/>
      <c r="CB372" s="461"/>
      <c r="CC372" s="514" t="str">
        <f t="shared" si="293"/>
        <v/>
      </c>
      <c r="CD372" s="460"/>
      <c r="CE372" s="460"/>
      <c r="CF372" s="461"/>
      <c r="CG372" s="461"/>
      <c r="CH372" s="461"/>
      <c r="CI372" s="461"/>
      <c r="CJ372" s="461"/>
      <c r="CK372" s="461"/>
      <c r="CL372" s="461"/>
      <c r="CM372" s="461"/>
      <c r="CN372" s="461"/>
      <c r="CO372" s="461"/>
      <c r="CP372" s="461"/>
      <c r="CQ372" s="461"/>
    </row>
    <row r="373" spans="1:95" s="414" customFormat="1" ht="11.25" hidden="1" customHeight="1" x14ac:dyDescent="0.2">
      <c r="A373" s="476"/>
      <c r="B373" s="476"/>
      <c r="C373" s="476"/>
      <c r="D373" s="901"/>
      <c r="E373" s="392"/>
      <c r="F373" s="568" t="s">
        <v>115</v>
      </c>
      <c r="G373" s="486" t="s">
        <v>302</v>
      </c>
      <c r="H373" s="486"/>
      <c r="I373" s="486"/>
      <c r="J373" s="486"/>
      <c r="K373" s="486"/>
      <c r="L373" s="486"/>
      <c r="M373" s="487"/>
      <c r="N373" s="487"/>
      <c r="O373" s="487"/>
      <c r="P373" s="487"/>
      <c r="Q373" s="487"/>
      <c r="R373" s="487"/>
      <c r="S373" s="487"/>
      <c r="T373" s="487"/>
      <c r="U373" s="487"/>
      <c r="V373" s="487"/>
      <c r="W373" s="487"/>
      <c r="X373" s="487"/>
      <c r="Y373" s="487"/>
      <c r="Z373" s="487"/>
      <c r="AA373" s="461"/>
      <c r="AB373" s="461"/>
      <c r="AC373" s="461"/>
      <c r="AD373" s="461"/>
      <c r="AE373" s="461"/>
      <c r="AF373" s="461"/>
      <c r="AG373" s="514" t="str">
        <f t="shared" si="288"/>
        <v/>
      </c>
      <c r="AH373" s="460"/>
      <c r="AI373" s="460"/>
      <c r="AJ373" s="461"/>
      <c r="AK373" s="461"/>
      <c r="AL373" s="461"/>
      <c r="AM373" s="461"/>
      <c r="AN373" s="461"/>
      <c r="AO373" s="461"/>
      <c r="AP373" s="461"/>
      <c r="AQ373" s="461"/>
      <c r="AR373" s="461"/>
      <c r="AS373" s="514" t="str">
        <f t="shared" si="289"/>
        <v/>
      </c>
      <c r="AT373" s="460"/>
      <c r="AU373" s="460"/>
      <c r="AV373" s="461"/>
      <c r="AW373" s="461"/>
      <c r="AX373" s="461"/>
      <c r="AY373" s="461"/>
      <c r="AZ373" s="461"/>
      <c r="BA373" s="461"/>
      <c r="BB373" s="514" t="str">
        <f t="shared" si="290"/>
        <v/>
      </c>
      <c r="BC373" s="460"/>
      <c r="BD373" s="460"/>
      <c r="BE373" s="461"/>
      <c r="BF373" s="461"/>
      <c r="BG373" s="461"/>
      <c r="BH373" s="461"/>
      <c r="BI373" s="461"/>
      <c r="BJ373" s="461"/>
      <c r="BK373" s="514" t="str">
        <f t="shared" si="291"/>
        <v/>
      </c>
      <c r="BL373" s="460"/>
      <c r="BM373" s="460"/>
      <c r="BN373" s="461"/>
      <c r="BO373" s="461"/>
      <c r="BP373" s="461"/>
      <c r="BQ373" s="461"/>
      <c r="BR373" s="461"/>
      <c r="BS373" s="461"/>
      <c r="BT373" s="514" t="str">
        <f t="shared" si="292"/>
        <v/>
      </c>
      <c r="BU373" s="460"/>
      <c r="BV373" s="460"/>
      <c r="BW373" s="461"/>
      <c r="BX373" s="461"/>
      <c r="BY373" s="461"/>
      <c r="BZ373" s="461"/>
      <c r="CA373" s="461"/>
      <c r="CB373" s="461"/>
      <c r="CC373" s="514" t="str">
        <f t="shared" si="293"/>
        <v/>
      </c>
      <c r="CD373" s="460"/>
      <c r="CE373" s="460"/>
      <c r="CF373" s="461"/>
      <c r="CG373" s="461"/>
      <c r="CH373" s="461"/>
      <c r="CI373" s="461"/>
      <c r="CJ373" s="461"/>
      <c r="CK373" s="461"/>
      <c r="CL373" s="461"/>
      <c r="CM373" s="461"/>
      <c r="CN373" s="461"/>
      <c r="CO373" s="461"/>
      <c r="CP373" s="461"/>
      <c r="CQ373" s="461"/>
    </row>
    <row r="374" spans="1:95" s="414" customFormat="1" ht="11.25" hidden="1" customHeight="1" x14ac:dyDescent="0.2">
      <c r="A374" s="476"/>
      <c r="B374" s="476"/>
      <c r="C374" s="476"/>
      <c r="D374" s="901"/>
      <c r="E374" s="392"/>
      <c r="F374" s="568" t="s">
        <v>116</v>
      </c>
      <c r="G374" s="486" t="s">
        <v>133</v>
      </c>
      <c r="H374" s="486"/>
      <c r="I374" s="486"/>
      <c r="J374" s="486"/>
      <c r="K374" s="486"/>
      <c r="L374" s="486"/>
      <c r="M374" s="487"/>
      <c r="N374" s="487"/>
      <c r="O374" s="487"/>
      <c r="P374" s="487"/>
      <c r="Q374" s="487"/>
      <c r="R374" s="487"/>
      <c r="S374" s="487"/>
      <c r="T374" s="487"/>
      <c r="U374" s="487"/>
      <c r="V374" s="487"/>
      <c r="W374" s="487"/>
      <c r="X374" s="487"/>
      <c r="Y374" s="487"/>
      <c r="Z374" s="487"/>
      <c r="AA374" s="461"/>
      <c r="AB374" s="461"/>
      <c r="AC374" s="461"/>
      <c r="AD374" s="461"/>
      <c r="AE374" s="461"/>
      <c r="AF374" s="461"/>
      <c r="AG374" s="514" t="str">
        <f t="shared" si="288"/>
        <v/>
      </c>
      <c r="AH374" s="460"/>
      <c r="AI374" s="460"/>
      <c r="AJ374" s="461"/>
      <c r="AK374" s="461"/>
      <c r="AL374" s="461"/>
      <c r="AM374" s="461"/>
      <c r="AN374" s="461"/>
      <c r="AO374" s="461"/>
      <c r="AP374" s="461"/>
      <c r="AQ374" s="461"/>
      <c r="AR374" s="461"/>
      <c r="AS374" s="514" t="str">
        <f t="shared" si="289"/>
        <v/>
      </c>
      <c r="AT374" s="460"/>
      <c r="AU374" s="460"/>
      <c r="AV374" s="461"/>
      <c r="AW374" s="461"/>
      <c r="AX374" s="461"/>
      <c r="AY374" s="461"/>
      <c r="AZ374" s="461"/>
      <c r="BA374" s="461"/>
      <c r="BB374" s="514" t="str">
        <f t="shared" si="290"/>
        <v/>
      </c>
      <c r="BC374" s="460"/>
      <c r="BD374" s="460"/>
      <c r="BE374" s="461"/>
      <c r="BF374" s="461"/>
      <c r="BG374" s="461"/>
      <c r="BH374" s="461"/>
      <c r="BI374" s="461"/>
      <c r="BJ374" s="461"/>
      <c r="BK374" s="514" t="str">
        <f t="shared" si="291"/>
        <v/>
      </c>
      <c r="BL374" s="460"/>
      <c r="BM374" s="460"/>
      <c r="BN374" s="461"/>
      <c r="BO374" s="461"/>
      <c r="BP374" s="461"/>
      <c r="BQ374" s="461"/>
      <c r="BR374" s="461"/>
      <c r="BS374" s="461"/>
      <c r="BT374" s="514" t="str">
        <f t="shared" si="292"/>
        <v/>
      </c>
      <c r="BU374" s="460"/>
      <c r="BV374" s="460"/>
      <c r="BW374" s="461"/>
      <c r="BX374" s="461"/>
      <c r="BY374" s="461"/>
      <c r="BZ374" s="461"/>
      <c r="CA374" s="461"/>
      <c r="CB374" s="461"/>
      <c r="CC374" s="514" t="str">
        <f t="shared" si="293"/>
        <v/>
      </c>
      <c r="CD374" s="460"/>
      <c r="CE374" s="460"/>
      <c r="CF374" s="461"/>
      <c r="CG374" s="461"/>
      <c r="CH374" s="461"/>
      <c r="CI374" s="461"/>
      <c r="CJ374" s="461"/>
      <c r="CK374" s="461"/>
      <c r="CL374" s="461"/>
      <c r="CM374" s="461"/>
      <c r="CN374" s="461"/>
      <c r="CO374" s="461"/>
      <c r="CP374" s="461"/>
      <c r="CQ374" s="461"/>
    </row>
    <row r="375" spans="1:95" s="414" customFormat="1" ht="11.25" hidden="1" customHeight="1" x14ac:dyDescent="0.2">
      <c r="A375" s="476"/>
      <c r="B375" s="476"/>
      <c r="C375" s="476"/>
      <c r="D375" s="901"/>
      <c r="E375" s="392"/>
      <c r="F375" s="568" t="s">
        <v>357</v>
      </c>
      <c r="G375" s="486" t="s">
        <v>303</v>
      </c>
      <c r="H375" s="486"/>
      <c r="I375" s="486"/>
      <c r="J375" s="486"/>
      <c r="K375" s="486"/>
      <c r="L375" s="486"/>
      <c r="M375" s="487"/>
      <c r="N375" s="487"/>
      <c r="O375" s="487"/>
      <c r="P375" s="487"/>
      <c r="Q375" s="487"/>
      <c r="R375" s="487"/>
      <c r="S375" s="487"/>
      <c r="T375" s="487"/>
      <c r="U375" s="487"/>
      <c r="V375" s="487"/>
      <c r="W375" s="487"/>
      <c r="X375" s="487"/>
      <c r="Y375" s="487"/>
      <c r="Z375" s="487"/>
      <c r="AA375" s="461"/>
      <c r="AB375" s="461"/>
      <c r="AC375" s="461"/>
      <c r="AD375" s="461"/>
      <c r="AE375" s="461"/>
      <c r="AF375" s="461"/>
      <c r="AG375" s="514" t="str">
        <f t="shared" si="288"/>
        <v/>
      </c>
      <c r="AH375" s="460"/>
      <c r="AI375" s="460"/>
      <c r="AJ375" s="461"/>
      <c r="AK375" s="461"/>
      <c r="AL375" s="461"/>
      <c r="AM375" s="461"/>
      <c r="AN375" s="461"/>
      <c r="AO375" s="461"/>
      <c r="AP375" s="461"/>
      <c r="AQ375" s="461"/>
      <c r="AR375" s="461"/>
      <c r="AS375" s="514" t="str">
        <f t="shared" si="289"/>
        <v/>
      </c>
      <c r="AT375" s="460"/>
      <c r="AU375" s="460"/>
      <c r="AV375" s="461"/>
      <c r="AW375" s="461"/>
      <c r="AX375" s="461"/>
      <c r="AY375" s="461"/>
      <c r="AZ375" s="461"/>
      <c r="BA375" s="461"/>
      <c r="BB375" s="514" t="str">
        <f t="shared" si="290"/>
        <v/>
      </c>
      <c r="BC375" s="460"/>
      <c r="BD375" s="460"/>
      <c r="BE375" s="461"/>
      <c r="BF375" s="461"/>
      <c r="BG375" s="461"/>
      <c r="BH375" s="461"/>
      <c r="BI375" s="461"/>
      <c r="BJ375" s="461"/>
      <c r="BK375" s="514" t="str">
        <f t="shared" si="291"/>
        <v/>
      </c>
      <c r="BL375" s="460"/>
      <c r="BM375" s="460"/>
      <c r="BN375" s="461"/>
      <c r="BO375" s="461"/>
      <c r="BP375" s="461"/>
      <c r="BQ375" s="461"/>
      <c r="BR375" s="461"/>
      <c r="BS375" s="461"/>
      <c r="BT375" s="514" t="str">
        <f t="shared" si="292"/>
        <v/>
      </c>
      <c r="BU375" s="460"/>
      <c r="BV375" s="460"/>
      <c r="BW375" s="461"/>
      <c r="BX375" s="461"/>
      <c r="BY375" s="461"/>
      <c r="BZ375" s="461"/>
      <c r="CA375" s="461"/>
      <c r="CB375" s="461"/>
      <c r="CC375" s="514" t="str">
        <f t="shared" si="293"/>
        <v/>
      </c>
      <c r="CD375" s="460"/>
      <c r="CE375" s="460"/>
      <c r="CF375" s="461"/>
      <c r="CG375" s="461"/>
      <c r="CH375" s="461"/>
      <c r="CI375" s="461"/>
      <c r="CJ375" s="461"/>
      <c r="CK375" s="461"/>
      <c r="CL375" s="461"/>
      <c r="CM375" s="461"/>
      <c r="CN375" s="461"/>
      <c r="CO375" s="461"/>
      <c r="CP375" s="461"/>
      <c r="CQ375" s="461"/>
    </row>
    <row r="376" spans="1:95" s="414" customFormat="1" ht="11.25" hidden="1" customHeight="1" x14ac:dyDescent="0.2">
      <c r="A376" s="476"/>
      <c r="B376" s="476"/>
      <c r="C376" s="476"/>
      <c r="D376" s="901"/>
      <c r="E376" s="392" t="s">
        <v>134</v>
      </c>
      <c r="F376" s="568"/>
      <c r="G376" s="486" t="s">
        <v>304</v>
      </c>
      <c r="H376" s="486"/>
      <c r="I376" s="486"/>
      <c r="J376" s="486"/>
      <c r="K376" s="486"/>
      <c r="L376" s="486"/>
      <c r="M376" s="487"/>
      <c r="N376" s="487"/>
      <c r="O376" s="487"/>
      <c r="P376" s="487"/>
      <c r="Q376" s="487"/>
      <c r="R376" s="487"/>
      <c r="S376" s="487"/>
      <c r="T376" s="487"/>
      <c r="U376" s="487"/>
      <c r="V376" s="487"/>
      <c r="W376" s="487"/>
      <c r="X376" s="487"/>
      <c r="Y376" s="487"/>
      <c r="Z376" s="487"/>
      <c r="AA376" s="461"/>
      <c r="AB376" s="461"/>
      <c r="AC376" s="461"/>
      <c r="AD376" s="461"/>
      <c r="AE376" s="461"/>
      <c r="AF376" s="461"/>
      <c r="AG376" s="514" t="str">
        <f t="shared" si="288"/>
        <v/>
      </c>
      <c r="AH376" s="460"/>
      <c r="AI376" s="460"/>
      <c r="AJ376" s="461"/>
      <c r="AK376" s="461"/>
      <c r="AL376" s="461"/>
      <c r="AM376" s="461"/>
      <c r="AN376" s="461"/>
      <c r="AO376" s="461"/>
      <c r="AP376" s="461"/>
      <c r="AQ376" s="461"/>
      <c r="AR376" s="461"/>
      <c r="AS376" s="514" t="str">
        <f t="shared" si="289"/>
        <v/>
      </c>
      <c r="AT376" s="460"/>
      <c r="AU376" s="460"/>
      <c r="AV376" s="461"/>
      <c r="AW376" s="461"/>
      <c r="AX376" s="461"/>
      <c r="AY376" s="461"/>
      <c r="AZ376" s="461"/>
      <c r="BA376" s="461"/>
      <c r="BB376" s="514" t="str">
        <f t="shared" si="290"/>
        <v/>
      </c>
      <c r="BC376" s="460"/>
      <c r="BD376" s="460"/>
      <c r="BE376" s="461"/>
      <c r="BF376" s="461"/>
      <c r="BG376" s="461"/>
      <c r="BH376" s="461"/>
      <c r="BI376" s="461"/>
      <c r="BJ376" s="461"/>
      <c r="BK376" s="514" t="str">
        <f t="shared" si="291"/>
        <v/>
      </c>
      <c r="BL376" s="460"/>
      <c r="BM376" s="460"/>
      <c r="BN376" s="461"/>
      <c r="BO376" s="461"/>
      <c r="BP376" s="461"/>
      <c r="BQ376" s="461"/>
      <c r="BR376" s="461"/>
      <c r="BS376" s="461"/>
      <c r="BT376" s="514" t="str">
        <f t="shared" si="292"/>
        <v/>
      </c>
      <c r="BU376" s="460"/>
      <c r="BV376" s="460"/>
      <c r="BW376" s="461"/>
      <c r="BX376" s="461"/>
      <c r="BY376" s="461"/>
      <c r="BZ376" s="461"/>
      <c r="CA376" s="461"/>
      <c r="CB376" s="461"/>
      <c r="CC376" s="514" t="str">
        <f t="shared" si="293"/>
        <v/>
      </c>
      <c r="CD376" s="460"/>
      <c r="CE376" s="460"/>
      <c r="CF376" s="461"/>
      <c r="CG376" s="461"/>
      <c r="CH376" s="461"/>
      <c r="CI376" s="461"/>
      <c r="CJ376" s="461"/>
      <c r="CK376" s="461"/>
      <c r="CL376" s="461"/>
      <c r="CM376" s="461"/>
      <c r="CN376" s="461"/>
      <c r="CO376" s="461"/>
      <c r="CP376" s="461"/>
      <c r="CQ376" s="461"/>
    </row>
    <row r="377" spans="1:95" s="414" customFormat="1" ht="11.25" hidden="1" customHeight="1" x14ac:dyDescent="0.2">
      <c r="A377" s="476"/>
      <c r="B377" s="476"/>
      <c r="C377" s="476"/>
      <c r="D377" s="901"/>
      <c r="E377" s="392" t="s">
        <v>89</v>
      </c>
      <c r="F377" s="568" t="s">
        <v>723</v>
      </c>
      <c r="G377" s="486" t="s">
        <v>305</v>
      </c>
      <c r="H377" s="486"/>
      <c r="I377" s="486"/>
      <c r="J377" s="486"/>
      <c r="K377" s="486"/>
      <c r="L377" s="486"/>
      <c r="M377" s="487"/>
      <c r="N377" s="487"/>
      <c r="O377" s="487"/>
      <c r="P377" s="487"/>
      <c r="Q377" s="487"/>
      <c r="R377" s="487"/>
      <c r="S377" s="487"/>
      <c r="T377" s="487"/>
      <c r="U377" s="487"/>
      <c r="V377" s="487"/>
      <c r="W377" s="487"/>
      <c r="X377" s="487"/>
      <c r="Y377" s="487"/>
      <c r="Z377" s="487"/>
      <c r="AA377" s="461"/>
      <c r="AB377" s="461"/>
      <c r="AC377" s="461"/>
      <c r="AD377" s="461"/>
      <c r="AE377" s="461"/>
      <c r="AF377" s="461"/>
      <c r="AG377" s="514" t="str">
        <f t="shared" si="288"/>
        <v/>
      </c>
      <c r="AH377" s="460"/>
      <c r="AI377" s="460"/>
      <c r="AJ377" s="461"/>
      <c r="AK377" s="461"/>
      <c r="AL377" s="461"/>
      <c r="AM377" s="461"/>
      <c r="AN377" s="461"/>
      <c r="AO377" s="461"/>
      <c r="AP377" s="461"/>
      <c r="AQ377" s="461"/>
      <c r="AR377" s="461"/>
      <c r="AS377" s="514" t="str">
        <f t="shared" si="289"/>
        <v/>
      </c>
      <c r="AT377" s="460"/>
      <c r="AU377" s="460"/>
      <c r="AV377" s="461"/>
      <c r="AW377" s="461"/>
      <c r="AX377" s="461"/>
      <c r="AY377" s="461"/>
      <c r="AZ377" s="461"/>
      <c r="BA377" s="461"/>
      <c r="BB377" s="514" t="str">
        <f t="shared" si="290"/>
        <v/>
      </c>
      <c r="BC377" s="460"/>
      <c r="BD377" s="460"/>
      <c r="BE377" s="461"/>
      <c r="BF377" s="461"/>
      <c r="BG377" s="461"/>
      <c r="BH377" s="461"/>
      <c r="BI377" s="461"/>
      <c r="BJ377" s="461"/>
      <c r="BK377" s="514" t="str">
        <f t="shared" si="291"/>
        <v/>
      </c>
      <c r="BL377" s="460"/>
      <c r="BM377" s="460"/>
      <c r="BN377" s="461"/>
      <c r="BO377" s="461"/>
      <c r="BP377" s="461"/>
      <c r="BQ377" s="461"/>
      <c r="BR377" s="461"/>
      <c r="BS377" s="461"/>
      <c r="BT377" s="514" t="str">
        <f t="shared" si="292"/>
        <v/>
      </c>
      <c r="BU377" s="460"/>
      <c r="BV377" s="460"/>
      <c r="BW377" s="461"/>
      <c r="BX377" s="461"/>
      <c r="BY377" s="461"/>
      <c r="BZ377" s="461"/>
      <c r="CA377" s="461"/>
      <c r="CB377" s="461"/>
      <c r="CC377" s="514" t="str">
        <f t="shared" si="293"/>
        <v/>
      </c>
      <c r="CD377" s="460"/>
      <c r="CE377" s="460"/>
      <c r="CF377" s="461"/>
      <c r="CG377" s="461"/>
      <c r="CH377" s="461"/>
      <c r="CI377" s="461"/>
      <c r="CJ377" s="461"/>
      <c r="CK377" s="461"/>
      <c r="CL377" s="461"/>
      <c r="CM377" s="461"/>
      <c r="CN377" s="461"/>
      <c r="CO377" s="461"/>
      <c r="CP377" s="461"/>
      <c r="CQ377" s="461"/>
    </row>
    <row r="378" spans="1:95" s="414" customFormat="1" ht="11.25" hidden="1" customHeight="1" x14ac:dyDescent="0.2">
      <c r="A378" s="476"/>
      <c r="B378" s="476"/>
      <c r="C378" s="476"/>
      <c r="D378" s="901"/>
      <c r="E378" s="392"/>
      <c r="F378" s="568" t="s">
        <v>724</v>
      </c>
      <c r="G378" s="486" t="s">
        <v>306</v>
      </c>
      <c r="H378" s="486"/>
      <c r="I378" s="486"/>
      <c r="J378" s="486"/>
      <c r="K378" s="486"/>
      <c r="L378" s="486"/>
      <c r="M378" s="487"/>
      <c r="N378" s="487"/>
      <c r="O378" s="487"/>
      <c r="P378" s="487"/>
      <c r="Q378" s="487"/>
      <c r="R378" s="487"/>
      <c r="S378" s="487"/>
      <c r="T378" s="487"/>
      <c r="U378" s="487"/>
      <c r="V378" s="487"/>
      <c r="W378" s="487"/>
      <c r="X378" s="487"/>
      <c r="Y378" s="487"/>
      <c r="Z378" s="487"/>
      <c r="AA378" s="461"/>
      <c r="AB378" s="461"/>
      <c r="AC378" s="461"/>
      <c r="AD378" s="461"/>
      <c r="AE378" s="461"/>
      <c r="AF378" s="461"/>
      <c r="AG378" s="514" t="str">
        <f t="shared" si="288"/>
        <v/>
      </c>
      <c r="AH378" s="460"/>
      <c r="AI378" s="460"/>
      <c r="AJ378" s="461"/>
      <c r="AK378" s="461"/>
      <c r="AL378" s="461"/>
      <c r="AM378" s="461"/>
      <c r="AN378" s="461"/>
      <c r="AO378" s="461"/>
      <c r="AP378" s="461"/>
      <c r="AQ378" s="461"/>
      <c r="AR378" s="461"/>
      <c r="AS378" s="514" t="str">
        <f t="shared" si="289"/>
        <v/>
      </c>
      <c r="AT378" s="460"/>
      <c r="AU378" s="460"/>
      <c r="AV378" s="461"/>
      <c r="AW378" s="461"/>
      <c r="AX378" s="461"/>
      <c r="AY378" s="461"/>
      <c r="AZ378" s="461"/>
      <c r="BA378" s="461"/>
      <c r="BB378" s="514" t="str">
        <f t="shared" si="290"/>
        <v/>
      </c>
      <c r="BC378" s="460"/>
      <c r="BD378" s="460"/>
      <c r="BE378" s="461"/>
      <c r="BF378" s="461"/>
      <c r="BG378" s="461"/>
      <c r="BH378" s="461"/>
      <c r="BI378" s="461"/>
      <c r="BJ378" s="461"/>
      <c r="BK378" s="514" t="str">
        <f t="shared" si="291"/>
        <v/>
      </c>
      <c r="BL378" s="460"/>
      <c r="BM378" s="460"/>
      <c r="BN378" s="461"/>
      <c r="BO378" s="461"/>
      <c r="BP378" s="461"/>
      <c r="BQ378" s="461"/>
      <c r="BR378" s="461"/>
      <c r="BS378" s="461"/>
      <c r="BT378" s="514" t="str">
        <f t="shared" si="292"/>
        <v/>
      </c>
      <c r="BU378" s="460"/>
      <c r="BV378" s="460"/>
      <c r="BW378" s="461"/>
      <c r="BX378" s="461"/>
      <c r="BY378" s="461"/>
      <c r="BZ378" s="461"/>
      <c r="CA378" s="461"/>
      <c r="CB378" s="461"/>
      <c r="CC378" s="514" t="str">
        <f t="shared" si="293"/>
        <v/>
      </c>
      <c r="CD378" s="460"/>
      <c r="CE378" s="460"/>
      <c r="CF378" s="461"/>
      <c r="CG378" s="461"/>
      <c r="CH378" s="461"/>
      <c r="CI378" s="461"/>
      <c r="CJ378" s="461"/>
      <c r="CK378" s="461"/>
      <c r="CL378" s="461"/>
      <c r="CM378" s="461"/>
      <c r="CN378" s="461"/>
      <c r="CO378" s="461"/>
      <c r="CP378" s="461"/>
      <c r="CQ378" s="461"/>
    </row>
    <row r="379" spans="1:95" s="414" customFormat="1" ht="11.25" hidden="1" customHeight="1" x14ac:dyDescent="0.2">
      <c r="A379" s="476"/>
      <c r="B379" s="476"/>
      <c r="C379" s="476"/>
      <c r="D379" s="901"/>
      <c r="E379" s="392"/>
      <c r="F379" s="568" t="s">
        <v>725</v>
      </c>
      <c r="G379" s="486" t="s">
        <v>307</v>
      </c>
      <c r="H379" s="486"/>
      <c r="I379" s="486"/>
      <c r="J379" s="486"/>
      <c r="K379" s="486"/>
      <c r="L379" s="486"/>
      <c r="M379" s="487"/>
      <c r="N379" s="487"/>
      <c r="O379" s="487"/>
      <c r="P379" s="487"/>
      <c r="Q379" s="487"/>
      <c r="R379" s="487"/>
      <c r="S379" s="487"/>
      <c r="T379" s="487"/>
      <c r="U379" s="487"/>
      <c r="V379" s="487"/>
      <c r="W379" s="487"/>
      <c r="X379" s="487"/>
      <c r="Y379" s="487"/>
      <c r="Z379" s="487"/>
      <c r="AA379" s="461"/>
      <c r="AB379" s="461"/>
      <c r="AC379" s="461"/>
      <c r="AD379" s="461"/>
      <c r="AE379" s="461"/>
      <c r="AF379" s="461"/>
      <c r="AG379" s="514" t="str">
        <f t="shared" si="288"/>
        <v/>
      </c>
      <c r="AH379" s="460"/>
      <c r="AI379" s="460"/>
      <c r="AJ379" s="461"/>
      <c r="AK379" s="461"/>
      <c r="AL379" s="461"/>
      <c r="AM379" s="461"/>
      <c r="AN379" s="461"/>
      <c r="AO379" s="461"/>
      <c r="AP379" s="461"/>
      <c r="AQ379" s="461"/>
      <c r="AR379" s="461"/>
      <c r="AS379" s="514" t="str">
        <f t="shared" si="289"/>
        <v/>
      </c>
      <c r="AT379" s="460"/>
      <c r="AU379" s="460"/>
      <c r="AV379" s="461"/>
      <c r="AW379" s="461"/>
      <c r="AX379" s="461"/>
      <c r="AY379" s="461"/>
      <c r="AZ379" s="461"/>
      <c r="BA379" s="461"/>
      <c r="BB379" s="514" t="str">
        <f t="shared" si="290"/>
        <v/>
      </c>
      <c r="BC379" s="460"/>
      <c r="BD379" s="460"/>
      <c r="BE379" s="461"/>
      <c r="BF379" s="461"/>
      <c r="BG379" s="461"/>
      <c r="BH379" s="461"/>
      <c r="BI379" s="461"/>
      <c r="BJ379" s="461"/>
      <c r="BK379" s="514" t="str">
        <f t="shared" si="291"/>
        <v/>
      </c>
      <c r="BL379" s="460"/>
      <c r="BM379" s="460"/>
      <c r="BN379" s="461"/>
      <c r="BO379" s="461"/>
      <c r="BP379" s="461"/>
      <c r="BQ379" s="461"/>
      <c r="BR379" s="461"/>
      <c r="BS379" s="461"/>
      <c r="BT379" s="514" t="str">
        <f t="shared" si="292"/>
        <v/>
      </c>
      <c r="BU379" s="460"/>
      <c r="BV379" s="460"/>
      <c r="BW379" s="461"/>
      <c r="BX379" s="461"/>
      <c r="BY379" s="461"/>
      <c r="BZ379" s="461"/>
      <c r="CA379" s="461"/>
      <c r="CB379" s="461"/>
      <c r="CC379" s="514" t="str">
        <f t="shared" si="293"/>
        <v/>
      </c>
      <c r="CD379" s="460"/>
      <c r="CE379" s="460"/>
      <c r="CF379" s="461"/>
      <c r="CG379" s="461"/>
      <c r="CH379" s="461"/>
      <c r="CI379" s="461"/>
      <c r="CJ379" s="461"/>
      <c r="CK379" s="461"/>
      <c r="CL379" s="461"/>
      <c r="CM379" s="461"/>
      <c r="CN379" s="461"/>
      <c r="CO379" s="461"/>
      <c r="CP379" s="461"/>
      <c r="CQ379" s="461"/>
    </row>
    <row r="380" spans="1:95" s="414" customFormat="1" ht="11.25" hidden="1" customHeight="1" x14ac:dyDescent="0.2">
      <c r="A380" s="476"/>
      <c r="B380" s="476"/>
      <c r="C380" s="476"/>
      <c r="D380" s="901"/>
      <c r="E380" s="392"/>
      <c r="F380" s="568" t="s">
        <v>94</v>
      </c>
      <c r="G380" s="486" t="s">
        <v>388</v>
      </c>
      <c r="H380" s="486"/>
      <c r="I380" s="486"/>
      <c r="J380" s="486"/>
      <c r="K380" s="486"/>
      <c r="L380" s="486"/>
      <c r="M380" s="487"/>
      <c r="N380" s="487"/>
      <c r="O380" s="487"/>
      <c r="P380" s="487"/>
      <c r="Q380" s="487"/>
      <c r="R380" s="487"/>
      <c r="S380" s="487"/>
      <c r="T380" s="487"/>
      <c r="U380" s="487"/>
      <c r="V380" s="487"/>
      <c r="W380" s="487"/>
      <c r="X380" s="487"/>
      <c r="Y380" s="487"/>
      <c r="Z380" s="487"/>
      <c r="AA380" s="461"/>
      <c r="AB380" s="461"/>
      <c r="AC380" s="461"/>
      <c r="AD380" s="461"/>
      <c r="AE380" s="461"/>
      <c r="AF380" s="461"/>
      <c r="AG380" s="514" t="str">
        <f t="shared" si="288"/>
        <v/>
      </c>
      <c r="AH380" s="460"/>
      <c r="AI380" s="460"/>
      <c r="AJ380" s="461"/>
      <c r="AK380" s="461"/>
      <c r="AL380" s="461"/>
      <c r="AM380" s="461"/>
      <c r="AN380" s="461"/>
      <c r="AO380" s="461"/>
      <c r="AP380" s="461"/>
      <c r="AQ380" s="461"/>
      <c r="AR380" s="461"/>
      <c r="AS380" s="514" t="str">
        <f t="shared" si="289"/>
        <v/>
      </c>
      <c r="AT380" s="460"/>
      <c r="AU380" s="460"/>
      <c r="AV380" s="461"/>
      <c r="AW380" s="461"/>
      <c r="AX380" s="461"/>
      <c r="AY380" s="461"/>
      <c r="AZ380" s="461"/>
      <c r="BA380" s="461"/>
      <c r="BB380" s="514" t="str">
        <f t="shared" si="290"/>
        <v/>
      </c>
      <c r="BC380" s="460"/>
      <c r="BD380" s="460"/>
      <c r="BE380" s="461"/>
      <c r="BF380" s="461"/>
      <c r="BG380" s="461"/>
      <c r="BH380" s="461"/>
      <c r="BI380" s="461"/>
      <c r="BJ380" s="461"/>
      <c r="BK380" s="514" t="str">
        <f t="shared" si="291"/>
        <v/>
      </c>
      <c r="BL380" s="460"/>
      <c r="BM380" s="460"/>
      <c r="BN380" s="461"/>
      <c r="BO380" s="461"/>
      <c r="BP380" s="461"/>
      <c r="BQ380" s="461"/>
      <c r="BR380" s="461"/>
      <c r="BS380" s="461"/>
      <c r="BT380" s="514" t="str">
        <f t="shared" si="292"/>
        <v/>
      </c>
      <c r="BU380" s="460"/>
      <c r="BV380" s="460"/>
      <c r="BW380" s="461"/>
      <c r="BX380" s="461"/>
      <c r="BY380" s="461"/>
      <c r="BZ380" s="461"/>
      <c r="CA380" s="461"/>
      <c r="CB380" s="461"/>
      <c r="CC380" s="514" t="str">
        <f t="shared" si="293"/>
        <v/>
      </c>
      <c r="CD380" s="460"/>
      <c r="CE380" s="460"/>
      <c r="CF380" s="461"/>
      <c r="CG380" s="461"/>
      <c r="CH380" s="461"/>
      <c r="CI380" s="461"/>
      <c r="CJ380" s="461"/>
      <c r="CK380" s="461"/>
      <c r="CL380" s="461"/>
      <c r="CM380" s="461"/>
      <c r="CN380" s="461"/>
      <c r="CO380" s="461"/>
      <c r="CP380" s="461"/>
      <c r="CQ380" s="461"/>
    </row>
    <row r="381" spans="1:95" s="414" customFormat="1" ht="11.25" hidden="1" customHeight="1" x14ac:dyDescent="0.2">
      <c r="A381" s="476"/>
      <c r="B381" s="476"/>
      <c r="C381" s="476"/>
      <c r="D381" s="901"/>
      <c r="E381" s="392"/>
      <c r="F381" s="568" t="s">
        <v>95</v>
      </c>
      <c r="G381" s="486" t="s">
        <v>389</v>
      </c>
      <c r="H381" s="486"/>
      <c r="I381" s="486"/>
      <c r="J381" s="486"/>
      <c r="K381" s="486"/>
      <c r="L381" s="486"/>
      <c r="M381" s="487"/>
      <c r="N381" s="487"/>
      <c r="O381" s="487"/>
      <c r="P381" s="487"/>
      <c r="Q381" s="487"/>
      <c r="R381" s="487"/>
      <c r="S381" s="487"/>
      <c r="T381" s="487"/>
      <c r="U381" s="487"/>
      <c r="V381" s="487"/>
      <c r="W381" s="487"/>
      <c r="X381" s="487"/>
      <c r="Y381" s="487"/>
      <c r="Z381" s="487"/>
      <c r="AA381" s="461"/>
      <c r="AB381" s="461"/>
      <c r="AC381" s="461"/>
      <c r="AD381" s="461"/>
      <c r="AE381" s="461"/>
      <c r="AF381" s="461"/>
      <c r="AG381" s="514" t="str">
        <f t="shared" si="288"/>
        <v/>
      </c>
      <c r="AH381" s="460"/>
      <c r="AI381" s="460"/>
      <c r="AJ381" s="461"/>
      <c r="AK381" s="461"/>
      <c r="AL381" s="461"/>
      <c r="AM381" s="461"/>
      <c r="AN381" s="461"/>
      <c r="AO381" s="461"/>
      <c r="AP381" s="461"/>
      <c r="AQ381" s="461"/>
      <c r="AR381" s="461"/>
      <c r="AS381" s="514" t="str">
        <f t="shared" si="289"/>
        <v/>
      </c>
      <c r="AT381" s="460"/>
      <c r="AU381" s="460"/>
      <c r="AV381" s="461"/>
      <c r="AW381" s="461"/>
      <c r="AX381" s="461"/>
      <c r="AY381" s="461"/>
      <c r="AZ381" s="461"/>
      <c r="BA381" s="461"/>
      <c r="BB381" s="514" t="str">
        <f t="shared" si="290"/>
        <v/>
      </c>
      <c r="BC381" s="460"/>
      <c r="BD381" s="460"/>
      <c r="BE381" s="461"/>
      <c r="BF381" s="461"/>
      <c r="BG381" s="461"/>
      <c r="BH381" s="461"/>
      <c r="BI381" s="461"/>
      <c r="BJ381" s="461"/>
      <c r="BK381" s="514" t="str">
        <f t="shared" si="291"/>
        <v/>
      </c>
      <c r="BL381" s="460"/>
      <c r="BM381" s="460"/>
      <c r="BN381" s="461"/>
      <c r="BO381" s="461"/>
      <c r="BP381" s="461"/>
      <c r="BQ381" s="461"/>
      <c r="BR381" s="461"/>
      <c r="BS381" s="461"/>
      <c r="BT381" s="514" t="str">
        <f t="shared" si="292"/>
        <v/>
      </c>
      <c r="BU381" s="460"/>
      <c r="BV381" s="460"/>
      <c r="BW381" s="461"/>
      <c r="BX381" s="461"/>
      <c r="BY381" s="461"/>
      <c r="BZ381" s="461"/>
      <c r="CA381" s="461"/>
      <c r="CB381" s="461"/>
      <c r="CC381" s="514" t="str">
        <f t="shared" si="293"/>
        <v/>
      </c>
      <c r="CD381" s="460"/>
      <c r="CE381" s="460"/>
      <c r="CF381" s="461"/>
      <c r="CG381" s="461"/>
      <c r="CH381" s="461"/>
      <c r="CI381" s="461"/>
      <c r="CJ381" s="461"/>
      <c r="CK381" s="461"/>
      <c r="CL381" s="461"/>
      <c r="CM381" s="461"/>
      <c r="CN381" s="461"/>
      <c r="CO381" s="461"/>
      <c r="CP381" s="461"/>
      <c r="CQ381" s="461"/>
    </row>
    <row r="382" spans="1:95" s="414" customFormat="1" ht="11.25" hidden="1" customHeight="1" x14ac:dyDescent="0.2">
      <c r="A382" s="476"/>
      <c r="B382" s="476"/>
      <c r="C382" s="476"/>
      <c r="D382" s="901"/>
      <c r="E382" s="392"/>
      <c r="F382" s="568" t="s">
        <v>138</v>
      </c>
      <c r="G382" s="486" t="s">
        <v>308</v>
      </c>
      <c r="H382" s="486"/>
      <c r="I382" s="486"/>
      <c r="J382" s="486"/>
      <c r="K382" s="486"/>
      <c r="L382" s="486"/>
      <c r="M382" s="487"/>
      <c r="N382" s="487"/>
      <c r="O382" s="487"/>
      <c r="P382" s="487"/>
      <c r="Q382" s="487"/>
      <c r="R382" s="487"/>
      <c r="S382" s="487"/>
      <c r="T382" s="487"/>
      <c r="U382" s="487"/>
      <c r="V382" s="487"/>
      <c r="W382" s="487"/>
      <c r="X382" s="487"/>
      <c r="Y382" s="487"/>
      <c r="Z382" s="487"/>
      <c r="AA382" s="461"/>
      <c r="AB382" s="461"/>
      <c r="AC382" s="461"/>
      <c r="AD382" s="461"/>
      <c r="AE382" s="461"/>
      <c r="AF382" s="461"/>
      <c r="AG382" s="514" t="str">
        <f t="shared" si="288"/>
        <v/>
      </c>
      <c r="AH382" s="460"/>
      <c r="AI382" s="460"/>
      <c r="AJ382" s="461"/>
      <c r="AK382" s="461"/>
      <c r="AL382" s="461"/>
      <c r="AM382" s="461"/>
      <c r="AN382" s="461"/>
      <c r="AO382" s="461"/>
      <c r="AP382" s="461"/>
      <c r="AQ382" s="461"/>
      <c r="AR382" s="461"/>
      <c r="AS382" s="514" t="str">
        <f t="shared" si="289"/>
        <v/>
      </c>
      <c r="AT382" s="460"/>
      <c r="AU382" s="460"/>
      <c r="AV382" s="461"/>
      <c r="AW382" s="461"/>
      <c r="AX382" s="461"/>
      <c r="AY382" s="461"/>
      <c r="AZ382" s="461"/>
      <c r="BA382" s="461"/>
      <c r="BB382" s="514" t="str">
        <f t="shared" si="290"/>
        <v/>
      </c>
      <c r="BC382" s="460"/>
      <c r="BD382" s="460"/>
      <c r="BE382" s="461"/>
      <c r="BF382" s="461"/>
      <c r="BG382" s="461"/>
      <c r="BH382" s="461"/>
      <c r="BI382" s="461"/>
      <c r="BJ382" s="461"/>
      <c r="BK382" s="514" t="str">
        <f t="shared" si="291"/>
        <v/>
      </c>
      <c r="BL382" s="460"/>
      <c r="BM382" s="460"/>
      <c r="BN382" s="461"/>
      <c r="BO382" s="461"/>
      <c r="BP382" s="461"/>
      <c r="BQ382" s="461"/>
      <c r="BR382" s="461"/>
      <c r="BS382" s="461"/>
      <c r="BT382" s="514" t="str">
        <f t="shared" si="292"/>
        <v/>
      </c>
      <c r="BU382" s="460"/>
      <c r="BV382" s="460"/>
      <c r="BW382" s="461"/>
      <c r="BX382" s="461"/>
      <c r="BY382" s="461"/>
      <c r="BZ382" s="461"/>
      <c r="CA382" s="461"/>
      <c r="CB382" s="461"/>
      <c r="CC382" s="514" t="str">
        <f t="shared" si="293"/>
        <v/>
      </c>
      <c r="CD382" s="460"/>
      <c r="CE382" s="460"/>
      <c r="CF382" s="461"/>
      <c r="CG382" s="461"/>
      <c r="CH382" s="461"/>
      <c r="CI382" s="461"/>
      <c r="CJ382" s="461"/>
      <c r="CK382" s="461"/>
      <c r="CL382" s="461"/>
      <c r="CM382" s="461"/>
      <c r="CN382" s="461"/>
      <c r="CO382" s="461"/>
      <c r="CP382" s="461"/>
      <c r="CQ382" s="461"/>
    </row>
    <row r="383" spans="1:95" s="414" customFormat="1" ht="11.25" hidden="1" customHeight="1" x14ac:dyDescent="0.2">
      <c r="A383" s="476"/>
      <c r="B383" s="476"/>
      <c r="C383" s="476"/>
      <c r="D383" s="901"/>
      <c r="E383" s="392"/>
      <c r="F383" s="568" t="s">
        <v>748</v>
      </c>
      <c r="G383" s="486" t="s">
        <v>687</v>
      </c>
      <c r="H383" s="486"/>
      <c r="I383" s="486"/>
      <c r="J383" s="486"/>
      <c r="K383" s="486"/>
      <c r="L383" s="486"/>
      <c r="M383" s="487"/>
      <c r="N383" s="487"/>
      <c r="O383" s="487"/>
      <c r="P383" s="487"/>
      <c r="Q383" s="487"/>
      <c r="R383" s="487"/>
      <c r="S383" s="487"/>
      <c r="T383" s="487"/>
      <c r="U383" s="487"/>
      <c r="V383" s="487"/>
      <c r="W383" s="487"/>
      <c r="X383" s="487"/>
      <c r="Y383" s="487"/>
      <c r="Z383" s="487"/>
      <c r="AA383" s="461"/>
      <c r="AB383" s="461"/>
      <c r="AC383" s="461"/>
      <c r="AD383" s="461"/>
      <c r="AE383" s="461"/>
      <c r="AF383" s="461"/>
      <c r="AG383" s="514" t="str">
        <f t="shared" si="288"/>
        <v/>
      </c>
      <c r="AH383" s="460"/>
      <c r="AI383" s="460"/>
      <c r="AJ383" s="461"/>
      <c r="AK383" s="461"/>
      <c r="AL383" s="461"/>
      <c r="AM383" s="461"/>
      <c r="AN383" s="461"/>
      <c r="AO383" s="461"/>
      <c r="AP383" s="461"/>
      <c r="AQ383" s="461"/>
      <c r="AR383" s="461"/>
      <c r="AS383" s="514" t="str">
        <f t="shared" si="289"/>
        <v/>
      </c>
      <c r="AT383" s="460"/>
      <c r="AU383" s="460"/>
      <c r="AV383" s="461"/>
      <c r="AW383" s="461"/>
      <c r="AX383" s="461"/>
      <c r="AY383" s="461"/>
      <c r="AZ383" s="461"/>
      <c r="BA383" s="461"/>
      <c r="BB383" s="514" t="str">
        <f t="shared" si="290"/>
        <v/>
      </c>
      <c r="BC383" s="460"/>
      <c r="BD383" s="460"/>
      <c r="BE383" s="461"/>
      <c r="BF383" s="461"/>
      <c r="BG383" s="461"/>
      <c r="BH383" s="461"/>
      <c r="BI383" s="461"/>
      <c r="BJ383" s="461"/>
      <c r="BK383" s="514" t="str">
        <f t="shared" si="291"/>
        <v/>
      </c>
      <c r="BL383" s="460"/>
      <c r="BM383" s="460"/>
      <c r="BN383" s="461"/>
      <c r="BO383" s="461"/>
      <c r="BP383" s="461"/>
      <c r="BQ383" s="461"/>
      <c r="BR383" s="461"/>
      <c r="BS383" s="461"/>
      <c r="BT383" s="514" t="str">
        <f t="shared" si="292"/>
        <v/>
      </c>
      <c r="BU383" s="460"/>
      <c r="BV383" s="460"/>
      <c r="BW383" s="461"/>
      <c r="BX383" s="461"/>
      <c r="BY383" s="461"/>
      <c r="BZ383" s="461"/>
      <c r="CA383" s="461"/>
      <c r="CB383" s="461"/>
      <c r="CC383" s="514" t="str">
        <f t="shared" si="293"/>
        <v/>
      </c>
      <c r="CD383" s="460"/>
      <c r="CE383" s="460"/>
      <c r="CF383" s="461"/>
      <c r="CG383" s="461"/>
      <c r="CH383" s="461"/>
      <c r="CI383" s="461"/>
      <c r="CJ383" s="461"/>
      <c r="CK383" s="461"/>
      <c r="CL383" s="461"/>
      <c r="CM383" s="461"/>
      <c r="CN383" s="461"/>
      <c r="CO383" s="461"/>
      <c r="CP383" s="461"/>
      <c r="CQ383" s="461"/>
    </row>
    <row r="384" spans="1:95" s="414" customFormat="1" ht="11.25" hidden="1" customHeight="1" x14ac:dyDescent="0.2">
      <c r="A384" s="476"/>
      <c r="B384" s="476"/>
      <c r="C384" s="476"/>
      <c r="D384" s="901"/>
      <c r="E384" s="392"/>
      <c r="F384" s="568" t="s">
        <v>140</v>
      </c>
      <c r="G384" s="486" t="s">
        <v>681</v>
      </c>
      <c r="H384" s="486"/>
      <c r="I384" s="486"/>
      <c r="J384" s="486"/>
      <c r="K384" s="486"/>
      <c r="L384" s="486"/>
      <c r="M384" s="487"/>
      <c r="N384" s="487"/>
      <c r="O384" s="487"/>
      <c r="P384" s="487"/>
      <c r="Q384" s="487"/>
      <c r="R384" s="487"/>
      <c r="S384" s="487"/>
      <c r="T384" s="487"/>
      <c r="U384" s="487"/>
      <c r="V384" s="487"/>
      <c r="W384" s="487"/>
      <c r="X384" s="487"/>
      <c r="Y384" s="487"/>
      <c r="Z384" s="487"/>
      <c r="AA384" s="461"/>
      <c r="AB384" s="461"/>
      <c r="AC384" s="461"/>
      <c r="AD384" s="461"/>
      <c r="AE384" s="461"/>
      <c r="AF384" s="461"/>
      <c r="AG384" s="514" t="str">
        <f t="shared" si="288"/>
        <v/>
      </c>
      <c r="AH384" s="460"/>
      <c r="AI384" s="460"/>
      <c r="AJ384" s="461"/>
      <c r="AK384" s="461"/>
      <c r="AL384" s="461"/>
      <c r="AM384" s="461"/>
      <c r="AN384" s="461"/>
      <c r="AO384" s="461"/>
      <c r="AP384" s="461"/>
      <c r="AQ384" s="461"/>
      <c r="AR384" s="461"/>
      <c r="AS384" s="514" t="str">
        <f t="shared" si="289"/>
        <v/>
      </c>
      <c r="AT384" s="460"/>
      <c r="AU384" s="460"/>
      <c r="AV384" s="461"/>
      <c r="AW384" s="461"/>
      <c r="AX384" s="461"/>
      <c r="AY384" s="461"/>
      <c r="AZ384" s="461"/>
      <c r="BA384" s="461"/>
      <c r="BB384" s="514" t="str">
        <f t="shared" si="290"/>
        <v/>
      </c>
      <c r="BC384" s="460"/>
      <c r="BD384" s="460"/>
      <c r="BE384" s="461"/>
      <c r="BF384" s="461"/>
      <c r="BG384" s="461"/>
      <c r="BH384" s="461"/>
      <c r="BI384" s="461"/>
      <c r="BJ384" s="461"/>
      <c r="BK384" s="514" t="str">
        <f t="shared" si="291"/>
        <v/>
      </c>
      <c r="BL384" s="460"/>
      <c r="BM384" s="460"/>
      <c r="BN384" s="461"/>
      <c r="BO384" s="461"/>
      <c r="BP384" s="461"/>
      <c r="BQ384" s="461"/>
      <c r="BR384" s="461"/>
      <c r="BS384" s="461"/>
      <c r="BT384" s="514" t="str">
        <f t="shared" si="292"/>
        <v/>
      </c>
      <c r="BU384" s="460"/>
      <c r="BV384" s="460"/>
      <c r="BW384" s="461"/>
      <c r="BX384" s="461"/>
      <c r="BY384" s="461"/>
      <c r="BZ384" s="461"/>
      <c r="CA384" s="461"/>
      <c r="CB384" s="461"/>
      <c r="CC384" s="514" t="str">
        <f t="shared" si="293"/>
        <v/>
      </c>
      <c r="CD384" s="460"/>
      <c r="CE384" s="460"/>
      <c r="CF384" s="461"/>
      <c r="CG384" s="461"/>
      <c r="CH384" s="461"/>
      <c r="CI384" s="461"/>
      <c r="CJ384" s="461"/>
      <c r="CK384" s="461"/>
      <c r="CL384" s="461"/>
      <c r="CM384" s="461"/>
      <c r="CN384" s="461"/>
      <c r="CO384" s="461"/>
      <c r="CP384" s="461"/>
      <c r="CQ384" s="461"/>
    </row>
    <row r="385" spans="1:95" s="414" customFormat="1" ht="22.5" hidden="1" customHeight="1" x14ac:dyDescent="0.2">
      <c r="A385" s="476"/>
      <c r="B385" s="476"/>
      <c r="C385" s="476"/>
      <c r="D385" s="901"/>
      <c r="E385" s="392" t="s">
        <v>358</v>
      </c>
      <c r="F385" s="568" t="s">
        <v>108</v>
      </c>
      <c r="G385" s="486" t="s">
        <v>309</v>
      </c>
      <c r="H385" s="486"/>
      <c r="I385" s="486"/>
      <c r="J385" s="486"/>
      <c r="K385" s="486"/>
      <c r="L385" s="486"/>
      <c r="M385" s="487"/>
      <c r="N385" s="487"/>
      <c r="O385" s="487"/>
      <c r="P385" s="487"/>
      <c r="Q385" s="487"/>
      <c r="R385" s="487"/>
      <c r="S385" s="487"/>
      <c r="T385" s="487"/>
      <c r="U385" s="487"/>
      <c r="V385" s="487"/>
      <c r="W385" s="487"/>
      <c r="X385" s="487"/>
      <c r="Y385" s="487"/>
      <c r="Z385" s="487"/>
      <c r="AA385" s="461"/>
      <c r="AB385" s="461"/>
      <c r="AC385" s="461"/>
      <c r="AD385" s="461"/>
      <c r="AE385" s="461"/>
      <c r="AF385" s="461"/>
      <c r="AG385" s="514" t="str">
        <f t="shared" si="288"/>
        <v/>
      </c>
      <c r="AH385" s="460"/>
      <c r="AI385" s="460"/>
      <c r="AJ385" s="461"/>
      <c r="AK385" s="461"/>
      <c r="AL385" s="461"/>
      <c r="AM385" s="461"/>
      <c r="AN385" s="461"/>
      <c r="AO385" s="461"/>
      <c r="AP385" s="461"/>
      <c r="AQ385" s="461"/>
      <c r="AR385" s="461"/>
      <c r="AS385" s="514" t="str">
        <f t="shared" si="289"/>
        <v/>
      </c>
      <c r="AT385" s="460"/>
      <c r="AU385" s="460"/>
      <c r="AV385" s="461"/>
      <c r="AW385" s="461"/>
      <c r="AX385" s="461"/>
      <c r="AY385" s="461"/>
      <c r="AZ385" s="461"/>
      <c r="BA385" s="461"/>
      <c r="BB385" s="514" t="str">
        <f t="shared" si="290"/>
        <v/>
      </c>
      <c r="BC385" s="460"/>
      <c r="BD385" s="460"/>
      <c r="BE385" s="461"/>
      <c r="BF385" s="461"/>
      <c r="BG385" s="461"/>
      <c r="BH385" s="461"/>
      <c r="BI385" s="461"/>
      <c r="BJ385" s="461"/>
      <c r="BK385" s="514" t="str">
        <f t="shared" si="291"/>
        <v/>
      </c>
      <c r="BL385" s="460"/>
      <c r="BM385" s="460"/>
      <c r="BN385" s="461"/>
      <c r="BO385" s="461"/>
      <c r="BP385" s="461"/>
      <c r="BQ385" s="461"/>
      <c r="BR385" s="461"/>
      <c r="BS385" s="461"/>
      <c r="BT385" s="514" t="str">
        <f t="shared" si="292"/>
        <v/>
      </c>
      <c r="BU385" s="460"/>
      <c r="BV385" s="460"/>
      <c r="BW385" s="461"/>
      <c r="BX385" s="461"/>
      <c r="BY385" s="461"/>
      <c r="BZ385" s="461"/>
      <c r="CA385" s="461"/>
      <c r="CB385" s="461"/>
      <c r="CC385" s="514" t="str">
        <f t="shared" si="293"/>
        <v/>
      </c>
      <c r="CD385" s="460"/>
      <c r="CE385" s="460"/>
      <c r="CF385" s="461"/>
      <c r="CG385" s="461"/>
      <c r="CH385" s="461"/>
      <c r="CI385" s="461"/>
      <c r="CJ385" s="461"/>
      <c r="CK385" s="461"/>
      <c r="CL385" s="461"/>
      <c r="CM385" s="461"/>
      <c r="CN385" s="461"/>
      <c r="CO385" s="461"/>
      <c r="CP385" s="461"/>
      <c r="CQ385" s="461"/>
    </row>
    <row r="386" spans="1:95" s="414" customFormat="1" ht="11.25" hidden="1" customHeight="1" x14ac:dyDescent="0.2">
      <c r="A386" s="476"/>
      <c r="B386" s="476"/>
      <c r="C386" s="476"/>
      <c r="D386" s="901"/>
      <c r="E386" s="392"/>
      <c r="F386" s="568" t="s">
        <v>832</v>
      </c>
      <c r="G386" s="486" t="s">
        <v>833</v>
      </c>
      <c r="H386" s="486"/>
      <c r="I386" s="486"/>
      <c r="J386" s="486"/>
      <c r="K386" s="486"/>
      <c r="L386" s="486"/>
      <c r="M386" s="486"/>
      <c r="N386" s="486"/>
      <c r="O386" s="486"/>
      <c r="P386" s="486"/>
      <c r="Q386" s="486"/>
      <c r="R386" s="486"/>
      <c r="S386" s="486"/>
      <c r="T386" s="486"/>
      <c r="U386" s="486"/>
      <c r="V386" s="486"/>
      <c r="W386" s="486"/>
      <c r="X386" s="486"/>
      <c r="Y386" s="486"/>
      <c r="Z386" s="486"/>
      <c r="AA386" s="461"/>
      <c r="AB386" s="461"/>
      <c r="AC386" s="461"/>
      <c r="AD386" s="461"/>
      <c r="AE386" s="461"/>
      <c r="AF386" s="461"/>
      <c r="AG386" s="514" t="str">
        <f t="shared" si="288"/>
        <v/>
      </c>
      <c r="AH386" s="460"/>
      <c r="AI386" s="460"/>
      <c r="AJ386" s="461"/>
      <c r="AK386" s="461"/>
      <c r="AL386" s="461"/>
      <c r="AM386" s="461"/>
      <c r="AN386" s="461"/>
      <c r="AO386" s="461"/>
      <c r="AP386" s="461"/>
      <c r="AQ386" s="461"/>
      <c r="AR386" s="461"/>
      <c r="AS386" s="514" t="str">
        <f t="shared" si="289"/>
        <v/>
      </c>
      <c r="AT386" s="460"/>
      <c r="AU386" s="460"/>
      <c r="AV386" s="461"/>
      <c r="AW386" s="461"/>
      <c r="AX386" s="461"/>
      <c r="AY386" s="461"/>
      <c r="AZ386" s="461"/>
      <c r="BA386" s="461"/>
      <c r="BB386" s="514" t="str">
        <f t="shared" si="290"/>
        <v/>
      </c>
      <c r="BC386" s="460"/>
      <c r="BD386" s="460"/>
      <c r="BE386" s="461"/>
      <c r="BF386" s="461"/>
      <c r="BG386" s="461"/>
      <c r="BH386" s="461"/>
      <c r="BI386" s="461"/>
      <c r="BJ386" s="461"/>
      <c r="BK386" s="514" t="str">
        <f t="shared" si="291"/>
        <v/>
      </c>
      <c r="BL386" s="460"/>
      <c r="BM386" s="460"/>
      <c r="BN386" s="461"/>
      <c r="BO386" s="461"/>
      <c r="BP386" s="461"/>
      <c r="BQ386" s="461"/>
      <c r="BR386" s="461"/>
      <c r="BS386" s="461"/>
      <c r="BT386" s="514" t="str">
        <f t="shared" si="292"/>
        <v/>
      </c>
      <c r="BU386" s="460"/>
      <c r="BV386" s="460"/>
      <c r="BW386" s="461"/>
      <c r="BX386" s="461"/>
      <c r="BY386" s="461"/>
      <c r="BZ386" s="461"/>
      <c r="CA386" s="461"/>
      <c r="CB386" s="461"/>
      <c r="CC386" s="514" t="str">
        <f t="shared" si="293"/>
        <v/>
      </c>
      <c r="CD386" s="460"/>
      <c r="CE386" s="460"/>
      <c r="CF386" s="461"/>
      <c r="CG386" s="461"/>
      <c r="CH386" s="461"/>
      <c r="CI386" s="461"/>
      <c r="CJ386" s="461"/>
      <c r="CK386" s="461"/>
      <c r="CL386" s="461"/>
      <c r="CM386" s="461"/>
      <c r="CN386" s="461"/>
      <c r="CO386" s="461"/>
      <c r="CP386" s="461"/>
      <c r="CQ386" s="461"/>
    </row>
    <row r="387" spans="1:95" s="414" customFormat="1" ht="11.25" hidden="1" customHeight="1" x14ac:dyDescent="0.2">
      <c r="A387" s="476"/>
      <c r="B387" s="476"/>
      <c r="C387" s="476"/>
      <c r="D387" s="901"/>
      <c r="E387" s="392"/>
      <c r="F387" s="568" t="s">
        <v>112</v>
      </c>
      <c r="G387" s="486" t="s">
        <v>310</v>
      </c>
      <c r="H387" s="486"/>
      <c r="I387" s="486"/>
      <c r="J387" s="486"/>
      <c r="K387" s="486"/>
      <c r="L387" s="486"/>
      <c r="M387" s="486"/>
      <c r="N387" s="486"/>
      <c r="O387" s="486"/>
      <c r="P387" s="486"/>
      <c r="Q387" s="486"/>
      <c r="R387" s="486"/>
      <c r="S387" s="486"/>
      <c r="T387" s="486"/>
      <c r="U387" s="486"/>
      <c r="V387" s="486"/>
      <c r="W387" s="486"/>
      <c r="X387" s="486"/>
      <c r="Y387" s="486"/>
      <c r="Z387" s="486"/>
      <c r="AA387" s="461"/>
      <c r="AB387" s="461"/>
      <c r="AC387" s="461"/>
      <c r="AD387" s="461"/>
      <c r="AE387" s="461"/>
      <c r="AF387" s="461"/>
      <c r="AG387" s="514" t="str">
        <f t="shared" si="288"/>
        <v/>
      </c>
      <c r="AH387" s="460"/>
      <c r="AI387" s="460"/>
      <c r="AJ387" s="461"/>
      <c r="AK387" s="461"/>
      <c r="AL387" s="461"/>
      <c r="AM387" s="461"/>
      <c r="AN387" s="461"/>
      <c r="AO387" s="461"/>
      <c r="AP387" s="461"/>
      <c r="AQ387" s="461"/>
      <c r="AR387" s="461"/>
      <c r="AS387" s="514" t="str">
        <f t="shared" si="289"/>
        <v/>
      </c>
      <c r="AT387" s="460"/>
      <c r="AU387" s="460"/>
      <c r="AV387" s="461"/>
      <c r="AW387" s="461"/>
      <c r="AX387" s="461"/>
      <c r="AY387" s="461"/>
      <c r="AZ387" s="461"/>
      <c r="BA387" s="461"/>
      <c r="BB387" s="514" t="str">
        <f t="shared" si="290"/>
        <v/>
      </c>
      <c r="BC387" s="460"/>
      <c r="BD387" s="460"/>
      <c r="BE387" s="461"/>
      <c r="BF387" s="461"/>
      <c r="BG387" s="461"/>
      <c r="BH387" s="461"/>
      <c r="BI387" s="461"/>
      <c r="BJ387" s="461"/>
      <c r="BK387" s="514" t="str">
        <f t="shared" si="291"/>
        <v/>
      </c>
      <c r="BL387" s="460"/>
      <c r="BM387" s="460"/>
      <c r="BN387" s="461"/>
      <c r="BO387" s="461"/>
      <c r="BP387" s="461"/>
      <c r="BQ387" s="461"/>
      <c r="BR387" s="461"/>
      <c r="BS387" s="461"/>
      <c r="BT387" s="514" t="str">
        <f t="shared" si="292"/>
        <v/>
      </c>
      <c r="BU387" s="460"/>
      <c r="BV387" s="460"/>
      <c r="BW387" s="461"/>
      <c r="BX387" s="461"/>
      <c r="BY387" s="461"/>
      <c r="BZ387" s="461"/>
      <c r="CA387" s="461"/>
      <c r="CB387" s="461"/>
      <c r="CC387" s="514" t="str">
        <f t="shared" si="293"/>
        <v/>
      </c>
      <c r="CD387" s="460"/>
      <c r="CE387" s="460"/>
      <c r="CF387" s="461"/>
      <c r="CG387" s="461"/>
      <c r="CH387" s="461"/>
      <c r="CI387" s="461"/>
      <c r="CJ387" s="461"/>
      <c r="CK387" s="461"/>
      <c r="CL387" s="461"/>
      <c r="CM387" s="461"/>
      <c r="CN387" s="461"/>
      <c r="CO387" s="461"/>
      <c r="CP387" s="461"/>
      <c r="CQ387" s="461"/>
    </row>
    <row r="388" spans="1:95" s="414" customFormat="1" ht="11.25" hidden="1" customHeight="1" x14ac:dyDescent="0.2">
      <c r="A388" s="476"/>
      <c r="B388" s="476"/>
      <c r="C388" s="476"/>
      <c r="D388" s="901"/>
      <c r="E388" s="392"/>
      <c r="F388" s="568" t="s">
        <v>7282</v>
      </c>
      <c r="G388" s="486" t="s">
        <v>7283</v>
      </c>
      <c r="H388" s="486"/>
      <c r="I388" s="486"/>
      <c r="J388" s="486"/>
      <c r="K388" s="486"/>
      <c r="L388" s="486"/>
      <c r="M388" s="486"/>
      <c r="N388" s="486"/>
      <c r="O388" s="486"/>
      <c r="P388" s="486"/>
      <c r="Q388" s="486"/>
      <c r="R388" s="486"/>
      <c r="S388" s="486"/>
      <c r="T388" s="486"/>
      <c r="U388" s="486"/>
      <c r="V388" s="486"/>
      <c r="W388" s="486"/>
      <c r="X388" s="486"/>
      <c r="Y388" s="486"/>
      <c r="Z388" s="486"/>
      <c r="AA388" s="461"/>
      <c r="AB388" s="461"/>
      <c r="AC388" s="461"/>
      <c r="AD388" s="461"/>
      <c r="AE388" s="461"/>
      <c r="AF388" s="461"/>
      <c r="AG388" s="514" t="str">
        <f t="shared" si="288"/>
        <v/>
      </c>
      <c r="AH388" s="460"/>
      <c r="AI388" s="460"/>
      <c r="AJ388" s="461"/>
      <c r="AK388" s="461"/>
      <c r="AL388" s="461"/>
      <c r="AM388" s="461"/>
      <c r="AN388" s="461"/>
      <c r="AO388" s="461"/>
      <c r="AP388" s="461"/>
      <c r="AQ388" s="461"/>
      <c r="AR388" s="461"/>
      <c r="AS388" s="514" t="str">
        <f t="shared" si="289"/>
        <v/>
      </c>
      <c r="AT388" s="460"/>
      <c r="AU388" s="460"/>
      <c r="AV388" s="461"/>
      <c r="AW388" s="461"/>
      <c r="AX388" s="461"/>
      <c r="AY388" s="461"/>
      <c r="AZ388" s="461"/>
      <c r="BA388" s="461"/>
      <c r="BB388" s="514" t="str">
        <f t="shared" si="290"/>
        <v/>
      </c>
      <c r="BC388" s="460"/>
      <c r="BD388" s="460"/>
      <c r="BE388" s="461"/>
      <c r="BF388" s="461"/>
      <c r="BG388" s="461"/>
      <c r="BH388" s="461"/>
      <c r="BI388" s="461"/>
      <c r="BJ388" s="461"/>
      <c r="BK388" s="514" t="str">
        <f t="shared" si="291"/>
        <v/>
      </c>
      <c r="BL388" s="460"/>
      <c r="BM388" s="460"/>
      <c r="BN388" s="461"/>
      <c r="BO388" s="461"/>
      <c r="BP388" s="461"/>
      <c r="BQ388" s="461"/>
      <c r="BR388" s="461"/>
      <c r="BS388" s="461"/>
      <c r="BT388" s="514" t="str">
        <f t="shared" si="292"/>
        <v/>
      </c>
      <c r="BU388" s="460"/>
      <c r="BV388" s="460"/>
      <c r="BW388" s="461"/>
      <c r="BX388" s="461"/>
      <c r="BY388" s="461"/>
      <c r="BZ388" s="461"/>
      <c r="CA388" s="461"/>
      <c r="CB388" s="461"/>
      <c r="CC388" s="514" t="str">
        <f t="shared" si="293"/>
        <v/>
      </c>
      <c r="CD388" s="460"/>
      <c r="CE388" s="460"/>
      <c r="CF388" s="461"/>
      <c r="CG388" s="461"/>
      <c r="CH388" s="461"/>
      <c r="CI388" s="461"/>
      <c r="CJ388" s="461"/>
      <c r="CK388" s="461"/>
      <c r="CL388" s="461"/>
      <c r="CM388" s="461"/>
      <c r="CN388" s="461"/>
      <c r="CO388" s="461"/>
      <c r="CP388" s="461"/>
      <c r="CQ388" s="461"/>
    </row>
    <row r="389" spans="1:95" s="414" customFormat="1" ht="11.25" hidden="1" customHeight="1" x14ac:dyDescent="0.2">
      <c r="A389" s="476"/>
      <c r="B389" s="476"/>
      <c r="C389" s="476"/>
      <c r="D389" s="901"/>
      <c r="E389" s="392"/>
      <c r="F389" s="568" t="s">
        <v>115</v>
      </c>
      <c r="G389" s="486" t="s">
        <v>390</v>
      </c>
      <c r="H389" s="486"/>
      <c r="I389" s="486"/>
      <c r="J389" s="486"/>
      <c r="K389" s="486"/>
      <c r="L389" s="486"/>
      <c r="M389" s="486"/>
      <c r="N389" s="486"/>
      <c r="O389" s="486"/>
      <c r="P389" s="486"/>
      <c r="Q389" s="486"/>
      <c r="R389" s="486"/>
      <c r="S389" s="486"/>
      <c r="T389" s="486"/>
      <c r="U389" s="486"/>
      <c r="V389" s="486"/>
      <c r="W389" s="486"/>
      <c r="X389" s="486"/>
      <c r="Y389" s="486"/>
      <c r="Z389" s="486"/>
      <c r="AA389" s="461"/>
      <c r="AB389" s="461"/>
      <c r="AC389" s="461"/>
      <c r="AD389" s="461"/>
      <c r="AE389" s="461"/>
      <c r="AF389" s="461"/>
      <c r="AG389" s="514" t="str">
        <f t="shared" si="288"/>
        <v/>
      </c>
      <c r="AH389" s="460"/>
      <c r="AI389" s="460"/>
      <c r="AJ389" s="461"/>
      <c r="AK389" s="461"/>
      <c r="AL389" s="461"/>
      <c r="AM389" s="461"/>
      <c r="AN389" s="461"/>
      <c r="AO389" s="461"/>
      <c r="AP389" s="461"/>
      <c r="AQ389" s="461"/>
      <c r="AR389" s="461"/>
      <c r="AS389" s="514" t="str">
        <f t="shared" si="289"/>
        <v/>
      </c>
      <c r="AT389" s="460"/>
      <c r="AU389" s="460"/>
      <c r="AV389" s="461"/>
      <c r="AW389" s="461"/>
      <c r="AX389" s="461"/>
      <c r="AY389" s="461"/>
      <c r="AZ389" s="461"/>
      <c r="BA389" s="461"/>
      <c r="BB389" s="514" t="str">
        <f t="shared" si="290"/>
        <v/>
      </c>
      <c r="BC389" s="460"/>
      <c r="BD389" s="460"/>
      <c r="BE389" s="461"/>
      <c r="BF389" s="461"/>
      <c r="BG389" s="461"/>
      <c r="BH389" s="461"/>
      <c r="BI389" s="461"/>
      <c r="BJ389" s="461"/>
      <c r="BK389" s="514" t="str">
        <f t="shared" si="291"/>
        <v/>
      </c>
      <c r="BL389" s="460"/>
      <c r="BM389" s="460"/>
      <c r="BN389" s="461"/>
      <c r="BO389" s="461"/>
      <c r="BP389" s="461"/>
      <c r="BQ389" s="461"/>
      <c r="BR389" s="461"/>
      <c r="BS389" s="461"/>
      <c r="BT389" s="514" t="str">
        <f t="shared" si="292"/>
        <v/>
      </c>
      <c r="BU389" s="460"/>
      <c r="BV389" s="460"/>
      <c r="BW389" s="461"/>
      <c r="BX389" s="461"/>
      <c r="BY389" s="461"/>
      <c r="BZ389" s="461"/>
      <c r="CA389" s="461"/>
      <c r="CB389" s="461"/>
      <c r="CC389" s="514" t="str">
        <f t="shared" si="293"/>
        <v/>
      </c>
      <c r="CD389" s="460"/>
      <c r="CE389" s="460"/>
      <c r="CF389" s="461"/>
      <c r="CG389" s="461"/>
      <c r="CH389" s="461"/>
      <c r="CI389" s="461"/>
      <c r="CJ389" s="461"/>
      <c r="CK389" s="461"/>
      <c r="CL389" s="461"/>
      <c r="CM389" s="461"/>
      <c r="CN389" s="461"/>
      <c r="CO389" s="461"/>
      <c r="CP389" s="461"/>
      <c r="CQ389" s="461"/>
    </row>
    <row r="390" spans="1:95" s="414" customFormat="1" ht="11.25" hidden="1" customHeight="1" x14ac:dyDescent="0.2">
      <c r="A390" s="476"/>
      <c r="B390" s="476"/>
      <c r="C390" s="476"/>
      <c r="D390" s="901"/>
      <c r="E390" s="392"/>
      <c r="F390" s="568" t="s">
        <v>116</v>
      </c>
      <c r="G390" s="486" t="s">
        <v>311</v>
      </c>
      <c r="H390" s="486"/>
      <c r="I390" s="486"/>
      <c r="J390" s="486"/>
      <c r="K390" s="486"/>
      <c r="L390" s="486"/>
      <c r="M390" s="486"/>
      <c r="N390" s="486"/>
      <c r="O390" s="486"/>
      <c r="P390" s="486"/>
      <c r="Q390" s="486"/>
      <c r="R390" s="486"/>
      <c r="S390" s="486"/>
      <c r="T390" s="486"/>
      <c r="U390" s="486"/>
      <c r="V390" s="486"/>
      <c r="W390" s="486"/>
      <c r="X390" s="486"/>
      <c r="Y390" s="486"/>
      <c r="Z390" s="486"/>
      <c r="AA390" s="461"/>
      <c r="AB390" s="461"/>
      <c r="AC390" s="461"/>
      <c r="AD390" s="461"/>
      <c r="AE390" s="461"/>
      <c r="AF390" s="461"/>
      <c r="AG390" s="514" t="str">
        <f t="shared" si="288"/>
        <v/>
      </c>
      <c r="AH390" s="460"/>
      <c r="AI390" s="460"/>
      <c r="AJ390" s="461"/>
      <c r="AK390" s="461"/>
      <c r="AL390" s="461"/>
      <c r="AM390" s="461"/>
      <c r="AN390" s="461"/>
      <c r="AO390" s="461"/>
      <c r="AP390" s="461"/>
      <c r="AQ390" s="461"/>
      <c r="AR390" s="461"/>
      <c r="AS390" s="514" t="str">
        <f t="shared" si="289"/>
        <v/>
      </c>
      <c r="AT390" s="460"/>
      <c r="AU390" s="460"/>
      <c r="AV390" s="461"/>
      <c r="AW390" s="461"/>
      <c r="AX390" s="461"/>
      <c r="AY390" s="461"/>
      <c r="AZ390" s="461"/>
      <c r="BA390" s="461"/>
      <c r="BB390" s="514" t="str">
        <f t="shared" si="290"/>
        <v/>
      </c>
      <c r="BC390" s="460"/>
      <c r="BD390" s="460"/>
      <c r="BE390" s="461"/>
      <c r="BF390" s="461"/>
      <c r="BG390" s="461"/>
      <c r="BH390" s="461"/>
      <c r="BI390" s="461"/>
      <c r="BJ390" s="461"/>
      <c r="BK390" s="514" t="str">
        <f t="shared" si="291"/>
        <v/>
      </c>
      <c r="BL390" s="460"/>
      <c r="BM390" s="460"/>
      <c r="BN390" s="461"/>
      <c r="BO390" s="461"/>
      <c r="BP390" s="461"/>
      <c r="BQ390" s="461"/>
      <c r="BR390" s="461"/>
      <c r="BS390" s="461"/>
      <c r="BT390" s="514" t="str">
        <f t="shared" si="292"/>
        <v/>
      </c>
      <c r="BU390" s="460"/>
      <c r="BV390" s="460"/>
      <c r="BW390" s="461"/>
      <c r="BX390" s="461"/>
      <c r="BY390" s="461"/>
      <c r="BZ390" s="461"/>
      <c r="CA390" s="461"/>
      <c r="CB390" s="461"/>
      <c r="CC390" s="514" t="str">
        <f t="shared" si="293"/>
        <v/>
      </c>
      <c r="CD390" s="460"/>
      <c r="CE390" s="460"/>
      <c r="CF390" s="461"/>
      <c r="CG390" s="461"/>
      <c r="CH390" s="461"/>
      <c r="CI390" s="461"/>
      <c r="CJ390" s="461"/>
      <c r="CK390" s="461"/>
      <c r="CL390" s="461"/>
      <c r="CM390" s="461"/>
      <c r="CN390" s="461"/>
      <c r="CO390" s="461"/>
      <c r="CP390" s="461"/>
      <c r="CQ390" s="461"/>
    </row>
    <row r="391" spans="1:95" s="414" customFormat="1" ht="11.25" hidden="1" customHeight="1" x14ac:dyDescent="0.2">
      <c r="A391" s="476"/>
      <c r="B391" s="476"/>
      <c r="C391" s="476"/>
      <c r="D391" s="901"/>
      <c r="E391" s="392"/>
      <c r="F391" s="568" t="s">
        <v>357</v>
      </c>
      <c r="G391" s="486" t="s">
        <v>391</v>
      </c>
      <c r="H391" s="486"/>
      <c r="I391" s="486"/>
      <c r="J391" s="486"/>
      <c r="K391" s="486"/>
      <c r="L391" s="486"/>
      <c r="M391" s="486"/>
      <c r="N391" s="486"/>
      <c r="O391" s="486"/>
      <c r="P391" s="486"/>
      <c r="Q391" s="486"/>
      <c r="R391" s="486"/>
      <c r="S391" s="486"/>
      <c r="T391" s="486"/>
      <c r="U391" s="486"/>
      <c r="V391" s="486"/>
      <c r="W391" s="486"/>
      <c r="X391" s="486"/>
      <c r="Y391" s="486"/>
      <c r="Z391" s="486"/>
      <c r="AA391" s="461"/>
      <c r="AB391" s="461"/>
      <c r="AC391" s="461"/>
      <c r="AD391" s="461"/>
      <c r="AE391" s="461"/>
      <c r="AF391" s="461"/>
      <c r="AG391" s="514" t="str">
        <f t="shared" si="288"/>
        <v/>
      </c>
      <c r="AH391" s="460"/>
      <c r="AI391" s="460"/>
      <c r="AJ391" s="461"/>
      <c r="AK391" s="461"/>
      <c r="AL391" s="461"/>
      <c r="AM391" s="461"/>
      <c r="AN391" s="461"/>
      <c r="AO391" s="461"/>
      <c r="AP391" s="461"/>
      <c r="AQ391" s="461"/>
      <c r="AR391" s="461"/>
      <c r="AS391" s="514" t="str">
        <f t="shared" si="289"/>
        <v/>
      </c>
      <c r="AT391" s="460"/>
      <c r="AU391" s="460"/>
      <c r="AV391" s="461"/>
      <c r="AW391" s="461"/>
      <c r="AX391" s="461"/>
      <c r="AY391" s="461"/>
      <c r="AZ391" s="461"/>
      <c r="BA391" s="461"/>
      <c r="BB391" s="514" t="str">
        <f t="shared" si="290"/>
        <v/>
      </c>
      <c r="BC391" s="460"/>
      <c r="BD391" s="460"/>
      <c r="BE391" s="461"/>
      <c r="BF391" s="461"/>
      <c r="BG391" s="461"/>
      <c r="BH391" s="461"/>
      <c r="BI391" s="461"/>
      <c r="BJ391" s="461"/>
      <c r="BK391" s="514" t="str">
        <f t="shared" si="291"/>
        <v/>
      </c>
      <c r="BL391" s="460"/>
      <c r="BM391" s="460"/>
      <c r="BN391" s="461"/>
      <c r="BO391" s="461"/>
      <c r="BP391" s="461"/>
      <c r="BQ391" s="461"/>
      <c r="BR391" s="461"/>
      <c r="BS391" s="461"/>
      <c r="BT391" s="514" t="str">
        <f t="shared" si="292"/>
        <v/>
      </c>
      <c r="BU391" s="460"/>
      <c r="BV391" s="460"/>
      <c r="BW391" s="461"/>
      <c r="BX391" s="461"/>
      <c r="BY391" s="461"/>
      <c r="BZ391" s="461"/>
      <c r="CA391" s="461"/>
      <c r="CB391" s="461"/>
      <c r="CC391" s="514" t="str">
        <f t="shared" si="293"/>
        <v/>
      </c>
      <c r="CD391" s="460"/>
      <c r="CE391" s="460"/>
      <c r="CF391" s="461"/>
      <c r="CG391" s="461"/>
      <c r="CH391" s="461"/>
      <c r="CI391" s="461"/>
      <c r="CJ391" s="461"/>
      <c r="CK391" s="461"/>
      <c r="CL391" s="461"/>
      <c r="CM391" s="461"/>
      <c r="CN391" s="461"/>
      <c r="CO391" s="461"/>
      <c r="CP391" s="461"/>
      <c r="CQ391" s="461"/>
    </row>
    <row r="392" spans="1:95" s="414" customFormat="1" ht="22.5" hidden="1" customHeight="1" x14ac:dyDescent="0.2">
      <c r="A392" s="476"/>
      <c r="B392" s="476"/>
      <c r="C392" s="476"/>
      <c r="D392" s="901"/>
      <c r="E392" s="392" t="s">
        <v>142</v>
      </c>
      <c r="F392" s="568"/>
      <c r="G392" s="486" t="s">
        <v>312</v>
      </c>
      <c r="H392" s="486"/>
      <c r="I392" s="486"/>
      <c r="J392" s="486"/>
      <c r="K392" s="486"/>
      <c r="L392" s="486"/>
      <c r="M392" s="486"/>
      <c r="N392" s="486"/>
      <c r="O392" s="486"/>
      <c r="P392" s="486"/>
      <c r="Q392" s="486"/>
      <c r="R392" s="486"/>
      <c r="S392" s="486"/>
      <c r="T392" s="486"/>
      <c r="U392" s="486"/>
      <c r="V392" s="486"/>
      <c r="W392" s="486"/>
      <c r="X392" s="486"/>
      <c r="Y392" s="486"/>
      <c r="Z392" s="486"/>
      <c r="AA392" s="461"/>
      <c r="AB392" s="461"/>
      <c r="AC392" s="461"/>
      <c r="AD392" s="461"/>
      <c r="AE392" s="461"/>
      <c r="AF392" s="461"/>
      <c r="AG392" s="514" t="str">
        <f t="shared" si="288"/>
        <v/>
      </c>
      <c r="AH392" s="460"/>
      <c r="AI392" s="460"/>
      <c r="AJ392" s="461"/>
      <c r="AK392" s="461"/>
      <c r="AL392" s="461"/>
      <c r="AM392" s="461"/>
      <c r="AN392" s="461"/>
      <c r="AO392" s="461"/>
      <c r="AP392" s="461"/>
      <c r="AQ392" s="461"/>
      <c r="AR392" s="461"/>
      <c r="AS392" s="514" t="str">
        <f t="shared" si="289"/>
        <v/>
      </c>
      <c r="AT392" s="460"/>
      <c r="AU392" s="460"/>
      <c r="AV392" s="461"/>
      <c r="AW392" s="461"/>
      <c r="AX392" s="461"/>
      <c r="AY392" s="461"/>
      <c r="AZ392" s="461"/>
      <c r="BA392" s="461"/>
      <c r="BB392" s="514" t="str">
        <f t="shared" si="290"/>
        <v/>
      </c>
      <c r="BC392" s="460"/>
      <c r="BD392" s="460"/>
      <c r="BE392" s="461"/>
      <c r="BF392" s="461"/>
      <c r="BG392" s="461"/>
      <c r="BH392" s="461"/>
      <c r="BI392" s="461"/>
      <c r="BJ392" s="461"/>
      <c r="BK392" s="514" t="str">
        <f t="shared" si="291"/>
        <v/>
      </c>
      <c r="BL392" s="460"/>
      <c r="BM392" s="460"/>
      <c r="BN392" s="461"/>
      <c r="BO392" s="461"/>
      <c r="BP392" s="461"/>
      <c r="BQ392" s="461"/>
      <c r="BR392" s="461"/>
      <c r="BS392" s="461"/>
      <c r="BT392" s="514" t="str">
        <f t="shared" si="292"/>
        <v/>
      </c>
      <c r="BU392" s="460"/>
      <c r="BV392" s="460"/>
      <c r="BW392" s="461"/>
      <c r="BX392" s="461"/>
      <c r="BY392" s="461"/>
      <c r="BZ392" s="461"/>
      <c r="CA392" s="461"/>
      <c r="CB392" s="461"/>
      <c r="CC392" s="514" t="str">
        <f t="shared" si="293"/>
        <v/>
      </c>
      <c r="CD392" s="460"/>
      <c r="CE392" s="460"/>
      <c r="CF392" s="461"/>
      <c r="CG392" s="461"/>
      <c r="CH392" s="461"/>
      <c r="CI392" s="461"/>
      <c r="CJ392" s="461"/>
      <c r="CK392" s="461"/>
      <c r="CL392" s="461"/>
      <c r="CM392" s="461"/>
      <c r="CN392" s="461"/>
      <c r="CO392" s="461"/>
      <c r="CP392" s="461"/>
      <c r="CQ392" s="461"/>
    </row>
    <row r="393" spans="1:95" s="414" customFormat="1" ht="11.25" hidden="1" customHeight="1" x14ac:dyDescent="0.2">
      <c r="A393" s="476"/>
      <c r="B393" s="476"/>
      <c r="C393" s="476"/>
      <c r="D393" s="901"/>
      <c r="E393" s="392" t="s">
        <v>89</v>
      </c>
      <c r="F393" s="568" t="s">
        <v>723</v>
      </c>
      <c r="G393" s="486" t="s">
        <v>143</v>
      </c>
      <c r="H393" s="486"/>
      <c r="I393" s="486"/>
      <c r="J393" s="486"/>
      <c r="K393" s="486"/>
      <c r="L393" s="486"/>
      <c r="M393" s="486"/>
      <c r="N393" s="486"/>
      <c r="O393" s="486"/>
      <c r="P393" s="486"/>
      <c r="Q393" s="486"/>
      <c r="R393" s="486"/>
      <c r="S393" s="486"/>
      <c r="T393" s="486"/>
      <c r="U393" s="486"/>
      <c r="V393" s="486"/>
      <c r="W393" s="486"/>
      <c r="X393" s="486"/>
      <c r="Y393" s="486"/>
      <c r="Z393" s="486"/>
      <c r="AA393" s="461"/>
      <c r="AB393" s="461"/>
      <c r="AC393" s="461"/>
      <c r="AD393" s="461"/>
      <c r="AE393" s="461"/>
      <c r="AF393" s="461"/>
      <c r="AG393" s="514" t="str">
        <f t="shared" si="288"/>
        <v/>
      </c>
      <c r="AH393" s="460"/>
      <c r="AI393" s="460"/>
      <c r="AJ393" s="461"/>
      <c r="AK393" s="461"/>
      <c r="AL393" s="461"/>
      <c r="AM393" s="461"/>
      <c r="AN393" s="461"/>
      <c r="AO393" s="461"/>
      <c r="AP393" s="461"/>
      <c r="AQ393" s="461"/>
      <c r="AR393" s="461"/>
      <c r="AS393" s="514" t="str">
        <f t="shared" si="289"/>
        <v/>
      </c>
      <c r="AT393" s="460"/>
      <c r="AU393" s="460"/>
      <c r="AV393" s="461"/>
      <c r="AW393" s="461"/>
      <c r="AX393" s="461"/>
      <c r="AY393" s="461"/>
      <c r="AZ393" s="461"/>
      <c r="BA393" s="461"/>
      <c r="BB393" s="514" t="str">
        <f t="shared" si="290"/>
        <v/>
      </c>
      <c r="BC393" s="460"/>
      <c r="BD393" s="460"/>
      <c r="BE393" s="461"/>
      <c r="BF393" s="461"/>
      <c r="BG393" s="461"/>
      <c r="BH393" s="461"/>
      <c r="BI393" s="461"/>
      <c r="BJ393" s="461"/>
      <c r="BK393" s="514" t="str">
        <f t="shared" si="291"/>
        <v/>
      </c>
      <c r="BL393" s="460"/>
      <c r="BM393" s="460"/>
      <c r="BN393" s="461"/>
      <c r="BO393" s="461"/>
      <c r="BP393" s="461"/>
      <c r="BQ393" s="461"/>
      <c r="BR393" s="461"/>
      <c r="BS393" s="461"/>
      <c r="BT393" s="514" t="str">
        <f t="shared" si="292"/>
        <v/>
      </c>
      <c r="BU393" s="460"/>
      <c r="BV393" s="460"/>
      <c r="BW393" s="461"/>
      <c r="BX393" s="461"/>
      <c r="BY393" s="461"/>
      <c r="BZ393" s="461"/>
      <c r="CA393" s="461"/>
      <c r="CB393" s="461"/>
      <c r="CC393" s="514" t="str">
        <f t="shared" si="293"/>
        <v/>
      </c>
      <c r="CD393" s="460"/>
      <c r="CE393" s="460"/>
      <c r="CF393" s="461"/>
      <c r="CG393" s="461"/>
      <c r="CH393" s="461"/>
      <c r="CI393" s="461"/>
      <c r="CJ393" s="461"/>
      <c r="CK393" s="461"/>
      <c r="CL393" s="461"/>
      <c r="CM393" s="461"/>
      <c r="CN393" s="461"/>
      <c r="CO393" s="461"/>
      <c r="CP393" s="461"/>
      <c r="CQ393" s="461"/>
    </row>
    <row r="394" spans="1:95" s="414" customFormat="1" ht="11.25" hidden="1" customHeight="1" x14ac:dyDescent="0.2">
      <c r="A394" s="476"/>
      <c r="B394" s="476"/>
      <c r="C394" s="476"/>
      <c r="D394" s="901"/>
      <c r="E394" s="392"/>
      <c r="F394" s="568" t="s">
        <v>750</v>
      </c>
      <c r="G394" s="486" t="s">
        <v>144</v>
      </c>
      <c r="H394" s="486"/>
      <c r="I394" s="486"/>
      <c r="J394" s="486"/>
      <c r="K394" s="486"/>
      <c r="L394" s="486"/>
      <c r="M394" s="486"/>
      <c r="N394" s="486"/>
      <c r="O394" s="486"/>
      <c r="P394" s="486"/>
      <c r="Q394" s="486"/>
      <c r="R394" s="486"/>
      <c r="S394" s="486"/>
      <c r="T394" s="486"/>
      <c r="U394" s="486"/>
      <c r="V394" s="486"/>
      <c r="W394" s="486"/>
      <c r="X394" s="486"/>
      <c r="Y394" s="486"/>
      <c r="Z394" s="486"/>
      <c r="AA394" s="461"/>
      <c r="AB394" s="461"/>
      <c r="AC394" s="461"/>
      <c r="AD394" s="461"/>
      <c r="AE394" s="461"/>
      <c r="AF394" s="461"/>
      <c r="AG394" s="514" t="str">
        <f t="shared" si="288"/>
        <v/>
      </c>
      <c r="AH394" s="460"/>
      <c r="AI394" s="460"/>
      <c r="AJ394" s="461"/>
      <c r="AK394" s="461"/>
      <c r="AL394" s="461"/>
      <c r="AM394" s="461"/>
      <c r="AN394" s="461"/>
      <c r="AO394" s="461"/>
      <c r="AP394" s="461"/>
      <c r="AQ394" s="461"/>
      <c r="AR394" s="461"/>
      <c r="AS394" s="514" t="str">
        <f t="shared" si="289"/>
        <v/>
      </c>
      <c r="AT394" s="460"/>
      <c r="AU394" s="460"/>
      <c r="AV394" s="461"/>
      <c r="AW394" s="461"/>
      <c r="AX394" s="461"/>
      <c r="AY394" s="461"/>
      <c r="AZ394" s="461"/>
      <c r="BA394" s="461"/>
      <c r="BB394" s="514" t="str">
        <f t="shared" si="290"/>
        <v/>
      </c>
      <c r="BC394" s="460"/>
      <c r="BD394" s="460"/>
      <c r="BE394" s="461"/>
      <c r="BF394" s="461"/>
      <c r="BG394" s="461"/>
      <c r="BH394" s="461"/>
      <c r="BI394" s="461"/>
      <c r="BJ394" s="461"/>
      <c r="BK394" s="514" t="str">
        <f t="shared" si="291"/>
        <v/>
      </c>
      <c r="BL394" s="460"/>
      <c r="BM394" s="460"/>
      <c r="BN394" s="461"/>
      <c r="BO394" s="461"/>
      <c r="BP394" s="461"/>
      <c r="BQ394" s="461"/>
      <c r="BR394" s="461"/>
      <c r="BS394" s="461"/>
      <c r="BT394" s="514" t="str">
        <f t="shared" si="292"/>
        <v/>
      </c>
      <c r="BU394" s="460"/>
      <c r="BV394" s="460"/>
      <c r="BW394" s="461"/>
      <c r="BX394" s="461"/>
      <c r="BY394" s="461"/>
      <c r="BZ394" s="461"/>
      <c r="CA394" s="461"/>
      <c r="CB394" s="461"/>
      <c r="CC394" s="514" t="str">
        <f t="shared" si="293"/>
        <v/>
      </c>
      <c r="CD394" s="460"/>
      <c r="CE394" s="460"/>
      <c r="CF394" s="461"/>
      <c r="CG394" s="461"/>
      <c r="CH394" s="461"/>
      <c r="CI394" s="461"/>
      <c r="CJ394" s="461"/>
      <c r="CK394" s="461"/>
      <c r="CL394" s="461"/>
      <c r="CM394" s="461"/>
      <c r="CN394" s="461"/>
      <c r="CO394" s="461"/>
      <c r="CP394" s="461"/>
      <c r="CQ394" s="461"/>
    </row>
    <row r="395" spans="1:95" s="414" customFormat="1" ht="11.25" hidden="1" customHeight="1" x14ac:dyDescent="0.2">
      <c r="A395" s="476"/>
      <c r="B395" s="476"/>
      <c r="C395" s="476"/>
      <c r="D395" s="901"/>
      <c r="E395" s="392"/>
      <c r="F395" s="568" t="s">
        <v>725</v>
      </c>
      <c r="G395" s="486" t="s">
        <v>145</v>
      </c>
      <c r="H395" s="486"/>
      <c r="I395" s="486"/>
      <c r="J395" s="486"/>
      <c r="K395" s="486"/>
      <c r="L395" s="486"/>
      <c r="M395" s="486"/>
      <c r="N395" s="486"/>
      <c r="O395" s="486"/>
      <c r="P395" s="486"/>
      <c r="Q395" s="486"/>
      <c r="R395" s="486"/>
      <c r="S395" s="486"/>
      <c r="T395" s="486"/>
      <c r="U395" s="486"/>
      <c r="V395" s="486"/>
      <c r="W395" s="486"/>
      <c r="X395" s="486"/>
      <c r="Y395" s="486"/>
      <c r="Z395" s="486"/>
      <c r="AA395" s="461"/>
      <c r="AB395" s="461"/>
      <c r="AC395" s="461"/>
      <c r="AD395" s="461"/>
      <c r="AE395" s="461"/>
      <c r="AF395" s="461"/>
      <c r="AG395" s="514" t="str">
        <f t="shared" si="288"/>
        <v/>
      </c>
      <c r="AH395" s="460"/>
      <c r="AI395" s="460"/>
      <c r="AJ395" s="461"/>
      <c r="AK395" s="461"/>
      <c r="AL395" s="461"/>
      <c r="AM395" s="461"/>
      <c r="AN395" s="461"/>
      <c r="AO395" s="461"/>
      <c r="AP395" s="461"/>
      <c r="AQ395" s="461"/>
      <c r="AR395" s="461"/>
      <c r="AS395" s="514" t="str">
        <f t="shared" si="289"/>
        <v/>
      </c>
      <c r="AT395" s="460"/>
      <c r="AU395" s="460"/>
      <c r="AV395" s="461"/>
      <c r="AW395" s="461"/>
      <c r="AX395" s="461"/>
      <c r="AY395" s="461"/>
      <c r="AZ395" s="461"/>
      <c r="BA395" s="461"/>
      <c r="BB395" s="514" t="str">
        <f t="shared" si="290"/>
        <v/>
      </c>
      <c r="BC395" s="460"/>
      <c r="BD395" s="460"/>
      <c r="BE395" s="461"/>
      <c r="BF395" s="461"/>
      <c r="BG395" s="461"/>
      <c r="BH395" s="461"/>
      <c r="BI395" s="461"/>
      <c r="BJ395" s="461"/>
      <c r="BK395" s="514" t="str">
        <f t="shared" si="291"/>
        <v/>
      </c>
      <c r="BL395" s="460"/>
      <c r="BM395" s="460"/>
      <c r="BN395" s="461"/>
      <c r="BO395" s="461"/>
      <c r="BP395" s="461"/>
      <c r="BQ395" s="461"/>
      <c r="BR395" s="461"/>
      <c r="BS395" s="461"/>
      <c r="BT395" s="514" t="str">
        <f t="shared" si="292"/>
        <v/>
      </c>
      <c r="BU395" s="460"/>
      <c r="BV395" s="460"/>
      <c r="BW395" s="461"/>
      <c r="BX395" s="461"/>
      <c r="BY395" s="461"/>
      <c r="BZ395" s="461"/>
      <c r="CA395" s="461"/>
      <c r="CB395" s="461"/>
      <c r="CC395" s="514" t="str">
        <f t="shared" si="293"/>
        <v/>
      </c>
      <c r="CD395" s="460"/>
      <c r="CE395" s="460"/>
      <c r="CF395" s="461"/>
      <c r="CG395" s="461"/>
      <c r="CH395" s="461"/>
      <c r="CI395" s="461"/>
      <c r="CJ395" s="461"/>
      <c r="CK395" s="461"/>
      <c r="CL395" s="461"/>
      <c r="CM395" s="461"/>
      <c r="CN395" s="461"/>
      <c r="CO395" s="461"/>
      <c r="CP395" s="461"/>
      <c r="CQ395" s="461"/>
    </row>
    <row r="396" spans="1:95" s="414" customFormat="1" ht="11.25" hidden="1" customHeight="1" x14ac:dyDescent="0.2">
      <c r="A396" s="476"/>
      <c r="B396" s="476"/>
      <c r="C396" s="476"/>
      <c r="D396" s="901"/>
      <c r="E396" s="392"/>
      <c r="F396" s="568" t="s">
        <v>137</v>
      </c>
      <c r="G396" s="486" t="s">
        <v>313</v>
      </c>
      <c r="H396" s="486"/>
      <c r="I396" s="486"/>
      <c r="J396" s="486"/>
      <c r="K396" s="486"/>
      <c r="L396" s="486"/>
      <c r="M396" s="486"/>
      <c r="N396" s="486"/>
      <c r="O396" s="486"/>
      <c r="P396" s="486"/>
      <c r="Q396" s="486"/>
      <c r="R396" s="486"/>
      <c r="S396" s="486"/>
      <c r="T396" s="486"/>
      <c r="U396" s="486"/>
      <c r="V396" s="486"/>
      <c r="W396" s="486"/>
      <c r="X396" s="486"/>
      <c r="Y396" s="486"/>
      <c r="Z396" s="486"/>
      <c r="AA396" s="461"/>
      <c r="AB396" s="461"/>
      <c r="AC396" s="461"/>
      <c r="AD396" s="461"/>
      <c r="AE396" s="461"/>
      <c r="AF396" s="461"/>
      <c r="AG396" s="514" t="str">
        <f t="shared" si="288"/>
        <v/>
      </c>
      <c r="AH396" s="460"/>
      <c r="AI396" s="460"/>
      <c r="AJ396" s="461"/>
      <c r="AK396" s="461"/>
      <c r="AL396" s="461"/>
      <c r="AM396" s="461"/>
      <c r="AN396" s="461"/>
      <c r="AO396" s="461"/>
      <c r="AP396" s="461"/>
      <c r="AQ396" s="461"/>
      <c r="AR396" s="461"/>
      <c r="AS396" s="514" t="str">
        <f t="shared" si="289"/>
        <v/>
      </c>
      <c r="AT396" s="460"/>
      <c r="AU396" s="460"/>
      <c r="AV396" s="461"/>
      <c r="AW396" s="461"/>
      <c r="AX396" s="461"/>
      <c r="AY396" s="461"/>
      <c r="AZ396" s="461"/>
      <c r="BA396" s="461"/>
      <c r="BB396" s="514" t="str">
        <f t="shared" si="290"/>
        <v/>
      </c>
      <c r="BC396" s="460"/>
      <c r="BD396" s="460"/>
      <c r="BE396" s="461"/>
      <c r="BF396" s="461"/>
      <c r="BG396" s="461"/>
      <c r="BH396" s="461"/>
      <c r="BI396" s="461"/>
      <c r="BJ396" s="461"/>
      <c r="BK396" s="514" t="str">
        <f t="shared" si="291"/>
        <v/>
      </c>
      <c r="BL396" s="460"/>
      <c r="BM396" s="460"/>
      <c r="BN396" s="461"/>
      <c r="BO396" s="461"/>
      <c r="BP396" s="461"/>
      <c r="BQ396" s="461"/>
      <c r="BR396" s="461"/>
      <c r="BS396" s="461"/>
      <c r="BT396" s="514" t="str">
        <f t="shared" si="292"/>
        <v/>
      </c>
      <c r="BU396" s="460"/>
      <c r="BV396" s="460"/>
      <c r="BW396" s="461"/>
      <c r="BX396" s="461"/>
      <c r="BY396" s="461"/>
      <c r="BZ396" s="461"/>
      <c r="CA396" s="461"/>
      <c r="CB396" s="461"/>
      <c r="CC396" s="514" t="str">
        <f t="shared" si="293"/>
        <v/>
      </c>
      <c r="CD396" s="460"/>
      <c r="CE396" s="460"/>
      <c r="CF396" s="461"/>
      <c r="CG396" s="461"/>
      <c r="CH396" s="461"/>
      <c r="CI396" s="461"/>
      <c r="CJ396" s="461"/>
      <c r="CK396" s="461"/>
      <c r="CL396" s="461"/>
      <c r="CM396" s="461"/>
      <c r="CN396" s="461"/>
      <c r="CO396" s="461"/>
      <c r="CP396" s="461"/>
      <c r="CQ396" s="461"/>
    </row>
    <row r="397" spans="1:95" s="414" customFormat="1" ht="11.25" hidden="1" customHeight="1" x14ac:dyDescent="0.2">
      <c r="A397" s="476"/>
      <c r="B397" s="476"/>
      <c r="C397" s="476"/>
      <c r="D397" s="901"/>
      <c r="E397" s="392"/>
      <c r="F397" s="568" t="s">
        <v>146</v>
      </c>
      <c r="G397" s="486" t="s">
        <v>314</v>
      </c>
      <c r="H397" s="486"/>
      <c r="I397" s="486"/>
      <c r="J397" s="486"/>
      <c r="K397" s="486"/>
      <c r="L397" s="486"/>
      <c r="M397" s="486"/>
      <c r="N397" s="486"/>
      <c r="O397" s="486"/>
      <c r="P397" s="486"/>
      <c r="Q397" s="486"/>
      <c r="R397" s="486"/>
      <c r="S397" s="486"/>
      <c r="T397" s="486"/>
      <c r="U397" s="486"/>
      <c r="V397" s="486"/>
      <c r="W397" s="486"/>
      <c r="X397" s="486"/>
      <c r="Y397" s="486"/>
      <c r="Z397" s="486"/>
      <c r="AA397" s="461"/>
      <c r="AB397" s="461"/>
      <c r="AC397" s="461"/>
      <c r="AD397" s="461"/>
      <c r="AE397" s="461"/>
      <c r="AF397" s="461"/>
      <c r="AG397" s="514" t="str">
        <f t="shared" si="288"/>
        <v/>
      </c>
      <c r="AH397" s="460"/>
      <c r="AI397" s="460"/>
      <c r="AJ397" s="461"/>
      <c r="AK397" s="461"/>
      <c r="AL397" s="461"/>
      <c r="AM397" s="461"/>
      <c r="AN397" s="461"/>
      <c r="AO397" s="461"/>
      <c r="AP397" s="461"/>
      <c r="AQ397" s="461"/>
      <c r="AR397" s="461"/>
      <c r="AS397" s="514" t="str">
        <f t="shared" si="289"/>
        <v/>
      </c>
      <c r="AT397" s="460"/>
      <c r="AU397" s="460"/>
      <c r="AV397" s="461"/>
      <c r="AW397" s="461"/>
      <c r="AX397" s="461"/>
      <c r="AY397" s="461"/>
      <c r="AZ397" s="461"/>
      <c r="BA397" s="461"/>
      <c r="BB397" s="514" t="str">
        <f t="shared" si="290"/>
        <v/>
      </c>
      <c r="BC397" s="460"/>
      <c r="BD397" s="460"/>
      <c r="BE397" s="461"/>
      <c r="BF397" s="461"/>
      <c r="BG397" s="461"/>
      <c r="BH397" s="461"/>
      <c r="BI397" s="461"/>
      <c r="BJ397" s="461"/>
      <c r="BK397" s="514" t="str">
        <f t="shared" si="291"/>
        <v/>
      </c>
      <c r="BL397" s="460"/>
      <c r="BM397" s="460"/>
      <c r="BN397" s="461"/>
      <c r="BO397" s="461"/>
      <c r="BP397" s="461"/>
      <c r="BQ397" s="461"/>
      <c r="BR397" s="461"/>
      <c r="BS397" s="461"/>
      <c r="BT397" s="514" t="str">
        <f t="shared" si="292"/>
        <v/>
      </c>
      <c r="BU397" s="460"/>
      <c r="BV397" s="460"/>
      <c r="BW397" s="461"/>
      <c r="BX397" s="461"/>
      <c r="BY397" s="461"/>
      <c r="BZ397" s="461"/>
      <c r="CA397" s="461"/>
      <c r="CB397" s="461"/>
      <c r="CC397" s="514" t="str">
        <f t="shared" si="293"/>
        <v/>
      </c>
      <c r="CD397" s="460"/>
      <c r="CE397" s="460"/>
      <c r="CF397" s="461"/>
      <c r="CG397" s="461"/>
      <c r="CH397" s="461"/>
      <c r="CI397" s="461"/>
      <c r="CJ397" s="461"/>
      <c r="CK397" s="461"/>
      <c r="CL397" s="461"/>
      <c r="CM397" s="461"/>
      <c r="CN397" s="461"/>
      <c r="CO397" s="461"/>
      <c r="CP397" s="461"/>
      <c r="CQ397" s="461"/>
    </row>
    <row r="398" spans="1:95" s="414" customFormat="1" ht="11.25" hidden="1" customHeight="1" x14ac:dyDescent="0.2">
      <c r="A398" s="476"/>
      <c r="B398" s="476"/>
      <c r="C398" s="476"/>
      <c r="D398" s="901"/>
      <c r="E398" s="392"/>
      <c r="F398" s="568" t="s">
        <v>749</v>
      </c>
      <c r="G398" s="486" t="s">
        <v>147</v>
      </c>
      <c r="H398" s="486"/>
      <c r="I398" s="486"/>
      <c r="J398" s="486"/>
      <c r="K398" s="486"/>
      <c r="L398" s="486"/>
      <c r="M398" s="486"/>
      <c r="N398" s="486"/>
      <c r="O398" s="486"/>
      <c r="P398" s="486"/>
      <c r="Q398" s="486"/>
      <c r="R398" s="486"/>
      <c r="S398" s="486"/>
      <c r="T398" s="486"/>
      <c r="U398" s="486"/>
      <c r="V398" s="486"/>
      <c r="W398" s="486"/>
      <c r="X398" s="486"/>
      <c r="Y398" s="486"/>
      <c r="Z398" s="486"/>
      <c r="AA398" s="461"/>
      <c r="AB398" s="461"/>
      <c r="AC398" s="461"/>
      <c r="AD398" s="461"/>
      <c r="AE398" s="461"/>
      <c r="AF398" s="461"/>
      <c r="AG398" s="514" t="str">
        <f t="shared" si="288"/>
        <v/>
      </c>
      <c r="AH398" s="460"/>
      <c r="AI398" s="460"/>
      <c r="AJ398" s="461"/>
      <c r="AK398" s="461"/>
      <c r="AL398" s="461"/>
      <c r="AM398" s="461"/>
      <c r="AN398" s="461"/>
      <c r="AO398" s="461"/>
      <c r="AP398" s="461"/>
      <c r="AQ398" s="461"/>
      <c r="AR398" s="461"/>
      <c r="AS398" s="514" t="str">
        <f t="shared" si="289"/>
        <v/>
      </c>
      <c r="AT398" s="460"/>
      <c r="AU398" s="460"/>
      <c r="AV398" s="461"/>
      <c r="AW398" s="461"/>
      <c r="AX398" s="461"/>
      <c r="AY398" s="461"/>
      <c r="AZ398" s="461"/>
      <c r="BA398" s="461"/>
      <c r="BB398" s="514" t="str">
        <f t="shared" si="290"/>
        <v/>
      </c>
      <c r="BC398" s="460"/>
      <c r="BD398" s="460"/>
      <c r="BE398" s="461"/>
      <c r="BF398" s="461"/>
      <c r="BG398" s="461"/>
      <c r="BH398" s="461"/>
      <c r="BI398" s="461"/>
      <c r="BJ398" s="461"/>
      <c r="BK398" s="514" t="str">
        <f t="shared" si="291"/>
        <v/>
      </c>
      <c r="BL398" s="460"/>
      <c r="BM398" s="460"/>
      <c r="BN398" s="461"/>
      <c r="BO398" s="461"/>
      <c r="BP398" s="461"/>
      <c r="BQ398" s="461"/>
      <c r="BR398" s="461"/>
      <c r="BS398" s="461"/>
      <c r="BT398" s="514" t="str">
        <f t="shared" si="292"/>
        <v/>
      </c>
      <c r="BU398" s="460"/>
      <c r="BV398" s="460"/>
      <c r="BW398" s="461"/>
      <c r="BX398" s="461"/>
      <c r="BY398" s="461"/>
      <c r="BZ398" s="461"/>
      <c r="CA398" s="461"/>
      <c r="CB398" s="461"/>
      <c r="CC398" s="514" t="str">
        <f t="shared" si="293"/>
        <v/>
      </c>
      <c r="CD398" s="460"/>
      <c r="CE398" s="460"/>
      <c r="CF398" s="461"/>
      <c r="CG398" s="461"/>
      <c r="CH398" s="461"/>
      <c r="CI398" s="461"/>
      <c r="CJ398" s="461"/>
      <c r="CK398" s="461"/>
      <c r="CL398" s="461"/>
      <c r="CM398" s="461"/>
      <c r="CN398" s="461"/>
      <c r="CO398" s="461"/>
      <c r="CP398" s="461"/>
      <c r="CQ398" s="461"/>
    </row>
    <row r="399" spans="1:95" s="414" customFormat="1" ht="11.25" hidden="1" customHeight="1" x14ac:dyDescent="0.2">
      <c r="A399" s="476"/>
      <c r="B399" s="476"/>
      <c r="C399" s="476"/>
      <c r="D399" s="901"/>
      <c r="E399" s="392" t="s">
        <v>148</v>
      </c>
      <c r="F399" s="568" t="s">
        <v>149</v>
      </c>
      <c r="G399" s="486" t="s">
        <v>150</v>
      </c>
      <c r="H399" s="486"/>
      <c r="I399" s="486"/>
      <c r="J399" s="486"/>
      <c r="K399" s="486"/>
      <c r="L399" s="486"/>
      <c r="M399" s="486"/>
      <c r="N399" s="486"/>
      <c r="O399" s="486"/>
      <c r="P399" s="486"/>
      <c r="Q399" s="486"/>
      <c r="R399" s="486"/>
      <c r="S399" s="486"/>
      <c r="T399" s="486"/>
      <c r="U399" s="486"/>
      <c r="V399" s="486"/>
      <c r="W399" s="486"/>
      <c r="X399" s="486"/>
      <c r="Y399" s="486"/>
      <c r="Z399" s="486"/>
      <c r="AA399" s="461"/>
      <c r="AB399" s="461"/>
      <c r="AC399" s="461"/>
      <c r="AD399" s="461"/>
      <c r="AE399" s="461"/>
      <c r="AF399" s="461"/>
      <c r="AG399" s="514" t="str">
        <f t="shared" si="288"/>
        <v/>
      </c>
      <c r="AH399" s="460"/>
      <c r="AI399" s="460"/>
      <c r="AJ399" s="461"/>
      <c r="AK399" s="461"/>
      <c r="AL399" s="461"/>
      <c r="AM399" s="461"/>
      <c r="AN399" s="461"/>
      <c r="AO399" s="461"/>
      <c r="AP399" s="461"/>
      <c r="AQ399" s="461"/>
      <c r="AR399" s="461"/>
      <c r="AS399" s="514" t="str">
        <f t="shared" si="289"/>
        <v/>
      </c>
      <c r="AT399" s="460"/>
      <c r="AU399" s="460"/>
      <c r="AV399" s="461"/>
      <c r="AW399" s="461"/>
      <c r="AX399" s="461"/>
      <c r="AY399" s="461"/>
      <c r="AZ399" s="461"/>
      <c r="BA399" s="461"/>
      <c r="BB399" s="514" t="str">
        <f t="shared" si="290"/>
        <v/>
      </c>
      <c r="BC399" s="460"/>
      <c r="BD399" s="460"/>
      <c r="BE399" s="461"/>
      <c r="BF399" s="461"/>
      <c r="BG399" s="461"/>
      <c r="BH399" s="461"/>
      <c r="BI399" s="461"/>
      <c r="BJ399" s="461"/>
      <c r="BK399" s="514" t="str">
        <f t="shared" si="291"/>
        <v/>
      </c>
      <c r="BL399" s="460"/>
      <c r="BM399" s="460"/>
      <c r="BN399" s="461"/>
      <c r="BO399" s="461"/>
      <c r="BP399" s="461"/>
      <c r="BQ399" s="461"/>
      <c r="BR399" s="461"/>
      <c r="BS399" s="461"/>
      <c r="BT399" s="514" t="str">
        <f t="shared" si="292"/>
        <v/>
      </c>
      <c r="BU399" s="460"/>
      <c r="BV399" s="460"/>
      <c r="BW399" s="461"/>
      <c r="BX399" s="461"/>
      <c r="BY399" s="461"/>
      <c r="BZ399" s="461"/>
      <c r="CA399" s="461"/>
      <c r="CB399" s="461"/>
      <c r="CC399" s="514" t="str">
        <f t="shared" si="293"/>
        <v/>
      </c>
      <c r="CD399" s="460"/>
      <c r="CE399" s="460"/>
      <c r="CF399" s="461"/>
      <c r="CG399" s="461"/>
      <c r="CH399" s="461"/>
      <c r="CI399" s="461"/>
      <c r="CJ399" s="461"/>
      <c r="CK399" s="461"/>
      <c r="CL399" s="461"/>
      <c r="CM399" s="461"/>
      <c r="CN399" s="461"/>
      <c r="CO399" s="461"/>
      <c r="CP399" s="461"/>
      <c r="CQ399" s="461"/>
    </row>
    <row r="400" spans="1:95" s="414" customFormat="1" ht="11.25" hidden="1" customHeight="1" x14ac:dyDescent="0.2">
      <c r="A400" s="476"/>
      <c r="B400" s="476"/>
      <c r="C400" s="476"/>
      <c r="D400" s="901"/>
      <c r="E400" s="392"/>
      <c r="F400" s="568" t="s">
        <v>151</v>
      </c>
      <c r="G400" s="486" t="s">
        <v>152</v>
      </c>
      <c r="H400" s="486"/>
      <c r="I400" s="486"/>
      <c r="J400" s="486"/>
      <c r="K400" s="486"/>
      <c r="L400" s="486"/>
      <c r="M400" s="486"/>
      <c r="N400" s="486"/>
      <c r="O400" s="486"/>
      <c r="P400" s="486"/>
      <c r="Q400" s="486"/>
      <c r="R400" s="486"/>
      <c r="S400" s="486"/>
      <c r="T400" s="486"/>
      <c r="U400" s="486"/>
      <c r="V400" s="486"/>
      <c r="W400" s="486"/>
      <c r="X400" s="486"/>
      <c r="Y400" s="486"/>
      <c r="Z400" s="486"/>
      <c r="AA400" s="461"/>
      <c r="AB400" s="461"/>
      <c r="AC400" s="461"/>
      <c r="AD400" s="461"/>
      <c r="AE400" s="461"/>
      <c r="AF400" s="461"/>
      <c r="AG400" s="514" t="str">
        <f t="shared" si="288"/>
        <v/>
      </c>
      <c r="AH400" s="460"/>
      <c r="AI400" s="460"/>
      <c r="AJ400" s="461"/>
      <c r="AK400" s="461"/>
      <c r="AL400" s="461"/>
      <c r="AM400" s="461"/>
      <c r="AN400" s="461"/>
      <c r="AO400" s="461"/>
      <c r="AP400" s="461"/>
      <c r="AQ400" s="461"/>
      <c r="AR400" s="461"/>
      <c r="AS400" s="514" t="str">
        <f t="shared" si="289"/>
        <v/>
      </c>
      <c r="AT400" s="460"/>
      <c r="AU400" s="460"/>
      <c r="AV400" s="461"/>
      <c r="AW400" s="461"/>
      <c r="AX400" s="461"/>
      <c r="AY400" s="461"/>
      <c r="AZ400" s="461"/>
      <c r="BA400" s="461"/>
      <c r="BB400" s="514" t="str">
        <f t="shared" si="290"/>
        <v/>
      </c>
      <c r="BC400" s="460"/>
      <c r="BD400" s="460"/>
      <c r="BE400" s="461"/>
      <c r="BF400" s="461"/>
      <c r="BG400" s="461"/>
      <c r="BH400" s="461"/>
      <c r="BI400" s="461"/>
      <c r="BJ400" s="461"/>
      <c r="BK400" s="514" t="str">
        <f t="shared" si="291"/>
        <v/>
      </c>
      <c r="BL400" s="460"/>
      <c r="BM400" s="460"/>
      <c r="BN400" s="461"/>
      <c r="BO400" s="461"/>
      <c r="BP400" s="461"/>
      <c r="BQ400" s="461"/>
      <c r="BR400" s="461"/>
      <c r="BS400" s="461"/>
      <c r="BT400" s="514" t="str">
        <f t="shared" si="292"/>
        <v/>
      </c>
      <c r="BU400" s="460"/>
      <c r="BV400" s="460"/>
      <c r="BW400" s="461"/>
      <c r="BX400" s="461"/>
      <c r="BY400" s="461"/>
      <c r="BZ400" s="461"/>
      <c r="CA400" s="461"/>
      <c r="CB400" s="461"/>
      <c r="CC400" s="514" t="str">
        <f t="shared" si="293"/>
        <v/>
      </c>
      <c r="CD400" s="460"/>
      <c r="CE400" s="460"/>
      <c r="CF400" s="461"/>
      <c r="CG400" s="461"/>
      <c r="CH400" s="461"/>
      <c r="CI400" s="461"/>
      <c r="CJ400" s="461"/>
      <c r="CK400" s="461"/>
      <c r="CL400" s="461"/>
      <c r="CM400" s="461"/>
      <c r="CN400" s="461"/>
      <c r="CO400" s="461"/>
      <c r="CP400" s="461"/>
      <c r="CQ400" s="461"/>
    </row>
    <row r="401" spans="1:95" s="414" customFormat="1" ht="11.25" hidden="1" customHeight="1" x14ac:dyDescent="0.2">
      <c r="A401" s="476"/>
      <c r="B401" s="476"/>
      <c r="C401" s="476"/>
      <c r="D401" s="901"/>
      <c r="E401" s="392"/>
      <c r="F401" s="568" t="s">
        <v>153</v>
      </c>
      <c r="G401" s="486" t="s">
        <v>154</v>
      </c>
      <c r="H401" s="486"/>
      <c r="I401" s="486"/>
      <c r="J401" s="486"/>
      <c r="K401" s="486"/>
      <c r="L401" s="486"/>
      <c r="M401" s="486"/>
      <c r="N401" s="486"/>
      <c r="O401" s="486"/>
      <c r="P401" s="486"/>
      <c r="Q401" s="486"/>
      <c r="R401" s="486"/>
      <c r="S401" s="486"/>
      <c r="T401" s="486"/>
      <c r="U401" s="486"/>
      <c r="V401" s="486"/>
      <c r="W401" s="486"/>
      <c r="X401" s="486"/>
      <c r="Y401" s="486"/>
      <c r="Z401" s="486"/>
      <c r="AA401" s="461"/>
      <c r="AB401" s="461"/>
      <c r="AC401" s="461"/>
      <c r="AD401" s="461"/>
      <c r="AE401" s="461"/>
      <c r="AF401" s="461"/>
      <c r="AG401" s="514" t="str">
        <f t="shared" ref="AG401:AG433" si="294">IF(OR(AA95&lt;&gt;"",AD95&lt;&gt;""),IF(SUM(AA95,AD95)=AG95,"","Check ISCED "&amp;AG$8),"")</f>
        <v/>
      </c>
      <c r="AH401" s="460"/>
      <c r="AI401" s="460"/>
      <c r="AJ401" s="461"/>
      <c r="AK401" s="461"/>
      <c r="AL401" s="461"/>
      <c r="AM401" s="461"/>
      <c r="AN401" s="461"/>
      <c r="AO401" s="461"/>
      <c r="AP401" s="461"/>
      <c r="AQ401" s="461"/>
      <c r="AR401" s="461"/>
      <c r="AS401" s="514" t="str">
        <f t="shared" si="289"/>
        <v/>
      </c>
      <c r="AT401" s="460"/>
      <c r="AU401" s="460"/>
      <c r="AV401" s="461"/>
      <c r="AW401" s="461"/>
      <c r="AX401" s="461"/>
      <c r="AY401" s="461"/>
      <c r="AZ401" s="461"/>
      <c r="BA401" s="461"/>
      <c r="BB401" s="514" t="str">
        <f t="shared" si="290"/>
        <v/>
      </c>
      <c r="BC401" s="460"/>
      <c r="BD401" s="460"/>
      <c r="BE401" s="461"/>
      <c r="BF401" s="461"/>
      <c r="BG401" s="461"/>
      <c r="BH401" s="461"/>
      <c r="BI401" s="461"/>
      <c r="BJ401" s="461"/>
      <c r="BK401" s="514" t="str">
        <f t="shared" si="291"/>
        <v/>
      </c>
      <c r="BL401" s="460"/>
      <c r="BM401" s="460"/>
      <c r="BN401" s="461"/>
      <c r="BO401" s="461"/>
      <c r="BP401" s="461"/>
      <c r="BQ401" s="461"/>
      <c r="BR401" s="461"/>
      <c r="BS401" s="461"/>
      <c r="BT401" s="514" t="str">
        <f t="shared" si="292"/>
        <v/>
      </c>
      <c r="BU401" s="460"/>
      <c r="BV401" s="460"/>
      <c r="BW401" s="461"/>
      <c r="BX401" s="461"/>
      <c r="BY401" s="461"/>
      <c r="BZ401" s="461"/>
      <c r="CA401" s="461"/>
      <c r="CB401" s="461"/>
      <c r="CC401" s="514" t="str">
        <f t="shared" si="293"/>
        <v/>
      </c>
      <c r="CD401" s="460"/>
      <c r="CE401" s="460"/>
      <c r="CF401" s="461"/>
      <c r="CG401" s="461"/>
      <c r="CH401" s="461"/>
      <c r="CI401" s="461"/>
      <c r="CJ401" s="461"/>
      <c r="CK401" s="461"/>
      <c r="CL401" s="461"/>
      <c r="CM401" s="461"/>
      <c r="CN401" s="461"/>
      <c r="CO401" s="461"/>
      <c r="CP401" s="461"/>
      <c r="CQ401" s="461"/>
    </row>
    <row r="402" spans="1:95" s="414" customFormat="1" ht="11.25" hidden="1" customHeight="1" x14ac:dyDescent="0.2">
      <c r="A402" s="476"/>
      <c r="B402" s="476"/>
      <c r="C402" s="476"/>
      <c r="D402" s="901"/>
      <c r="E402" s="392"/>
      <c r="F402" s="568" t="s">
        <v>155</v>
      </c>
      <c r="G402" s="486" t="s">
        <v>315</v>
      </c>
      <c r="H402" s="486"/>
      <c r="I402" s="486"/>
      <c r="J402" s="486"/>
      <c r="K402" s="486"/>
      <c r="L402" s="486"/>
      <c r="M402" s="486"/>
      <c r="N402" s="486"/>
      <c r="O402" s="486"/>
      <c r="P402" s="486"/>
      <c r="Q402" s="486"/>
      <c r="R402" s="486"/>
      <c r="S402" s="486"/>
      <c r="T402" s="486"/>
      <c r="U402" s="486"/>
      <c r="V402" s="486"/>
      <c r="W402" s="486"/>
      <c r="X402" s="486"/>
      <c r="Y402" s="486"/>
      <c r="Z402" s="486"/>
      <c r="AA402" s="461"/>
      <c r="AB402" s="461"/>
      <c r="AC402" s="461"/>
      <c r="AD402" s="461"/>
      <c r="AE402" s="461"/>
      <c r="AF402" s="461"/>
      <c r="AG402" s="514" t="str">
        <f t="shared" si="294"/>
        <v/>
      </c>
      <c r="AH402" s="460"/>
      <c r="AI402" s="460"/>
      <c r="AJ402" s="461"/>
      <c r="AK402" s="461"/>
      <c r="AL402" s="461"/>
      <c r="AM402" s="461"/>
      <c r="AN402" s="461"/>
      <c r="AO402" s="461"/>
      <c r="AP402" s="461"/>
      <c r="AQ402" s="461"/>
      <c r="AR402" s="461"/>
      <c r="AS402" s="514" t="str">
        <f t="shared" si="289"/>
        <v/>
      </c>
      <c r="AT402" s="460"/>
      <c r="AU402" s="460"/>
      <c r="AV402" s="461"/>
      <c r="AW402" s="461"/>
      <c r="AX402" s="461"/>
      <c r="AY402" s="461"/>
      <c r="AZ402" s="461"/>
      <c r="BA402" s="461"/>
      <c r="BB402" s="514" t="str">
        <f t="shared" si="290"/>
        <v/>
      </c>
      <c r="BC402" s="460"/>
      <c r="BD402" s="460"/>
      <c r="BE402" s="461"/>
      <c r="BF402" s="461"/>
      <c r="BG402" s="461"/>
      <c r="BH402" s="461"/>
      <c r="BI402" s="461"/>
      <c r="BJ402" s="461"/>
      <c r="BK402" s="514" t="str">
        <f t="shared" si="291"/>
        <v/>
      </c>
      <c r="BL402" s="460"/>
      <c r="BM402" s="460"/>
      <c r="BN402" s="461"/>
      <c r="BO402" s="461"/>
      <c r="BP402" s="461"/>
      <c r="BQ402" s="461"/>
      <c r="BR402" s="461"/>
      <c r="BS402" s="461"/>
      <c r="BT402" s="514" t="str">
        <f t="shared" si="292"/>
        <v/>
      </c>
      <c r="BU402" s="460"/>
      <c r="BV402" s="460"/>
      <c r="BW402" s="461"/>
      <c r="BX402" s="461"/>
      <c r="BY402" s="461"/>
      <c r="BZ402" s="461"/>
      <c r="CA402" s="461"/>
      <c r="CB402" s="461"/>
      <c r="CC402" s="514" t="str">
        <f t="shared" si="293"/>
        <v/>
      </c>
      <c r="CD402" s="460"/>
      <c r="CE402" s="460"/>
      <c r="CF402" s="461"/>
      <c r="CG402" s="461"/>
      <c r="CH402" s="461"/>
      <c r="CI402" s="461"/>
      <c r="CJ402" s="461"/>
      <c r="CK402" s="461"/>
      <c r="CL402" s="461"/>
      <c r="CM402" s="461"/>
      <c r="CN402" s="461"/>
      <c r="CO402" s="461"/>
      <c r="CP402" s="461"/>
      <c r="CQ402" s="461"/>
    </row>
    <row r="403" spans="1:95" s="414" customFormat="1" ht="11.25" hidden="1" customHeight="1" x14ac:dyDescent="0.2">
      <c r="A403" s="476"/>
      <c r="B403" s="476"/>
      <c r="C403" s="476"/>
      <c r="D403" s="901"/>
      <c r="E403" s="392" t="s">
        <v>156</v>
      </c>
      <c r="F403" s="568"/>
      <c r="G403" s="486" t="s">
        <v>392</v>
      </c>
      <c r="H403" s="486"/>
      <c r="I403" s="486"/>
      <c r="J403" s="486"/>
      <c r="K403" s="486"/>
      <c r="L403" s="486"/>
      <c r="M403" s="486"/>
      <c r="N403" s="486"/>
      <c r="O403" s="486"/>
      <c r="P403" s="486"/>
      <c r="Q403" s="486"/>
      <c r="R403" s="486"/>
      <c r="S403" s="486"/>
      <c r="T403" s="486"/>
      <c r="U403" s="486"/>
      <c r="V403" s="486"/>
      <c r="W403" s="486"/>
      <c r="X403" s="486"/>
      <c r="Y403" s="486"/>
      <c r="Z403" s="486"/>
      <c r="AA403" s="461"/>
      <c r="AB403" s="461"/>
      <c r="AC403" s="461"/>
      <c r="AD403" s="461"/>
      <c r="AE403" s="461"/>
      <c r="AF403" s="461"/>
      <c r="AG403" s="514" t="str">
        <f t="shared" si="294"/>
        <v/>
      </c>
      <c r="AH403" s="460"/>
      <c r="AI403" s="460"/>
      <c r="AJ403" s="461"/>
      <c r="AK403" s="461"/>
      <c r="AL403" s="461"/>
      <c r="AM403" s="461"/>
      <c r="AN403" s="461"/>
      <c r="AO403" s="461"/>
      <c r="AP403" s="461"/>
      <c r="AQ403" s="461"/>
      <c r="AR403" s="461"/>
      <c r="AS403" s="514" t="str">
        <f t="shared" ref="AS403:AS433" si="295">IF(OR(AM97&lt;&gt;"",AP97&lt;&gt;""),IF(SUM(AM97,AP97)=AS97,"","Check ISCED "&amp;AS$8),"")</f>
        <v/>
      </c>
      <c r="AT403" s="460"/>
      <c r="AU403" s="460"/>
      <c r="AV403" s="461"/>
      <c r="AW403" s="461"/>
      <c r="AX403" s="461"/>
      <c r="AY403" s="461"/>
      <c r="AZ403" s="461"/>
      <c r="BA403" s="461"/>
      <c r="BB403" s="514" t="str">
        <f t="shared" ref="BB403:BB433" si="296">IF(OR(AV97&lt;&gt;"",AY97&lt;&gt;""),IF(SUM(AV97,AY97)=BB97,"","Check ISCED "&amp;BB$8),"")</f>
        <v/>
      </c>
      <c r="BC403" s="460"/>
      <c r="BD403" s="460"/>
      <c r="BE403" s="461"/>
      <c r="BF403" s="461"/>
      <c r="BG403" s="461"/>
      <c r="BH403" s="461"/>
      <c r="BI403" s="461"/>
      <c r="BJ403" s="461"/>
      <c r="BK403" s="514" t="str">
        <f t="shared" ref="BK403:BK433" si="297">IF(OR(BE97&lt;&gt;"",BH97&lt;&gt;""),IF(SUM(BE97,BH97)=BK97,"","Check ISCED "&amp;BK$8),"")</f>
        <v/>
      </c>
      <c r="BL403" s="460"/>
      <c r="BM403" s="460"/>
      <c r="BN403" s="461"/>
      <c r="BO403" s="461"/>
      <c r="BP403" s="461"/>
      <c r="BQ403" s="461"/>
      <c r="BR403" s="461"/>
      <c r="BS403" s="461"/>
      <c r="BT403" s="514" t="str">
        <f t="shared" ref="BT403:BT433" si="298">IF(OR(BN97&lt;&gt;"",BQ97&lt;&gt;""),IF(SUM(BN97,BQ97)=BT97,"","Check ISCED "&amp;BT$8),"")</f>
        <v/>
      </c>
      <c r="BU403" s="460"/>
      <c r="BV403" s="460"/>
      <c r="BW403" s="461"/>
      <c r="BX403" s="461"/>
      <c r="BY403" s="461"/>
      <c r="BZ403" s="461"/>
      <c r="CA403" s="461"/>
      <c r="CB403" s="461"/>
      <c r="CC403" s="514" t="str">
        <f t="shared" ref="CC403:CC433" si="299">IF(OR(CF97&lt;&gt;"",CI97&lt;&gt;""),IF(SUM(CF97,CI97)=CC97,"","Check ISCED "&amp;CC$8),"")</f>
        <v/>
      </c>
      <c r="CD403" s="460"/>
      <c r="CE403" s="460"/>
      <c r="CF403" s="461"/>
      <c r="CG403" s="461"/>
      <c r="CH403" s="461"/>
      <c r="CI403" s="461"/>
      <c r="CJ403" s="461"/>
      <c r="CK403" s="461"/>
      <c r="CL403" s="461"/>
      <c r="CM403" s="461"/>
      <c r="CN403" s="461"/>
      <c r="CO403" s="461"/>
      <c r="CP403" s="461"/>
      <c r="CQ403" s="461"/>
    </row>
    <row r="404" spans="1:95" s="414" customFormat="1" ht="11.25" hidden="1" customHeight="1" x14ac:dyDescent="0.2">
      <c r="A404" s="476"/>
      <c r="B404" s="476"/>
      <c r="C404" s="476"/>
      <c r="D404" s="901"/>
      <c r="E404" s="392" t="s">
        <v>157</v>
      </c>
      <c r="F404" s="568" t="s">
        <v>158</v>
      </c>
      <c r="G404" s="486" t="s">
        <v>159</v>
      </c>
      <c r="H404" s="486"/>
      <c r="I404" s="486"/>
      <c r="J404" s="486"/>
      <c r="K404" s="486"/>
      <c r="L404" s="486"/>
      <c r="M404" s="486"/>
      <c r="N404" s="486"/>
      <c r="O404" s="486"/>
      <c r="P404" s="486"/>
      <c r="Q404" s="486"/>
      <c r="R404" s="486"/>
      <c r="S404" s="486"/>
      <c r="T404" s="486"/>
      <c r="U404" s="486"/>
      <c r="V404" s="486"/>
      <c r="W404" s="486"/>
      <c r="X404" s="486"/>
      <c r="Y404" s="486"/>
      <c r="Z404" s="486"/>
      <c r="AA404" s="461"/>
      <c r="AB404" s="461"/>
      <c r="AC404" s="461"/>
      <c r="AD404" s="461"/>
      <c r="AE404" s="461"/>
      <c r="AF404" s="461"/>
      <c r="AG404" s="514" t="str">
        <f t="shared" si="294"/>
        <v/>
      </c>
      <c r="AH404" s="460"/>
      <c r="AI404" s="460"/>
      <c r="AJ404" s="461"/>
      <c r="AK404" s="461"/>
      <c r="AL404" s="461"/>
      <c r="AM404" s="461"/>
      <c r="AN404" s="461"/>
      <c r="AO404" s="461"/>
      <c r="AP404" s="461"/>
      <c r="AQ404" s="461"/>
      <c r="AR404" s="461"/>
      <c r="AS404" s="514" t="str">
        <f t="shared" si="295"/>
        <v/>
      </c>
      <c r="AT404" s="460"/>
      <c r="AU404" s="460"/>
      <c r="AV404" s="461"/>
      <c r="AW404" s="461"/>
      <c r="AX404" s="461"/>
      <c r="AY404" s="461"/>
      <c r="AZ404" s="461"/>
      <c r="BA404" s="461"/>
      <c r="BB404" s="514" t="str">
        <f t="shared" si="296"/>
        <v/>
      </c>
      <c r="BC404" s="460"/>
      <c r="BD404" s="460"/>
      <c r="BE404" s="461"/>
      <c r="BF404" s="461"/>
      <c r="BG404" s="461"/>
      <c r="BH404" s="461"/>
      <c r="BI404" s="461"/>
      <c r="BJ404" s="461"/>
      <c r="BK404" s="514" t="str">
        <f t="shared" si="297"/>
        <v/>
      </c>
      <c r="BL404" s="460"/>
      <c r="BM404" s="460"/>
      <c r="BN404" s="461"/>
      <c r="BO404" s="461"/>
      <c r="BP404" s="461"/>
      <c r="BQ404" s="461"/>
      <c r="BR404" s="461"/>
      <c r="BS404" s="461"/>
      <c r="BT404" s="514" t="str">
        <f t="shared" si="298"/>
        <v/>
      </c>
      <c r="BU404" s="460"/>
      <c r="BV404" s="460"/>
      <c r="BW404" s="461"/>
      <c r="BX404" s="461"/>
      <c r="BY404" s="461"/>
      <c r="BZ404" s="461"/>
      <c r="CA404" s="461"/>
      <c r="CB404" s="461"/>
      <c r="CC404" s="514" t="str">
        <f t="shared" si="299"/>
        <v/>
      </c>
      <c r="CD404" s="460"/>
      <c r="CE404" s="460"/>
      <c r="CF404" s="461"/>
      <c r="CG404" s="461"/>
      <c r="CH404" s="461"/>
      <c r="CI404" s="461"/>
      <c r="CJ404" s="461"/>
      <c r="CK404" s="461"/>
      <c r="CL404" s="461"/>
      <c r="CM404" s="461"/>
      <c r="CN404" s="461"/>
      <c r="CO404" s="461"/>
      <c r="CP404" s="461"/>
      <c r="CQ404" s="461"/>
    </row>
    <row r="405" spans="1:95" s="414" customFormat="1" ht="11.25" hidden="1" customHeight="1" x14ac:dyDescent="0.2">
      <c r="A405" s="476"/>
      <c r="B405" s="476"/>
      <c r="C405" s="476"/>
      <c r="D405" s="901"/>
      <c r="E405" s="392"/>
      <c r="F405" s="568" t="s">
        <v>160</v>
      </c>
      <c r="G405" s="486" t="s">
        <v>161</v>
      </c>
      <c r="H405" s="486"/>
      <c r="I405" s="486"/>
      <c r="J405" s="486"/>
      <c r="K405" s="486"/>
      <c r="L405" s="486"/>
      <c r="M405" s="486"/>
      <c r="N405" s="486"/>
      <c r="O405" s="486"/>
      <c r="P405" s="486"/>
      <c r="Q405" s="486"/>
      <c r="R405" s="486"/>
      <c r="S405" s="486"/>
      <c r="T405" s="486"/>
      <c r="U405" s="486"/>
      <c r="V405" s="486"/>
      <c r="W405" s="486"/>
      <c r="X405" s="486"/>
      <c r="Y405" s="486"/>
      <c r="Z405" s="486"/>
      <c r="AA405" s="461"/>
      <c r="AB405" s="461"/>
      <c r="AC405" s="461"/>
      <c r="AD405" s="461"/>
      <c r="AE405" s="461"/>
      <c r="AF405" s="461"/>
      <c r="AG405" s="514" t="str">
        <f t="shared" si="294"/>
        <v/>
      </c>
      <c r="AH405" s="460"/>
      <c r="AI405" s="460"/>
      <c r="AJ405" s="461"/>
      <c r="AK405" s="461"/>
      <c r="AL405" s="461"/>
      <c r="AM405" s="461"/>
      <c r="AN405" s="461"/>
      <c r="AO405" s="461"/>
      <c r="AP405" s="461"/>
      <c r="AQ405" s="461"/>
      <c r="AR405" s="461"/>
      <c r="AS405" s="514" t="str">
        <f t="shared" si="295"/>
        <v/>
      </c>
      <c r="AT405" s="460"/>
      <c r="AU405" s="460"/>
      <c r="AV405" s="461"/>
      <c r="AW405" s="461"/>
      <c r="AX405" s="461"/>
      <c r="AY405" s="461"/>
      <c r="AZ405" s="461"/>
      <c r="BA405" s="461"/>
      <c r="BB405" s="514" t="str">
        <f t="shared" si="296"/>
        <v/>
      </c>
      <c r="BC405" s="460"/>
      <c r="BD405" s="460"/>
      <c r="BE405" s="461"/>
      <c r="BF405" s="461"/>
      <c r="BG405" s="461"/>
      <c r="BH405" s="461"/>
      <c r="BI405" s="461"/>
      <c r="BJ405" s="461"/>
      <c r="BK405" s="514" t="str">
        <f t="shared" si="297"/>
        <v/>
      </c>
      <c r="BL405" s="460"/>
      <c r="BM405" s="460"/>
      <c r="BN405" s="461"/>
      <c r="BO405" s="461"/>
      <c r="BP405" s="461"/>
      <c r="BQ405" s="461"/>
      <c r="BR405" s="461"/>
      <c r="BS405" s="461"/>
      <c r="BT405" s="514" t="str">
        <f t="shared" si="298"/>
        <v/>
      </c>
      <c r="BU405" s="460"/>
      <c r="BV405" s="460"/>
      <c r="BW405" s="461"/>
      <c r="BX405" s="461"/>
      <c r="BY405" s="461"/>
      <c r="BZ405" s="461"/>
      <c r="CA405" s="461"/>
      <c r="CB405" s="461"/>
      <c r="CC405" s="514" t="str">
        <f t="shared" si="299"/>
        <v/>
      </c>
      <c r="CD405" s="460"/>
      <c r="CE405" s="460"/>
      <c r="CF405" s="461"/>
      <c r="CG405" s="461"/>
      <c r="CH405" s="461"/>
      <c r="CI405" s="461"/>
      <c r="CJ405" s="461"/>
      <c r="CK405" s="461"/>
      <c r="CL405" s="461"/>
      <c r="CM405" s="461"/>
      <c r="CN405" s="461"/>
      <c r="CO405" s="461"/>
      <c r="CP405" s="461"/>
      <c r="CQ405" s="461"/>
    </row>
    <row r="406" spans="1:95" s="414" customFormat="1" ht="11.25" hidden="1" customHeight="1" x14ac:dyDescent="0.2">
      <c r="A406" s="476"/>
      <c r="B406" s="476"/>
      <c r="C406" s="476"/>
      <c r="D406" s="901"/>
      <c r="E406" s="392"/>
      <c r="F406" s="568" t="s">
        <v>162</v>
      </c>
      <c r="G406" s="486" t="s">
        <v>163</v>
      </c>
      <c r="H406" s="486"/>
      <c r="I406" s="486"/>
      <c r="J406" s="486"/>
      <c r="K406" s="486"/>
      <c r="L406" s="486"/>
      <c r="M406" s="486"/>
      <c r="N406" s="486"/>
      <c r="O406" s="486"/>
      <c r="P406" s="486"/>
      <c r="Q406" s="486"/>
      <c r="R406" s="486"/>
      <c r="S406" s="486"/>
      <c r="T406" s="486"/>
      <c r="U406" s="486"/>
      <c r="V406" s="486"/>
      <c r="W406" s="486"/>
      <c r="X406" s="486"/>
      <c r="Y406" s="486"/>
      <c r="Z406" s="486"/>
      <c r="AA406" s="461"/>
      <c r="AB406" s="461"/>
      <c r="AC406" s="461"/>
      <c r="AD406" s="461"/>
      <c r="AE406" s="461"/>
      <c r="AF406" s="461"/>
      <c r="AG406" s="514" t="str">
        <f t="shared" si="294"/>
        <v/>
      </c>
      <c r="AH406" s="460"/>
      <c r="AI406" s="460"/>
      <c r="AJ406" s="461"/>
      <c r="AK406" s="461"/>
      <c r="AL406" s="461"/>
      <c r="AM406" s="461"/>
      <c r="AN406" s="461"/>
      <c r="AO406" s="461"/>
      <c r="AP406" s="461"/>
      <c r="AQ406" s="461"/>
      <c r="AR406" s="461"/>
      <c r="AS406" s="514" t="str">
        <f t="shared" si="295"/>
        <v/>
      </c>
      <c r="AT406" s="460"/>
      <c r="AU406" s="460"/>
      <c r="AV406" s="461"/>
      <c r="AW406" s="461"/>
      <c r="AX406" s="461"/>
      <c r="AY406" s="461"/>
      <c r="AZ406" s="461"/>
      <c r="BA406" s="461"/>
      <c r="BB406" s="514" t="str">
        <f t="shared" si="296"/>
        <v/>
      </c>
      <c r="BC406" s="460"/>
      <c r="BD406" s="460"/>
      <c r="BE406" s="461"/>
      <c r="BF406" s="461"/>
      <c r="BG406" s="461"/>
      <c r="BH406" s="461"/>
      <c r="BI406" s="461"/>
      <c r="BJ406" s="461"/>
      <c r="BK406" s="514" t="str">
        <f t="shared" si="297"/>
        <v/>
      </c>
      <c r="BL406" s="460"/>
      <c r="BM406" s="460"/>
      <c r="BN406" s="461"/>
      <c r="BO406" s="461"/>
      <c r="BP406" s="461"/>
      <c r="BQ406" s="461"/>
      <c r="BR406" s="461"/>
      <c r="BS406" s="461"/>
      <c r="BT406" s="514" t="str">
        <f t="shared" si="298"/>
        <v/>
      </c>
      <c r="BU406" s="460"/>
      <c r="BV406" s="460"/>
      <c r="BW406" s="461"/>
      <c r="BX406" s="461"/>
      <c r="BY406" s="461"/>
      <c r="BZ406" s="461"/>
      <c r="CA406" s="461"/>
      <c r="CB406" s="461"/>
      <c r="CC406" s="514" t="str">
        <f t="shared" si="299"/>
        <v/>
      </c>
      <c r="CD406" s="460"/>
      <c r="CE406" s="460"/>
      <c r="CF406" s="461"/>
      <c r="CG406" s="461"/>
      <c r="CH406" s="461"/>
      <c r="CI406" s="461"/>
      <c r="CJ406" s="461"/>
      <c r="CK406" s="461"/>
      <c r="CL406" s="461"/>
      <c r="CM406" s="461"/>
      <c r="CN406" s="461"/>
      <c r="CO406" s="461"/>
      <c r="CP406" s="461"/>
      <c r="CQ406" s="461"/>
    </row>
    <row r="407" spans="1:95" s="414" customFormat="1" ht="11.25" hidden="1" customHeight="1" x14ac:dyDescent="0.2">
      <c r="A407" s="476"/>
      <c r="B407" s="476"/>
      <c r="C407" s="476"/>
      <c r="D407" s="901"/>
      <c r="E407" s="392"/>
      <c r="F407" s="568" t="s">
        <v>164</v>
      </c>
      <c r="G407" s="486" t="s">
        <v>316</v>
      </c>
      <c r="H407" s="486"/>
      <c r="I407" s="486"/>
      <c r="J407" s="486"/>
      <c r="K407" s="486"/>
      <c r="L407" s="486"/>
      <c r="M407" s="486"/>
      <c r="N407" s="486"/>
      <c r="O407" s="486"/>
      <c r="P407" s="486"/>
      <c r="Q407" s="486"/>
      <c r="R407" s="486"/>
      <c r="S407" s="486"/>
      <c r="T407" s="486"/>
      <c r="U407" s="486"/>
      <c r="V407" s="486"/>
      <c r="W407" s="486"/>
      <c r="X407" s="486"/>
      <c r="Y407" s="486"/>
      <c r="Z407" s="486"/>
      <c r="AA407" s="461"/>
      <c r="AB407" s="461"/>
      <c r="AC407" s="461"/>
      <c r="AD407" s="461"/>
      <c r="AE407" s="461"/>
      <c r="AF407" s="461"/>
      <c r="AG407" s="514" t="str">
        <f t="shared" si="294"/>
        <v/>
      </c>
      <c r="AH407" s="460"/>
      <c r="AI407" s="460"/>
      <c r="AJ407" s="461"/>
      <c r="AK407" s="461"/>
      <c r="AL407" s="461"/>
      <c r="AM407" s="461"/>
      <c r="AN407" s="461"/>
      <c r="AO407" s="461"/>
      <c r="AP407" s="461"/>
      <c r="AQ407" s="461"/>
      <c r="AR407" s="461"/>
      <c r="AS407" s="514" t="str">
        <f t="shared" si="295"/>
        <v/>
      </c>
      <c r="AT407" s="460"/>
      <c r="AU407" s="460"/>
      <c r="AV407" s="461"/>
      <c r="AW407" s="461"/>
      <c r="AX407" s="461"/>
      <c r="AY407" s="461"/>
      <c r="AZ407" s="461"/>
      <c r="BA407" s="461"/>
      <c r="BB407" s="514" t="str">
        <f t="shared" si="296"/>
        <v/>
      </c>
      <c r="BC407" s="460"/>
      <c r="BD407" s="460"/>
      <c r="BE407" s="461"/>
      <c r="BF407" s="461"/>
      <c r="BG407" s="461"/>
      <c r="BH407" s="461"/>
      <c r="BI407" s="461"/>
      <c r="BJ407" s="461"/>
      <c r="BK407" s="514" t="str">
        <f t="shared" si="297"/>
        <v/>
      </c>
      <c r="BL407" s="460"/>
      <c r="BM407" s="460"/>
      <c r="BN407" s="461"/>
      <c r="BO407" s="461"/>
      <c r="BP407" s="461"/>
      <c r="BQ407" s="461"/>
      <c r="BR407" s="461"/>
      <c r="BS407" s="461"/>
      <c r="BT407" s="514" t="str">
        <f t="shared" si="298"/>
        <v/>
      </c>
      <c r="BU407" s="460"/>
      <c r="BV407" s="460"/>
      <c r="BW407" s="461"/>
      <c r="BX407" s="461"/>
      <c r="BY407" s="461"/>
      <c r="BZ407" s="461"/>
      <c r="CA407" s="461"/>
      <c r="CB407" s="461"/>
      <c r="CC407" s="514" t="str">
        <f t="shared" si="299"/>
        <v/>
      </c>
      <c r="CD407" s="460"/>
      <c r="CE407" s="460"/>
      <c r="CF407" s="461"/>
      <c r="CG407" s="461"/>
      <c r="CH407" s="461"/>
      <c r="CI407" s="461"/>
      <c r="CJ407" s="461"/>
      <c r="CK407" s="461"/>
      <c r="CL407" s="461"/>
      <c r="CM407" s="461"/>
      <c r="CN407" s="461"/>
      <c r="CO407" s="461"/>
      <c r="CP407" s="461"/>
      <c r="CQ407" s="461"/>
    </row>
    <row r="408" spans="1:95" s="414" customFormat="1" ht="11.25" hidden="1" customHeight="1" x14ac:dyDescent="0.2">
      <c r="A408" s="476"/>
      <c r="B408" s="476"/>
      <c r="C408" s="476"/>
      <c r="D408" s="901"/>
      <c r="E408" s="392"/>
      <c r="F408" s="568" t="s">
        <v>165</v>
      </c>
      <c r="G408" s="486" t="s">
        <v>317</v>
      </c>
      <c r="H408" s="486"/>
      <c r="I408" s="486"/>
      <c r="J408" s="486"/>
      <c r="K408" s="486"/>
      <c r="L408" s="486"/>
      <c r="M408" s="486"/>
      <c r="N408" s="486"/>
      <c r="O408" s="486"/>
      <c r="P408" s="486"/>
      <c r="Q408" s="486"/>
      <c r="R408" s="486"/>
      <c r="S408" s="486"/>
      <c r="T408" s="486"/>
      <c r="U408" s="486"/>
      <c r="V408" s="486"/>
      <c r="W408" s="486"/>
      <c r="X408" s="486"/>
      <c r="Y408" s="486"/>
      <c r="Z408" s="486"/>
      <c r="AA408" s="461"/>
      <c r="AB408" s="461"/>
      <c r="AC408" s="461"/>
      <c r="AD408" s="461"/>
      <c r="AE408" s="461"/>
      <c r="AF408" s="461"/>
      <c r="AG408" s="514" t="str">
        <f t="shared" si="294"/>
        <v/>
      </c>
      <c r="AH408" s="460"/>
      <c r="AI408" s="460"/>
      <c r="AJ408" s="461"/>
      <c r="AK408" s="461"/>
      <c r="AL408" s="461"/>
      <c r="AM408" s="461"/>
      <c r="AN408" s="461"/>
      <c r="AO408" s="461"/>
      <c r="AP408" s="461"/>
      <c r="AQ408" s="461"/>
      <c r="AR408" s="461"/>
      <c r="AS408" s="514" t="str">
        <f t="shared" si="295"/>
        <v/>
      </c>
      <c r="AT408" s="460"/>
      <c r="AU408" s="460"/>
      <c r="AV408" s="461"/>
      <c r="AW408" s="461"/>
      <c r="AX408" s="461"/>
      <c r="AY408" s="461"/>
      <c r="AZ408" s="461"/>
      <c r="BA408" s="461"/>
      <c r="BB408" s="514" t="str">
        <f t="shared" si="296"/>
        <v/>
      </c>
      <c r="BC408" s="460"/>
      <c r="BD408" s="460"/>
      <c r="BE408" s="461"/>
      <c r="BF408" s="461"/>
      <c r="BG408" s="461"/>
      <c r="BH408" s="461"/>
      <c r="BI408" s="461"/>
      <c r="BJ408" s="461"/>
      <c r="BK408" s="514" t="str">
        <f t="shared" si="297"/>
        <v/>
      </c>
      <c r="BL408" s="460"/>
      <c r="BM408" s="460"/>
      <c r="BN408" s="461"/>
      <c r="BO408" s="461"/>
      <c r="BP408" s="461"/>
      <c r="BQ408" s="461"/>
      <c r="BR408" s="461"/>
      <c r="BS408" s="461"/>
      <c r="BT408" s="514" t="str">
        <f t="shared" si="298"/>
        <v/>
      </c>
      <c r="BU408" s="460"/>
      <c r="BV408" s="460"/>
      <c r="BW408" s="461"/>
      <c r="BX408" s="461"/>
      <c r="BY408" s="461"/>
      <c r="BZ408" s="461"/>
      <c r="CA408" s="461"/>
      <c r="CB408" s="461"/>
      <c r="CC408" s="514" t="str">
        <f t="shared" si="299"/>
        <v/>
      </c>
      <c r="CD408" s="460"/>
      <c r="CE408" s="460"/>
      <c r="CF408" s="461"/>
      <c r="CG408" s="461"/>
      <c r="CH408" s="461"/>
      <c r="CI408" s="461"/>
      <c r="CJ408" s="461"/>
      <c r="CK408" s="461"/>
      <c r="CL408" s="461"/>
      <c r="CM408" s="461"/>
      <c r="CN408" s="461"/>
      <c r="CO408" s="461"/>
      <c r="CP408" s="461"/>
      <c r="CQ408" s="461"/>
    </row>
    <row r="409" spans="1:95" s="414" customFormat="1" ht="11.25" hidden="1" customHeight="1" x14ac:dyDescent="0.2">
      <c r="A409" s="476"/>
      <c r="B409" s="476"/>
      <c r="C409" s="476"/>
      <c r="D409" s="901"/>
      <c r="E409" s="392"/>
      <c r="F409" s="568" t="s">
        <v>166</v>
      </c>
      <c r="G409" s="486" t="s">
        <v>167</v>
      </c>
      <c r="H409" s="486"/>
      <c r="I409" s="486"/>
      <c r="J409" s="486"/>
      <c r="K409" s="486"/>
      <c r="L409" s="486"/>
      <c r="M409" s="486"/>
      <c r="N409" s="486"/>
      <c r="O409" s="486"/>
      <c r="P409" s="486"/>
      <c r="Q409" s="486"/>
      <c r="R409" s="486"/>
      <c r="S409" s="486"/>
      <c r="T409" s="486"/>
      <c r="U409" s="486"/>
      <c r="V409" s="486"/>
      <c r="W409" s="486"/>
      <c r="X409" s="486"/>
      <c r="Y409" s="486"/>
      <c r="Z409" s="486"/>
      <c r="AA409" s="461"/>
      <c r="AB409" s="461"/>
      <c r="AC409" s="461"/>
      <c r="AD409" s="461"/>
      <c r="AE409" s="461"/>
      <c r="AF409" s="461"/>
      <c r="AG409" s="514" t="str">
        <f t="shared" si="294"/>
        <v/>
      </c>
      <c r="AH409" s="460"/>
      <c r="AI409" s="460"/>
      <c r="AJ409" s="461"/>
      <c r="AK409" s="461"/>
      <c r="AL409" s="461"/>
      <c r="AM409" s="461"/>
      <c r="AN409" s="461"/>
      <c r="AO409" s="461"/>
      <c r="AP409" s="461"/>
      <c r="AQ409" s="461"/>
      <c r="AR409" s="461"/>
      <c r="AS409" s="514" t="str">
        <f t="shared" si="295"/>
        <v/>
      </c>
      <c r="AT409" s="460"/>
      <c r="AU409" s="460"/>
      <c r="AV409" s="461"/>
      <c r="AW409" s="461"/>
      <c r="AX409" s="461"/>
      <c r="AY409" s="461"/>
      <c r="AZ409" s="461"/>
      <c r="BA409" s="461"/>
      <c r="BB409" s="514" t="str">
        <f t="shared" si="296"/>
        <v/>
      </c>
      <c r="BC409" s="460"/>
      <c r="BD409" s="460"/>
      <c r="BE409" s="461"/>
      <c r="BF409" s="461"/>
      <c r="BG409" s="461"/>
      <c r="BH409" s="461"/>
      <c r="BI409" s="461"/>
      <c r="BJ409" s="461"/>
      <c r="BK409" s="514" t="str">
        <f t="shared" si="297"/>
        <v/>
      </c>
      <c r="BL409" s="460"/>
      <c r="BM409" s="460"/>
      <c r="BN409" s="461"/>
      <c r="BO409" s="461"/>
      <c r="BP409" s="461"/>
      <c r="BQ409" s="461"/>
      <c r="BR409" s="461"/>
      <c r="BS409" s="461"/>
      <c r="BT409" s="514" t="str">
        <f t="shared" si="298"/>
        <v/>
      </c>
      <c r="BU409" s="460"/>
      <c r="BV409" s="460"/>
      <c r="BW409" s="461"/>
      <c r="BX409" s="461"/>
      <c r="BY409" s="461"/>
      <c r="BZ409" s="461"/>
      <c r="CA409" s="461"/>
      <c r="CB409" s="461"/>
      <c r="CC409" s="514" t="str">
        <f t="shared" si="299"/>
        <v/>
      </c>
      <c r="CD409" s="460"/>
      <c r="CE409" s="460"/>
      <c r="CF409" s="461"/>
      <c r="CG409" s="461"/>
      <c r="CH409" s="461"/>
      <c r="CI409" s="461"/>
      <c r="CJ409" s="461"/>
      <c r="CK409" s="461"/>
      <c r="CL409" s="461"/>
      <c r="CM409" s="461"/>
      <c r="CN409" s="461"/>
      <c r="CO409" s="461"/>
      <c r="CP409" s="461"/>
      <c r="CQ409" s="461"/>
    </row>
    <row r="410" spans="1:95" s="414" customFormat="1" ht="11.25" hidden="1" customHeight="1" x14ac:dyDescent="0.2">
      <c r="A410" s="476"/>
      <c r="B410" s="476"/>
      <c r="C410" s="476"/>
      <c r="D410" s="901"/>
      <c r="E410" s="392" t="s">
        <v>168</v>
      </c>
      <c r="F410" s="568" t="s">
        <v>716</v>
      </c>
      <c r="G410" s="486" t="s">
        <v>169</v>
      </c>
      <c r="H410" s="486"/>
      <c r="I410" s="486"/>
      <c r="J410" s="486"/>
      <c r="K410" s="486"/>
      <c r="L410" s="486"/>
      <c r="M410" s="486"/>
      <c r="N410" s="486"/>
      <c r="O410" s="486"/>
      <c r="P410" s="486"/>
      <c r="Q410" s="486"/>
      <c r="R410" s="486"/>
      <c r="S410" s="486"/>
      <c r="T410" s="486"/>
      <c r="U410" s="486"/>
      <c r="V410" s="486"/>
      <c r="W410" s="486"/>
      <c r="X410" s="486"/>
      <c r="Y410" s="486"/>
      <c r="Z410" s="486"/>
      <c r="AA410" s="461"/>
      <c r="AB410" s="461"/>
      <c r="AC410" s="461"/>
      <c r="AD410" s="461"/>
      <c r="AE410" s="461"/>
      <c r="AF410" s="461"/>
      <c r="AG410" s="514" t="str">
        <f t="shared" si="294"/>
        <v/>
      </c>
      <c r="AH410" s="460"/>
      <c r="AI410" s="460"/>
      <c r="AJ410" s="461"/>
      <c r="AK410" s="461"/>
      <c r="AL410" s="461"/>
      <c r="AM410" s="461"/>
      <c r="AN410" s="461"/>
      <c r="AO410" s="461"/>
      <c r="AP410" s="461"/>
      <c r="AQ410" s="461"/>
      <c r="AR410" s="461"/>
      <c r="AS410" s="514" t="str">
        <f t="shared" si="295"/>
        <v/>
      </c>
      <c r="AT410" s="460"/>
      <c r="AU410" s="460"/>
      <c r="AV410" s="461"/>
      <c r="AW410" s="461"/>
      <c r="AX410" s="461"/>
      <c r="AY410" s="461"/>
      <c r="AZ410" s="461"/>
      <c r="BA410" s="461"/>
      <c r="BB410" s="514" t="str">
        <f t="shared" si="296"/>
        <v/>
      </c>
      <c r="BC410" s="460"/>
      <c r="BD410" s="460"/>
      <c r="BE410" s="461"/>
      <c r="BF410" s="461"/>
      <c r="BG410" s="461"/>
      <c r="BH410" s="461"/>
      <c r="BI410" s="461"/>
      <c r="BJ410" s="461"/>
      <c r="BK410" s="514" t="str">
        <f t="shared" si="297"/>
        <v/>
      </c>
      <c r="BL410" s="460"/>
      <c r="BM410" s="460"/>
      <c r="BN410" s="461"/>
      <c r="BO410" s="461"/>
      <c r="BP410" s="461"/>
      <c r="BQ410" s="461"/>
      <c r="BR410" s="461"/>
      <c r="BS410" s="461"/>
      <c r="BT410" s="514" t="str">
        <f t="shared" si="298"/>
        <v/>
      </c>
      <c r="BU410" s="460"/>
      <c r="BV410" s="460"/>
      <c r="BW410" s="461"/>
      <c r="BX410" s="461"/>
      <c r="BY410" s="461"/>
      <c r="BZ410" s="461"/>
      <c r="CA410" s="461"/>
      <c r="CB410" s="461"/>
      <c r="CC410" s="514" t="str">
        <f t="shared" si="299"/>
        <v/>
      </c>
      <c r="CD410" s="460"/>
      <c r="CE410" s="460"/>
      <c r="CF410" s="461"/>
      <c r="CG410" s="461"/>
      <c r="CH410" s="461"/>
      <c r="CI410" s="461"/>
      <c r="CJ410" s="461"/>
      <c r="CK410" s="461"/>
      <c r="CL410" s="461"/>
      <c r="CM410" s="461"/>
      <c r="CN410" s="461"/>
      <c r="CO410" s="461"/>
      <c r="CP410" s="461"/>
      <c r="CQ410" s="461"/>
    </row>
    <row r="411" spans="1:95" s="414" customFormat="1" ht="11.25" hidden="1" customHeight="1" x14ac:dyDescent="0.2">
      <c r="A411" s="476"/>
      <c r="B411" s="476"/>
      <c r="C411" s="476"/>
      <c r="D411" s="901"/>
      <c r="E411" s="392"/>
      <c r="F411" s="568" t="s">
        <v>171</v>
      </c>
      <c r="G411" s="486" t="s">
        <v>172</v>
      </c>
      <c r="H411" s="486"/>
      <c r="I411" s="486"/>
      <c r="J411" s="486"/>
      <c r="K411" s="486"/>
      <c r="L411" s="486"/>
      <c r="M411" s="486"/>
      <c r="N411" s="486"/>
      <c r="O411" s="486"/>
      <c r="P411" s="486"/>
      <c r="Q411" s="486"/>
      <c r="R411" s="486"/>
      <c r="S411" s="486"/>
      <c r="T411" s="486"/>
      <c r="U411" s="486"/>
      <c r="V411" s="486"/>
      <c r="W411" s="486"/>
      <c r="X411" s="486"/>
      <c r="Y411" s="486"/>
      <c r="Z411" s="486"/>
      <c r="AA411" s="461"/>
      <c r="AB411" s="461"/>
      <c r="AC411" s="461"/>
      <c r="AD411" s="461"/>
      <c r="AE411" s="461"/>
      <c r="AF411" s="461"/>
      <c r="AG411" s="514" t="str">
        <f t="shared" si="294"/>
        <v/>
      </c>
      <c r="AH411" s="460"/>
      <c r="AI411" s="460"/>
      <c r="AJ411" s="461"/>
      <c r="AK411" s="461"/>
      <c r="AL411" s="461"/>
      <c r="AM411" s="461"/>
      <c r="AN411" s="461"/>
      <c r="AO411" s="461"/>
      <c r="AP411" s="461"/>
      <c r="AQ411" s="461"/>
      <c r="AR411" s="461"/>
      <c r="AS411" s="514" t="str">
        <f t="shared" si="295"/>
        <v/>
      </c>
      <c r="AT411" s="460"/>
      <c r="AU411" s="460"/>
      <c r="AV411" s="461"/>
      <c r="AW411" s="461"/>
      <c r="AX411" s="461"/>
      <c r="AY411" s="461"/>
      <c r="AZ411" s="461"/>
      <c r="BA411" s="461"/>
      <c r="BB411" s="514" t="str">
        <f t="shared" si="296"/>
        <v/>
      </c>
      <c r="BC411" s="460"/>
      <c r="BD411" s="460"/>
      <c r="BE411" s="461"/>
      <c r="BF411" s="461"/>
      <c r="BG411" s="461"/>
      <c r="BH411" s="461"/>
      <c r="BI411" s="461"/>
      <c r="BJ411" s="461"/>
      <c r="BK411" s="514" t="str">
        <f t="shared" si="297"/>
        <v/>
      </c>
      <c r="BL411" s="460"/>
      <c r="BM411" s="460"/>
      <c r="BN411" s="461"/>
      <c r="BO411" s="461"/>
      <c r="BP411" s="461"/>
      <c r="BQ411" s="461"/>
      <c r="BR411" s="461"/>
      <c r="BS411" s="461"/>
      <c r="BT411" s="514" t="str">
        <f t="shared" si="298"/>
        <v/>
      </c>
      <c r="BU411" s="460"/>
      <c r="BV411" s="460"/>
      <c r="BW411" s="461"/>
      <c r="BX411" s="461"/>
      <c r="BY411" s="461"/>
      <c r="BZ411" s="461"/>
      <c r="CA411" s="461"/>
      <c r="CB411" s="461"/>
      <c r="CC411" s="514" t="str">
        <f t="shared" si="299"/>
        <v/>
      </c>
      <c r="CD411" s="460"/>
      <c r="CE411" s="460"/>
      <c r="CF411" s="461"/>
      <c r="CG411" s="461"/>
      <c r="CH411" s="461"/>
      <c r="CI411" s="461"/>
      <c r="CJ411" s="461"/>
      <c r="CK411" s="461"/>
      <c r="CL411" s="461"/>
      <c r="CM411" s="461"/>
      <c r="CN411" s="461"/>
      <c r="CO411" s="461"/>
      <c r="CP411" s="461"/>
      <c r="CQ411" s="461"/>
    </row>
    <row r="412" spans="1:95" s="414" customFormat="1" ht="11.25" hidden="1" customHeight="1" x14ac:dyDescent="0.2">
      <c r="A412" s="476"/>
      <c r="B412" s="476"/>
      <c r="C412" s="476"/>
      <c r="D412" s="901"/>
      <c r="E412" s="392"/>
      <c r="F412" s="568" t="s">
        <v>174</v>
      </c>
      <c r="G412" s="486" t="s">
        <v>175</v>
      </c>
      <c r="H412" s="486"/>
      <c r="I412" s="486"/>
      <c r="J412" s="486"/>
      <c r="K412" s="486"/>
      <c r="L412" s="486"/>
      <c r="M412" s="486"/>
      <c r="N412" s="486"/>
      <c r="O412" s="486"/>
      <c r="P412" s="486"/>
      <c r="Q412" s="486"/>
      <c r="R412" s="486"/>
      <c r="S412" s="486"/>
      <c r="T412" s="486"/>
      <c r="U412" s="486"/>
      <c r="V412" s="486"/>
      <c r="W412" s="486"/>
      <c r="X412" s="486"/>
      <c r="Y412" s="486"/>
      <c r="Z412" s="486"/>
      <c r="AA412" s="461"/>
      <c r="AB412" s="461"/>
      <c r="AC412" s="461"/>
      <c r="AD412" s="461"/>
      <c r="AE412" s="461"/>
      <c r="AF412" s="461"/>
      <c r="AG412" s="514" t="str">
        <f t="shared" si="294"/>
        <v/>
      </c>
      <c r="AH412" s="460"/>
      <c r="AI412" s="460"/>
      <c r="AJ412" s="461"/>
      <c r="AK412" s="461"/>
      <c r="AL412" s="461"/>
      <c r="AM412" s="461"/>
      <c r="AN412" s="461"/>
      <c r="AO412" s="461"/>
      <c r="AP412" s="461"/>
      <c r="AQ412" s="461"/>
      <c r="AR412" s="461"/>
      <c r="AS412" s="514" t="str">
        <f t="shared" si="295"/>
        <v/>
      </c>
      <c r="AT412" s="460"/>
      <c r="AU412" s="460"/>
      <c r="AV412" s="461"/>
      <c r="AW412" s="461"/>
      <c r="AX412" s="461"/>
      <c r="AY412" s="461"/>
      <c r="AZ412" s="461"/>
      <c r="BA412" s="461"/>
      <c r="BB412" s="514" t="str">
        <f t="shared" si="296"/>
        <v/>
      </c>
      <c r="BC412" s="460"/>
      <c r="BD412" s="460"/>
      <c r="BE412" s="461"/>
      <c r="BF412" s="461"/>
      <c r="BG412" s="461"/>
      <c r="BH412" s="461"/>
      <c r="BI412" s="461"/>
      <c r="BJ412" s="461"/>
      <c r="BK412" s="514" t="str">
        <f t="shared" si="297"/>
        <v/>
      </c>
      <c r="BL412" s="460"/>
      <c r="BM412" s="460"/>
      <c r="BN412" s="461"/>
      <c r="BO412" s="461"/>
      <c r="BP412" s="461"/>
      <c r="BQ412" s="461"/>
      <c r="BR412" s="461"/>
      <c r="BS412" s="461"/>
      <c r="BT412" s="514" t="str">
        <f t="shared" si="298"/>
        <v/>
      </c>
      <c r="BU412" s="460"/>
      <c r="BV412" s="460"/>
      <c r="BW412" s="461"/>
      <c r="BX412" s="461"/>
      <c r="BY412" s="461"/>
      <c r="BZ412" s="461"/>
      <c r="CA412" s="461"/>
      <c r="CB412" s="461"/>
      <c r="CC412" s="514" t="str">
        <f t="shared" si="299"/>
        <v/>
      </c>
      <c r="CD412" s="460"/>
      <c r="CE412" s="460"/>
      <c r="CF412" s="461"/>
      <c r="CG412" s="461"/>
      <c r="CH412" s="461"/>
      <c r="CI412" s="461"/>
      <c r="CJ412" s="461"/>
      <c r="CK412" s="461"/>
      <c r="CL412" s="461"/>
      <c r="CM412" s="461"/>
      <c r="CN412" s="461"/>
      <c r="CO412" s="461"/>
      <c r="CP412" s="461"/>
      <c r="CQ412" s="461"/>
    </row>
    <row r="413" spans="1:95" s="414" customFormat="1" ht="11.25" hidden="1" customHeight="1" x14ac:dyDescent="0.2">
      <c r="A413" s="476"/>
      <c r="B413" s="476"/>
      <c r="C413" s="476"/>
      <c r="D413" s="901"/>
      <c r="E413" s="392"/>
      <c r="F413" s="568" t="s">
        <v>177</v>
      </c>
      <c r="G413" s="486" t="s">
        <v>318</v>
      </c>
      <c r="H413" s="486"/>
      <c r="I413" s="486"/>
      <c r="J413" s="486"/>
      <c r="K413" s="486"/>
      <c r="L413" s="486"/>
      <c r="M413" s="486"/>
      <c r="N413" s="486"/>
      <c r="O413" s="486"/>
      <c r="P413" s="486"/>
      <c r="Q413" s="486"/>
      <c r="R413" s="486"/>
      <c r="S413" s="486"/>
      <c r="T413" s="486"/>
      <c r="U413" s="486"/>
      <c r="V413" s="486"/>
      <c r="W413" s="486"/>
      <c r="X413" s="486"/>
      <c r="Y413" s="486"/>
      <c r="Z413" s="486"/>
      <c r="AA413" s="461"/>
      <c r="AB413" s="461"/>
      <c r="AC413" s="461"/>
      <c r="AD413" s="461"/>
      <c r="AE413" s="461"/>
      <c r="AF413" s="461"/>
      <c r="AG413" s="514" t="str">
        <f t="shared" si="294"/>
        <v/>
      </c>
      <c r="AH413" s="460"/>
      <c r="AI413" s="460"/>
      <c r="AJ413" s="461"/>
      <c r="AK413" s="461"/>
      <c r="AL413" s="461"/>
      <c r="AM413" s="461"/>
      <c r="AN413" s="461"/>
      <c r="AO413" s="461"/>
      <c r="AP413" s="461"/>
      <c r="AQ413" s="461"/>
      <c r="AR413" s="461"/>
      <c r="AS413" s="514" t="str">
        <f t="shared" si="295"/>
        <v/>
      </c>
      <c r="AT413" s="460"/>
      <c r="AU413" s="460"/>
      <c r="AV413" s="461"/>
      <c r="AW413" s="461"/>
      <c r="AX413" s="461"/>
      <c r="AY413" s="461"/>
      <c r="AZ413" s="461"/>
      <c r="BA413" s="461"/>
      <c r="BB413" s="514" t="str">
        <f t="shared" si="296"/>
        <v/>
      </c>
      <c r="BC413" s="460"/>
      <c r="BD413" s="460"/>
      <c r="BE413" s="461"/>
      <c r="BF413" s="461"/>
      <c r="BG413" s="461"/>
      <c r="BH413" s="461"/>
      <c r="BI413" s="461"/>
      <c r="BJ413" s="461"/>
      <c r="BK413" s="514" t="str">
        <f t="shared" si="297"/>
        <v/>
      </c>
      <c r="BL413" s="460"/>
      <c r="BM413" s="460"/>
      <c r="BN413" s="461"/>
      <c r="BO413" s="461"/>
      <c r="BP413" s="461"/>
      <c r="BQ413" s="461"/>
      <c r="BR413" s="461"/>
      <c r="BS413" s="461"/>
      <c r="BT413" s="514" t="str">
        <f t="shared" si="298"/>
        <v/>
      </c>
      <c r="BU413" s="460"/>
      <c r="BV413" s="460"/>
      <c r="BW413" s="461"/>
      <c r="BX413" s="461"/>
      <c r="BY413" s="461"/>
      <c r="BZ413" s="461"/>
      <c r="CA413" s="461"/>
      <c r="CB413" s="461"/>
      <c r="CC413" s="514" t="str">
        <f t="shared" si="299"/>
        <v/>
      </c>
      <c r="CD413" s="460"/>
      <c r="CE413" s="460"/>
      <c r="CF413" s="461"/>
      <c r="CG413" s="461"/>
      <c r="CH413" s="461"/>
      <c r="CI413" s="461"/>
      <c r="CJ413" s="461"/>
      <c r="CK413" s="461"/>
      <c r="CL413" s="461"/>
      <c r="CM413" s="461"/>
      <c r="CN413" s="461"/>
      <c r="CO413" s="461"/>
      <c r="CP413" s="461"/>
      <c r="CQ413" s="461"/>
    </row>
    <row r="414" spans="1:95" s="414" customFormat="1" ht="11.25" hidden="1" customHeight="1" x14ac:dyDescent="0.2">
      <c r="A414" s="476"/>
      <c r="B414" s="476"/>
      <c r="C414" s="476"/>
      <c r="D414" s="901"/>
      <c r="E414" s="392" t="s">
        <v>178</v>
      </c>
      <c r="F414" s="568"/>
      <c r="G414" s="486" t="s">
        <v>319</v>
      </c>
      <c r="H414" s="486"/>
      <c r="I414" s="486"/>
      <c r="J414" s="486"/>
      <c r="K414" s="486"/>
      <c r="L414" s="486"/>
      <c r="M414" s="486"/>
      <c r="N414" s="486"/>
      <c r="O414" s="486"/>
      <c r="P414" s="486"/>
      <c r="Q414" s="486"/>
      <c r="R414" s="486"/>
      <c r="S414" s="486"/>
      <c r="T414" s="486"/>
      <c r="U414" s="486"/>
      <c r="V414" s="486"/>
      <c r="W414" s="486"/>
      <c r="X414" s="486"/>
      <c r="Y414" s="486"/>
      <c r="Z414" s="486"/>
      <c r="AA414" s="461"/>
      <c r="AB414" s="461"/>
      <c r="AC414" s="461"/>
      <c r="AD414" s="461"/>
      <c r="AE414" s="461"/>
      <c r="AF414" s="461"/>
      <c r="AG414" s="514" t="str">
        <f t="shared" si="294"/>
        <v/>
      </c>
      <c r="AH414" s="460"/>
      <c r="AI414" s="460"/>
      <c r="AJ414" s="461"/>
      <c r="AK414" s="461"/>
      <c r="AL414" s="461"/>
      <c r="AM414" s="461"/>
      <c r="AN414" s="461"/>
      <c r="AO414" s="461"/>
      <c r="AP414" s="461"/>
      <c r="AQ414" s="461"/>
      <c r="AR414" s="461"/>
      <c r="AS414" s="514" t="str">
        <f t="shared" si="295"/>
        <v/>
      </c>
      <c r="AT414" s="460"/>
      <c r="AU414" s="460"/>
      <c r="AV414" s="461"/>
      <c r="AW414" s="461"/>
      <c r="AX414" s="461"/>
      <c r="AY414" s="461"/>
      <c r="AZ414" s="461"/>
      <c r="BA414" s="461"/>
      <c r="BB414" s="514" t="str">
        <f t="shared" si="296"/>
        <v/>
      </c>
      <c r="BC414" s="460"/>
      <c r="BD414" s="460"/>
      <c r="BE414" s="461"/>
      <c r="BF414" s="461"/>
      <c r="BG414" s="461"/>
      <c r="BH414" s="461"/>
      <c r="BI414" s="461"/>
      <c r="BJ414" s="461"/>
      <c r="BK414" s="514" t="str">
        <f t="shared" si="297"/>
        <v/>
      </c>
      <c r="BL414" s="460"/>
      <c r="BM414" s="460"/>
      <c r="BN414" s="461"/>
      <c r="BO414" s="461"/>
      <c r="BP414" s="461"/>
      <c r="BQ414" s="461"/>
      <c r="BR414" s="461"/>
      <c r="BS414" s="461"/>
      <c r="BT414" s="514" t="str">
        <f t="shared" si="298"/>
        <v/>
      </c>
      <c r="BU414" s="460"/>
      <c r="BV414" s="460"/>
      <c r="BW414" s="461"/>
      <c r="BX414" s="461"/>
      <c r="BY414" s="461"/>
      <c r="BZ414" s="461"/>
      <c r="CA414" s="461"/>
      <c r="CB414" s="461"/>
      <c r="CC414" s="514" t="str">
        <f t="shared" si="299"/>
        <v/>
      </c>
      <c r="CD414" s="460"/>
      <c r="CE414" s="460"/>
      <c r="CF414" s="461"/>
      <c r="CG414" s="461"/>
      <c r="CH414" s="461"/>
      <c r="CI414" s="461"/>
      <c r="CJ414" s="461"/>
      <c r="CK414" s="461"/>
      <c r="CL414" s="461"/>
      <c r="CM414" s="461"/>
      <c r="CN414" s="461"/>
      <c r="CO414" s="461"/>
      <c r="CP414" s="461"/>
      <c r="CQ414" s="461"/>
    </row>
    <row r="415" spans="1:95" s="414" customFormat="1" ht="11.25" hidden="1" customHeight="1" x14ac:dyDescent="0.2">
      <c r="A415" s="476"/>
      <c r="B415" s="476"/>
      <c r="C415" s="476"/>
      <c r="D415" s="901"/>
      <c r="E415" s="392" t="s">
        <v>157</v>
      </c>
      <c r="F415" s="568" t="s">
        <v>179</v>
      </c>
      <c r="G415" s="486" t="s">
        <v>180</v>
      </c>
      <c r="H415" s="486"/>
      <c r="I415" s="486"/>
      <c r="J415" s="486"/>
      <c r="K415" s="486"/>
      <c r="L415" s="486"/>
      <c r="M415" s="486"/>
      <c r="N415" s="486"/>
      <c r="O415" s="486"/>
      <c r="P415" s="486"/>
      <c r="Q415" s="486"/>
      <c r="R415" s="486"/>
      <c r="S415" s="486"/>
      <c r="T415" s="486"/>
      <c r="U415" s="486"/>
      <c r="V415" s="486"/>
      <c r="W415" s="486"/>
      <c r="X415" s="486"/>
      <c r="Y415" s="486"/>
      <c r="Z415" s="486"/>
      <c r="AA415" s="461"/>
      <c r="AB415" s="461"/>
      <c r="AC415" s="461"/>
      <c r="AD415" s="461"/>
      <c r="AE415" s="461"/>
      <c r="AF415" s="461"/>
      <c r="AG415" s="514" t="str">
        <f t="shared" si="294"/>
        <v/>
      </c>
      <c r="AH415" s="460"/>
      <c r="AI415" s="460"/>
      <c r="AJ415" s="461"/>
      <c r="AK415" s="461"/>
      <c r="AL415" s="461"/>
      <c r="AM415" s="461"/>
      <c r="AN415" s="461"/>
      <c r="AO415" s="461"/>
      <c r="AP415" s="461"/>
      <c r="AQ415" s="461"/>
      <c r="AR415" s="461"/>
      <c r="AS415" s="514" t="str">
        <f t="shared" si="295"/>
        <v/>
      </c>
      <c r="AT415" s="460"/>
      <c r="AU415" s="460"/>
      <c r="AV415" s="461"/>
      <c r="AW415" s="461"/>
      <c r="AX415" s="461"/>
      <c r="AY415" s="461"/>
      <c r="AZ415" s="461"/>
      <c r="BA415" s="461"/>
      <c r="BB415" s="514" t="str">
        <f t="shared" si="296"/>
        <v/>
      </c>
      <c r="BC415" s="460"/>
      <c r="BD415" s="460"/>
      <c r="BE415" s="461"/>
      <c r="BF415" s="461"/>
      <c r="BG415" s="461"/>
      <c r="BH415" s="461"/>
      <c r="BI415" s="461"/>
      <c r="BJ415" s="461"/>
      <c r="BK415" s="514" t="str">
        <f t="shared" si="297"/>
        <v/>
      </c>
      <c r="BL415" s="460"/>
      <c r="BM415" s="460"/>
      <c r="BN415" s="461"/>
      <c r="BO415" s="461"/>
      <c r="BP415" s="461"/>
      <c r="BQ415" s="461"/>
      <c r="BR415" s="461"/>
      <c r="BS415" s="461"/>
      <c r="BT415" s="514" t="str">
        <f t="shared" si="298"/>
        <v/>
      </c>
      <c r="BU415" s="460"/>
      <c r="BV415" s="460"/>
      <c r="BW415" s="461"/>
      <c r="BX415" s="461"/>
      <c r="BY415" s="461"/>
      <c r="BZ415" s="461"/>
      <c r="CA415" s="461"/>
      <c r="CB415" s="461"/>
      <c r="CC415" s="514" t="str">
        <f t="shared" si="299"/>
        <v/>
      </c>
      <c r="CD415" s="460"/>
      <c r="CE415" s="460"/>
      <c r="CF415" s="461"/>
      <c r="CG415" s="461"/>
      <c r="CH415" s="461"/>
      <c r="CI415" s="461"/>
      <c r="CJ415" s="461"/>
      <c r="CK415" s="461"/>
      <c r="CL415" s="461"/>
      <c r="CM415" s="461"/>
      <c r="CN415" s="461"/>
      <c r="CO415" s="461"/>
      <c r="CP415" s="461"/>
      <c r="CQ415" s="461"/>
    </row>
    <row r="416" spans="1:95" s="414" customFormat="1" ht="11.25" hidden="1" customHeight="1" x14ac:dyDescent="0.2">
      <c r="A416" s="476"/>
      <c r="B416" s="476"/>
      <c r="C416" s="476"/>
      <c r="D416" s="901"/>
      <c r="E416" s="392"/>
      <c r="F416" s="568" t="s">
        <v>181</v>
      </c>
      <c r="G416" s="486" t="s">
        <v>182</v>
      </c>
      <c r="H416" s="486"/>
      <c r="I416" s="486"/>
      <c r="J416" s="486"/>
      <c r="K416" s="486"/>
      <c r="L416" s="486"/>
      <c r="M416" s="486"/>
      <c r="N416" s="486"/>
      <c r="O416" s="486"/>
      <c r="P416" s="486"/>
      <c r="Q416" s="486"/>
      <c r="R416" s="486"/>
      <c r="S416" s="486"/>
      <c r="T416" s="486"/>
      <c r="U416" s="486"/>
      <c r="V416" s="486"/>
      <c r="W416" s="486"/>
      <c r="X416" s="486"/>
      <c r="Y416" s="486"/>
      <c r="Z416" s="486"/>
      <c r="AA416" s="461"/>
      <c r="AB416" s="461"/>
      <c r="AC416" s="461"/>
      <c r="AD416" s="461"/>
      <c r="AE416" s="461"/>
      <c r="AF416" s="461"/>
      <c r="AG416" s="514" t="str">
        <f t="shared" si="294"/>
        <v/>
      </c>
      <c r="AH416" s="460"/>
      <c r="AI416" s="460"/>
      <c r="AJ416" s="461"/>
      <c r="AK416" s="461"/>
      <c r="AL416" s="461"/>
      <c r="AM416" s="461"/>
      <c r="AN416" s="461"/>
      <c r="AO416" s="461"/>
      <c r="AP416" s="461"/>
      <c r="AQ416" s="461"/>
      <c r="AR416" s="461"/>
      <c r="AS416" s="514" t="str">
        <f t="shared" si="295"/>
        <v/>
      </c>
      <c r="AT416" s="460"/>
      <c r="AU416" s="460"/>
      <c r="AV416" s="461"/>
      <c r="AW416" s="461"/>
      <c r="AX416" s="461"/>
      <c r="AY416" s="461"/>
      <c r="AZ416" s="461"/>
      <c r="BA416" s="461"/>
      <c r="BB416" s="514" t="str">
        <f t="shared" si="296"/>
        <v/>
      </c>
      <c r="BC416" s="460"/>
      <c r="BD416" s="460"/>
      <c r="BE416" s="461"/>
      <c r="BF416" s="461"/>
      <c r="BG416" s="461"/>
      <c r="BH416" s="461"/>
      <c r="BI416" s="461"/>
      <c r="BJ416" s="461"/>
      <c r="BK416" s="514" t="str">
        <f t="shared" si="297"/>
        <v/>
      </c>
      <c r="BL416" s="460"/>
      <c r="BM416" s="460"/>
      <c r="BN416" s="461"/>
      <c r="BO416" s="461"/>
      <c r="BP416" s="461"/>
      <c r="BQ416" s="461"/>
      <c r="BR416" s="461"/>
      <c r="BS416" s="461"/>
      <c r="BT416" s="514" t="str">
        <f t="shared" si="298"/>
        <v/>
      </c>
      <c r="BU416" s="460"/>
      <c r="BV416" s="460"/>
      <c r="BW416" s="461"/>
      <c r="BX416" s="461"/>
      <c r="BY416" s="461"/>
      <c r="BZ416" s="461"/>
      <c r="CA416" s="461"/>
      <c r="CB416" s="461"/>
      <c r="CC416" s="514" t="str">
        <f t="shared" si="299"/>
        <v/>
      </c>
      <c r="CD416" s="460"/>
      <c r="CE416" s="460"/>
      <c r="CF416" s="461"/>
      <c r="CG416" s="461"/>
      <c r="CH416" s="461"/>
      <c r="CI416" s="461"/>
      <c r="CJ416" s="461"/>
      <c r="CK416" s="461"/>
      <c r="CL416" s="461"/>
      <c r="CM416" s="461"/>
      <c r="CN416" s="461"/>
      <c r="CO416" s="461"/>
      <c r="CP416" s="461"/>
      <c r="CQ416" s="461"/>
    </row>
    <row r="417" spans="1:95" s="414" customFormat="1" ht="11.25" hidden="1" customHeight="1" x14ac:dyDescent="0.2">
      <c r="A417" s="476"/>
      <c r="B417" s="476"/>
      <c r="C417" s="476"/>
      <c r="D417" s="901"/>
      <c r="E417" s="392"/>
      <c r="F417" s="568" t="s">
        <v>183</v>
      </c>
      <c r="G417" s="486" t="s">
        <v>184</v>
      </c>
      <c r="H417" s="486"/>
      <c r="I417" s="486"/>
      <c r="J417" s="486"/>
      <c r="K417" s="486"/>
      <c r="L417" s="486"/>
      <c r="M417" s="486"/>
      <c r="N417" s="486"/>
      <c r="O417" s="486"/>
      <c r="P417" s="486"/>
      <c r="Q417" s="486"/>
      <c r="R417" s="486"/>
      <c r="S417" s="486"/>
      <c r="T417" s="486"/>
      <c r="U417" s="486"/>
      <c r="V417" s="486"/>
      <c r="W417" s="486"/>
      <c r="X417" s="486"/>
      <c r="Y417" s="486"/>
      <c r="Z417" s="486"/>
      <c r="AA417" s="461"/>
      <c r="AB417" s="461"/>
      <c r="AC417" s="461"/>
      <c r="AD417" s="461"/>
      <c r="AE417" s="461"/>
      <c r="AF417" s="461"/>
      <c r="AG417" s="514" t="str">
        <f t="shared" si="294"/>
        <v/>
      </c>
      <c r="AH417" s="460"/>
      <c r="AI417" s="460"/>
      <c r="AJ417" s="461"/>
      <c r="AK417" s="461"/>
      <c r="AL417" s="461"/>
      <c r="AM417" s="461"/>
      <c r="AN417" s="461"/>
      <c r="AO417" s="461"/>
      <c r="AP417" s="461"/>
      <c r="AQ417" s="461"/>
      <c r="AR417" s="461"/>
      <c r="AS417" s="514" t="str">
        <f t="shared" si="295"/>
        <v/>
      </c>
      <c r="AT417" s="460"/>
      <c r="AU417" s="460"/>
      <c r="AV417" s="461"/>
      <c r="AW417" s="461"/>
      <c r="AX417" s="461"/>
      <c r="AY417" s="461"/>
      <c r="AZ417" s="461"/>
      <c r="BA417" s="461"/>
      <c r="BB417" s="514" t="str">
        <f t="shared" si="296"/>
        <v/>
      </c>
      <c r="BC417" s="460"/>
      <c r="BD417" s="460"/>
      <c r="BE417" s="461"/>
      <c r="BF417" s="461"/>
      <c r="BG417" s="461"/>
      <c r="BH417" s="461"/>
      <c r="BI417" s="461"/>
      <c r="BJ417" s="461"/>
      <c r="BK417" s="514" t="str">
        <f t="shared" si="297"/>
        <v/>
      </c>
      <c r="BL417" s="460"/>
      <c r="BM417" s="460"/>
      <c r="BN417" s="461"/>
      <c r="BO417" s="461"/>
      <c r="BP417" s="461"/>
      <c r="BQ417" s="461"/>
      <c r="BR417" s="461"/>
      <c r="BS417" s="461"/>
      <c r="BT417" s="514" t="str">
        <f t="shared" si="298"/>
        <v/>
      </c>
      <c r="BU417" s="460"/>
      <c r="BV417" s="460"/>
      <c r="BW417" s="461"/>
      <c r="BX417" s="461"/>
      <c r="BY417" s="461"/>
      <c r="BZ417" s="461"/>
      <c r="CA417" s="461"/>
      <c r="CB417" s="461"/>
      <c r="CC417" s="514" t="str">
        <f t="shared" si="299"/>
        <v/>
      </c>
      <c r="CD417" s="460"/>
      <c r="CE417" s="460"/>
      <c r="CF417" s="461"/>
      <c r="CG417" s="461"/>
      <c r="CH417" s="461"/>
      <c r="CI417" s="461"/>
      <c r="CJ417" s="461"/>
      <c r="CK417" s="461"/>
      <c r="CL417" s="461"/>
      <c r="CM417" s="461"/>
      <c r="CN417" s="461"/>
      <c r="CO417" s="461"/>
      <c r="CP417" s="461"/>
      <c r="CQ417" s="461"/>
    </row>
    <row r="418" spans="1:95" s="414" customFormat="1" ht="11.25" hidden="1" customHeight="1" x14ac:dyDescent="0.2">
      <c r="A418" s="476"/>
      <c r="B418" s="476"/>
      <c r="C418" s="476"/>
      <c r="D418" s="901"/>
      <c r="E418" s="392"/>
      <c r="F418" s="568" t="s">
        <v>185</v>
      </c>
      <c r="G418" s="486" t="s">
        <v>320</v>
      </c>
      <c r="H418" s="486"/>
      <c r="I418" s="486"/>
      <c r="J418" s="486"/>
      <c r="K418" s="486"/>
      <c r="L418" s="486"/>
      <c r="M418" s="486"/>
      <c r="N418" s="486"/>
      <c r="O418" s="486"/>
      <c r="P418" s="486"/>
      <c r="Q418" s="486"/>
      <c r="R418" s="486"/>
      <c r="S418" s="486"/>
      <c r="T418" s="486"/>
      <c r="U418" s="486"/>
      <c r="V418" s="486"/>
      <c r="W418" s="486"/>
      <c r="X418" s="486"/>
      <c r="Y418" s="486"/>
      <c r="Z418" s="486"/>
      <c r="AA418" s="461"/>
      <c r="AB418" s="461"/>
      <c r="AC418" s="461"/>
      <c r="AD418" s="461"/>
      <c r="AE418" s="461"/>
      <c r="AF418" s="461"/>
      <c r="AG418" s="514" t="str">
        <f t="shared" si="294"/>
        <v/>
      </c>
      <c r="AH418" s="460"/>
      <c r="AI418" s="460"/>
      <c r="AJ418" s="461"/>
      <c r="AK418" s="461"/>
      <c r="AL418" s="461"/>
      <c r="AM418" s="461"/>
      <c r="AN418" s="461"/>
      <c r="AO418" s="461"/>
      <c r="AP418" s="461"/>
      <c r="AQ418" s="461"/>
      <c r="AR418" s="461"/>
      <c r="AS418" s="514" t="str">
        <f t="shared" si="295"/>
        <v/>
      </c>
      <c r="AT418" s="460"/>
      <c r="AU418" s="460"/>
      <c r="AV418" s="461"/>
      <c r="AW418" s="461"/>
      <c r="AX418" s="461"/>
      <c r="AY418" s="461"/>
      <c r="AZ418" s="461"/>
      <c r="BA418" s="461"/>
      <c r="BB418" s="514" t="str">
        <f t="shared" si="296"/>
        <v/>
      </c>
      <c r="BC418" s="460"/>
      <c r="BD418" s="460"/>
      <c r="BE418" s="461"/>
      <c r="BF418" s="461"/>
      <c r="BG418" s="461"/>
      <c r="BH418" s="461"/>
      <c r="BI418" s="461"/>
      <c r="BJ418" s="461"/>
      <c r="BK418" s="514" t="str">
        <f t="shared" si="297"/>
        <v/>
      </c>
      <c r="BL418" s="460"/>
      <c r="BM418" s="460"/>
      <c r="BN418" s="461"/>
      <c r="BO418" s="461"/>
      <c r="BP418" s="461"/>
      <c r="BQ418" s="461"/>
      <c r="BR418" s="461"/>
      <c r="BS418" s="461"/>
      <c r="BT418" s="514" t="str">
        <f t="shared" si="298"/>
        <v/>
      </c>
      <c r="BU418" s="460"/>
      <c r="BV418" s="460"/>
      <c r="BW418" s="461"/>
      <c r="BX418" s="461"/>
      <c r="BY418" s="461"/>
      <c r="BZ418" s="461"/>
      <c r="CA418" s="461"/>
      <c r="CB418" s="461"/>
      <c r="CC418" s="514" t="str">
        <f t="shared" si="299"/>
        <v/>
      </c>
      <c r="CD418" s="460"/>
      <c r="CE418" s="460"/>
      <c r="CF418" s="461"/>
      <c r="CG418" s="461"/>
      <c r="CH418" s="461"/>
      <c r="CI418" s="461"/>
      <c r="CJ418" s="461"/>
      <c r="CK418" s="461"/>
      <c r="CL418" s="461"/>
      <c r="CM418" s="461"/>
      <c r="CN418" s="461"/>
      <c r="CO418" s="461"/>
      <c r="CP418" s="461"/>
      <c r="CQ418" s="461"/>
    </row>
    <row r="419" spans="1:95" s="414" customFormat="1" ht="11.25" hidden="1" customHeight="1" x14ac:dyDescent="0.2">
      <c r="A419" s="476"/>
      <c r="B419" s="476"/>
      <c r="C419" s="476"/>
      <c r="D419" s="901"/>
      <c r="E419" s="392"/>
      <c r="F419" s="568" t="s">
        <v>186</v>
      </c>
      <c r="G419" s="486" t="s">
        <v>321</v>
      </c>
      <c r="H419" s="486"/>
      <c r="I419" s="486"/>
      <c r="J419" s="486"/>
      <c r="K419" s="486"/>
      <c r="L419" s="486"/>
      <c r="M419" s="486"/>
      <c r="N419" s="486"/>
      <c r="O419" s="486"/>
      <c r="P419" s="486"/>
      <c r="Q419" s="486"/>
      <c r="R419" s="486"/>
      <c r="S419" s="486"/>
      <c r="T419" s="486"/>
      <c r="U419" s="486"/>
      <c r="V419" s="486"/>
      <c r="W419" s="486"/>
      <c r="X419" s="486"/>
      <c r="Y419" s="486"/>
      <c r="Z419" s="486"/>
      <c r="AA419" s="461"/>
      <c r="AB419" s="461"/>
      <c r="AC419" s="461"/>
      <c r="AD419" s="461"/>
      <c r="AE419" s="461"/>
      <c r="AF419" s="461"/>
      <c r="AG419" s="514" t="str">
        <f t="shared" si="294"/>
        <v/>
      </c>
      <c r="AH419" s="460"/>
      <c r="AI419" s="460"/>
      <c r="AJ419" s="461"/>
      <c r="AK419" s="461"/>
      <c r="AL419" s="461"/>
      <c r="AM419" s="461"/>
      <c r="AN419" s="461"/>
      <c r="AO419" s="461"/>
      <c r="AP419" s="461"/>
      <c r="AQ419" s="461"/>
      <c r="AR419" s="461"/>
      <c r="AS419" s="514" t="str">
        <f t="shared" si="295"/>
        <v/>
      </c>
      <c r="AT419" s="460"/>
      <c r="AU419" s="460"/>
      <c r="AV419" s="461"/>
      <c r="AW419" s="461"/>
      <c r="AX419" s="461"/>
      <c r="AY419" s="461"/>
      <c r="AZ419" s="461"/>
      <c r="BA419" s="461"/>
      <c r="BB419" s="514" t="str">
        <f t="shared" si="296"/>
        <v/>
      </c>
      <c r="BC419" s="460"/>
      <c r="BD419" s="460"/>
      <c r="BE419" s="461"/>
      <c r="BF419" s="461"/>
      <c r="BG419" s="461"/>
      <c r="BH419" s="461"/>
      <c r="BI419" s="461"/>
      <c r="BJ419" s="461"/>
      <c r="BK419" s="514" t="str">
        <f t="shared" si="297"/>
        <v/>
      </c>
      <c r="BL419" s="460"/>
      <c r="BM419" s="460"/>
      <c r="BN419" s="461"/>
      <c r="BO419" s="461"/>
      <c r="BP419" s="461"/>
      <c r="BQ419" s="461"/>
      <c r="BR419" s="461"/>
      <c r="BS419" s="461"/>
      <c r="BT419" s="514" t="str">
        <f t="shared" si="298"/>
        <v/>
      </c>
      <c r="BU419" s="460"/>
      <c r="BV419" s="460"/>
      <c r="BW419" s="461"/>
      <c r="BX419" s="461"/>
      <c r="BY419" s="461"/>
      <c r="BZ419" s="461"/>
      <c r="CA419" s="461"/>
      <c r="CB419" s="461"/>
      <c r="CC419" s="514" t="str">
        <f t="shared" si="299"/>
        <v/>
      </c>
      <c r="CD419" s="460"/>
      <c r="CE419" s="460"/>
      <c r="CF419" s="461"/>
      <c r="CG419" s="461"/>
      <c r="CH419" s="461"/>
      <c r="CI419" s="461"/>
      <c r="CJ419" s="461"/>
      <c r="CK419" s="461"/>
      <c r="CL419" s="461"/>
      <c r="CM419" s="461"/>
      <c r="CN419" s="461"/>
      <c r="CO419" s="461"/>
      <c r="CP419" s="461"/>
      <c r="CQ419" s="461"/>
    </row>
    <row r="420" spans="1:95" s="414" customFormat="1" ht="11.25" hidden="1" customHeight="1" x14ac:dyDescent="0.2">
      <c r="A420" s="476"/>
      <c r="B420" s="476"/>
      <c r="C420" s="476"/>
      <c r="D420" s="901"/>
      <c r="E420" s="392"/>
      <c r="F420" s="568" t="s">
        <v>717</v>
      </c>
      <c r="G420" s="486" t="s">
        <v>187</v>
      </c>
      <c r="H420" s="486"/>
      <c r="I420" s="486"/>
      <c r="J420" s="486"/>
      <c r="K420" s="486"/>
      <c r="L420" s="486"/>
      <c r="M420" s="486"/>
      <c r="N420" s="486"/>
      <c r="O420" s="486"/>
      <c r="P420" s="486"/>
      <c r="Q420" s="486"/>
      <c r="R420" s="486"/>
      <c r="S420" s="486"/>
      <c r="T420" s="486"/>
      <c r="U420" s="486"/>
      <c r="V420" s="486"/>
      <c r="W420" s="486"/>
      <c r="X420" s="486"/>
      <c r="Y420" s="486"/>
      <c r="Z420" s="486"/>
      <c r="AA420" s="461"/>
      <c r="AB420" s="461"/>
      <c r="AC420" s="461"/>
      <c r="AD420" s="461"/>
      <c r="AE420" s="461"/>
      <c r="AF420" s="461"/>
      <c r="AG420" s="514" t="str">
        <f t="shared" si="294"/>
        <v/>
      </c>
      <c r="AH420" s="460"/>
      <c r="AI420" s="460"/>
      <c r="AJ420" s="461"/>
      <c r="AK420" s="461"/>
      <c r="AL420" s="461"/>
      <c r="AM420" s="461"/>
      <c r="AN420" s="461"/>
      <c r="AO420" s="461"/>
      <c r="AP420" s="461"/>
      <c r="AQ420" s="461"/>
      <c r="AR420" s="461"/>
      <c r="AS420" s="514" t="str">
        <f t="shared" si="295"/>
        <v/>
      </c>
      <c r="AT420" s="460"/>
      <c r="AU420" s="460"/>
      <c r="AV420" s="461"/>
      <c r="AW420" s="461"/>
      <c r="AX420" s="461"/>
      <c r="AY420" s="461"/>
      <c r="AZ420" s="461"/>
      <c r="BA420" s="461"/>
      <c r="BB420" s="514" t="str">
        <f t="shared" si="296"/>
        <v/>
      </c>
      <c r="BC420" s="460"/>
      <c r="BD420" s="460"/>
      <c r="BE420" s="461"/>
      <c r="BF420" s="461"/>
      <c r="BG420" s="461"/>
      <c r="BH420" s="461"/>
      <c r="BI420" s="461"/>
      <c r="BJ420" s="461"/>
      <c r="BK420" s="514" t="str">
        <f t="shared" si="297"/>
        <v/>
      </c>
      <c r="BL420" s="460"/>
      <c r="BM420" s="460"/>
      <c r="BN420" s="461"/>
      <c r="BO420" s="461"/>
      <c r="BP420" s="461"/>
      <c r="BQ420" s="461"/>
      <c r="BR420" s="461"/>
      <c r="BS420" s="461"/>
      <c r="BT420" s="514" t="str">
        <f t="shared" si="298"/>
        <v/>
      </c>
      <c r="BU420" s="460"/>
      <c r="BV420" s="460"/>
      <c r="BW420" s="461"/>
      <c r="BX420" s="461"/>
      <c r="BY420" s="461"/>
      <c r="BZ420" s="461"/>
      <c r="CA420" s="461"/>
      <c r="CB420" s="461"/>
      <c r="CC420" s="514" t="str">
        <f t="shared" si="299"/>
        <v/>
      </c>
      <c r="CD420" s="460"/>
      <c r="CE420" s="460"/>
      <c r="CF420" s="461"/>
      <c r="CG420" s="461"/>
      <c r="CH420" s="461"/>
      <c r="CI420" s="461"/>
      <c r="CJ420" s="461"/>
      <c r="CK420" s="461"/>
      <c r="CL420" s="461"/>
      <c r="CM420" s="461"/>
      <c r="CN420" s="461"/>
      <c r="CO420" s="461"/>
      <c r="CP420" s="461"/>
      <c r="CQ420" s="461"/>
    </row>
    <row r="421" spans="1:95" s="414" customFormat="1" ht="11.25" hidden="1" customHeight="1" x14ac:dyDescent="0.2">
      <c r="A421" s="476"/>
      <c r="B421" s="476"/>
      <c r="C421" s="476"/>
      <c r="D421" s="901"/>
      <c r="E421" s="392"/>
      <c r="F421" s="568" t="s">
        <v>188</v>
      </c>
      <c r="G421" s="486" t="s">
        <v>189</v>
      </c>
      <c r="H421" s="486"/>
      <c r="I421" s="486"/>
      <c r="J421" s="486"/>
      <c r="K421" s="486"/>
      <c r="L421" s="486"/>
      <c r="M421" s="486"/>
      <c r="N421" s="486"/>
      <c r="O421" s="486"/>
      <c r="P421" s="486"/>
      <c r="Q421" s="486"/>
      <c r="R421" s="486"/>
      <c r="S421" s="486"/>
      <c r="T421" s="486"/>
      <c r="U421" s="486"/>
      <c r="V421" s="486"/>
      <c r="W421" s="486"/>
      <c r="X421" s="486"/>
      <c r="Y421" s="486"/>
      <c r="Z421" s="486"/>
      <c r="AA421" s="461"/>
      <c r="AB421" s="461"/>
      <c r="AC421" s="461"/>
      <c r="AD421" s="461"/>
      <c r="AE421" s="461"/>
      <c r="AF421" s="461"/>
      <c r="AG421" s="514" t="str">
        <f t="shared" si="294"/>
        <v/>
      </c>
      <c r="AH421" s="460"/>
      <c r="AI421" s="460"/>
      <c r="AJ421" s="461"/>
      <c r="AK421" s="461"/>
      <c r="AL421" s="461"/>
      <c r="AM421" s="461"/>
      <c r="AN421" s="461"/>
      <c r="AO421" s="461"/>
      <c r="AP421" s="461"/>
      <c r="AQ421" s="461"/>
      <c r="AR421" s="461"/>
      <c r="AS421" s="514" t="str">
        <f t="shared" si="295"/>
        <v/>
      </c>
      <c r="AT421" s="460"/>
      <c r="AU421" s="460"/>
      <c r="AV421" s="461"/>
      <c r="AW421" s="461"/>
      <c r="AX421" s="461"/>
      <c r="AY421" s="461"/>
      <c r="AZ421" s="461"/>
      <c r="BA421" s="461"/>
      <c r="BB421" s="514" t="str">
        <f t="shared" si="296"/>
        <v/>
      </c>
      <c r="BC421" s="460"/>
      <c r="BD421" s="460"/>
      <c r="BE421" s="461"/>
      <c r="BF421" s="461"/>
      <c r="BG421" s="461"/>
      <c r="BH421" s="461"/>
      <c r="BI421" s="461"/>
      <c r="BJ421" s="461"/>
      <c r="BK421" s="514" t="str">
        <f t="shared" si="297"/>
        <v/>
      </c>
      <c r="BL421" s="460"/>
      <c r="BM421" s="460"/>
      <c r="BN421" s="461"/>
      <c r="BO421" s="461"/>
      <c r="BP421" s="461"/>
      <c r="BQ421" s="461"/>
      <c r="BR421" s="461"/>
      <c r="BS421" s="461"/>
      <c r="BT421" s="514" t="str">
        <f t="shared" si="298"/>
        <v/>
      </c>
      <c r="BU421" s="460"/>
      <c r="BV421" s="460"/>
      <c r="BW421" s="461"/>
      <c r="BX421" s="461"/>
      <c r="BY421" s="461"/>
      <c r="BZ421" s="461"/>
      <c r="CA421" s="461"/>
      <c r="CB421" s="461"/>
      <c r="CC421" s="514" t="str">
        <f t="shared" si="299"/>
        <v/>
      </c>
      <c r="CD421" s="460"/>
      <c r="CE421" s="460"/>
      <c r="CF421" s="461"/>
      <c r="CG421" s="461"/>
      <c r="CH421" s="461"/>
      <c r="CI421" s="461"/>
      <c r="CJ421" s="461"/>
      <c r="CK421" s="461"/>
      <c r="CL421" s="461"/>
      <c r="CM421" s="461"/>
      <c r="CN421" s="461"/>
      <c r="CO421" s="461"/>
      <c r="CP421" s="461"/>
      <c r="CQ421" s="461"/>
    </row>
    <row r="422" spans="1:95" s="414" customFormat="1" ht="11.25" hidden="1" customHeight="1" x14ac:dyDescent="0.2">
      <c r="A422" s="476"/>
      <c r="B422" s="476"/>
      <c r="C422" s="476"/>
      <c r="D422" s="901"/>
      <c r="E422" s="392"/>
      <c r="F422" s="568" t="s">
        <v>190</v>
      </c>
      <c r="G422" s="486" t="s">
        <v>191</v>
      </c>
      <c r="H422" s="486"/>
      <c r="I422" s="486"/>
      <c r="J422" s="486"/>
      <c r="K422" s="486"/>
      <c r="L422" s="486"/>
      <c r="M422" s="486"/>
      <c r="N422" s="486"/>
      <c r="O422" s="486"/>
      <c r="P422" s="486"/>
      <c r="Q422" s="486"/>
      <c r="R422" s="486"/>
      <c r="S422" s="486"/>
      <c r="T422" s="486"/>
      <c r="U422" s="486"/>
      <c r="V422" s="486"/>
      <c r="W422" s="486"/>
      <c r="X422" s="486"/>
      <c r="Y422" s="486"/>
      <c r="Z422" s="486"/>
      <c r="AA422" s="461"/>
      <c r="AB422" s="461"/>
      <c r="AC422" s="461"/>
      <c r="AD422" s="461"/>
      <c r="AE422" s="461"/>
      <c r="AF422" s="461"/>
      <c r="AG422" s="514" t="str">
        <f t="shared" si="294"/>
        <v/>
      </c>
      <c r="AH422" s="460"/>
      <c r="AI422" s="460"/>
      <c r="AJ422" s="461"/>
      <c r="AK422" s="461"/>
      <c r="AL422" s="461"/>
      <c r="AM422" s="461"/>
      <c r="AN422" s="461"/>
      <c r="AO422" s="461"/>
      <c r="AP422" s="461"/>
      <c r="AQ422" s="461"/>
      <c r="AR422" s="461"/>
      <c r="AS422" s="514" t="str">
        <f t="shared" si="295"/>
        <v/>
      </c>
      <c r="AT422" s="460"/>
      <c r="AU422" s="460"/>
      <c r="AV422" s="461"/>
      <c r="AW422" s="461"/>
      <c r="AX422" s="461"/>
      <c r="AY422" s="461"/>
      <c r="AZ422" s="461"/>
      <c r="BA422" s="461"/>
      <c r="BB422" s="514" t="str">
        <f t="shared" si="296"/>
        <v/>
      </c>
      <c r="BC422" s="460"/>
      <c r="BD422" s="460"/>
      <c r="BE422" s="461"/>
      <c r="BF422" s="461"/>
      <c r="BG422" s="461"/>
      <c r="BH422" s="461"/>
      <c r="BI422" s="461"/>
      <c r="BJ422" s="461"/>
      <c r="BK422" s="514" t="str">
        <f t="shared" si="297"/>
        <v/>
      </c>
      <c r="BL422" s="460"/>
      <c r="BM422" s="460"/>
      <c r="BN422" s="461"/>
      <c r="BO422" s="461"/>
      <c r="BP422" s="461"/>
      <c r="BQ422" s="461"/>
      <c r="BR422" s="461"/>
      <c r="BS422" s="461"/>
      <c r="BT422" s="514" t="str">
        <f t="shared" si="298"/>
        <v/>
      </c>
      <c r="BU422" s="460"/>
      <c r="BV422" s="460"/>
      <c r="BW422" s="461"/>
      <c r="BX422" s="461"/>
      <c r="BY422" s="461"/>
      <c r="BZ422" s="461"/>
      <c r="CA422" s="461"/>
      <c r="CB422" s="461"/>
      <c r="CC422" s="514" t="str">
        <f t="shared" si="299"/>
        <v/>
      </c>
      <c r="CD422" s="460"/>
      <c r="CE422" s="460"/>
      <c r="CF422" s="461"/>
      <c r="CG422" s="461"/>
      <c r="CH422" s="461"/>
      <c r="CI422" s="461"/>
      <c r="CJ422" s="461"/>
      <c r="CK422" s="461"/>
      <c r="CL422" s="461"/>
      <c r="CM422" s="461"/>
      <c r="CN422" s="461"/>
      <c r="CO422" s="461"/>
      <c r="CP422" s="461"/>
      <c r="CQ422" s="461"/>
    </row>
    <row r="423" spans="1:95" s="414" customFormat="1" ht="11.25" hidden="1" customHeight="1" x14ac:dyDescent="0.2">
      <c r="A423" s="476"/>
      <c r="B423" s="476"/>
      <c r="C423" s="476"/>
      <c r="D423" s="901"/>
      <c r="E423" s="392" t="s">
        <v>192</v>
      </c>
      <c r="F423" s="568" t="s">
        <v>108</v>
      </c>
      <c r="G423" s="486" t="s">
        <v>193</v>
      </c>
      <c r="H423" s="486"/>
      <c r="I423" s="486"/>
      <c r="J423" s="486"/>
      <c r="K423" s="486"/>
      <c r="L423" s="486"/>
      <c r="M423" s="486"/>
      <c r="N423" s="486"/>
      <c r="O423" s="486"/>
      <c r="P423" s="486"/>
      <c r="Q423" s="486"/>
      <c r="R423" s="486"/>
      <c r="S423" s="486"/>
      <c r="T423" s="486"/>
      <c r="U423" s="486"/>
      <c r="V423" s="486"/>
      <c r="W423" s="486"/>
      <c r="X423" s="486"/>
      <c r="Y423" s="486"/>
      <c r="Z423" s="486"/>
      <c r="AA423" s="461"/>
      <c r="AB423" s="461"/>
      <c r="AC423" s="461"/>
      <c r="AD423" s="461"/>
      <c r="AE423" s="461"/>
      <c r="AF423" s="461"/>
      <c r="AG423" s="514" t="str">
        <f t="shared" si="294"/>
        <v/>
      </c>
      <c r="AH423" s="460"/>
      <c r="AI423" s="460"/>
      <c r="AJ423" s="461"/>
      <c r="AK423" s="461"/>
      <c r="AL423" s="461"/>
      <c r="AM423" s="461"/>
      <c r="AN423" s="461"/>
      <c r="AO423" s="461"/>
      <c r="AP423" s="461"/>
      <c r="AQ423" s="461"/>
      <c r="AR423" s="461"/>
      <c r="AS423" s="514" t="str">
        <f t="shared" si="295"/>
        <v/>
      </c>
      <c r="AT423" s="460"/>
      <c r="AU423" s="460"/>
      <c r="AV423" s="461"/>
      <c r="AW423" s="461"/>
      <c r="AX423" s="461"/>
      <c r="AY423" s="461"/>
      <c r="AZ423" s="461"/>
      <c r="BA423" s="461"/>
      <c r="BB423" s="514" t="str">
        <f t="shared" si="296"/>
        <v/>
      </c>
      <c r="BC423" s="460"/>
      <c r="BD423" s="460"/>
      <c r="BE423" s="461"/>
      <c r="BF423" s="461"/>
      <c r="BG423" s="461"/>
      <c r="BH423" s="461"/>
      <c r="BI423" s="461"/>
      <c r="BJ423" s="461"/>
      <c r="BK423" s="514" t="str">
        <f t="shared" si="297"/>
        <v/>
      </c>
      <c r="BL423" s="460"/>
      <c r="BM423" s="460"/>
      <c r="BN423" s="461"/>
      <c r="BO423" s="461"/>
      <c r="BP423" s="461"/>
      <c r="BQ423" s="461"/>
      <c r="BR423" s="461"/>
      <c r="BS423" s="461"/>
      <c r="BT423" s="514" t="str">
        <f t="shared" si="298"/>
        <v/>
      </c>
      <c r="BU423" s="460"/>
      <c r="BV423" s="460"/>
      <c r="BW423" s="461"/>
      <c r="BX423" s="461"/>
      <c r="BY423" s="461"/>
      <c r="BZ423" s="461"/>
      <c r="CA423" s="461"/>
      <c r="CB423" s="461"/>
      <c r="CC423" s="514" t="str">
        <f t="shared" si="299"/>
        <v/>
      </c>
      <c r="CD423" s="460"/>
      <c r="CE423" s="460"/>
      <c r="CF423" s="461"/>
      <c r="CG423" s="461"/>
      <c r="CH423" s="461"/>
      <c r="CI423" s="461"/>
      <c r="CJ423" s="461"/>
      <c r="CK423" s="461"/>
      <c r="CL423" s="461"/>
      <c r="CM423" s="461"/>
      <c r="CN423" s="461"/>
      <c r="CO423" s="461"/>
      <c r="CP423" s="461"/>
      <c r="CQ423" s="461"/>
    </row>
    <row r="424" spans="1:95" s="414" customFormat="1" ht="11.25" hidden="1" customHeight="1" x14ac:dyDescent="0.2">
      <c r="A424" s="476"/>
      <c r="B424" s="476"/>
      <c r="C424" s="476"/>
      <c r="D424" s="901"/>
      <c r="E424" s="392"/>
      <c r="F424" s="568" t="s">
        <v>112</v>
      </c>
      <c r="G424" s="486" t="s">
        <v>194</v>
      </c>
      <c r="H424" s="486"/>
      <c r="I424" s="486"/>
      <c r="J424" s="486"/>
      <c r="K424" s="486"/>
      <c r="L424" s="486"/>
      <c r="M424" s="486"/>
      <c r="N424" s="486"/>
      <c r="O424" s="486"/>
      <c r="P424" s="486"/>
      <c r="Q424" s="486"/>
      <c r="R424" s="486"/>
      <c r="S424" s="486"/>
      <c r="T424" s="486"/>
      <c r="U424" s="486"/>
      <c r="V424" s="486"/>
      <c r="W424" s="486"/>
      <c r="X424" s="486"/>
      <c r="Y424" s="486"/>
      <c r="Z424" s="486"/>
      <c r="AA424" s="461"/>
      <c r="AB424" s="461"/>
      <c r="AC424" s="461"/>
      <c r="AD424" s="461"/>
      <c r="AE424" s="461"/>
      <c r="AF424" s="461"/>
      <c r="AG424" s="514" t="str">
        <f t="shared" si="294"/>
        <v/>
      </c>
      <c r="AH424" s="460"/>
      <c r="AI424" s="460"/>
      <c r="AJ424" s="461"/>
      <c r="AK424" s="461"/>
      <c r="AL424" s="461"/>
      <c r="AM424" s="461"/>
      <c r="AN424" s="461"/>
      <c r="AO424" s="461"/>
      <c r="AP424" s="461"/>
      <c r="AQ424" s="461"/>
      <c r="AR424" s="461"/>
      <c r="AS424" s="514" t="str">
        <f t="shared" si="295"/>
        <v/>
      </c>
      <c r="AT424" s="460"/>
      <c r="AU424" s="460"/>
      <c r="AV424" s="461"/>
      <c r="AW424" s="461"/>
      <c r="AX424" s="461"/>
      <c r="AY424" s="461"/>
      <c r="AZ424" s="461"/>
      <c r="BA424" s="461"/>
      <c r="BB424" s="514" t="str">
        <f t="shared" si="296"/>
        <v/>
      </c>
      <c r="BC424" s="460"/>
      <c r="BD424" s="460"/>
      <c r="BE424" s="461"/>
      <c r="BF424" s="461"/>
      <c r="BG424" s="461"/>
      <c r="BH424" s="461"/>
      <c r="BI424" s="461"/>
      <c r="BJ424" s="461"/>
      <c r="BK424" s="514" t="str">
        <f t="shared" si="297"/>
        <v/>
      </c>
      <c r="BL424" s="460"/>
      <c r="BM424" s="460"/>
      <c r="BN424" s="461"/>
      <c r="BO424" s="461"/>
      <c r="BP424" s="461"/>
      <c r="BQ424" s="461"/>
      <c r="BR424" s="461"/>
      <c r="BS424" s="461"/>
      <c r="BT424" s="514" t="str">
        <f t="shared" si="298"/>
        <v/>
      </c>
      <c r="BU424" s="460"/>
      <c r="BV424" s="460"/>
      <c r="BW424" s="461"/>
      <c r="BX424" s="461"/>
      <c r="BY424" s="461"/>
      <c r="BZ424" s="461"/>
      <c r="CA424" s="461"/>
      <c r="CB424" s="461"/>
      <c r="CC424" s="514" t="str">
        <f t="shared" si="299"/>
        <v/>
      </c>
      <c r="CD424" s="460"/>
      <c r="CE424" s="460"/>
      <c r="CF424" s="461"/>
      <c r="CG424" s="461"/>
      <c r="CH424" s="461"/>
      <c r="CI424" s="461"/>
      <c r="CJ424" s="461"/>
      <c r="CK424" s="461"/>
      <c r="CL424" s="461"/>
      <c r="CM424" s="461"/>
      <c r="CN424" s="461"/>
      <c r="CO424" s="461"/>
      <c r="CP424" s="461"/>
      <c r="CQ424" s="461"/>
    </row>
    <row r="425" spans="1:95" s="414" customFormat="1" ht="11.25" hidden="1" customHeight="1" x14ac:dyDescent="0.2">
      <c r="A425" s="476"/>
      <c r="B425" s="476"/>
      <c r="C425" s="476"/>
      <c r="D425" s="901"/>
      <c r="E425" s="392"/>
      <c r="F425" s="568" t="s">
        <v>115</v>
      </c>
      <c r="G425" s="486" t="s">
        <v>323</v>
      </c>
      <c r="H425" s="486"/>
      <c r="I425" s="486"/>
      <c r="J425" s="486"/>
      <c r="K425" s="486"/>
      <c r="L425" s="486"/>
      <c r="M425" s="486"/>
      <c r="N425" s="486"/>
      <c r="O425" s="486"/>
      <c r="P425" s="486"/>
      <c r="Q425" s="486"/>
      <c r="R425" s="486"/>
      <c r="S425" s="486"/>
      <c r="T425" s="486"/>
      <c r="U425" s="486"/>
      <c r="V425" s="486"/>
      <c r="W425" s="486"/>
      <c r="X425" s="486"/>
      <c r="Y425" s="486"/>
      <c r="Z425" s="486"/>
      <c r="AA425" s="461"/>
      <c r="AB425" s="461"/>
      <c r="AC425" s="461"/>
      <c r="AD425" s="461"/>
      <c r="AE425" s="461"/>
      <c r="AF425" s="461"/>
      <c r="AG425" s="514" t="str">
        <f t="shared" si="294"/>
        <v/>
      </c>
      <c r="AH425" s="460"/>
      <c r="AI425" s="460"/>
      <c r="AJ425" s="461"/>
      <c r="AK425" s="461"/>
      <c r="AL425" s="461"/>
      <c r="AM425" s="461"/>
      <c r="AN425" s="461"/>
      <c r="AO425" s="461"/>
      <c r="AP425" s="461"/>
      <c r="AQ425" s="461"/>
      <c r="AR425" s="461"/>
      <c r="AS425" s="514" t="str">
        <f t="shared" si="295"/>
        <v/>
      </c>
      <c r="AT425" s="460"/>
      <c r="AU425" s="460"/>
      <c r="AV425" s="461"/>
      <c r="AW425" s="461"/>
      <c r="AX425" s="461"/>
      <c r="AY425" s="461"/>
      <c r="AZ425" s="461"/>
      <c r="BA425" s="461"/>
      <c r="BB425" s="514" t="str">
        <f t="shared" si="296"/>
        <v/>
      </c>
      <c r="BC425" s="460"/>
      <c r="BD425" s="460"/>
      <c r="BE425" s="461"/>
      <c r="BF425" s="461"/>
      <c r="BG425" s="461"/>
      <c r="BH425" s="461"/>
      <c r="BI425" s="461"/>
      <c r="BJ425" s="461"/>
      <c r="BK425" s="514" t="str">
        <f t="shared" si="297"/>
        <v/>
      </c>
      <c r="BL425" s="460"/>
      <c r="BM425" s="460"/>
      <c r="BN425" s="461"/>
      <c r="BO425" s="461"/>
      <c r="BP425" s="461"/>
      <c r="BQ425" s="461"/>
      <c r="BR425" s="461"/>
      <c r="BS425" s="461"/>
      <c r="BT425" s="514" t="str">
        <f t="shared" si="298"/>
        <v/>
      </c>
      <c r="BU425" s="460"/>
      <c r="BV425" s="460"/>
      <c r="BW425" s="461"/>
      <c r="BX425" s="461"/>
      <c r="BY425" s="461"/>
      <c r="BZ425" s="461"/>
      <c r="CA425" s="461"/>
      <c r="CB425" s="461"/>
      <c r="CC425" s="514" t="str">
        <f t="shared" si="299"/>
        <v/>
      </c>
      <c r="CD425" s="460"/>
      <c r="CE425" s="460"/>
      <c r="CF425" s="461"/>
      <c r="CG425" s="461"/>
      <c r="CH425" s="461"/>
      <c r="CI425" s="461"/>
      <c r="CJ425" s="461"/>
      <c r="CK425" s="461"/>
      <c r="CL425" s="461"/>
      <c r="CM425" s="461"/>
      <c r="CN425" s="461"/>
      <c r="CO425" s="461"/>
      <c r="CP425" s="461"/>
      <c r="CQ425" s="461"/>
    </row>
    <row r="426" spans="1:95" s="414" customFormat="1" ht="22.5" hidden="1" customHeight="1" x14ac:dyDescent="0.2">
      <c r="A426" s="476"/>
      <c r="B426" s="476"/>
      <c r="C426" s="476"/>
      <c r="D426" s="901"/>
      <c r="E426" s="392" t="s">
        <v>195</v>
      </c>
      <c r="F426" s="568"/>
      <c r="G426" s="486" t="s">
        <v>322</v>
      </c>
      <c r="H426" s="486"/>
      <c r="I426" s="486"/>
      <c r="J426" s="486"/>
      <c r="K426" s="486"/>
      <c r="L426" s="486"/>
      <c r="M426" s="486"/>
      <c r="N426" s="486"/>
      <c r="O426" s="486"/>
      <c r="P426" s="486"/>
      <c r="Q426" s="486"/>
      <c r="R426" s="486"/>
      <c r="S426" s="486"/>
      <c r="T426" s="486"/>
      <c r="U426" s="486"/>
      <c r="V426" s="486"/>
      <c r="W426" s="486"/>
      <c r="X426" s="486"/>
      <c r="Y426" s="486"/>
      <c r="Z426" s="486"/>
      <c r="AA426" s="461"/>
      <c r="AB426" s="461"/>
      <c r="AC426" s="461"/>
      <c r="AD426" s="461"/>
      <c r="AE426" s="461"/>
      <c r="AF426" s="461"/>
      <c r="AG426" s="514" t="str">
        <f t="shared" si="294"/>
        <v/>
      </c>
      <c r="AH426" s="460"/>
      <c r="AI426" s="460"/>
      <c r="AJ426" s="461"/>
      <c r="AK426" s="461"/>
      <c r="AL426" s="461"/>
      <c r="AM426" s="461"/>
      <c r="AN426" s="461"/>
      <c r="AO426" s="461"/>
      <c r="AP426" s="461"/>
      <c r="AQ426" s="461"/>
      <c r="AR426" s="461"/>
      <c r="AS426" s="514" t="str">
        <f t="shared" si="295"/>
        <v/>
      </c>
      <c r="AT426" s="460"/>
      <c r="AU426" s="460"/>
      <c r="AV426" s="461"/>
      <c r="AW426" s="461"/>
      <c r="AX426" s="461"/>
      <c r="AY426" s="461"/>
      <c r="AZ426" s="461"/>
      <c r="BA426" s="461"/>
      <c r="BB426" s="514" t="str">
        <f t="shared" si="296"/>
        <v/>
      </c>
      <c r="BC426" s="460"/>
      <c r="BD426" s="460"/>
      <c r="BE426" s="461"/>
      <c r="BF426" s="461"/>
      <c r="BG426" s="461"/>
      <c r="BH426" s="461"/>
      <c r="BI426" s="461"/>
      <c r="BJ426" s="461"/>
      <c r="BK426" s="514" t="str">
        <f t="shared" si="297"/>
        <v/>
      </c>
      <c r="BL426" s="460"/>
      <c r="BM426" s="460"/>
      <c r="BN426" s="461"/>
      <c r="BO426" s="461"/>
      <c r="BP426" s="461"/>
      <c r="BQ426" s="461"/>
      <c r="BR426" s="461"/>
      <c r="BS426" s="461"/>
      <c r="BT426" s="514" t="str">
        <f t="shared" si="298"/>
        <v/>
      </c>
      <c r="BU426" s="460"/>
      <c r="BV426" s="460"/>
      <c r="BW426" s="461"/>
      <c r="BX426" s="461"/>
      <c r="BY426" s="461"/>
      <c r="BZ426" s="461"/>
      <c r="CA426" s="461"/>
      <c r="CB426" s="461"/>
      <c r="CC426" s="514" t="str">
        <f t="shared" si="299"/>
        <v/>
      </c>
      <c r="CD426" s="460"/>
      <c r="CE426" s="460"/>
      <c r="CF426" s="461"/>
      <c r="CG426" s="461"/>
      <c r="CH426" s="461"/>
      <c r="CI426" s="461"/>
      <c r="CJ426" s="461"/>
      <c r="CK426" s="461"/>
      <c r="CL426" s="461"/>
      <c r="CM426" s="461"/>
      <c r="CN426" s="461"/>
      <c r="CO426" s="461"/>
      <c r="CP426" s="461"/>
      <c r="CQ426" s="461"/>
    </row>
    <row r="427" spans="1:95" s="414" customFormat="1" ht="11.25" hidden="1" customHeight="1" x14ac:dyDescent="0.2">
      <c r="A427" s="476"/>
      <c r="B427" s="476"/>
      <c r="C427" s="476"/>
      <c r="D427" s="901"/>
      <c r="E427" s="392" t="s">
        <v>157</v>
      </c>
      <c r="F427" s="568" t="s">
        <v>196</v>
      </c>
      <c r="G427" s="486" t="s">
        <v>324</v>
      </c>
      <c r="H427" s="486"/>
      <c r="I427" s="486"/>
      <c r="J427" s="486"/>
      <c r="K427" s="486"/>
      <c r="L427" s="486"/>
      <c r="M427" s="486"/>
      <c r="N427" s="486"/>
      <c r="O427" s="486"/>
      <c r="P427" s="486"/>
      <c r="Q427" s="486"/>
      <c r="R427" s="486"/>
      <c r="S427" s="486"/>
      <c r="T427" s="486"/>
      <c r="U427" s="486"/>
      <c r="V427" s="486"/>
      <c r="W427" s="486"/>
      <c r="X427" s="486"/>
      <c r="Y427" s="486"/>
      <c r="Z427" s="486"/>
      <c r="AA427" s="461"/>
      <c r="AB427" s="461"/>
      <c r="AC427" s="461"/>
      <c r="AD427" s="461"/>
      <c r="AE427" s="461"/>
      <c r="AF427" s="461"/>
      <c r="AG427" s="514" t="str">
        <f t="shared" si="294"/>
        <v/>
      </c>
      <c r="AH427" s="460"/>
      <c r="AI427" s="460"/>
      <c r="AJ427" s="461"/>
      <c r="AK427" s="461"/>
      <c r="AL427" s="461"/>
      <c r="AM427" s="461"/>
      <c r="AN427" s="461"/>
      <c r="AO427" s="461"/>
      <c r="AP427" s="461"/>
      <c r="AQ427" s="461"/>
      <c r="AR427" s="461"/>
      <c r="AS427" s="514" t="str">
        <f t="shared" si="295"/>
        <v/>
      </c>
      <c r="AT427" s="460"/>
      <c r="AU427" s="460"/>
      <c r="AV427" s="461"/>
      <c r="AW427" s="461"/>
      <c r="AX427" s="461"/>
      <c r="AY427" s="461"/>
      <c r="AZ427" s="461"/>
      <c r="BA427" s="461"/>
      <c r="BB427" s="514" t="str">
        <f t="shared" si="296"/>
        <v/>
      </c>
      <c r="BC427" s="460"/>
      <c r="BD427" s="460"/>
      <c r="BE427" s="461"/>
      <c r="BF427" s="461"/>
      <c r="BG427" s="461"/>
      <c r="BH427" s="461"/>
      <c r="BI427" s="461"/>
      <c r="BJ427" s="461"/>
      <c r="BK427" s="514" t="str">
        <f t="shared" si="297"/>
        <v/>
      </c>
      <c r="BL427" s="460"/>
      <c r="BM427" s="460"/>
      <c r="BN427" s="461"/>
      <c r="BO427" s="461"/>
      <c r="BP427" s="461"/>
      <c r="BQ427" s="461"/>
      <c r="BR427" s="461"/>
      <c r="BS427" s="461"/>
      <c r="BT427" s="514" t="str">
        <f t="shared" si="298"/>
        <v/>
      </c>
      <c r="BU427" s="460"/>
      <c r="BV427" s="460"/>
      <c r="BW427" s="461"/>
      <c r="BX427" s="461"/>
      <c r="BY427" s="461"/>
      <c r="BZ427" s="461"/>
      <c r="CA427" s="461"/>
      <c r="CB427" s="461"/>
      <c r="CC427" s="514" t="str">
        <f t="shared" si="299"/>
        <v/>
      </c>
      <c r="CD427" s="460"/>
      <c r="CE427" s="460"/>
      <c r="CF427" s="461"/>
      <c r="CG427" s="461"/>
      <c r="CH427" s="461"/>
      <c r="CI427" s="461"/>
      <c r="CJ427" s="461"/>
      <c r="CK427" s="461"/>
      <c r="CL427" s="461"/>
      <c r="CM427" s="461"/>
      <c r="CN427" s="461"/>
      <c r="CO427" s="461"/>
      <c r="CP427" s="461"/>
      <c r="CQ427" s="461"/>
    </row>
    <row r="428" spans="1:95" s="414" customFormat="1" ht="11.25" hidden="1" customHeight="1" x14ac:dyDescent="0.2">
      <c r="A428" s="476"/>
      <c r="B428" s="476"/>
      <c r="C428" s="476"/>
      <c r="D428" s="901"/>
      <c r="E428" s="392"/>
      <c r="F428" s="568" t="s">
        <v>181</v>
      </c>
      <c r="G428" s="486" t="s">
        <v>325</v>
      </c>
      <c r="H428" s="486"/>
      <c r="I428" s="486"/>
      <c r="J428" s="486"/>
      <c r="K428" s="486"/>
      <c r="L428" s="486"/>
      <c r="M428" s="486"/>
      <c r="N428" s="486"/>
      <c r="O428" s="486"/>
      <c r="P428" s="486"/>
      <c r="Q428" s="486"/>
      <c r="R428" s="486"/>
      <c r="S428" s="486"/>
      <c r="T428" s="486"/>
      <c r="U428" s="486"/>
      <c r="V428" s="486"/>
      <c r="W428" s="486"/>
      <c r="X428" s="486"/>
      <c r="Y428" s="486"/>
      <c r="Z428" s="486"/>
      <c r="AA428" s="461"/>
      <c r="AB428" s="461"/>
      <c r="AC428" s="461"/>
      <c r="AD428" s="461"/>
      <c r="AE428" s="461"/>
      <c r="AF428" s="461"/>
      <c r="AG428" s="514" t="str">
        <f t="shared" si="294"/>
        <v/>
      </c>
      <c r="AH428" s="460"/>
      <c r="AI428" s="460"/>
      <c r="AJ428" s="461"/>
      <c r="AK428" s="461"/>
      <c r="AL428" s="461"/>
      <c r="AM428" s="461"/>
      <c r="AN428" s="461"/>
      <c r="AO428" s="461"/>
      <c r="AP428" s="461"/>
      <c r="AQ428" s="461"/>
      <c r="AR428" s="461"/>
      <c r="AS428" s="514" t="str">
        <f t="shared" si="295"/>
        <v/>
      </c>
      <c r="AT428" s="460"/>
      <c r="AU428" s="460"/>
      <c r="AV428" s="461"/>
      <c r="AW428" s="461"/>
      <c r="AX428" s="461"/>
      <c r="AY428" s="461"/>
      <c r="AZ428" s="461"/>
      <c r="BA428" s="461"/>
      <c r="BB428" s="514" t="str">
        <f t="shared" si="296"/>
        <v/>
      </c>
      <c r="BC428" s="460"/>
      <c r="BD428" s="460"/>
      <c r="BE428" s="461"/>
      <c r="BF428" s="461"/>
      <c r="BG428" s="461"/>
      <c r="BH428" s="461"/>
      <c r="BI428" s="461"/>
      <c r="BJ428" s="461"/>
      <c r="BK428" s="514" t="str">
        <f t="shared" si="297"/>
        <v/>
      </c>
      <c r="BL428" s="460"/>
      <c r="BM428" s="460"/>
      <c r="BN428" s="461"/>
      <c r="BO428" s="461"/>
      <c r="BP428" s="461"/>
      <c r="BQ428" s="461"/>
      <c r="BR428" s="461"/>
      <c r="BS428" s="461"/>
      <c r="BT428" s="514" t="str">
        <f t="shared" si="298"/>
        <v/>
      </c>
      <c r="BU428" s="460"/>
      <c r="BV428" s="460"/>
      <c r="BW428" s="461"/>
      <c r="BX428" s="461"/>
      <c r="BY428" s="461"/>
      <c r="BZ428" s="461"/>
      <c r="CA428" s="461"/>
      <c r="CB428" s="461"/>
      <c r="CC428" s="514" t="str">
        <f t="shared" si="299"/>
        <v/>
      </c>
      <c r="CD428" s="460"/>
      <c r="CE428" s="460"/>
      <c r="CF428" s="461"/>
      <c r="CG428" s="461"/>
      <c r="CH428" s="461"/>
      <c r="CI428" s="461"/>
      <c r="CJ428" s="461"/>
      <c r="CK428" s="461"/>
      <c r="CL428" s="461"/>
      <c r="CM428" s="461"/>
      <c r="CN428" s="461"/>
      <c r="CO428" s="461"/>
      <c r="CP428" s="461"/>
      <c r="CQ428" s="461"/>
    </row>
    <row r="429" spans="1:95" s="414" customFormat="1" ht="11.25" hidden="1" customHeight="1" x14ac:dyDescent="0.2">
      <c r="A429" s="476"/>
      <c r="B429" s="476"/>
      <c r="C429" s="476"/>
      <c r="D429" s="901"/>
      <c r="E429" s="392"/>
      <c r="F429" s="568" t="s">
        <v>197</v>
      </c>
      <c r="G429" s="486" t="s">
        <v>326</v>
      </c>
      <c r="H429" s="486"/>
      <c r="I429" s="486"/>
      <c r="J429" s="486"/>
      <c r="K429" s="486"/>
      <c r="L429" s="486"/>
      <c r="M429" s="486"/>
      <c r="N429" s="486"/>
      <c r="O429" s="486"/>
      <c r="P429" s="486"/>
      <c r="Q429" s="486"/>
      <c r="R429" s="486"/>
      <c r="S429" s="486"/>
      <c r="T429" s="486"/>
      <c r="U429" s="486"/>
      <c r="V429" s="486"/>
      <c r="W429" s="486"/>
      <c r="X429" s="486"/>
      <c r="Y429" s="486"/>
      <c r="Z429" s="486"/>
      <c r="AA429" s="461"/>
      <c r="AB429" s="461"/>
      <c r="AC429" s="461"/>
      <c r="AD429" s="461"/>
      <c r="AE429" s="461"/>
      <c r="AF429" s="461"/>
      <c r="AG429" s="514" t="str">
        <f t="shared" si="294"/>
        <v/>
      </c>
      <c r="AH429" s="460"/>
      <c r="AI429" s="460"/>
      <c r="AJ429" s="461"/>
      <c r="AK429" s="461"/>
      <c r="AL429" s="461"/>
      <c r="AM429" s="461"/>
      <c r="AN429" s="461"/>
      <c r="AO429" s="461"/>
      <c r="AP429" s="461"/>
      <c r="AQ429" s="461"/>
      <c r="AR429" s="461"/>
      <c r="AS429" s="514" t="str">
        <f t="shared" si="295"/>
        <v/>
      </c>
      <c r="AT429" s="460"/>
      <c r="AU429" s="460"/>
      <c r="AV429" s="461"/>
      <c r="AW429" s="461"/>
      <c r="AX429" s="461"/>
      <c r="AY429" s="461"/>
      <c r="AZ429" s="461"/>
      <c r="BA429" s="461"/>
      <c r="BB429" s="514" t="str">
        <f t="shared" si="296"/>
        <v/>
      </c>
      <c r="BC429" s="460"/>
      <c r="BD429" s="460"/>
      <c r="BE429" s="461"/>
      <c r="BF429" s="461"/>
      <c r="BG429" s="461"/>
      <c r="BH429" s="461"/>
      <c r="BI429" s="461"/>
      <c r="BJ429" s="461"/>
      <c r="BK429" s="514" t="str">
        <f t="shared" si="297"/>
        <v/>
      </c>
      <c r="BL429" s="460"/>
      <c r="BM429" s="460"/>
      <c r="BN429" s="461"/>
      <c r="BO429" s="461"/>
      <c r="BP429" s="461"/>
      <c r="BQ429" s="461"/>
      <c r="BR429" s="461"/>
      <c r="BS429" s="461"/>
      <c r="BT429" s="514" t="str">
        <f t="shared" si="298"/>
        <v/>
      </c>
      <c r="BU429" s="460"/>
      <c r="BV429" s="460"/>
      <c r="BW429" s="461"/>
      <c r="BX429" s="461"/>
      <c r="BY429" s="461"/>
      <c r="BZ429" s="461"/>
      <c r="CA429" s="461"/>
      <c r="CB429" s="461"/>
      <c r="CC429" s="514" t="str">
        <f t="shared" si="299"/>
        <v/>
      </c>
      <c r="CD429" s="460"/>
      <c r="CE429" s="460"/>
      <c r="CF429" s="461"/>
      <c r="CG429" s="461"/>
      <c r="CH429" s="461"/>
      <c r="CI429" s="461"/>
      <c r="CJ429" s="461"/>
      <c r="CK429" s="461"/>
      <c r="CL429" s="461"/>
      <c r="CM429" s="461"/>
      <c r="CN429" s="461"/>
      <c r="CO429" s="461"/>
      <c r="CP429" s="461"/>
      <c r="CQ429" s="461"/>
    </row>
    <row r="430" spans="1:95" s="414" customFormat="1" ht="11.25" hidden="1" customHeight="1" x14ac:dyDescent="0.2">
      <c r="A430" s="476"/>
      <c r="B430" s="476"/>
      <c r="C430" s="476"/>
      <c r="D430" s="901"/>
      <c r="E430" s="392"/>
      <c r="F430" s="568" t="s">
        <v>198</v>
      </c>
      <c r="G430" s="486" t="s">
        <v>393</v>
      </c>
      <c r="H430" s="486"/>
      <c r="I430" s="486"/>
      <c r="J430" s="486"/>
      <c r="K430" s="486"/>
      <c r="L430" s="486"/>
      <c r="M430" s="486"/>
      <c r="N430" s="486"/>
      <c r="O430" s="486"/>
      <c r="P430" s="486"/>
      <c r="Q430" s="486"/>
      <c r="R430" s="486"/>
      <c r="S430" s="486"/>
      <c r="T430" s="486"/>
      <c r="U430" s="486"/>
      <c r="V430" s="486"/>
      <c r="W430" s="486"/>
      <c r="X430" s="486"/>
      <c r="Y430" s="486"/>
      <c r="Z430" s="486"/>
      <c r="AA430" s="461"/>
      <c r="AB430" s="461"/>
      <c r="AC430" s="461"/>
      <c r="AD430" s="461"/>
      <c r="AE430" s="461"/>
      <c r="AF430" s="461"/>
      <c r="AG430" s="514" t="str">
        <f t="shared" si="294"/>
        <v/>
      </c>
      <c r="AH430" s="460"/>
      <c r="AI430" s="460"/>
      <c r="AJ430" s="461"/>
      <c r="AK430" s="461"/>
      <c r="AL430" s="461"/>
      <c r="AM430" s="461"/>
      <c r="AN430" s="461"/>
      <c r="AO430" s="461"/>
      <c r="AP430" s="461"/>
      <c r="AQ430" s="461"/>
      <c r="AR430" s="461"/>
      <c r="AS430" s="514" t="str">
        <f t="shared" si="295"/>
        <v/>
      </c>
      <c r="AT430" s="460"/>
      <c r="AU430" s="460"/>
      <c r="AV430" s="461"/>
      <c r="AW430" s="461"/>
      <c r="AX430" s="461"/>
      <c r="AY430" s="461"/>
      <c r="AZ430" s="461"/>
      <c r="BA430" s="461"/>
      <c r="BB430" s="514" t="str">
        <f t="shared" si="296"/>
        <v/>
      </c>
      <c r="BC430" s="460"/>
      <c r="BD430" s="460"/>
      <c r="BE430" s="461"/>
      <c r="BF430" s="461"/>
      <c r="BG430" s="461"/>
      <c r="BH430" s="461"/>
      <c r="BI430" s="461"/>
      <c r="BJ430" s="461"/>
      <c r="BK430" s="514" t="str">
        <f t="shared" si="297"/>
        <v/>
      </c>
      <c r="BL430" s="460"/>
      <c r="BM430" s="460"/>
      <c r="BN430" s="461"/>
      <c r="BO430" s="461"/>
      <c r="BP430" s="461"/>
      <c r="BQ430" s="461"/>
      <c r="BR430" s="461"/>
      <c r="BS430" s="461"/>
      <c r="BT430" s="514" t="str">
        <f t="shared" si="298"/>
        <v/>
      </c>
      <c r="BU430" s="460"/>
      <c r="BV430" s="460"/>
      <c r="BW430" s="461"/>
      <c r="BX430" s="461"/>
      <c r="BY430" s="461"/>
      <c r="BZ430" s="461"/>
      <c r="CA430" s="461"/>
      <c r="CB430" s="461"/>
      <c r="CC430" s="514" t="str">
        <f t="shared" si="299"/>
        <v/>
      </c>
      <c r="CD430" s="460"/>
      <c r="CE430" s="460"/>
      <c r="CF430" s="461"/>
      <c r="CG430" s="461"/>
      <c r="CH430" s="461"/>
      <c r="CI430" s="461"/>
      <c r="CJ430" s="461"/>
      <c r="CK430" s="461"/>
      <c r="CL430" s="461"/>
      <c r="CM430" s="461"/>
      <c r="CN430" s="461"/>
      <c r="CO430" s="461"/>
      <c r="CP430" s="461"/>
      <c r="CQ430" s="461"/>
    </row>
    <row r="431" spans="1:95" s="414" customFormat="1" ht="11.25" hidden="1" customHeight="1" x14ac:dyDescent="0.2">
      <c r="A431" s="476"/>
      <c r="B431" s="476"/>
      <c r="C431" s="476"/>
      <c r="D431" s="901"/>
      <c r="E431" s="392"/>
      <c r="F431" s="568" t="s">
        <v>199</v>
      </c>
      <c r="G431" s="486" t="s">
        <v>394</v>
      </c>
      <c r="H431" s="486"/>
      <c r="I431" s="486"/>
      <c r="J431" s="486"/>
      <c r="K431" s="486"/>
      <c r="L431" s="486"/>
      <c r="M431" s="486"/>
      <c r="N431" s="486"/>
      <c r="O431" s="486"/>
      <c r="P431" s="486"/>
      <c r="Q431" s="486"/>
      <c r="R431" s="486"/>
      <c r="S431" s="486"/>
      <c r="T431" s="486"/>
      <c r="U431" s="486"/>
      <c r="V431" s="486"/>
      <c r="W431" s="486"/>
      <c r="X431" s="486"/>
      <c r="Y431" s="486"/>
      <c r="Z431" s="486"/>
      <c r="AA431" s="461"/>
      <c r="AB431" s="461"/>
      <c r="AC431" s="461"/>
      <c r="AD431" s="461"/>
      <c r="AE431" s="461"/>
      <c r="AF431" s="461"/>
      <c r="AG431" s="514" t="str">
        <f t="shared" si="294"/>
        <v/>
      </c>
      <c r="AH431" s="460"/>
      <c r="AI431" s="460"/>
      <c r="AJ431" s="461"/>
      <c r="AK431" s="461"/>
      <c r="AL431" s="461"/>
      <c r="AM431" s="461"/>
      <c r="AN431" s="461"/>
      <c r="AO431" s="461"/>
      <c r="AP431" s="461"/>
      <c r="AQ431" s="461"/>
      <c r="AR431" s="461"/>
      <c r="AS431" s="514" t="str">
        <f t="shared" si="295"/>
        <v/>
      </c>
      <c r="AT431" s="460"/>
      <c r="AU431" s="460"/>
      <c r="AV431" s="461"/>
      <c r="AW431" s="461"/>
      <c r="AX431" s="461"/>
      <c r="AY431" s="461"/>
      <c r="AZ431" s="461"/>
      <c r="BA431" s="461"/>
      <c r="BB431" s="514" t="str">
        <f t="shared" si="296"/>
        <v/>
      </c>
      <c r="BC431" s="460"/>
      <c r="BD431" s="460"/>
      <c r="BE431" s="461"/>
      <c r="BF431" s="461"/>
      <c r="BG431" s="461"/>
      <c r="BH431" s="461"/>
      <c r="BI431" s="461"/>
      <c r="BJ431" s="461"/>
      <c r="BK431" s="514" t="str">
        <f t="shared" si="297"/>
        <v/>
      </c>
      <c r="BL431" s="460"/>
      <c r="BM431" s="460"/>
      <c r="BN431" s="461"/>
      <c r="BO431" s="461"/>
      <c r="BP431" s="461"/>
      <c r="BQ431" s="461"/>
      <c r="BR431" s="461"/>
      <c r="BS431" s="461"/>
      <c r="BT431" s="514" t="str">
        <f t="shared" si="298"/>
        <v/>
      </c>
      <c r="BU431" s="460"/>
      <c r="BV431" s="460"/>
      <c r="BW431" s="461"/>
      <c r="BX431" s="461"/>
      <c r="BY431" s="461"/>
      <c r="BZ431" s="461"/>
      <c r="CA431" s="461"/>
      <c r="CB431" s="461"/>
      <c r="CC431" s="514" t="str">
        <f t="shared" si="299"/>
        <v/>
      </c>
      <c r="CD431" s="460"/>
      <c r="CE431" s="460"/>
      <c r="CF431" s="461"/>
      <c r="CG431" s="461"/>
      <c r="CH431" s="461"/>
      <c r="CI431" s="461"/>
      <c r="CJ431" s="461"/>
      <c r="CK431" s="461"/>
      <c r="CL431" s="461"/>
      <c r="CM431" s="461"/>
      <c r="CN431" s="461"/>
      <c r="CO431" s="461"/>
      <c r="CP431" s="461"/>
      <c r="CQ431" s="461"/>
    </row>
    <row r="432" spans="1:95" s="414" customFormat="1" ht="11.25" hidden="1" customHeight="1" x14ac:dyDescent="0.2">
      <c r="A432" s="476"/>
      <c r="B432" s="476"/>
      <c r="C432" s="476"/>
      <c r="D432" s="901"/>
      <c r="E432" s="392"/>
      <c r="F432" s="568" t="s">
        <v>200</v>
      </c>
      <c r="G432" s="486" t="s">
        <v>327</v>
      </c>
      <c r="H432" s="486"/>
      <c r="I432" s="486"/>
      <c r="J432" s="486"/>
      <c r="K432" s="486"/>
      <c r="L432" s="486"/>
      <c r="M432" s="486"/>
      <c r="N432" s="486"/>
      <c r="O432" s="486"/>
      <c r="P432" s="486"/>
      <c r="Q432" s="486"/>
      <c r="R432" s="486"/>
      <c r="S432" s="486"/>
      <c r="T432" s="486"/>
      <c r="U432" s="486"/>
      <c r="V432" s="486"/>
      <c r="W432" s="486"/>
      <c r="X432" s="486"/>
      <c r="Y432" s="486"/>
      <c r="Z432" s="486"/>
      <c r="AA432" s="461"/>
      <c r="AB432" s="461"/>
      <c r="AC432" s="461"/>
      <c r="AD432" s="461"/>
      <c r="AE432" s="461"/>
      <c r="AF432" s="461"/>
      <c r="AG432" s="514" t="str">
        <f t="shared" si="294"/>
        <v/>
      </c>
      <c r="AH432" s="460"/>
      <c r="AI432" s="460"/>
      <c r="AJ432" s="461"/>
      <c r="AK432" s="461"/>
      <c r="AL432" s="461"/>
      <c r="AM432" s="461"/>
      <c r="AN432" s="461"/>
      <c r="AO432" s="461"/>
      <c r="AP432" s="461"/>
      <c r="AQ432" s="461"/>
      <c r="AR432" s="461"/>
      <c r="AS432" s="514" t="str">
        <f t="shared" si="295"/>
        <v/>
      </c>
      <c r="AT432" s="460"/>
      <c r="AU432" s="460"/>
      <c r="AV432" s="461"/>
      <c r="AW432" s="461"/>
      <c r="AX432" s="461"/>
      <c r="AY432" s="461"/>
      <c r="AZ432" s="461"/>
      <c r="BA432" s="461"/>
      <c r="BB432" s="514" t="str">
        <f t="shared" si="296"/>
        <v/>
      </c>
      <c r="BC432" s="460"/>
      <c r="BD432" s="460"/>
      <c r="BE432" s="461"/>
      <c r="BF432" s="461"/>
      <c r="BG432" s="461"/>
      <c r="BH432" s="461"/>
      <c r="BI432" s="461"/>
      <c r="BJ432" s="461"/>
      <c r="BK432" s="514" t="str">
        <f t="shared" si="297"/>
        <v/>
      </c>
      <c r="BL432" s="460"/>
      <c r="BM432" s="460"/>
      <c r="BN432" s="461"/>
      <c r="BO432" s="461"/>
      <c r="BP432" s="461"/>
      <c r="BQ432" s="461"/>
      <c r="BR432" s="461"/>
      <c r="BS432" s="461"/>
      <c r="BT432" s="514" t="str">
        <f t="shared" si="298"/>
        <v/>
      </c>
      <c r="BU432" s="460"/>
      <c r="BV432" s="460"/>
      <c r="BW432" s="461"/>
      <c r="BX432" s="461"/>
      <c r="BY432" s="461"/>
      <c r="BZ432" s="461"/>
      <c r="CA432" s="461"/>
      <c r="CB432" s="461"/>
      <c r="CC432" s="514" t="str">
        <f t="shared" si="299"/>
        <v/>
      </c>
      <c r="CD432" s="460"/>
      <c r="CE432" s="460"/>
      <c r="CF432" s="461"/>
      <c r="CG432" s="461"/>
      <c r="CH432" s="461"/>
      <c r="CI432" s="461"/>
      <c r="CJ432" s="461"/>
      <c r="CK432" s="461"/>
      <c r="CL432" s="461"/>
      <c r="CM432" s="461"/>
      <c r="CN432" s="461"/>
      <c r="CO432" s="461"/>
      <c r="CP432" s="461"/>
      <c r="CQ432" s="461"/>
    </row>
    <row r="433" spans="1:95" s="414" customFormat="1" ht="11.25" hidden="1" customHeight="1" x14ac:dyDescent="0.2">
      <c r="A433" s="476"/>
      <c r="B433" s="476"/>
      <c r="C433" s="476"/>
      <c r="D433" s="902"/>
      <c r="E433" s="518" t="s">
        <v>201</v>
      </c>
      <c r="F433" s="489"/>
      <c r="G433" s="489" t="s">
        <v>328</v>
      </c>
      <c r="H433" s="489"/>
      <c r="I433" s="489"/>
      <c r="J433" s="489"/>
      <c r="K433" s="489"/>
      <c r="L433" s="489"/>
      <c r="M433" s="489"/>
      <c r="N433" s="489"/>
      <c r="O433" s="489"/>
      <c r="P433" s="489"/>
      <c r="Q433" s="489"/>
      <c r="R433" s="489"/>
      <c r="S433" s="489"/>
      <c r="T433" s="489"/>
      <c r="U433" s="489"/>
      <c r="V433" s="489"/>
      <c r="W433" s="489"/>
      <c r="X433" s="489"/>
      <c r="Y433" s="489"/>
      <c r="Z433" s="489"/>
      <c r="AA433" s="465"/>
      <c r="AB433" s="465"/>
      <c r="AC433" s="465"/>
      <c r="AD433" s="465"/>
      <c r="AE433" s="465"/>
      <c r="AF433" s="465"/>
      <c r="AG433" s="519" t="str">
        <f t="shared" si="294"/>
        <v/>
      </c>
      <c r="AH433" s="445"/>
      <c r="AI433" s="445"/>
      <c r="AJ433" s="465"/>
      <c r="AK433" s="465"/>
      <c r="AL433" s="465"/>
      <c r="AM433" s="465"/>
      <c r="AN433" s="465"/>
      <c r="AO433" s="465"/>
      <c r="AP433" s="465"/>
      <c r="AQ433" s="465"/>
      <c r="AR433" s="465"/>
      <c r="AS433" s="519" t="str">
        <f t="shared" si="295"/>
        <v/>
      </c>
      <c r="AT433" s="445"/>
      <c r="AU433" s="445"/>
      <c r="AV433" s="465"/>
      <c r="AW433" s="465"/>
      <c r="AX433" s="465"/>
      <c r="AY433" s="465"/>
      <c r="AZ433" s="465"/>
      <c r="BA433" s="465"/>
      <c r="BB433" s="519" t="str">
        <f t="shared" si="296"/>
        <v/>
      </c>
      <c r="BC433" s="445"/>
      <c r="BD433" s="445"/>
      <c r="BE433" s="465"/>
      <c r="BF433" s="465"/>
      <c r="BG433" s="465"/>
      <c r="BH433" s="465"/>
      <c r="BI433" s="465"/>
      <c r="BJ433" s="465"/>
      <c r="BK433" s="519" t="str">
        <f t="shared" si="297"/>
        <v/>
      </c>
      <c r="BL433" s="445"/>
      <c r="BM433" s="445"/>
      <c r="BN433" s="465"/>
      <c r="BO433" s="465"/>
      <c r="BP433" s="465"/>
      <c r="BQ433" s="465"/>
      <c r="BR433" s="465"/>
      <c r="BS433" s="465"/>
      <c r="BT433" s="519" t="str">
        <f t="shared" si="298"/>
        <v/>
      </c>
      <c r="BU433" s="445"/>
      <c r="BV433" s="445"/>
      <c r="BW433" s="465"/>
      <c r="BX433" s="465"/>
      <c r="BY433" s="465"/>
      <c r="BZ433" s="465"/>
      <c r="CA433" s="465"/>
      <c r="CB433" s="465"/>
      <c r="CC433" s="519" t="str">
        <f t="shared" si="299"/>
        <v/>
      </c>
      <c r="CD433" s="445"/>
      <c r="CE433" s="445"/>
      <c r="CF433" s="465"/>
      <c r="CG433" s="465"/>
      <c r="CH433" s="465"/>
      <c r="CI433" s="465"/>
      <c r="CJ433" s="465"/>
      <c r="CK433" s="465"/>
      <c r="CL433" s="465"/>
      <c r="CM433" s="465"/>
      <c r="CN433" s="465"/>
      <c r="CO433" s="465"/>
      <c r="CP433" s="465"/>
      <c r="CQ433" s="465"/>
    </row>
    <row r="434" spans="1:95" s="414" customFormat="1" ht="11.25" hidden="1" customHeight="1" x14ac:dyDescent="0.2">
      <c r="A434" s="476"/>
      <c r="B434" s="476"/>
      <c r="C434" s="476"/>
      <c r="D434" s="476"/>
      <c r="E434" s="476"/>
      <c r="F434" s="476"/>
      <c r="G434" s="476"/>
      <c r="H434" s="476"/>
      <c r="I434" s="476"/>
      <c r="J434" s="476"/>
      <c r="K434" s="476"/>
      <c r="L434" s="476"/>
      <c r="M434" s="476"/>
      <c r="N434" s="476"/>
      <c r="O434" s="476"/>
      <c r="P434" s="476"/>
      <c r="Q434" s="476"/>
      <c r="R434" s="476"/>
      <c r="S434" s="476"/>
      <c r="T434" s="476"/>
      <c r="U434" s="476"/>
      <c r="V434" s="476"/>
      <c r="W434" s="476"/>
      <c r="X434" s="476"/>
      <c r="Y434" s="476"/>
      <c r="Z434" s="476"/>
      <c r="AA434" s="476"/>
      <c r="AB434" s="476"/>
      <c r="AC434" s="476"/>
      <c r="AD434" s="476"/>
      <c r="AE434" s="476"/>
      <c r="AF434" s="476"/>
      <c r="AG434" s="476"/>
      <c r="AH434" s="476"/>
      <c r="AI434" s="476"/>
      <c r="AJ434" s="476"/>
      <c r="AK434" s="476"/>
      <c r="AL434" s="476"/>
      <c r="AM434" s="476"/>
      <c r="AN434" s="476"/>
      <c r="AO434" s="476"/>
      <c r="AP434" s="476"/>
      <c r="AQ434" s="476"/>
      <c r="AR434" s="476"/>
      <c r="AS434" s="476"/>
      <c r="AT434" s="476"/>
      <c r="AU434" s="476"/>
      <c r="AV434" s="476"/>
      <c r="AW434" s="476"/>
      <c r="AX434" s="476"/>
      <c r="AY434" s="476"/>
      <c r="AZ434" s="476"/>
      <c r="BA434" s="476"/>
      <c r="BB434" s="476"/>
      <c r="BC434" s="476"/>
      <c r="BD434" s="476"/>
      <c r="BE434" s="476"/>
      <c r="BF434" s="476"/>
      <c r="BG434" s="476"/>
      <c r="BH434" s="476"/>
      <c r="BI434" s="476"/>
      <c r="BJ434" s="476"/>
      <c r="BK434" s="476"/>
      <c r="BL434" s="476"/>
      <c r="BM434" s="476"/>
      <c r="BN434" s="476"/>
      <c r="BO434" s="476"/>
      <c r="BP434" s="476"/>
      <c r="BQ434" s="476"/>
      <c r="BR434" s="476"/>
      <c r="BS434" s="476"/>
      <c r="BT434" s="476"/>
      <c r="BU434" s="476"/>
      <c r="BV434" s="476"/>
      <c r="BW434" s="476"/>
      <c r="BX434" s="476"/>
      <c r="BY434" s="476"/>
      <c r="BZ434" s="476"/>
      <c r="CA434" s="476"/>
      <c r="CB434" s="476"/>
      <c r="CC434" s="476"/>
      <c r="CD434" s="476"/>
      <c r="CE434" s="476"/>
      <c r="CF434" s="476"/>
      <c r="CG434" s="476"/>
      <c r="CH434" s="476"/>
      <c r="CI434" s="476"/>
      <c r="CJ434" s="476"/>
      <c r="CK434" s="476"/>
      <c r="CL434" s="476"/>
      <c r="CM434" s="476"/>
      <c r="CN434" s="476"/>
      <c r="CO434" s="476"/>
      <c r="CP434" s="476"/>
      <c r="CQ434" s="476"/>
    </row>
    <row r="435" spans="1:95" s="414" customFormat="1" ht="11.25" hidden="1" customHeight="1" x14ac:dyDescent="0.2">
      <c r="A435" s="476"/>
      <c r="B435" s="476"/>
      <c r="C435" s="476"/>
      <c r="D435" s="900" t="s">
        <v>9018</v>
      </c>
      <c r="E435" s="516" t="s">
        <v>89</v>
      </c>
      <c r="F435" s="567" t="s">
        <v>723</v>
      </c>
      <c r="G435" s="482" t="s">
        <v>64</v>
      </c>
      <c r="H435" s="482"/>
      <c r="I435" s="482"/>
      <c r="J435" s="482"/>
      <c r="K435" s="482"/>
      <c r="L435" s="482"/>
      <c r="M435" s="483"/>
      <c r="N435" s="483"/>
      <c r="O435" s="483"/>
      <c r="P435" s="483"/>
      <c r="Q435" s="483"/>
      <c r="R435" s="483"/>
      <c r="S435" s="483"/>
      <c r="T435" s="483"/>
      <c r="U435" s="483"/>
      <c r="V435" s="483"/>
      <c r="W435" s="483"/>
      <c r="X435" s="483"/>
      <c r="Y435" s="483"/>
      <c r="Z435" s="483"/>
      <c r="AA435" s="456"/>
      <c r="AB435" s="456"/>
      <c r="AC435" s="456"/>
      <c r="AD435" s="456"/>
      <c r="AE435" s="456"/>
      <c r="AF435" s="456"/>
      <c r="AG435" s="456"/>
      <c r="AH435" s="456"/>
      <c r="AI435" s="456"/>
      <c r="AJ435" s="456"/>
      <c r="AK435" s="456"/>
      <c r="AL435" s="456"/>
      <c r="AM435" s="456"/>
      <c r="AN435" s="456"/>
      <c r="AO435" s="456"/>
      <c r="AP435" s="456"/>
      <c r="AQ435" s="456"/>
      <c r="AR435" s="456"/>
      <c r="AS435" s="456"/>
      <c r="AT435" s="456"/>
      <c r="AU435" s="456"/>
      <c r="AV435" s="456"/>
      <c r="AW435" s="456"/>
      <c r="AX435" s="456"/>
      <c r="AY435" s="456"/>
      <c r="AZ435" s="456"/>
      <c r="BA435" s="456"/>
      <c r="BB435" s="456"/>
      <c r="BC435" s="456"/>
      <c r="BD435" s="456"/>
      <c r="BE435" s="456"/>
      <c r="BF435" s="456"/>
      <c r="BG435" s="456"/>
      <c r="BH435" s="456"/>
      <c r="BI435" s="456"/>
      <c r="BJ435" s="456"/>
      <c r="BK435" s="456"/>
      <c r="BL435" s="456"/>
      <c r="BM435" s="456"/>
      <c r="BN435" s="456"/>
      <c r="BO435" s="456"/>
      <c r="BP435" s="456"/>
      <c r="BQ435" s="456"/>
      <c r="BR435" s="456"/>
      <c r="BS435" s="456"/>
      <c r="BT435" s="520" t="str">
        <f>IF(OR(BB31&lt;&gt;"",BK31&lt;&gt;""),IF(SUM(BB31,BK31)=BT31,"","Check ISCED "&amp;BT$8),"")</f>
        <v/>
      </c>
      <c r="BU435" s="455"/>
      <c r="BV435" s="455"/>
      <c r="BW435" s="456"/>
      <c r="BX435" s="456"/>
      <c r="BY435" s="456"/>
      <c r="BZ435" s="456"/>
      <c r="CA435" s="456"/>
      <c r="CB435" s="456"/>
      <c r="CC435" s="517" t="str">
        <f>IF(OR(BW31&lt;&gt;"",BZ31&lt;&gt;""),IF(SUM(BW31,BZ31)=CC31,"","Check ISCED "&amp;CC$8),"")</f>
        <v/>
      </c>
      <c r="CD435" s="482"/>
      <c r="CE435" s="455"/>
      <c r="CF435" s="456"/>
      <c r="CG435" s="456"/>
      <c r="CH435" s="456"/>
      <c r="CI435" s="456"/>
      <c r="CJ435" s="456"/>
      <c r="CK435" s="456"/>
      <c r="CL435" s="456"/>
      <c r="CM435" s="456"/>
      <c r="CN435" s="456"/>
      <c r="CO435" s="520" t="str">
        <f>IF(OR(AG31&lt;&gt;"", AJ31&lt;&gt;"", AS31&lt;&gt;"", BT31&lt;&gt;"", CC31&lt;&gt;"", CL31&lt;&gt;""),IF(SUM(AG31, AJ31, AS31, BT31, CC31, CL31)=CO31,"","Check ISCED_T "&amp;CO$8),"")</f>
        <v/>
      </c>
      <c r="CP435" s="455"/>
      <c r="CQ435" s="468"/>
    </row>
    <row r="436" spans="1:95" s="414" customFormat="1" ht="11.25" hidden="1" customHeight="1" x14ac:dyDescent="0.2">
      <c r="A436" s="476"/>
      <c r="B436" s="476"/>
      <c r="C436" s="476"/>
      <c r="D436" s="901"/>
      <c r="E436" s="392"/>
      <c r="F436" s="568" t="s">
        <v>724</v>
      </c>
      <c r="G436" s="486" t="s">
        <v>65</v>
      </c>
      <c r="H436" s="486"/>
      <c r="I436" s="486"/>
      <c r="J436" s="486"/>
      <c r="K436" s="486"/>
      <c r="L436" s="486"/>
      <c r="M436" s="487"/>
      <c r="N436" s="487"/>
      <c r="O436" s="487"/>
      <c r="P436" s="487"/>
      <c r="Q436" s="487"/>
      <c r="R436" s="487"/>
      <c r="S436" s="487"/>
      <c r="T436" s="487"/>
      <c r="U436" s="487"/>
      <c r="V436" s="487"/>
      <c r="W436" s="487"/>
      <c r="X436" s="487"/>
      <c r="Y436" s="487"/>
      <c r="Z436" s="487"/>
      <c r="AA436" s="461"/>
      <c r="AB436" s="461"/>
      <c r="AC436" s="461"/>
      <c r="AD436" s="461"/>
      <c r="AE436" s="461"/>
      <c r="AF436" s="461"/>
      <c r="AG436" s="461"/>
      <c r="AH436" s="461"/>
      <c r="AI436" s="461"/>
      <c r="AJ436" s="461"/>
      <c r="AK436" s="461"/>
      <c r="AL436" s="461"/>
      <c r="AM436" s="461"/>
      <c r="AN436" s="461"/>
      <c r="AO436" s="461"/>
      <c r="AP436" s="461"/>
      <c r="AQ436" s="461"/>
      <c r="AR436" s="461"/>
      <c r="AS436" s="461"/>
      <c r="AT436" s="461"/>
      <c r="AU436" s="461"/>
      <c r="AV436" s="461"/>
      <c r="AW436" s="461"/>
      <c r="AX436" s="461"/>
      <c r="AY436" s="461"/>
      <c r="AZ436" s="461"/>
      <c r="BA436" s="461"/>
      <c r="BB436" s="461"/>
      <c r="BC436" s="461"/>
      <c r="BD436" s="461"/>
      <c r="BE436" s="461"/>
      <c r="BF436" s="461"/>
      <c r="BG436" s="461"/>
      <c r="BH436" s="461"/>
      <c r="BI436" s="461"/>
      <c r="BJ436" s="461"/>
      <c r="BK436" s="461"/>
      <c r="BL436" s="461"/>
      <c r="BM436" s="461"/>
      <c r="BN436" s="461"/>
      <c r="BO436" s="461"/>
      <c r="BP436" s="461"/>
      <c r="BQ436" s="461"/>
      <c r="BR436" s="461"/>
      <c r="BS436" s="461"/>
      <c r="BT436" s="521" t="str">
        <f>IF(OR(BB32&lt;&gt;"",BK32&lt;&gt;""),IF(SUM(BB32,BK32)=BT32,"","Check ISCED "&amp;BT$8),"")</f>
        <v/>
      </c>
      <c r="BU436" s="460"/>
      <c r="BV436" s="460"/>
      <c r="BW436" s="461"/>
      <c r="BX436" s="461"/>
      <c r="BY436" s="461"/>
      <c r="BZ436" s="461"/>
      <c r="CA436" s="461"/>
      <c r="CB436" s="461"/>
      <c r="CC436" s="514" t="str">
        <f>IF(OR(BW32&lt;&gt;"",BZ32&lt;&gt;""),IF(SUM(BW32,BZ32)=CC32,"","Check ISCED "&amp;CC$8),"")</f>
        <v/>
      </c>
      <c r="CD436" s="486"/>
      <c r="CE436" s="460"/>
      <c r="CF436" s="461"/>
      <c r="CG436" s="461"/>
      <c r="CH436" s="461"/>
      <c r="CI436" s="461"/>
      <c r="CJ436" s="461"/>
      <c r="CK436" s="461"/>
      <c r="CL436" s="461"/>
      <c r="CM436" s="461"/>
      <c r="CN436" s="461"/>
      <c r="CO436" s="521" t="str">
        <f>IF(OR(AG32&lt;&gt;"", AJ32&lt;&gt;"", AS32&lt;&gt;"", BT32&lt;&gt;"", CC32&lt;&gt;"", CL32&lt;&gt;""),IF(SUM(AG32, AJ32, AS32, BT32, CC32, CL32)=CO32,"","Check ISCED_T "&amp;CO$8),"")</f>
        <v/>
      </c>
      <c r="CP436" s="460"/>
      <c r="CQ436" s="469"/>
    </row>
    <row r="437" spans="1:95" s="414" customFormat="1" ht="11.25" hidden="1" customHeight="1" x14ac:dyDescent="0.2">
      <c r="A437" s="476"/>
      <c r="B437" s="476"/>
      <c r="C437" s="476"/>
      <c r="D437" s="901"/>
      <c r="E437" s="392"/>
      <c r="F437" s="568" t="s">
        <v>725</v>
      </c>
      <c r="G437" s="486" t="s">
        <v>93</v>
      </c>
      <c r="H437" s="486"/>
      <c r="I437" s="486"/>
      <c r="J437" s="486"/>
      <c r="K437" s="486"/>
      <c r="L437" s="486"/>
      <c r="M437" s="487"/>
      <c r="N437" s="487"/>
      <c r="O437" s="487"/>
      <c r="P437" s="487"/>
      <c r="Q437" s="487"/>
      <c r="R437" s="487"/>
      <c r="S437" s="487"/>
      <c r="T437" s="487"/>
      <c r="U437" s="487"/>
      <c r="V437" s="487"/>
      <c r="W437" s="487"/>
      <c r="X437" s="487"/>
      <c r="Y437" s="487"/>
      <c r="Z437" s="487"/>
      <c r="AA437" s="461"/>
      <c r="AB437" s="461"/>
      <c r="AC437" s="461"/>
      <c r="AD437" s="461"/>
      <c r="AE437" s="461"/>
      <c r="AF437" s="461"/>
      <c r="AG437" s="461"/>
      <c r="AH437" s="461"/>
      <c r="AI437" s="461"/>
      <c r="AJ437" s="461"/>
      <c r="AK437" s="461"/>
      <c r="AL437" s="461"/>
      <c r="AM437" s="461"/>
      <c r="AN437" s="461"/>
      <c r="AO437" s="461"/>
      <c r="AP437" s="461"/>
      <c r="AQ437" s="461"/>
      <c r="AR437" s="461"/>
      <c r="AS437" s="461"/>
      <c r="AT437" s="461"/>
      <c r="AU437" s="461"/>
      <c r="AV437" s="461"/>
      <c r="AW437" s="461"/>
      <c r="AX437" s="461"/>
      <c r="AY437" s="461"/>
      <c r="AZ437" s="461"/>
      <c r="BA437" s="461"/>
      <c r="BB437" s="461"/>
      <c r="BC437" s="461"/>
      <c r="BD437" s="461"/>
      <c r="BE437" s="461"/>
      <c r="BF437" s="461"/>
      <c r="BG437" s="461"/>
      <c r="BH437" s="461"/>
      <c r="BI437" s="461"/>
      <c r="BJ437" s="461"/>
      <c r="BK437" s="461"/>
      <c r="BL437" s="461"/>
      <c r="BM437" s="461"/>
      <c r="BN437" s="461"/>
      <c r="BO437" s="461"/>
      <c r="BP437" s="461"/>
      <c r="BQ437" s="461"/>
      <c r="BR437" s="461"/>
      <c r="BS437" s="461"/>
      <c r="BT437" s="521" t="str">
        <f t="shared" ref="BT437:BT500" si="300">IF(OR(BB33&lt;&gt;"",BK33&lt;&gt;""),IF(SUM(BB33,BK33)=BT33,"","Check ISCED "&amp;BT$8),"")</f>
        <v/>
      </c>
      <c r="BU437" s="460"/>
      <c r="BV437" s="460"/>
      <c r="BW437" s="461"/>
      <c r="BX437" s="461"/>
      <c r="BY437" s="461"/>
      <c r="BZ437" s="461"/>
      <c r="CA437" s="461"/>
      <c r="CB437" s="461"/>
      <c r="CC437" s="514" t="str">
        <f t="shared" ref="CC437:CC500" si="301">IF(OR(BW33&lt;&gt;"",BZ33&lt;&gt;""),IF(SUM(BW33,BZ33)=CC33,"","Check ISCED "&amp;CC$8),"")</f>
        <v/>
      </c>
      <c r="CD437" s="486"/>
      <c r="CE437" s="460"/>
      <c r="CF437" s="461"/>
      <c r="CG437" s="461"/>
      <c r="CH437" s="461"/>
      <c r="CI437" s="461"/>
      <c r="CJ437" s="461"/>
      <c r="CK437" s="461"/>
      <c r="CL437" s="461"/>
      <c r="CM437" s="461"/>
      <c r="CN437" s="461"/>
      <c r="CO437" s="521" t="str">
        <f t="shared" ref="CO437:CO500" si="302">IF(OR(AG33&lt;&gt;"", AJ33&lt;&gt;"", AS33&lt;&gt;"", BT33&lt;&gt;"", CC33&lt;&gt;"", CL33&lt;&gt;""),IF(SUM(AG33, AJ33, AS33, BT33, CC33, CL33)=CO33,"","Check ISCED_T "&amp;CO$8),"")</f>
        <v/>
      </c>
      <c r="CP437" s="460"/>
      <c r="CQ437" s="469"/>
    </row>
    <row r="438" spans="1:95" s="414" customFormat="1" ht="11.25" hidden="1" customHeight="1" x14ac:dyDescent="0.2">
      <c r="A438" s="476"/>
      <c r="B438" s="476"/>
      <c r="C438" s="476"/>
      <c r="D438" s="901"/>
      <c r="E438" s="392"/>
      <c r="F438" s="568" t="s">
        <v>94</v>
      </c>
      <c r="G438" s="486" t="s">
        <v>290</v>
      </c>
      <c r="H438" s="486"/>
      <c r="I438" s="486"/>
      <c r="J438" s="486"/>
      <c r="K438" s="486"/>
      <c r="L438" s="486"/>
      <c r="M438" s="487"/>
      <c r="N438" s="487"/>
      <c r="O438" s="487"/>
      <c r="P438" s="487"/>
      <c r="Q438" s="487"/>
      <c r="R438" s="487"/>
      <c r="S438" s="487"/>
      <c r="T438" s="487"/>
      <c r="U438" s="487"/>
      <c r="V438" s="487"/>
      <c r="W438" s="487"/>
      <c r="X438" s="487"/>
      <c r="Y438" s="487"/>
      <c r="Z438" s="487"/>
      <c r="AA438" s="461"/>
      <c r="AB438" s="461"/>
      <c r="AC438" s="461"/>
      <c r="AD438" s="461"/>
      <c r="AE438" s="461"/>
      <c r="AF438" s="461"/>
      <c r="AG438" s="461"/>
      <c r="AH438" s="461"/>
      <c r="AI438" s="461"/>
      <c r="AJ438" s="461"/>
      <c r="AK438" s="461"/>
      <c r="AL438" s="461"/>
      <c r="AM438" s="461"/>
      <c r="AN438" s="461"/>
      <c r="AO438" s="461"/>
      <c r="AP438" s="461"/>
      <c r="AQ438" s="461"/>
      <c r="AR438" s="461"/>
      <c r="AS438" s="461"/>
      <c r="AT438" s="461"/>
      <c r="AU438" s="461"/>
      <c r="AV438" s="461"/>
      <c r="AW438" s="461"/>
      <c r="AX438" s="461"/>
      <c r="AY438" s="461"/>
      <c r="AZ438" s="461"/>
      <c r="BA438" s="461"/>
      <c r="BB438" s="461"/>
      <c r="BC438" s="461"/>
      <c r="BD438" s="461"/>
      <c r="BE438" s="461"/>
      <c r="BF438" s="461"/>
      <c r="BG438" s="461"/>
      <c r="BH438" s="461"/>
      <c r="BI438" s="461"/>
      <c r="BJ438" s="461"/>
      <c r="BK438" s="461"/>
      <c r="BL438" s="461"/>
      <c r="BM438" s="461"/>
      <c r="BN438" s="461"/>
      <c r="BO438" s="461"/>
      <c r="BP438" s="461"/>
      <c r="BQ438" s="461"/>
      <c r="BR438" s="461"/>
      <c r="BS438" s="461"/>
      <c r="BT438" s="521" t="str">
        <f t="shared" si="300"/>
        <v/>
      </c>
      <c r="BU438" s="460"/>
      <c r="BV438" s="460"/>
      <c r="BW438" s="461"/>
      <c r="BX438" s="461"/>
      <c r="BY438" s="461"/>
      <c r="BZ438" s="461"/>
      <c r="CA438" s="461"/>
      <c r="CB438" s="461"/>
      <c r="CC438" s="514" t="str">
        <f t="shared" si="301"/>
        <v/>
      </c>
      <c r="CD438" s="486"/>
      <c r="CE438" s="460"/>
      <c r="CF438" s="461"/>
      <c r="CG438" s="461"/>
      <c r="CH438" s="461"/>
      <c r="CI438" s="461"/>
      <c r="CJ438" s="461"/>
      <c r="CK438" s="461"/>
      <c r="CL438" s="461"/>
      <c r="CM438" s="461"/>
      <c r="CN438" s="461"/>
      <c r="CO438" s="521" t="str">
        <f t="shared" si="302"/>
        <v/>
      </c>
      <c r="CP438" s="460"/>
      <c r="CQ438" s="469"/>
    </row>
    <row r="439" spans="1:95" s="414" customFormat="1" ht="11.25" hidden="1" customHeight="1" x14ac:dyDescent="0.2">
      <c r="A439" s="476"/>
      <c r="B439" s="476"/>
      <c r="C439" s="476"/>
      <c r="D439" s="901"/>
      <c r="E439" s="392"/>
      <c r="F439" s="568" t="s">
        <v>95</v>
      </c>
      <c r="G439" s="486" t="s">
        <v>291</v>
      </c>
      <c r="H439" s="486"/>
      <c r="I439" s="486"/>
      <c r="J439" s="486"/>
      <c r="K439" s="486"/>
      <c r="L439" s="486"/>
      <c r="M439" s="487"/>
      <c r="N439" s="487"/>
      <c r="O439" s="487"/>
      <c r="P439" s="487"/>
      <c r="Q439" s="487"/>
      <c r="R439" s="487"/>
      <c r="S439" s="487"/>
      <c r="T439" s="487"/>
      <c r="U439" s="487"/>
      <c r="V439" s="487"/>
      <c r="W439" s="487"/>
      <c r="X439" s="487"/>
      <c r="Y439" s="487"/>
      <c r="Z439" s="487"/>
      <c r="AA439" s="461"/>
      <c r="AB439" s="461"/>
      <c r="AC439" s="461"/>
      <c r="AD439" s="461"/>
      <c r="AE439" s="461"/>
      <c r="AF439" s="461"/>
      <c r="AG439" s="461"/>
      <c r="AH439" s="461"/>
      <c r="AI439" s="461"/>
      <c r="AJ439" s="461"/>
      <c r="AK439" s="461"/>
      <c r="AL439" s="461"/>
      <c r="AM439" s="461"/>
      <c r="AN439" s="461"/>
      <c r="AO439" s="461"/>
      <c r="AP439" s="461"/>
      <c r="AQ439" s="461"/>
      <c r="AR439" s="461"/>
      <c r="AS439" s="461"/>
      <c r="AT439" s="461"/>
      <c r="AU439" s="461"/>
      <c r="AV439" s="461"/>
      <c r="AW439" s="461"/>
      <c r="AX439" s="461"/>
      <c r="AY439" s="461"/>
      <c r="AZ439" s="461"/>
      <c r="BA439" s="461"/>
      <c r="BB439" s="461"/>
      <c r="BC439" s="461"/>
      <c r="BD439" s="461"/>
      <c r="BE439" s="461"/>
      <c r="BF439" s="461"/>
      <c r="BG439" s="461"/>
      <c r="BH439" s="461"/>
      <c r="BI439" s="461"/>
      <c r="BJ439" s="461"/>
      <c r="BK439" s="461"/>
      <c r="BL439" s="461"/>
      <c r="BM439" s="461"/>
      <c r="BN439" s="461"/>
      <c r="BO439" s="461"/>
      <c r="BP439" s="461"/>
      <c r="BQ439" s="461"/>
      <c r="BR439" s="461"/>
      <c r="BS439" s="461"/>
      <c r="BT439" s="521" t="str">
        <f t="shared" si="300"/>
        <v/>
      </c>
      <c r="BU439" s="460"/>
      <c r="BV439" s="460"/>
      <c r="BW439" s="461"/>
      <c r="BX439" s="461"/>
      <c r="BY439" s="461"/>
      <c r="BZ439" s="461"/>
      <c r="CA439" s="461"/>
      <c r="CB439" s="461"/>
      <c r="CC439" s="514" t="str">
        <f t="shared" si="301"/>
        <v/>
      </c>
      <c r="CD439" s="486"/>
      <c r="CE439" s="460"/>
      <c r="CF439" s="461"/>
      <c r="CG439" s="461"/>
      <c r="CH439" s="461"/>
      <c r="CI439" s="461"/>
      <c r="CJ439" s="461"/>
      <c r="CK439" s="461"/>
      <c r="CL439" s="461"/>
      <c r="CM439" s="461"/>
      <c r="CN439" s="461"/>
      <c r="CO439" s="521" t="str">
        <f t="shared" si="302"/>
        <v/>
      </c>
      <c r="CP439" s="460"/>
      <c r="CQ439" s="469"/>
    </row>
    <row r="440" spans="1:95" s="414" customFormat="1" ht="11.25" hidden="1" customHeight="1" x14ac:dyDescent="0.2">
      <c r="A440" s="476"/>
      <c r="B440" s="476"/>
      <c r="C440" s="476"/>
      <c r="D440" s="901"/>
      <c r="E440" s="392"/>
      <c r="F440" s="568" t="s">
        <v>96</v>
      </c>
      <c r="G440" s="486" t="s">
        <v>97</v>
      </c>
      <c r="H440" s="486"/>
      <c r="I440" s="486"/>
      <c r="J440" s="486"/>
      <c r="K440" s="486"/>
      <c r="L440" s="486"/>
      <c r="M440" s="487"/>
      <c r="N440" s="487"/>
      <c r="O440" s="487"/>
      <c r="P440" s="487"/>
      <c r="Q440" s="487"/>
      <c r="R440" s="487"/>
      <c r="S440" s="487"/>
      <c r="T440" s="487"/>
      <c r="U440" s="487"/>
      <c r="V440" s="487"/>
      <c r="W440" s="487"/>
      <c r="X440" s="487"/>
      <c r="Y440" s="487"/>
      <c r="Z440" s="487"/>
      <c r="AA440" s="461"/>
      <c r="AB440" s="461"/>
      <c r="AC440" s="461"/>
      <c r="AD440" s="461"/>
      <c r="AE440" s="461"/>
      <c r="AF440" s="461"/>
      <c r="AG440" s="461"/>
      <c r="AH440" s="461"/>
      <c r="AI440" s="461"/>
      <c r="AJ440" s="461"/>
      <c r="AK440" s="461"/>
      <c r="AL440" s="461"/>
      <c r="AM440" s="461"/>
      <c r="AN440" s="461"/>
      <c r="AO440" s="461"/>
      <c r="AP440" s="461"/>
      <c r="AQ440" s="461"/>
      <c r="AR440" s="461"/>
      <c r="AS440" s="461"/>
      <c r="AT440" s="461"/>
      <c r="AU440" s="461"/>
      <c r="AV440" s="461"/>
      <c r="AW440" s="461"/>
      <c r="AX440" s="461"/>
      <c r="AY440" s="461"/>
      <c r="AZ440" s="461"/>
      <c r="BA440" s="461"/>
      <c r="BB440" s="461"/>
      <c r="BC440" s="461"/>
      <c r="BD440" s="461"/>
      <c r="BE440" s="461"/>
      <c r="BF440" s="461"/>
      <c r="BG440" s="461"/>
      <c r="BH440" s="461"/>
      <c r="BI440" s="461"/>
      <c r="BJ440" s="461"/>
      <c r="BK440" s="461"/>
      <c r="BL440" s="461"/>
      <c r="BM440" s="461"/>
      <c r="BN440" s="461"/>
      <c r="BO440" s="461"/>
      <c r="BP440" s="461"/>
      <c r="BQ440" s="461"/>
      <c r="BR440" s="461"/>
      <c r="BS440" s="461"/>
      <c r="BT440" s="521" t="str">
        <f t="shared" si="300"/>
        <v/>
      </c>
      <c r="BU440" s="460"/>
      <c r="BV440" s="460"/>
      <c r="BW440" s="461"/>
      <c r="BX440" s="461"/>
      <c r="BY440" s="461"/>
      <c r="BZ440" s="461"/>
      <c r="CA440" s="461"/>
      <c r="CB440" s="461"/>
      <c r="CC440" s="514" t="str">
        <f t="shared" si="301"/>
        <v/>
      </c>
      <c r="CD440" s="486"/>
      <c r="CE440" s="460"/>
      <c r="CF440" s="461"/>
      <c r="CG440" s="461"/>
      <c r="CH440" s="461"/>
      <c r="CI440" s="461"/>
      <c r="CJ440" s="461"/>
      <c r="CK440" s="461"/>
      <c r="CL440" s="461"/>
      <c r="CM440" s="461"/>
      <c r="CN440" s="461"/>
      <c r="CO440" s="521" t="str">
        <f t="shared" si="302"/>
        <v/>
      </c>
      <c r="CP440" s="460"/>
      <c r="CQ440" s="469"/>
    </row>
    <row r="441" spans="1:95" s="414" customFormat="1" ht="11.25" hidden="1" customHeight="1" x14ac:dyDescent="0.2">
      <c r="A441" s="476"/>
      <c r="B441" s="476"/>
      <c r="C441" s="476"/>
      <c r="D441" s="901"/>
      <c r="E441" s="392" t="s">
        <v>99</v>
      </c>
      <c r="F441" s="568" t="s">
        <v>100</v>
      </c>
      <c r="G441" s="486" t="s">
        <v>101</v>
      </c>
      <c r="H441" s="486"/>
      <c r="I441" s="486"/>
      <c r="J441" s="486"/>
      <c r="K441" s="486"/>
      <c r="L441" s="486"/>
      <c r="M441" s="487"/>
      <c r="N441" s="487"/>
      <c r="O441" s="487"/>
      <c r="P441" s="487"/>
      <c r="Q441" s="487"/>
      <c r="R441" s="487"/>
      <c r="S441" s="487"/>
      <c r="T441" s="487"/>
      <c r="U441" s="487"/>
      <c r="V441" s="487"/>
      <c r="W441" s="487"/>
      <c r="X441" s="487"/>
      <c r="Y441" s="487"/>
      <c r="Z441" s="487"/>
      <c r="AA441" s="461"/>
      <c r="AB441" s="461"/>
      <c r="AC441" s="461"/>
      <c r="AD441" s="461"/>
      <c r="AE441" s="461"/>
      <c r="AF441" s="461"/>
      <c r="AG441" s="461"/>
      <c r="AH441" s="461"/>
      <c r="AI441" s="461"/>
      <c r="AJ441" s="461"/>
      <c r="AK441" s="461"/>
      <c r="AL441" s="461"/>
      <c r="AM441" s="461"/>
      <c r="AN441" s="461"/>
      <c r="AO441" s="461"/>
      <c r="AP441" s="461"/>
      <c r="AQ441" s="461"/>
      <c r="AR441" s="461"/>
      <c r="AS441" s="461"/>
      <c r="AT441" s="461"/>
      <c r="AU441" s="461"/>
      <c r="AV441" s="461"/>
      <c r="AW441" s="461"/>
      <c r="AX441" s="461"/>
      <c r="AY441" s="461"/>
      <c r="AZ441" s="461"/>
      <c r="BA441" s="461"/>
      <c r="BB441" s="461"/>
      <c r="BC441" s="461"/>
      <c r="BD441" s="461"/>
      <c r="BE441" s="461"/>
      <c r="BF441" s="461"/>
      <c r="BG441" s="461"/>
      <c r="BH441" s="461"/>
      <c r="BI441" s="461"/>
      <c r="BJ441" s="461"/>
      <c r="BK441" s="461"/>
      <c r="BL441" s="461"/>
      <c r="BM441" s="461"/>
      <c r="BN441" s="461"/>
      <c r="BO441" s="461"/>
      <c r="BP441" s="461"/>
      <c r="BQ441" s="461"/>
      <c r="BR441" s="461"/>
      <c r="BS441" s="461"/>
      <c r="BT441" s="521" t="str">
        <f t="shared" si="300"/>
        <v/>
      </c>
      <c r="BU441" s="460"/>
      <c r="BV441" s="460"/>
      <c r="BW441" s="461"/>
      <c r="BX441" s="461"/>
      <c r="BY441" s="461"/>
      <c r="BZ441" s="461"/>
      <c r="CA441" s="461"/>
      <c r="CB441" s="461"/>
      <c r="CC441" s="514" t="str">
        <f t="shared" si="301"/>
        <v/>
      </c>
      <c r="CD441" s="486"/>
      <c r="CE441" s="460"/>
      <c r="CF441" s="461"/>
      <c r="CG441" s="461"/>
      <c r="CH441" s="461"/>
      <c r="CI441" s="461"/>
      <c r="CJ441" s="461"/>
      <c r="CK441" s="461"/>
      <c r="CL441" s="461"/>
      <c r="CM441" s="461"/>
      <c r="CN441" s="461"/>
      <c r="CO441" s="521" t="str">
        <f t="shared" si="302"/>
        <v/>
      </c>
      <c r="CP441" s="460"/>
      <c r="CQ441" s="469"/>
    </row>
    <row r="442" spans="1:95" s="414" customFormat="1" ht="11.25" hidden="1" customHeight="1" x14ac:dyDescent="0.2">
      <c r="A442" s="476"/>
      <c r="B442" s="476"/>
      <c r="C442" s="476"/>
      <c r="D442" s="901"/>
      <c r="E442" s="392"/>
      <c r="F442" s="568" t="s">
        <v>103</v>
      </c>
      <c r="G442" s="486" t="s">
        <v>104</v>
      </c>
      <c r="H442" s="486"/>
      <c r="I442" s="486"/>
      <c r="J442" s="486"/>
      <c r="K442" s="486"/>
      <c r="L442" s="486"/>
      <c r="M442" s="487"/>
      <c r="N442" s="487"/>
      <c r="O442" s="487"/>
      <c r="P442" s="487"/>
      <c r="Q442" s="487"/>
      <c r="R442" s="487"/>
      <c r="S442" s="487"/>
      <c r="T442" s="487"/>
      <c r="U442" s="487"/>
      <c r="V442" s="487"/>
      <c r="W442" s="487"/>
      <c r="X442" s="487"/>
      <c r="Y442" s="487"/>
      <c r="Z442" s="487"/>
      <c r="AA442" s="461"/>
      <c r="AB442" s="461"/>
      <c r="AC442" s="461"/>
      <c r="AD442" s="461"/>
      <c r="AE442" s="461"/>
      <c r="AF442" s="461"/>
      <c r="AG442" s="461"/>
      <c r="AH442" s="461"/>
      <c r="AI442" s="461"/>
      <c r="AJ442" s="461"/>
      <c r="AK442" s="461"/>
      <c r="AL442" s="461"/>
      <c r="AM442" s="461"/>
      <c r="AN442" s="461"/>
      <c r="AO442" s="461"/>
      <c r="AP442" s="461"/>
      <c r="AQ442" s="461"/>
      <c r="AR442" s="461"/>
      <c r="AS442" s="461"/>
      <c r="AT442" s="461"/>
      <c r="AU442" s="461"/>
      <c r="AV442" s="461"/>
      <c r="AW442" s="461"/>
      <c r="AX442" s="461"/>
      <c r="AY442" s="461"/>
      <c r="AZ442" s="461"/>
      <c r="BA442" s="461"/>
      <c r="BB442" s="461"/>
      <c r="BC442" s="461"/>
      <c r="BD442" s="461"/>
      <c r="BE442" s="461"/>
      <c r="BF442" s="461"/>
      <c r="BG442" s="461"/>
      <c r="BH442" s="461"/>
      <c r="BI442" s="461"/>
      <c r="BJ442" s="461"/>
      <c r="BK442" s="461"/>
      <c r="BL442" s="461"/>
      <c r="BM442" s="461"/>
      <c r="BN442" s="461"/>
      <c r="BO442" s="461"/>
      <c r="BP442" s="461"/>
      <c r="BQ442" s="461"/>
      <c r="BR442" s="461"/>
      <c r="BS442" s="461"/>
      <c r="BT442" s="521" t="str">
        <f t="shared" si="300"/>
        <v/>
      </c>
      <c r="BU442" s="460"/>
      <c r="BV442" s="460"/>
      <c r="BW442" s="461"/>
      <c r="BX442" s="461"/>
      <c r="BY442" s="461"/>
      <c r="BZ442" s="461"/>
      <c r="CA442" s="461"/>
      <c r="CB442" s="461"/>
      <c r="CC442" s="514" t="str">
        <f t="shared" si="301"/>
        <v/>
      </c>
      <c r="CD442" s="486"/>
      <c r="CE442" s="460"/>
      <c r="CF442" s="461"/>
      <c r="CG442" s="461"/>
      <c r="CH442" s="461"/>
      <c r="CI442" s="461"/>
      <c r="CJ442" s="461"/>
      <c r="CK442" s="461"/>
      <c r="CL442" s="461"/>
      <c r="CM442" s="461"/>
      <c r="CN442" s="461"/>
      <c r="CO442" s="521" t="str">
        <f t="shared" si="302"/>
        <v/>
      </c>
      <c r="CP442" s="460"/>
      <c r="CQ442" s="469"/>
    </row>
    <row r="443" spans="1:95" s="414" customFormat="1" ht="11.25" hidden="1" customHeight="1" x14ac:dyDescent="0.2">
      <c r="A443" s="476"/>
      <c r="B443" s="476"/>
      <c r="C443" s="476"/>
      <c r="D443" s="901"/>
      <c r="E443" s="392"/>
      <c r="F443" s="568" t="s">
        <v>106</v>
      </c>
      <c r="G443" s="486" t="s">
        <v>292</v>
      </c>
      <c r="H443" s="486"/>
      <c r="I443" s="486"/>
      <c r="J443" s="486"/>
      <c r="K443" s="486"/>
      <c r="L443" s="486"/>
      <c r="M443" s="487"/>
      <c r="N443" s="487"/>
      <c r="O443" s="487"/>
      <c r="P443" s="487"/>
      <c r="Q443" s="487"/>
      <c r="R443" s="487"/>
      <c r="S443" s="487"/>
      <c r="T443" s="487"/>
      <c r="U443" s="487"/>
      <c r="V443" s="487"/>
      <c r="W443" s="487"/>
      <c r="X443" s="487"/>
      <c r="Y443" s="487"/>
      <c r="Z443" s="487"/>
      <c r="AA443" s="461"/>
      <c r="AB443" s="461"/>
      <c r="AC443" s="461"/>
      <c r="AD443" s="461"/>
      <c r="AE443" s="461"/>
      <c r="AF443" s="461"/>
      <c r="AG443" s="461"/>
      <c r="AH443" s="461"/>
      <c r="AI443" s="461"/>
      <c r="AJ443" s="461"/>
      <c r="AK443" s="461"/>
      <c r="AL443" s="461"/>
      <c r="AM443" s="461"/>
      <c r="AN443" s="461"/>
      <c r="AO443" s="461"/>
      <c r="AP443" s="461"/>
      <c r="AQ443" s="461"/>
      <c r="AR443" s="461"/>
      <c r="AS443" s="461"/>
      <c r="AT443" s="461"/>
      <c r="AU443" s="461"/>
      <c r="AV443" s="461"/>
      <c r="AW443" s="461"/>
      <c r="AX443" s="461"/>
      <c r="AY443" s="461"/>
      <c r="AZ443" s="461"/>
      <c r="BA443" s="461"/>
      <c r="BB443" s="461"/>
      <c r="BC443" s="461"/>
      <c r="BD443" s="461"/>
      <c r="BE443" s="461"/>
      <c r="BF443" s="461"/>
      <c r="BG443" s="461"/>
      <c r="BH443" s="461"/>
      <c r="BI443" s="461"/>
      <c r="BJ443" s="461"/>
      <c r="BK443" s="461"/>
      <c r="BL443" s="461"/>
      <c r="BM443" s="461"/>
      <c r="BN443" s="461"/>
      <c r="BO443" s="461"/>
      <c r="BP443" s="461"/>
      <c r="BQ443" s="461"/>
      <c r="BR443" s="461"/>
      <c r="BS443" s="461"/>
      <c r="BT443" s="521" t="str">
        <f t="shared" si="300"/>
        <v/>
      </c>
      <c r="BU443" s="460"/>
      <c r="BV443" s="460"/>
      <c r="BW443" s="461"/>
      <c r="BX443" s="461"/>
      <c r="BY443" s="461"/>
      <c r="BZ443" s="461"/>
      <c r="CA443" s="461"/>
      <c r="CB443" s="461"/>
      <c r="CC443" s="514" t="str">
        <f t="shared" si="301"/>
        <v/>
      </c>
      <c r="CD443" s="486"/>
      <c r="CE443" s="460"/>
      <c r="CF443" s="461"/>
      <c r="CG443" s="461"/>
      <c r="CH443" s="461"/>
      <c r="CI443" s="461"/>
      <c r="CJ443" s="461"/>
      <c r="CK443" s="461"/>
      <c r="CL443" s="461"/>
      <c r="CM443" s="461"/>
      <c r="CN443" s="461"/>
      <c r="CO443" s="521" t="str">
        <f t="shared" si="302"/>
        <v/>
      </c>
      <c r="CP443" s="460"/>
      <c r="CQ443" s="469"/>
    </row>
    <row r="444" spans="1:95" s="414" customFormat="1" ht="22.5" hidden="1" customHeight="1" x14ac:dyDescent="0.2">
      <c r="A444" s="476"/>
      <c r="B444" s="476"/>
      <c r="C444" s="476"/>
      <c r="D444" s="901"/>
      <c r="E444" s="392" t="s">
        <v>358</v>
      </c>
      <c r="F444" s="568" t="s">
        <v>108</v>
      </c>
      <c r="G444" s="486" t="s">
        <v>109</v>
      </c>
      <c r="H444" s="486"/>
      <c r="I444" s="486"/>
      <c r="J444" s="486"/>
      <c r="K444" s="486"/>
      <c r="L444" s="486"/>
      <c r="M444" s="487"/>
      <c r="N444" s="487"/>
      <c r="O444" s="487"/>
      <c r="P444" s="487"/>
      <c r="Q444" s="487"/>
      <c r="R444" s="487"/>
      <c r="S444" s="487"/>
      <c r="T444" s="487"/>
      <c r="U444" s="487"/>
      <c r="V444" s="487"/>
      <c r="W444" s="487"/>
      <c r="X444" s="487"/>
      <c r="Y444" s="487"/>
      <c r="Z444" s="487"/>
      <c r="AA444" s="461"/>
      <c r="AB444" s="461"/>
      <c r="AC444" s="461"/>
      <c r="AD444" s="461"/>
      <c r="AE444" s="461"/>
      <c r="AF444" s="461"/>
      <c r="AG444" s="461"/>
      <c r="AH444" s="461"/>
      <c r="AI444" s="461"/>
      <c r="AJ444" s="461"/>
      <c r="AK444" s="461"/>
      <c r="AL444" s="461"/>
      <c r="AM444" s="461"/>
      <c r="AN444" s="461"/>
      <c r="AO444" s="461"/>
      <c r="AP444" s="461"/>
      <c r="AQ444" s="461"/>
      <c r="AR444" s="461"/>
      <c r="AS444" s="461"/>
      <c r="AT444" s="461"/>
      <c r="AU444" s="461"/>
      <c r="AV444" s="461"/>
      <c r="AW444" s="461"/>
      <c r="AX444" s="461"/>
      <c r="AY444" s="461"/>
      <c r="AZ444" s="461"/>
      <c r="BA444" s="461"/>
      <c r="BB444" s="461"/>
      <c r="BC444" s="461"/>
      <c r="BD444" s="461"/>
      <c r="BE444" s="461"/>
      <c r="BF444" s="461"/>
      <c r="BG444" s="461"/>
      <c r="BH444" s="461"/>
      <c r="BI444" s="461"/>
      <c r="BJ444" s="461"/>
      <c r="BK444" s="461"/>
      <c r="BL444" s="461"/>
      <c r="BM444" s="461"/>
      <c r="BN444" s="461"/>
      <c r="BO444" s="461"/>
      <c r="BP444" s="461"/>
      <c r="BQ444" s="461"/>
      <c r="BR444" s="461"/>
      <c r="BS444" s="461"/>
      <c r="BT444" s="521" t="str">
        <f t="shared" si="300"/>
        <v/>
      </c>
      <c r="BU444" s="460"/>
      <c r="BV444" s="460"/>
      <c r="BW444" s="461"/>
      <c r="BX444" s="461"/>
      <c r="BY444" s="461"/>
      <c r="BZ444" s="461"/>
      <c r="CA444" s="461"/>
      <c r="CB444" s="461"/>
      <c r="CC444" s="514" t="str">
        <f t="shared" si="301"/>
        <v/>
      </c>
      <c r="CD444" s="486"/>
      <c r="CE444" s="460"/>
      <c r="CF444" s="461"/>
      <c r="CG444" s="461"/>
      <c r="CH444" s="461"/>
      <c r="CI444" s="461"/>
      <c r="CJ444" s="461"/>
      <c r="CK444" s="461"/>
      <c r="CL444" s="461"/>
      <c r="CM444" s="461"/>
      <c r="CN444" s="461"/>
      <c r="CO444" s="521" t="str">
        <f t="shared" si="302"/>
        <v/>
      </c>
      <c r="CP444" s="460"/>
      <c r="CQ444" s="469"/>
    </row>
    <row r="445" spans="1:95" s="414" customFormat="1" ht="11.25" hidden="1" customHeight="1" x14ac:dyDescent="0.2">
      <c r="A445" s="476"/>
      <c r="B445" s="476"/>
      <c r="C445" s="476"/>
      <c r="D445" s="901"/>
      <c r="E445" s="392"/>
      <c r="F445" s="568" t="s">
        <v>112</v>
      </c>
      <c r="G445" s="486" t="s">
        <v>113</v>
      </c>
      <c r="H445" s="486"/>
      <c r="I445" s="486"/>
      <c r="J445" s="486"/>
      <c r="K445" s="486"/>
      <c r="L445" s="486"/>
      <c r="M445" s="487"/>
      <c r="N445" s="487"/>
      <c r="O445" s="487"/>
      <c r="P445" s="487"/>
      <c r="Q445" s="487"/>
      <c r="R445" s="487"/>
      <c r="S445" s="487"/>
      <c r="T445" s="487"/>
      <c r="U445" s="487"/>
      <c r="V445" s="487"/>
      <c r="W445" s="487"/>
      <c r="X445" s="487"/>
      <c r="Y445" s="487"/>
      <c r="Z445" s="487"/>
      <c r="AA445" s="461"/>
      <c r="AB445" s="461"/>
      <c r="AC445" s="461"/>
      <c r="AD445" s="461"/>
      <c r="AE445" s="461"/>
      <c r="AF445" s="461"/>
      <c r="AG445" s="461"/>
      <c r="AH445" s="461"/>
      <c r="AI445" s="461"/>
      <c r="AJ445" s="461"/>
      <c r="AK445" s="461"/>
      <c r="AL445" s="461"/>
      <c r="AM445" s="461"/>
      <c r="AN445" s="461"/>
      <c r="AO445" s="461"/>
      <c r="AP445" s="461"/>
      <c r="AQ445" s="461"/>
      <c r="AR445" s="461"/>
      <c r="AS445" s="461"/>
      <c r="AT445" s="461"/>
      <c r="AU445" s="461"/>
      <c r="AV445" s="461"/>
      <c r="AW445" s="461"/>
      <c r="AX445" s="461"/>
      <c r="AY445" s="461"/>
      <c r="AZ445" s="461"/>
      <c r="BA445" s="461"/>
      <c r="BB445" s="461"/>
      <c r="BC445" s="461"/>
      <c r="BD445" s="461"/>
      <c r="BE445" s="461"/>
      <c r="BF445" s="461"/>
      <c r="BG445" s="461"/>
      <c r="BH445" s="461"/>
      <c r="BI445" s="461"/>
      <c r="BJ445" s="461"/>
      <c r="BK445" s="461"/>
      <c r="BL445" s="461"/>
      <c r="BM445" s="461"/>
      <c r="BN445" s="461"/>
      <c r="BO445" s="461"/>
      <c r="BP445" s="461"/>
      <c r="BQ445" s="461"/>
      <c r="BR445" s="461"/>
      <c r="BS445" s="461"/>
      <c r="BT445" s="521" t="str">
        <f t="shared" si="300"/>
        <v/>
      </c>
      <c r="BU445" s="460"/>
      <c r="BV445" s="460"/>
      <c r="BW445" s="461"/>
      <c r="BX445" s="461"/>
      <c r="BY445" s="461"/>
      <c r="BZ445" s="461"/>
      <c r="CA445" s="461"/>
      <c r="CB445" s="461"/>
      <c r="CC445" s="514" t="str">
        <f t="shared" si="301"/>
        <v/>
      </c>
      <c r="CD445" s="486"/>
      <c r="CE445" s="460"/>
      <c r="CF445" s="461"/>
      <c r="CG445" s="461"/>
      <c r="CH445" s="461"/>
      <c r="CI445" s="461"/>
      <c r="CJ445" s="461"/>
      <c r="CK445" s="461"/>
      <c r="CL445" s="461"/>
      <c r="CM445" s="461"/>
      <c r="CN445" s="461"/>
      <c r="CO445" s="521" t="str">
        <f t="shared" si="302"/>
        <v/>
      </c>
      <c r="CP445" s="460"/>
      <c r="CQ445" s="469"/>
    </row>
    <row r="446" spans="1:95" s="414" customFormat="1" ht="11.25" hidden="1" customHeight="1" x14ac:dyDescent="0.2">
      <c r="A446" s="476"/>
      <c r="B446" s="476"/>
      <c r="C446" s="476"/>
      <c r="D446" s="901"/>
      <c r="E446" s="392"/>
      <c r="F446" s="568" t="s">
        <v>115</v>
      </c>
      <c r="G446" s="486" t="s">
        <v>293</v>
      </c>
      <c r="H446" s="486"/>
      <c r="I446" s="486"/>
      <c r="J446" s="486"/>
      <c r="K446" s="486"/>
      <c r="L446" s="486"/>
      <c r="M446" s="487"/>
      <c r="N446" s="487"/>
      <c r="O446" s="487"/>
      <c r="P446" s="487"/>
      <c r="Q446" s="487"/>
      <c r="R446" s="487"/>
      <c r="S446" s="487"/>
      <c r="T446" s="487"/>
      <c r="U446" s="487"/>
      <c r="V446" s="487"/>
      <c r="W446" s="487"/>
      <c r="X446" s="487"/>
      <c r="Y446" s="487"/>
      <c r="Z446" s="487"/>
      <c r="AA446" s="461"/>
      <c r="AB446" s="461"/>
      <c r="AC446" s="461"/>
      <c r="AD446" s="461"/>
      <c r="AE446" s="461"/>
      <c r="AF446" s="461"/>
      <c r="AG446" s="461"/>
      <c r="AH446" s="461"/>
      <c r="AI446" s="461"/>
      <c r="AJ446" s="461"/>
      <c r="AK446" s="461"/>
      <c r="AL446" s="461"/>
      <c r="AM446" s="461"/>
      <c r="AN446" s="461"/>
      <c r="AO446" s="461"/>
      <c r="AP446" s="461"/>
      <c r="AQ446" s="461"/>
      <c r="AR446" s="461"/>
      <c r="AS446" s="461"/>
      <c r="AT446" s="461"/>
      <c r="AU446" s="461"/>
      <c r="AV446" s="461"/>
      <c r="AW446" s="461"/>
      <c r="AX446" s="461"/>
      <c r="AY446" s="461"/>
      <c r="AZ446" s="461"/>
      <c r="BA446" s="461"/>
      <c r="BB446" s="461"/>
      <c r="BC446" s="461"/>
      <c r="BD446" s="461"/>
      <c r="BE446" s="461"/>
      <c r="BF446" s="461"/>
      <c r="BG446" s="461"/>
      <c r="BH446" s="461"/>
      <c r="BI446" s="461"/>
      <c r="BJ446" s="461"/>
      <c r="BK446" s="461"/>
      <c r="BL446" s="461"/>
      <c r="BM446" s="461"/>
      <c r="BN446" s="461"/>
      <c r="BO446" s="461"/>
      <c r="BP446" s="461"/>
      <c r="BQ446" s="461"/>
      <c r="BR446" s="461"/>
      <c r="BS446" s="461"/>
      <c r="BT446" s="521" t="str">
        <f t="shared" si="300"/>
        <v/>
      </c>
      <c r="BU446" s="460"/>
      <c r="BV446" s="460"/>
      <c r="BW446" s="461"/>
      <c r="BX446" s="461"/>
      <c r="BY446" s="461"/>
      <c r="BZ446" s="461"/>
      <c r="CA446" s="461"/>
      <c r="CB446" s="461"/>
      <c r="CC446" s="514" t="str">
        <f t="shared" si="301"/>
        <v/>
      </c>
      <c r="CD446" s="486"/>
      <c r="CE446" s="460"/>
      <c r="CF446" s="461"/>
      <c r="CG446" s="461"/>
      <c r="CH446" s="461"/>
      <c r="CI446" s="461"/>
      <c r="CJ446" s="461"/>
      <c r="CK446" s="461"/>
      <c r="CL446" s="461"/>
      <c r="CM446" s="461"/>
      <c r="CN446" s="461"/>
      <c r="CO446" s="521" t="str">
        <f t="shared" si="302"/>
        <v/>
      </c>
      <c r="CP446" s="460"/>
      <c r="CQ446" s="469"/>
    </row>
    <row r="447" spans="1:95" s="414" customFormat="1" ht="11.25" hidden="1" customHeight="1" x14ac:dyDescent="0.2">
      <c r="A447" s="476"/>
      <c r="B447" s="476"/>
      <c r="C447" s="476"/>
      <c r="D447" s="901"/>
      <c r="E447" s="392"/>
      <c r="F447" s="568" t="s">
        <v>116</v>
      </c>
      <c r="G447" s="486" t="s">
        <v>117</v>
      </c>
      <c r="H447" s="486"/>
      <c r="I447" s="486"/>
      <c r="J447" s="486"/>
      <c r="K447" s="486"/>
      <c r="L447" s="486"/>
      <c r="M447" s="487"/>
      <c r="N447" s="487"/>
      <c r="O447" s="487"/>
      <c r="P447" s="487"/>
      <c r="Q447" s="487"/>
      <c r="R447" s="487"/>
      <c r="S447" s="487"/>
      <c r="T447" s="487"/>
      <c r="U447" s="487"/>
      <c r="V447" s="487"/>
      <c r="W447" s="487"/>
      <c r="X447" s="487"/>
      <c r="Y447" s="487"/>
      <c r="Z447" s="487"/>
      <c r="AA447" s="461"/>
      <c r="AB447" s="461"/>
      <c r="AC447" s="461"/>
      <c r="AD447" s="461"/>
      <c r="AE447" s="461"/>
      <c r="AF447" s="461"/>
      <c r="AG447" s="461"/>
      <c r="AH447" s="461"/>
      <c r="AI447" s="461"/>
      <c r="AJ447" s="461"/>
      <c r="AK447" s="461"/>
      <c r="AL447" s="461"/>
      <c r="AM447" s="461"/>
      <c r="AN447" s="461"/>
      <c r="AO447" s="461"/>
      <c r="AP447" s="461"/>
      <c r="AQ447" s="461"/>
      <c r="AR447" s="461"/>
      <c r="AS447" s="461"/>
      <c r="AT447" s="461"/>
      <c r="AU447" s="461"/>
      <c r="AV447" s="461"/>
      <c r="AW447" s="461"/>
      <c r="AX447" s="461"/>
      <c r="AY447" s="461"/>
      <c r="AZ447" s="461"/>
      <c r="BA447" s="461"/>
      <c r="BB447" s="461"/>
      <c r="BC447" s="461"/>
      <c r="BD447" s="461"/>
      <c r="BE447" s="461"/>
      <c r="BF447" s="461"/>
      <c r="BG447" s="461"/>
      <c r="BH447" s="461"/>
      <c r="BI447" s="461"/>
      <c r="BJ447" s="461"/>
      <c r="BK447" s="461"/>
      <c r="BL447" s="461"/>
      <c r="BM447" s="461"/>
      <c r="BN447" s="461"/>
      <c r="BO447" s="461"/>
      <c r="BP447" s="461"/>
      <c r="BQ447" s="461"/>
      <c r="BR447" s="461"/>
      <c r="BS447" s="461"/>
      <c r="BT447" s="521" t="str">
        <f t="shared" si="300"/>
        <v/>
      </c>
      <c r="BU447" s="460"/>
      <c r="BV447" s="460"/>
      <c r="BW447" s="461"/>
      <c r="BX447" s="461"/>
      <c r="BY447" s="461"/>
      <c r="BZ447" s="461"/>
      <c r="CA447" s="461"/>
      <c r="CB447" s="461"/>
      <c r="CC447" s="514" t="str">
        <f t="shared" si="301"/>
        <v/>
      </c>
      <c r="CD447" s="486"/>
      <c r="CE447" s="460"/>
      <c r="CF447" s="461"/>
      <c r="CG447" s="461"/>
      <c r="CH447" s="461"/>
      <c r="CI447" s="461"/>
      <c r="CJ447" s="461"/>
      <c r="CK447" s="461"/>
      <c r="CL447" s="461"/>
      <c r="CM447" s="461"/>
      <c r="CN447" s="461"/>
      <c r="CO447" s="521" t="str">
        <f t="shared" si="302"/>
        <v/>
      </c>
      <c r="CP447" s="460"/>
      <c r="CQ447" s="469"/>
    </row>
    <row r="448" spans="1:95" s="414" customFormat="1" ht="11.25" hidden="1" customHeight="1" x14ac:dyDescent="0.2">
      <c r="A448" s="476"/>
      <c r="B448" s="476"/>
      <c r="C448" s="476"/>
      <c r="D448" s="901"/>
      <c r="E448" s="392"/>
      <c r="F448" s="568" t="s">
        <v>357</v>
      </c>
      <c r="G448" s="486" t="s">
        <v>294</v>
      </c>
      <c r="H448" s="486"/>
      <c r="I448" s="486"/>
      <c r="J448" s="486"/>
      <c r="K448" s="486"/>
      <c r="L448" s="486"/>
      <c r="M448" s="487"/>
      <c r="N448" s="487"/>
      <c r="O448" s="487"/>
      <c r="P448" s="487"/>
      <c r="Q448" s="487"/>
      <c r="R448" s="487"/>
      <c r="S448" s="487"/>
      <c r="T448" s="487"/>
      <c r="U448" s="487"/>
      <c r="V448" s="487"/>
      <c r="W448" s="487"/>
      <c r="X448" s="487"/>
      <c r="Y448" s="487"/>
      <c r="Z448" s="487"/>
      <c r="AA448" s="461"/>
      <c r="AB448" s="461"/>
      <c r="AC448" s="461"/>
      <c r="AD448" s="461"/>
      <c r="AE448" s="461"/>
      <c r="AF448" s="461"/>
      <c r="AG448" s="461"/>
      <c r="AH448" s="461"/>
      <c r="AI448" s="461"/>
      <c r="AJ448" s="461"/>
      <c r="AK448" s="461"/>
      <c r="AL448" s="461"/>
      <c r="AM448" s="461"/>
      <c r="AN448" s="461"/>
      <c r="AO448" s="461"/>
      <c r="AP448" s="461"/>
      <c r="AQ448" s="461"/>
      <c r="AR448" s="461"/>
      <c r="AS448" s="461"/>
      <c r="AT448" s="461"/>
      <c r="AU448" s="461"/>
      <c r="AV448" s="461"/>
      <c r="AW448" s="461"/>
      <c r="AX448" s="461"/>
      <c r="AY448" s="461"/>
      <c r="AZ448" s="461"/>
      <c r="BA448" s="461"/>
      <c r="BB448" s="461"/>
      <c r="BC448" s="461"/>
      <c r="BD448" s="461"/>
      <c r="BE448" s="461"/>
      <c r="BF448" s="461"/>
      <c r="BG448" s="461"/>
      <c r="BH448" s="461"/>
      <c r="BI448" s="461"/>
      <c r="BJ448" s="461"/>
      <c r="BK448" s="461"/>
      <c r="BL448" s="461"/>
      <c r="BM448" s="461"/>
      <c r="BN448" s="461"/>
      <c r="BO448" s="461"/>
      <c r="BP448" s="461"/>
      <c r="BQ448" s="461"/>
      <c r="BR448" s="461"/>
      <c r="BS448" s="461"/>
      <c r="BT448" s="521" t="str">
        <f t="shared" si="300"/>
        <v/>
      </c>
      <c r="BU448" s="460"/>
      <c r="BV448" s="460"/>
      <c r="BW448" s="461"/>
      <c r="BX448" s="461"/>
      <c r="BY448" s="461"/>
      <c r="BZ448" s="461"/>
      <c r="CA448" s="461"/>
      <c r="CB448" s="461"/>
      <c r="CC448" s="514" t="str">
        <f t="shared" si="301"/>
        <v/>
      </c>
      <c r="CD448" s="486"/>
      <c r="CE448" s="460"/>
      <c r="CF448" s="461"/>
      <c r="CG448" s="461"/>
      <c r="CH448" s="461"/>
      <c r="CI448" s="461"/>
      <c r="CJ448" s="461"/>
      <c r="CK448" s="461"/>
      <c r="CL448" s="461"/>
      <c r="CM448" s="461"/>
      <c r="CN448" s="461"/>
      <c r="CO448" s="521" t="str">
        <f t="shared" si="302"/>
        <v/>
      </c>
      <c r="CP448" s="460"/>
      <c r="CQ448" s="469"/>
    </row>
    <row r="449" spans="1:95" s="414" customFormat="1" ht="22.5" hidden="1" customHeight="1" x14ac:dyDescent="0.2">
      <c r="A449" s="476"/>
      <c r="B449" s="476"/>
      <c r="C449" s="476"/>
      <c r="D449" s="901"/>
      <c r="E449" s="392" t="s">
        <v>118</v>
      </c>
      <c r="F449" s="568"/>
      <c r="G449" s="486" t="s">
        <v>295</v>
      </c>
      <c r="H449" s="486"/>
      <c r="I449" s="486"/>
      <c r="J449" s="486"/>
      <c r="K449" s="486"/>
      <c r="L449" s="486"/>
      <c r="M449" s="487"/>
      <c r="N449" s="487"/>
      <c r="O449" s="487"/>
      <c r="P449" s="487"/>
      <c r="Q449" s="487"/>
      <c r="R449" s="487"/>
      <c r="S449" s="487"/>
      <c r="T449" s="487"/>
      <c r="U449" s="487"/>
      <c r="V449" s="487"/>
      <c r="W449" s="487"/>
      <c r="X449" s="487"/>
      <c r="Y449" s="487"/>
      <c r="Z449" s="487"/>
      <c r="AA449" s="461"/>
      <c r="AB449" s="461"/>
      <c r="AC449" s="461"/>
      <c r="AD449" s="461"/>
      <c r="AE449" s="461"/>
      <c r="AF449" s="461"/>
      <c r="AG449" s="461"/>
      <c r="AH449" s="461"/>
      <c r="AI449" s="461"/>
      <c r="AJ449" s="461"/>
      <c r="AK449" s="461"/>
      <c r="AL449" s="461"/>
      <c r="AM449" s="461"/>
      <c r="AN449" s="461"/>
      <c r="AO449" s="461"/>
      <c r="AP449" s="461"/>
      <c r="AQ449" s="461"/>
      <c r="AR449" s="461"/>
      <c r="AS449" s="461"/>
      <c r="AT449" s="461"/>
      <c r="AU449" s="461"/>
      <c r="AV449" s="461"/>
      <c r="AW449" s="461"/>
      <c r="AX449" s="461"/>
      <c r="AY449" s="461"/>
      <c r="AZ449" s="461"/>
      <c r="BA449" s="461"/>
      <c r="BB449" s="461"/>
      <c r="BC449" s="461"/>
      <c r="BD449" s="461"/>
      <c r="BE449" s="461"/>
      <c r="BF449" s="461"/>
      <c r="BG449" s="461"/>
      <c r="BH449" s="461"/>
      <c r="BI449" s="461"/>
      <c r="BJ449" s="461"/>
      <c r="BK449" s="461"/>
      <c r="BL449" s="461"/>
      <c r="BM449" s="461"/>
      <c r="BN449" s="461"/>
      <c r="BO449" s="461"/>
      <c r="BP449" s="461"/>
      <c r="BQ449" s="461"/>
      <c r="BR449" s="461"/>
      <c r="BS449" s="461"/>
      <c r="BT449" s="521" t="str">
        <f t="shared" si="300"/>
        <v/>
      </c>
      <c r="BU449" s="460"/>
      <c r="BV449" s="460"/>
      <c r="BW449" s="461"/>
      <c r="BX449" s="461"/>
      <c r="BY449" s="461"/>
      <c r="BZ449" s="461"/>
      <c r="CA449" s="461"/>
      <c r="CB449" s="461"/>
      <c r="CC449" s="514" t="str">
        <f t="shared" si="301"/>
        <v/>
      </c>
      <c r="CD449" s="486"/>
      <c r="CE449" s="460"/>
      <c r="CF449" s="461"/>
      <c r="CG449" s="461"/>
      <c r="CH449" s="461"/>
      <c r="CI449" s="461"/>
      <c r="CJ449" s="461"/>
      <c r="CK449" s="461"/>
      <c r="CL449" s="461"/>
      <c r="CM449" s="461"/>
      <c r="CN449" s="461"/>
      <c r="CO449" s="521" t="str">
        <f t="shared" si="302"/>
        <v/>
      </c>
      <c r="CP449" s="460"/>
      <c r="CQ449" s="469"/>
    </row>
    <row r="450" spans="1:95" s="414" customFormat="1" ht="11.25" hidden="1" customHeight="1" x14ac:dyDescent="0.2">
      <c r="A450" s="476"/>
      <c r="B450" s="476"/>
      <c r="C450" s="476"/>
      <c r="D450" s="901"/>
      <c r="E450" s="392" t="s">
        <v>89</v>
      </c>
      <c r="F450" s="568" t="s">
        <v>723</v>
      </c>
      <c r="G450" s="486" t="s">
        <v>119</v>
      </c>
      <c r="H450" s="486"/>
      <c r="I450" s="486"/>
      <c r="J450" s="486"/>
      <c r="K450" s="486"/>
      <c r="L450" s="486"/>
      <c r="M450" s="487"/>
      <c r="N450" s="487"/>
      <c r="O450" s="487"/>
      <c r="P450" s="487"/>
      <c r="Q450" s="487"/>
      <c r="R450" s="487"/>
      <c r="S450" s="487"/>
      <c r="T450" s="487"/>
      <c r="U450" s="487"/>
      <c r="V450" s="487"/>
      <c r="W450" s="487"/>
      <c r="X450" s="487"/>
      <c r="Y450" s="487"/>
      <c r="Z450" s="487"/>
      <c r="AA450" s="461"/>
      <c r="AB450" s="461"/>
      <c r="AC450" s="461"/>
      <c r="AD450" s="461"/>
      <c r="AE450" s="461"/>
      <c r="AF450" s="461"/>
      <c r="AG450" s="461"/>
      <c r="AH450" s="461"/>
      <c r="AI450" s="461"/>
      <c r="AJ450" s="461"/>
      <c r="AK450" s="461"/>
      <c r="AL450" s="461"/>
      <c r="AM450" s="461"/>
      <c r="AN450" s="461"/>
      <c r="AO450" s="461"/>
      <c r="AP450" s="461"/>
      <c r="AQ450" s="461"/>
      <c r="AR450" s="461"/>
      <c r="AS450" s="461"/>
      <c r="AT450" s="461"/>
      <c r="AU450" s="461"/>
      <c r="AV450" s="461"/>
      <c r="AW450" s="461"/>
      <c r="AX450" s="461"/>
      <c r="AY450" s="461"/>
      <c r="AZ450" s="461"/>
      <c r="BA450" s="461"/>
      <c r="BB450" s="461"/>
      <c r="BC450" s="461"/>
      <c r="BD450" s="461"/>
      <c r="BE450" s="461"/>
      <c r="BF450" s="461"/>
      <c r="BG450" s="461"/>
      <c r="BH450" s="461"/>
      <c r="BI450" s="461"/>
      <c r="BJ450" s="461"/>
      <c r="BK450" s="461"/>
      <c r="BL450" s="461"/>
      <c r="BM450" s="461"/>
      <c r="BN450" s="461"/>
      <c r="BO450" s="461"/>
      <c r="BP450" s="461"/>
      <c r="BQ450" s="461"/>
      <c r="BR450" s="461"/>
      <c r="BS450" s="461"/>
      <c r="BT450" s="521" t="str">
        <f t="shared" si="300"/>
        <v/>
      </c>
      <c r="BU450" s="460"/>
      <c r="BV450" s="460"/>
      <c r="BW450" s="461"/>
      <c r="BX450" s="461"/>
      <c r="BY450" s="461"/>
      <c r="BZ450" s="461"/>
      <c r="CA450" s="461"/>
      <c r="CB450" s="461"/>
      <c r="CC450" s="514" t="str">
        <f t="shared" si="301"/>
        <v/>
      </c>
      <c r="CD450" s="486"/>
      <c r="CE450" s="460"/>
      <c r="CF450" s="461"/>
      <c r="CG450" s="461"/>
      <c r="CH450" s="461"/>
      <c r="CI450" s="461"/>
      <c r="CJ450" s="461"/>
      <c r="CK450" s="461"/>
      <c r="CL450" s="461"/>
      <c r="CM450" s="461"/>
      <c r="CN450" s="461"/>
      <c r="CO450" s="521" t="str">
        <f t="shared" si="302"/>
        <v/>
      </c>
      <c r="CP450" s="460"/>
      <c r="CQ450" s="469"/>
    </row>
    <row r="451" spans="1:95" s="414" customFormat="1" ht="11.25" hidden="1" customHeight="1" x14ac:dyDescent="0.2">
      <c r="A451" s="476"/>
      <c r="B451" s="476"/>
      <c r="C451" s="476"/>
      <c r="D451" s="901"/>
      <c r="E451" s="392"/>
      <c r="F451" s="568" t="s">
        <v>724</v>
      </c>
      <c r="G451" s="486" t="s">
        <v>120</v>
      </c>
      <c r="H451" s="486"/>
      <c r="I451" s="486"/>
      <c r="J451" s="486"/>
      <c r="K451" s="486"/>
      <c r="L451" s="486"/>
      <c r="M451" s="487"/>
      <c r="N451" s="487"/>
      <c r="O451" s="487"/>
      <c r="P451" s="487"/>
      <c r="Q451" s="487"/>
      <c r="R451" s="487"/>
      <c r="S451" s="487"/>
      <c r="T451" s="487"/>
      <c r="U451" s="487"/>
      <c r="V451" s="487"/>
      <c r="W451" s="487"/>
      <c r="X451" s="487"/>
      <c r="Y451" s="487"/>
      <c r="Z451" s="487"/>
      <c r="AA451" s="461"/>
      <c r="AB451" s="461"/>
      <c r="AC451" s="461"/>
      <c r="AD451" s="461"/>
      <c r="AE451" s="461"/>
      <c r="AF451" s="461"/>
      <c r="AG451" s="461"/>
      <c r="AH451" s="461"/>
      <c r="AI451" s="461"/>
      <c r="AJ451" s="461"/>
      <c r="AK451" s="461"/>
      <c r="AL451" s="461"/>
      <c r="AM451" s="461"/>
      <c r="AN451" s="461"/>
      <c r="AO451" s="461"/>
      <c r="AP451" s="461"/>
      <c r="AQ451" s="461"/>
      <c r="AR451" s="461"/>
      <c r="AS451" s="461"/>
      <c r="AT451" s="461"/>
      <c r="AU451" s="461"/>
      <c r="AV451" s="461"/>
      <c r="AW451" s="461"/>
      <c r="AX451" s="461"/>
      <c r="AY451" s="461"/>
      <c r="AZ451" s="461"/>
      <c r="BA451" s="461"/>
      <c r="BB451" s="461"/>
      <c r="BC451" s="461"/>
      <c r="BD451" s="461"/>
      <c r="BE451" s="461"/>
      <c r="BF451" s="461"/>
      <c r="BG451" s="461"/>
      <c r="BH451" s="461"/>
      <c r="BI451" s="461"/>
      <c r="BJ451" s="461"/>
      <c r="BK451" s="461"/>
      <c r="BL451" s="461"/>
      <c r="BM451" s="461"/>
      <c r="BN451" s="461"/>
      <c r="BO451" s="461"/>
      <c r="BP451" s="461"/>
      <c r="BQ451" s="461"/>
      <c r="BR451" s="461"/>
      <c r="BS451" s="461"/>
      <c r="BT451" s="521" t="str">
        <f t="shared" si="300"/>
        <v/>
      </c>
      <c r="BU451" s="460"/>
      <c r="BV451" s="460"/>
      <c r="BW451" s="461"/>
      <c r="BX451" s="461"/>
      <c r="BY451" s="461"/>
      <c r="BZ451" s="461"/>
      <c r="CA451" s="461"/>
      <c r="CB451" s="461"/>
      <c r="CC451" s="514" t="str">
        <f t="shared" si="301"/>
        <v/>
      </c>
      <c r="CD451" s="486"/>
      <c r="CE451" s="460"/>
      <c r="CF451" s="461"/>
      <c r="CG451" s="461"/>
      <c r="CH451" s="461"/>
      <c r="CI451" s="461"/>
      <c r="CJ451" s="461"/>
      <c r="CK451" s="461"/>
      <c r="CL451" s="461"/>
      <c r="CM451" s="461"/>
      <c r="CN451" s="461"/>
      <c r="CO451" s="521" t="str">
        <f t="shared" si="302"/>
        <v/>
      </c>
      <c r="CP451" s="460"/>
      <c r="CQ451" s="469"/>
    </row>
    <row r="452" spans="1:95" s="414" customFormat="1" ht="11.25" hidden="1" customHeight="1" x14ac:dyDescent="0.2">
      <c r="A452" s="476"/>
      <c r="B452" s="476"/>
      <c r="C452" s="476"/>
      <c r="D452" s="901"/>
      <c r="E452" s="392"/>
      <c r="F452" s="568" t="s">
        <v>725</v>
      </c>
      <c r="G452" s="486" t="s">
        <v>121</v>
      </c>
      <c r="H452" s="486"/>
      <c r="I452" s="486"/>
      <c r="J452" s="486"/>
      <c r="K452" s="486"/>
      <c r="L452" s="486"/>
      <c r="M452" s="487"/>
      <c r="N452" s="487"/>
      <c r="O452" s="487"/>
      <c r="P452" s="487"/>
      <c r="Q452" s="487"/>
      <c r="R452" s="487"/>
      <c r="S452" s="487"/>
      <c r="T452" s="487"/>
      <c r="U452" s="487"/>
      <c r="V452" s="487"/>
      <c r="W452" s="487"/>
      <c r="X452" s="487"/>
      <c r="Y452" s="487"/>
      <c r="Z452" s="487"/>
      <c r="AA452" s="461"/>
      <c r="AB452" s="461"/>
      <c r="AC452" s="461"/>
      <c r="AD452" s="461"/>
      <c r="AE452" s="461"/>
      <c r="AF452" s="461"/>
      <c r="AG452" s="461"/>
      <c r="AH452" s="461"/>
      <c r="AI452" s="461"/>
      <c r="AJ452" s="461"/>
      <c r="AK452" s="461"/>
      <c r="AL452" s="461"/>
      <c r="AM452" s="461"/>
      <c r="AN452" s="461"/>
      <c r="AO452" s="461"/>
      <c r="AP452" s="461"/>
      <c r="AQ452" s="461"/>
      <c r="AR452" s="461"/>
      <c r="AS452" s="461"/>
      <c r="AT452" s="461"/>
      <c r="AU452" s="461"/>
      <c r="AV452" s="461"/>
      <c r="AW452" s="461"/>
      <c r="AX452" s="461"/>
      <c r="AY452" s="461"/>
      <c r="AZ452" s="461"/>
      <c r="BA452" s="461"/>
      <c r="BB452" s="461"/>
      <c r="BC452" s="461"/>
      <c r="BD452" s="461"/>
      <c r="BE452" s="461"/>
      <c r="BF452" s="461"/>
      <c r="BG452" s="461"/>
      <c r="BH452" s="461"/>
      <c r="BI452" s="461"/>
      <c r="BJ452" s="461"/>
      <c r="BK452" s="461"/>
      <c r="BL452" s="461"/>
      <c r="BM452" s="461"/>
      <c r="BN452" s="461"/>
      <c r="BO452" s="461"/>
      <c r="BP452" s="461"/>
      <c r="BQ452" s="461"/>
      <c r="BR452" s="461"/>
      <c r="BS452" s="461"/>
      <c r="BT452" s="521" t="str">
        <f t="shared" si="300"/>
        <v/>
      </c>
      <c r="BU452" s="460"/>
      <c r="BV452" s="460"/>
      <c r="BW452" s="461"/>
      <c r="BX452" s="461"/>
      <c r="BY452" s="461"/>
      <c r="BZ452" s="461"/>
      <c r="CA452" s="461"/>
      <c r="CB452" s="461"/>
      <c r="CC452" s="514" t="str">
        <f t="shared" si="301"/>
        <v/>
      </c>
      <c r="CD452" s="486"/>
      <c r="CE452" s="460"/>
      <c r="CF452" s="461"/>
      <c r="CG452" s="461"/>
      <c r="CH452" s="461"/>
      <c r="CI452" s="461"/>
      <c r="CJ452" s="461"/>
      <c r="CK452" s="461"/>
      <c r="CL452" s="461"/>
      <c r="CM452" s="461"/>
      <c r="CN452" s="461"/>
      <c r="CO452" s="521" t="str">
        <f t="shared" si="302"/>
        <v/>
      </c>
      <c r="CP452" s="460"/>
      <c r="CQ452" s="469"/>
    </row>
    <row r="453" spans="1:95" s="414" customFormat="1" ht="11.25" hidden="1" customHeight="1" x14ac:dyDescent="0.2">
      <c r="A453" s="476"/>
      <c r="B453" s="476"/>
      <c r="C453" s="476"/>
      <c r="D453" s="901"/>
      <c r="E453" s="392"/>
      <c r="F453" s="568" t="s">
        <v>94</v>
      </c>
      <c r="G453" s="486" t="s">
        <v>296</v>
      </c>
      <c r="H453" s="486"/>
      <c r="I453" s="486"/>
      <c r="J453" s="486"/>
      <c r="K453" s="486"/>
      <c r="L453" s="486"/>
      <c r="M453" s="487"/>
      <c r="N453" s="487"/>
      <c r="O453" s="487"/>
      <c r="P453" s="487"/>
      <c r="Q453" s="487"/>
      <c r="R453" s="487"/>
      <c r="S453" s="487"/>
      <c r="T453" s="487"/>
      <c r="U453" s="487"/>
      <c r="V453" s="487"/>
      <c r="W453" s="487"/>
      <c r="X453" s="487"/>
      <c r="Y453" s="487"/>
      <c r="Z453" s="487"/>
      <c r="AA453" s="461"/>
      <c r="AB453" s="461"/>
      <c r="AC453" s="461"/>
      <c r="AD453" s="461"/>
      <c r="AE453" s="461"/>
      <c r="AF453" s="461"/>
      <c r="AG453" s="461"/>
      <c r="AH453" s="461"/>
      <c r="AI453" s="461"/>
      <c r="AJ453" s="461"/>
      <c r="AK453" s="461"/>
      <c r="AL453" s="461"/>
      <c r="AM453" s="461"/>
      <c r="AN453" s="461"/>
      <c r="AO453" s="461"/>
      <c r="AP453" s="461"/>
      <c r="AQ453" s="461"/>
      <c r="AR453" s="461"/>
      <c r="AS453" s="461"/>
      <c r="AT453" s="461"/>
      <c r="AU453" s="461"/>
      <c r="AV453" s="461"/>
      <c r="AW453" s="461"/>
      <c r="AX453" s="461"/>
      <c r="AY453" s="461"/>
      <c r="AZ453" s="461"/>
      <c r="BA453" s="461"/>
      <c r="BB453" s="461"/>
      <c r="BC453" s="461"/>
      <c r="BD453" s="461"/>
      <c r="BE453" s="461"/>
      <c r="BF453" s="461"/>
      <c r="BG453" s="461"/>
      <c r="BH453" s="461"/>
      <c r="BI453" s="461"/>
      <c r="BJ453" s="461"/>
      <c r="BK453" s="461"/>
      <c r="BL453" s="461"/>
      <c r="BM453" s="461"/>
      <c r="BN453" s="461"/>
      <c r="BO453" s="461"/>
      <c r="BP453" s="461"/>
      <c r="BQ453" s="461"/>
      <c r="BR453" s="461"/>
      <c r="BS453" s="461"/>
      <c r="BT453" s="521" t="str">
        <f t="shared" si="300"/>
        <v/>
      </c>
      <c r="BU453" s="460"/>
      <c r="BV453" s="460"/>
      <c r="BW453" s="461"/>
      <c r="BX453" s="461"/>
      <c r="BY453" s="461"/>
      <c r="BZ453" s="461"/>
      <c r="CA453" s="461"/>
      <c r="CB453" s="461"/>
      <c r="CC453" s="514" t="str">
        <f t="shared" si="301"/>
        <v/>
      </c>
      <c r="CD453" s="486"/>
      <c r="CE453" s="460"/>
      <c r="CF453" s="461"/>
      <c r="CG453" s="461"/>
      <c r="CH453" s="461"/>
      <c r="CI453" s="461"/>
      <c r="CJ453" s="461"/>
      <c r="CK453" s="461"/>
      <c r="CL453" s="461"/>
      <c r="CM453" s="461"/>
      <c r="CN453" s="461"/>
      <c r="CO453" s="521" t="str">
        <f t="shared" si="302"/>
        <v/>
      </c>
      <c r="CP453" s="460"/>
      <c r="CQ453" s="469"/>
    </row>
    <row r="454" spans="1:95" s="414" customFormat="1" ht="11.25" hidden="1" customHeight="1" x14ac:dyDescent="0.2">
      <c r="A454" s="476"/>
      <c r="B454" s="476"/>
      <c r="C454" s="476"/>
      <c r="D454" s="901"/>
      <c r="E454" s="392"/>
      <c r="F454" s="568" t="s">
        <v>95</v>
      </c>
      <c r="G454" s="486" t="s">
        <v>297</v>
      </c>
      <c r="H454" s="486"/>
      <c r="I454" s="486"/>
      <c r="J454" s="486"/>
      <c r="K454" s="486"/>
      <c r="L454" s="486"/>
      <c r="M454" s="487"/>
      <c r="N454" s="487"/>
      <c r="O454" s="487"/>
      <c r="P454" s="487"/>
      <c r="Q454" s="487"/>
      <c r="R454" s="487"/>
      <c r="S454" s="487"/>
      <c r="T454" s="487"/>
      <c r="U454" s="487"/>
      <c r="V454" s="487"/>
      <c r="W454" s="487"/>
      <c r="X454" s="487"/>
      <c r="Y454" s="487"/>
      <c r="Z454" s="487"/>
      <c r="AA454" s="461"/>
      <c r="AB454" s="461"/>
      <c r="AC454" s="461"/>
      <c r="AD454" s="461"/>
      <c r="AE454" s="461"/>
      <c r="AF454" s="461"/>
      <c r="AG454" s="461"/>
      <c r="AH454" s="461"/>
      <c r="AI454" s="461"/>
      <c r="AJ454" s="461"/>
      <c r="AK454" s="461"/>
      <c r="AL454" s="461"/>
      <c r="AM454" s="461"/>
      <c r="AN454" s="461"/>
      <c r="AO454" s="461"/>
      <c r="AP454" s="461"/>
      <c r="AQ454" s="461"/>
      <c r="AR454" s="461"/>
      <c r="AS454" s="461"/>
      <c r="AT454" s="461"/>
      <c r="AU454" s="461"/>
      <c r="AV454" s="461"/>
      <c r="AW454" s="461"/>
      <c r="AX454" s="461"/>
      <c r="AY454" s="461"/>
      <c r="AZ454" s="461"/>
      <c r="BA454" s="461"/>
      <c r="BB454" s="461"/>
      <c r="BC454" s="461"/>
      <c r="BD454" s="461"/>
      <c r="BE454" s="461"/>
      <c r="BF454" s="461"/>
      <c r="BG454" s="461"/>
      <c r="BH454" s="461"/>
      <c r="BI454" s="461"/>
      <c r="BJ454" s="461"/>
      <c r="BK454" s="461"/>
      <c r="BL454" s="461"/>
      <c r="BM454" s="461"/>
      <c r="BN454" s="461"/>
      <c r="BO454" s="461"/>
      <c r="BP454" s="461"/>
      <c r="BQ454" s="461"/>
      <c r="BR454" s="461"/>
      <c r="BS454" s="461"/>
      <c r="BT454" s="521" t="str">
        <f t="shared" si="300"/>
        <v/>
      </c>
      <c r="BU454" s="460"/>
      <c r="BV454" s="460"/>
      <c r="BW454" s="461"/>
      <c r="BX454" s="461"/>
      <c r="BY454" s="461"/>
      <c r="BZ454" s="461"/>
      <c r="CA454" s="461"/>
      <c r="CB454" s="461"/>
      <c r="CC454" s="514" t="str">
        <f t="shared" si="301"/>
        <v/>
      </c>
      <c r="CD454" s="486"/>
      <c r="CE454" s="460"/>
      <c r="CF454" s="461"/>
      <c r="CG454" s="461"/>
      <c r="CH454" s="461"/>
      <c r="CI454" s="461"/>
      <c r="CJ454" s="461"/>
      <c r="CK454" s="461"/>
      <c r="CL454" s="461"/>
      <c r="CM454" s="461"/>
      <c r="CN454" s="461"/>
      <c r="CO454" s="521" t="str">
        <f t="shared" si="302"/>
        <v/>
      </c>
      <c r="CP454" s="460"/>
      <c r="CQ454" s="469"/>
    </row>
    <row r="455" spans="1:95" s="414" customFormat="1" ht="11.25" hidden="1" customHeight="1" x14ac:dyDescent="0.2">
      <c r="A455" s="476"/>
      <c r="B455" s="476"/>
      <c r="C455" s="476"/>
      <c r="D455" s="901"/>
      <c r="E455" s="392"/>
      <c r="F455" s="568" t="s">
        <v>122</v>
      </c>
      <c r="G455" s="486" t="s">
        <v>123</v>
      </c>
      <c r="H455" s="486"/>
      <c r="I455" s="486"/>
      <c r="J455" s="486"/>
      <c r="K455" s="486"/>
      <c r="L455" s="486"/>
      <c r="M455" s="487"/>
      <c r="N455" s="487"/>
      <c r="O455" s="487"/>
      <c r="P455" s="487"/>
      <c r="Q455" s="487"/>
      <c r="R455" s="487"/>
      <c r="S455" s="487"/>
      <c r="T455" s="487"/>
      <c r="U455" s="487"/>
      <c r="V455" s="487"/>
      <c r="W455" s="487"/>
      <c r="X455" s="487"/>
      <c r="Y455" s="487"/>
      <c r="Z455" s="487"/>
      <c r="AA455" s="461"/>
      <c r="AB455" s="461"/>
      <c r="AC455" s="461"/>
      <c r="AD455" s="461"/>
      <c r="AE455" s="461"/>
      <c r="AF455" s="461"/>
      <c r="AG455" s="461"/>
      <c r="AH455" s="461"/>
      <c r="AI455" s="461"/>
      <c r="AJ455" s="461"/>
      <c r="AK455" s="461"/>
      <c r="AL455" s="461"/>
      <c r="AM455" s="461"/>
      <c r="AN455" s="461"/>
      <c r="AO455" s="461"/>
      <c r="AP455" s="461"/>
      <c r="AQ455" s="461"/>
      <c r="AR455" s="461"/>
      <c r="AS455" s="461"/>
      <c r="AT455" s="461"/>
      <c r="AU455" s="461"/>
      <c r="AV455" s="461"/>
      <c r="AW455" s="461"/>
      <c r="AX455" s="461"/>
      <c r="AY455" s="461"/>
      <c r="AZ455" s="461"/>
      <c r="BA455" s="461"/>
      <c r="BB455" s="461"/>
      <c r="BC455" s="461"/>
      <c r="BD455" s="461"/>
      <c r="BE455" s="461"/>
      <c r="BF455" s="461"/>
      <c r="BG455" s="461"/>
      <c r="BH455" s="461"/>
      <c r="BI455" s="461"/>
      <c r="BJ455" s="461"/>
      <c r="BK455" s="461"/>
      <c r="BL455" s="461"/>
      <c r="BM455" s="461"/>
      <c r="BN455" s="461"/>
      <c r="BO455" s="461"/>
      <c r="BP455" s="461"/>
      <c r="BQ455" s="461"/>
      <c r="BR455" s="461"/>
      <c r="BS455" s="461"/>
      <c r="BT455" s="521" t="str">
        <f t="shared" si="300"/>
        <v/>
      </c>
      <c r="BU455" s="460"/>
      <c r="BV455" s="460"/>
      <c r="BW455" s="461"/>
      <c r="BX455" s="461"/>
      <c r="BY455" s="461"/>
      <c r="BZ455" s="461"/>
      <c r="CA455" s="461"/>
      <c r="CB455" s="461"/>
      <c r="CC455" s="514" t="str">
        <f t="shared" si="301"/>
        <v/>
      </c>
      <c r="CD455" s="486"/>
      <c r="CE455" s="460"/>
      <c r="CF455" s="461"/>
      <c r="CG455" s="461"/>
      <c r="CH455" s="461"/>
      <c r="CI455" s="461"/>
      <c r="CJ455" s="461"/>
      <c r="CK455" s="461"/>
      <c r="CL455" s="461"/>
      <c r="CM455" s="461"/>
      <c r="CN455" s="461"/>
      <c r="CO455" s="521" t="str">
        <f t="shared" si="302"/>
        <v/>
      </c>
      <c r="CP455" s="460"/>
      <c r="CQ455" s="469"/>
    </row>
    <row r="456" spans="1:95" s="414" customFormat="1" ht="11.25" hidden="1" customHeight="1" x14ac:dyDescent="0.2">
      <c r="A456" s="476"/>
      <c r="B456" s="476"/>
      <c r="C456" s="476"/>
      <c r="D456" s="901"/>
      <c r="E456" s="392" t="s">
        <v>99</v>
      </c>
      <c r="F456" s="568" t="s">
        <v>103</v>
      </c>
      <c r="G456" s="486" t="s">
        <v>124</v>
      </c>
      <c r="H456" s="486"/>
      <c r="I456" s="486"/>
      <c r="J456" s="486"/>
      <c r="K456" s="486"/>
      <c r="L456" s="486"/>
      <c r="M456" s="487"/>
      <c r="N456" s="487"/>
      <c r="O456" s="487"/>
      <c r="P456" s="487"/>
      <c r="Q456" s="487"/>
      <c r="R456" s="487"/>
      <c r="S456" s="487"/>
      <c r="T456" s="487"/>
      <c r="U456" s="487"/>
      <c r="V456" s="487"/>
      <c r="W456" s="487"/>
      <c r="X456" s="487"/>
      <c r="Y456" s="487"/>
      <c r="Z456" s="487"/>
      <c r="AA456" s="461"/>
      <c r="AB456" s="461"/>
      <c r="AC456" s="461"/>
      <c r="AD456" s="461"/>
      <c r="AE456" s="461"/>
      <c r="AF456" s="461"/>
      <c r="AG456" s="461"/>
      <c r="AH456" s="461"/>
      <c r="AI456" s="461"/>
      <c r="AJ456" s="461"/>
      <c r="AK456" s="461"/>
      <c r="AL456" s="461"/>
      <c r="AM456" s="461"/>
      <c r="AN456" s="461"/>
      <c r="AO456" s="461"/>
      <c r="AP456" s="461"/>
      <c r="AQ456" s="461"/>
      <c r="AR456" s="461"/>
      <c r="AS456" s="461"/>
      <c r="AT456" s="461"/>
      <c r="AU456" s="461"/>
      <c r="AV456" s="461"/>
      <c r="AW456" s="461"/>
      <c r="AX456" s="461"/>
      <c r="AY456" s="461"/>
      <c r="AZ456" s="461"/>
      <c r="BA456" s="461"/>
      <c r="BB456" s="461"/>
      <c r="BC456" s="461"/>
      <c r="BD456" s="461"/>
      <c r="BE456" s="461"/>
      <c r="BF456" s="461"/>
      <c r="BG456" s="461"/>
      <c r="BH456" s="461"/>
      <c r="BI456" s="461"/>
      <c r="BJ456" s="461"/>
      <c r="BK456" s="461"/>
      <c r="BL456" s="461"/>
      <c r="BM456" s="461"/>
      <c r="BN456" s="461"/>
      <c r="BO456" s="461"/>
      <c r="BP456" s="461"/>
      <c r="BQ456" s="461"/>
      <c r="BR456" s="461"/>
      <c r="BS456" s="461"/>
      <c r="BT456" s="521" t="str">
        <f t="shared" si="300"/>
        <v/>
      </c>
      <c r="BU456" s="460"/>
      <c r="BV456" s="460"/>
      <c r="BW456" s="461"/>
      <c r="BX456" s="461"/>
      <c r="BY456" s="461"/>
      <c r="BZ456" s="461"/>
      <c r="CA456" s="461"/>
      <c r="CB456" s="461"/>
      <c r="CC456" s="514" t="str">
        <f t="shared" si="301"/>
        <v/>
      </c>
      <c r="CD456" s="486"/>
      <c r="CE456" s="460"/>
      <c r="CF456" s="461"/>
      <c r="CG456" s="461"/>
      <c r="CH456" s="461"/>
      <c r="CI456" s="461"/>
      <c r="CJ456" s="461"/>
      <c r="CK456" s="461"/>
      <c r="CL456" s="461"/>
      <c r="CM456" s="461"/>
      <c r="CN456" s="461"/>
      <c r="CO456" s="521" t="str">
        <f t="shared" si="302"/>
        <v/>
      </c>
      <c r="CP456" s="460"/>
      <c r="CQ456" s="469"/>
    </row>
    <row r="457" spans="1:95" s="414" customFormat="1" ht="22.5" hidden="1" customHeight="1" x14ac:dyDescent="0.2">
      <c r="A457" s="476"/>
      <c r="B457" s="476"/>
      <c r="C457" s="476"/>
      <c r="D457" s="901"/>
      <c r="E457" s="392" t="s">
        <v>358</v>
      </c>
      <c r="F457" s="568" t="s">
        <v>108</v>
      </c>
      <c r="G457" s="486" t="s">
        <v>125</v>
      </c>
      <c r="H457" s="486"/>
      <c r="I457" s="486"/>
      <c r="J457" s="486"/>
      <c r="K457" s="486"/>
      <c r="L457" s="486"/>
      <c r="M457" s="487"/>
      <c r="N457" s="487"/>
      <c r="O457" s="487"/>
      <c r="P457" s="487"/>
      <c r="Q457" s="487"/>
      <c r="R457" s="487"/>
      <c r="S457" s="487"/>
      <c r="T457" s="487"/>
      <c r="U457" s="487"/>
      <c r="V457" s="487"/>
      <c r="W457" s="487"/>
      <c r="X457" s="487"/>
      <c r="Y457" s="487"/>
      <c r="Z457" s="487"/>
      <c r="AA457" s="461"/>
      <c r="AB457" s="461"/>
      <c r="AC457" s="461"/>
      <c r="AD457" s="461"/>
      <c r="AE457" s="461"/>
      <c r="AF457" s="461"/>
      <c r="AG457" s="461"/>
      <c r="AH457" s="461"/>
      <c r="AI457" s="461"/>
      <c r="AJ457" s="461"/>
      <c r="AK457" s="461"/>
      <c r="AL457" s="461"/>
      <c r="AM457" s="461"/>
      <c r="AN457" s="461"/>
      <c r="AO457" s="461"/>
      <c r="AP457" s="461"/>
      <c r="AQ457" s="461"/>
      <c r="AR457" s="461"/>
      <c r="AS457" s="461"/>
      <c r="AT457" s="461"/>
      <c r="AU457" s="461"/>
      <c r="AV457" s="461"/>
      <c r="AW457" s="461"/>
      <c r="AX457" s="461"/>
      <c r="AY457" s="461"/>
      <c r="AZ457" s="461"/>
      <c r="BA457" s="461"/>
      <c r="BB457" s="461"/>
      <c r="BC457" s="461"/>
      <c r="BD457" s="461"/>
      <c r="BE457" s="461"/>
      <c r="BF457" s="461"/>
      <c r="BG457" s="461"/>
      <c r="BH457" s="461"/>
      <c r="BI457" s="461"/>
      <c r="BJ457" s="461"/>
      <c r="BK457" s="461"/>
      <c r="BL457" s="461"/>
      <c r="BM457" s="461"/>
      <c r="BN457" s="461"/>
      <c r="BO457" s="461"/>
      <c r="BP457" s="461"/>
      <c r="BQ457" s="461"/>
      <c r="BR457" s="461"/>
      <c r="BS457" s="461"/>
      <c r="BT457" s="521" t="str">
        <f t="shared" si="300"/>
        <v/>
      </c>
      <c r="BU457" s="460"/>
      <c r="BV457" s="460"/>
      <c r="BW457" s="461"/>
      <c r="BX457" s="461"/>
      <c r="BY457" s="461"/>
      <c r="BZ457" s="461"/>
      <c r="CA457" s="461"/>
      <c r="CB457" s="461"/>
      <c r="CC457" s="514" t="str">
        <f t="shared" si="301"/>
        <v/>
      </c>
      <c r="CD457" s="486"/>
      <c r="CE457" s="460"/>
      <c r="CF457" s="461"/>
      <c r="CG457" s="461"/>
      <c r="CH457" s="461"/>
      <c r="CI457" s="461"/>
      <c r="CJ457" s="461"/>
      <c r="CK457" s="461"/>
      <c r="CL457" s="461"/>
      <c r="CM457" s="461"/>
      <c r="CN457" s="461"/>
      <c r="CO457" s="521" t="str">
        <f t="shared" si="302"/>
        <v/>
      </c>
      <c r="CP457" s="460"/>
      <c r="CQ457" s="469"/>
    </row>
    <row r="458" spans="1:95" s="414" customFormat="1" ht="11.25" hidden="1" customHeight="1" x14ac:dyDescent="0.2">
      <c r="A458" s="476"/>
      <c r="B458" s="476"/>
      <c r="C458" s="476"/>
      <c r="D458" s="901"/>
      <c r="E458" s="392"/>
      <c r="F458" s="568" t="s">
        <v>112</v>
      </c>
      <c r="G458" s="486" t="s">
        <v>126</v>
      </c>
      <c r="H458" s="486"/>
      <c r="I458" s="486"/>
      <c r="J458" s="486"/>
      <c r="K458" s="486"/>
      <c r="L458" s="486"/>
      <c r="M458" s="487"/>
      <c r="N458" s="487"/>
      <c r="O458" s="487"/>
      <c r="P458" s="487"/>
      <c r="Q458" s="487"/>
      <c r="R458" s="487"/>
      <c r="S458" s="487"/>
      <c r="T458" s="487"/>
      <c r="U458" s="487"/>
      <c r="V458" s="487"/>
      <c r="W458" s="487"/>
      <c r="X458" s="487"/>
      <c r="Y458" s="487"/>
      <c r="Z458" s="487"/>
      <c r="AA458" s="461"/>
      <c r="AB458" s="461"/>
      <c r="AC458" s="461"/>
      <c r="AD458" s="461"/>
      <c r="AE458" s="461"/>
      <c r="AF458" s="461"/>
      <c r="AG458" s="461"/>
      <c r="AH458" s="461"/>
      <c r="AI458" s="461"/>
      <c r="AJ458" s="461"/>
      <c r="AK458" s="461"/>
      <c r="AL458" s="461"/>
      <c r="AM458" s="461"/>
      <c r="AN458" s="461"/>
      <c r="AO458" s="461"/>
      <c r="AP458" s="461"/>
      <c r="AQ458" s="461"/>
      <c r="AR458" s="461"/>
      <c r="AS458" s="461"/>
      <c r="AT458" s="461"/>
      <c r="AU458" s="461"/>
      <c r="AV458" s="461"/>
      <c r="AW458" s="461"/>
      <c r="AX458" s="461"/>
      <c r="AY458" s="461"/>
      <c r="AZ458" s="461"/>
      <c r="BA458" s="461"/>
      <c r="BB458" s="461"/>
      <c r="BC458" s="461"/>
      <c r="BD458" s="461"/>
      <c r="BE458" s="461"/>
      <c r="BF458" s="461"/>
      <c r="BG458" s="461"/>
      <c r="BH458" s="461"/>
      <c r="BI458" s="461"/>
      <c r="BJ458" s="461"/>
      <c r="BK458" s="461"/>
      <c r="BL458" s="461"/>
      <c r="BM458" s="461"/>
      <c r="BN458" s="461"/>
      <c r="BO458" s="461"/>
      <c r="BP458" s="461"/>
      <c r="BQ458" s="461"/>
      <c r="BR458" s="461"/>
      <c r="BS458" s="461"/>
      <c r="BT458" s="521" t="str">
        <f t="shared" si="300"/>
        <v/>
      </c>
      <c r="BU458" s="460"/>
      <c r="BV458" s="460"/>
      <c r="BW458" s="461"/>
      <c r="BX458" s="461"/>
      <c r="BY458" s="461"/>
      <c r="BZ458" s="461"/>
      <c r="CA458" s="461"/>
      <c r="CB458" s="461"/>
      <c r="CC458" s="514" t="str">
        <f t="shared" si="301"/>
        <v/>
      </c>
      <c r="CD458" s="486"/>
      <c r="CE458" s="460"/>
      <c r="CF458" s="461"/>
      <c r="CG458" s="461"/>
      <c r="CH458" s="461"/>
      <c r="CI458" s="461"/>
      <c r="CJ458" s="461"/>
      <c r="CK458" s="461"/>
      <c r="CL458" s="461"/>
      <c r="CM458" s="461"/>
      <c r="CN458" s="461"/>
      <c r="CO458" s="521" t="str">
        <f t="shared" si="302"/>
        <v/>
      </c>
      <c r="CP458" s="460"/>
      <c r="CQ458" s="469"/>
    </row>
    <row r="459" spans="1:95" s="414" customFormat="1" ht="11.25" hidden="1" customHeight="1" x14ac:dyDescent="0.2">
      <c r="A459" s="476"/>
      <c r="B459" s="476"/>
      <c r="C459" s="476"/>
      <c r="D459" s="901"/>
      <c r="E459" s="392"/>
      <c r="F459" s="568" t="s">
        <v>115</v>
      </c>
      <c r="G459" s="486" t="s">
        <v>298</v>
      </c>
      <c r="H459" s="486"/>
      <c r="I459" s="486"/>
      <c r="J459" s="486"/>
      <c r="K459" s="486"/>
      <c r="L459" s="486"/>
      <c r="M459" s="487"/>
      <c r="N459" s="487"/>
      <c r="O459" s="487"/>
      <c r="P459" s="487"/>
      <c r="Q459" s="487"/>
      <c r="R459" s="487"/>
      <c r="S459" s="487"/>
      <c r="T459" s="487"/>
      <c r="U459" s="487"/>
      <c r="V459" s="487"/>
      <c r="W459" s="487"/>
      <c r="X459" s="487"/>
      <c r="Y459" s="487"/>
      <c r="Z459" s="487"/>
      <c r="AA459" s="461"/>
      <c r="AB459" s="461"/>
      <c r="AC459" s="461"/>
      <c r="AD459" s="461"/>
      <c r="AE459" s="461"/>
      <c r="AF459" s="461"/>
      <c r="AG459" s="461"/>
      <c r="AH459" s="461"/>
      <c r="AI459" s="461"/>
      <c r="AJ459" s="461"/>
      <c r="AK459" s="461"/>
      <c r="AL459" s="461"/>
      <c r="AM459" s="461"/>
      <c r="AN459" s="461"/>
      <c r="AO459" s="461"/>
      <c r="AP459" s="461"/>
      <c r="AQ459" s="461"/>
      <c r="AR459" s="461"/>
      <c r="AS459" s="461"/>
      <c r="AT459" s="461"/>
      <c r="AU459" s="461"/>
      <c r="AV459" s="461"/>
      <c r="AW459" s="461"/>
      <c r="AX459" s="461"/>
      <c r="AY459" s="461"/>
      <c r="AZ459" s="461"/>
      <c r="BA459" s="461"/>
      <c r="BB459" s="461"/>
      <c r="BC459" s="461"/>
      <c r="BD459" s="461"/>
      <c r="BE459" s="461"/>
      <c r="BF459" s="461"/>
      <c r="BG459" s="461"/>
      <c r="BH459" s="461"/>
      <c r="BI459" s="461"/>
      <c r="BJ459" s="461"/>
      <c r="BK459" s="461"/>
      <c r="BL459" s="461"/>
      <c r="BM459" s="461"/>
      <c r="BN459" s="461"/>
      <c r="BO459" s="461"/>
      <c r="BP459" s="461"/>
      <c r="BQ459" s="461"/>
      <c r="BR459" s="461"/>
      <c r="BS459" s="461"/>
      <c r="BT459" s="521" t="str">
        <f t="shared" si="300"/>
        <v/>
      </c>
      <c r="BU459" s="460"/>
      <c r="BV459" s="460"/>
      <c r="BW459" s="461"/>
      <c r="BX459" s="461"/>
      <c r="BY459" s="461"/>
      <c r="BZ459" s="461"/>
      <c r="CA459" s="461"/>
      <c r="CB459" s="461"/>
      <c r="CC459" s="514" t="str">
        <f t="shared" si="301"/>
        <v/>
      </c>
      <c r="CD459" s="486"/>
      <c r="CE459" s="460"/>
      <c r="CF459" s="461"/>
      <c r="CG459" s="461"/>
      <c r="CH459" s="461"/>
      <c r="CI459" s="461"/>
      <c r="CJ459" s="461"/>
      <c r="CK459" s="461"/>
      <c r="CL459" s="461"/>
      <c r="CM459" s="461"/>
      <c r="CN459" s="461"/>
      <c r="CO459" s="521" t="str">
        <f t="shared" si="302"/>
        <v/>
      </c>
      <c r="CP459" s="460"/>
      <c r="CQ459" s="469"/>
    </row>
    <row r="460" spans="1:95" s="414" customFormat="1" ht="11.25" hidden="1" customHeight="1" x14ac:dyDescent="0.2">
      <c r="A460" s="476"/>
      <c r="B460" s="476"/>
      <c r="C460" s="476"/>
      <c r="D460" s="901"/>
      <c r="E460" s="392"/>
      <c r="F460" s="568" t="s">
        <v>116</v>
      </c>
      <c r="G460" s="486" t="s">
        <v>127</v>
      </c>
      <c r="H460" s="486"/>
      <c r="I460" s="486"/>
      <c r="J460" s="486"/>
      <c r="K460" s="486"/>
      <c r="L460" s="486"/>
      <c r="M460" s="487"/>
      <c r="N460" s="487"/>
      <c r="O460" s="487"/>
      <c r="P460" s="487"/>
      <c r="Q460" s="487"/>
      <c r="R460" s="487"/>
      <c r="S460" s="487"/>
      <c r="T460" s="487"/>
      <c r="U460" s="487"/>
      <c r="V460" s="487"/>
      <c r="W460" s="487"/>
      <c r="X460" s="487"/>
      <c r="Y460" s="487"/>
      <c r="Z460" s="487"/>
      <c r="AA460" s="461"/>
      <c r="AB460" s="461"/>
      <c r="AC460" s="461"/>
      <c r="AD460" s="461"/>
      <c r="AE460" s="461"/>
      <c r="AF460" s="461"/>
      <c r="AG460" s="461"/>
      <c r="AH460" s="461"/>
      <c r="AI460" s="461"/>
      <c r="AJ460" s="461"/>
      <c r="AK460" s="461"/>
      <c r="AL460" s="461"/>
      <c r="AM460" s="461"/>
      <c r="AN460" s="461"/>
      <c r="AO460" s="461"/>
      <c r="AP460" s="461"/>
      <c r="AQ460" s="461"/>
      <c r="AR460" s="461"/>
      <c r="AS460" s="461"/>
      <c r="AT460" s="461"/>
      <c r="AU460" s="461"/>
      <c r="AV460" s="461"/>
      <c r="AW460" s="461"/>
      <c r="AX460" s="461"/>
      <c r="AY460" s="461"/>
      <c r="AZ460" s="461"/>
      <c r="BA460" s="461"/>
      <c r="BB460" s="461"/>
      <c r="BC460" s="461"/>
      <c r="BD460" s="461"/>
      <c r="BE460" s="461"/>
      <c r="BF460" s="461"/>
      <c r="BG460" s="461"/>
      <c r="BH460" s="461"/>
      <c r="BI460" s="461"/>
      <c r="BJ460" s="461"/>
      <c r="BK460" s="461"/>
      <c r="BL460" s="461"/>
      <c r="BM460" s="461"/>
      <c r="BN460" s="461"/>
      <c r="BO460" s="461"/>
      <c r="BP460" s="461"/>
      <c r="BQ460" s="461"/>
      <c r="BR460" s="461"/>
      <c r="BS460" s="461"/>
      <c r="BT460" s="521" t="str">
        <f t="shared" si="300"/>
        <v/>
      </c>
      <c r="BU460" s="460"/>
      <c r="BV460" s="460"/>
      <c r="BW460" s="461"/>
      <c r="BX460" s="461"/>
      <c r="BY460" s="461"/>
      <c r="BZ460" s="461"/>
      <c r="CA460" s="461"/>
      <c r="CB460" s="461"/>
      <c r="CC460" s="514" t="str">
        <f t="shared" si="301"/>
        <v/>
      </c>
      <c r="CD460" s="486"/>
      <c r="CE460" s="460"/>
      <c r="CF460" s="461"/>
      <c r="CG460" s="461"/>
      <c r="CH460" s="461"/>
      <c r="CI460" s="461"/>
      <c r="CJ460" s="461"/>
      <c r="CK460" s="461"/>
      <c r="CL460" s="461"/>
      <c r="CM460" s="461"/>
      <c r="CN460" s="461"/>
      <c r="CO460" s="521" t="str">
        <f t="shared" si="302"/>
        <v/>
      </c>
      <c r="CP460" s="460"/>
      <c r="CQ460" s="469"/>
    </row>
    <row r="461" spans="1:95" s="414" customFormat="1" ht="11.25" hidden="1" customHeight="1" x14ac:dyDescent="0.2">
      <c r="A461" s="476"/>
      <c r="B461" s="476"/>
      <c r="C461" s="476"/>
      <c r="D461" s="901"/>
      <c r="E461" s="392"/>
      <c r="F461" s="568" t="s">
        <v>357</v>
      </c>
      <c r="G461" s="486" t="s">
        <v>686</v>
      </c>
      <c r="H461" s="486"/>
      <c r="I461" s="486"/>
      <c r="J461" s="486"/>
      <c r="K461" s="486"/>
      <c r="L461" s="486"/>
      <c r="M461" s="487"/>
      <c r="N461" s="487"/>
      <c r="O461" s="487"/>
      <c r="P461" s="487"/>
      <c r="Q461" s="487"/>
      <c r="R461" s="487"/>
      <c r="S461" s="487"/>
      <c r="T461" s="487"/>
      <c r="U461" s="487"/>
      <c r="V461" s="487"/>
      <c r="W461" s="487"/>
      <c r="X461" s="487"/>
      <c r="Y461" s="487"/>
      <c r="Z461" s="487"/>
      <c r="AA461" s="461"/>
      <c r="AB461" s="461"/>
      <c r="AC461" s="461"/>
      <c r="AD461" s="461"/>
      <c r="AE461" s="461"/>
      <c r="AF461" s="461"/>
      <c r="AG461" s="461"/>
      <c r="AH461" s="461"/>
      <c r="AI461" s="461"/>
      <c r="AJ461" s="461"/>
      <c r="AK461" s="461"/>
      <c r="AL461" s="461"/>
      <c r="AM461" s="461"/>
      <c r="AN461" s="461"/>
      <c r="AO461" s="461"/>
      <c r="AP461" s="461"/>
      <c r="AQ461" s="461"/>
      <c r="AR461" s="461"/>
      <c r="AS461" s="461"/>
      <c r="AT461" s="461"/>
      <c r="AU461" s="461"/>
      <c r="AV461" s="461"/>
      <c r="AW461" s="461"/>
      <c r="AX461" s="461"/>
      <c r="AY461" s="461"/>
      <c r="AZ461" s="461"/>
      <c r="BA461" s="461"/>
      <c r="BB461" s="461"/>
      <c r="BC461" s="461"/>
      <c r="BD461" s="461"/>
      <c r="BE461" s="461"/>
      <c r="BF461" s="461"/>
      <c r="BG461" s="461"/>
      <c r="BH461" s="461"/>
      <c r="BI461" s="461"/>
      <c r="BJ461" s="461"/>
      <c r="BK461" s="461"/>
      <c r="BL461" s="461"/>
      <c r="BM461" s="461"/>
      <c r="BN461" s="461"/>
      <c r="BO461" s="461"/>
      <c r="BP461" s="461"/>
      <c r="BQ461" s="461"/>
      <c r="BR461" s="461"/>
      <c r="BS461" s="461"/>
      <c r="BT461" s="521" t="str">
        <f t="shared" si="300"/>
        <v/>
      </c>
      <c r="BU461" s="460"/>
      <c r="BV461" s="460"/>
      <c r="BW461" s="461"/>
      <c r="BX461" s="461"/>
      <c r="BY461" s="461"/>
      <c r="BZ461" s="461"/>
      <c r="CA461" s="461"/>
      <c r="CB461" s="461"/>
      <c r="CC461" s="514" t="str">
        <f t="shared" si="301"/>
        <v/>
      </c>
      <c r="CD461" s="486"/>
      <c r="CE461" s="460"/>
      <c r="CF461" s="461"/>
      <c r="CG461" s="461"/>
      <c r="CH461" s="461"/>
      <c r="CI461" s="461"/>
      <c r="CJ461" s="461"/>
      <c r="CK461" s="461"/>
      <c r="CL461" s="461"/>
      <c r="CM461" s="461"/>
      <c r="CN461" s="461"/>
      <c r="CO461" s="521" t="str">
        <f t="shared" si="302"/>
        <v/>
      </c>
      <c r="CP461" s="460"/>
      <c r="CQ461" s="469"/>
    </row>
    <row r="462" spans="1:95" s="414" customFormat="1" ht="22.5" hidden="1" customHeight="1" x14ac:dyDescent="0.2">
      <c r="A462" s="476"/>
      <c r="B462" s="476"/>
      <c r="C462" s="476"/>
      <c r="D462" s="901"/>
      <c r="E462" s="392" t="s">
        <v>128</v>
      </c>
      <c r="F462" s="568"/>
      <c r="G462" s="486" t="s">
        <v>299</v>
      </c>
      <c r="H462" s="486"/>
      <c r="I462" s="486"/>
      <c r="J462" s="486"/>
      <c r="K462" s="486"/>
      <c r="L462" s="486"/>
      <c r="M462" s="487"/>
      <c r="N462" s="487"/>
      <c r="O462" s="487"/>
      <c r="P462" s="487"/>
      <c r="Q462" s="487"/>
      <c r="R462" s="487"/>
      <c r="S462" s="487"/>
      <c r="T462" s="487"/>
      <c r="U462" s="487"/>
      <c r="V462" s="487"/>
      <c r="W462" s="487"/>
      <c r="X462" s="487"/>
      <c r="Y462" s="487"/>
      <c r="Z462" s="487"/>
      <c r="AA462" s="461"/>
      <c r="AB462" s="461"/>
      <c r="AC462" s="461"/>
      <c r="AD462" s="461"/>
      <c r="AE462" s="461"/>
      <c r="AF462" s="461"/>
      <c r="AG462" s="461"/>
      <c r="AH462" s="461"/>
      <c r="AI462" s="461"/>
      <c r="AJ462" s="461"/>
      <c r="AK462" s="461"/>
      <c r="AL462" s="461"/>
      <c r="AM462" s="461"/>
      <c r="AN462" s="461"/>
      <c r="AO462" s="461"/>
      <c r="AP462" s="461"/>
      <c r="AQ462" s="461"/>
      <c r="AR462" s="461"/>
      <c r="AS462" s="461"/>
      <c r="AT462" s="461"/>
      <c r="AU462" s="461"/>
      <c r="AV462" s="461"/>
      <c r="AW462" s="461"/>
      <c r="AX462" s="461"/>
      <c r="AY462" s="461"/>
      <c r="AZ462" s="461"/>
      <c r="BA462" s="461"/>
      <c r="BB462" s="461"/>
      <c r="BC462" s="461"/>
      <c r="BD462" s="461"/>
      <c r="BE462" s="461"/>
      <c r="BF462" s="461"/>
      <c r="BG462" s="461"/>
      <c r="BH462" s="461"/>
      <c r="BI462" s="461"/>
      <c r="BJ462" s="461"/>
      <c r="BK462" s="461"/>
      <c r="BL462" s="461"/>
      <c r="BM462" s="461"/>
      <c r="BN462" s="461"/>
      <c r="BO462" s="461"/>
      <c r="BP462" s="461"/>
      <c r="BQ462" s="461"/>
      <c r="BR462" s="461"/>
      <c r="BS462" s="461"/>
      <c r="BT462" s="521" t="str">
        <f t="shared" si="300"/>
        <v/>
      </c>
      <c r="BU462" s="460"/>
      <c r="BV462" s="460"/>
      <c r="BW462" s="461"/>
      <c r="BX462" s="461"/>
      <c r="BY462" s="461"/>
      <c r="BZ462" s="461"/>
      <c r="CA462" s="461"/>
      <c r="CB462" s="461"/>
      <c r="CC462" s="514" t="str">
        <f t="shared" si="301"/>
        <v/>
      </c>
      <c r="CD462" s="486"/>
      <c r="CE462" s="460"/>
      <c r="CF462" s="461"/>
      <c r="CG462" s="461"/>
      <c r="CH462" s="461"/>
      <c r="CI462" s="461"/>
      <c r="CJ462" s="461"/>
      <c r="CK462" s="461"/>
      <c r="CL462" s="461"/>
      <c r="CM462" s="461"/>
      <c r="CN462" s="461"/>
      <c r="CO462" s="521" t="str">
        <f t="shared" si="302"/>
        <v/>
      </c>
      <c r="CP462" s="460"/>
      <c r="CQ462" s="469"/>
    </row>
    <row r="463" spans="1:95" s="414" customFormat="1" ht="11.25" hidden="1" customHeight="1" x14ac:dyDescent="0.2">
      <c r="A463" s="476"/>
      <c r="B463" s="476"/>
      <c r="C463" s="476"/>
      <c r="D463" s="901"/>
      <c r="E463" s="392" t="s">
        <v>89</v>
      </c>
      <c r="F463" s="568" t="s">
        <v>723</v>
      </c>
      <c r="G463" s="486" t="s">
        <v>60</v>
      </c>
      <c r="H463" s="486"/>
      <c r="I463" s="486"/>
      <c r="J463" s="486"/>
      <c r="K463" s="486"/>
      <c r="L463" s="486"/>
      <c r="M463" s="487"/>
      <c r="N463" s="487"/>
      <c r="O463" s="487"/>
      <c r="P463" s="487"/>
      <c r="Q463" s="487"/>
      <c r="R463" s="487"/>
      <c r="S463" s="487"/>
      <c r="T463" s="487"/>
      <c r="U463" s="487"/>
      <c r="V463" s="487"/>
      <c r="W463" s="487"/>
      <c r="X463" s="487"/>
      <c r="Y463" s="487"/>
      <c r="Z463" s="487"/>
      <c r="AA463" s="461"/>
      <c r="AB463" s="461"/>
      <c r="AC463" s="461"/>
      <c r="AD463" s="461"/>
      <c r="AE463" s="461"/>
      <c r="AF463" s="461"/>
      <c r="AG463" s="461"/>
      <c r="AH463" s="461"/>
      <c r="AI463" s="461"/>
      <c r="AJ463" s="461"/>
      <c r="AK463" s="461"/>
      <c r="AL463" s="461"/>
      <c r="AM463" s="461"/>
      <c r="AN463" s="461"/>
      <c r="AO463" s="461"/>
      <c r="AP463" s="461"/>
      <c r="AQ463" s="461"/>
      <c r="AR463" s="461"/>
      <c r="AS463" s="461"/>
      <c r="AT463" s="461"/>
      <c r="AU463" s="461"/>
      <c r="AV463" s="461"/>
      <c r="AW463" s="461"/>
      <c r="AX463" s="461"/>
      <c r="AY463" s="461"/>
      <c r="AZ463" s="461"/>
      <c r="BA463" s="461"/>
      <c r="BB463" s="461"/>
      <c r="BC463" s="461"/>
      <c r="BD463" s="461"/>
      <c r="BE463" s="461"/>
      <c r="BF463" s="461"/>
      <c r="BG463" s="461"/>
      <c r="BH463" s="461"/>
      <c r="BI463" s="461"/>
      <c r="BJ463" s="461"/>
      <c r="BK463" s="461"/>
      <c r="BL463" s="461"/>
      <c r="BM463" s="461"/>
      <c r="BN463" s="461"/>
      <c r="BO463" s="461"/>
      <c r="BP463" s="461"/>
      <c r="BQ463" s="461"/>
      <c r="BR463" s="461"/>
      <c r="BS463" s="461"/>
      <c r="BT463" s="521" t="str">
        <f t="shared" si="300"/>
        <v/>
      </c>
      <c r="BU463" s="460"/>
      <c r="BV463" s="460"/>
      <c r="BW463" s="461"/>
      <c r="BX463" s="461"/>
      <c r="BY463" s="461"/>
      <c r="BZ463" s="461"/>
      <c r="CA463" s="461"/>
      <c r="CB463" s="461"/>
      <c r="CC463" s="514" t="str">
        <f t="shared" si="301"/>
        <v/>
      </c>
      <c r="CD463" s="486"/>
      <c r="CE463" s="460"/>
      <c r="CF463" s="461"/>
      <c r="CG463" s="461"/>
      <c r="CH463" s="461"/>
      <c r="CI463" s="461"/>
      <c r="CJ463" s="461"/>
      <c r="CK463" s="461"/>
      <c r="CL463" s="461"/>
      <c r="CM463" s="461"/>
      <c r="CN463" s="461"/>
      <c r="CO463" s="521" t="str">
        <f t="shared" si="302"/>
        <v/>
      </c>
      <c r="CP463" s="460"/>
      <c r="CQ463" s="469"/>
    </row>
    <row r="464" spans="1:95" s="414" customFormat="1" ht="11.25" hidden="1" customHeight="1" x14ac:dyDescent="0.2">
      <c r="A464" s="476"/>
      <c r="B464" s="476"/>
      <c r="C464" s="476"/>
      <c r="D464" s="901"/>
      <c r="E464" s="392"/>
      <c r="F464" s="568" t="s">
        <v>724</v>
      </c>
      <c r="G464" s="486" t="s">
        <v>61</v>
      </c>
      <c r="H464" s="486"/>
      <c r="I464" s="486"/>
      <c r="J464" s="486"/>
      <c r="K464" s="486"/>
      <c r="L464" s="486"/>
      <c r="M464" s="487"/>
      <c r="N464" s="487"/>
      <c r="O464" s="487"/>
      <c r="P464" s="487"/>
      <c r="Q464" s="487"/>
      <c r="R464" s="487"/>
      <c r="S464" s="487"/>
      <c r="T464" s="487"/>
      <c r="U464" s="487"/>
      <c r="V464" s="487"/>
      <c r="W464" s="487"/>
      <c r="X464" s="487"/>
      <c r="Y464" s="487"/>
      <c r="Z464" s="487"/>
      <c r="AA464" s="461"/>
      <c r="AB464" s="461"/>
      <c r="AC464" s="461"/>
      <c r="AD464" s="461"/>
      <c r="AE464" s="461"/>
      <c r="AF464" s="461"/>
      <c r="AG464" s="461"/>
      <c r="AH464" s="461"/>
      <c r="AI464" s="461"/>
      <c r="AJ464" s="461"/>
      <c r="AK464" s="461"/>
      <c r="AL464" s="461"/>
      <c r="AM464" s="461"/>
      <c r="AN464" s="461"/>
      <c r="AO464" s="461"/>
      <c r="AP464" s="461"/>
      <c r="AQ464" s="461"/>
      <c r="AR464" s="461"/>
      <c r="AS464" s="461"/>
      <c r="AT464" s="461"/>
      <c r="AU464" s="461"/>
      <c r="AV464" s="461"/>
      <c r="AW464" s="461"/>
      <c r="AX464" s="461"/>
      <c r="AY464" s="461"/>
      <c r="AZ464" s="461"/>
      <c r="BA464" s="461"/>
      <c r="BB464" s="461"/>
      <c r="BC464" s="461"/>
      <c r="BD464" s="461"/>
      <c r="BE464" s="461"/>
      <c r="BF464" s="461"/>
      <c r="BG464" s="461"/>
      <c r="BH464" s="461"/>
      <c r="BI464" s="461"/>
      <c r="BJ464" s="461"/>
      <c r="BK464" s="461"/>
      <c r="BL464" s="461"/>
      <c r="BM464" s="461"/>
      <c r="BN464" s="461"/>
      <c r="BO464" s="461"/>
      <c r="BP464" s="461"/>
      <c r="BQ464" s="461"/>
      <c r="BR464" s="461"/>
      <c r="BS464" s="461"/>
      <c r="BT464" s="521" t="str">
        <f t="shared" si="300"/>
        <v/>
      </c>
      <c r="BU464" s="460"/>
      <c r="BV464" s="460"/>
      <c r="BW464" s="461"/>
      <c r="BX464" s="461"/>
      <c r="BY464" s="461"/>
      <c r="BZ464" s="461"/>
      <c r="CA464" s="461"/>
      <c r="CB464" s="461"/>
      <c r="CC464" s="514" t="str">
        <f t="shared" si="301"/>
        <v/>
      </c>
      <c r="CD464" s="486"/>
      <c r="CE464" s="460"/>
      <c r="CF464" s="461"/>
      <c r="CG464" s="461"/>
      <c r="CH464" s="461"/>
      <c r="CI464" s="461"/>
      <c r="CJ464" s="461"/>
      <c r="CK464" s="461"/>
      <c r="CL464" s="461"/>
      <c r="CM464" s="461"/>
      <c r="CN464" s="461"/>
      <c r="CO464" s="521" t="str">
        <f t="shared" si="302"/>
        <v/>
      </c>
      <c r="CP464" s="460"/>
      <c r="CQ464" s="469"/>
    </row>
    <row r="465" spans="1:95" s="414" customFormat="1" ht="11.25" hidden="1" customHeight="1" x14ac:dyDescent="0.2">
      <c r="A465" s="476"/>
      <c r="B465" s="476"/>
      <c r="C465" s="476"/>
      <c r="D465" s="901"/>
      <c r="E465" s="392"/>
      <c r="F465" s="568" t="s">
        <v>725</v>
      </c>
      <c r="G465" s="486" t="s">
        <v>62</v>
      </c>
      <c r="H465" s="486"/>
      <c r="I465" s="486"/>
      <c r="J465" s="486"/>
      <c r="K465" s="486"/>
      <c r="L465" s="486"/>
      <c r="M465" s="487"/>
      <c r="N465" s="487"/>
      <c r="O465" s="487"/>
      <c r="P465" s="487"/>
      <c r="Q465" s="487"/>
      <c r="R465" s="487"/>
      <c r="S465" s="487"/>
      <c r="T465" s="487"/>
      <c r="U465" s="487"/>
      <c r="V465" s="487"/>
      <c r="W465" s="487"/>
      <c r="X465" s="487"/>
      <c r="Y465" s="487"/>
      <c r="Z465" s="487"/>
      <c r="AA465" s="461"/>
      <c r="AB465" s="461"/>
      <c r="AC465" s="461"/>
      <c r="AD465" s="461"/>
      <c r="AE465" s="461"/>
      <c r="AF465" s="461"/>
      <c r="AG465" s="461"/>
      <c r="AH465" s="461"/>
      <c r="AI465" s="461"/>
      <c r="AJ465" s="461"/>
      <c r="AK465" s="461"/>
      <c r="AL465" s="461"/>
      <c r="AM465" s="461"/>
      <c r="AN465" s="461"/>
      <c r="AO465" s="461"/>
      <c r="AP465" s="461"/>
      <c r="AQ465" s="461"/>
      <c r="AR465" s="461"/>
      <c r="AS465" s="461"/>
      <c r="AT465" s="461"/>
      <c r="AU465" s="461"/>
      <c r="AV465" s="461"/>
      <c r="AW465" s="461"/>
      <c r="AX465" s="461"/>
      <c r="AY465" s="461"/>
      <c r="AZ465" s="461"/>
      <c r="BA465" s="461"/>
      <c r="BB465" s="461"/>
      <c r="BC465" s="461"/>
      <c r="BD465" s="461"/>
      <c r="BE465" s="461"/>
      <c r="BF465" s="461"/>
      <c r="BG465" s="461"/>
      <c r="BH465" s="461"/>
      <c r="BI465" s="461"/>
      <c r="BJ465" s="461"/>
      <c r="BK465" s="461"/>
      <c r="BL465" s="461"/>
      <c r="BM465" s="461"/>
      <c r="BN465" s="461"/>
      <c r="BO465" s="461"/>
      <c r="BP465" s="461"/>
      <c r="BQ465" s="461"/>
      <c r="BR465" s="461"/>
      <c r="BS465" s="461"/>
      <c r="BT465" s="521" t="str">
        <f t="shared" si="300"/>
        <v/>
      </c>
      <c r="BU465" s="460"/>
      <c r="BV465" s="460"/>
      <c r="BW465" s="461"/>
      <c r="BX465" s="461"/>
      <c r="BY465" s="461"/>
      <c r="BZ465" s="461"/>
      <c r="CA465" s="461"/>
      <c r="CB465" s="461"/>
      <c r="CC465" s="514" t="str">
        <f t="shared" si="301"/>
        <v/>
      </c>
      <c r="CD465" s="486"/>
      <c r="CE465" s="460"/>
      <c r="CF465" s="461"/>
      <c r="CG465" s="461"/>
      <c r="CH465" s="461"/>
      <c r="CI465" s="461"/>
      <c r="CJ465" s="461"/>
      <c r="CK465" s="461"/>
      <c r="CL465" s="461"/>
      <c r="CM465" s="461"/>
      <c r="CN465" s="461"/>
      <c r="CO465" s="521" t="str">
        <f t="shared" si="302"/>
        <v/>
      </c>
      <c r="CP465" s="460"/>
      <c r="CQ465" s="469"/>
    </row>
    <row r="466" spans="1:95" s="414" customFormat="1" ht="11.25" hidden="1" customHeight="1" x14ac:dyDescent="0.2">
      <c r="A466" s="476"/>
      <c r="B466" s="476"/>
      <c r="C466" s="476"/>
      <c r="D466" s="901"/>
      <c r="E466" s="392"/>
      <c r="F466" s="568" t="s">
        <v>94</v>
      </c>
      <c r="G466" s="486" t="s">
        <v>300</v>
      </c>
      <c r="H466" s="486"/>
      <c r="I466" s="486"/>
      <c r="J466" s="486"/>
      <c r="K466" s="486"/>
      <c r="L466" s="486"/>
      <c r="M466" s="487"/>
      <c r="N466" s="487"/>
      <c r="O466" s="487"/>
      <c r="P466" s="487"/>
      <c r="Q466" s="487"/>
      <c r="R466" s="487"/>
      <c r="S466" s="487"/>
      <c r="T466" s="487"/>
      <c r="U466" s="487"/>
      <c r="V466" s="487"/>
      <c r="W466" s="487"/>
      <c r="X466" s="487"/>
      <c r="Y466" s="487"/>
      <c r="Z466" s="487"/>
      <c r="AA466" s="461"/>
      <c r="AB466" s="461"/>
      <c r="AC466" s="461"/>
      <c r="AD466" s="461"/>
      <c r="AE466" s="461"/>
      <c r="AF466" s="461"/>
      <c r="AG466" s="461"/>
      <c r="AH466" s="461"/>
      <c r="AI466" s="461"/>
      <c r="AJ466" s="461"/>
      <c r="AK466" s="461"/>
      <c r="AL466" s="461"/>
      <c r="AM466" s="461"/>
      <c r="AN466" s="461"/>
      <c r="AO466" s="461"/>
      <c r="AP466" s="461"/>
      <c r="AQ466" s="461"/>
      <c r="AR466" s="461"/>
      <c r="AS466" s="461"/>
      <c r="AT466" s="461"/>
      <c r="AU466" s="461"/>
      <c r="AV466" s="461"/>
      <c r="AW466" s="461"/>
      <c r="AX466" s="461"/>
      <c r="AY466" s="461"/>
      <c r="AZ466" s="461"/>
      <c r="BA466" s="461"/>
      <c r="BB466" s="461"/>
      <c r="BC466" s="461"/>
      <c r="BD466" s="461"/>
      <c r="BE466" s="461"/>
      <c r="BF466" s="461"/>
      <c r="BG466" s="461"/>
      <c r="BH466" s="461"/>
      <c r="BI466" s="461"/>
      <c r="BJ466" s="461"/>
      <c r="BK466" s="461"/>
      <c r="BL466" s="461"/>
      <c r="BM466" s="461"/>
      <c r="BN466" s="461"/>
      <c r="BO466" s="461"/>
      <c r="BP466" s="461"/>
      <c r="BQ466" s="461"/>
      <c r="BR466" s="461"/>
      <c r="BS466" s="461"/>
      <c r="BT466" s="521" t="str">
        <f t="shared" si="300"/>
        <v/>
      </c>
      <c r="BU466" s="460"/>
      <c r="BV466" s="460"/>
      <c r="BW466" s="461"/>
      <c r="BX466" s="461"/>
      <c r="BY466" s="461"/>
      <c r="BZ466" s="461"/>
      <c r="CA466" s="461"/>
      <c r="CB466" s="461"/>
      <c r="CC466" s="514" t="str">
        <f t="shared" si="301"/>
        <v/>
      </c>
      <c r="CD466" s="486"/>
      <c r="CE466" s="460"/>
      <c r="CF466" s="461"/>
      <c r="CG466" s="461"/>
      <c r="CH466" s="461"/>
      <c r="CI466" s="461"/>
      <c r="CJ466" s="461"/>
      <c r="CK466" s="461"/>
      <c r="CL466" s="461"/>
      <c r="CM466" s="461"/>
      <c r="CN466" s="461"/>
      <c r="CO466" s="521" t="str">
        <f t="shared" si="302"/>
        <v/>
      </c>
      <c r="CP466" s="460"/>
      <c r="CQ466" s="469"/>
    </row>
    <row r="467" spans="1:95" s="414" customFormat="1" ht="11.25" hidden="1" customHeight="1" x14ac:dyDescent="0.2">
      <c r="A467" s="476"/>
      <c r="B467" s="476"/>
      <c r="C467" s="476"/>
      <c r="D467" s="901"/>
      <c r="E467" s="392"/>
      <c r="F467" s="568" t="s">
        <v>95</v>
      </c>
      <c r="G467" s="486" t="s">
        <v>301</v>
      </c>
      <c r="H467" s="486"/>
      <c r="I467" s="486"/>
      <c r="J467" s="486"/>
      <c r="K467" s="486"/>
      <c r="L467" s="486"/>
      <c r="M467" s="487"/>
      <c r="N467" s="487"/>
      <c r="O467" s="487"/>
      <c r="P467" s="487"/>
      <c r="Q467" s="487"/>
      <c r="R467" s="487"/>
      <c r="S467" s="487"/>
      <c r="T467" s="487"/>
      <c r="U467" s="487"/>
      <c r="V467" s="487"/>
      <c r="W467" s="487"/>
      <c r="X467" s="487"/>
      <c r="Y467" s="487"/>
      <c r="Z467" s="487"/>
      <c r="AA467" s="461"/>
      <c r="AB467" s="461"/>
      <c r="AC467" s="461"/>
      <c r="AD467" s="461"/>
      <c r="AE467" s="461"/>
      <c r="AF467" s="461"/>
      <c r="AG467" s="461"/>
      <c r="AH467" s="461"/>
      <c r="AI467" s="461"/>
      <c r="AJ467" s="461"/>
      <c r="AK467" s="461"/>
      <c r="AL467" s="461"/>
      <c r="AM467" s="461"/>
      <c r="AN467" s="461"/>
      <c r="AO467" s="461"/>
      <c r="AP467" s="461"/>
      <c r="AQ467" s="461"/>
      <c r="AR467" s="461"/>
      <c r="AS467" s="461"/>
      <c r="AT467" s="461"/>
      <c r="AU467" s="461"/>
      <c r="AV467" s="461"/>
      <c r="AW467" s="461"/>
      <c r="AX467" s="461"/>
      <c r="AY467" s="461"/>
      <c r="AZ467" s="461"/>
      <c r="BA467" s="461"/>
      <c r="BB467" s="461"/>
      <c r="BC467" s="461"/>
      <c r="BD467" s="461"/>
      <c r="BE467" s="461"/>
      <c r="BF467" s="461"/>
      <c r="BG467" s="461"/>
      <c r="BH467" s="461"/>
      <c r="BI467" s="461"/>
      <c r="BJ467" s="461"/>
      <c r="BK467" s="461"/>
      <c r="BL467" s="461"/>
      <c r="BM467" s="461"/>
      <c r="BN467" s="461"/>
      <c r="BO467" s="461"/>
      <c r="BP467" s="461"/>
      <c r="BQ467" s="461"/>
      <c r="BR467" s="461"/>
      <c r="BS467" s="461"/>
      <c r="BT467" s="521" t="str">
        <f t="shared" si="300"/>
        <v/>
      </c>
      <c r="BU467" s="460"/>
      <c r="BV467" s="460"/>
      <c r="BW467" s="461"/>
      <c r="BX467" s="461"/>
      <c r="BY467" s="461"/>
      <c r="BZ467" s="461"/>
      <c r="CA467" s="461"/>
      <c r="CB467" s="461"/>
      <c r="CC467" s="514" t="str">
        <f t="shared" si="301"/>
        <v/>
      </c>
      <c r="CD467" s="486"/>
      <c r="CE467" s="460"/>
      <c r="CF467" s="461"/>
      <c r="CG467" s="461"/>
      <c r="CH467" s="461"/>
      <c r="CI467" s="461"/>
      <c r="CJ467" s="461"/>
      <c r="CK467" s="461"/>
      <c r="CL467" s="461"/>
      <c r="CM467" s="461"/>
      <c r="CN467" s="461"/>
      <c r="CO467" s="521" t="str">
        <f t="shared" si="302"/>
        <v/>
      </c>
      <c r="CP467" s="460"/>
      <c r="CQ467" s="469"/>
    </row>
    <row r="468" spans="1:95" s="414" customFormat="1" ht="11.25" hidden="1" customHeight="1" x14ac:dyDescent="0.2">
      <c r="A468" s="476"/>
      <c r="B468" s="476"/>
      <c r="C468" s="476"/>
      <c r="D468" s="901"/>
      <c r="E468" s="392"/>
      <c r="F468" s="568" t="s">
        <v>129</v>
      </c>
      <c r="G468" s="486" t="s">
        <v>130</v>
      </c>
      <c r="H468" s="486"/>
      <c r="I468" s="486"/>
      <c r="J468" s="486"/>
      <c r="K468" s="486"/>
      <c r="L468" s="486"/>
      <c r="M468" s="487"/>
      <c r="N468" s="487"/>
      <c r="O468" s="487"/>
      <c r="P468" s="487"/>
      <c r="Q468" s="487"/>
      <c r="R468" s="487"/>
      <c r="S468" s="487"/>
      <c r="T468" s="487"/>
      <c r="U468" s="487"/>
      <c r="V468" s="487"/>
      <c r="W468" s="487"/>
      <c r="X468" s="487"/>
      <c r="Y468" s="487"/>
      <c r="Z468" s="487"/>
      <c r="AA468" s="461"/>
      <c r="AB468" s="461"/>
      <c r="AC468" s="461"/>
      <c r="AD468" s="461"/>
      <c r="AE468" s="461"/>
      <c r="AF468" s="461"/>
      <c r="AG468" s="461"/>
      <c r="AH468" s="461"/>
      <c r="AI468" s="461"/>
      <c r="AJ468" s="461"/>
      <c r="AK468" s="461"/>
      <c r="AL468" s="461"/>
      <c r="AM468" s="461"/>
      <c r="AN468" s="461"/>
      <c r="AO468" s="461"/>
      <c r="AP468" s="461"/>
      <c r="AQ468" s="461"/>
      <c r="AR468" s="461"/>
      <c r="AS468" s="461"/>
      <c r="AT468" s="461"/>
      <c r="AU468" s="461"/>
      <c r="AV468" s="461"/>
      <c r="AW468" s="461"/>
      <c r="AX468" s="461"/>
      <c r="AY468" s="461"/>
      <c r="AZ468" s="461"/>
      <c r="BA468" s="461"/>
      <c r="BB468" s="461"/>
      <c r="BC468" s="461"/>
      <c r="BD468" s="461"/>
      <c r="BE468" s="461"/>
      <c r="BF468" s="461"/>
      <c r="BG468" s="461"/>
      <c r="BH468" s="461"/>
      <c r="BI468" s="461"/>
      <c r="BJ468" s="461"/>
      <c r="BK468" s="461"/>
      <c r="BL468" s="461"/>
      <c r="BM468" s="461"/>
      <c r="BN468" s="461"/>
      <c r="BO468" s="461"/>
      <c r="BP468" s="461"/>
      <c r="BQ468" s="461"/>
      <c r="BR468" s="461"/>
      <c r="BS468" s="461"/>
      <c r="BT468" s="521" t="str">
        <f t="shared" si="300"/>
        <v/>
      </c>
      <c r="BU468" s="460"/>
      <c r="BV468" s="460"/>
      <c r="BW468" s="461"/>
      <c r="BX468" s="461"/>
      <c r="BY468" s="461"/>
      <c r="BZ468" s="461"/>
      <c r="CA468" s="461"/>
      <c r="CB468" s="461"/>
      <c r="CC468" s="514" t="str">
        <f t="shared" si="301"/>
        <v/>
      </c>
      <c r="CD468" s="486"/>
      <c r="CE468" s="460"/>
      <c r="CF468" s="461"/>
      <c r="CG468" s="461"/>
      <c r="CH468" s="461"/>
      <c r="CI468" s="461"/>
      <c r="CJ468" s="461"/>
      <c r="CK468" s="461"/>
      <c r="CL468" s="461"/>
      <c r="CM468" s="461"/>
      <c r="CN468" s="461"/>
      <c r="CO468" s="521" t="str">
        <f t="shared" si="302"/>
        <v/>
      </c>
      <c r="CP468" s="460"/>
      <c r="CQ468" s="469"/>
    </row>
    <row r="469" spans="1:95" s="414" customFormat="1" ht="22.5" hidden="1" customHeight="1" x14ac:dyDescent="0.2">
      <c r="A469" s="476"/>
      <c r="B469" s="476"/>
      <c r="C469" s="476"/>
      <c r="D469" s="901"/>
      <c r="E469" s="392" t="s">
        <v>358</v>
      </c>
      <c r="F469" s="568" t="s">
        <v>108</v>
      </c>
      <c r="G469" s="486" t="s">
        <v>131</v>
      </c>
      <c r="H469" s="486"/>
      <c r="I469" s="486"/>
      <c r="J469" s="486"/>
      <c r="K469" s="486"/>
      <c r="L469" s="486"/>
      <c r="M469" s="487"/>
      <c r="N469" s="487"/>
      <c r="O469" s="487"/>
      <c r="P469" s="487"/>
      <c r="Q469" s="487"/>
      <c r="R469" s="487"/>
      <c r="S469" s="487"/>
      <c r="T469" s="487"/>
      <c r="U469" s="487"/>
      <c r="V469" s="487"/>
      <c r="W469" s="487"/>
      <c r="X469" s="487"/>
      <c r="Y469" s="487"/>
      <c r="Z469" s="487"/>
      <c r="AA469" s="461"/>
      <c r="AB469" s="461"/>
      <c r="AC469" s="461"/>
      <c r="AD469" s="461"/>
      <c r="AE469" s="461"/>
      <c r="AF469" s="461"/>
      <c r="AG469" s="461"/>
      <c r="AH469" s="461"/>
      <c r="AI469" s="461"/>
      <c r="AJ469" s="461"/>
      <c r="AK469" s="461"/>
      <c r="AL469" s="461"/>
      <c r="AM469" s="461"/>
      <c r="AN469" s="461"/>
      <c r="AO469" s="461"/>
      <c r="AP469" s="461"/>
      <c r="AQ469" s="461"/>
      <c r="AR469" s="461"/>
      <c r="AS469" s="461"/>
      <c r="AT469" s="461"/>
      <c r="AU469" s="461"/>
      <c r="AV469" s="461"/>
      <c r="AW469" s="461"/>
      <c r="AX469" s="461"/>
      <c r="AY469" s="461"/>
      <c r="AZ469" s="461"/>
      <c r="BA469" s="461"/>
      <c r="BB469" s="461"/>
      <c r="BC469" s="461"/>
      <c r="BD469" s="461"/>
      <c r="BE469" s="461"/>
      <c r="BF469" s="461"/>
      <c r="BG469" s="461"/>
      <c r="BH469" s="461"/>
      <c r="BI469" s="461"/>
      <c r="BJ469" s="461"/>
      <c r="BK469" s="461"/>
      <c r="BL469" s="461"/>
      <c r="BM469" s="461"/>
      <c r="BN469" s="461"/>
      <c r="BO469" s="461"/>
      <c r="BP469" s="461"/>
      <c r="BQ469" s="461"/>
      <c r="BR469" s="461"/>
      <c r="BS469" s="461"/>
      <c r="BT469" s="521" t="str">
        <f t="shared" si="300"/>
        <v/>
      </c>
      <c r="BU469" s="460"/>
      <c r="BV469" s="460"/>
      <c r="BW469" s="461"/>
      <c r="BX469" s="461"/>
      <c r="BY469" s="461"/>
      <c r="BZ469" s="461"/>
      <c r="CA469" s="461"/>
      <c r="CB469" s="461"/>
      <c r="CC469" s="514" t="str">
        <f t="shared" si="301"/>
        <v/>
      </c>
      <c r="CD469" s="486"/>
      <c r="CE469" s="460"/>
      <c r="CF469" s="461"/>
      <c r="CG469" s="461"/>
      <c r="CH469" s="461"/>
      <c r="CI469" s="461"/>
      <c r="CJ469" s="461"/>
      <c r="CK469" s="461"/>
      <c r="CL469" s="461"/>
      <c r="CM469" s="461"/>
      <c r="CN469" s="461"/>
      <c r="CO469" s="521" t="str">
        <f t="shared" si="302"/>
        <v/>
      </c>
      <c r="CP469" s="460"/>
      <c r="CQ469" s="469"/>
    </row>
    <row r="470" spans="1:95" s="414" customFormat="1" ht="11.25" hidden="1" customHeight="1" x14ac:dyDescent="0.2">
      <c r="A470" s="476"/>
      <c r="B470" s="476"/>
      <c r="C470" s="476"/>
      <c r="D470" s="901"/>
      <c r="E470" s="392"/>
      <c r="F470" s="568" t="s">
        <v>112</v>
      </c>
      <c r="G470" s="486" t="s">
        <v>132</v>
      </c>
      <c r="H470" s="486"/>
      <c r="I470" s="486"/>
      <c r="J470" s="486"/>
      <c r="K470" s="486"/>
      <c r="L470" s="486"/>
      <c r="M470" s="487"/>
      <c r="N470" s="487"/>
      <c r="O470" s="487"/>
      <c r="P470" s="487"/>
      <c r="Q470" s="487"/>
      <c r="R470" s="487"/>
      <c r="S470" s="487"/>
      <c r="T470" s="487"/>
      <c r="U470" s="487"/>
      <c r="V470" s="487"/>
      <c r="W470" s="487"/>
      <c r="X470" s="487"/>
      <c r="Y470" s="487"/>
      <c r="Z470" s="487"/>
      <c r="AA470" s="461"/>
      <c r="AB470" s="461"/>
      <c r="AC470" s="461"/>
      <c r="AD470" s="461"/>
      <c r="AE470" s="461"/>
      <c r="AF470" s="461"/>
      <c r="AG470" s="461"/>
      <c r="AH470" s="461"/>
      <c r="AI470" s="461"/>
      <c r="AJ470" s="461"/>
      <c r="AK470" s="461"/>
      <c r="AL470" s="461"/>
      <c r="AM470" s="461"/>
      <c r="AN470" s="461"/>
      <c r="AO470" s="461"/>
      <c r="AP470" s="461"/>
      <c r="AQ470" s="461"/>
      <c r="AR470" s="461"/>
      <c r="AS470" s="461"/>
      <c r="AT470" s="461"/>
      <c r="AU470" s="461"/>
      <c r="AV470" s="461"/>
      <c r="AW470" s="461"/>
      <c r="AX470" s="461"/>
      <c r="AY470" s="461"/>
      <c r="AZ470" s="461"/>
      <c r="BA470" s="461"/>
      <c r="BB470" s="461"/>
      <c r="BC470" s="461"/>
      <c r="BD470" s="461"/>
      <c r="BE470" s="461"/>
      <c r="BF470" s="461"/>
      <c r="BG470" s="461"/>
      <c r="BH470" s="461"/>
      <c r="BI470" s="461"/>
      <c r="BJ470" s="461"/>
      <c r="BK470" s="461"/>
      <c r="BL470" s="461"/>
      <c r="BM470" s="461"/>
      <c r="BN470" s="461"/>
      <c r="BO470" s="461"/>
      <c r="BP470" s="461"/>
      <c r="BQ470" s="461"/>
      <c r="BR470" s="461"/>
      <c r="BS470" s="461"/>
      <c r="BT470" s="521" t="str">
        <f t="shared" si="300"/>
        <v/>
      </c>
      <c r="BU470" s="460"/>
      <c r="BV470" s="460"/>
      <c r="BW470" s="461"/>
      <c r="BX470" s="461"/>
      <c r="BY470" s="461"/>
      <c r="BZ470" s="461"/>
      <c r="CA470" s="461"/>
      <c r="CB470" s="461"/>
      <c r="CC470" s="514" t="str">
        <f t="shared" si="301"/>
        <v/>
      </c>
      <c r="CD470" s="486"/>
      <c r="CE470" s="460"/>
      <c r="CF470" s="461"/>
      <c r="CG470" s="461"/>
      <c r="CH470" s="461"/>
      <c r="CI470" s="461"/>
      <c r="CJ470" s="461"/>
      <c r="CK470" s="461"/>
      <c r="CL470" s="461"/>
      <c r="CM470" s="461"/>
      <c r="CN470" s="461"/>
      <c r="CO470" s="521" t="str">
        <f t="shared" si="302"/>
        <v/>
      </c>
      <c r="CP470" s="460"/>
      <c r="CQ470" s="469"/>
    </row>
    <row r="471" spans="1:95" s="414" customFormat="1" ht="11.25" hidden="1" customHeight="1" x14ac:dyDescent="0.2">
      <c r="A471" s="476"/>
      <c r="B471" s="476"/>
      <c r="C471" s="476"/>
      <c r="D471" s="901"/>
      <c r="E471" s="392"/>
      <c r="F471" s="568" t="s">
        <v>115</v>
      </c>
      <c r="G471" s="486" t="s">
        <v>302</v>
      </c>
      <c r="H471" s="486"/>
      <c r="I471" s="486"/>
      <c r="J471" s="486"/>
      <c r="K471" s="486"/>
      <c r="L471" s="486"/>
      <c r="M471" s="487"/>
      <c r="N471" s="487"/>
      <c r="O471" s="487"/>
      <c r="P471" s="487"/>
      <c r="Q471" s="487"/>
      <c r="R471" s="487"/>
      <c r="S471" s="487"/>
      <c r="T471" s="487"/>
      <c r="U471" s="487"/>
      <c r="V471" s="487"/>
      <c r="W471" s="487"/>
      <c r="X471" s="487"/>
      <c r="Y471" s="487"/>
      <c r="Z471" s="487"/>
      <c r="AA471" s="461"/>
      <c r="AB471" s="461"/>
      <c r="AC471" s="461"/>
      <c r="AD471" s="461"/>
      <c r="AE471" s="461"/>
      <c r="AF471" s="461"/>
      <c r="AG471" s="461"/>
      <c r="AH471" s="461"/>
      <c r="AI471" s="461"/>
      <c r="AJ471" s="461"/>
      <c r="AK471" s="461"/>
      <c r="AL471" s="461"/>
      <c r="AM471" s="461"/>
      <c r="AN471" s="461"/>
      <c r="AO471" s="461"/>
      <c r="AP471" s="461"/>
      <c r="AQ471" s="461"/>
      <c r="AR471" s="461"/>
      <c r="AS471" s="461"/>
      <c r="AT471" s="461"/>
      <c r="AU471" s="461"/>
      <c r="AV471" s="461"/>
      <c r="AW471" s="461"/>
      <c r="AX471" s="461"/>
      <c r="AY471" s="461"/>
      <c r="AZ471" s="461"/>
      <c r="BA471" s="461"/>
      <c r="BB471" s="461"/>
      <c r="BC471" s="461"/>
      <c r="BD471" s="461"/>
      <c r="BE471" s="461"/>
      <c r="BF471" s="461"/>
      <c r="BG471" s="461"/>
      <c r="BH471" s="461"/>
      <c r="BI471" s="461"/>
      <c r="BJ471" s="461"/>
      <c r="BK471" s="461"/>
      <c r="BL471" s="461"/>
      <c r="BM471" s="461"/>
      <c r="BN471" s="461"/>
      <c r="BO471" s="461"/>
      <c r="BP471" s="461"/>
      <c r="BQ471" s="461"/>
      <c r="BR471" s="461"/>
      <c r="BS471" s="461"/>
      <c r="BT471" s="521" t="str">
        <f t="shared" si="300"/>
        <v/>
      </c>
      <c r="BU471" s="460"/>
      <c r="BV471" s="460"/>
      <c r="BW471" s="461"/>
      <c r="BX471" s="461"/>
      <c r="BY471" s="461"/>
      <c r="BZ471" s="461"/>
      <c r="CA471" s="461"/>
      <c r="CB471" s="461"/>
      <c r="CC471" s="514" t="str">
        <f t="shared" si="301"/>
        <v/>
      </c>
      <c r="CD471" s="486"/>
      <c r="CE471" s="460"/>
      <c r="CF471" s="461"/>
      <c r="CG471" s="461"/>
      <c r="CH471" s="461"/>
      <c r="CI471" s="461"/>
      <c r="CJ471" s="461"/>
      <c r="CK471" s="461"/>
      <c r="CL471" s="461"/>
      <c r="CM471" s="461"/>
      <c r="CN471" s="461"/>
      <c r="CO471" s="521" t="str">
        <f t="shared" si="302"/>
        <v/>
      </c>
      <c r="CP471" s="460"/>
      <c r="CQ471" s="469"/>
    </row>
    <row r="472" spans="1:95" s="414" customFormat="1" ht="11.25" hidden="1" customHeight="1" x14ac:dyDescent="0.2">
      <c r="A472" s="476"/>
      <c r="B472" s="476"/>
      <c r="C472" s="476"/>
      <c r="D472" s="901"/>
      <c r="E472" s="392"/>
      <c r="F472" s="568" t="s">
        <v>116</v>
      </c>
      <c r="G472" s="486" t="s">
        <v>133</v>
      </c>
      <c r="H472" s="486"/>
      <c r="I472" s="486"/>
      <c r="J472" s="486"/>
      <c r="K472" s="486"/>
      <c r="L472" s="486"/>
      <c r="M472" s="487"/>
      <c r="N472" s="487"/>
      <c r="O472" s="487"/>
      <c r="P472" s="487"/>
      <c r="Q472" s="487"/>
      <c r="R472" s="487"/>
      <c r="S472" s="487"/>
      <c r="T472" s="487"/>
      <c r="U472" s="487"/>
      <c r="V472" s="487"/>
      <c r="W472" s="487"/>
      <c r="X472" s="487"/>
      <c r="Y472" s="487"/>
      <c r="Z472" s="487"/>
      <c r="AA472" s="461"/>
      <c r="AB472" s="461"/>
      <c r="AC472" s="461"/>
      <c r="AD472" s="461"/>
      <c r="AE472" s="461"/>
      <c r="AF472" s="461"/>
      <c r="AG472" s="461"/>
      <c r="AH472" s="461"/>
      <c r="AI472" s="461"/>
      <c r="AJ472" s="461"/>
      <c r="AK472" s="461"/>
      <c r="AL472" s="461"/>
      <c r="AM472" s="461"/>
      <c r="AN472" s="461"/>
      <c r="AO472" s="461"/>
      <c r="AP472" s="461"/>
      <c r="AQ472" s="461"/>
      <c r="AR472" s="461"/>
      <c r="AS472" s="461"/>
      <c r="AT472" s="461"/>
      <c r="AU472" s="461"/>
      <c r="AV472" s="461"/>
      <c r="AW472" s="461"/>
      <c r="AX472" s="461"/>
      <c r="AY472" s="461"/>
      <c r="AZ472" s="461"/>
      <c r="BA472" s="461"/>
      <c r="BB472" s="461"/>
      <c r="BC472" s="461"/>
      <c r="BD472" s="461"/>
      <c r="BE472" s="461"/>
      <c r="BF472" s="461"/>
      <c r="BG472" s="461"/>
      <c r="BH472" s="461"/>
      <c r="BI472" s="461"/>
      <c r="BJ472" s="461"/>
      <c r="BK472" s="461"/>
      <c r="BL472" s="461"/>
      <c r="BM472" s="461"/>
      <c r="BN472" s="461"/>
      <c r="BO472" s="461"/>
      <c r="BP472" s="461"/>
      <c r="BQ472" s="461"/>
      <c r="BR472" s="461"/>
      <c r="BS472" s="461"/>
      <c r="BT472" s="521" t="str">
        <f t="shared" si="300"/>
        <v/>
      </c>
      <c r="BU472" s="460"/>
      <c r="BV472" s="460"/>
      <c r="BW472" s="461"/>
      <c r="BX472" s="461"/>
      <c r="BY472" s="461"/>
      <c r="BZ472" s="461"/>
      <c r="CA472" s="461"/>
      <c r="CB472" s="461"/>
      <c r="CC472" s="514" t="str">
        <f t="shared" si="301"/>
        <v/>
      </c>
      <c r="CD472" s="486"/>
      <c r="CE472" s="460"/>
      <c r="CF472" s="461"/>
      <c r="CG472" s="461"/>
      <c r="CH472" s="461"/>
      <c r="CI472" s="461"/>
      <c r="CJ472" s="461"/>
      <c r="CK472" s="461"/>
      <c r="CL472" s="461"/>
      <c r="CM472" s="461"/>
      <c r="CN472" s="461"/>
      <c r="CO472" s="521" t="str">
        <f t="shared" si="302"/>
        <v/>
      </c>
      <c r="CP472" s="460"/>
      <c r="CQ472" s="469"/>
    </row>
    <row r="473" spans="1:95" s="414" customFormat="1" ht="11.25" hidden="1" customHeight="1" x14ac:dyDescent="0.2">
      <c r="A473" s="476"/>
      <c r="B473" s="476"/>
      <c r="C473" s="476"/>
      <c r="D473" s="901"/>
      <c r="E473" s="392"/>
      <c r="F473" s="568" t="s">
        <v>357</v>
      </c>
      <c r="G473" s="486" t="s">
        <v>303</v>
      </c>
      <c r="H473" s="486"/>
      <c r="I473" s="486"/>
      <c r="J473" s="486"/>
      <c r="K473" s="486"/>
      <c r="L473" s="486"/>
      <c r="M473" s="487"/>
      <c r="N473" s="487"/>
      <c r="O473" s="487"/>
      <c r="P473" s="487"/>
      <c r="Q473" s="487"/>
      <c r="R473" s="487"/>
      <c r="S473" s="487"/>
      <c r="T473" s="487"/>
      <c r="U473" s="487"/>
      <c r="V473" s="487"/>
      <c r="W473" s="487"/>
      <c r="X473" s="487"/>
      <c r="Y473" s="487"/>
      <c r="Z473" s="487"/>
      <c r="AA473" s="461"/>
      <c r="AB473" s="461"/>
      <c r="AC473" s="461"/>
      <c r="AD473" s="461"/>
      <c r="AE473" s="461"/>
      <c r="AF473" s="461"/>
      <c r="AG473" s="461"/>
      <c r="AH473" s="461"/>
      <c r="AI473" s="461"/>
      <c r="AJ473" s="461"/>
      <c r="AK473" s="461"/>
      <c r="AL473" s="461"/>
      <c r="AM473" s="461"/>
      <c r="AN473" s="461"/>
      <c r="AO473" s="461"/>
      <c r="AP473" s="461"/>
      <c r="AQ473" s="461"/>
      <c r="AR473" s="461"/>
      <c r="AS473" s="461"/>
      <c r="AT473" s="461"/>
      <c r="AU473" s="461"/>
      <c r="AV473" s="461"/>
      <c r="AW473" s="461"/>
      <c r="AX473" s="461"/>
      <c r="AY473" s="461"/>
      <c r="AZ473" s="461"/>
      <c r="BA473" s="461"/>
      <c r="BB473" s="461"/>
      <c r="BC473" s="461"/>
      <c r="BD473" s="461"/>
      <c r="BE473" s="461"/>
      <c r="BF473" s="461"/>
      <c r="BG473" s="461"/>
      <c r="BH473" s="461"/>
      <c r="BI473" s="461"/>
      <c r="BJ473" s="461"/>
      <c r="BK473" s="461"/>
      <c r="BL473" s="461"/>
      <c r="BM473" s="461"/>
      <c r="BN473" s="461"/>
      <c r="BO473" s="461"/>
      <c r="BP473" s="461"/>
      <c r="BQ473" s="461"/>
      <c r="BR473" s="461"/>
      <c r="BS473" s="461"/>
      <c r="BT473" s="521" t="str">
        <f t="shared" si="300"/>
        <v/>
      </c>
      <c r="BU473" s="460"/>
      <c r="BV473" s="460"/>
      <c r="BW473" s="461"/>
      <c r="BX473" s="461"/>
      <c r="BY473" s="461"/>
      <c r="BZ473" s="461"/>
      <c r="CA473" s="461"/>
      <c r="CB473" s="461"/>
      <c r="CC473" s="514" t="str">
        <f t="shared" si="301"/>
        <v/>
      </c>
      <c r="CD473" s="486"/>
      <c r="CE473" s="460"/>
      <c r="CF473" s="461"/>
      <c r="CG473" s="461"/>
      <c r="CH473" s="461"/>
      <c r="CI473" s="461"/>
      <c r="CJ473" s="461"/>
      <c r="CK473" s="461"/>
      <c r="CL473" s="461"/>
      <c r="CM473" s="461"/>
      <c r="CN473" s="461"/>
      <c r="CO473" s="521" t="str">
        <f t="shared" si="302"/>
        <v/>
      </c>
      <c r="CP473" s="460"/>
      <c r="CQ473" s="469"/>
    </row>
    <row r="474" spans="1:95" s="414" customFormat="1" ht="22.5" hidden="1" customHeight="1" x14ac:dyDescent="0.2">
      <c r="A474" s="476"/>
      <c r="B474" s="476"/>
      <c r="C474" s="476"/>
      <c r="D474" s="901"/>
      <c r="E474" s="392" t="s">
        <v>134</v>
      </c>
      <c r="F474" s="568"/>
      <c r="G474" s="486" t="s">
        <v>304</v>
      </c>
      <c r="H474" s="486"/>
      <c r="I474" s="486"/>
      <c r="J474" s="486"/>
      <c r="K474" s="486"/>
      <c r="L474" s="486"/>
      <c r="M474" s="487"/>
      <c r="N474" s="487"/>
      <c r="O474" s="487"/>
      <c r="P474" s="487"/>
      <c r="Q474" s="487"/>
      <c r="R474" s="487"/>
      <c r="S474" s="487"/>
      <c r="T474" s="487"/>
      <c r="U474" s="487"/>
      <c r="V474" s="487"/>
      <c r="W474" s="487"/>
      <c r="X474" s="487"/>
      <c r="Y474" s="487"/>
      <c r="Z474" s="487"/>
      <c r="AA474" s="461"/>
      <c r="AB474" s="461"/>
      <c r="AC474" s="461"/>
      <c r="AD474" s="461"/>
      <c r="AE474" s="461"/>
      <c r="AF474" s="461"/>
      <c r="AG474" s="461"/>
      <c r="AH474" s="461"/>
      <c r="AI474" s="461"/>
      <c r="AJ474" s="461"/>
      <c r="AK474" s="461"/>
      <c r="AL474" s="461"/>
      <c r="AM474" s="461"/>
      <c r="AN474" s="461"/>
      <c r="AO474" s="461"/>
      <c r="AP474" s="461"/>
      <c r="AQ474" s="461"/>
      <c r="AR474" s="461"/>
      <c r="AS474" s="461"/>
      <c r="AT474" s="461"/>
      <c r="AU474" s="461"/>
      <c r="AV474" s="461"/>
      <c r="AW474" s="461"/>
      <c r="AX474" s="461"/>
      <c r="AY474" s="461"/>
      <c r="AZ474" s="461"/>
      <c r="BA474" s="461"/>
      <c r="BB474" s="461"/>
      <c r="BC474" s="461"/>
      <c r="BD474" s="461"/>
      <c r="BE474" s="461"/>
      <c r="BF474" s="461"/>
      <c r="BG474" s="461"/>
      <c r="BH474" s="461"/>
      <c r="BI474" s="461"/>
      <c r="BJ474" s="461"/>
      <c r="BK474" s="461"/>
      <c r="BL474" s="461"/>
      <c r="BM474" s="461"/>
      <c r="BN474" s="461"/>
      <c r="BO474" s="461"/>
      <c r="BP474" s="461"/>
      <c r="BQ474" s="461"/>
      <c r="BR474" s="461"/>
      <c r="BS474" s="461"/>
      <c r="BT474" s="521" t="str">
        <f t="shared" si="300"/>
        <v/>
      </c>
      <c r="BU474" s="460"/>
      <c r="BV474" s="460"/>
      <c r="BW474" s="461"/>
      <c r="BX474" s="461"/>
      <c r="BY474" s="461"/>
      <c r="BZ474" s="461"/>
      <c r="CA474" s="461"/>
      <c r="CB474" s="461"/>
      <c r="CC474" s="514" t="str">
        <f t="shared" si="301"/>
        <v/>
      </c>
      <c r="CD474" s="486"/>
      <c r="CE474" s="460"/>
      <c r="CF474" s="461"/>
      <c r="CG474" s="461"/>
      <c r="CH474" s="461"/>
      <c r="CI474" s="461"/>
      <c r="CJ474" s="461"/>
      <c r="CK474" s="461"/>
      <c r="CL474" s="461"/>
      <c r="CM474" s="461"/>
      <c r="CN474" s="461"/>
      <c r="CO474" s="521" t="str">
        <f t="shared" si="302"/>
        <v/>
      </c>
      <c r="CP474" s="460"/>
      <c r="CQ474" s="469"/>
    </row>
    <row r="475" spans="1:95" s="414" customFormat="1" ht="11.25" hidden="1" customHeight="1" x14ac:dyDescent="0.2">
      <c r="A475" s="476"/>
      <c r="B475" s="476"/>
      <c r="C475" s="476"/>
      <c r="D475" s="901"/>
      <c r="E475" s="392" t="s">
        <v>89</v>
      </c>
      <c r="F475" s="568" t="s">
        <v>723</v>
      </c>
      <c r="G475" s="486" t="s">
        <v>305</v>
      </c>
      <c r="H475" s="486"/>
      <c r="I475" s="486"/>
      <c r="J475" s="486"/>
      <c r="K475" s="486"/>
      <c r="L475" s="486"/>
      <c r="M475" s="487"/>
      <c r="N475" s="487"/>
      <c r="O475" s="487"/>
      <c r="P475" s="487"/>
      <c r="Q475" s="487"/>
      <c r="R475" s="487"/>
      <c r="S475" s="487"/>
      <c r="T475" s="487"/>
      <c r="U475" s="487"/>
      <c r="V475" s="487"/>
      <c r="W475" s="487"/>
      <c r="X475" s="487"/>
      <c r="Y475" s="487"/>
      <c r="Z475" s="487"/>
      <c r="AA475" s="461"/>
      <c r="AB475" s="461"/>
      <c r="AC475" s="461"/>
      <c r="AD475" s="461"/>
      <c r="AE475" s="461"/>
      <c r="AF475" s="461"/>
      <c r="AG475" s="461"/>
      <c r="AH475" s="461"/>
      <c r="AI475" s="461"/>
      <c r="AJ475" s="461"/>
      <c r="AK475" s="461"/>
      <c r="AL475" s="461"/>
      <c r="AM475" s="461"/>
      <c r="AN475" s="461"/>
      <c r="AO475" s="461"/>
      <c r="AP475" s="461"/>
      <c r="AQ475" s="461"/>
      <c r="AR475" s="461"/>
      <c r="AS475" s="461"/>
      <c r="AT475" s="461"/>
      <c r="AU475" s="461"/>
      <c r="AV475" s="461"/>
      <c r="AW475" s="461"/>
      <c r="AX475" s="461"/>
      <c r="AY475" s="461"/>
      <c r="AZ475" s="461"/>
      <c r="BA475" s="461"/>
      <c r="BB475" s="461"/>
      <c r="BC475" s="461"/>
      <c r="BD475" s="461"/>
      <c r="BE475" s="461"/>
      <c r="BF475" s="461"/>
      <c r="BG475" s="461"/>
      <c r="BH475" s="461"/>
      <c r="BI475" s="461"/>
      <c r="BJ475" s="461"/>
      <c r="BK475" s="461"/>
      <c r="BL475" s="461"/>
      <c r="BM475" s="461"/>
      <c r="BN475" s="461"/>
      <c r="BO475" s="461"/>
      <c r="BP475" s="461"/>
      <c r="BQ475" s="461"/>
      <c r="BR475" s="461"/>
      <c r="BS475" s="461"/>
      <c r="BT475" s="521" t="str">
        <f t="shared" si="300"/>
        <v/>
      </c>
      <c r="BU475" s="460"/>
      <c r="BV475" s="460"/>
      <c r="BW475" s="461"/>
      <c r="BX475" s="461"/>
      <c r="BY475" s="461"/>
      <c r="BZ475" s="461"/>
      <c r="CA475" s="461"/>
      <c r="CB475" s="461"/>
      <c r="CC475" s="514" t="str">
        <f t="shared" si="301"/>
        <v/>
      </c>
      <c r="CD475" s="486"/>
      <c r="CE475" s="460"/>
      <c r="CF475" s="461"/>
      <c r="CG475" s="461"/>
      <c r="CH475" s="461"/>
      <c r="CI475" s="461"/>
      <c r="CJ475" s="461"/>
      <c r="CK475" s="461"/>
      <c r="CL475" s="461"/>
      <c r="CM475" s="461"/>
      <c r="CN475" s="461"/>
      <c r="CO475" s="521" t="str">
        <f t="shared" si="302"/>
        <v/>
      </c>
      <c r="CP475" s="460"/>
      <c r="CQ475" s="469"/>
    </row>
    <row r="476" spans="1:95" s="414" customFormat="1" ht="11.25" hidden="1" customHeight="1" x14ac:dyDescent="0.2">
      <c r="A476" s="476"/>
      <c r="B476" s="476"/>
      <c r="C476" s="476"/>
      <c r="D476" s="901"/>
      <c r="E476" s="392"/>
      <c r="F476" s="568" t="s">
        <v>724</v>
      </c>
      <c r="G476" s="486" t="s">
        <v>306</v>
      </c>
      <c r="H476" s="486"/>
      <c r="I476" s="486"/>
      <c r="J476" s="486"/>
      <c r="K476" s="486"/>
      <c r="L476" s="486"/>
      <c r="M476" s="487"/>
      <c r="N476" s="487"/>
      <c r="O476" s="487"/>
      <c r="P476" s="487"/>
      <c r="Q476" s="487"/>
      <c r="R476" s="487"/>
      <c r="S476" s="487"/>
      <c r="T476" s="487"/>
      <c r="U476" s="487"/>
      <c r="V476" s="487"/>
      <c r="W476" s="487"/>
      <c r="X476" s="487"/>
      <c r="Y476" s="487"/>
      <c r="Z476" s="487"/>
      <c r="AA476" s="461"/>
      <c r="AB476" s="461"/>
      <c r="AC476" s="461"/>
      <c r="AD476" s="461"/>
      <c r="AE476" s="461"/>
      <c r="AF476" s="461"/>
      <c r="AG476" s="461"/>
      <c r="AH476" s="461"/>
      <c r="AI476" s="461"/>
      <c r="AJ476" s="461"/>
      <c r="AK476" s="461"/>
      <c r="AL476" s="461"/>
      <c r="AM476" s="461"/>
      <c r="AN476" s="461"/>
      <c r="AO476" s="461"/>
      <c r="AP476" s="461"/>
      <c r="AQ476" s="461"/>
      <c r="AR476" s="461"/>
      <c r="AS476" s="461"/>
      <c r="AT476" s="461"/>
      <c r="AU476" s="461"/>
      <c r="AV476" s="461"/>
      <c r="AW476" s="461"/>
      <c r="AX476" s="461"/>
      <c r="AY476" s="461"/>
      <c r="AZ476" s="461"/>
      <c r="BA476" s="461"/>
      <c r="BB476" s="461"/>
      <c r="BC476" s="461"/>
      <c r="BD476" s="461"/>
      <c r="BE476" s="461"/>
      <c r="BF476" s="461"/>
      <c r="BG476" s="461"/>
      <c r="BH476" s="461"/>
      <c r="BI476" s="461"/>
      <c r="BJ476" s="461"/>
      <c r="BK476" s="461"/>
      <c r="BL476" s="461"/>
      <c r="BM476" s="461"/>
      <c r="BN476" s="461"/>
      <c r="BO476" s="461"/>
      <c r="BP476" s="461"/>
      <c r="BQ476" s="461"/>
      <c r="BR476" s="461"/>
      <c r="BS476" s="461"/>
      <c r="BT476" s="521" t="str">
        <f t="shared" si="300"/>
        <v/>
      </c>
      <c r="BU476" s="460"/>
      <c r="BV476" s="460"/>
      <c r="BW476" s="461"/>
      <c r="BX476" s="461"/>
      <c r="BY476" s="461"/>
      <c r="BZ476" s="461"/>
      <c r="CA476" s="461"/>
      <c r="CB476" s="461"/>
      <c r="CC476" s="514" t="str">
        <f t="shared" si="301"/>
        <v/>
      </c>
      <c r="CD476" s="486"/>
      <c r="CE476" s="460"/>
      <c r="CF476" s="461"/>
      <c r="CG476" s="461"/>
      <c r="CH476" s="461"/>
      <c r="CI476" s="461"/>
      <c r="CJ476" s="461"/>
      <c r="CK476" s="461"/>
      <c r="CL476" s="461"/>
      <c r="CM476" s="461"/>
      <c r="CN476" s="461"/>
      <c r="CO476" s="521" t="str">
        <f t="shared" si="302"/>
        <v/>
      </c>
      <c r="CP476" s="460"/>
      <c r="CQ476" s="469"/>
    </row>
    <row r="477" spans="1:95" s="414" customFormat="1" ht="11.25" hidden="1" customHeight="1" x14ac:dyDescent="0.2">
      <c r="A477" s="476"/>
      <c r="B477" s="476"/>
      <c r="C477" s="476"/>
      <c r="D477" s="901"/>
      <c r="E477" s="392"/>
      <c r="F477" s="568" t="s">
        <v>725</v>
      </c>
      <c r="G477" s="486" t="s">
        <v>307</v>
      </c>
      <c r="H477" s="486"/>
      <c r="I477" s="486"/>
      <c r="J477" s="486"/>
      <c r="K477" s="486"/>
      <c r="L477" s="486"/>
      <c r="M477" s="487"/>
      <c r="N477" s="487"/>
      <c r="O477" s="487"/>
      <c r="P477" s="487"/>
      <c r="Q477" s="487"/>
      <c r="R477" s="487"/>
      <c r="S477" s="487"/>
      <c r="T477" s="487"/>
      <c r="U477" s="487"/>
      <c r="V477" s="487"/>
      <c r="W477" s="487"/>
      <c r="X477" s="487"/>
      <c r="Y477" s="487"/>
      <c r="Z477" s="487"/>
      <c r="AA477" s="461"/>
      <c r="AB477" s="461"/>
      <c r="AC477" s="461"/>
      <c r="AD477" s="461"/>
      <c r="AE477" s="461"/>
      <c r="AF477" s="461"/>
      <c r="AG477" s="461"/>
      <c r="AH477" s="461"/>
      <c r="AI477" s="461"/>
      <c r="AJ477" s="461"/>
      <c r="AK477" s="461"/>
      <c r="AL477" s="461"/>
      <c r="AM477" s="461"/>
      <c r="AN477" s="461"/>
      <c r="AO477" s="461"/>
      <c r="AP477" s="461"/>
      <c r="AQ477" s="461"/>
      <c r="AR477" s="461"/>
      <c r="AS477" s="461"/>
      <c r="AT477" s="461"/>
      <c r="AU477" s="461"/>
      <c r="AV477" s="461"/>
      <c r="AW477" s="461"/>
      <c r="AX477" s="461"/>
      <c r="AY477" s="461"/>
      <c r="AZ477" s="461"/>
      <c r="BA477" s="461"/>
      <c r="BB477" s="461"/>
      <c r="BC477" s="461"/>
      <c r="BD477" s="461"/>
      <c r="BE477" s="461"/>
      <c r="BF477" s="461"/>
      <c r="BG477" s="461"/>
      <c r="BH477" s="461"/>
      <c r="BI477" s="461"/>
      <c r="BJ477" s="461"/>
      <c r="BK477" s="461"/>
      <c r="BL477" s="461"/>
      <c r="BM477" s="461"/>
      <c r="BN477" s="461"/>
      <c r="BO477" s="461"/>
      <c r="BP477" s="461"/>
      <c r="BQ477" s="461"/>
      <c r="BR477" s="461"/>
      <c r="BS477" s="461"/>
      <c r="BT477" s="521" t="str">
        <f t="shared" si="300"/>
        <v/>
      </c>
      <c r="BU477" s="460"/>
      <c r="BV477" s="460"/>
      <c r="BW477" s="461"/>
      <c r="BX477" s="461"/>
      <c r="BY477" s="461"/>
      <c r="BZ477" s="461"/>
      <c r="CA477" s="461"/>
      <c r="CB477" s="461"/>
      <c r="CC477" s="514" t="str">
        <f t="shared" si="301"/>
        <v/>
      </c>
      <c r="CD477" s="486"/>
      <c r="CE477" s="460"/>
      <c r="CF477" s="461"/>
      <c r="CG477" s="461"/>
      <c r="CH477" s="461"/>
      <c r="CI477" s="461"/>
      <c r="CJ477" s="461"/>
      <c r="CK477" s="461"/>
      <c r="CL477" s="461"/>
      <c r="CM477" s="461"/>
      <c r="CN477" s="461"/>
      <c r="CO477" s="521" t="str">
        <f t="shared" si="302"/>
        <v/>
      </c>
      <c r="CP477" s="460"/>
      <c r="CQ477" s="469"/>
    </row>
    <row r="478" spans="1:95" s="414" customFormat="1" ht="11.25" hidden="1" customHeight="1" x14ac:dyDescent="0.2">
      <c r="A478" s="476"/>
      <c r="B478" s="476"/>
      <c r="C478" s="476"/>
      <c r="D478" s="901"/>
      <c r="E478" s="392"/>
      <c r="F478" s="568" t="s">
        <v>94</v>
      </c>
      <c r="G478" s="486" t="s">
        <v>388</v>
      </c>
      <c r="H478" s="486"/>
      <c r="I478" s="486"/>
      <c r="J478" s="486"/>
      <c r="K478" s="486"/>
      <c r="L478" s="486"/>
      <c r="M478" s="487"/>
      <c r="N478" s="487"/>
      <c r="O478" s="487"/>
      <c r="P478" s="487"/>
      <c r="Q478" s="487"/>
      <c r="R478" s="487"/>
      <c r="S478" s="487"/>
      <c r="T478" s="487"/>
      <c r="U478" s="487"/>
      <c r="V478" s="487"/>
      <c r="W478" s="487"/>
      <c r="X478" s="487"/>
      <c r="Y478" s="487"/>
      <c r="Z478" s="487"/>
      <c r="AA478" s="461"/>
      <c r="AB478" s="461"/>
      <c r="AC478" s="461"/>
      <c r="AD478" s="461"/>
      <c r="AE478" s="461"/>
      <c r="AF478" s="461"/>
      <c r="AG478" s="461"/>
      <c r="AH478" s="461"/>
      <c r="AI478" s="461"/>
      <c r="AJ478" s="461"/>
      <c r="AK478" s="461"/>
      <c r="AL478" s="461"/>
      <c r="AM478" s="461"/>
      <c r="AN478" s="461"/>
      <c r="AO478" s="461"/>
      <c r="AP478" s="461"/>
      <c r="AQ478" s="461"/>
      <c r="AR478" s="461"/>
      <c r="AS478" s="461"/>
      <c r="AT478" s="461"/>
      <c r="AU478" s="461"/>
      <c r="AV478" s="461"/>
      <c r="AW478" s="461"/>
      <c r="AX478" s="461"/>
      <c r="AY478" s="461"/>
      <c r="AZ478" s="461"/>
      <c r="BA478" s="461"/>
      <c r="BB478" s="461"/>
      <c r="BC478" s="461"/>
      <c r="BD478" s="461"/>
      <c r="BE478" s="461"/>
      <c r="BF478" s="461"/>
      <c r="BG478" s="461"/>
      <c r="BH478" s="461"/>
      <c r="BI478" s="461"/>
      <c r="BJ478" s="461"/>
      <c r="BK478" s="461"/>
      <c r="BL478" s="461"/>
      <c r="BM478" s="461"/>
      <c r="BN478" s="461"/>
      <c r="BO478" s="461"/>
      <c r="BP478" s="461"/>
      <c r="BQ478" s="461"/>
      <c r="BR478" s="461"/>
      <c r="BS478" s="461"/>
      <c r="BT478" s="521" t="str">
        <f t="shared" si="300"/>
        <v/>
      </c>
      <c r="BU478" s="460"/>
      <c r="BV478" s="460"/>
      <c r="BW478" s="461"/>
      <c r="BX478" s="461"/>
      <c r="BY478" s="461"/>
      <c r="BZ478" s="461"/>
      <c r="CA478" s="461"/>
      <c r="CB478" s="461"/>
      <c r="CC478" s="514" t="str">
        <f t="shared" si="301"/>
        <v/>
      </c>
      <c r="CD478" s="486"/>
      <c r="CE478" s="460"/>
      <c r="CF478" s="461"/>
      <c r="CG478" s="461"/>
      <c r="CH478" s="461"/>
      <c r="CI478" s="461"/>
      <c r="CJ478" s="461"/>
      <c r="CK478" s="461"/>
      <c r="CL478" s="461"/>
      <c r="CM478" s="461"/>
      <c r="CN478" s="461"/>
      <c r="CO478" s="521" t="str">
        <f t="shared" si="302"/>
        <v/>
      </c>
      <c r="CP478" s="460"/>
      <c r="CQ478" s="469"/>
    </row>
    <row r="479" spans="1:95" s="414" customFormat="1" ht="11.25" hidden="1" customHeight="1" x14ac:dyDescent="0.2">
      <c r="A479" s="476"/>
      <c r="B479" s="476"/>
      <c r="C479" s="476"/>
      <c r="D479" s="901"/>
      <c r="E479" s="392"/>
      <c r="F479" s="568" t="s">
        <v>95</v>
      </c>
      <c r="G479" s="486" t="s">
        <v>389</v>
      </c>
      <c r="H479" s="486"/>
      <c r="I479" s="486"/>
      <c r="J479" s="486"/>
      <c r="K479" s="486"/>
      <c r="L479" s="486"/>
      <c r="M479" s="487"/>
      <c r="N479" s="487"/>
      <c r="O479" s="487"/>
      <c r="P479" s="487"/>
      <c r="Q479" s="487"/>
      <c r="R479" s="487"/>
      <c r="S479" s="487"/>
      <c r="T479" s="487"/>
      <c r="U479" s="487"/>
      <c r="V479" s="487"/>
      <c r="W479" s="487"/>
      <c r="X479" s="487"/>
      <c r="Y479" s="487"/>
      <c r="Z479" s="487"/>
      <c r="AA479" s="461"/>
      <c r="AB479" s="461"/>
      <c r="AC479" s="461"/>
      <c r="AD479" s="461"/>
      <c r="AE479" s="461"/>
      <c r="AF479" s="461"/>
      <c r="AG479" s="461"/>
      <c r="AH479" s="461"/>
      <c r="AI479" s="461"/>
      <c r="AJ479" s="461"/>
      <c r="AK479" s="461"/>
      <c r="AL479" s="461"/>
      <c r="AM479" s="461"/>
      <c r="AN479" s="461"/>
      <c r="AO479" s="461"/>
      <c r="AP479" s="461"/>
      <c r="AQ479" s="461"/>
      <c r="AR479" s="461"/>
      <c r="AS479" s="461"/>
      <c r="AT479" s="461"/>
      <c r="AU479" s="461"/>
      <c r="AV479" s="461"/>
      <c r="AW479" s="461"/>
      <c r="AX479" s="461"/>
      <c r="AY479" s="461"/>
      <c r="AZ479" s="461"/>
      <c r="BA479" s="461"/>
      <c r="BB479" s="461"/>
      <c r="BC479" s="461"/>
      <c r="BD479" s="461"/>
      <c r="BE479" s="461"/>
      <c r="BF479" s="461"/>
      <c r="BG479" s="461"/>
      <c r="BH479" s="461"/>
      <c r="BI479" s="461"/>
      <c r="BJ479" s="461"/>
      <c r="BK479" s="461"/>
      <c r="BL479" s="461"/>
      <c r="BM479" s="461"/>
      <c r="BN479" s="461"/>
      <c r="BO479" s="461"/>
      <c r="BP479" s="461"/>
      <c r="BQ479" s="461"/>
      <c r="BR479" s="461"/>
      <c r="BS479" s="461"/>
      <c r="BT479" s="521" t="str">
        <f t="shared" si="300"/>
        <v/>
      </c>
      <c r="BU479" s="460"/>
      <c r="BV479" s="460"/>
      <c r="BW479" s="461"/>
      <c r="BX479" s="461"/>
      <c r="BY479" s="461"/>
      <c r="BZ479" s="461"/>
      <c r="CA479" s="461"/>
      <c r="CB479" s="461"/>
      <c r="CC479" s="514" t="str">
        <f t="shared" si="301"/>
        <v/>
      </c>
      <c r="CD479" s="486"/>
      <c r="CE479" s="460"/>
      <c r="CF479" s="461"/>
      <c r="CG479" s="461"/>
      <c r="CH479" s="461"/>
      <c r="CI479" s="461"/>
      <c r="CJ479" s="461"/>
      <c r="CK479" s="461"/>
      <c r="CL479" s="461"/>
      <c r="CM479" s="461"/>
      <c r="CN479" s="461"/>
      <c r="CO479" s="521" t="str">
        <f t="shared" si="302"/>
        <v/>
      </c>
      <c r="CP479" s="460"/>
      <c r="CQ479" s="469"/>
    </row>
    <row r="480" spans="1:95" s="414" customFormat="1" ht="11.25" hidden="1" customHeight="1" x14ac:dyDescent="0.2">
      <c r="A480" s="476"/>
      <c r="B480" s="476"/>
      <c r="C480" s="476"/>
      <c r="D480" s="901"/>
      <c r="E480" s="392"/>
      <c r="F480" s="568" t="s">
        <v>138</v>
      </c>
      <c r="G480" s="486" t="s">
        <v>308</v>
      </c>
      <c r="H480" s="486"/>
      <c r="I480" s="486"/>
      <c r="J480" s="486"/>
      <c r="K480" s="486"/>
      <c r="L480" s="486"/>
      <c r="M480" s="487"/>
      <c r="N480" s="487"/>
      <c r="O480" s="487"/>
      <c r="P480" s="487"/>
      <c r="Q480" s="487"/>
      <c r="R480" s="487"/>
      <c r="S480" s="487"/>
      <c r="T480" s="487"/>
      <c r="U480" s="487"/>
      <c r="V480" s="487"/>
      <c r="W480" s="487"/>
      <c r="X480" s="487"/>
      <c r="Y480" s="487"/>
      <c r="Z480" s="487"/>
      <c r="AA480" s="461"/>
      <c r="AB480" s="461"/>
      <c r="AC480" s="461"/>
      <c r="AD480" s="461"/>
      <c r="AE480" s="461"/>
      <c r="AF480" s="461"/>
      <c r="AG480" s="461"/>
      <c r="AH480" s="461"/>
      <c r="AI480" s="461"/>
      <c r="AJ480" s="461"/>
      <c r="AK480" s="461"/>
      <c r="AL480" s="461"/>
      <c r="AM480" s="461"/>
      <c r="AN480" s="461"/>
      <c r="AO480" s="461"/>
      <c r="AP480" s="461"/>
      <c r="AQ480" s="461"/>
      <c r="AR480" s="461"/>
      <c r="AS480" s="461"/>
      <c r="AT480" s="461"/>
      <c r="AU480" s="461"/>
      <c r="AV480" s="461"/>
      <c r="AW480" s="461"/>
      <c r="AX480" s="461"/>
      <c r="AY480" s="461"/>
      <c r="AZ480" s="461"/>
      <c r="BA480" s="461"/>
      <c r="BB480" s="461"/>
      <c r="BC480" s="461"/>
      <c r="BD480" s="461"/>
      <c r="BE480" s="461"/>
      <c r="BF480" s="461"/>
      <c r="BG480" s="461"/>
      <c r="BH480" s="461"/>
      <c r="BI480" s="461"/>
      <c r="BJ480" s="461"/>
      <c r="BK480" s="461"/>
      <c r="BL480" s="461"/>
      <c r="BM480" s="461"/>
      <c r="BN480" s="461"/>
      <c r="BO480" s="461"/>
      <c r="BP480" s="461"/>
      <c r="BQ480" s="461"/>
      <c r="BR480" s="461"/>
      <c r="BS480" s="461"/>
      <c r="BT480" s="521" t="str">
        <f t="shared" si="300"/>
        <v/>
      </c>
      <c r="BU480" s="460"/>
      <c r="BV480" s="460"/>
      <c r="BW480" s="461"/>
      <c r="BX480" s="461"/>
      <c r="BY480" s="461"/>
      <c r="BZ480" s="461"/>
      <c r="CA480" s="461"/>
      <c r="CB480" s="461"/>
      <c r="CC480" s="514" t="str">
        <f t="shared" si="301"/>
        <v/>
      </c>
      <c r="CD480" s="486"/>
      <c r="CE480" s="460"/>
      <c r="CF480" s="461"/>
      <c r="CG480" s="461"/>
      <c r="CH480" s="461"/>
      <c r="CI480" s="461"/>
      <c r="CJ480" s="461"/>
      <c r="CK480" s="461"/>
      <c r="CL480" s="461"/>
      <c r="CM480" s="461"/>
      <c r="CN480" s="461"/>
      <c r="CO480" s="521" t="str">
        <f t="shared" si="302"/>
        <v/>
      </c>
      <c r="CP480" s="460"/>
      <c r="CQ480" s="469"/>
    </row>
    <row r="481" spans="1:95" s="414" customFormat="1" ht="11.25" hidden="1" customHeight="1" x14ac:dyDescent="0.2">
      <c r="A481" s="476"/>
      <c r="B481" s="476"/>
      <c r="C481" s="476"/>
      <c r="D481" s="901"/>
      <c r="E481" s="392"/>
      <c r="F481" s="568" t="s">
        <v>748</v>
      </c>
      <c r="G481" s="486" t="s">
        <v>687</v>
      </c>
      <c r="H481" s="486"/>
      <c r="I481" s="486"/>
      <c r="J481" s="486"/>
      <c r="K481" s="486"/>
      <c r="L481" s="486"/>
      <c r="M481" s="487"/>
      <c r="N481" s="487"/>
      <c r="O481" s="487"/>
      <c r="P481" s="487"/>
      <c r="Q481" s="487"/>
      <c r="R481" s="487"/>
      <c r="S481" s="487"/>
      <c r="T481" s="487"/>
      <c r="U481" s="487"/>
      <c r="V481" s="487"/>
      <c r="W481" s="487"/>
      <c r="X481" s="487"/>
      <c r="Y481" s="487"/>
      <c r="Z481" s="487"/>
      <c r="AA481" s="461"/>
      <c r="AB481" s="461"/>
      <c r="AC481" s="461"/>
      <c r="AD481" s="461"/>
      <c r="AE481" s="461"/>
      <c r="AF481" s="461"/>
      <c r="AG481" s="461"/>
      <c r="AH481" s="461"/>
      <c r="AI481" s="461"/>
      <c r="AJ481" s="461"/>
      <c r="AK481" s="461"/>
      <c r="AL481" s="461"/>
      <c r="AM481" s="461"/>
      <c r="AN481" s="461"/>
      <c r="AO481" s="461"/>
      <c r="AP481" s="461"/>
      <c r="AQ481" s="461"/>
      <c r="AR481" s="461"/>
      <c r="AS481" s="461"/>
      <c r="AT481" s="461"/>
      <c r="AU481" s="461"/>
      <c r="AV481" s="461"/>
      <c r="AW481" s="461"/>
      <c r="AX481" s="461"/>
      <c r="AY481" s="461"/>
      <c r="AZ481" s="461"/>
      <c r="BA481" s="461"/>
      <c r="BB481" s="461"/>
      <c r="BC481" s="461"/>
      <c r="BD481" s="461"/>
      <c r="BE481" s="461"/>
      <c r="BF481" s="461"/>
      <c r="BG481" s="461"/>
      <c r="BH481" s="461"/>
      <c r="BI481" s="461"/>
      <c r="BJ481" s="461"/>
      <c r="BK481" s="461"/>
      <c r="BL481" s="461"/>
      <c r="BM481" s="461"/>
      <c r="BN481" s="461"/>
      <c r="BO481" s="461"/>
      <c r="BP481" s="461"/>
      <c r="BQ481" s="461"/>
      <c r="BR481" s="461"/>
      <c r="BS481" s="461"/>
      <c r="BT481" s="521" t="str">
        <f t="shared" si="300"/>
        <v/>
      </c>
      <c r="BU481" s="460"/>
      <c r="BV481" s="460"/>
      <c r="BW481" s="461"/>
      <c r="BX481" s="461"/>
      <c r="BY481" s="461"/>
      <c r="BZ481" s="461"/>
      <c r="CA481" s="461"/>
      <c r="CB481" s="461"/>
      <c r="CC481" s="514" t="str">
        <f t="shared" si="301"/>
        <v/>
      </c>
      <c r="CD481" s="486"/>
      <c r="CE481" s="460"/>
      <c r="CF481" s="461"/>
      <c r="CG481" s="461"/>
      <c r="CH481" s="461"/>
      <c r="CI481" s="461"/>
      <c r="CJ481" s="461"/>
      <c r="CK481" s="461"/>
      <c r="CL481" s="461"/>
      <c r="CM481" s="461"/>
      <c r="CN481" s="461"/>
      <c r="CO481" s="521" t="str">
        <f t="shared" si="302"/>
        <v/>
      </c>
      <c r="CP481" s="460"/>
      <c r="CQ481" s="469"/>
    </row>
    <row r="482" spans="1:95" s="414" customFormat="1" ht="11.25" hidden="1" customHeight="1" x14ac:dyDescent="0.2">
      <c r="A482" s="476"/>
      <c r="B482" s="476"/>
      <c r="C482" s="476"/>
      <c r="D482" s="901"/>
      <c r="E482" s="392"/>
      <c r="F482" s="568" t="s">
        <v>140</v>
      </c>
      <c r="G482" s="486" t="s">
        <v>681</v>
      </c>
      <c r="H482" s="486"/>
      <c r="I482" s="486"/>
      <c r="J482" s="486"/>
      <c r="K482" s="486"/>
      <c r="L482" s="486"/>
      <c r="M482" s="487"/>
      <c r="N482" s="487"/>
      <c r="O482" s="487"/>
      <c r="P482" s="487"/>
      <c r="Q482" s="487"/>
      <c r="R482" s="487"/>
      <c r="S482" s="487"/>
      <c r="T482" s="487"/>
      <c r="U482" s="487"/>
      <c r="V482" s="487"/>
      <c r="W482" s="487"/>
      <c r="X482" s="487"/>
      <c r="Y482" s="487"/>
      <c r="Z482" s="487"/>
      <c r="AA482" s="461"/>
      <c r="AB482" s="461"/>
      <c r="AC482" s="461"/>
      <c r="AD482" s="461"/>
      <c r="AE482" s="461"/>
      <c r="AF482" s="461"/>
      <c r="AG482" s="461"/>
      <c r="AH482" s="461"/>
      <c r="AI482" s="461"/>
      <c r="AJ482" s="461"/>
      <c r="AK482" s="461"/>
      <c r="AL482" s="461"/>
      <c r="AM482" s="461"/>
      <c r="AN482" s="461"/>
      <c r="AO482" s="461"/>
      <c r="AP482" s="461"/>
      <c r="AQ482" s="461"/>
      <c r="AR482" s="461"/>
      <c r="AS482" s="461"/>
      <c r="AT482" s="461"/>
      <c r="AU482" s="461"/>
      <c r="AV482" s="461"/>
      <c r="AW482" s="461"/>
      <c r="AX482" s="461"/>
      <c r="AY482" s="461"/>
      <c r="AZ482" s="461"/>
      <c r="BA482" s="461"/>
      <c r="BB482" s="461"/>
      <c r="BC482" s="461"/>
      <c r="BD482" s="461"/>
      <c r="BE482" s="461"/>
      <c r="BF482" s="461"/>
      <c r="BG482" s="461"/>
      <c r="BH482" s="461"/>
      <c r="BI482" s="461"/>
      <c r="BJ482" s="461"/>
      <c r="BK482" s="461"/>
      <c r="BL482" s="461"/>
      <c r="BM482" s="461"/>
      <c r="BN482" s="461"/>
      <c r="BO482" s="461"/>
      <c r="BP482" s="461"/>
      <c r="BQ482" s="461"/>
      <c r="BR482" s="461"/>
      <c r="BS482" s="461"/>
      <c r="BT482" s="521" t="str">
        <f t="shared" si="300"/>
        <v/>
      </c>
      <c r="BU482" s="460"/>
      <c r="BV482" s="460"/>
      <c r="BW482" s="461"/>
      <c r="BX482" s="461"/>
      <c r="BY482" s="461"/>
      <c r="BZ482" s="461"/>
      <c r="CA482" s="461"/>
      <c r="CB482" s="461"/>
      <c r="CC482" s="514" t="str">
        <f t="shared" si="301"/>
        <v/>
      </c>
      <c r="CD482" s="486"/>
      <c r="CE482" s="460"/>
      <c r="CF482" s="461"/>
      <c r="CG482" s="461"/>
      <c r="CH482" s="461"/>
      <c r="CI482" s="461"/>
      <c r="CJ482" s="461"/>
      <c r="CK482" s="461"/>
      <c r="CL482" s="461"/>
      <c r="CM482" s="461"/>
      <c r="CN482" s="461"/>
      <c r="CO482" s="521" t="str">
        <f t="shared" si="302"/>
        <v/>
      </c>
      <c r="CP482" s="460"/>
      <c r="CQ482" s="469"/>
    </row>
    <row r="483" spans="1:95" s="414" customFormat="1" ht="22.5" hidden="1" customHeight="1" x14ac:dyDescent="0.2">
      <c r="A483" s="476"/>
      <c r="B483" s="476"/>
      <c r="C483" s="476"/>
      <c r="D483" s="901"/>
      <c r="E483" s="392" t="s">
        <v>358</v>
      </c>
      <c r="F483" s="568" t="s">
        <v>108</v>
      </c>
      <c r="G483" s="486" t="s">
        <v>309</v>
      </c>
      <c r="H483" s="486"/>
      <c r="I483" s="486"/>
      <c r="J483" s="486"/>
      <c r="K483" s="486"/>
      <c r="L483" s="486"/>
      <c r="M483" s="487"/>
      <c r="N483" s="487"/>
      <c r="O483" s="487"/>
      <c r="P483" s="487"/>
      <c r="Q483" s="487"/>
      <c r="R483" s="487"/>
      <c r="S483" s="487"/>
      <c r="T483" s="487"/>
      <c r="U483" s="487"/>
      <c r="V483" s="487"/>
      <c r="W483" s="487"/>
      <c r="X483" s="487"/>
      <c r="Y483" s="487"/>
      <c r="Z483" s="487"/>
      <c r="AA483" s="461"/>
      <c r="AB483" s="461"/>
      <c r="AC483" s="461"/>
      <c r="AD483" s="461"/>
      <c r="AE483" s="461"/>
      <c r="AF483" s="461"/>
      <c r="AG483" s="461"/>
      <c r="AH483" s="461"/>
      <c r="AI483" s="461"/>
      <c r="AJ483" s="461"/>
      <c r="AK483" s="461"/>
      <c r="AL483" s="461"/>
      <c r="AM483" s="461"/>
      <c r="AN483" s="461"/>
      <c r="AO483" s="461"/>
      <c r="AP483" s="461"/>
      <c r="AQ483" s="461"/>
      <c r="AR483" s="461"/>
      <c r="AS483" s="461"/>
      <c r="AT483" s="461"/>
      <c r="AU483" s="461"/>
      <c r="AV483" s="461"/>
      <c r="AW483" s="461"/>
      <c r="AX483" s="461"/>
      <c r="AY483" s="461"/>
      <c r="AZ483" s="461"/>
      <c r="BA483" s="461"/>
      <c r="BB483" s="461"/>
      <c r="BC483" s="461"/>
      <c r="BD483" s="461"/>
      <c r="BE483" s="461"/>
      <c r="BF483" s="461"/>
      <c r="BG483" s="461"/>
      <c r="BH483" s="461"/>
      <c r="BI483" s="461"/>
      <c r="BJ483" s="461"/>
      <c r="BK483" s="461"/>
      <c r="BL483" s="461"/>
      <c r="BM483" s="461"/>
      <c r="BN483" s="461"/>
      <c r="BO483" s="461"/>
      <c r="BP483" s="461"/>
      <c r="BQ483" s="461"/>
      <c r="BR483" s="461"/>
      <c r="BS483" s="461"/>
      <c r="BT483" s="521" t="str">
        <f t="shared" si="300"/>
        <v/>
      </c>
      <c r="BU483" s="460"/>
      <c r="BV483" s="460"/>
      <c r="BW483" s="461"/>
      <c r="BX483" s="461"/>
      <c r="BY483" s="461"/>
      <c r="BZ483" s="461"/>
      <c r="CA483" s="461"/>
      <c r="CB483" s="461"/>
      <c r="CC483" s="514" t="str">
        <f t="shared" si="301"/>
        <v/>
      </c>
      <c r="CD483" s="486"/>
      <c r="CE483" s="460"/>
      <c r="CF483" s="461"/>
      <c r="CG483" s="461"/>
      <c r="CH483" s="461"/>
      <c r="CI483" s="461"/>
      <c r="CJ483" s="461"/>
      <c r="CK483" s="461"/>
      <c r="CL483" s="461"/>
      <c r="CM483" s="461"/>
      <c r="CN483" s="461"/>
      <c r="CO483" s="521" t="str">
        <f t="shared" si="302"/>
        <v/>
      </c>
      <c r="CP483" s="460"/>
      <c r="CQ483" s="469"/>
    </row>
    <row r="484" spans="1:95" s="414" customFormat="1" ht="11.25" hidden="1" customHeight="1" x14ac:dyDescent="0.2">
      <c r="A484" s="476"/>
      <c r="B484" s="476"/>
      <c r="C484" s="476"/>
      <c r="D484" s="901"/>
      <c r="E484" s="392"/>
      <c r="F484" s="568" t="s">
        <v>832</v>
      </c>
      <c r="G484" s="486" t="s">
        <v>833</v>
      </c>
      <c r="H484" s="486"/>
      <c r="I484" s="486"/>
      <c r="J484" s="486"/>
      <c r="K484" s="486"/>
      <c r="L484" s="486"/>
      <c r="M484" s="486"/>
      <c r="N484" s="486"/>
      <c r="O484" s="486"/>
      <c r="P484" s="486"/>
      <c r="Q484" s="486"/>
      <c r="R484" s="486"/>
      <c r="S484" s="486"/>
      <c r="T484" s="486"/>
      <c r="U484" s="486"/>
      <c r="V484" s="486"/>
      <c r="W484" s="486"/>
      <c r="X484" s="486"/>
      <c r="Y484" s="486"/>
      <c r="Z484" s="486"/>
      <c r="AA484" s="461"/>
      <c r="AB484" s="461"/>
      <c r="AC484" s="461"/>
      <c r="AD484" s="461"/>
      <c r="AE484" s="461"/>
      <c r="AF484" s="461"/>
      <c r="AG484" s="461"/>
      <c r="AH484" s="461"/>
      <c r="AI484" s="461"/>
      <c r="AJ484" s="461"/>
      <c r="AK484" s="461"/>
      <c r="AL484" s="461"/>
      <c r="AM484" s="461"/>
      <c r="AN484" s="461"/>
      <c r="AO484" s="461"/>
      <c r="AP484" s="461"/>
      <c r="AQ484" s="461"/>
      <c r="AR484" s="461"/>
      <c r="AS484" s="461"/>
      <c r="AT484" s="461"/>
      <c r="AU484" s="461"/>
      <c r="AV484" s="461"/>
      <c r="AW484" s="461"/>
      <c r="AX484" s="461"/>
      <c r="AY484" s="461"/>
      <c r="AZ484" s="461"/>
      <c r="BA484" s="461"/>
      <c r="BB484" s="461"/>
      <c r="BC484" s="461"/>
      <c r="BD484" s="461"/>
      <c r="BE484" s="461"/>
      <c r="BF484" s="461"/>
      <c r="BG484" s="461"/>
      <c r="BH484" s="461"/>
      <c r="BI484" s="461"/>
      <c r="BJ484" s="461"/>
      <c r="BK484" s="461"/>
      <c r="BL484" s="461"/>
      <c r="BM484" s="461"/>
      <c r="BN484" s="461"/>
      <c r="BO484" s="461"/>
      <c r="BP484" s="461"/>
      <c r="BQ484" s="461"/>
      <c r="BR484" s="461"/>
      <c r="BS484" s="461"/>
      <c r="BT484" s="521" t="str">
        <f t="shared" si="300"/>
        <v/>
      </c>
      <c r="BU484" s="460"/>
      <c r="BV484" s="460"/>
      <c r="BW484" s="461"/>
      <c r="BX484" s="461"/>
      <c r="BY484" s="461"/>
      <c r="BZ484" s="461"/>
      <c r="CA484" s="461"/>
      <c r="CB484" s="461"/>
      <c r="CC484" s="514" t="str">
        <f t="shared" si="301"/>
        <v/>
      </c>
      <c r="CD484" s="486"/>
      <c r="CE484" s="460"/>
      <c r="CF484" s="461"/>
      <c r="CG484" s="461"/>
      <c r="CH484" s="461"/>
      <c r="CI484" s="461"/>
      <c r="CJ484" s="461"/>
      <c r="CK484" s="461"/>
      <c r="CL484" s="461"/>
      <c r="CM484" s="461"/>
      <c r="CN484" s="461"/>
      <c r="CO484" s="521" t="str">
        <f t="shared" si="302"/>
        <v/>
      </c>
      <c r="CP484" s="460"/>
      <c r="CQ484" s="469"/>
    </row>
    <row r="485" spans="1:95" s="414" customFormat="1" ht="11.25" hidden="1" customHeight="1" x14ac:dyDescent="0.2">
      <c r="A485" s="476"/>
      <c r="B485" s="476"/>
      <c r="C485" s="476"/>
      <c r="D485" s="901"/>
      <c r="E485" s="392"/>
      <c r="F485" s="568" t="s">
        <v>112</v>
      </c>
      <c r="G485" s="486" t="s">
        <v>310</v>
      </c>
      <c r="H485" s="486"/>
      <c r="I485" s="486"/>
      <c r="J485" s="486"/>
      <c r="K485" s="486"/>
      <c r="L485" s="486"/>
      <c r="M485" s="486"/>
      <c r="N485" s="486"/>
      <c r="O485" s="486"/>
      <c r="P485" s="486"/>
      <c r="Q485" s="486"/>
      <c r="R485" s="486"/>
      <c r="S485" s="486"/>
      <c r="T485" s="486"/>
      <c r="U485" s="486"/>
      <c r="V485" s="486"/>
      <c r="W485" s="486"/>
      <c r="X485" s="486"/>
      <c r="Y485" s="486"/>
      <c r="Z485" s="486"/>
      <c r="AA485" s="461"/>
      <c r="AB485" s="461"/>
      <c r="AC485" s="461"/>
      <c r="AD485" s="461"/>
      <c r="AE485" s="461"/>
      <c r="AF485" s="461"/>
      <c r="AG485" s="461"/>
      <c r="AH485" s="461"/>
      <c r="AI485" s="461"/>
      <c r="AJ485" s="461"/>
      <c r="AK485" s="461"/>
      <c r="AL485" s="461"/>
      <c r="AM485" s="461"/>
      <c r="AN485" s="461"/>
      <c r="AO485" s="461"/>
      <c r="AP485" s="461"/>
      <c r="AQ485" s="461"/>
      <c r="AR485" s="461"/>
      <c r="AS485" s="461"/>
      <c r="AT485" s="461"/>
      <c r="AU485" s="461"/>
      <c r="AV485" s="461"/>
      <c r="AW485" s="461"/>
      <c r="AX485" s="461"/>
      <c r="AY485" s="461"/>
      <c r="AZ485" s="461"/>
      <c r="BA485" s="461"/>
      <c r="BB485" s="461"/>
      <c r="BC485" s="461"/>
      <c r="BD485" s="461"/>
      <c r="BE485" s="461"/>
      <c r="BF485" s="461"/>
      <c r="BG485" s="461"/>
      <c r="BH485" s="461"/>
      <c r="BI485" s="461"/>
      <c r="BJ485" s="461"/>
      <c r="BK485" s="461"/>
      <c r="BL485" s="461"/>
      <c r="BM485" s="461"/>
      <c r="BN485" s="461"/>
      <c r="BO485" s="461"/>
      <c r="BP485" s="461"/>
      <c r="BQ485" s="461"/>
      <c r="BR485" s="461"/>
      <c r="BS485" s="461"/>
      <c r="BT485" s="521" t="str">
        <f t="shared" si="300"/>
        <v/>
      </c>
      <c r="BU485" s="460"/>
      <c r="BV485" s="460"/>
      <c r="BW485" s="461"/>
      <c r="BX485" s="461"/>
      <c r="BY485" s="461"/>
      <c r="BZ485" s="461"/>
      <c r="CA485" s="461"/>
      <c r="CB485" s="461"/>
      <c r="CC485" s="514" t="str">
        <f t="shared" si="301"/>
        <v/>
      </c>
      <c r="CD485" s="486"/>
      <c r="CE485" s="460"/>
      <c r="CF485" s="461"/>
      <c r="CG485" s="461"/>
      <c r="CH485" s="461"/>
      <c r="CI485" s="461"/>
      <c r="CJ485" s="461"/>
      <c r="CK485" s="461"/>
      <c r="CL485" s="461"/>
      <c r="CM485" s="461"/>
      <c r="CN485" s="461"/>
      <c r="CO485" s="521" t="str">
        <f t="shared" si="302"/>
        <v/>
      </c>
      <c r="CP485" s="460"/>
      <c r="CQ485" s="469"/>
    </row>
    <row r="486" spans="1:95" s="414" customFormat="1" ht="11.25" hidden="1" customHeight="1" x14ac:dyDescent="0.2">
      <c r="A486" s="476"/>
      <c r="B486" s="476"/>
      <c r="C486" s="476"/>
      <c r="D486" s="901"/>
      <c r="E486" s="392"/>
      <c r="F486" s="568" t="s">
        <v>7282</v>
      </c>
      <c r="G486" s="486" t="s">
        <v>7283</v>
      </c>
      <c r="H486" s="486"/>
      <c r="I486" s="486"/>
      <c r="J486" s="486"/>
      <c r="K486" s="486"/>
      <c r="L486" s="486"/>
      <c r="M486" s="486"/>
      <c r="N486" s="486"/>
      <c r="O486" s="486"/>
      <c r="P486" s="486"/>
      <c r="Q486" s="486"/>
      <c r="R486" s="486"/>
      <c r="S486" s="486"/>
      <c r="T486" s="486"/>
      <c r="U486" s="486"/>
      <c r="V486" s="486"/>
      <c r="W486" s="486"/>
      <c r="X486" s="486"/>
      <c r="Y486" s="486"/>
      <c r="Z486" s="486"/>
      <c r="AA486" s="461"/>
      <c r="AB486" s="461"/>
      <c r="AC486" s="461"/>
      <c r="AD486" s="461"/>
      <c r="AE486" s="461"/>
      <c r="AF486" s="461"/>
      <c r="AG486" s="461"/>
      <c r="AH486" s="461"/>
      <c r="AI486" s="461"/>
      <c r="AJ486" s="461"/>
      <c r="AK486" s="461"/>
      <c r="AL486" s="461"/>
      <c r="AM486" s="461"/>
      <c r="AN486" s="461"/>
      <c r="AO486" s="461"/>
      <c r="AP486" s="461"/>
      <c r="AQ486" s="461"/>
      <c r="AR486" s="461"/>
      <c r="AS486" s="461"/>
      <c r="AT486" s="461"/>
      <c r="AU486" s="461"/>
      <c r="AV486" s="461"/>
      <c r="AW486" s="461"/>
      <c r="AX486" s="461"/>
      <c r="AY486" s="461"/>
      <c r="AZ486" s="461"/>
      <c r="BA486" s="461"/>
      <c r="BB486" s="461"/>
      <c r="BC486" s="461"/>
      <c r="BD486" s="461"/>
      <c r="BE486" s="461"/>
      <c r="BF486" s="461"/>
      <c r="BG486" s="461"/>
      <c r="BH486" s="461"/>
      <c r="BI486" s="461"/>
      <c r="BJ486" s="461"/>
      <c r="BK486" s="461"/>
      <c r="BL486" s="461"/>
      <c r="BM486" s="461"/>
      <c r="BN486" s="461"/>
      <c r="BO486" s="461"/>
      <c r="BP486" s="461"/>
      <c r="BQ486" s="461"/>
      <c r="BR486" s="461"/>
      <c r="BS486" s="461"/>
      <c r="BT486" s="521" t="str">
        <f t="shared" si="300"/>
        <v/>
      </c>
      <c r="BU486" s="460"/>
      <c r="BV486" s="460"/>
      <c r="BW486" s="461"/>
      <c r="BX486" s="461"/>
      <c r="BY486" s="461"/>
      <c r="BZ486" s="461"/>
      <c r="CA486" s="461"/>
      <c r="CB486" s="461"/>
      <c r="CC486" s="514" t="str">
        <f t="shared" si="301"/>
        <v/>
      </c>
      <c r="CD486" s="486"/>
      <c r="CE486" s="460"/>
      <c r="CF486" s="461"/>
      <c r="CG486" s="461"/>
      <c r="CH486" s="461"/>
      <c r="CI486" s="461"/>
      <c r="CJ486" s="461"/>
      <c r="CK486" s="461"/>
      <c r="CL486" s="461"/>
      <c r="CM486" s="461"/>
      <c r="CN486" s="461"/>
      <c r="CO486" s="521" t="str">
        <f t="shared" si="302"/>
        <v/>
      </c>
      <c r="CP486" s="460"/>
      <c r="CQ486" s="469"/>
    </row>
    <row r="487" spans="1:95" s="414" customFormat="1" ht="11.25" hidden="1" customHeight="1" x14ac:dyDescent="0.2">
      <c r="A487" s="476"/>
      <c r="B487" s="476"/>
      <c r="C487" s="476"/>
      <c r="D487" s="901"/>
      <c r="E487" s="392"/>
      <c r="F487" s="568" t="s">
        <v>115</v>
      </c>
      <c r="G487" s="486" t="s">
        <v>390</v>
      </c>
      <c r="H487" s="486"/>
      <c r="I487" s="486"/>
      <c r="J487" s="486"/>
      <c r="K487" s="486"/>
      <c r="L487" s="486"/>
      <c r="M487" s="486"/>
      <c r="N487" s="486"/>
      <c r="O487" s="486"/>
      <c r="P487" s="486"/>
      <c r="Q487" s="486"/>
      <c r="R487" s="486"/>
      <c r="S487" s="486"/>
      <c r="T487" s="486"/>
      <c r="U487" s="486"/>
      <c r="V487" s="486"/>
      <c r="W487" s="486"/>
      <c r="X487" s="486"/>
      <c r="Y487" s="486"/>
      <c r="Z487" s="486"/>
      <c r="AA487" s="461"/>
      <c r="AB487" s="461"/>
      <c r="AC487" s="461"/>
      <c r="AD487" s="461"/>
      <c r="AE487" s="461"/>
      <c r="AF487" s="461"/>
      <c r="AG487" s="461"/>
      <c r="AH487" s="461"/>
      <c r="AI487" s="461"/>
      <c r="AJ487" s="461"/>
      <c r="AK487" s="461"/>
      <c r="AL487" s="461"/>
      <c r="AM487" s="461"/>
      <c r="AN487" s="461"/>
      <c r="AO487" s="461"/>
      <c r="AP487" s="461"/>
      <c r="AQ487" s="461"/>
      <c r="AR487" s="461"/>
      <c r="AS487" s="461"/>
      <c r="AT487" s="461"/>
      <c r="AU487" s="461"/>
      <c r="AV487" s="461"/>
      <c r="AW487" s="461"/>
      <c r="AX487" s="461"/>
      <c r="AY487" s="461"/>
      <c r="AZ487" s="461"/>
      <c r="BA487" s="461"/>
      <c r="BB487" s="461"/>
      <c r="BC487" s="461"/>
      <c r="BD487" s="461"/>
      <c r="BE487" s="461"/>
      <c r="BF487" s="461"/>
      <c r="BG487" s="461"/>
      <c r="BH487" s="461"/>
      <c r="BI487" s="461"/>
      <c r="BJ487" s="461"/>
      <c r="BK487" s="461"/>
      <c r="BL487" s="461"/>
      <c r="BM487" s="461"/>
      <c r="BN487" s="461"/>
      <c r="BO487" s="461"/>
      <c r="BP487" s="461"/>
      <c r="BQ487" s="461"/>
      <c r="BR487" s="461"/>
      <c r="BS487" s="461"/>
      <c r="BT487" s="521" t="str">
        <f t="shared" si="300"/>
        <v/>
      </c>
      <c r="BU487" s="460"/>
      <c r="BV487" s="460"/>
      <c r="BW487" s="461"/>
      <c r="BX487" s="461"/>
      <c r="BY487" s="461"/>
      <c r="BZ487" s="461"/>
      <c r="CA487" s="461"/>
      <c r="CB487" s="461"/>
      <c r="CC487" s="514" t="str">
        <f t="shared" si="301"/>
        <v/>
      </c>
      <c r="CD487" s="486"/>
      <c r="CE487" s="460"/>
      <c r="CF487" s="461"/>
      <c r="CG487" s="461"/>
      <c r="CH487" s="461"/>
      <c r="CI487" s="461"/>
      <c r="CJ487" s="461"/>
      <c r="CK487" s="461"/>
      <c r="CL487" s="461"/>
      <c r="CM487" s="461"/>
      <c r="CN487" s="461"/>
      <c r="CO487" s="521" t="str">
        <f t="shared" si="302"/>
        <v/>
      </c>
      <c r="CP487" s="460"/>
      <c r="CQ487" s="469"/>
    </row>
    <row r="488" spans="1:95" s="414" customFormat="1" ht="11.25" hidden="1" customHeight="1" x14ac:dyDescent="0.2">
      <c r="A488" s="476"/>
      <c r="B488" s="476"/>
      <c r="C488" s="476"/>
      <c r="D488" s="901"/>
      <c r="E488" s="392"/>
      <c r="F488" s="568" t="s">
        <v>116</v>
      </c>
      <c r="G488" s="486" t="s">
        <v>311</v>
      </c>
      <c r="H488" s="486"/>
      <c r="I488" s="486"/>
      <c r="J488" s="486"/>
      <c r="K488" s="486"/>
      <c r="L488" s="486"/>
      <c r="M488" s="486"/>
      <c r="N488" s="486"/>
      <c r="O488" s="486"/>
      <c r="P488" s="486"/>
      <c r="Q488" s="486"/>
      <c r="R488" s="486"/>
      <c r="S488" s="486"/>
      <c r="T488" s="486"/>
      <c r="U488" s="486"/>
      <c r="V488" s="486"/>
      <c r="W488" s="486"/>
      <c r="X488" s="486"/>
      <c r="Y488" s="486"/>
      <c r="Z488" s="486"/>
      <c r="AA488" s="461"/>
      <c r="AB488" s="461"/>
      <c r="AC488" s="461"/>
      <c r="AD488" s="461"/>
      <c r="AE488" s="461"/>
      <c r="AF488" s="461"/>
      <c r="AG488" s="461"/>
      <c r="AH488" s="461"/>
      <c r="AI488" s="461"/>
      <c r="AJ488" s="461"/>
      <c r="AK488" s="461"/>
      <c r="AL488" s="461"/>
      <c r="AM488" s="461"/>
      <c r="AN488" s="461"/>
      <c r="AO488" s="461"/>
      <c r="AP488" s="461"/>
      <c r="AQ488" s="461"/>
      <c r="AR488" s="461"/>
      <c r="AS488" s="461"/>
      <c r="AT488" s="461"/>
      <c r="AU488" s="461"/>
      <c r="AV488" s="461"/>
      <c r="AW488" s="461"/>
      <c r="AX488" s="461"/>
      <c r="AY488" s="461"/>
      <c r="AZ488" s="461"/>
      <c r="BA488" s="461"/>
      <c r="BB488" s="461"/>
      <c r="BC488" s="461"/>
      <c r="BD488" s="461"/>
      <c r="BE488" s="461"/>
      <c r="BF488" s="461"/>
      <c r="BG488" s="461"/>
      <c r="BH488" s="461"/>
      <c r="BI488" s="461"/>
      <c r="BJ488" s="461"/>
      <c r="BK488" s="461"/>
      <c r="BL488" s="461"/>
      <c r="BM488" s="461"/>
      <c r="BN488" s="461"/>
      <c r="BO488" s="461"/>
      <c r="BP488" s="461"/>
      <c r="BQ488" s="461"/>
      <c r="BR488" s="461"/>
      <c r="BS488" s="461"/>
      <c r="BT488" s="521" t="str">
        <f t="shared" si="300"/>
        <v/>
      </c>
      <c r="BU488" s="460"/>
      <c r="BV488" s="460"/>
      <c r="BW488" s="461"/>
      <c r="BX488" s="461"/>
      <c r="BY488" s="461"/>
      <c r="BZ488" s="461"/>
      <c r="CA488" s="461"/>
      <c r="CB488" s="461"/>
      <c r="CC488" s="514" t="str">
        <f t="shared" si="301"/>
        <v/>
      </c>
      <c r="CD488" s="486"/>
      <c r="CE488" s="460"/>
      <c r="CF488" s="461"/>
      <c r="CG488" s="461"/>
      <c r="CH488" s="461"/>
      <c r="CI488" s="461"/>
      <c r="CJ488" s="461"/>
      <c r="CK488" s="461"/>
      <c r="CL488" s="461"/>
      <c r="CM488" s="461"/>
      <c r="CN488" s="461"/>
      <c r="CO488" s="521" t="str">
        <f t="shared" si="302"/>
        <v/>
      </c>
      <c r="CP488" s="460"/>
      <c r="CQ488" s="469"/>
    </row>
    <row r="489" spans="1:95" s="414" customFormat="1" ht="11.25" hidden="1" customHeight="1" x14ac:dyDescent="0.2">
      <c r="A489" s="476"/>
      <c r="B489" s="476"/>
      <c r="C489" s="476"/>
      <c r="D489" s="901"/>
      <c r="E489" s="392"/>
      <c r="F489" s="568" t="s">
        <v>357</v>
      </c>
      <c r="G489" s="486" t="s">
        <v>391</v>
      </c>
      <c r="H489" s="486"/>
      <c r="I489" s="486"/>
      <c r="J489" s="486"/>
      <c r="K489" s="486"/>
      <c r="L489" s="486"/>
      <c r="M489" s="486"/>
      <c r="N489" s="486"/>
      <c r="O489" s="486"/>
      <c r="P489" s="486"/>
      <c r="Q489" s="486"/>
      <c r="R489" s="486"/>
      <c r="S489" s="486"/>
      <c r="T489" s="486"/>
      <c r="U489" s="486"/>
      <c r="V489" s="486"/>
      <c r="W489" s="486"/>
      <c r="X489" s="486"/>
      <c r="Y489" s="486"/>
      <c r="Z489" s="486"/>
      <c r="AA489" s="461"/>
      <c r="AB489" s="461"/>
      <c r="AC489" s="461"/>
      <c r="AD489" s="461"/>
      <c r="AE489" s="461"/>
      <c r="AF489" s="461"/>
      <c r="AG489" s="461"/>
      <c r="AH489" s="461"/>
      <c r="AI489" s="461"/>
      <c r="AJ489" s="461"/>
      <c r="AK489" s="461"/>
      <c r="AL489" s="461"/>
      <c r="AM489" s="461"/>
      <c r="AN489" s="461"/>
      <c r="AO489" s="461"/>
      <c r="AP489" s="461"/>
      <c r="AQ489" s="461"/>
      <c r="AR489" s="461"/>
      <c r="AS489" s="461"/>
      <c r="AT489" s="461"/>
      <c r="AU489" s="461"/>
      <c r="AV489" s="461"/>
      <c r="AW489" s="461"/>
      <c r="AX489" s="461"/>
      <c r="AY489" s="461"/>
      <c r="AZ489" s="461"/>
      <c r="BA489" s="461"/>
      <c r="BB489" s="461"/>
      <c r="BC489" s="461"/>
      <c r="BD489" s="461"/>
      <c r="BE489" s="461"/>
      <c r="BF489" s="461"/>
      <c r="BG489" s="461"/>
      <c r="BH489" s="461"/>
      <c r="BI489" s="461"/>
      <c r="BJ489" s="461"/>
      <c r="BK489" s="461"/>
      <c r="BL489" s="461"/>
      <c r="BM489" s="461"/>
      <c r="BN489" s="461"/>
      <c r="BO489" s="461"/>
      <c r="BP489" s="461"/>
      <c r="BQ489" s="461"/>
      <c r="BR489" s="461"/>
      <c r="BS489" s="461"/>
      <c r="BT489" s="521" t="str">
        <f t="shared" si="300"/>
        <v/>
      </c>
      <c r="BU489" s="460"/>
      <c r="BV489" s="460"/>
      <c r="BW489" s="461"/>
      <c r="BX489" s="461"/>
      <c r="BY489" s="461"/>
      <c r="BZ489" s="461"/>
      <c r="CA489" s="461"/>
      <c r="CB489" s="461"/>
      <c r="CC489" s="514" t="str">
        <f t="shared" si="301"/>
        <v/>
      </c>
      <c r="CD489" s="486"/>
      <c r="CE489" s="460"/>
      <c r="CF489" s="461"/>
      <c r="CG489" s="461"/>
      <c r="CH489" s="461"/>
      <c r="CI489" s="461"/>
      <c r="CJ489" s="461"/>
      <c r="CK489" s="461"/>
      <c r="CL489" s="461"/>
      <c r="CM489" s="461"/>
      <c r="CN489" s="461"/>
      <c r="CO489" s="521" t="str">
        <f t="shared" si="302"/>
        <v/>
      </c>
      <c r="CP489" s="460"/>
      <c r="CQ489" s="469"/>
    </row>
    <row r="490" spans="1:95" s="414" customFormat="1" ht="22.5" hidden="1" customHeight="1" x14ac:dyDescent="0.2">
      <c r="A490" s="476"/>
      <c r="B490" s="476"/>
      <c r="C490" s="476"/>
      <c r="D490" s="901"/>
      <c r="E490" s="392" t="s">
        <v>142</v>
      </c>
      <c r="F490" s="568"/>
      <c r="G490" s="486" t="s">
        <v>312</v>
      </c>
      <c r="H490" s="486"/>
      <c r="I490" s="486"/>
      <c r="J490" s="486"/>
      <c r="K490" s="486"/>
      <c r="L490" s="486"/>
      <c r="M490" s="486"/>
      <c r="N490" s="486"/>
      <c r="O490" s="486"/>
      <c r="P490" s="486"/>
      <c r="Q490" s="486"/>
      <c r="R490" s="486"/>
      <c r="S490" s="486"/>
      <c r="T490" s="486"/>
      <c r="U490" s="486"/>
      <c r="V490" s="486"/>
      <c r="W490" s="486"/>
      <c r="X490" s="486"/>
      <c r="Y490" s="486"/>
      <c r="Z490" s="486"/>
      <c r="AA490" s="461"/>
      <c r="AB490" s="461"/>
      <c r="AC490" s="461"/>
      <c r="AD490" s="461"/>
      <c r="AE490" s="461"/>
      <c r="AF490" s="461"/>
      <c r="AG490" s="461"/>
      <c r="AH490" s="461"/>
      <c r="AI490" s="461"/>
      <c r="AJ490" s="461"/>
      <c r="AK490" s="461"/>
      <c r="AL490" s="461"/>
      <c r="AM490" s="461"/>
      <c r="AN490" s="461"/>
      <c r="AO490" s="461"/>
      <c r="AP490" s="461"/>
      <c r="AQ490" s="461"/>
      <c r="AR490" s="461"/>
      <c r="AS490" s="461"/>
      <c r="AT490" s="461"/>
      <c r="AU490" s="461"/>
      <c r="AV490" s="461"/>
      <c r="AW490" s="461"/>
      <c r="AX490" s="461"/>
      <c r="AY490" s="461"/>
      <c r="AZ490" s="461"/>
      <c r="BA490" s="461"/>
      <c r="BB490" s="461"/>
      <c r="BC490" s="461"/>
      <c r="BD490" s="461"/>
      <c r="BE490" s="461"/>
      <c r="BF490" s="461"/>
      <c r="BG490" s="461"/>
      <c r="BH490" s="461"/>
      <c r="BI490" s="461"/>
      <c r="BJ490" s="461"/>
      <c r="BK490" s="461"/>
      <c r="BL490" s="461"/>
      <c r="BM490" s="461"/>
      <c r="BN490" s="461"/>
      <c r="BO490" s="461"/>
      <c r="BP490" s="461"/>
      <c r="BQ490" s="461"/>
      <c r="BR490" s="461"/>
      <c r="BS490" s="461"/>
      <c r="BT490" s="521" t="str">
        <f t="shared" si="300"/>
        <v/>
      </c>
      <c r="BU490" s="460"/>
      <c r="BV490" s="460"/>
      <c r="BW490" s="461"/>
      <c r="BX490" s="461"/>
      <c r="BY490" s="461"/>
      <c r="BZ490" s="461"/>
      <c r="CA490" s="461"/>
      <c r="CB490" s="461"/>
      <c r="CC490" s="514" t="str">
        <f t="shared" si="301"/>
        <v/>
      </c>
      <c r="CD490" s="486"/>
      <c r="CE490" s="460"/>
      <c r="CF490" s="461"/>
      <c r="CG490" s="461"/>
      <c r="CH490" s="461"/>
      <c r="CI490" s="461"/>
      <c r="CJ490" s="461"/>
      <c r="CK490" s="461"/>
      <c r="CL490" s="461"/>
      <c r="CM490" s="461"/>
      <c r="CN490" s="461"/>
      <c r="CO490" s="521" t="str">
        <f t="shared" si="302"/>
        <v/>
      </c>
      <c r="CP490" s="460"/>
      <c r="CQ490" s="469"/>
    </row>
    <row r="491" spans="1:95" s="414" customFormat="1" ht="11.25" hidden="1" customHeight="1" x14ac:dyDescent="0.2">
      <c r="A491" s="476"/>
      <c r="B491" s="476"/>
      <c r="C491" s="476"/>
      <c r="D491" s="901"/>
      <c r="E491" s="392" t="s">
        <v>89</v>
      </c>
      <c r="F491" s="568" t="s">
        <v>723</v>
      </c>
      <c r="G491" s="486" t="s">
        <v>143</v>
      </c>
      <c r="H491" s="486"/>
      <c r="I491" s="486"/>
      <c r="J491" s="486"/>
      <c r="K491" s="486"/>
      <c r="L491" s="486"/>
      <c r="M491" s="486"/>
      <c r="N491" s="486"/>
      <c r="O491" s="486"/>
      <c r="P491" s="486"/>
      <c r="Q491" s="486"/>
      <c r="R491" s="486"/>
      <c r="S491" s="486"/>
      <c r="T491" s="486"/>
      <c r="U491" s="486"/>
      <c r="V491" s="486"/>
      <c r="W491" s="486"/>
      <c r="X491" s="486"/>
      <c r="Y491" s="486"/>
      <c r="Z491" s="486"/>
      <c r="AA491" s="461"/>
      <c r="AB491" s="461"/>
      <c r="AC491" s="461"/>
      <c r="AD491" s="461"/>
      <c r="AE491" s="461"/>
      <c r="AF491" s="461"/>
      <c r="AG491" s="461"/>
      <c r="AH491" s="461"/>
      <c r="AI491" s="461"/>
      <c r="AJ491" s="461"/>
      <c r="AK491" s="461"/>
      <c r="AL491" s="461"/>
      <c r="AM491" s="461"/>
      <c r="AN491" s="461"/>
      <c r="AO491" s="461"/>
      <c r="AP491" s="461"/>
      <c r="AQ491" s="461"/>
      <c r="AR491" s="461"/>
      <c r="AS491" s="461"/>
      <c r="AT491" s="461"/>
      <c r="AU491" s="461"/>
      <c r="AV491" s="461"/>
      <c r="AW491" s="461"/>
      <c r="AX491" s="461"/>
      <c r="AY491" s="461"/>
      <c r="AZ491" s="461"/>
      <c r="BA491" s="461"/>
      <c r="BB491" s="461"/>
      <c r="BC491" s="461"/>
      <c r="BD491" s="461"/>
      <c r="BE491" s="461"/>
      <c r="BF491" s="461"/>
      <c r="BG491" s="461"/>
      <c r="BH491" s="461"/>
      <c r="BI491" s="461"/>
      <c r="BJ491" s="461"/>
      <c r="BK491" s="461"/>
      <c r="BL491" s="461"/>
      <c r="BM491" s="461"/>
      <c r="BN491" s="461"/>
      <c r="BO491" s="461"/>
      <c r="BP491" s="461"/>
      <c r="BQ491" s="461"/>
      <c r="BR491" s="461"/>
      <c r="BS491" s="461"/>
      <c r="BT491" s="521" t="str">
        <f t="shared" si="300"/>
        <v/>
      </c>
      <c r="BU491" s="460"/>
      <c r="BV491" s="460"/>
      <c r="BW491" s="461"/>
      <c r="BX491" s="461"/>
      <c r="BY491" s="461"/>
      <c r="BZ491" s="461"/>
      <c r="CA491" s="461"/>
      <c r="CB491" s="461"/>
      <c r="CC491" s="514" t="str">
        <f t="shared" si="301"/>
        <v/>
      </c>
      <c r="CD491" s="486"/>
      <c r="CE491" s="460"/>
      <c r="CF491" s="461"/>
      <c r="CG491" s="461"/>
      <c r="CH491" s="461"/>
      <c r="CI491" s="461"/>
      <c r="CJ491" s="461"/>
      <c r="CK491" s="461"/>
      <c r="CL491" s="461"/>
      <c r="CM491" s="461"/>
      <c r="CN491" s="461"/>
      <c r="CO491" s="521" t="str">
        <f t="shared" si="302"/>
        <v/>
      </c>
      <c r="CP491" s="460"/>
      <c r="CQ491" s="469"/>
    </row>
    <row r="492" spans="1:95" s="414" customFormat="1" ht="11.25" hidden="1" customHeight="1" x14ac:dyDescent="0.2">
      <c r="A492" s="476"/>
      <c r="B492" s="476"/>
      <c r="C492" s="476"/>
      <c r="D492" s="901"/>
      <c r="E492" s="392"/>
      <c r="F492" s="568" t="s">
        <v>750</v>
      </c>
      <c r="G492" s="486" t="s">
        <v>144</v>
      </c>
      <c r="H492" s="486"/>
      <c r="I492" s="486"/>
      <c r="J492" s="486"/>
      <c r="K492" s="486"/>
      <c r="L492" s="486"/>
      <c r="M492" s="486"/>
      <c r="N492" s="486"/>
      <c r="O492" s="486"/>
      <c r="P492" s="486"/>
      <c r="Q492" s="486"/>
      <c r="R492" s="486"/>
      <c r="S492" s="486"/>
      <c r="T492" s="486"/>
      <c r="U492" s="486"/>
      <c r="V492" s="486"/>
      <c r="W492" s="486"/>
      <c r="X492" s="486"/>
      <c r="Y492" s="486"/>
      <c r="Z492" s="486"/>
      <c r="AA492" s="461"/>
      <c r="AB492" s="461"/>
      <c r="AC492" s="461"/>
      <c r="AD492" s="461"/>
      <c r="AE492" s="461"/>
      <c r="AF492" s="461"/>
      <c r="AG492" s="461"/>
      <c r="AH492" s="461"/>
      <c r="AI492" s="461"/>
      <c r="AJ492" s="461"/>
      <c r="AK492" s="461"/>
      <c r="AL492" s="461"/>
      <c r="AM492" s="461"/>
      <c r="AN492" s="461"/>
      <c r="AO492" s="461"/>
      <c r="AP492" s="461"/>
      <c r="AQ492" s="461"/>
      <c r="AR492" s="461"/>
      <c r="AS492" s="461"/>
      <c r="AT492" s="461"/>
      <c r="AU492" s="461"/>
      <c r="AV492" s="461"/>
      <c r="AW492" s="461"/>
      <c r="AX492" s="461"/>
      <c r="AY492" s="461"/>
      <c r="AZ492" s="461"/>
      <c r="BA492" s="461"/>
      <c r="BB492" s="461"/>
      <c r="BC492" s="461"/>
      <c r="BD492" s="461"/>
      <c r="BE492" s="461"/>
      <c r="BF492" s="461"/>
      <c r="BG492" s="461"/>
      <c r="BH492" s="461"/>
      <c r="BI492" s="461"/>
      <c r="BJ492" s="461"/>
      <c r="BK492" s="461"/>
      <c r="BL492" s="461"/>
      <c r="BM492" s="461"/>
      <c r="BN492" s="461"/>
      <c r="BO492" s="461"/>
      <c r="BP492" s="461"/>
      <c r="BQ492" s="461"/>
      <c r="BR492" s="461"/>
      <c r="BS492" s="461"/>
      <c r="BT492" s="521" t="str">
        <f t="shared" si="300"/>
        <v/>
      </c>
      <c r="BU492" s="460"/>
      <c r="BV492" s="460"/>
      <c r="BW492" s="461"/>
      <c r="BX492" s="461"/>
      <c r="BY492" s="461"/>
      <c r="BZ492" s="461"/>
      <c r="CA492" s="461"/>
      <c r="CB492" s="461"/>
      <c r="CC492" s="514" t="str">
        <f t="shared" si="301"/>
        <v/>
      </c>
      <c r="CD492" s="486"/>
      <c r="CE492" s="460"/>
      <c r="CF492" s="461"/>
      <c r="CG492" s="461"/>
      <c r="CH492" s="461"/>
      <c r="CI492" s="461"/>
      <c r="CJ492" s="461"/>
      <c r="CK492" s="461"/>
      <c r="CL492" s="461"/>
      <c r="CM492" s="461"/>
      <c r="CN492" s="461"/>
      <c r="CO492" s="521" t="str">
        <f t="shared" si="302"/>
        <v/>
      </c>
      <c r="CP492" s="460"/>
      <c r="CQ492" s="469"/>
    </row>
    <row r="493" spans="1:95" s="414" customFormat="1" ht="11.25" hidden="1" customHeight="1" x14ac:dyDescent="0.2">
      <c r="A493" s="476"/>
      <c r="B493" s="476"/>
      <c r="C493" s="476"/>
      <c r="D493" s="901"/>
      <c r="E493" s="392"/>
      <c r="F493" s="568" t="s">
        <v>725</v>
      </c>
      <c r="G493" s="486" t="s">
        <v>145</v>
      </c>
      <c r="H493" s="486"/>
      <c r="I493" s="486"/>
      <c r="J493" s="486"/>
      <c r="K493" s="486"/>
      <c r="L493" s="486"/>
      <c r="M493" s="486"/>
      <c r="N493" s="486"/>
      <c r="O493" s="486"/>
      <c r="P493" s="486"/>
      <c r="Q493" s="486"/>
      <c r="R493" s="486"/>
      <c r="S493" s="486"/>
      <c r="T493" s="486"/>
      <c r="U493" s="486"/>
      <c r="V493" s="486"/>
      <c r="W493" s="486"/>
      <c r="X493" s="486"/>
      <c r="Y493" s="486"/>
      <c r="Z493" s="486"/>
      <c r="AA493" s="461"/>
      <c r="AB493" s="461"/>
      <c r="AC493" s="461"/>
      <c r="AD493" s="461"/>
      <c r="AE493" s="461"/>
      <c r="AF493" s="461"/>
      <c r="AG493" s="461"/>
      <c r="AH493" s="461"/>
      <c r="AI493" s="461"/>
      <c r="AJ493" s="461"/>
      <c r="AK493" s="461"/>
      <c r="AL493" s="461"/>
      <c r="AM493" s="461"/>
      <c r="AN493" s="461"/>
      <c r="AO493" s="461"/>
      <c r="AP493" s="461"/>
      <c r="AQ493" s="461"/>
      <c r="AR493" s="461"/>
      <c r="AS493" s="461"/>
      <c r="AT493" s="461"/>
      <c r="AU493" s="461"/>
      <c r="AV493" s="461"/>
      <c r="AW493" s="461"/>
      <c r="AX493" s="461"/>
      <c r="AY493" s="461"/>
      <c r="AZ493" s="461"/>
      <c r="BA493" s="461"/>
      <c r="BB493" s="461"/>
      <c r="BC493" s="461"/>
      <c r="BD493" s="461"/>
      <c r="BE493" s="461"/>
      <c r="BF493" s="461"/>
      <c r="BG493" s="461"/>
      <c r="BH493" s="461"/>
      <c r="BI493" s="461"/>
      <c r="BJ493" s="461"/>
      <c r="BK493" s="461"/>
      <c r="BL493" s="461"/>
      <c r="BM493" s="461"/>
      <c r="BN493" s="461"/>
      <c r="BO493" s="461"/>
      <c r="BP493" s="461"/>
      <c r="BQ493" s="461"/>
      <c r="BR493" s="461"/>
      <c r="BS493" s="461"/>
      <c r="BT493" s="521" t="str">
        <f t="shared" si="300"/>
        <v/>
      </c>
      <c r="BU493" s="460"/>
      <c r="BV493" s="460"/>
      <c r="BW493" s="461"/>
      <c r="BX493" s="461"/>
      <c r="BY493" s="461"/>
      <c r="BZ493" s="461"/>
      <c r="CA493" s="461"/>
      <c r="CB493" s="461"/>
      <c r="CC493" s="514" t="str">
        <f t="shared" si="301"/>
        <v/>
      </c>
      <c r="CD493" s="486"/>
      <c r="CE493" s="460"/>
      <c r="CF493" s="461"/>
      <c r="CG493" s="461"/>
      <c r="CH493" s="461"/>
      <c r="CI493" s="461"/>
      <c r="CJ493" s="461"/>
      <c r="CK493" s="461"/>
      <c r="CL493" s="461"/>
      <c r="CM493" s="461"/>
      <c r="CN493" s="461"/>
      <c r="CO493" s="521" t="str">
        <f t="shared" si="302"/>
        <v/>
      </c>
      <c r="CP493" s="460"/>
      <c r="CQ493" s="469"/>
    </row>
    <row r="494" spans="1:95" s="414" customFormat="1" ht="11.25" hidden="1" customHeight="1" x14ac:dyDescent="0.2">
      <c r="A494" s="476"/>
      <c r="B494" s="476"/>
      <c r="C494" s="476"/>
      <c r="D494" s="901"/>
      <c r="E494" s="392"/>
      <c r="F494" s="568" t="s">
        <v>137</v>
      </c>
      <c r="G494" s="486" t="s">
        <v>313</v>
      </c>
      <c r="H494" s="486"/>
      <c r="I494" s="486"/>
      <c r="J494" s="486"/>
      <c r="K494" s="486"/>
      <c r="L494" s="486"/>
      <c r="M494" s="486"/>
      <c r="N494" s="486"/>
      <c r="O494" s="486"/>
      <c r="P494" s="486"/>
      <c r="Q494" s="486"/>
      <c r="R494" s="486"/>
      <c r="S494" s="486"/>
      <c r="T494" s="486"/>
      <c r="U494" s="486"/>
      <c r="V494" s="486"/>
      <c r="W494" s="486"/>
      <c r="X494" s="486"/>
      <c r="Y494" s="486"/>
      <c r="Z494" s="486"/>
      <c r="AA494" s="461"/>
      <c r="AB494" s="461"/>
      <c r="AC494" s="461"/>
      <c r="AD494" s="461"/>
      <c r="AE494" s="461"/>
      <c r="AF494" s="461"/>
      <c r="AG494" s="461"/>
      <c r="AH494" s="461"/>
      <c r="AI494" s="461"/>
      <c r="AJ494" s="461"/>
      <c r="AK494" s="461"/>
      <c r="AL494" s="461"/>
      <c r="AM494" s="461"/>
      <c r="AN494" s="461"/>
      <c r="AO494" s="461"/>
      <c r="AP494" s="461"/>
      <c r="AQ494" s="461"/>
      <c r="AR494" s="461"/>
      <c r="AS494" s="461"/>
      <c r="AT494" s="461"/>
      <c r="AU494" s="461"/>
      <c r="AV494" s="461"/>
      <c r="AW494" s="461"/>
      <c r="AX494" s="461"/>
      <c r="AY494" s="461"/>
      <c r="AZ494" s="461"/>
      <c r="BA494" s="461"/>
      <c r="BB494" s="461"/>
      <c r="BC494" s="461"/>
      <c r="BD494" s="461"/>
      <c r="BE494" s="461"/>
      <c r="BF494" s="461"/>
      <c r="BG494" s="461"/>
      <c r="BH494" s="461"/>
      <c r="BI494" s="461"/>
      <c r="BJ494" s="461"/>
      <c r="BK494" s="461"/>
      <c r="BL494" s="461"/>
      <c r="BM494" s="461"/>
      <c r="BN494" s="461"/>
      <c r="BO494" s="461"/>
      <c r="BP494" s="461"/>
      <c r="BQ494" s="461"/>
      <c r="BR494" s="461"/>
      <c r="BS494" s="461"/>
      <c r="BT494" s="521" t="str">
        <f t="shared" si="300"/>
        <v/>
      </c>
      <c r="BU494" s="460"/>
      <c r="BV494" s="460"/>
      <c r="BW494" s="461"/>
      <c r="BX494" s="461"/>
      <c r="BY494" s="461"/>
      <c r="BZ494" s="461"/>
      <c r="CA494" s="461"/>
      <c r="CB494" s="461"/>
      <c r="CC494" s="514" t="str">
        <f t="shared" si="301"/>
        <v/>
      </c>
      <c r="CD494" s="486"/>
      <c r="CE494" s="460"/>
      <c r="CF494" s="461"/>
      <c r="CG494" s="461"/>
      <c r="CH494" s="461"/>
      <c r="CI494" s="461"/>
      <c r="CJ494" s="461"/>
      <c r="CK494" s="461"/>
      <c r="CL494" s="461"/>
      <c r="CM494" s="461"/>
      <c r="CN494" s="461"/>
      <c r="CO494" s="521" t="str">
        <f t="shared" si="302"/>
        <v/>
      </c>
      <c r="CP494" s="460"/>
      <c r="CQ494" s="469"/>
    </row>
    <row r="495" spans="1:95" s="414" customFormat="1" ht="11.25" hidden="1" customHeight="1" x14ac:dyDescent="0.2">
      <c r="A495" s="476"/>
      <c r="B495" s="476"/>
      <c r="C495" s="476"/>
      <c r="D495" s="901"/>
      <c r="E495" s="392"/>
      <c r="F495" s="568" t="s">
        <v>146</v>
      </c>
      <c r="G495" s="486" t="s">
        <v>314</v>
      </c>
      <c r="H495" s="486"/>
      <c r="I495" s="486"/>
      <c r="J495" s="486"/>
      <c r="K495" s="486"/>
      <c r="L495" s="486"/>
      <c r="M495" s="486"/>
      <c r="N495" s="486"/>
      <c r="O495" s="486"/>
      <c r="P495" s="486"/>
      <c r="Q495" s="486"/>
      <c r="R495" s="486"/>
      <c r="S495" s="486"/>
      <c r="T495" s="486"/>
      <c r="U495" s="486"/>
      <c r="V495" s="486"/>
      <c r="W495" s="486"/>
      <c r="X495" s="486"/>
      <c r="Y495" s="486"/>
      <c r="Z495" s="486"/>
      <c r="AA495" s="461"/>
      <c r="AB495" s="461"/>
      <c r="AC495" s="461"/>
      <c r="AD495" s="461"/>
      <c r="AE495" s="461"/>
      <c r="AF495" s="461"/>
      <c r="AG495" s="461"/>
      <c r="AH495" s="461"/>
      <c r="AI495" s="461"/>
      <c r="AJ495" s="461"/>
      <c r="AK495" s="461"/>
      <c r="AL495" s="461"/>
      <c r="AM495" s="461"/>
      <c r="AN495" s="461"/>
      <c r="AO495" s="461"/>
      <c r="AP495" s="461"/>
      <c r="AQ495" s="461"/>
      <c r="AR495" s="461"/>
      <c r="AS495" s="461"/>
      <c r="AT495" s="461"/>
      <c r="AU495" s="461"/>
      <c r="AV495" s="461"/>
      <c r="AW495" s="461"/>
      <c r="AX495" s="461"/>
      <c r="AY495" s="461"/>
      <c r="AZ495" s="461"/>
      <c r="BA495" s="461"/>
      <c r="BB495" s="461"/>
      <c r="BC495" s="461"/>
      <c r="BD495" s="461"/>
      <c r="BE495" s="461"/>
      <c r="BF495" s="461"/>
      <c r="BG495" s="461"/>
      <c r="BH495" s="461"/>
      <c r="BI495" s="461"/>
      <c r="BJ495" s="461"/>
      <c r="BK495" s="461"/>
      <c r="BL495" s="461"/>
      <c r="BM495" s="461"/>
      <c r="BN495" s="461"/>
      <c r="BO495" s="461"/>
      <c r="BP495" s="461"/>
      <c r="BQ495" s="461"/>
      <c r="BR495" s="461"/>
      <c r="BS495" s="461"/>
      <c r="BT495" s="521" t="str">
        <f t="shared" si="300"/>
        <v/>
      </c>
      <c r="BU495" s="460"/>
      <c r="BV495" s="460"/>
      <c r="BW495" s="461"/>
      <c r="BX495" s="461"/>
      <c r="BY495" s="461"/>
      <c r="BZ495" s="461"/>
      <c r="CA495" s="461"/>
      <c r="CB495" s="461"/>
      <c r="CC495" s="514" t="str">
        <f t="shared" si="301"/>
        <v/>
      </c>
      <c r="CD495" s="486"/>
      <c r="CE495" s="460"/>
      <c r="CF495" s="461"/>
      <c r="CG495" s="461"/>
      <c r="CH495" s="461"/>
      <c r="CI495" s="461"/>
      <c r="CJ495" s="461"/>
      <c r="CK495" s="461"/>
      <c r="CL495" s="461"/>
      <c r="CM495" s="461"/>
      <c r="CN495" s="461"/>
      <c r="CO495" s="521" t="str">
        <f t="shared" si="302"/>
        <v/>
      </c>
      <c r="CP495" s="460"/>
      <c r="CQ495" s="469"/>
    </row>
    <row r="496" spans="1:95" s="414" customFormat="1" ht="11.25" hidden="1" customHeight="1" x14ac:dyDescent="0.2">
      <c r="A496" s="476"/>
      <c r="B496" s="476"/>
      <c r="C496" s="476"/>
      <c r="D496" s="901"/>
      <c r="E496" s="392"/>
      <c r="F496" s="568" t="s">
        <v>749</v>
      </c>
      <c r="G496" s="486" t="s">
        <v>147</v>
      </c>
      <c r="H496" s="486"/>
      <c r="I496" s="486"/>
      <c r="J496" s="486"/>
      <c r="K496" s="486"/>
      <c r="L496" s="486"/>
      <c r="M496" s="486"/>
      <c r="N496" s="486"/>
      <c r="O496" s="486"/>
      <c r="P496" s="486"/>
      <c r="Q496" s="486"/>
      <c r="R496" s="486"/>
      <c r="S496" s="486"/>
      <c r="T496" s="486"/>
      <c r="U496" s="486"/>
      <c r="V496" s="486"/>
      <c r="W496" s="486"/>
      <c r="X496" s="486"/>
      <c r="Y496" s="486"/>
      <c r="Z496" s="486"/>
      <c r="AA496" s="461"/>
      <c r="AB496" s="461"/>
      <c r="AC496" s="461"/>
      <c r="AD496" s="461"/>
      <c r="AE496" s="461"/>
      <c r="AF496" s="461"/>
      <c r="AG496" s="461"/>
      <c r="AH496" s="461"/>
      <c r="AI496" s="461"/>
      <c r="AJ496" s="461"/>
      <c r="AK496" s="461"/>
      <c r="AL496" s="461"/>
      <c r="AM496" s="461"/>
      <c r="AN496" s="461"/>
      <c r="AO496" s="461"/>
      <c r="AP496" s="461"/>
      <c r="AQ496" s="461"/>
      <c r="AR496" s="461"/>
      <c r="AS496" s="461"/>
      <c r="AT496" s="461"/>
      <c r="AU496" s="461"/>
      <c r="AV496" s="461"/>
      <c r="AW496" s="461"/>
      <c r="AX496" s="461"/>
      <c r="AY496" s="461"/>
      <c r="AZ496" s="461"/>
      <c r="BA496" s="461"/>
      <c r="BB496" s="461"/>
      <c r="BC496" s="461"/>
      <c r="BD496" s="461"/>
      <c r="BE496" s="461"/>
      <c r="BF496" s="461"/>
      <c r="BG496" s="461"/>
      <c r="BH496" s="461"/>
      <c r="BI496" s="461"/>
      <c r="BJ496" s="461"/>
      <c r="BK496" s="461"/>
      <c r="BL496" s="461"/>
      <c r="BM496" s="461"/>
      <c r="BN496" s="461"/>
      <c r="BO496" s="461"/>
      <c r="BP496" s="461"/>
      <c r="BQ496" s="461"/>
      <c r="BR496" s="461"/>
      <c r="BS496" s="461"/>
      <c r="BT496" s="521" t="str">
        <f t="shared" si="300"/>
        <v/>
      </c>
      <c r="BU496" s="460"/>
      <c r="BV496" s="460"/>
      <c r="BW496" s="461"/>
      <c r="BX496" s="461"/>
      <c r="BY496" s="461"/>
      <c r="BZ496" s="461"/>
      <c r="CA496" s="461"/>
      <c r="CB496" s="461"/>
      <c r="CC496" s="514" t="str">
        <f t="shared" si="301"/>
        <v/>
      </c>
      <c r="CD496" s="486"/>
      <c r="CE496" s="460"/>
      <c r="CF496" s="461"/>
      <c r="CG496" s="461"/>
      <c r="CH496" s="461"/>
      <c r="CI496" s="461"/>
      <c r="CJ496" s="461"/>
      <c r="CK496" s="461"/>
      <c r="CL496" s="461"/>
      <c r="CM496" s="461"/>
      <c r="CN496" s="461"/>
      <c r="CO496" s="521" t="str">
        <f t="shared" si="302"/>
        <v/>
      </c>
      <c r="CP496" s="460"/>
      <c r="CQ496" s="469"/>
    </row>
    <row r="497" spans="1:95" s="414" customFormat="1" ht="22.5" hidden="1" customHeight="1" x14ac:dyDescent="0.2">
      <c r="A497" s="476"/>
      <c r="B497" s="476"/>
      <c r="C497" s="476"/>
      <c r="D497" s="901"/>
      <c r="E497" s="392" t="s">
        <v>148</v>
      </c>
      <c r="F497" s="568" t="s">
        <v>149</v>
      </c>
      <c r="G497" s="486" t="s">
        <v>150</v>
      </c>
      <c r="H497" s="486"/>
      <c r="I497" s="486"/>
      <c r="J497" s="486"/>
      <c r="K497" s="486"/>
      <c r="L497" s="486"/>
      <c r="M497" s="486"/>
      <c r="N497" s="486"/>
      <c r="O497" s="486"/>
      <c r="P497" s="486"/>
      <c r="Q497" s="486"/>
      <c r="R497" s="486"/>
      <c r="S497" s="486"/>
      <c r="T497" s="486"/>
      <c r="U497" s="486"/>
      <c r="V497" s="486"/>
      <c r="W497" s="486"/>
      <c r="X497" s="486"/>
      <c r="Y497" s="486"/>
      <c r="Z497" s="486"/>
      <c r="AA497" s="461"/>
      <c r="AB497" s="461"/>
      <c r="AC497" s="461"/>
      <c r="AD497" s="461"/>
      <c r="AE497" s="461"/>
      <c r="AF497" s="461"/>
      <c r="AG497" s="461"/>
      <c r="AH497" s="461"/>
      <c r="AI497" s="461"/>
      <c r="AJ497" s="461"/>
      <c r="AK497" s="461"/>
      <c r="AL497" s="461"/>
      <c r="AM497" s="461"/>
      <c r="AN497" s="461"/>
      <c r="AO497" s="461"/>
      <c r="AP497" s="461"/>
      <c r="AQ497" s="461"/>
      <c r="AR497" s="461"/>
      <c r="AS497" s="461"/>
      <c r="AT497" s="461"/>
      <c r="AU497" s="461"/>
      <c r="AV497" s="461"/>
      <c r="AW497" s="461"/>
      <c r="AX497" s="461"/>
      <c r="AY497" s="461"/>
      <c r="AZ497" s="461"/>
      <c r="BA497" s="461"/>
      <c r="BB497" s="461"/>
      <c r="BC497" s="461"/>
      <c r="BD497" s="461"/>
      <c r="BE497" s="461"/>
      <c r="BF497" s="461"/>
      <c r="BG497" s="461"/>
      <c r="BH497" s="461"/>
      <c r="BI497" s="461"/>
      <c r="BJ497" s="461"/>
      <c r="BK497" s="461"/>
      <c r="BL497" s="461"/>
      <c r="BM497" s="461"/>
      <c r="BN497" s="461"/>
      <c r="BO497" s="461"/>
      <c r="BP497" s="461"/>
      <c r="BQ497" s="461"/>
      <c r="BR497" s="461"/>
      <c r="BS497" s="461"/>
      <c r="BT497" s="521" t="str">
        <f t="shared" si="300"/>
        <v/>
      </c>
      <c r="BU497" s="460"/>
      <c r="BV497" s="460"/>
      <c r="BW497" s="461"/>
      <c r="BX497" s="461"/>
      <c r="BY497" s="461"/>
      <c r="BZ497" s="461"/>
      <c r="CA497" s="461"/>
      <c r="CB497" s="461"/>
      <c r="CC497" s="514" t="str">
        <f t="shared" si="301"/>
        <v/>
      </c>
      <c r="CD497" s="486"/>
      <c r="CE497" s="460"/>
      <c r="CF497" s="461"/>
      <c r="CG497" s="461"/>
      <c r="CH497" s="461"/>
      <c r="CI497" s="461"/>
      <c r="CJ497" s="461"/>
      <c r="CK497" s="461"/>
      <c r="CL497" s="461"/>
      <c r="CM497" s="461"/>
      <c r="CN497" s="461"/>
      <c r="CO497" s="521" t="str">
        <f t="shared" si="302"/>
        <v/>
      </c>
      <c r="CP497" s="460"/>
      <c r="CQ497" s="469"/>
    </row>
    <row r="498" spans="1:95" s="414" customFormat="1" ht="11.25" hidden="1" customHeight="1" x14ac:dyDescent="0.2">
      <c r="A498" s="476"/>
      <c r="B498" s="476"/>
      <c r="C498" s="476"/>
      <c r="D498" s="901"/>
      <c r="E498" s="392"/>
      <c r="F498" s="568" t="s">
        <v>151</v>
      </c>
      <c r="G498" s="486" t="s">
        <v>152</v>
      </c>
      <c r="H498" s="486"/>
      <c r="I498" s="486"/>
      <c r="J498" s="486"/>
      <c r="K498" s="486"/>
      <c r="L498" s="486"/>
      <c r="M498" s="486"/>
      <c r="N498" s="486"/>
      <c r="O498" s="486"/>
      <c r="P498" s="486"/>
      <c r="Q498" s="486"/>
      <c r="R498" s="486"/>
      <c r="S498" s="486"/>
      <c r="T498" s="486"/>
      <c r="U498" s="486"/>
      <c r="V498" s="486"/>
      <c r="W498" s="486"/>
      <c r="X498" s="486"/>
      <c r="Y498" s="486"/>
      <c r="Z498" s="486"/>
      <c r="AA498" s="461"/>
      <c r="AB498" s="461"/>
      <c r="AC498" s="461"/>
      <c r="AD498" s="461"/>
      <c r="AE498" s="461"/>
      <c r="AF498" s="461"/>
      <c r="AG498" s="461"/>
      <c r="AH498" s="461"/>
      <c r="AI498" s="461"/>
      <c r="AJ498" s="461"/>
      <c r="AK498" s="461"/>
      <c r="AL498" s="461"/>
      <c r="AM498" s="461"/>
      <c r="AN498" s="461"/>
      <c r="AO498" s="461"/>
      <c r="AP498" s="461"/>
      <c r="AQ498" s="461"/>
      <c r="AR498" s="461"/>
      <c r="AS498" s="461"/>
      <c r="AT498" s="461"/>
      <c r="AU498" s="461"/>
      <c r="AV498" s="461"/>
      <c r="AW498" s="461"/>
      <c r="AX498" s="461"/>
      <c r="AY498" s="461"/>
      <c r="AZ498" s="461"/>
      <c r="BA498" s="461"/>
      <c r="BB498" s="461"/>
      <c r="BC498" s="461"/>
      <c r="BD498" s="461"/>
      <c r="BE498" s="461"/>
      <c r="BF498" s="461"/>
      <c r="BG498" s="461"/>
      <c r="BH498" s="461"/>
      <c r="BI498" s="461"/>
      <c r="BJ498" s="461"/>
      <c r="BK498" s="461"/>
      <c r="BL498" s="461"/>
      <c r="BM498" s="461"/>
      <c r="BN498" s="461"/>
      <c r="BO498" s="461"/>
      <c r="BP498" s="461"/>
      <c r="BQ498" s="461"/>
      <c r="BR498" s="461"/>
      <c r="BS498" s="461"/>
      <c r="BT498" s="521" t="str">
        <f t="shared" si="300"/>
        <v/>
      </c>
      <c r="BU498" s="460"/>
      <c r="BV498" s="460"/>
      <c r="BW498" s="461"/>
      <c r="BX498" s="461"/>
      <c r="BY498" s="461"/>
      <c r="BZ498" s="461"/>
      <c r="CA498" s="461"/>
      <c r="CB498" s="461"/>
      <c r="CC498" s="514" t="str">
        <f t="shared" si="301"/>
        <v/>
      </c>
      <c r="CD498" s="486"/>
      <c r="CE498" s="460"/>
      <c r="CF498" s="461"/>
      <c r="CG498" s="461"/>
      <c r="CH498" s="461"/>
      <c r="CI498" s="461"/>
      <c r="CJ498" s="461"/>
      <c r="CK498" s="461"/>
      <c r="CL498" s="461"/>
      <c r="CM498" s="461"/>
      <c r="CN498" s="461"/>
      <c r="CO498" s="521" t="str">
        <f t="shared" si="302"/>
        <v/>
      </c>
      <c r="CP498" s="460"/>
      <c r="CQ498" s="469"/>
    </row>
    <row r="499" spans="1:95" s="414" customFormat="1" ht="11.25" hidden="1" customHeight="1" x14ac:dyDescent="0.2">
      <c r="A499" s="476"/>
      <c r="B499" s="476"/>
      <c r="C499" s="476"/>
      <c r="D499" s="901"/>
      <c r="E499" s="392"/>
      <c r="F499" s="568" t="s">
        <v>153</v>
      </c>
      <c r="G499" s="486" t="s">
        <v>154</v>
      </c>
      <c r="H499" s="486"/>
      <c r="I499" s="486"/>
      <c r="J499" s="486"/>
      <c r="K499" s="486"/>
      <c r="L499" s="486"/>
      <c r="M499" s="486"/>
      <c r="N499" s="486"/>
      <c r="O499" s="486"/>
      <c r="P499" s="486"/>
      <c r="Q499" s="486"/>
      <c r="R499" s="486"/>
      <c r="S499" s="486"/>
      <c r="T499" s="486"/>
      <c r="U499" s="486"/>
      <c r="V499" s="486"/>
      <c r="W499" s="486"/>
      <c r="X499" s="486"/>
      <c r="Y499" s="486"/>
      <c r="Z499" s="486"/>
      <c r="AA499" s="461"/>
      <c r="AB499" s="461"/>
      <c r="AC499" s="461"/>
      <c r="AD499" s="461"/>
      <c r="AE499" s="461"/>
      <c r="AF499" s="461"/>
      <c r="AG499" s="461"/>
      <c r="AH499" s="461"/>
      <c r="AI499" s="461"/>
      <c r="AJ499" s="461"/>
      <c r="AK499" s="461"/>
      <c r="AL499" s="461"/>
      <c r="AM499" s="461"/>
      <c r="AN499" s="461"/>
      <c r="AO499" s="461"/>
      <c r="AP499" s="461"/>
      <c r="AQ499" s="461"/>
      <c r="AR499" s="461"/>
      <c r="AS499" s="461"/>
      <c r="AT499" s="461"/>
      <c r="AU499" s="461"/>
      <c r="AV499" s="461"/>
      <c r="AW499" s="461"/>
      <c r="AX499" s="461"/>
      <c r="AY499" s="461"/>
      <c r="AZ499" s="461"/>
      <c r="BA499" s="461"/>
      <c r="BB499" s="461"/>
      <c r="BC499" s="461"/>
      <c r="BD499" s="461"/>
      <c r="BE499" s="461"/>
      <c r="BF499" s="461"/>
      <c r="BG499" s="461"/>
      <c r="BH499" s="461"/>
      <c r="BI499" s="461"/>
      <c r="BJ499" s="461"/>
      <c r="BK499" s="461"/>
      <c r="BL499" s="461"/>
      <c r="BM499" s="461"/>
      <c r="BN499" s="461"/>
      <c r="BO499" s="461"/>
      <c r="BP499" s="461"/>
      <c r="BQ499" s="461"/>
      <c r="BR499" s="461"/>
      <c r="BS499" s="461"/>
      <c r="BT499" s="521" t="str">
        <f t="shared" si="300"/>
        <v/>
      </c>
      <c r="BU499" s="460"/>
      <c r="BV499" s="460"/>
      <c r="BW499" s="461"/>
      <c r="BX499" s="461"/>
      <c r="BY499" s="461"/>
      <c r="BZ499" s="461"/>
      <c r="CA499" s="461"/>
      <c r="CB499" s="461"/>
      <c r="CC499" s="514" t="str">
        <f t="shared" si="301"/>
        <v/>
      </c>
      <c r="CD499" s="486"/>
      <c r="CE499" s="460"/>
      <c r="CF499" s="461"/>
      <c r="CG499" s="461"/>
      <c r="CH499" s="461"/>
      <c r="CI499" s="461"/>
      <c r="CJ499" s="461"/>
      <c r="CK499" s="461"/>
      <c r="CL499" s="461"/>
      <c r="CM499" s="461"/>
      <c r="CN499" s="461"/>
      <c r="CO499" s="521" t="str">
        <f t="shared" si="302"/>
        <v/>
      </c>
      <c r="CP499" s="460"/>
      <c r="CQ499" s="469"/>
    </row>
    <row r="500" spans="1:95" s="414" customFormat="1" ht="11.25" hidden="1" customHeight="1" x14ac:dyDescent="0.2">
      <c r="A500" s="476"/>
      <c r="B500" s="476"/>
      <c r="C500" s="476"/>
      <c r="D500" s="901"/>
      <c r="E500" s="392"/>
      <c r="F500" s="568" t="s">
        <v>155</v>
      </c>
      <c r="G500" s="486" t="s">
        <v>315</v>
      </c>
      <c r="H500" s="486"/>
      <c r="I500" s="486"/>
      <c r="J500" s="486"/>
      <c r="K500" s="486"/>
      <c r="L500" s="486"/>
      <c r="M500" s="486"/>
      <c r="N500" s="486"/>
      <c r="O500" s="486"/>
      <c r="P500" s="486"/>
      <c r="Q500" s="486"/>
      <c r="R500" s="486"/>
      <c r="S500" s="486"/>
      <c r="T500" s="486"/>
      <c r="U500" s="486"/>
      <c r="V500" s="486"/>
      <c r="W500" s="486"/>
      <c r="X500" s="486"/>
      <c r="Y500" s="486"/>
      <c r="Z500" s="486"/>
      <c r="AA500" s="461"/>
      <c r="AB500" s="461"/>
      <c r="AC500" s="461"/>
      <c r="AD500" s="461"/>
      <c r="AE500" s="461"/>
      <c r="AF500" s="461"/>
      <c r="AG500" s="461"/>
      <c r="AH500" s="461"/>
      <c r="AI500" s="461"/>
      <c r="AJ500" s="461"/>
      <c r="AK500" s="461"/>
      <c r="AL500" s="461"/>
      <c r="AM500" s="461"/>
      <c r="AN500" s="461"/>
      <c r="AO500" s="461"/>
      <c r="AP500" s="461"/>
      <c r="AQ500" s="461"/>
      <c r="AR500" s="461"/>
      <c r="AS500" s="461"/>
      <c r="AT500" s="461"/>
      <c r="AU500" s="461"/>
      <c r="AV500" s="461"/>
      <c r="AW500" s="461"/>
      <c r="AX500" s="461"/>
      <c r="AY500" s="461"/>
      <c r="AZ500" s="461"/>
      <c r="BA500" s="461"/>
      <c r="BB500" s="461"/>
      <c r="BC500" s="461"/>
      <c r="BD500" s="461"/>
      <c r="BE500" s="461"/>
      <c r="BF500" s="461"/>
      <c r="BG500" s="461"/>
      <c r="BH500" s="461"/>
      <c r="BI500" s="461"/>
      <c r="BJ500" s="461"/>
      <c r="BK500" s="461"/>
      <c r="BL500" s="461"/>
      <c r="BM500" s="461"/>
      <c r="BN500" s="461"/>
      <c r="BO500" s="461"/>
      <c r="BP500" s="461"/>
      <c r="BQ500" s="461"/>
      <c r="BR500" s="461"/>
      <c r="BS500" s="461"/>
      <c r="BT500" s="521" t="str">
        <f t="shared" si="300"/>
        <v/>
      </c>
      <c r="BU500" s="460"/>
      <c r="BV500" s="460"/>
      <c r="BW500" s="461"/>
      <c r="BX500" s="461"/>
      <c r="BY500" s="461"/>
      <c r="BZ500" s="461"/>
      <c r="CA500" s="461"/>
      <c r="CB500" s="461"/>
      <c r="CC500" s="514" t="str">
        <f t="shared" si="301"/>
        <v/>
      </c>
      <c r="CD500" s="486"/>
      <c r="CE500" s="460"/>
      <c r="CF500" s="461"/>
      <c r="CG500" s="461"/>
      <c r="CH500" s="461"/>
      <c r="CI500" s="461"/>
      <c r="CJ500" s="461"/>
      <c r="CK500" s="461"/>
      <c r="CL500" s="461"/>
      <c r="CM500" s="461"/>
      <c r="CN500" s="461"/>
      <c r="CO500" s="521" t="str">
        <f t="shared" si="302"/>
        <v/>
      </c>
      <c r="CP500" s="460"/>
      <c r="CQ500" s="469"/>
    </row>
    <row r="501" spans="1:95" s="414" customFormat="1" ht="11.25" hidden="1" customHeight="1" x14ac:dyDescent="0.2">
      <c r="A501" s="476"/>
      <c r="B501" s="476"/>
      <c r="C501" s="476"/>
      <c r="D501" s="901"/>
      <c r="E501" s="392" t="s">
        <v>156</v>
      </c>
      <c r="F501" s="568"/>
      <c r="G501" s="486" t="s">
        <v>392</v>
      </c>
      <c r="H501" s="486"/>
      <c r="I501" s="486"/>
      <c r="J501" s="486"/>
      <c r="K501" s="486"/>
      <c r="L501" s="486"/>
      <c r="M501" s="486"/>
      <c r="N501" s="486"/>
      <c r="O501" s="486"/>
      <c r="P501" s="486"/>
      <c r="Q501" s="486"/>
      <c r="R501" s="486"/>
      <c r="S501" s="486"/>
      <c r="T501" s="486"/>
      <c r="U501" s="486"/>
      <c r="V501" s="486"/>
      <c r="W501" s="486"/>
      <c r="X501" s="486"/>
      <c r="Y501" s="486"/>
      <c r="Z501" s="486"/>
      <c r="AA501" s="461"/>
      <c r="AB501" s="461"/>
      <c r="AC501" s="461"/>
      <c r="AD501" s="461"/>
      <c r="AE501" s="461"/>
      <c r="AF501" s="461"/>
      <c r="AG501" s="461"/>
      <c r="AH501" s="461"/>
      <c r="AI501" s="461"/>
      <c r="AJ501" s="461"/>
      <c r="AK501" s="461"/>
      <c r="AL501" s="461"/>
      <c r="AM501" s="461"/>
      <c r="AN501" s="461"/>
      <c r="AO501" s="461"/>
      <c r="AP501" s="461"/>
      <c r="AQ501" s="461"/>
      <c r="AR501" s="461"/>
      <c r="AS501" s="461"/>
      <c r="AT501" s="461"/>
      <c r="AU501" s="461"/>
      <c r="AV501" s="461"/>
      <c r="AW501" s="461"/>
      <c r="AX501" s="461"/>
      <c r="AY501" s="461"/>
      <c r="AZ501" s="461"/>
      <c r="BA501" s="461"/>
      <c r="BB501" s="461"/>
      <c r="BC501" s="461"/>
      <c r="BD501" s="461"/>
      <c r="BE501" s="461"/>
      <c r="BF501" s="461"/>
      <c r="BG501" s="461"/>
      <c r="BH501" s="461"/>
      <c r="BI501" s="461"/>
      <c r="BJ501" s="461"/>
      <c r="BK501" s="461"/>
      <c r="BL501" s="461"/>
      <c r="BM501" s="461"/>
      <c r="BN501" s="461"/>
      <c r="BO501" s="461"/>
      <c r="BP501" s="461"/>
      <c r="BQ501" s="461"/>
      <c r="BR501" s="461"/>
      <c r="BS501" s="461"/>
      <c r="BT501" s="521" t="str">
        <f t="shared" ref="BT501:BT531" si="303">IF(OR(BB97&lt;&gt;"",BK97&lt;&gt;""),IF(SUM(BB97,BK97)=BT97,"","Check ISCED "&amp;BT$8),"")</f>
        <v/>
      </c>
      <c r="BU501" s="460"/>
      <c r="BV501" s="460"/>
      <c r="BW501" s="461"/>
      <c r="BX501" s="461"/>
      <c r="BY501" s="461"/>
      <c r="BZ501" s="461"/>
      <c r="CA501" s="461"/>
      <c r="CB501" s="461"/>
      <c r="CC501" s="514" t="str">
        <f t="shared" ref="CC501:CC531" si="304">IF(OR(BW97&lt;&gt;"",BZ97&lt;&gt;""),IF(SUM(BW97,BZ97)=CC97,"","Check ISCED "&amp;CC$8),"")</f>
        <v/>
      </c>
      <c r="CD501" s="486"/>
      <c r="CE501" s="460"/>
      <c r="CF501" s="461"/>
      <c r="CG501" s="461"/>
      <c r="CH501" s="461"/>
      <c r="CI501" s="461"/>
      <c r="CJ501" s="461"/>
      <c r="CK501" s="461"/>
      <c r="CL501" s="461"/>
      <c r="CM501" s="461"/>
      <c r="CN501" s="461"/>
      <c r="CO501" s="521" t="str">
        <f t="shared" ref="CO501:CO531" si="305">IF(OR(AG97&lt;&gt;"", AJ97&lt;&gt;"", AS97&lt;&gt;"", BT97&lt;&gt;"", CC97&lt;&gt;"", CL97&lt;&gt;""),IF(SUM(AG97, AJ97, AS97, BT97, CC97, CL97)=CO97,"","Check ISCED_T "&amp;CO$8),"")</f>
        <v/>
      </c>
      <c r="CP501" s="460"/>
      <c r="CQ501" s="469"/>
    </row>
    <row r="502" spans="1:95" s="414" customFormat="1" ht="11.25" hidden="1" customHeight="1" x14ac:dyDescent="0.2">
      <c r="A502" s="476"/>
      <c r="B502" s="476"/>
      <c r="C502" s="476"/>
      <c r="D502" s="901"/>
      <c r="E502" s="392" t="s">
        <v>157</v>
      </c>
      <c r="F502" s="568" t="s">
        <v>158</v>
      </c>
      <c r="G502" s="486" t="s">
        <v>159</v>
      </c>
      <c r="H502" s="486"/>
      <c r="I502" s="486"/>
      <c r="J502" s="486"/>
      <c r="K502" s="486"/>
      <c r="L502" s="486"/>
      <c r="M502" s="486"/>
      <c r="N502" s="486"/>
      <c r="O502" s="486"/>
      <c r="P502" s="486"/>
      <c r="Q502" s="486"/>
      <c r="R502" s="486"/>
      <c r="S502" s="486"/>
      <c r="T502" s="486"/>
      <c r="U502" s="486"/>
      <c r="V502" s="486"/>
      <c r="W502" s="486"/>
      <c r="X502" s="486"/>
      <c r="Y502" s="486"/>
      <c r="Z502" s="486"/>
      <c r="AA502" s="461"/>
      <c r="AB502" s="461"/>
      <c r="AC502" s="461"/>
      <c r="AD502" s="461"/>
      <c r="AE502" s="461"/>
      <c r="AF502" s="461"/>
      <c r="AG502" s="461"/>
      <c r="AH502" s="461"/>
      <c r="AI502" s="461"/>
      <c r="AJ502" s="461"/>
      <c r="AK502" s="461"/>
      <c r="AL502" s="461"/>
      <c r="AM502" s="461"/>
      <c r="AN502" s="461"/>
      <c r="AO502" s="461"/>
      <c r="AP502" s="461"/>
      <c r="AQ502" s="461"/>
      <c r="AR502" s="461"/>
      <c r="AS502" s="461"/>
      <c r="AT502" s="461"/>
      <c r="AU502" s="461"/>
      <c r="AV502" s="461"/>
      <c r="AW502" s="461"/>
      <c r="AX502" s="461"/>
      <c r="AY502" s="461"/>
      <c r="AZ502" s="461"/>
      <c r="BA502" s="461"/>
      <c r="BB502" s="461"/>
      <c r="BC502" s="461"/>
      <c r="BD502" s="461"/>
      <c r="BE502" s="461"/>
      <c r="BF502" s="461"/>
      <c r="BG502" s="461"/>
      <c r="BH502" s="461"/>
      <c r="BI502" s="461"/>
      <c r="BJ502" s="461"/>
      <c r="BK502" s="461"/>
      <c r="BL502" s="461"/>
      <c r="BM502" s="461"/>
      <c r="BN502" s="461"/>
      <c r="BO502" s="461"/>
      <c r="BP502" s="461"/>
      <c r="BQ502" s="461"/>
      <c r="BR502" s="461"/>
      <c r="BS502" s="461"/>
      <c r="BT502" s="521" t="str">
        <f t="shared" si="303"/>
        <v/>
      </c>
      <c r="BU502" s="460"/>
      <c r="BV502" s="460"/>
      <c r="BW502" s="461"/>
      <c r="BX502" s="461"/>
      <c r="BY502" s="461"/>
      <c r="BZ502" s="461"/>
      <c r="CA502" s="461"/>
      <c r="CB502" s="461"/>
      <c r="CC502" s="514" t="str">
        <f t="shared" si="304"/>
        <v/>
      </c>
      <c r="CD502" s="486"/>
      <c r="CE502" s="460"/>
      <c r="CF502" s="461"/>
      <c r="CG502" s="461"/>
      <c r="CH502" s="461"/>
      <c r="CI502" s="461"/>
      <c r="CJ502" s="461"/>
      <c r="CK502" s="461"/>
      <c r="CL502" s="461"/>
      <c r="CM502" s="461"/>
      <c r="CN502" s="461"/>
      <c r="CO502" s="521" t="str">
        <f t="shared" si="305"/>
        <v/>
      </c>
      <c r="CP502" s="460"/>
      <c r="CQ502" s="469"/>
    </row>
    <row r="503" spans="1:95" s="414" customFormat="1" ht="11.25" hidden="1" customHeight="1" x14ac:dyDescent="0.2">
      <c r="A503" s="476"/>
      <c r="B503" s="476"/>
      <c r="C503" s="476"/>
      <c r="D503" s="901"/>
      <c r="E503" s="392"/>
      <c r="F503" s="568" t="s">
        <v>160</v>
      </c>
      <c r="G503" s="486" t="s">
        <v>161</v>
      </c>
      <c r="H503" s="486"/>
      <c r="I503" s="486"/>
      <c r="J503" s="486"/>
      <c r="K503" s="486"/>
      <c r="L503" s="486"/>
      <c r="M503" s="486"/>
      <c r="N503" s="486"/>
      <c r="O503" s="486"/>
      <c r="P503" s="486"/>
      <c r="Q503" s="486"/>
      <c r="R503" s="486"/>
      <c r="S503" s="486"/>
      <c r="T503" s="486"/>
      <c r="U503" s="486"/>
      <c r="V503" s="486"/>
      <c r="W503" s="486"/>
      <c r="X503" s="486"/>
      <c r="Y503" s="486"/>
      <c r="Z503" s="486"/>
      <c r="AA503" s="461"/>
      <c r="AB503" s="461"/>
      <c r="AC503" s="461"/>
      <c r="AD503" s="461"/>
      <c r="AE503" s="461"/>
      <c r="AF503" s="461"/>
      <c r="AG503" s="461"/>
      <c r="AH503" s="461"/>
      <c r="AI503" s="461"/>
      <c r="AJ503" s="461"/>
      <c r="AK503" s="461"/>
      <c r="AL503" s="461"/>
      <c r="AM503" s="461"/>
      <c r="AN503" s="461"/>
      <c r="AO503" s="461"/>
      <c r="AP503" s="461"/>
      <c r="AQ503" s="461"/>
      <c r="AR503" s="461"/>
      <c r="AS503" s="461"/>
      <c r="AT503" s="461"/>
      <c r="AU503" s="461"/>
      <c r="AV503" s="461"/>
      <c r="AW503" s="461"/>
      <c r="AX503" s="461"/>
      <c r="AY503" s="461"/>
      <c r="AZ503" s="461"/>
      <c r="BA503" s="461"/>
      <c r="BB503" s="461"/>
      <c r="BC503" s="461"/>
      <c r="BD503" s="461"/>
      <c r="BE503" s="461"/>
      <c r="BF503" s="461"/>
      <c r="BG503" s="461"/>
      <c r="BH503" s="461"/>
      <c r="BI503" s="461"/>
      <c r="BJ503" s="461"/>
      <c r="BK503" s="461"/>
      <c r="BL503" s="461"/>
      <c r="BM503" s="461"/>
      <c r="BN503" s="461"/>
      <c r="BO503" s="461"/>
      <c r="BP503" s="461"/>
      <c r="BQ503" s="461"/>
      <c r="BR503" s="461"/>
      <c r="BS503" s="461"/>
      <c r="BT503" s="521" t="str">
        <f t="shared" si="303"/>
        <v/>
      </c>
      <c r="BU503" s="460"/>
      <c r="BV503" s="460"/>
      <c r="BW503" s="461"/>
      <c r="BX503" s="461"/>
      <c r="BY503" s="461"/>
      <c r="BZ503" s="461"/>
      <c r="CA503" s="461"/>
      <c r="CB503" s="461"/>
      <c r="CC503" s="514" t="str">
        <f t="shared" si="304"/>
        <v/>
      </c>
      <c r="CD503" s="486"/>
      <c r="CE503" s="460"/>
      <c r="CF503" s="461"/>
      <c r="CG503" s="461"/>
      <c r="CH503" s="461"/>
      <c r="CI503" s="461"/>
      <c r="CJ503" s="461"/>
      <c r="CK503" s="461"/>
      <c r="CL503" s="461"/>
      <c r="CM503" s="461"/>
      <c r="CN503" s="461"/>
      <c r="CO503" s="521" t="str">
        <f t="shared" si="305"/>
        <v/>
      </c>
      <c r="CP503" s="460"/>
      <c r="CQ503" s="469"/>
    </row>
    <row r="504" spans="1:95" s="414" customFormat="1" ht="11.25" hidden="1" customHeight="1" x14ac:dyDescent="0.2">
      <c r="A504" s="476"/>
      <c r="B504" s="476"/>
      <c r="C504" s="476"/>
      <c r="D504" s="901"/>
      <c r="E504" s="392"/>
      <c r="F504" s="568" t="s">
        <v>162</v>
      </c>
      <c r="G504" s="486" t="s">
        <v>163</v>
      </c>
      <c r="H504" s="486"/>
      <c r="I504" s="486"/>
      <c r="J504" s="486"/>
      <c r="K504" s="486"/>
      <c r="L504" s="486"/>
      <c r="M504" s="486"/>
      <c r="N504" s="486"/>
      <c r="O504" s="486"/>
      <c r="P504" s="486"/>
      <c r="Q504" s="486"/>
      <c r="R504" s="486"/>
      <c r="S504" s="486"/>
      <c r="T504" s="486"/>
      <c r="U504" s="486"/>
      <c r="V504" s="486"/>
      <c r="W504" s="486"/>
      <c r="X504" s="486"/>
      <c r="Y504" s="486"/>
      <c r="Z504" s="486"/>
      <c r="AA504" s="461"/>
      <c r="AB504" s="461"/>
      <c r="AC504" s="461"/>
      <c r="AD504" s="461"/>
      <c r="AE504" s="461"/>
      <c r="AF504" s="461"/>
      <c r="AG504" s="461"/>
      <c r="AH504" s="461"/>
      <c r="AI504" s="461"/>
      <c r="AJ504" s="461"/>
      <c r="AK504" s="461"/>
      <c r="AL504" s="461"/>
      <c r="AM504" s="461"/>
      <c r="AN504" s="461"/>
      <c r="AO504" s="461"/>
      <c r="AP504" s="461"/>
      <c r="AQ504" s="461"/>
      <c r="AR504" s="461"/>
      <c r="AS504" s="461"/>
      <c r="AT504" s="461"/>
      <c r="AU504" s="461"/>
      <c r="AV504" s="461"/>
      <c r="AW504" s="461"/>
      <c r="AX504" s="461"/>
      <c r="AY504" s="461"/>
      <c r="AZ504" s="461"/>
      <c r="BA504" s="461"/>
      <c r="BB504" s="461"/>
      <c r="BC504" s="461"/>
      <c r="BD504" s="461"/>
      <c r="BE504" s="461"/>
      <c r="BF504" s="461"/>
      <c r="BG504" s="461"/>
      <c r="BH504" s="461"/>
      <c r="BI504" s="461"/>
      <c r="BJ504" s="461"/>
      <c r="BK504" s="461"/>
      <c r="BL504" s="461"/>
      <c r="BM504" s="461"/>
      <c r="BN504" s="461"/>
      <c r="BO504" s="461"/>
      <c r="BP504" s="461"/>
      <c r="BQ504" s="461"/>
      <c r="BR504" s="461"/>
      <c r="BS504" s="461"/>
      <c r="BT504" s="521" t="str">
        <f t="shared" si="303"/>
        <v/>
      </c>
      <c r="BU504" s="460"/>
      <c r="BV504" s="460"/>
      <c r="BW504" s="461"/>
      <c r="BX504" s="461"/>
      <c r="BY504" s="461"/>
      <c r="BZ504" s="461"/>
      <c r="CA504" s="461"/>
      <c r="CB504" s="461"/>
      <c r="CC504" s="514" t="str">
        <f t="shared" si="304"/>
        <v/>
      </c>
      <c r="CD504" s="486"/>
      <c r="CE504" s="460"/>
      <c r="CF504" s="461"/>
      <c r="CG504" s="461"/>
      <c r="CH504" s="461"/>
      <c r="CI504" s="461"/>
      <c r="CJ504" s="461"/>
      <c r="CK504" s="461"/>
      <c r="CL504" s="461"/>
      <c r="CM504" s="461"/>
      <c r="CN504" s="461"/>
      <c r="CO504" s="521" t="str">
        <f t="shared" si="305"/>
        <v/>
      </c>
      <c r="CP504" s="460"/>
      <c r="CQ504" s="469"/>
    </row>
    <row r="505" spans="1:95" s="414" customFormat="1" ht="11.25" hidden="1" customHeight="1" x14ac:dyDescent="0.2">
      <c r="A505" s="476"/>
      <c r="B505" s="476"/>
      <c r="C505" s="476"/>
      <c r="D505" s="901"/>
      <c r="E505" s="392"/>
      <c r="F505" s="568" t="s">
        <v>164</v>
      </c>
      <c r="G505" s="486" t="s">
        <v>316</v>
      </c>
      <c r="H505" s="486"/>
      <c r="I505" s="486"/>
      <c r="J505" s="486"/>
      <c r="K505" s="486"/>
      <c r="L505" s="486"/>
      <c r="M505" s="486"/>
      <c r="N505" s="486"/>
      <c r="O505" s="486"/>
      <c r="P505" s="486"/>
      <c r="Q505" s="486"/>
      <c r="R505" s="486"/>
      <c r="S505" s="486"/>
      <c r="T505" s="486"/>
      <c r="U505" s="486"/>
      <c r="V505" s="486"/>
      <c r="W505" s="486"/>
      <c r="X505" s="486"/>
      <c r="Y505" s="486"/>
      <c r="Z505" s="486"/>
      <c r="AA505" s="461"/>
      <c r="AB505" s="461"/>
      <c r="AC505" s="461"/>
      <c r="AD505" s="461"/>
      <c r="AE505" s="461"/>
      <c r="AF505" s="461"/>
      <c r="AG505" s="461"/>
      <c r="AH505" s="461"/>
      <c r="AI505" s="461"/>
      <c r="AJ505" s="461"/>
      <c r="AK505" s="461"/>
      <c r="AL505" s="461"/>
      <c r="AM505" s="461"/>
      <c r="AN505" s="461"/>
      <c r="AO505" s="461"/>
      <c r="AP505" s="461"/>
      <c r="AQ505" s="461"/>
      <c r="AR505" s="461"/>
      <c r="AS505" s="461"/>
      <c r="AT505" s="461"/>
      <c r="AU505" s="461"/>
      <c r="AV505" s="461"/>
      <c r="AW505" s="461"/>
      <c r="AX505" s="461"/>
      <c r="AY505" s="461"/>
      <c r="AZ505" s="461"/>
      <c r="BA505" s="461"/>
      <c r="BB505" s="461"/>
      <c r="BC505" s="461"/>
      <c r="BD505" s="461"/>
      <c r="BE505" s="461"/>
      <c r="BF505" s="461"/>
      <c r="BG505" s="461"/>
      <c r="BH505" s="461"/>
      <c r="BI505" s="461"/>
      <c r="BJ505" s="461"/>
      <c r="BK505" s="461"/>
      <c r="BL505" s="461"/>
      <c r="BM505" s="461"/>
      <c r="BN505" s="461"/>
      <c r="BO505" s="461"/>
      <c r="BP505" s="461"/>
      <c r="BQ505" s="461"/>
      <c r="BR505" s="461"/>
      <c r="BS505" s="461"/>
      <c r="BT505" s="521" t="str">
        <f t="shared" si="303"/>
        <v/>
      </c>
      <c r="BU505" s="460"/>
      <c r="BV505" s="460"/>
      <c r="BW505" s="461"/>
      <c r="BX505" s="461"/>
      <c r="BY505" s="461"/>
      <c r="BZ505" s="461"/>
      <c r="CA505" s="461"/>
      <c r="CB505" s="461"/>
      <c r="CC505" s="514" t="str">
        <f t="shared" si="304"/>
        <v/>
      </c>
      <c r="CD505" s="486"/>
      <c r="CE505" s="460"/>
      <c r="CF505" s="461"/>
      <c r="CG505" s="461"/>
      <c r="CH505" s="461"/>
      <c r="CI505" s="461"/>
      <c r="CJ505" s="461"/>
      <c r="CK505" s="461"/>
      <c r="CL505" s="461"/>
      <c r="CM505" s="461"/>
      <c r="CN505" s="461"/>
      <c r="CO505" s="521" t="str">
        <f t="shared" si="305"/>
        <v/>
      </c>
      <c r="CP505" s="460"/>
      <c r="CQ505" s="469"/>
    </row>
    <row r="506" spans="1:95" s="414" customFormat="1" ht="11.25" hidden="1" customHeight="1" x14ac:dyDescent="0.2">
      <c r="A506" s="476"/>
      <c r="B506" s="476"/>
      <c r="C506" s="476"/>
      <c r="D506" s="901"/>
      <c r="E506" s="392"/>
      <c r="F506" s="568" t="s">
        <v>165</v>
      </c>
      <c r="G506" s="486" t="s">
        <v>317</v>
      </c>
      <c r="H506" s="486"/>
      <c r="I506" s="486"/>
      <c r="J506" s="486"/>
      <c r="K506" s="486"/>
      <c r="L506" s="486"/>
      <c r="M506" s="486"/>
      <c r="N506" s="486"/>
      <c r="O506" s="486"/>
      <c r="P506" s="486"/>
      <c r="Q506" s="486"/>
      <c r="R506" s="486"/>
      <c r="S506" s="486"/>
      <c r="T506" s="486"/>
      <c r="U506" s="486"/>
      <c r="V506" s="486"/>
      <c r="W506" s="486"/>
      <c r="X506" s="486"/>
      <c r="Y506" s="486"/>
      <c r="Z506" s="486"/>
      <c r="AA506" s="461"/>
      <c r="AB506" s="461"/>
      <c r="AC506" s="461"/>
      <c r="AD506" s="461"/>
      <c r="AE506" s="461"/>
      <c r="AF506" s="461"/>
      <c r="AG506" s="461"/>
      <c r="AH506" s="461"/>
      <c r="AI506" s="461"/>
      <c r="AJ506" s="461"/>
      <c r="AK506" s="461"/>
      <c r="AL506" s="461"/>
      <c r="AM506" s="461"/>
      <c r="AN506" s="461"/>
      <c r="AO506" s="461"/>
      <c r="AP506" s="461"/>
      <c r="AQ506" s="461"/>
      <c r="AR506" s="461"/>
      <c r="AS506" s="461"/>
      <c r="AT506" s="461"/>
      <c r="AU506" s="461"/>
      <c r="AV506" s="461"/>
      <c r="AW506" s="461"/>
      <c r="AX506" s="461"/>
      <c r="AY506" s="461"/>
      <c r="AZ506" s="461"/>
      <c r="BA506" s="461"/>
      <c r="BB506" s="461"/>
      <c r="BC506" s="461"/>
      <c r="BD506" s="461"/>
      <c r="BE506" s="461"/>
      <c r="BF506" s="461"/>
      <c r="BG506" s="461"/>
      <c r="BH506" s="461"/>
      <c r="BI506" s="461"/>
      <c r="BJ506" s="461"/>
      <c r="BK506" s="461"/>
      <c r="BL506" s="461"/>
      <c r="BM506" s="461"/>
      <c r="BN506" s="461"/>
      <c r="BO506" s="461"/>
      <c r="BP506" s="461"/>
      <c r="BQ506" s="461"/>
      <c r="BR506" s="461"/>
      <c r="BS506" s="461"/>
      <c r="BT506" s="521" t="str">
        <f t="shared" si="303"/>
        <v/>
      </c>
      <c r="BU506" s="460"/>
      <c r="BV506" s="460"/>
      <c r="BW506" s="461"/>
      <c r="BX506" s="461"/>
      <c r="BY506" s="461"/>
      <c r="BZ506" s="461"/>
      <c r="CA506" s="461"/>
      <c r="CB506" s="461"/>
      <c r="CC506" s="514" t="str">
        <f t="shared" si="304"/>
        <v/>
      </c>
      <c r="CD506" s="486"/>
      <c r="CE506" s="460"/>
      <c r="CF506" s="461"/>
      <c r="CG506" s="461"/>
      <c r="CH506" s="461"/>
      <c r="CI506" s="461"/>
      <c r="CJ506" s="461"/>
      <c r="CK506" s="461"/>
      <c r="CL506" s="461"/>
      <c r="CM506" s="461"/>
      <c r="CN506" s="461"/>
      <c r="CO506" s="521" t="str">
        <f t="shared" si="305"/>
        <v/>
      </c>
      <c r="CP506" s="460"/>
      <c r="CQ506" s="469"/>
    </row>
    <row r="507" spans="1:95" s="414" customFormat="1" ht="11.25" hidden="1" customHeight="1" x14ac:dyDescent="0.2">
      <c r="A507" s="476"/>
      <c r="B507" s="476"/>
      <c r="C507" s="476"/>
      <c r="D507" s="901"/>
      <c r="E507" s="392"/>
      <c r="F507" s="568" t="s">
        <v>166</v>
      </c>
      <c r="G507" s="486" t="s">
        <v>167</v>
      </c>
      <c r="H507" s="486"/>
      <c r="I507" s="486"/>
      <c r="J507" s="486"/>
      <c r="K507" s="486"/>
      <c r="L507" s="486"/>
      <c r="M507" s="486"/>
      <c r="N507" s="486"/>
      <c r="O507" s="486"/>
      <c r="P507" s="486"/>
      <c r="Q507" s="486"/>
      <c r="R507" s="486"/>
      <c r="S507" s="486"/>
      <c r="T507" s="486"/>
      <c r="U507" s="486"/>
      <c r="V507" s="486"/>
      <c r="W507" s="486"/>
      <c r="X507" s="486"/>
      <c r="Y507" s="486"/>
      <c r="Z507" s="486"/>
      <c r="AA507" s="461"/>
      <c r="AB507" s="461"/>
      <c r="AC507" s="461"/>
      <c r="AD507" s="461"/>
      <c r="AE507" s="461"/>
      <c r="AF507" s="461"/>
      <c r="AG507" s="461"/>
      <c r="AH507" s="461"/>
      <c r="AI507" s="461"/>
      <c r="AJ507" s="461"/>
      <c r="AK507" s="461"/>
      <c r="AL507" s="461"/>
      <c r="AM507" s="461"/>
      <c r="AN507" s="461"/>
      <c r="AO507" s="461"/>
      <c r="AP507" s="461"/>
      <c r="AQ507" s="461"/>
      <c r="AR507" s="461"/>
      <c r="AS507" s="461"/>
      <c r="AT507" s="461"/>
      <c r="AU507" s="461"/>
      <c r="AV507" s="461"/>
      <c r="AW507" s="461"/>
      <c r="AX507" s="461"/>
      <c r="AY507" s="461"/>
      <c r="AZ507" s="461"/>
      <c r="BA507" s="461"/>
      <c r="BB507" s="461"/>
      <c r="BC507" s="461"/>
      <c r="BD507" s="461"/>
      <c r="BE507" s="461"/>
      <c r="BF507" s="461"/>
      <c r="BG507" s="461"/>
      <c r="BH507" s="461"/>
      <c r="BI507" s="461"/>
      <c r="BJ507" s="461"/>
      <c r="BK507" s="461"/>
      <c r="BL507" s="461"/>
      <c r="BM507" s="461"/>
      <c r="BN507" s="461"/>
      <c r="BO507" s="461"/>
      <c r="BP507" s="461"/>
      <c r="BQ507" s="461"/>
      <c r="BR507" s="461"/>
      <c r="BS507" s="461"/>
      <c r="BT507" s="521" t="str">
        <f t="shared" si="303"/>
        <v/>
      </c>
      <c r="BU507" s="460"/>
      <c r="BV507" s="460"/>
      <c r="BW507" s="461"/>
      <c r="BX507" s="461"/>
      <c r="BY507" s="461"/>
      <c r="BZ507" s="461"/>
      <c r="CA507" s="461"/>
      <c r="CB507" s="461"/>
      <c r="CC507" s="514" t="str">
        <f t="shared" si="304"/>
        <v/>
      </c>
      <c r="CD507" s="486"/>
      <c r="CE507" s="460"/>
      <c r="CF507" s="461"/>
      <c r="CG507" s="461"/>
      <c r="CH507" s="461"/>
      <c r="CI507" s="461"/>
      <c r="CJ507" s="461"/>
      <c r="CK507" s="461"/>
      <c r="CL507" s="461"/>
      <c r="CM507" s="461"/>
      <c r="CN507" s="461"/>
      <c r="CO507" s="521" t="str">
        <f t="shared" si="305"/>
        <v/>
      </c>
      <c r="CP507" s="460"/>
      <c r="CQ507" s="469"/>
    </row>
    <row r="508" spans="1:95" s="414" customFormat="1" ht="11.25" hidden="1" customHeight="1" x14ac:dyDescent="0.2">
      <c r="A508" s="476"/>
      <c r="B508" s="476"/>
      <c r="C508" s="476"/>
      <c r="D508" s="901"/>
      <c r="E508" s="392" t="s">
        <v>168</v>
      </c>
      <c r="F508" s="568" t="s">
        <v>716</v>
      </c>
      <c r="G508" s="486" t="s">
        <v>169</v>
      </c>
      <c r="H508" s="486"/>
      <c r="I508" s="486"/>
      <c r="J508" s="486"/>
      <c r="K508" s="486"/>
      <c r="L508" s="486"/>
      <c r="M508" s="486"/>
      <c r="N508" s="486"/>
      <c r="O508" s="486"/>
      <c r="P508" s="486"/>
      <c r="Q508" s="486"/>
      <c r="R508" s="486"/>
      <c r="S508" s="486"/>
      <c r="T508" s="486"/>
      <c r="U508" s="486"/>
      <c r="V508" s="486"/>
      <c r="W508" s="486"/>
      <c r="X508" s="486"/>
      <c r="Y508" s="486"/>
      <c r="Z508" s="486"/>
      <c r="AA508" s="461"/>
      <c r="AB508" s="461"/>
      <c r="AC508" s="461"/>
      <c r="AD508" s="461"/>
      <c r="AE508" s="461"/>
      <c r="AF508" s="461"/>
      <c r="AG508" s="461"/>
      <c r="AH508" s="461"/>
      <c r="AI508" s="461"/>
      <c r="AJ508" s="461"/>
      <c r="AK508" s="461"/>
      <c r="AL508" s="461"/>
      <c r="AM508" s="461"/>
      <c r="AN508" s="461"/>
      <c r="AO508" s="461"/>
      <c r="AP508" s="461"/>
      <c r="AQ508" s="461"/>
      <c r="AR508" s="461"/>
      <c r="AS508" s="461"/>
      <c r="AT508" s="461"/>
      <c r="AU508" s="461"/>
      <c r="AV508" s="461"/>
      <c r="AW508" s="461"/>
      <c r="AX508" s="461"/>
      <c r="AY508" s="461"/>
      <c r="AZ508" s="461"/>
      <c r="BA508" s="461"/>
      <c r="BB508" s="461"/>
      <c r="BC508" s="461"/>
      <c r="BD508" s="461"/>
      <c r="BE508" s="461"/>
      <c r="BF508" s="461"/>
      <c r="BG508" s="461"/>
      <c r="BH508" s="461"/>
      <c r="BI508" s="461"/>
      <c r="BJ508" s="461"/>
      <c r="BK508" s="461"/>
      <c r="BL508" s="461"/>
      <c r="BM508" s="461"/>
      <c r="BN508" s="461"/>
      <c r="BO508" s="461"/>
      <c r="BP508" s="461"/>
      <c r="BQ508" s="461"/>
      <c r="BR508" s="461"/>
      <c r="BS508" s="461"/>
      <c r="BT508" s="521" t="str">
        <f t="shared" si="303"/>
        <v/>
      </c>
      <c r="BU508" s="460"/>
      <c r="BV508" s="460"/>
      <c r="BW508" s="461"/>
      <c r="BX508" s="461"/>
      <c r="BY508" s="461"/>
      <c r="BZ508" s="461"/>
      <c r="CA508" s="461"/>
      <c r="CB508" s="461"/>
      <c r="CC508" s="514" t="str">
        <f t="shared" si="304"/>
        <v/>
      </c>
      <c r="CD508" s="486"/>
      <c r="CE508" s="460"/>
      <c r="CF508" s="461"/>
      <c r="CG508" s="461"/>
      <c r="CH508" s="461"/>
      <c r="CI508" s="461"/>
      <c r="CJ508" s="461"/>
      <c r="CK508" s="461"/>
      <c r="CL508" s="461"/>
      <c r="CM508" s="461"/>
      <c r="CN508" s="461"/>
      <c r="CO508" s="521" t="str">
        <f t="shared" si="305"/>
        <v/>
      </c>
      <c r="CP508" s="460"/>
      <c r="CQ508" s="469"/>
    </row>
    <row r="509" spans="1:95" s="414" customFormat="1" ht="11.25" hidden="1" customHeight="1" x14ac:dyDescent="0.2">
      <c r="A509" s="476"/>
      <c r="B509" s="476"/>
      <c r="C509" s="476"/>
      <c r="D509" s="901"/>
      <c r="E509" s="392"/>
      <c r="F509" s="568" t="s">
        <v>171</v>
      </c>
      <c r="G509" s="486" t="s">
        <v>172</v>
      </c>
      <c r="H509" s="486"/>
      <c r="I509" s="486"/>
      <c r="J509" s="486"/>
      <c r="K509" s="486"/>
      <c r="L509" s="486"/>
      <c r="M509" s="486"/>
      <c r="N509" s="486"/>
      <c r="O509" s="486"/>
      <c r="P509" s="486"/>
      <c r="Q509" s="486"/>
      <c r="R509" s="486"/>
      <c r="S509" s="486"/>
      <c r="T509" s="486"/>
      <c r="U509" s="486"/>
      <c r="V509" s="486"/>
      <c r="W509" s="486"/>
      <c r="X509" s="486"/>
      <c r="Y509" s="486"/>
      <c r="Z509" s="486"/>
      <c r="AA509" s="461"/>
      <c r="AB509" s="461"/>
      <c r="AC509" s="461"/>
      <c r="AD509" s="461"/>
      <c r="AE509" s="461"/>
      <c r="AF509" s="461"/>
      <c r="AG509" s="461"/>
      <c r="AH509" s="461"/>
      <c r="AI509" s="461"/>
      <c r="AJ509" s="461"/>
      <c r="AK509" s="461"/>
      <c r="AL509" s="461"/>
      <c r="AM509" s="461"/>
      <c r="AN509" s="461"/>
      <c r="AO509" s="461"/>
      <c r="AP509" s="461"/>
      <c r="AQ509" s="461"/>
      <c r="AR509" s="461"/>
      <c r="AS509" s="461"/>
      <c r="AT509" s="461"/>
      <c r="AU509" s="461"/>
      <c r="AV509" s="461"/>
      <c r="AW509" s="461"/>
      <c r="AX509" s="461"/>
      <c r="AY509" s="461"/>
      <c r="AZ509" s="461"/>
      <c r="BA509" s="461"/>
      <c r="BB509" s="461"/>
      <c r="BC509" s="461"/>
      <c r="BD509" s="461"/>
      <c r="BE509" s="461"/>
      <c r="BF509" s="461"/>
      <c r="BG509" s="461"/>
      <c r="BH509" s="461"/>
      <c r="BI509" s="461"/>
      <c r="BJ509" s="461"/>
      <c r="BK509" s="461"/>
      <c r="BL509" s="461"/>
      <c r="BM509" s="461"/>
      <c r="BN509" s="461"/>
      <c r="BO509" s="461"/>
      <c r="BP509" s="461"/>
      <c r="BQ509" s="461"/>
      <c r="BR509" s="461"/>
      <c r="BS509" s="461"/>
      <c r="BT509" s="521" t="str">
        <f t="shared" si="303"/>
        <v/>
      </c>
      <c r="BU509" s="460"/>
      <c r="BV509" s="460"/>
      <c r="BW509" s="461"/>
      <c r="BX509" s="461"/>
      <c r="BY509" s="461"/>
      <c r="BZ509" s="461"/>
      <c r="CA509" s="461"/>
      <c r="CB509" s="461"/>
      <c r="CC509" s="514" t="str">
        <f t="shared" si="304"/>
        <v/>
      </c>
      <c r="CD509" s="486"/>
      <c r="CE509" s="460"/>
      <c r="CF509" s="461"/>
      <c r="CG509" s="461"/>
      <c r="CH509" s="461"/>
      <c r="CI509" s="461"/>
      <c r="CJ509" s="461"/>
      <c r="CK509" s="461"/>
      <c r="CL509" s="461"/>
      <c r="CM509" s="461"/>
      <c r="CN509" s="461"/>
      <c r="CO509" s="521" t="str">
        <f t="shared" si="305"/>
        <v/>
      </c>
      <c r="CP509" s="460"/>
      <c r="CQ509" s="469"/>
    </row>
    <row r="510" spans="1:95" s="414" customFormat="1" ht="11.25" hidden="1" customHeight="1" x14ac:dyDescent="0.2">
      <c r="A510" s="476"/>
      <c r="B510" s="476"/>
      <c r="C510" s="476"/>
      <c r="D510" s="901"/>
      <c r="E510" s="392"/>
      <c r="F510" s="568" t="s">
        <v>174</v>
      </c>
      <c r="G510" s="486" t="s">
        <v>175</v>
      </c>
      <c r="H510" s="486"/>
      <c r="I510" s="486"/>
      <c r="J510" s="486"/>
      <c r="K510" s="486"/>
      <c r="L510" s="486"/>
      <c r="M510" s="486"/>
      <c r="N510" s="486"/>
      <c r="O510" s="486"/>
      <c r="P510" s="486"/>
      <c r="Q510" s="486"/>
      <c r="R510" s="486"/>
      <c r="S510" s="486"/>
      <c r="T510" s="486"/>
      <c r="U510" s="486"/>
      <c r="V510" s="486"/>
      <c r="W510" s="486"/>
      <c r="X510" s="486"/>
      <c r="Y510" s="486"/>
      <c r="Z510" s="486"/>
      <c r="AA510" s="461"/>
      <c r="AB510" s="461"/>
      <c r="AC510" s="461"/>
      <c r="AD510" s="461"/>
      <c r="AE510" s="461"/>
      <c r="AF510" s="461"/>
      <c r="AG510" s="461"/>
      <c r="AH510" s="461"/>
      <c r="AI510" s="461"/>
      <c r="AJ510" s="461"/>
      <c r="AK510" s="461"/>
      <c r="AL510" s="461"/>
      <c r="AM510" s="461"/>
      <c r="AN510" s="461"/>
      <c r="AO510" s="461"/>
      <c r="AP510" s="461"/>
      <c r="AQ510" s="461"/>
      <c r="AR510" s="461"/>
      <c r="AS510" s="461"/>
      <c r="AT510" s="461"/>
      <c r="AU510" s="461"/>
      <c r="AV510" s="461"/>
      <c r="AW510" s="461"/>
      <c r="AX510" s="461"/>
      <c r="AY510" s="461"/>
      <c r="AZ510" s="461"/>
      <c r="BA510" s="461"/>
      <c r="BB510" s="461"/>
      <c r="BC510" s="461"/>
      <c r="BD510" s="461"/>
      <c r="BE510" s="461"/>
      <c r="BF510" s="461"/>
      <c r="BG510" s="461"/>
      <c r="BH510" s="461"/>
      <c r="BI510" s="461"/>
      <c r="BJ510" s="461"/>
      <c r="BK510" s="461"/>
      <c r="BL510" s="461"/>
      <c r="BM510" s="461"/>
      <c r="BN510" s="461"/>
      <c r="BO510" s="461"/>
      <c r="BP510" s="461"/>
      <c r="BQ510" s="461"/>
      <c r="BR510" s="461"/>
      <c r="BS510" s="461"/>
      <c r="BT510" s="521" t="str">
        <f t="shared" si="303"/>
        <v/>
      </c>
      <c r="BU510" s="460"/>
      <c r="BV510" s="460"/>
      <c r="BW510" s="461"/>
      <c r="BX510" s="461"/>
      <c r="BY510" s="461"/>
      <c r="BZ510" s="461"/>
      <c r="CA510" s="461"/>
      <c r="CB510" s="461"/>
      <c r="CC510" s="514" t="str">
        <f t="shared" si="304"/>
        <v/>
      </c>
      <c r="CD510" s="486"/>
      <c r="CE510" s="460"/>
      <c r="CF510" s="461"/>
      <c r="CG510" s="461"/>
      <c r="CH510" s="461"/>
      <c r="CI510" s="461"/>
      <c r="CJ510" s="461"/>
      <c r="CK510" s="461"/>
      <c r="CL510" s="461"/>
      <c r="CM510" s="461"/>
      <c r="CN510" s="461"/>
      <c r="CO510" s="521" t="str">
        <f t="shared" si="305"/>
        <v/>
      </c>
      <c r="CP510" s="460"/>
      <c r="CQ510" s="469"/>
    </row>
    <row r="511" spans="1:95" s="414" customFormat="1" ht="11.25" hidden="1" customHeight="1" x14ac:dyDescent="0.2">
      <c r="A511" s="476"/>
      <c r="B511" s="476"/>
      <c r="C511" s="476"/>
      <c r="D511" s="901"/>
      <c r="E511" s="392"/>
      <c r="F511" s="568" t="s">
        <v>177</v>
      </c>
      <c r="G511" s="486" t="s">
        <v>318</v>
      </c>
      <c r="H511" s="486"/>
      <c r="I511" s="486"/>
      <c r="J511" s="486"/>
      <c r="K511" s="486"/>
      <c r="L511" s="486"/>
      <c r="M511" s="486"/>
      <c r="N511" s="486"/>
      <c r="O511" s="486"/>
      <c r="P511" s="486"/>
      <c r="Q511" s="486"/>
      <c r="R511" s="486"/>
      <c r="S511" s="486"/>
      <c r="T511" s="486"/>
      <c r="U511" s="486"/>
      <c r="V511" s="486"/>
      <c r="W511" s="486"/>
      <c r="X511" s="486"/>
      <c r="Y511" s="486"/>
      <c r="Z511" s="486"/>
      <c r="AA511" s="461"/>
      <c r="AB511" s="461"/>
      <c r="AC511" s="461"/>
      <c r="AD511" s="461"/>
      <c r="AE511" s="461"/>
      <c r="AF511" s="461"/>
      <c r="AG511" s="461"/>
      <c r="AH511" s="461"/>
      <c r="AI511" s="461"/>
      <c r="AJ511" s="461"/>
      <c r="AK511" s="461"/>
      <c r="AL511" s="461"/>
      <c r="AM511" s="461"/>
      <c r="AN511" s="461"/>
      <c r="AO511" s="461"/>
      <c r="AP511" s="461"/>
      <c r="AQ511" s="461"/>
      <c r="AR511" s="461"/>
      <c r="AS511" s="461"/>
      <c r="AT511" s="461"/>
      <c r="AU511" s="461"/>
      <c r="AV511" s="461"/>
      <c r="AW511" s="461"/>
      <c r="AX511" s="461"/>
      <c r="AY511" s="461"/>
      <c r="AZ511" s="461"/>
      <c r="BA511" s="461"/>
      <c r="BB511" s="461"/>
      <c r="BC511" s="461"/>
      <c r="BD511" s="461"/>
      <c r="BE511" s="461"/>
      <c r="BF511" s="461"/>
      <c r="BG511" s="461"/>
      <c r="BH511" s="461"/>
      <c r="BI511" s="461"/>
      <c r="BJ511" s="461"/>
      <c r="BK511" s="461"/>
      <c r="BL511" s="461"/>
      <c r="BM511" s="461"/>
      <c r="BN511" s="461"/>
      <c r="BO511" s="461"/>
      <c r="BP511" s="461"/>
      <c r="BQ511" s="461"/>
      <c r="BR511" s="461"/>
      <c r="BS511" s="461"/>
      <c r="BT511" s="521" t="str">
        <f t="shared" si="303"/>
        <v/>
      </c>
      <c r="BU511" s="460"/>
      <c r="BV511" s="460"/>
      <c r="BW511" s="461"/>
      <c r="BX511" s="461"/>
      <c r="BY511" s="461"/>
      <c r="BZ511" s="461"/>
      <c r="CA511" s="461"/>
      <c r="CB511" s="461"/>
      <c r="CC511" s="514" t="str">
        <f t="shared" si="304"/>
        <v/>
      </c>
      <c r="CD511" s="486"/>
      <c r="CE511" s="460"/>
      <c r="CF511" s="461"/>
      <c r="CG511" s="461"/>
      <c r="CH511" s="461"/>
      <c r="CI511" s="461"/>
      <c r="CJ511" s="461"/>
      <c r="CK511" s="461"/>
      <c r="CL511" s="461"/>
      <c r="CM511" s="461"/>
      <c r="CN511" s="461"/>
      <c r="CO511" s="521" t="str">
        <f t="shared" si="305"/>
        <v/>
      </c>
      <c r="CP511" s="460"/>
      <c r="CQ511" s="469"/>
    </row>
    <row r="512" spans="1:95" s="414" customFormat="1" ht="11.25" hidden="1" customHeight="1" x14ac:dyDescent="0.2">
      <c r="A512" s="476"/>
      <c r="B512" s="476"/>
      <c r="C512" s="476"/>
      <c r="D512" s="901"/>
      <c r="E512" s="392" t="s">
        <v>178</v>
      </c>
      <c r="F512" s="568"/>
      <c r="G512" s="486" t="s">
        <v>319</v>
      </c>
      <c r="H512" s="486"/>
      <c r="I512" s="486"/>
      <c r="J512" s="486"/>
      <c r="K512" s="486"/>
      <c r="L512" s="486"/>
      <c r="M512" s="486"/>
      <c r="N512" s="486"/>
      <c r="O512" s="486"/>
      <c r="P512" s="486"/>
      <c r="Q512" s="486"/>
      <c r="R512" s="486"/>
      <c r="S512" s="486"/>
      <c r="T512" s="486"/>
      <c r="U512" s="486"/>
      <c r="V512" s="486"/>
      <c r="W512" s="486"/>
      <c r="X512" s="486"/>
      <c r="Y512" s="486"/>
      <c r="Z512" s="486"/>
      <c r="AA512" s="461"/>
      <c r="AB512" s="461"/>
      <c r="AC512" s="461"/>
      <c r="AD512" s="461"/>
      <c r="AE512" s="461"/>
      <c r="AF512" s="461"/>
      <c r="AG512" s="461"/>
      <c r="AH512" s="461"/>
      <c r="AI512" s="461"/>
      <c r="AJ512" s="461"/>
      <c r="AK512" s="461"/>
      <c r="AL512" s="461"/>
      <c r="AM512" s="461"/>
      <c r="AN512" s="461"/>
      <c r="AO512" s="461"/>
      <c r="AP512" s="461"/>
      <c r="AQ512" s="461"/>
      <c r="AR512" s="461"/>
      <c r="AS512" s="461"/>
      <c r="AT512" s="461"/>
      <c r="AU512" s="461"/>
      <c r="AV512" s="461"/>
      <c r="AW512" s="461"/>
      <c r="AX512" s="461"/>
      <c r="AY512" s="461"/>
      <c r="AZ512" s="461"/>
      <c r="BA512" s="461"/>
      <c r="BB512" s="461"/>
      <c r="BC512" s="461"/>
      <c r="BD512" s="461"/>
      <c r="BE512" s="461"/>
      <c r="BF512" s="461"/>
      <c r="BG512" s="461"/>
      <c r="BH512" s="461"/>
      <c r="BI512" s="461"/>
      <c r="BJ512" s="461"/>
      <c r="BK512" s="461"/>
      <c r="BL512" s="461"/>
      <c r="BM512" s="461"/>
      <c r="BN512" s="461"/>
      <c r="BO512" s="461"/>
      <c r="BP512" s="461"/>
      <c r="BQ512" s="461"/>
      <c r="BR512" s="461"/>
      <c r="BS512" s="461"/>
      <c r="BT512" s="521" t="str">
        <f t="shared" si="303"/>
        <v/>
      </c>
      <c r="BU512" s="460"/>
      <c r="BV512" s="460"/>
      <c r="BW512" s="461"/>
      <c r="BX512" s="461"/>
      <c r="BY512" s="461"/>
      <c r="BZ512" s="461"/>
      <c r="CA512" s="461"/>
      <c r="CB512" s="461"/>
      <c r="CC512" s="514" t="str">
        <f t="shared" si="304"/>
        <v/>
      </c>
      <c r="CD512" s="486"/>
      <c r="CE512" s="460"/>
      <c r="CF512" s="461"/>
      <c r="CG512" s="461"/>
      <c r="CH512" s="461"/>
      <c r="CI512" s="461"/>
      <c r="CJ512" s="461"/>
      <c r="CK512" s="461"/>
      <c r="CL512" s="461"/>
      <c r="CM512" s="461"/>
      <c r="CN512" s="461"/>
      <c r="CO512" s="521" t="str">
        <f t="shared" si="305"/>
        <v/>
      </c>
      <c r="CP512" s="460"/>
      <c r="CQ512" s="469"/>
    </row>
    <row r="513" spans="1:95" s="414" customFormat="1" ht="11.25" hidden="1" customHeight="1" x14ac:dyDescent="0.2">
      <c r="A513" s="476"/>
      <c r="B513" s="476"/>
      <c r="C513" s="476"/>
      <c r="D513" s="901"/>
      <c r="E513" s="392" t="s">
        <v>157</v>
      </c>
      <c r="F513" s="568" t="s">
        <v>179</v>
      </c>
      <c r="G513" s="486" t="s">
        <v>180</v>
      </c>
      <c r="H513" s="486"/>
      <c r="I513" s="486"/>
      <c r="J513" s="486"/>
      <c r="K513" s="486"/>
      <c r="L513" s="486"/>
      <c r="M513" s="486"/>
      <c r="N513" s="486"/>
      <c r="O513" s="486"/>
      <c r="P513" s="486"/>
      <c r="Q513" s="486"/>
      <c r="R513" s="486"/>
      <c r="S513" s="486"/>
      <c r="T513" s="486"/>
      <c r="U513" s="486"/>
      <c r="V513" s="486"/>
      <c r="W513" s="486"/>
      <c r="X513" s="486"/>
      <c r="Y513" s="486"/>
      <c r="Z513" s="486"/>
      <c r="AA513" s="461"/>
      <c r="AB513" s="461"/>
      <c r="AC513" s="461"/>
      <c r="AD513" s="461"/>
      <c r="AE513" s="461"/>
      <c r="AF513" s="461"/>
      <c r="AG513" s="461"/>
      <c r="AH513" s="461"/>
      <c r="AI513" s="461"/>
      <c r="AJ513" s="461"/>
      <c r="AK513" s="461"/>
      <c r="AL513" s="461"/>
      <c r="AM513" s="461"/>
      <c r="AN513" s="461"/>
      <c r="AO513" s="461"/>
      <c r="AP513" s="461"/>
      <c r="AQ513" s="461"/>
      <c r="AR513" s="461"/>
      <c r="AS513" s="461"/>
      <c r="AT513" s="461"/>
      <c r="AU513" s="461"/>
      <c r="AV513" s="461"/>
      <c r="AW513" s="461"/>
      <c r="AX513" s="461"/>
      <c r="AY513" s="461"/>
      <c r="AZ513" s="461"/>
      <c r="BA513" s="461"/>
      <c r="BB513" s="461"/>
      <c r="BC513" s="461"/>
      <c r="BD513" s="461"/>
      <c r="BE513" s="461"/>
      <c r="BF513" s="461"/>
      <c r="BG513" s="461"/>
      <c r="BH513" s="461"/>
      <c r="BI513" s="461"/>
      <c r="BJ513" s="461"/>
      <c r="BK513" s="461"/>
      <c r="BL513" s="461"/>
      <c r="BM513" s="461"/>
      <c r="BN513" s="461"/>
      <c r="BO513" s="461"/>
      <c r="BP513" s="461"/>
      <c r="BQ513" s="461"/>
      <c r="BR513" s="461"/>
      <c r="BS513" s="461"/>
      <c r="BT513" s="521" t="str">
        <f t="shared" si="303"/>
        <v/>
      </c>
      <c r="BU513" s="460"/>
      <c r="BV513" s="460"/>
      <c r="BW513" s="461"/>
      <c r="BX513" s="461"/>
      <c r="BY513" s="461"/>
      <c r="BZ513" s="461"/>
      <c r="CA513" s="461"/>
      <c r="CB513" s="461"/>
      <c r="CC513" s="514" t="str">
        <f t="shared" si="304"/>
        <v/>
      </c>
      <c r="CD513" s="486"/>
      <c r="CE513" s="460"/>
      <c r="CF513" s="461"/>
      <c r="CG513" s="461"/>
      <c r="CH513" s="461"/>
      <c r="CI513" s="461"/>
      <c r="CJ513" s="461"/>
      <c r="CK513" s="461"/>
      <c r="CL513" s="461"/>
      <c r="CM513" s="461"/>
      <c r="CN513" s="461"/>
      <c r="CO513" s="521" t="str">
        <f t="shared" si="305"/>
        <v/>
      </c>
      <c r="CP513" s="460"/>
      <c r="CQ513" s="469"/>
    </row>
    <row r="514" spans="1:95" s="414" customFormat="1" ht="11.25" hidden="1" customHeight="1" x14ac:dyDescent="0.2">
      <c r="A514" s="476"/>
      <c r="B514" s="476"/>
      <c r="C514" s="476"/>
      <c r="D514" s="901"/>
      <c r="E514" s="392"/>
      <c r="F514" s="568" t="s">
        <v>181</v>
      </c>
      <c r="G514" s="486" t="s">
        <v>182</v>
      </c>
      <c r="H514" s="486"/>
      <c r="I514" s="486"/>
      <c r="J514" s="486"/>
      <c r="K514" s="486"/>
      <c r="L514" s="486"/>
      <c r="M514" s="486"/>
      <c r="N514" s="486"/>
      <c r="O514" s="486"/>
      <c r="P514" s="486"/>
      <c r="Q514" s="486"/>
      <c r="R514" s="486"/>
      <c r="S514" s="486"/>
      <c r="T514" s="486"/>
      <c r="U514" s="486"/>
      <c r="V514" s="486"/>
      <c r="W514" s="486"/>
      <c r="X514" s="486"/>
      <c r="Y514" s="486"/>
      <c r="Z514" s="486"/>
      <c r="AA514" s="461"/>
      <c r="AB514" s="461"/>
      <c r="AC514" s="461"/>
      <c r="AD514" s="461"/>
      <c r="AE514" s="461"/>
      <c r="AF514" s="461"/>
      <c r="AG514" s="461"/>
      <c r="AH514" s="461"/>
      <c r="AI514" s="461"/>
      <c r="AJ514" s="461"/>
      <c r="AK514" s="461"/>
      <c r="AL514" s="461"/>
      <c r="AM514" s="461"/>
      <c r="AN514" s="461"/>
      <c r="AO514" s="461"/>
      <c r="AP514" s="461"/>
      <c r="AQ514" s="461"/>
      <c r="AR514" s="461"/>
      <c r="AS514" s="461"/>
      <c r="AT514" s="461"/>
      <c r="AU514" s="461"/>
      <c r="AV514" s="461"/>
      <c r="AW514" s="461"/>
      <c r="AX514" s="461"/>
      <c r="AY514" s="461"/>
      <c r="AZ514" s="461"/>
      <c r="BA514" s="461"/>
      <c r="BB514" s="461"/>
      <c r="BC514" s="461"/>
      <c r="BD514" s="461"/>
      <c r="BE514" s="461"/>
      <c r="BF514" s="461"/>
      <c r="BG514" s="461"/>
      <c r="BH514" s="461"/>
      <c r="BI514" s="461"/>
      <c r="BJ514" s="461"/>
      <c r="BK514" s="461"/>
      <c r="BL514" s="461"/>
      <c r="BM514" s="461"/>
      <c r="BN514" s="461"/>
      <c r="BO514" s="461"/>
      <c r="BP514" s="461"/>
      <c r="BQ514" s="461"/>
      <c r="BR514" s="461"/>
      <c r="BS514" s="461"/>
      <c r="BT514" s="521" t="str">
        <f t="shared" si="303"/>
        <v/>
      </c>
      <c r="BU514" s="460"/>
      <c r="BV514" s="460"/>
      <c r="BW514" s="461"/>
      <c r="BX514" s="461"/>
      <c r="BY514" s="461"/>
      <c r="BZ514" s="461"/>
      <c r="CA514" s="461"/>
      <c r="CB514" s="461"/>
      <c r="CC514" s="514" t="str">
        <f t="shared" si="304"/>
        <v/>
      </c>
      <c r="CD514" s="486"/>
      <c r="CE514" s="460"/>
      <c r="CF514" s="461"/>
      <c r="CG514" s="461"/>
      <c r="CH514" s="461"/>
      <c r="CI514" s="461"/>
      <c r="CJ514" s="461"/>
      <c r="CK514" s="461"/>
      <c r="CL514" s="461"/>
      <c r="CM514" s="461"/>
      <c r="CN514" s="461"/>
      <c r="CO514" s="521" t="str">
        <f t="shared" si="305"/>
        <v/>
      </c>
      <c r="CP514" s="460"/>
      <c r="CQ514" s="469"/>
    </row>
    <row r="515" spans="1:95" s="414" customFormat="1" ht="11.25" hidden="1" customHeight="1" x14ac:dyDescent="0.2">
      <c r="A515" s="476"/>
      <c r="B515" s="476"/>
      <c r="C515" s="476"/>
      <c r="D515" s="901"/>
      <c r="E515" s="392"/>
      <c r="F515" s="568" t="s">
        <v>183</v>
      </c>
      <c r="G515" s="486" t="s">
        <v>184</v>
      </c>
      <c r="H515" s="486"/>
      <c r="I515" s="486"/>
      <c r="J515" s="486"/>
      <c r="K515" s="486"/>
      <c r="L515" s="486"/>
      <c r="M515" s="486"/>
      <c r="N515" s="486"/>
      <c r="O515" s="486"/>
      <c r="P515" s="486"/>
      <c r="Q515" s="486"/>
      <c r="R515" s="486"/>
      <c r="S515" s="486"/>
      <c r="T515" s="486"/>
      <c r="U515" s="486"/>
      <c r="V515" s="486"/>
      <c r="W515" s="486"/>
      <c r="X515" s="486"/>
      <c r="Y515" s="486"/>
      <c r="Z515" s="486"/>
      <c r="AA515" s="461"/>
      <c r="AB515" s="461"/>
      <c r="AC515" s="461"/>
      <c r="AD515" s="461"/>
      <c r="AE515" s="461"/>
      <c r="AF515" s="461"/>
      <c r="AG515" s="461"/>
      <c r="AH515" s="461"/>
      <c r="AI515" s="461"/>
      <c r="AJ515" s="461"/>
      <c r="AK515" s="461"/>
      <c r="AL515" s="461"/>
      <c r="AM515" s="461"/>
      <c r="AN515" s="461"/>
      <c r="AO515" s="461"/>
      <c r="AP515" s="461"/>
      <c r="AQ515" s="461"/>
      <c r="AR515" s="461"/>
      <c r="AS515" s="461"/>
      <c r="AT515" s="461"/>
      <c r="AU515" s="461"/>
      <c r="AV515" s="461"/>
      <c r="AW515" s="461"/>
      <c r="AX515" s="461"/>
      <c r="AY515" s="461"/>
      <c r="AZ515" s="461"/>
      <c r="BA515" s="461"/>
      <c r="BB515" s="461"/>
      <c r="BC515" s="461"/>
      <c r="BD515" s="461"/>
      <c r="BE515" s="461"/>
      <c r="BF515" s="461"/>
      <c r="BG515" s="461"/>
      <c r="BH515" s="461"/>
      <c r="BI515" s="461"/>
      <c r="BJ515" s="461"/>
      <c r="BK515" s="461"/>
      <c r="BL515" s="461"/>
      <c r="BM515" s="461"/>
      <c r="BN515" s="461"/>
      <c r="BO515" s="461"/>
      <c r="BP515" s="461"/>
      <c r="BQ515" s="461"/>
      <c r="BR515" s="461"/>
      <c r="BS515" s="461"/>
      <c r="BT515" s="521" t="str">
        <f t="shared" si="303"/>
        <v/>
      </c>
      <c r="BU515" s="460"/>
      <c r="BV515" s="460"/>
      <c r="BW515" s="461"/>
      <c r="BX515" s="461"/>
      <c r="BY515" s="461"/>
      <c r="BZ515" s="461"/>
      <c r="CA515" s="461"/>
      <c r="CB515" s="461"/>
      <c r="CC515" s="514" t="str">
        <f t="shared" si="304"/>
        <v/>
      </c>
      <c r="CD515" s="486"/>
      <c r="CE515" s="460"/>
      <c r="CF515" s="461"/>
      <c r="CG515" s="461"/>
      <c r="CH515" s="461"/>
      <c r="CI515" s="461"/>
      <c r="CJ515" s="461"/>
      <c r="CK515" s="461"/>
      <c r="CL515" s="461"/>
      <c r="CM515" s="461"/>
      <c r="CN515" s="461"/>
      <c r="CO515" s="521" t="str">
        <f t="shared" si="305"/>
        <v/>
      </c>
      <c r="CP515" s="460"/>
      <c r="CQ515" s="469"/>
    </row>
    <row r="516" spans="1:95" s="414" customFormat="1" ht="11.25" hidden="1" customHeight="1" x14ac:dyDescent="0.2">
      <c r="A516" s="476"/>
      <c r="B516" s="476"/>
      <c r="C516" s="476"/>
      <c r="D516" s="901"/>
      <c r="E516" s="392"/>
      <c r="F516" s="568" t="s">
        <v>185</v>
      </c>
      <c r="G516" s="486" t="s">
        <v>320</v>
      </c>
      <c r="H516" s="486"/>
      <c r="I516" s="486"/>
      <c r="J516" s="486"/>
      <c r="K516" s="486"/>
      <c r="L516" s="486"/>
      <c r="M516" s="486"/>
      <c r="N516" s="486"/>
      <c r="O516" s="486"/>
      <c r="P516" s="486"/>
      <c r="Q516" s="486"/>
      <c r="R516" s="486"/>
      <c r="S516" s="486"/>
      <c r="T516" s="486"/>
      <c r="U516" s="486"/>
      <c r="V516" s="486"/>
      <c r="W516" s="486"/>
      <c r="X516" s="486"/>
      <c r="Y516" s="486"/>
      <c r="Z516" s="486"/>
      <c r="AA516" s="461"/>
      <c r="AB516" s="461"/>
      <c r="AC516" s="461"/>
      <c r="AD516" s="461"/>
      <c r="AE516" s="461"/>
      <c r="AF516" s="461"/>
      <c r="AG516" s="461"/>
      <c r="AH516" s="461"/>
      <c r="AI516" s="461"/>
      <c r="AJ516" s="461"/>
      <c r="AK516" s="461"/>
      <c r="AL516" s="461"/>
      <c r="AM516" s="461"/>
      <c r="AN516" s="461"/>
      <c r="AO516" s="461"/>
      <c r="AP516" s="461"/>
      <c r="AQ516" s="461"/>
      <c r="AR516" s="461"/>
      <c r="AS516" s="461"/>
      <c r="AT516" s="461"/>
      <c r="AU516" s="461"/>
      <c r="AV516" s="461"/>
      <c r="AW516" s="461"/>
      <c r="AX516" s="461"/>
      <c r="AY516" s="461"/>
      <c r="AZ516" s="461"/>
      <c r="BA516" s="461"/>
      <c r="BB516" s="461"/>
      <c r="BC516" s="461"/>
      <c r="BD516" s="461"/>
      <c r="BE516" s="461"/>
      <c r="BF516" s="461"/>
      <c r="BG516" s="461"/>
      <c r="BH516" s="461"/>
      <c r="BI516" s="461"/>
      <c r="BJ516" s="461"/>
      <c r="BK516" s="461"/>
      <c r="BL516" s="461"/>
      <c r="BM516" s="461"/>
      <c r="BN516" s="461"/>
      <c r="BO516" s="461"/>
      <c r="BP516" s="461"/>
      <c r="BQ516" s="461"/>
      <c r="BR516" s="461"/>
      <c r="BS516" s="461"/>
      <c r="BT516" s="521" t="str">
        <f t="shared" si="303"/>
        <v/>
      </c>
      <c r="BU516" s="460"/>
      <c r="BV516" s="460"/>
      <c r="BW516" s="461"/>
      <c r="BX516" s="461"/>
      <c r="BY516" s="461"/>
      <c r="BZ516" s="461"/>
      <c r="CA516" s="461"/>
      <c r="CB516" s="461"/>
      <c r="CC516" s="514" t="str">
        <f t="shared" si="304"/>
        <v/>
      </c>
      <c r="CD516" s="486"/>
      <c r="CE516" s="460"/>
      <c r="CF516" s="461"/>
      <c r="CG516" s="461"/>
      <c r="CH516" s="461"/>
      <c r="CI516" s="461"/>
      <c r="CJ516" s="461"/>
      <c r="CK516" s="461"/>
      <c r="CL516" s="461"/>
      <c r="CM516" s="461"/>
      <c r="CN516" s="461"/>
      <c r="CO516" s="521" t="str">
        <f t="shared" si="305"/>
        <v/>
      </c>
      <c r="CP516" s="460"/>
      <c r="CQ516" s="469"/>
    </row>
    <row r="517" spans="1:95" s="414" customFormat="1" ht="11.25" hidden="1" customHeight="1" x14ac:dyDescent="0.2">
      <c r="A517" s="476"/>
      <c r="B517" s="476"/>
      <c r="C517" s="476"/>
      <c r="D517" s="901"/>
      <c r="E517" s="392"/>
      <c r="F517" s="568" t="s">
        <v>186</v>
      </c>
      <c r="G517" s="486" t="s">
        <v>321</v>
      </c>
      <c r="H517" s="486"/>
      <c r="I517" s="486"/>
      <c r="J517" s="486"/>
      <c r="K517" s="486"/>
      <c r="L517" s="486"/>
      <c r="M517" s="486"/>
      <c r="N517" s="486"/>
      <c r="O517" s="486"/>
      <c r="P517" s="486"/>
      <c r="Q517" s="486"/>
      <c r="R517" s="486"/>
      <c r="S517" s="486"/>
      <c r="T517" s="486"/>
      <c r="U517" s="486"/>
      <c r="V517" s="486"/>
      <c r="W517" s="486"/>
      <c r="X517" s="486"/>
      <c r="Y517" s="486"/>
      <c r="Z517" s="486"/>
      <c r="AA517" s="461"/>
      <c r="AB517" s="461"/>
      <c r="AC517" s="461"/>
      <c r="AD517" s="461"/>
      <c r="AE517" s="461"/>
      <c r="AF517" s="461"/>
      <c r="AG517" s="461"/>
      <c r="AH517" s="461"/>
      <c r="AI517" s="461"/>
      <c r="AJ517" s="461"/>
      <c r="AK517" s="461"/>
      <c r="AL517" s="461"/>
      <c r="AM517" s="461"/>
      <c r="AN517" s="461"/>
      <c r="AO517" s="461"/>
      <c r="AP517" s="461"/>
      <c r="AQ517" s="461"/>
      <c r="AR517" s="461"/>
      <c r="AS517" s="461"/>
      <c r="AT517" s="461"/>
      <c r="AU517" s="461"/>
      <c r="AV517" s="461"/>
      <c r="AW517" s="461"/>
      <c r="AX517" s="461"/>
      <c r="AY517" s="461"/>
      <c r="AZ517" s="461"/>
      <c r="BA517" s="461"/>
      <c r="BB517" s="461"/>
      <c r="BC517" s="461"/>
      <c r="BD517" s="461"/>
      <c r="BE517" s="461"/>
      <c r="BF517" s="461"/>
      <c r="BG517" s="461"/>
      <c r="BH517" s="461"/>
      <c r="BI517" s="461"/>
      <c r="BJ517" s="461"/>
      <c r="BK517" s="461"/>
      <c r="BL517" s="461"/>
      <c r="BM517" s="461"/>
      <c r="BN517" s="461"/>
      <c r="BO517" s="461"/>
      <c r="BP517" s="461"/>
      <c r="BQ517" s="461"/>
      <c r="BR517" s="461"/>
      <c r="BS517" s="461"/>
      <c r="BT517" s="521" t="str">
        <f t="shared" si="303"/>
        <v/>
      </c>
      <c r="BU517" s="460"/>
      <c r="BV517" s="460"/>
      <c r="BW517" s="461"/>
      <c r="BX517" s="461"/>
      <c r="BY517" s="461"/>
      <c r="BZ517" s="461"/>
      <c r="CA517" s="461"/>
      <c r="CB517" s="461"/>
      <c r="CC517" s="514" t="str">
        <f t="shared" si="304"/>
        <v/>
      </c>
      <c r="CD517" s="486"/>
      <c r="CE517" s="460"/>
      <c r="CF517" s="461"/>
      <c r="CG517" s="461"/>
      <c r="CH517" s="461"/>
      <c r="CI517" s="461"/>
      <c r="CJ517" s="461"/>
      <c r="CK517" s="461"/>
      <c r="CL517" s="461"/>
      <c r="CM517" s="461"/>
      <c r="CN517" s="461"/>
      <c r="CO517" s="521" t="str">
        <f t="shared" si="305"/>
        <v/>
      </c>
      <c r="CP517" s="460"/>
      <c r="CQ517" s="469"/>
    </row>
    <row r="518" spans="1:95" s="414" customFormat="1" ht="11.25" hidden="1" customHeight="1" x14ac:dyDescent="0.2">
      <c r="A518" s="476"/>
      <c r="B518" s="476"/>
      <c r="C518" s="476"/>
      <c r="D518" s="901"/>
      <c r="E518" s="392"/>
      <c r="F518" s="568" t="s">
        <v>717</v>
      </c>
      <c r="G518" s="486" t="s">
        <v>187</v>
      </c>
      <c r="H518" s="486"/>
      <c r="I518" s="486"/>
      <c r="J518" s="486"/>
      <c r="K518" s="486"/>
      <c r="L518" s="486"/>
      <c r="M518" s="486"/>
      <c r="N518" s="486"/>
      <c r="O518" s="486"/>
      <c r="P518" s="486"/>
      <c r="Q518" s="486"/>
      <c r="R518" s="486"/>
      <c r="S518" s="486"/>
      <c r="T518" s="486"/>
      <c r="U518" s="486"/>
      <c r="V518" s="486"/>
      <c r="W518" s="486"/>
      <c r="X518" s="486"/>
      <c r="Y518" s="486"/>
      <c r="Z518" s="486"/>
      <c r="AA518" s="461"/>
      <c r="AB518" s="461"/>
      <c r="AC518" s="461"/>
      <c r="AD518" s="461"/>
      <c r="AE518" s="461"/>
      <c r="AF518" s="461"/>
      <c r="AG518" s="461"/>
      <c r="AH518" s="461"/>
      <c r="AI518" s="461"/>
      <c r="AJ518" s="461"/>
      <c r="AK518" s="461"/>
      <c r="AL518" s="461"/>
      <c r="AM518" s="461"/>
      <c r="AN518" s="461"/>
      <c r="AO518" s="461"/>
      <c r="AP518" s="461"/>
      <c r="AQ518" s="461"/>
      <c r="AR518" s="461"/>
      <c r="AS518" s="461"/>
      <c r="AT518" s="461"/>
      <c r="AU518" s="461"/>
      <c r="AV518" s="461"/>
      <c r="AW518" s="461"/>
      <c r="AX518" s="461"/>
      <c r="AY518" s="461"/>
      <c r="AZ518" s="461"/>
      <c r="BA518" s="461"/>
      <c r="BB518" s="461"/>
      <c r="BC518" s="461"/>
      <c r="BD518" s="461"/>
      <c r="BE518" s="461"/>
      <c r="BF518" s="461"/>
      <c r="BG518" s="461"/>
      <c r="BH518" s="461"/>
      <c r="BI518" s="461"/>
      <c r="BJ518" s="461"/>
      <c r="BK518" s="461"/>
      <c r="BL518" s="461"/>
      <c r="BM518" s="461"/>
      <c r="BN518" s="461"/>
      <c r="BO518" s="461"/>
      <c r="BP518" s="461"/>
      <c r="BQ518" s="461"/>
      <c r="BR518" s="461"/>
      <c r="BS518" s="461"/>
      <c r="BT518" s="521" t="str">
        <f t="shared" si="303"/>
        <v/>
      </c>
      <c r="BU518" s="460"/>
      <c r="BV518" s="460"/>
      <c r="BW518" s="461"/>
      <c r="BX518" s="461"/>
      <c r="BY518" s="461"/>
      <c r="BZ518" s="461"/>
      <c r="CA518" s="461"/>
      <c r="CB518" s="461"/>
      <c r="CC518" s="514" t="str">
        <f t="shared" si="304"/>
        <v/>
      </c>
      <c r="CD518" s="486"/>
      <c r="CE518" s="460"/>
      <c r="CF518" s="461"/>
      <c r="CG518" s="461"/>
      <c r="CH518" s="461"/>
      <c r="CI518" s="461"/>
      <c r="CJ518" s="461"/>
      <c r="CK518" s="461"/>
      <c r="CL518" s="461"/>
      <c r="CM518" s="461"/>
      <c r="CN518" s="461"/>
      <c r="CO518" s="521" t="str">
        <f t="shared" si="305"/>
        <v/>
      </c>
      <c r="CP518" s="460"/>
      <c r="CQ518" s="469"/>
    </row>
    <row r="519" spans="1:95" s="414" customFormat="1" ht="11.25" hidden="1" customHeight="1" x14ac:dyDescent="0.2">
      <c r="A519" s="476"/>
      <c r="B519" s="476"/>
      <c r="C519" s="476"/>
      <c r="D519" s="901"/>
      <c r="E519" s="392"/>
      <c r="F519" s="568" t="s">
        <v>188</v>
      </c>
      <c r="G519" s="486" t="s">
        <v>189</v>
      </c>
      <c r="H519" s="486"/>
      <c r="I519" s="486"/>
      <c r="J519" s="486"/>
      <c r="K519" s="486"/>
      <c r="L519" s="486"/>
      <c r="M519" s="486"/>
      <c r="N519" s="486"/>
      <c r="O519" s="486"/>
      <c r="P519" s="486"/>
      <c r="Q519" s="486"/>
      <c r="R519" s="486"/>
      <c r="S519" s="486"/>
      <c r="T519" s="486"/>
      <c r="U519" s="486"/>
      <c r="V519" s="486"/>
      <c r="W519" s="486"/>
      <c r="X519" s="486"/>
      <c r="Y519" s="486"/>
      <c r="Z519" s="486"/>
      <c r="AA519" s="461"/>
      <c r="AB519" s="461"/>
      <c r="AC519" s="461"/>
      <c r="AD519" s="461"/>
      <c r="AE519" s="461"/>
      <c r="AF519" s="461"/>
      <c r="AG519" s="461"/>
      <c r="AH519" s="461"/>
      <c r="AI519" s="461"/>
      <c r="AJ519" s="461"/>
      <c r="AK519" s="461"/>
      <c r="AL519" s="461"/>
      <c r="AM519" s="461"/>
      <c r="AN519" s="461"/>
      <c r="AO519" s="461"/>
      <c r="AP519" s="461"/>
      <c r="AQ519" s="461"/>
      <c r="AR519" s="461"/>
      <c r="AS519" s="461"/>
      <c r="AT519" s="461"/>
      <c r="AU519" s="461"/>
      <c r="AV519" s="461"/>
      <c r="AW519" s="461"/>
      <c r="AX519" s="461"/>
      <c r="AY519" s="461"/>
      <c r="AZ519" s="461"/>
      <c r="BA519" s="461"/>
      <c r="BB519" s="461"/>
      <c r="BC519" s="461"/>
      <c r="BD519" s="461"/>
      <c r="BE519" s="461"/>
      <c r="BF519" s="461"/>
      <c r="BG519" s="461"/>
      <c r="BH519" s="461"/>
      <c r="BI519" s="461"/>
      <c r="BJ519" s="461"/>
      <c r="BK519" s="461"/>
      <c r="BL519" s="461"/>
      <c r="BM519" s="461"/>
      <c r="BN519" s="461"/>
      <c r="BO519" s="461"/>
      <c r="BP519" s="461"/>
      <c r="BQ519" s="461"/>
      <c r="BR519" s="461"/>
      <c r="BS519" s="461"/>
      <c r="BT519" s="521" t="str">
        <f t="shared" si="303"/>
        <v/>
      </c>
      <c r="BU519" s="460"/>
      <c r="BV519" s="460"/>
      <c r="BW519" s="461"/>
      <c r="BX519" s="461"/>
      <c r="BY519" s="461"/>
      <c r="BZ519" s="461"/>
      <c r="CA519" s="461"/>
      <c r="CB519" s="461"/>
      <c r="CC519" s="514" t="str">
        <f t="shared" si="304"/>
        <v/>
      </c>
      <c r="CD519" s="486"/>
      <c r="CE519" s="460"/>
      <c r="CF519" s="461"/>
      <c r="CG519" s="461"/>
      <c r="CH519" s="461"/>
      <c r="CI519" s="461"/>
      <c r="CJ519" s="461"/>
      <c r="CK519" s="461"/>
      <c r="CL519" s="461"/>
      <c r="CM519" s="461"/>
      <c r="CN519" s="461"/>
      <c r="CO519" s="521" t="str">
        <f t="shared" si="305"/>
        <v/>
      </c>
      <c r="CP519" s="460"/>
      <c r="CQ519" s="469"/>
    </row>
    <row r="520" spans="1:95" s="414" customFormat="1" ht="11.25" hidden="1" customHeight="1" x14ac:dyDescent="0.2">
      <c r="A520" s="476"/>
      <c r="B520" s="476"/>
      <c r="C520" s="476"/>
      <c r="D520" s="901"/>
      <c r="E520" s="392"/>
      <c r="F520" s="568" t="s">
        <v>190</v>
      </c>
      <c r="G520" s="486" t="s">
        <v>191</v>
      </c>
      <c r="H520" s="486"/>
      <c r="I520" s="486"/>
      <c r="J520" s="486"/>
      <c r="K520" s="486"/>
      <c r="L520" s="486"/>
      <c r="M520" s="486"/>
      <c r="N520" s="486"/>
      <c r="O520" s="486"/>
      <c r="P520" s="486"/>
      <c r="Q520" s="486"/>
      <c r="R520" s="486"/>
      <c r="S520" s="486"/>
      <c r="T520" s="486"/>
      <c r="U520" s="486"/>
      <c r="V520" s="486"/>
      <c r="W520" s="486"/>
      <c r="X520" s="486"/>
      <c r="Y520" s="486"/>
      <c r="Z520" s="486"/>
      <c r="AA520" s="461"/>
      <c r="AB520" s="461"/>
      <c r="AC520" s="461"/>
      <c r="AD520" s="461"/>
      <c r="AE520" s="461"/>
      <c r="AF520" s="461"/>
      <c r="AG520" s="461"/>
      <c r="AH520" s="461"/>
      <c r="AI520" s="461"/>
      <c r="AJ520" s="461"/>
      <c r="AK520" s="461"/>
      <c r="AL520" s="461"/>
      <c r="AM520" s="461"/>
      <c r="AN520" s="461"/>
      <c r="AO520" s="461"/>
      <c r="AP520" s="461"/>
      <c r="AQ520" s="461"/>
      <c r="AR520" s="461"/>
      <c r="AS520" s="461"/>
      <c r="AT520" s="461"/>
      <c r="AU520" s="461"/>
      <c r="AV520" s="461"/>
      <c r="AW520" s="461"/>
      <c r="AX520" s="461"/>
      <c r="AY520" s="461"/>
      <c r="AZ520" s="461"/>
      <c r="BA520" s="461"/>
      <c r="BB520" s="461"/>
      <c r="BC520" s="461"/>
      <c r="BD520" s="461"/>
      <c r="BE520" s="461"/>
      <c r="BF520" s="461"/>
      <c r="BG520" s="461"/>
      <c r="BH520" s="461"/>
      <c r="BI520" s="461"/>
      <c r="BJ520" s="461"/>
      <c r="BK520" s="461"/>
      <c r="BL520" s="461"/>
      <c r="BM520" s="461"/>
      <c r="BN520" s="461"/>
      <c r="BO520" s="461"/>
      <c r="BP520" s="461"/>
      <c r="BQ520" s="461"/>
      <c r="BR520" s="461"/>
      <c r="BS520" s="461"/>
      <c r="BT520" s="521" t="str">
        <f t="shared" si="303"/>
        <v/>
      </c>
      <c r="BU520" s="460"/>
      <c r="BV520" s="460"/>
      <c r="BW520" s="461"/>
      <c r="BX520" s="461"/>
      <c r="BY520" s="461"/>
      <c r="BZ520" s="461"/>
      <c r="CA520" s="461"/>
      <c r="CB520" s="461"/>
      <c r="CC520" s="514" t="str">
        <f t="shared" si="304"/>
        <v/>
      </c>
      <c r="CD520" s="486"/>
      <c r="CE520" s="460"/>
      <c r="CF520" s="461"/>
      <c r="CG520" s="461"/>
      <c r="CH520" s="461"/>
      <c r="CI520" s="461"/>
      <c r="CJ520" s="461"/>
      <c r="CK520" s="461"/>
      <c r="CL520" s="461"/>
      <c r="CM520" s="461"/>
      <c r="CN520" s="461"/>
      <c r="CO520" s="521" t="str">
        <f t="shared" si="305"/>
        <v/>
      </c>
      <c r="CP520" s="460"/>
      <c r="CQ520" s="469"/>
    </row>
    <row r="521" spans="1:95" s="414" customFormat="1" ht="11.25" hidden="1" customHeight="1" x14ac:dyDescent="0.2">
      <c r="A521" s="476"/>
      <c r="B521" s="476"/>
      <c r="C521" s="476"/>
      <c r="D521" s="901"/>
      <c r="E521" s="392" t="s">
        <v>192</v>
      </c>
      <c r="F521" s="568" t="s">
        <v>108</v>
      </c>
      <c r="G521" s="486" t="s">
        <v>193</v>
      </c>
      <c r="H521" s="486"/>
      <c r="I521" s="486"/>
      <c r="J521" s="486"/>
      <c r="K521" s="486"/>
      <c r="L521" s="486"/>
      <c r="M521" s="486"/>
      <c r="N521" s="486"/>
      <c r="O521" s="486"/>
      <c r="P521" s="486"/>
      <c r="Q521" s="486"/>
      <c r="R521" s="486"/>
      <c r="S521" s="486"/>
      <c r="T521" s="486"/>
      <c r="U521" s="486"/>
      <c r="V521" s="486"/>
      <c r="W521" s="486"/>
      <c r="X521" s="486"/>
      <c r="Y521" s="486"/>
      <c r="Z521" s="486"/>
      <c r="AA521" s="461"/>
      <c r="AB521" s="461"/>
      <c r="AC521" s="461"/>
      <c r="AD521" s="461"/>
      <c r="AE521" s="461"/>
      <c r="AF521" s="461"/>
      <c r="AG521" s="461"/>
      <c r="AH521" s="461"/>
      <c r="AI521" s="461"/>
      <c r="AJ521" s="461"/>
      <c r="AK521" s="461"/>
      <c r="AL521" s="461"/>
      <c r="AM521" s="461"/>
      <c r="AN521" s="461"/>
      <c r="AO521" s="461"/>
      <c r="AP521" s="461"/>
      <c r="AQ521" s="461"/>
      <c r="AR521" s="461"/>
      <c r="AS521" s="461"/>
      <c r="AT521" s="461"/>
      <c r="AU521" s="461"/>
      <c r="AV521" s="461"/>
      <c r="AW521" s="461"/>
      <c r="AX521" s="461"/>
      <c r="AY521" s="461"/>
      <c r="AZ521" s="461"/>
      <c r="BA521" s="461"/>
      <c r="BB521" s="461"/>
      <c r="BC521" s="461"/>
      <c r="BD521" s="461"/>
      <c r="BE521" s="461"/>
      <c r="BF521" s="461"/>
      <c r="BG521" s="461"/>
      <c r="BH521" s="461"/>
      <c r="BI521" s="461"/>
      <c r="BJ521" s="461"/>
      <c r="BK521" s="461"/>
      <c r="BL521" s="461"/>
      <c r="BM521" s="461"/>
      <c r="BN521" s="461"/>
      <c r="BO521" s="461"/>
      <c r="BP521" s="461"/>
      <c r="BQ521" s="461"/>
      <c r="BR521" s="461"/>
      <c r="BS521" s="461"/>
      <c r="BT521" s="521" t="str">
        <f t="shared" si="303"/>
        <v/>
      </c>
      <c r="BU521" s="460"/>
      <c r="BV521" s="460"/>
      <c r="BW521" s="461"/>
      <c r="BX521" s="461"/>
      <c r="BY521" s="461"/>
      <c r="BZ521" s="461"/>
      <c r="CA521" s="461"/>
      <c r="CB521" s="461"/>
      <c r="CC521" s="514" t="str">
        <f t="shared" si="304"/>
        <v/>
      </c>
      <c r="CD521" s="486"/>
      <c r="CE521" s="460"/>
      <c r="CF521" s="461"/>
      <c r="CG521" s="461"/>
      <c r="CH521" s="461"/>
      <c r="CI521" s="461"/>
      <c r="CJ521" s="461"/>
      <c r="CK521" s="461"/>
      <c r="CL521" s="461"/>
      <c r="CM521" s="461"/>
      <c r="CN521" s="461"/>
      <c r="CO521" s="521" t="str">
        <f t="shared" si="305"/>
        <v/>
      </c>
      <c r="CP521" s="460"/>
      <c r="CQ521" s="469"/>
    </row>
    <row r="522" spans="1:95" s="414" customFormat="1" ht="11.25" hidden="1" customHeight="1" x14ac:dyDescent="0.2">
      <c r="A522" s="476"/>
      <c r="B522" s="476"/>
      <c r="C522" s="476"/>
      <c r="D522" s="901"/>
      <c r="E522" s="392"/>
      <c r="F522" s="568" t="s">
        <v>112</v>
      </c>
      <c r="G522" s="486" t="s">
        <v>194</v>
      </c>
      <c r="H522" s="486"/>
      <c r="I522" s="486"/>
      <c r="J522" s="486"/>
      <c r="K522" s="486"/>
      <c r="L522" s="486"/>
      <c r="M522" s="486"/>
      <c r="N522" s="486"/>
      <c r="O522" s="486"/>
      <c r="P522" s="486"/>
      <c r="Q522" s="486"/>
      <c r="R522" s="486"/>
      <c r="S522" s="486"/>
      <c r="T522" s="486"/>
      <c r="U522" s="486"/>
      <c r="V522" s="486"/>
      <c r="W522" s="486"/>
      <c r="X522" s="486"/>
      <c r="Y522" s="486"/>
      <c r="Z522" s="486"/>
      <c r="AA522" s="461"/>
      <c r="AB522" s="461"/>
      <c r="AC522" s="461"/>
      <c r="AD522" s="461"/>
      <c r="AE522" s="461"/>
      <c r="AF522" s="461"/>
      <c r="AG522" s="461"/>
      <c r="AH522" s="461"/>
      <c r="AI522" s="461"/>
      <c r="AJ522" s="461"/>
      <c r="AK522" s="461"/>
      <c r="AL522" s="461"/>
      <c r="AM522" s="461"/>
      <c r="AN522" s="461"/>
      <c r="AO522" s="461"/>
      <c r="AP522" s="461"/>
      <c r="AQ522" s="461"/>
      <c r="AR522" s="461"/>
      <c r="AS522" s="461"/>
      <c r="AT522" s="461"/>
      <c r="AU522" s="461"/>
      <c r="AV522" s="461"/>
      <c r="AW522" s="461"/>
      <c r="AX522" s="461"/>
      <c r="AY522" s="461"/>
      <c r="AZ522" s="461"/>
      <c r="BA522" s="461"/>
      <c r="BB522" s="461"/>
      <c r="BC522" s="461"/>
      <c r="BD522" s="461"/>
      <c r="BE522" s="461"/>
      <c r="BF522" s="461"/>
      <c r="BG522" s="461"/>
      <c r="BH522" s="461"/>
      <c r="BI522" s="461"/>
      <c r="BJ522" s="461"/>
      <c r="BK522" s="461"/>
      <c r="BL522" s="461"/>
      <c r="BM522" s="461"/>
      <c r="BN522" s="461"/>
      <c r="BO522" s="461"/>
      <c r="BP522" s="461"/>
      <c r="BQ522" s="461"/>
      <c r="BR522" s="461"/>
      <c r="BS522" s="461"/>
      <c r="BT522" s="521" t="str">
        <f t="shared" si="303"/>
        <v/>
      </c>
      <c r="BU522" s="460"/>
      <c r="BV522" s="460"/>
      <c r="BW522" s="461"/>
      <c r="BX522" s="461"/>
      <c r="BY522" s="461"/>
      <c r="BZ522" s="461"/>
      <c r="CA522" s="461"/>
      <c r="CB522" s="461"/>
      <c r="CC522" s="514" t="str">
        <f t="shared" si="304"/>
        <v/>
      </c>
      <c r="CD522" s="486"/>
      <c r="CE522" s="460"/>
      <c r="CF522" s="461"/>
      <c r="CG522" s="461"/>
      <c r="CH522" s="461"/>
      <c r="CI522" s="461"/>
      <c r="CJ522" s="461"/>
      <c r="CK522" s="461"/>
      <c r="CL522" s="461"/>
      <c r="CM522" s="461"/>
      <c r="CN522" s="461"/>
      <c r="CO522" s="521" t="str">
        <f t="shared" si="305"/>
        <v/>
      </c>
      <c r="CP522" s="460"/>
      <c r="CQ522" s="469"/>
    </row>
    <row r="523" spans="1:95" s="414" customFormat="1" ht="11.25" hidden="1" customHeight="1" x14ac:dyDescent="0.2">
      <c r="A523" s="476"/>
      <c r="B523" s="476"/>
      <c r="C523" s="476"/>
      <c r="D523" s="901"/>
      <c r="E523" s="392"/>
      <c r="F523" s="568" t="s">
        <v>115</v>
      </c>
      <c r="G523" s="486" t="s">
        <v>323</v>
      </c>
      <c r="H523" s="486"/>
      <c r="I523" s="486"/>
      <c r="J523" s="486"/>
      <c r="K523" s="486"/>
      <c r="L523" s="486"/>
      <c r="M523" s="486"/>
      <c r="N523" s="486"/>
      <c r="O523" s="486"/>
      <c r="P523" s="486"/>
      <c r="Q523" s="486"/>
      <c r="R523" s="486"/>
      <c r="S523" s="486"/>
      <c r="T523" s="486"/>
      <c r="U523" s="486"/>
      <c r="V523" s="486"/>
      <c r="W523" s="486"/>
      <c r="X523" s="486"/>
      <c r="Y523" s="486"/>
      <c r="Z523" s="486"/>
      <c r="AA523" s="461"/>
      <c r="AB523" s="461"/>
      <c r="AC523" s="461"/>
      <c r="AD523" s="461"/>
      <c r="AE523" s="461"/>
      <c r="AF523" s="461"/>
      <c r="AG523" s="461"/>
      <c r="AH523" s="461"/>
      <c r="AI523" s="461"/>
      <c r="AJ523" s="461"/>
      <c r="AK523" s="461"/>
      <c r="AL523" s="461"/>
      <c r="AM523" s="461"/>
      <c r="AN523" s="461"/>
      <c r="AO523" s="461"/>
      <c r="AP523" s="461"/>
      <c r="AQ523" s="461"/>
      <c r="AR523" s="461"/>
      <c r="AS523" s="461"/>
      <c r="AT523" s="461"/>
      <c r="AU523" s="461"/>
      <c r="AV523" s="461"/>
      <c r="AW523" s="461"/>
      <c r="AX523" s="461"/>
      <c r="AY523" s="461"/>
      <c r="AZ523" s="461"/>
      <c r="BA523" s="461"/>
      <c r="BB523" s="461"/>
      <c r="BC523" s="461"/>
      <c r="BD523" s="461"/>
      <c r="BE523" s="461"/>
      <c r="BF523" s="461"/>
      <c r="BG523" s="461"/>
      <c r="BH523" s="461"/>
      <c r="BI523" s="461"/>
      <c r="BJ523" s="461"/>
      <c r="BK523" s="461"/>
      <c r="BL523" s="461"/>
      <c r="BM523" s="461"/>
      <c r="BN523" s="461"/>
      <c r="BO523" s="461"/>
      <c r="BP523" s="461"/>
      <c r="BQ523" s="461"/>
      <c r="BR523" s="461"/>
      <c r="BS523" s="461"/>
      <c r="BT523" s="521" t="str">
        <f t="shared" si="303"/>
        <v/>
      </c>
      <c r="BU523" s="460"/>
      <c r="BV523" s="460"/>
      <c r="BW523" s="461"/>
      <c r="BX523" s="461"/>
      <c r="BY523" s="461"/>
      <c r="BZ523" s="461"/>
      <c r="CA523" s="461"/>
      <c r="CB523" s="461"/>
      <c r="CC523" s="514" t="str">
        <f t="shared" si="304"/>
        <v/>
      </c>
      <c r="CD523" s="486"/>
      <c r="CE523" s="460"/>
      <c r="CF523" s="461"/>
      <c r="CG523" s="461"/>
      <c r="CH523" s="461"/>
      <c r="CI523" s="461"/>
      <c r="CJ523" s="461"/>
      <c r="CK523" s="461"/>
      <c r="CL523" s="461"/>
      <c r="CM523" s="461"/>
      <c r="CN523" s="461"/>
      <c r="CO523" s="521" t="str">
        <f t="shared" si="305"/>
        <v/>
      </c>
      <c r="CP523" s="460"/>
      <c r="CQ523" s="469"/>
    </row>
    <row r="524" spans="1:95" s="414" customFormat="1" ht="22.5" hidden="1" customHeight="1" x14ac:dyDescent="0.2">
      <c r="A524" s="476"/>
      <c r="B524" s="476"/>
      <c r="C524" s="476"/>
      <c r="D524" s="901"/>
      <c r="E524" s="392" t="s">
        <v>195</v>
      </c>
      <c r="F524" s="568"/>
      <c r="G524" s="486" t="s">
        <v>322</v>
      </c>
      <c r="H524" s="486"/>
      <c r="I524" s="486"/>
      <c r="J524" s="486"/>
      <c r="K524" s="486"/>
      <c r="L524" s="486"/>
      <c r="M524" s="486"/>
      <c r="N524" s="486"/>
      <c r="O524" s="486"/>
      <c r="P524" s="486"/>
      <c r="Q524" s="486"/>
      <c r="R524" s="486"/>
      <c r="S524" s="486"/>
      <c r="T524" s="486"/>
      <c r="U524" s="486"/>
      <c r="V524" s="486"/>
      <c r="W524" s="486"/>
      <c r="X524" s="486"/>
      <c r="Y524" s="486"/>
      <c r="Z524" s="486"/>
      <c r="AA524" s="461"/>
      <c r="AB524" s="461"/>
      <c r="AC524" s="461"/>
      <c r="AD524" s="461"/>
      <c r="AE524" s="461"/>
      <c r="AF524" s="461"/>
      <c r="AG524" s="461"/>
      <c r="AH524" s="461"/>
      <c r="AI524" s="461"/>
      <c r="AJ524" s="461"/>
      <c r="AK524" s="461"/>
      <c r="AL524" s="461"/>
      <c r="AM524" s="461"/>
      <c r="AN524" s="461"/>
      <c r="AO524" s="461"/>
      <c r="AP524" s="461"/>
      <c r="AQ524" s="461"/>
      <c r="AR524" s="461"/>
      <c r="AS524" s="461"/>
      <c r="AT524" s="461"/>
      <c r="AU524" s="461"/>
      <c r="AV524" s="461"/>
      <c r="AW524" s="461"/>
      <c r="AX524" s="461"/>
      <c r="AY524" s="461"/>
      <c r="AZ524" s="461"/>
      <c r="BA524" s="461"/>
      <c r="BB524" s="461"/>
      <c r="BC524" s="461"/>
      <c r="BD524" s="461"/>
      <c r="BE524" s="461"/>
      <c r="BF524" s="461"/>
      <c r="BG524" s="461"/>
      <c r="BH524" s="461"/>
      <c r="BI524" s="461"/>
      <c r="BJ524" s="461"/>
      <c r="BK524" s="461"/>
      <c r="BL524" s="461"/>
      <c r="BM524" s="461"/>
      <c r="BN524" s="461"/>
      <c r="BO524" s="461"/>
      <c r="BP524" s="461"/>
      <c r="BQ524" s="461"/>
      <c r="BR524" s="461"/>
      <c r="BS524" s="461"/>
      <c r="BT524" s="521" t="str">
        <f t="shared" si="303"/>
        <v/>
      </c>
      <c r="BU524" s="460"/>
      <c r="BV524" s="460"/>
      <c r="BW524" s="461"/>
      <c r="BX524" s="461"/>
      <c r="BY524" s="461"/>
      <c r="BZ524" s="461"/>
      <c r="CA524" s="461"/>
      <c r="CB524" s="461"/>
      <c r="CC524" s="514" t="str">
        <f t="shared" si="304"/>
        <v/>
      </c>
      <c r="CD524" s="486"/>
      <c r="CE524" s="460"/>
      <c r="CF524" s="461"/>
      <c r="CG524" s="461"/>
      <c r="CH524" s="461"/>
      <c r="CI524" s="461"/>
      <c r="CJ524" s="461"/>
      <c r="CK524" s="461"/>
      <c r="CL524" s="461"/>
      <c r="CM524" s="461"/>
      <c r="CN524" s="461"/>
      <c r="CO524" s="521" t="str">
        <f t="shared" si="305"/>
        <v/>
      </c>
      <c r="CP524" s="460"/>
      <c r="CQ524" s="469"/>
    </row>
    <row r="525" spans="1:95" s="414" customFormat="1" ht="11.25" hidden="1" customHeight="1" x14ac:dyDescent="0.2">
      <c r="A525" s="476"/>
      <c r="B525" s="476"/>
      <c r="C525" s="476"/>
      <c r="D525" s="901"/>
      <c r="E525" s="392" t="s">
        <v>157</v>
      </c>
      <c r="F525" s="568" t="s">
        <v>196</v>
      </c>
      <c r="G525" s="486" t="s">
        <v>324</v>
      </c>
      <c r="H525" s="486"/>
      <c r="I525" s="486"/>
      <c r="J525" s="486"/>
      <c r="K525" s="486"/>
      <c r="L525" s="486"/>
      <c r="M525" s="486"/>
      <c r="N525" s="486"/>
      <c r="O525" s="486"/>
      <c r="P525" s="486"/>
      <c r="Q525" s="486"/>
      <c r="R525" s="486"/>
      <c r="S525" s="486"/>
      <c r="T525" s="486"/>
      <c r="U525" s="486"/>
      <c r="V525" s="486"/>
      <c r="W525" s="486"/>
      <c r="X525" s="486"/>
      <c r="Y525" s="486"/>
      <c r="Z525" s="486"/>
      <c r="AA525" s="461"/>
      <c r="AB525" s="461"/>
      <c r="AC525" s="461"/>
      <c r="AD525" s="461"/>
      <c r="AE525" s="461"/>
      <c r="AF525" s="461"/>
      <c r="AG525" s="461"/>
      <c r="AH525" s="461"/>
      <c r="AI525" s="461"/>
      <c r="AJ525" s="461"/>
      <c r="AK525" s="461"/>
      <c r="AL525" s="461"/>
      <c r="AM525" s="461"/>
      <c r="AN525" s="461"/>
      <c r="AO525" s="461"/>
      <c r="AP525" s="461"/>
      <c r="AQ525" s="461"/>
      <c r="AR525" s="461"/>
      <c r="AS525" s="461"/>
      <c r="AT525" s="461"/>
      <c r="AU525" s="461"/>
      <c r="AV525" s="461"/>
      <c r="AW525" s="461"/>
      <c r="AX525" s="461"/>
      <c r="AY525" s="461"/>
      <c r="AZ525" s="461"/>
      <c r="BA525" s="461"/>
      <c r="BB525" s="461"/>
      <c r="BC525" s="461"/>
      <c r="BD525" s="461"/>
      <c r="BE525" s="461"/>
      <c r="BF525" s="461"/>
      <c r="BG525" s="461"/>
      <c r="BH525" s="461"/>
      <c r="BI525" s="461"/>
      <c r="BJ525" s="461"/>
      <c r="BK525" s="461"/>
      <c r="BL525" s="461"/>
      <c r="BM525" s="461"/>
      <c r="BN525" s="461"/>
      <c r="BO525" s="461"/>
      <c r="BP525" s="461"/>
      <c r="BQ525" s="461"/>
      <c r="BR525" s="461"/>
      <c r="BS525" s="461"/>
      <c r="BT525" s="521" t="str">
        <f t="shared" si="303"/>
        <v/>
      </c>
      <c r="BU525" s="460"/>
      <c r="BV525" s="460"/>
      <c r="BW525" s="461"/>
      <c r="BX525" s="461"/>
      <c r="BY525" s="461"/>
      <c r="BZ525" s="461"/>
      <c r="CA525" s="461"/>
      <c r="CB525" s="461"/>
      <c r="CC525" s="514" t="str">
        <f t="shared" si="304"/>
        <v/>
      </c>
      <c r="CD525" s="486"/>
      <c r="CE525" s="460"/>
      <c r="CF525" s="461"/>
      <c r="CG525" s="461"/>
      <c r="CH525" s="461"/>
      <c r="CI525" s="461"/>
      <c r="CJ525" s="461"/>
      <c r="CK525" s="461"/>
      <c r="CL525" s="461"/>
      <c r="CM525" s="461"/>
      <c r="CN525" s="461"/>
      <c r="CO525" s="521" t="str">
        <f t="shared" si="305"/>
        <v/>
      </c>
      <c r="CP525" s="460"/>
      <c r="CQ525" s="469"/>
    </row>
    <row r="526" spans="1:95" s="414" customFormat="1" ht="11.25" hidden="1" customHeight="1" x14ac:dyDescent="0.2">
      <c r="A526" s="476"/>
      <c r="B526" s="476"/>
      <c r="C526" s="476"/>
      <c r="D526" s="901"/>
      <c r="E526" s="392"/>
      <c r="F526" s="568" t="s">
        <v>181</v>
      </c>
      <c r="G526" s="486" t="s">
        <v>325</v>
      </c>
      <c r="H526" s="486"/>
      <c r="I526" s="486"/>
      <c r="J526" s="486"/>
      <c r="K526" s="486"/>
      <c r="L526" s="486"/>
      <c r="M526" s="486"/>
      <c r="N526" s="486"/>
      <c r="O526" s="486"/>
      <c r="P526" s="486"/>
      <c r="Q526" s="486"/>
      <c r="R526" s="486"/>
      <c r="S526" s="486"/>
      <c r="T526" s="486"/>
      <c r="U526" s="486"/>
      <c r="V526" s="486"/>
      <c r="W526" s="486"/>
      <c r="X526" s="486"/>
      <c r="Y526" s="486"/>
      <c r="Z526" s="486"/>
      <c r="AA526" s="461"/>
      <c r="AB526" s="461"/>
      <c r="AC526" s="461"/>
      <c r="AD526" s="461"/>
      <c r="AE526" s="461"/>
      <c r="AF526" s="461"/>
      <c r="AG526" s="461"/>
      <c r="AH526" s="461"/>
      <c r="AI526" s="461"/>
      <c r="AJ526" s="461"/>
      <c r="AK526" s="461"/>
      <c r="AL526" s="461"/>
      <c r="AM526" s="461"/>
      <c r="AN526" s="461"/>
      <c r="AO526" s="461"/>
      <c r="AP526" s="461"/>
      <c r="AQ526" s="461"/>
      <c r="AR526" s="461"/>
      <c r="AS526" s="461"/>
      <c r="AT526" s="461"/>
      <c r="AU526" s="461"/>
      <c r="AV526" s="461"/>
      <c r="AW526" s="461"/>
      <c r="AX526" s="461"/>
      <c r="AY526" s="461"/>
      <c r="AZ526" s="461"/>
      <c r="BA526" s="461"/>
      <c r="BB526" s="461"/>
      <c r="BC526" s="461"/>
      <c r="BD526" s="461"/>
      <c r="BE526" s="461"/>
      <c r="BF526" s="461"/>
      <c r="BG526" s="461"/>
      <c r="BH526" s="461"/>
      <c r="BI526" s="461"/>
      <c r="BJ526" s="461"/>
      <c r="BK526" s="461"/>
      <c r="BL526" s="461"/>
      <c r="BM526" s="461"/>
      <c r="BN526" s="461"/>
      <c r="BO526" s="461"/>
      <c r="BP526" s="461"/>
      <c r="BQ526" s="461"/>
      <c r="BR526" s="461"/>
      <c r="BS526" s="461"/>
      <c r="BT526" s="521" t="str">
        <f t="shared" si="303"/>
        <v/>
      </c>
      <c r="BU526" s="460"/>
      <c r="BV526" s="460"/>
      <c r="BW526" s="461"/>
      <c r="BX526" s="461"/>
      <c r="BY526" s="461"/>
      <c r="BZ526" s="461"/>
      <c r="CA526" s="461"/>
      <c r="CB526" s="461"/>
      <c r="CC526" s="514" t="str">
        <f t="shared" si="304"/>
        <v/>
      </c>
      <c r="CD526" s="486"/>
      <c r="CE526" s="460"/>
      <c r="CF526" s="461"/>
      <c r="CG526" s="461"/>
      <c r="CH526" s="461"/>
      <c r="CI526" s="461"/>
      <c r="CJ526" s="461"/>
      <c r="CK526" s="461"/>
      <c r="CL526" s="461"/>
      <c r="CM526" s="461"/>
      <c r="CN526" s="461"/>
      <c r="CO526" s="521" t="str">
        <f t="shared" si="305"/>
        <v/>
      </c>
      <c r="CP526" s="460"/>
      <c r="CQ526" s="469"/>
    </row>
    <row r="527" spans="1:95" s="414" customFormat="1" ht="11.25" hidden="1" customHeight="1" x14ac:dyDescent="0.2">
      <c r="A527" s="476"/>
      <c r="B527" s="476"/>
      <c r="C527" s="476"/>
      <c r="D527" s="901"/>
      <c r="E527" s="392"/>
      <c r="F527" s="568" t="s">
        <v>197</v>
      </c>
      <c r="G527" s="486" t="s">
        <v>326</v>
      </c>
      <c r="H527" s="486"/>
      <c r="I527" s="486"/>
      <c r="J527" s="486"/>
      <c r="K527" s="486"/>
      <c r="L527" s="486"/>
      <c r="M527" s="486"/>
      <c r="N527" s="486"/>
      <c r="O527" s="486"/>
      <c r="P527" s="486"/>
      <c r="Q527" s="486"/>
      <c r="R527" s="486"/>
      <c r="S527" s="486"/>
      <c r="T527" s="486"/>
      <c r="U527" s="486"/>
      <c r="V527" s="486"/>
      <c r="W527" s="486"/>
      <c r="X527" s="486"/>
      <c r="Y527" s="486"/>
      <c r="Z527" s="486"/>
      <c r="AA527" s="461"/>
      <c r="AB527" s="461"/>
      <c r="AC527" s="461"/>
      <c r="AD527" s="461"/>
      <c r="AE527" s="461"/>
      <c r="AF527" s="461"/>
      <c r="AG527" s="461"/>
      <c r="AH527" s="461"/>
      <c r="AI527" s="461"/>
      <c r="AJ527" s="461"/>
      <c r="AK527" s="461"/>
      <c r="AL527" s="461"/>
      <c r="AM527" s="461"/>
      <c r="AN527" s="461"/>
      <c r="AO527" s="461"/>
      <c r="AP527" s="461"/>
      <c r="AQ527" s="461"/>
      <c r="AR527" s="461"/>
      <c r="AS527" s="461"/>
      <c r="AT527" s="461"/>
      <c r="AU527" s="461"/>
      <c r="AV527" s="461"/>
      <c r="AW527" s="461"/>
      <c r="AX527" s="461"/>
      <c r="AY527" s="461"/>
      <c r="AZ527" s="461"/>
      <c r="BA527" s="461"/>
      <c r="BB527" s="461"/>
      <c r="BC527" s="461"/>
      <c r="BD527" s="461"/>
      <c r="BE527" s="461"/>
      <c r="BF527" s="461"/>
      <c r="BG527" s="461"/>
      <c r="BH527" s="461"/>
      <c r="BI527" s="461"/>
      <c r="BJ527" s="461"/>
      <c r="BK527" s="461"/>
      <c r="BL527" s="461"/>
      <c r="BM527" s="461"/>
      <c r="BN527" s="461"/>
      <c r="BO527" s="461"/>
      <c r="BP527" s="461"/>
      <c r="BQ527" s="461"/>
      <c r="BR527" s="461"/>
      <c r="BS527" s="461"/>
      <c r="BT527" s="521" t="str">
        <f t="shared" si="303"/>
        <v/>
      </c>
      <c r="BU527" s="460"/>
      <c r="BV527" s="460"/>
      <c r="BW527" s="461"/>
      <c r="BX527" s="461"/>
      <c r="BY527" s="461"/>
      <c r="BZ527" s="461"/>
      <c r="CA527" s="461"/>
      <c r="CB527" s="461"/>
      <c r="CC527" s="514" t="str">
        <f t="shared" si="304"/>
        <v/>
      </c>
      <c r="CD527" s="486"/>
      <c r="CE527" s="460"/>
      <c r="CF527" s="461"/>
      <c r="CG527" s="461"/>
      <c r="CH527" s="461"/>
      <c r="CI527" s="461"/>
      <c r="CJ527" s="461"/>
      <c r="CK527" s="461"/>
      <c r="CL527" s="461"/>
      <c r="CM527" s="461"/>
      <c r="CN527" s="461"/>
      <c r="CO527" s="521" t="str">
        <f t="shared" si="305"/>
        <v/>
      </c>
      <c r="CP527" s="460"/>
      <c r="CQ527" s="469"/>
    </row>
    <row r="528" spans="1:95" s="414" customFormat="1" ht="11.25" hidden="1" customHeight="1" x14ac:dyDescent="0.2">
      <c r="A528" s="476"/>
      <c r="B528" s="476"/>
      <c r="C528" s="476"/>
      <c r="D528" s="901"/>
      <c r="E528" s="392"/>
      <c r="F528" s="568" t="s">
        <v>198</v>
      </c>
      <c r="G528" s="486" t="s">
        <v>393</v>
      </c>
      <c r="H528" s="486"/>
      <c r="I528" s="486"/>
      <c r="J528" s="486"/>
      <c r="K528" s="486"/>
      <c r="L528" s="486"/>
      <c r="M528" s="486"/>
      <c r="N528" s="486"/>
      <c r="O528" s="486"/>
      <c r="P528" s="486"/>
      <c r="Q528" s="486"/>
      <c r="R528" s="486"/>
      <c r="S528" s="486"/>
      <c r="T528" s="486"/>
      <c r="U528" s="486"/>
      <c r="V528" s="486"/>
      <c r="W528" s="486"/>
      <c r="X528" s="486"/>
      <c r="Y528" s="486"/>
      <c r="Z528" s="486"/>
      <c r="AA528" s="461"/>
      <c r="AB528" s="461"/>
      <c r="AC528" s="461"/>
      <c r="AD528" s="461"/>
      <c r="AE528" s="461"/>
      <c r="AF528" s="461"/>
      <c r="AG528" s="461"/>
      <c r="AH528" s="461"/>
      <c r="AI528" s="461"/>
      <c r="AJ528" s="461"/>
      <c r="AK528" s="461"/>
      <c r="AL528" s="461"/>
      <c r="AM528" s="461"/>
      <c r="AN528" s="461"/>
      <c r="AO528" s="461"/>
      <c r="AP528" s="461"/>
      <c r="AQ528" s="461"/>
      <c r="AR528" s="461"/>
      <c r="AS528" s="461"/>
      <c r="AT528" s="461"/>
      <c r="AU528" s="461"/>
      <c r="AV528" s="461"/>
      <c r="AW528" s="461"/>
      <c r="AX528" s="461"/>
      <c r="AY528" s="461"/>
      <c r="AZ528" s="461"/>
      <c r="BA528" s="461"/>
      <c r="BB528" s="461"/>
      <c r="BC528" s="461"/>
      <c r="BD528" s="461"/>
      <c r="BE528" s="461"/>
      <c r="BF528" s="461"/>
      <c r="BG528" s="461"/>
      <c r="BH528" s="461"/>
      <c r="BI528" s="461"/>
      <c r="BJ528" s="461"/>
      <c r="BK528" s="461"/>
      <c r="BL528" s="461"/>
      <c r="BM528" s="461"/>
      <c r="BN528" s="461"/>
      <c r="BO528" s="461"/>
      <c r="BP528" s="461"/>
      <c r="BQ528" s="461"/>
      <c r="BR528" s="461"/>
      <c r="BS528" s="461"/>
      <c r="BT528" s="521" t="str">
        <f t="shared" si="303"/>
        <v/>
      </c>
      <c r="BU528" s="460"/>
      <c r="BV528" s="460"/>
      <c r="BW528" s="461"/>
      <c r="BX528" s="461"/>
      <c r="BY528" s="461"/>
      <c r="BZ528" s="461"/>
      <c r="CA528" s="461"/>
      <c r="CB528" s="461"/>
      <c r="CC528" s="514" t="str">
        <f t="shared" si="304"/>
        <v/>
      </c>
      <c r="CD528" s="486"/>
      <c r="CE528" s="460"/>
      <c r="CF528" s="461"/>
      <c r="CG528" s="461"/>
      <c r="CH528" s="461"/>
      <c r="CI528" s="461"/>
      <c r="CJ528" s="461"/>
      <c r="CK528" s="461"/>
      <c r="CL528" s="461"/>
      <c r="CM528" s="461"/>
      <c r="CN528" s="461"/>
      <c r="CO528" s="521" t="str">
        <f t="shared" si="305"/>
        <v/>
      </c>
      <c r="CP528" s="460"/>
      <c r="CQ528" s="469"/>
    </row>
    <row r="529" spans="1:95" s="414" customFormat="1" ht="11.25" hidden="1" customHeight="1" x14ac:dyDescent="0.2">
      <c r="A529" s="476"/>
      <c r="B529" s="476"/>
      <c r="C529" s="476"/>
      <c r="D529" s="901"/>
      <c r="E529" s="392"/>
      <c r="F529" s="568" t="s">
        <v>199</v>
      </c>
      <c r="G529" s="486" t="s">
        <v>394</v>
      </c>
      <c r="H529" s="486"/>
      <c r="I529" s="486"/>
      <c r="J529" s="486"/>
      <c r="K529" s="486"/>
      <c r="L529" s="486"/>
      <c r="M529" s="486"/>
      <c r="N529" s="486"/>
      <c r="O529" s="486"/>
      <c r="P529" s="486"/>
      <c r="Q529" s="486"/>
      <c r="R529" s="486"/>
      <c r="S529" s="486"/>
      <c r="T529" s="486"/>
      <c r="U529" s="486"/>
      <c r="V529" s="486"/>
      <c r="W529" s="486"/>
      <c r="X529" s="486"/>
      <c r="Y529" s="486"/>
      <c r="Z529" s="486"/>
      <c r="AA529" s="461"/>
      <c r="AB529" s="461"/>
      <c r="AC529" s="461"/>
      <c r="AD529" s="461"/>
      <c r="AE529" s="461"/>
      <c r="AF529" s="461"/>
      <c r="AG529" s="461"/>
      <c r="AH529" s="461"/>
      <c r="AI529" s="461"/>
      <c r="AJ529" s="461"/>
      <c r="AK529" s="461"/>
      <c r="AL529" s="461"/>
      <c r="AM529" s="461"/>
      <c r="AN529" s="461"/>
      <c r="AO529" s="461"/>
      <c r="AP529" s="461"/>
      <c r="AQ529" s="461"/>
      <c r="AR529" s="461"/>
      <c r="AS529" s="461"/>
      <c r="AT529" s="461"/>
      <c r="AU529" s="461"/>
      <c r="AV529" s="461"/>
      <c r="AW529" s="461"/>
      <c r="AX529" s="461"/>
      <c r="AY529" s="461"/>
      <c r="AZ529" s="461"/>
      <c r="BA529" s="461"/>
      <c r="BB529" s="461"/>
      <c r="BC529" s="461"/>
      <c r="BD529" s="461"/>
      <c r="BE529" s="461"/>
      <c r="BF529" s="461"/>
      <c r="BG529" s="461"/>
      <c r="BH529" s="461"/>
      <c r="BI529" s="461"/>
      <c r="BJ529" s="461"/>
      <c r="BK529" s="461"/>
      <c r="BL529" s="461"/>
      <c r="BM529" s="461"/>
      <c r="BN529" s="461"/>
      <c r="BO529" s="461"/>
      <c r="BP529" s="461"/>
      <c r="BQ529" s="461"/>
      <c r="BR529" s="461"/>
      <c r="BS529" s="461"/>
      <c r="BT529" s="521" t="str">
        <f t="shared" si="303"/>
        <v/>
      </c>
      <c r="BU529" s="460"/>
      <c r="BV529" s="460"/>
      <c r="BW529" s="461"/>
      <c r="BX529" s="461"/>
      <c r="BY529" s="461"/>
      <c r="BZ529" s="461"/>
      <c r="CA529" s="461"/>
      <c r="CB529" s="461"/>
      <c r="CC529" s="514" t="str">
        <f t="shared" si="304"/>
        <v/>
      </c>
      <c r="CD529" s="486"/>
      <c r="CE529" s="460"/>
      <c r="CF529" s="461"/>
      <c r="CG529" s="461"/>
      <c r="CH529" s="461"/>
      <c r="CI529" s="461"/>
      <c r="CJ529" s="461"/>
      <c r="CK529" s="461"/>
      <c r="CL529" s="461"/>
      <c r="CM529" s="461"/>
      <c r="CN529" s="461"/>
      <c r="CO529" s="521" t="str">
        <f t="shared" si="305"/>
        <v/>
      </c>
      <c r="CP529" s="460"/>
      <c r="CQ529" s="469"/>
    </row>
    <row r="530" spans="1:95" s="414" customFormat="1" ht="11.25" hidden="1" customHeight="1" x14ac:dyDescent="0.2">
      <c r="A530" s="476"/>
      <c r="B530" s="476"/>
      <c r="C530" s="476"/>
      <c r="D530" s="901"/>
      <c r="E530" s="392"/>
      <c r="F530" s="568" t="s">
        <v>200</v>
      </c>
      <c r="G530" s="486" t="s">
        <v>327</v>
      </c>
      <c r="H530" s="486"/>
      <c r="I530" s="486"/>
      <c r="J530" s="486"/>
      <c r="K530" s="486"/>
      <c r="L530" s="486"/>
      <c r="M530" s="486"/>
      <c r="N530" s="486"/>
      <c r="O530" s="486"/>
      <c r="P530" s="486"/>
      <c r="Q530" s="486"/>
      <c r="R530" s="486"/>
      <c r="S530" s="486"/>
      <c r="T530" s="486"/>
      <c r="U530" s="486"/>
      <c r="V530" s="486"/>
      <c r="W530" s="486"/>
      <c r="X530" s="486"/>
      <c r="Y530" s="486"/>
      <c r="Z530" s="486"/>
      <c r="AA530" s="461"/>
      <c r="AB530" s="461"/>
      <c r="AC530" s="461"/>
      <c r="AD530" s="461"/>
      <c r="AE530" s="461"/>
      <c r="AF530" s="461"/>
      <c r="AG530" s="461"/>
      <c r="AH530" s="461"/>
      <c r="AI530" s="461"/>
      <c r="AJ530" s="461"/>
      <c r="AK530" s="461"/>
      <c r="AL530" s="461"/>
      <c r="AM530" s="461"/>
      <c r="AN530" s="461"/>
      <c r="AO530" s="461"/>
      <c r="AP530" s="461"/>
      <c r="AQ530" s="461"/>
      <c r="AR530" s="461"/>
      <c r="AS530" s="461"/>
      <c r="AT530" s="461"/>
      <c r="AU530" s="461"/>
      <c r="AV530" s="461"/>
      <c r="AW530" s="461"/>
      <c r="AX530" s="461"/>
      <c r="AY530" s="461"/>
      <c r="AZ530" s="461"/>
      <c r="BA530" s="461"/>
      <c r="BB530" s="461"/>
      <c r="BC530" s="461"/>
      <c r="BD530" s="461"/>
      <c r="BE530" s="461"/>
      <c r="BF530" s="461"/>
      <c r="BG530" s="461"/>
      <c r="BH530" s="461"/>
      <c r="BI530" s="461"/>
      <c r="BJ530" s="461"/>
      <c r="BK530" s="461"/>
      <c r="BL530" s="461"/>
      <c r="BM530" s="461"/>
      <c r="BN530" s="461"/>
      <c r="BO530" s="461"/>
      <c r="BP530" s="461"/>
      <c r="BQ530" s="461"/>
      <c r="BR530" s="461"/>
      <c r="BS530" s="461"/>
      <c r="BT530" s="521" t="str">
        <f t="shared" si="303"/>
        <v/>
      </c>
      <c r="BU530" s="460"/>
      <c r="BV530" s="460"/>
      <c r="BW530" s="461"/>
      <c r="BX530" s="461"/>
      <c r="BY530" s="461"/>
      <c r="BZ530" s="461"/>
      <c r="CA530" s="461"/>
      <c r="CB530" s="461"/>
      <c r="CC530" s="514" t="str">
        <f t="shared" si="304"/>
        <v/>
      </c>
      <c r="CD530" s="486"/>
      <c r="CE530" s="460"/>
      <c r="CF530" s="461"/>
      <c r="CG530" s="461"/>
      <c r="CH530" s="461"/>
      <c r="CI530" s="461"/>
      <c r="CJ530" s="461"/>
      <c r="CK530" s="461"/>
      <c r="CL530" s="461"/>
      <c r="CM530" s="461"/>
      <c r="CN530" s="461"/>
      <c r="CO530" s="521" t="str">
        <f t="shared" si="305"/>
        <v/>
      </c>
      <c r="CP530" s="460"/>
      <c r="CQ530" s="469"/>
    </row>
    <row r="531" spans="1:95" s="414" customFormat="1" ht="11.25" hidden="1" customHeight="1" x14ac:dyDescent="0.2">
      <c r="A531" s="476"/>
      <c r="B531" s="476"/>
      <c r="C531" s="476"/>
      <c r="D531" s="902"/>
      <c r="E531" s="518" t="s">
        <v>201</v>
      </c>
      <c r="F531" s="489"/>
      <c r="G531" s="489" t="s">
        <v>328</v>
      </c>
      <c r="H531" s="489"/>
      <c r="I531" s="489"/>
      <c r="J531" s="489"/>
      <c r="K531" s="489"/>
      <c r="L531" s="489"/>
      <c r="M531" s="489"/>
      <c r="N531" s="489"/>
      <c r="O531" s="489"/>
      <c r="P531" s="489"/>
      <c r="Q531" s="489"/>
      <c r="R531" s="489"/>
      <c r="S531" s="489"/>
      <c r="T531" s="489"/>
      <c r="U531" s="489"/>
      <c r="V531" s="489"/>
      <c r="W531" s="489"/>
      <c r="X531" s="489"/>
      <c r="Y531" s="489"/>
      <c r="Z531" s="489"/>
      <c r="AA531" s="465"/>
      <c r="AB531" s="465"/>
      <c r="AC531" s="465"/>
      <c r="AD531" s="465"/>
      <c r="AE531" s="465"/>
      <c r="AF531" s="465"/>
      <c r="AG531" s="465"/>
      <c r="AH531" s="465"/>
      <c r="AI531" s="465"/>
      <c r="AJ531" s="465"/>
      <c r="AK531" s="465"/>
      <c r="AL531" s="465"/>
      <c r="AM531" s="465"/>
      <c r="AN531" s="465"/>
      <c r="AO531" s="465"/>
      <c r="AP531" s="465"/>
      <c r="AQ531" s="465"/>
      <c r="AR531" s="465"/>
      <c r="AS531" s="465"/>
      <c r="AT531" s="465"/>
      <c r="AU531" s="465"/>
      <c r="AV531" s="465"/>
      <c r="AW531" s="465"/>
      <c r="AX531" s="465"/>
      <c r="AY531" s="465"/>
      <c r="AZ531" s="465"/>
      <c r="BA531" s="465"/>
      <c r="BB531" s="465"/>
      <c r="BC531" s="465"/>
      <c r="BD531" s="465"/>
      <c r="BE531" s="465"/>
      <c r="BF531" s="465"/>
      <c r="BG531" s="465"/>
      <c r="BH531" s="465"/>
      <c r="BI531" s="465"/>
      <c r="BJ531" s="465"/>
      <c r="BK531" s="465"/>
      <c r="BL531" s="465"/>
      <c r="BM531" s="465"/>
      <c r="BN531" s="465"/>
      <c r="BO531" s="465"/>
      <c r="BP531" s="465"/>
      <c r="BQ531" s="465"/>
      <c r="BR531" s="465"/>
      <c r="BS531" s="465"/>
      <c r="BT531" s="522" t="str">
        <f t="shared" si="303"/>
        <v/>
      </c>
      <c r="BU531" s="445"/>
      <c r="BV531" s="445"/>
      <c r="BW531" s="465"/>
      <c r="BX531" s="465"/>
      <c r="BY531" s="465"/>
      <c r="BZ531" s="465"/>
      <c r="CA531" s="465"/>
      <c r="CB531" s="465"/>
      <c r="CC531" s="519" t="str">
        <f t="shared" si="304"/>
        <v/>
      </c>
      <c r="CD531" s="489"/>
      <c r="CE531" s="445"/>
      <c r="CF531" s="465"/>
      <c r="CG531" s="465"/>
      <c r="CH531" s="465"/>
      <c r="CI531" s="465"/>
      <c r="CJ531" s="465"/>
      <c r="CK531" s="465"/>
      <c r="CL531" s="465"/>
      <c r="CM531" s="465"/>
      <c r="CN531" s="465"/>
      <c r="CO531" s="522" t="str">
        <f t="shared" si="305"/>
        <v/>
      </c>
      <c r="CP531" s="445"/>
      <c r="CQ531" s="470"/>
    </row>
    <row r="532" spans="1:95" s="414" customFormat="1" ht="11.25" hidden="1" customHeight="1" x14ac:dyDescent="0.2">
      <c r="A532" s="476"/>
      <c r="B532" s="476"/>
      <c r="C532" s="476"/>
      <c r="D532" s="476"/>
      <c r="E532" s="476"/>
      <c r="F532" s="476"/>
      <c r="G532" s="476"/>
      <c r="H532" s="476"/>
      <c r="I532" s="476"/>
      <c r="J532" s="476"/>
      <c r="K532" s="476"/>
      <c r="L532" s="476"/>
      <c r="M532" s="476"/>
      <c r="N532" s="476"/>
      <c r="O532" s="476"/>
      <c r="P532" s="476"/>
      <c r="Q532" s="476"/>
      <c r="R532" s="476"/>
      <c r="S532" s="476"/>
      <c r="T532" s="476"/>
      <c r="U532" s="476"/>
      <c r="V532" s="476"/>
      <c r="W532" s="476"/>
      <c r="X532" s="476"/>
      <c r="Y532" s="476"/>
      <c r="Z532" s="476"/>
      <c r="AB532" s="476"/>
      <c r="AC532" s="476"/>
      <c r="AD532" s="476"/>
      <c r="AE532" s="476"/>
      <c r="AF532" s="476"/>
      <c r="AG532" s="476"/>
      <c r="AH532" s="476"/>
      <c r="AI532" s="476"/>
      <c r="AJ532" s="476"/>
      <c r="AK532" s="476"/>
      <c r="AL532" s="476"/>
      <c r="AM532" s="476"/>
      <c r="AN532" s="476"/>
      <c r="AO532" s="476"/>
      <c r="AP532" s="476"/>
      <c r="AQ532" s="476"/>
      <c r="AR532" s="476"/>
      <c r="AS532" s="476"/>
      <c r="AT532" s="476"/>
      <c r="AU532" s="476"/>
      <c r="AV532" s="476"/>
      <c r="AW532" s="476"/>
      <c r="AX532" s="476"/>
      <c r="AY532" s="476"/>
      <c r="AZ532" s="476"/>
      <c r="BA532" s="476"/>
      <c r="BB532" s="476"/>
      <c r="BC532" s="476"/>
      <c r="BD532" s="476"/>
      <c r="BE532" s="476"/>
      <c r="BF532" s="476"/>
      <c r="BG532" s="476"/>
      <c r="BH532" s="476"/>
      <c r="BI532" s="476"/>
      <c r="BJ532" s="476"/>
      <c r="BK532" s="476"/>
      <c r="BL532" s="476"/>
      <c r="BM532" s="476"/>
      <c r="BN532" s="476"/>
      <c r="BO532" s="476"/>
      <c r="BP532" s="476"/>
      <c r="BQ532" s="476"/>
      <c r="BR532" s="476"/>
      <c r="BS532" s="476"/>
      <c r="BT532" s="476"/>
      <c r="BU532" s="476"/>
      <c r="BV532" s="476"/>
      <c r="BW532" s="476"/>
      <c r="BX532" s="476"/>
      <c r="BY532" s="476"/>
      <c r="BZ532" s="476"/>
      <c r="CA532" s="476"/>
      <c r="CB532" s="476"/>
      <c r="CC532" s="476"/>
      <c r="CD532" s="476"/>
      <c r="CE532" s="476"/>
      <c r="CF532" s="476"/>
      <c r="CG532" s="476"/>
      <c r="CH532" s="476"/>
      <c r="CI532" s="476"/>
      <c r="CJ532" s="476"/>
      <c r="CK532" s="476"/>
      <c r="CL532" s="476"/>
      <c r="CM532" s="476"/>
      <c r="CN532" s="476"/>
      <c r="CO532" s="476"/>
      <c r="CP532" s="476"/>
      <c r="CQ532" s="476"/>
    </row>
    <row r="533" spans="1:95" s="414" customFormat="1" ht="27" hidden="1" customHeight="1" x14ac:dyDescent="0.2">
      <c r="C533" s="418"/>
      <c r="D533" s="900" t="s">
        <v>9019</v>
      </c>
      <c r="E533" s="523"/>
      <c r="F533" s="510"/>
      <c r="G533" s="482" t="s">
        <v>9020</v>
      </c>
      <c r="H533" s="482"/>
      <c r="I533" s="482"/>
      <c r="J533" s="482"/>
      <c r="K533" s="482"/>
      <c r="L533" s="482"/>
      <c r="M533" s="483"/>
      <c r="N533" s="483"/>
      <c r="O533" s="483"/>
      <c r="P533" s="483"/>
      <c r="Q533" s="483"/>
      <c r="R533" s="483"/>
      <c r="S533" s="483"/>
      <c r="T533" s="483"/>
      <c r="U533" s="483"/>
      <c r="V533" s="483"/>
      <c r="W533" s="483"/>
      <c r="X533" s="483"/>
      <c r="Y533" s="483"/>
      <c r="Z533" s="483"/>
      <c r="AA533" s="520" t="str">
        <f>IF(OR(AA42&lt;&gt;"",AA43&lt;&gt;""),IF(SUM(AA42,AA43)=AA44,"","Check ISCED "&amp;AA$8),"")</f>
        <v/>
      </c>
      <c r="AB533" s="455"/>
      <c r="AC533" s="455"/>
      <c r="AD533" s="520" t="str">
        <f>IF(OR(AD42&lt;&gt;"",AD43&lt;&gt;""),IF(SUM(AD42,AD43)=AD44,"","Check ISCED "&amp;AD$8),"")</f>
        <v/>
      </c>
      <c r="AE533" s="455"/>
      <c r="AF533" s="455"/>
      <c r="AG533" s="520" t="str">
        <f>IF(OR(AG42&lt;&gt;"",AG43&lt;&gt;""),IF(SUM(AG42,AG43)=AG44,"","Check ISCED "&amp;AG$8),"")</f>
        <v/>
      </c>
      <c r="AH533" s="455"/>
      <c r="AI533" s="455"/>
      <c r="AJ533" s="520" t="str">
        <f>IF(OR(AJ42&lt;&gt;"",AJ43&lt;&gt;""),IF(SUM(AJ42,AJ43)=AJ44,"","Check ISCED "&amp;AJ$8),"")</f>
        <v/>
      </c>
      <c r="AK533" s="455"/>
      <c r="AL533" s="455"/>
      <c r="AM533" s="520" t="str">
        <f>IF(OR(AM42&lt;&gt;"",AM43&lt;&gt;""),IF(SUM(AM42,AM43)=AM44,"","Check ISCED "&amp;AM$8),"")</f>
        <v/>
      </c>
      <c r="AN533" s="455"/>
      <c r="AO533" s="455"/>
      <c r="AP533" s="520" t="str">
        <f>IF(OR(AP42&lt;&gt;"",AP43&lt;&gt;""),IF(SUM(AP42,AP43)=AP44,"","Check ISCED "&amp;AP$8),"")</f>
        <v/>
      </c>
      <c r="AQ533" s="455"/>
      <c r="AR533" s="455"/>
      <c r="AS533" s="520" t="str">
        <f>IF(OR(AS42&lt;&gt;"",AS43&lt;&gt;""),IF(SUM(AS42,AS43)=AS44,"","Check ISCED "&amp;AS$8),"")</f>
        <v/>
      </c>
      <c r="AT533" s="455"/>
      <c r="AU533" s="455"/>
      <c r="AV533" s="520" t="str">
        <f>IF(OR(AV42&lt;&gt;"",AV43&lt;&gt;""),IF(SUM(AV42,AV43)=AV44,"","Check ISCED "&amp;AV$8),"")</f>
        <v/>
      </c>
      <c r="AW533" s="455"/>
      <c r="AX533" s="455"/>
      <c r="AY533" s="520" t="str">
        <f>IF(OR(AY42&lt;&gt;"",AY43&lt;&gt;""),IF(SUM(AY42,AY43)=AY44,"","Check ISCED "&amp;AY$8),"")</f>
        <v/>
      </c>
      <c r="AZ533" s="455"/>
      <c r="BA533" s="455"/>
      <c r="BB533" s="520" t="str">
        <f>IF(OR(BB42&lt;&gt;"",BB43&lt;&gt;""),IF(SUM(BB42,BB43)=BB44,"","Check ISCED "&amp;BB$8),"")</f>
        <v/>
      </c>
      <c r="BC533" s="455"/>
      <c r="BD533" s="455"/>
      <c r="BE533" s="520" t="str">
        <f>IF(OR(BE42&lt;&gt;"",BE43&lt;&gt;""),IF(SUM(BE42,BE43)=BE44,"","Check ISCED "&amp;BE$8),"")</f>
        <v/>
      </c>
      <c r="BF533" s="455"/>
      <c r="BG533" s="455"/>
      <c r="BH533" s="520" t="str">
        <f>IF(OR(BH42&lt;&gt;"",BH43&lt;&gt;""),IF(SUM(BH42,BH43)=BH44,"","Check ISCED "&amp;BH$8),"")</f>
        <v/>
      </c>
      <c r="BI533" s="455"/>
      <c r="BJ533" s="455"/>
      <c r="BK533" s="520" t="str">
        <f>IF(OR(BK42&lt;&gt;"",BK43&lt;&gt;""),IF(SUM(BK42,BK43)=BK44,"","Check ISCED "&amp;BK$8),"")</f>
        <v/>
      </c>
      <c r="BL533" s="455"/>
      <c r="BM533" s="455"/>
      <c r="BN533" s="520" t="str">
        <f>IF(OR(BN42&lt;&gt;"",BN43&lt;&gt;""),IF(SUM(BN42,BN43)=BN44,"","Check ISCED "&amp;BN$8),"")</f>
        <v/>
      </c>
      <c r="BO533" s="455"/>
      <c r="BP533" s="455"/>
      <c r="BQ533" s="520" t="str">
        <f>IF(OR(BQ42&lt;&gt;"",BQ43&lt;&gt;""),IF(SUM(BQ42,BQ43)=BQ44,"","Check ISCED "&amp;BQ$8),"")</f>
        <v/>
      </c>
      <c r="BR533" s="455"/>
      <c r="BS533" s="455"/>
      <c r="BT533" s="520" t="str">
        <f>IF(OR(BT42&lt;&gt;"",BT43&lt;&gt;""),IF(SUM(BT42,BT43)=BT44,"","Check ISCED "&amp;BT$8),"")</f>
        <v/>
      </c>
      <c r="BU533" s="455"/>
      <c r="BV533" s="455"/>
      <c r="BW533" s="520" t="str">
        <f>IF(OR(BW42&lt;&gt;"",BW43&lt;&gt;""),IF(SUM(BW42,BW43)=BW44,"","Check ISCED "&amp;BW$8),"")</f>
        <v/>
      </c>
      <c r="BX533" s="455"/>
      <c r="BY533" s="455"/>
      <c r="BZ533" s="520" t="str">
        <f>IF(OR(BZ42&lt;&gt;"",BZ43&lt;&gt;""),IF(SUM(BZ42,BZ43)=BZ44,"","Check ISCED "&amp;BZ$8),"")</f>
        <v/>
      </c>
      <c r="CA533" s="455"/>
      <c r="CB533" s="455"/>
      <c r="CC533" s="520" t="str">
        <f>IF(OR(CC42&lt;&gt;"",CC43&lt;&gt;""),IF(SUM(CC42,CC43)=CC44,"","Check ISCED "&amp;CC$8),"")</f>
        <v/>
      </c>
      <c r="CD533" s="455"/>
      <c r="CE533" s="455"/>
      <c r="CF533" s="520" t="str">
        <f>IF(OR(CF42&lt;&gt;"",CF43&lt;&gt;""),IF(SUM(CF42,CF43)=CF44,"","Check ISCED "&amp;CF$8),"")</f>
        <v/>
      </c>
      <c r="CG533" s="455"/>
      <c r="CH533" s="455"/>
      <c r="CI533" s="520" t="str">
        <f>IF(OR(CI42&lt;&gt;"",CI43&lt;&gt;""),IF(SUM(CI42,CI43)=CI44,"","Check ISCED "&amp;CI$8),"")</f>
        <v/>
      </c>
      <c r="CJ533" s="455"/>
      <c r="CK533" s="455"/>
      <c r="CL533" s="520" t="str">
        <f>IF(OR(CL42&lt;&gt;"",CL43&lt;&gt;""),IF(SUM(CL42,CL43)=CL44,"","Check ISCED_X "&amp;CL$8),"")</f>
        <v/>
      </c>
      <c r="CM533" s="455"/>
      <c r="CN533" s="455"/>
      <c r="CO533" s="520" t="str">
        <f>IF(OR(CO42&lt;&gt;"",CO43&lt;&gt;""),IF(SUM(CO42,CO43)=CO44,"","Check ISCED_T "&amp;CO$8),"")</f>
        <v/>
      </c>
      <c r="CP533" s="455"/>
      <c r="CQ533" s="468"/>
    </row>
    <row r="534" spans="1:95" s="414" customFormat="1" ht="27" hidden="1" customHeight="1" x14ac:dyDescent="0.2">
      <c r="C534" s="418"/>
      <c r="D534" s="901"/>
      <c r="E534" s="524"/>
      <c r="F534" s="513"/>
      <c r="G534" s="486" t="s">
        <v>9021</v>
      </c>
      <c r="H534" s="486"/>
      <c r="I534" s="486"/>
      <c r="J534" s="486"/>
      <c r="K534" s="486"/>
      <c r="L534" s="486"/>
      <c r="M534" s="487"/>
      <c r="N534" s="487"/>
      <c r="O534" s="487"/>
      <c r="P534" s="487"/>
      <c r="Q534" s="487"/>
      <c r="R534" s="487"/>
      <c r="S534" s="487"/>
      <c r="T534" s="487"/>
      <c r="U534" s="487"/>
      <c r="V534" s="487"/>
      <c r="W534" s="487"/>
      <c r="X534" s="487"/>
      <c r="Y534" s="487"/>
      <c r="Z534" s="487"/>
      <c r="AA534" s="521" t="str">
        <f>IF(OR(AA55&lt;&gt;"",AA56&lt;&gt;""),IF(SUM(AA55,AA56)=AA57,"","Check ISCED "&amp;AA$8),"")</f>
        <v/>
      </c>
      <c r="AB534" s="460"/>
      <c r="AC534" s="460"/>
      <c r="AD534" s="521" t="str">
        <f>IF(OR(AD55&lt;&gt;"",AD56&lt;&gt;""),IF(SUM(AD55,AD56)=AD57,"","Check ISCED "&amp;AD$8),"")</f>
        <v/>
      </c>
      <c r="AE534" s="460"/>
      <c r="AF534" s="460"/>
      <c r="AG534" s="521" t="str">
        <f>IF(OR(AG55&lt;&gt;"",AG56&lt;&gt;""),IF(SUM(AG55,AG56)=AG57,"","Check ISCED "&amp;AG$8),"")</f>
        <v/>
      </c>
      <c r="AH534" s="460"/>
      <c r="AI534" s="460"/>
      <c r="AJ534" s="521" t="str">
        <f>IF(OR(AJ55&lt;&gt;"",AJ56&lt;&gt;""),IF(SUM(AJ55,AJ56)=AJ57,"","Check ISCED "&amp;AJ$8),"")</f>
        <v/>
      </c>
      <c r="AK534" s="460"/>
      <c r="AL534" s="460"/>
      <c r="AM534" s="521" t="str">
        <f>IF(OR(AM55&lt;&gt;"",AM56&lt;&gt;""),IF(SUM(AM55,AM56)=AM57,"","Check ISCED "&amp;AM$8),"")</f>
        <v/>
      </c>
      <c r="AN534" s="460"/>
      <c r="AO534" s="460"/>
      <c r="AP534" s="521" t="str">
        <f>IF(OR(AP55&lt;&gt;"",AP56&lt;&gt;""),IF(SUM(AP55,AP56)=AP57,"","Check ISCED "&amp;AP$8),"")</f>
        <v/>
      </c>
      <c r="AQ534" s="460"/>
      <c r="AR534" s="460"/>
      <c r="AS534" s="521" t="str">
        <f>IF(OR(AS55&lt;&gt;"",AS56&lt;&gt;""),IF(SUM(AS55,AS56)=AS57,"","Check ISCED "&amp;AS$8),"")</f>
        <v/>
      </c>
      <c r="AT534" s="460"/>
      <c r="AU534" s="460"/>
      <c r="AV534" s="521" t="str">
        <f>IF(OR(AV55&lt;&gt;"",AV56&lt;&gt;""),IF(SUM(AV55,AV56)=AV57,"","Check ISCED "&amp;AV$8),"")</f>
        <v/>
      </c>
      <c r="AW534" s="460"/>
      <c r="AX534" s="460"/>
      <c r="AY534" s="521" t="str">
        <f>IF(OR(AY55&lt;&gt;"",AY56&lt;&gt;""),IF(SUM(AY55,AY56)=AY57,"","Check ISCED "&amp;AY$8),"")</f>
        <v/>
      </c>
      <c r="AZ534" s="460"/>
      <c r="BA534" s="460"/>
      <c r="BB534" s="521" t="str">
        <f>IF(OR(BB55&lt;&gt;"",BB56&lt;&gt;""),IF(SUM(BB55,BB56)=BB57,"","Check ISCED "&amp;BB$8),"")</f>
        <v/>
      </c>
      <c r="BC534" s="460"/>
      <c r="BD534" s="460"/>
      <c r="BE534" s="521" t="str">
        <f>IF(OR(BE55&lt;&gt;"",BE56&lt;&gt;""),IF(SUM(BE55,BE56)=BE57,"","Check ISCED "&amp;BE$8),"")</f>
        <v/>
      </c>
      <c r="BF534" s="460"/>
      <c r="BG534" s="460"/>
      <c r="BH534" s="521" t="str">
        <f>IF(OR(BH55&lt;&gt;"",BH56&lt;&gt;""),IF(SUM(BH55,BH56)=BH57,"","Check ISCED "&amp;BH$8),"")</f>
        <v/>
      </c>
      <c r="BI534" s="460"/>
      <c r="BJ534" s="460"/>
      <c r="BK534" s="521" t="str">
        <f>IF(OR(BK55&lt;&gt;"",BK56&lt;&gt;""),IF(SUM(BK55,BK56)=BK57,"","Check ISCED "&amp;BK$8),"")</f>
        <v/>
      </c>
      <c r="BL534" s="460"/>
      <c r="BM534" s="460"/>
      <c r="BN534" s="521" t="str">
        <f>IF(OR(BN55&lt;&gt;"",BN56&lt;&gt;""),IF(SUM(BN55,BN56)=BN57,"","Check ISCED "&amp;BN$8),"")</f>
        <v/>
      </c>
      <c r="BO534" s="460"/>
      <c r="BP534" s="460"/>
      <c r="BQ534" s="521" t="str">
        <f>IF(OR(BQ55&lt;&gt;"",BQ56&lt;&gt;""),IF(SUM(BQ55,BQ56)=BQ57,"","Check ISCED "&amp;BQ$8),"")</f>
        <v/>
      </c>
      <c r="BR534" s="460"/>
      <c r="BS534" s="460"/>
      <c r="BT534" s="521" t="str">
        <f>IF(OR(BT55&lt;&gt;"",BT56&lt;&gt;""),IF(SUM(BT55,BT56)=BT57,"","Check ISCED "&amp;BT$8),"")</f>
        <v/>
      </c>
      <c r="BU534" s="460"/>
      <c r="BV534" s="460"/>
      <c r="BW534" s="521" t="str">
        <f>IF(OR(BW55&lt;&gt;"",BW56&lt;&gt;""),IF(SUM(BW55,BW56)=BW57,"","Check ISCED "&amp;BW$8),"")</f>
        <v/>
      </c>
      <c r="BX534" s="460"/>
      <c r="BY534" s="460"/>
      <c r="BZ534" s="521" t="str">
        <f>IF(OR(BZ55&lt;&gt;"",BZ56&lt;&gt;""),IF(SUM(BZ55,BZ56)=BZ57,"","Check ISCED "&amp;BZ$8),"")</f>
        <v/>
      </c>
      <c r="CA534" s="460"/>
      <c r="CB534" s="460"/>
      <c r="CC534" s="521" t="str">
        <f>IF(OR(CC55&lt;&gt;"",CC56&lt;&gt;""),IF(SUM(CC55,CC56)=CC57,"","Check ISCED "&amp;CC$8),"")</f>
        <v/>
      </c>
      <c r="CD534" s="460"/>
      <c r="CE534" s="460"/>
      <c r="CF534" s="521" t="str">
        <f>IF(OR(CF55&lt;&gt;"",CF56&lt;&gt;""),IF(SUM(CF55,CF56)=CF57,"","Check ISCED "&amp;CF$8),"")</f>
        <v/>
      </c>
      <c r="CG534" s="460"/>
      <c r="CH534" s="460"/>
      <c r="CI534" s="521" t="str">
        <f>IF(OR(CI55&lt;&gt;"",CI56&lt;&gt;""),IF(SUM(CI55,CI56)=CI57,"","Check ISCED "&amp;CI$8),"")</f>
        <v/>
      </c>
      <c r="CJ534" s="460"/>
      <c r="CK534" s="460"/>
      <c r="CL534" s="521" t="str">
        <f>IF(OR(CL55&lt;&gt;"",CL56&lt;&gt;""),IF(SUM(CL55,CL56)=CL57,"","Check ISCED_X "&amp;CL$8),"")</f>
        <v/>
      </c>
      <c r="CM534" s="460"/>
      <c r="CN534" s="460"/>
      <c r="CO534" s="521" t="str">
        <f>IF(OR(CO55&lt;&gt;"",CO56&lt;&gt;""),IF(SUM(CO55,CO56)=CO57,"","Check ISCED_T "&amp;CO$8),"")</f>
        <v/>
      </c>
      <c r="CP534" s="460"/>
      <c r="CQ534" s="469"/>
    </row>
    <row r="535" spans="1:95" s="414" customFormat="1" ht="27" hidden="1" customHeight="1" x14ac:dyDescent="0.2">
      <c r="C535" s="418"/>
      <c r="D535" s="901"/>
      <c r="E535" s="524"/>
      <c r="F535" s="513"/>
      <c r="G535" s="486" t="s">
        <v>9022</v>
      </c>
      <c r="H535" s="486"/>
      <c r="I535" s="486"/>
      <c r="J535" s="486"/>
      <c r="K535" s="486"/>
      <c r="L535" s="486"/>
      <c r="M535" s="487"/>
      <c r="N535" s="487"/>
      <c r="O535" s="487"/>
      <c r="P535" s="487"/>
      <c r="Q535" s="487"/>
      <c r="R535" s="487"/>
      <c r="S535" s="487"/>
      <c r="T535" s="487"/>
      <c r="U535" s="487"/>
      <c r="V535" s="487"/>
      <c r="W535" s="487"/>
      <c r="X535" s="487"/>
      <c r="Y535" s="487"/>
      <c r="Z535" s="487"/>
      <c r="AA535" s="521" t="str">
        <f>IF(OR(AA67&lt;&gt;"",AA68&lt;&gt;""),IF(SUM(AA67,AA68)=AA69,"","Check ISCED "&amp;AA$8),"")</f>
        <v/>
      </c>
      <c r="AB535" s="460"/>
      <c r="AC535" s="460"/>
      <c r="AD535" s="521" t="str">
        <f>IF(OR(AD67&lt;&gt;"",AD68&lt;&gt;""),IF(SUM(AD67,AD68)=AD69,"","Check ISCED "&amp;AD$8),"")</f>
        <v/>
      </c>
      <c r="AE535" s="460"/>
      <c r="AF535" s="460"/>
      <c r="AG535" s="521" t="str">
        <f>IF(OR(AG67&lt;&gt;"",AG68&lt;&gt;""),IF(SUM(AG67,AG68)=AG69,"","Check ISCED "&amp;AG$8),"")</f>
        <v/>
      </c>
      <c r="AH535" s="460"/>
      <c r="AI535" s="460"/>
      <c r="AJ535" s="521" t="str">
        <f>IF(OR(AJ67&lt;&gt;"",AJ68&lt;&gt;""),IF(SUM(AJ67,AJ68)=AJ69,"","Check ISCED "&amp;AJ$8),"")</f>
        <v/>
      </c>
      <c r="AK535" s="460"/>
      <c r="AL535" s="460"/>
      <c r="AM535" s="521" t="str">
        <f>IF(OR(AM67&lt;&gt;"",AM68&lt;&gt;""),IF(SUM(AM67,AM68)=AM69,"","Check ISCED "&amp;AM$8),"")</f>
        <v/>
      </c>
      <c r="AN535" s="460"/>
      <c r="AO535" s="460"/>
      <c r="AP535" s="521" t="str">
        <f>IF(OR(AP67&lt;&gt;"",AP68&lt;&gt;""),IF(SUM(AP67,AP68)=AP69,"","Check ISCED "&amp;AP$8),"")</f>
        <v/>
      </c>
      <c r="AQ535" s="460"/>
      <c r="AR535" s="460"/>
      <c r="AS535" s="521" t="str">
        <f>IF(OR(AS67&lt;&gt;"",AS68&lt;&gt;""),IF(SUM(AS67,AS68)=AS69,"","Check ISCED "&amp;AS$8),"")</f>
        <v/>
      </c>
      <c r="AT535" s="460"/>
      <c r="AU535" s="460"/>
      <c r="AV535" s="521" t="str">
        <f>IF(OR(AV67&lt;&gt;"",AV68&lt;&gt;""),IF(SUM(AV67,AV68)=AV69,"","Check ISCED "&amp;AV$8),"")</f>
        <v/>
      </c>
      <c r="AW535" s="460"/>
      <c r="AX535" s="460"/>
      <c r="AY535" s="521" t="str">
        <f>IF(OR(AY67&lt;&gt;"",AY68&lt;&gt;""),IF(SUM(AY67,AY68)=AY69,"","Check ISCED "&amp;AY$8),"")</f>
        <v/>
      </c>
      <c r="AZ535" s="460"/>
      <c r="BA535" s="460"/>
      <c r="BB535" s="521" t="str">
        <f>IF(OR(BB67&lt;&gt;"",BB68&lt;&gt;""),IF(SUM(BB67,BB68)=BB69,"","Check ISCED "&amp;BB$8),"")</f>
        <v/>
      </c>
      <c r="BC535" s="460"/>
      <c r="BD535" s="460"/>
      <c r="BE535" s="521" t="str">
        <f>IF(OR(BE67&lt;&gt;"",BE68&lt;&gt;""),IF(SUM(BE67,BE68)=BE69,"","Check ISCED "&amp;BE$8),"")</f>
        <v/>
      </c>
      <c r="BF535" s="460"/>
      <c r="BG535" s="460"/>
      <c r="BH535" s="521" t="str">
        <f>IF(OR(BH67&lt;&gt;"",BH68&lt;&gt;""),IF(SUM(BH67,BH68)=BH69,"","Check ISCED "&amp;BH$8),"")</f>
        <v/>
      </c>
      <c r="BI535" s="460"/>
      <c r="BJ535" s="460"/>
      <c r="BK535" s="521" t="str">
        <f>IF(OR(BK67&lt;&gt;"",BK68&lt;&gt;""),IF(SUM(BK67,BK68)=BK69,"","Check ISCED "&amp;BK$8),"")</f>
        <v/>
      </c>
      <c r="BL535" s="460"/>
      <c r="BM535" s="460"/>
      <c r="BN535" s="521" t="str">
        <f>IF(OR(BN67&lt;&gt;"",BN68&lt;&gt;""),IF(SUM(BN67,BN68)=BN69,"","Check ISCED "&amp;BN$8),"")</f>
        <v/>
      </c>
      <c r="BO535" s="460"/>
      <c r="BP535" s="460"/>
      <c r="BQ535" s="521" t="str">
        <f>IF(OR(BQ67&lt;&gt;"",BQ68&lt;&gt;""),IF(SUM(BQ67,BQ68)=BQ69,"","Check ISCED "&amp;BQ$8),"")</f>
        <v/>
      </c>
      <c r="BR535" s="460"/>
      <c r="BS535" s="460"/>
      <c r="BT535" s="521" t="str">
        <f>IF(OR(BT67&lt;&gt;"",BT68&lt;&gt;""),IF(SUM(BT67,BT68)=BT69,"","Check ISCED "&amp;BT$8),"")</f>
        <v/>
      </c>
      <c r="BU535" s="460"/>
      <c r="BV535" s="460"/>
      <c r="BW535" s="521" t="str">
        <f>IF(OR(BW67&lt;&gt;"",BW68&lt;&gt;""),IF(SUM(BW67,BW68)=BW69,"","Check ISCED "&amp;BW$8),"")</f>
        <v/>
      </c>
      <c r="BX535" s="460"/>
      <c r="BY535" s="460"/>
      <c r="BZ535" s="521" t="str">
        <f>IF(OR(BZ67&lt;&gt;"",BZ68&lt;&gt;""),IF(SUM(BZ67,BZ68)=BZ69,"","Check ISCED "&amp;BZ$8),"")</f>
        <v/>
      </c>
      <c r="CA535" s="460"/>
      <c r="CB535" s="460"/>
      <c r="CC535" s="521" t="str">
        <f>IF(OR(CC67&lt;&gt;"",CC68&lt;&gt;""),IF(SUM(CC67,CC68)=CC69,"","Check ISCED "&amp;CC$8),"")</f>
        <v/>
      </c>
      <c r="CD535" s="460"/>
      <c r="CE535" s="460"/>
      <c r="CF535" s="521" t="str">
        <f>IF(OR(CF67&lt;&gt;"",CF68&lt;&gt;""),IF(SUM(CF67,CF68)=CF69,"","Check ISCED "&amp;CF$8),"")</f>
        <v/>
      </c>
      <c r="CG535" s="460"/>
      <c r="CH535" s="460"/>
      <c r="CI535" s="521" t="str">
        <f>IF(OR(CI67&lt;&gt;"",CI68&lt;&gt;""),IF(SUM(CI67,CI68)=CI69,"","Check ISCED "&amp;CI$8),"")</f>
        <v/>
      </c>
      <c r="CJ535" s="460"/>
      <c r="CK535" s="460"/>
      <c r="CL535" s="521" t="str">
        <f>IF(OR(CL67&lt;&gt;"",CL68&lt;&gt;""),IF(SUM(CL67,CL68)=CL69,"","Check ISCED_X "&amp;CL$8),"")</f>
        <v/>
      </c>
      <c r="CM535" s="460"/>
      <c r="CN535" s="460"/>
      <c r="CO535" s="521" t="str">
        <f>IF(OR(CO67&lt;&gt;"",CO68&lt;&gt;""),IF(SUM(CO67,CO68)=CO69,"","Check ISCED_T "&amp;CO$8),"")</f>
        <v/>
      </c>
      <c r="CP535" s="460"/>
      <c r="CQ535" s="469"/>
    </row>
    <row r="536" spans="1:95" s="414" customFormat="1" ht="27" hidden="1" customHeight="1" x14ac:dyDescent="0.2">
      <c r="C536" s="418"/>
      <c r="D536" s="902"/>
      <c r="E536" s="525"/>
      <c r="F536" s="515"/>
      <c r="G536" s="489" t="s">
        <v>9023</v>
      </c>
      <c r="H536" s="489"/>
      <c r="I536" s="489"/>
      <c r="J536" s="489"/>
      <c r="K536" s="489"/>
      <c r="L536" s="489"/>
      <c r="M536" s="490"/>
      <c r="N536" s="490"/>
      <c r="O536" s="490"/>
      <c r="P536" s="490"/>
      <c r="Q536" s="490"/>
      <c r="R536" s="490"/>
      <c r="S536" s="490"/>
      <c r="T536" s="490"/>
      <c r="U536" s="490"/>
      <c r="V536" s="490"/>
      <c r="W536" s="490"/>
      <c r="X536" s="490"/>
      <c r="Y536" s="490"/>
      <c r="Z536" s="490"/>
      <c r="AA536" s="522" t="str">
        <f>IF(OR(AA83&lt;&gt;"",AA84&lt;&gt;""),IF(SUM(AA83,AA84)=AA85,"","Check ISCED "&amp;AA$8),"")</f>
        <v/>
      </c>
      <c r="AB536" s="445"/>
      <c r="AC536" s="445"/>
      <c r="AD536" s="522" t="str">
        <f>IF(OR(AD83&lt;&gt;"",AD84&lt;&gt;""),IF(SUM(AD83,AD84)=AD85,"","Check ISCED "&amp;AD$8),"")</f>
        <v/>
      </c>
      <c r="AE536" s="445"/>
      <c r="AF536" s="445"/>
      <c r="AG536" s="522" t="str">
        <f>IF(OR(AG83&lt;&gt;"",AG84&lt;&gt;""),IF(SUM(AG83,AG84)=AG85,"","Check ISCED "&amp;AG$8),"")</f>
        <v/>
      </c>
      <c r="AH536" s="445"/>
      <c r="AI536" s="445"/>
      <c r="AJ536" s="522" t="str">
        <f>IF(OR(AJ83&lt;&gt;"",AJ84&lt;&gt;""),IF(SUM(AJ83,AJ84)=AJ85,"","Check ISCED "&amp;AJ$8),"")</f>
        <v/>
      </c>
      <c r="AK536" s="445"/>
      <c r="AL536" s="445"/>
      <c r="AM536" s="522" t="str">
        <f>IF(OR(AM83&lt;&gt;"",AM84&lt;&gt;""),IF(SUM(AM83,AM84)=AM85,"","Check ISCED "&amp;AM$8),"")</f>
        <v/>
      </c>
      <c r="AN536" s="445"/>
      <c r="AO536" s="445"/>
      <c r="AP536" s="522" t="str">
        <f>IF(OR(AP83&lt;&gt;"",AP84&lt;&gt;""),IF(SUM(AP83,AP84)=AP85,"","Check ISCED "&amp;AP$8),"")</f>
        <v/>
      </c>
      <c r="AQ536" s="445"/>
      <c r="AR536" s="445"/>
      <c r="AS536" s="522" t="str">
        <f>IF(OR(AS83&lt;&gt;"",AS84&lt;&gt;""),IF(SUM(AS83,AS84)=AS85,"","Check ISCED "&amp;AS$8),"")</f>
        <v/>
      </c>
      <c r="AT536" s="445"/>
      <c r="AU536" s="445"/>
      <c r="AV536" s="522" t="str">
        <f>IF(OR(AV83&lt;&gt;"",AV84&lt;&gt;""),IF(SUM(AV83,AV84)=AV85,"","Check ISCED "&amp;AV$8),"")</f>
        <v/>
      </c>
      <c r="AW536" s="445"/>
      <c r="AX536" s="445"/>
      <c r="AY536" s="522" t="str">
        <f>IF(OR(AY83&lt;&gt;"",AY84&lt;&gt;""),IF(SUM(AY83,AY84)=AY85,"","Check ISCED "&amp;AY$8),"")</f>
        <v/>
      </c>
      <c r="AZ536" s="445"/>
      <c r="BA536" s="445"/>
      <c r="BB536" s="522" t="str">
        <f>IF(OR(BB83&lt;&gt;"",BB84&lt;&gt;""),IF(SUM(BB83,BB84)=BB85,"","Check ISCED "&amp;BB$8),"")</f>
        <v/>
      </c>
      <c r="BC536" s="445"/>
      <c r="BD536" s="445"/>
      <c r="BE536" s="522" t="str">
        <f>IF(OR(BE83&lt;&gt;"",BE84&lt;&gt;""),IF(SUM(BE83,BE84)=BE85,"","Check ISCED "&amp;BE$8),"")</f>
        <v/>
      </c>
      <c r="BF536" s="445"/>
      <c r="BG536" s="445"/>
      <c r="BH536" s="522" t="str">
        <f>IF(OR(BH83&lt;&gt;"",BH84&lt;&gt;""),IF(SUM(BH83,BH84)=BH85,"","Check ISCED "&amp;BH$8),"")</f>
        <v/>
      </c>
      <c r="BI536" s="445"/>
      <c r="BJ536" s="445"/>
      <c r="BK536" s="522" t="str">
        <f>IF(OR(BK83&lt;&gt;"",BK84&lt;&gt;""),IF(SUM(BK83,BK84)=BK85,"","Check ISCED "&amp;BK$8),"")</f>
        <v/>
      </c>
      <c r="BL536" s="445"/>
      <c r="BM536" s="445"/>
      <c r="BN536" s="522" t="str">
        <f>IF(OR(BN83&lt;&gt;"",BN84&lt;&gt;""),IF(SUM(BN83,BN84)=BN85,"","Check ISCED "&amp;BN$8),"")</f>
        <v/>
      </c>
      <c r="BO536" s="445"/>
      <c r="BP536" s="445"/>
      <c r="BQ536" s="522" t="str">
        <f>IF(OR(BQ83&lt;&gt;"",BQ84&lt;&gt;""),IF(SUM(BQ83,BQ84)=BQ85,"","Check ISCED "&amp;BQ$8),"")</f>
        <v/>
      </c>
      <c r="BR536" s="445"/>
      <c r="BS536" s="445"/>
      <c r="BT536" s="522" t="str">
        <f>IF(OR(BT83&lt;&gt;"",BT84&lt;&gt;""),IF(SUM(BT83,BT84)=BT85,"","Check ISCED "&amp;BT$8),"")</f>
        <v/>
      </c>
      <c r="BU536" s="445"/>
      <c r="BV536" s="445"/>
      <c r="BW536" s="522" t="str">
        <f>IF(OR(BW83&lt;&gt;"",BW84&lt;&gt;""),IF(SUM(BW83,BW84)=BW85,"","Check ISCED "&amp;BW$8),"")</f>
        <v/>
      </c>
      <c r="BX536" s="445"/>
      <c r="BY536" s="445"/>
      <c r="BZ536" s="522" t="str">
        <f>IF(OR(BZ83&lt;&gt;"",BZ84&lt;&gt;""),IF(SUM(BZ83,BZ84)=BZ85,"","Check ISCED "&amp;BZ$8),"")</f>
        <v/>
      </c>
      <c r="CA536" s="445"/>
      <c r="CB536" s="445"/>
      <c r="CC536" s="522" t="str">
        <f>IF(OR(CC83&lt;&gt;"",CC84&lt;&gt;""),IF(SUM(CC83,CC84)=CC85,"","Check ISCED "&amp;CC$8),"")</f>
        <v/>
      </c>
      <c r="CD536" s="445"/>
      <c r="CE536" s="445"/>
      <c r="CF536" s="522" t="str">
        <f>IF(OR(CF83&lt;&gt;"",CF84&lt;&gt;""),IF(SUM(CF83,CF84)=CF85,"","Check ISCED "&amp;CF$8),"")</f>
        <v/>
      </c>
      <c r="CG536" s="445"/>
      <c r="CH536" s="445"/>
      <c r="CI536" s="522" t="str">
        <f>IF(OR(CI83&lt;&gt;"",CI84&lt;&gt;""),IF(SUM(CI83,CI84)=CI85,"","Check ISCED "&amp;CI$8),"")</f>
        <v/>
      </c>
      <c r="CJ536" s="445"/>
      <c r="CK536" s="445"/>
      <c r="CL536" s="522" t="str">
        <f>IF(OR(CL83&lt;&gt;"",CL84&lt;&gt;""),IF(SUM(CL83,CL84)=CL85,"","Check ISCED_X "&amp;CL$8),"")</f>
        <v/>
      </c>
      <c r="CM536" s="445"/>
      <c r="CN536" s="445"/>
      <c r="CO536" s="522" t="str">
        <f>IF(OR(CO83&lt;&gt;"",CO84&lt;&gt;""),IF(SUM(CO83,CO84)=CO85,"","Check ISCED_T "&amp;CO$8),"")</f>
        <v/>
      </c>
      <c r="CP536" s="445"/>
      <c r="CQ536" s="470"/>
    </row>
    <row r="537" spans="1:95" s="414" customFormat="1" ht="11.25" hidden="1" customHeight="1" x14ac:dyDescent="0.2">
      <c r="C537" s="418"/>
      <c r="D537" s="477"/>
      <c r="E537" s="418"/>
      <c r="F537" s="499"/>
      <c r="G537" s="476"/>
      <c r="H537" s="476"/>
      <c r="I537" s="476"/>
      <c r="J537" s="476"/>
      <c r="K537" s="476"/>
      <c r="L537" s="476"/>
      <c r="M537" s="47"/>
      <c r="N537" s="47"/>
      <c r="O537" s="47"/>
      <c r="P537" s="47"/>
      <c r="Q537" s="47"/>
      <c r="R537" s="47"/>
      <c r="S537" s="47"/>
      <c r="T537" s="47"/>
      <c r="U537" s="47"/>
      <c r="V537" s="47"/>
      <c r="W537" s="47"/>
      <c r="X537" s="47"/>
      <c r="Y537" s="47"/>
      <c r="Z537" s="47"/>
    </row>
    <row r="538" spans="1:95" s="414" customFormat="1" ht="107.25" hidden="1" customHeight="1" x14ac:dyDescent="0.2">
      <c r="C538" s="418"/>
      <c r="D538" s="526" t="s">
        <v>9024</v>
      </c>
      <c r="E538" s="527"/>
      <c r="F538" s="528"/>
      <c r="G538" s="529" t="s">
        <v>9025</v>
      </c>
      <c r="H538" s="529"/>
      <c r="I538" s="529"/>
      <c r="J538" s="529"/>
      <c r="K538" s="529"/>
      <c r="L538" s="529"/>
      <c r="M538" s="530"/>
      <c r="N538" s="530"/>
      <c r="O538" s="530"/>
      <c r="P538" s="530"/>
      <c r="Q538" s="530"/>
      <c r="R538" s="530"/>
      <c r="S538" s="530"/>
      <c r="T538" s="530"/>
      <c r="U538" s="530"/>
      <c r="V538" s="530"/>
      <c r="W538" s="530"/>
      <c r="X538" s="530"/>
      <c r="Y538" s="530"/>
      <c r="Z538" s="530"/>
      <c r="AA538" s="531" t="str">
        <f>IF(OR(AA37&lt;&gt;"",AA38&lt;&gt;""),IF(SUM(AA37,AA38)=AA39,"","Check ISCED "&amp;AA$8),"")</f>
        <v/>
      </c>
      <c r="AB538" s="532"/>
      <c r="AC538" s="532"/>
      <c r="AD538" s="531" t="str">
        <f>IF(OR(AD37&lt;&gt;"",AD38&lt;&gt;""),IF(SUM(AD37,AD38)=AD39,"","Check ISCED "&amp;AD$8),"")</f>
        <v/>
      </c>
      <c r="AE538" s="532"/>
      <c r="AF538" s="532"/>
      <c r="AG538" s="531" t="str">
        <f>IF(OR(AG37&lt;&gt;"",AG38&lt;&gt;""),IF(SUM(AG37,AG38)=AG39,"","Check ISCED "&amp;AG$8),"")</f>
        <v/>
      </c>
      <c r="AH538" s="532"/>
      <c r="AI538" s="532"/>
      <c r="AJ538" s="531" t="str">
        <f>IF(OR(AJ37&lt;&gt;"",AJ38&lt;&gt;""),IF(SUM(AJ37,AJ38)=AJ39,"","Check ISCED "&amp;AJ$8),"")</f>
        <v/>
      </c>
      <c r="AK538" s="532"/>
      <c r="AL538" s="532"/>
      <c r="AM538" s="531" t="str">
        <f>IF(OR(AM37&lt;&gt;"",AM38&lt;&gt;""),IF(SUM(AM37,AM38)=AM39,"","Check ISCED "&amp;AM$8),"")</f>
        <v/>
      </c>
      <c r="AN538" s="532"/>
      <c r="AO538" s="532"/>
      <c r="AP538" s="531" t="str">
        <f>IF(OR(AP37&lt;&gt;"",AP38&lt;&gt;""),IF(SUM(AP37,AP38)=AP39,"","Check ISCED "&amp;AP$8),"")</f>
        <v/>
      </c>
      <c r="AQ538" s="532"/>
      <c r="AR538" s="532"/>
      <c r="AS538" s="531" t="str">
        <f>IF(OR(AS37&lt;&gt;"",AS38&lt;&gt;""),IF(SUM(AS37,AS38)=AS39,"","Check ISCED "&amp;AS$8),"")</f>
        <v/>
      </c>
      <c r="AT538" s="532"/>
      <c r="AU538" s="532"/>
      <c r="AV538" s="531" t="str">
        <f>IF(OR(AV37&lt;&gt;"",AV38&lt;&gt;""),IF(SUM(AV37,AV38)=AV39,"","Check ISCED "&amp;AV$8),"")</f>
        <v/>
      </c>
      <c r="AW538" s="532"/>
      <c r="AX538" s="532"/>
      <c r="AY538" s="531" t="str">
        <f>IF(OR(AY37&lt;&gt;"",AY38&lt;&gt;""),IF(SUM(AY37,AY38)=AY39,"","Check ISCED "&amp;AY$8),"")</f>
        <v/>
      </c>
      <c r="AZ538" s="532"/>
      <c r="BA538" s="532"/>
      <c r="BB538" s="531" t="str">
        <f>IF(OR(BB37&lt;&gt;"",BB38&lt;&gt;""),IF(SUM(BB37,BB38)=BB39,"","Check ISCED "&amp;BB$8),"")</f>
        <v/>
      </c>
      <c r="BC538" s="532"/>
      <c r="BD538" s="532"/>
      <c r="BE538" s="531" t="str">
        <f>IF(OR(BE37&lt;&gt;"",BE38&lt;&gt;""),IF(SUM(BE37,BE38)=BE39,"","Check ISCED "&amp;BE$8),"")</f>
        <v/>
      </c>
      <c r="BF538" s="532"/>
      <c r="BG538" s="532"/>
      <c r="BH538" s="531" t="str">
        <f>IF(OR(BH37&lt;&gt;"",BH38&lt;&gt;""),IF(SUM(BH37,BH38)=BH39,"","Check ISCED "&amp;BH$8),"")</f>
        <v/>
      </c>
      <c r="BI538" s="532"/>
      <c r="BJ538" s="532"/>
      <c r="BK538" s="531" t="str">
        <f>IF(OR(BK37&lt;&gt;"",BK38&lt;&gt;""),IF(SUM(BK37,BK38)=BK39,"","Check ISCED "&amp;BK$8),"")</f>
        <v/>
      </c>
      <c r="BL538" s="532"/>
      <c r="BM538" s="532"/>
      <c r="BN538" s="531" t="str">
        <f>IF(OR(BN37&lt;&gt;"",BN38&lt;&gt;""),IF(SUM(BN37,BN38)=BN39,"","Check ISCED "&amp;BN$8),"")</f>
        <v/>
      </c>
      <c r="BO538" s="532"/>
      <c r="BP538" s="532"/>
      <c r="BQ538" s="531" t="str">
        <f>IF(OR(BQ37&lt;&gt;"",BQ38&lt;&gt;""),IF(SUM(BQ37,BQ38)=BQ39,"","Check ISCED "&amp;BQ$8),"")</f>
        <v/>
      </c>
      <c r="BR538" s="532"/>
      <c r="BS538" s="532"/>
      <c r="BT538" s="531" t="str">
        <f>IF(OR(BT37&lt;&gt;"",BT38&lt;&gt;""),IF(SUM(BT37,BT38)=BT39,"","Check ISCED "&amp;BT$8),"")</f>
        <v/>
      </c>
      <c r="BU538" s="532"/>
      <c r="BV538" s="532"/>
      <c r="BW538" s="531" t="str">
        <f>IF(OR(BW37&lt;&gt;"",BW38&lt;&gt;""),IF(SUM(BW37,BW38)=BW39,"","Check ISCED "&amp;BW$8),"")</f>
        <v/>
      </c>
      <c r="BX538" s="532"/>
      <c r="BY538" s="532"/>
      <c r="BZ538" s="531" t="str">
        <f>IF(OR(BZ37&lt;&gt;"",BZ38&lt;&gt;""),IF(SUM(BZ37,BZ38)=BZ39,"","Check ISCED "&amp;BZ$8),"")</f>
        <v/>
      </c>
      <c r="CA538" s="532"/>
      <c r="CB538" s="532"/>
      <c r="CC538" s="531" t="str">
        <f>IF(OR(CC37&lt;&gt;"",CC38&lt;&gt;""),IF(SUM(CC37,CC38)=CC39,"","Check ISCED "&amp;CC$8),"")</f>
        <v/>
      </c>
      <c r="CD538" s="532"/>
      <c r="CE538" s="532"/>
      <c r="CF538" s="531" t="str">
        <f>IF(OR(CF37&lt;&gt;"",CF38&lt;&gt;""),IF(SUM(CF37,CF38)=CF39,"","Check ISCED "&amp;CF$8),"")</f>
        <v/>
      </c>
      <c r="CG538" s="532"/>
      <c r="CH538" s="532"/>
      <c r="CI538" s="531" t="str">
        <f>IF(OR(CI37&lt;&gt;"",CI38&lt;&gt;""),IF(SUM(CI37,CI38)=CI39,"","Check ISCED "&amp;CI$8),"")</f>
        <v/>
      </c>
      <c r="CJ538" s="532"/>
      <c r="CK538" s="532"/>
      <c r="CL538" s="531" t="str">
        <f>IF(OR(CL37&lt;&gt;"",CL38&lt;&gt;""),IF(SUM(CL37,CL38)=CL39,"","Check ISCED_X "&amp;CL$8),"")</f>
        <v/>
      </c>
      <c r="CM538" s="532"/>
      <c r="CN538" s="532"/>
      <c r="CO538" s="531" t="str">
        <f>IF(OR(CO37&lt;&gt;"",CO38&lt;&gt;""),IF(SUM(CO37,CO38)=CO39,"","Check ISCED_T "&amp;CO$8),"")</f>
        <v/>
      </c>
      <c r="CP538" s="532"/>
      <c r="CQ538" s="533"/>
    </row>
    <row r="539" spans="1:95" s="414" customFormat="1" ht="11.25" hidden="1" customHeight="1" x14ac:dyDescent="0.2">
      <c r="C539" s="418"/>
      <c r="D539" s="477"/>
      <c r="E539" s="418"/>
      <c r="F539" s="499"/>
      <c r="G539" s="476"/>
      <c r="H539" s="476"/>
      <c r="I539" s="476"/>
      <c r="J539" s="476"/>
      <c r="K539" s="476"/>
      <c r="L539" s="476"/>
      <c r="M539" s="47"/>
      <c r="N539" s="47"/>
      <c r="O539" s="47"/>
      <c r="P539" s="47"/>
      <c r="Q539" s="47"/>
      <c r="R539" s="47"/>
      <c r="S539" s="47"/>
      <c r="T539" s="47"/>
      <c r="U539" s="47"/>
      <c r="V539" s="47"/>
      <c r="W539" s="47"/>
      <c r="X539" s="47"/>
      <c r="Y539" s="47"/>
      <c r="Z539" s="47"/>
    </row>
    <row r="540" spans="1:95" s="414" customFormat="1" ht="142.5" hidden="1" customHeight="1" x14ac:dyDescent="0.2">
      <c r="C540" s="418"/>
      <c r="D540" s="900" t="s">
        <v>9026</v>
      </c>
      <c r="E540" s="523"/>
      <c r="F540" s="510"/>
      <c r="G540" s="482" t="s">
        <v>9027</v>
      </c>
      <c r="H540" s="482"/>
      <c r="I540" s="482"/>
      <c r="J540" s="482"/>
      <c r="K540" s="482"/>
      <c r="L540" s="482"/>
      <c r="M540" s="483"/>
      <c r="N540" s="483"/>
      <c r="O540" s="483"/>
      <c r="P540" s="483"/>
      <c r="Q540" s="483"/>
      <c r="R540" s="483"/>
      <c r="S540" s="483"/>
      <c r="T540" s="483"/>
      <c r="U540" s="483"/>
      <c r="V540" s="483"/>
      <c r="W540" s="483"/>
      <c r="X540" s="483"/>
      <c r="Y540" s="483"/>
      <c r="Z540" s="483"/>
      <c r="AA540" s="520" t="str">
        <f>IF(OR(AA35&lt;&gt;"", AA39&lt;&gt;"",AA44&lt;&gt;""),IF(SUM(AA35,AA39,AA44)=AA45,"","Check ISCED "&amp;AA$8),"")</f>
        <v/>
      </c>
      <c r="AB540" s="455"/>
      <c r="AC540" s="455"/>
      <c r="AD540" s="520" t="str">
        <f>IF(OR(AD35&lt;&gt;"", AD39&lt;&gt;"",AD44&lt;&gt;""),IF(SUM(AD35,AD39,AD44)=AD45,"","Check ISCED "&amp;AD$8),"")</f>
        <v/>
      </c>
      <c r="AE540" s="455"/>
      <c r="AF540" s="455"/>
      <c r="AG540" s="520" t="str">
        <f>IF(OR(AG35&lt;&gt;"", AG39&lt;&gt;"",AG44&lt;&gt;""),IF(SUM(AG35,AG39,AG44)=AG45,"","Check ISCED "&amp;AG$8),"")</f>
        <v/>
      </c>
      <c r="AH540" s="455"/>
      <c r="AI540" s="455"/>
      <c r="AJ540" s="520" t="str">
        <f>IF(OR(AJ35&lt;&gt;"", AJ39&lt;&gt;"",AJ44&lt;&gt;""),IF(SUM(AJ35,AJ39,AJ44)=AJ45,"","Check ISCED "&amp;AJ$8),"")</f>
        <v/>
      </c>
      <c r="AK540" s="455"/>
      <c r="AL540" s="455"/>
      <c r="AM540" s="520" t="str">
        <f>IF(OR(AM35&lt;&gt;"", AM39&lt;&gt;"",AM44&lt;&gt;""),IF(SUM(AM35,AM39,AM44)=AM45,"","Check ISCED "&amp;AM$8),"")</f>
        <v/>
      </c>
      <c r="AN540" s="455"/>
      <c r="AO540" s="455"/>
      <c r="AP540" s="520" t="str">
        <f>IF(OR(AP35&lt;&gt;"", AP39&lt;&gt;"",AP44&lt;&gt;""),IF(SUM(AP35,AP39,AP44)=AP45,"","Check ISCED "&amp;AP$8),"")</f>
        <v/>
      </c>
      <c r="AQ540" s="455"/>
      <c r="AR540" s="455"/>
      <c r="AS540" s="520" t="str">
        <f>IF(OR(AS35&lt;&gt;"", AS39&lt;&gt;"",AS44&lt;&gt;""),IF(SUM(AS35,AS39,AS44)=AS45,"","Check ISCED "&amp;AS$8),"")</f>
        <v/>
      </c>
      <c r="AT540" s="455"/>
      <c r="AU540" s="455"/>
      <c r="AV540" s="520" t="str">
        <f>IF(OR(AV35&lt;&gt;"", AV39&lt;&gt;"",AV44&lt;&gt;""),IF(SUM(AV35,AV39,AV44)=AV45,"","Check ISCED "&amp;AV$8),"")</f>
        <v/>
      </c>
      <c r="AW540" s="455"/>
      <c r="AX540" s="455"/>
      <c r="AY540" s="520" t="str">
        <f>IF(OR(AY35&lt;&gt;"", AY39&lt;&gt;"",AY44&lt;&gt;""),IF(SUM(AY35,AY39,AY44)=AY45,"","Check ISCED "&amp;AY$8),"")</f>
        <v/>
      </c>
      <c r="AZ540" s="455"/>
      <c r="BA540" s="455"/>
      <c r="BB540" s="520" t="str">
        <f>IF(OR(BB35&lt;&gt;"", BB39&lt;&gt;"",BB44&lt;&gt;""),IF(SUM(BB35,BB39,BB44)=BB45,"","Check ISCED "&amp;BB$8),"")</f>
        <v/>
      </c>
      <c r="BC540" s="455"/>
      <c r="BD540" s="455"/>
      <c r="BE540" s="520" t="str">
        <f>IF(OR(BE35&lt;&gt;"", BE39&lt;&gt;"",BE44&lt;&gt;""),IF(SUM(BE35,BE39,BE44)=BE45,"","Check ISCED "&amp;BE$8),"")</f>
        <v/>
      </c>
      <c r="BF540" s="455"/>
      <c r="BG540" s="455"/>
      <c r="BH540" s="520" t="str">
        <f>IF(OR(BH35&lt;&gt;"", BH39&lt;&gt;"",BH44&lt;&gt;""),IF(SUM(BH35,BH39,BH44)=BH45,"","Check ISCED "&amp;BH$8),"")</f>
        <v/>
      </c>
      <c r="BI540" s="455"/>
      <c r="BJ540" s="455"/>
      <c r="BK540" s="520" t="str">
        <f>IF(OR(BK35&lt;&gt;"", BK39&lt;&gt;"",BK44&lt;&gt;""),IF(SUM(BK35,BK39,BK44)=BK45,"","Check ISCED "&amp;BK$8),"")</f>
        <v/>
      </c>
      <c r="BL540" s="455"/>
      <c r="BM540" s="455"/>
      <c r="BN540" s="520" t="str">
        <f>IF(OR(BN35&lt;&gt;"", BN39&lt;&gt;"",BN44&lt;&gt;""),IF(SUM(BN35,BN39,BN44)=BN45,"","Check ISCED "&amp;BN$8),"")</f>
        <v/>
      </c>
      <c r="BO540" s="455"/>
      <c r="BP540" s="455"/>
      <c r="BQ540" s="520" t="str">
        <f>IF(OR(BQ35&lt;&gt;"", BQ39&lt;&gt;"",BQ44&lt;&gt;""),IF(SUM(BQ35,BQ39,BQ44)=BQ45,"","Check ISCED "&amp;BQ$8),"")</f>
        <v/>
      </c>
      <c r="BR540" s="455"/>
      <c r="BS540" s="455"/>
      <c r="BT540" s="520" t="str">
        <f>IF(OR(BT35&lt;&gt;"", BT39&lt;&gt;"",BT44&lt;&gt;""),IF(SUM(BT35,BT39,BT44)=BT45,"","Check ISCED "&amp;BT$8),"")</f>
        <v/>
      </c>
      <c r="BU540" s="455"/>
      <c r="BV540" s="455"/>
      <c r="BW540" s="520" t="str">
        <f>IF(OR(BW35&lt;&gt;"", BW39&lt;&gt;"",BW44&lt;&gt;""),IF(SUM(BW35,BW39,BW44)=BW45,"","Check ISCED "&amp;BW$8),"")</f>
        <v/>
      </c>
      <c r="BX540" s="455"/>
      <c r="BY540" s="455"/>
      <c r="BZ540" s="520" t="str">
        <f>IF(OR(BZ35&lt;&gt;"", BZ39&lt;&gt;"",BZ44&lt;&gt;""),IF(SUM(BZ35,BZ39,BZ44)=BZ45,"","Check ISCED "&amp;BZ$8),"")</f>
        <v/>
      </c>
      <c r="CA540" s="455"/>
      <c r="CB540" s="455"/>
      <c r="CC540" s="520" t="str">
        <f>IF(OR(CC35&lt;&gt;"", CC39&lt;&gt;"",CC44&lt;&gt;""),IF(SUM(CC35,CC39,CC44)=CC45,"","Check ISCED "&amp;CC$8),"")</f>
        <v/>
      </c>
      <c r="CD540" s="455"/>
      <c r="CE540" s="455"/>
      <c r="CF540" s="520" t="str">
        <f>IF(OR(CF35&lt;&gt;"", CF39&lt;&gt;"",CF44&lt;&gt;""),IF(SUM(CF35,CF39,CF44)=CF45,"","Check ISCED "&amp;CF$8),"")</f>
        <v/>
      </c>
      <c r="CG540" s="455"/>
      <c r="CH540" s="455"/>
      <c r="CI540" s="520" t="str">
        <f>IF(OR(CI35&lt;&gt;"", CI39&lt;&gt;"",CI44&lt;&gt;""),IF(SUM(CI35,CI39,CI44)=CI45,"","Check ISCED "&amp;CI$8),"")</f>
        <v/>
      </c>
      <c r="CJ540" s="455"/>
      <c r="CK540" s="455"/>
      <c r="CL540" s="520" t="str">
        <f>IF(OR(CL35&lt;&gt;"", CL39&lt;&gt;"",CL44&lt;&gt;""),IF(SUM(CL35,CL39,CL44)=CL45,"","Check ISCED_X "&amp;CL$8),"")</f>
        <v/>
      </c>
      <c r="CM540" s="455"/>
      <c r="CN540" s="455"/>
      <c r="CO540" s="520" t="str">
        <f>IF(OR(CO35&lt;&gt;"", CO39&lt;&gt;"",CO44&lt;&gt;""),IF(SUM(CO35,CO39,CO44)=CO45,"","Check ISCED_T "&amp;CO$8),"")</f>
        <v/>
      </c>
      <c r="CP540" s="455"/>
      <c r="CQ540" s="468"/>
    </row>
    <row r="541" spans="1:95" s="414" customFormat="1" ht="142.5" hidden="1" customHeight="1" x14ac:dyDescent="0.2">
      <c r="C541" s="418"/>
      <c r="D541" s="901"/>
      <c r="E541" s="524"/>
      <c r="F541" s="513"/>
      <c r="G541" s="486" t="s">
        <v>9028</v>
      </c>
      <c r="H541" s="486"/>
      <c r="I541" s="486"/>
      <c r="J541" s="486"/>
      <c r="K541" s="486"/>
      <c r="L541" s="486"/>
      <c r="M541" s="487"/>
      <c r="N541" s="487"/>
      <c r="O541" s="487"/>
      <c r="P541" s="487"/>
      <c r="Q541" s="487"/>
      <c r="R541" s="487"/>
      <c r="S541" s="487"/>
      <c r="T541" s="487"/>
      <c r="U541" s="487"/>
      <c r="V541" s="487"/>
      <c r="W541" s="487"/>
      <c r="X541" s="487"/>
      <c r="Y541" s="487"/>
      <c r="Z541" s="487"/>
      <c r="AA541" s="521" t="str">
        <f>IF(OR(AA50&lt;&gt;"", AA52&lt;&gt;"",AA57&lt;&gt;""),IF(SUM(AA50, AA52,AA57)=AA58,"","Check ISCED "&amp;AA$8),"")</f>
        <v/>
      </c>
      <c r="AB541" s="460"/>
      <c r="AC541" s="460"/>
      <c r="AD541" s="521" t="str">
        <f>IF(OR(AD50&lt;&gt;"", AD52&lt;&gt;"",AD57&lt;&gt;""),IF(SUM(AD50, AD52,AD57)=AD58,"","Check ISCED "&amp;AD$8),"")</f>
        <v/>
      </c>
      <c r="AE541" s="460"/>
      <c r="AF541" s="460"/>
      <c r="AG541" s="521" t="str">
        <f>IF(OR(AG50&lt;&gt;"", AG52&lt;&gt;"",AG57&lt;&gt;""),IF(SUM(AG50, AG52,AG57)=AG58,"","Check ISCED "&amp;AG$8),"")</f>
        <v/>
      </c>
      <c r="AH541" s="460"/>
      <c r="AI541" s="460"/>
      <c r="AJ541" s="521" t="str">
        <f>IF(OR(AJ50&lt;&gt;"", AJ52&lt;&gt;"",AJ57&lt;&gt;""),IF(SUM(AJ50, AJ52,AJ57)=AJ58,"","Check ISCED "&amp;AJ$8),"")</f>
        <v/>
      </c>
      <c r="AK541" s="460"/>
      <c r="AL541" s="460"/>
      <c r="AM541" s="521" t="str">
        <f>IF(OR(AM50&lt;&gt;"", AM52&lt;&gt;"",AM57&lt;&gt;""),IF(SUM(AM50, AM52,AM57)=AM58,"","Check ISCED "&amp;AM$8),"")</f>
        <v/>
      </c>
      <c r="AN541" s="460"/>
      <c r="AO541" s="460"/>
      <c r="AP541" s="521" t="str">
        <f>IF(OR(AP50&lt;&gt;"", AP52&lt;&gt;"",AP57&lt;&gt;""),IF(SUM(AP50, AP52,AP57)=AP58,"","Check ISCED "&amp;AP$8),"")</f>
        <v/>
      </c>
      <c r="AQ541" s="460"/>
      <c r="AR541" s="460"/>
      <c r="AS541" s="521" t="str">
        <f>IF(OR(AS50&lt;&gt;"", AS52&lt;&gt;"",AS57&lt;&gt;""),IF(SUM(AS50, AS52,AS57)=AS58,"","Check ISCED "&amp;AS$8),"")</f>
        <v/>
      </c>
      <c r="AT541" s="460"/>
      <c r="AU541" s="460"/>
      <c r="AV541" s="521" t="str">
        <f>IF(OR(AV50&lt;&gt;"", AV52&lt;&gt;"",AV57&lt;&gt;""),IF(SUM(AV50, AV52,AV57)=AV58,"","Check ISCED "&amp;AV$8),"")</f>
        <v/>
      </c>
      <c r="AW541" s="460"/>
      <c r="AX541" s="460"/>
      <c r="AY541" s="521" t="str">
        <f>IF(OR(AY50&lt;&gt;"", AY52&lt;&gt;"",AY57&lt;&gt;""),IF(SUM(AY50, AY52,AY57)=AY58,"","Check ISCED "&amp;AY$8),"")</f>
        <v/>
      </c>
      <c r="AZ541" s="460"/>
      <c r="BA541" s="460"/>
      <c r="BB541" s="521" t="str">
        <f>IF(OR(BB50&lt;&gt;"", BB52&lt;&gt;"",BB57&lt;&gt;""),IF(SUM(BB50, BB52,BB57)=BB58,"","Check ISCED "&amp;BB$8),"")</f>
        <v/>
      </c>
      <c r="BC541" s="460"/>
      <c r="BD541" s="460"/>
      <c r="BE541" s="521" t="str">
        <f>IF(OR(BE50&lt;&gt;"", BE52&lt;&gt;"",BE57&lt;&gt;""),IF(SUM(BE50, BE52,BE57)=BE58,"","Check ISCED "&amp;BE$8),"")</f>
        <v/>
      </c>
      <c r="BF541" s="460"/>
      <c r="BG541" s="460"/>
      <c r="BH541" s="521" t="str">
        <f>IF(OR(BH50&lt;&gt;"", BH52&lt;&gt;"",BH57&lt;&gt;""),IF(SUM(BH50, BH52,BH57)=BH58,"","Check ISCED "&amp;BH$8),"")</f>
        <v/>
      </c>
      <c r="BI541" s="460"/>
      <c r="BJ541" s="460"/>
      <c r="BK541" s="521" t="str">
        <f>IF(OR(BK50&lt;&gt;"", BK52&lt;&gt;"",BK57&lt;&gt;""),IF(SUM(BK50, BK52,BK57)=BK58,"","Check ISCED "&amp;BK$8),"")</f>
        <v/>
      </c>
      <c r="BL541" s="460"/>
      <c r="BM541" s="460"/>
      <c r="BN541" s="521" t="str">
        <f>IF(OR(BN50&lt;&gt;"", BN52&lt;&gt;"",BN57&lt;&gt;""),IF(SUM(BN50, BN52,BN57)=BN58,"","Check ISCED "&amp;BN$8),"")</f>
        <v/>
      </c>
      <c r="BO541" s="460"/>
      <c r="BP541" s="460"/>
      <c r="BQ541" s="521" t="str">
        <f>IF(OR(BQ50&lt;&gt;"", BQ52&lt;&gt;"",BQ57&lt;&gt;""),IF(SUM(BQ50, BQ52,BQ57)=BQ58,"","Check ISCED "&amp;BQ$8),"")</f>
        <v/>
      </c>
      <c r="BR541" s="460"/>
      <c r="BS541" s="460"/>
      <c r="BT541" s="521" t="str">
        <f>IF(OR(BT50&lt;&gt;"", BT52&lt;&gt;"",BT57&lt;&gt;""),IF(SUM(BT50, BT52,BT57)=BT58,"","Check ISCED "&amp;BT$8),"")</f>
        <v/>
      </c>
      <c r="BU541" s="460"/>
      <c r="BV541" s="460"/>
      <c r="BW541" s="521" t="str">
        <f>IF(OR(BW50&lt;&gt;"", BW52&lt;&gt;"",BW57&lt;&gt;""),IF(SUM(BW50, BW52,BW57)=BW58,"","Check ISCED "&amp;BW$8),"")</f>
        <v/>
      </c>
      <c r="BX541" s="460"/>
      <c r="BY541" s="460"/>
      <c r="BZ541" s="521" t="str">
        <f>IF(OR(BZ50&lt;&gt;"", BZ52&lt;&gt;"",BZ57&lt;&gt;""),IF(SUM(BZ50, BZ52,BZ57)=BZ58,"","Check ISCED "&amp;BZ$8),"")</f>
        <v/>
      </c>
      <c r="CA541" s="460"/>
      <c r="CB541" s="460"/>
      <c r="CC541" s="521" t="str">
        <f>IF(OR(CC50&lt;&gt;"", CC52&lt;&gt;"",CC57&lt;&gt;""),IF(SUM(CC50, CC52,CC57)=CC58,"","Check ISCED "&amp;CC$8),"")</f>
        <v/>
      </c>
      <c r="CD541" s="460"/>
      <c r="CE541" s="460"/>
      <c r="CF541" s="521" t="str">
        <f>IF(OR(CF50&lt;&gt;"", CF52&lt;&gt;"",CF57&lt;&gt;""),IF(SUM(CF50, CF52,CF57)=CF58,"","Check ISCED "&amp;CF$8),"")</f>
        <v/>
      </c>
      <c r="CG541" s="460"/>
      <c r="CH541" s="460"/>
      <c r="CI541" s="521" t="str">
        <f>IF(OR(CI50&lt;&gt;"", CI52&lt;&gt;"",CI57&lt;&gt;""),IF(SUM(CI50, CI52,CI57)=CI58,"","Check ISCED "&amp;CI$8),"")</f>
        <v/>
      </c>
      <c r="CJ541" s="460"/>
      <c r="CK541" s="460"/>
      <c r="CL541" s="521" t="str">
        <f>IF(OR(CL50&lt;&gt;"", CL52&lt;&gt;"",CL57&lt;&gt;""),IF(SUM(CL50, CL52,CL57)=CL58,"","Check ISCED_X "&amp;CL$8),"")</f>
        <v/>
      </c>
      <c r="CM541" s="460"/>
      <c r="CN541" s="460"/>
      <c r="CO541" s="521" t="str">
        <f>IF(OR(CO50&lt;&gt;"", CO52&lt;&gt;"",CO57&lt;&gt;""),IF(SUM(CO50, CO52,CO57)=CO58,"","Check ISCED_T "&amp;CO$8),"")</f>
        <v/>
      </c>
      <c r="CP541" s="460"/>
      <c r="CQ541" s="469"/>
    </row>
    <row r="542" spans="1:95" s="414" customFormat="1" ht="142.5" hidden="1" customHeight="1" x14ac:dyDescent="0.2">
      <c r="C542" s="418"/>
      <c r="D542" s="901"/>
      <c r="E542" s="524"/>
      <c r="F542" s="513"/>
      <c r="G542" s="486" t="s">
        <v>9029</v>
      </c>
      <c r="H542" s="486"/>
      <c r="I542" s="486"/>
      <c r="J542" s="486"/>
      <c r="K542" s="486"/>
      <c r="L542" s="486"/>
      <c r="M542" s="487"/>
      <c r="N542" s="487"/>
      <c r="O542" s="487"/>
      <c r="P542" s="487"/>
      <c r="Q542" s="487"/>
      <c r="R542" s="487"/>
      <c r="S542" s="487"/>
      <c r="T542" s="487"/>
      <c r="U542" s="487"/>
      <c r="V542" s="487"/>
      <c r="W542" s="487"/>
      <c r="X542" s="487"/>
      <c r="Y542" s="487"/>
      <c r="Z542" s="487"/>
      <c r="AA542" s="521" t="str">
        <f>IF(OR(AA63&lt;&gt;"",AA69&lt;&gt;""),IF(SUM(AA63,AA69)=AA70,"","Check ISCED "&amp;AA$8),"")</f>
        <v/>
      </c>
      <c r="AB542" s="460"/>
      <c r="AC542" s="460"/>
      <c r="AD542" s="521" t="str">
        <f>IF(OR(AD63&lt;&gt;"",AD69&lt;&gt;""),IF(SUM(AD63,AD69)=AD70,"","Check ISCED "&amp;AD$8),"")</f>
        <v/>
      </c>
      <c r="AE542" s="460"/>
      <c r="AF542" s="460"/>
      <c r="AG542" s="521" t="str">
        <f>IF(OR(AG63&lt;&gt;"",AG69&lt;&gt;""),IF(SUM(AG63,AG69)=AG70,"","Check ISCED "&amp;AG$8),"")</f>
        <v/>
      </c>
      <c r="AH542" s="460"/>
      <c r="AI542" s="460"/>
      <c r="AJ542" s="521" t="str">
        <f>IF(OR(AJ63&lt;&gt;"",AJ69&lt;&gt;""),IF(SUM(AJ63,AJ69)=AJ70,"","Check ISCED "&amp;AJ$8),"")</f>
        <v/>
      </c>
      <c r="AK542" s="460"/>
      <c r="AL542" s="460"/>
      <c r="AM542" s="521" t="str">
        <f>IF(OR(AM63&lt;&gt;"",AM69&lt;&gt;""),IF(SUM(AM63,AM69)=AM70,"","Check ISCED "&amp;AM$8),"")</f>
        <v/>
      </c>
      <c r="AN542" s="460"/>
      <c r="AO542" s="460"/>
      <c r="AP542" s="521" t="str">
        <f>IF(OR(AP63&lt;&gt;"",AP69&lt;&gt;""),IF(SUM(AP63,AP69)=AP70,"","Check ISCED "&amp;AP$8),"")</f>
        <v/>
      </c>
      <c r="AQ542" s="460"/>
      <c r="AR542" s="460"/>
      <c r="AS542" s="521" t="str">
        <f>IF(OR(AS63&lt;&gt;"",AS69&lt;&gt;""),IF(SUM(AS63,AS69)=AS70,"","Check ISCED "&amp;AS$8),"")</f>
        <v/>
      </c>
      <c r="AT542" s="460"/>
      <c r="AU542" s="460"/>
      <c r="AV542" s="521" t="str">
        <f>IF(OR(AV63&lt;&gt;"",AV69&lt;&gt;""),IF(SUM(AV63,AV69)=AV70,"","Check ISCED "&amp;AV$8),"")</f>
        <v/>
      </c>
      <c r="AW542" s="460"/>
      <c r="AX542" s="460"/>
      <c r="AY542" s="521" t="str">
        <f>IF(OR(AY63&lt;&gt;"",AY69&lt;&gt;""),IF(SUM(AY63,AY69)=AY70,"","Check ISCED "&amp;AY$8),"")</f>
        <v/>
      </c>
      <c r="AZ542" s="460"/>
      <c r="BA542" s="460"/>
      <c r="BB542" s="521" t="str">
        <f>IF(OR(BB63&lt;&gt;"",BB69&lt;&gt;""),IF(SUM(BB63,BB69)=BB70,"","Check ISCED "&amp;BB$8),"")</f>
        <v/>
      </c>
      <c r="BC542" s="460"/>
      <c r="BD542" s="460"/>
      <c r="BE542" s="521" t="str">
        <f>IF(OR(BE63&lt;&gt;"",BE69&lt;&gt;""),IF(SUM(BE63,BE69)=BE70,"","Check ISCED "&amp;BE$8),"")</f>
        <v/>
      </c>
      <c r="BF542" s="460"/>
      <c r="BG542" s="460"/>
      <c r="BH542" s="521" t="str">
        <f>IF(OR(BH63&lt;&gt;"",BH69&lt;&gt;""),IF(SUM(BH63,BH69)=BH70,"","Check ISCED "&amp;BH$8),"")</f>
        <v/>
      </c>
      <c r="BI542" s="460"/>
      <c r="BJ542" s="460"/>
      <c r="BK542" s="521" t="str">
        <f>IF(OR(BK63&lt;&gt;"",BK69&lt;&gt;""),IF(SUM(BK63,BK69)=BK70,"","Check ISCED "&amp;BK$8),"")</f>
        <v/>
      </c>
      <c r="BL542" s="460"/>
      <c r="BM542" s="460"/>
      <c r="BN542" s="521" t="str">
        <f>IF(OR(BN63&lt;&gt;"",BN69&lt;&gt;""),IF(SUM(BN63,BN69)=BN70,"","Check ISCED "&amp;BN$8),"")</f>
        <v/>
      </c>
      <c r="BO542" s="460"/>
      <c r="BP542" s="460"/>
      <c r="BQ542" s="521" t="str">
        <f>IF(OR(BQ63&lt;&gt;"",BQ69&lt;&gt;""),IF(SUM(BQ63,BQ69)=BQ70,"","Check ISCED "&amp;BQ$8),"")</f>
        <v/>
      </c>
      <c r="BR542" s="460"/>
      <c r="BS542" s="460"/>
      <c r="BT542" s="521" t="str">
        <f>IF(OR(BT63&lt;&gt;"",BT69&lt;&gt;""),IF(SUM(BT63,BT69)=BT70,"","Check ISCED "&amp;BT$8),"")</f>
        <v/>
      </c>
      <c r="BU542" s="460"/>
      <c r="BV542" s="460"/>
      <c r="BW542" s="521" t="str">
        <f>IF(OR(BW63&lt;&gt;"",BW69&lt;&gt;""),IF(SUM(BW63,BW69)=BW70,"","Check ISCED "&amp;BW$8),"")</f>
        <v/>
      </c>
      <c r="BX542" s="460"/>
      <c r="BY542" s="460"/>
      <c r="BZ542" s="521" t="str">
        <f>IF(OR(BZ63&lt;&gt;"",BZ69&lt;&gt;""),IF(SUM(BZ63,BZ69)=BZ70,"","Check ISCED "&amp;BZ$8),"")</f>
        <v/>
      </c>
      <c r="CA542" s="460"/>
      <c r="CB542" s="460"/>
      <c r="CC542" s="521" t="str">
        <f>IF(OR(CC63&lt;&gt;"",CC69&lt;&gt;""),IF(SUM(CC63,CC69)=CC70,"","Check ISCED "&amp;CC$8),"")</f>
        <v/>
      </c>
      <c r="CD542" s="460"/>
      <c r="CE542" s="460"/>
      <c r="CF542" s="521" t="str">
        <f>IF(OR(CF63&lt;&gt;"",CF69&lt;&gt;""),IF(SUM(CF63,CF69)=CF70,"","Check ISCED "&amp;CF$8),"")</f>
        <v/>
      </c>
      <c r="CG542" s="460"/>
      <c r="CH542" s="460"/>
      <c r="CI542" s="521" t="str">
        <f>IF(OR(CI63&lt;&gt;"",CI69&lt;&gt;""),IF(SUM(CI63,CI69)=CI70,"","Check ISCED "&amp;CI$8),"")</f>
        <v/>
      </c>
      <c r="CJ542" s="460"/>
      <c r="CK542" s="460"/>
      <c r="CL542" s="521" t="str">
        <f>IF(OR(CL63&lt;&gt;"",CL69&lt;&gt;""),IF(SUM(CL63,CL69)=CL70,"","Check ISCED_X "&amp;CL$8),"")</f>
        <v/>
      </c>
      <c r="CM542" s="460"/>
      <c r="CN542" s="460"/>
      <c r="CO542" s="521" t="str">
        <f>IF(OR(CO63&lt;&gt;"",CO69&lt;&gt;""),IF(SUM(CO63,CO69)=CO70,"","Check ISCED_T "&amp;CO$8),"")</f>
        <v/>
      </c>
      <c r="CP542" s="460"/>
      <c r="CQ542" s="469"/>
    </row>
    <row r="543" spans="1:95" s="414" customFormat="1" ht="142.5" hidden="1" customHeight="1" x14ac:dyDescent="0.2">
      <c r="C543" s="418"/>
      <c r="D543" s="902"/>
      <c r="E543" s="525"/>
      <c r="F543" s="515"/>
      <c r="G543" s="489" t="s">
        <v>9030</v>
      </c>
      <c r="H543" s="489"/>
      <c r="I543" s="489"/>
      <c r="J543" s="489"/>
      <c r="K543" s="489"/>
      <c r="L543" s="489"/>
      <c r="M543" s="490"/>
      <c r="N543" s="490"/>
      <c r="O543" s="490"/>
      <c r="P543" s="490"/>
      <c r="Q543" s="490"/>
      <c r="R543" s="490"/>
      <c r="S543" s="490"/>
      <c r="T543" s="490"/>
      <c r="U543" s="490"/>
      <c r="V543" s="490"/>
      <c r="W543" s="490"/>
      <c r="X543" s="490"/>
      <c r="Y543" s="490"/>
      <c r="Z543" s="490"/>
      <c r="AA543" s="522" t="str">
        <f>IF(OR(AA75&lt;&gt;"",AA85&lt;&gt;""),IF(SUM(AA75,AA85)=AA86,"","Check ISCED "&amp;AA$8),"")</f>
        <v/>
      </c>
      <c r="AB543" s="445"/>
      <c r="AC543" s="445"/>
      <c r="AD543" s="522" t="str">
        <f>IF(OR(AD75&lt;&gt;"",AD85&lt;&gt;""),IF(SUM(AD75,AD85)=AD86,"","Check ISCED "&amp;AD$8),"")</f>
        <v/>
      </c>
      <c r="AE543" s="445"/>
      <c r="AF543" s="445"/>
      <c r="AG543" s="522" t="str">
        <f>IF(OR(AG75&lt;&gt;"",AG85&lt;&gt;""),IF(SUM(AG75,AG85)=AG86,"","Check ISCED "&amp;AG$8),"")</f>
        <v/>
      </c>
      <c r="AH543" s="445"/>
      <c r="AI543" s="445"/>
      <c r="AJ543" s="522" t="str">
        <f>IF(OR(AJ75&lt;&gt;"",AJ85&lt;&gt;""),IF(SUM(AJ75,AJ85)=AJ86,"","Check ISCED "&amp;AJ$8),"")</f>
        <v/>
      </c>
      <c r="AK543" s="445"/>
      <c r="AL543" s="445"/>
      <c r="AM543" s="522" t="str">
        <f>IF(OR(AM75&lt;&gt;"",AM85&lt;&gt;""),IF(SUM(AM75,AM85)=AM86,"","Check ISCED "&amp;AM$8),"")</f>
        <v/>
      </c>
      <c r="AN543" s="445"/>
      <c r="AO543" s="445"/>
      <c r="AP543" s="522" t="str">
        <f>IF(OR(AP75&lt;&gt;"",AP85&lt;&gt;""),IF(SUM(AP75,AP85)=AP86,"","Check ISCED "&amp;AP$8),"")</f>
        <v/>
      </c>
      <c r="AQ543" s="445"/>
      <c r="AR543" s="445"/>
      <c r="AS543" s="522" t="str">
        <f>IF(OR(AS75&lt;&gt;"",AS85&lt;&gt;""),IF(SUM(AS75,AS85)=AS86,"","Check ISCED "&amp;AS$8),"")</f>
        <v/>
      </c>
      <c r="AT543" s="445"/>
      <c r="AU543" s="445"/>
      <c r="AV543" s="522" t="str">
        <f>IF(OR(AV75&lt;&gt;"",AV85&lt;&gt;""),IF(SUM(AV75,AV85)=AV86,"","Check ISCED "&amp;AV$8),"")</f>
        <v/>
      </c>
      <c r="AW543" s="445"/>
      <c r="AX543" s="445"/>
      <c r="AY543" s="522" t="str">
        <f>IF(OR(AY75&lt;&gt;"",AY85&lt;&gt;""),IF(SUM(AY75,AY85)=AY86,"","Check ISCED "&amp;AY$8),"")</f>
        <v/>
      </c>
      <c r="AZ543" s="445"/>
      <c r="BA543" s="445"/>
      <c r="BB543" s="522" t="str">
        <f>IF(OR(BB75&lt;&gt;"",BB85&lt;&gt;""),IF(SUM(BB75,BB85)=BB86,"","Check ISCED "&amp;BB$8),"")</f>
        <v/>
      </c>
      <c r="BC543" s="445"/>
      <c r="BD543" s="445"/>
      <c r="BE543" s="522" t="str">
        <f>IF(OR(BE75&lt;&gt;"",BE85&lt;&gt;""),IF(SUM(BE75,BE85)=BE86,"","Check ISCED "&amp;BE$8),"")</f>
        <v/>
      </c>
      <c r="BF543" s="445"/>
      <c r="BG543" s="445"/>
      <c r="BH543" s="522" t="str">
        <f>IF(OR(BH75&lt;&gt;"",BH85&lt;&gt;""),IF(SUM(BH75,BH85)=BH86,"","Check ISCED "&amp;BH$8),"")</f>
        <v/>
      </c>
      <c r="BI543" s="445"/>
      <c r="BJ543" s="445"/>
      <c r="BK543" s="522" t="str">
        <f>IF(OR(BK75&lt;&gt;"",BK85&lt;&gt;""),IF(SUM(BK75,BK85)=BK86,"","Check ISCED "&amp;BK$8),"")</f>
        <v/>
      </c>
      <c r="BL543" s="445"/>
      <c r="BM543" s="445"/>
      <c r="BN543" s="522" t="str">
        <f>IF(OR(BN75&lt;&gt;"",BN85&lt;&gt;""),IF(SUM(BN75,BN85)=BN86,"","Check ISCED "&amp;BN$8),"")</f>
        <v/>
      </c>
      <c r="BO543" s="445"/>
      <c r="BP543" s="445"/>
      <c r="BQ543" s="522" t="str">
        <f>IF(OR(BQ75&lt;&gt;"",BQ85&lt;&gt;""),IF(SUM(BQ75,BQ85)=BQ86,"","Check ISCED "&amp;BQ$8),"")</f>
        <v/>
      </c>
      <c r="BR543" s="445"/>
      <c r="BS543" s="445"/>
      <c r="BT543" s="522" t="str">
        <f>IF(OR(BT75&lt;&gt;"",BT85&lt;&gt;""),IF(SUM(BT75,BT85)=BT86,"","Check ISCED "&amp;BT$8),"")</f>
        <v/>
      </c>
      <c r="BU543" s="445"/>
      <c r="BV543" s="445"/>
      <c r="BW543" s="522" t="str">
        <f>IF(OR(BW75&lt;&gt;"",BW85&lt;&gt;""),IF(SUM(BW75,BW85)=BW86,"","Check ISCED "&amp;BW$8),"")</f>
        <v/>
      </c>
      <c r="BX543" s="445"/>
      <c r="BY543" s="445"/>
      <c r="BZ543" s="522" t="str">
        <f>IF(OR(BZ75&lt;&gt;"",BZ85&lt;&gt;""),IF(SUM(BZ75,BZ85)=BZ86,"","Check ISCED "&amp;BZ$8),"")</f>
        <v/>
      </c>
      <c r="CA543" s="445"/>
      <c r="CB543" s="445"/>
      <c r="CC543" s="522" t="str">
        <f>IF(OR(CC75&lt;&gt;"",CC85&lt;&gt;""),IF(SUM(CC75,CC85)=CC86,"","Check ISCED "&amp;CC$8),"")</f>
        <v/>
      </c>
      <c r="CD543" s="445"/>
      <c r="CE543" s="445"/>
      <c r="CF543" s="522" t="str">
        <f>IF(OR(CF75&lt;&gt;"",CF85&lt;&gt;""),IF(SUM(CF75,CF85)=CF86,"","Check ISCED "&amp;CF$8),"")</f>
        <v/>
      </c>
      <c r="CG543" s="445"/>
      <c r="CH543" s="445"/>
      <c r="CI543" s="522" t="str">
        <f>IF(OR(CI75&lt;&gt;"",CI85&lt;&gt;""),IF(SUM(CI75,CI85)=CI86,"","Check ISCED "&amp;CI$8),"")</f>
        <v/>
      </c>
      <c r="CJ543" s="445"/>
      <c r="CK543" s="445"/>
      <c r="CL543" s="522" t="str">
        <f>IF(OR(CL75&lt;&gt;"",CL85&lt;&gt;""),IF(SUM(CL75,CL85)=CL86,"","Check ISCED_X "&amp;CL$8),"")</f>
        <v/>
      </c>
      <c r="CM543" s="445"/>
      <c r="CN543" s="445"/>
      <c r="CO543" s="522" t="str">
        <f>IF(OR(CO75&lt;&gt;"",CO85&lt;&gt;""),IF(SUM(CO75,CO85)=CO86,"","Check ISCED_T "&amp;CO$8),"")</f>
        <v/>
      </c>
      <c r="CP543" s="445"/>
      <c r="CQ543" s="470"/>
    </row>
    <row r="544" spans="1:95" s="414" customFormat="1" ht="11.25" hidden="1" customHeight="1" x14ac:dyDescent="0.2">
      <c r="C544" s="418"/>
      <c r="D544" s="477"/>
      <c r="E544" s="418"/>
      <c r="F544" s="499"/>
      <c r="G544" s="476"/>
      <c r="H544" s="476"/>
      <c r="I544" s="476"/>
      <c r="J544" s="476"/>
      <c r="K544" s="476"/>
      <c r="L544" s="476"/>
      <c r="M544" s="47"/>
      <c r="N544" s="47"/>
      <c r="O544" s="47"/>
      <c r="P544" s="47"/>
      <c r="Q544" s="47"/>
      <c r="R544" s="47"/>
      <c r="S544" s="47"/>
      <c r="T544" s="47"/>
      <c r="U544" s="47"/>
      <c r="V544" s="47"/>
      <c r="W544" s="47"/>
      <c r="X544" s="47"/>
      <c r="Y544" s="47"/>
      <c r="Z544" s="47"/>
    </row>
    <row r="545" spans="1:95" s="414" customFormat="1" ht="222.75" hidden="1" customHeight="1" x14ac:dyDescent="0.2">
      <c r="C545" s="566"/>
      <c r="D545" s="900" t="s">
        <v>9031</v>
      </c>
      <c r="E545" s="523"/>
      <c r="F545" s="510"/>
      <c r="G545" s="482" t="s">
        <v>9032</v>
      </c>
      <c r="H545" s="482"/>
      <c r="I545" s="482"/>
      <c r="J545" s="482"/>
      <c r="K545" s="482"/>
      <c r="L545" s="482"/>
      <c r="M545" s="483"/>
      <c r="N545" s="483"/>
      <c r="O545" s="483"/>
      <c r="P545" s="483"/>
      <c r="Q545" s="483"/>
      <c r="R545" s="483"/>
      <c r="S545" s="483"/>
      <c r="T545" s="483"/>
      <c r="U545" s="483"/>
      <c r="V545" s="483"/>
      <c r="W545" s="483"/>
      <c r="X545" s="483"/>
      <c r="Y545" s="483"/>
      <c r="Z545" s="483"/>
      <c r="AA545" s="455" t="str">
        <f>IF(AA77&lt;&gt;"",IF(AA75&lt;&gt;"",IF(AA77&lt;=AA75,"","Check ISCED "&amp;AA$8),""),"")</f>
        <v/>
      </c>
      <c r="AB545" s="455"/>
      <c r="AC545" s="455"/>
      <c r="AD545" s="455" t="str">
        <f>IF(AD77&lt;&gt;"",IF(AD75&lt;&gt;"",IF(AD77&lt;=AD75,"","Check ISCED "&amp;AD$8),""),"")</f>
        <v/>
      </c>
      <c r="AE545" s="455"/>
      <c r="AF545" s="455"/>
      <c r="AG545" s="455" t="str">
        <f>IF(AG77&lt;&gt;"",IF(AG75&lt;&gt;"",IF(AG77&lt;=AG75,"","Check ISCED "&amp;AG$8),""),"")</f>
        <v/>
      </c>
      <c r="AH545" s="455"/>
      <c r="AI545" s="455"/>
      <c r="AJ545" s="455" t="str">
        <f>IF(AJ77&lt;&gt;"",IF(AJ75&lt;&gt;"",IF(AJ77&lt;=AJ75,"","Check ISCED "&amp;AJ$8),""),"")</f>
        <v/>
      </c>
      <c r="AK545" s="455"/>
      <c r="AL545" s="455"/>
      <c r="AM545" s="455" t="str">
        <f>IF(AM77&lt;&gt;"",IF(AM75&lt;&gt;"",IF(AM77&lt;=AM75,"","Check ISCED "&amp;AM$8),""),"")</f>
        <v/>
      </c>
      <c r="AN545" s="455"/>
      <c r="AO545" s="455"/>
      <c r="AP545" s="455" t="str">
        <f>IF(AP77&lt;&gt;"",IF(AP75&lt;&gt;"",IF(AP77&lt;=AP75,"","Check ISCED "&amp;AP$8),""),"")</f>
        <v/>
      </c>
      <c r="AQ545" s="455"/>
      <c r="AR545" s="455"/>
      <c r="AS545" s="455" t="str">
        <f>IF(AS77&lt;&gt;"",IF(AS75&lt;&gt;"",IF(AS77&lt;=AS75,"","Check ISCED "&amp;AS$8),""),"")</f>
        <v/>
      </c>
      <c r="AT545" s="455"/>
      <c r="AU545" s="455"/>
      <c r="AV545" s="455" t="str">
        <f>IF(AV77&lt;&gt;"",IF(AV75&lt;&gt;"",IF(AV77&lt;=AV75,"","Check ISCED "&amp;AV$8),""),"")</f>
        <v/>
      </c>
      <c r="AW545" s="455"/>
      <c r="AX545" s="455"/>
      <c r="AY545" s="455" t="str">
        <f>IF(AY77&lt;&gt;"",IF(AY75&lt;&gt;"",IF(AY77&lt;=AY75,"","Check ISCED "&amp;AY$8),""),"")</f>
        <v/>
      </c>
      <c r="AZ545" s="455"/>
      <c r="BA545" s="455"/>
      <c r="BB545" s="455" t="str">
        <f>IF(BB77&lt;&gt;"",IF(BB75&lt;&gt;"",IF(BB77&lt;=BB75,"","Check ISCED "&amp;BB$8),""),"")</f>
        <v/>
      </c>
      <c r="BC545" s="455"/>
      <c r="BD545" s="455"/>
      <c r="BE545" s="455" t="str">
        <f>IF(BE77&lt;&gt;"",IF(BE75&lt;&gt;"",IF(BE77&lt;=BE75,"","Check ISCED "&amp;BE$8),""),"")</f>
        <v/>
      </c>
      <c r="BF545" s="455"/>
      <c r="BG545" s="455"/>
      <c r="BH545" s="455" t="str">
        <f>IF(BH77&lt;&gt;"",IF(BH75&lt;&gt;"",IF(BH77&lt;=BH75,"","Check ISCED "&amp;BH$8),""),"")</f>
        <v/>
      </c>
      <c r="BI545" s="455"/>
      <c r="BJ545" s="455"/>
      <c r="BK545" s="455" t="str">
        <f>IF(BK77&lt;&gt;"",IF(BK75&lt;&gt;"",IF(BK77&lt;=BK75,"","Check ISCED "&amp;BK$8),""),"")</f>
        <v/>
      </c>
      <c r="BL545" s="455"/>
      <c r="BM545" s="455"/>
      <c r="BN545" s="455" t="str">
        <f>IF(BN77&lt;&gt;"",IF(BN75&lt;&gt;"",IF(BN77&lt;=BN75,"","Check ISCED "&amp;BN$8),""),"")</f>
        <v/>
      </c>
      <c r="BO545" s="455"/>
      <c r="BP545" s="455"/>
      <c r="BQ545" s="455" t="str">
        <f>IF(BQ77&lt;&gt;"",IF(BQ75&lt;&gt;"",IF(BQ77&lt;=BQ75,"","Check ISCED "&amp;BQ$8),""),"")</f>
        <v/>
      </c>
      <c r="BR545" s="455"/>
      <c r="BS545" s="455"/>
      <c r="BT545" s="455" t="str">
        <f>IF(BT77&lt;&gt;"",IF(BT75&lt;&gt;"",IF(BT77&lt;=BT75,"","Check ISCED "&amp;BT$8),""),"")</f>
        <v/>
      </c>
      <c r="BU545" s="455"/>
      <c r="BV545" s="455"/>
      <c r="BW545" s="455" t="str">
        <f>IF(BW77&lt;&gt;"",IF(BW75&lt;&gt;"",IF(BW77&lt;=BW75,"","Check ISCED "&amp;BW$8),""),"")</f>
        <v/>
      </c>
      <c r="BX545" s="455"/>
      <c r="BY545" s="455"/>
      <c r="BZ545" s="455" t="str">
        <f>IF(BZ77&lt;&gt;"",IF(BZ75&lt;&gt;"",IF(BZ77&lt;=BZ75,"","Check ISCED "&amp;BZ$8),""),"")</f>
        <v/>
      </c>
      <c r="CA545" s="455"/>
      <c r="CB545" s="455"/>
      <c r="CC545" s="455" t="str">
        <f>IF(CC77&lt;&gt;"",IF(CC75&lt;&gt;"",IF(CC77&lt;=CC75,"","Check ISCED "&amp;CC$8),""),"")</f>
        <v/>
      </c>
      <c r="CD545" s="455"/>
      <c r="CE545" s="455"/>
      <c r="CF545" s="455" t="str">
        <f>IF(CF77&lt;&gt;"",IF(CF75&lt;&gt;"",IF(CF77&lt;=CF75,"","Check ISCED "&amp;CF$8),""),"")</f>
        <v/>
      </c>
      <c r="CG545" s="455"/>
      <c r="CH545" s="455"/>
      <c r="CI545" s="455" t="str">
        <f>IF(CI77&lt;&gt;"",IF(CI75&lt;&gt;"",IF(CI77&lt;=CI75,"","Check ISCED "&amp;CI$8),""),"")</f>
        <v/>
      </c>
      <c r="CJ545" s="455"/>
      <c r="CK545" s="455"/>
      <c r="CL545" s="455" t="str">
        <f>IF(CL77&lt;&gt;"",IF(CL75&lt;&gt;"",IF(CL77&lt;=CL75,"","Check ISCED_X "&amp;CL$8),""),"")</f>
        <v/>
      </c>
      <c r="CM545" s="455"/>
      <c r="CN545" s="455"/>
      <c r="CO545" s="455" t="str">
        <f>IF(CO77&lt;&gt;"",IF(CO75&lt;&gt;"",IF(CO77&lt;=CO75,"","Check ISCED_T "&amp;CO$8),""),"")</f>
        <v/>
      </c>
      <c r="CP545" s="455"/>
      <c r="CQ545" s="468"/>
    </row>
    <row r="546" spans="1:95" s="414" customFormat="1" ht="11.25" hidden="1" customHeight="1" x14ac:dyDescent="0.2">
      <c r="C546" s="566"/>
      <c r="D546" s="902"/>
      <c r="E546" s="525"/>
      <c r="F546" s="515"/>
      <c r="G546" s="489" t="s">
        <v>9033</v>
      </c>
      <c r="H546" s="489"/>
      <c r="I546" s="489"/>
      <c r="J546" s="489"/>
      <c r="K546" s="489"/>
      <c r="L546" s="489"/>
      <c r="M546" s="490"/>
      <c r="N546" s="490"/>
      <c r="O546" s="490"/>
      <c r="P546" s="490"/>
      <c r="Q546" s="490"/>
      <c r="R546" s="490"/>
      <c r="S546" s="490"/>
      <c r="T546" s="490"/>
      <c r="U546" s="490"/>
      <c r="V546" s="490"/>
      <c r="W546" s="490"/>
      <c r="X546" s="490"/>
      <c r="Y546" s="490"/>
      <c r="Z546" s="490"/>
      <c r="AA546" s="445" t="str">
        <f>IF(AA78&lt;&gt;"",IF(AA75&lt;&gt;"",IF(AA78&lt;=AA75,"","Check ISCED "&amp;AA$8),""),"")</f>
        <v/>
      </c>
      <c r="AB546" s="445"/>
      <c r="AC546" s="445"/>
      <c r="AD546" s="445" t="str">
        <f>IF(AD78&lt;&gt;"",IF(AD75&lt;&gt;"",IF(AD78&lt;=AD75,"","Check ISCED "&amp;AD$8),""),"")</f>
        <v/>
      </c>
      <c r="AE546" s="445"/>
      <c r="AF546" s="445"/>
      <c r="AG546" s="445" t="str">
        <f>IF(AG78&lt;&gt;"",IF(AG75&lt;&gt;"",IF(AG78&lt;=AG75,"","Check ISCED "&amp;AG$8),""),"")</f>
        <v/>
      </c>
      <c r="AH546" s="445"/>
      <c r="AI546" s="445"/>
      <c r="AJ546" s="445" t="str">
        <f>IF(AJ78&lt;&gt;"",IF(AJ75&lt;&gt;"",IF(AJ78&lt;=AJ75,"","Check ISCED "&amp;AJ$8),""),"")</f>
        <v/>
      </c>
      <c r="AK546" s="445"/>
      <c r="AL546" s="445"/>
      <c r="AM546" s="445" t="str">
        <f>IF(AM78&lt;&gt;"",IF(AM75&lt;&gt;"",IF(AM78&lt;=AM75,"","Check ISCED "&amp;AM$8),""),"")</f>
        <v/>
      </c>
      <c r="AN546" s="445"/>
      <c r="AO546" s="445"/>
      <c r="AP546" s="445" t="str">
        <f>IF(AP78&lt;&gt;"",IF(AP75&lt;&gt;"",IF(AP78&lt;=AP75,"","Check ISCED "&amp;AP$8),""),"")</f>
        <v/>
      </c>
      <c r="AQ546" s="445"/>
      <c r="AR546" s="445"/>
      <c r="AS546" s="445" t="str">
        <f>IF(AS78&lt;&gt;"",IF(AS75&lt;&gt;"",IF(AS78&lt;=AS75,"","Check ISCED "&amp;AS$8),""),"")</f>
        <v/>
      </c>
      <c r="AT546" s="445"/>
      <c r="AU546" s="445"/>
      <c r="AV546" s="445" t="str">
        <f>IF(AV78&lt;&gt;"",IF(AV75&lt;&gt;"",IF(AV78&lt;=AV75,"","Check ISCED "&amp;AV$8),""),"")</f>
        <v/>
      </c>
      <c r="AW546" s="445"/>
      <c r="AX546" s="445"/>
      <c r="AY546" s="445" t="str">
        <f>IF(AY78&lt;&gt;"",IF(AY75&lt;&gt;"",IF(AY78&lt;=AY75,"","Check ISCED "&amp;AY$8),""),"")</f>
        <v/>
      </c>
      <c r="AZ546" s="445"/>
      <c r="BA546" s="445"/>
      <c r="BB546" s="445" t="str">
        <f>IF(BB78&lt;&gt;"",IF(BB75&lt;&gt;"",IF(BB78&lt;=BB75,"","Check ISCED "&amp;BB$8),""),"")</f>
        <v/>
      </c>
      <c r="BC546" s="445"/>
      <c r="BD546" s="445"/>
      <c r="BE546" s="445" t="str">
        <f>IF(BE78&lt;&gt;"",IF(BE75&lt;&gt;"",IF(BE78&lt;=BE75,"","Check ISCED "&amp;BE$8),""),"")</f>
        <v/>
      </c>
      <c r="BF546" s="445"/>
      <c r="BG546" s="445"/>
      <c r="BH546" s="445" t="str">
        <f>IF(BH78&lt;&gt;"",IF(BH75&lt;&gt;"",IF(BH78&lt;=BH75,"","Check ISCED "&amp;BH$8),""),"")</f>
        <v/>
      </c>
      <c r="BI546" s="445"/>
      <c r="BJ546" s="445"/>
      <c r="BK546" s="445" t="str">
        <f>IF(BK78&lt;&gt;"",IF(BK75&lt;&gt;"",IF(BK78&lt;=BK75,"","Check ISCED "&amp;BK$8),""),"")</f>
        <v/>
      </c>
      <c r="BL546" s="445"/>
      <c r="BM546" s="445"/>
      <c r="BN546" s="445" t="str">
        <f>IF(BN78&lt;&gt;"",IF(BN75&lt;&gt;"",IF(BN78&lt;=BN75,"","Check ISCED "&amp;BN$8),""),"")</f>
        <v/>
      </c>
      <c r="BO546" s="445"/>
      <c r="BP546" s="445"/>
      <c r="BQ546" s="445" t="str">
        <f>IF(BQ78&lt;&gt;"",IF(BQ75&lt;&gt;"",IF(BQ78&lt;=BQ75,"","Check ISCED "&amp;BQ$8),""),"")</f>
        <v/>
      </c>
      <c r="BR546" s="445"/>
      <c r="BS546" s="445"/>
      <c r="BT546" s="445" t="str">
        <f>IF(BT78&lt;&gt;"",IF(BT75&lt;&gt;"",IF(BT78&lt;=BT75,"","Check ISCED "&amp;BT$8),""),"")</f>
        <v/>
      </c>
      <c r="BU546" s="445"/>
      <c r="BV546" s="445"/>
      <c r="BW546" s="445" t="str">
        <f>IF(BW78&lt;&gt;"",IF(BW75&lt;&gt;"",IF(BW78&lt;=BW75,"","Check ISCED "&amp;BW$8),""),"")</f>
        <v/>
      </c>
      <c r="BX546" s="445"/>
      <c r="BY546" s="445"/>
      <c r="BZ546" s="445" t="str">
        <f>IF(BZ78&lt;&gt;"",IF(BZ75&lt;&gt;"",IF(BZ78&lt;=BZ75,"","Check ISCED "&amp;BZ$8),""),"")</f>
        <v/>
      </c>
      <c r="CA546" s="445"/>
      <c r="CB546" s="445"/>
      <c r="CC546" s="445" t="str">
        <f>IF(CC78&lt;&gt;"",IF(CC75&lt;&gt;"",IF(CC78&lt;=CC75,"","Check ISCED "&amp;CC$8),""),"")</f>
        <v/>
      </c>
      <c r="CD546" s="445"/>
      <c r="CE546" s="445"/>
      <c r="CF546" s="445" t="str">
        <f>IF(CF78&lt;&gt;"",IF(CF75&lt;&gt;"",IF(CF78&lt;=CF75,"","Check ISCED "&amp;CF$8),""),"")</f>
        <v/>
      </c>
      <c r="CG546" s="445"/>
      <c r="CH546" s="445"/>
      <c r="CI546" s="445" t="str">
        <f>IF(CI78&lt;&gt;"",IF(CI75&lt;&gt;"",IF(CI78&lt;=CI75,"","Check ISCED "&amp;CI$8),""),"")</f>
        <v/>
      </c>
      <c r="CJ546" s="445"/>
      <c r="CK546" s="445"/>
      <c r="CL546" s="445" t="str">
        <f>IF(CL78&lt;&gt;"",IF(CL75&lt;&gt;"",IF(CL78&lt;=CL75,"","Check ISCED_X "&amp;CL$8),""),"")</f>
        <v/>
      </c>
      <c r="CM546" s="445"/>
      <c r="CN546" s="445"/>
      <c r="CO546" s="445" t="str">
        <f>IF(CO78&lt;&gt;"",IF(CO75&lt;&gt;"",IF(CO78&lt;=CO75,"","Check ISCED_T "&amp;CO$8),""),"")</f>
        <v/>
      </c>
      <c r="CP546" s="445"/>
      <c r="CQ546" s="470"/>
    </row>
    <row r="547" spans="1:95" s="414" customFormat="1" ht="11.25" hidden="1" customHeight="1" x14ac:dyDescent="0.2">
      <c r="C547" s="524"/>
      <c r="D547" s="477"/>
      <c r="E547" s="418"/>
      <c r="F547" s="499"/>
      <c r="G547" s="476"/>
      <c r="H547" s="476"/>
      <c r="I547" s="476"/>
      <c r="J547" s="476"/>
      <c r="K547" s="476"/>
      <c r="L547" s="476"/>
      <c r="M547" s="47"/>
      <c r="N547" s="47"/>
      <c r="O547" s="47"/>
      <c r="P547" s="47"/>
      <c r="Q547" s="47"/>
      <c r="R547" s="47"/>
      <c r="S547" s="47"/>
      <c r="T547" s="47"/>
      <c r="U547" s="47"/>
      <c r="V547" s="47"/>
      <c r="W547" s="47"/>
      <c r="X547" s="47"/>
      <c r="Y547" s="47"/>
      <c r="Z547" s="47"/>
    </row>
    <row r="548" spans="1:95" s="414" customFormat="1" ht="96" hidden="1" customHeight="1" x14ac:dyDescent="0.2">
      <c r="A548" s="460"/>
      <c r="B548" s="460"/>
      <c r="C548" s="905"/>
      <c r="D548" s="906" t="s">
        <v>9034</v>
      </c>
      <c r="E548" s="523"/>
      <c r="F548" s="510"/>
      <c r="G548" s="482" t="s">
        <v>9035</v>
      </c>
      <c r="H548" s="482"/>
      <c r="I548" s="482"/>
      <c r="J548" s="482"/>
      <c r="K548" s="482"/>
      <c r="L548" s="482"/>
      <c r="M548" s="483"/>
      <c r="N548" s="483"/>
      <c r="O548" s="483"/>
      <c r="P548" s="483"/>
      <c r="Q548" s="483"/>
      <c r="R548" s="483"/>
      <c r="S548" s="483"/>
      <c r="T548" s="483"/>
      <c r="U548" s="483"/>
      <c r="V548" s="483"/>
      <c r="W548" s="483"/>
      <c r="X548" s="483"/>
      <c r="Y548" s="483"/>
      <c r="Z548" s="483"/>
      <c r="AA548" s="455" t="str">
        <f>IF(AA80&lt;&gt;"",IF(AA79&lt;&gt;"",IF(AA80&lt;=AA79,"","Check ISCED "&amp;AA$8),""),"")</f>
        <v/>
      </c>
      <c r="AB548" s="455"/>
      <c r="AC548" s="455"/>
      <c r="AD548" s="455" t="str">
        <f>IF(AD80&lt;&gt;"",IF(AD79&lt;&gt;"",IF(AD80&lt;=AD79,"","Check ISCED "&amp;AD$8),""),"")</f>
        <v/>
      </c>
      <c r="AE548" s="455"/>
      <c r="AF548" s="455"/>
      <c r="AG548" s="455" t="str">
        <f>IF(AG80&lt;&gt;"",IF(AG79&lt;&gt;"",IF(AG80&lt;=AG79,"","Check ISCED "&amp;AG$8),""),"")</f>
        <v/>
      </c>
      <c r="AH548" s="455"/>
      <c r="AI548" s="455"/>
      <c r="AJ548" s="455" t="str">
        <f>IF(AJ80&lt;&gt;"",IF(AJ79&lt;&gt;"",IF(AJ80&lt;=AJ79,"","Check ISCED "&amp;AJ$8),""),"")</f>
        <v/>
      </c>
      <c r="AK548" s="455"/>
      <c r="AL548" s="455"/>
      <c r="AM548" s="455" t="str">
        <f>IF(AM80&lt;&gt;"",IF(AM79&lt;&gt;"",IF(AM80&lt;=AM79,"","Check ISCED "&amp;AM$8),""),"")</f>
        <v/>
      </c>
      <c r="AN548" s="455"/>
      <c r="AO548" s="455"/>
      <c r="AP548" s="455" t="str">
        <f>IF(AP80&lt;&gt;"",IF(AP79&lt;&gt;"",IF(AP80&lt;=AP79,"","Check ISCED "&amp;AP$8),""),"")</f>
        <v/>
      </c>
      <c r="AQ548" s="455"/>
      <c r="AR548" s="455"/>
      <c r="AS548" s="455" t="str">
        <f>IF(AS80&lt;&gt;"",IF(AS79&lt;&gt;"",IF(AS80&lt;=AS79,"","Check ISCED "&amp;AS$8),""),"")</f>
        <v/>
      </c>
      <c r="AT548" s="455"/>
      <c r="AU548" s="455"/>
      <c r="AV548" s="455" t="str">
        <f>IF(AV80&lt;&gt;"",IF(AV79&lt;&gt;"",IF(AV80&lt;=AV79,"","Check ISCED "&amp;AV$8),""),"")</f>
        <v/>
      </c>
      <c r="AW548" s="455"/>
      <c r="AX548" s="455"/>
      <c r="AY548" s="455" t="str">
        <f>IF(AY80&lt;&gt;"",IF(AY79&lt;&gt;"",IF(AY80&lt;=AY79,"","Check ISCED "&amp;AY$8),""),"")</f>
        <v/>
      </c>
      <c r="AZ548" s="455"/>
      <c r="BA548" s="455"/>
      <c r="BB548" s="455" t="str">
        <f>IF(BB80&lt;&gt;"",IF(BB79&lt;&gt;"",IF(BB80&lt;=BB79,"","Check ISCED "&amp;BB$8),""),"")</f>
        <v/>
      </c>
      <c r="BC548" s="455"/>
      <c r="BD548" s="455"/>
      <c r="BE548" s="455" t="str">
        <f>IF(BE80&lt;&gt;"",IF(BE79&lt;&gt;"",IF(BE80&lt;=BE79,"","Check ISCED "&amp;BE$8),""),"")</f>
        <v/>
      </c>
      <c r="BF548" s="455"/>
      <c r="BG548" s="455"/>
      <c r="BH548" s="455" t="str">
        <f>IF(BH80&lt;&gt;"",IF(BH79&lt;&gt;"",IF(BH80&lt;=BH79,"","Check ISCED "&amp;BH$8),""),"")</f>
        <v/>
      </c>
      <c r="BI548" s="455"/>
      <c r="BJ548" s="455"/>
      <c r="BK548" s="455" t="str">
        <f>IF(BK80&lt;&gt;"",IF(BK79&lt;&gt;"",IF(BK80&lt;=BK79,"","Check ISCED "&amp;BK$8),""),"")</f>
        <v/>
      </c>
      <c r="BL548" s="455"/>
      <c r="BM548" s="455"/>
      <c r="BN548" s="455" t="str">
        <f>IF(BN80&lt;&gt;"",IF(BN79&lt;&gt;"",IF(BN80&lt;=BN79,"","Check ISCED "&amp;BN$8),""),"")</f>
        <v/>
      </c>
      <c r="BO548" s="455"/>
      <c r="BP548" s="455"/>
      <c r="BQ548" s="455" t="str">
        <f>IF(BQ80&lt;&gt;"",IF(BQ79&lt;&gt;"",IF(BQ80&lt;=BQ79,"","Check ISCED "&amp;BQ$8),""),"")</f>
        <v/>
      </c>
      <c r="BR548" s="455"/>
      <c r="BS548" s="455"/>
      <c r="BT548" s="455" t="str">
        <f>IF(BT80&lt;&gt;"",IF(BT79&lt;&gt;"",IF(BT80&lt;=BT79,"","Check ISCED "&amp;BT$8),""),"")</f>
        <v/>
      </c>
      <c r="BU548" s="455"/>
      <c r="BV548" s="455"/>
      <c r="BW548" s="455" t="str">
        <f>IF(BW80&lt;&gt;"",IF(BW79&lt;&gt;"",IF(BW80&lt;=BW79,"","Check ISCED "&amp;BW$8),""),"")</f>
        <v/>
      </c>
      <c r="BX548" s="455"/>
      <c r="BY548" s="455"/>
      <c r="BZ548" s="455" t="str">
        <f>IF(BZ80&lt;&gt;"",IF(BZ79&lt;&gt;"",IF(BZ80&lt;=BZ79,"","Check ISCED "&amp;BZ$8),""),"")</f>
        <v/>
      </c>
      <c r="CA548" s="455"/>
      <c r="CB548" s="455"/>
      <c r="CC548" s="455" t="str">
        <f>IF(CC80&lt;&gt;"",IF(CC79&lt;&gt;"",IF(CC80&lt;=CC79,"","Check ISCED "&amp;CC$8),""),"")</f>
        <v/>
      </c>
      <c r="CD548" s="455"/>
      <c r="CE548" s="455"/>
      <c r="CF548" s="455" t="str">
        <f>IF(CF80&lt;&gt;"",IF(CF79&lt;&gt;"",IF(CF80&lt;=CF79,"","Check ISCED "&amp;CF$8),""),"")</f>
        <v/>
      </c>
      <c r="CG548" s="455"/>
      <c r="CH548" s="455"/>
      <c r="CI548" s="455" t="str">
        <f>IF(CI80&lt;&gt;"",IF(CI79&lt;&gt;"",IF(CI80&lt;=CI79,"","Check ISCED "&amp;CI$8),""),"")</f>
        <v/>
      </c>
      <c r="CJ548" s="455"/>
      <c r="CK548" s="455"/>
      <c r="CL548" s="455" t="str">
        <f>IF(CL80&lt;&gt;"",IF(CL79&lt;&gt;"",IF(CL80&lt;=CL79,"","Check ISCED_X "&amp;CL$8),""),"")</f>
        <v/>
      </c>
      <c r="CM548" s="455"/>
      <c r="CN548" s="455"/>
      <c r="CO548" s="455" t="str">
        <f>IF(CO80&lt;&gt;"",IF(CO79&lt;&gt;"",IF(CO80&lt;=CO79,"","Check ISCED_T "&amp;CO$8),""),"")</f>
        <v/>
      </c>
      <c r="CP548" s="455"/>
      <c r="CQ548" s="468"/>
    </row>
    <row r="549" spans="1:95" s="414" customFormat="1" ht="96" hidden="1" customHeight="1" x14ac:dyDescent="0.2">
      <c r="A549" s="460"/>
      <c r="B549" s="460"/>
      <c r="C549" s="905"/>
      <c r="D549" s="907"/>
      <c r="E549" s="525"/>
      <c r="F549" s="515"/>
      <c r="G549" s="489" t="s">
        <v>9036</v>
      </c>
      <c r="H549" s="489"/>
      <c r="I549" s="489"/>
      <c r="J549" s="489"/>
      <c r="K549" s="489"/>
      <c r="L549" s="489"/>
      <c r="M549" s="490"/>
      <c r="N549" s="490"/>
      <c r="O549" s="490"/>
      <c r="P549" s="490"/>
      <c r="Q549" s="490"/>
      <c r="R549" s="490"/>
      <c r="S549" s="490"/>
      <c r="T549" s="490"/>
      <c r="U549" s="490"/>
      <c r="V549" s="490"/>
      <c r="W549" s="490"/>
      <c r="X549" s="490"/>
      <c r="Y549" s="490"/>
      <c r="Z549" s="490"/>
      <c r="AA549" s="445" t="str">
        <f>IF(AA82&lt;&gt;"",IF(AA81&lt;&gt;"",IF(AA82&lt;=AA81,"","Check ISCED "&amp;AA$8),""),"")</f>
        <v/>
      </c>
      <c r="AB549" s="445"/>
      <c r="AC549" s="445"/>
      <c r="AD549" s="445" t="str">
        <f>IF(AD82&lt;&gt;"",IF(AD81&lt;&gt;"",IF(AD82&lt;=AD81,"","Check ISCED "&amp;AD$8),""),"")</f>
        <v/>
      </c>
      <c r="AE549" s="445"/>
      <c r="AF549" s="445"/>
      <c r="AG549" s="445" t="str">
        <f>IF(AG82&lt;&gt;"",IF(AG81&lt;&gt;"",IF(AG82&lt;=AG81,"","Check ISCED "&amp;AG$8),""),"")</f>
        <v/>
      </c>
      <c r="AH549" s="445"/>
      <c r="AI549" s="445"/>
      <c r="AJ549" s="445" t="str">
        <f>IF(AJ82&lt;&gt;"",IF(AJ81&lt;&gt;"",IF(AJ82&lt;=AJ81,"","Check ISCED "&amp;AJ$8),""),"")</f>
        <v/>
      </c>
      <c r="AK549" s="445"/>
      <c r="AL549" s="445"/>
      <c r="AM549" s="445" t="str">
        <f>IF(AM82&lt;&gt;"",IF(AM81&lt;&gt;"",IF(AM82&lt;=AM81,"","Check ISCED "&amp;AM$8),""),"")</f>
        <v/>
      </c>
      <c r="AN549" s="445"/>
      <c r="AO549" s="445"/>
      <c r="AP549" s="445" t="str">
        <f>IF(AP82&lt;&gt;"",IF(AP81&lt;&gt;"",IF(AP82&lt;=AP81,"","Check ISCED "&amp;AP$8),""),"")</f>
        <v/>
      </c>
      <c r="AQ549" s="445"/>
      <c r="AR549" s="445"/>
      <c r="AS549" s="445" t="str">
        <f>IF(AS82&lt;&gt;"",IF(AS81&lt;&gt;"",IF(AS82&lt;=AS81,"","Check ISCED "&amp;AS$8),""),"")</f>
        <v/>
      </c>
      <c r="AT549" s="445"/>
      <c r="AU549" s="445"/>
      <c r="AV549" s="445" t="str">
        <f>IF(AV82&lt;&gt;"",IF(AV81&lt;&gt;"",IF(AV82&lt;=AV81,"","Check ISCED "&amp;AV$8),""),"")</f>
        <v/>
      </c>
      <c r="AW549" s="445"/>
      <c r="AX549" s="445"/>
      <c r="AY549" s="445" t="str">
        <f>IF(AY82&lt;&gt;"",IF(AY81&lt;&gt;"",IF(AY82&lt;=AY81,"","Check ISCED "&amp;AY$8),""),"")</f>
        <v/>
      </c>
      <c r="AZ549" s="445"/>
      <c r="BA549" s="445"/>
      <c r="BB549" s="445" t="str">
        <f>IF(BB82&lt;&gt;"",IF(BB81&lt;&gt;"",IF(BB82&lt;=BB81,"","Check ISCED "&amp;BB$8),""),"")</f>
        <v/>
      </c>
      <c r="BC549" s="445"/>
      <c r="BD549" s="445"/>
      <c r="BE549" s="445" t="str">
        <f>IF(BE82&lt;&gt;"",IF(BE81&lt;&gt;"",IF(BE82&lt;=BE81,"","Check ISCED "&amp;BE$8),""),"")</f>
        <v/>
      </c>
      <c r="BF549" s="445"/>
      <c r="BG549" s="445"/>
      <c r="BH549" s="445" t="str">
        <f>IF(BH82&lt;&gt;"",IF(BH81&lt;&gt;"",IF(BH82&lt;=BH81,"","Check ISCED "&amp;BH$8),""),"")</f>
        <v/>
      </c>
      <c r="BI549" s="445"/>
      <c r="BJ549" s="445"/>
      <c r="BK549" s="445" t="str">
        <f>IF(BK82&lt;&gt;"",IF(BK81&lt;&gt;"",IF(BK82&lt;=BK81,"","Check ISCED "&amp;BK$8),""),"")</f>
        <v/>
      </c>
      <c r="BL549" s="445"/>
      <c r="BM549" s="445"/>
      <c r="BN549" s="445" t="str">
        <f>IF(BN82&lt;&gt;"",IF(BN81&lt;&gt;"",IF(BN82&lt;=BN81,"","Check ISCED "&amp;BN$8),""),"")</f>
        <v/>
      </c>
      <c r="BO549" s="445"/>
      <c r="BP549" s="445"/>
      <c r="BQ549" s="445" t="str">
        <f>IF(BQ82&lt;&gt;"",IF(BQ81&lt;&gt;"",IF(BQ82&lt;=BQ81,"","Check ISCED "&amp;BQ$8),""),"")</f>
        <v/>
      </c>
      <c r="BR549" s="445"/>
      <c r="BS549" s="445"/>
      <c r="BT549" s="445" t="str">
        <f>IF(BT82&lt;&gt;"",IF(BT81&lt;&gt;"",IF(BT82&lt;=BT81,"","Check ISCED "&amp;BT$8),""),"")</f>
        <v/>
      </c>
      <c r="BU549" s="445"/>
      <c r="BV549" s="445"/>
      <c r="BW549" s="445" t="str">
        <f>IF(BW82&lt;&gt;"",IF(BW81&lt;&gt;"",IF(BW82&lt;=BW81,"","Check ISCED "&amp;BW$8),""),"")</f>
        <v/>
      </c>
      <c r="BX549" s="445"/>
      <c r="BY549" s="445"/>
      <c r="BZ549" s="445" t="str">
        <f>IF(BZ82&lt;&gt;"",IF(BZ81&lt;&gt;"",IF(BZ82&lt;=BZ81,"","Check ISCED "&amp;BZ$8),""),"")</f>
        <v/>
      </c>
      <c r="CA549" s="445"/>
      <c r="CB549" s="445"/>
      <c r="CC549" s="445" t="str">
        <f>IF(CC82&lt;&gt;"",IF(CC81&lt;&gt;"",IF(CC82&lt;=CC81,"","Check ISCED "&amp;CC$8),""),"")</f>
        <v/>
      </c>
      <c r="CD549" s="445"/>
      <c r="CE549" s="445"/>
      <c r="CF549" s="445" t="str">
        <f>IF(CF82&lt;&gt;"",IF(CF81&lt;&gt;"",IF(CF82&lt;=CF81,"","Check ISCED "&amp;CF$8),""),"")</f>
        <v/>
      </c>
      <c r="CG549" s="445"/>
      <c r="CH549" s="445"/>
      <c r="CI549" s="445" t="str">
        <f>IF(CI82&lt;&gt;"",IF(CI81&lt;&gt;"",IF(CI82&lt;=CI81,"","Check ISCED "&amp;CI$8),""),"")</f>
        <v/>
      </c>
      <c r="CJ549" s="445"/>
      <c r="CK549" s="445"/>
      <c r="CL549" s="445" t="str">
        <f>IF(CL82&lt;&gt;"",IF(CL81&lt;&gt;"",IF(CL82&lt;=CL81,"","Check ISCED_X "&amp;CL$8),""),"")</f>
        <v/>
      </c>
      <c r="CM549" s="445"/>
      <c r="CN549" s="445"/>
      <c r="CO549" s="445" t="str">
        <f>IF(CO82&lt;&gt;"",IF(CO81&lt;&gt;"",IF(CO82&lt;=CO81,"","Check ISCED_T "&amp;CO$8),""),"")</f>
        <v/>
      </c>
      <c r="CP549" s="445"/>
      <c r="CQ549" s="470"/>
    </row>
    <row r="550" spans="1:95" s="414" customFormat="1" ht="11.25" hidden="1" customHeight="1" x14ac:dyDescent="0.2">
      <c r="C550" s="418"/>
      <c r="D550" s="477"/>
      <c r="E550" s="418"/>
      <c r="F550" s="499"/>
      <c r="G550" s="476"/>
      <c r="H550" s="476"/>
      <c r="I550" s="476"/>
      <c r="J550" s="476"/>
      <c r="K550" s="476"/>
      <c r="L550" s="476"/>
      <c r="M550" s="47"/>
      <c r="N550" s="47"/>
      <c r="O550" s="47"/>
      <c r="P550" s="47"/>
      <c r="Q550" s="47"/>
      <c r="R550" s="47"/>
      <c r="S550" s="47"/>
      <c r="T550" s="47"/>
      <c r="U550" s="47"/>
      <c r="V550" s="47"/>
      <c r="W550" s="47"/>
      <c r="X550" s="47"/>
      <c r="Y550" s="47"/>
      <c r="Z550" s="47"/>
    </row>
    <row r="551" spans="1:95" s="414" customFormat="1" ht="111" hidden="1" customHeight="1" x14ac:dyDescent="0.2">
      <c r="C551" s="418"/>
      <c r="D551" s="900" t="s">
        <v>9037</v>
      </c>
      <c r="E551" s="523"/>
      <c r="F551" s="510"/>
      <c r="G551" s="482" t="s">
        <v>9038</v>
      </c>
      <c r="H551" s="482"/>
      <c r="I551" s="482"/>
      <c r="J551" s="482"/>
      <c r="K551" s="482"/>
      <c r="L551" s="482"/>
      <c r="M551" s="483"/>
      <c r="N551" s="483"/>
      <c r="O551" s="483"/>
      <c r="P551" s="483"/>
      <c r="Q551" s="483"/>
      <c r="R551" s="483"/>
      <c r="S551" s="483"/>
      <c r="T551" s="483"/>
      <c r="U551" s="483"/>
      <c r="V551" s="483"/>
      <c r="W551" s="483"/>
      <c r="X551" s="483"/>
      <c r="Y551" s="483"/>
      <c r="Z551" s="483"/>
      <c r="AA551" s="455" t="str">
        <f>IF(AA92&lt;&gt;"",IF(AA91&lt;&gt;"",IF(AA92&lt;=AA91,"","Check ISCED "&amp;AA$8),""),"")</f>
        <v/>
      </c>
      <c r="AB551" s="455"/>
      <c r="AC551" s="455"/>
      <c r="AD551" s="455" t="str">
        <f>IF(AD92&lt;&gt;"",IF(AD91&lt;&gt;"",IF(AD92&lt;=AD91,"","Check ISCED "&amp;AD$8),""),"")</f>
        <v/>
      </c>
      <c r="AE551" s="455"/>
      <c r="AF551" s="455"/>
      <c r="AG551" s="455" t="str">
        <f>IF(AG92&lt;&gt;"",IF(AG91&lt;&gt;"",IF(AG92&lt;=AG91,"","Check ISCED "&amp;AG$8),""),"")</f>
        <v/>
      </c>
      <c r="AH551" s="455"/>
      <c r="AI551" s="455"/>
      <c r="AJ551" s="455" t="str">
        <f>IF(AJ92&lt;&gt;"",IF(AJ91&lt;&gt;"",IF(AJ92&lt;=AJ91,"","Check ISCED "&amp;AJ$8),""),"")</f>
        <v/>
      </c>
      <c r="AK551" s="455"/>
      <c r="AL551" s="455"/>
      <c r="AM551" s="455" t="str">
        <f>IF(AM92&lt;&gt;"",IF(AM91&lt;&gt;"",IF(AM92&lt;=AM91,"","Check ISCED "&amp;AM$8),""),"")</f>
        <v/>
      </c>
      <c r="AN551" s="455"/>
      <c r="AO551" s="455"/>
      <c r="AP551" s="455" t="str">
        <f>IF(AP92&lt;&gt;"",IF(AP91&lt;&gt;"",IF(AP92&lt;=AP91,"","Check ISCED "&amp;AP$8),""),"")</f>
        <v/>
      </c>
      <c r="AQ551" s="455"/>
      <c r="AR551" s="455"/>
      <c r="AS551" s="455" t="str">
        <f>IF(AS92&lt;&gt;"",IF(AS91&lt;&gt;"",IF(AS92&lt;=AS91,"","Check ISCED "&amp;AS$8),""),"")</f>
        <v/>
      </c>
      <c r="AT551" s="455"/>
      <c r="AU551" s="455"/>
      <c r="AV551" s="455" t="str">
        <f>IF(AV92&lt;&gt;"",IF(AV91&lt;&gt;"",IF(AV92&lt;=AV91,"","Check ISCED "&amp;AV$8),""),"")</f>
        <v/>
      </c>
      <c r="AW551" s="455"/>
      <c r="AX551" s="455"/>
      <c r="AY551" s="455" t="str">
        <f>IF(AY92&lt;&gt;"",IF(AY91&lt;&gt;"",IF(AY92&lt;=AY91,"","Check ISCED "&amp;AY$8),""),"")</f>
        <v/>
      </c>
      <c r="AZ551" s="455"/>
      <c r="BA551" s="455"/>
      <c r="BB551" s="455" t="str">
        <f>IF(BB92&lt;&gt;"",IF(BB91&lt;&gt;"",IF(BB92&lt;=BB91,"","Check ISCED "&amp;BB$8),""),"")</f>
        <v/>
      </c>
      <c r="BC551" s="455"/>
      <c r="BD551" s="455"/>
      <c r="BE551" s="455" t="str">
        <f>IF(BE92&lt;&gt;"",IF(BE91&lt;&gt;"",IF(BE92&lt;=BE91,"","Check ISCED "&amp;BE$8),""),"")</f>
        <v/>
      </c>
      <c r="BF551" s="455"/>
      <c r="BG551" s="455"/>
      <c r="BH551" s="455" t="str">
        <f>IF(BH92&lt;&gt;"",IF(BH91&lt;&gt;"",IF(BH92&lt;=BH91,"","Check ISCED "&amp;BH$8),""),"")</f>
        <v/>
      </c>
      <c r="BI551" s="455"/>
      <c r="BJ551" s="455"/>
      <c r="BK551" s="455" t="str">
        <f>IF(BK92&lt;&gt;"",IF(BK91&lt;&gt;"",IF(BK92&lt;=BK91,"","Check ISCED "&amp;BK$8),""),"")</f>
        <v/>
      </c>
      <c r="BL551" s="455"/>
      <c r="BM551" s="455"/>
      <c r="BN551" s="455" t="str">
        <f>IF(BN92&lt;&gt;"",IF(BN91&lt;&gt;"",IF(BN92&lt;=BN91,"","Check ISCED "&amp;BN$8),""),"")</f>
        <v/>
      </c>
      <c r="BO551" s="455"/>
      <c r="BP551" s="455"/>
      <c r="BQ551" s="455" t="str">
        <f>IF(BQ92&lt;&gt;"",IF(BQ91&lt;&gt;"",IF(BQ92&lt;=BQ91,"","Check ISCED "&amp;BQ$8),""),"")</f>
        <v/>
      </c>
      <c r="BR551" s="455"/>
      <c r="BS551" s="455"/>
      <c r="BT551" s="455" t="str">
        <f>IF(BT92&lt;&gt;"",IF(BT91&lt;&gt;"",IF(BT92&lt;=BT91,"","Check ISCED "&amp;BT$8),""),"")</f>
        <v/>
      </c>
      <c r="BU551" s="455"/>
      <c r="BV551" s="455"/>
      <c r="BW551" s="455" t="str">
        <f>IF(BW92&lt;&gt;"",IF(BW91&lt;&gt;"",IF(BW92&lt;=BW91,"","Check ISCED "&amp;BW$8),""),"")</f>
        <v/>
      </c>
      <c r="BX551" s="455"/>
      <c r="BY551" s="455"/>
      <c r="BZ551" s="455" t="str">
        <f>IF(BZ92&lt;&gt;"",IF(BZ91&lt;&gt;"",IF(BZ92&lt;=BZ91,"","Check ISCED "&amp;BZ$8),""),"")</f>
        <v/>
      </c>
      <c r="CA551" s="455"/>
      <c r="CB551" s="455"/>
      <c r="CC551" s="455" t="str">
        <f>IF(CC92&lt;&gt;"",IF(CC91&lt;&gt;"",IF(CC92&lt;=CC91,"","Check ISCED "&amp;CC$8),""),"")</f>
        <v/>
      </c>
      <c r="CD551" s="455"/>
      <c r="CE551" s="455"/>
      <c r="CF551" s="455" t="str">
        <f>IF(CF92&lt;&gt;"",IF(CF91&lt;&gt;"",IF(CF92&lt;=CF91,"","Check ISCED "&amp;CF$8),""),"")</f>
        <v/>
      </c>
      <c r="CG551" s="455"/>
      <c r="CH551" s="455"/>
      <c r="CI551" s="455" t="str">
        <f>IF(CI92&lt;&gt;"",IF(CI91&lt;&gt;"",IF(CI92&lt;=CI91,"","Check ISCED "&amp;CI$8),""),"")</f>
        <v/>
      </c>
      <c r="CJ551" s="455"/>
      <c r="CK551" s="455"/>
      <c r="CL551" s="455" t="str">
        <f>IF(CL92&lt;&gt;"",IF(CL91&lt;&gt;"",IF(CL92&lt;=CL91,"","Check ISCED_X "&amp;CL$8),""),"")</f>
        <v/>
      </c>
      <c r="CM551" s="455"/>
      <c r="CN551" s="455"/>
      <c r="CO551" s="455" t="str">
        <f>IF(CO92&lt;&gt;"",IF(CO91&lt;&gt;"",IF(CO92&lt;=CO91,"","Check ISCED_T "&amp;CO$8),""),"")</f>
        <v/>
      </c>
      <c r="CP551" s="455"/>
      <c r="CQ551" s="468"/>
    </row>
    <row r="552" spans="1:95" s="460" customFormat="1" ht="111" hidden="1" customHeight="1" x14ac:dyDescent="0.2">
      <c r="C552" s="524"/>
      <c r="D552" s="901"/>
      <c r="E552" s="524"/>
      <c r="F552" s="513"/>
      <c r="G552" s="486" t="s">
        <v>9039</v>
      </c>
      <c r="H552" s="486"/>
      <c r="I552" s="486"/>
      <c r="J552" s="486"/>
      <c r="K552" s="486"/>
      <c r="L552" s="486"/>
      <c r="M552" s="487"/>
      <c r="N552" s="487"/>
      <c r="O552" s="487"/>
      <c r="P552" s="487"/>
      <c r="Q552" s="487"/>
      <c r="R552" s="487"/>
      <c r="S552" s="487"/>
      <c r="T552" s="487"/>
      <c r="U552" s="487"/>
      <c r="V552" s="487"/>
      <c r="W552" s="487"/>
      <c r="X552" s="487"/>
      <c r="Y552" s="487"/>
      <c r="Z552" s="487"/>
      <c r="AA552" s="521" t="str">
        <f>IF(OR(AA93&lt;&gt;"",AA94&lt;&gt;"",AA95&lt;&gt;""),IF(SUM(AA93,AA94,AA95)=AA96,"","Check ISCED "&amp;AA$8),"")</f>
        <v/>
      </c>
      <c r="AD552" s="521" t="str">
        <f>IF(OR(AD93&lt;&gt;"",AD94&lt;&gt;"",AD95&lt;&gt;""),IF(SUM(AD93,AD94,AD95)=AD96,"","Check ISCED "&amp;AD$8),"")</f>
        <v/>
      </c>
      <c r="AG552" s="521" t="str">
        <f>IF(OR(AG93&lt;&gt;"",AG94&lt;&gt;"",AG95&lt;&gt;""),IF(SUM(AG93,AG94,AG95)=AG96,"","Check ISCED "&amp;AG$8),"")</f>
        <v/>
      </c>
      <c r="AJ552" s="521" t="str">
        <f>IF(OR(AJ93&lt;&gt;"",AJ94&lt;&gt;"",AJ95&lt;&gt;""),IF(SUM(AJ93,AJ94,AJ95)=AJ96,"","Check ISCED "&amp;AJ$8),"")</f>
        <v/>
      </c>
      <c r="AM552" s="521" t="str">
        <f>IF(OR(AM93&lt;&gt;"",AM94&lt;&gt;"",AM95&lt;&gt;""),IF(SUM(AM93,AM94,AM95)=AM96,"","Check ISCED "&amp;AM$8),"")</f>
        <v/>
      </c>
      <c r="AP552" s="521" t="str">
        <f>IF(OR(AP93&lt;&gt;"",AP94&lt;&gt;"",AP95&lt;&gt;""),IF(SUM(AP93,AP94,AP95)=AP96,"","Check ISCED "&amp;AP$8),"")</f>
        <v/>
      </c>
      <c r="AS552" s="521" t="str">
        <f>IF(OR(AS93&lt;&gt;"",AS94&lt;&gt;"",AS95&lt;&gt;""),IF(SUM(AS93,AS94,AS95)=AS96,"","Check ISCED "&amp;AS$8),"")</f>
        <v/>
      </c>
      <c r="AV552" s="521" t="str">
        <f>IF(OR(AV93&lt;&gt;"",AV94&lt;&gt;"",AV95&lt;&gt;""),IF(SUM(AV93,AV94,AV95)=AV96,"","Check ISCED "&amp;AV$8),"")</f>
        <v/>
      </c>
      <c r="AY552" s="521" t="str">
        <f>IF(OR(AY93&lt;&gt;"",AY94&lt;&gt;"",AY95&lt;&gt;""),IF(SUM(AY93,AY94,AY95)=AY96,"","Check ISCED "&amp;AY$8),"")</f>
        <v/>
      </c>
      <c r="BB552" s="521" t="str">
        <f>IF(OR(BB93&lt;&gt;"",BB94&lt;&gt;"",BB95&lt;&gt;""),IF(SUM(BB93,BB94,BB95)=BB96,"","Check ISCED "&amp;BB$8),"")</f>
        <v/>
      </c>
      <c r="BE552" s="521" t="str">
        <f>IF(OR(BE93&lt;&gt;"",BE94&lt;&gt;"",BE95&lt;&gt;""),IF(SUM(BE93,BE94,BE95)=BE96,"","Check ISCED "&amp;BE$8),"")</f>
        <v/>
      </c>
      <c r="BH552" s="521" t="str">
        <f>IF(OR(BH93&lt;&gt;"",BH94&lt;&gt;"",BH95&lt;&gt;""),IF(SUM(BH93,BH94,BH95)=BH96,"","Check ISCED "&amp;BH$8),"")</f>
        <v/>
      </c>
      <c r="BK552" s="521" t="str">
        <f>IF(OR(BK93&lt;&gt;"",BK94&lt;&gt;"",BK95&lt;&gt;""),IF(SUM(BK93,BK94,BK95)=BK96,"","Check ISCED "&amp;BK$8),"")</f>
        <v/>
      </c>
      <c r="BN552" s="521" t="str">
        <f>IF(OR(BN93&lt;&gt;"",BN94&lt;&gt;"",BN95&lt;&gt;""),IF(SUM(BN93,BN94,BN95)=BN96,"","Check ISCED "&amp;BN$8),"")</f>
        <v/>
      </c>
      <c r="BQ552" s="521" t="str">
        <f>IF(OR(BQ93&lt;&gt;"",BQ94&lt;&gt;"",BQ95&lt;&gt;""),IF(SUM(BQ93,BQ94,BQ95)=BQ96,"","Check ISCED "&amp;BQ$8),"")</f>
        <v/>
      </c>
      <c r="BT552" s="521" t="str">
        <f>IF(OR(BT93&lt;&gt;"",BT94&lt;&gt;"",BT95&lt;&gt;""),IF(SUM(BT93,BT94,BT95)=BT96,"","Check ISCED "&amp;BT$8),"")</f>
        <v/>
      </c>
      <c r="BW552" s="521" t="str">
        <f>IF(OR(BW93&lt;&gt;"",BW94&lt;&gt;"",BW95&lt;&gt;""),IF(SUM(BW93,BW94,BW95)=BW96,"","Check ISCED "&amp;BW$8),"")</f>
        <v/>
      </c>
      <c r="BZ552" s="521" t="str">
        <f>IF(OR(BZ93&lt;&gt;"",BZ94&lt;&gt;"",BZ95&lt;&gt;""),IF(SUM(BZ93,BZ94,BZ95)=BZ96,"","Check ISCED "&amp;BZ$8),"")</f>
        <v/>
      </c>
      <c r="CC552" s="521" t="str">
        <f>IF(OR(CC93&lt;&gt;"",CC94&lt;&gt;"",CC95&lt;&gt;""),IF(SUM(CC93,CC94,CC95)=CC96,"","Check ISCED "&amp;CC$8),"")</f>
        <v/>
      </c>
      <c r="CF552" s="521" t="str">
        <f>IF(OR(CF93&lt;&gt;"",CF94&lt;&gt;"",CF95&lt;&gt;""),IF(SUM(CF93,CF94,CF95)=CF96,"","Check ISCED "&amp;CF$8),"")</f>
        <v/>
      </c>
      <c r="CI552" s="521" t="str">
        <f>IF(OR(CI93&lt;&gt;"",CI94&lt;&gt;"",CI95&lt;&gt;""),IF(SUM(CI93,CI94,CI95)=CI96,"","Check ISCED "&amp;CI$8),"")</f>
        <v/>
      </c>
      <c r="CL552" s="521" t="str">
        <f>IF(OR(CL93&lt;&gt;"",CL94&lt;&gt;"",CL95&lt;&gt;""),IF(SUM(CL93,CL94,CL95)=CL96,"","Check ISCED_X "&amp;CL$8),"")</f>
        <v/>
      </c>
      <c r="CO552" s="521" t="str">
        <f>IF(OR(CO93&lt;&gt;"",CO94&lt;&gt;"",CO95&lt;&gt;""),IF(SUM(CO93,CO94,CO95)=CO96,"","Check ISCED_T "&amp;CO$8),"")</f>
        <v/>
      </c>
      <c r="CQ552" s="469"/>
    </row>
    <row r="553" spans="1:95" s="414" customFormat="1" ht="111" hidden="1" customHeight="1" x14ac:dyDescent="0.2">
      <c r="C553" s="418"/>
      <c r="D553" s="902"/>
      <c r="E553" s="525"/>
      <c r="F553" s="515"/>
      <c r="G553" s="489" t="s">
        <v>9040</v>
      </c>
      <c r="H553" s="489"/>
      <c r="I553" s="489"/>
      <c r="J553" s="489"/>
      <c r="K553" s="489"/>
      <c r="L553" s="489"/>
      <c r="M553" s="490"/>
      <c r="N553" s="490"/>
      <c r="O553" s="490"/>
      <c r="P553" s="490"/>
      <c r="Q553" s="490"/>
      <c r="R553" s="490"/>
      <c r="S553" s="490"/>
      <c r="T553" s="490"/>
      <c r="U553" s="490"/>
      <c r="V553" s="490"/>
      <c r="W553" s="490"/>
      <c r="X553" s="490"/>
      <c r="Y553" s="490"/>
      <c r="Z553" s="490"/>
      <c r="AA553" s="522" t="str">
        <f>IF(OR(AA91&lt;&gt;"",AA96&lt;&gt;""),IF(SUM(AA91,AA96)=AA97,"","Check ISCED "&amp;AA$8),"")</f>
        <v/>
      </c>
      <c r="AB553" s="445"/>
      <c r="AC553" s="445"/>
      <c r="AD553" s="522" t="str">
        <f>IF(OR(AD91&lt;&gt;"",AD96&lt;&gt;""),IF(SUM(AD91,AD96)=AD97,"","Check ISCED "&amp;AD$8),"")</f>
        <v/>
      </c>
      <c r="AE553" s="445"/>
      <c r="AF553" s="445"/>
      <c r="AG553" s="522" t="str">
        <f>IF(OR(AG91&lt;&gt;"",AG96&lt;&gt;""),IF(SUM(AG91,AG96)=AG97,"","Check ISCED "&amp;AG$8),"")</f>
        <v/>
      </c>
      <c r="AH553" s="445"/>
      <c r="AI553" s="445"/>
      <c r="AJ553" s="522" t="str">
        <f>IF(OR(AJ91&lt;&gt;"",AJ96&lt;&gt;""),IF(SUM(AJ91,AJ96)=AJ97,"","Check ISCED "&amp;AJ$8),"")</f>
        <v/>
      </c>
      <c r="AK553" s="445"/>
      <c r="AL553" s="445"/>
      <c r="AM553" s="522" t="str">
        <f>IF(OR(AM91&lt;&gt;"",AM96&lt;&gt;""),IF(SUM(AM91,AM96)=AM97,"","Check ISCED "&amp;AM$8),"")</f>
        <v/>
      </c>
      <c r="AN553" s="445"/>
      <c r="AO553" s="445"/>
      <c r="AP553" s="522" t="str">
        <f>IF(OR(AP91&lt;&gt;"",AP96&lt;&gt;""),IF(SUM(AP91,AP96)=AP97,"","Check ISCED "&amp;AP$8),"")</f>
        <v/>
      </c>
      <c r="AQ553" s="445"/>
      <c r="AR553" s="445"/>
      <c r="AS553" s="522" t="str">
        <f>IF(OR(AS91&lt;&gt;"",AS96&lt;&gt;""),IF(SUM(AS91,AS96)=AS97,"","Check ISCED "&amp;AS$8),"")</f>
        <v/>
      </c>
      <c r="AT553" s="445"/>
      <c r="AU553" s="445"/>
      <c r="AV553" s="522" t="str">
        <f>IF(OR(AV91&lt;&gt;"",AV96&lt;&gt;""),IF(SUM(AV91,AV96)=AV97,"","Check ISCED "&amp;AV$8),"")</f>
        <v/>
      </c>
      <c r="AW553" s="445"/>
      <c r="AX553" s="445"/>
      <c r="AY553" s="522" t="str">
        <f>IF(OR(AY91&lt;&gt;"",AY96&lt;&gt;""),IF(SUM(AY91,AY96)=AY97,"","Check ISCED "&amp;AY$8),"")</f>
        <v/>
      </c>
      <c r="AZ553" s="445"/>
      <c r="BA553" s="445"/>
      <c r="BB553" s="522" t="str">
        <f>IF(OR(BB91&lt;&gt;"",BB96&lt;&gt;""),IF(SUM(BB91,BB96)=BB97,"","Check ISCED "&amp;BB$8),"")</f>
        <v/>
      </c>
      <c r="BC553" s="445"/>
      <c r="BD553" s="445"/>
      <c r="BE553" s="522" t="str">
        <f>IF(OR(BE91&lt;&gt;"",BE96&lt;&gt;""),IF(SUM(BE91,BE96)=BE97,"","Check ISCED "&amp;BE$8),"")</f>
        <v/>
      </c>
      <c r="BF553" s="445"/>
      <c r="BG553" s="445"/>
      <c r="BH553" s="522" t="str">
        <f>IF(OR(BH91&lt;&gt;"",BH96&lt;&gt;""),IF(SUM(BH91,BH96)=BH97,"","Check ISCED "&amp;BH$8),"")</f>
        <v/>
      </c>
      <c r="BI553" s="445"/>
      <c r="BJ553" s="445"/>
      <c r="BK553" s="522" t="str">
        <f>IF(OR(BK91&lt;&gt;"",BK96&lt;&gt;""),IF(SUM(BK91,BK96)=BK97,"","Check ISCED "&amp;BK$8),"")</f>
        <v/>
      </c>
      <c r="BL553" s="445"/>
      <c r="BM553" s="445"/>
      <c r="BN553" s="522" t="str">
        <f>IF(OR(BN91&lt;&gt;"",BN96&lt;&gt;""),IF(SUM(BN91,BN96)=BN97,"","Check ISCED "&amp;BN$8),"")</f>
        <v/>
      </c>
      <c r="BO553" s="445"/>
      <c r="BP553" s="445"/>
      <c r="BQ553" s="522" t="str">
        <f>IF(OR(BQ91&lt;&gt;"",BQ96&lt;&gt;""),IF(SUM(BQ91,BQ96)=BQ97,"","Check ISCED "&amp;BQ$8),"")</f>
        <v/>
      </c>
      <c r="BR553" s="445"/>
      <c r="BS553" s="445"/>
      <c r="BT553" s="522" t="str">
        <f>IF(OR(BT91&lt;&gt;"",BT96&lt;&gt;""),IF(SUM(BT91,BT96)=BT97,"","Check ISCED "&amp;BT$8),"")</f>
        <v/>
      </c>
      <c r="BU553" s="445"/>
      <c r="BV553" s="445"/>
      <c r="BW553" s="522" t="str">
        <f>IF(OR(BW91&lt;&gt;"",BW96&lt;&gt;""),IF(SUM(BW91,BW96)=BW97,"","Check ISCED "&amp;BW$8),"")</f>
        <v/>
      </c>
      <c r="BX553" s="445"/>
      <c r="BY553" s="445"/>
      <c r="BZ553" s="522" t="str">
        <f>IF(OR(BZ91&lt;&gt;"",BZ96&lt;&gt;""),IF(SUM(BZ91,BZ96)=BZ97,"","Check ISCED "&amp;BZ$8),"")</f>
        <v/>
      </c>
      <c r="CA553" s="445"/>
      <c r="CB553" s="445"/>
      <c r="CC553" s="522" t="str">
        <f>IF(OR(CC91&lt;&gt;"",CC96&lt;&gt;""),IF(SUM(CC91,CC96)=CC97,"","Check ISCED "&amp;CC$8),"")</f>
        <v/>
      </c>
      <c r="CD553" s="445"/>
      <c r="CE553" s="445"/>
      <c r="CF553" s="522" t="str">
        <f>IF(OR(CF91&lt;&gt;"",CF96&lt;&gt;""),IF(SUM(CF91,CF96)=CF97,"","Check ISCED "&amp;CF$8),"")</f>
        <v/>
      </c>
      <c r="CG553" s="445"/>
      <c r="CH553" s="445"/>
      <c r="CI553" s="522" t="str">
        <f>IF(OR(CI91&lt;&gt;"",CI96&lt;&gt;""),IF(SUM(CI91,CI96)=CI97,"","Check ISCED "&amp;CI$8),"")</f>
        <v/>
      </c>
      <c r="CJ553" s="445"/>
      <c r="CK553" s="445"/>
      <c r="CL553" s="522" t="str">
        <f>IF(OR(CL91&lt;&gt;"",CL96&lt;&gt;""),IF(SUM(CL91,CL96)=CL97,"","Check ISCED_X "&amp;CL$8),"")</f>
        <v/>
      </c>
      <c r="CM553" s="445"/>
      <c r="CN553" s="445"/>
      <c r="CO553" s="522" t="str">
        <f>IF(OR(CO91&lt;&gt;"",CO96&lt;&gt;""),IF(SUM(CO91,CO96)=CO97,"","Check ISCED_T "&amp;CO$8),"")</f>
        <v/>
      </c>
      <c r="CP553" s="445"/>
      <c r="CQ553" s="470"/>
    </row>
    <row r="554" spans="1:95" s="414" customFormat="1" ht="11.25" hidden="1" customHeight="1" x14ac:dyDescent="0.2">
      <c r="C554" s="418"/>
      <c r="D554" s="477"/>
      <c r="E554" s="418"/>
      <c r="F554" s="499"/>
      <c r="G554" s="476"/>
      <c r="H554" s="476"/>
      <c r="I554" s="476"/>
      <c r="J554" s="476"/>
      <c r="K554" s="476"/>
      <c r="L554" s="476"/>
      <c r="M554" s="47"/>
      <c r="N554" s="47"/>
      <c r="O554" s="47"/>
      <c r="P554" s="47"/>
      <c r="Q554" s="47"/>
      <c r="R554" s="47"/>
      <c r="S554" s="47"/>
      <c r="T554" s="47"/>
      <c r="U554" s="47"/>
      <c r="V554" s="47"/>
      <c r="W554" s="47"/>
      <c r="X554" s="47"/>
      <c r="Y554" s="47"/>
      <c r="Z554" s="47"/>
    </row>
    <row r="555" spans="1:95" s="414" customFormat="1" ht="115.5" hidden="1" customHeight="1" x14ac:dyDescent="0.2">
      <c r="C555" s="418"/>
      <c r="D555" s="900" t="s">
        <v>9041</v>
      </c>
      <c r="E555" s="523"/>
      <c r="F555" s="510"/>
      <c r="G555" s="482" t="s">
        <v>9042</v>
      </c>
      <c r="H555" s="482"/>
      <c r="I555" s="482"/>
      <c r="J555" s="482"/>
      <c r="K555" s="482"/>
      <c r="L555" s="482"/>
      <c r="M555" s="483"/>
      <c r="N555" s="483"/>
      <c r="O555" s="483"/>
      <c r="P555" s="483"/>
      <c r="Q555" s="483"/>
      <c r="R555" s="483"/>
      <c r="S555" s="483"/>
      <c r="T555" s="483"/>
      <c r="U555" s="483"/>
      <c r="V555" s="483"/>
      <c r="W555" s="483"/>
      <c r="X555" s="483"/>
      <c r="Y555" s="483"/>
      <c r="Z555" s="483"/>
      <c r="AA555" s="455" t="str">
        <f>IF(AA103&lt;&gt;"",IF(AA102&lt;&gt;"",IF(AA103&lt;=AA102,"","Check ISCED "&amp;AA$8),""),"")</f>
        <v/>
      </c>
      <c r="AB555" s="455"/>
      <c r="AC555" s="455"/>
      <c r="AD555" s="455" t="str">
        <f>IF(AD103&lt;&gt;"",IF(AD102&lt;&gt;"",IF(AD103&lt;=AD102,"","Check ISCED "&amp;AD$8),""),"")</f>
        <v/>
      </c>
      <c r="AE555" s="455"/>
      <c r="AF555" s="455"/>
      <c r="AG555" s="455" t="str">
        <f>IF(AG103&lt;&gt;"",IF(AG102&lt;&gt;"",IF(AG103&lt;=AG102,"","Check ISCED "&amp;AG$8),""),"")</f>
        <v/>
      </c>
      <c r="AH555" s="455"/>
      <c r="AI555" s="455"/>
      <c r="AJ555" s="455" t="str">
        <f>IF(AJ103&lt;&gt;"",IF(AJ102&lt;&gt;"",IF(AJ103&lt;=AJ102,"","Check ISCED "&amp;AJ$8),""),"")</f>
        <v/>
      </c>
      <c r="AK555" s="455"/>
      <c r="AL555" s="455"/>
      <c r="AM555" s="455" t="str">
        <f>IF(AM103&lt;&gt;"",IF(AM102&lt;&gt;"",IF(AM103&lt;=AM102,"","Check ISCED "&amp;AM$8),""),"")</f>
        <v/>
      </c>
      <c r="AN555" s="455"/>
      <c r="AO555" s="455"/>
      <c r="AP555" s="455" t="str">
        <f>IF(AP103&lt;&gt;"",IF(AP102&lt;&gt;"",IF(AP103&lt;=AP102,"","Check ISCED "&amp;AP$8),""),"")</f>
        <v/>
      </c>
      <c r="AQ555" s="455"/>
      <c r="AR555" s="455"/>
      <c r="AS555" s="455" t="str">
        <f>IF(AS103&lt;&gt;"",IF(AS102&lt;&gt;"",IF(AS103&lt;=AS102,"","Check ISCED "&amp;AS$8),""),"")</f>
        <v/>
      </c>
      <c r="AT555" s="455"/>
      <c r="AU555" s="455"/>
      <c r="AV555" s="455" t="str">
        <f>IF(AV103&lt;&gt;"",IF(AV102&lt;&gt;"",IF(AV103&lt;=AV102,"","Check ISCED "&amp;AV$8),""),"")</f>
        <v/>
      </c>
      <c r="AW555" s="455"/>
      <c r="AX555" s="455"/>
      <c r="AY555" s="455" t="str">
        <f>IF(AY103&lt;&gt;"",IF(AY102&lt;&gt;"",IF(AY103&lt;=AY102,"","Check ISCED "&amp;AY$8),""),"")</f>
        <v/>
      </c>
      <c r="AZ555" s="455"/>
      <c r="BA555" s="455"/>
      <c r="BB555" s="455" t="str">
        <f>IF(BB103&lt;&gt;"",IF(BB102&lt;&gt;"",IF(BB103&lt;=BB102,"","Check ISCED "&amp;BB$8),""),"")</f>
        <v/>
      </c>
      <c r="BC555" s="455"/>
      <c r="BD555" s="455"/>
      <c r="BE555" s="455" t="str">
        <f>IF(BE103&lt;&gt;"",IF(BE102&lt;&gt;"",IF(BE103&lt;=BE102,"","Check ISCED "&amp;BE$8),""),"")</f>
        <v/>
      </c>
      <c r="BF555" s="455"/>
      <c r="BG555" s="455"/>
      <c r="BH555" s="455" t="str">
        <f>IF(BH103&lt;&gt;"",IF(BH102&lt;&gt;"",IF(BH103&lt;=BH102,"","Check ISCED "&amp;BH$8),""),"")</f>
        <v/>
      </c>
      <c r="BI555" s="455"/>
      <c r="BJ555" s="455"/>
      <c r="BK555" s="455" t="str">
        <f>IF(BK103&lt;&gt;"",IF(BK102&lt;&gt;"",IF(BK103&lt;=BK102,"","Check ISCED "&amp;BK$8),""),"")</f>
        <v/>
      </c>
      <c r="BL555" s="455"/>
      <c r="BM555" s="455"/>
      <c r="BN555" s="455" t="str">
        <f>IF(BN103&lt;&gt;"",IF(BN102&lt;&gt;"",IF(BN103&lt;=BN102,"","Check ISCED "&amp;BN$8),""),"")</f>
        <v/>
      </c>
      <c r="BO555" s="455"/>
      <c r="BP555" s="455"/>
      <c r="BQ555" s="455" t="str">
        <f>IF(BQ103&lt;&gt;"",IF(BQ102&lt;&gt;"",IF(BQ103&lt;=BQ102,"","Check ISCED "&amp;BQ$8),""),"")</f>
        <v/>
      </c>
      <c r="BR555" s="455"/>
      <c r="BS555" s="455"/>
      <c r="BT555" s="455" t="str">
        <f>IF(BT103&lt;&gt;"",IF(BT102&lt;&gt;"",IF(BT103&lt;=BT102,"","Check ISCED "&amp;BT$8),""),"")</f>
        <v/>
      </c>
      <c r="BU555" s="455"/>
      <c r="BV555" s="455"/>
      <c r="BW555" s="455" t="str">
        <f>IF(BW103&lt;&gt;"",IF(BW102&lt;&gt;"",IF(BW103&lt;=BW102,"","Check ISCED "&amp;BW$8),""),"")</f>
        <v/>
      </c>
      <c r="BX555" s="455"/>
      <c r="BY555" s="455"/>
      <c r="BZ555" s="455" t="str">
        <f>IF(BZ103&lt;&gt;"",IF(BZ102&lt;&gt;"",IF(BZ103&lt;=BZ102,"","Check ISCED "&amp;BZ$8),""),"")</f>
        <v/>
      </c>
      <c r="CA555" s="455"/>
      <c r="CB555" s="455"/>
      <c r="CC555" s="455" t="str">
        <f>IF(CC103&lt;&gt;"",IF(CC102&lt;&gt;"",IF(CC103&lt;=CC102,"","Check ISCED "&amp;CC$8),""),"")</f>
        <v/>
      </c>
      <c r="CD555" s="455"/>
      <c r="CE555" s="455"/>
      <c r="CF555" s="455" t="str">
        <f>IF(CF103&lt;&gt;"",IF(CF102&lt;&gt;"",IF(CF103&lt;=CF102,"","Check ISCED "&amp;CF$8),""),"")</f>
        <v/>
      </c>
      <c r="CG555" s="455"/>
      <c r="CH555" s="455"/>
      <c r="CI555" s="455" t="str">
        <f>IF(CI103&lt;&gt;"",IF(CI102&lt;&gt;"",IF(CI103&lt;=CI102,"","Check ISCED "&amp;CI$8),""),"")</f>
        <v/>
      </c>
      <c r="CJ555" s="455"/>
      <c r="CK555" s="455"/>
      <c r="CL555" s="455" t="str">
        <f>IF(CL103&lt;&gt;"",IF(CL102&lt;&gt;"",IF(CL103&lt;=CL102,"","Check ISCED_X "&amp;CL$8),""),"")</f>
        <v/>
      </c>
      <c r="CM555" s="455"/>
      <c r="CN555" s="455"/>
      <c r="CO555" s="455" t="str">
        <f>IF(CO103&lt;&gt;"",IF(CO102&lt;&gt;"",IF(CO103&lt;=CO102,"","Check ISCED_T "&amp;CO$8),""),"")</f>
        <v/>
      </c>
      <c r="CP555" s="455"/>
      <c r="CQ555" s="468"/>
    </row>
    <row r="556" spans="1:95" s="414" customFormat="1" ht="115.5" hidden="1" customHeight="1" x14ac:dyDescent="0.2">
      <c r="C556" s="418"/>
      <c r="D556" s="901"/>
      <c r="E556" s="524"/>
      <c r="F556" s="513"/>
      <c r="G556" s="486" t="s">
        <v>9043</v>
      </c>
      <c r="H556" s="486"/>
      <c r="I556" s="486"/>
      <c r="J556" s="486"/>
      <c r="K556" s="486"/>
      <c r="L556" s="486"/>
      <c r="M556" s="487"/>
      <c r="N556" s="487"/>
      <c r="O556" s="487"/>
      <c r="P556" s="487"/>
      <c r="Q556" s="487"/>
      <c r="R556" s="487"/>
      <c r="S556" s="487"/>
      <c r="T556" s="487"/>
      <c r="U556" s="487"/>
      <c r="V556" s="487"/>
      <c r="W556" s="487"/>
      <c r="X556" s="487"/>
      <c r="Y556" s="487"/>
      <c r="Z556" s="487"/>
      <c r="AA556" s="521" t="str">
        <f>IF(OR(AA104&lt;&gt;"",AA105&lt;&gt;"",AA106&lt;&gt;""),IF(SUM(AA104,AA105,AA106)=AA107,"","Check ISCED "&amp;AA$8),"")</f>
        <v/>
      </c>
      <c r="AB556" s="460"/>
      <c r="AC556" s="460"/>
      <c r="AD556" s="521" t="str">
        <f>IF(OR(AD104&lt;&gt;"",AD105&lt;&gt;"",AD106&lt;&gt;""),IF(SUM(AD104,AD105,AD106)=AD107,"","Check ISCED "&amp;AD$8),"")</f>
        <v/>
      </c>
      <c r="AE556" s="460"/>
      <c r="AF556" s="460"/>
      <c r="AG556" s="521" t="str">
        <f>IF(OR(AG104&lt;&gt;"",AG105&lt;&gt;"",AG106&lt;&gt;""),IF(SUM(AG104,AG105,AG106)=AG107,"","Check ISCED "&amp;AG$8),"")</f>
        <v/>
      </c>
      <c r="AH556" s="460"/>
      <c r="AI556" s="460"/>
      <c r="AJ556" s="521" t="str">
        <f>IF(OR(AJ104&lt;&gt;"",AJ105&lt;&gt;"",AJ106&lt;&gt;""),IF(SUM(AJ104,AJ105,AJ106)=AJ107,"","Check ISCED "&amp;AJ$8),"")</f>
        <v/>
      </c>
      <c r="AK556" s="460"/>
      <c r="AL556" s="460"/>
      <c r="AM556" s="521" t="str">
        <f>IF(OR(AM104&lt;&gt;"",AM105&lt;&gt;"",AM106&lt;&gt;""),IF(SUM(AM104,AM105,AM106)=AM107,"","Check ISCED "&amp;AM$8),"")</f>
        <v/>
      </c>
      <c r="AN556" s="460"/>
      <c r="AO556" s="460"/>
      <c r="AP556" s="521" t="str">
        <f>IF(OR(AP104&lt;&gt;"",AP105&lt;&gt;"",AP106&lt;&gt;""),IF(SUM(AP104,AP105,AP106)=AP107,"","Check ISCED "&amp;AP$8),"")</f>
        <v/>
      </c>
      <c r="AQ556" s="460"/>
      <c r="AR556" s="460"/>
      <c r="AS556" s="521" t="str">
        <f>IF(OR(AS104&lt;&gt;"",AS105&lt;&gt;"",AS106&lt;&gt;""),IF(SUM(AS104,AS105,AS106)=AS107,"","Check ISCED "&amp;AS$8),"")</f>
        <v/>
      </c>
      <c r="AT556" s="460"/>
      <c r="AU556" s="460"/>
      <c r="AV556" s="521" t="str">
        <f>IF(OR(AV104&lt;&gt;"",AV105&lt;&gt;"",AV106&lt;&gt;""),IF(SUM(AV104,AV105,AV106)=AV107,"","Check ISCED "&amp;AV$8),"")</f>
        <v/>
      </c>
      <c r="AW556" s="460"/>
      <c r="AX556" s="460"/>
      <c r="AY556" s="521" t="str">
        <f>IF(OR(AY104&lt;&gt;"",AY105&lt;&gt;"",AY106&lt;&gt;""),IF(SUM(AY104,AY105,AY106)=AY107,"","Check ISCED "&amp;AY$8),"")</f>
        <v/>
      </c>
      <c r="AZ556" s="460"/>
      <c r="BA556" s="460"/>
      <c r="BB556" s="521" t="str">
        <f>IF(OR(BB104&lt;&gt;"",BB105&lt;&gt;"",BB106&lt;&gt;""),IF(SUM(BB104,BB105,BB106)=BB107,"","Check ISCED "&amp;BB$8),"")</f>
        <v/>
      </c>
      <c r="BC556" s="460"/>
      <c r="BD556" s="460"/>
      <c r="BE556" s="521" t="str">
        <f>IF(OR(BE104&lt;&gt;"",BE105&lt;&gt;"",BE106&lt;&gt;""),IF(SUM(BE104,BE105,BE106)=BE107,"","Check ISCED "&amp;BE$8),"")</f>
        <v/>
      </c>
      <c r="BF556" s="460"/>
      <c r="BG556" s="460"/>
      <c r="BH556" s="521" t="str">
        <f>IF(OR(BH104&lt;&gt;"",BH105&lt;&gt;"",BH106&lt;&gt;""),IF(SUM(BH104,BH105,BH106)=BH107,"","Check ISCED "&amp;BH$8),"")</f>
        <v/>
      </c>
      <c r="BI556" s="460"/>
      <c r="BJ556" s="460"/>
      <c r="BK556" s="521" t="str">
        <f>IF(OR(BK104&lt;&gt;"",BK105&lt;&gt;"",BK106&lt;&gt;""),IF(SUM(BK104,BK105,BK106)=BK107,"","Check ISCED "&amp;BK$8),"")</f>
        <v/>
      </c>
      <c r="BL556" s="460"/>
      <c r="BM556" s="460"/>
      <c r="BN556" s="521" t="str">
        <f>IF(OR(BN104&lt;&gt;"",BN105&lt;&gt;"",BN106&lt;&gt;""),IF(SUM(BN104,BN105,BN106)=BN107,"","Check ISCED "&amp;BN$8),"")</f>
        <v/>
      </c>
      <c r="BO556" s="460"/>
      <c r="BP556" s="460"/>
      <c r="BQ556" s="521" t="str">
        <f>IF(OR(BQ104&lt;&gt;"",BQ105&lt;&gt;"",BQ106&lt;&gt;""),IF(SUM(BQ104,BQ105,BQ106)=BQ107,"","Check ISCED "&amp;BQ$8),"")</f>
        <v/>
      </c>
      <c r="BR556" s="460"/>
      <c r="BS556" s="460"/>
      <c r="BT556" s="521" t="str">
        <f>IF(OR(BT104&lt;&gt;"",BT105&lt;&gt;"",BT106&lt;&gt;""),IF(SUM(BT104,BT105,BT106)=BT107,"","Check ISCED "&amp;BT$8),"")</f>
        <v/>
      </c>
      <c r="BU556" s="460"/>
      <c r="BV556" s="460"/>
      <c r="BW556" s="521" t="str">
        <f>IF(OR(BW104&lt;&gt;"",BW105&lt;&gt;"",BW106&lt;&gt;""),IF(SUM(BW104,BW105,BW106)=BW107,"","Check ISCED "&amp;BW$8),"")</f>
        <v/>
      </c>
      <c r="BX556" s="460"/>
      <c r="BY556" s="460"/>
      <c r="BZ556" s="521" t="str">
        <f>IF(OR(BZ104&lt;&gt;"",BZ105&lt;&gt;"",BZ106&lt;&gt;""),IF(SUM(BZ104,BZ105,BZ106)=BZ107,"","Check ISCED "&amp;BZ$8),"")</f>
        <v/>
      </c>
      <c r="CA556" s="460"/>
      <c r="CB556" s="460"/>
      <c r="CC556" s="521" t="str">
        <f>IF(OR(CC104&lt;&gt;"",CC105&lt;&gt;"",CC106&lt;&gt;""),IF(SUM(CC104,CC105,CC106)=CC107,"","Check ISCED "&amp;CC$8),"")</f>
        <v/>
      </c>
      <c r="CD556" s="460"/>
      <c r="CE556" s="460"/>
      <c r="CF556" s="521" t="str">
        <f>IF(OR(CF104&lt;&gt;"",CF105&lt;&gt;"",CF106&lt;&gt;""),IF(SUM(CF104,CF105,CF106)=CF107,"","Check ISCED "&amp;CF$8),"")</f>
        <v/>
      </c>
      <c r="CG556" s="460"/>
      <c r="CH556" s="460"/>
      <c r="CI556" s="521" t="str">
        <f>IF(OR(CI104&lt;&gt;"",CI105&lt;&gt;"",CI106&lt;&gt;""),IF(SUM(CI104,CI105,CI106)=CI107,"","Check ISCED "&amp;CI$8),"")</f>
        <v/>
      </c>
      <c r="CJ556" s="460"/>
      <c r="CK556" s="460"/>
      <c r="CL556" s="521" t="str">
        <f>IF(OR(CL104&lt;&gt;"",CL105&lt;&gt;"",CL106&lt;&gt;""),IF(SUM(CL104,CL105,CL106)=CL107,"","Check ISCED_X "&amp;CL$8),"")</f>
        <v/>
      </c>
      <c r="CM556" s="460"/>
      <c r="CN556" s="460"/>
      <c r="CO556" s="521" t="str">
        <f>IF(OR(CO104&lt;&gt;"",CO105&lt;&gt;"",CO106&lt;&gt;""),IF(SUM(CO104,CO105,CO106)=CO107,"","Check ISCED_T "&amp;CO$8),"")</f>
        <v/>
      </c>
      <c r="CP556" s="460"/>
      <c r="CQ556" s="469"/>
    </row>
    <row r="557" spans="1:95" s="414" customFormat="1" ht="115.5" hidden="1" customHeight="1" x14ac:dyDescent="0.2">
      <c r="C557" s="418"/>
      <c r="D557" s="902"/>
      <c r="E557" s="525"/>
      <c r="F557" s="515"/>
      <c r="G557" s="489" t="s">
        <v>9044</v>
      </c>
      <c r="H557" s="489"/>
      <c r="I557" s="489"/>
      <c r="J557" s="489"/>
      <c r="K557" s="489"/>
      <c r="L557" s="489"/>
      <c r="M557" s="490"/>
      <c r="N557" s="490"/>
      <c r="O557" s="490"/>
      <c r="P557" s="490"/>
      <c r="Q557" s="490"/>
      <c r="R557" s="490"/>
      <c r="S557" s="490"/>
      <c r="T557" s="490"/>
      <c r="U557" s="490"/>
      <c r="V557" s="490"/>
      <c r="W557" s="490"/>
      <c r="X557" s="490"/>
      <c r="Y557" s="490"/>
      <c r="Z557" s="490"/>
      <c r="AA557" s="522" t="str">
        <f>IF(OR(AA102&lt;&gt;"",AA107&lt;&gt;""),IF(SUM(AA102,AA107)=AA108,"","Check ISCED "&amp;AA$8),"")</f>
        <v/>
      </c>
      <c r="AB557" s="445"/>
      <c r="AC557" s="445"/>
      <c r="AD557" s="522" t="str">
        <f>IF(OR(AD102&lt;&gt;"",AD107&lt;&gt;""),IF(SUM(AD102,AD107)=AD108,"","Check ISCED "&amp;AD$8),"")</f>
        <v/>
      </c>
      <c r="AE557" s="445"/>
      <c r="AF557" s="445"/>
      <c r="AG557" s="522" t="str">
        <f>IF(OR(AG102&lt;&gt;"",AG107&lt;&gt;""),IF(SUM(AG102,AG107)=AG108,"","Check ISCED "&amp;AG$8),"")</f>
        <v/>
      </c>
      <c r="AH557" s="445"/>
      <c r="AI557" s="445"/>
      <c r="AJ557" s="522" t="str">
        <f>IF(OR(AJ102&lt;&gt;"",AJ107&lt;&gt;""),IF(SUM(AJ102,AJ107)=AJ108,"","Check ISCED "&amp;AJ$8),"")</f>
        <v/>
      </c>
      <c r="AK557" s="445"/>
      <c r="AL557" s="445"/>
      <c r="AM557" s="522" t="str">
        <f>IF(OR(AM102&lt;&gt;"",AM107&lt;&gt;""),IF(SUM(AM102,AM107)=AM108,"","Check ISCED "&amp;AM$8),"")</f>
        <v/>
      </c>
      <c r="AN557" s="445"/>
      <c r="AO557" s="445"/>
      <c r="AP557" s="522" t="str">
        <f>IF(OR(AP102&lt;&gt;"",AP107&lt;&gt;""),IF(SUM(AP102,AP107)=AP108,"","Check ISCED "&amp;AP$8),"")</f>
        <v/>
      </c>
      <c r="AQ557" s="445"/>
      <c r="AR557" s="445"/>
      <c r="AS557" s="522" t="str">
        <f>IF(OR(AS102&lt;&gt;"",AS107&lt;&gt;""),IF(SUM(AS102,AS107)=AS108,"","Check ISCED "&amp;AS$8),"")</f>
        <v/>
      </c>
      <c r="AT557" s="445"/>
      <c r="AU557" s="445"/>
      <c r="AV557" s="522" t="str">
        <f>IF(OR(AV102&lt;&gt;"",AV107&lt;&gt;""),IF(SUM(AV102,AV107)=AV108,"","Check ISCED "&amp;AV$8),"")</f>
        <v/>
      </c>
      <c r="AW557" s="445"/>
      <c r="AX557" s="445"/>
      <c r="AY557" s="522" t="str">
        <f>IF(OR(AY102&lt;&gt;"",AY107&lt;&gt;""),IF(SUM(AY102,AY107)=AY108,"","Check ISCED "&amp;AY$8),"")</f>
        <v/>
      </c>
      <c r="AZ557" s="445"/>
      <c r="BA557" s="445"/>
      <c r="BB557" s="522" t="str">
        <f>IF(OR(BB102&lt;&gt;"",BB107&lt;&gt;""),IF(SUM(BB102,BB107)=BB108,"","Check ISCED "&amp;BB$8),"")</f>
        <v/>
      </c>
      <c r="BC557" s="445"/>
      <c r="BD557" s="445"/>
      <c r="BE557" s="522" t="str">
        <f>IF(OR(BE102&lt;&gt;"",BE107&lt;&gt;""),IF(SUM(BE102,BE107)=BE108,"","Check ISCED "&amp;BE$8),"")</f>
        <v/>
      </c>
      <c r="BF557" s="445"/>
      <c r="BG557" s="445"/>
      <c r="BH557" s="522" t="str">
        <f>IF(OR(BH102&lt;&gt;"",BH107&lt;&gt;""),IF(SUM(BH102,BH107)=BH108,"","Check ISCED "&amp;BH$8),"")</f>
        <v/>
      </c>
      <c r="BI557" s="445"/>
      <c r="BJ557" s="445"/>
      <c r="BK557" s="522" t="str">
        <f>IF(OR(BK102&lt;&gt;"",BK107&lt;&gt;""),IF(SUM(BK102,BK107)=BK108,"","Check ISCED "&amp;BK$8),"")</f>
        <v/>
      </c>
      <c r="BL557" s="445"/>
      <c r="BM557" s="445"/>
      <c r="BN557" s="522" t="str">
        <f>IF(OR(BN102&lt;&gt;"",BN107&lt;&gt;""),IF(SUM(BN102,BN107)=BN108,"","Check ISCED "&amp;BN$8),"")</f>
        <v/>
      </c>
      <c r="BO557" s="445"/>
      <c r="BP557" s="445"/>
      <c r="BQ557" s="522" t="str">
        <f>IF(OR(BQ102&lt;&gt;"",BQ107&lt;&gt;""),IF(SUM(BQ102,BQ107)=BQ108,"","Check ISCED "&amp;BQ$8),"")</f>
        <v/>
      </c>
      <c r="BR557" s="445"/>
      <c r="BS557" s="445"/>
      <c r="BT557" s="522" t="str">
        <f>IF(OR(BT102&lt;&gt;"",BT107&lt;&gt;""),IF(SUM(BT102,BT107)=BT108,"","Check ISCED "&amp;BT$8),"")</f>
        <v/>
      </c>
      <c r="BU557" s="445"/>
      <c r="BV557" s="445"/>
      <c r="BW557" s="522" t="str">
        <f>IF(OR(BW102&lt;&gt;"",BW107&lt;&gt;""),IF(SUM(BW102,BW107)=BW108,"","Check ISCED "&amp;BW$8),"")</f>
        <v/>
      </c>
      <c r="BX557" s="445"/>
      <c r="BY557" s="445"/>
      <c r="BZ557" s="522" t="str">
        <f>IF(OR(BZ102&lt;&gt;"",BZ107&lt;&gt;""),IF(SUM(BZ102,BZ107)=BZ108,"","Check ISCED "&amp;BZ$8),"")</f>
        <v/>
      </c>
      <c r="CA557" s="445"/>
      <c r="CB557" s="445"/>
      <c r="CC557" s="522" t="str">
        <f>IF(OR(CC102&lt;&gt;"",CC107&lt;&gt;""),IF(SUM(CC102,CC107)=CC108,"","Check ISCED "&amp;CC$8),"")</f>
        <v/>
      </c>
      <c r="CD557" s="445"/>
      <c r="CE557" s="445"/>
      <c r="CF557" s="522" t="str">
        <f>IF(OR(CF102&lt;&gt;"",CF107&lt;&gt;""),IF(SUM(CF102,CF107)=CF108,"","Check ISCED "&amp;CF$8),"")</f>
        <v/>
      </c>
      <c r="CG557" s="445"/>
      <c r="CH557" s="445"/>
      <c r="CI557" s="522" t="str">
        <f>IF(OR(CI102&lt;&gt;"",CI107&lt;&gt;""),IF(SUM(CI102,CI107)=CI108,"","Check ISCED "&amp;CI$8),"")</f>
        <v/>
      </c>
      <c r="CJ557" s="445"/>
      <c r="CK557" s="445"/>
      <c r="CL557" s="522" t="str">
        <f>IF(OR(CL102&lt;&gt;"",CL107&lt;&gt;""),IF(SUM(CL102,CL107)=CL108,"","Check ISCED_X "&amp;CL$8),"")</f>
        <v/>
      </c>
      <c r="CM557" s="445"/>
      <c r="CN557" s="445"/>
      <c r="CO557" s="522" t="str">
        <f>IF(OR(CO102&lt;&gt;"",CO107&lt;&gt;""),IF(SUM(CO102,CO107)=CO108,"","Check ISCED_T "&amp;CO$8),"")</f>
        <v/>
      </c>
      <c r="CP557" s="445"/>
      <c r="CQ557" s="470"/>
    </row>
    <row r="558" spans="1:95" s="414" customFormat="1" ht="11.25" hidden="1" customHeight="1" x14ac:dyDescent="0.2">
      <c r="C558" s="418"/>
      <c r="D558" s="477"/>
      <c r="E558" s="418"/>
      <c r="F558" s="499"/>
      <c r="G558" s="476"/>
      <c r="H558" s="476"/>
      <c r="I558" s="476"/>
      <c r="J558" s="476"/>
      <c r="K558" s="476"/>
      <c r="L558" s="476"/>
      <c r="M558" s="47"/>
      <c r="N558" s="47"/>
      <c r="O558" s="47"/>
      <c r="P558" s="47"/>
      <c r="Q558" s="47"/>
      <c r="R558" s="47"/>
      <c r="S558" s="47"/>
      <c r="T558" s="47"/>
      <c r="U558" s="47"/>
      <c r="V558" s="47"/>
      <c r="W558" s="47"/>
      <c r="X558" s="47"/>
      <c r="Y558" s="47"/>
      <c r="Z558" s="47"/>
      <c r="CP558" s="460"/>
      <c r="CQ558" s="460"/>
    </row>
    <row r="559" spans="1:95" s="414" customFormat="1" ht="97.5" hidden="1" customHeight="1" x14ac:dyDescent="0.2">
      <c r="C559" s="418"/>
      <c r="D559" s="908" t="s">
        <v>9045</v>
      </c>
      <c r="E559" s="523"/>
      <c r="F559" s="510"/>
      <c r="G559" s="482" t="s">
        <v>9046</v>
      </c>
      <c r="H559" s="482"/>
      <c r="I559" s="482"/>
      <c r="J559" s="482"/>
      <c r="K559" s="482"/>
      <c r="L559" s="482"/>
      <c r="M559" s="483"/>
      <c r="N559" s="483"/>
      <c r="O559" s="483"/>
      <c r="P559" s="483"/>
      <c r="Q559" s="483"/>
      <c r="R559" s="483"/>
      <c r="S559" s="483"/>
      <c r="T559" s="483"/>
      <c r="U559" s="483"/>
      <c r="V559" s="483"/>
      <c r="W559" s="483"/>
      <c r="X559" s="483"/>
      <c r="Y559" s="483"/>
      <c r="Z559" s="483"/>
      <c r="AA559" s="455" t="str">
        <f>IF(AA114&lt;&gt;"",IF(AA113&lt;&gt;"",IF(AA114&lt;=AA113,"","Check ISCED "&amp;AA$8),""),"")</f>
        <v/>
      </c>
      <c r="AB559" s="455"/>
      <c r="AC559" s="455"/>
      <c r="AD559" s="455" t="str">
        <f>IF(AD114&lt;&gt;"",IF(AD113&lt;&gt;"",IF(AD114&lt;=AD113,"","Check ISCED "&amp;AD$8),""),"")</f>
        <v/>
      </c>
      <c r="AE559" s="455"/>
      <c r="AF559" s="455"/>
      <c r="AG559" s="455" t="str">
        <f>IF(AG114&lt;&gt;"",IF(AG113&lt;&gt;"",IF(AG114&lt;=AG113,"","Check ISCED "&amp;AG$8),""),"")</f>
        <v/>
      </c>
      <c r="AH559" s="455"/>
      <c r="AI559" s="455"/>
      <c r="AJ559" s="455" t="str">
        <f>IF(AJ114&lt;&gt;"",IF(AJ113&lt;&gt;"",IF(AJ114&lt;=AJ113,"","Check ISCED "&amp;AJ$8),""),"")</f>
        <v/>
      </c>
      <c r="AK559" s="455"/>
      <c r="AL559" s="455"/>
      <c r="AM559" s="455" t="str">
        <f>IF(AM114&lt;&gt;"",IF(AM113&lt;&gt;"",IF(AM114&lt;=AM113,"","Check ISCED "&amp;AM$8),""),"")</f>
        <v/>
      </c>
      <c r="AN559" s="455"/>
      <c r="AO559" s="455"/>
      <c r="AP559" s="455" t="str">
        <f>IF(AP114&lt;&gt;"",IF(AP113&lt;&gt;"",IF(AP114&lt;=AP113,"","Check ISCED "&amp;AP$8),""),"")</f>
        <v/>
      </c>
      <c r="AQ559" s="455"/>
      <c r="AR559" s="455"/>
      <c r="AS559" s="455" t="str">
        <f>IF(AS114&lt;&gt;"",IF(AS113&lt;&gt;"",IF(AS114&lt;=AS113,"","Check ISCED "&amp;AS$8),""),"")</f>
        <v/>
      </c>
      <c r="AT559" s="455"/>
      <c r="AU559" s="455"/>
      <c r="AV559" s="455" t="str">
        <f>IF(AV114&lt;&gt;"",IF(AV113&lt;&gt;"",IF(AV114&lt;=AV113,"","Check ISCED "&amp;AV$8),""),"")</f>
        <v/>
      </c>
      <c r="AW559" s="455"/>
      <c r="AX559" s="455"/>
      <c r="AY559" s="455" t="str">
        <f>IF(AY114&lt;&gt;"",IF(AY113&lt;&gt;"",IF(AY114&lt;=AY113,"","Check ISCED "&amp;AY$8),""),"")</f>
        <v/>
      </c>
      <c r="AZ559" s="455"/>
      <c r="BA559" s="455"/>
      <c r="BB559" s="455" t="str">
        <f>IF(BB114&lt;&gt;"",IF(BB113&lt;&gt;"",IF(BB114&lt;=BB113,"","Check ISCED "&amp;BB$8),""),"")</f>
        <v/>
      </c>
      <c r="BC559" s="455"/>
      <c r="BD559" s="455"/>
      <c r="BE559" s="455" t="str">
        <f>IF(BE114&lt;&gt;"",IF(BE113&lt;&gt;"",IF(BE114&lt;=BE113,"","Check ISCED "&amp;BE$8),""),"")</f>
        <v/>
      </c>
      <c r="BF559" s="455"/>
      <c r="BG559" s="455"/>
      <c r="BH559" s="455" t="str">
        <f>IF(BH114&lt;&gt;"",IF(BH113&lt;&gt;"",IF(BH114&lt;=BH113,"","Check ISCED "&amp;BH$8),""),"")</f>
        <v/>
      </c>
      <c r="BI559" s="455"/>
      <c r="BJ559" s="455"/>
      <c r="BK559" s="455" t="str">
        <f>IF(BK114&lt;&gt;"",IF(BK113&lt;&gt;"",IF(BK114&lt;=BK113,"","Check ISCED "&amp;BK$8),""),"")</f>
        <v/>
      </c>
      <c r="BL559" s="455"/>
      <c r="BM559" s="455"/>
      <c r="BN559" s="455" t="str">
        <f>IF(BN114&lt;&gt;"",IF(BN113&lt;&gt;"",IF(BN114&lt;=BN113,"","Check ISCED "&amp;BN$8),""),"")</f>
        <v/>
      </c>
      <c r="BO559" s="455"/>
      <c r="BP559" s="455"/>
      <c r="BQ559" s="455" t="str">
        <f>IF(BQ114&lt;&gt;"",IF(BQ113&lt;&gt;"",IF(BQ114&lt;=BQ113,"","Check ISCED "&amp;BQ$8),""),"")</f>
        <v/>
      </c>
      <c r="BR559" s="455"/>
      <c r="BS559" s="455"/>
      <c r="BT559" s="455" t="str">
        <f>IF(BT114&lt;&gt;"",IF(BT113&lt;&gt;"",IF(BT114&lt;=BT113,"","Check ISCED "&amp;BT$8),""),"")</f>
        <v/>
      </c>
      <c r="BU559" s="455"/>
      <c r="BV559" s="455"/>
      <c r="BW559" s="455" t="str">
        <f>IF(BW114&lt;&gt;"",IF(BW113&lt;&gt;"",IF(BW114&lt;=BW113,"","Check ISCED "&amp;BW$8),""),"")</f>
        <v/>
      </c>
      <c r="BX559" s="455"/>
      <c r="BY559" s="455"/>
      <c r="BZ559" s="455" t="str">
        <f>IF(BZ114&lt;&gt;"",IF(BZ113&lt;&gt;"",IF(BZ114&lt;=BZ113,"","Check ISCED "&amp;BZ$8),""),"")</f>
        <v/>
      </c>
      <c r="CA559" s="455"/>
      <c r="CB559" s="455"/>
      <c r="CC559" s="455" t="str">
        <f>IF(CC114&lt;&gt;"",IF(CC113&lt;&gt;"",IF(CC114&lt;=CC113,"","Check ISCED "&amp;CC$8),""),"")</f>
        <v/>
      </c>
      <c r="CD559" s="455"/>
      <c r="CE559" s="455"/>
      <c r="CF559" s="455" t="str">
        <f>IF(CF114&lt;&gt;"",IF(CF113&lt;&gt;"",IF(CF114&lt;=CF113,"","Check ISCED "&amp;CF$8),""),"")</f>
        <v/>
      </c>
      <c r="CG559" s="455"/>
      <c r="CH559" s="455"/>
      <c r="CI559" s="455" t="str">
        <f>IF(CI114&lt;&gt;"",IF(CI113&lt;&gt;"",IF(CI114&lt;=CI113,"","Check ISCED "&amp;CI$8),""),"")</f>
        <v/>
      </c>
      <c r="CJ559" s="455"/>
      <c r="CK559" s="455"/>
      <c r="CL559" s="455" t="str">
        <f>IF(CL114&lt;&gt;"",IF(CL113&lt;&gt;"",IF(CL114&lt;=CL113,"","Check ISCED_X "&amp;CL$8),""),"")</f>
        <v/>
      </c>
      <c r="CM559" s="455"/>
      <c r="CN559" s="455"/>
      <c r="CO559" s="455" t="str">
        <f>IF(CO114&lt;&gt;"",IF(CO113&lt;&gt;"",IF(CO114&lt;=CO113,"","Check ISCED_T "&amp;CO$8),""),"")</f>
        <v/>
      </c>
      <c r="CP559" s="455"/>
      <c r="CQ559" s="468"/>
    </row>
    <row r="560" spans="1:95" s="414" customFormat="1" ht="97.5" hidden="1" customHeight="1" x14ac:dyDescent="0.2">
      <c r="C560" s="418"/>
      <c r="D560" s="909"/>
      <c r="E560" s="524"/>
      <c r="F560" s="513"/>
      <c r="G560" s="486" t="s">
        <v>9047</v>
      </c>
      <c r="H560" s="486"/>
      <c r="I560" s="486"/>
      <c r="J560" s="486"/>
      <c r="K560" s="486"/>
      <c r="L560" s="486"/>
      <c r="M560" s="487"/>
      <c r="N560" s="487"/>
      <c r="O560" s="487"/>
      <c r="P560" s="487"/>
      <c r="Q560" s="487"/>
      <c r="R560" s="487"/>
      <c r="S560" s="487"/>
      <c r="T560" s="487"/>
      <c r="U560" s="487"/>
      <c r="V560" s="487"/>
      <c r="W560" s="487"/>
      <c r="X560" s="487"/>
      <c r="Y560" s="487"/>
      <c r="Z560" s="487"/>
      <c r="AA560" s="460" t="str">
        <f>IF(AA115&lt;&gt;"",IF(AA113&lt;&gt;"",IF(AA115&lt;=AA113,"","Check ISCED "&amp;AA$8),""),"")</f>
        <v/>
      </c>
      <c r="AB560" s="460"/>
      <c r="AC560" s="460"/>
      <c r="AD560" s="460" t="str">
        <f>IF(AD115&lt;&gt;"",IF(AD113&lt;&gt;"",IF(AD115&lt;=AD113,"","Check ISCED "&amp;AD$8),""),"")</f>
        <v/>
      </c>
      <c r="AE560" s="460"/>
      <c r="AF560" s="460"/>
      <c r="AG560" s="460" t="str">
        <f>IF(AG115&lt;&gt;"",IF(AG113&lt;&gt;"",IF(AG115&lt;=AG113,"","Check ISCED "&amp;AG$8),""),"")</f>
        <v/>
      </c>
      <c r="AH560" s="460"/>
      <c r="AI560" s="460"/>
      <c r="AJ560" s="460" t="str">
        <f>IF(AJ115&lt;&gt;"",IF(AJ113&lt;&gt;"",IF(AJ115&lt;=AJ113,"","Check ISCED "&amp;AJ$8),""),"")</f>
        <v/>
      </c>
      <c r="AK560" s="460"/>
      <c r="AL560" s="460"/>
      <c r="AM560" s="460" t="str">
        <f>IF(AM115&lt;&gt;"",IF(AM113&lt;&gt;"",IF(AM115&lt;=AM113,"","Check ISCED "&amp;AM$8),""),"")</f>
        <v/>
      </c>
      <c r="AN560" s="460"/>
      <c r="AO560" s="460"/>
      <c r="AP560" s="460" t="str">
        <f>IF(AP115&lt;&gt;"",IF(AP113&lt;&gt;"",IF(AP115&lt;=AP113,"","Check ISCED "&amp;AP$8),""),"")</f>
        <v/>
      </c>
      <c r="AQ560" s="460"/>
      <c r="AR560" s="460"/>
      <c r="AS560" s="460" t="str">
        <f>IF(AS115&lt;&gt;"",IF(AS113&lt;&gt;"",IF(AS115&lt;=AS113,"","Check ISCED "&amp;AS$8),""),"")</f>
        <v/>
      </c>
      <c r="AT560" s="460"/>
      <c r="AU560" s="460"/>
      <c r="AV560" s="460" t="str">
        <f>IF(AV115&lt;&gt;"",IF(AV113&lt;&gt;"",IF(AV115&lt;=AV113,"","Check ISCED "&amp;AV$8),""),"")</f>
        <v/>
      </c>
      <c r="AW560" s="460"/>
      <c r="AX560" s="460"/>
      <c r="AY560" s="460" t="str">
        <f>IF(AY115&lt;&gt;"",IF(AY113&lt;&gt;"",IF(AY115&lt;=AY113,"","Check ISCED "&amp;AY$8),""),"")</f>
        <v/>
      </c>
      <c r="AZ560" s="460"/>
      <c r="BA560" s="460"/>
      <c r="BB560" s="460" t="str">
        <f>IF(BB115&lt;&gt;"",IF(BB113&lt;&gt;"",IF(BB115&lt;=BB113,"","Check ISCED "&amp;BB$8),""),"")</f>
        <v/>
      </c>
      <c r="BC560" s="460"/>
      <c r="BD560" s="460"/>
      <c r="BE560" s="460" t="str">
        <f>IF(BE115&lt;&gt;"",IF(BE113&lt;&gt;"",IF(BE115&lt;=BE113,"","Check ISCED "&amp;BE$8),""),"")</f>
        <v/>
      </c>
      <c r="BF560" s="460"/>
      <c r="BG560" s="460"/>
      <c r="BH560" s="460" t="str">
        <f>IF(BH115&lt;&gt;"",IF(BH113&lt;&gt;"",IF(BH115&lt;=BH113,"","Check ISCED "&amp;BH$8),""),"")</f>
        <v/>
      </c>
      <c r="BI560" s="460"/>
      <c r="BJ560" s="460"/>
      <c r="BK560" s="460" t="str">
        <f>IF(BK115&lt;&gt;"",IF(BK113&lt;&gt;"",IF(BK115&lt;=BK113,"","Check ISCED "&amp;BK$8),""),"")</f>
        <v/>
      </c>
      <c r="BL560" s="460"/>
      <c r="BM560" s="460"/>
      <c r="BN560" s="460" t="str">
        <f>IF(BN115&lt;&gt;"",IF(BN113&lt;&gt;"",IF(BN115&lt;=BN113,"","Check ISCED "&amp;BN$8),""),"")</f>
        <v/>
      </c>
      <c r="BO560" s="460"/>
      <c r="BP560" s="460"/>
      <c r="BQ560" s="460" t="str">
        <f>IF(BQ115&lt;&gt;"",IF(BQ113&lt;&gt;"",IF(BQ115&lt;=BQ113,"","Check ISCED "&amp;BQ$8),""),"")</f>
        <v/>
      </c>
      <c r="BR560" s="460"/>
      <c r="BS560" s="460"/>
      <c r="BT560" s="460" t="str">
        <f>IF(BT115&lt;&gt;"",IF(BT113&lt;&gt;"",IF(BT115&lt;=BT113,"","Check ISCED "&amp;BT$8),""),"")</f>
        <v/>
      </c>
      <c r="BU560" s="460"/>
      <c r="BV560" s="460"/>
      <c r="BW560" s="460" t="str">
        <f>IF(BW115&lt;&gt;"",IF(BW113&lt;&gt;"",IF(BW115&lt;=BW113,"","Check ISCED "&amp;BW$8),""),"")</f>
        <v/>
      </c>
      <c r="BX560" s="460"/>
      <c r="BY560" s="460"/>
      <c r="BZ560" s="460" t="str">
        <f>IF(BZ115&lt;&gt;"",IF(BZ113&lt;&gt;"",IF(BZ115&lt;=BZ113,"","Check ISCED "&amp;BZ$8),""),"")</f>
        <v/>
      </c>
      <c r="CA560" s="460"/>
      <c r="CB560" s="460"/>
      <c r="CC560" s="460" t="str">
        <f>IF(CC115&lt;&gt;"",IF(CC113&lt;&gt;"",IF(CC115&lt;=CC113,"","Check ISCED "&amp;CC$8),""),"")</f>
        <v/>
      </c>
      <c r="CD560" s="460"/>
      <c r="CE560" s="460"/>
      <c r="CF560" s="460" t="str">
        <f>IF(CF115&lt;&gt;"",IF(CF113&lt;&gt;"",IF(CF115&lt;=CF113,"","Check ISCED "&amp;CF$8),""),"")</f>
        <v/>
      </c>
      <c r="CG560" s="460"/>
      <c r="CH560" s="460"/>
      <c r="CI560" s="460" t="str">
        <f>IF(CI115&lt;&gt;"",IF(CI113&lt;&gt;"",IF(CI115&lt;=CI113,"","Check ISCED "&amp;CI$8),""),"")</f>
        <v/>
      </c>
      <c r="CJ560" s="460"/>
      <c r="CK560" s="460"/>
      <c r="CL560" s="460" t="str">
        <f>IF(CL115&lt;&gt;"",IF(CL113&lt;&gt;"",IF(CL115&lt;=CL113,"","Check ISCED_X "&amp;CL$8),""),"")</f>
        <v/>
      </c>
      <c r="CM560" s="460"/>
      <c r="CN560" s="460"/>
      <c r="CO560" s="460" t="str">
        <f>IF(CO115&lt;&gt;"",IF(CO113&lt;&gt;"",IF(CO115&lt;=CO113,"","Check ISCED_T "&amp;CO$8),""),"")</f>
        <v/>
      </c>
      <c r="CP560" s="460"/>
      <c r="CQ560" s="469"/>
    </row>
    <row r="561" spans="3:95" s="414" customFormat="1" ht="97.5" hidden="1" customHeight="1" x14ac:dyDescent="0.2">
      <c r="C561" s="418"/>
      <c r="D561" s="909"/>
      <c r="E561" s="524"/>
      <c r="F561" s="513"/>
      <c r="G561" s="486" t="s">
        <v>9048</v>
      </c>
      <c r="H561" s="486"/>
      <c r="I561" s="486"/>
      <c r="J561" s="486"/>
      <c r="K561" s="486"/>
      <c r="L561" s="486"/>
      <c r="M561" s="487"/>
      <c r="N561" s="487"/>
      <c r="O561" s="487"/>
      <c r="P561" s="487"/>
      <c r="Q561" s="487"/>
      <c r="R561" s="487"/>
      <c r="S561" s="487"/>
      <c r="T561" s="487"/>
      <c r="U561" s="487"/>
      <c r="V561" s="487"/>
      <c r="W561" s="487"/>
      <c r="X561" s="487"/>
      <c r="Y561" s="487"/>
      <c r="Z561" s="487"/>
      <c r="AA561" s="460" t="str">
        <f>IF(AA116&lt;&gt;"",IF(AA113&lt;&gt;"",IF(AA116&lt;=AA113,"","Check ISCED "&amp;AA$8),""),"")</f>
        <v/>
      </c>
      <c r="AB561" s="460"/>
      <c r="AC561" s="460"/>
      <c r="AD561" s="460" t="str">
        <f>IF(AD116&lt;&gt;"",IF(AD113&lt;&gt;"",IF(AD116&lt;=AD113,"","Check ISCED "&amp;AD$8),""),"")</f>
        <v/>
      </c>
      <c r="AE561" s="460"/>
      <c r="AF561" s="460"/>
      <c r="AG561" s="460" t="str">
        <f>IF(AG116&lt;&gt;"",IF(AG113&lt;&gt;"",IF(AG116&lt;=AG113,"","Check ISCED "&amp;AG$8),""),"")</f>
        <v/>
      </c>
      <c r="AH561" s="460"/>
      <c r="AI561" s="460"/>
      <c r="AJ561" s="460" t="str">
        <f>IF(AJ116&lt;&gt;"",IF(AJ113&lt;&gt;"",IF(AJ116&lt;=AJ113,"","Check ISCED "&amp;AJ$8),""),"")</f>
        <v/>
      </c>
      <c r="AK561" s="460"/>
      <c r="AL561" s="460"/>
      <c r="AM561" s="460" t="str">
        <f>IF(AM116&lt;&gt;"",IF(AM113&lt;&gt;"",IF(AM116&lt;=AM113,"","Check ISCED "&amp;AM$8),""),"")</f>
        <v/>
      </c>
      <c r="AN561" s="460"/>
      <c r="AO561" s="460"/>
      <c r="AP561" s="460" t="str">
        <f>IF(AP116&lt;&gt;"",IF(AP113&lt;&gt;"",IF(AP116&lt;=AP113,"","Check ISCED "&amp;AP$8),""),"")</f>
        <v/>
      </c>
      <c r="AQ561" s="460"/>
      <c r="AR561" s="460"/>
      <c r="AS561" s="460" t="str">
        <f>IF(AS116&lt;&gt;"",IF(AS113&lt;&gt;"",IF(AS116&lt;=AS113,"","Check ISCED "&amp;AS$8),""),"")</f>
        <v/>
      </c>
      <c r="AT561" s="460"/>
      <c r="AU561" s="460"/>
      <c r="AV561" s="460" t="str">
        <f>IF(AV116&lt;&gt;"",IF(AV113&lt;&gt;"",IF(AV116&lt;=AV113,"","Check ISCED "&amp;AV$8),""),"")</f>
        <v/>
      </c>
      <c r="AW561" s="460"/>
      <c r="AX561" s="460"/>
      <c r="AY561" s="460" t="str">
        <f>IF(AY116&lt;&gt;"",IF(AY113&lt;&gt;"",IF(AY116&lt;=AY113,"","Check ISCED "&amp;AY$8),""),"")</f>
        <v/>
      </c>
      <c r="AZ561" s="460"/>
      <c r="BA561" s="460"/>
      <c r="BB561" s="460" t="str">
        <f>IF(BB116&lt;&gt;"",IF(BB113&lt;&gt;"",IF(BB116&lt;=BB113,"","Check ISCED "&amp;BB$8),""),"")</f>
        <v/>
      </c>
      <c r="BC561" s="460"/>
      <c r="BD561" s="460"/>
      <c r="BE561" s="460" t="str">
        <f>IF(BE116&lt;&gt;"",IF(BE113&lt;&gt;"",IF(BE116&lt;=BE113,"","Check ISCED "&amp;BE$8),""),"")</f>
        <v/>
      </c>
      <c r="BF561" s="460"/>
      <c r="BG561" s="460"/>
      <c r="BH561" s="460" t="str">
        <f>IF(BH116&lt;&gt;"",IF(BH113&lt;&gt;"",IF(BH116&lt;=BH113,"","Check ISCED "&amp;BH$8),""),"")</f>
        <v/>
      </c>
      <c r="BI561" s="460"/>
      <c r="BJ561" s="460"/>
      <c r="BK561" s="460" t="str">
        <f>IF(BK116&lt;&gt;"",IF(BK113&lt;&gt;"",IF(BK116&lt;=BK113,"","Check ISCED "&amp;BK$8),""),"")</f>
        <v/>
      </c>
      <c r="BL561" s="460"/>
      <c r="BM561" s="460"/>
      <c r="BN561" s="460" t="str">
        <f>IF(BN116&lt;&gt;"",IF(BN113&lt;&gt;"",IF(BN116&lt;=BN113,"","Check ISCED "&amp;BN$8),""),"")</f>
        <v/>
      </c>
      <c r="BO561" s="460"/>
      <c r="BP561" s="460"/>
      <c r="BQ561" s="460" t="str">
        <f>IF(BQ116&lt;&gt;"",IF(BQ113&lt;&gt;"",IF(BQ116&lt;=BQ113,"","Check ISCED "&amp;BQ$8),""),"")</f>
        <v/>
      </c>
      <c r="BR561" s="460"/>
      <c r="BS561" s="460"/>
      <c r="BT561" s="460" t="str">
        <f>IF(BT116&lt;&gt;"",IF(BT113&lt;&gt;"",IF(BT116&lt;=BT113,"","Check ISCED "&amp;BT$8),""),"")</f>
        <v/>
      </c>
      <c r="BU561" s="460"/>
      <c r="BV561" s="460"/>
      <c r="BW561" s="460" t="str">
        <f>IF(BW116&lt;&gt;"",IF(BW113&lt;&gt;"",IF(BW116&lt;=BW113,"","Check ISCED "&amp;BW$8),""),"")</f>
        <v/>
      </c>
      <c r="BX561" s="460"/>
      <c r="BY561" s="460"/>
      <c r="BZ561" s="460" t="str">
        <f>IF(BZ116&lt;&gt;"",IF(BZ113&lt;&gt;"",IF(BZ116&lt;=BZ113,"","Check ISCED "&amp;BZ$8),""),"")</f>
        <v/>
      </c>
      <c r="CA561" s="460"/>
      <c r="CB561" s="460"/>
      <c r="CC561" s="460" t="str">
        <f>IF(CC116&lt;&gt;"",IF(CC113&lt;&gt;"",IF(CC116&lt;=CC113,"","Check ISCED "&amp;CC$8),""),"")</f>
        <v/>
      </c>
      <c r="CD561" s="460"/>
      <c r="CE561" s="460"/>
      <c r="CF561" s="460" t="str">
        <f>IF(CF116&lt;&gt;"",IF(CF113&lt;&gt;"",IF(CF116&lt;=CF113,"","Check ISCED "&amp;CF$8),""),"")</f>
        <v/>
      </c>
      <c r="CG561" s="460"/>
      <c r="CH561" s="460"/>
      <c r="CI561" s="460" t="str">
        <f>IF(CI116&lt;&gt;"",IF(CI113&lt;&gt;"",IF(CI116&lt;=CI113,"","Check ISCED "&amp;CI$8),""),"")</f>
        <v/>
      </c>
      <c r="CJ561" s="460"/>
      <c r="CK561" s="460"/>
      <c r="CL561" s="460" t="str">
        <f>IF(CL116&lt;&gt;"",IF(CL113&lt;&gt;"",IF(CL116&lt;=CL113,"","Check ISCED_X "&amp;CL$8),""),"")</f>
        <v/>
      </c>
      <c r="CM561" s="460"/>
      <c r="CN561" s="460"/>
      <c r="CO561" s="460" t="str">
        <f>IF(CO116&lt;&gt;"",IF(CO113&lt;&gt;"",IF(CO116&lt;=CO113,"","Check ISCED_T "&amp;CO$8),""),"")</f>
        <v/>
      </c>
      <c r="CP561" s="460"/>
      <c r="CQ561" s="469"/>
    </row>
    <row r="562" spans="3:95" s="414" customFormat="1" ht="97.5" hidden="1" customHeight="1" x14ac:dyDescent="0.2">
      <c r="C562" s="418"/>
      <c r="D562" s="910"/>
      <c r="E562" s="525"/>
      <c r="F562" s="515"/>
      <c r="G562" s="489" t="s">
        <v>9049</v>
      </c>
      <c r="H562" s="489"/>
      <c r="I562" s="489"/>
      <c r="J562" s="489"/>
      <c r="K562" s="489"/>
      <c r="L562" s="489"/>
      <c r="M562" s="490"/>
      <c r="N562" s="490"/>
      <c r="O562" s="490"/>
      <c r="P562" s="490"/>
      <c r="Q562" s="490"/>
      <c r="R562" s="490"/>
      <c r="S562" s="490"/>
      <c r="T562" s="490"/>
      <c r="U562" s="490"/>
      <c r="V562" s="490"/>
      <c r="W562" s="490"/>
      <c r="X562" s="490"/>
      <c r="Y562" s="490"/>
      <c r="Z562" s="490"/>
      <c r="AA562" s="522" t="str">
        <f>IF(OR(AA113&lt;&gt;"",AA119&lt;&gt;""),IF(SUM(AA113,AA119)=AA120,"","Check ISCED "&amp;AA$8),"")</f>
        <v/>
      </c>
      <c r="AB562" s="445"/>
      <c r="AC562" s="445"/>
      <c r="AD562" s="522" t="str">
        <f>IF(OR(AD113&lt;&gt;"",AD119&lt;&gt;""),IF(SUM(AD113,AD119)=AD120,"","Check ISCED "&amp;AD$8),"")</f>
        <v/>
      </c>
      <c r="AE562" s="445"/>
      <c r="AF562" s="445"/>
      <c r="AG562" s="522" t="str">
        <f>IF(OR(AG113&lt;&gt;"",AG119&lt;&gt;""),IF(SUM(AG113,AG119)=AG120,"","Check ISCED "&amp;AG$8),"")</f>
        <v/>
      </c>
      <c r="AH562" s="445"/>
      <c r="AI562" s="445"/>
      <c r="AJ562" s="522" t="str">
        <f>IF(OR(AJ113&lt;&gt;"",AJ119&lt;&gt;""),IF(SUM(AJ113,AJ119)=AJ120,"","Check ISCED "&amp;AJ$8),"")</f>
        <v/>
      </c>
      <c r="AK562" s="445"/>
      <c r="AL562" s="445"/>
      <c r="AM562" s="522" t="str">
        <f>IF(OR(AM113&lt;&gt;"",AM119&lt;&gt;""),IF(SUM(AM113,AM119)=AM120,"","Check ISCED "&amp;AM$8),"")</f>
        <v/>
      </c>
      <c r="AN562" s="445"/>
      <c r="AO562" s="445"/>
      <c r="AP562" s="522" t="str">
        <f>IF(OR(AP113&lt;&gt;"",AP119&lt;&gt;""),IF(SUM(AP113,AP119)=AP120,"","Check ISCED "&amp;AP$8),"")</f>
        <v/>
      </c>
      <c r="AQ562" s="445"/>
      <c r="AR562" s="445"/>
      <c r="AS562" s="522" t="str">
        <f>IF(OR(AS113&lt;&gt;"",AS119&lt;&gt;""),IF(SUM(AS113,AS119)=AS120,"","Check ISCED "&amp;AS$8),"")</f>
        <v/>
      </c>
      <c r="AT562" s="445"/>
      <c r="AU562" s="445"/>
      <c r="AV562" s="522" t="str">
        <f>IF(OR(AV113&lt;&gt;"",AV119&lt;&gt;""),IF(SUM(AV113,AV119)=AV120,"","Check ISCED "&amp;AV$8),"")</f>
        <v/>
      </c>
      <c r="AW562" s="445"/>
      <c r="AX562" s="445"/>
      <c r="AY562" s="522" t="str">
        <f>IF(OR(AY113&lt;&gt;"",AY119&lt;&gt;""),IF(SUM(AY113,AY119)=AY120,"","Check ISCED "&amp;AY$8),"")</f>
        <v/>
      </c>
      <c r="AZ562" s="445"/>
      <c r="BA562" s="445"/>
      <c r="BB562" s="522" t="str">
        <f>IF(OR(BB113&lt;&gt;"",BB119&lt;&gt;""),IF(SUM(BB113,BB119)=BB120,"","Check ISCED "&amp;BB$8),"")</f>
        <v/>
      </c>
      <c r="BC562" s="445"/>
      <c r="BD562" s="445"/>
      <c r="BE562" s="522" t="str">
        <f>IF(OR(BE113&lt;&gt;"",BE119&lt;&gt;""),IF(SUM(BE113,BE119)=BE120,"","Check ISCED "&amp;BE$8),"")</f>
        <v/>
      </c>
      <c r="BF562" s="445"/>
      <c r="BG562" s="445"/>
      <c r="BH562" s="522" t="str">
        <f>IF(OR(BH113&lt;&gt;"",BH119&lt;&gt;""),IF(SUM(BH113,BH119)=BH120,"","Check ISCED "&amp;BH$8),"")</f>
        <v/>
      </c>
      <c r="BI562" s="445"/>
      <c r="BJ562" s="445"/>
      <c r="BK562" s="522" t="str">
        <f>IF(OR(BK113&lt;&gt;"",BK119&lt;&gt;""),IF(SUM(BK113,BK119)=BK120,"","Check ISCED "&amp;BK$8),"")</f>
        <v/>
      </c>
      <c r="BL562" s="445"/>
      <c r="BM562" s="445"/>
      <c r="BN562" s="522" t="str">
        <f>IF(OR(BN113&lt;&gt;"",BN119&lt;&gt;""),IF(SUM(BN113,BN119)=BN120,"","Check ISCED "&amp;BN$8),"")</f>
        <v/>
      </c>
      <c r="BO562" s="445"/>
      <c r="BP562" s="445"/>
      <c r="BQ562" s="522" t="str">
        <f>IF(OR(BQ113&lt;&gt;"",BQ119&lt;&gt;""),IF(SUM(BQ113,BQ119)=BQ120,"","Check ISCED "&amp;BQ$8),"")</f>
        <v/>
      </c>
      <c r="BR562" s="445"/>
      <c r="BS562" s="445"/>
      <c r="BT562" s="522" t="str">
        <f>IF(OR(BT113&lt;&gt;"",BT119&lt;&gt;""),IF(SUM(BT113,BT119)=BT120,"","Check ISCED "&amp;BT$8),"")</f>
        <v/>
      </c>
      <c r="BU562" s="445"/>
      <c r="BV562" s="445"/>
      <c r="BW562" s="522" t="str">
        <f>IF(OR(BW113&lt;&gt;"",BW119&lt;&gt;""),IF(SUM(BW113,BW119)=BW120,"","Check ISCED "&amp;BW$8),"")</f>
        <v/>
      </c>
      <c r="BX562" s="445"/>
      <c r="BY562" s="445"/>
      <c r="BZ562" s="522" t="str">
        <f>IF(OR(BZ113&lt;&gt;"",BZ119&lt;&gt;""),IF(SUM(BZ113,BZ119)=BZ120,"","Check ISCED "&amp;BZ$8),"")</f>
        <v/>
      </c>
      <c r="CA562" s="445"/>
      <c r="CB562" s="445"/>
      <c r="CC562" s="522" t="str">
        <f>IF(OR(CC113&lt;&gt;"",CC119&lt;&gt;""),IF(SUM(CC113,CC119)=CC120,"","Check ISCED "&amp;CC$8),"")</f>
        <v/>
      </c>
      <c r="CD562" s="445"/>
      <c r="CE562" s="445"/>
      <c r="CF562" s="522" t="str">
        <f>IF(OR(CF113&lt;&gt;"",CF119&lt;&gt;""),IF(SUM(CF113,CF119)=CF120,"","Check ISCED "&amp;CF$8),"")</f>
        <v/>
      </c>
      <c r="CG562" s="445"/>
      <c r="CH562" s="445"/>
      <c r="CI562" s="522" t="str">
        <f>IF(OR(CI113&lt;&gt;"",CI119&lt;&gt;""),IF(SUM(CI113,CI119)=CI120,"","Check ISCED "&amp;CI$8),"")</f>
        <v/>
      </c>
      <c r="CJ562" s="445"/>
      <c r="CK562" s="445"/>
      <c r="CL562" s="522" t="str">
        <f>IF(OR(CL113&lt;&gt;"",CL119&lt;&gt;""),IF(SUM(CL113,CL119)=CL120,"","Check ISCED_X "&amp;CL$8),"")</f>
        <v/>
      </c>
      <c r="CM562" s="445"/>
      <c r="CN562" s="445"/>
      <c r="CO562" s="522" t="str">
        <f>IF(OR(CO113&lt;&gt;"",CO119&lt;&gt;""),IF(SUM(CO113,CO119)=CO120,"","Check ISCED_T "&amp;CO$8),"")</f>
        <v/>
      </c>
      <c r="CP562" s="445"/>
      <c r="CQ562" s="470"/>
    </row>
    <row r="563" spans="3:95" s="414" customFormat="1" ht="11.25" hidden="1" customHeight="1" x14ac:dyDescent="0.2">
      <c r="C563" s="418"/>
      <c r="D563" s="477"/>
      <c r="E563" s="418"/>
      <c r="F563" s="499"/>
      <c r="G563" s="476"/>
      <c r="H563" s="476"/>
      <c r="I563" s="476"/>
      <c r="J563" s="476"/>
      <c r="K563" s="476"/>
      <c r="L563" s="476"/>
      <c r="M563" s="47"/>
      <c r="N563" s="47"/>
      <c r="O563" s="47"/>
      <c r="P563" s="47"/>
      <c r="Q563" s="47"/>
      <c r="R563" s="47"/>
      <c r="S563" s="47"/>
      <c r="T563" s="47"/>
      <c r="U563" s="47"/>
      <c r="V563" s="47"/>
      <c r="W563" s="47"/>
      <c r="X563" s="47"/>
      <c r="Y563" s="47"/>
      <c r="Z563" s="47"/>
      <c r="CP563" s="460"/>
      <c r="CQ563" s="460"/>
    </row>
    <row r="564" spans="3:95" s="414" customFormat="1" ht="115.5" hidden="1" customHeight="1" x14ac:dyDescent="0.2">
      <c r="C564" s="418"/>
      <c r="D564" s="856" t="s">
        <v>9050</v>
      </c>
      <c r="E564" s="523"/>
      <c r="F564" s="510"/>
      <c r="G564" s="482" t="s">
        <v>9051</v>
      </c>
      <c r="H564" s="482"/>
      <c r="I564" s="482"/>
      <c r="J564" s="482"/>
      <c r="K564" s="482"/>
      <c r="L564" s="482"/>
      <c r="M564" s="483"/>
      <c r="N564" s="483"/>
      <c r="O564" s="483"/>
      <c r="P564" s="483"/>
      <c r="Q564" s="483"/>
      <c r="R564" s="483"/>
      <c r="S564" s="483"/>
      <c r="T564" s="483"/>
      <c r="U564" s="483"/>
      <c r="V564" s="483"/>
      <c r="W564" s="483"/>
      <c r="X564" s="483"/>
      <c r="Y564" s="483"/>
      <c r="Z564" s="483"/>
      <c r="AA564" s="520" t="str">
        <f>IF(OR(AA102&lt;&gt;"",AA113&lt;&gt;""),IF(SUM(AA102,AA113)=AA125,"","Check ISCED "&amp;AA$8),"")</f>
        <v/>
      </c>
      <c r="AB564" s="455"/>
      <c r="AC564" s="455"/>
      <c r="AD564" s="520" t="str">
        <f>IF(OR(AD102&lt;&gt;"",AD113&lt;&gt;""),IF(SUM(AD102,AD113)=AD125,"","Check ISCED "&amp;AD$8),"")</f>
        <v/>
      </c>
      <c r="AE564" s="455"/>
      <c r="AF564" s="455"/>
      <c r="AG564" s="520" t="str">
        <f>IF(OR(AG102&lt;&gt;"",AG113&lt;&gt;""),IF(SUM(AG102,AG113)=AG125,"","Check ISCED "&amp;AG$8),"")</f>
        <v/>
      </c>
      <c r="AH564" s="455"/>
      <c r="AI564" s="455"/>
      <c r="AJ564" s="520" t="str">
        <f>IF(OR(AJ102&lt;&gt;"",AJ113&lt;&gt;""),IF(SUM(AJ102,AJ113)=AJ125,"","Check ISCED "&amp;AJ$8),"")</f>
        <v/>
      </c>
      <c r="AK564" s="455"/>
      <c r="AL564" s="455"/>
      <c r="AM564" s="520" t="str">
        <f>IF(OR(AM102&lt;&gt;"",AM113&lt;&gt;""),IF(SUM(AM102,AM113)=AM125,"","Check ISCED "&amp;AM$8),"")</f>
        <v/>
      </c>
      <c r="AN564" s="455"/>
      <c r="AO564" s="455"/>
      <c r="AP564" s="520" t="str">
        <f>IF(OR(AP102&lt;&gt;"",AP113&lt;&gt;""),IF(SUM(AP102,AP113)=AP125,"","Check ISCED "&amp;AP$8),"")</f>
        <v/>
      </c>
      <c r="AQ564" s="455"/>
      <c r="AR564" s="455"/>
      <c r="AS564" s="520" t="str">
        <f>IF(OR(AS102&lt;&gt;"",AS113&lt;&gt;""),IF(SUM(AS102,AS113)=AS125,"","Check ISCED "&amp;AS$8),"")</f>
        <v/>
      </c>
      <c r="AT564" s="455"/>
      <c r="AU564" s="455"/>
      <c r="AV564" s="520" t="str">
        <f>IF(OR(AV102&lt;&gt;"",AV113&lt;&gt;""),IF(SUM(AV102,AV113)=AV125,"","Check ISCED "&amp;AV$8),"")</f>
        <v/>
      </c>
      <c r="AW564" s="455"/>
      <c r="AX564" s="455"/>
      <c r="AY564" s="520" t="str">
        <f>IF(OR(AY102&lt;&gt;"",AY113&lt;&gt;""),IF(SUM(AY102,AY113)=AY125,"","Check ISCED "&amp;AY$8),"")</f>
        <v/>
      </c>
      <c r="AZ564" s="455"/>
      <c r="BA564" s="455"/>
      <c r="BB564" s="520" t="str">
        <f>IF(OR(BB102&lt;&gt;"",BB113&lt;&gt;""),IF(SUM(BB102,BB113)=BB125,"","Check ISCED "&amp;BB$8),"")</f>
        <v/>
      </c>
      <c r="BC564" s="455"/>
      <c r="BD564" s="455"/>
      <c r="BE564" s="520" t="str">
        <f>IF(OR(BE102&lt;&gt;"",BE113&lt;&gt;""),IF(SUM(BE102,BE113)=BE125,"","Check ISCED "&amp;BE$8),"")</f>
        <v/>
      </c>
      <c r="BF564" s="455"/>
      <c r="BG564" s="455"/>
      <c r="BH564" s="520" t="str">
        <f>IF(OR(BH102&lt;&gt;"",BH113&lt;&gt;""),IF(SUM(BH102,BH113)=BH125,"","Check ISCED "&amp;BH$8),"")</f>
        <v/>
      </c>
      <c r="BI564" s="455"/>
      <c r="BJ564" s="455"/>
      <c r="BK564" s="520" t="str">
        <f>IF(OR(BK102&lt;&gt;"",BK113&lt;&gt;""),IF(SUM(BK102,BK113)=BK125,"","Check ISCED "&amp;BK$8),"")</f>
        <v/>
      </c>
      <c r="BL564" s="455"/>
      <c r="BM564" s="455"/>
      <c r="BN564" s="520" t="str">
        <f>IF(OR(BN102&lt;&gt;"",BN113&lt;&gt;""),IF(SUM(BN102,BN113)=BN125,"","Check ISCED "&amp;BN$8),"")</f>
        <v/>
      </c>
      <c r="BO564" s="455"/>
      <c r="BP564" s="455"/>
      <c r="BQ564" s="520" t="str">
        <f>IF(OR(BQ102&lt;&gt;"",BQ113&lt;&gt;""),IF(SUM(BQ102,BQ113)=BQ125,"","Check ISCED "&amp;BQ$8),"")</f>
        <v/>
      </c>
      <c r="BR564" s="455"/>
      <c r="BS564" s="455"/>
      <c r="BT564" s="520" t="str">
        <f>IF(OR(BT102&lt;&gt;"",BT113&lt;&gt;""),IF(SUM(BT102,BT113)=BT125,"","Check ISCED "&amp;BT$8),"")</f>
        <v/>
      </c>
      <c r="BU564" s="455"/>
      <c r="BV564" s="455"/>
      <c r="BW564" s="520" t="str">
        <f>IF(OR(BW102&lt;&gt;"",BW113&lt;&gt;""),IF(SUM(BW102,BW113)=BW125,"","Check ISCED "&amp;BW$8),"")</f>
        <v/>
      </c>
      <c r="BX564" s="455"/>
      <c r="BY564" s="455"/>
      <c r="BZ564" s="520" t="str">
        <f>IF(OR(BZ102&lt;&gt;"",BZ113&lt;&gt;""),IF(SUM(BZ102,BZ113)=BZ125,"","Check ISCED "&amp;BZ$8),"")</f>
        <v/>
      </c>
      <c r="CA564" s="455"/>
      <c r="CB564" s="455"/>
      <c r="CC564" s="520" t="str">
        <f>IF(OR(CC102&lt;&gt;"",CC113&lt;&gt;""),IF(SUM(CC102,CC113)=CC125,"","Check ISCED "&amp;CC$8),"")</f>
        <v/>
      </c>
      <c r="CD564" s="455"/>
      <c r="CE564" s="455"/>
      <c r="CF564" s="520" t="str">
        <f>IF(OR(CF102&lt;&gt;"",CF113&lt;&gt;""),IF(SUM(CF102,CF113)=CF125,"","Check ISCED "&amp;CF$8),"")</f>
        <v/>
      </c>
      <c r="CG564" s="455"/>
      <c r="CH564" s="455"/>
      <c r="CI564" s="520" t="str">
        <f>IF(OR(CI102&lt;&gt;"",CI113&lt;&gt;""),IF(SUM(CI102,CI113)=CI125,"","Check ISCED "&amp;CI$8),"")</f>
        <v/>
      </c>
      <c r="CJ564" s="455"/>
      <c r="CK564" s="455"/>
      <c r="CL564" s="520" t="str">
        <f>IF(OR(CL102&lt;&gt;"",CL113&lt;&gt;""),IF(SUM(CL102,CL113)=CL125,"","Check ISCED_X "&amp;CL$8),"")</f>
        <v/>
      </c>
      <c r="CM564" s="455"/>
      <c r="CN564" s="455"/>
      <c r="CO564" s="520" t="str">
        <f>IF(OR(CO102&lt;&gt;"",CO113&lt;&gt;""),IF(SUM(CO102,CO113)=CO125,"","Check ISCED_T "&amp;CO$8),"")</f>
        <v/>
      </c>
      <c r="CP564" s="455"/>
      <c r="CQ564" s="468"/>
    </row>
    <row r="565" spans="3:95" s="414" customFormat="1" ht="115.5" hidden="1" customHeight="1" x14ac:dyDescent="0.2">
      <c r="C565" s="418"/>
      <c r="D565" s="857"/>
      <c r="E565" s="524"/>
      <c r="F565" s="513"/>
      <c r="G565" s="486" t="s">
        <v>9052</v>
      </c>
      <c r="H565" s="486"/>
      <c r="I565" s="486"/>
      <c r="J565" s="486"/>
      <c r="K565" s="486"/>
      <c r="L565" s="486"/>
      <c r="M565" s="487"/>
      <c r="N565" s="487"/>
      <c r="O565" s="487"/>
      <c r="P565" s="487"/>
      <c r="Q565" s="487"/>
      <c r="R565" s="487"/>
      <c r="S565" s="487"/>
      <c r="T565" s="487"/>
      <c r="U565" s="487"/>
      <c r="V565" s="487"/>
      <c r="W565" s="487"/>
      <c r="X565" s="487"/>
      <c r="Y565" s="487"/>
      <c r="Z565" s="487"/>
      <c r="AA565" s="521" t="str">
        <f>IF(OR(AA103&lt;&gt;"",AA115&lt;&gt;""),IF(SUM(AA103,AA115)=AA126,"","Check ISCED "&amp;AA$8),"")</f>
        <v/>
      </c>
      <c r="AB565" s="460"/>
      <c r="AC565" s="460"/>
      <c r="AD565" s="521" t="str">
        <f>IF(OR(AD103&lt;&gt;"",AD115&lt;&gt;""),IF(SUM(AD103,AD115)=AD126,"","Check ISCED "&amp;AD$8),"")</f>
        <v/>
      </c>
      <c r="AE565" s="460"/>
      <c r="AF565" s="460"/>
      <c r="AG565" s="521" t="str">
        <f>IF(OR(AG103&lt;&gt;"",AG115&lt;&gt;""),IF(SUM(AG103,AG115)=AG126,"","Check ISCED "&amp;AG$8),"")</f>
        <v/>
      </c>
      <c r="AH565" s="460"/>
      <c r="AI565" s="460"/>
      <c r="AJ565" s="521" t="str">
        <f>IF(OR(AJ103&lt;&gt;"",AJ115&lt;&gt;""),IF(SUM(AJ103,AJ115)=AJ126,"","Check ISCED "&amp;AJ$8),"")</f>
        <v/>
      </c>
      <c r="AK565" s="460"/>
      <c r="AL565" s="460"/>
      <c r="AM565" s="521" t="str">
        <f>IF(OR(AM103&lt;&gt;"",AM115&lt;&gt;""),IF(SUM(AM103,AM115)=AM126,"","Check ISCED "&amp;AM$8),"")</f>
        <v/>
      </c>
      <c r="AN565" s="460"/>
      <c r="AO565" s="460"/>
      <c r="AP565" s="521" t="str">
        <f>IF(OR(AP103&lt;&gt;"",AP115&lt;&gt;""),IF(SUM(AP103,AP115)=AP126,"","Check ISCED "&amp;AP$8),"")</f>
        <v/>
      </c>
      <c r="AQ565" s="460"/>
      <c r="AR565" s="460"/>
      <c r="AS565" s="521" t="str">
        <f>IF(OR(AS103&lt;&gt;"",AS115&lt;&gt;""),IF(SUM(AS103,AS115)=AS126,"","Check ISCED "&amp;AS$8),"")</f>
        <v/>
      </c>
      <c r="AT565" s="460"/>
      <c r="AU565" s="460"/>
      <c r="AV565" s="521" t="str">
        <f>IF(OR(AV103&lt;&gt;"",AV115&lt;&gt;""),IF(SUM(AV103,AV115)=AV126,"","Check ISCED "&amp;AV$8),"")</f>
        <v/>
      </c>
      <c r="AW565" s="460"/>
      <c r="AX565" s="460"/>
      <c r="AY565" s="521" t="str">
        <f>IF(OR(AY103&lt;&gt;"",AY115&lt;&gt;""),IF(SUM(AY103,AY115)=AY126,"","Check ISCED "&amp;AY$8),"")</f>
        <v/>
      </c>
      <c r="AZ565" s="460"/>
      <c r="BA565" s="460"/>
      <c r="BB565" s="521" t="str">
        <f>IF(OR(BB103&lt;&gt;"",BB115&lt;&gt;""),IF(SUM(BB103,BB115)=BB126,"","Check ISCED "&amp;BB$8),"")</f>
        <v/>
      </c>
      <c r="BC565" s="460"/>
      <c r="BD565" s="460"/>
      <c r="BE565" s="521" t="str">
        <f>IF(OR(BE103&lt;&gt;"",BE115&lt;&gt;""),IF(SUM(BE103,BE115)=BE126,"","Check ISCED "&amp;BE$8),"")</f>
        <v/>
      </c>
      <c r="BF565" s="460"/>
      <c r="BG565" s="460"/>
      <c r="BH565" s="521" t="str">
        <f>IF(OR(BH103&lt;&gt;"",BH115&lt;&gt;""),IF(SUM(BH103,BH115)=BH126,"","Check ISCED "&amp;BH$8),"")</f>
        <v/>
      </c>
      <c r="BI565" s="460"/>
      <c r="BJ565" s="460"/>
      <c r="BK565" s="521" t="str">
        <f>IF(OR(BK103&lt;&gt;"",BK115&lt;&gt;""),IF(SUM(BK103,BK115)=BK126,"","Check ISCED "&amp;BK$8),"")</f>
        <v/>
      </c>
      <c r="BL565" s="460"/>
      <c r="BM565" s="460"/>
      <c r="BN565" s="521" t="str">
        <f>IF(OR(BN103&lt;&gt;"",BN115&lt;&gt;""),IF(SUM(BN103,BN115)=BN126,"","Check ISCED "&amp;BN$8),"")</f>
        <v/>
      </c>
      <c r="BO565" s="460"/>
      <c r="BP565" s="460"/>
      <c r="BQ565" s="521" t="str">
        <f>IF(OR(BQ103&lt;&gt;"",BQ115&lt;&gt;""),IF(SUM(BQ103,BQ115)=BQ126,"","Check ISCED "&amp;BQ$8),"")</f>
        <v/>
      </c>
      <c r="BR565" s="460"/>
      <c r="BS565" s="460"/>
      <c r="BT565" s="521" t="str">
        <f>IF(OR(BT103&lt;&gt;"",BT115&lt;&gt;""),IF(SUM(BT103,BT115)=BT126,"","Check ISCED "&amp;BT$8),"")</f>
        <v/>
      </c>
      <c r="BU565" s="460"/>
      <c r="BV565" s="460"/>
      <c r="BW565" s="521" t="str">
        <f>IF(OR(BW103&lt;&gt;"",BW115&lt;&gt;""),IF(SUM(BW103,BW115)=BW126,"","Check ISCED "&amp;BW$8),"")</f>
        <v/>
      </c>
      <c r="BX565" s="460"/>
      <c r="BY565" s="460"/>
      <c r="BZ565" s="521" t="str">
        <f>IF(OR(BZ103&lt;&gt;"",BZ115&lt;&gt;""),IF(SUM(BZ103,BZ115)=BZ126,"","Check ISCED "&amp;BZ$8),"")</f>
        <v/>
      </c>
      <c r="CA565" s="460"/>
      <c r="CB565" s="460"/>
      <c r="CC565" s="521" t="str">
        <f>IF(OR(CC103&lt;&gt;"",CC115&lt;&gt;""),IF(SUM(CC103,CC115)=CC126,"","Check ISCED "&amp;CC$8),"")</f>
        <v/>
      </c>
      <c r="CD565" s="460"/>
      <c r="CE565" s="460"/>
      <c r="CF565" s="521" t="str">
        <f>IF(OR(CF103&lt;&gt;"",CF115&lt;&gt;""),IF(SUM(CF103,CF115)=CF126,"","Check ISCED "&amp;CF$8),"")</f>
        <v/>
      </c>
      <c r="CG565" s="460"/>
      <c r="CH565" s="460"/>
      <c r="CI565" s="521" t="str">
        <f>IF(OR(CI103&lt;&gt;"",CI115&lt;&gt;""),IF(SUM(CI103,CI115)=CI126,"","Check ISCED "&amp;CI$8),"")</f>
        <v/>
      </c>
      <c r="CJ565" s="460"/>
      <c r="CK565" s="460"/>
      <c r="CL565" s="521" t="str">
        <f>IF(OR(CL103&lt;&gt;"",CL115&lt;&gt;""),IF(SUM(CL103,CL115)=CL126,"","Check ISCED_X "&amp;CL$8),"")</f>
        <v/>
      </c>
      <c r="CM565" s="460"/>
      <c r="CN565" s="460"/>
      <c r="CO565" s="521" t="str">
        <f>IF(OR(CO103&lt;&gt;"",CO115&lt;&gt;""),IF(SUM(CO103,CO115)=CO126,"","Check ISCED_T "&amp;CO$8),"")</f>
        <v/>
      </c>
      <c r="CP565" s="460"/>
      <c r="CQ565" s="469"/>
    </row>
    <row r="566" spans="3:95" s="414" customFormat="1" ht="115.5" hidden="1" customHeight="1" x14ac:dyDescent="0.2">
      <c r="C566" s="418"/>
      <c r="D566" s="858"/>
      <c r="E566" s="525"/>
      <c r="F566" s="515"/>
      <c r="G566" s="489" t="s">
        <v>9053</v>
      </c>
      <c r="H566" s="489"/>
      <c r="I566" s="489"/>
      <c r="J566" s="489"/>
      <c r="K566" s="489"/>
      <c r="L566" s="489"/>
      <c r="M566" s="490"/>
      <c r="N566" s="490"/>
      <c r="O566" s="490"/>
      <c r="P566" s="490"/>
      <c r="Q566" s="490"/>
      <c r="R566" s="490"/>
      <c r="S566" s="490"/>
      <c r="T566" s="490"/>
      <c r="U566" s="490"/>
      <c r="V566" s="490"/>
      <c r="W566" s="490"/>
      <c r="X566" s="490"/>
      <c r="Y566" s="490"/>
      <c r="Z566" s="490"/>
      <c r="AA566" s="522" t="str">
        <f>IF(OR(AA107&lt;&gt;"",AA125&lt;&gt;""),IF(SUM(AA107,AA125)=AA127,"","Check ISCED "&amp;AA$8),"")</f>
        <v/>
      </c>
      <c r="AB566" s="445"/>
      <c r="AC566" s="445"/>
      <c r="AD566" s="522" t="str">
        <f>IF(OR(AD107&lt;&gt;"",AD125&lt;&gt;""),IF(SUM(AD107,AD125)=AD127,"","Check ISCED "&amp;AD$8),"")</f>
        <v/>
      </c>
      <c r="AE566" s="445"/>
      <c r="AF566" s="445"/>
      <c r="AG566" s="522" t="str">
        <f>IF(OR(AG107&lt;&gt;"",AG125&lt;&gt;""),IF(SUM(AG107,AG125)=AG127,"","Check ISCED "&amp;AG$8),"")</f>
        <v/>
      </c>
      <c r="AH566" s="445"/>
      <c r="AI566" s="445"/>
      <c r="AJ566" s="522" t="str">
        <f>IF(OR(AJ107&lt;&gt;"",AJ125&lt;&gt;""),IF(SUM(AJ107,AJ125)=AJ127,"","Check ISCED "&amp;AJ$8),"")</f>
        <v/>
      </c>
      <c r="AK566" s="445"/>
      <c r="AL566" s="445"/>
      <c r="AM566" s="522" t="str">
        <f>IF(OR(AM107&lt;&gt;"",AM125&lt;&gt;""),IF(SUM(AM107,AM125)=AM127,"","Check ISCED "&amp;AM$8),"")</f>
        <v/>
      </c>
      <c r="AN566" s="445"/>
      <c r="AO566" s="445"/>
      <c r="AP566" s="522" t="str">
        <f>IF(OR(AP107&lt;&gt;"",AP125&lt;&gt;""),IF(SUM(AP107,AP125)=AP127,"","Check ISCED "&amp;AP$8),"")</f>
        <v/>
      </c>
      <c r="AQ566" s="445"/>
      <c r="AR566" s="445"/>
      <c r="AS566" s="522" t="str">
        <f>IF(OR(AS107&lt;&gt;"",AS125&lt;&gt;""),IF(SUM(AS107,AS125)=AS127,"","Check ISCED "&amp;AS$8),"")</f>
        <v/>
      </c>
      <c r="AT566" s="445"/>
      <c r="AU566" s="445"/>
      <c r="AV566" s="522" t="str">
        <f>IF(OR(AV107&lt;&gt;"",AV125&lt;&gt;""),IF(SUM(AV107,AV125)=AV127,"","Check ISCED "&amp;AV$8),"")</f>
        <v/>
      </c>
      <c r="AW566" s="445"/>
      <c r="AX566" s="445"/>
      <c r="AY566" s="522" t="str">
        <f>IF(OR(AY107&lt;&gt;"",AY125&lt;&gt;""),IF(SUM(AY107,AY125)=AY127,"","Check ISCED "&amp;AY$8),"")</f>
        <v/>
      </c>
      <c r="AZ566" s="445"/>
      <c r="BA566" s="445"/>
      <c r="BB566" s="522" t="str">
        <f>IF(OR(BB107&lt;&gt;"",BB125&lt;&gt;""),IF(SUM(BB107,BB125)=BB127,"","Check ISCED "&amp;BB$8),"")</f>
        <v/>
      </c>
      <c r="BC566" s="445"/>
      <c r="BD566" s="445"/>
      <c r="BE566" s="522" t="str">
        <f>IF(OR(BE107&lt;&gt;"",BE125&lt;&gt;""),IF(SUM(BE107,BE125)=BE127,"","Check ISCED "&amp;BE$8),"")</f>
        <v/>
      </c>
      <c r="BF566" s="445"/>
      <c r="BG566" s="445"/>
      <c r="BH566" s="522" t="str">
        <f>IF(OR(BH107&lt;&gt;"",BH125&lt;&gt;""),IF(SUM(BH107,BH125)=BH127,"","Check ISCED "&amp;BH$8),"")</f>
        <v/>
      </c>
      <c r="BI566" s="445"/>
      <c r="BJ566" s="445"/>
      <c r="BK566" s="522" t="str">
        <f>IF(OR(BK107&lt;&gt;"",BK125&lt;&gt;""),IF(SUM(BK107,BK125)=BK127,"","Check ISCED "&amp;BK$8),"")</f>
        <v/>
      </c>
      <c r="BL566" s="445"/>
      <c r="BM566" s="445"/>
      <c r="BN566" s="522" t="str">
        <f>IF(OR(BN107&lt;&gt;"",BN125&lt;&gt;""),IF(SUM(BN107,BN125)=BN127,"","Check ISCED "&amp;BN$8),"")</f>
        <v/>
      </c>
      <c r="BO566" s="445"/>
      <c r="BP566" s="445"/>
      <c r="BQ566" s="522" t="str">
        <f>IF(OR(BQ107&lt;&gt;"",BQ125&lt;&gt;""),IF(SUM(BQ107,BQ125)=BQ127,"","Check ISCED "&amp;BQ$8),"")</f>
        <v/>
      </c>
      <c r="BR566" s="445"/>
      <c r="BS566" s="445"/>
      <c r="BT566" s="522" t="str">
        <f>IF(OR(BT107&lt;&gt;"",BT125&lt;&gt;""),IF(SUM(BT107,BT125)=BT127,"","Check ISCED "&amp;BT$8),"")</f>
        <v/>
      </c>
      <c r="BU566" s="445"/>
      <c r="BV566" s="445"/>
      <c r="BW566" s="522" t="str">
        <f>IF(OR(BW107&lt;&gt;"",BW125&lt;&gt;""),IF(SUM(BW107,BW125)=BW127,"","Check ISCED "&amp;BW$8),"")</f>
        <v/>
      </c>
      <c r="BX566" s="445"/>
      <c r="BY566" s="445"/>
      <c r="BZ566" s="522" t="str">
        <f>IF(OR(BZ107&lt;&gt;"",BZ125&lt;&gt;""),IF(SUM(BZ107,BZ125)=BZ127,"","Check ISCED "&amp;BZ$8),"")</f>
        <v/>
      </c>
      <c r="CA566" s="445"/>
      <c r="CB566" s="445"/>
      <c r="CC566" s="522" t="str">
        <f>IF(OR(CC107&lt;&gt;"",CC125&lt;&gt;""),IF(SUM(CC107,CC125)=CC127,"","Check ISCED "&amp;CC$8),"")</f>
        <v/>
      </c>
      <c r="CD566" s="445"/>
      <c r="CE566" s="445"/>
      <c r="CF566" s="522" t="str">
        <f>IF(OR(CF107&lt;&gt;"",CF125&lt;&gt;""),IF(SUM(CF107,CF125)=CF127,"","Check ISCED "&amp;CF$8),"")</f>
        <v/>
      </c>
      <c r="CG566" s="445"/>
      <c r="CH566" s="445"/>
      <c r="CI566" s="522" t="str">
        <f>IF(OR(CI107&lt;&gt;"",CI125&lt;&gt;""),IF(SUM(CI107,CI125)=CI127,"","Check ISCED "&amp;CI$8),"")</f>
        <v/>
      </c>
      <c r="CJ566" s="445"/>
      <c r="CK566" s="445"/>
      <c r="CL566" s="522" t="str">
        <f>IF(OR(CL107&lt;&gt;"",CL125&lt;&gt;""),IF(SUM(CL107,CL125)=CL127,"","Check ISCED_X "&amp;CL$8),"")</f>
        <v/>
      </c>
      <c r="CM566" s="445"/>
      <c r="CN566" s="445"/>
      <c r="CO566" s="522" t="str">
        <f>IF(OR(CO107&lt;&gt;"",CO125&lt;&gt;""),IF(SUM(CO107,CO125)=CO127,"","Check ISCED_T "&amp;CO$8),"")</f>
        <v/>
      </c>
      <c r="CP566" s="445"/>
      <c r="CQ566" s="470"/>
    </row>
    <row r="567" spans="3:95" s="414" customFormat="1" ht="11.25" hidden="1" customHeight="1" x14ac:dyDescent="0.2">
      <c r="C567" s="418"/>
      <c r="D567" s="534"/>
      <c r="E567" s="418"/>
      <c r="F567" s="499"/>
      <c r="G567" s="476"/>
      <c r="H567" s="476"/>
      <c r="I567" s="476"/>
      <c r="J567" s="476"/>
      <c r="K567" s="476"/>
      <c r="L567" s="476"/>
      <c r="M567" s="47"/>
      <c r="N567" s="47"/>
      <c r="O567" s="47"/>
      <c r="P567" s="47"/>
      <c r="Q567" s="47"/>
      <c r="R567" s="47"/>
      <c r="S567" s="47"/>
      <c r="T567" s="47"/>
      <c r="U567" s="47"/>
      <c r="V567" s="47"/>
      <c r="W567" s="47"/>
      <c r="X567" s="47"/>
      <c r="Y567" s="47"/>
      <c r="Z567" s="47"/>
      <c r="CP567" s="460"/>
      <c r="CQ567" s="460"/>
    </row>
    <row r="568" spans="3:95" s="414" customFormat="1" ht="123.75" hidden="1" customHeight="1" x14ac:dyDescent="0.2">
      <c r="C568" s="418"/>
      <c r="D568" s="908" t="s">
        <v>9054</v>
      </c>
      <c r="E568" s="523"/>
      <c r="F568" s="510"/>
      <c r="G568" s="482" t="s">
        <v>9055</v>
      </c>
      <c r="H568" s="482"/>
      <c r="I568" s="482"/>
      <c r="J568" s="482"/>
      <c r="K568" s="482"/>
      <c r="L568" s="482"/>
      <c r="M568" s="483"/>
      <c r="N568" s="483"/>
      <c r="O568" s="483"/>
      <c r="P568" s="483"/>
      <c r="Q568" s="483"/>
      <c r="R568" s="483"/>
      <c r="S568" s="483"/>
      <c r="T568" s="483"/>
      <c r="U568" s="483"/>
      <c r="V568" s="483"/>
      <c r="W568" s="483"/>
      <c r="X568" s="483"/>
      <c r="Y568" s="483"/>
      <c r="Z568" s="483"/>
      <c r="AA568" s="520" t="str">
        <f>IF(OR(AA75&lt;&gt;"",AA91&lt;&gt;"",AA125&lt;&gt;""),IF(SUM(AA75,AA91,AA125)=AA132,"","Check ISCED "&amp;AA$8),"")</f>
        <v/>
      </c>
      <c r="AB568" s="455"/>
      <c r="AC568" s="455"/>
      <c r="AD568" s="520" t="str">
        <f>IF(OR(AD75&lt;&gt;"",AD91&lt;&gt;"",AD125&lt;&gt;""),IF(SUM(AD75,AD91,AD125)=AD132,"","Check ISCED "&amp;AD$8),"")</f>
        <v/>
      </c>
      <c r="AE568" s="455"/>
      <c r="AF568" s="455"/>
      <c r="AG568" s="520" t="str">
        <f>IF(OR(AG75&lt;&gt;"",AG91&lt;&gt;"",AG125&lt;&gt;""),IF(SUM(AG75,AG91,AG125)=AG132,"","Check ISCED "&amp;AG$8),"")</f>
        <v/>
      </c>
      <c r="AH568" s="455"/>
      <c r="AI568" s="455"/>
      <c r="AJ568" s="520" t="str">
        <f>IF(OR(AJ75&lt;&gt;"",AJ91&lt;&gt;"",AJ125&lt;&gt;""),IF(SUM(AJ75,AJ91,AJ125)=AJ132,"","Check ISCED "&amp;AJ$8),"")</f>
        <v/>
      </c>
      <c r="AK568" s="455"/>
      <c r="AL568" s="455"/>
      <c r="AM568" s="520" t="str">
        <f>IF(OR(AM75&lt;&gt;"",AM91&lt;&gt;"",AM125&lt;&gt;""),IF(SUM(AM75,AM91,AM125)=AM132,"","Check ISCED "&amp;AM$8),"")</f>
        <v/>
      </c>
      <c r="AN568" s="455"/>
      <c r="AO568" s="455"/>
      <c r="AP568" s="520" t="str">
        <f>IF(OR(AP75&lt;&gt;"",AP91&lt;&gt;"",AP125&lt;&gt;""),IF(SUM(AP75,AP91,AP125)=AP132,"","Check ISCED "&amp;AP$8),"")</f>
        <v/>
      </c>
      <c r="AQ568" s="455"/>
      <c r="AR568" s="455"/>
      <c r="AS568" s="520" t="str">
        <f>IF(OR(AS75&lt;&gt;"",AS91&lt;&gt;"",AS125&lt;&gt;""),IF(SUM(AS75,AS91,AS125)=AS132,"","Check ISCED "&amp;AS$8),"")</f>
        <v/>
      </c>
      <c r="AT568" s="455"/>
      <c r="AU568" s="455"/>
      <c r="AV568" s="520" t="str">
        <f>IF(OR(AV75&lt;&gt;"",AV91&lt;&gt;"",AV125&lt;&gt;""),IF(SUM(AV75,AV91,AV125)=AV132,"","Check ISCED "&amp;AV$8),"")</f>
        <v/>
      </c>
      <c r="AW568" s="455"/>
      <c r="AX568" s="455"/>
      <c r="AY568" s="520" t="str">
        <f>IF(OR(AY75&lt;&gt;"",AY91&lt;&gt;"",AY125&lt;&gt;""),IF(SUM(AY75,AY91,AY125)=AY132,"","Check ISCED "&amp;AY$8),"")</f>
        <v/>
      </c>
      <c r="AZ568" s="455"/>
      <c r="BA568" s="455"/>
      <c r="BB568" s="520" t="str">
        <f>IF(OR(BB75&lt;&gt;"",BB91&lt;&gt;"",BB125&lt;&gt;""),IF(SUM(BB75,BB91,BB125)=BB132,"","Check ISCED "&amp;BB$8),"")</f>
        <v/>
      </c>
      <c r="BC568" s="455"/>
      <c r="BD568" s="455"/>
      <c r="BE568" s="520" t="str">
        <f>IF(OR(BE75&lt;&gt;"",BE91&lt;&gt;"",BE125&lt;&gt;""),IF(SUM(BE75,BE91,BE125)=BE132,"","Check ISCED "&amp;BE$8),"")</f>
        <v/>
      </c>
      <c r="BF568" s="455"/>
      <c r="BG568" s="455"/>
      <c r="BH568" s="520" t="str">
        <f>IF(OR(BH75&lt;&gt;"",BH91&lt;&gt;"",BH125&lt;&gt;""),IF(SUM(BH75,BH91,BH125)=BH132,"","Check ISCED "&amp;BH$8),"")</f>
        <v/>
      </c>
      <c r="BI568" s="455"/>
      <c r="BJ568" s="455"/>
      <c r="BK568" s="520" t="str">
        <f>IF(OR(BK75&lt;&gt;"",BK91&lt;&gt;"",BK125&lt;&gt;""),IF(SUM(BK75,BK91,BK125)=BK132,"","Check ISCED "&amp;BK$8),"")</f>
        <v/>
      </c>
      <c r="BL568" s="455"/>
      <c r="BM568" s="455"/>
      <c r="BN568" s="520" t="str">
        <f>IF(OR(BN75&lt;&gt;"",BN91&lt;&gt;"",BN125&lt;&gt;""),IF(SUM(BN75,BN91,BN125)=BN132,"","Check ISCED "&amp;BN$8),"")</f>
        <v/>
      </c>
      <c r="BO568" s="455"/>
      <c r="BP568" s="455"/>
      <c r="BQ568" s="520" t="str">
        <f>IF(OR(BQ75&lt;&gt;"",BQ91&lt;&gt;"",BQ125&lt;&gt;""),IF(SUM(BQ75,BQ91,BQ125)=BQ132,"","Check ISCED "&amp;BQ$8),"")</f>
        <v/>
      </c>
      <c r="BR568" s="455"/>
      <c r="BS568" s="455"/>
      <c r="BT568" s="520" t="str">
        <f>IF(OR(BT75&lt;&gt;"",BT91&lt;&gt;"",BT125&lt;&gt;""),IF(SUM(BT75,BT91,BT125)=BT132,"","Check ISCED "&amp;BT$8),"")</f>
        <v/>
      </c>
      <c r="BU568" s="455"/>
      <c r="BV568" s="455"/>
      <c r="BW568" s="520" t="str">
        <f>IF(OR(BW75&lt;&gt;"",BW91&lt;&gt;"",BW125&lt;&gt;""),IF(SUM(BW75,BW91,BW125)=BW132,"","Check ISCED "&amp;BW$8),"")</f>
        <v/>
      </c>
      <c r="BX568" s="455"/>
      <c r="BY568" s="455"/>
      <c r="BZ568" s="520" t="str">
        <f>IF(OR(BZ75&lt;&gt;"",BZ91&lt;&gt;"",BZ125&lt;&gt;""),IF(SUM(BZ75,BZ91,BZ125)=BZ132,"","Check ISCED "&amp;BZ$8),"")</f>
        <v/>
      </c>
      <c r="CA568" s="455"/>
      <c r="CB568" s="455"/>
      <c r="CC568" s="520" t="str">
        <f>IF(OR(CC75&lt;&gt;"",CC91&lt;&gt;"",CC125&lt;&gt;""),IF(SUM(CC75,CC91,CC125)=CC132,"","Check ISCED "&amp;CC$8),"")</f>
        <v/>
      </c>
      <c r="CD568" s="455"/>
      <c r="CE568" s="455"/>
      <c r="CF568" s="520" t="str">
        <f>IF(OR(CF75&lt;&gt;"",CF91&lt;&gt;"",CF125&lt;&gt;""),IF(SUM(CF75,CF91,CF125)=CF132,"","Check ISCED "&amp;CF$8),"")</f>
        <v/>
      </c>
      <c r="CG568" s="455"/>
      <c r="CH568" s="455"/>
      <c r="CI568" s="520" t="str">
        <f>IF(OR(CI75&lt;&gt;"",CI91&lt;&gt;"",CI125&lt;&gt;""),IF(SUM(CI75,CI91,CI125)=CI132,"","Check ISCED "&amp;CI$8),"")</f>
        <v/>
      </c>
      <c r="CJ568" s="455"/>
      <c r="CK568" s="455"/>
      <c r="CL568" s="520" t="str">
        <f>IF(OR(CL75&lt;&gt;"",CL91&lt;&gt;"",CL125&lt;&gt;""),IF(SUM(CL75,CL91,CL125)=CL132,"","Check ISCED_X "&amp;CL$8),"")</f>
        <v/>
      </c>
      <c r="CM568" s="455"/>
      <c r="CN568" s="455"/>
      <c r="CO568" s="520" t="str">
        <f>IF(OR(CO75&lt;&gt;"",CO91&lt;&gt;"",CO125&lt;&gt;""),IF(SUM(CO75,CO91,CO125)=CO132,"","Check ISCED_T "&amp;CO$8),"")</f>
        <v/>
      </c>
      <c r="CP568" s="455"/>
      <c r="CQ568" s="468"/>
    </row>
    <row r="569" spans="3:95" s="414" customFormat="1" ht="123.75" hidden="1" customHeight="1" x14ac:dyDescent="0.2">
      <c r="C569" s="418"/>
      <c r="D569" s="909"/>
      <c r="E569" s="524"/>
      <c r="F569" s="513"/>
      <c r="G569" s="486" t="s">
        <v>9056</v>
      </c>
      <c r="H569" s="486"/>
      <c r="I569" s="486"/>
      <c r="J569" s="486"/>
      <c r="K569" s="486"/>
      <c r="L569" s="486"/>
      <c r="M569" s="487"/>
      <c r="N569" s="487"/>
      <c r="O569" s="487"/>
      <c r="P569" s="487"/>
      <c r="Q569" s="487"/>
      <c r="R569" s="487"/>
      <c r="S569" s="487"/>
      <c r="T569" s="487"/>
      <c r="U569" s="487"/>
      <c r="V569" s="487"/>
      <c r="W569" s="487"/>
      <c r="X569" s="487"/>
      <c r="Y569" s="487"/>
      <c r="Z569" s="487"/>
      <c r="AA569" s="521" t="str">
        <f>IF(OR(AA77&lt;&gt;"",AA126&lt;&gt;""),IF(SUM(AA77,AA126)=AA133,"","Check ISCED "&amp;AA$8),"")</f>
        <v/>
      </c>
      <c r="AB569" s="460"/>
      <c r="AC569" s="460"/>
      <c r="AD569" s="521" t="str">
        <f>IF(OR(AD77&lt;&gt;"",AD126&lt;&gt;""),IF(SUM(AD77,AD126)=AD133,"","Check ISCED "&amp;AD$8),"")</f>
        <v/>
      </c>
      <c r="AE569" s="460"/>
      <c r="AF569" s="460"/>
      <c r="AG569" s="521" t="str">
        <f>IF(OR(AG77&lt;&gt;"",AG126&lt;&gt;""),IF(SUM(AG77,AG126)=AG133,"","Check ISCED "&amp;AG$8),"")</f>
        <v/>
      </c>
      <c r="AH569" s="460"/>
      <c r="AI569" s="460"/>
      <c r="AJ569" s="521" t="str">
        <f>IF(OR(AJ77&lt;&gt;"",AJ126&lt;&gt;""),IF(SUM(AJ77,AJ126)=AJ133,"","Check ISCED "&amp;AJ$8),"")</f>
        <v/>
      </c>
      <c r="AK569" s="460"/>
      <c r="AL569" s="460"/>
      <c r="AM569" s="521" t="str">
        <f>IF(OR(AM77&lt;&gt;"",AM126&lt;&gt;""),IF(SUM(AM77,AM126)=AM133,"","Check ISCED "&amp;AM$8),"")</f>
        <v/>
      </c>
      <c r="AN569" s="460"/>
      <c r="AO569" s="460"/>
      <c r="AP569" s="521" t="str">
        <f>IF(OR(AP77&lt;&gt;"",AP126&lt;&gt;""),IF(SUM(AP77,AP126)=AP133,"","Check ISCED "&amp;AP$8),"")</f>
        <v/>
      </c>
      <c r="AQ569" s="460"/>
      <c r="AR569" s="460"/>
      <c r="AS569" s="521" t="str">
        <f>IF(OR(AS77&lt;&gt;"",AS126&lt;&gt;""),IF(SUM(AS77,AS126)=AS133,"","Check ISCED "&amp;AS$8),"")</f>
        <v/>
      </c>
      <c r="AT569" s="460"/>
      <c r="AU569" s="460"/>
      <c r="AV569" s="521" t="str">
        <f>IF(OR(AV77&lt;&gt;"",AV126&lt;&gt;""),IF(SUM(AV77,AV126)=AV133,"","Check ISCED "&amp;AV$8),"")</f>
        <v/>
      </c>
      <c r="AW569" s="460"/>
      <c r="AX569" s="460"/>
      <c r="AY569" s="521" t="str">
        <f>IF(OR(AY77&lt;&gt;"",AY126&lt;&gt;""),IF(SUM(AY77,AY126)=AY133,"","Check ISCED "&amp;AY$8),"")</f>
        <v/>
      </c>
      <c r="AZ569" s="460"/>
      <c r="BA569" s="460"/>
      <c r="BB569" s="521" t="str">
        <f>IF(OR(BB77&lt;&gt;"",BB126&lt;&gt;""),IF(SUM(BB77,BB126)=BB133,"","Check ISCED "&amp;BB$8),"")</f>
        <v/>
      </c>
      <c r="BC569" s="460"/>
      <c r="BD569" s="460"/>
      <c r="BE569" s="521" t="str">
        <f>IF(OR(BE77&lt;&gt;"",BE126&lt;&gt;""),IF(SUM(BE77,BE126)=BE133,"","Check ISCED "&amp;BE$8),"")</f>
        <v/>
      </c>
      <c r="BF569" s="460"/>
      <c r="BG569" s="460"/>
      <c r="BH569" s="521" t="str">
        <f>IF(OR(BH77&lt;&gt;"",BH126&lt;&gt;""),IF(SUM(BH77,BH126)=BH133,"","Check ISCED "&amp;BH$8),"")</f>
        <v/>
      </c>
      <c r="BI569" s="460"/>
      <c r="BJ569" s="460"/>
      <c r="BK569" s="521" t="str">
        <f>IF(OR(BK77&lt;&gt;"",BK126&lt;&gt;""),IF(SUM(BK77,BK126)=BK133,"","Check ISCED "&amp;BK$8),"")</f>
        <v/>
      </c>
      <c r="BL569" s="460"/>
      <c r="BM569" s="460"/>
      <c r="BN569" s="521" t="str">
        <f>IF(OR(BN77&lt;&gt;"",BN126&lt;&gt;""),IF(SUM(BN77,BN126)=BN133,"","Check ISCED "&amp;BN$8),"")</f>
        <v/>
      </c>
      <c r="BO569" s="460"/>
      <c r="BP569" s="460"/>
      <c r="BQ569" s="521" t="str">
        <f>IF(OR(BQ77&lt;&gt;"",BQ126&lt;&gt;""),IF(SUM(BQ77,BQ126)=BQ133,"","Check ISCED "&amp;BQ$8),"")</f>
        <v/>
      </c>
      <c r="BR569" s="460"/>
      <c r="BS569" s="460"/>
      <c r="BT569" s="521" t="str">
        <f>IF(OR(BT77&lt;&gt;"",BT126&lt;&gt;""),IF(SUM(BT77,BT126)=BT133,"","Check ISCED "&amp;BT$8),"")</f>
        <v/>
      </c>
      <c r="BU569" s="460"/>
      <c r="BV569" s="460"/>
      <c r="BW569" s="521" t="str">
        <f>IF(OR(BW77&lt;&gt;"",BW126&lt;&gt;""),IF(SUM(BW77,BW126)=BW133,"","Check ISCED "&amp;BW$8),"")</f>
        <v/>
      </c>
      <c r="BX569" s="460"/>
      <c r="BY569" s="460"/>
      <c r="BZ569" s="521" t="str">
        <f>IF(OR(BZ77&lt;&gt;"",BZ126&lt;&gt;""),IF(SUM(BZ77,BZ126)=BZ133,"","Check ISCED "&amp;BZ$8),"")</f>
        <v/>
      </c>
      <c r="CA569" s="460"/>
      <c r="CB569" s="460"/>
      <c r="CC569" s="521" t="str">
        <f>IF(OR(CC77&lt;&gt;"",CC126&lt;&gt;""),IF(SUM(CC77,CC126)=CC133,"","Check ISCED "&amp;CC$8),"")</f>
        <v/>
      </c>
      <c r="CD569" s="460"/>
      <c r="CE569" s="460"/>
      <c r="CF569" s="521" t="str">
        <f>IF(OR(CF77&lt;&gt;"",CF126&lt;&gt;""),IF(SUM(CF77,CF126)=CF133,"","Check ISCED "&amp;CF$8),"")</f>
        <v/>
      </c>
      <c r="CG569" s="460"/>
      <c r="CH569" s="460"/>
      <c r="CI569" s="521" t="str">
        <f>IF(OR(CI77&lt;&gt;"",CI126&lt;&gt;""),IF(SUM(CI77,CI126)=CI133,"","Check ISCED "&amp;CI$8),"")</f>
        <v/>
      </c>
      <c r="CJ569" s="460"/>
      <c r="CK569" s="460"/>
      <c r="CL569" s="521" t="str">
        <f>IF(OR(CL77&lt;&gt;"",CL126&lt;&gt;""),IF(SUM(CL77,CL126)=CL133,"","Check ISCED_X "&amp;CL$8),"")</f>
        <v/>
      </c>
      <c r="CM569" s="460"/>
      <c r="CN569" s="460"/>
      <c r="CO569" s="521" t="str">
        <f>IF(OR(CO77&lt;&gt;"",CO126&lt;&gt;""),IF(SUM(CO77,CO126)=CO133,"","Check ISCED_T "&amp;CO$8),"")</f>
        <v/>
      </c>
      <c r="CP569" s="460"/>
      <c r="CQ569" s="469"/>
    </row>
    <row r="570" spans="3:95" s="414" customFormat="1" ht="123.75" hidden="1" customHeight="1" x14ac:dyDescent="0.2">
      <c r="C570" s="418"/>
      <c r="D570" s="909"/>
      <c r="E570" s="524"/>
      <c r="F570" s="513"/>
      <c r="G570" s="486" t="s">
        <v>9057</v>
      </c>
      <c r="H570" s="486"/>
      <c r="I570" s="486"/>
      <c r="J570" s="486"/>
      <c r="K570" s="486"/>
      <c r="L570" s="486"/>
      <c r="M570" s="487"/>
      <c r="N570" s="487"/>
      <c r="O570" s="487"/>
      <c r="P570" s="487"/>
      <c r="Q570" s="487"/>
      <c r="R570" s="487"/>
      <c r="S570" s="487"/>
      <c r="T570" s="487"/>
      <c r="U570" s="487"/>
      <c r="V570" s="487"/>
      <c r="W570" s="487"/>
      <c r="X570" s="487"/>
      <c r="Y570" s="487"/>
      <c r="Z570" s="487"/>
      <c r="AA570" s="521" t="str">
        <f>IF(OR(AA78&lt;&gt;"",AA92&lt;&gt;"",AA116&lt;&gt;""),IF(SUM(AA78,AA92,AA116)=AA134,"","Check ISCED "&amp;AA$8),"")</f>
        <v/>
      </c>
      <c r="AB570" s="460"/>
      <c r="AC570" s="460"/>
      <c r="AD570" s="521" t="str">
        <f>IF(OR(AD78&lt;&gt;"",AD92&lt;&gt;"",AD116&lt;&gt;""),IF(SUM(AD78,AD92,AD116)=AD134,"","Check ISCED "&amp;AD$8),"")</f>
        <v/>
      </c>
      <c r="AE570" s="460"/>
      <c r="AF570" s="460"/>
      <c r="AG570" s="521" t="str">
        <f>IF(OR(AG78&lt;&gt;"",AG92&lt;&gt;"",AG116&lt;&gt;""),IF(SUM(AG78,AG92,AG116)=AG134,"","Check ISCED "&amp;AG$8),"")</f>
        <v/>
      </c>
      <c r="AH570" s="460"/>
      <c r="AI570" s="460"/>
      <c r="AJ570" s="521" t="str">
        <f>IF(OR(AJ78&lt;&gt;"",AJ92&lt;&gt;"",AJ116&lt;&gt;""),IF(SUM(AJ78,AJ92,AJ116)=AJ134,"","Check ISCED "&amp;AJ$8),"")</f>
        <v/>
      </c>
      <c r="AK570" s="460"/>
      <c r="AL570" s="460"/>
      <c r="AM570" s="521" t="str">
        <f>IF(OR(AM78&lt;&gt;"",AM92&lt;&gt;"",AM116&lt;&gt;""),IF(SUM(AM78,AM92,AM116)=AM134,"","Check ISCED "&amp;AM$8),"")</f>
        <v/>
      </c>
      <c r="AN570" s="460"/>
      <c r="AO570" s="460"/>
      <c r="AP570" s="521" t="str">
        <f>IF(OR(AP78&lt;&gt;"",AP92&lt;&gt;"",AP116&lt;&gt;""),IF(SUM(AP78,AP92,AP116)=AP134,"","Check ISCED "&amp;AP$8),"")</f>
        <v/>
      </c>
      <c r="AQ570" s="460"/>
      <c r="AR570" s="460"/>
      <c r="AS570" s="521" t="str">
        <f>IF(OR(AS78&lt;&gt;"",AS92&lt;&gt;"",AS116&lt;&gt;""),IF(SUM(AS78,AS92,AS116)=AS134,"","Check ISCED "&amp;AS$8),"")</f>
        <v/>
      </c>
      <c r="AT570" s="460"/>
      <c r="AU570" s="460"/>
      <c r="AV570" s="521" t="str">
        <f>IF(OR(AV78&lt;&gt;"",AV92&lt;&gt;"",AV116&lt;&gt;""),IF(SUM(AV78,AV92,AV116)=AV134,"","Check ISCED "&amp;AV$8),"")</f>
        <v/>
      </c>
      <c r="AW570" s="460"/>
      <c r="AX570" s="460"/>
      <c r="AY570" s="521" t="str">
        <f>IF(OR(AY78&lt;&gt;"",AY92&lt;&gt;"",AY116&lt;&gt;""),IF(SUM(AY78,AY92,AY116)=AY134,"","Check ISCED "&amp;AY$8),"")</f>
        <v/>
      </c>
      <c r="AZ570" s="460"/>
      <c r="BA570" s="460"/>
      <c r="BB570" s="521" t="str">
        <f>IF(OR(BB78&lt;&gt;"",BB92&lt;&gt;"",BB116&lt;&gt;""),IF(SUM(BB78,BB92,BB116)=BB134,"","Check ISCED "&amp;BB$8),"")</f>
        <v/>
      </c>
      <c r="BC570" s="460"/>
      <c r="BD570" s="460"/>
      <c r="BE570" s="521" t="str">
        <f>IF(OR(BE78&lt;&gt;"",BE92&lt;&gt;"",BE116&lt;&gt;""),IF(SUM(BE78,BE92,BE116)=BE134,"","Check ISCED "&amp;BE$8),"")</f>
        <v/>
      </c>
      <c r="BF570" s="460"/>
      <c r="BG570" s="460"/>
      <c r="BH570" s="521" t="str">
        <f>IF(OR(BH78&lt;&gt;"",BH92&lt;&gt;"",BH116&lt;&gt;""),IF(SUM(BH78,BH92,BH116)=BH134,"","Check ISCED "&amp;BH$8),"")</f>
        <v/>
      </c>
      <c r="BI570" s="460"/>
      <c r="BJ570" s="460"/>
      <c r="BK570" s="521" t="str">
        <f>IF(OR(BK78&lt;&gt;"",BK92&lt;&gt;"",BK116&lt;&gt;""),IF(SUM(BK78,BK92,BK116)=BK134,"","Check ISCED "&amp;BK$8),"")</f>
        <v/>
      </c>
      <c r="BL570" s="460"/>
      <c r="BM570" s="460"/>
      <c r="BN570" s="521" t="str">
        <f>IF(OR(BN78&lt;&gt;"",BN92&lt;&gt;"",BN116&lt;&gt;""),IF(SUM(BN78,BN92,BN116)=BN134,"","Check ISCED "&amp;BN$8),"")</f>
        <v/>
      </c>
      <c r="BO570" s="460"/>
      <c r="BP570" s="460"/>
      <c r="BQ570" s="521" t="str">
        <f>IF(OR(BQ78&lt;&gt;"",BQ92&lt;&gt;"",BQ116&lt;&gt;""),IF(SUM(BQ78,BQ92,BQ116)=BQ134,"","Check ISCED "&amp;BQ$8),"")</f>
        <v/>
      </c>
      <c r="BR570" s="460"/>
      <c r="BS570" s="460"/>
      <c r="BT570" s="521" t="str">
        <f>IF(OR(BT78&lt;&gt;"",BT92&lt;&gt;"",BT116&lt;&gt;""),IF(SUM(BT78,BT92,BT116)=BT134,"","Check ISCED "&amp;BT$8),"")</f>
        <v/>
      </c>
      <c r="BU570" s="460"/>
      <c r="BV570" s="460"/>
      <c r="BW570" s="521" t="str">
        <f>IF(OR(BW78&lt;&gt;"",BW92&lt;&gt;"",BW116&lt;&gt;""),IF(SUM(BW78,BW92,BW116)=BW134,"","Check ISCED "&amp;BW$8),"")</f>
        <v/>
      </c>
      <c r="BX570" s="460"/>
      <c r="BY570" s="460"/>
      <c r="BZ570" s="521" t="str">
        <f>IF(OR(BZ78&lt;&gt;"",BZ92&lt;&gt;"",BZ116&lt;&gt;""),IF(SUM(BZ78,BZ92,BZ116)=BZ134,"","Check ISCED "&amp;BZ$8),"")</f>
        <v/>
      </c>
      <c r="CA570" s="460"/>
      <c r="CB570" s="460"/>
      <c r="CC570" s="521" t="str">
        <f>IF(OR(CC78&lt;&gt;"",CC92&lt;&gt;"",CC116&lt;&gt;""),IF(SUM(CC78,CC92,CC116)=CC134,"","Check ISCED "&amp;CC$8),"")</f>
        <v/>
      </c>
      <c r="CD570" s="460"/>
      <c r="CE570" s="460"/>
      <c r="CF570" s="521" t="str">
        <f>IF(OR(CF78&lt;&gt;"",CF92&lt;&gt;"",CF116&lt;&gt;""),IF(SUM(CF78,CF92,CF116)=CF134,"","Check ISCED "&amp;CF$8),"")</f>
        <v/>
      </c>
      <c r="CG570" s="460"/>
      <c r="CH570" s="460"/>
      <c r="CI570" s="521" t="str">
        <f>IF(OR(CI78&lt;&gt;"",CI92&lt;&gt;"",CI116&lt;&gt;""),IF(SUM(CI78,CI92,CI116)=CI134,"","Check ISCED "&amp;CI$8),"")</f>
        <v/>
      </c>
      <c r="CJ570" s="460"/>
      <c r="CK570" s="460"/>
      <c r="CL570" s="521" t="str">
        <f>IF(OR(CL78&lt;&gt;"",CL92&lt;&gt;"",CL116&lt;&gt;""),IF(SUM(CL78,CL92,CL116)=CL134,"","Check ISCED_X "&amp;CL$8),"")</f>
        <v/>
      </c>
      <c r="CM570" s="460"/>
      <c r="CN570" s="460"/>
      <c r="CO570" s="521" t="str">
        <f>IF(OR(CO78&lt;&gt;"",CO92&lt;&gt;"",CO116&lt;&gt;""),IF(SUM(CO78,CO92,CO116)=CO134,"","Check ISCED_T "&amp;CO$8),"")</f>
        <v/>
      </c>
      <c r="CP570" s="460"/>
      <c r="CQ570" s="469"/>
    </row>
    <row r="571" spans="3:95" s="414" customFormat="1" ht="123.75" hidden="1" customHeight="1" x14ac:dyDescent="0.2">
      <c r="C571" s="418"/>
      <c r="D571" s="910"/>
      <c r="E571" s="525"/>
      <c r="F571" s="515"/>
      <c r="G571" s="489" t="s">
        <v>9058</v>
      </c>
      <c r="H571" s="489"/>
      <c r="I571" s="489"/>
      <c r="J571" s="489"/>
      <c r="K571" s="489"/>
      <c r="L571" s="489"/>
      <c r="M571" s="490"/>
      <c r="N571" s="490"/>
      <c r="O571" s="490"/>
      <c r="P571" s="490"/>
      <c r="Q571" s="490"/>
      <c r="R571" s="490"/>
      <c r="S571" s="490"/>
      <c r="T571" s="490"/>
      <c r="U571" s="490"/>
      <c r="V571" s="490"/>
      <c r="W571" s="490"/>
      <c r="X571" s="490"/>
      <c r="Y571" s="490"/>
      <c r="Z571" s="490"/>
      <c r="AA571" s="522" t="str">
        <f>IF(OR(AA107&lt;&gt;"",AA132&lt;&gt;""),IF(SUM(AA107,AA132)=AA135,"","Check ISCED "&amp;AA$8),"")</f>
        <v/>
      </c>
      <c r="AB571" s="445"/>
      <c r="AC571" s="445"/>
      <c r="AD571" s="522" t="str">
        <f>IF(OR(AD107&lt;&gt;"",AD132&lt;&gt;""),IF(SUM(AD107,AD132)=AD135,"","Check ISCED "&amp;AD$8),"")</f>
        <v/>
      </c>
      <c r="AE571" s="445"/>
      <c r="AF571" s="445"/>
      <c r="AG571" s="522" t="str">
        <f>IF(OR(AG107&lt;&gt;"",AG132&lt;&gt;""),IF(SUM(AG107,AG132)=AG135,"","Check ISCED "&amp;AG$8),"")</f>
        <v/>
      </c>
      <c r="AH571" s="445"/>
      <c r="AI571" s="445"/>
      <c r="AJ571" s="522" t="str">
        <f>IF(OR(AJ107&lt;&gt;"",AJ132&lt;&gt;""),IF(SUM(AJ107,AJ132)=AJ135,"","Check ISCED "&amp;AJ$8),"")</f>
        <v/>
      </c>
      <c r="AK571" s="445"/>
      <c r="AL571" s="445"/>
      <c r="AM571" s="522" t="str">
        <f>IF(OR(AM107&lt;&gt;"",AM132&lt;&gt;""),IF(SUM(AM107,AM132)=AM135,"","Check ISCED "&amp;AM$8),"")</f>
        <v/>
      </c>
      <c r="AN571" s="445"/>
      <c r="AO571" s="445"/>
      <c r="AP571" s="522" t="str">
        <f>IF(OR(AP107&lt;&gt;"",AP132&lt;&gt;""),IF(SUM(AP107,AP132)=AP135,"","Check ISCED "&amp;AP$8),"")</f>
        <v/>
      </c>
      <c r="AQ571" s="445"/>
      <c r="AR571" s="445"/>
      <c r="AS571" s="522" t="str">
        <f>IF(OR(AS107&lt;&gt;"",AS132&lt;&gt;""),IF(SUM(AS107,AS132)=AS135,"","Check ISCED "&amp;AS$8),"")</f>
        <v/>
      </c>
      <c r="AT571" s="445"/>
      <c r="AU571" s="445"/>
      <c r="AV571" s="522" t="str">
        <f>IF(OR(AV107&lt;&gt;"",AV132&lt;&gt;""),IF(SUM(AV107,AV132)=AV135,"","Check ISCED "&amp;AV$8),"")</f>
        <v/>
      </c>
      <c r="AW571" s="445"/>
      <c r="AX571" s="445"/>
      <c r="AY571" s="522" t="str">
        <f>IF(OR(AY107&lt;&gt;"",AY132&lt;&gt;""),IF(SUM(AY107,AY132)=AY135,"","Check ISCED "&amp;AY$8),"")</f>
        <v/>
      </c>
      <c r="AZ571" s="445"/>
      <c r="BA571" s="445"/>
      <c r="BB571" s="522" t="str">
        <f>IF(OR(BB107&lt;&gt;"",BB132&lt;&gt;""),IF(SUM(BB107,BB132)=BB135,"","Check ISCED "&amp;BB$8),"")</f>
        <v/>
      </c>
      <c r="BC571" s="445"/>
      <c r="BD571" s="445"/>
      <c r="BE571" s="522" t="str">
        <f>IF(OR(BE107&lt;&gt;"",BE132&lt;&gt;""),IF(SUM(BE107,BE132)=BE135,"","Check ISCED "&amp;BE$8),"")</f>
        <v/>
      </c>
      <c r="BF571" s="445"/>
      <c r="BG571" s="445"/>
      <c r="BH571" s="522" t="str">
        <f>IF(OR(BH107&lt;&gt;"",BH132&lt;&gt;""),IF(SUM(BH107,BH132)=BH135,"","Check ISCED "&amp;BH$8),"")</f>
        <v/>
      </c>
      <c r="BI571" s="445"/>
      <c r="BJ571" s="445"/>
      <c r="BK571" s="522" t="str">
        <f>IF(OR(BK107&lt;&gt;"",BK132&lt;&gt;""),IF(SUM(BK107,BK132)=BK135,"","Check ISCED "&amp;BK$8),"")</f>
        <v/>
      </c>
      <c r="BL571" s="445"/>
      <c r="BM571" s="445"/>
      <c r="BN571" s="522" t="str">
        <f>IF(OR(BN107&lt;&gt;"",BN132&lt;&gt;""),IF(SUM(BN107,BN132)=BN135,"","Check ISCED "&amp;BN$8),"")</f>
        <v/>
      </c>
      <c r="BO571" s="445"/>
      <c r="BP571" s="445"/>
      <c r="BQ571" s="522" t="str">
        <f>IF(OR(BQ107&lt;&gt;"",BQ132&lt;&gt;""),IF(SUM(BQ107,BQ132)=BQ135,"","Check ISCED "&amp;BQ$8),"")</f>
        <v/>
      </c>
      <c r="BR571" s="445"/>
      <c r="BS571" s="445"/>
      <c r="BT571" s="522" t="str">
        <f>IF(OR(BT107&lt;&gt;"",BT132&lt;&gt;""),IF(SUM(BT107,BT132)=BT135,"","Check ISCED "&amp;BT$8),"")</f>
        <v/>
      </c>
      <c r="BU571" s="445"/>
      <c r="BV571" s="445"/>
      <c r="BW571" s="522" t="str">
        <f>IF(OR(BW107&lt;&gt;"",BW132&lt;&gt;""),IF(SUM(BW107,BW132)=BW135,"","Check ISCED "&amp;BW$8),"")</f>
        <v/>
      </c>
      <c r="BX571" s="445"/>
      <c r="BY571" s="445"/>
      <c r="BZ571" s="522" t="str">
        <f>IF(OR(BZ107&lt;&gt;"",BZ132&lt;&gt;""),IF(SUM(BZ107,BZ132)=BZ135,"","Check ISCED "&amp;BZ$8),"")</f>
        <v/>
      </c>
      <c r="CA571" s="445"/>
      <c r="CB571" s="445"/>
      <c r="CC571" s="522" t="str">
        <f>IF(OR(CC107&lt;&gt;"",CC132&lt;&gt;""),IF(SUM(CC107,CC132)=CC135,"","Check ISCED "&amp;CC$8),"")</f>
        <v/>
      </c>
      <c r="CD571" s="445"/>
      <c r="CE571" s="445"/>
      <c r="CF571" s="522" t="str">
        <f>IF(OR(CF107&lt;&gt;"",CF132&lt;&gt;""),IF(SUM(CF107,CF132)=CF135,"","Check ISCED "&amp;CF$8),"")</f>
        <v/>
      </c>
      <c r="CG571" s="445"/>
      <c r="CH571" s="445"/>
      <c r="CI571" s="522" t="str">
        <f>IF(OR(CI107&lt;&gt;"",CI132&lt;&gt;""),IF(SUM(CI107,CI132)=CI135,"","Check ISCED "&amp;CI$8),"")</f>
        <v/>
      </c>
      <c r="CJ571" s="445"/>
      <c r="CK571" s="445"/>
      <c r="CL571" s="522" t="str">
        <f>IF(OR(CL107&lt;&gt;"",CL132&lt;&gt;""),IF(SUM(CL107,CL132)=CL135,"","Check ISCED_X "&amp;CL$8),"")</f>
        <v/>
      </c>
      <c r="CM571" s="445"/>
      <c r="CN571" s="445"/>
      <c r="CO571" s="522" t="str">
        <f>IF(OR(CO107&lt;&gt;"",CO132&lt;&gt;""),IF(SUM(CO107,CO132)=CO135,"","Check ISCED_T "&amp;CO$8),"")</f>
        <v/>
      </c>
      <c r="CP571" s="445"/>
      <c r="CQ571" s="470"/>
    </row>
    <row r="572" spans="3:95" s="414" customFormat="1" ht="11.25" hidden="1" customHeight="1" x14ac:dyDescent="0.2">
      <c r="C572" s="418"/>
      <c r="D572" s="477"/>
      <c r="E572" s="418"/>
      <c r="F572" s="499"/>
      <c r="G572" s="476"/>
      <c r="H572" s="476"/>
      <c r="I572" s="476"/>
      <c r="J572" s="476"/>
      <c r="K572" s="476"/>
      <c r="L572" s="476"/>
      <c r="M572" s="47"/>
      <c r="N572" s="47"/>
      <c r="O572" s="47"/>
      <c r="P572" s="47"/>
      <c r="Q572" s="47"/>
      <c r="R572" s="47"/>
      <c r="S572" s="47"/>
      <c r="T572" s="47"/>
      <c r="U572" s="47"/>
      <c r="V572" s="47"/>
      <c r="W572" s="47"/>
      <c r="X572" s="47"/>
      <c r="Y572" s="47"/>
      <c r="Z572" s="47"/>
      <c r="CP572" s="460"/>
      <c r="CQ572" s="460"/>
    </row>
    <row r="573" spans="3:95" s="414" customFormat="1" ht="22.5" hidden="1" customHeight="1" x14ac:dyDescent="0.2">
      <c r="C573" s="418"/>
      <c r="D573" s="908" t="s">
        <v>9059</v>
      </c>
      <c r="E573" s="523"/>
      <c r="F573" s="510"/>
      <c r="G573" s="482" t="s">
        <v>9060</v>
      </c>
      <c r="H573" s="482"/>
      <c r="I573" s="482"/>
      <c r="J573" s="482"/>
      <c r="K573" s="482"/>
      <c r="L573" s="482"/>
      <c r="M573" s="483"/>
      <c r="N573" s="483"/>
      <c r="O573" s="483"/>
      <c r="P573" s="483"/>
      <c r="Q573" s="483"/>
      <c r="R573" s="483"/>
      <c r="S573" s="483"/>
      <c r="T573" s="483"/>
      <c r="U573" s="483"/>
      <c r="V573" s="483"/>
      <c r="W573" s="483"/>
      <c r="X573" s="483"/>
      <c r="Y573" s="483"/>
      <c r="Z573" s="483"/>
      <c r="AA573" s="520" t="str">
        <f>IF(OR(AA40&lt;&gt;"",AA41&lt;&gt;""),IF(SUM(AA40,AA41)=AA42,"","Check ISCED "&amp;AA$8),"")</f>
        <v/>
      </c>
      <c r="AB573" s="455"/>
      <c r="AC573" s="455"/>
      <c r="AD573" s="520" t="str">
        <f>IF(OR(AD40&lt;&gt;"",AD41&lt;&gt;""),IF(SUM(AD40,AD41)=AD42,"","Check ISCED "&amp;AD$8),"")</f>
        <v/>
      </c>
      <c r="AE573" s="455"/>
      <c r="AF573" s="455"/>
      <c r="AG573" s="520" t="str">
        <f>IF(OR(AG40&lt;&gt;"",AG41&lt;&gt;""),IF(SUM(AG40,AG41)=AG42,"","Check ISCED "&amp;AG$8),"")</f>
        <v/>
      </c>
      <c r="AH573" s="455"/>
      <c r="AI573" s="455"/>
      <c r="AJ573" s="520" t="str">
        <f>IF(OR(AJ40&lt;&gt;"",AJ41&lt;&gt;""),IF(SUM(AJ40,AJ41)=AJ42,"","Check ISCED "&amp;AJ$8),"")</f>
        <v/>
      </c>
      <c r="AK573" s="455"/>
      <c r="AL573" s="455"/>
      <c r="AM573" s="520" t="str">
        <f>IF(OR(AM40&lt;&gt;"",AM41&lt;&gt;""),IF(SUM(AM40,AM41)=AM42,"","Check ISCED "&amp;AM$8),"")</f>
        <v/>
      </c>
      <c r="AN573" s="455"/>
      <c r="AO573" s="455"/>
      <c r="AP573" s="520" t="str">
        <f>IF(OR(AP40&lt;&gt;"",AP41&lt;&gt;""),IF(SUM(AP40,AP41)=AP42,"","Check ISCED "&amp;AP$8),"")</f>
        <v/>
      </c>
      <c r="AQ573" s="455"/>
      <c r="AR573" s="455"/>
      <c r="AS573" s="520" t="str">
        <f>IF(OR(AS40&lt;&gt;"",AS41&lt;&gt;""),IF(SUM(AS40,AS41)=AS42,"","Check ISCED "&amp;AS$8),"")</f>
        <v/>
      </c>
      <c r="AT573" s="455"/>
      <c r="AU573" s="455"/>
      <c r="AV573" s="520" t="str">
        <f>IF(OR(AV40&lt;&gt;"",AV41&lt;&gt;""),IF(SUM(AV40,AV41)=AV42,"","Check ISCED "&amp;AV$8),"")</f>
        <v/>
      </c>
      <c r="AW573" s="455"/>
      <c r="AX573" s="455"/>
      <c r="AY573" s="520" t="str">
        <f>IF(OR(AY40&lt;&gt;"",AY41&lt;&gt;""),IF(SUM(AY40,AY41)=AY42,"","Check ISCED "&amp;AY$8),"")</f>
        <v/>
      </c>
      <c r="AZ573" s="455"/>
      <c r="BA573" s="455"/>
      <c r="BB573" s="520" t="str">
        <f>IF(OR(BB40&lt;&gt;"",BB41&lt;&gt;""),IF(SUM(BB40,BB41)=BB42,"","Check ISCED "&amp;BB$8),"")</f>
        <v/>
      </c>
      <c r="BC573" s="455"/>
      <c r="BD573" s="455"/>
      <c r="BE573" s="520" t="str">
        <f>IF(OR(BE40&lt;&gt;"",BE41&lt;&gt;""),IF(SUM(BE40,BE41)=BE42,"","Check ISCED "&amp;BE$8),"")</f>
        <v/>
      </c>
      <c r="BF573" s="455"/>
      <c r="BG573" s="455"/>
      <c r="BH573" s="520" t="str">
        <f>IF(OR(BH40&lt;&gt;"",BH41&lt;&gt;""),IF(SUM(BH40,BH41)=BH42,"","Check ISCED "&amp;BH$8),"")</f>
        <v/>
      </c>
      <c r="BI573" s="455"/>
      <c r="BJ573" s="455"/>
      <c r="BK573" s="520" t="str">
        <f>IF(OR(BK40&lt;&gt;"",BK41&lt;&gt;""),IF(SUM(BK40,BK41)=BK42,"","Check ISCED "&amp;BK$8),"")</f>
        <v/>
      </c>
      <c r="BL573" s="455"/>
      <c r="BM573" s="455"/>
      <c r="BN573" s="520" t="str">
        <f>IF(OR(BN40&lt;&gt;"",BN41&lt;&gt;""),IF(SUM(BN40,BN41)=BN42,"","Check ISCED "&amp;BN$8),"")</f>
        <v/>
      </c>
      <c r="BO573" s="455"/>
      <c r="BP573" s="455"/>
      <c r="BQ573" s="520" t="str">
        <f>IF(OR(BQ40&lt;&gt;"",BQ41&lt;&gt;""),IF(SUM(BQ40,BQ41)=BQ42,"","Check ISCED "&amp;BQ$8),"")</f>
        <v/>
      </c>
      <c r="BR573" s="455"/>
      <c r="BS573" s="455"/>
      <c r="BT573" s="520" t="str">
        <f>IF(OR(BT40&lt;&gt;"",BT41&lt;&gt;""),IF(SUM(BT40,BT41)=BT42,"","Check ISCED "&amp;BT$8),"")</f>
        <v/>
      </c>
      <c r="BU573" s="455"/>
      <c r="BV573" s="455"/>
      <c r="BW573" s="520" t="str">
        <f>IF(OR(BW40&lt;&gt;"",BW41&lt;&gt;""),IF(SUM(BW40,BW41)=BW42,"","Check ISCED "&amp;BW$8),"")</f>
        <v/>
      </c>
      <c r="BX573" s="455"/>
      <c r="BY573" s="455"/>
      <c r="BZ573" s="520" t="str">
        <f>IF(OR(BZ40&lt;&gt;"",BZ41&lt;&gt;""),IF(SUM(BZ40,BZ41)=BZ42,"","Check ISCED "&amp;BZ$8),"")</f>
        <v/>
      </c>
      <c r="CA573" s="455"/>
      <c r="CB573" s="455"/>
      <c r="CC573" s="520" t="str">
        <f>IF(OR(CC40&lt;&gt;"",CC41&lt;&gt;""),IF(SUM(CC40,CC41)=CC42,"","Check ISCED "&amp;CC$8),"")</f>
        <v/>
      </c>
      <c r="CD573" s="455"/>
      <c r="CE573" s="455"/>
      <c r="CF573" s="520" t="str">
        <f>IF(OR(CF40&lt;&gt;"",CF41&lt;&gt;""),IF(SUM(CF40,CF41)=CF42,"","Check ISCED "&amp;CF$8),"")</f>
        <v/>
      </c>
      <c r="CG573" s="455"/>
      <c r="CH573" s="455"/>
      <c r="CI573" s="520" t="str">
        <f>IF(OR(CI40&lt;&gt;"",CI41&lt;&gt;""),IF(SUM(CI40,CI41)=CI42,"","Check ISCED "&amp;CI$8),"")</f>
        <v/>
      </c>
      <c r="CJ573" s="455"/>
      <c r="CK573" s="455"/>
      <c r="CL573" s="520" t="str">
        <f>IF(OR(CL40&lt;&gt;"",CL41&lt;&gt;""),IF(SUM(CL40,CL41)=CL42,"","Check ISCED_X "&amp;CL$8),"")</f>
        <v/>
      </c>
      <c r="CM573" s="455"/>
      <c r="CN573" s="455"/>
      <c r="CO573" s="520" t="str">
        <f>IF(OR(CO40&lt;&gt;"",CO41&lt;&gt;""),IF(SUM(CO40,CO41)=CO42,"","Check ISCED_T "&amp;CO$8),"")</f>
        <v/>
      </c>
      <c r="CP573" s="455"/>
      <c r="CQ573" s="468"/>
    </row>
    <row r="574" spans="3:95" s="414" customFormat="1" ht="22.5" hidden="1" customHeight="1" x14ac:dyDescent="0.2">
      <c r="C574" s="418"/>
      <c r="D574" s="909"/>
      <c r="E574" s="524"/>
      <c r="F574" s="513"/>
      <c r="G574" s="486" t="s">
        <v>9061</v>
      </c>
      <c r="H574" s="486"/>
      <c r="I574" s="486"/>
      <c r="J574" s="486"/>
      <c r="K574" s="486"/>
      <c r="L574" s="486"/>
      <c r="M574" s="487"/>
      <c r="N574" s="487"/>
      <c r="O574" s="487"/>
      <c r="P574" s="487"/>
      <c r="Q574" s="487"/>
      <c r="R574" s="487"/>
      <c r="S574" s="487"/>
      <c r="T574" s="487"/>
      <c r="U574" s="487"/>
      <c r="V574" s="487"/>
      <c r="W574" s="487"/>
      <c r="X574" s="487"/>
      <c r="Y574" s="487"/>
      <c r="Z574" s="487"/>
      <c r="AA574" s="521" t="str">
        <f>IF(OR(AA53&lt;&gt;"",AA54&lt;&gt;""),IF(SUM(AA53,AA54)=AA55,"","Check ISCED "&amp;AA$8),"")</f>
        <v/>
      </c>
      <c r="AB574" s="460"/>
      <c r="AC574" s="460"/>
      <c r="AD574" s="521" t="str">
        <f>IF(OR(AD53&lt;&gt;"",AD54&lt;&gt;""),IF(SUM(AD53,AD54)=AD55,"","Check ISCED "&amp;AD$8),"")</f>
        <v/>
      </c>
      <c r="AE574" s="460"/>
      <c r="AF574" s="460"/>
      <c r="AG574" s="521" t="str">
        <f>IF(OR(AG53&lt;&gt;"",AG54&lt;&gt;""),IF(SUM(AG53,AG54)=AG55,"","Check ISCED "&amp;AG$8),"")</f>
        <v/>
      </c>
      <c r="AH574" s="460"/>
      <c r="AI574" s="460"/>
      <c r="AJ574" s="521" t="str">
        <f>IF(OR(AJ53&lt;&gt;"",AJ54&lt;&gt;""),IF(SUM(AJ53,AJ54)=AJ55,"","Check ISCED "&amp;AJ$8),"")</f>
        <v/>
      </c>
      <c r="AK574" s="460"/>
      <c r="AL574" s="460"/>
      <c r="AM574" s="521" t="str">
        <f>IF(OR(AM53&lt;&gt;"",AM54&lt;&gt;""),IF(SUM(AM53,AM54)=AM55,"","Check ISCED "&amp;AM$8),"")</f>
        <v/>
      </c>
      <c r="AN574" s="460"/>
      <c r="AO574" s="460"/>
      <c r="AP574" s="521" t="str">
        <f>IF(OR(AP53&lt;&gt;"",AP54&lt;&gt;""),IF(SUM(AP53,AP54)=AP55,"","Check ISCED "&amp;AP$8),"")</f>
        <v/>
      </c>
      <c r="AQ574" s="460"/>
      <c r="AR574" s="460"/>
      <c r="AS574" s="521" t="str">
        <f>IF(OR(AS53&lt;&gt;"",AS54&lt;&gt;""),IF(SUM(AS53,AS54)=AS55,"","Check ISCED "&amp;AS$8),"")</f>
        <v/>
      </c>
      <c r="AT574" s="460"/>
      <c r="AU574" s="460"/>
      <c r="AV574" s="521" t="str">
        <f>IF(OR(AV53&lt;&gt;"",AV54&lt;&gt;""),IF(SUM(AV53,AV54)=AV55,"","Check ISCED "&amp;AV$8),"")</f>
        <v/>
      </c>
      <c r="AW574" s="460"/>
      <c r="AX574" s="460"/>
      <c r="AY574" s="521" t="str">
        <f>IF(OR(AY53&lt;&gt;"",AY54&lt;&gt;""),IF(SUM(AY53,AY54)=AY55,"","Check ISCED "&amp;AY$8),"")</f>
        <v/>
      </c>
      <c r="AZ574" s="460"/>
      <c r="BA574" s="460"/>
      <c r="BB574" s="521" t="str">
        <f>IF(OR(BB53&lt;&gt;"",BB54&lt;&gt;""),IF(SUM(BB53,BB54)=BB55,"","Check ISCED "&amp;BB$8),"")</f>
        <v/>
      </c>
      <c r="BC574" s="460"/>
      <c r="BD574" s="460"/>
      <c r="BE574" s="521" t="str">
        <f>IF(OR(BE53&lt;&gt;"",BE54&lt;&gt;""),IF(SUM(BE53,BE54)=BE55,"","Check ISCED "&amp;BE$8),"")</f>
        <v/>
      </c>
      <c r="BF574" s="460"/>
      <c r="BG574" s="460"/>
      <c r="BH574" s="521" t="str">
        <f>IF(OR(BH53&lt;&gt;"",BH54&lt;&gt;""),IF(SUM(BH53,BH54)=BH55,"","Check ISCED "&amp;BH$8),"")</f>
        <v/>
      </c>
      <c r="BI574" s="460"/>
      <c r="BJ574" s="460"/>
      <c r="BK574" s="521" t="str">
        <f>IF(OR(BK53&lt;&gt;"",BK54&lt;&gt;""),IF(SUM(BK53,BK54)=BK55,"","Check ISCED "&amp;BK$8),"")</f>
        <v/>
      </c>
      <c r="BL574" s="460"/>
      <c r="BM574" s="460"/>
      <c r="BN574" s="521" t="str">
        <f>IF(OR(BN53&lt;&gt;"",BN54&lt;&gt;""),IF(SUM(BN53,BN54)=BN55,"","Check ISCED "&amp;BN$8),"")</f>
        <v/>
      </c>
      <c r="BO574" s="460"/>
      <c r="BP574" s="460"/>
      <c r="BQ574" s="521" t="str">
        <f>IF(OR(BQ53&lt;&gt;"",BQ54&lt;&gt;""),IF(SUM(BQ53,BQ54)=BQ55,"","Check ISCED "&amp;BQ$8),"")</f>
        <v/>
      </c>
      <c r="BR574" s="460"/>
      <c r="BS574" s="460"/>
      <c r="BT574" s="521" t="str">
        <f>IF(OR(BT53&lt;&gt;"",BT54&lt;&gt;""),IF(SUM(BT53,BT54)=BT55,"","Check ISCED "&amp;BT$8),"")</f>
        <v/>
      </c>
      <c r="BU574" s="460"/>
      <c r="BV574" s="460"/>
      <c r="BW574" s="521" t="str">
        <f>IF(OR(BW53&lt;&gt;"",BW54&lt;&gt;""),IF(SUM(BW53,BW54)=BW55,"","Check ISCED "&amp;BW$8),"")</f>
        <v/>
      </c>
      <c r="BX574" s="460"/>
      <c r="BY574" s="521"/>
      <c r="BZ574" s="521" t="str">
        <f>IF(OR(BZ53&lt;&gt;"",BZ54&lt;&gt;""),IF(SUM(BZ53,BZ54)=BZ55,"","Check ISCED "&amp;BZ$8),"")</f>
        <v/>
      </c>
      <c r="CA574" s="460"/>
      <c r="CB574" s="460"/>
      <c r="CC574" s="521" t="str">
        <f>IF(OR(CC53&lt;&gt;"",CC54&lt;&gt;""),IF(SUM(CC53,CC54)=CC55,"","Check ISCED "&amp;CC$8),"")</f>
        <v/>
      </c>
      <c r="CD574" s="460"/>
      <c r="CE574" s="460"/>
      <c r="CF574" s="521" t="str">
        <f>IF(OR(CF53&lt;&gt;"",CF54&lt;&gt;""),IF(SUM(CF53,CF54)=CF55,"","Check ISCED "&amp;CF$8),"")</f>
        <v/>
      </c>
      <c r="CG574" s="460"/>
      <c r="CH574" s="460"/>
      <c r="CI574" s="521" t="str">
        <f>IF(OR(CI53&lt;&gt;"",CI54&lt;&gt;""),IF(SUM(CI53,CI54)=CI55,"","Check ISCED "&amp;CI$8),"")</f>
        <v/>
      </c>
      <c r="CJ574" s="460"/>
      <c r="CK574" s="460"/>
      <c r="CL574" s="521" t="str">
        <f>IF(OR(CL53&lt;&gt;"",CL54&lt;&gt;""),IF(SUM(CL53,CL54)=CL55,"","Check ISCED_X "&amp;CL$8),"")</f>
        <v/>
      </c>
      <c r="CM574" s="460"/>
      <c r="CN574" s="460"/>
      <c r="CO574" s="521" t="str">
        <f>IF(OR(CO53&lt;&gt;"",CO54&lt;&gt;""),IF(SUM(CO53,CO54)=CO55,"","Check ISCED_T "&amp;CO$8),"")</f>
        <v/>
      </c>
      <c r="CP574" s="460"/>
      <c r="CQ574" s="469"/>
    </row>
    <row r="575" spans="3:95" s="414" customFormat="1" ht="22.5" hidden="1" customHeight="1" x14ac:dyDescent="0.2">
      <c r="C575" s="418"/>
      <c r="D575" s="909"/>
      <c r="E575" s="524"/>
      <c r="F575" s="513"/>
      <c r="G575" s="486" t="s">
        <v>9062</v>
      </c>
      <c r="H575" s="486"/>
      <c r="I575" s="486"/>
      <c r="J575" s="486"/>
      <c r="K575" s="486"/>
      <c r="L575" s="486"/>
      <c r="M575" s="487"/>
      <c r="N575" s="487"/>
      <c r="O575" s="487"/>
      <c r="P575" s="487"/>
      <c r="Q575" s="487"/>
      <c r="R575" s="487"/>
      <c r="S575" s="487"/>
      <c r="T575" s="487"/>
      <c r="U575" s="487"/>
      <c r="V575" s="487"/>
      <c r="W575" s="487"/>
      <c r="X575" s="487"/>
      <c r="Y575" s="487"/>
      <c r="Z575" s="487"/>
      <c r="AA575" s="521" t="str">
        <f>IF(OR(AA65&lt;&gt;"",AA66&lt;&gt;""),IF(SUM(AA65,AA66)=AA67,"","Check ISCED "&amp;AA$8),"")</f>
        <v/>
      </c>
      <c r="AB575" s="460"/>
      <c r="AC575" s="460"/>
      <c r="AD575" s="521" t="str">
        <f>IF(OR(AD65&lt;&gt;"",AD66&lt;&gt;""),IF(SUM(AD65,AD66)=AD67,"","Check ISCED "&amp;AD$8),"")</f>
        <v/>
      </c>
      <c r="AE575" s="460"/>
      <c r="AF575" s="460"/>
      <c r="AG575" s="521" t="str">
        <f>IF(OR(AG65&lt;&gt;"",AG66&lt;&gt;""),IF(SUM(AG65,AG66)=AG67,"","Check ISCED "&amp;AG$8),"")</f>
        <v/>
      </c>
      <c r="AH575" s="460"/>
      <c r="AI575" s="460"/>
      <c r="AJ575" s="521" t="str">
        <f>IF(OR(AJ65&lt;&gt;"",AJ66&lt;&gt;""),IF(SUM(AJ65,AJ66)=AJ67,"","Check ISCED "&amp;AJ$8),"")</f>
        <v/>
      </c>
      <c r="AK575" s="460"/>
      <c r="AL575" s="460"/>
      <c r="AM575" s="521" t="str">
        <f>IF(OR(AM65&lt;&gt;"",AM66&lt;&gt;""),IF(SUM(AM65,AM66)=AM67,"","Check ISCED "&amp;AM$8),"")</f>
        <v/>
      </c>
      <c r="AN575" s="460"/>
      <c r="AO575" s="460"/>
      <c r="AP575" s="521" t="str">
        <f>IF(OR(AP65&lt;&gt;"",AP66&lt;&gt;""),IF(SUM(AP65,AP66)=AP67,"","Check ISCED "&amp;AP$8),"")</f>
        <v/>
      </c>
      <c r="AQ575" s="460"/>
      <c r="AR575" s="460"/>
      <c r="AS575" s="521" t="str">
        <f>IF(OR(AS65&lt;&gt;"",AS66&lt;&gt;""),IF(SUM(AS65,AS66)=AS67,"","Check ISCED "&amp;AS$8),"")</f>
        <v/>
      </c>
      <c r="AT575" s="460"/>
      <c r="AU575" s="460"/>
      <c r="AV575" s="521" t="str">
        <f>IF(OR(AV65&lt;&gt;"",AV66&lt;&gt;""),IF(SUM(AV65,AV66)=AV67,"","Check ISCED "&amp;AV$8),"")</f>
        <v/>
      </c>
      <c r="AW575" s="460"/>
      <c r="AX575" s="460"/>
      <c r="AY575" s="521" t="str">
        <f>IF(OR(AY65&lt;&gt;"",AY66&lt;&gt;""),IF(SUM(AY65,AY66)=AY67,"","Check ISCED "&amp;AY$8),"")</f>
        <v/>
      </c>
      <c r="AZ575" s="460"/>
      <c r="BA575" s="460"/>
      <c r="BB575" s="521" t="str">
        <f>IF(OR(BB65&lt;&gt;"",BB66&lt;&gt;""),IF(SUM(BB65,BB66)=BB67,"","Check ISCED "&amp;BB$8),"")</f>
        <v/>
      </c>
      <c r="BC575" s="460"/>
      <c r="BD575" s="460"/>
      <c r="BE575" s="521" t="str">
        <f>IF(OR(BE65&lt;&gt;"",BE66&lt;&gt;""),IF(SUM(BE65,BE66)=BE67,"","Check ISCED "&amp;BE$8),"")</f>
        <v/>
      </c>
      <c r="BF575" s="460"/>
      <c r="BG575" s="460"/>
      <c r="BH575" s="521" t="str">
        <f>IF(OR(BH65&lt;&gt;"",BH66&lt;&gt;""),IF(SUM(BH65,BH66)=BH67,"","Check ISCED "&amp;BH$8),"")</f>
        <v/>
      </c>
      <c r="BI575" s="460"/>
      <c r="BJ575" s="460"/>
      <c r="BK575" s="521" t="str">
        <f>IF(OR(BK65&lt;&gt;"",BK66&lt;&gt;""),IF(SUM(BK65,BK66)=BK67,"","Check ISCED "&amp;BK$8),"")</f>
        <v/>
      </c>
      <c r="BL575" s="460"/>
      <c r="BM575" s="460"/>
      <c r="BN575" s="521" t="str">
        <f>IF(OR(BN65&lt;&gt;"",BN66&lt;&gt;""),IF(SUM(BN65,BN66)=BN67,"","Check ISCED "&amp;BN$8),"")</f>
        <v/>
      </c>
      <c r="BO575" s="460"/>
      <c r="BP575" s="460"/>
      <c r="BQ575" s="521" t="str">
        <f>IF(OR(BQ65&lt;&gt;"",BQ66&lt;&gt;""),IF(SUM(BQ65,BQ66)=BQ67,"","Check ISCED "&amp;BQ$8),"")</f>
        <v/>
      </c>
      <c r="BR575" s="460"/>
      <c r="BS575" s="521"/>
      <c r="BT575" s="521" t="str">
        <f>IF(OR(BT65&lt;&gt;"",BT66&lt;&gt;""),IF(SUM(BT65,BT66)=BT67,"","Check ISCED "&amp;BT$8),"")</f>
        <v/>
      </c>
      <c r="BU575" s="460"/>
      <c r="BV575" s="460"/>
      <c r="BW575" s="521" t="str">
        <f>IF(OR(BW65&lt;&gt;"",BW66&lt;&gt;""),IF(SUM(BW65,BW66)=BW67,"","Check ISCED "&amp;BW$8),"")</f>
        <v/>
      </c>
      <c r="BX575" s="460"/>
      <c r="BY575" s="460"/>
      <c r="BZ575" s="521" t="str">
        <f>IF(OR(BZ65&lt;&gt;"",BZ66&lt;&gt;""),IF(SUM(BZ65,BZ66)=BZ67,"","Check ISCED "&amp;BZ$8),"")</f>
        <v/>
      </c>
      <c r="CA575" s="460"/>
      <c r="CB575" s="460"/>
      <c r="CC575" s="521" t="str">
        <f>IF(OR(CC65&lt;&gt;"",CC66&lt;&gt;""),IF(SUM(CC65,CC66)=CC67,"","Check ISCED "&amp;CC$8),"")</f>
        <v/>
      </c>
      <c r="CD575" s="460"/>
      <c r="CE575" s="460"/>
      <c r="CF575" s="521" t="str">
        <f>IF(OR(CF65&lt;&gt;"",CF66&lt;&gt;""),IF(SUM(CF65,CF66)=CF67,"","Check ISCED "&amp;CF$8),"")</f>
        <v/>
      </c>
      <c r="CG575" s="460"/>
      <c r="CH575" s="460"/>
      <c r="CI575" s="521" t="str">
        <f>IF(OR(CI65&lt;&gt;"",CI66&lt;&gt;""),IF(SUM(CI65,CI66)=CI67,"","Check ISCED "&amp;CI$8),"")</f>
        <v/>
      </c>
      <c r="CJ575" s="460"/>
      <c r="CK575" s="460"/>
      <c r="CL575" s="521" t="str">
        <f>IF(OR(CL65&lt;&gt;"",CL66&lt;&gt;""),IF(SUM(CL65,CL66)=CL67,"","Check ISCED_X "&amp;CL$8),"")</f>
        <v/>
      </c>
      <c r="CM575" s="460"/>
      <c r="CN575" s="460"/>
      <c r="CO575" s="521" t="str">
        <f>IF(OR(CO65&lt;&gt;"",CO66&lt;&gt;""),IF(SUM(CO65,CO66)=CO67,"","Check ISCED_T "&amp;CO$8),"")</f>
        <v/>
      </c>
      <c r="CP575" s="460"/>
      <c r="CQ575" s="469"/>
    </row>
    <row r="576" spans="3:95" s="414" customFormat="1" ht="22.5" hidden="1" customHeight="1" x14ac:dyDescent="0.2">
      <c r="C576" s="418"/>
      <c r="D576" s="909"/>
      <c r="E576" s="524"/>
      <c r="F576" s="513"/>
      <c r="G576" s="486" t="s">
        <v>9063</v>
      </c>
      <c r="H576" s="486"/>
      <c r="I576" s="486"/>
      <c r="J576" s="486"/>
      <c r="K576" s="486"/>
      <c r="L576" s="486"/>
      <c r="M576" s="487"/>
      <c r="N576" s="487"/>
      <c r="O576" s="487"/>
      <c r="P576" s="487"/>
      <c r="Q576" s="487"/>
      <c r="R576" s="487"/>
      <c r="S576" s="487"/>
      <c r="T576" s="487"/>
      <c r="U576" s="487"/>
      <c r="V576" s="487"/>
      <c r="W576" s="487"/>
      <c r="X576" s="487"/>
      <c r="Y576" s="487"/>
      <c r="Z576" s="487"/>
      <c r="AA576" s="521" t="str">
        <f>IF(OR(AA79&lt;&gt;"",AA81&lt;&gt;""),IF(SUM(AA79,AA81)=AA83,"","Check ISCED "&amp;AA$8),"")</f>
        <v/>
      </c>
      <c r="AB576" s="460"/>
      <c r="AC576" s="460"/>
      <c r="AD576" s="521" t="str">
        <f>IF(OR(AD79&lt;&gt;"",AD81&lt;&gt;""),IF(SUM(AD79,AD81)=AD83,"","Check ISCED "&amp;AD$8),"")</f>
        <v/>
      </c>
      <c r="AE576" s="460"/>
      <c r="AF576" s="460"/>
      <c r="AG576" s="521" t="str">
        <f>IF(OR(AG79&lt;&gt;"",AG81&lt;&gt;""),IF(SUM(AG79,AG81)=AG83,"","Check ISCED "&amp;AG$8),"")</f>
        <v/>
      </c>
      <c r="AH576" s="460"/>
      <c r="AI576" s="460"/>
      <c r="AJ576" s="521" t="str">
        <f>IF(OR(AJ79&lt;&gt;"",AJ81&lt;&gt;""),IF(SUM(AJ79,AJ81)=AJ83,"","Check ISCED "&amp;AJ$8),"")</f>
        <v/>
      </c>
      <c r="AK576" s="460"/>
      <c r="AL576" s="460"/>
      <c r="AM576" s="521" t="str">
        <f>IF(OR(AM79&lt;&gt;"",AM81&lt;&gt;""),IF(SUM(AM79,AM81)=AM83,"","Check ISCED "&amp;AM$8),"")</f>
        <v/>
      </c>
      <c r="AN576" s="460"/>
      <c r="AO576" s="460"/>
      <c r="AP576" s="521" t="str">
        <f>IF(OR(AP79&lt;&gt;"",AP81&lt;&gt;""),IF(SUM(AP79,AP81)=AP83,"","Check ISCED "&amp;AP$8),"")</f>
        <v/>
      </c>
      <c r="AQ576" s="460"/>
      <c r="AR576" s="460"/>
      <c r="AS576" s="521" t="str">
        <f>IF(OR(AS79&lt;&gt;"",AS81&lt;&gt;""),IF(SUM(AS79,AS81)=AS83,"","Check ISCED "&amp;AS$8),"")</f>
        <v/>
      </c>
      <c r="AT576" s="460"/>
      <c r="AU576" s="460"/>
      <c r="AV576" s="521" t="str">
        <f>IF(OR(AV79&lt;&gt;"",AV81&lt;&gt;""),IF(SUM(AV79,AV81)=AV83,"","Check ISCED "&amp;AV$8),"")</f>
        <v/>
      </c>
      <c r="AW576" s="460"/>
      <c r="AX576" s="460"/>
      <c r="AY576" s="521" t="str">
        <f>IF(OR(AY79&lt;&gt;"",AY81&lt;&gt;""),IF(SUM(AY79,AY81)=AY83,"","Check ISCED "&amp;AY$8),"")</f>
        <v/>
      </c>
      <c r="AZ576" s="460"/>
      <c r="BA576" s="460"/>
      <c r="BB576" s="521" t="str">
        <f>IF(OR(BB79&lt;&gt;"",BB81&lt;&gt;""),IF(SUM(BB79,BB81)=BB83,"","Check ISCED "&amp;BB$8),"")</f>
        <v/>
      </c>
      <c r="BC576" s="460"/>
      <c r="BD576" s="460"/>
      <c r="BE576" s="521" t="str">
        <f>IF(OR(BE79&lt;&gt;"",BE81&lt;&gt;""),IF(SUM(BE79,BE81)=BE83,"","Check ISCED "&amp;BE$8),"")</f>
        <v/>
      </c>
      <c r="BF576" s="460"/>
      <c r="BG576" s="460"/>
      <c r="BH576" s="521" t="str">
        <f>IF(OR(BH79&lt;&gt;"",BH81&lt;&gt;""),IF(SUM(BH79,BH81)=BH83,"","Check ISCED "&amp;BH$8),"")</f>
        <v/>
      </c>
      <c r="BI576" s="460"/>
      <c r="BJ576" s="460"/>
      <c r="BK576" s="521" t="str">
        <f>IF(OR(BK79&lt;&gt;"",BK81&lt;&gt;""),IF(SUM(BK79,BK81)=BK83,"","Check ISCED "&amp;BK$8),"")</f>
        <v/>
      </c>
      <c r="BL576" s="460"/>
      <c r="BM576" s="460"/>
      <c r="BN576" s="521" t="str">
        <f>IF(OR(BN79&lt;&gt;"",BN81&lt;&gt;""),IF(SUM(BN79,BN81)=BN83,"","Check ISCED "&amp;BN$8),"")</f>
        <v/>
      </c>
      <c r="BO576" s="460"/>
      <c r="BP576" s="460"/>
      <c r="BQ576" s="521" t="str">
        <f>IF(OR(BQ79&lt;&gt;"",BQ81&lt;&gt;""),IF(SUM(BQ79,BQ81)=BQ83,"","Check ISCED "&amp;BQ$8),"")</f>
        <v/>
      </c>
      <c r="BR576" s="460"/>
      <c r="BS576" s="460"/>
      <c r="BT576" s="521" t="str">
        <f>IF(OR(BT79&lt;&gt;"",BT81&lt;&gt;""),IF(SUM(BT79,BT81)=BT83,"","Check ISCED "&amp;BT$8),"")</f>
        <v/>
      </c>
      <c r="BU576" s="460"/>
      <c r="BV576" s="460"/>
      <c r="BW576" s="521" t="str">
        <f>IF(OR(BW79&lt;&gt;"",BW81&lt;&gt;""),IF(SUM(BW79,BW81)=BW83,"","Check ISCED "&amp;BW$8),"")</f>
        <v/>
      </c>
      <c r="BX576" s="460"/>
      <c r="BY576" s="460"/>
      <c r="BZ576" s="521" t="str">
        <f>IF(OR(BZ79&lt;&gt;"",BZ81&lt;&gt;""),IF(SUM(BZ79,BZ81)=BZ83,"","Check ISCED "&amp;BZ$8),"")</f>
        <v/>
      </c>
      <c r="CA576" s="460"/>
      <c r="CB576" s="460"/>
      <c r="CC576" s="521" t="str">
        <f>IF(OR(CC79&lt;&gt;"",CC81&lt;&gt;""),IF(SUM(CC79,CC81)=CC83,"","Check ISCED "&amp;CC$8),"")</f>
        <v/>
      </c>
      <c r="CD576" s="460"/>
      <c r="CE576" s="460"/>
      <c r="CF576" s="521" t="str">
        <f>IF(OR(CF79&lt;&gt;"",CF81&lt;&gt;""),IF(SUM(CF79,CF81)=CF83,"","Check ISCED "&amp;CF$8),"")</f>
        <v/>
      </c>
      <c r="CG576" s="460"/>
      <c r="CH576" s="460"/>
      <c r="CI576" s="521" t="str">
        <f>IF(OR(CI79&lt;&gt;"",CI81&lt;&gt;""),IF(SUM(CI79,CI81)=CI83,"","Check ISCED "&amp;CI$8),"")</f>
        <v/>
      </c>
      <c r="CJ576" s="460"/>
      <c r="CK576" s="460"/>
      <c r="CL576" s="521" t="str">
        <f>IF(OR(CL79&lt;&gt;"",CL81&lt;&gt;""),IF(SUM(CL79,CL81)=CL83,"","Check ISCED_X "&amp;CL$8),"")</f>
        <v/>
      </c>
      <c r="CM576" s="460"/>
      <c r="CN576" s="460"/>
      <c r="CO576" s="521" t="str">
        <f>IF(OR(CO79&lt;&gt;"",CO81&lt;&gt;""),IF(SUM(CO79,CO81)=CO83,"","Check ISCED_T "&amp;CO$8),"")</f>
        <v/>
      </c>
      <c r="CP576" s="460"/>
      <c r="CQ576" s="469"/>
    </row>
    <row r="577" spans="3:95" s="414" customFormat="1" ht="22.5" hidden="1" customHeight="1" x14ac:dyDescent="0.2">
      <c r="C577" s="418"/>
      <c r="D577" s="910"/>
      <c r="E577" s="525"/>
      <c r="F577" s="515"/>
      <c r="G577" s="489" t="s">
        <v>9064</v>
      </c>
      <c r="H577" s="489"/>
      <c r="I577" s="489"/>
      <c r="J577" s="489"/>
      <c r="K577" s="489"/>
      <c r="L577" s="489"/>
      <c r="M577" s="490"/>
      <c r="N577" s="490"/>
      <c r="O577" s="490"/>
      <c r="P577" s="490"/>
      <c r="Q577" s="490"/>
      <c r="R577" s="490"/>
      <c r="S577" s="490"/>
      <c r="T577" s="490"/>
      <c r="U577" s="490"/>
      <c r="V577" s="490"/>
      <c r="W577" s="490"/>
      <c r="X577" s="490"/>
      <c r="Y577" s="490"/>
      <c r="Z577" s="490"/>
      <c r="AA577" s="522" t="str">
        <f>IF(OR(AA117&lt;&gt;"",AA118&lt;&gt;""),IF(SUM(AA117,AA118)=AA119,"","Check ISCED "&amp;AA$8),"")</f>
        <v/>
      </c>
      <c r="AB577" s="445"/>
      <c r="AC577" s="445"/>
      <c r="AD577" s="522" t="str">
        <f>IF(OR(AD117&lt;&gt;"",AD118&lt;&gt;""),IF(SUM(AD117,AD118)=AD119,"","Check ISCED "&amp;AD$8),"")</f>
        <v/>
      </c>
      <c r="AE577" s="445"/>
      <c r="AF577" s="445"/>
      <c r="AG577" s="522" t="str">
        <f>IF(OR(AG117&lt;&gt;"",AG118&lt;&gt;""),IF(SUM(AG117,AG118)=AG119,"","Check ISCED "&amp;AG$8),"")</f>
        <v/>
      </c>
      <c r="AH577" s="445"/>
      <c r="AI577" s="445"/>
      <c r="AJ577" s="522" t="str">
        <f>IF(OR(AJ117&lt;&gt;"",AJ118&lt;&gt;""),IF(SUM(AJ117,AJ118)=AJ119,"","Check ISCED "&amp;AJ$8),"")</f>
        <v/>
      </c>
      <c r="AK577" s="445"/>
      <c r="AL577" s="445"/>
      <c r="AM577" s="522" t="str">
        <f>IF(OR(AM117&lt;&gt;"",AM118&lt;&gt;""),IF(SUM(AM117,AM118)=AM119,"","Check ISCED "&amp;AM$8),"")</f>
        <v/>
      </c>
      <c r="AN577" s="445"/>
      <c r="AO577" s="445"/>
      <c r="AP577" s="522" t="str">
        <f>IF(OR(AP117&lt;&gt;"",AP118&lt;&gt;""),IF(SUM(AP117,AP118)=AP119,"","Check ISCED "&amp;AP$8),"")</f>
        <v/>
      </c>
      <c r="AQ577" s="445"/>
      <c r="AR577" s="445"/>
      <c r="AS577" s="522" t="str">
        <f>IF(OR(AS117&lt;&gt;"",AS118&lt;&gt;""),IF(SUM(AS117,AS118)=AS119,"","Check ISCED "&amp;AS$8),"")</f>
        <v/>
      </c>
      <c r="AT577" s="445"/>
      <c r="AU577" s="445"/>
      <c r="AV577" s="522" t="str">
        <f>IF(OR(AV117&lt;&gt;"",AV118&lt;&gt;""),IF(SUM(AV117,AV118)=AV119,"","Check ISCED "&amp;AV$8),"")</f>
        <v/>
      </c>
      <c r="AW577" s="445"/>
      <c r="AX577" s="445"/>
      <c r="AY577" s="522" t="str">
        <f>IF(OR(AY117&lt;&gt;"",AY118&lt;&gt;""),IF(SUM(AY117,AY118)=AY119,"","Check ISCED "&amp;AY$8),"")</f>
        <v/>
      </c>
      <c r="AZ577" s="445"/>
      <c r="BA577" s="445"/>
      <c r="BB577" s="522" t="str">
        <f>IF(OR(BB117&lt;&gt;"",BB118&lt;&gt;""),IF(SUM(BB117,BB118)=BB119,"","Check ISCED "&amp;BB$8),"")</f>
        <v/>
      </c>
      <c r="BC577" s="445"/>
      <c r="BD577" s="445"/>
      <c r="BE577" s="522" t="str">
        <f>IF(OR(BE117&lt;&gt;"",BE118&lt;&gt;""),IF(SUM(BE117,BE118)=BE119,"","Check ISCED "&amp;BE$8),"")</f>
        <v/>
      </c>
      <c r="BF577" s="445"/>
      <c r="BG577" s="445"/>
      <c r="BH577" s="522" t="str">
        <f>IF(OR(BH117&lt;&gt;"",BH118&lt;&gt;""),IF(SUM(BH117,BH118)=BH119,"","Check ISCED "&amp;BH$8),"")</f>
        <v/>
      </c>
      <c r="BI577" s="445"/>
      <c r="BJ577" s="445"/>
      <c r="BK577" s="522" t="str">
        <f>IF(OR(BK117&lt;&gt;"",BK118&lt;&gt;""),IF(SUM(BK117,BK118)=BK119,"","Check ISCED "&amp;BK$8),"")</f>
        <v/>
      </c>
      <c r="BL577" s="445"/>
      <c r="BM577" s="445"/>
      <c r="BN577" s="522" t="str">
        <f>IF(OR(BN117&lt;&gt;"",BN118&lt;&gt;""),IF(SUM(BN117,BN118)=BN119,"","Check ISCED "&amp;BN$8),"")</f>
        <v/>
      </c>
      <c r="BO577" s="445"/>
      <c r="BP577" s="445"/>
      <c r="BQ577" s="522" t="str">
        <f>IF(OR(BQ117&lt;&gt;"",BQ118&lt;&gt;""),IF(SUM(BQ117,BQ118)=BQ119,"","Check ISCED "&amp;BQ$8),"")</f>
        <v/>
      </c>
      <c r="BR577" s="445"/>
      <c r="BS577" s="445"/>
      <c r="BT577" s="522" t="str">
        <f>IF(OR(BT117&lt;&gt;"",BT118&lt;&gt;""),IF(SUM(BT117,BT118)=BT119,"","Check ISCED "&amp;BT$8),"")</f>
        <v/>
      </c>
      <c r="BU577" s="445"/>
      <c r="BV577" s="445"/>
      <c r="BW577" s="522" t="str">
        <f>IF(OR(BW117&lt;&gt;"",BW118&lt;&gt;""),IF(SUM(BW117,BW118)=BW119,"","Check ISCED "&amp;BW$8),"")</f>
        <v/>
      </c>
      <c r="BX577" s="445"/>
      <c r="BY577" s="445"/>
      <c r="BZ577" s="522" t="str">
        <f>IF(OR(BZ117&lt;&gt;"",BZ118&lt;&gt;""),IF(SUM(BZ117,BZ118)=BZ119,"","Check ISCED "&amp;BZ$8),"")</f>
        <v/>
      </c>
      <c r="CA577" s="445"/>
      <c r="CB577" s="445"/>
      <c r="CC577" s="522" t="str">
        <f>IF(OR(CC117&lt;&gt;"",CC118&lt;&gt;""),IF(SUM(CC117,CC118)=CC119,"","Check ISCED "&amp;CC$8),"")</f>
        <v/>
      </c>
      <c r="CD577" s="445"/>
      <c r="CE577" s="445"/>
      <c r="CF577" s="522" t="str">
        <f>IF(OR(CF117&lt;&gt;"",CF118&lt;&gt;""),IF(SUM(CF117,CF118)=CF119,"","Check ISCED "&amp;CF$8),"")</f>
        <v/>
      </c>
      <c r="CG577" s="445"/>
      <c r="CH577" s="445"/>
      <c r="CI577" s="522" t="str">
        <f>IF(OR(CI117&lt;&gt;"",CI118&lt;&gt;""),IF(SUM(CI117,CI118)=CI119,"","Check ISCED "&amp;CI$8),"")</f>
        <v/>
      </c>
      <c r="CJ577" s="445"/>
      <c r="CK577" s="445"/>
      <c r="CL577" s="522" t="str">
        <f>IF(OR(CL117&lt;&gt;"",CL118&lt;&gt;""),IF(SUM(CL117,CL118)=CL119,"","Check ISCED_X "&amp;CL$8),"")</f>
        <v/>
      </c>
      <c r="CM577" s="445"/>
      <c r="CN577" s="445"/>
      <c r="CO577" s="522" t="str">
        <f>IF(OR(CO117&lt;&gt;"",CO118&lt;&gt;""),IF(SUM(CO117,CO118)=CO119,"","Check ISCED_T "&amp;CO$8),"")</f>
        <v/>
      </c>
      <c r="CP577" s="445"/>
      <c r="CQ577" s="470"/>
    </row>
    <row r="578" spans="3:95" s="414" customFormat="1" ht="11.25" hidden="1" customHeight="1" x14ac:dyDescent="0.2">
      <c r="C578" s="418"/>
      <c r="D578" s="477"/>
      <c r="E578" s="418"/>
      <c r="F578" s="499"/>
      <c r="G578" s="476"/>
      <c r="H578" s="476"/>
      <c r="I578" s="476"/>
      <c r="J578" s="476"/>
      <c r="K578" s="476"/>
      <c r="L578" s="476"/>
      <c r="M578" s="47"/>
      <c r="N578" s="47"/>
      <c r="O578" s="47"/>
      <c r="P578" s="47"/>
      <c r="Q578" s="47"/>
      <c r="R578" s="47"/>
      <c r="S578" s="47"/>
      <c r="T578" s="47"/>
      <c r="U578" s="47"/>
      <c r="V578" s="47"/>
      <c r="W578" s="47"/>
      <c r="X578" s="47"/>
      <c r="Y578" s="47"/>
      <c r="Z578" s="47"/>
      <c r="CP578" s="460"/>
      <c r="CQ578" s="460"/>
    </row>
    <row r="579" spans="3:95" s="414" customFormat="1" ht="57.75" hidden="1" customHeight="1" x14ac:dyDescent="0.2">
      <c r="C579" s="418"/>
      <c r="D579" s="563" t="s">
        <v>9065</v>
      </c>
      <c r="E579" s="523"/>
      <c r="F579" s="510"/>
      <c r="G579" s="482" t="s">
        <v>9066</v>
      </c>
      <c r="H579" s="482"/>
      <c r="I579" s="482"/>
      <c r="J579" s="482"/>
      <c r="K579" s="482"/>
      <c r="L579" s="482"/>
      <c r="M579" s="483"/>
      <c r="N579" s="483"/>
      <c r="O579" s="483"/>
      <c r="P579" s="483"/>
      <c r="Q579" s="483"/>
      <c r="R579" s="483"/>
      <c r="S579" s="483"/>
      <c r="T579" s="483"/>
      <c r="U579" s="483"/>
      <c r="V579" s="483"/>
      <c r="W579" s="483"/>
      <c r="X579" s="483"/>
      <c r="Y579" s="483"/>
      <c r="Z579" s="483"/>
      <c r="AA579" s="455" t="str">
        <f>IF(AA97&lt;&gt;"",IF(AA86&lt;&gt;"",IF(AA97&lt;=AA86,"","Check ISCED "&amp;AA$8),""),"")</f>
        <v/>
      </c>
      <c r="AB579" s="455"/>
      <c r="AC579" s="455"/>
      <c r="AD579" s="455" t="str">
        <f>IF(AD97&lt;&gt;"",IF(AD86&lt;&gt;"",IF(AD97&lt;=AD86,"","Check ISCED "&amp;AD$8),""),"")</f>
        <v/>
      </c>
      <c r="AE579" s="455"/>
      <c r="AF579" s="455"/>
      <c r="AG579" s="455" t="str">
        <f>IF(AG97&lt;&gt;"",IF(AG86&lt;&gt;"",IF(AG97&lt;=AG86,"","Check ISCED "&amp;AG$8),""),"")</f>
        <v/>
      </c>
      <c r="AH579" s="455"/>
      <c r="AI579" s="455"/>
      <c r="AJ579" s="455" t="str">
        <f>IF(AJ97&lt;&gt;"",IF(AJ86&lt;&gt;"",IF(AJ97&lt;=AJ86,"","Check ISCED "&amp;AJ$8),""),"")</f>
        <v/>
      </c>
      <c r="AK579" s="455"/>
      <c r="AL579" s="455"/>
      <c r="AM579" s="455" t="str">
        <f>IF(AM97&lt;&gt;"",IF(AM86&lt;&gt;"",IF(AM97&lt;=AM86,"","Check ISCED "&amp;AM$8),""),"")</f>
        <v/>
      </c>
      <c r="AN579" s="455"/>
      <c r="AO579" s="455"/>
      <c r="AP579" s="455" t="str">
        <f>IF(AP97&lt;&gt;"",IF(AP86&lt;&gt;"",IF(AP97&lt;=AP86,"","Check ISCED "&amp;AP$8),""),"")</f>
        <v/>
      </c>
      <c r="AQ579" s="455"/>
      <c r="AR579" s="455"/>
      <c r="AS579" s="455" t="str">
        <f>IF(AS97&lt;&gt;"",IF(AS86&lt;&gt;"",IF(AS97&lt;=AS86,"","Check ISCED "&amp;AS$8),""),"")</f>
        <v/>
      </c>
      <c r="AT579" s="455"/>
      <c r="AU579" s="455"/>
      <c r="AV579" s="455" t="str">
        <f>IF(AV97&lt;&gt;"",IF(AV86&lt;&gt;"",IF(AV97&lt;=AV86,"","Check ISCED "&amp;AV$8),""),"")</f>
        <v/>
      </c>
      <c r="AW579" s="455"/>
      <c r="AX579" s="455"/>
      <c r="AY579" s="455" t="str">
        <f>IF(AY97&lt;&gt;"",IF(AY86&lt;&gt;"",IF(AY97&lt;=AY86,"","Check ISCED "&amp;AY$8),""),"")</f>
        <v/>
      </c>
      <c r="AZ579" s="455"/>
      <c r="BA579" s="455"/>
      <c r="BB579" s="455" t="str">
        <f>IF(BB97&lt;&gt;"",IF(BB86&lt;&gt;"",IF(BB97&lt;=BB86,"","Check ISCED "&amp;BB$8),""),"")</f>
        <v/>
      </c>
      <c r="BC579" s="455"/>
      <c r="BD579" s="455"/>
      <c r="BE579" s="455" t="str">
        <f>IF(BE97&lt;&gt;"",IF(BE86&lt;&gt;"",IF(BE97&lt;=BE86,"","Check ISCED "&amp;BE$8),""),"")</f>
        <v/>
      </c>
      <c r="BF579" s="455"/>
      <c r="BG579" s="455"/>
      <c r="BH579" s="455" t="str">
        <f>IF(BH97&lt;&gt;"",IF(BH86&lt;&gt;"",IF(BH97&lt;=BH86,"","Check ISCED "&amp;BH$8),""),"")</f>
        <v/>
      </c>
      <c r="BI579" s="455"/>
      <c r="BJ579" s="455"/>
      <c r="BK579" s="455" t="str">
        <f>IF(BK97&lt;&gt;"",IF(BK86&lt;&gt;"",IF(BK97&lt;=BK86,"","Check ISCED "&amp;BK$8),""),"")</f>
        <v/>
      </c>
      <c r="BL579" s="455"/>
      <c r="BM579" s="455"/>
      <c r="BN579" s="455" t="str">
        <f>IF(BN97&lt;&gt;"",IF(BN86&lt;&gt;"",IF(BN97&lt;=BN86,"","Check ISCED "&amp;BN$8),""),"")</f>
        <v/>
      </c>
      <c r="BO579" s="455"/>
      <c r="BP579" s="455"/>
      <c r="BQ579" s="455" t="str">
        <f>IF(BQ97&lt;&gt;"",IF(BQ86&lt;&gt;"",IF(BQ97&lt;=BQ86,"","Check ISCED "&amp;BQ$8),""),"")</f>
        <v/>
      </c>
      <c r="BR579" s="455"/>
      <c r="BS579" s="455"/>
      <c r="BT579" s="455" t="str">
        <f>IF(BT97&lt;&gt;"",IF(BT86&lt;&gt;"",IF(BT97&lt;=BT86,"","Check ISCED "&amp;BT$8),""),"")</f>
        <v/>
      </c>
      <c r="BU579" s="455"/>
      <c r="BV579" s="455"/>
      <c r="BW579" s="455" t="str">
        <f>IF(BW97&lt;&gt;"",IF(BW86&lt;&gt;"",IF(BW97&lt;=BW86,"","Check ISCED "&amp;BW$8),""),"")</f>
        <v/>
      </c>
      <c r="BX579" s="455"/>
      <c r="BY579" s="455"/>
      <c r="BZ579" s="455" t="str">
        <f>IF(BZ97&lt;&gt;"",IF(BZ86&lt;&gt;"",IF(BZ97&lt;=BZ86,"","Check ISCED "&amp;BZ$8),""),"")</f>
        <v/>
      </c>
      <c r="CA579" s="455"/>
      <c r="CB579" s="455"/>
      <c r="CC579" s="455" t="str">
        <f>IF(CC97&lt;&gt;"",IF(CC86&lt;&gt;"",IF(CC97&lt;=CC86,"","Check ISCED "&amp;CC$8),""),"")</f>
        <v/>
      </c>
      <c r="CD579" s="455"/>
      <c r="CE579" s="455"/>
      <c r="CF579" s="455" t="str">
        <f>IF(CF97&lt;&gt;"",IF(CF86&lt;&gt;"",IF(CF97&lt;=CF86,"","Check ISCED "&amp;CF$8),""),"")</f>
        <v/>
      </c>
      <c r="CG579" s="455"/>
      <c r="CH579" s="455"/>
      <c r="CI579" s="455" t="str">
        <f>IF(CI97&lt;&gt;"",IF(CI86&lt;&gt;"",IF(CI97&lt;=CI86,"","Check ISCED "&amp;CI$8),""),"")</f>
        <v/>
      </c>
      <c r="CJ579" s="455"/>
      <c r="CK579" s="455"/>
      <c r="CL579" s="455" t="str">
        <f>IF(CL97&lt;&gt;"",IF(CL86&lt;&gt;"",IF(CL97&lt;=CL86,"","Check ISCED_X "&amp;CL$8),""),"")</f>
        <v/>
      </c>
      <c r="CM579" s="455"/>
      <c r="CN579" s="455"/>
      <c r="CO579" s="455" t="str">
        <f>IF(CO97&lt;&gt;"",IF(CO86&lt;&gt;"",IF(CO97&lt;=CO86,"","Check ISCED_T "&amp;CO$8),""),"")</f>
        <v/>
      </c>
      <c r="CP579" s="455"/>
      <c r="CQ579" s="468"/>
    </row>
    <row r="580" spans="3:95" s="414" customFormat="1" ht="57.75" hidden="1" customHeight="1" x14ac:dyDescent="0.2">
      <c r="C580" s="418"/>
      <c r="D580" s="564" t="s">
        <v>9067</v>
      </c>
      <c r="E580" s="524"/>
      <c r="F580" s="513"/>
      <c r="G580" s="486" t="s">
        <v>9068</v>
      </c>
      <c r="H580" s="486"/>
      <c r="I580" s="486"/>
      <c r="J580" s="486"/>
      <c r="K580" s="486"/>
      <c r="L580" s="486"/>
      <c r="M580" s="487"/>
      <c r="N580" s="487"/>
      <c r="O580" s="487"/>
      <c r="P580" s="487"/>
      <c r="Q580" s="487"/>
      <c r="R580" s="487"/>
      <c r="S580" s="487"/>
      <c r="T580" s="487"/>
      <c r="U580" s="487"/>
      <c r="V580" s="487"/>
      <c r="W580" s="487"/>
      <c r="X580" s="487"/>
      <c r="Y580" s="487"/>
      <c r="Z580" s="487"/>
      <c r="AA580" s="460" t="str">
        <f>IF(AA108&lt;&gt;"",IF(AA86&lt;&gt;"",IF(AA108&lt;=AA86,"","Check ISCED "&amp;AA$8),""),"")</f>
        <v/>
      </c>
      <c r="AB580" s="460"/>
      <c r="AC580" s="460"/>
      <c r="AD580" s="460" t="str">
        <f>IF(AD108&lt;&gt;"",IF(AD86&lt;&gt;"",IF(AD108&lt;=AD86,"","Check ISCED "&amp;AD$8),""),"")</f>
        <v/>
      </c>
      <c r="AE580" s="460"/>
      <c r="AF580" s="460"/>
      <c r="AG580" s="460" t="str">
        <f>IF(AG108&lt;&gt;"",IF(AG86&lt;&gt;"",IF(AG108&lt;=AG86,"","Check ISCED "&amp;AG$8),""),"")</f>
        <v/>
      </c>
      <c r="AH580" s="460"/>
      <c r="AI580" s="460"/>
      <c r="AJ580" s="460" t="str">
        <f>IF(AJ108&lt;&gt;"",IF(AJ86&lt;&gt;"",IF(AJ108&lt;=AJ86,"","Check ISCED "&amp;AJ$8),""),"")</f>
        <v/>
      </c>
      <c r="AK580" s="460"/>
      <c r="AL580" s="460"/>
      <c r="AM580" s="460" t="str">
        <f>IF(AM108&lt;&gt;"",IF(AM86&lt;&gt;"",IF(AM108&lt;=AM86,"","Check ISCED "&amp;AM$8),""),"")</f>
        <v/>
      </c>
      <c r="AN580" s="460"/>
      <c r="AO580" s="460"/>
      <c r="AP580" s="460" t="str">
        <f>IF(AP108&lt;&gt;"",IF(AP86&lt;&gt;"",IF(AP108&lt;=AP86,"","Check ISCED "&amp;AP$8),""),"")</f>
        <v/>
      </c>
      <c r="AQ580" s="460"/>
      <c r="AR580" s="460"/>
      <c r="AS580" s="460" t="str">
        <f>IF(AS108&lt;&gt;"",IF(AS86&lt;&gt;"",IF(AS108&lt;=AS86,"","Check ISCED "&amp;AS$8),""),"")</f>
        <v/>
      </c>
      <c r="AT580" s="460"/>
      <c r="AU580" s="460"/>
      <c r="AV580" s="460" t="str">
        <f>IF(AV108&lt;&gt;"",IF(AV86&lt;&gt;"",IF(AV108&lt;=AV86,"","Check ISCED "&amp;AV$8),""),"")</f>
        <v/>
      </c>
      <c r="AW580" s="460"/>
      <c r="AX580" s="460"/>
      <c r="AY580" s="460" t="str">
        <f>IF(AY108&lt;&gt;"",IF(AY86&lt;&gt;"",IF(AY108&lt;=AY86,"","Check ISCED "&amp;AY$8),""),"")</f>
        <v/>
      </c>
      <c r="AZ580" s="460"/>
      <c r="BA580" s="460"/>
      <c r="BB580" s="460" t="str">
        <f>IF(BB108&lt;&gt;"",IF(BB86&lt;&gt;"",IF(BB108&lt;=BB86,"","Check ISCED "&amp;BB$8),""),"")</f>
        <v/>
      </c>
      <c r="BC580" s="460"/>
      <c r="BD580" s="460"/>
      <c r="BE580" s="460" t="str">
        <f>IF(BE108&lt;&gt;"",IF(BE86&lt;&gt;"",IF(BE108&lt;=BE86,"","Check ISCED "&amp;BE$8),""),"")</f>
        <v/>
      </c>
      <c r="BF580" s="460"/>
      <c r="BG580" s="460"/>
      <c r="BH580" s="460" t="str">
        <f>IF(BH108&lt;&gt;"",IF(BH86&lt;&gt;"",IF(BH108&lt;=BH86,"","Check ISCED "&amp;BH$8),""),"")</f>
        <v/>
      </c>
      <c r="BI580" s="460"/>
      <c r="BJ580" s="460"/>
      <c r="BK580" s="460" t="str">
        <f>IF(BK108&lt;&gt;"",IF(BK86&lt;&gt;"",IF(BK108&lt;=BK86,"","Check ISCED "&amp;BK$8),""),"")</f>
        <v/>
      </c>
      <c r="BL580" s="460"/>
      <c r="BM580" s="460"/>
      <c r="BN580" s="460" t="str">
        <f>IF(BN108&lt;&gt;"",IF(BN86&lt;&gt;"",IF(BN108&lt;=BN86,"","Check ISCED "&amp;BN$8),""),"")</f>
        <v/>
      </c>
      <c r="BO580" s="460"/>
      <c r="BP580" s="460"/>
      <c r="BQ580" s="460" t="str">
        <f>IF(BQ108&lt;&gt;"",IF(BQ86&lt;&gt;"",IF(BQ108&lt;=BQ86,"","Check ISCED "&amp;BQ$8),""),"")</f>
        <v/>
      </c>
      <c r="BR580" s="460"/>
      <c r="BS580" s="460"/>
      <c r="BT580" s="460" t="str">
        <f>IF(BT108&lt;&gt;"",IF(BT86&lt;&gt;"",IF(BT108&lt;=BT86,"","Check ISCED "&amp;BT$8),""),"")</f>
        <v/>
      </c>
      <c r="BU580" s="460"/>
      <c r="BV580" s="460"/>
      <c r="BW580" s="460" t="str">
        <f>IF(BW108&lt;&gt;"",IF(BW86&lt;&gt;"",IF(BW108&lt;=BW86,"","Check ISCED "&amp;BW$8),""),"")</f>
        <v/>
      </c>
      <c r="BX580" s="460"/>
      <c r="BY580" s="460"/>
      <c r="BZ580" s="460" t="str">
        <f>IF(BZ108&lt;&gt;"",IF(BZ86&lt;&gt;"",IF(BZ108&lt;=BZ86,"","Check ISCED "&amp;BZ$8),""),"")</f>
        <v/>
      </c>
      <c r="CA580" s="460"/>
      <c r="CB580" s="460"/>
      <c r="CC580" s="460" t="str">
        <f>IF(CC108&lt;&gt;"",IF(CC86&lt;&gt;"",IF(CC108&lt;=CC86,"","Check ISCED "&amp;CC$8),""),"")</f>
        <v/>
      </c>
      <c r="CD580" s="460"/>
      <c r="CE580" s="460"/>
      <c r="CF580" s="460" t="str">
        <f>IF(CF108&lt;&gt;"",IF(CF86&lt;&gt;"",IF(CF108&lt;=CF86,"","Check ISCED "&amp;CF$8),""),"")</f>
        <v/>
      </c>
      <c r="CG580" s="460"/>
      <c r="CH580" s="460"/>
      <c r="CI580" s="460" t="str">
        <f>IF(CI108&lt;&gt;"",IF(CI86&lt;&gt;"",IF(CI108&lt;=CI86,"","Check ISCED "&amp;CI$8),""),"")</f>
        <v/>
      </c>
      <c r="CJ580" s="460"/>
      <c r="CK580" s="460"/>
      <c r="CL580" s="460" t="str">
        <f>IF(CL108&lt;&gt;"",IF(CL86&lt;&gt;"",IF(CL108&lt;=CL86,"","Check ISCED_X "&amp;CL$8),""),"")</f>
        <v/>
      </c>
      <c r="CM580" s="460"/>
      <c r="CN580" s="460"/>
      <c r="CO580" s="460" t="str">
        <f>IF(CO108&lt;&gt;"",IF(CO86&lt;&gt;"",IF(CO108&lt;=CO86,"","Check ISCED_T "&amp;CO$8),""),"")</f>
        <v/>
      </c>
      <c r="CP580" s="460"/>
      <c r="CQ580" s="469"/>
    </row>
    <row r="581" spans="3:95" s="414" customFormat="1" ht="66" hidden="1" customHeight="1" x14ac:dyDescent="0.2">
      <c r="C581" s="418"/>
      <c r="D581" s="565" t="s">
        <v>9069</v>
      </c>
      <c r="E581" s="525"/>
      <c r="F581" s="515"/>
      <c r="G581" s="489" t="s">
        <v>9070</v>
      </c>
      <c r="H581" s="489"/>
      <c r="I581" s="489"/>
      <c r="J581" s="489"/>
      <c r="K581" s="489"/>
      <c r="L581" s="489"/>
      <c r="M581" s="490"/>
      <c r="N581" s="490"/>
      <c r="O581" s="490"/>
      <c r="P581" s="490"/>
      <c r="Q581" s="490"/>
      <c r="R581" s="490"/>
      <c r="S581" s="490"/>
      <c r="T581" s="490"/>
      <c r="U581" s="490"/>
      <c r="V581" s="490"/>
      <c r="W581" s="490"/>
      <c r="X581" s="490"/>
      <c r="Y581" s="490"/>
      <c r="Z581" s="490"/>
      <c r="AA581" s="445" t="str">
        <f>IF(AA120&lt;&gt;"",IF(AA86&lt;&gt;"",IF(AA120&lt;=AA86,"","Check ISCED "&amp;AA$8),""),"")</f>
        <v/>
      </c>
      <c r="AB581" s="445"/>
      <c r="AC581" s="445"/>
      <c r="AD581" s="445" t="str">
        <f>IF(AD120&lt;&gt;"",IF(AD86&lt;&gt;"",IF(AD120&lt;=AD86,"","Check ISCED "&amp;AD$8),""),"")</f>
        <v/>
      </c>
      <c r="AE581" s="445"/>
      <c r="AF581" s="445"/>
      <c r="AG581" s="445" t="str">
        <f>IF(AG120&lt;&gt;"",IF(AG86&lt;&gt;"",IF(AG120&lt;=AG86,"","Check ISCED "&amp;AG$8),""),"")</f>
        <v/>
      </c>
      <c r="AH581" s="445"/>
      <c r="AI581" s="445"/>
      <c r="AJ581" s="445" t="str">
        <f>IF(AJ120&lt;&gt;"",IF(AJ86&lt;&gt;"",IF(AJ120&lt;=AJ86,"","Check ISCED "&amp;AJ$8),""),"")</f>
        <v/>
      </c>
      <c r="AK581" s="445"/>
      <c r="AL581" s="445"/>
      <c r="AM581" s="445" t="str">
        <f>IF(AM120&lt;&gt;"",IF(AM86&lt;&gt;"",IF(AM120&lt;=AM86,"","Check ISCED "&amp;AM$8),""),"")</f>
        <v/>
      </c>
      <c r="AN581" s="445"/>
      <c r="AO581" s="445"/>
      <c r="AP581" s="445" t="str">
        <f>IF(AP120&lt;&gt;"",IF(AP86&lt;&gt;"",IF(AP120&lt;=AP86,"","Check ISCED "&amp;AP$8),""),"")</f>
        <v/>
      </c>
      <c r="AQ581" s="445"/>
      <c r="AR581" s="445"/>
      <c r="AS581" s="445" t="str">
        <f>IF(AS120&lt;&gt;"",IF(AS86&lt;&gt;"",IF(AS120&lt;=AS86,"","Check ISCED "&amp;AS$8),""),"")</f>
        <v/>
      </c>
      <c r="AT581" s="445"/>
      <c r="AU581" s="445"/>
      <c r="AV581" s="445" t="str">
        <f>IF(AV120&lt;&gt;"",IF(AV86&lt;&gt;"",IF(AV120&lt;=AV86,"","Check ISCED "&amp;AV$8),""),"")</f>
        <v/>
      </c>
      <c r="AW581" s="445"/>
      <c r="AX581" s="445"/>
      <c r="AY581" s="445" t="str">
        <f>IF(AY120&lt;&gt;"",IF(AY86&lt;&gt;"",IF(AY120&lt;=AY86,"","Check ISCED "&amp;AY$8),""),"")</f>
        <v/>
      </c>
      <c r="AZ581" s="445"/>
      <c r="BA581" s="445"/>
      <c r="BB581" s="445" t="str">
        <f>IF(BB120&lt;&gt;"",IF(BB86&lt;&gt;"",IF(BB120&lt;=BB86,"","Check ISCED "&amp;BB$8),""),"")</f>
        <v/>
      </c>
      <c r="BC581" s="445"/>
      <c r="BD581" s="445"/>
      <c r="BE581" s="445" t="str">
        <f>IF(BE120&lt;&gt;"",IF(BE86&lt;&gt;"",IF(BE120&lt;=BE86,"","Check ISCED "&amp;BE$8),""),"")</f>
        <v/>
      </c>
      <c r="BF581" s="445"/>
      <c r="BG581" s="445"/>
      <c r="BH581" s="445" t="str">
        <f>IF(BH120&lt;&gt;"",IF(BH86&lt;&gt;"",IF(BH120&lt;=BH86,"","Check ISCED "&amp;BH$8),""),"")</f>
        <v/>
      </c>
      <c r="BI581" s="445"/>
      <c r="BJ581" s="445"/>
      <c r="BK581" s="445" t="str">
        <f>IF(BK120&lt;&gt;"",IF(BK86&lt;&gt;"",IF(BK120&lt;=BK86,"","Check ISCED "&amp;BK$8),""),"")</f>
        <v/>
      </c>
      <c r="BL581" s="445"/>
      <c r="BM581" s="445"/>
      <c r="BN581" s="445" t="str">
        <f>IF(BN120&lt;&gt;"",IF(BN86&lt;&gt;"",IF(BN120&lt;=BN86,"","Check ISCED "&amp;BN$8),""),"")</f>
        <v/>
      </c>
      <c r="BO581" s="445"/>
      <c r="BP581" s="445"/>
      <c r="BQ581" s="445" t="str">
        <f>IF(BQ120&lt;&gt;"",IF(BQ86&lt;&gt;"",IF(BQ120&lt;=BQ86,"","Check ISCED "&amp;BQ$8),""),"")</f>
        <v/>
      </c>
      <c r="BR581" s="445"/>
      <c r="BS581" s="445"/>
      <c r="BT581" s="445" t="str">
        <f>IF(BT120&lt;&gt;"",IF(BT86&lt;&gt;"",IF(BT120&lt;=BT86,"","Check ISCED "&amp;BT$8),""),"")</f>
        <v/>
      </c>
      <c r="BU581" s="445"/>
      <c r="BV581" s="445"/>
      <c r="BW581" s="445" t="str">
        <f>IF(BW120&lt;&gt;"",IF(BW86&lt;&gt;"",IF(BW120&lt;=BW86,"","Check ISCED "&amp;BW$8),""),"")</f>
        <v/>
      </c>
      <c r="BX581" s="445"/>
      <c r="BY581" s="445"/>
      <c r="BZ581" s="445" t="str">
        <f>IF(BZ120&lt;&gt;"",IF(BZ86&lt;&gt;"",IF(BZ120&lt;=BZ86,"","Check ISCED "&amp;BZ$8),""),"")</f>
        <v/>
      </c>
      <c r="CA581" s="445"/>
      <c r="CB581" s="445"/>
      <c r="CC581" s="445" t="str">
        <f>IF(CC120&lt;&gt;"",IF(CC86&lt;&gt;"",IF(CC120&lt;=CC86,"","Check ISCED "&amp;CC$8),""),"")</f>
        <v/>
      </c>
      <c r="CD581" s="445"/>
      <c r="CE581" s="445"/>
      <c r="CF581" s="445" t="str">
        <f>IF(CF120&lt;&gt;"",IF(CF86&lt;&gt;"",IF(CF120&lt;=CF86,"","Check ISCED "&amp;CF$8),""),"")</f>
        <v/>
      </c>
      <c r="CG581" s="445"/>
      <c r="CH581" s="445"/>
      <c r="CI581" s="445" t="str">
        <f>IF(CI120&lt;&gt;"",IF(CI86&lt;&gt;"",IF(CI120&lt;=CI86,"","Check ISCED "&amp;CI$8),""),"")</f>
        <v/>
      </c>
      <c r="CJ581" s="445"/>
      <c r="CK581" s="445"/>
      <c r="CL581" s="445" t="str">
        <f>IF(CL120&lt;&gt;"",IF(CL86&lt;&gt;"",IF(CL120&lt;=CL86,"","Check ISCED_X "&amp;CL$8),""),"")</f>
        <v/>
      </c>
      <c r="CM581" s="445"/>
      <c r="CN581" s="445"/>
      <c r="CO581" s="445" t="str">
        <f>IF(CO120&lt;&gt;"",IF(CO86&lt;&gt;"",IF(CO120&lt;=CO86,"","Check ISCED_T "&amp;CO$8),""),"")</f>
        <v/>
      </c>
      <c r="CP581" s="445"/>
      <c r="CQ581" s="470"/>
    </row>
    <row r="582" spans="3:95" x14ac:dyDescent="0.2">
      <c r="H582" s="95"/>
      <c r="I582" s="95"/>
      <c r="J582" s="95"/>
      <c r="K582" s="95"/>
      <c r="L582" s="95"/>
    </row>
    <row r="583" spans="3:95" x14ac:dyDescent="0.2">
      <c r="H583" s="95"/>
      <c r="I583" s="95"/>
      <c r="J583" s="95"/>
      <c r="K583" s="95"/>
      <c r="L583" s="95"/>
    </row>
  </sheetData>
  <sheetProtection algorithmName="SHA-512" hashValue="N9TjWvZtc48/GVvEhPANx8Vo5xL0TOZecuVjL0Nh4ReGH5Tqa0+gylWL7MqHme/8x3i6hY3394W9md3EyBzH4A==" saltValue="i9gcqmjZpWgldrzSQgqVFQ==" spinCount="100000" sheet="1" objects="1" scenarios="1"/>
  <mergeCells count="238">
    <mergeCell ref="D559:D562"/>
    <mergeCell ref="D564:D566"/>
    <mergeCell ref="D568:D571"/>
    <mergeCell ref="D573:D577"/>
    <mergeCell ref="D337:D433"/>
    <mergeCell ref="D435:D531"/>
    <mergeCell ref="D533:D536"/>
    <mergeCell ref="D540:D543"/>
    <mergeCell ref="D545:D546"/>
    <mergeCell ref="C548:C549"/>
    <mergeCell ref="D548:D549"/>
    <mergeCell ref="D551:D553"/>
    <mergeCell ref="D555:D557"/>
    <mergeCell ref="D216:D217"/>
    <mergeCell ref="D219:D234"/>
    <mergeCell ref="D236:D254"/>
    <mergeCell ref="D256:D263"/>
    <mergeCell ref="D269:D302"/>
    <mergeCell ref="E269:F302"/>
    <mergeCell ref="D304:D312"/>
    <mergeCell ref="D314:D322"/>
    <mergeCell ref="D324:D335"/>
    <mergeCell ref="D161:D164"/>
    <mergeCell ref="D166:D177"/>
    <mergeCell ref="D179:D187"/>
    <mergeCell ref="D189:D191"/>
    <mergeCell ref="D193:D195"/>
    <mergeCell ref="D197:D198"/>
    <mergeCell ref="D200:D203"/>
    <mergeCell ref="D205:D206"/>
    <mergeCell ref="D208:D214"/>
    <mergeCell ref="CF8:CH8"/>
    <mergeCell ref="CF9:CH9"/>
    <mergeCell ref="CF10:CH10"/>
    <mergeCell ref="CF11:CH11"/>
    <mergeCell ref="CF12:CH12"/>
    <mergeCell ref="CF13:CH13"/>
    <mergeCell ref="D121:D127"/>
    <mergeCell ref="E121:E126"/>
    <mergeCell ref="C128:D135"/>
    <mergeCell ref="E128:E134"/>
    <mergeCell ref="F8:G8"/>
    <mergeCell ref="C87:D97"/>
    <mergeCell ref="E87:E92"/>
    <mergeCell ref="E93:E96"/>
    <mergeCell ref="C98:C127"/>
    <mergeCell ref="D98:D108"/>
    <mergeCell ref="E98:E103"/>
    <mergeCell ref="E104:E107"/>
    <mergeCell ref="D109:D120"/>
    <mergeCell ref="E109:E116"/>
    <mergeCell ref="E117:E119"/>
    <mergeCell ref="E46:E51"/>
    <mergeCell ref="E53:E57"/>
    <mergeCell ref="D59:D70"/>
    <mergeCell ref="D71:D86"/>
    <mergeCell ref="C31:C86"/>
    <mergeCell ref="AA12:AC12"/>
    <mergeCell ref="CO13:CQ13"/>
    <mergeCell ref="BT13:BV13"/>
    <mergeCell ref="BW13:BY13"/>
    <mergeCell ref="BZ13:CB13"/>
    <mergeCell ref="CC13:CE13"/>
    <mergeCell ref="CI13:CK13"/>
    <mergeCell ref="CL13:CN13"/>
    <mergeCell ref="CO12:CQ12"/>
    <mergeCell ref="BT12:BV12"/>
    <mergeCell ref="BW12:BY12"/>
    <mergeCell ref="D31:D45"/>
    <mergeCell ref="D46:D58"/>
    <mergeCell ref="BK13:BM13"/>
    <mergeCell ref="BN13:BP13"/>
    <mergeCell ref="BQ13:BS13"/>
    <mergeCell ref="AS13:AU13"/>
    <mergeCell ref="AV13:AX13"/>
    <mergeCell ref="BZ12:CB12"/>
    <mergeCell ref="AS12:AU12"/>
    <mergeCell ref="AV12:AX12"/>
    <mergeCell ref="AY12:BA12"/>
    <mergeCell ref="E127:F127"/>
    <mergeCell ref="E135:F135"/>
    <mergeCell ref="E97:F97"/>
    <mergeCell ref="E86:F86"/>
    <mergeCell ref="AG13:AI13"/>
    <mergeCell ref="AJ13:AL13"/>
    <mergeCell ref="AM13:AO13"/>
    <mergeCell ref="AP13:AR13"/>
    <mergeCell ref="E71:E78"/>
    <mergeCell ref="E79:E85"/>
    <mergeCell ref="E70:F70"/>
    <mergeCell ref="E58:F58"/>
    <mergeCell ref="E45:F45"/>
    <mergeCell ref="E31:E36"/>
    <mergeCell ref="E37:E39"/>
    <mergeCell ref="E40:E44"/>
    <mergeCell ref="E59:E64"/>
    <mergeCell ref="E65:E69"/>
    <mergeCell ref="E108:F108"/>
    <mergeCell ref="E120:F120"/>
    <mergeCell ref="AA13:AC13"/>
    <mergeCell ref="AD13:AF13"/>
    <mergeCell ref="AD12:AF12"/>
    <mergeCell ref="AG12:AI12"/>
    <mergeCell ref="AJ12:AL12"/>
    <mergeCell ref="AM12:AO12"/>
    <mergeCell ref="AP12:AR12"/>
    <mergeCell ref="AY13:BA13"/>
    <mergeCell ref="BB13:BD13"/>
    <mergeCell ref="BE13:BG13"/>
    <mergeCell ref="BH13:BJ13"/>
    <mergeCell ref="BQ11:BS11"/>
    <mergeCell ref="AS11:AU11"/>
    <mergeCell ref="AV11:AX11"/>
    <mergeCell ref="AY11:BA11"/>
    <mergeCell ref="BB11:BD11"/>
    <mergeCell ref="BE11:BG11"/>
    <mergeCell ref="CI10:CK10"/>
    <mergeCell ref="CL12:CN12"/>
    <mergeCell ref="BK12:BM12"/>
    <mergeCell ref="BN12:BP12"/>
    <mergeCell ref="BQ12:BS12"/>
    <mergeCell ref="CC12:CE12"/>
    <mergeCell ref="CI12:CK12"/>
    <mergeCell ref="CL10:CN10"/>
    <mergeCell ref="BB12:BD12"/>
    <mergeCell ref="BE12:BG12"/>
    <mergeCell ref="BH12:BJ12"/>
    <mergeCell ref="CO10:CQ10"/>
    <mergeCell ref="BT10:BV10"/>
    <mergeCell ref="BW10:BY10"/>
    <mergeCell ref="BZ10:CB10"/>
    <mergeCell ref="CC11:CE11"/>
    <mergeCell ref="CI11:CK11"/>
    <mergeCell ref="CL11:CN11"/>
    <mergeCell ref="CC10:CE10"/>
    <mergeCell ref="CO11:CQ11"/>
    <mergeCell ref="BT11:BV11"/>
    <mergeCell ref="BW11:BY11"/>
    <mergeCell ref="BZ11:CB11"/>
    <mergeCell ref="AA11:AC11"/>
    <mergeCell ref="AD11:AF11"/>
    <mergeCell ref="AG11:AI11"/>
    <mergeCell ref="AJ11:AL11"/>
    <mergeCell ref="AM11:AO11"/>
    <mergeCell ref="AP11:AR11"/>
    <mergeCell ref="BK10:BM10"/>
    <mergeCell ref="BN10:BP10"/>
    <mergeCell ref="BQ10:BS10"/>
    <mergeCell ref="AS10:AU10"/>
    <mergeCell ref="AV10:AX10"/>
    <mergeCell ref="AY10:BA10"/>
    <mergeCell ref="BB10:BD10"/>
    <mergeCell ref="BE10:BG10"/>
    <mergeCell ref="BH10:BJ10"/>
    <mergeCell ref="BH11:BJ11"/>
    <mergeCell ref="AA10:AC10"/>
    <mergeCell ref="AD10:AF10"/>
    <mergeCell ref="AG10:AI10"/>
    <mergeCell ref="AJ10:AL10"/>
    <mergeCell ref="AM10:AO10"/>
    <mergeCell ref="AP10:AR10"/>
    <mergeCell ref="BK11:BM11"/>
    <mergeCell ref="BN11:BP11"/>
    <mergeCell ref="BW9:BY9"/>
    <mergeCell ref="BZ9:CB9"/>
    <mergeCell ref="AS9:AU9"/>
    <mergeCell ref="AV9:AX9"/>
    <mergeCell ref="AY9:BA9"/>
    <mergeCell ref="BB9:BD9"/>
    <mergeCell ref="BE9:BG9"/>
    <mergeCell ref="BH9:BJ9"/>
    <mergeCell ref="AA9:AC9"/>
    <mergeCell ref="AD9:AF9"/>
    <mergeCell ref="BK9:BM9"/>
    <mergeCell ref="BN9:BP9"/>
    <mergeCell ref="BQ9:BS9"/>
    <mergeCell ref="CL6:CN8"/>
    <mergeCell ref="CO6:CQ8"/>
    <mergeCell ref="AG9:AI9"/>
    <mergeCell ref="AJ9:AL9"/>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AS8:AU8"/>
    <mergeCell ref="AV8:AX8"/>
    <mergeCell ref="CI9:CK9"/>
    <mergeCell ref="CL9:CN9"/>
    <mergeCell ref="CO9:CQ9"/>
    <mergeCell ref="BT9:BV9"/>
    <mergeCell ref="CI8:CK8"/>
    <mergeCell ref="BN4:BV4"/>
    <mergeCell ref="AA7:AC7"/>
    <mergeCell ref="AD7:AF7"/>
    <mergeCell ref="AG7:AI7"/>
    <mergeCell ref="AJ7:AL7"/>
    <mergeCell ref="AM7:AO7"/>
    <mergeCell ref="AP7:AR7"/>
    <mergeCell ref="AA8:AC8"/>
    <mergeCell ref="AD8:AF8"/>
    <mergeCell ref="AG8:AI8"/>
    <mergeCell ref="AJ8:AL8"/>
    <mergeCell ref="AM8:AO8"/>
    <mergeCell ref="AP8:AR8"/>
    <mergeCell ref="CC7:CE7"/>
    <mergeCell ref="CI7:CK7"/>
    <mergeCell ref="BN7:BP7"/>
    <mergeCell ref="BQ7:BS7"/>
    <mergeCell ref="BT7:BV7"/>
    <mergeCell ref="BW7:BY7"/>
    <mergeCell ref="BZ7:CB7"/>
    <mergeCell ref="AA6:AI6"/>
    <mergeCell ref="AJ6:AL6"/>
    <mergeCell ref="AM6:AU6"/>
    <mergeCell ref="BZ6:CB6"/>
    <mergeCell ref="CC6:CK6"/>
    <mergeCell ref="AV6:BD6"/>
    <mergeCell ref="BE6:BM6"/>
    <mergeCell ref="BN6:BV6"/>
    <mergeCell ref="BW6:BY6"/>
    <mergeCell ref="BK7:BM7"/>
    <mergeCell ref="AS7:AU7"/>
    <mergeCell ref="AV7:AX7"/>
    <mergeCell ref="AY7:BA7"/>
    <mergeCell ref="BB7:BD7"/>
    <mergeCell ref="BE7:BG7"/>
    <mergeCell ref="BH7:BJ7"/>
    <mergeCell ref="CF7:CH7"/>
  </mergeCells>
  <dataValidations count="5">
    <dataValidation allowBlank="1" showInputMessage="1" showErrorMessage="1" sqref="J80 AA80:CQ80 C1:CC28 AA29:CC30 AA82:CQ82 CG1:CH9 H29:L79 CG11:CH30 CD11:CE30 A1:B5 A7:B14 CF1:CF30 CI1:CQ30 CD1:CE9 A17:A159 B16:B159 H81:L159 CR1:XFD217 M29:Z159 C29:G159 AA136:CQ159 A584:XFD1048576 CF257:XFD581 D582:XFD583 C550:C583 A160:C217 D160:D161 D165:D166 D178:D179 D188:D189 D196:D197 D204:D205 D207:D208 D193 CR237:XFD237 A237:C237 A235:D235 D199:D202 CR235:XFD235 A219:C234 D219 CR247:XFD248 F239:F240 D215:D217 F255 A247:C255 H239:CQ240 H249:XFD255 F257:F268 E265:E269 D264:D269 D303:D304 D313:D324 D336:D337 D434:D435 AB532:CE532 H532:Z532 D547:D548 D544:D545 D550:D551 D554:D559 D563:D564 D567:D568 D572:D573 H257:CE531 D578:D581 E219:XFD234 H533:CE581 G265:G581 E303:F581 C257:C548 D532:D540 A257:B583 E160:CQ217"/>
    <dataValidation type="decimal" operator="notEqual" allowBlank="1" showInputMessage="1" showErrorMessage="1" errorTitle="Invalid input" error="Please enter a numeric value" sqref="AA31:AA79 AD83:AD135 AD31:AD79 AG83:AG135 AG31:AG79 AJ83:AJ135 AJ31:AJ79 AM83:AM135 AM31:AM79 AP83:AP135 AP31:AP79 AS83:AS135 AS31:AS79 AV83:AV135 AV31:AV79 AY83:AY135 AY31:AY79 BB83:BB135 BB31:BB79 BE83:BE135 BE31:BE79 BH83:BH135 BH31:BH79 BK83:BK135 BK31:BK79 BN83:BN135 BN31:BN79 BQ83:BQ135 BQ31:BQ79 BT83:BT135 BT31:BT79 BW83:BW135 BW31:BW79 BZ83:BZ135 BZ31:BZ79 CC83:CC135 CC31:CC79 CF83:CF135 CF31:CF79 CI83:CI135 CI31:CI79 CL83:CL135 CL31:CL79 CO83:CO135 CO31:CO79 CO81 CL81 CI81 CF81 CC81 BZ81 BW81 BT81 BQ81 BN81 BK81 BH81 BE81 BB81 AY81 AV81 AS81 AP81 AM81 AJ81 AG81 AD81 AA81 AA83:AA135">
      <formula1>9.99999999999999E+25</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CM83:CM135 CJ49:CJ79 AB83:AB135 AH83:AH135 AH31:AH79 AE83:AE135 AK83:AK135 AN83:AN135 AT83:AT135 AT31:AT79 AQ83:AQ135 AW83:AW135 BC83:BC135 BC31:BC79 AZ83:AZ135 BF83:BF135 BL83:BL135 BL31:BL79 BO83:BO135 BO31:BO79 BR83:BR135 BR31:BR79 BU83:BU135 BU31:BU79 BI83:BI135 BX83:BX135 CD83:CD135 CD31:CD79 CA83:CA135 CG83:CG135 CJ83:CJ135 CP31:CP79 CJ31:CJ46 CM31:CM79 AB31:AB79 AE31:AE79 AK31:AK79 AN31:AN79 AQ31:AQ79 AW31:AW79 AZ31:AZ79 BF31:BF79 BI31:BI79 BX31:BX79 CA31:CA79 CG31:CG79 CJ81 CG81 CA81 CD81 BX81 BI81 BU81 BR81 BO81 BL81 BF81 AZ81 BC81 AW81 AQ81 AT81 AN81 AK81 AE81 AH81 AB81 CM81 CP81 CP83:CP135">
      <formula1>"M,O,K,W"</formula1>
    </dataValidation>
    <dataValidation type="textLength" allowBlank="1" showInputMessage="1" showErrorMessage="1" errorTitle="Invalid input" error="The length of the text should be between 2 and 500 characters" sqref="AC83:AC135 CQ31:CQ79 AC31:AC79 AI83:AI135 AI31:AI79 AF83:AF135 AF31:AF79 AL83:AL135 AL31:AL79 AO83:AO135 AO31:AO79 CN83:CN135 CN31:CN79 AR83:AR135 AR31:AR79 AX83:AX135 AX31:AX79 AU83:AU135 AU31:AU79 BA83:BA135 BA31:BA79 BG83:BG135 BG31:BG79 BD83:BD135 BD31:BD79 BM83:BM135 BM31:BM79 BP83:BP135 BP31:BP79 BS83:BS135 BS31:BS79 BJ83:BJ135 BJ31:BJ79 BY83:BY135 BY31:BY79 BV83:BV135 BV31:BV79 CB83:CB135 CB31:CB79 CH83:CH135 CH31:CH79 CK83:CK135 CK31:CK79 CQ83:CQ135 CE31:CE79 CQ81 CK81 CH81 CB81 BV81 BY81 BJ81 BS81 BP81 BM81 BD81 BG81 BA81 AU81 AX81 AR81 CN81 AO81 AL81 AF81 AI81 AC81 CE81 CE83:CE135">
      <formula1>2</formula1>
      <formula2>500</formula2>
    </dataValidation>
    <dataValidation type="list" allowBlank="1" showDropDown="1" showInputMessage="1" errorTitle="Invalid input" error="Please enter one of the following codes (capital letters only):_x000a_Z - Not applicable_x000a_M - Missing_x000a_X - Data included in another category_x000a_W - Includes data from another category" sqref="CJ47:CJ48">
      <formula1>"Z,M,X,W"</formula1>
    </dataValidation>
  </dataValidations>
  <pageMargins left="0.23622047244094491" right="0.23622047244094491" top="0.74803149606299213" bottom="0.74803149606299213" header="0.31496062992125984" footer="0.31496062992125984"/>
  <pageSetup paperSize="17" scale="35" orientation="landscape" r:id="rId1"/>
  <headerFooter>
    <oddFooter>Page &amp;P&amp;RFIN_dsdx_draft_01</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CR274"/>
  <sheetViews>
    <sheetView showGridLines="0" topLeftCell="C1" zoomScaleNormal="100" workbookViewId="0">
      <selection activeCell="C1" sqref="C1"/>
    </sheetView>
  </sheetViews>
  <sheetFormatPr defaultColWidth="9.140625" defaultRowHeight="11.25" customHeight="1" x14ac:dyDescent="0.2"/>
  <cols>
    <col min="1" max="1" width="26.7109375" style="102" hidden="1" customWidth="1"/>
    <col min="2" max="2" width="32.85546875" style="102" hidden="1" customWidth="1"/>
    <col min="3" max="3" width="17.7109375" style="44" customWidth="1"/>
    <col min="4" max="4" width="17.7109375" style="63" customWidth="1"/>
    <col min="5" max="5" width="68.140625" style="132" bestFit="1" customWidth="1"/>
    <col min="6" max="6" width="26.7109375" style="102" bestFit="1" customWidth="1"/>
    <col min="7" max="7" width="3" style="411" hidden="1" customWidth="1"/>
    <col min="8" max="10" width="4" style="411" hidden="1" customWidth="1"/>
    <col min="11" max="11" width="12.5703125" style="411" hidden="1" customWidth="1"/>
    <col min="12" max="12" width="11.140625" style="411" hidden="1" customWidth="1"/>
    <col min="13" max="25" width="1.85546875" style="102" hidden="1" customWidth="1"/>
    <col min="26" max="26" width="16.7109375" style="102" hidden="1" customWidth="1"/>
    <col min="27" max="27" width="12.7109375" style="102" customWidth="1"/>
    <col min="28" max="28" width="2.7109375" style="102" customWidth="1"/>
    <col min="29" max="29" width="5.7109375" style="102" customWidth="1"/>
    <col min="30" max="30" width="12.7109375" style="102" customWidth="1"/>
    <col min="31" max="31" width="2.7109375" style="102" customWidth="1"/>
    <col min="32" max="32" width="5.7109375" style="102" customWidth="1"/>
    <col min="33" max="33" width="12.7109375" style="102" customWidth="1"/>
    <col min="34" max="34" width="2.7109375" style="102" customWidth="1"/>
    <col min="35" max="35" width="5.7109375" style="102" customWidth="1"/>
    <col min="36" max="36" width="12.7109375" style="102" customWidth="1"/>
    <col min="37" max="37" width="2.7109375" style="102" customWidth="1"/>
    <col min="38" max="38" width="5.7109375" style="102" customWidth="1"/>
    <col min="39" max="39" width="12.7109375" style="102" customWidth="1"/>
    <col min="40" max="40" width="2.7109375" style="102" customWidth="1"/>
    <col min="41" max="41" width="5.7109375" style="102" customWidth="1"/>
    <col min="42" max="42" width="12.7109375" style="102" customWidth="1"/>
    <col min="43" max="43" width="2.7109375" style="102" customWidth="1"/>
    <col min="44" max="44" width="5.7109375" style="102" customWidth="1"/>
    <col min="45" max="45" width="12.7109375" style="102" customWidth="1"/>
    <col min="46" max="46" width="2.7109375" style="102" customWidth="1"/>
    <col min="47" max="47" width="5.7109375" style="102" customWidth="1"/>
    <col min="48" max="48" width="12.7109375" style="102" customWidth="1"/>
    <col min="49" max="49" width="2.7109375" style="102" customWidth="1"/>
    <col min="50" max="50" width="5.7109375" style="102" customWidth="1"/>
    <col min="51" max="51" width="12.7109375" style="102" customWidth="1"/>
    <col min="52" max="52" width="2.7109375" style="102" customWidth="1"/>
    <col min="53" max="53" width="5.7109375" style="102" customWidth="1"/>
    <col min="54" max="54" width="12.7109375" style="102" customWidth="1"/>
    <col min="55" max="55" width="2.7109375" style="102" customWidth="1"/>
    <col min="56" max="56" width="5.7109375" style="102" customWidth="1"/>
    <col min="57" max="57" width="12.7109375" style="102" customWidth="1"/>
    <col min="58" max="58" width="2.7109375" style="102" customWidth="1"/>
    <col min="59" max="59" width="5.7109375" style="102" customWidth="1"/>
    <col min="60" max="60" width="12.7109375" style="102" customWidth="1"/>
    <col min="61" max="61" width="2.7109375" style="102" customWidth="1"/>
    <col min="62" max="62" width="5.7109375" style="102" customWidth="1"/>
    <col min="63" max="63" width="12.7109375" style="102" customWidth="1"/>
    <col min="64" max="64" width="2.7109375" style="102" customWidth="1"/>
    <col min="65" max="65" width="5.7109375" style="102" customWidth="1"/>
    <col min="66" max="66" width="12.7109375" style="102" customWidth="1"/>
    <col min="67" max="67" width="2.7109375" style="102" customWidth="1"/>
    <col min="68" max="68" width="5.7109375" style="102" customWidth="1"/>
    <col min="69" max="69" width="12.7109375" style="102" customWidth="1"/>
    <col min="70" max="70" width="2.7109375" style="102" customWidth="1"/>
    <col min="71" max="71" width="5.7109375" style="102" customWidth="1"/>
    <col min="72" max="72" width="12.7109375" style="102" customWidth="1"/>
    <col min="73" max="73" width="2.7109375" style="102" customWidth="1"/>
    <col min="74" max="74" width="5.7109375" style="102" customWidth="1"/>
    <col min="75" max="75" width="12.7109375" style="102" customWidth="1"/>
    <col min="76" max="76" width="2.7109375" style="102" customWidth="1"/>
    <col min="77" max="77" width="5.7109375" style="102" customWidth="1"/>
    <col min="78" max="78" width="12.7109375" style="102" customWidth="1"/>
    <col min="79" max="79" width="2.7109375" style="102" customWidth="1"/>
    <col min="80" max="80" width="5.7109375" style="102" customWidth="1"/>
    <col min="81" max="81" width="12.7109375" style="102" customWidth="1"/>
    <col min="82" max="82" width="2.7109375" style="102" customWidth="1"/>
    <col min="83" max="83" width="5.7109375" style="102" customWidth="1"/>
    <col min="84" max="84" width="12.7109375" style="102" customWidth="1"/>
    <col min="85" max="85" width="2.7109375" style="102" customWidth="1"/>
    <col min="86" max="86" width="5.7109375" style="102" customWidth="1"/>
    <col min="87" max="87" width="12.7109375" style="102" customWidth="1"/>
    <col min="88" max="88" width="2.7109375" style="102" customWidth="1"/>
    <col min="89" max="89" width="5.7109375" style="102" customWidth="1"/>
    <col min="90" max="90" width="12.7109375" style="102" customWidth="1"/>
    <col min="91" max="91" width="2.7109375" style="102" customWidth="1"/>
    <col min="92" max="92" width="5.7109375" style="102" customWidth="1"/>
    <col min="93" max="93" width="12.7109375" style="102" customWidth="1"/>
    <col min="94" max="94" width="2.7109375" style="102" customWidth="1"/>
    <col min="95" max="95" width="5.7109375" style="102" customWidth="1"/>
    <col min="96" max="16384" width="9.140625" style="102"/>
  </cols>
  <sheetData>
    <row r="1" spans="1:96" ht="11.25" customHeight="1" x14ac:dyDescent="0.2">
      <c r="A1" s="412" t="s">
        <v>42</v>
      </c>
      <c r="B1" s="413" t="s">
        <v>347</v>
      </c>
      <c r="C1" s="50" t="s">
        <v>206</v>
      </c>
      <c r="D1" s="98"/>
      <c r="E1" s="99"/>
      <c r="F1" s="100"/>
      <c r="G1" s="399"/>
      <c r="H1" s="399"/>
      <c r="I1" s="399"/>
      <c r="J1" s="399"/>
      <c r="K1" s="400"/>
      <c r="L1" s="400"/>
      <c r="M1" s="58"/>
      <c r="N1" s="58"/>
      <c r="O1" s="58"/>
      <c r="P1" s="58"/>
      <c r="Q1" s="58"/>
      <c r="R1" s="58"/>
      <c r="S1" s="58"/>
      <c r="T1" s="58"/>
      <c r="U1" s="58"/>
      <c r="V1" s="58"/>
      <c r="W1" s="58"/>
      <c r="X1" s="58"/>
      <c r="Y1" s="58"/>
      <c r="Z1" s="101"/>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4" t="s">
        <v>56</v>
      </c>
      <c r="B2" s="578" t="str">
        <f>IF(VAL_Metadata!$H$12&lt;&gt;"", YEAR(VAL_Metadata!$H$12),"")</f>
        <v/>
      </c>
      <c r="C2" s="103"/>
      <c r="D2" s="104"/>
      <c r="E2" s="105"/>
      <c r="F2" s="100"/>
      <c r="G2" s="399"/>
      <c r="H2" s="399"/>
      <c r="I2" s="399"/>
      <c r="J2" s="399"/>
      <c r="K2" s="400"/>
      <c r="L2" s="400"/>
      <c r="M2" s="58"/>
      <c r="N2" s="58"/>
      <c r="O2" s="58"/>
      <c r="P2" s="58"/>
      <c r="Q2" s="58"/>
      <c r="R2" s="58"/>
      <c r="S2" s="58"/>
      <c r="T2" s="58"/>
      <c r="U2" s="58"/>
      <c r="V2" s="58"/>
      <c r="W2" s="58"/>
      <c r="X2" s="58"/>
      <c r="Y2" s="58"/>
      <c r="Z2" s="106"/>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4" t="s">
        <v>45</v>
      </c>
      <c r="B3" s="413" t="s">
        <v>46</v>
      </c>
      <c r="C3" s="103"/>
      <c r="D3" s="104"/>
      <c r="E3" s="105"/>
      <c r="F3" s="100"/>
      <c r="G3" s="399"/>
      <c r="H3" s="399"/>
      <c r="I3" s="399"/>
      <c r="J3" s="399"/>
      <c r="K3" s="400"/>
      <c r="L3" s="400"/>
      <c r="M3" s="58"/>
      <c r="N3" s="58"/>
      <c r="O3" s="58"/>
      <c r="P3" s="58"/>
      <c r="Q3" s="58"/>
      <c r="R3" s="58"/>
      <c r="S3" s="58"/>
      <c r="T3" s="58"/>
      <c r="U3" s="58"/>
      <c r="V3" s="58"/>
      <c r="W3" s="58"/>
      <c r="X3" s="58"/>
      <c r="Y3" s="58"/>
      <c r="Z3" s="101"/>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4" t="s">
        <v>43</v>
      </c>
      <c r="B4" s="413" t="str">
        <f>VAL_Metadata!B1</f>
        <v>_X</v>
      </c>
      <c r="C4" s="58"/>
      <c r="D4" s="107" t="s">
        <v>50</v>
      </c>
      <c r="E4" s="358" t="str">
        <f>VLOOKUP(VAL_Metadata!$H$5,VAL_Drop_Down_Lists!$A$3:$C$66,3,FALSE)</f>
        <v>Please select a country</v>
      </c>
      <c r="F4" s="100"/>
      <c r="G4" s="399"/>
      <c r="H4" s="399"/>
      <c r="I4" s="399"/>
      <c r="J4" s="399"/>
      <c r="K4" s="400"/>
      <c r="L4" s="400"/>
      <c r="M4" s="58"/>
      <c r="N4" s="58"/>
      <c r="O4" s="58"/>
      <c r="P4" s="58"/>
      <c r="Q4" s="58"/>
      <c r="R4" s="58"/>
      <c r="S4" s="58"/>
      <c r="T4" s="58"/>
      <c r="U4" s="58"/>
      <c r="V4" s="58"/>
      <c r="W4" s="58"/>
      <c r="X4" s="58"/>
      <c r="Y4" s="58"/>
      <c r="Z4" s="101"/>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4" t="s">
        <v>67</v>
      </c>
      <c r="B5" s="605" t="s">
        <v>8757</v>
      </c>
      <c r="C5" s="58"/>
      <c r="D5" s="107" t="s">
        <v>355</v>
      </c>
      <c r="E5" s="358" t="str">
        <f>IF(VAL_Metadata!$H$10&lt;&gt;"", YEAR(VAL_Metadata!$H$10),"")</f>
        <v/>
      </c>
      <c r="F5" s="53" t="str">
        <f>IF(COUNTBLANK(VAL_Metadata!H10)=1,"Please enter the Financial year end in VAL_Metadata (cell H10).","")</f>
        <v>Please enter the Financial year end in VAL_Metadata (cell H10).</v>
      </c>
      <c r="G5" s="399"/>
      <c r="H5" s="399"/>
      <c r="I5" s="399"/>
      <c r="J5" s="401"/>
      <c r="K5" s="402"/>
      <c r="L5" s="402"/>
      <c r="M5" s="109"/>
      <c r="N5" s="109"/>
      <c r="O5" s="109"/>
      <c r="P5" s="109"/>
      <c r="Q5" s="109"/>
      <c r="R5" s="109"/>
      <c r="S5" s="109"/>
      <c r="T5" s="109"/>
      <c r="U5" s="109"/>
      <c r="V5" s="109"/>
      <c r="W5" s="109"/>
      <c r="X5" s="109"/>
      <c r="Y5" s="109"/>
      <c r="Z5" s="101"/>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915"/>
      <c r="BO5" s="915"/>
      <c r="BP5" s="915"/>
      <c r="BQ5" s="915"/>
      <c r="BR5" s="915"/>
      <c r="BS5" s="915"/>
      <c r="BT5" s="915"/>
      <c r="BU5" s="915"/>
      <c r="BV5" s="915"/>
      <c r="BW5" s="915"/>
      <c r="BX5" s="915"/>
      <c r="BY5" s="915"/>
      <c r="BZ5" s="38"/>
      <c r="CA5" s="38"/>
      <c r="CB5" s="38"/>
      <c r="CC5" s="38"/>
      <c r="CD5" s="38"/>
      <c r="CE5" s="38"/>
      <c r="CF5" s="38"/>
      <c r="CG5" s="38"/>
      <c r="CH5" s="38"/>
      <c r="CI5" s="38"/>
      <c r="CJ5" s="38"/>
      <c r="CK5" s="38"/>
      <c r="CL5" s="38"/>
      <c r="CM5" s="38"/>
      <c r="CN5" s="38"/>
      <c r="CO5" s="38"/>
      <c r="CP5" s="38"/>
      <c r="CQ5" s="38"/>
      <c r="CR5" s="38"/>
    </row>
    <row r="6" spans="1:96" ht="11.25" customHeight="1" x14ac:dyDescent="0.2">
      <c r="A6" s="581" t="s">
        <v>63</v>
      </c>
      <c r="B6" s="582">
        <v>3</v>
      </c>
      <c r="C6" s="110"/>
      <c r="D6" s="98"/>
      <c r="E6" s="111"/>
      <c r="F6" s="108"/>
      <c r="G6" s="401"/>
      <c r="H6" s="401"/>
      <c r="I6" s="401"/>
      <c r="J6" s="401"/>
      <c r="K6" s="401"/>
      <c r="L6" s="401"/>
      <c r="M6" s="108"/>
      <c r="N6" s="108"/>
      <c r="O6" s="108"/>
      <c r="P6" s="108"/>
      <c r="Q6" s="108"/>
      <c r="R6" s="108"/>
      <c r="S6" s="108"/>
      <c r="T6" s="108"/>
      <c r="U6" s="108"/>
      <c r="V6" s="108"/>
      <c r="W6" s="108"/>
      <c r="X6" s="108"/>
      <c r="Y6" s="108"/>
      <c r="Z6" s="112"/>
      <c r="AA6" s="727" t="s">
        <v>26</v>
      </c>
      <c r="AB6" s="728"/>
      <c r="AC6" s="728"/>
      <c r="AD6" s="728"/>
      <c r="AE6" s="728"/>
      <c r="AF6" s="728"/>
      <c r="AG6" s="728"/>
      <c r="AH6" s="728"/>
      <c r="AI6" s="730"/>
      <c r="AJ6" s="727" t="s">
        <v>51</v>
      </c>
      <c r="AK6" s="728"/>
      <c r="AL6" s="730"/>
      <c r="AM6" s="727" t="s">
        <v>27</v>
      </c>
      <c r="AN6" s="728"/>
      <c r="AO6" s="728"/>
      <c r="AP6" s="728"/>
      <c r="AQ6" s="728"/>
      <c r="AR6" s="728"/>
      <c r="AS6" s="728"/>
      <c r="AT6" s="728"/>
      <c r="AU6" s="728"/>
      <c r="AV6" s="727" t="s">
        <v>28</v>
      </c>
      <c r="AW6" s="728"/>
      <c r="AX6" s="728"/>
      <c r="AY6" s="728"/>
      <c r="AZ6" s="728"/>
      <c r="BA6" s="728"/>
      <c r="BB6" s="728"/>
      <c r="BC6" s="728"/>
      <c r="BD6" s="728"/>
      <c r="BE6" s="727" t="s">
        <v>29</v>
      </c>
      <c r="BF6" s="728"/>
      <c r="BG6" s="728"/>
      <c r="BH6" s="728"/>
      <c r="BI6" s="728"/>
      <c r="BJ6" s="728"/>
      <c r="BK6" s="728"/>
      <c r="BL6" s="728"/>
      <c r="BM6" s="728"/>
      <c r="BN6" s="911" t="s">
        <v>728</v>
      </c>
      <c r="BO6" s="916"/>
      <c r="BP6" s="916"/>
      <c r="BQ6" s="916"/>
      <c r="BR6" s="916"/>
      <c r="BS6" s="916"/>
      <c r="BT6" s="916"/>
      <c r="BU6" s="916"/>
      <c r="BV6" s="916"/>
      <c r="BW6" s="726" t="s">
        <v>30</v>
      </c>
      <c r="BX6" s="726"/>
      <c r="BY6" s="726"/>
      <c r="BZ6" s="726" t="s">
        <v>31</v>
      </c>
      <c r="CA6" s="726"/>
      <c r="CB6" s="726"/>
      <c r="CC6" s="911" t="s">
        <v>7260</v>
      </c>
      <c r="CD6" s="912"/>
      <c r="CE6" s="912"/>
      <c r="CF6" s="913"/>
      <c r="CG6" s="913"/>
      <c r="CH6" s="913"/>
      <c r="CI6" s="912"/>
      <c r="CJ6" s="912"/>
      <c r="CK6" s="914"/>
      <c r="CL6" s="920" t="s">
        <v>32</v>
      </c>
      <c r="CM6" s="921"/>
      <c r="CN6" s="922"/>
      <c r="CO6" s="816" t="s">
        <v>822</v>
      </c>
      <c r="CP6" s="817"/>
      <c r="CQ6" s="818"/>
      <c r="CR6" s="42"/>
    </row>
    <row r="7" spans="1:96" ht="11.25" customHeight="1" x14ac:dyDescent="0.25">
      <c r="A7" s="414" t="s">
        <v>55</v>
      </c>
      <c r="B7" s="585" t="str">
        <f>VAL_Metadata!B6</f>
        <v/>
      </c>
      <c r="C7" s="110"/>
      <c r="D7" s="98"/>
      <c r="E7" s="113"/>
      <c r="F7" s="113"/>
      <c r="G7" s="403"/>
      <c r="H7" s="401"/>
      <c r="I7" s="401"/>
      <c r="J7" s="401"/>
      <c r="K7" s="401"/>
      <c r="L7" s="401"/>
      <c r="M7" s="108"/>
      <c r="N7" s="108"/>
      <c r="O7" s="108"/>
      <c r="P7" s="108"/>
      <c r="Q7" s="108"/>
      <c r="R7" s="108"/>
      <c r="S7" s="108"/>
      <c r="T7" s="108"/>
      <c r="U7" s="108"/>
      <c r="V7" s="108"/>
      <c r="W7" s="108"/>
      <c r="X7" s="108"/>
      <c r="Y7" s="108"/>
      <c r="Z7" s="112"/>
      <c r="AA7" s="727" t="s">
        <v>33</v>
      </c>
      <c r="AB7" s="728"/>
      <c r="AC7" s="730"/>
      <c r="AD7" s="727" t="s">
        <v>34</v>
      </c>
      <c r="AE7" s="728"/>
      <c r="AF7" s="730"/>
      <c r="AG7" s="911" t="s">
        <v>35</v>
      </c>
      <c r="AH7" s="916"/>
      <c r="AI7" s="917"/>
      <c r="AJ7" s="727" t="s">
        <v>35</v>
      </c>
      <c r="AK7" s="728"/>
      <c r="AL7" s="730"/>
      <c r="AM7" s="727" t="s">
        <v>48</v>
      </c>
      <c r="AN7" s="728"/>
      <c r="AO7" s="730"/>
      <c r="AP7" s="727" t="s">
        <v>36</v>
      </c>
      <c r="AQ7" s="728"/>
      <c r="AR7" s="730"/>
      <c r="AS7" s="911" t="s">
        <v>35</v>
      </c>
      <c r="AT7" s="916"/>
      <c r="AU7" s="917"/>
      <c r="AV7" s="727" t="s">
        <v>48</v>
      </c>
      <c r="AW7" s="728"/>
      <c r="AX7" s="730"/>
      <c r="AY7" s="727" t="s">
        <v>36</v>
      </c>
      <c r="AZ7" s="728"/>
      <c r="BA7" s="730"/>
      <c r="BB7" s="911" t="s">
        <v>35</v>
      </c>
      <c r="BC7" s="916"/>
      <c r="BD7" s="917"/>
      <c r="BE7" s="727" t="s">
        <v>48</v>
      </c>
      <c r="BF7" s="728"/>
      <c r="BG7" s="730"/>
      <c r="BH7" s="727" t="s">
        <v>36</v>
      </c>
      <c r="BI7" s="728"/>
      <c r="BJ7" s="730"/>
      <c r="BK7" s="911" t="s">
        <v>35</v>
      </c>
      <c r="BL7" s="916"/>
      <c r="BM7" s="917"/>
      <c r="BN7" s="727" t="s">
        <v>48</v>
      </c>
      <c r="BO7" s="728"/>
      <c r="BP7" s="730"/>
      <c r="BQ7" s="727" t="s">
        <v>36</v>
      </c>
      <c r="BR7" s="728"/>
      <c r="BS7" s="730"/>
      <c r="BT7" s="911" t="s">
        <v>35</v>
      </c>
      <c r="BU7" s="916"/>
      <c r="BV7" s="917"/>
      <c r="BW7" s="727" t="s">
        <v>35</v>
      </c>
      <c r="BX7" s="728"/>
      <c r="BY7" s="728"/>
      <c r="BZ7" s="726" t="s">
        <v>35</v>
      </c>
      <c r="CA7" s="726"/>
      <c r="CB7" s="726"/>
      <c r="CC7" s="878" t="s">
        <v>35</v>
      </c>
      <c r="CD7" s="879"/>
      <c r="CE7" s="880"/>
      <c r="CF7" s="918" t="s">
        <v>352</v>
      </c>
      <c r="CG7" s="872"/>
      <c r="CH7" s="873"/>
      <c r="CI7" s="918" t="s">
        <v>353</v>
      </c>
      <c r="CJ7" s="872"/>
      <c r="CK7" s="873"/>
      <c r="CL7" s="810"/>
      <c r="CM7" s="811"/>
      <c r="CN7" s="812"/>
      <c r="CO7" s="819"/>
      <c r="CP7" s="820"/>
      <c r="CQ7" s="821"/>
      <c r="CR7" s="42"/>
    </row>
    <row r="8" spans="1:96" ht="11.25" customHeight="1" x14ac:dyDescent="0.2">
      <c r="A8" s="414" t="s">
        <v>59</v>
      </c>
      <c r="B8" s="413" t="str">
        <f>VAL_Metadata!B7</f>
        <v>_X</v>
      </c>
      <c r="C8" s="110"/>
      <c r="D8" s="98"/>
      <c r="E8" s="893" t="s">
        <v>57</v>
      </c>
      <c r="F8" s="893"/>
      <c r="G8" s="43"/>
      <c r="H8" s="404"/>
      <c r="I8" s="43"/>
      <c r="J8" s="43"/>
      <c r="K8" s="43"/>
      <c r="L8" s="43"/>
      <c r="M8" s="114"/>
      <c r="N8" s="114"/>
      <c r="O8" s="114"/>
      <c r="P8" s="114"/>
      <c r="Q8" s="114"/>
      <c r="R8" s="114"/>
      <c r="S8" s="114"/>
      <c r="T8" s="114"/>
      <c r="U8" s="114"/>
      <c r="V8" s="114"/>
      <c r="W8" s="114"/>
      <c r="X8" s="114"/>
      <c r="Y8" s="114"/>
      <c r="Z8" s="114"/>
      <c r="AA8" s="828" t="s">
        <v>37</v>
      </c>
      <c r="AB8" s="828"/>
      <c r="AC8" s="828"/>
      <c r="AD8" s="828" t="s">
        <v>38</v>
      </c>
      <c r="AE8" s="828"/>
      <c r="AF8" s="828"/>
      <c r="AG8" s="835">
        <v>0</v>
      </c>
      <c r="AH8" s="835"/>
      <c r="AI8" s="835"/>
      <c r="AJ8" s="828">
        <v>1</v>
      </c>
      <c r="AK8" s="828"/>
      <c r="AL8" s="828"/>
      <c r="AM8" s="828">
        <v>24</v>
      </c>
      <c r="AN8" s="828"/>
      <c r="AO8" s="828"/>
      <c r="AP8" s="828">
        <v>25</v>
      </c>
      <c r="AQ8" s="828"/>
      <c r="AR8" s="828"/>
      <c r="AS8" s="835">
        <v>2</v>
      </c>
      <c r="AT8" s="835"/>
      <c r="AU8" s="835"/>
      <c r="AV8" s="828">
        <v>34</v>
      </c>
      <c r="AW8" s="828"/>
      <c r="AX8" s="828"/>
      <c r="AY8" s="828">
        <v>35</v>
      </c>
      <c r="AZ8" s="828"/>
      <c r="BA8" s="828"/>
      <c r="BB8" s="835">
        <v>3</v>
      </c>
      <c r="BC8" s="835"/>
      <c r="BD8" s="835"/>
      <c r="BE8" s="828">
        <v>44</v>
      </c>
      <c r="BF8" s="828"/>
      <c r="BG8" s="828"/>
      <c r="BH8" s="828">
        <v>45</v>
      </c>
      <c r="BI8" s="828"/>
      <c r="BJ8" s="828"/>
      <c r="BK8" s="835">
        <v>4</v>
      </c>
      <c r="BL8" s="835"/>
      <c r="BM8" s="835"/>
      <c r="BN8" s="828" t="s">
        <v>396</v>
      </c>
      <c r="BO8" s="828"/>
      <c r="BP8" s="828"/>
      <c r="BQ8" s="828" t="s">
        <v>397</v>
      </c>
      <c r="BR8" s="828"/>
      <c r="BS8" s="828"/>
      <c r="BT8" s="835" t="s">
        <v>684</v>
      </c>
      <c r="BU8" s="835"/>
      <c r="BV8" s="835"/>
      <c r="BW8" s="828">
        <v>5</v>
      </c>
      <c r="BX8" s="828"/>
      <c r="BY8" s="828"/>
      <c r="BZ8" s="726" t="s">
        <v>398</v>
      </c>
      <c r="CA8" s="726"/>
      <c r="CB8" s="726"/>
      <c r="CC8" s="881" t="s">
        <v>774</v>
      </c>
      <c r="CD8" s="882"/>
      <c r="CE8" s="883"/>
      <c r="CF8" s="919" t="s">
        <v>726</v>
      </c>
      <c r="CG8" s="875"/>
      <c r="CH8" s="876"/>
      <c r="CI8" s="919" t="s">
        <v>727</v>
      </c>
      <c r="CJ8" s="875"/>
      <c r="CK8" s="876"/>
      <c r="CL8" s="813"/>
      <c r="CM8" s="814"/>
      <c r="CN8" s="815"/>
      <c r="CO8" s="822"/>
      <c r="CP8" s="823"/>
      <c r="CQ8" s="824"/>
      <c r="CR8" s="42"/>
    </row>
    <row r="9" spans="1:96" ht="11.25" hidden="1" customHeight="1" thickBot="1" x14ac:dyDescent="0.25">
      <c r="A9" s="414" t="s">
        <v>8725</v>
      </c>
      <c r="B9" s="585" t="str">
        <f>VAL_Metadata!B2</f>
        <v/>
      </c>
      <c r="C9" s="110"/>
      <c r="D9" s="98"/>
      <c r="E9" s="115"/>
      <c r="F9" s="116"/>
      <c r="G9" s="405"/>
      <c r="H9" s="405"/>
      <c r="I9" s="405"/>
      <c r="J9" s="405"/>
      <c r="K9" s="405"/>
      <c r="L9" s="405"/>
      <c r="M9" s="117"/>
      <c r="N9" s="117"/>
      <c r="O9" s="117"/>
      <c r="P9" s="117"/>
      <c r="Q9" s="117"/>
      <c r="R9" s="117"/>
      <c r="S9" s="117"/>
      <c r="T9" s="117"/>
      <c r="U9" s="117"/>
      <c r="V9" s="117"/>
      <c r="W9" s="117"/>
      <c r="X9" s="117"/>
      <c r="Y9" s="117"/>
      <c r="Z9" s="590" t="s">
        <v>8724</v>
      </c>
      <c r="AA9" s="837" t="s">
        <v>8731</v>
      </c>
      <c r="AB9" s="837"/>
      <c r="AC9" s="837"/>
      <c r="AD9" s="837" t="s">
        <v>8732</v>
      </c>
      <c r="AE9" s="837"/>
      <c r="AF9" s="837"/>
      <c r="AG9" s="837" t="s">
        <v>8733</v>
      </c>
      <c r="AH9" s="837"/>
      <c r="AI9" s="837"/>
      <c r="AJ9" s="837" t="s">
        <v>8734</v>
      </c>
      <c r="AK9" s="837"/>
      <c r="AL9" s="837"/>
      <c r="AM9" s="837" t="s">
        <v>8735</v>
      </c>
      <c r="AN9" s="837"/>
      <c r="AO9" s="837"/>
      <c r="AP9" s="837" t="s">
        <v>8736</v>
      </c>
      <c r="AQ9" s="837"/>
      <c r="AR9" s="837"/>
      <c r="AS9" s="837" t="s">
        <v>8737</v>
      </c>
      <c r="AT9" s="837"/>
      <c r="AU9" s="837"/>
      <c r="AV9" s="837" t="s">
        <v>8738</v>
      </c>
      <c r="AW9" s="837"/>
      <c r="AX9" s="837"/>
      <c r="AY9" s="837" t="s">
        <v>8739</v>
      </c>
      <c r="AZ9" s="837"/>
      <c r="BA9" s="837"/>
      <c r="BB9" s="837" t="s">
        <v>8740</v>
      </c>
      <c r="BC9" s="837"/>
      <c r="BD9" s="837"/>
      <c r="BE9" s="837" t="s">
        <v>8741</v>
      </c>
      <c r="BF9" s="837"/>
      <c r="BG9" s="837"/>
      <c r="BH9" s="837" t="s">
        <v>8742</v>
      </c>
      <c r="BI9" s="837"/>
      <c r="BJ9" s="837"/>
      <c r="BK9" s="837" t="s">
        <v>8743</v>
      </c>
      <c r="BL9" s="837"/>
      <c r="BM9" s="837"/>
      <c r="BN9" s="837" t="s">
        <v>8745</v>
      </c>
      <c r="BO9" s="837"/>
      <c r="BP9" s="837"/>
      <c r="BQ9" s="837" t="s">
        <v>8746</v>
      </c>
      <c r="BR9" s="837"/>
      <c r="BS9" s="837"/>
      <c r="BT9" s="837" t="s">
        <v>8744</v>
      </c>
      <c r="BU9" s="837"/>
      <c r="BV9" s="837"/>
      <c r="BW9" s="837" t="s">
        <v>8747</v>
      </c>
      <c r="BX9" s="837"/>
      <c r="BY9" s="837"/>
      <c r="BZ9" s="837" t="s">
        <v>8748</v>
      </c>
      <c r="CA9" s="837"/>
      <c r="CB9" s="837"/>
      <c r="CC9" s="837" t="s">
        <v>8749</v>
      </c>
      <c r="CD9" s="837"/>
      <c r="CE9" s="837"/>
      <c r="CF9" s="837" t="s">
        <v>8750</v>
      </c>
      <c r="CG9" s="837"/>
      <c r="CH9" s="837"/>
      <c r="CI9" s="837" t="s">
        <v>8751</v>
      </c>
      <c r="CJ9" s="837"/>
      <c r="CK9" s="837"/>
      <c r="CL9" s="837" t="s">
        <v>8752</v>
      </c>
      <c r="CM9" s="837"/>
      <c r="CN9" s="837"/>
      <c r="CO9" s="837" t="s">
        <v>8753</v>
      </c>
      <c r="CP9" s="837"/>
      <c r="CQ9" s="837"/>
      <c r="CR9" s="42"/>
    </row>
    <row r="10" spans="1:96" ht="11.25" hidden="1" customHeight="1" thickBot="1" x14ac:dyDescent="0.25">
      <c r="A10" s="581" t="s">
        <v>8726</v>
      </c>
      <c r="B10" s="591" t="str">
        <f>VAL_Metadata!B3</f>
        <v/>
      </c>
      <c r="C10" s="110"/>
      <c r="D10" s="98"/>
      <c r="E10" s="115"/>
      <c r="F10" s="116"/>
      <c r="G10" s="405"/>
      <c r="H10" s="405"/>
      <c r="I10" s="405"/>
      <c r="J10" s="405"/>
      <c r="K10" s="405"/>
      <c r="L10" s="405"/>
      <c r="M10" s="117"/>
      <c r="N10" s="117"/>
      <c r="O10" s="117"/>
      <c r="P10" s="117"/>
      <c r="Q10" s="117"/>
      <c r="R10" s="117"/>
      <c r="S10" s="117"/>
      <c r="T10" s="117"/>
      <c r="U10" s="117"/>
      <c r="V10" s="117"/>
      <c r="W10" s="117"/>
      <c r="X10" s="117"/>
      <c r="Y10" s="117"/>
      <c r="Z10" s="568"/>
      <c r="AA10" s="838"/>
      <c r="AB10" s="838"/>
      <c r="AC10" s="838"/>
      <c r="AD10" s="838"/>
      <c r="AE10" s="838"/>
      <c r="AF10" s="838"/>
      <c r="AG10" s="838"/>
      <c r="AH10" s="838"/>
      <c r="AI10" s="838"/>
      <c r="AJ10" s="838"/>
      <c r="AK10" s="838"/>
      <c r="AL10" s="838"/>
      <c r="AM10" s="838"/>
      <c r="AN10" s="838"/>
      <c r="AO10" s="838"/>
      <c r="AP10" s="838"/>
      <c r="AQ10" s="838"/>
      <c r="AR10" s="838"/>
      <c r="AS10" s="838"/>
      <c r="AT10" s="838"/>
      <c r="AU10" s="838"/>
      <c r="AV10" s="838"/>
      <c r="AW10" s="838"/>
      <c r="AX10" s="838"/>
      <c r="AY10" s="838"/>
      <c r="AZ10" s="838"/>
      <c r="BA10" s="838"/>
      <c r="BB10" s="838"/>
      <c r="BC10" s="838"/>
      <c r="BD10" s="838"/>
      <c r="BE10" s="838"/>
      <c r="BF10" s="838"/>
      <c r="BG10" s="838"/>
      <c r="BH10" s="838"/>
      <c r="BI10" s="838"/>
      <c r="BJ10" s="838"/>
      <c r="BK10" s="838"/>
      <c r="BL10" s="838"/>
      <c r="BM10" s="838"/>
      <c r="BN10" s="838"/>
      <c r="BO10" s="838"/>
      <c r="BP10" s="838"/>
      <c r="BQ10" s="838"/>
      <c r="BR10" s="838"/>
      <c r="BS10" s="838"/>
      <c r="BT10" s="838"/>
      <c r="BU10" s="838"/>
      <c r="BV10" s="838"/>
      <c r="BW10" s="838"/>
      <c r="BX10" s="838"/>
      <c r="BY10" s="838"/>
      <c r="BZ10" s="838"/>
      <c r="CA10" s="838"/>
      <c r="CB10" s="838"/>
      <c r="CC10" s="838"/>
      <c r="CD10" s="838"/>
      <c r="CE10" s="838"/>
      <c r="CF10" s="838"/>
      <c r="CG10" s="838"/>
      <c r="CH10" s="838"/>
      <c r="CI10" s="838"/>
      <c r="CJ10" s="838"/>
      <c r="CK10" s="838"/>
      <c r="CL10" s="838"/>
      <c r="CM10" s="838"/>
      <c r="CN10" s="838"/>
      <c r="CO10" s="838"/>
      <c r="CP10" s="838"/>
      <c r="CQ10" s="838"/>
      <c r="CR10" s="42"/>
    </row>
    <row r="11" spans="1:96" ht="11.25" hidden="1" customHeight="1" thickBot="1" x14ac:dyDescent="0.25">
      <c r="A11" s="581" t="s">
        <v>8727</v>
      </c>
      <c r="B11" s="591" t="str">
        <f>VAL_Metadata!B4</f>
        <v/>
      </c>
      <c r="C11" s="110"/>
      <c r="D11" s="98"/>
      <c r="E11" s="115"/>
      <c r="F11" s="116"/>
      <c r="G11" s="405"/>
      <c r="H11" s="405"/>
      <c r="I11" s="405"/>
      <c r="J11" s="405"/>
      <c r="K11" s="405"/>
      <c r="L11" s="405"/>
      <c r="M11" s="117"/>
      <c r="N11" s="117"/>
      <c r="O11" s="117"/>
      <c r="P11" s="117"/>
      <c r="Q11" s="117"/>
      <c r="R11" s="117"/>
      <c r="S11" s="117"/>
      <c r="T11" s="117"/>
      <c r="U11" s="117"/>
      <c r="V11" s="117"/>
      <c r="W11" s="117"/>
      <c r="X11" s="117"/>
      <c r="Y11" s="117"/>
      <c r="Z11" s="56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38"/>
      <c r="BU11" s="838"/>
      <c r="BV11" s="838"/>
      <c r="BW11" s="838"/>
      <c r="BX11" s="838"/>
      <c r="BY11" s="838"/>
      <c r="BZ11" s="838"/>
      <c r="CA11" s="838"/>
      <c r="CB11" s="838"/>
      <c r="CC11" s="838"/>
      <c r="CD11" s="838"/>
      <c r="CE11" s="838"/>
      <c r="CF11" s="838"/>
      <c r="CG11" s="838"/>
      <c r="CH11" s="838"/>
      <c r="CI11" s="838"/>
      <c r="CJ11" s="838"/>
      <c r="CK11" s="838"/>
      <c r="CL11" s="838"/>
      <c r="CM11" s="838"/>
      <c r="CN11" s="838"/>
      <c r="CO11" s="838"/>
      <c r="CP11" s="838"/>
      <c r="CQ11" s="838"/>
      <c r="CR11" s="42"/>
    </row>
    <row r="12" spans="1:96" ht="11.25" hidden="1" customHeight="1" thickBot="1" x14ac:dyDescent="0.25">
      <c r="A12" s="581" t="s">
        <v>8728</v>
      </c>
      <c r="B12" s="591" t="str">
        <f>VAL_Metadata!B5</f>
        <v/>
      </c>
      <c r="C12" s="110"/>
      <c r="D12" s="98"/>
      <c r="E12" s="115"/>
      <c r="F12" s="116"/>
      <c r="G12" s="405"/>
      <c r="H12" s="405"/>
      <c r="I12" s="405"/>
      <c r="J12" s="405"/>
      <c r="K12" s="405"/>
      <c r="L12" s="405"/>
      <c r="M12" s="117"/>
      <c r="N12" s="117"/>
      <c r="O12" s="117"/>
      <c r="P12" s="117"/>
      <c r="Q12" s="117"/>
      <c r="R12" s="117"/>
      <c r="S12" s="117"/>
      <c r="T12" s="117"/>
      <c r="U12" s="117"/>
      <c r="V12" s="117"/>
      <c r="W12" s="117"/>
      <c r="X12" s="117"/>
      <c r="Y12" s="117"/>
      <c r="Z12" s="568"/>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884"/>
      <c r="CD12" s="884"/>
      <c r="CE12" s="884"/>
      <c r="CF12" s="569"/>
      <c r="CG12" s="569"/>
      <c r="CH12" s="569"/>
      <c r="CI12" s="569"/>
      <c r="CJ12" s="569"/>
      <c r="CK12" s="569"/>
      <c r="CL12" s="569"/>
      <c r="CM12" s="569"/>
      <c r="CN12" s="569"/>
      <c r="CO12" s="569"/>
      <c r="CP12" s="569"/>
      <c r="CQ12" s="569"/>
      <c r="CR12" s="42"/>
    </row>
    <row r="13" spans="1:96" ht="11.25" hidden="1" customHeight="1" thickBot="1" x14ac:dyDescent="0.25">
      <c r="A13" s="581" t="s">
        <v>766</v>
      </c>
      <c r="B13" s="595" t="str">
        <f>VAL_Metadata!B10</f>
        <v>_X</v>
      </c>
      <c r="C13" s="110"/>
      <c r="D13" s="98"/>
      <c r="E13" s="115"/>
      <c r="F13" s="116"/>
      <c r="G13" s="405"/>
      <c r="H13" s="405"/>
      <c r="I13" s="405"/>
      <c r="J13" s="405"/>
      <c r="K13" s="405"/>
      <c r="L13" s="405"/>
      <c r="M13" s="117"/>
      <c r="N13" s="117"/>
      <c r="O13" s="117"/>
      <c r="P13" s="117"/>
      <c r="Q13" s="117"/>
      <c r="R13" s="117"/>
      <c r="S13" s="117"/>
      <c r="T13" s="117"/>
      <c r="U13" s="117"/>
      <c r="V13" s="117"/>
      <c r="W13" s="117"/>
      <c r="X13" s="117"/>
      <c r="Y13" s="117"/>
      <c r="Z13" s="568"/>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838"/>
      <c r="CD13" s="838"/>
      <c r="CE13" s="838"/>
      <c r="CF13" s="569"/>
      <c r="CG13" s="569"/>
      <c r="CH13" s="569"/>
      <c r="CI13" s="569"/>
      <c r="CJ13" s="569"/>
      <c r="CK13" s="569"/>
      <c r="CL13" s="569"/>
      <c r="CM13" s="569"/>
      <c r="CN13" s="569"/>
      <c r="CO13" s="569"/>
      <c r="CP13" s="569"/>
      <c r="CQ13" s="569"/>
      <c r="CR13" s="42"/>
    </row>
    <row r="14" spans="1:96" ht="11.25" hidden="1" customHeight="1" x14ac:dyDescent="0.2">
      <c r="A14" s="414" t="s">
        <v>8722</v>
      </c>
      <c r="B14" s="413"/>
      <c r="C14" s="110"/>
      <c r="D14" s="98"/>
      <c r="E14" s="115"/>
      <c r="F14" s="116"/>
      <c r="G14" s="405"/>
      <c r="H14" s="405"/>
      <c r="I14" s="405"/>
      <c r="J14" s="405"/>
      <c r="K14" s="405"/>
      <c r="L14" s="405"/>
      <c r="M14" s="117"/>
      <c r="N14" s="117"/>
      <c r="O14" s="117"/>
      <c r="P14" s="117"/>
      <c r="Q14" s="117"/>
      <c r="R14" s="117"/>
      <c r="S14" s="117"/>
      <c r="T14" s="117"/>
      <c r="U14" s="117"/>
      <c r="V14" s="117"/>
      <c r="W14" s="117"/>
      <c r="X14" s="117"/>
      <c r="Y14" s="117"/>
      <c r="Z14" s="568"/>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42"/>
    </row>
    <row r="15" spans="1:96" ht="11.25" hidden="1" customHeight="1" x14ac:dyDescent="0.2">
      <c r="A15" s="581" t="s">
        <v>8774</v>
      </c>
      <c r="B15" s="45" t="s">
        <v>8730</v>
      </c>
      <c r="C15" s="110"/>
      <c r="D15" s="98"/>
      <c r="E15" s="118"/>
      <c r="F15" s="111"/>
      <c r="G15" s="406"/>
      <c r="H15" s="393"/>
      <c r="I15" s="393"/>
      <c r="J15" s="393"/>
      <c r="K15" s="393"/>
      <c r="L15" s="393"/>
      <c r="M15" s="67"/>
      <c r="N15" s="67"/>
      <c r="O15" s="67"/>
      <c r="P15" s="67"/>
      <c r="Q15" s="67"/>
      <c r="R15" s="67"/>
      <c r="S15" s="67"/>
      <c r="T15" s="67"/>
      <c r="U15" s="67"/>
      <c r="V15" s="67"/>
      <c r="W15" s="67"/>
      <c r="X15" s="67"/>
      <c r="Y15" s="67"/>
      <c r="Z15" s="119"/>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569"/>
      <c r="CD15" s="569"/>
      <c r="CE15" s="569"/>
      <c r="CF15" s="45"/>
      <c r="CG15" s="45"/>
      <c r="CH15" s="45"/>
      <c r="CI15" s="45"/>
      <c r="CJ15" s="45"/>
      <c r="CK15" s="45"/>
      <c r="CL15" s="45"/>
      <c r="CM15" s="45"/>
      <c r="CN15" s="45"/>
      <c r="CO15" s="45"/>
      <c r="CP15" s="45"/>
      <c r="CQ15" s="45"/>
      <c r="CR15" s="42"/>
    </row>
    <row r="16" spans="1:96" ht="11.25" hidden="1" customHeight="1" x14ac:dyDescent="0.2">
      <c r="A16" s="596"/>
      <c r="B16" s="597"/>
      <c r="C16" s="110"/>
      <c r="D16" s="98"/>
      <c r="E16" s="118"/>
      <c r="F16" s="111"/>
      <c r="G16" s="406"/>
      <c r="H16" s="393"/>
      <c r="I16" s="393"/>
      <c r="J16" s="393"/>
      <c r="K16" s="393"/>
      <c r="L16" s="393"/>
      <c r="M16" s="67"/>
      <c r="N16" s="67"/>
      <c r="O16" s="67"/>
      <c r="P16" s="67"/>
      <c r="Q16" s="67"/>
      <c r="R16" s="67"/>
      <c r="S16" s="67"/>
      <c r="T16" s="67"/>
      <c r="U16" s="67"/>
      <c r="V16" s="67"/>
      <c r="W16" s="67"/>
      <c r="X16" s="67"/>
      <c r="Y16" s="67"/>
      <c r="Z16" s="119"/>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569"/>
      <c r="CD16" s="569"/>
      <c r="CE16" s="569"/>
      <c r="CF16" s="45"/>
      <c r="CG16" s="45"/>
      <c r="CH16" s="45"/>
      <c r="CI16" s="45"/>
      <c r="CJ16" s="45"/>
      <c r="CK16" s="45"/>
      <c r="CL16" s="45"/>
      <c r="CM16" s="45"/>
      <c r="CN16" s="45"/>
      <c r="CO16" s="45"/>
      <c r="CP16" s="45"/>
      <c r="CQ16" s="45"/>
      <c r="CR16" s="42"/>
    </row>
    <row r="17" spans="1:96" ht="11.25" hidden="1" customHeight="1" x14ac:dyDescent="0.2">
      <c r="C17" s="38"/>
      <c r="D17" s="42"/>
      <c r="E17" s="118"/>
      <c r="F17" s="111"/>
      <c r="G17" s="406"/>
      <c r="H17" s="393"/>
      <c r="I17" s="393"/>
      <c r="J17" s="393"/>
      <c r="K17" s="393"/>
      <c r="L17" s="393"/>
      <c r="M17" s="67"/>
      <c r="N17" s="67"/>
      <c r="O17" s="67"/>
      <c r="P17" s="67"/>
      <c r="Q17" s="67"/>
      <c r="R17" s="67"/>
      <c r="S17" s="67"/>
      <c r="T17" s="67"/>
      <c r="U17" s="67"/>
      <c r="V17" s="67"/>
      <c r="W17" s="67"/>
      <c r="X17" s="67"/>
      <c r="Y17" s="67"/>
      <c r="Z17" s="119"/>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569"/>
      <c r="CD17" s="569"/>
      <c r="CE17" s="569"/>
      <c r="CF17" s="45"/>
      <c r="CG17" s="45"/>
      <c r="CH17" s="45"/>
      <c r="CI17" s="45"/>
      <c r="CJ17" s="45"/>
      <c r="CK17" s="45"/>
      <c r="CL17" s="45"/>
      <c r="CM17" s="45"/>
      <c r="CN17" s="45"/>
      <c r="CO17" s="45"/>
      <c r="CP17" s="45"/>
      <c r="CQ17" s="45"/>
      <c r="CR17" s="42"/>
    </row>
    <row r="18" spans="1:96" ht="11.25" hidden="1" customHeight="1" x14ac:dyDescent="0.2">
      <c r="C18" s="38"/>
      <c r="D18" s="42"/>
      <c r="E18" s="118"/>
      <c r="F18" s="111"/>
      <c r="G18" s="406"/>
      <c r="H18" s="393"/>
      <c r="I18" s="393"/>
      <c r="J18" s="393"/>
      <c r="K18" s="393"/>
      <c r="L18" s="393"/>
      <c r="M18" s="67"/>
      <c r="N18" s="67"/>
      <c r="O18" s="67"/>
      <c r="P18" s="67"/>
      <c r="Q18" s="67"/>
      <c r="R18" s="67"/>
      <c r="S18" s="67"/>
      <c r="T18" s="67"/>
      <c r="U18" s="67"/>
      <c r="V18" s="67"/>
      <c r="W18" s="67"/>
      <c r="X18" s="67"/>
      <c r="Y18" s="67"/>
      <c r="Z18" s="119"/>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569"/>
      <c r="CD18" s="569"/>
      <c r="CE18" s="569"/>
      <c r="CF18" s="45"/>
      <c r="CG18" s="45"/>
      <c r="CH18" s="45"/>
      <c r="CI18" s="45"/>
      <c r="CJ18" s="45"/>
      <c r="CK18" s="45"/>
      <c r="CL18" s="45"/>
      <c r="CM18" s="45"/>
      <c r="CN18" s="45"/>
      <c r="CO18" s="45"/>
      <c r="CP18" s="45"/>
      <c r="CQ18" s="45"/>
      <c r="CR18" s="42"/>
    </row>
    <row r="19" spans="1:96" ht="11.25" hidden="1" customHeight="1" x14ac:dyDescent="0.2">
      <c r="A19" s="120" t="s">
        <v>350</v>
      </c>
      <c r="B19" s="44"/>
      <c r="C19" s="38"/>
      <c r="D19" s="42"/>
      <c r="E19" s="118"/>
      <c r="F19" s="111"/>
      <c r="G19" s="406"/>
      <c r="H19" s="393"/>
      <c r="I19" s="393"/>
      <c r="J19" s="393"/>
      <c r="K19" s="393"/>
      <c r="L19" s="393"/>
      <c r="M19" s="67"/>
      <c r="N19" s="67"/>
      <c r="O19" s="67"/>
      <c r="P19" s="67"/>
      <c r="Q19" s="67"/>
      <c r="R19" s="67"/>
      <c r="S19" s="67"/>
      <c r="T19" s="67"/>
      <c r="U19" s="67"/>
      <c r="V19" s="67"/>
      <c r="W19" s="67"/>
      <c r="X19" s="67"/>
      <c r="Y19" s="67"/>
      <c r="Z19" s="119"/>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569"/>
      <c r="CD19" s="569"/>
      <c r="CE19" s="569"/>
      <c r="CF19" s="45"/>
      <c r="CG19" s="45"/>
      <c r="CH19" s="45"/>
      <c r="CI19" s="45"/>
      <c r="CJ19" s="45"/>
      <c r="CK19" s="45"/>
      <c r="CL19" s="45"/>
      <c r="CM19" s="45"/>
      <c r="CN19" s="45"/>
      <c r="CO19" s="45"/>
      <c r="CP19" s="45"/>
      <c r="CQ19" s="45"/>
      <c r="CR19" s="42"/>
    </row>
    <row r="20" spans="1:96" ht="11.25" hidden="1" customHeight="1" x14ac:dyDescent="0.2">
      <c r="A20" s="120" t="s">
        <v>351</v>
      </c>
      <c r="B20" s="44"/>
      <c r="C20" s="38"/>
      <c r="D20" s="42"/>
      <c r="E20" s="118"/>
      <c r="F20" s="111"/>
      <c r="G20" s="406"/>
      <c r="H20" s="393"/>
      <c r="I20" s="393"/>
      <c r="J20" s="393"/>
      <c r="K20" s="393"/>
      <c r="L20" s="393"/>
      <c r="M20" s="67"/>
      <c r="N20" s="67"/>
      <c r="O20" s="67"/>
      <c r="P20" s="67"/>
      <c r="Q20" s="67"/>
      <c r="R20" s="67"/>
      <c r="S20" s="67"/>
      <c r="T20" s="67"/>
      <c r="U20" s="67"/>
      <c r="V20" s="67"/>
      <c r="W20" s="67"/>
      <c r="X20" s="67"/>
      <c r="Y20" s="67"/>
      <c r="Z20" s="119"/>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569"/>
      <c r="CD20" s="569"/>
      <c r="CE20" s="569"/>
      <c r="CF20" s="45"/>
      <c r="CG20" s="45"/>
      <c r="CH20" s="45"/>
      <c r="CI20" s="45"/>
      <c r="CJ20" s="45"/>
      <c r="CK20" s="45"/>
      <c r="CL20" s="45"/>
      <c r="CM20" s="45"/>
      <c r="CN20" s="45"/>
      <c r="CO20" s="45"/>
      <c r="CP20" s="45"/>
      <c r="CQ20" s="45"/>
      <c r="CR20" s="42"/>
    </row>
    <row r="21" spans="1:96" ht="11.25" hidden="1" customHeight="1" x14ac:dyDescent="0.2">
      <c r="B21" s="44"/>
      <c r="C21" s="38"/>
      <c r="D21" s="42"/>
      <c r="E21" s="118"/>
      <c r="F21" s="111"/>
      <c r="G21" s="406"/>
      <c r="H21" s="393"/>
      <c r="I21" s="393"/>
      <c r="J21" s="393"/>
      <c r="K21" s="393"/>
      <c r="L21" s="393"/>
      <c r="M21" s="67"/>
      <c r="N21" s="67"/>
      <c r="O21" s="67"/>
      <c r="P21" s="67"/>
      <c r="Q21" s="67"/>
      <c r="R21" s="67"/>
      <c r="S21" s="67"/>
      <c r="T21" s="67"/>
      <c r="U21" s="67"/>
      <c r="V21" s="67"/>
      <c r="W21" s="67"/>
      <c r="X21" s="67"/>
      <c r="Y21" s="67"/>
      <c r="Z21" s="119"/>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569"/>
      <c r="CD21" s="569"/>
      <c r="CE21" s="569"/>
      <c r="CF21" s="45"/>
      <c r="CG21" s="45"/>
      <c r="CH21" s="45"/>
      <c r="CI21" s="45"/>
      <c r="CJ21" s="45"/>
      <c r="CK21" s="45"/>
      <c r="CL21" s="45"/>
      <c r="CM21" s="45"/>
      <c r="CN21" s="45"/>
      <c r="CO21" s="45"/>
      <c r="CP21" s="45"/>
      <c r="CQ21" s="45"/>
      <c r="CR21" s="42"/>
    </row>
    <row r="22" spans="1:96" ht="11.25" hidden="1" customHeight="1" x14ac:dyDescent="0.2">
      <c r="B22" s="44"/>
      <c r="C22" s="38"/>
      <c r="D22" s="42"/>
      <c r="E22" s="118"/>
      <c r="F22" s="111"/>
      <c r="G22" s="406"/>
      <c r="H22" s="393"/>
      <c r="I22" s="393"/>
      <c r="J22" s="393"/>
      <c r="K22" s="393"/>
      <c r="L22" s="393"/>
      <c r="M22" s="67"/>
      <c r="N22" s="67"/>
      <c r="O22" s="67"/>
      <c r="P22" s="67"/>
      <c r="Q22" s="67"/>
      <c r="R22" s="67"/>
      <c r="S22" s="67"/>
      <c r="T22" s="67"/>
      <c r="U22" s="67"/>
      <c r="V22" s="67"/>
      <c r="W22" s="67"/>
      <c r="X22" s="67"/>
      <c r="Y22" s="67"/>
      <c r="Z22" s="119"/>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569"/>
      <c r="CD22" s="569"/>
      <c r="CE22" s="569"/>
      <c r="CF22" s="45"/>
      <c r="CG22" s="45"/>
      <c r="CH22" s="45"/>
      <c r="CI22" s="45"/>
      <c r="CJ22" s="45"/>
      <c r="CK22" s="45"/>
      <c r="CL22" s="45"/>
      <c r="CM22" s="45"/>
      <c r="CN22" s="45"/>
      <c r="CO22" s="45"/>
      <c r="CP22" s="45"/>
      <c r="CQ22" s="45"/>
      <c r="CR22" s="42"/>
    </row>
    <row r="23" spans="1:96" ht="11.25" hidden="1" customHeight="1" x14ac:dyDescent="0.2">
      <c r="A23" s="44"/>
      <c r="B23" s="44"/>
      <c r="C23" s="38"/>
      <c r="D23" s="42"/>
      <c r="E23" s="118"/>
      <c r="F23" s="111"/>
      <c r="G23" s="406"/>
      <c r="H23" s="393"/>
      <c r="I23" s="393"/>
      <c r="J23" s="393"/>
      <c r="K23" s="393"/>
      <c r="L23" s="393"/>
      <c r="M23" s="67"/>
      <c r="N23" s="67"/>
      <c r="O23" s="67"/>
      <c r="P23" s="67"/>
      <c r="Q23" s="67"/>
      <c r="R23" s="67"/>
      <c r="S23" s="67"/>
      <c r="T23" s="67"/>
      <c r="U23" s="67"/>
      <c r="V23" s="67"/>
      <c r="W23" s="67"/>
      <c r="X23" s="67"/>
      <c r="Y23" s="67"/>
      <c r="Z23" s="119"/>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569"/>
      <c r="CD23" s="569"/>
      <c r="CE23" s="569"/>
      <c r="CF23" s="45"/>
      <c r="CG23" s="45"/>
      <c r="CH23" s="45"/>
      <c r="CI23" s="45"/>
      <c r="CJ23" s="45"/>
      <c r="CK23" s="45"/>
      <c r="CL23" s="45"/>
      <c r="CM23" s="45"/>
      <c r="CN23" s="45"/>
      <c r="CO23" s="45"/>
      <c r="CP23" s="45"/>
      <c r="CQ23" s="45"/>
      <c r="CR23" s="42"/>
    </row>
    <row r="24" spans="1:96" ht="11.25" hidden="1" customHeight="1" x14ac:dyDescent="0.2">
      <c r="A24" s="44"/>
      <c r="B24" s="44"/>
      <c r="C24" s="38"/>
      <c r="D24" s="42"/>
      <c r="E24" s="118"/>
      <c r="F24" s="111"/>
      <c r="G24" s="406"/>
      <c r="H24" s="393"/>
      <c r="I24" s="393"/>
      <c r="J24" s="393"/>
      <c r="K24" s="393"/>
      <c r="L24" s="393"/>
      <c r="M24" s="67"/>
      <c r="N24" s="67"/>
      <c r="O24" s="67"/>
      <c r="P24" s="67"/>
      <c r="Q24" s="67"/>
      <c r="R24" s="67"/>
      <c r="S24" s="67"/>
      <c r="T24" s="67"/>
      <c r="U24" s="67"/>
      <c r="V24" s="67"/>
      <c r="W24" s="67"/>
      <c r="X24" s="67"/>
      <c r="Y24" s="67"/>
      <c r="Z24" s="119"/>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569"/>
      <c r="CD24" s="569"/>
      <c r="CE24" s="569"/>
      <c r="CF24" s="45"/>
      <c r="CG24" s="45"/>
      <c r="CH24" s="45"/>
      <c r="CI24" s="45"/>
      <c r="CJ24" s="45"/>
      <c r="CK24" s="45"/>
      <c r="CL24" s="45"/>
      <c r="CM24" s="45"/>
      <c r="CN24" s="45"/>
      <c r="CO24" s="45"/>
      <c r="CP24" s="45"/>
      <c r="CQ24" s="45"/>
      <c r="CR24" s="42"/>
    </row>
    <row r="25" spans="1:96" ht="11.25" hidden="1" customHeight="1" x14ac:dyDescent="0.2">
      <c r="A25" s="75"/>
      <c r="B25" s="75"/>
      <c r="C25" s="91"/>
      <c r="D25" s="121"/>
      <c r="E25" s="118"/>
      <c r="F25" s="111"/>
      <c r="G25" s="406"/>
      <c r="H25" s="393"/>
      <c r="I25" s="393"/>
      <c r="J25" s="393"/>
      <c r="K25" s="393"/>
      <c r="L25" s="393"/>
      <c r="M25" s="67"/>
      <c r="N25" s="67"/>
      <c r="O25" s="67"/>
      <c r="P25" s="67"/>
      <c r="Q25" s="67"/>
      <c r="R25" s="67"/>
      <c r="S25" s="67"/>
      <c r="T25" s="67"/>
      <c r="U25" s="67"/>
      <c r="V25" s="67"/>
      <c r="W25" s="67"/>
      <c r="X25" s="67"/>
      <c r="Y25" s="67"/>
      <c r="Z25" s="119"/>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569"/>
      <c r="CD25" s="569"/>
      <c r="CE25" s="569"/>
      <c r="CF25" s="45"/>
      <c r="CG25" s="45"/>
      <c r="CH25" s="45"/>
      <c r="CI25" s="45"/>
      <c r="CJ25" s="45"/>
      <c r="CK25" s="45"/>
      <c r="CL25" s="45"/>
      <c r="CM25" s="45"/>
      <c r="CN25" s="45"/>
      <c r="CO25" s="45"/>
      <c r="CP25" s="45"/>
      <c r="CQ25" s="45"/>
      <c r="CR25" s="42"/>
    </row>
    <row r="26" spans="1:96" ht="11.25" hidden="1" customHeight="1" x14ac:dyDescent="0.2">
      <c r="A26" s="44"/>
      <c r="B26" s="44"/>
      <c r="C26" s="38"/>
      <c r="D26" s="42"/>
      <c r="E26" s="118"/>
      <c r="F26" s="111"/>
      <c r="G26" s="406"/>
      <c r="H26" s="393"/>
      <c r="I26" s="393"/>
      <c r="J26" s="393"/>
      <c r="K26" s="393"/>
      <c r="L26" s="393"/>
      <c r="M26" s="67"/>
      <c r="N26" s="67"/>
      <c r="O26" s="67"/>
      <c r="P26" s="67"/>
      <c r="Q26" s="67"/>
      <c r="R26" s="67"/>
      <c r="S26" s="67"/>
      <c r="T26" s="67"/>
      <c r="U26" s="67"/>
      <c r="V26" s="67"/>
      <c r="W26" s="67"/>
      <c r="X26" s="67"/>
      <c r="Y26" s="67"/>
      <c r="Z26" s="119"/>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569"/>
      <c r="CD26" s="569"/>
      <c r="CE26" s="569"/>
      <c r="CF26" s="45"/>
      <c r="CG26" s="45"/>
      <c r="CH26" s="45"/>
      <c r="CI26" s="45"/>
      <c r="CJ26" s="45"/>
      <c r="CK26" s="45"/>
      <c r="CL26" s="45"/>
      <c r="CM26" s="45"/>
      <c r="CN26" s="45"/>
      <c r="CO26" s="45"/>
      <c r="CP26" s="45"/>
      <c r="CQ26" s="45"/>
      <c r="CR26" s="42"/>
    </row>
    <row r="27" spans="1:96" ht="11.25" hidden="1" customHeight="1" x14ac:dyDescent="0.2">
      <c r="A27" s="75"/>
      <c r="B27" s="75"/>
      <c r="C27" s="91"/>
      <c r="D27" s="121"/>
      <c r="E27" s="118"/>
      <c r="F27" s="111"/>
      <c r="G27" s="406"/>
      <c r="H27" s="393"/>
      <c r="I27" s="393"/>
      <c r="J27" s="393"/>
      <c r="K27" s="393"/>
      <c r="L27" s="393"/>
      <c r="M27" s="67"/>
      <c r="N27" s="67"/>
      <c r="O27" s="67"/>
      <c r="P27" s="67"/>
      <c r="Q27" s="67"/>
      <c r="R27" s="67"/>
      <c r="S27" s="67"/>
      <c r="T27" s="67"/>
      <c r="U27" s="67"/>
      <c r="V27" s="67"/>
      <c r="W27" s="67"/>
      <c r="X27" s="67"/>
      <c r="Y27" s="67"/>
      <c r="Z27" s="119"/>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569"/>
      <c r="CD27" s="569"/>
      <c r="CE27" s="569"/>
      <c r="CF27" s="45"/>
      <c r="CG27" s="45"/>
      <c r="CH27" s="45"/>
      <c r="CI27" s="45"/>
      <c r="CJ27" s="45"/>
      <c r="CK27" s="45"/>
      <c r="CL27" s="45"/>
      <c r="CM27" s="45"/>
      <c r="CN27" s="45"/>
      <c r="CO27" s="45"/>
      <c r="CP27" s="45"/>
      <c r="CQ27" s="45"/>
      <c r="CR27" s="42"/>
    </row>
    <row r="28" spans="1:96" ht="11.25" hidden="1" customHeight="1" x14ac:dyDescent="0.2">
      <c r="A28" s="75"/>
      <c r="B28" s="75"/>
      <c r="C28" s="91"/>
      <c r="D28" s="121"/>
      <c r="E28" s="118"/>
      <c r="F28" s="111"/>
      <c r="G28" s="406"/>
      <c r="H28" s="393"/>
      <c r="I28" s="393"/>
      <c r="J28" s="393"/>
      <c r="K28" s="393"/>
      <c r="L28" s="393"/>
      <c r="M28" s="67"/>
      <c r="N28" s="67"/>
      <c r="O28" s="67"/>
      <c r="P28" s="67"/>
      <c r="Q28" s="67"/>
      <c r="R28" s="67"/>
      <c r="S28" s="67"/>
      <c r="T28" s="67"/>
      <c r="U28" s="67"/>
      <c r="V28" s="67"/>
      <c r="W28" s="67"/>
      <c r="X28" s="67"/>
      <c r="Y28" s="67"/>
      <c r="Z28" s="119"/>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569"/>
      <c r="CD28" s="569"/>
      <c r="CE28" s="569"/>
      <c r="CF28" s="45"/>
      <c r="CG28" s="45"/>
      <c r="CH28" s="45"/>
      <c r="CI28" s="45"/>
      <c r="CJ28" s="45"/>
      <c r="CK28" s="45"/>
      <c r="CL28" s="45"/>
      <c r="CM28" s="45"/>
      <c r="CN28" s="45"/>
      <c r="CO28" s="45"/>
      <c r="CP28" s="45"/>
      <c r="CQ28" s="45"/>
      <c r="CR28" s="42"/>
    </row>
    <row r="29" spans="1:96" ht="11.25" hidden="1" customHeight="1" x14ac:dyDescent="0.2">
      <c r="A29" s="44"/>
      <c r="B29" s="44"/>
      <c r="C29" s="38"/>
      <c r="D29" s="42"/>
      <c r="E29" s="118"/>
      <c r="F29" s="111"/>
      <c r="G29" s="406"/>
      <c r="H29" s="393"/>
      <c r="I29" s="393"/>
      <c r="J29" s="393"/>
      <c r="K29" s="393"/>
      <c r="L29" s="393"/>
      <c r="M29" s="67"/>
      <c r="N29" s="67"/>
      <c r="O29" s="67"/>
      <c r="P29" s="67"/>
      <c r="Q29" s="67"/>
      <c r="R29" s="67"/>
      <c r="S29" s="67"/>
      <c r="T29" s="67"/>
      <c r="U29" s="67"/>
      <c r="V29" s="67"/>
      <c r="W29" s="67"/>
      <c r="X29" s="67"/>
      <c r="Y29" s="67"/>
      <c r="Z29" s="119"/>
      <c r="AA29" s="569">
        <v>3</v>
      </c>
      <c r="AB29" s="569"/>
      <c r="AC29" s="569"/>
      <c r="AD29" s="569">
        <v>4</v>
      </c>
      <c r="AE29" s="569"/>
      <c r="AF29" s="569"/>
      <c r="AG29" s="569">
        <v>4</v>
      </c>
      <c r="AH29" s="569"/>
      <c r="AI29" s="569"/>
      <c r="AJ29" s="569">
        <v>5</v>
      </c>
      <c r="AK29" s="569"/>
      <c r="AL29" s="569"/>
      <c r="AM29" s="569">
        <v>6</v>
      </c>
      <c r="AN29" s="569"/>
      <c r="AO29" s="569"/>
      <c r="AP29" s="569">
        <v>7</v>
      </c>
      <c r="AQ29" s="569"/>
      <c r="AR29" s="569"/>
      <c r="AS29" s="569">
        <v>7</v>
      </c>
      <c r="AT29" s="569"/>
      <c r="AU29" s="569"/>
      <c r="AV29" s="569">
        <v>8</v>
      </c>
      <c r="AW29" s="569"/>
      <c r="AX29" s="569"/>
      <c r="AY29" s="569">
        <v>9</v>
      </c>
      <c r="AZ29" s="569"/>
      <c r="BA29" s="569"/>
      <c r="BB29" s="569">
        <v>9</v>
      </c>
      <c r="BC29" s="569"/>
      <c r="BD29" s="569"/>
      <c r="BE29" s="569">
        <v>10</v>
      </c>
      <c r="BF29" s="569"/>
      <c r="BG29" s="569"/>
      <c r="BH29" s="569">
        <v>11</v>
      </c>
      <c r="BI29" s="569"/>
      <c r="BJ29" s="569"/>
      <c r="BK29" s="569">
        <v>11</v>
      </c>
      <c r="BL29" s="569"/>
      <c r="BM29" s="569"/>
      <c r="BN29" s="569">
        <v>8</v>
      </c>
      <c r="BO29" s="569"/>
      <c r="BP29" s="569"/>
      <c r="BQ29" s="569">
        <v>9</v>
      </c>
      <c r="BR29" s="569"/>
      <c r="BS29" s="569"/>
      <c r="BT29" s="569">
        <v>9</v>
      </c>
      <c r="BU29" s="569"/>
      <c r="BV29" s="569"/>
      <c r="BW29" s="569">
        <v>12</v>
      </c>
      <c r="BX29" s="569"/>
      <c r="BY29" s="569"/>
      <c r="BZ29" s="569">
        <v>13</v>
      </c>
      <c r="CA29" s="569"/>
      <c r="CB29" s="569"/>
      <c r="CC29" s="569">
        <v>13</v>
      </c>
      <c r="CD29" s="569"/>
      <c r="CE29" s="569"/>
      <c r="CF29" s="569">
        <v>14</v>
      </c>
      <c r="CG29" s="569"/>
      <c r="CH29" s="569"/>
      <c r="CI29" s="569">
        <v>15</v>
      </c>
      <c r="CJ29" s="569"/>
      <c r="CK29" s="569"/>
      <c r="CL29" s="570">
        <v>16</v>
      </c>
      <c r="CM29" s="570"/>
      <c r="CN29" s="570"/>
      <c r="CO29" s="45"/>
      <c r="CP29" s="45"/>
      <c r="CQ29" s="45"/>
      <c r="CR29" s="42"/>
    </row>
    <row r="30" spans="1:96" ht="120" hidden="1" customHeight="1" x14ac:dyDescent="0.2">
      <c r="A30" s="75"/>
      <c r="B30" s="75"/>
      <c r="C30" s="91"/>
      <c r="D30" s="121"/>
      <c r="E30" s="118"/>
      <c r="F30" s="111"/>
      <c r="G30" s="406"/>
      <c r="H30" s="393" t="s">
        <v>68</v>
      </c>
      <c r="I30" s="394" t="s">
        <v>69</v>
      </c>
      <c r="J30" s="394" t="s">
        <v>70</v>
      </c>
      <c r="K30" s="393" t="s">
        <v>71</v>
      </c>
      <c r="L30" s="393" t="s">
        <v>72</v>
      </c>
      <c r="M30" s="67"/>
      <c r="N30" s="67"/>
      <c r="O30" s="67"/>
      <c r="P30" s="67"/>
      <c r="Q30" s="67"/>
      <c r="R30" s="67"/>
      <c r="S30" s="67"/>
      <c r="T30" s="67"/>
      <c r="U30" s="67"/>
      <c r="V30" s="67"/>
      <c r="W30" s="67"/>
      <c r="X30" s="67"/>
      <c r="Y30" s="67"/>
      <c r="Z30" s="119"/>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569"/>
      <c r="CD30" s="569"/>
      <c r="CE30" s="569"/>
      <c r="CF30" s="45"/>
      <c r="CG30" s="45"/>
      <c r="CH30" s="45"/>
      <c r="CI30" s="45"/>
      <c r="CJ30" s="45"/>
      <c r="CK30" s="45"/>
      <c r="CL30" s="45"/>
      <c r="CM30" s="45"/>
      <c r="CN30" s="45"/>
      <c r="CO30" s="45"/>
      <c r="CP30" s="45"/>
      <c r="CQ30" s="45"/>
      <c r="CR30" s="42"/>
    </row>
    <row r="31" spans="1:96" ht="11.25" customHeight="1" x14ac:dyDescent="0.2">
      <c r="A31" s="44"/>
      <c r="B31" s="44"/>
      <c r="C31" s="759" t="s">
        <v>741</v>
      </c>
      <c r="D31" s="759" t="s">
        <v>739</v>
      </c>
      <c r="E31" s="561" t="s">
        <v>207</v>
      </c>
      <c r="F31" s="561" t="s">
        <v>208</v>
      </c>
      <c r="G31" s="407"/>
      <c r="H31" s="408" t="s">
        <v>47</v>
      </c>
      <c r="I31" s="395" t="s">
        <v>66</v>
      </c>
      <c r="J31" s="396" t="str">
        <f>VAL_Metadata!B$8</f>
        <v>_X</v>
      </c>
      <c r="K31" s="408" t="s">
        <v>79</v>
      </c>
      <c r="L31" s="123" t="s">
        <v>209</v>
      </c>
      <c r="M31" s="122"/>
      <c r="N31" s="122"/>
      <c r="O31" s="122"/>
      <c r="P31" s="122"/>
      <c r="Q31" s="122"/>
      <c r="R31" s="122"/>
      <c r="S31" s="122"/>
      <c r="T31" s="122"/>
      <c r="U31" s="122"/>
      <c r="V31" s="122"/>
      <c r="W31" s="122"/>
      <c r="X31" s="122"/>
      <c r="Y31" s="122"/>
      <c r="Z31" s="123"/>
      <c r="AA31" s="29" t="str">
        <f>IF(COUNTBLANK('VAL_Fill in area'!G87)=1,"",'VAL_Fill in area'!G87)</f>
        <v/>
      </c>
      <c r="AB31" s="24" t="str">
        <f>IF(TYPE(VAL_Codes!G$30)=2,VAL_Codes!G$30,"")</f>
        <v/>
      </c>
      <c r="AC31" s="25" t="str">
        <f>IF(TYPE(VAL_Codes!H$30)=2,VAL_Codes!H$30,"")</f>
        <v/>
      </c>
      <c r="AD31" s="29" t="str">
        <f>IF(COUNTBLANK('VAL_Fill in area'!H87)=1,"",'VAL_Fill in area'!H87)</f>
        <v/>
      </c>
      <c r="AE31" s="24" t="str">
        <f>IF(TYPE(VAL_Codes!J$30)=2,VAL_Codes!J$30,"")</f>
        <v/>
      </c>
      <c r="AF31" s="25" t="str">
        <f>IF(TYPE(VAL_Codes!K$30)=2,VAL_Codes!K$30,"")</f>
        <v/>
      </c>
      <c r="AG31" s="27" t="str">
        <f>IF(OR(AND(AA31="",AB31=""),AND(AD31="",AE31=""),AND(AB31="K",AE31="K"),OR(AB31="O",AE31="O")),"",SUM(AA31,AD31))</f>
        <v/>
      </c>
      <c r="AH31" s="1" t="str">
        <f xml:space="preserve"> IF(AND(OR(AND(AB31="O",AE31="O"),AND(AB31="K",AE31="K")),SUM(AA31,AD31)=0,ISNUMBER(AG31)),"",IF(OR(AB31="O",AE31="O"),"O",IF(AND(AB31=AE31,OR(AB31="K",AB31="W",AB31="M")),UPPER( AB31),"")))</f>
        <v/>
      </c>
      <c r="AI31" s="23" t="str">
        <f>IF(TYPE(VAL_Codes!N$30)=2,VAL_Codes!N$30,"")</f>
        <v/>
      </c>
      <c r="AJ31" s="29" t="str">
        <f>IF(COUNTBLANK('VAL_Fill in area'!I87)=1,"",'VAL_Fill in area'!I87)</f>
        <v/>
      </c>
      <c r="AK31" s="24" t="str">
        <f>IF(TYPE(VAL_Codes!P$30)=2,VAL_Codes!P$30,"")</f>
        <v/>
      </c>
      <c r="AL31" s="25" t="str">
        <f>IF(TYPE(VAL_Codes!Q$30)=2,VAL_Codes!Q$30,"")</f>
        <v/>
      </c>
      <c r="AM31" s="29" t="str">
        <f>IF(COUNTBLANK('VAL_Fill in area'!J87)=1,"",'VAL_Fill in area'!J87)</f>
        <v/>
      </c>
      <c r="AN31" s="24" t="str">
        <f>IF(TYPE(VAL_Codes!S$30)=2,VAL_Codes!S$30,"")</f>
        <v/>
      </c>
      <c r="AO31" s="25" t="str">
        <f>IF(TYPE(VAL_Codes!T$30)=2,VAL_Codes!T$30,"")</f>
        <v/>
      </c>
      <c r="AP31" s="29" t="str">
        <f>IF(COUNTBLANK('VAL_Fill in area'!K87)=1,"",'VAL_Fill in area'!K87)</f>
        <v/>
      </c>
      <c r="AQ31" s="24" t="str">
        <f>IF(TYPE(VAL_Codes!V$30)=2,VAL_Codes!V$30,"")</f>
        <v/>
      </c>
      <c r="AR31" s="25" t="str">
        <f>IF(TYPE(VAL_Codes!W$30)=2,VAL_Codes!W$30,"")</f>
        <v/>
      </c>
      <c r="AS31" s="27" t="str">
        <f>IF(OR(AND(AM31="",AN31=""),AND(AP31="",AQ31=""),AND(AN31="K",AQ31="K"),OR(AN31="O",AQ31="O")),"",SUM(AM31,AP31))</f>
        <v/>
      </c>
      <c r="AT31" s="1" t="str">
        <f xml:space="preserve"> IF(AND(OR(AND(AN31="O",AQ31="O"),AND(AN31="K",AQ31="K")),SUM(AM31,AP31)=0,ISNUMBER(AS31)),"",IF(OR(AN31="O",AQ31="O"),"O",IF(AND(AN31=AQ31,OR(AN31="K",AN31="W",AN31="M")),UPPER( AN31),"")))</f>
        <v/>
      </c>
      <c r="AU31" s="23" t="str">
        <f>IF(TYPE(VAL_Codes!Z$30)=2,VAL_Codes!Z$30,"")</f>
        <v/>
      </c>
      <c r="AV31" s="29" t="str">
        <f>IF(COUNTBLANK('VAL_Fill in area'!L87)=1,"",'VAL_Fill in area'!L87)</f>
        <v/>
      </c>
      <c r="AW31" s="24" t="str">
        <f>IF(TYPE(VAL_Codes!AB$30)=2,VAL_Codes!AB$30,"")</f>
        <v/>
      </c>
      <c r="AX31" s="25" t="str">
        <f>IF(TYPE(VAL_Codes!AC$30)=2,VAL_Codes!AC$30,"")</f>
        <v/>
      </c>
      <c r="AY31" s="29" t="str">
        <f>IF(COUNTBLANK('VAL_Fill in area'!M87)=1,"",'VAL_Fill in area'!M87)</f>
        <v/>
      </c>
      <c r="AZ31" s="24" t="str">
        <f>IF(TYPE(VAL_Codes!AE$30)=2,VAL_Codes!AE$30,"")</f>
        <v/>
      </c>
      <c r="BA31" s="25" t="str">
        <f>IF(TYPE(VAL_Codes!AF$30)=2,VAL_Codes!AF$30,"")</f>
        <v/>
      </c>
      <c r="BB31" s="27" t="str">
        <f>IF(OR(AND(AV31="",AW31=""),AND(AY31="",AZ31=""),AND(AW31="K",AZ31="K"),OR(AW31="O",AZ31="O")),"",SUM(AV31,AY31))</f>
        <v/>
      </c>
      <c r="BC31" s="1" t="str">
        <f xml:space="preserve"> IF(AND(OR(AND(AW31="O",AZ31="O"),AND(AW31="K",AZ31="K")),SUM(AV31,AY31)=0,ISNUMBER(BB31)),"",IF(OR(AW31="O",AZ31="O"),"O",IF(AND(AW31=AZ31,OR(AW31="K",AW31="W",AW31="M")),UPPER( AW31),"")))</f>
        <v/>
      </c>
      <c r="BD31" s="23" t="str">
        <f>IF(TYPE(VAL_Codes!AI$30)=2,VAL_Codes!AI$30,"")</f>
        <v/>
      </c>
      <c r="BE31" s="29" t="str">
        <f>IF(COUNTBLANK('VAL_Fill in area'!N87)=1,"",'VAL_Fill in area'!N87)</f>
        <v/>
      </c>
      <c r="BF31" s="24" t="str">
        <f>IF(TYPE(VAL_Codes!AK$30)=2,VAL_Codes!AK$30,"")</f>
        <v/>
      </c>
      <c r="BG31" s="25" t="str">
        <f>IF(TYPE(VAL_Codes!AL$30)=2,VAL_Codes!AL$30,"")</f>
        <v/>
      </c>
      <c r="BH31" s="29" t="str">
        <f>IF(COUNTBLANK('VAL_Fill in area'!O87)=1,"",'VAL_Fill in area'!O87)</f>
        <v/>
      </c>
      <c r="BI31" s="24" t="str">
        <f>IF(TYPE(VAL_Codes!AN$30)=2,VAL_Codes!AN$30,"")</f>
        <v/>
      </c>
      <c r="BJ31" s="25" t="str">
        <f>IF(TYPE(VAL_Codes!AO$30)=2,VAL_Codes!AO$30,"")</f>
        <v/>
      </c>
      <c r="BK31" s="27" t="str">
        <f>IF(OR(AND(BE31="",BF31=""),AND(BH31="",BI31=""),AND(BF31="K",BI31="K"),OR(BF31="O",BI31="O")),"",SUM(BE31,BH31))</f>
        <v/>
      </c>
      <c r="BL31" s="1" t="str">
        <f xml:space="preserve"> IF(AND(OR(AND(BF31="O",BI31="O"),AND(BF31="K",BI31="K")),SUM(BE31,BH31)=0,ISNUMBER(BK31)),"",IF(OR(BF31="O",BI31="O"),"O",IF(AND(BF31=BI31,OR(BF31="K",BF31="W",BF31="M")),UPPER( BF31),"")))</f>
        <v/>
      </c>
      <c r="BM31" s="23" t="str">
        <f>IF(TYPE(VAL_Codes!AR$30)=2,VAL_Codes!AR$30,"")</f>
        <v/>
      </c>
      <c r="BN31" s="27" t="str">
        <f>IF(OR(AND(AV31="",AW31=""),AND(BE31="",BF31=""),AND(AW31="K",BF31="K"),OR(AW31="O",BF31="O")),"",SUM(AV31,BE31))</f>
        <v/>
      </c>
      <c r="BO31" s="1" t="str">
        <f xml:space="preserve"> IF(AND(OR(AND(AW31="O",BF31="O"),AND(AW31="K",BF31="K")),SUM(AV31,BE31)=0,ISNUMBER(BN31)),"",IF(OR(AW31="O",BF31="O"),"O",IF(AND(AW31=BF31,OR(AW31="K",AW31="W",AW31="M")),UPPER( AW31),"")))</f>
        <v/>
      </c>
      <c r="BP31" s="23" t="str">
        <f>IF(TYPE(VAL_Codes!AU$30)=2,VAL_Codes!AU$30,"")</f>
        <v/>
      </c>
      <c r="BQ31" s="27" t="str">
        <f>IF(OR(AND(AY31="",AZ31=""),AND(BH31="",BI31=""),AND(AZ31="K",BI31="K"),OR(AZ31="O",BI31="O")),"",SUM(AY31,BH31))</f>
        <v/>
      </c>
      <c r="BR31" s="1" t="str">
        <f xml:space="preserve"> IF(AND(OR(AND(AZ31="O",BI31="O"),AND(AZ31="K",BI31="K")),SUM(AY31,BH31)=0,ISNUMBER(BQ31)),"",IF(OR(AZ31="O",BI31="O"),"O",IF(AND(AZ31=BI31,OR(AZ31="K",AZ31="W",AZ31="M")),UPPER( AZ31),"")))</f>
        <v/>
      </c>
      <c r="BS31" s="23" t="str">
        <f>IF(TYPE(VAL_Codes!AX$30)=2,VAL_Codes!AX$30,"")</f>
        <v/>
      </c>
      <c r="BT31" s="27" t="str">
        <f>IF(OR(AND(BN31="",BO31=""),AND(BQ31="",BR31=""),AND(BO31="K",BR31="K"),OR(BO31="O",BR31="O")),"",SUM(BN31,BQ31))</f>
        <v/>
      </c>
      <c r="BU31" s="1" t="str">
        <f xml:space="preserve"> IF(AND(OR(AND(BO31="O",BR31="O"),AND(BO31="K",BR31="K")),SUM(BN31,BQ31)=0,ISNUMBER(BT31)),"",IF(OR(BO31="O",BR31="O"),"O",IF(AND(BO31=BR31,OR(BO31="K",BO31="W",BO31="M")),UPPER( BO31),"")))</f>
        <v/>
      </c>
      <c r="BV31" s="23" t="str">
        <f>IF(TYPE(VAL_Codes!BA$30)=2,VAL_Codes!BA$30,"")</f>
        <v/>
      </c>
      <c r="BW31" s="29" t="str">
        <f>IF(COUNTBLANK('VAL_Fill in area'!P87)=1,"",'VAL_Fill in area'!P87)</f>
        <v/>
      </c>
      <c r="BX31" s="24" t="str">
        <f>IF(TYPE(VAL_Codes!BC$30)=2,VAL_Codes!BC$30,"")</f>
        <v/>
      </c>
      <c r="BY31" s="25" t="str">
        <f>IF(TYPE(VAL_Codes!BD$30)=2,VAL_Codes!BD$30,"")</f>
        <v/>
      </c>
      <c r="BZ31" s="29" t="str">
        <f>IF(COUNTBLANK('VAL_Fill in area'!Q87)=1,"",'VAL_Fill in area'!Q87)</f>
        <v/>
      </c>
      <c r="CA31" s="24" t="str">
        <f>IF(TYPE(VAL_Codes!BF$30)=2,VAL_Codes!BF$30,"")</f>
        <v/>
      </c>
      <c r="CB31" s="25" t="str">
        <f>IF(TYPE(VAL_Codes!BG$30)=2,VAL_Codes!BG$30,"")</f>
        <v/>
      </c>
      <c r="CC31" s="27" t="str">
        <f>IF(OR(AND(BW31="",BX31=""),AND(BZ31="",CA31=""),AND(BX31="K",CA31="K"),OR(BX31="O",CA31="O")),"",SUM(BW31,BZ31))</f>
        <v/>
      </c>
      <c r="CD31" s="1" t="str">
        <f xml:space="preserve"> IF(AND(OR(AND(BX31="O",CA31="O"),AND(BX31="K",CA31="K")),SUM(BW31,BZ31)=0,ISNUMBER(CC31)),"",IF(OR(BX31="O",CA31="O"),"O",IF(AND(BX31=CA31,OR(BX31="K",BX31="W",BX31="M")),UPPER( BX31),"")))</f>
        <v/>
      </c>
      <c r="CE31" s="22" t="str">
        <f>IF(TYPE(VAL_Codes!BJ$30)=2,VAL_Codes!BJ$30,"")</f>
        <v/>
      </c>
      <c r="CF31" s="29" t="str">
        <f>IF(COUNTBLANK('VAL_Fill in area'!R87)=1,"",'VAL_Fill in area'!R87)</f>
        <v/>
      </c>
      <c r="CG31" s="24" t="str">
        <f>IF(TYPE(VAL_Codes!BL$30)=2,VAL_Codes!BL$30,"")</f>
        <v/>
      </c>
      <c r="CH31" s="25" t="str">
        <f>IF(TYPE(VAL_Codes!BM$30)=2,VAL_Codes!BM$30,"")</f>
        <v/>
      </c>
      <c r="CI31" s="29" t="str">
        <f>IF(COUNTBLANK('VAL_Fill in area'!S87)=1,"",'VAL_Fill in area'!S87)</f>
        <v/>
      </c>
      <c r="CJ31" s="24" t="str">
        <f>IF(TYPE(VAL_Codes!BO$30)=2,VAL_Codes!BO$30,"")</f>
        <v/>
      </c>
      <c r="CK31" s="25" t="str">
        <f>IF(TYPE(VAL_Codes!BP$30)=2,VAL_Codes!BP$30,"")</f>
        <v/>
      </c>
      <c r="CL31" s="29" t="str">
        <f>IF(COUNTBLANK('VAL_Fill in area'!T87)=1,"",'VAL_Fill in area'!T87)</f>
        <v/>
      </c>
      <c r="CM31" s="24" t="str">
        <f>IF(TYPE(VAL_Codes!BR$30)=2,VAL_Codes!BR$30,"")</f>
        <v/>
      </c>
      <c r="CN31" s="25" t="str">
        <f>IF(TYPE(VAL_Codes!BS$30)=2,VAL_Codes!BS$30,"")</f>
        <v/>
      </c>
      <c r="CO31" s="26" t="str">
        <f>IF(OR(EXACT(AG31,AH31),EXACT(AJ31,AK31),EXACT(AS31,AT31),EXACT(BT31,BU31),EXACT(CC31,CD31), EXACT(CL31,CM31),AND(AH31="K",AK31="K",AT31="K",BU31="K", CD31="K",CM31="K"),OR(AH31="O",AK31="O",AT31="O",BU31="O", CD31="O",CM31="O")),"",SUM(AG31,AJ31,AS31,BT31,CC31,CL31))</f>
        <v/>
      </c>
      <c r="CP31" s="20" t="str">
        <f>IF(AND(OR(OR(AH31="O",AK31="O",AT31="O",BU31="O",CD31="O",CM31="O"), AND(AH31="K",AK31="K",AT31="K",BU31="K", CD31="K",CM31="K")),SUM(AG31,AJ31,AS31,BT31,CC31,CL31)=0,ISNUMBER(CO31)),"",IF(OR(AH31="O",AK31="O",AT31="O",BU31="O",CD31="O",CM31="O"),"O",IF(AND(AH31=AK31,AH31=AT31,AH31=BU31,AH31=CD31,AH31=CM31,OR(AH31="K",AH31="W",AH31="M")),UPPER(AH31),"")))</f>
        <v/>
      </c>
      <c r="CQ31" s="23" t="str">
        <f>IF(TYPE(VAL_Codes!BV$30)=2,VAL_Codes!BV$30,"")</f>
        <v/>
      </c>
      <c r="CR31" s="38"/>
    </row>
    <row r="32" spans="1:96" ht="11.25" customHeight="1" x14ac:dyDescent="0.2">
      <c r="A32" s="75"/>
      <c r="B32" s="75"/>
      <c r="C32" s="760"/>
      <c r="D32" s="760"/>
      <c r="E32" s="561" t="s">
        <v>210</v>
      </c>
      <c r="F32" s="561" t="s">
        <v>211</v>
      </c>
      <c r="G32" s="407"/>
      <c r="H32" s="408" t="s">
        <v>47</v>
      </c>
      <c r="I32" s="395" t="s">
        <v>66</v>
      </c>
      <c r="J32" s="396" t="str">
        <f>VAL_Metadata!B$8</f>
        <v>_X</v>
      </c>
      <c r="K32" s="408" t="s">
        <v>79</v>
      </c>
      <c r="L32" s="123" t="s">
        <v>212</v>
      </c>
      <c r="M32" s="122"/>
      <c r="N32" s="122"/>
      <c r="O32" s="122"/>
      <c r="P32" s="122"/>
      <c r="Q32" s="122"/>
      <c r="R32" s="122"/>
      <c r="S32" s="122"/>
      <c r="T32" s="122"/>
      <c r="U32" s="122"/>
      <c r="V32" s="122"/>
      <c r="W32" s="122"/>
      <c r="X32" s="122"/>
      <c r="Y32" s="122"/>
      <c r="Z32" s="123"/>
      <c r="AA32" s="29" t="str">
        <f>IF(COUNTBLANK('VAL_Fill in area'!G88)=1,"",'VAL_Fill in area'!G88)</f>
        <v/>
      </c>
      <c r="AB32" s="24" t="str">
        <f>IF(TYPE(VAL_Codes!G$30)=2,VAL_Codes!G$30,"")</f>
        <v/>
      </c>
      <c r="AC32" s="25" t="str">
        <f>IF(TYPE(VAL_Codes!H$30)=2,VAL_Codes!H$30,"")</f>
        <v/>
      </c>
      <c r="AD32" s="29" t="str">
        <f>IF(COUNTBLANK('VAL_Fill in area'!H88)=1,"",'VAL_Fill in area'!H88)</f>
        <v/>
      </c>
      <c r="AE32" s="24" t="str">
        <f>IF(TYPE(VAL_Codes!J$30)=2,VAL_Codes!J$30,"")</f>
        <v/>
      </c>
      <c r="AF32" s="25" t="str">
        <f>IF(TYPE(VAL_Codes!K$30)=2,VAL_Codes!K$30,"")</f>
        <v/>
      </c>
      <c r="AG32" s="27" t="str">
        <f>IF(OR(AND(AA32="",AB32=""),AND(AD32="",AE32=""),AND(AB32="K",AE32="K"),OR(AB32="O",AE32="O")),"",SUM(AA32,AD32))</f>
        <v/>
      </c>
      <c r="AH32" s="1" t="str">
        <f xml:space="preserve"> IF(AND(OR(AND(AB32="O",AE32="O"),AND(AB32="K",AE32="K")),SUM(AA32,AD32)=0,ISNUMBER(AG32)),"",IF(OR(AB32="O",AE32="O"),"O",IF(AND(AB32=AE32,OR(AB32="K",AB32="W",AB32="M")),UPPER( AB32),"")))</f>
        <v/>
      </c>
      <c r="AI32" s="23" t="str">
        <f>IF(TYPE(VAL_Codes!N$30)=2,VAL_Codes!N$30,"")</f>
        <v/>
      </c>
      <c r="AJ32" s="29" t="str">
        <f>IF(COUNTBLANK('VAL_Fill in area'!I88)=1,"",'VAL_Fill in area'!I88)</f>
        <v/>
      </c>
      <c r="AK32" s="24" t="str">
        <f>IF(TYPE(VAL_Codes!P$30)=2,VAL_Codes!P$30,"")</f>
        <v/>
      </c>
      <c r="AL32" s="25" t="str">
        <f>IF(TYPE(VAL_Codes!Q$30)=2,VAL_Codes!Q$30,"")</f>
        <v/>
      </c>
      <c r="AM32" s="29" t="str">
        <f>IF(COUNTBLANK('VAL_Fill in area'!J88)=1,"",'VAL_Fill in area'!J88)</f>
        <v/>
      </c>
      <c r="AN32" s="24" t="str">
        <f>IF(TYPE(VAL_Codes!S$30)=2,VAL_Codes!S$30,"")</f>
        <v/>
      </c>
      <c r="AO32" s="25" t="str">
        <f>IF(TYPE(VAL_Codes!T$30)=2,VAL_Codes!T$30,"")</f>
        <v/>
      </c>
      <c r="AP32" s="29" t="str">
        <f>IF(COUNTBLANK('VAL_Fill in area'!K88)=1,"",'VAL_Fill in area'!K88)</f>
        <v/>
      </c>
      <c r="AQ32" s="24" t="str">
        <f>IF(TYPE(VAL_Codes!V$30)=2,VAL_Codes!V$30,"")</f>
        <v/>
      </c>
      <c r="AR32" s="25" t="str">
        <f>IF(TYPE(VAL_Codes!W$30)=2,VAL_Codes!W$30,"")</f>
        <v/>
      </c>
      <c r="AS32" s="27" t="str">
        <f>IF(OR(AND(AM32="",AN32=""),AND(AP32="",AQ32=""),AND(AN32="K",AQ32="K"),OR(AN32="O",AQ32="O")),"",SUM(AM32,AP32))</f>
        <v/>
      </c>
      <c r="AT32" s="1" t="str">
        <f xml:space="preserve"> IF(AND(OR(AND(AN32="O",AQ32="O"),AND(AN32="K",AQ32="K")),SUM(AM32,AP32)=0,ISNUMBER(AS32)),"",IF(OR(AN32="O",AQ32="O"),"O",IF(AND(AN32=AQ32,OR(AN32="K",AN32="W",AN32="M")),UPPER( AN32),"")))</f>
        <v/>
      </c>
      <c r="AU32" s="23" t="str">
        <f>IF(TYPE(VAL_Codes!Z$30)=2,VAL_Codes!Z$30,"")</f>
        <v/>
      </c>
      <c r="AV32" s="29" t="str">
        <f>IF(COUNTBLANK('VAL_Fill in area'!L88)=1,"",'VAL_Fill in area'!L88)</f>
        <v/>
      </c>
      <c r="AW32" s="24" t="str">
        <f>IF(TYPE(VAL_Codes!AB$30)=2,VAL_Codes!AB$30,"")</f>
        <v/>
      </c>
      <c r="AX32" s="25" t="str">
        <f>IF(TYPE(VAL_Codes!AC$30)=2,VAL_Codes!AC$30,"")</f>
        <v/>
      </c>
      <c r="AY32" s="29" t="str">
        <f>IF(COUNTBLANK('VAL_Fill in area'!M88)=1,"",'VAL_Fill in area'!M88)</f>
        <v/>
      </c>
      <c r="AZ32" s="24" t="str">
        <f>IF(TYPE(VAL_Codes!AE$30)=2,VAL_Codes!AE$30,"")</f>
        <v/>
      </c>
      <c r="BA32" s="25" t="str">
        <f>IF(TYPE(VAL_Codes!AF$30)=2,VAL_Codes!AF$30,"")</f>
        <v/>
      </c>
      <c r="BB32" s="27" t="str">
        <f>IF(OR(AND(AV32="",AW32=""),AND(AY32="",AZ32=""),AND(AW32="K",AZ32="K"),OR(AW32="O",AZ32="O")),"",SUM(AV32,AY32))</f>
        <v/>
      </c>
      <c r="BC32" s="1" t="str">
        <f xml:space="preserve"> IF(AND(OR(AND(AW32="O",AZ32="O"),AND(AW32="K",AZ32="K")),SUM(AV32,AY32)=0,ISNUMBER(BB32)),"",IF(OR(AW32="O",AZ32="O"),"O",IF(AND(AW32=AZ32,OR(AW32="K",AW32="W",AW32="M")),UPPER( AW32),"")))</f>
        <v/>
      </c>
      <c r="BD32" s="23" t="str">
        <f>IF(TYPE(VAL_Codes!AI$30)=2,VAL_Codes!AI$30,"")</f>
        <v/>
      </c>
      <c r="BE32" s="29" t="str">
        <f>IF(COUNTBLANK('VAL_Fill in area'!N88)=1,"",'VAL_Fill in area'!N88)</f>
        <v/>
      </c>
      <c r="BF32" s="24" t="str">
        <f>IF(TYPE(VAL_Codes!AK$30)=2,VAL_Codes!AK$30,"")</f>
        <v/>
      </c>
      <c r="BG32" s="25" t="str">
        <f>IF(TYPE(VAL_Codes!AL$30)=2,VAL_Codes!AL$30,"")</f>
        <v/>
      </c>
      <c r="BH32" s="29" t="str">
        <f>IF(COUNTBLANK('VAL_Fill in area'!O88)=1,"",'VAL_Fill in area'!O88)</f>
        <v/>
      </c>
      <c r="BI32" s="24" t="str">
        <f>IF(TYPE(VAL_Codes!AN$30)=2,VAL_Codes!AN$30,"")</f>
        <v/>
      </c>
      <c r="BJ32" s="25" t="str">
        <f>IF(TYPE(VAL_Codes!AO$30)=2,VAL_Codes!AO$30,"")</f>
        <v/>
      </c>
      <c r="BK32" s="27" t="str">
        <f>IF(OR(AND(BE32="",BF32=""),AND(BH32="",BI32=""),AND(BF32="K",BI32="K"),OR(BF32="O",BI32="O")),"",SUM(BE32,BH32))</f>
        <v/>
      </c>
      <c r="BL32" s="1" t="str">
        <f xml:space="preserve"> IF(AND(OR(AND(BF32="O",BI32="O"),AND(BF32="K",BI32="K")),SUM(BE32,BH32)=0,ISNUMBER(BK32)),"",IF(OR(BF32="O",BI32="O"),"O",IF(AND(BF32=BI32,OR(BF32="K",BF32="W",BF32="M")),UPPER( BF32),"")))</f>
        <v/>
      </c>
      <c r="BM32" s="23" t="str">
        <f>IF(TYPE(VAL_Codes!AR$30)=2,VAL_Codes!AR$30,"")</f>
        <v/>
      </c>
      <c r="BN32" s="27" t="str">
        <f>IF(OR(AND(AV32="",AW32=""),AND(BE32="",BF32=""),AND(AW32="K",BF32="K"),OR(AW32="O",BF32="O")),"",SUM(AV32,BE32))</f>
        <v/>
      </c>
      <c r="BO32" s="1" t="str">
        <f xml:space="preserve"> IF(AND(OR(AND(AW32="O",BF32="O"),AND(AW32="K",BF32="K")),SUM(AV32,BE32)=0,ISNUMBER(BN32)),"",IF(OR(AW32="O",BF32="O"),"O",IF(AND(AW32=BF32,OR(AW32="K",AW32="W",AW32="M")),UPPER( AW32),"")))</f>
        <v/>
      </c>
      <c r="BP32" s="23" t="str">
        <f>IF(TYPE(VAL_Codes!AU$30)=2,VAL_Codes!AU$30,"")</f>
        <v/>
      </c>
      <c r="BQ32" s="27" t="str">
        <f>IF(OR(AND(AY32="",AZ32=""),AND(BH32="",BI32=""),AND(AZ32="K",BI32="K"),OR(AZ32="O",BI32="O")),"",SUM(AY32,BH32))</f>
        <v/>
      </c>
      <c r="BR32" s="1" t="str">
        <f xml:space="preserve"> IF(AND(OR(AND(AZ32="O",BI32="O"),AND(AZ32="K",BI32="K")),SUM(AY32,BH32)=0,ISNUMBER(BQ32)),"",IF(OR(AZ32="O",BI32="O"),"O",IF(AND(AZ32=BI32,OR(AZ32="K",AZ32="W",AZ32="M")),UPPER( AZ32),"")))</f>
        <v/>
      </c>
      <c r="BS32" s="23" t="str">
        <f>IF(TYPE(VAL_Codes!AX$30)=2,VAL_Codes!AX$30,"")</f>
        <v/>
      </c>
      <c r="BT32" s="27" t="str">
        <f>IF(OR(AND(BN32="",BO32=""),AND(BQ32="",BR32=""),AND(BO32="K",BR32="K"),OR(BO32="O",BR32="O")),"",SUM(BN32,BQ32))</f>
        <v/>
      </c>
      <c r="BU32" s="1" t="str">
        <f xml:space="preserve"> IF(AND(OR(AND(BO32="O",BR32="O"),AND(BO32="K",BR32="K")),SUM(BN32,BQ32)=0,ISNUMBER(BT32)),"",IF(OR(BO32="O",BR32="O"),"O",IF(AND(BO32=BR32,OR(BO32="K",BO32="W",BO32="M")),UPPER( BO32),"")))</f>
        <v/>
      </c>
      <c r="BV32" s="23" t="str">
        <f>IF(TYPE(VAL_Codes!BA$30)=2,VAL_Codes!BA$30,"")</f>
        <v/>
      </c>
      <c r="BW32" s="29" t="str">
        <f>IF(COUNTBLANK('VAL_Fill in area'!P88)=1,"",'VAL_Fill in area'!P88)</f>
        <v/>
      </c>
      <c r="BX32" s="24" t="str">
        <f>IF(TYPE(VAL_Codes!BC$30)=2,VAL_Codes!BC$30,"")</f>
        <v/>
      </c>
      <c r="BY32" s="25" t="str">
        <f>IF(TYPE(VAL_Codes!BD$30)=2,VAL_Codes!BD$30,"")</f>
        <v/>
      </c>
      <c r="BZ32" s="29" t="str">
        <f>IF(COUNTBLANK('VAL_Fill in area'!Q88)=1,"",'VAL_Fill in area'!Q88)</f>
        <v/>
      </c>
      <c r="CA32" s="24" t="str">
        <f>IF(TYPE(VAL_Codes!BF$30)=2,VAL_Codes!BF$30,"")</f>
        <v/>
      </c>
      <c r="CB32" s="25" t="str">
        <f>IF(TYPE(VAL_Codes!BG$30)=2,VAL_Codes!BG$30,"")</f>
        <v/>
      </c>
      <c r="CC32" s="27" t="str">
        <f>IF(OR(AND(BW32="",BX32=""),AND(BZ32="",CA32=""),AND(BX32="K",CA32="K"),OR(BX32="O",CA32="O")),"",SUM(BW32,BZ32))</f>
        <v/>
      </c>
      <c r="CD32" s="1" t="str">
        <f xml:space="preserve"> IF(AND(OR(AND(BX32="O",CA32="O"),AND(BX32="K",CA32="K")),SUM(BW32,BZ32)=0,ISNUMBER(CC32)),"",IF(OR(BX32="O",CA32="O"),"O",IF(AND(BX32=CA32,OR(BX32="K",BX32="W",BX32="M")),UPPER( BX32),"")))</f>
        <v/>
      </c>
      <c r="CE32" s="22" t="str">
        <f>IF(TYPE(VAL_Codes!BJ$30)=2,VAL_Codes!BJ$30,"")</f>
        <v/>
      </c>
      <c r="CF32" s="29" t="str">
        <f>IF(COUNTBLANK('VAL_Fill in area'!R88)=1,"",'VAL_Fill in area'!R88)</f>
        <v/>
      </c>
      <c r="CG32" s="24" t="str">
        <f>IF(TYPE(VAL_Codes!BL$30)=2,VAL_Codes!BL$30,"")</f>
        <v/>
      </c>
      <c r="CH32" s="25" t="str">
        <f>IF(TYPE(VAL_Codes!BM$30)=2,VAL_Codes!BM$30,"")</f>
        <v/>
      </c>
      <c r="CI32" s="29" t="str">
        <f>IF(COUNTBLANK('VAL_Fill in area'!S88)=1,"",'VAL_Fill in area'!S88)</f>
        <v/>
      </c>
      <c r="CJ32" s="24" t="str">
        <f>IF(TYPE(VAL_Codes!BO$30)=2,VAL_Codes!BO$30,"")</f>
        <v/>
      </c>
      <c r="CK32" s="25" t="str">
        <f>IF(TYPE(VAL_Codes!BP$30)=2,VAL_Codes!BP$30,"")</f>
        <v/>
      </c>
      <c r="CL32" s="29" t="str">
        <f>IF(COUNTBLANK('VAL_Fill in area'!T88)=1,"",'VAL_Fill in area'!T88)</f>
        <v/>
      </c>
      <c r="CM32" s="24" t="str">
        <f>IF(TYPE(VAL_Codes!BR$30)=2,VAL_Codes!BR$30,"")</f>
        <v/>
      </c>
      <c r="CN32" s="25" t="str">
        <f>IF(TYPE(VAL_Codes!BS$30)=2,VAL_Codes!BS$30,"")</f>
        <v/>
      </c>
      <c r="CO32" s="26" t="str">
        <f>IF(OR(EXACT(AG32,AH32),EXACT(AJ32,AK32),EXACT(AS32,AT32),EXACT(BT32,BU32),EXACT(CC32,CD32), EXACT(CL32,CM32),AND(AH32="K",AK32="K",AT32="K",BU32="K", CD32="K",CM32="K"),OR(AH32="O",AK32="O",AT32="O",BU32="O", CD32="O",CM32="O")),"",SUM(AG32,AJ32,AS32,BT32,CC32,CL32))</f>
        <v/>
      </c>
      <c r="CP32" s="20" t="str">
        <f>IF(AND(OR(OR(AH32="O",AK32="O",AT32="O",BU32="O",CD32="O",CM32="O"), AND(AH32="K",AK32="K",AT32="K",BU32="K", CD32="K",CM32="K")),SUM(AG32,AJ32,AS32,BT32,CC32,CL32)=0,ISNUMBER(CO32)),"",IF(OR(AH32="O",AK32="O",AT32="O",BU32="O",CD32="O",CM32="O"),"O",IF(AND(AH32=AK32,AH32=AT32,AH32=BU32,AH32=CD32,AH32=CM32,OR(AH32="K",AH32="W",AH32="M")),UPPER(AH32),"")))</f>
        <v/>
      </c>
      <c r="CQ32" s="23" t="str">
        <f>IF(TYPE(VAL_Codes!BV$30)=2,VAL_Codes!BV$30,"")</f>
        <v/>
      </c>
      <c r="CR32" s="38"/>
    </row>
    <row r="33" spans="1:96" ht="11.25" customHeight="1" x14ac:dyDescent="0.2">
      <c r="A33" s="75"/>
      <c r="B33" s="75"/>
      <c r="C33" s="760"/>
      <c r="D33" s="760"/>
      <c r="E33" s="124" t="s">
        <v>213</v>
      </c>
      <c r="F33" s="124" t="s">
        <v>331</v>
      </c>
      <c r="G33" s="407"/>
      <c r="H33" s="408" t="s">
        <v>47</v>
      </c>
      <c r="I33" s="395" t="s">
        <v>66</v>
      </c>
      <c r="J33" s="396" t="str">
        <f>VAL_Metadata!B$8</f>
        <v>_X</v>
      </c>
      <c r="K33" s="408" t="s">
        <v>79</v>
      </c>
      <c r="L33" s="123" t="s">
        <v>214</v>
      </c>
      <c r="M33" s="122"/>
      <c r="N33" s="122"/>
      <c r="O33" s="122"/>
      <c r="P33" s="122"/>
      <c r="Q33" s="122"/>
      <c r="R33" s="122"/>
      <c r="S33" s="122"/>
      <c r="T33" s="122"/>
      <c r="U33" s="122"/>
      <c r="V33" s="122"/>
      <c r="W33" s="122"/>
      <c r="X33" s="122"/>
      <c r="Y33" s="122"/>
      <c r="Z33" s="123"/>
      <c r="AA33" s="26" t="str">
        <f>IF(OR(AND(AA31="",AB31=""),AND(AA32="",AB32=""),AND(AB31="K",AB32="K"),OR(AB31="O",AB32="O")),"",SUM(AA31,AA32))</f>
        <v/>
      </c>
      <c r="AB33" s="20" t="str">
        <f>IF(AND(OR(AND(AB31="O",AB32="O"),AND(AB31="K",AB32="K")),SUM(AA31,AA32)=0,ISNUMBER(AA33)),"",IF(OR(AB31="O",AB32="O"),"O",IF(AND(AB31=AB32,OR(AB31="K",AB31="W",AB31="M")), UPPER(AB31),"")))</f>
        <v/>
      </c>
      <c r="AC33" s="23" t="str">
        <f>IF(TYPE(VAL_Codes!H$30)=2,VAL_Codes!H$30,"")</f>
        <v/>
      </c>
      <c r="AD33" s="26" t="str">
        <f>IF(OR(AND(AD31="",AE31=""),AND(AD32="",AE32=""),AND(AE31="K",AE32="K"),OR(AE31="O",AE32="O")),"",SUM(AD31,AD32))</f>
        <v/>
      </c>
      <c r="AE33" s="20" t="str">
        <f>IF(AND(OR(AND(AE31="O",AE32="O"),AND(AE31="K",AE32="K")),SUM(AD31,AD32)=0,ISNUMBER(AD33)),"",IF(OR(AE31="O",AE32="O"),"O",IF(AND(AE31=AE32,OR(AE31="K",AE31="W",AE31="M")), UPPER(AE31),"")))</f>
        <v/>
      </c>
      <c r="AF33" s="23" t="str">
        <f>IF(TYPE(VAL_Codes!K$30)=2,VAL_Codes!K$30,"")</f>
        <v/>
      </c>
      <c r="AG33" s="26" t="str">
        <f>IF(OR(AND(AG31="",AH31=""),AND(AG32="",AH32=""),AND(AH31="K",AH32="K"),OR(AH31="O",AH32="O")),"",SUM(AG31,AG32))</f>
        <v/>
      </c>
      <c r="AH33" s="20" t="str">
        <f>IF(AND(OR(AND(AH31="O",AH32="O"),AND(AH31="K",AH32="K")),SUM(AG31,AG32)=0,ISNUMBER(AG33)),"",IF(OR(AH31="O",AH32="O"),"O",IF(AND(AH31=AH32,OR(AH31="K",AH31="W",AH31="M")), UPPER(AH31),"")))</f>
        <v/>
      </c>
      <c r="AI33" s="23" t="str">
        <f>IF(TYPE(VAL_Codes!N$30)=2,VAL_Codes!N$30,"")</f>
        <v/>
      </c>
      <c r="AJ33" s="26" t="str">
        <f>IF(OR(AND(AJ31="",AK31=""),AND(AJ32="",AK32=""),AND(AK31="K",AK32="K"),OR(AK31="O",AK32="O")),"",SUM(AJ31,AJ32))</f>
        <v/>
      </c>
      <c r="AK33" s="20" t="str">
        <f>IF(AND(OR(AND(AK31="O",AK32="O"),AND(AK31="K",AK32="K")),SUM(AJ31,AJ32)=0,ISNUMBER(AJ33)),"",IF(OR(AK31="O",AK32="O"),"O",IF(AND(AK31=AK32,OR(AK31="K",AK31="W",AK31="M")), UPPER(AK31),"")))</f>
        <v/>
      </c>
      <c r="AL33" s="23" t="str">
        <f>IF(TYPE(VAL_Codes!Q$30)=2,VAL_Codes!Q$30,"")</f>
        <v/>
      </c>
      <c r="AM33" s="26" t="str">
        <f>IF(OR(AND(AM31="",AN31=""),AND(AM32="",AN32=""),AND(AN31="K",AN32="K"),OR(AN31="O",AN32="O")),"",SUM(AM31,AM32))</f>
        <v/>
      </c>
      <c r="AN33" s="20" t="str">
        <f>IF(AND(OR(AND(AN31="O",AN32="O"),AND(AN31="K",AN32="K")),SUM(AM31,AM32)=0,ISNUMBER(AM33)),"",IF(OR(AN31="O",AN32="O"),"O",IF(AND(AN31=AN32,OR(AN31="K",AN31="W",AN31="M")), UPPER(AN31),"")))</f>
        <v/>
      </c>
      <c r="AO33" s="23" t="str">
        <f>IF(TYPE(VAL_Codes!T$30)=2,VAL_Codes!T$30,"")</f>
        <v/>
      </c>
      <c r="AP33" s="26" t="str">
        <f>IF(OR(AND(AP31="",AQ31=""),AND(AP32="",AQ32=""),AND(AQ31="K",AQ32="K"),OR(AQ31="O",AQ32="O")),"",SUM(AP31,AP32))</f>
        <v/>
      </c>
      <c r="AQ33" s="20" t="str">
        <f>IF(AND(OR(AND(AQ31="O",AQ32="O"),AND(AQ31="K",AQ32="K")),SUM(AP31,AP32)=0,ISNUMBER(AP33)),"",IF(OR(AQ31="O",AQ32="O"),"O",IF(AND(AQ31=AQ32,OR(AQ31="K",AQ31="W",AQ31="M")), UPPER(AQ31),"")))</f>
        <v/>
      </c>
      <c r="AR33" s="23" t="str">
        <f>IF(TYPE(VAL_Codes!W$30)=2,VAL_Codes!W$30,"")</f>
        <v/>
      </c>
      <c r="AS33" s="26" t="str">
        <f>IF(OR(AND(AS31="",AT31=""),AND(AS32="",AT32=""),AND(AT31="K",AT32="K"),OR(AT31="O",AT32="O")),"",SUM(AS31,AS32))</f>
        <v/>
      </c>
      <c r="AT33" s="20" t="str">
        <f>IF(AND(OR(AND(AT31="O",AT32="O"),AND(AT31="K",AT32="K")),SUM(AS31,AS32)=0,ISNUMBER(AS33)),"",IF(OR(AT31="O",AT32="O"),"O",IF(AND(AT31=AT32,OR(AT31="K",AT31="W",AT31="M")), UPPER(AT31),"")))</f>
        <v/>
      </c>
      <c r="AU33" s="23" t="str">
        <f>IF(TYPE(VAL_Codes!Z$30)=2,VAL_Codes!Z$30,"")</f>
        <v/>
      </c>
      <c r="AV33" s="26" t="str">
        <f>IF(OR(AND(AV31="",AW31=""),AND(AV32="",AW32=""),AND(AW31="K",AW32="K"),OR(AW31="O",AW32="O")),"",SUM(AV31,AV32))</f>
        <v/>
      </c>
      <c r="AW33" s="20" t="str">
        <f>IF(AND(OR(AND(AW31="O",AW32="O"),AND(AW31="K",AW32="K")),SUM(AV31,AV32)=0,ISNUMBER(AV33)),"",IF(OR(AW31="O",AW32="O"),"O",IF(AND(AW31=AW32,OR(AW31="K",AW31="W",AW31="M")), UPPER(AW31),"")))</f>
        <v/>
      </c>
      <c r="AX33" s="23" t="str">
        <f>IF(TYPE(VAL_Codes!AC$30)=2,VAL_Codes!AC$30,"")</f>
        <v/>
      </c>
      <c r="AY33" s="26" t="str">
        <f>IF(OR(AND(AY31="",AZ31=""),AND(AY32="",AZ32=""),AND(AZ31="K",AZ32="K"),OR(AZ31="O",AZ32="O")),"",SUM(AY31,AY32))</f>
        <v/>
      </c>
      <c r="AZ33" s="20" t="str">
        <f>IF(AND(OR(AND(AZ31="O",AZ32="O"),AND(AZ31="K",AZ32="K")),SUM(AY31,AY32)=0,ISNUMBER(AY33)),"",IF(OR(AZ31="O",AZ32="O"),"O",IF(AND(AZ31=AZ32,OR(AZ31="K",AZ31="W",AZ31="M")), UPPER(AZ31),"")))</f>
        <v/>
      </c>
      <c r="BA33" s="23" t="str">
        <f>IF(TYPE(VAL_Codes!AF$30)=2,VAL_Codes!AF$30,"")</f>
        <v/>
      </c>
      <c r="BB33" s="26" t="str">
        <f>IF(OR(AND(BB31="",BC31=""),AND(BB32="",BC32=""),AND(BC31="K",BC32="K"),OR(BC31="O",BC32="O")),"",SUM(BB31,BB32))</f>
        <v/>
      </c>
      <c r="BC33" s="20" t="str">
        <f>IF(AND(OR(AND(BC31="O",BC32="O"),AND(BC31="K",BC32="K")),SUM(BB31,BB32)=0,ISNUMBER(BB33)),"",IF(OR(BC31="O",BC32="O"),"O",IF(AND(BC31=BC32,OR(BC31="K",BC31="W",BC31="M")), UPPER(BC31),"")))</f>
        <v/>
      </c>
      <c r="BD33" s="23" t="str">
        <f>IF(TYPE(VAL_Codes!AI$30)=2,VAL_Codes!AI$30,"")</f>
        <v/>
      </c>
      <c r="BE33" s="26" t="str">
        <f>IF(OR(AND(BE31="",BF31=""),AND(BE32="",BF32=""),AND(BF31="K",BF32="K"),OR(BF31="O",BF32="O")),"",SUM(BE31,BE32))</f>
        <v/>
      </c>
      <c r="BF33" s="20" t="str">
        <f>IF(AND(OR(AND(BF31="O",BF32="O"),AND(BF31="K",BF32="K")),SUM(BE31,BE32)=0,ISNUMBER(BE33)),"",IF(OR(BF31="O",BF32="O"),"O",IF(AND(BF31=BF32,OR(BF31="K",BF31="W",BF31="M")), UPPER(BF31),"")))</f>
        <v/>
      </c>
      <c r="BG33" s="23" t="str">
        <f>IF(TYPE(VAL_Codes!AL$30)=2,VAL_Codes!AL$30,"")</f>
        <v/>
      </c>
      <c r="BH33" s="26" t="str">
        <f>IF(OR(AND(BH31="",BI31=""),AND(BH32="",BI32=""),AND(BI31="K",BI32="K"),OR(BI31="O",BI32="O")),"",SUM(BH31,BH32))</f>
        <v/>
      </c>
      <c r="BI33" s="20" t="str">
        <f>IF(AND(OR(AND(BI31="O",BI32="O"),AND(BI31="K",BI32="K")),SUM(BH31,BH32)=0,ISNUMBER(BH33)),"",IF(OR(BI31="O",BI32="O"),"O",IF(AND(BI31=BI32,OR(BI31="K",BI31="W",BI31="M")), UPPER(BI31),"")))</f>
        <v/>
      </c>
      <c r="BJ33" s="23" t="str">
        <f>IF(TYPE(VAL_Codes!AO$30)=2,VAL_Codes!AO$30,"")</f>
        <v/>
      </c>
      <c r="BK33" s="26" t="str">
        <f>IF(OR(AND(BK31="",BL31=""),AND(BK32="",BL32=""),AND(BL31="K",BL32="K"),OR(BL31="O",BL32="O")),"",SUM(BK31,BK32))</f>
        <v/>
      </c>
      <c r="BL33" s="20" t="str">
        <f>IF(AND(OR(AND(BL31="O",BL32="O"),AND(BL31="K",BL32="K")),SUM(BK31,BK32)=0,ISNUMBER(BK33)),"",IF(OR(BL31="O",BL32="O"),"O",IF(AND(BL31=BL32,OR(BL31="K",BL31="W",BL31="M")), UPPER(BL31),"")))</f>
        <v/>
      </c>
      <c r="BM33" s="23" t="str">
        <f>IF(TYPE(VAL_Codes!AR$30)=2,VAL_Codes!AR$30,"")</f>
        <v/>
      </c>
      <c r="BN33" s="26" t="str">
        <f>IF(OR(AND(BN31="",BO31=""),AND(BN32="",BO32=""),AND(BO31="K",BO32="K"),OR(BO31="O",BO32="O")),"",SUM(BN31,BN32))</f>
        <v/>
      </c>
      <c r="BO33" s="20" t="str">
        <f>IF(AND(OR(AND(BO31="O",BO32="O"),AND(BO31="K",BO32="K")),SUM(BN31,BN32)=0,ISNUMBER(BN33)),"",IF(OR(BO31="O",BO32="O"),"O",IF(AND(BO31=BO32,OR(BO31="K",BO31="W",BO31="M")), UPPER(BO31),"")))</f>
        <v/>
      </c>
      <c r="BP33" s="23" t="str">
        <f>IF(TYPE(VAL_Codes!AU$30)=2,VAL_Codes!AU$30,"")</f>
        <v/>
      </c>
      <c r="BQ33" s="26" t="str">
        <f>IF(OR(AND(BQ31="",BR31=""),AND(BQ32="",BR32=""),AND(BR31="K",BR32="K"),OR(BR31="O",BR32="O")),"",SUM(BQ31,BQ32))</f>
        <v/>
      </c>
      <c r="BR33" s="20" t="str">
        <f>IF(AND(OR(AND(BR31="O",BR32="O"),AND(BR31="K",BR32="K")),SUM(BQ31,BQ32)=0,ISNUMBER(BQ33)),"",IF(OR(BR31="O",BR32="O"),"O",IF(AND(BR31=BR32,OR(BR31="K",BR31="W",BR31="M")), UPPER(BR31),"")))</f>
        <v/>
      </c>
      <c r="BS33" s="23" t="str">
        <f>IF(TYPE(VAL_Codes!AX$30)=2,VAL_Codes!AX$30,"")</f>
        <v/>
      </c>
      <c r="BT33" s="26" t="str">
        <f>IF(OR(AND(BT31="",BU31=""),AND(BT32="",BU32=""),AND(BU31="K",BU32="K"),OR(BU31="O",BU32="O")),"",SUM(BT31,BT32))</f>
        <v/>
      </c>
      <c r="BU33" s="20" t="str">
        <f>IF(AND(OR(AND(BU31="O",BU32="O"),AND(BU31="K",BU32="K")),SUM(BT31,BT32)=0,ISNUMBER(BT33)),"",IF(OR(BU31="O",BU32="O"),"O",IF(AND(BU31=BU32,OR(BU31="K",BU31="W",BU31="M")), UPPER(BU31),"")))</f>
        <v/>
      </c>
      <c r="BV33" s="23" t="str">
        <f>IF(TYPE(VAL_Codes!BA$30)=2,VAL_Codes!BA$30,"")</f>
        <v/>
      </c>
      <c r="BW33" s="26" t="str">
        <f>IF(OR(AND(BW31="",BX31=""),AND(BW32="",BX32=""),AND(BX31="K",BX32="K"),OR(BX31="O",BX32="O")),"",SUM(BW31,BW32))</f>
        <v/>
      </c>
      <c r="BX33" s="20" t="str">
        <f>IF(AND(OR(AND(BX31="O",BX32="O"),AND(BX31="K",BX32="K")),SUM(BW31,BW32)=0,ISNUMBER(BW33)),"",IF(OR(BX31="O",BX32="O"),"O",IF(AND(BX31=BX32,OR(BX31="K",BX31="W",BX31="M")), UPPER(BX31),"")))</f>
        <v/>
      </c>
      <c r="BY33" s="23" t="str">
        <f>IF(TYPE(VAL_Codes!BD$30)=2,VAL_Codes!BD$30,"")</f>
        <v/>
      </c>
      <c r="BZ33" s="26" t="str">
        <f>IF(OR(AND(BZ31="",CA31=""),AND(BZ32="",CA32=""),AND(CA31="K",CA32="K"),OR(CA31="O",CA32="O")),"",SUM(BZ31,BZ32))</f>
        <v/>
      </c>
      <c r="CA33" s="20" t="str">
        <f>IF(AND(OR(AND(CA31="O",CA32="O"),AND(CA31="K",CA32="K")),SUM(BZ31,BZ32)=0,ISNUMBER(BZ33)),"",IF(OR(CA31="O",CA32="O"),"O",IF(AND(CA31=CA32,OR(CA31="K",CA31="W",CA31="M")), UPPER(CA31),"")))</f>
        <v/>
      </c>
      <c r="CB33" s="23" t="str">
        <f>IF(TYPE(VAL_Codes!BG$30)=2,VAL_Codes!BG$30,"")</f>
        <v/>
      </c>
      <c r="CC33" s="26" t="str">
        <f>IF(OR(AND(CC31="",CD31=""),AND(CC32="",CD32=""),AND(CD31="K",CD32="K"),OR(CD31="O",CD32="O")),"",SUM(CC31,CC32))</f>
        <v/>
      </c>
      <c r="CD33" s="20" t="str">
        <f>IF(AND(OR(AND(CD31="O",CD32="O"),AND(CD31="K",CD32="K")),SUM(CC31,CC32)=0,ISNUMBER(CC33)),"",IF(OR(CD31="O",CD32="O"),"O",IF(AND(CD31=CD32,OR(CD31="K",CD31="W",CD31="M")), UPPER(CD31),"")))</f>
        <v/>
      </c>
      <c r="CE33" s="23" t="str">
        <f>IF(TYPE(VAL_Codes!BJ$30)=2,VAL_Codes!BJ$30,"")</f>
        <v/>
      </c>
      <c r="CF33" s="26" t="str">
        <f>IF(OR(AND(CF31="",CG31=""),AND(CF32="",CG32=""),AND(CG31="K",CG32="K"),OR(CG31="O",CG32="O")),"",SUM(CF31,CF32))</f>
        <v/>
      </c>
      <c r="CG33" s="20" t="str">
        <f>IF(AND(OR(AND(CG31="O",CG32="O"),AND(CG31="K",CG32="K")),SUM(CF31,CF32)=0,ISNUMBER(CF33)),"",IF(OR(CG31="O",CG32="O"),"O",IF(AND(CG31=CG32,OR(CG31="K",CG31="W",CG31="M")), UPPER(CG31),"")))</f>
        <v/>
      </c>
      <c r="CH33" s="23" t="str">
        <f>IF(TYPE(VAL_Codes!BM$30)=2,VAL_Codes!BM$30,"")</f>
        <v/>
      </c>
      <c r="CI33" s="26" t="str">
        <f>IF(OR(AND(CI31="",CJ31=""),AND(CI32="",CJ32=""),AND(CJ31="K",CJ32="K"),OR(CJ31="O",CJ32="O")),"",SUM(CI31,CI32))</f>
        <v/>
      </c>
      <c r="CJ33" s="20" t="str">
        <f>IF(AND(OR(AND(CJ31="O",CJ32="O"),AND(CJ31="K",CJ32="K")),SUM(CI31,CI32)=0,ISNUMBER(CI33)),"",IF(OR(CJ31="O",CJ32="O"),"O",IF(AND(CJ31=CJ32,OR(CJ31="K",CJ31="W",CJ31="M")), UPPER(CJ31),"")))</f>
        <v/>
      </c>
      <c r="CK33" s="23" t="str">
        <f>IF(TYPE(VAL_Codes!BP$30)=2,VAL_Codes!BP$30,"")</f>
        <v/>
      </c>
      <c r="CL33" s="26" t="str">
        <f>IF(OR(AND(CL31="",CM31=""),AND(CL32="",CM32=""),AND(CM31="K",CM32="K"),OR(CM31="O",CM32="O")),"",SUM(CL31,CL32))</f>
        <v/>
      </c>
      <c r="CM33" s="20" t="str">
        <f>IF(AND(OR(AND(CM31="O",CM32="O"),AND(CM31="K",CM32="K")),SUM(CL31,CL32)=0,ISNUMBER(CL33)),"",IF(OR(CM31="O",CM32="O"),"O",IF(AND(CM31=CM32,OR(CM31="K",CM31="W",CM31="M")), UPPER(CM31),"")))</f>
        <v/>
      </c>
      <c r="CN33" s="23" t="str">
        <f>IF(TYPE(VAL_Codes!BS$30)=2,VAL_Codes!BS$30,"")</f>
        <v/>
      </c>
      <c r="CO33" s="26" t="str">
        <f>IF(OR(AND(CO31="",CP31=""),AND(CO32="",CP32=""),AND(CP31="K",CP32="K"),OR(CP31="O",CP32="O")),"",SUM(CO31,CO32))</f>
        <v/>
      </c>
      <c r="CP33" s="20" t="str">
        <f>IF(AND(OR(AND(CP31="O",CP32="O"),AND(CP31="K",CP32="K")),SUM(CO31,CO32)=0,ISNUMBER(CO33)),"",IF(OR(CP31="O",CP32="O"),"O",IF(AND(CP31=CP32,OR(CP31="K",CP31="W",CP31="M")), UPPER(CP31),"")))</f>
        <v/>
      </c>
      <c r="CQ33" s="23" t="str">
        <f>IF(TYPE(VAL_Codes!BV$30)=2,VAL_Codes!BV$30,"")</f>
        <v/>
      </c>
      <c r="CR33" s="38"/>
    </row>
    <row r="34" spans="1:96" ht="11.25" customHeight="1" x14ac:dyDescent="0.2">
      <c r="A34" s="75"/>
      <c r="B34" s="75"/>
      <c r="C34" s="760"/>
      <c r="D34" s="760"/>
      <c r="E34" s="125" t="s">
        <v>365</v>
      </c>
      <c r="F34" s="126" t="s">
        <v>366</v>
      </c>
      <c r="G34" s="409"/>
      <c r="H34" s="408" t="s">
        <v>47</v>
      </c>
      <c r="I34" s="395" t="s">
        <v>66</v>
      </c>
      <c r="J34" s="396" t="str">
        <f>VAL_Metadata!B$8</f>
        <v>_X</v>
      </c>
      <c r="K34" s="408" t="s">
        <v>79</v>
      </c>
      <c r="L34" s="123" t="s">
        <v>215</v>
      </c>
      <c r="M34" s="122"/>
      <c r="N34" s="122"/>
      <c r="O34" s="122"/>
      <c r="P34" s="122"/>
      <c r="Q34" s="122"/>
      <c r="R34" s="122"/>
      <c r="S34" s="122"/>
      <c r="T34" s="122"/>
      <c r="U34" s="122"/>
      <c r="V34" s="122"/>
      <c r="W34" s="122"/>
      <c r="X34" s="122"/>
      <c r="Y34" s="122"/>
      <c r="Z34" s="123"/>
      <c r="AA34" s="29" t="str">
        <f>IF(COUNTBLANK('VAL_Fill in area'!G89)=1,"",'VAL_Fill in area'!G89)</f>
        <v/>
      </c>
      <c r="AB34" s="24" t="str">
        <f>IF(TYPE(VAL_Codes!G$30)=2,VAL_Codes!G$30,"")</f>
        <v/>
      </c>
      <c r="AC34" s="25" t="str">
        <f>IF(TYPE(VAL_Codes!H$30)=2,VAL_Codes!H$30,"")</f>
        <v/>
      </c>
      <c r="AD34" s="29" t="str">
        <f>IF(COUNTBLANK('VAL_Fill in area'!H89)=1,"",'VAL_Fill in area'!H89)</f>
        <v/>
      </c>
      <c r="AE34" s="24" t="str">
        <f>IF(TYPE(VAL_Codes!J$30)=2,VAL_Codes!J$30,"")</f>
        <v/>
      </c>
      <c r="AF34" s="25" t="str">
        <f>IF(TYPE(VAL_Codes!K$30)=2,VAL_Codes!K$30,"")</f>
        <v/>
      </c>
      <c r="AG34" s="27" t="str">
        <f>IF(OR(AND(AA34="",AB34=""),AND(AD34="",AE34=""),AND(AB34="K",AE34="K"),OR(AB34="O",AE34="O")),"",SUM(AA34,AD34))</f>
        <v/>
      </c>
      <c r="AH34" s="1" t="str">
        <f xml:space="preserve"> IF(AND(OR(AND(AB34="O",AE34="O"),AND(AB34="K",AE34="K")),SUM(AA34,AD34)=0,ISNUMBER(AG34)),"",IF(OR(AB34="O",AE34="O"),"O",IF(AND(AB34=AE34,OR(AB34="K",AB34="W",AB34="M")),UPPER( AB34),"")))</f>
        <v/>
      </c>
      <c r="AI34" s="23" t="str">
        <f>IF(TYPE(VAL_Codes!N$30)=2,VAL_Codes!N$30,"")</f>
        <v/>
      </c>
      <c r="AJ34" s="29" t="str">
        <f>IF(COUNTBLANK('VAL_Fill in area'!I89)=1,"",'VAL_Fill in area'!I89)</f>
        <v/>
      </c>
      <c r="AK34" s="24" t="str">
        <f>IF(TYPE(VAL_Codes!P$30)=2,VAL_Codes!P$30,"")</f>
        <v/>
      </c>
      <c r="AL34" s="25" t="str">
        <f>IF(TYPE(VAL_Codes!Q$30)=2,VAL_Codes!Q$30,"")</f>
        <v/>
      </c>
      <c r="AM34" s="29" t="str">
        <f>IF(COUNTBLANK('VAL_Fill in area'!J89)=1,"",'VAL_Fill in area'!J89)</f>
        <v/>
      </c>
      <c r="AN34" s="24" t="str">
        <f>IF(TYPE(VAL_Codes!S$30)=2,VAL_Codes!S$30,"")</f>
        <v/>
      </c>
      <c r="AO34" s="25" t="str">
        <f>IF(TYPE(VAL_Codes!T$30)=2,VAL_Codes!T$30,"")</f>
        <v/>
      </c>
      <c r="AP34" s="29" t="str">
        <f>IF(COUNTBLANK('VAL_Fill in area'!K89)=1,"",'VAL_Fill in area'!K89)</f>
        <v/>
      </c>
      <c r="AQ34" s="24" t="str">
        <f>IF(TYPE(VAL_Codes!V$30)=2,VAL_Codes!V$30,"")</f>
        <v/>
      </c>
      <c r="AR34" s="25" t="str">
        <f>IF(TYPE(VAL_Codes!W$30)=2,VAL_Codes!W$30,"")</f>
        <v/>
      </c>
      <c r="AS34" s="27" t="str">
        <f>IF(OR(AND(AM34="",AN34=""),AND(AP34="",AQ34=""),AND(AN34="K",AQ34="K"),OR(AN34="O",AQ34="O")),"",SUM(AM34,AP34))</f>
        <v/>
      </c>
      <c r="AT34" s="1" t="str">
        <f xml:space="preserve"> IF(AND(OR(AND(AN34="O",AQ34="O"),AND(AN34="K",AQ34="K")),SUM(AM34,AP34)=0,ISNUMBER(AS34)),"",IF(OR(AN34="O",AQ34="O"),"O",IF(AND(AN34=AQ34,OR(AN34="K",AN34="W",AN34="M")),UPPER( AN34),"")))</f>
        <v/>
      </c>
      <c r="AU34" s="23" t="str">
        <f>IF(TYPE(VAL_Codes!Z$30)=2,VAL_Codes!Z$30,"")</f>
        <v/>
      </c>
      <c r="AV34" s="29" t="str">
        <f>IF(COUNTBLANK('VAL_Fill in area'!L89)=1,"",'VAL_Fill in area'!L89)</f>
        <v/>
      </c>
      <c r="AW34" s="24" t="str">
        <f>IF(TYPE(VAL_Codes!AB$30)=2,VAL_Codes!AB$30,"")</f>
        <v/>
      </c>
      <c r="AX34" s="25" t="str">
        <f>IF(TYPE(VAL_Codes!AC$30)=2,VAL_Codes!AC$30,"")</f>
        <v/>
      </c>
      <c r="AY34" s="29" t="str">
        <f>IF(COUNTBLANK('VAL_Fill in area'!M89)=1,"",'VAL_Fill in area'!M89)</f>
        <v/>
      </c>
      <c r="AZ34" s="24" t="str">
        <f>IF(TYPE(VAL_Codes!AE$30)=2,VAL_Codes!AE$30,"")</f>
        <v/>
      </c>
      <c r="BA34" s="25" t="str">
        <f>IF(TYPE(VAL_Codes!AF$30)=2,VAL_Codes!AF$30,"")</f>
        <v/>
      </c>
      <c r="BB34" s="27" t="str">
        <f>IF(OR(AND(AV34="",AW34=""),AND(AY34="",AZ34=""),AND(AW34="K",AZ34="K"),OR(AW34="O",AZ34="O")),"",SUM(AV34,AY34))</f>
        <v/>
      </c>
      <c r="BC34" s="1" t="str">
        <f xml:space="preserve"> IF(AND(OR(AND(AW34="O",AZ34="O"),AND(AW34="K",AZ34="K")),SUM(AV34,AY34)=0,ISNUMBER(BB34)),"",IF(OR(AW34="O",AZ34="O"),"O",IF(AND(AW34=AZ34,OR(AW34="K",AW34="W",AW34="M")),UPPER( AW34),"")))</f>
        <v/>
      </c>
      <c r="BD34" s="23" t="str">
        <f>IF(TYPE(VAL_Codes!AI$30)=2,VAL_Codes!AI$30,"")</f>
        <v/>
      </c>
      <c r="BE34" s="29" t="str">
        <f>IF(COUNTBLANK('VAL_Fill in area'!N89)=1,"",'VAL_Fill in area'!N89)</f>
        <v/>
      </c>
      <c r="BF34" s="24" t="str">
        <f>IF(TYPE(VAL_Codes!AK$30)=2,VAL_Codes!AK$30,"")</f>
        <v/>
      </c>
      <c r="BG34" s="25" t="str">
        <f>IF(TYPE(VAL_Codes!AL$30)=2,VAL_Codes!AL$30,"")</f>
        <v/>
      </c>
      <c r="BH34" s="29" t="str">
        <f>IF(COUNTBLANK('VAL_Fill in area'!O89)=1,"",'VAL_Fill in area'!O89)</f>
        <v/>
      </c>
      <c r="BI34" s="24" t="str">
        <f>IF(TYPE(VAL_Codes!AN$30)=2,VAL_Codes!AN$30,"")</f>
        <v/>
      </c>
      <c r="BJ34" s="25" t="str">
        <f>IF(TYPE(VAL_Codes!AO$30)=2,VAL_Codes!AO$30,"")</f>
        <v/>
      </c>
      <c r="BK34" s="27" t="str">
        <f>IF(OR(AND(BE34="",BF34=""),AND(BH34="",BI34=""),AND(BF34="K",BI34="K"),OR(BF34="O",BI34="O")),"",SUM(BE34,BH34))</f>
        <v/>
      </c>
      <c r="BL34" s="1" t="str">
        <f xml:space="preserve"> IF(AND(OR(AND(BF34="O",BI34="O"),AND(BF34="K",BI34="K")),SUM(BE34,BH34)=0,ISNUMBER(BK34)),"",IF(OR(BF34="O",BI34="O"),"O",IF(AND(BF34=BI34,OR(BF34="K",BF34="W",BF34="M")),UPPER( BF34),"")))</f>
        <v/>
      </c>
      <c r="BM34" s="23" t="str">
        <f>IF(TYPE(VAL_Codes!AR$30)=2,VAL_Codes!AR$30,"")</f>
        <v/>
      </c>
      <c r="BN34" s="27" t="str">
        <f>IF(OR(AND(AV34="",AW34=""),AND(BE34="",BF34=""),AND(AW34="K",BF34="K"),OR(AW34="O",BF34="O")),"",SUM(AV34,BE34))</f>
        <v/>
      </c>
      <c r="BO34" s="1" t="str">
        <f xml:space="preserve"> IF(AND(OR(AND(AW34="O",BF34="O"),AND(AW34="K",BF34="K")),SUM(AV34,BE34)=0,ISNUMBER(BN34)),"",IF(OR(AW34="O",BF34="O"),"O",IF(AND(AW34=BF34,OR(AW34="K",AW34="W",AW34="M")),UPPER( AW34),"")))</f>
        <v/>
      </c>
      <c r="BP34" s="23" t="str">
        <f>IF(TYPE(VAL_Codes!AU$30)=2,VAL_Codes!AU$30,"")</f>
        <v/>
      </c>
      <c r="BQ34" s="27" t="str">
        <f>IF(OR(AND(AY34="",AZ34=""),AND(BH34="",BI34=""),AND(AZ34="K",BI34="K"),OR(AZ34="O",BI34="O")),"",SUM(AY34,BH34))</f>
        <v/>
      </c>
      <c r="BR34" s="1" t="str">
        <f xml:space="preserve"> IF(AND(OR(AND(AZ34="O",BI34="O"),AND(AZ34="K",BI34="K")),SUM(AY34,BH34)=0,ISNUMBER(BQ34)),"",IF(OR(AZ34="O",BI34="O"),"O",IF(AND(AZ34=BI34,OR(AZ34="K",AZ34="W",AZ34="M")),UPPER( AZ34),"")))</f>
        <v/>
      </c>
      <c r="BS34" s="23" t="str">
        <f>IF(TYPE(VAL_Codes!AX$30)=2,VAL_Codes!AX$30,"")</f>
        <v/>
      </c>
      <c r="BT34" s="27" t="str">
        <f>IF(OR(AND(BN34="",BO34=""),AND(BQ34="",BR34=""),AND(BO34="K",BR34="K"),OR(BO34="O",BR34="O")),"",SUM(BN34,BQ34))</f>
        <v/>
      </c>
      <c r="BU34" s="1" t="str">
        <f xml:space="preserve"> IF(AND(OR(AND(BO34="O",BR34="O"),AND(BO34="K",BR34="K")),SUM(BN34,BQ34)=0,ISNUMBER(BT34)),"",IF(OR(BO34="O",BR34="O"),"O",IF(AND(BO34=BR34,OR(BO34="K",BO34="W",BO34="M")),UPPER( BO34),"")))</f>
        <v/>
      </c>
      <c r="BV34" s="23" t="str">
        <f>IF(TYPE(VAL_Codes!BA$30)=2,VAL_Codes!BA$30,"")</f>
        <v/>
      </c>
      <c r="BW34" s="29" t="str">
        <f>IF(COUNTBLANK('VAL_Fill in area'!P89)=1,"",'VAL_Fill in area'!P89)</f>
        <v/>
      </c>
      <c r="BX34" s="24" t="str">
        <f>IF(TYPE(VAL_Codes!BC$30)=2,VAL_Codes!BC$30,"")</f>
        <v/>
      </c>
      <c r="BY34" s="25" t="str">
        <f>IF(TYPE(VAL_Codes!BD$30)=2,VAL_Codes!BD$30,"")</f>
        <v/>
      </c>
      <c r="BZ34" s="29" t="str">
        <f>IF(COUNTBLANK('VAL_Fill in area'!Q89)=1,"",'VAL_Fill in area'!Q89)</f>
        <v/>
      </c>
      <c r="CA34" s="24" t="str">
        <f>IF(TYPE(VAL_Codes!BF$30)=2,VAL_Codes!BF$30,"")</f>
        <v/>
      </c>
      <c r="CB34" s="25" t="str">
        <f>IF(TYPE(VAL_Codes!BG$30)=2,VAL_Codes!BG$30,"")</f>
        <v/>
      </c>
      <c r="CC34" s="27" t="str">
        <f>IF(OR(AND(BW34="",BX34=""),AND(BZ34="",CA34=""),AND(BX34="K",CA34="K"),OR(BX34="O",CA34="O")),"",SUM(BW34,BZ34))</f>
        <v/>
      </c>
      <c r="CD34" s="1" t="str">
        <f xml:space="preserve"> IF(AND(OR(AND(BX34="O",CA34="O"),AND(BX34="K",CA34="K")),SUM(BW34,BZ34)=0,ISNUMBER(CC34)),"",IF(OR(BX34="O",CA34="O"),"O",IF(AND(BX34=CA34,OR(BX34="K",BX34="W",BX34="M")),UPPER( BX34),"")))</f>
        <v/>
      </c>
      <c r="CE34" s="22" t="str">
        <f>IF(TYPE(VAL_Codes!BJ$30)=2,VAL_Codes!BJ$30,"")</f>
        <v/>
      </c>
      <c r="CF34" s="29" t="str">
        <f>IF(COUNTBLANK('VAL_Fill in area'!R89)=1,"",'VAL_Fill in area'!R89)</f>
        <v/>
      </c>
      <c r="CG34" s="24" t="str">
        <f>IF(TYPE(VAL_Codes!BL$30)=2,VAL_Codes!BL$30,"")</f>
        <v/>
      </c>
      <c r="CH34" s="25" t="str">
        <f>IF(TYPE(VAL_Codes!BM$30)=2,VAL_Codes!BM$30,"")</f>
        <v/>
      </c>
      <c r="CI34" s="29" t="str">
        <f>IF(COUNTBLANK('VAL_Fill in area'!S89)=1,"",'VAL_Fill in area'!S89)</f>
        <v/>
      </c>
      <c r="CJ34" s="24" t="str">
        <f>IF(TYPE(VAL_Codes!BO$30)=2,VAL_Codes!BO$30,"")</f>
        <v/>
      </c>
      <c r="CK34" s="25" t="str">
        <f>IF(TYPE(VAL_Codes!BP$30)=2,VAL_Codes!BP$30,"")</f>
        <v/>
      </c>
      <c r="CL34" s="29" t="str">
        <f>IF(COUNTBLANK('VAL_Fill in area'!T89)=1,"",'VAL_Fill in area'!T89)</f>
        <v/>
      </c>
      <c r="CM34" s="24" t="str">
        <f>IF(TYPE(VAL_Codes!BR$30)=2,VAL_Codes!BR$30,"")</f>
        <v/>
      </c>
      <c r="CN34" s="25" t="str">
        <f>IF(TYPE(VAL_Codes!BS$30)=2,VAL_Codes!BS$30,"")</f>
        <v/>
      </c>
      <c r="CO34" s="26" t="str">
        <f>IF(OR(EXACT(AG34,AH34),EXACT(AJ34,AK34),EXACT(AS34,AT34),EXACT(BT34,BU34),EXACT(CC34,CD34), EXACT(CL34,CM34),AND(AH34="K",AK34="K",AT34="K",BU34="K", CD34="K",CM34="K"),OR(AH34="O",AK34="O",AT34="O",BU34="O", CD34="O",CM34="O")),"",SUM(AG34,AJ34,AS34,BT34,CC34,CL34))</f>
        <v/>
      </c>
      <c r="CP34" s="20" t="str">
        <f>IF(AND(OR(OR(AH34="O",AK34="O",AT34="O",BU34="O",CD34="O",CM34="O"), AND(AH34="K",AK34="K",AT34="K",BU34="K", CD34="K",CM34="K")),SUM(AG34,AJ34,AS34,BT34,CC34,CL34)=0,ISNUMBER(CO34)),"",IF(OR(AH34="O",AK34="O",AT34="O",BU34="O",CD34="O",CM34="O"),"O",IF(AND(AH34=AK34,AH34=AT34,AH34=BU34,AH34=CD34,AH34=CM34,OR(AH34="K",AH34="W",AH34="M")),UPPER(AH34),"")))</f>
        <v/>
      </c>
      <c r="CQ34" s="23" t="str">
        <f>IF(TYPE(VAL_Codes!BV$30)=2,VAL_Codes!BV$30,"")</f>
        <v/>
      </c>
      <c r="CR34" s="38"/>
    </row>
    <row r="35" spans="1:96" ht="11.25" customHeight="1" x14ac:dyDescent="0.2">
      <c r="A35" s="75"/>
      <c r="B35" s="75"/>
      <c r="C35" s="760"/>
      <c r="D35" s="760"/>
      <c r="E35" s="125" t="s">
        <v>367</v>
      </c>
      <c r="F35" s="126" t="s">
        <v>368</v>
      </c>
      <c r="G35" s="409"/>
      <c r="H35" s="408" t="s">
        <v>47</v>
      </c>
      <c r="I35" s="395" t="s">
        <v>66</v>
      </c>
      <c r="J35" s="396" t="str">
        <f>VAL_Metadata!B$8</f>
        <v>_X</v>
      </c>
      <c r="K35" s="408" t="s">
        <v>79</v>
      </c>
      <c r="L35" s="123" t="s">
        <v>216</v>
      </c>
      <c r="M35" s="122"/>
      <c r="N35" s="122"/>
      <c r="O35" s="122"/>
      <c r="P35" s="122"/>
      <c r="Q35" s="122"/>
      <c r="R35" s="122"/>
      <c r="S35" s="122"/>
      <c r="T35" s="122"/>
      <c r="U35" s="122"/>
      <c r="V35" s="122"/>
      <c r="W35" s="122"/>
      <c r="X35" s="122"/>
      <c r="Y35" s="122"/>
      <c r="Z35" s="123"/>
      <c r="AA35" s="29" t="str">
        <f>IF(COUNTBLANK('VAL_Fill in area'!G90)=1,"",'VAL_Fill in area'!G90)</f>
        <v/>
      </c>
      <c r="AB35" s="24" t="str">
        <f>IF(TYPE(VAL_Codes!G$30)=2,VAL_Codes!G$30,"")</f>
        <v/>
      </c>
      <c r="AC35" s="25" t="str">
        <f>IF(TYPE(VAL_Codes!H$30)=2,VAL_Codes!H$30,"")</f>
        <v/>
      </c>
      <c r="AD35" s="29" t="str">
        <f>IF(COUNTBLANK('VAL_Fill in area'!H90)=1,"",'VAL_Fill in area'!H90)</f>
        <v/>
      </c>
      <c r="AE35" s="24" t="str">
        <f>IF(TYPE(VAL_Codes!J$30)=2,VAL_Codes!J$30,"")</f>
        <v/>
      </c>
      <c r="AF35" s="25" t="str">
        <f>IF(TYPE(VAL_Codes!K$30)=2,VAL_Codes!K$30,"")</f>
        <v/>
      </c>
      <c r="AG35" s="27" t="str">
        <f>IF(OR(AND(AA35="",AB35=""),AND(AD35="",AE35=""),AND(AB35="K",AE35="K"),OR(AB35="O",AE35="O")),"",SUM(AA35,AD35))</f>
        <v/>
      </c>
      <c r="AH35" s="1" t="str">
        <f xml:space="preserve"> IF(AND(OR(AND(AB35="O",AE35="O"),AND(AB35="K",AE35="K")),SUM(AA35,AD35)=0,ISNUMBER(AG35)),"",IF(OR(AB35="O",AE35="O"),"O",IF(AND(AB35=AE35,OR(AB35="K",AB35="W",AB35="M")),UPPER( AB35),"")))</f>
        <v/>
      </c>
      <c r="AI35" s="23" t="str">
        <f>IF(TYPE(VAL_Codes!N$30)=2,VAL_Codes!N$30,"")</f>
        <v/>
      </c>
      <c r="AJ35" s="29" t="str">
        <f>IF(COUNTBLANK('VAL_Fill in area'!I90)=1,"",'VAL_Fill in area'!I90)</f>
        <v/>
      </c>
      <c r="AK35" s="24" t="str">
        <f>IF(TYPE(VAL_Codes!P$30)=2,VAL_Codes!P$30,"")</f>
        <v/>
      </c>
      <c r="AL35" s="25" t="str">
        <f>IF(TYPE(VAL_Codes!Q$30)=2,VAL_Codes!Q$30,"")</f>
        <v/>
      </c>
      <c r="AM35" s="29" t="str">
        <f>IF(COUNTBLANK('VAL_Fill in area'!J90)=1,"",'VAL_Fill in area'!J90)</f>
        <v/>
      </c>
      <c r="AN35" s="24" t="str">
        <f>IF(TYPE(VAL_Codes!S$30)=2,VAL_Codes!S$30,"")</f>
        <v/>
      </c>
      <c r="AO35" s="25" t="str">
        <f>IF(TYPE(VAL_Codes!T$30)=2,VAL_Codes!T$30,"")</f>
        <v/>
      </c>
      <c r="AP35" s="29" t="str">
        <f>IF(COUNTBLANK('VAL_Fill in area'!K90)=1,"",'VAL_Fill in area'!K90)</f>
        <v/>
      </c>
      <c r="AQ35" s="24" t="str">
        <f>IF(TYPE(VAL_Codes!V$30)=2,VAL_Codes!V$30,"")</f>
        <v/>
      </c>
      <c r="AR35" s="25" t="str">
        <f>IF(TYPE(VAL_Codes!W$30)=2,VAL_Codes!W$30,"")</f>
        <v/>
      </c>
      <c r="AS35" s="27" t="str">
        <f>IF(OR(AND(AM35="",AN35=""),AND(AP35="",AQ35=""),AND(AN35="K",AQ35="K"),OR(AN35="O",AQ35="O")),"",SUM(AM35,AP35))</f>
        <v/>
      </c>
      <c r="AT35" s="1" t="str">
        <f xml:space="preserve"> IF(AND(OR(AND(AN35="O",AQ35="O"),AND(AN35="K",AQ35="K")),SUM(AM35,AP35)=0,ISNUMBER(AS35)),"",IF(OR(AN35="O",AQ35="O"),"O",IF(AND(AN35=AQ35,OR(AN35="K",AN35="W",AN35="M")),UPPER( AN35),"")))</f>
        <v/>
      </c>
      <c r="AU35" s="23" t="str">
        <f>IF(TYPE(VAL_Codes!Z$30)=2,VAL_Codes!Z$30,"")</f>
        <v/>
      </c>
      <c r="AV35" s="29" t="str">
        <f>IF(COUNTBLANK('VAL_Fill in area'!L90)=1,"",'VAL_Fill in area'!L90)</f>
        <v/>
      </c>
      <c r="AW35" s="24" t="str">
        <f>IF(TYPE(VAL_Codes!AB$30)=2,VAL_Codes!AB$30,"")</f>
        <v/>
      </c>
      <c r="AX35" s="25" t="str">
        <f>IF(TYPE(VAL_Codes!AC$30)=2,VAL_Codes!AC$30,"")</f>
        <v/>
      </c>
      <c r="AY35" s="29" t="str">
        <f>IF(COUNTBLANK('VAL_Fill in area'!M90)=1,"",'VAL_Fill in area'!M90)</f>
        <v/>
      </c>
      <c r="AZ35" s="24" t="str">
        <f>IF(TYPE(VAL_Codes!AE$30)=2,VAL_Codes!AE$30,"")</f>
        <v/>
      </c>
      <c r="BA35" s="25" t="str">
        <f>IF(TYPE(VAL_Codes!AF$30)=2,VAL_Codes!AF$30,"")</f>
        <v/>
      </c>
      <c r="BB35" s="27" t="str">
        <f>IF(OR(AND(AV35="",AW35=""),AND(AY35="",AZ35=""),AND(AW35="K",AZ35="K"),OR(AW35="O",AZ35="O")),"",SUM(AV35,AY35))</f>
        <v/>
      </c>
      <c r="BC35" s="1" t="str">
        <f xml:space="preserve"> IF(AND(OR(AND(AW35="O",AZ35="O"),AND(AW35="K",AZ35="K")),SUM(AV35,AY35)=0,ISNUMBER(BB35)),"",IF(OR(AW35="O",AZ35="O"),"O",IF(AND(AW35=AZ35,OR(AW35="K",AW35="W",AW35="M")),UPPER( AW35),"")))</f>
        <v/>
      </c>
      <c r="BD35" s="23" t="str">
        <f>IF(TYPE(VAL_Codes!AI$30)=2,VAL_Codes!AI$30,"")</f>
        <v/>
      </c>
      <c r="BE35" s="29" t="str">
        <f>IF(COUNTBLANK('VAL_Fill in area'!N90)=1,"",'VAL_Fill in area'!N90)</f>
        <v/>
      </c>
      <c r="BF35" s="24" t="str">
        <f>IF(TYPE(VAL_Codes!AK$30)=2,VAL_Codes!AK$30,"")</f>
        <v/>
      </c>
      <c r="BG35" s="25" t="str">
        <f>IF(TYPE(VAL_Codes!AL$30)=2,VAL_Codes!AL$30,"")</f>
        <v/>
      </c>
      <c r="BH35" s="29" t="str">
        <f>IF(COUNTBLANK('VAL_Fill in area'!O90)=1,"",'VAL_Fill in area'!O90)</f>
        <v/>
      </c>
      <c r="BI35" s="24" t="str">
        <f>IF(TYPE(VAL_Codes!AN$30)=2,VAL_Codes!AN$30,"")</f>
        <v/>
      </c>
      <c r="BJ35" s="25" t="str">
        <f>IF(TYPE(VAL_Codes!AO$30)=2,VAL_Codes!AO$30,"")</f>
        <v/>
      </c>
      <c r="BK35" s="27" t="str">
        <f>IF(OR(AND(BE35="",BF35=""),AND(BH35="",BI35=""),AND(BF35="K",BI35="K"),OR(BF35="O",BI35="O")),"",SUM(BE35,BH35))</f>
        <v/>
      </c>
      <c r="BL35" s="1" t="str">
        <f xml:space="preserve"> IF(AND(OR(AND(BF35="O",BI35="O"),AND(BF35="K",BI35="K")),SUM(BE35,BH35)=0,ISNUMBER(BK35)),"",IF(OR(BF35="O",BI35="O"),"O",IF(AND(BF35=BI35,OR(BF35="K",BF35="W",BF35="M")),UPPER( BF35),"")))</f>
        <v/>
      </c>
      <c r="BM35" s="23" t="str">
        <f>IF(TYPE(VAL_Codes!AR$30)=2,VAL_Codes!AR$30,"")</f>
        <v/>
      </c>
      <c r="BN35" s="27" t="str">
        <f>IF(OR(AND(AV35="",AW35=""),AND(BE35="",BF35=""),AND(AW35="K",BF35="K"),OR(AW35="O",BF35="O")),"",SUM(AV35,BE35))</f>
        <v/>
      </c>
      <c r="BO35" s="1" t="str">
        <f xml:space="preserve"> IF(AND(OR(AND(AW35="O",BF35="O"),AND(AW35="K",BF35="K")),SUM(AV35,BE35)=0,ISNUMBER(BN35)),"",IF(OR(AW35="O",BF35="O"),"O",IF(AND(AW35=BF35,OR(AW35="K",AW35="W",AW35="M")),UPPER( AW35),"")))</f>
        <v/>
      </c>
      <c r="BP35" s="23" t="str">
        <f>IF(TYPE(VAL_Codes!AU$30)=2,VAL_Codes!AU$30,"")</f>
        <v/>
      </c>
      <c r="BQ35" s="27" t="str">
        <f>IF(OR(AND(AY35="",AZ35=""),AND(BH35="",BI35=""),AND(AZ35="K",BI35="K"),OR(AZ35="O",BI35="O")),"",SUM(AY35,BH35))</f>
        <v/>
      </c>
      <c r="BR35" s="1" t="str">
        <f xml:space="preserve"> IF(AND(OR(AND(AZ35="O",BI35="O"),AND(AZ35="K",BI35="K")),SUM(AY35,BH35)=0,ISNUMBER(BQ35)),"",IF(OR(AZ35="O",BI35="O"),"O",IF(AND(AZ35=BI35,OR(AZ35="K",AZ35="W",AZ35="M")),UPPER( AZ35),"")))</f>
        <v/>
      </c>
      <c r="BS35" s="23" t="str">
        <f>IF(TYPE(VAL_Codes!AX$30)=2,VAL_Codes!AX$30,"")</f>
        <v/>
      </c>
      <c r="BT35" s="27" t="str">
        <f>IF(OR(AND(BN35="",BO35=""),AND(BQ35="",BR35=""),AND(BO35="K",BR35="K"),OR(BO35="O",BR35="O")),"",SUM(BN35,BQ35))</f>
        <v/>
      </c>
      <c r="BU35" s="1" t="str">
        <f xml:space="preserve"> IF(AND(OR(AND(BO35="O",BR35="O"),AND(BO35="K",BR35="K")),SUM(BN35,BQ35)=0,ISNUMBER(BT35)),"",IF(OR(BO35="O",BR35="O"),"O",IF(AND(BO35=BR35,OR(BO35="K",BO35="W",BO35="M")),UPPER( BO35),"")))</f>
        <v/>
      </c>
      <c r="BV35" s="23" t="str">
        <f>IF(TYPE(VAL_Codes!BA$30)=2,VAL_Codes!BA$30,"")</f>
        <v/>
      </c>
      <c r="BW35" s="29" t="str">
        <f>IF(COUNTBLANK('VAL_Fill in area'!P90)=1,"",'VAL_Fill in area'!P90)</f>
        <v/>
      </c>
      <c r="BX35" s="24" t="str">
        <f>IF(TYPE(VAL_Codes!BC$30)=2,VAL_Codes!BC$30,"")</f>
        <v/>
      </c>
      <c r="BY35" s="25" t="str">
        <f>IF(TYPE(VAL_Codes!BD$30)=2,VAL_Codes!BD$30,"")</f>
        <v/>
      </c>
      <c r="BZ35" s="29" t="str">
        <f>IF(COUNTBLANK('VAL_Fill in area'!Q90)=1,"",'VAL_Fill in area'!Q90)</f>
        <v/>
      </c>
      <c r="CA35" s="24" t="str">
        <f>IF(TYPE(VAL_Codes!BF$30)=2,VAL_Codes!BF$30,"")</f>
        <v/>
      </c>
      <c r="CB35" s="25" t="str">
        <f>IF(TYPE(VAL_Codes!BG$30)=2,VAL_Codes!BG$30,"")</f>
        <v/>
      </c>
      <c r="CC35" s="27" t="str">
        <f>IF(OR(AND(BW35="",BX35=""),AND(BZ35="",CA35=""),AND(BX35="K",CA35="K"),OR(BX35="O",CA35="O")),"",SUM(BW35,BZ35))</f>
        <v/>
      </c>
      <c r="CD35" s="1" t="str">
        <f xml:space="preserve"> IF(AND(OR(AND(BX35="O",CA35="O"),AND(BX35="K",CA35="K")),SUM(BW35,BZ35)=0,ISNUMBER(CC35)),"",IF(OR(BX35="O",CA35="O"),"O",IF(AND(BX35=CA35,OR(BX35="K",BX35="W",BX35="M")),UPPER( BX35),"")))</f>
        <v/>
      </c>
      <c r="CE35" s="22" t="str">
        <f>IF(TYPE(VAL_Codes!BJ$30)=2,VAL_Codes!BJ$30,"")</f>
        <v/>
      </c>
      <c r="CF35" s="29" t="str">
        <f>IF(COUNTBLANK('VAL_Fill in area'!R90)=1,"",'VAL_Fill in area'!R90)</f>
        <v/>
      </c>
      <c r="CG35" s="24" t="str">
        <f>IF(TYPE(VAL_Codes!BL$30)=2,VAL_Codes!BL$30,"")</f>
        <v/>
      </c>
      <c r="CH35" s="25" t="str">
        <f>IF(TYPE(VAL_Codes!BM$30)=2,VAL_Codes!BM$30,"")</f>
        <v/>
      </c>
      <c r="CI35" s="29" t="str">
        <f>IF(COUNTBLANK('VAL_Fill in area'!S90)=1,"",'VAL_Fill in area'!S90)</f>
        <v/>
      </c>
      <c r="CJ35" s="24" t="str">
        <f>IF(TYPE(VAL_Codes!BO$30)=2,VAL_Codes!BO$30,"")</f>
        <v/>
      </c>
      <c r="CK35" s="25" t="str">
        <f>IF(TYPE(VAL_Codes!BP$30)=2,VAL_Codes!BP$30,"")</f>
        <v/>
      </c>
      <c r="CL35" s="29" t="str">
        <f>IF(COUNTBLANK('VAL_Fill in area'!T90)=1,"",'VAL_Fill in area'!T90)</f>
        <v/>
      </c>
      <c r="CM35" s="24" t="str">
        <f>IF(TYPE(VAL_Codes!BR$30)=2,VAL_Codes!BR$30,"")</f>
        <v/>
      </c>
      <c r="CN35" s="25" t="str">
        <f>IF(TYPE(VAL_Codes!BS$30)=2,VAL_Codes!BS$30,"")</f>
        <v/>
      </c>
      <c r="CO35" s="26" t="str">
        <f>IF(OR(EXACT(AG35,AH35),EXACT(AJ35,AK35),EXACT(AS35,AT35),EXACT(BT35,BU35),EXACT(CC35,CD35), EXACT(CL35,CM35),AND(AH35="K",AK35="K",AT35="K",BU35="K", CD35="K",CM35="K"),OR(AH35="O",AK35="O",AT35="O",BU35="O", CD35="O",CM35="O")),"",SUM(AG35,AJ35,AS35,BT35,CC35,CL35))</f>
        <v/>
      </c>
      <c r="CP35" s="20" t="str">
        <f>IF(AND(OR(OR(AH35="O",AK35="O",AT35="O",BU35="O",CD35="O",CM35="O"), AND(AH35="K",AK35="K",AT35="K",BU35="K", CD35="K",CM35="K")),SUM(AG35,AJ35,AS35,BT35,CC35,CL35)=0,ISNUMBER(CO35)),"",IF(OR(AH35="O",AK35="O",AT35="O",BU35="O",CD35="O",CM35="O"),"O",IF(AND(AH35=AK35,AH35=AT35,AH35=BU35,AH35=CD35,AH35=CM35,OR(AH35="K",AH35="W",AH35="M")),UPPER(AH35),"")))</f>
        <v/>
      </c>
      <c r="CQ35" s="23" t="str">
        <f>IF(TYPE(VAL_Codes!BV$30)=2,VAL_Codes!BV$30,"")</f>
        <v/>
      </c>
      <c r="CR35" s="38"/>
    </row>
    <row r="36" spans="1:96" ht="11.25" customHeight="1" x14ac:dyDescent="0.2">
      <c r="A36" s="44"/>
      <c r="B36" s="44"/>
      <c r="C36" s="760"/>
      <c r="D36" s="760"/>
      <c r="E36" s="125" t="s">
        <v>369</v>
      </c>
      <c r="F36" s="126" t="s">
        <v>370</v>
      </c>
      <c r="G36" s="409"/>
      <c r="H36" s="408" t="s">
        <v>47</v>
      </c>
      <c r="I36" s="395" t="s">
        <v>66</v>
      </c>
      <c r="J36" s="396" t="str">
        <f>VAL_Metadata!B$8</f>
        <v>_X</v>
      </c>
      <c r="K36" s="408" t="s">
        <v>79</v>
      </c>
      <c r="L36" s="123" t="s">
        <v>217</v>
      </c>
      <c r="M36" s="122"/>
      <c r="N36" s="122"/>
      <c r="O36" s="122"/>
      <c r="P36" s="122"/>
      <c r="Q36" s="122"/>
      <c r="R36" s="122"/>
      <c r="S36" s="122"/>
      <c r="T36" s="122"/>
      <c r="U36" s="122"/>
      <c r="V36" s="122"/>
      <c r="W36" s="122"/>
      <c r="X36" s="122"/>
      <c r="Y36" s="122"/>
      <c r="Z36" s="123"/>
      <c r="AA36" s="29" t="str">
        <f>IF(COUNTBLANK('VAL_Fill in area'!G91)=1,"",'VAL_Fill in area'!G91)</f>
        <v/>
      </c>
      <c r="AB36" s="24" t="str">
        <f>IF(TYPE(VAL_Codes!G$30)=2,VAL_Codes!G$30,"")</f>
        <v/>
      </c>
      <c r="AC36" s="25" t="str">
        <f>IF(TYPE(VAL_Codes!H$30)=2,VAL_Codes!H$30,"")</f>
        <v/>
      </c>
      <c r="AD36" s="29" t="str">
        <f>IF(COUNTBLANK('VAL_Fill in area'!H91)=1,"",'VAL_Fill in area'!H91)</f>
        <v/>
      </c>
      <c r="AE36" s="24" t="str">
        <f>IF(TYPE(VAL_Codes!J$30)=2,VAL_Codes!J$30,"")</f>
        <v/>
      </c>
      <c r="AF36" s="25" t="str">
        <f>IF(TYPE(VAL_Codes!K$30)=2,VAL_Codes!K$30,"")</f>
        <v/>
      </c>
      <c r="AG36" s="27" t="str">
        <f>IF(OR(AND(AA36="",AB36=""),AND(AD36="",AE36=""),AND(AB36="K",AE36="K"),OR(AB36="O",AE36="O")),"",SUM(AA36,AD36))</f>
        <v/>
      </c>
      <c r="AH36" s="1" t="str">
        <f xml:space="preserve"> IF(AND(OR(AND(AB36="O",AE36="O"),AND(AB36="K",AE36="K")),SUM(AA36,AD36)=0,ISNUMBER(AG36)),"",IF(OR(AB36="O",AE36="O"),"O",IF(AND(AB36=AE36,OR(AB36="K",AB36="W",AB36="M")),UPPER( AB36),"")))</f>
        <v/>
      </c>
      <c r="AI36" s="23" t="str">
        <f>IF(TYPE(VAL_Codes!N$30)=2,VAL_Codes!N$30,"")</f>
        <v/>
      </c>
      <c r="AJ36" s="29" t="str">
        <f>IF(COUNTBLANK('VAL_Fill in area'!I91)=1,"",'VAL_Fill in area'!I91)</f>
        <v/>
      </c>
      <c r="AK36" s="24" t="str">
        <f>IF(TYPE(VAL_Codes!P$30)=2,VAL_Codes!P$30,"")</f>
        <v/>
      </c>
      <c r="AL36" s="25" t="str">
        <f>IF(TYPE(VAL_Codes!Q$30)=2,VAL_Codes!Q$30,"")</f>
        <v/>
      </c>
      <c r="AM36" s="29" t="str">
        <f>IF(COUNTBLANK('VAL_Fill in area'!J91)=1,"",'VAL_Fill in area'!J91)</f>
        <v/>
      </c>
      <c r="AN36" s="24" t="str">
        <f>IF(TYPE(VAL_Codes!S$30)=2,VAL_Codes!S$30,"")</f>
        <v/>
      </c>
      <c r="AO36" s="25" t="str">
        <f>IF(TYPE(VAL_Codes!T$30)=2,VAL_Codes!T$30,"")</f>
        <v/>
      </c>
      <c r="AP36" s="29" t="str">
        <f>IF(COUNTBLANK('VAL_Fill in area'!K91)=1,"",'VAL_Fill in area'!K91)</f>
        <v/>
      </c>
      <c r="AQ36" s="24" t="str">
        <f>IF(TYPE(VAL_Codes!V$30)=2,VAL_Codes!V$30,"")</f>
        <v/>
      </c>
      <c r="AR36" s="25" t="str">
        <f>IF(TYPE(VAL_Codes!W$30)=2,VAL_Codes!W$30,"")</f>
        <v/>
      </c>
      <c r="AS36" s="27" t="str">
        <f>IF(OR(AND(AM36="",AN36=""),AND(AP36="",AQ36=""),AND(AN36="K",AQ36="K"),OR(AN36="O",AQ36="O")),"",SUM(AM36,AP36))</f>
        <v/>
      </c>
      <c r="AT36" s="1" t="str">
        <f xml:space="preserve"> IF(AND(OR(AND(AN36="O",AQ36="O"),AND(AN36="K",AQ36="K")),SUM(AM36,AP36)=0,ISNUMBER(AS36)),"",IF(OR(AN36="O",AQ36="O"),"O",IF(AND(AN36=AQ36,OR(AN36="K",AN36="W",AN36="M")),UPPER( AN36),"")))</f>
        <v/>
      </c>
      <c r="AU36" s="23" t="str">
        <f>IF(TYPE(VAL_Codes!Z$30)=2,VAL_Codes!Z$30,"")</f>
        <v/>
      </c>
      <c r="AV36" s="29" t="str">
        <f>IF(COUNTBLANK('VAL_Fill in area'!L91)=1,"",'VAL_Fill in area'!L91)</f>
        <v/>
      </c>
      <c r="AW36" s="24" t="str">
        <f>IF(TYPE(VAL_Codes!AB$30)=2,VAL_Codes!AB$30,"")</f>
        <v/>
      </c>
      <c r="AX36" s="25" t="str">
        <f>IF(TYPE(VAL_Codes!AC$30)=2,VAL_Codes!AC$30,"")</f>
        <v/>
      </c>
      <c r="AY36" s="29" t="str">
        <f>IF(COUNTBLANK('VAL_Fill in area'!M91)=1,"",'VAL_Fill in area'!M91)</f>
        <v/>
      </c>
      <c r="AZ36" s="24" t="str">
        <f>IF(TYPE(VAL_Codes!AE$30)=2,VAL_Codes!AE$30,"")</f>
        <v/>
      </c>
      <c r="BA36" s="25" t="str">
        <f>IF(TYPE(VAL_Codes!AF$30)=2,VAL_Codes!AF$30,"")</f>
        <v/>
      </c>
      <c r="BB36" s="27" t="str">
        <f>IF(OR(AND(AV36="",AW36=""),AND(AY36="",AZ36=""),AND(AW36="K",AZ36="K"),OR(AW36="O",AZ36="O")),"",SUM(AV36,AY36))</f>
        <v/>
      </c>
      <c r="BC36" s="1" t="str">
        <f xml:space="preserve"> IF(AND(OR(AND(AW36="O",AZ36="O"),AND(AW36="K",AZ36="K")),SUM(AV36,AY36)=0,ISNUMBER(BB36)),"",IF(OR(AW36="O",AZ36="O"),"O",IF(AND(AW36=AZ36,OR(AW36="K",AW36="W",AW36="M")),UPPER( AW36),"")))</f>
        <v/>
      </c>
      <c r="BD36" s="23" t="str">
        <f>IF(TYPE(VAL_Codes!AI$30)=2,VAL_Codes!AI$30,"")</f>
        <v/>
      </c>
      <c r="BE36" s="29" t="str">
        <f>IF(COUNTBLANK('VAL_Fill in area'!N91)=1,"",'VAL_Fill in area'!N91)</f>
        <v/>
      </c>
      <c r="BF36" s="24" t="str">
        <f>IF(TYPE(VAL_Codes!AK$30)=2,VAL_Codes!AK$30,"")</f>
        <v/>
      </c>
      <c r="BG36" s="25" t="str">
        <f>IF(TYPE(VAL_Codes!AL$30)=2,VAL_Codes!AL$30,"")</f>
        <v/>
      </c>
      <c r="BH36" s="29" t="str">
        <f>IF(COUNTBLANK('VAL_Fill in area'!O91)=1,"",'VAL_Fill in area'!O91)</f>
        <v/>
      </c>
      <c r="BI36" s="24" t="str">
        <f>IF(TYPE(VAL_Codes!AN$30)=2,VAL_Codes!AN$30,"")</f>
        <v/>
      </c>
      <c r="BJ36" s="25" t="str">
        <f>IF(TYPE(VAL_Codes!AO$30)=2,VAL_Codes!AO$30,"")</f>
        <v/>
      </c>
      <c r="BK36" s="27" t="str">
        <f>IF(OR(AND(BE36="",BF36=""),AND(BH36="",BI36=""),AND(BF36="K",BI36="K"),OR(BF36="O",BI36="O")),"",SUM(BE36,BH36))</f>
        <v/>
      </c>
      <c r="BL36" s="1" t="str">
        <f xml:space="preserve"> IF(AND(OR(AND(BF36="O",BI36="O"),AND(BF36="K",BI36="K")),SUM(BE36,BH36)=0,ISNUMBER(BK36)),"",IF(OR(BF36="O",BI36="O"),"O",IF(AND(BF36=BI36,OR(BF36="K",BF36="W",BF36="M")),UPPER( BF36),"")))</f>
        <v/>
      </c>
      <c r="BM36" s="23" t="str">
        <f>IF(TYPE(VAL_Codes!AR$30)=2,VAL_Codes!AR$30,"")</f>
        <v/>
      </c>
      <c r="BN36" s="27" t="str">
        <f>IF(OR(AND(AV36="",AW36=""),AND(BE36="",BF36=""),AND(AW36="K",BF36="K"),OR(AW36="O",BF36="O")),"",SUM(AV36,BE36))</f>
        <v/>
      </c>
      <c r="BO36" s="1" t="str">
        <f xml:space="preserve"> IF(AND(OR(AND(AW36="O",BF36="O"),AND(AW36="K",BF36="K")),SUM(AV36,BE36)=0,ISNUMBER(BN36)),"",IF(OR(AW36="O",BF36="O"),"O",IF(AND(AW36=BF36,OR(AW36="K",AW36="W",AW36="M")),UPPER( AW36),"")))</f>
        <v/>
      </c>
      <c r="BP36" s="23" t="str">
        <f>IF(TYPE(VAL_Codes!AU$30)=2,VAL_Codes!AU$30,"")</f>
        <v/>
      </c>
      <c r="BQ36" s="27" t="str">
        <f>IF(OR(AND(AY36="",AZ36=""),AND(BH36="",BI36=""),AND(AZ36="K",BI36="K"),OR(AZ36="O",BI36="O")),"",SUM(AY36,BH36))</f>
        <v/>
      </c>
      <c r="BR36" s="1" t="str">
        <f xml:space="preserve"> IF(AND(OR(AND(AZ36="O",BI36="O"),AND(AZ36="K",BI36="K")),SUM(AY36,BH36)=0,ISNUMBER(BQ36)),"",IF(OR(AZ36="O",BI36="O"),"O",IF(AND(AZ36=BI36,OR(AZ36="K",AZ36="W",AZ36="M")),UPPER( AZ36),"")))</f>
        <v/>
      </c>
      <c r="BS36" s="23" t="str">
        <f>IF(TYPE(VAL_Codes!AX$30)=2,VAL_Codes!AX$30,"")</f>
        <v/>
      </c>
      <c r="BT36" s="27" t="str">
        <f>IF(OR(AND(BN36="",BO36=""),AND(BQ36="",BR36=""),AND(BO36="K",BR36="K"),OR(BO36="O",BR36="O")),"",SUM(BN36,BQ36))</f>
        <v/>
      </c>
      <c r="BU36" s="1" t="str">
        <f xml:space="preserve"> IF(AND(OR(AND(BO36="O",BR36="O"),AND(BO36="K",BR36="K")),SUM(BN36,BQ36)=0,ISNUMBER(BT36)),"",IF(OR(BO36="O",BR36="O"),"O",IF(AND(BO36=BR36,OR(BO36="K",BO36="W",BO36="M")),UPPER( BO36),"")))</f>
        <v/>
      </c>
      <c r="BV36" s="23" t="str">
        <f>IF(TYPE(VAL_Codes!BA$30)=2,VAL_Codes!BA$30,"")</f>
        <v/>
      </c>
      <c r="BW36" s="29" t="str">
        <f>IF(COUNTBLANK('VAL_Fill in area'!P91)=1,"",'VAL_Fill in area'!P91)</f>
        <v/>
      </c>
      <c r="BX36" s="24" t="str">
        <f>IF(TYPE(VAL_Codes!BC$30)=2,VAL_Codes!BC$30,"")</f>
        <v/>
      </c>
      <c r="BY36" s="25" t="str">
        <f>IF(TYPE(VAL_Codes!BD$30)=2,VAL_Codes!BD$30,"")</f>
        <v/>
      </c>
      <c r="BZ36" s="29" t="str">
        <f>IF(COUNTBLANK('VAL_Fill in area'!Q91)=1,"",'VAL_Fill in area'!Q91)</f>
        <v/>
      </c>
      <c r="CA36" s="24" t="str">
        <f>IF(TYPE(VAL_Codes!BF$30)=2,VAL_Codes!BF$30,"")</f>
        <v/>
      </c>
      <c r="CB36" s="25" t="str">
        <f>IF(TYPE(VAL_Codes!BG$30)=2,VAL_Codes!BG$30,"")</f>
        <v/>
      </c>
      <c r="CC36" s="27" t="str">
        <f>IF(OR(AND(BW36="",BX36=""),AND(BZ36="",CA36=""),AND(BX36="K",CA36="K"),OR(BX36="O",CA36="O")),"",SUM(BW36,BZ36))</f>
        <v/>
      </c>
      <c r="CD36" s="1" t="str">
        <f xml:space="preserve"> IF(AND(OR(AND(BX36="O",CA36="O"),AND(BX36="K",CA36="K")),SUM(BW36,BZ36)=0,ISNUMBER(CC36)),"",IF(OR(BX36="O",CA36="O"),"O",IF(AND(BX36=CA36,OR(BX36="K",BX36="W",BX36="M")),UPPER( BX36),"")))</f>
        <v/>
      </c>
      <c r="CE36" s="22" t="str">
        <f>IF(TYPE(VAL_Codes!BJ$30)=2,VAL_Codes!BJ$30,"")</f>
        <v/>
      </c>
      <c r="CF36" s="29" t="str">
        <f>IF(COUNTBLANK('VAL_Fill in area'!R91)=1,"",'VAL_Fill in area'!R91)</f>
        <v/>
      </c>
      <c r="CG36" s="24" t="str">
        <f>IF(TYPE(VAL_Codes!BL$30)=2,VAL_Codes!BL$30,"")</f>
        <v/>
      </c>
      <c r="CH36" s="25" t="str">
        <f>IF(TYPE(VAL_Codes!BM$30)=2,VAL_Codes!BM$30,"")</f>
        <v/>
      </c>
      <c r="CI36" s="29" t="str">
        <f>IF(COUNTBLANK('VAL_Fill in area'!S91)=1,"",'VAL_Fill in area'!S91)</f>
        <v/>
      </c>
      <c r="CJ36" s="24" t="str">
        <f>IF(TYPE(VAL_Codes!BO$30)=2,VAL_Codes!BO$30,"")</f>
        <v/>
      </c>
      <c r="CK36" s="25" t="str">
        <f>IF(TYPE(VAL_Codes!BP$30)=2,VAL_Codes!BP$30,"")</f>
        <v/>
      </c>
      <c r="CL36" s="29" t="str">
        <f>IF(COUNTBLANK('VAL_Fill in area'!T91)=1,"",'VAL_Fill in area'!T91)</f>
        <v/>
      </c>
      <c r="CM36" s="24" t="str">
        <f>IF(TYPE(VAL_Codes!BR$30)=2,VAL_Codes!BR$30,"")</f>
        <v/>
      </c>
      <c r="CN36" s="25" t="str">
        <f>IF(TYPE(VAL_Codes!BS$30)=2,VAL_Codes!BS$30,"")</f>
        <v/>
      </c>
      <c r="CO36" s="26" t="str">
        <f>IF(OR(EXACT(AG36,AH36),EXACT(AJ36,AK36),EXACT(AS36,AT36),EXACT(BT36,BU36),EXACT(CC36,CD36), EXACT(CL36,CM36),AND(AH36="K",AK36="K",AT36="K",BU36="K", CD36="K",CM36="K"),OR(AH36="O",AK36="O",AT36="O",BU36="O", CD36="O",CM36="O")),"",SUM(AG36,AJ36,AS36,BT36,CC36,CL36))</f>
        <v/>
      </c>
      <c r="CP36" s="20" t="str">
        <f>IF(AND(OR(OR(AH36="O",AK36="O",AT36="O",BU36="O",CD36="O",CM36="O"), AND(AH36="K",AK36="K",AT36="K",BU36="K", CD36="K",CM36="K")),SUM(AG36,AJ36,AS36,BT36,CC36,CL36)=0,ISNUMBER(CO36)),"",IF(OR(AH36="O",AK36="O",AT36="O",BU36="O",CD36="O",CM36="O"),"O",IF(AND(AH36=AK36,AH36=AT36,AH36=BU36,AH36=CD36,AH36=CM36,OR(AH36="K",AH36="W",AH36="M")),UPPER(AH36),"")))</f>
        <v/>
      </c>
      <c r="CQ36" s="23" t="str">
        <f>IF(TYPE(VAL_Codes!BV$30)=2,VAL_Codes!BV$30,"")</f>
        <v/>
      </c>
      <c r="CR36" s="38"/>
    </row>
    <row r="37" spans="1:96" ht="11.25" customHeight="1" x14ac:dyDescent="0.2">
      <c r="A37" s="44"/>
      <c r="B37" s="44"/>
      <c r="C37" s="760"/>
      <c r="D37" s="760"/>
      <c r="E37" s="561" t="s">
        <v>682</v>
      </c>
      <c r="F37" s="561" t="s">
        <v>220</v>
      </c>
      <c r="G37" s="407"/>
      <c r="H37" s="408" t="s">
        <v>47</v>
      </c>
      <c r="I37" s="395" t="s">
        <v>66</v>
      </c>
      <c r="J37" s="396" t="str">
        <f>VAL_Metadata!B$8</f>
        <v>_X</v>
      </c>
      <c r="K37" s="408" t="s">
        <v>79</v>
      </c>
      <c r="L37" s="123" t="s">
        <v>221</v>
      </c>
      <c r="M37" s="122"/>
      <c r="N37" s="122"/>
      <c r="O37" s="122"/>
      <c r="P37" s="122"/>
      <c r="Q37" s="122"/>
      <c r="R37" s="122"/>
      <c r="S37" s="122"/>
      <c r="T37" s="122"/>
      <c r="U37" s="122"/>
      <c r="V37" s="122"/>
      <c r="W37" s="122"/>
      <c r="X37" s="122"/>
      <c r="Y37" s="122"/>
      <c r="Z37" s="123"/>
      <c r="AA37" s="29" t="str">
        <f>IF(COUNTBLANK('VAL_Fill in area'!G92)=1,"",'VAL_Fill in area'!G92)</f>
        <v/>
      </c>
      <c r="AB37" s="24" t="str">
        <f>IF(TYPE(VAL_Codes!G$30)=2,VAL_Codes!G$30,"")</f>
        <v/>
      </c>
      <c r="AC37" s="25" t="str">
        <f>IF(TYPE(VAL_Codes!H$30)=2,VAL_Codes!H$30,"")</f>
        <v/>
      </c>
      <c r="AD37" s="29" t="str">
        <f>IF(COUNTBLANK('VAL_Fill in area'!H92)=1,"",'VAL_Fill in area'!H92)</f>
        <v/>
      </c>
      <c r="AE37" s="24" t="str">
        <f>IF(TYPE(VAL_Codes!J$30)=2,VAL_Codes!J$30,"")</f>
        <v/>
      </c>
      <c r="AF37" s="25" t="str">
        <f>IF(TYPE(VAL_Codes!K$30)=2,VAL_Codes!K$30,"")</f>
        <v/>
      </c>
      <c r="AG37" s="27" t="str">
        <f>IF(OR(AND(AA37="",AB37=""),AND(AD37="",AE37=""),AND(AB37="K",AE37="K"),OR(AB37="O",AE37="O")),"",SUM(AA37,AD37))</f>
        <v/>
      </c>
      <c r="AH37" s="1" t="str">
        <f xml:space="preserve"> IF(AND(OR(AND(AB37="O",AE37="O"),AND(AB37="K",AE37="K")),SUM(AA37,AD37)=0,ISNUMBER(AG37)),"",IF(OR(AB37="O",AE37="O"),"O",IF(AND(AB37=AE37,OR(AB37="K",AB37="W",AB37="M")),UPPER( AB37),"")))</f>
        <v/>
      </c>
      <c r="AI37" s="23" t="str">
        <f>IF(TYPE(VAL_Codes!N$30)=2,VAL_Codes!N$30,"")</f>
        <v/>
      </c>
      <c r="AJ37" s="29" t="str">
        <f>IF(COUNTBLANK('VAL_Fill in area'!I92)=1,"",'VAL_Fill in area'!I92)</f>
        <v/>
      </c>
      <c r="AK37" s="24" t="str">
        <f>IF(TYPE(VAL_Codes!P$30)=2,VAL_Codes!P$30,"")</f>
        <v/>
      </c>
      <c r="AL37" s="25" t="str">
        <f>IF(TYPE(VAL_Codes!Q$30)=2,VAL_Codes!Q$30,"")</f>
        <v/>
      </c>
      <c r="AM37" s="29" t="str">
        <f>IF(COUNTBLANK('VAL_Fill in area'!J92)=1,"",'VAL_Fill in area'!J92)</f>
        <v/>
      </c>
      <c r="AN37" s="24" t="str">
        <f>IF(TYPE(VAL_Codes!S$30)=2,VAL_Codes!S$30,"")</f>
        <v/>
      </c>
      <c r="AO37" s="25" t="str">
        <f>IF(TYPE(VAL_Codes!T$30)=2,VAL_Codes!T$30,"")</f>
        <v/>
      </c>
      <c r="AP37" s="29" t="str">
        <f>IF(COUNTBLANK('VAL_Fill in area'!K92)=1,"",'VAL_Fill in area'!K92)</f>
        <v/>
      </c>
      <c r="AQ37" s="24" t="str">
        <f>IF(TYPE(VAL_Codes!V$30)=2,VAL_Codes!V$30,"")</f>
        <v/>
      </c>
      <c r="AR37" s="25" t="str">
        <f>IF(TYPE(VAL_Codes!W$30)=2,VAL_Codes!W$30,"")</f>
        <v/>
      </c>
      <c r="AS37" s="27" t="str">
        <f>IF(OR(AND(AM37="",AN37=""),AND(AP37="",AQ37=""),AND(AN37="K",AQ37="K"),OR(AN37="O",AQ37="O")),"",SUM(AM37,AP37))</f>
        <v/>
      </c>
      <c r="AT37" s="1" t="str">
        <f xml:space="preserve"> IF(AND(OR(AND(AN37="O",AQ37="O"),AND(AN37="K",AQ37="K")),SUM(AM37,AP37)=0,ISNUMBER(AS37)),"",IF(OR(AN37="O",AQ37="O"),"O",IF(AND(AN37=AQ37,OR(AN37="K",AN37="W",AN37="M")),UPPER( AN37),"")))</f>
        <v/>
      </c>
      <c r="AU37" s="23" t="str">
        <f>IF(TYPE(VAL_Codes!Z$30)=2,VAL_Codes!Z$30,"")</f>
        <v/>
      </c>
      <c r="AV37" s="29" t="str">
        <f>IF(COUNTBLANK('VAL_Fill in area'!L92)=1,"",'VAL_Fill in area'!L92)</f>
        <v/>
      </c>
      <c r="AW37" s="24" t="str">
        <f>IF(TYPE(VAL_Codes!AB$30)=2,VAL_Codes!AB$30,"")</f>
        <v/>
      </c>
      <c r="AX37" s="25" t="str">
        <f>IF(TYPE(VAL_Codes!AC$30)=2,VAL_Codes!AC$30,"")</f>
        <v/>
      </c>
      <c r="AY37" s="29" t="str">
        <f>IF(COUNTBLANK('VAL_Fill in area'!M92)=1,"",'VAL_Fill in area'!M92)</f>
        <v/>
      </c>
      <c r="AZ37" s="24" t="str">
        <f>IF(TYPE(VAL_Codes!AE$30)=2,VAL_Codes!AE$30,"")</f>
        <v/>
      </c>
      <c r="BA37" s="25" t="str">
        <f>IF(TYPE(VAL_Codes!AF$30)=2,VAL_Codes!AF$30,"")</f>
        <v/>
      </c>
      <c r="BB37" s="27" t="str">
        <f>IF(OR(AND(AV37="",AW37=""),AND(AY37="",AZ37=""),AND(AW37="K",AZ37="K"),OR(AW37="O",AZ37="O")),"",SUM(AV37,AY37))</f>
        <v/>
      </c>
      <c r="BC37" s="1" t="str">
        <f xml:space="preserve"> IF(AND(OR(AND(AW37="O",AZ37="O"),AND(AW37="K",AZ37="K")),SUM(AV37,AY37)=0,ISNUMBER(BB37)),"",IF(OR(AW37="O",AZ37="O"),"O",IF(AND(AW37=AZ37,OR(AW37="K",AW37="W",AW37="M")),UPPER( AW37),"")))</f>
        <v/>
      </c>
      <c r="BD37" s="23" t="str">
        <f>IF(TYPE(VAL_Codes!AI$30)=2,VAL_Codes!AI$30,"")</f>
        <v/>
      </c>
      <c r="BE37" s="29" t="str">
        <f>IF(COUNTBLANK('VAL_Fill in area'!N92)=1,"",'VAL_Fill in area'!N92)</f>
        <v/>
      </c>
      <c r="BF37" s="24" t="str">
        <f>IF(TYPE(VAL_Codes!AK$30)=2,VAL_Codes!AK$30,"")</f>
        <v/>
      </c>
      <c r="BG37" s="25" t="str">
        <f>IF(TYPE(VAL_Codes!AL$30)=2,VAL_Codes!AL$30,"")</f>
        <v/>
      </c>
      <c r="BH37" s="29" t="str">
        <f>IF(COUNTBLANK('VAL_Fill in area'!O92)=1,"",'VAL_Fill in area'!O92)</f>
        <v/>
      </c>
      <c r="BI37" s="24" t="str">
        <f>IF(TYPE(VAL_Codes!AN$30)=2,VAL_Codes!AN$30,"")</f>
        <v/>
      </c>
      <c r="BJ37" s="25" t="str">
        <f>IF(TYPE(VAL_Codes!AO$30)=2,VAL_Codes!AO$30,"")</f>
        <v/>
      </c>
      <c r="BK37" s="27" t="str">
        <f>IF(OR(AND(BE37="",BF37=""),AND(BH37="",BI37=""),AND(BF37="K",BI37="K"),OR(BF37="O",BI37="O")),"",SUM(BE37,BH37))</f>
        <v/>
      </c>
      <c r="BL37" s="1" t="str">
        <f xml:space="preserve"> IF(AND(OR(AND(BF37="O",BI37="O"),AND(BF37="K",BI37="K")),SUM(BE37,BH37)=0,ISNUMBER(BK37)),"",IF(OR(BF37="O",BI37="O"),"O",IF(AND(BF37=BI37,OR(BF37="K",BF37="W",BF37="M")),UPPER( BF37),"")))</f>
        <v/>
      </c>
      <c r="BM37" s="23" t="str">
        <f>IF(TYPE(VAL_Codes!AR$30)=2,VAL_Codes!AR$30,"")</f>
        <v/>
      </c>
      <c r="BN37" s="27" t="str">
        <f>IF(OR(AND(AV37="",AW37=""),AND(BE37="",BF37=""),AND(AW37="K",BF37="K"),OR(AW37="O",BF37="O")),"",SUM(AV37,BE37))</f>
        <v/>
      </c>
      <c r="BO37" s="1" t="str">
        <f xml:space="preserve"> IF(AND(OR(AND(AW37="O",BF37="O"),AND(AW37="K",BF37="K")),SUM(AV37,BE37)=0,ISNUMBER(BN37)),"",IF(OR(AW37="O",BF37="O"),"O",IF(AND(AW37=BF37,OR(AW37="K",AW37="W",AW37="M")),UPPER( AW37),"")))</f>
        <v/>
      </c>
      <c r="BP37" s="23" t="str">
        <f>IF(TYPE(VAL_Codes!AU$30)=2,VAL_Codes!AU$30,"")</f>
        <v/>
      </c>
      <c r="BQ37" s="27" t="str">
        <f>IF(OR(AND(AY37="",AZ37=""),AND(BH37="",BI37=""),AND(AZ37="K",BI37="K"),OR(AZ37="O",BI37="O")),"",SUM(AY37,BH37))</f>
        <v/>
      </c>
      <c r="BR37" s="1" t="str">
        <f xml:space="preserve"> IF(AND(OR(AND(AZ37="O",BI37="O"),AND(AZ37="K",BI37="K")),SUM(AY37,BH37)=0,ISNUMBER(BQ37)),"",IF(OR(AZ37="O",BI37="O"),"O",IF(AND(AZ37=BI37,OR(AZ37="K",AZ37="W",AZ37="M")),UPPER( AZ37),"")))</f>
        <v/>
      </c>
      <c r="BS37" s="23" t="str">
        <f>IF(TYPE(VAL_Codes!AX$30)=2,VAL_Codes!AX$30,"")</f>
        <v/>
      </c>
      <c r="BT37" s="27" t="str">
        <f>IF(OR(AND(BN37="",BO37=""),AND(BQ37="",BR37=""),AND(BO37="K",BR37="K"),OR(BO37="O",BR37="O")),"",SUM(BN37,BQ37))</f>
        <v/>
      </c>
      <c r="BU37" s="1" t="str">
        <f xml:space="preserve"> IF(AND(OR(AND(BO37="O",BR37="O"),AND(BO37="K",BR37="K")),SUM(BN37,BQ37)=0,ISNUMBER(BT37)),"",IF(OR(BO37="O",BR37="O"),"O",IF(AND(BO37=BR37,OR(BO37="K",BO37="W",BO37="M")),UPPER( BO37),"")))</f>
        <v/>
      </c>
      <c r="BV37" s="23" t="str">
        <f>IF(TYPE(VAL_Codes!BA$30)=2,VAL_Codes!BA$30,"")</f>
        <v/>
      </c>
      <c r="BW37" s="29" t="str">
        <f>IF(COUNTBLANK('VAL_Fill in area'!P92)=1,"",'VAL_Fill in area'!P92)</f>
        <v/>
      </c>
      <c r="BX37" s="24" t="str">
        <f>IF(TYPE(VAL_Codes!BC$30)=2,VAL_Codes!BC$30,"")</f>
        <v/>
      </c>
      <c r="BY37" s="25" t="str">
        <f>IF(TYPE(VAL_Codes!BD$30)=2,VAL_Codes!BD$30,"")</f>
        <v/>
      </c>
      <c r="BZ37" s="29" t="str">
        <f>IF(COUNTBLANK('VAL_Fill in area'!Q92)=1,"",'VAL_Fill in area'!Q92)</f>
        <v/>
      </c>
      <c r="CA37" s="24" t="str">
        <f>IF(TYPE(VAL_Codes!BF$30)=2,VAL_Codes!BF$30,"")</f>
        <v/>
      </c>
      <c r="CB37" s="25" t="str">
        <f>IF(TYPE(VAL_Codes!BG$30)=2,VAL_Codes!BG$30,"")</f>
        <v/>
      </c>
      <c r="CC37" s="27" t="str">
        <f>IF(OR(AND(BW37="",BX37=""),AND(BZ37="",CA37=""),AND(BX37="K",CA37="K"),OR(BX37="O",CA37="O")),"",SUM(BW37,BZ37))</f>
        <v/>
      </c>
      <c r="CD37" s="1" t="str">
        <f xml:space="preserve"> IF(AND(OR(AND(BX37="O",CA37="O"),AND(BX37="K",CA37="K")),SUM(BW37,BZ37)=0,ISNUMBER(CC37)),"",IF(OR(BX37="O",CA37="O"),"O",IF(AND(BX37=CA37,OR(BX37="K",BX37="W",BX37="M")),UPPER( BX37),"")))</f>
        <v/>
      </c>
      <c r="CE37" s="22" t="str">
        <f>IF(TYPE(VAL_Codes!BJ$30)=2,VAL_Codes!BJ$30,"")</f>
        <v/>
      </c>
      <c r="CF37" s="29" t="str">
        <f>IF(COUNTBLANK('VAL_Fill in area'!R92)=1,"",'VAL_Fill in area'!R92)</f>
        <v/>
      </c>
      <c r="CG37" s="24" t="str">
        <f>IF(TYPE(VAL_Codes!BL$30)=2,VAL_Codes!BL$30,"")</f>
        <v/>
      </c>
      <c r="CH37" s="25" t="str">
        <f>IF(TYPE(VAL_Codes!BM$30)=2,VAL_Codes!BM$30,"")</f>
        <v/>
      </c>
      <c r="CI37" s="29" t="str">
        <f>IF(COUNTBLANK('VAL_Fill in area'!S92)=1,"",'VAL_Fill in area'!S92)</f>
        <v/>
      </c>
      <c r="CJ37" s="24" t="str">
        <f>IF(TYPE(VAL_Codes!BO$30)=2,VAL_Codes!BO$30,"")</f>
        <v/>
      </c>
      <c r="CK37" s="25" t="str">
        <f>IF(TYPE(VAL_Codes!BP$30)=2,VAL_Codes!BP$30,"")</f>
        <v/>
      </c>
      <c r="CL37" s="29" t="str">
        <f>IF(COUNTBLANK('VAL_Fill in area'!T92)=1,"",'VAL_Fill in area'!T92)</f>
        <v/>
      </c>
      <c r="CM37" s="24" t="str">
        <f>IF(TYPE(VAL_Codes!BR$30)=2,VAL_Codes!BR$30,"")</f>
        <v/>
      </c>
      <c r="CN37" s="25" t="str">
        <f>IF(TYPE(VAL_Codes!BS$30)=2,VAL_Codes!BS$30,"")</f>
        <v/>
      </c>
      <c r="CO37" s="26" t="str">
        <f>IF(OR(EXACT(AG37,AH37),EXACT(AJ37,AK37),EXACT(AS37,AT37),EXACT(BT37,BU37),EXACT(CC37,CD37), EXACT(CL37,CM37),AND(AH37="K",AK37="K",AT37="K",BU37="K", CD37="K",CM37="K"),OR(AH37="O",AK37="O",AT37="O",BU37="O", CD37="O",CM37="O")),"",SUM(AG37,AJ37,AS37,BT37,CC37,CL37))</f>
        <v/>
      </c>
      <c r="CP37" s="20" t="str">
        <f>IF(AND(OR(OR(AH37="O",AK37="O",AT37="O",BU37="O",CD37="O",CM37="O"), AND(AH37="K",AK37="K",AT37="K",BU37="K", CD37="K",CM37="K")),SUM(AG37,AJ37,AS37,BT37,CC37,CL37)=0,ISNUMBER(CO37)),"",IF(OR(AH37="O",AK37="O",AT37="O",BU37="O",CD37="O",CM37="O"),"O",IF(AND(AH37=AK37,AH37=AT37,AH37=BU37,AH37=CD37,AH37=CM37,OR(AH37="K",AH37="W",AH37="M")),UPPER(AH37),"")))</f>
        <v/>
      </c>
      <c r="CQ37" s="23" t="str">
        <f>IF(TYPE(VAL_Codes!BV$30)=2,VAL_Codes!BV$30,"")</f>
        <v/>
      </c>
      <c r="CR37" s="38"/>
    </row>
    <row r="38" spans="1:96" ht="11.25" customHeight="1" x14ac:dyDescent="0.2">
      <c r="A38" s="44"/>
      <c r="B38" s="44"/>
      <c r="C38" s="760"/>
      <c r="D38" s="763"/>
      <c r="E38" s="124" t="s">
        <v>222</v>
      </c>
      <c r="F38" s="124" t="s">
        <v>332</v>
      </c>
      <c r="G38" s="407"/>
      <c r="H38" s="408" t="s">
        <v>47</v>
      </c>
      <c r="I38" s="395" t="s">
        <v>66</v>
      </c>
      <c r="J38" s="396" t="str">
        <f>VAL_Metadata!B$8</f>
        <v>_X</v>
      </c>
      <c r="K38" s="408" t="s">
        <v>79</v>
      </c>
      <c r="L38" s="123" t="s">
        <v>223</v>
      </c>
      <c r="M38" s="122"/>
      <c r="N38" s="122"/>
      <c r="O38" s="122"/>
      <c r="P38" s="122"/>
      <c r="Q38" s="122"/>
      <c r="R38" s="122"/>
      <c r="S38" s="122"/>
      <c r="T38" s="122"/>
      <c r="U38" s="122"/>
      <c r="V38" s="122"/>
      <c r="W38" s="122"/>
      <c r="X38" s="122"/>
      <c r="Y38" s="122"/>
      <c r="Z38" s="123"/>
      <c r="AA38" s="26" t="str">
        <f>IF(OR(AND(AA33="",AB33=""),AND(AA37="",AB37=""),AND(AB33="K",AB37="K"),OR(AB33="O",AB37="O")),"",SUM(AA33,AA37))</f>
        <v/>
      </c>
      <c r="AB38" s="20" t="str">
        <f>IF(AND(OR(AND(AB33="O",AB37="O"),AND(AB33="K",AB37="K")),SUM(AA33,AA37)=0,ISNUMBER(AA38)),"",IF(OR(AB33="O",AB37="O"),"O",IF(AND(AB33=AB37,OR(AB33="K",AB33="W",AB33="M")), UPPER(AB33),"")))</f>
        <v/>
      </c>
      <c r="AC38" s="23" t="str">
        <f>IF(TYPE(VAL_Codes!H$30)=2,VAL_Codes!H$30,"")</f>
        <v/>
      </c>
      <c r="AD38" s="26" t="str">
        <f>IF(OR(AND(AD33="",AE33=""),AND(AD37="",AE37=""),AND(AE33="K",AE37="K"),OR(AE33="O",AE37="O")),"",SUM(AD33,AD37))</f>
        <v/>
      </c>
      <c r="AE38" s="20" t="str">
        <f>IF(AND(OR(AND(AE33="O",AE37="O"),AND(AE33="K",AE37="K")),SUM(AD33,AD37)=0,ISNUMBER(AD38)),"",IF(OR(AE33="O",AE37="O"),"O",IF(AND(AE33=AE37,OR(AE33="K",AE33="W",AE33="M")), UPPER(AE33),"")))</f>
        <v/>
      </c>
      <c r="AF38" s="23" t="str">
        <f>IF(TYPE(VAL_Codes!K$30)=2,VAL_Codes!K$30,"")</f>
        <v/>
      </c>
      <c r="AG38" s="26" t="str">
        <f>IF(OR(AND(AG33="",AH33=""),AND(AG37="",AH37=""),AND(AH33="K",AH37="K"),OR(AH33="O",AH37="O")),"",SUM(AG33,AG37))</f>
        <v/>
      </c>
      <c r="AH38" s="20" t="str">
        <f>IF(AND(OR(AND(AH33="O",AH37="O"),AND(AH33="K",AH37="K")),SUM(AG33,AG37)=0,ISNUMBER(AG38)),"",IF(OR(AH33="O",AH37="O"),"O",IF(AND(AH33=AH37,OR(AH33="K",AH33="W",AH33="M")), UPPER(AH33),"")))</f>
        <v/>
      </c>
      <c r="AI38" s="23" t="str">
        <f>IF(TYPE(VAL_Codes!N$30)=2,VAL_Codes!N$30,"")</f>
        <v/>
      </c>
      <c r="AJ38" s="26" t="str">
        <f>IF(OR(AND(AJ33="",AK33=""),AND(AJ37="",AK37=""),AND(AK33="K",AK37="K"),OR(AK33="O",AK37="O")),"",SUM(AJ33,AJ37))</f>
        <v/>
      </c>
      <c r="AK38" s="20" t="str">
        <f>IF(AND(OR(AND(AK33="O",AK37="O"),AND(AK33="K",AK37="K")),SUM(AJ33,AJ37)=0,ISNUMBER(AJ38)),"",IF(OR(AK33="O",AK37="O"),"O",IF(AND(AK33=AK37,OR(AK33="K",AK33="W",AK33="M")), UPPER(AK33),"")))</f>
        <v/>
      </c>
      <c r="AL38" s="23" t="str">
        <f>IF(TYPE(VAL_Codes!Q$30)=2,VAL_Codes!Q$30,"")</f>
        <v/>
      </c>
      <c r="AM38" s="26" t="str">
        <f>IF(OR(AND(AM33="",AN33=""),AND(AM37="",AN37=""),AND(AN33="K",AN37="K"),OR(AN33="O",AN37="O")),"",SUM(AM33,AM37))</f>
        <v/>
      </c>
      <c r="AN38" s="20" t="str">
        <f>IF(AND(OR(AND(AN33="O",AN37="O"),AND(AN33="K",AN37="K")),SUM(AM33,AM37)=0,ISNUMBER(AM38)),"",IF(OR(AN33="O",AN37="O"),"O",IF(AND(AN33=AN37,OR(AN33="K",AN33="W",AN33="M")), UPPER(AN33),"")))</f>
        <v/>
      </c>
      <c r="AO38" s="23" t="str">
        <f>IF(TYPE(VAL_Codes!T$30)=2,VAL_Codes!T$30,"")</f>
        <v/>
      </c>
      <c r="AP38" s="26" t="str">
        <f>IF(OR(AND(AP33="",AQ33=""),AND(AP37="",AQ37=""),AND(AQ33="K",AQ37="K"),OR(AQ33="O",AQ37="O")),"",SUM(AP33,AP37))</f>
        <v/>
      </c>
      <c r="AQ38" s="20" t="str">
        <f>IF(AND(OR(AND(AQ33="O",AQ37="O"),AND(AQ33="K",AQ37="K")),SUM(AP33,AP37)=0,ISNUMBER(AP38)),"",IF(OR(AQ33="O",AQ37="O"),"O",IF(AND(AQ33=AQ37,OR(AQ33="K",AQ33="W",AQ33="M")), UPPER(AQ33),"")))</f>
        <v/>
      </c>
      <c r="AR38" s="23" t="str">
        <f>IF(TYPE(VAL_Codes!W$30)=2,VAL_Codes!W$30,"")</f>
        <v/>
      </c>
      <c r="AS38" s="26" t="str">
        <f>IF(OR(AND(AS33="",AT33=""),AND(AS37="",AT37=""),AND(AT33="K",AT37="K"),OR(AT33="O",AT37="O")),"",SUM(AS33,AS37))</f>
        <v/>
      </c>
      <c r="AT38" s="20" t="str">
        <f>IF(AND(OR(AND(AT33="O",AT37="O"),AND(AT33="K",AT37="K")),SUM(AS33,AS37)=0,ISNUMBER(AS38)),"",IF(OR(AT33="O",AT37="O"),"O",IF(AND(AT33=AT37,OR(AT33="K",AT33="W",AT33="M")), UPPER(AT33),"")))</f>
        <v/>
      </c>
      <c r="AU38" s="23" t="str">
        <f>IF(TYPE(VAL_Codes!Z$30)=2,VAL_Codes!Z$30,"")</f>
        <v/>
      </c>
      <c r="AV38" s="26" t="str">
        <f>IF(OR(AND(AV33="",AW33=""),AND(AV37="",AW37=""),AND(AW33="K",AW37="K"),OR(AW33="O",AW37="O")),"",SUM(AV33,AV37))</f>
        <v/>
      </c>
      <c r="AW38" s="20" t="str">
        <f>IF(AND(OR(AND(AW33="O",AW37="O"),AND(AW33="K",AW37="K")),SUM(AV33,AV37)=0,ISNUMBER(AV38)),"",IF(OR(AW33="O",AW37="O"),"O",IF(AND(AW33=AW37,OR(AW33="K",AW33="W",AW33="M")), UPPER(AW33),"")))</f>
        <v/>
      </c>
      <c r="AX38" s="23" t="str">
        <f>IF(TYPE(VAL_Codes!AC$30)=2,VAL_Codes!AC$30,"")</f>
        <v/>
      </c>
      <c r="AY38" s="26" t="str">
        <f>IF(OR(AND(AY33="",AZ33=""),AND(AY37="",AZ37=""),AND(AZ33="K",AZ37="K"),OR(AZ33="O",AZ37="O")),"",SUM(AY33,AY37))</f>
        <v/>
      </c>
      <c r="AZ38" s="20" t="str">
        <f>IF(AND(OR(AND(AZ33="O",AZ37="O"),AND(AZ33="K",AZ37="K")),SUM(AY33,AY37)=0,ISNUMBER(AY38)),"",IF(OR(AZ33="O",AZ37="O"),"O",IF(AND(AZ33=AZ37,OR(AZ33="K",AZ33="W",AZ33="M")), UPPER(AZ33),"")))</f>
        <v/>
      </c>
      <c r="BA38" s="23" t="str">
        <f>IF(TYPE(VAL_Codes!AF$30)=2,VAL_Codes!AF$30,"")</f>
        <v/>
      </c>
      <c r="BB38" s="26" t="str">
        <f>IF(OR(AND(BB33="",BC33=""),AND(BB37="",BC37=""),AND(BC33="K",BC37="K"),OR(BC33="O",BC37="O")),"",SUM(BB33,BB37))</f>
        <v/>
      </c>
      <c r="BC38" s="20" t="str">
        <f>IF(AND(OR(AND(BC33="O",BC37="O"),AND(BC33="K",BC37="K")),SUM(BB33,BB37)=0,ISNUMBER(BB38)),"",IF(OR(BC33="O",BC37="O"),"O",IF(AND(BC33=BC37,OR(BC33="K",BC33="W",BC33="M")), UPPER(BC33),"")))</f>
        <v/>
      </c>
      <c r="BD38" s="23" t="str">
        <f>IF(TYPE(VAL_Codes!AI$30)=2,VAL_Codes!AI$30,"")</f>
        <v/>
      </c>
      <c r="BE38" s="26" t="str">
        <f>IF(OR(AND(BE33="",BF33=""),AND(BE37="",BF37=""),AND(BF33="K",BF37="K"),OR(BF33="O",BF37="O")),"",SUM(BE33,BE37))</f>
        <v/>
      </c>
      <c r="BF38" s="20" t="str">
        <f>IF(AND(OR(AND(BF33="O",BF37="O"),AND(BF33="K",BF37="K")),SUM(BE33,BE37)=0,ISNUMBER(BE38)),"",IF(OR(BF33="O",BF37="O"),"O",IF(AND(BF33=BF37,OR(BF33="K",BF33="W",BF33="M")), UPPER(BF33),"")))</f>
        <v/>
      </c>
      <c r="BG38" s="23" t="str">
        <f>IF(TYPE(VAL_Codes!AL$30)=2,VAL_Codes!AL$30,"")</f>
        <v/>
      </c>
      <c r="BH38" s="26" t="str">
        <f>IF(OR(AND(BH33="",BI33=""),AND(BH37="",BI37=""),AND(BI33="K",BI37="K"),OR(BI33="O",BI37="O")),"",SUM(BH33,BH37))</f>
        <v/>
      </c>
      <c r="BI38" s="20" t="str">
        <f>IF(AND(OR(AND(BI33="O",BI37="O"),AND(BI33="K",BI37="K")),SUM(BH33,BH37)=0,ISNUMBER(BH38)),"",IF(OR(BI33="O",BI37="O"),"O",IF(AND(BI33=BI37,OR(BI33="K",BI33="W",BI33="M")), UPPER(BI33),"")))</f>
        <v/>
      </c>
      <c r="BJ38" s="23" t="str">
        <f>IF(TYPE(VAL_Codes!AO$30)=2,VAL_Codes!AO$30,"")</f>
        <v/>
      </c>
      <c r="BK38" s="26" t="str">
        <f>IF(OR(AND(BK33="",BL33=""),AND(BK37="",BL37=""),AND(BL33="K",BL37="K"),OR(BL33="O",BL37="O")),"",SUM(BK33,BK37))</f>
        <v/>
      </c>
      <c r="BL38" s="20" t="str">
        <f>IF(AND(OR(AND(BL33="O",BL37="O"),AND(BL33="K",BL37="K")),SUM(BK33,BK37)=0,ISNUMBER(BK38)),"",IF(OR(BL33="O",BL37="O"),"O",IF(AND(BL33=BL37,OR(BL33="K",BL33="W",BL33="M")), UPPER(BL33),"")))</f>
        <v/>
      </c>
      <c r="BM38" s="23" t="str">
        <f>IF(TYPE(VAL_Codes!AR$30)=2,VAL_Codes!AR$30,"")</f>
        <v/>
      </c>
      <c r="BN38" s="26" t="str">
        <f>IF(OR(AND(BN33="",BO33=""),AND(BN37="",BO37=""),AND(BO33="K",BO37="K"),OR(BO33="O",BO37="O")),"",SUM(BN33,BN37))</f>
        <v/>
      </c>
      <c r="BO38" s="20" t="str">
        <f>IF(AND(OR(AND(BO33="O",BO37="O"),AND(BO33="K",BO37="K")),SUM(BN33,BN37)=0,ISNUMBER(BN38)),"",IF(OR(BO33="O",BO37="O"),"O",IF(AND(BO33=BO37,OR(BO33="K",BO33="W",BO33="M")), UPPER(BO33),"")))</f>
        <v/>
      </c>
      <c r="BP38" s="23" t="str">
        <f>IF(TYPE(VAL_Codes!AU$30)=2,VAL_Codes!AU$30,"")</f>
        <v/>
      </c>
      <c r="BQ38" s="26" t="str">
        <f>IF(OR(AND(BQ33="",BR33=""),AND(BQ37="",BR37=""),AND(BR33="K",BR37="K"),OR(BR33="O",BR37="O")),"",SUM(BQ33,BQ37))</f>
        <v/>
      </c>
      <c r="BR38" s="20" t="str">
        <f>IF(AND(OR(AND(BR33="O",BR37="O"),AND(BR33="K",BR37="K")),SUM(BQ33,BQ37)=0,ISNUMBER(BQ38)),"",IF(OR(BR33="O",BR37="O"),"O",IF(AND(BR33=BR37,OR(BR33="K",BR33="W",BR33="M")), UPPER(BR33),"")))</f>
        <v/>
      </c>
      <c r="BS38" s="23" t="str">
        <f>IF(TYPE(VAL_Codes!AX$30)=2,VAL_Codes!AX$30,"")</f>
        <v/>
      </c>
      <c r="BT38" s="26" t="str">
        <f>IF(OR(AND(BT33="",BU33=""),AND(BT37="",BU37=""),AND(BU33="K",BU37="K"),OR(BU33="O",BU37="O")),"",SUM(BT33,BT37))</f>
        <v/>
      </c>
      <c r="BU38" s="20" t="str">
        <f>IF(AND(OR(AND(BU33="O",BU37="O"),AND(BU33="K",BU37="K")),SUM(BT33,BT37)=0,ISNUMBER(BT38)),"",IF(OR(BU33="O",BU37="O"),"O",IF(AND(BU33=BU37,OR(BU33="K",BU33="W",BU33="M")), UPPER(BU33),"")))</f>
        <v/>
      </c>
      <c r="BV38" s="23" t="str">
        <f>IF(TYPE(VAL_Codes!BA$30)=2,VAL_Codes!BA$30,"")</f>
        <v/>
      </c>
      <c r="BW38" s="26" t="str">
        <f>IF(OR(AND(BW33="",BX33=""),AND(BW37="",BX37=""),AND(BX33="K",BX37="K"),OR(BX33="O",BX37="O")),"",SUM(BW33,BW37))</f>
        <v/>
      </c>
      <c r="BX38" s="20" t="str">
        <f>IF(AND(OR(AND(BX33="O",BX37="O"),AND(BX33="K",BX37="K")),SUM(BW33,BW37)=0,ISNUMBER(BW38)),"",IF(OR(BX33="O",BX37="O"),"O",IF(AND(BX33=BX37,OR(BX33="K",BX33="W",BX33="M")), UPPER(BX33),"")))</f>
        <v/>
      </c>
      <c r="BY38" s="23" t="str">
        <f>IF(TYPE(VAL_Codes!BD$30)=2,VAL_Codes!BD$30,"")</f>
        <v/>
      </c>
      <c r="BZ38" s="26" t="str">
        <f>IF(OR(AND(BZ33="",CA33=""),AND(BZ37="",CA37=""),AND(CA33="K",CA37="K"),OR(CA33="O",CA37="O")),"",SUM(BZ33,BZ37))</f>
        <v/>
      </c>
      <c r="CA38" s="20" t="str">
        <f>IF(AND(OR(AND(CA33="O",CA37="O"),AND(CA33="K",CA37="K")),SUM(BZ33,BZ37)=0,ISNUMBER(BZ38)),"",IF(OR(CA33="O",CA37="O"),"O",IF(AND(CA33=CA37,OR(CA33="K",CA33="W",CA33="M")), UPPER(CA33),"")))</f>
        <v/>
      </c>
      <c r="CB38" s="23" t="str">
        <f>IF(TYPE(VAL_Codes!BG$30)=2,VAL_Codes!BG$30,"")</f>
        <v/>
      </c>
      <c r="CC38" s="26" t="str">
        <f>IF(OR(AND(CC33="",CD33=""),AND(CC37="",CD37=""),AND(CD33="K",CD37="K"),OR(CD33="O",CD37="O")),"",SUM(CC33,CC37))</f>
        <v/>
      </c>
      <c r="CD38" s="20" t="str">
        <f>IF(AND(OR(AND(CD33="O",CD37="O"),AND(CD33="K",CD37="K")),SUM(CC33,CC37)=0,ISNUMBER(CC38)),"",IF(OR(CD33="O",CD37="O"),"O",IF(AND(CD33=CD37,OR(CD33="K",CD33="W",CD33="M")), UPPER(CD33),"")))</f>
        <v/>
      </c>
      <c r="CE38" s="23" t="str">
        <f>IF(TYPE(VAL_Codes!BJ$30)=2,VAL_Codes!BJ$30,"")</f>
        <v/>
      </c>
      <c r="CF38" s="26" t="str">
        <f>IF(OR(AND(CF33="",CG33=""),AND(CF37="",CG37=""),AND(CG33="K",CG37="K"),OR(CG33="O",CG37="O")),"",SUM(CF33,CF37))</f>
        <v/>
      </c>
      <c r="CG38" s="20" t="str">
        <f>IF(AND(OR(AND(CG33="O",CG37="O"),AND(CG33="K",CG37="K")),SUM(CF33,CF37)=0,ISNUMBER(CF38)),"",IF(OR(CG33="O",CG37="O"),"O",IF(AND(CG33=CG37,OR(CG33="K",CG33="W",CG33="M")), UPPER(CG33),"")))</f>
        <v/>
      </c>
      <c r="CH38" s="23" t="str">
        <f>IF(TYPE(VAL_Codes!BM$30)=2,VAL_Codes!BM$30,"")</f>
        <v/>
      </c>
      <c r="CI38" s="26" t="str">
        <f>IF(OR(AND(CI33="",CJ33=""),AND(CI37="",CJ37=""),AND(CJ33="K",CJ37="K"),OR(CJ33="O",CJ37="O")),"",SUM(CI33,CI37))</f>
        <v/>
      </c>
      <c r="CJ38" s="20" t="str">
        <f>IF(AND(OR(AND(CJ33="O",CJ37="O"),AND(CJ33="K",CJ37="K")),SUM(CI33,CI37)=0,ISNUMBER(CI38)),"",IF(OR(CJ33="O",CJ37="O"),"O",IF(AND(CJ33=CJ37,OR(CJ33="K",CJ33="W",CJ33="M")), UPPER(CJ33),"")))</f>
        <v/>
      </c>
      <c r="CK38" s="23" t="str">
        <f>IF(TYPE(VAL_Codes!BP$30)=2,VAL_Codes!BP$30,"")</f>
        <v/>
      </c>
      <c r="CL38" s="26" t="str">
        <f>IF(OR(AND(CL33="",CM33=""),AND(CL37="",CM37=""),AND(CM33="K",CM37="K"),OR(CM33="O",CM37="O")),"",SUM(CL33,CL37))</f>
        <v/>
      </c>
      <c r="CM38" s="20" t="str">
        <f>IF(AND(OR(AND(CM33="O",CM37="O"),AND(CM33="K",CM37="K")),SUM(CL33,CL37)=0,ISNUMBER(CL38)),"",IF(OR(CM33="O",CM37="O"),"O",IF(AND(CM33=CM37,OR(CM33="K",CM33="W",CM33="M")), UPPER(CM33),"")))</f>
        <v/>
      </c>
      <c r="CN38" s="23" t="str">
        <f>IF(TYPE(VAL_Codes!BS$30)=2,VAL_Codes!BS$30,"")</f>
        <v/>
      </c>
      <c r="CO38" s="26" t="str">
        <f>IF(OR(AND(CO33="",CP33=""),AND(CO37="",CP37=""),AND(CP33="K",CP37="K"),OR(CP33="O",CP37="O")),"",SUM(CO33,CO37))</f>
        <v/>
      </c>
      <c r="CP38" s="20" t="str">
        <f>IF(AND(OR(AND(CP33="O",CP37="O"),AND(CP33="K",CP37="K")),SUM(CO33,CO37)=0,ISNUMBER(CO38)),"",IF(OR(CP33="O",CP37="O"),"O",IF(AND(CP33=CP37,OR(CP33="K",CP33="W",CP33="M")), UPPER(CP33),"")))</f>
        <v/>
      </c>
      <c r="CQ38" s="23" t="str">
        <f>IF(TYPE(VAL_Codes!BV$30)=2,VAL_Codes!BV$30,"")</f>
        <v/>
      </c>
      <c r="CR38" s="38"/>
    </row>
    <row r="39" spans="1:96" ht="11.25" customHeight="1" x14ac:dyDescent="0.2">
      <c r="A39" s="75"/>
      <c r="B39" s="75"/>
      <c r="C39" s="760"/>
      <c r="D39" s="764" t="s">
        <v>224</v>
      </c>
      <c r="E39" s="762"/>
      <c r="F39" s="561" t="s">
        <v>225</v>
      </c>
      <c r="G39" s="407"/>
      <c r="H39" s="408" t="s">
        <v>47</v>
      </c>
      <c r="I39" s="395" t="s">
        <v>66</v>
      </c>
      <c r="J39" s="396" t="str">
        <f>VAL_Metadata!B$8</f>
        <v>_X</v>
      </c>
      <c r="K39" s="408" t="s">
        <v>79</v>
      </c>
      <c r="L39" s="123" t="s">
        <v>98</v>
      </c>
      <c r="M39" s="122"/>
      <c r="N39" s="122"/>
      <c r="O39" s="122"/>
      <c r="P39" s="122"/>
      <c r="Q39" s="122"/>
      <c r="R39" s="122"/>
      <c r="S39" s="122"/>
      <c r="T39" s="122"/>
      <c r="U39" s="122"/>
      <c r="V39" s="122"/>
      <c r="W39" s="122"/>
      <c r="X39" s="122"/>
      <c r="Y39" s="122"/>
      <c r="Z39" s="123"/>
      <c r="AA39" s="29" t="str">
        <f>IF(COUNTBLANK('VAL_Fill in area'!G93)=1,"",'VAL_Fill in area'!G93)</f>
        <v/>
      </c>
      <c r="AB39" s="24" t="str">
        <f>IF(TYPE(VAL_Codes!G$30)=2,VAL_Codes!G$30,"")</f>
        <v/>
      </c>
      <c r="AC39" s="25" t="str">
        <f>IF(TYPE(VAL_Codes!H$30)=2,VAL_Codes!H$30,"")</f>
        <v/>
      </c>
      <c r="AD39" s="29" t="str">
        <f>IF(COUNTBLANK('VAL_Fill in area'!H93)=1,"",'VAL_Fill in area'!H93)</f>
        <v/>
      </c>
      <c r="AE39" s="24" t="str">
        <f>IF(TYPE(VAL_Codes!J$30)=2,VAL_Codes!J$30,"")</f>
        <v/>
      </c>
      <c r="AF39" s="25" t="str">
        <f>IF(TYPE(VAL_Codes!K$30)=2,VAL_Codes!K$30,"")</f>
        <v/>
      </c>
      <c r="AG39" s="27" t="str">
        <f>IF(OR(AND(AA39="",AB39=""),AND(AD39="",AE39=""),AND(AB39="K",AE39="K"),OR(AB39="O",AE39="O")),"",SUM(AA39,AD39))</f>
        <v/>
      </c>
      <c r="AH39" s="1" t="str">
        <f xml:space="preserve"> IF(AND(OR(AND(AB39="O",AE39="O"),AND(AB39="K",AE39="K")),SUM(AA39,AD39)=0,ISNUMBER(AG39)),"",IF(OR(AB39="O",AE39="O"),"O",IF(AND(AB39=AE39,OR(AB39="K",AB39="W",AB39="M")),UPPER( AB39),"")))</f>
        <v/>
      </c>
      <c r="AI39" s="23" t="str">
        <f>IF(TYPE(VAL_Codes!N$30)=2,VAL_Codes!N$30,"")</f>
        <v/>
      </c>
      <c r="AJ39" s="29" t="str">
        <f>IF(COUNTBLANK('VAL_Fill in area'!I93)=1,"",'VAL_Fill in area'!I93)</f>
        <v/>
      </c>
      <c r="AK39" s="24" t="str">
        <f>IF(TYPE(VAL_Codes!P$30)=2,VAL_Codes!P$30,"")</f>
        <v/>
      </c>
      <c r="AL39" s="25" t="str">
        <f>IF(TYPE(VAL_Codes!Q$30)=2,VAL_Codes!Q$30,"")</f>
        <v/>
      </c>
      <c r="AM39" s="29" t="str">
        <f>IF(COUNTBLANK('VAL_Fill in area'!J93)=1,"",'VAL_Fill in area'!J93)</f>
        <v/>
      </c>
      <c r="AN39" s="24" t="str">
        <f>IF(TYPE(VAL_Codes!S$30)=2,VAL_Codes!S$30,"")</f>
        <v/>
      </c>
      <c r="AO39" s="25" t="str">
        <f>IF(TYPE(VAL_Codes!T$30)=2,VAL_Codes!T$30,"")</f>
        <v/>
      </c>
      <c r="AP39" s="29" t="str">
        <f>IF(COUNTBLANK('VAL_Fill in area'!K93)=1,"",'VAL_Fill in area'!K93)</f>
        <v/>
      </c>
      <c r="AQ39" s="24" t="str">
        <f>IF(TYPE(VAL_Codes!V$30)=2,VAL_Codes!V$30,"")</f>
        <v/>
      </c>
      <c r="AR39" s="25" t="str">
        <f>IF(TYPE(VAL_Codes!W$30)=2,VAL_Codes!W$30,"")</f>
        <v/>
      </c>
      <c r="AS39" s="27" t="str">
        <f>IF(OR(AND(AM39="",AN39=""),AND(AP39="",AQ39=""),AND(AN39="K",AQ39="K"),OR(AN39="O",AQ39="O")),"",SUM(AM39,AP39))</f>
        <v/>
      </c>
      <c r="AT39" s="1" t="str">
        <f xml:space="preserve"> IF(AND(OR(AND(AN39="O",AQ39="O"),AND(AN39="K",AQ39="K")),SUM(AM39,AP39)=0,ISNUMBER(AS39)),"",IF(OR(AN39="O",AQ39="O"),"O",IF(AND(AN39=AQ39,OR(AN39="K",AN39="W",AN39="M")),UPPER( AN39),"")))</f>
        <v/>
      </c>
      <c r="AU39" s="23" t="str">
        <f>IF(TYPE(VAL_Codes!Z$30)=2,VAL_Codes!Z$30,"")</f>
        <v/>
      </c>
      <c r="AV39" s="29" t="str">
        <f>IF(COUNTBLANK('VAL_Fill in area'!L93)=1,"",'VAL_Fill in area'!L93)</f>
        <v/>
      </c>
      <c r="AW39" s="24" t="str">
        <f>IF(TYPE(VAL_Codes!AB$30)=2,VAL_Codes!AB$30,"")</f>
        <v/>
      </c>
      <c r="AX39" s="25" t="str">
        <f>IF(TYPE(VAL_Codes!AC$30)=2,VAL_Codes!AC$30,"")</f>
        <v/>
      </c>
      <c r="AY39" s="29" t="str">
        <f>IF(COUNTBLANK('VAL_Fill in area'!M93)=1,"",'VAL_Fill in area'!M93)</f>
        <v/>
      </c>
      <c r="AZ39" s="24" t="str">
        <f>IF(TYPE(VAL_Codes!AE$30)=2,VAL_Codes!AE$30,"")</f>
        <v/>
      </c>
      <c r="BA39" s="25" t="str">
        <f>IF(TYPE(VAL_Codes!AF$30)=2,VAL_Codes!AF$30,"")</f>
        <v/>
      </c>
      <c r="BB39" s="27" t="str">
        <f>IF(OR(AND(AV39="",AW39=""),AND(AY39="",AZ39=""),AND(AW39="K",AZ39="K"),OR(AW39="O",AZ39="O")),"",SUM(AV39,AY39))</f>
        <v/>
      </c>
      <c r="BC39" s="1" t="str">
        <f xml:space="preserve"> IF(AND(OR(AND(AW39="O",AZ39="O"),AND(AW39="K",AZ39="K")),SUM(AV39,AY39)=0,ISNUMBER(BB39)),"",IF(OR(AW39="O",AZ39="O"),"O",IF(AND(AW39=AZ39,OR(AW39="K",AW39="W",AW39="M")),UPPER( AW39),"")))</f>
        <v/>
      </c>
      <c r="BD39" s="23" t="str">
        <f>IF(TYPE(VAL_Codes!AI$30)=2,VAL_Codes!AI$30,"")</f>
        <v/>
      </c>
      <c r="BE39" s="29" t="str">
        <f>IF(COUNTBLANK('VAL_Fill in area'!N93)=1,"",'VAL_Fill in area'!N93)</f>
        <v/>
      </c>
      <c r="BF39" s="24" t="str">
        <f>IF(TYPE(VAL_Codes!AK$30)=2,VAL_Codes!AK$30,"")</f>
        <v/>
      </c>
      <c r="BG39" s="25" t="str">
        <f>IF(TYPE(VAL_Codes!AL$30)=2,VAL_Codes!AL$30,"")</f>
        <v/>
      </c>
      <c r="BH39" s="29" t="str">
        <f>IF(COUNTBLANK('VAL_Fill in area'!O93)=1,"",'VAL_Fill in area'!O93)</f>
        <v/>
      </c>
      <c r="BI39" s="24" t="str">
        <f>IF(TYPE(VAL_Codes!AN$30)=2,VAL_Codes!AN$30,"")</f>
        <v/>
      </c>
      <c r="BJ39" s="25" t="str">
        <f>IF(TYPE(VAL_Codes!AO$30)=2,VAL_Codes!AO$30,"")</f>
        <v/>
      </c>
      <c r="BK39" s="27" t="str">
        <f>IF(OR(AND(BE39="",BF39=""),AND(BH39="",BI39=""),AND(BF39="K",BI39="K"),OR(BF39="O",BI39="O")),"",SUM(BE39,BH39))</f>
        <v/>
      </c>
      <c r="BL39" s="1" t="str">
        <f xml:space="preserve"> IF(AND(OR(AND(BF39="O",BI39="O"),AND(BF39="K",BI39="K")),SUM(BE39,BH39)=0,ISNUMBER(BK39)),"",IF(OR(BF39="O",BI39="O"),"O",IF(AND(BF39=BI39,OR(BF39="K",BF39="W",BF39="M")),UPPER( BF39),"")))</f>
        <v/>
      </c>
      <c r="BM39" s="23" t="str">
        <f>IF(TYPE(VAL_Codes!AR$30)=2,VAL_Codes!AR$30,"")</f>
        <v/>
      </c>
      <c r="BN39" s="27" t="str">
        <f>IF(OR(AND(AV39="",AW39=""),AND(BE39="",BF39=""),AND(AW39="K",BF39="K"),OR(AW39="O",BF39="O")),"",SUM(AV39,BE39))</f>
        <v/>
      </c>
      <c r="BO39" s="1" t="str">
        <f xml:space="preserve"> IF(AND(OR(AND(AW39="O",BF39="O"),AND(AW39="K",BF39="K")),SUM(AV39,BE39)=0,ISNUMBER(BN39)),"",IF(OR(AW39="O",BF39="O"),"O",IF(AND(AW39=BF39,OR(AW39="K",AW39="W",AW39="M")),UPPER( AW39),"")))</f>
        <v/>
      </c>
      <c r="BP39" s="23" t="str">
        <f>IF(TYPE(VAL_Codes!AU$30)=2,VAL_Codes!AU$30,"")</f>
        <v/>
      </c>
      <c r="BQ39" s="27" t="str">
        <f>IF(OR(AND(AY39="",AZ39=""),AND(BH39="",BI39=""),AND(AZ39="K",BI39="K"),OR(AZ39="O",BI39="O")),"",SUM(AY39,BH39))</f>
        <v/>
      </c>
      <c r="BR39" s="1" t="str">
        <f xml:space="preserve"> IF(AND(OR(AND(AZ39="O",BI39="O"),AND(AZ39="K",BI39="K")),SUM(AY39,BH39)=0,ISNUMBER(BQ39)),"",IF(OR(AZ39="O",BI39="O"),"O",IF(AND(AZ39=BI39,OR(AZ39="K",AZ39="W",AZ39="M")),UPPER( AZ39),"")))</f>
        <v/>
      </c>
      <c r="BS39" s="23" t="str">
        <f>IF(TYPE(VAL_Codes!AX$30)=2,VAL_Codes!AX$30,"")</f>
        <v/>
      </c>
      <c r="BT39" s="27" t="str">
        <f>IF(OR(AND(BN39="",BO39=""),AND(BQ39="",BR39=""),AND(BO39="K",BR39="K"),OR(BO39="O",BR39="O")),"",SUM(BN39,BQ39))</f>
        <v/>
      </c>
      <c r="BU39" s="1" t="str">
        <f xml:space="preserve"> IF(AND(OR(AND(BO39="O",BR39="O"),AND(BO39="K",BR39="K")),SUM(BN39,BQ39)=0,ISNUMBER(BT39)),"",IF(OR(BO39="O",BR39="O"),"O",IF(AND(BO39=BR39,OR(BO39="K",BO39="W",BO39="M")),UPPER( BO39),"")))</f>
        <v/>
      </c>
      <c r="BV39" s="23" t="str">
        <f>IF(TYPE(VAL_Codes!BA$30)=2,VAL_Codes!BA$30,"")</f>
        <v/>
      </c>
      <c r="BW39" s="29" t="str">
        <f>IF(COUNTBLANK('VAL_Fill in area'!P93)=1,"",'VAL_Fill in area'!P93)</f>
        <v/>
      </c>
      <c r="BX39" s="24" t="str">
        <f>IF(TYPE(VAL_Codes!BC$30)=2,VAL_Codes!BC$30,"")</f>
        <v/>
      </c>
      <c r="BY39" s="25" t="str">
        <f>IF(TYPE(VAL_Codes!BD$30)=2,VAL_Codes!BD$30,"")</f>
        <v/>
      </c>
      <c r="BZ39" s="29" t="str">
        <f>IF(COUNTBLANK('VAL_Fill in area'!Q93)=1,"",'VAL_Fill in area'!Q93)</f>
        <v/>
      </c>
      <c r="CA39" s="24" t="str">
        <f>IF(TYPE(VAL_Codes!BF$30)=2,VAL_Codes!BF$30,"")</f>
        <v/>
      </c>
      <c r="CB39" s="25" t="str">
        <f>IF(TYPE(VAL_Codes!BG$30)=2,VAL_Codes!BG$30,"")</f>
        <v/>
      </c>
      <c r="CC39" s="27" t="str">
        <f>IF(OR(AND(BW39="",BX39=""),AND(BZ39="",CA39=""),AND(BX39="K",CA39="K"),OR(BX39="O",CA39="O")),"",SUM(BW39,BZ39))</f>
        <v/>
      </c>
      <c r="CD39" s="1" t="str">
        <f xml:space="preserve"> IF(AND(OR(AND(BX39="O",CA39="O"),AND(BX39="K",CA39="K")),SUM(BW39,BZ39)=0,ISNUMBER(CC39)),"",IF(OR(BX39="O",CA39="O"),"O",IF(AND(BX39=CA39,OR(BX39="K",BX39="W",BX39="M")),UPPER( BX39),"")))</f>
        <v/>
      </c>
      <c r="CE39" s="22" t="str">
        <f>IF(TYPE(VAL_Codes!BJ$30)=2,VAL_Codes!BJ$30,"")</f>
        <v/>
      </c>
      <c r="CF39" s="29" t="str">
        <f>IF(COUNTBLANK('VAL_Fill in area'!R93)=1,"",'VAL_Fill in area'!R93)</f>
        <v/>
      </c>
      <c r="CG39" s="24" t="str">
        <f>IF(TYPE(VAL_Codes!BL$30)=2,VAL_Codes!BL$30,"")</f>
        <v/>
      </c>
      <c r="CH39" s="25" t="str">
        <f>IF(TYPE(VAL_Codes!BM$30)=2,VAL_Codes!BM$30,"")</f>
        <v/>
      </c>
      <c r="CI39" s="29" t="str">
        <f>IF(COUNTBLANK('VAL_Fill in area'!S93)=1,"",'VAL_Fill in area'!S93)</f>
        <v/>
      </c>
      <c r="CJ39" s="24" t="str">
        <f>IF(TYPE(VAL_Codes!BO$30)=2,VAL_Codes!BO$30,"")</f>
        <v/>
      </c>
      <c r="CK39" s="25" t="str">
        <f>IF(TYPE(VAL_Codes!BP$30)=2,VAL_Codes!BP$30,"")</f>
        <v/>
      </c>
      <c r="CL39" s="29" t="str">
        <f>IF(COUNTBLANK('VAL_Fill in area'!T93)=1,"",'VAL_Fill in area'!T93)</f>
        <v/>
      </c>
      <c r="CM39" s="24" t="str">
        <f>IF(TYPE(VAL_Codes!BR$30)=2,VAL_Codes!BR$30,"")</f>
        <v/>
      </c>
      <c r="CN39" s="25" t="str">
        <f>IF(TYPE(VAL_Codes!BS$30)=2,VAL_Codes!BS$30,"")</f>
        <v/>
      </c>
      <c r="CO39" s="26" t="str">
        <f>IF(OR(EXACT(AG39,AH39),EXACT(AJ39,AK39),EXACT(AS39,AT39),EXACT(BT39,BU39),EXACT(CC39,CD39), EXACT(CL39,CM39),AND(AH39="K",AK39="K",AT39="K",BU39="K", CD39="K",CM39="K"),OR(AH39="O",AK39="O",AT39="O",BU39="O", CD39="O",CM39="O")),"",SUM(AG39,AJ39,AS39,BT39,CC39,CL39))</f>
        <v/>
      </c>
      <c r="CP39" s="20" t="str">
        <f>IF(AND(OR(OR(AH39="O",AK39="O",AT39="O",BU39="O",CD39="O",CM39="O"), AND(AH39="K",AK39="K",AT39="K",BU39="K", CD39="K",CM39="K")),SUM(AG39,AJ39,AS39,BT39,CC39,CL39)=0,ISNUMBER(CO39)),"",IF(OR(AH39="O",AK39="O",AT39="O",BU39="O",CD39="O",CM39="O"),"O",IF(AND(AH39=AK39,AH39=AT39,AH39=BU39,AH39=CD39,AH39=CM39,OR(AH39="K",AH39="W",AH39="M")),UPPER(AH39),"")))</f>
        <v/>
      </c>
      <c r="CQ39" s="23" t="str">
        <f>IF(TYPE(VAL_Codes!BV$30)=2,VAL_Codes!BV$30,"")</f>
        <v/>
      </c>
      <c r="CR39" s="38"/>
    </row>
    <row r="40" spans="1:96" ht="11.25" customHeight="1" x14ac:dyDescent="0.2">
      <c r="A40" s="75"/>
      <c r="B40" s="75"/>
      <c r="C40" s="760"/>
      <c r="D40" s="759" t="s">
        <v>740</v>
      </c>
      <c r="E40" s="124" t="s">
        <v>226</v>
      </c>
      <c r="F40" s="124" t="s">
        <v>333</v>
      </c>
      <c r="G40" s="407"/>
      <c r="H40" s="408" t="s">
        <v>47</v>
      </c>
      <c r="I40" s="395" t="s">
        <v>66</v>
      </c>
      <c r="J40" s="396" t="str">
        <f>VAL_Metadata!B$8</f>
        <v>_X</v>
      </c>
      <c r="K40" s="408" t="s">
        <v>79</v>
      </c>
      <c r="L40" s="123" t="s">
        <v>47</v>
      </c>
      <c r="M40" s="122"/>
      <c r="N40" s="122"/>
      <c r="O40" s="122"/>
      <c r="P40" s="122"/>
      <c r="Q40" s="122"/>
      <c r="R40" s="122"/>
      <c r="S40" s="122"/>
      <c r="T40" s="122"/>
      <c r="U40" s="122"/>
      <c r="V40" s="122"/>
      <c r="W40" s="122"/>
      <c r="X40" s="122"/>
      <c r="Y40" s="122"/>
      <c r="Z40" s="123"/>
      <c r="AA40" s="26" t="str">
        <f>IF(OR(AND(AA38="",AB38=""),AND(AA39="",AB39=""),AND(AB38="K",AB39="K"),OR(AB38="O",AB39="O")),"",SUM(AA38,AA39))</f>
        <v/>
      </c>
      <c r="AB40" s="20" t="str">
        <f>IF(AND(OR(AND(AB38="O",AB39="O"),AND(AB38="K",AB39="K")),SUM(AA38,AA39)=0,ISNUMBER(AA40)),"",IF(OR(AB38="O",AB39="O"),"O",IF(AND(AB38=AB39,OR(AB38="K",AB38="W",AB38="M")), UPPER(AB38),"")))</f>
        <v/>
      </c>
      <c r="AC40" s="23" t="str">
        <f>IF(TYPE(VAL_Codes!H$30)=2,VAL_Codes!H$30,"")</f>
        <v/>
      </c>
      <c r="AD40" s="26" t="str">
        <f>IF(OR(AND(AD38="",AE38=""),AND(AD39="",AE39=""),AND(AE38="K",AE39="K"),OR(AE38="O",AE39="O")),"",SUM(AD38,AD39))</f>
        <v/>
      </c>
      <c r="AE40" s="20" t="str">
        <f>IF(AND(OR(AND(AE38="O",AE39="O"),AND(AE38="K",AE39="K")),SUM(AD38,AD39)=0,ISNUMBER(AD40)),"",IF(OR(AE38="O",AE39="O"),"O",IF(AND(AE38=AE39,OR(AE38="K",AE38="W",AE38="M")), UPPER(AE38),"")))</f>
        <v/>
      </c>
      <c r="AF40" s="23" t="str">
        <f>IF(TYPE(VAL_Codes!K$30)=2,VAL_Codes!K$30,"")</f>
        <v/>
      </c>
      <c r="AG40" s="26" t="str">
        <f>IF(OR(AND(AG38="",AH38=""),AND(AG39="",AH39=""),AND(AH38="K",AH39="K"),OR(AH38="O",AH39="O")),"",SUM(AG38,AG39))</f>
        <v/>
      </c>
      <c r="AH40" s="20" t="str">
        <f>IF(AND(OR(AND(AH38="O",AH39="O"),AND(AH38="K",AH39="K")),SUM(AG38,AG39)=0,ISNUMBER(AG40)),"",IF(OR(AH38="O",AH39="O"),"O",IF(AND(AH38=AH39,OR(AH38="K",AH38="W",AH38="M")), UPPER(AH38),"")))</f>
        <v/>
      </c>
      <c r="AI40" s="23" t="str">
        <f>IF(TYPE(VAL_Codes!N$30)=2,VAL_Codes!N$30,"")</f>
        <v/>
      </c>
      <c r="AJ40" s="26" t="str">
        <f>IF(OR(AND(AJ38="",AK38=""),AND(AJ39="",AK39=""),AND(AK38="K",AK39="K"),OR(AK38="O",AK39="O")),"",SUM(AJ38,AJ39))</f>
        <v/>
      </c>
      <c r="AK40" s="20" t="str">
        <f>IF(AND(OR(AND(AK38="O",AK39="O"),AND(AK38="K",AK39="K")),SUM(AJ38,AJ39)=0,ISNUMBER(AJ40)),"",IF(OR(AK38="O",AK39="O"),"O",IF(AND(AK38=AK39,OR(AK38="K",AK38="W",AK38="M")), UPPER(AK38),"")))</f>
        <v/>
      </c>
      <c r="AL40" s="23" t="str">
        <f>IF(TYPE(VAL_Codes!Q$30)=2,VAL_Codes!Q$30,"")</f>
        <v/>
      </c>
      <c r="AM40" s="26" t="str">
        <f>IF(OR(AND(AM38="",AN38=""),AND(AM39="",AN39=""),AND(AN38="K",AN39="K"),OR(AN38="O",AN39="O")),"",SUM(AM38,AM39))</f>
        <v/>
      </c>
      <c r="AN40" s="20" t="str">
        <f>IF(AND(OR(AND(AN38="O",AN39="O"),AND(AN38="K",AN39="K")),SUM(AM38,AM39)=0,ISNUMBER(AM40)),"",IF(OR(AN38="O",AN39="O"),"O",IF(AND(AN38=AN39,OR(AN38="K",AN38="W",AN38="M")), UPPER(AN38),"")))</f>
        <v/>
      </c>
      <c r="AO40" s="23" t="str">
        <f>IF(TYPE(VAL_Codes!T$30)=2,VAL_Codes!T$30,"")</f>
        <v/>
      </c>
      <c r="AP40" s="26" t="str">
        <f>IF(OR(AND(AP38="",AQ38=""),AND(AP39="",AQ39=""),AND(AQ38="K",AQ39="K"),OR(AQ38="O",AQ39="O")),"",SUM(AP38,AP39))</f>
        <v/>
      </c>
      <c r="AQ40" s="20" t="str">
        <f>IF(AND(OR(AND(AQ38="O",AQ39="O"),AND(AQ38="K",AQ39="K")),SUM(AP38,AP39)=0,ISNUMBER(AP40)),"",IF(OR(AQ38="O",AQ39="O"),"O",IF(AND(AQ38=AQ39,OR(AQ38="K",AQ38="W",AQ38="M")), UPPER(AQ38),"")))</f>
        <v/>
      </c>
      <c r="AR40" s="23" t="str">
        <f>IF(TYPE(VAL_Codes!W$30)=2,VAL_Codes!W$30,"")</f>
        <v/>
      </c>
      <c r="AS40" s="26" t="str">
        <f>IF(OR(AND(AS38="",AT38=""),AND(AS39="",AT39=""),AND(AT38="K",AT39="K"),OR(AT38="O",AT39="O")),"",SUM(AS38,AS39))</f>
        <v/>
      </c>
      <c r="AT40" s="20" t="str">
        <f>IF(AND(OR(AND(AT38="O",AT39="O"),AND(AT38="K",AT39="K")),SUM(AS38,AS39)=0,ISNUMBER(AS40)),"",IF(OR(AT38="O",AT39="O"),"O",IF(AND(AT38=AT39,OR(AT38="K",AT38="W",AT38="M")), UPPER(AT38),"")))</f>
        <v/>
      </c>
      <c r="AU40" s="23" t="str">
        <f>IF(TYPE(VAL_Codes!Z$30)=2,VAL_Codes!Z$30,"")</f>
        <v/>
      </c>
      <c r="AV40" s="26" t="str">
        <f>IF(OR(AND(AV38="",AW38=""),AND(AV39="",AW39=""),AND(AW38="K",AW39="K"),OR(AW38="O",AW39="O")),"",SUM(AV38,AV39))</f>
        <v/>
      </c>
      <c r="AW40" s="20" t="str">
        <f>IF(AND(OR(AND(AW38="O",AW39="O"),AND(AW38="K",AW39="K")),SUM(AV38,AV39)=0,ISNUMBER(AV40)),"",IF(OR(AW38="O",AW39="O"),"O",IF(AND(AW38=AW39,OR(AW38="K",AW38="W",AW38="M")), UPPER(AW38),"")))</f>
        <v/>
      </c>
      <c r="AX40" s="23" t="str">
        <f>IF(TYPE(VAL_Codes!AC$30)=2,VAL_Codes!AC$30,"")</f>
        <v/>
      </c>
      <c r="AY40" s="26" t="str">
        <f>IF(OR(AND(AY38="",AZ38=""),AND(AY39="",AZ39=""),AND(AZ38="K",AZ39="K"),OR(AZ38="O",AZ39="O")),"",SUM(AY38,AY39))</f>
        <v/>
      </c>
      <c r="AZ40" s="20" t="str">
        <f>IF(AND(OR(AND(AZ38="O",AZ39="O"),AND(AZ38="K",AZ39="K")),SUM(AY38,AY39)=0,ISNUMBER(AY40)),"",IF(OR(AZ38="O",AZ39="O"),"O",IF(AND(AZ38=AZ39,OR(AZ38="K",AZ38="W",AZ38="M")), UPPER(AZ38),"")))</f>
        <v/>
      </c>
      <c r="BA40" s="23" t="str">
        <f>IF(TYPE(VAL_Codes!AF$30)=2,VAL_Codes!AF$30,"")</f>
        <v/>
      </c>
      <c r="BB40" s="26" t="str">
        <f>IF(OR(AND(BB38="",BC38=""),AND(BB39="",BC39=""),AND(BC38="K",BC39="K"),OR(BC38="O",BC39="O")),"",SUM(BB38,BB39))</f>
        <v/>
      </c>
      <c r="BC40" s="20" t="str">
        <f>IF(AND(OR(AND(BC38="O",BC39="O"),AND(BC38="K",BC39="K")),SUM(BB38,BB39)=0,ISNUMBER(BB40)),"",IF(OR(BC38="O",BC39="O"),"O",IF(AND(BC38=BC39,OR(BC38="K",BC38="W",BC38="M")), UPPER(BC38),"")))</f>
        <v/>
      </c>
      <c r="BD40" s="23" t="str">
        <f>IF(TYPE(VAL_Codes!AI$30)=2,VAL_Codes!AI$30,"")</f>
        <v/>
      </c>
      <c r="BE40" s="26" t="str">
        <f>IF(OR(AND(BE38="",BF38=""),AND(BE39="",BF39=""),AND(BF38="K",BF39="K"),OR(BF38="O",BF39="O")),"",SUM(BE38,BE39))</f>
        <v/>
      </c>
      <c r="BF40" s="20" t="str">
        <f>IF(AND(OR(AND(BF38="O",BF39="O"),AND(BF38="K",BF39="K")),SUM(BE38,BE39)=0,ISNUMBER(BE40)),"",IF(OR(BF38="O",BF39="O"),"O",IF(AND(BF38=BF39,OR(BF38="K",BF38="W",BF38="M")), UPPER(BF38),"")))</f>
        <v/>
      </c>
      <c r="BG40" s="23" t="str">
        <f>IF(TYPE(VAL_Codes!AL$30)=2,VAL_Codes!AL$30,"")</f>
        <v/>
      </c>
      <c r="BH40" s="26" t="str">
        <f>IF(OR(AND(BH38="",BI38=""),AND(BH39="",BI39=""),AND(BI38="K",BI39="K"),OR(BI38="O",BI39="O")),"",SUM(BH38,BH39))</f>
        <v/>
      </c>
      <c r="BI40" s="20" t="str">
        <f>IF(AND(OR(AND(BI38="O",BI39="O"),AND(BI38="K",BI39="K")),SUM(BH38,BH39)=0,ISNUMBER(BH40)),"",IF(OR(BI38="O",BI39="O"),"O",IF(AND(BI38=BI39,OR(BI38="K",BI38="W",BI38="M")), UPPER(BI38),"")))</f>
        <v/>
      </c>
      <c r="BJ40" s="23" t="str">
        <f>IF(TYPE(VAL_Codes!AO$30)=2,VAL_Codes!AO$30,"")</f>
        <v/>
      </c>
      <c r="BK40" s="26" t="str">
        <f>IF(OR(AND(BK38="",BL38=""),AND(BK39="",BL39=""),AND(BL38="K",BL39="K"),OR(BL38="O",BL39="O")),"",SUM(BK38,BK39))</f>
        <v/>
      </c>
      <c r="BL40" s="20" t="str">
        <f>IF(AND(OR(AND(BL38="O",BL39="O"),AND(BL38="K",BL39="K")),SUM(BK38,BK39)=0,ISNUMBER(BK40)),"",IF(OR(BL38="O",BL39="O"),"O",IF(AND(BL38=BL39,OR(BL38="K",BL38="W",BL38="M")), UPPER(BL38),"")))</f>
        <v/>
      </c>
      <c r="BM40" s="23" t="str">
        <f>IF(TYPE(VAL_Codes!AR$30)=2,VAL_Codes!AR$30,"")</f>
        <v/>
      </c>
      <c r="BN40" s="26" t="str">
        <f>IF(OR(AND(BN38="",BO38=""),AND(BN39="",BO39=""),AND(BO38="K",BO39="K"),OR(BO38="O",BO39="O")),"",SUM(BN38,BN39))</f>
        <v/>
      </c>
      <c r="BO40" s="20" t="str">
        <f>IF(AND(OR(AND(BO38="O",BO39="O"),AND(BO38="K",BO39="K")),SUM(BN38,BN39)=0,ISNUMBER(BN40)),"",IF(OR(BO38="O",BO39="O"),"O",IF(AND(BO38=BO39,OR(BO38="K",BO38="W",BO38="M")), UPPER(BO38),"")))</f>
        <v/>
      </c>
      <c r="BP40" s="23" t="str">
        <f>IF(TYPE(VAL_Codes!AU$30)=2,VAL_Codes!AU$30,"")</f>
        <v/>
      </c>
      <c r="BQ40" s="26" t="str">
        <f>IF(OR(AND(BQ38="",BR38=""),AND(BQ39="",BR39=""),AND(BR38="K",BR39="K"),OR(BR38="O",BR39="O")),"",SUM(BQ38,BQ39))</f>
        <v/>
      </c>
      <c r="BR40" s="20" t="str">
        <f>IF(AND(OR(AND(BR38="O",BR39="O"),AND(BR38="K",BR39="K")),SUM(BQ38,BQ39)=0,ISNUMBER(BQ40)),"",IF(OR(BR38="O",BR39="O"),"O",IF(AND(BR38=BR39,OR(BR38="K",BR38="W",BR38="M")), UPPER(BR38),"")))</f>
        <v/>
      </c>
      <c r="BS40" s="23" t="str">
        <f>IF(TYPE(VAL_Codes!AX$30)=2,VAL_Codes!AX$30,"")</f>
        <v/>
      </c>
      <c r="BT40" s="26" t="str">
        <f>IF(OR(AND(BT38="",BU38=""),AND(BT39="",BU39=""),AND(BU38="K",BU39="K"),OR(BU38="O",BU39="O")),"",SUM(BT38,BT39))</f>
        <v/>
      </c>
      <c r="BU40" s="20" t="str">
        <f>IF(AND(OR(AND(BU38="O",BU39="O"),AND(BU38="K",BU39="K")),SUM(BT38,BT39)=0,ISNUMBER(BT40)),"",IF(OR(BU38="O",BU39="O"),"O",IF(AND(BU38=BU39,OR(BU38="K",BU38="W",BU38="M")), UPPER(BU38),"")))</f>
        <v/>
      </c>
      <c r="BV40" s="23" t="str">
        <f>IF(TYPE(VAL_Codes!BA$30)=2,VAL_Codes!BA$30,"")</f>
        <v/>
      </c>
      <c r="BW40" s="26" t="str">
        <f>IF(OR(AND(BW38="",BX38=""),AND(BW39="",BX39=""),AND(BX38="K",BX39="K"),OR(BX38="O",BX39="O")),"",SUM(BW38,BW39))</f>
        <v/>
      </c>
      <c r="BX40" s="20" t="str">
        <f>IF(AND(OR(AND(BX38="O",BX39="O"),AND(BX38="K",BX39="K")),SUM(BW38,BW39)=0,ISNUMBER(BW40)),"",IF(OR(BX38="O",BX39="O"),"O",IF(AND(BX38=BX39,OR(BX38="K",BX38="W",BX38="M")), UPPER(BX38),"")))</f>
        <v/>
      </c>
      <c r="BY40" s="23" t="str">
        <f>IF(TYPE(VAL_Codes!BD$30)=2,VAL_Codes!BD$30,"")</f>
        <v/>
      </c>
      <c r="BZ40" s="26" t="str">
        <f>IF(OR(AND(BZ38="",CA38=""),AND(BZ39="",CA39=""),AND(CA38="K",CA39="K"),OR(CA38="O",CA39="O")),"",SUM(BZ38,BZ39))</f>
        <v/>
      </c>
      <c r="CA40" s="20" t="str">
        <f>IF(AND(OR(AND(CA38="O",CA39="O"),AND(CA38="K",CA39="K")),SUM(BZ38,BZ39)=0,ISNUMBER(BZ40)),"",IF(OR(CA38="O",CA39="O"),"O",IF(AND(CA38=CA39,OR(CA38="K",CA38="W",CA38="M")), UPPER(CA38),"")))</f>
        <v/>
      </c>
      <c r="CB40" s="23" t="str">
        <f>IF(TYPE(VAL_Codes!BG$30)=2,VAL_Codes!BG$30,"")</f>
        <v/>
      </c>
      <c r="CC40" s="26" t="str">
        <f>IF(OR(AND(CC38="",CD38=""),AND(CC39="",CD39=""),AND(CD38="K",CD39="K"),OR(CD38="O",CD39="O")),"",SUM(CC38,CC39))</f>
        <v/>
      </c>
      <c r="CD40" s="20" t="str">
        <f>IF(AND(OR(AND(CD38="O",CD39="O"),AND(CD38="K",CD39="K")),SUM(CC38,CC39)=0,ISNUMBER(CC40)),"",IF(OR(CD38="O",CD39="O"),"O",IF(AND(CD38=CD39,OR(CD38="K",CD38="W",CD38="M")), UPPER(CD38),"")))</f>
        <v/>
      </c>
      <c r="CE40" s="23" t="str">
        <f>IF(TYPE(VAL_Codes!BJ$30)=2,VAL_Codes!BJ$30,"")</f>
        <v/>
      </c>
      <c r="CF40" s="26" t="str">
        <f>IF(OR(AND(CF38="",CG38=""),AND(CF39="",CG39=""),AND(CG38="K",CG39="K"),OR(CG38="O",CG39="O")),"",SUM(CF38,CF39))</f>
        <v/>
      </c>
      <c r="CG40" s="20" t="str">
        <f>IF(AND(OR(AND(CG38="O",CG39="O"),AND(CG38="K",CG39="K")),SUM(CF38,CF39)=0,ISNUMBER(CF40)),"",IF(OR(CG38="O",CG39="O"),"O",IF(AND(CG38=CG39,OR(CG38="K",CG38="W",CG38="M")), UPPER(CG38),"")))</f>
        <v/>
      </c>
      <c r="CH40" s="23" t="str">
        <f>IF(TYPE(VAL_Codes!BM$30)=2,VAL_Codes!BM$30,"")</f>
        <v/>
      </c>
      <c r="CI40" s="26" t="str">
        <f>IF(OR(AND(CI38="",CJ38=""),AND(CI39="",CJ39=""),AND(CJ38="K",CJ39="K"),OR(CJ38="O",CJ39="O")),"",SUM(CI38,CI39))</f>
        <v/>
      </c>
      <c r="CJ40" s="20" t="str">
        <f>IF(AND(OR(AND(CJ38="O",CJ39="O"),AND(CJ38="K",CJ39="K")),SUM(CI38,CI39)=0,ISNUMBER(CI40)),"",IF(OR(CJ38="O",CJ39="O"),"O",IF(AND(CJ38=CJ39,OR(CJ38="K",CJ38="W",CJ38="M")), UPPER(CJ38),"")))</f>
        <v/>
      </c>
      <c r="CK40" s="23" t="str">
        <f>IF(TYPE(VAL_Codes!BP$30)=2,VAL_Codes!BP$30,"")</f>
        <v/>
      </c>
      <c r="CL40" s="26" t="str">
        <f>IF(OR(AND(CL38="",CM38=""),AND(CL39="",CM39=""),AND(CM38="K",CM39="K"),OR(CM38="O",CM39="O")),"",SUM(CL38,CL39))</f>
        <v/>
      </c>
      <c r="CM40" s="20" t="str">
        <f>IF(AND(OR(AND(CM38="O",CM39="O"),AND(CM38="K",CM39="K")),SUM(CL38,CL39)=0,ISNUMBER(CL40)),"",IF(OR(CM38="O",CM39="O"),"O",IF(AND(CM38=CM39,OR(CM38="K",CM38="W",CM38="M")), UPPER(CM38),"")))</f>
        <v/>
      </c>
      <c r="CN40" s="23" t="str">
        <f>IF(TYPE(VAL_Codes!BS$30)=2,VAL_Codes!BS$30,"")</f>
        <v/>
      </c>
      <c r="CO40" s="26" t="str">
        <f>IF(OR(AND(CO38="",CP38=""),AND(CO39="",CP39=""),AND(CP38="K",CP39="K"),OR(CP38="O",CP39="O")),"",SUM(CO38,CO39))</f>
        <v/>
      </c>
      <c r="CP40" s="20" t="str">
        <f>IF(AND(OR(AND(CP38="O",CP39="O"),AND(CP38="K",CP39="K")),SUM(CO38,CO39)=0,ISNUMBER(CO40)),"",IF(OR(CP38="O",CP39="O"),"O",IF(AND(CP38=CP39,OR(CP38="K",CP38="W",CP38="M")), UPPER(CP38),"")))</f>
        <v/>
      </c>
      <c r="CQ40" s="23" t="str">
        <f>IF(TYPE(VAL_Codes!BV$30)=2,VAL_Codes!BV$30,"")</f>
        <v/>
      </c>
      <c r="CR40" s="38"/>
    </row>
    <row r="41" spans="1:96" ht="11.25" customHeight="1" x14ac:dyDescent="0.2">
      <c r="A41" s="44"/>
      <c r="B41" s="44"/>
      <c r="C41" s="760"/>
      <c r="D41" s="760"/>
      <c r="E41" s="125" t="s">
        <v>227</v>
      </c>
      <c r="F41" s="561" t="s">
        <v>228</v>
      </c>
      <c r="G41" s="407"/>
      <c r="H41" s="408" t="s">
        <v>47</v>
      </c>
      <c r="I41" s="395" t="s">
        <v>66</v>
      </c>
      <c r="J41" s="396" t="str">
        <f>VAL_Metadata!B$8</f>
        <v>_X</v>
      </c>
      <c r="K41" s="408" t="s">
        <v>79</v>
      </c>
      <c r="L41" s="408" t="s">
        <v>139</v>
      </c>
      <c r="M41" s="46"/>
      <c r="N41" s="46"/>
      <c r="O41" s="46"/>
      <c r="P41" s="46"/>
      <c r="Q41" s="46"/>
      <c r="R41" s="46"/>
      <c r="S41" s="46"/>
      <c r="T41" s="46"/>
      <c r="U41" s="46"/>
      <c r="V41" s="46"/>
      <c r="W41" s="46"/>
      <c r="X41" s="46"/>
      <c r="Y41" s="46"/>
      <c r="Z41" s="123"/>
      <c r="AA41" s="29" t="str">
        <f>IF(COUNTBLANK('VAL_Fill in area'!G94)=1,"",'VAL_Fill in area'!G94)</f>
        <v/>
      </c>
      <c r="AB41" s="24" t="str">
        <f>IF(TYPE(VAL_Codes!G$30)=2,VAL_Codes!G$30,"")</f>
        <v/>
      </c>
      <c r="AC41" s="25" t="str">
        <f>IF(TYPE(VAL_Codes!H$30)=2,VAL_Codes!H$30,"")</f>
        <v/>
      </c>
      <c r="AD41" s="29" t="str">
        <f>IF(COUNTBLANK('VAL_Fill in area'!H94)=1,"",'VAL_Fill in area'!H94)</f>
        <v/>
      </c>
      <c r="AE41" s="24" t="str">
        <f>IF(TYPE(VAL_Codes!J$30)=2,VAL_Codes!J$30,"")</f>
        <v/>
      </c>
      <c r="AF41" s="25" t="str">
        <f>IF(TYPE(VAL_Codes!K$30)=2,VAL_Codes!K$30,"")</f>
        <v/>
      </c>
      <c r="AG41" s="27" t="str">
        <f>IF(OR(AND(AA41="",AB41=""),AND(AD41="",AE41=""),AND(AB41="K",AE41="K"),OR(AB41="O",AE41="O")),"",SUM(AA41,AD41))</f>
        <v/>
      </c>
      <c r="AH41" s="1" t="str">
        <f xml:space="preserve"> IF(AND(OR(AND(AB41="O",AE41="O"),AND(AB41="K",AE41="K")),SUM(AA41,AD41)=0,ISNUMBER(AG41)),"",IF(OR(AB41="O",AE41="O"),"O",IF(AND(AB41=AE41,OR(AB41="K",AB41="W",AB41="M")),UPPER( AB41),"")))</f>
        <v/>
      </c>
      <c r="AI41" s="23" t="str">
        <f>IF(TYPE(VAL_Codes!N$30)=2,VAL_Codes!N$30,"")</f>
        <v/>
      </c>
      <c r="AJ41" s="29" t="str">
        <f>IF(COUNTBLANK('VAL_Fill in area'!I94)=1,"",'VAL_Fill in area'!I94)</f>
        <v/>
      </c>
      <c r="AK41" s="24" t="str">
        <f>IF(TYPE(VAL_Codes!P$30)=2,VAL_Codes!P$30,"")</f>
        <v/>
      </c>
      <c r="AL41" s="25" t="str">
        <f>IF(TYPE(VAL_Codes!Q$30)=2,VAL_Codes!Q$30,"")</f>
        <v/>
      </c>
      <c r="AM41" s="29" t="str">
        <f>IF(COUNTBLANK('VAL_Fill in area'!J94)=1,"",'VAL_Fill in area'!J94)</f>
        <v/>
      </c>
      <c r="AN41" s="24" t="str">
        <f>IF(TYPE(VAL_Codes!S$30)=2,VAL_Codes!S$30,"")</f>
        <v/>
      </c>
      <c r="AO41" s="25" t="str">
        <f>IF(TYPE(VAL_Codes!T$30)=2,VAL_Codes!T$30,"")</f>
        <v/>
      </c>
      <c r="AP41" s="29" t="str">
        <f>IF(COUNTBLANK('VAL_Fill in area'!K94)=1,"",'VAL_Fill in area'!K94)</f>
        <v/>
      </c>
      <c r="AQ41" s="24" t="str">
        <f>IF(TYPE(VAL_Codes!V$30)=2,VAL_Codes!V$30,"")</f>
        <v/>
      </c>
      <c r="AR41" s="25" t="str">
        <f>IF(TYPE(VAL_Codes!W$30)=2,VAL_Codes!W$30,"")</f>
        <v/>
      </c>
      <c r="AS41" s="27" t="str">
        <f>IF(OR(AND(AM41="",AN41=""),AND(AP41="",AQ41=""),AND(AN41="K",AQ41="K"),OR(AN41="O",AQ41="O")),"",SUM(AM41,AP41))</f>
        <v/>
      </c>
      <c r="AT41" s="1" t="str">
        <f xml:space="preserve"> IF(AND(OR(AND(AN41="O",AQ41="O"),AND(AN41="K",AQ41="K")),SUM(AM41,AP41)=0,ISNUMBER(AS41)),"",IF(OR(AN41="O",AQ41="O"),"O",IF(AND(AN41=AQ41,OR(AN41="K",AN41="W",AN41="M")),UPPER( AN41),"")))</f>
        <v/>
      </c>
      <c r="AU41" s="23" t="str">
        <f>IF(TYPE(VAL_Codes!Z$30)=2,VAL_Codes!Z$30,"")</f>
        <v/>
      </c>
      <c r="AV41" s="29" t="str">
        <f>IF(COUNTBLANK('VAL_Fill in area'!L94)=1,"",'VAL_Fill in area'!L94)</f>
        <v/>
      </c>
      <c r="AW41" s="24" t="str">
        <f>IF(TYPE(VAL_Codes!AB$30)=2,VAL_Codes!AB$30,"")</f>
        <v/>
      </c>
      <c r="AX41" s="25" t="str">
        <f>IF(TYPE(VAL_Codes!AC$30)=2,VAL_Codes!AC$30,"")</f>
        <v/>
      </c>
      <c r="AY41" s="29" t="str">
        <f>IF(COUNTBLANK('VAL_Fill in area'!M94)=1,"",'VAL_Fill in area'!M94)</f>
        <v/>
      </c>
      <c r="AZ41" s="24" t="str">
        <f>IF(TYPE(VAL_Codes!AE$30)=2,VAL_Codes!AE$30,"")</f>
        <v/>
      </c>
      <c r="BA41" s="25" t="str">
        <f>IF(TYPE(VAL_Codes!AF$30)=2,VAL_Codes!AF$30,"")</f>
        <v/>
      </c>
      <c r="BB41" s="27" t="str">
        <f>IF(OR(AND(AV41="",AW41=""),AND(AY41="",AZ41=""),AND(AW41="K",AZ41="K"),OR(AW41="O",AZ41="O")),"",SUM(AV41,AY41))</f>
        <v/>
      </c>
      <c r="BC41" s="1" t="str">
        <f xml:space="preserve"> IF(AND(OR(AND(AW41="O",AZ41="O"),AND(AW41="K",AZ41="K")),SUM(AV41,AY41)=0,ISNUMBER(BB41)),"",IF(OR(AW41="O",AZ41="O"),"O",IF(AND(AW41=AZ41,OR(AW41="K",AW41="W",AW41="M")),UPPER( AW41),"")))</f>
        <v/>
      </c>
      <c r="BD41" s="23" t="str">
        <f>IF(TYPE(VAL_Codes!AI$30)=2,VAL_Codes!AI$30,"")</f>
        <v/>
      </c>
      <c r="BE41" s="29" t="str">
        <f>IF(COUNTBLANK('VAL_Fill in area'!N94)=1,"",'VAL_Fill in area'!N94)</f>
        <v/>
      </c>
      <c r="BF41" s="24" t="str">
        <f>IF(TYPE(VAL_Codes!AK$30)=2,VAL_Codes!AK$30,"")</f>
        <v/>
      </c>
      <c r="BG41" s="25" t="str">
        <f>IF(TYPE(VAL_Codes!AL$30)=2,VAL_Codes!AL$30,"")</f>
        <v/>
      </c>
      <c r="BH41" s="29" t="str">
        <f>IF(COUNTBLANK('VAL_Fill in area'!O94)=1,"",'VAL_Fill in area'!O94)</f>
        <v/>
      </c>
      <c r="BI41" s="24" t="str">
        <f>IF(TYPE(VAL_Codes!AN$30)=2,VAL_Codes!AN$30,"")</f>
        <v/>
      </c>
      <c r="BJ41" s="25" t="str">
        <f>IF(TYPE(VAL_Codes!AO$30)=2,VAL_Codes!AO$30,"")</f>
        <v/>
      </c>
      <c r="BK41" s="27" t="str">
        <f>IF(OR(AND(BE41="",BF41=""),AND(BH41="",BI41=""),AND(BF41="K",BI41="K"),OR(BF41="O",BI41="O")),"",SUM(BE41,BH41))</f>
        <v/>
      </c>
      <c r="BL41" s="1" t="str">
        <f xml:space="preserve"> IF(AND(OR(AND(BF41="O",BI41="O"),AND(BF41="K",BI41="K")),SUM(BE41,BH41)=0,ISNUMBER(BK41)),"",IF(OR(BF41="O",BI41="O"),"O",IF(AND(BF41=BI41,OR(BF41="K",BF41="W",BF41="M")),UPPER( BF41),"")))</f>
        <v/>
      </c>
      <c r="BM41" s="23" t="str">
        <f>IF(TYPE(VAL_Codes!AR$30)=2,VAL_Codes!AR$30,"")</f>
        <v/>
      </c>
      <c r="BN41" s="27" t="str">
        <f>IF(OR(AND(AV41="",AW41=""),AND(BE41="",BF41=""),AND(AW41="K",BF41="K"),OR(AW41="O",BF41="O")),"",SUM(AV41,BE41))</f>
        <v/>
      </c>
      <c r="BO41" s="1" t="str">
        <f xml:space="preserve"> IF(AND(OR(AND(AW41="O",BF41="O"),AND(AW41="K",BF41="K")),SUM(AV41,BE41)=0,ISNUMBER(BN41)),"",IF(OR(AW41="O",BF41="O"),"O",IF(AND(AW41=BF41,OR(AW41="K",AW41="W",AW41="M")),UPPER( AW41),"")))</f>
        <v/>
      </c>
      <c r="BP41" s="23" t="str">
        <f>IF(TYPE(VAL_Codes!AU$30)=2,VAL_Codes!AU$30,"")</f>
        <v/>
      </c>
      <c r="BQ41" s="27" t="str">
        <f>IF(OR(AND(AY41="",AZ41=""),AND(BH41="",BI41=""),AND(AZ41="K",BI41="K"),OR(AZ41="O",BI41="O")),"",SUM(AY41,BH41))</f>
        <v/>
      </c>
      <c r="BR41" s="1" t="str">
        <f xml:space="preserve"> IF(AND(OR(AND(AZ41="O",BI41="O"),AND(AZ41="K",BI41="K")),SUM(AY41,BH41)=0,ISNUMBER(BQ41)),"",IF(OR(AZ41="O",BI41="O"),"O",IF(AND(AZ41=BI41,OR(AZ41="K",AZ41="W",AZ41="M")),UPPER( AZ41),"")))</f>
        <v/>
      </c>
      <c r="BS41" s="23" t="str">
        <f>IF(TYPE(VAL_Codes!AX$30)=2,VAL_Codes!AX$30,"")</f>
        <v/>
      </c>
      <c r="BT41" s="27" t="str">
        <f>IF(OR(AND(BN41="",BO41=""),AND(BQ41="",BR41=""),AND(BO41="K",BR41="K"),OR(BO41="O",BR41="O")),"",SUM(BN41,BQ41))</f>
        <v/>
      </c>
      <c r="BU41" s="1" t="str">
        <f xml:space="preserve"> IF(AND(OR(AND(BO41="O",BR41="O"),AND(BO41="K",BR41="K")),SUM(BN41,BQ41)=0,ISNUMBER(BT41)),"",IF(OR(BO41="O",BR41="O"),"O",IF(AND(BO41=BR41,OR(BO41="K",BO41="W",BO41="M")),UPPER( BO41),"")))</f>
        <v/>
      </c>
      <c r="BV41" s="23" t="str">
        <f>IF(TYPE(VAL_Codes!BA$30)=2,VAL_Codes!BA$30,"")</f>
        <v/>
      </c>
      <c r="BW41" s="29" t="str">
        <f>IF(COUNTBLANK('VAL_Fill in area'!P94)=1,"",'VAL_Fill in area'!P94)</f>
        <v/>
      </c>
      <c r="BX41" s="24" t="str">
        <f>IF(TYPE(VAL_Codes!BC$30)=2,VAL_Codes!BC$30,"")</f>
        <v/>
      </c>
      <c r="BY41" s="25" t="str">
        <f>IF(TYPE(VAL_Codes!BD$30)=2,VAL_Codes!BD$30,"")</f>
        <v/>
      </c>
      <c r="BZ41" s="29" t="str">
        <f>IF(COUNTBLANK('VAL_Fill in area'!Q94)=1,"",'VAL_Fill in area'!Q94)</f>
        <v/>
      </c>
      <c r="CA41" s="24" t="str">
        <f>IF(TYPE(VAL_Codes!BF$30)=2,VAL_Codes!BF$30,"")</f>
        <v/>
      </c>
      <c r="CB41" s="25" t="str">
        <f>IF(TYPE(VAL_Codes!BG$30)=2,VAL_Codes!BG$30,"")</f>
        <v/>
      </c>
      <c r="CC41" s="27" t="str">
        <f>IF(OR(AND(BW41="",BX41=""),AND(BZ41="",CA41=""),AND(BX41="K",CA41="K"),OR(BX41="O",CA41="O")),"",SUM(BW41,BZ41))</f>
        <v/>
      </c>
      <c r="CD41" s="1" t="str">
        <f xml:space="preserve"> IF(AND(OR(AND(BX41="O",CA41="O"),AND(BX41="K",CA41="K")),SUM(BW41,BZ41)=0,ISNUMBER(CC41)),"",IF(OR(BX41="O",CA41="O"),"O",IF(AND(BX41=CA41,OR(BX41="K",BX41="W",BX41="M")),UPPER( BX41),"")))</f>
        <v/>
      </c>
      <c r="CE41" s="22" t="str">
        <f>IF(TYPE(VAL_Codes!BJ$30)=2,VAL_Codes!BJ$30,"")</f>
        <v/>
      </c>
      <c r="CF41" s="29" t="str">
        <f>IF(COUNTBLANK('VAL_Fill in area'!R94)=1,"",'VAL_Fill in area'!R94)</f>
        <v/>
      </c>
      <c r="CG41" s="24" t="str">
        <f>IF(TYPE(VAL_Codes!BL$30)=2,VAL_Codes!BL$30,"")</f>
        <v/>
      </c>
      <c r="CH41" s="25" t="str">
        <f>IF(TYPE(VAL_Codes!BM$30)=2,VAL_Codes!BM$30,"")</f>
        <v/>
      </c>
      <c r="CI41" s="29" t="str">
        <f>IF(COUNTBLANK('VAL_Fill in area'!S94)=1,"",'VAL_Fill in area'!S94)</f>
        <v/>
      </c>
      <c r="CJ41" s="24" t="str">
        <f>IF(TYPE(VAL_Codes!BO$30)=2,VAL_Codes!BO$30,"")</f>
        <v/>
      </c>
      <c r="CK41" s="25" t="str">
        <f>IF(TYPE(VAL_Codes!BP$30)=2,VAL_Codes!BP$30,"")</f>
        <v/>
      </c>
      <c r="CL41" s="29" t="str">
        <f>IF(COUNTBLANK('VAL_Fill in area'!T94)=1,"",'VAL_Fill in area'!T94)</f>
        <v/>
      </c>
      <c r="CM41" s="24" t="str">
        <f>IF(TYPE(VAL_Codes!BR$30)=2,VAL_Codes!BR$30,"")</f>
        <v/>
      </c>
      <c r="CN41" s="25" t="str">
        <f>IF(TYPE(VAL_Codes!BS$30)=2,VAL_Codes!BS$30,"")</f>
        <v/>
      </c>
      <c r="CO41" s="26" t="str">
        <f>IF(OR(EXACT(AG41,AH41),EXACT(AJ41,AK41),EXACT(AS41,AT41),EXACT(BT41,BU41),EXACT(CC41,CD41), EXACT(CL41,CM41),AND(AH41="K",AK41="K",AT41="K",BU41="K", CD41="K",CM41="K"),OR(AH41="O",AK41="O",AT41="O",BU41="O", CD41="O",CM41="O")),"",SUM(AG41,AJ41,AS41,BT41,CC41,CL41))</f>
        <v/>
      </c>
      <c r="CP41" s="20" t="str">
        <f>IF(AND(OR(OR(AH41="O",AK41="O",AT41="O",BU41="O",CD41="O",CM41="O"), AND(AH41="K",AK41="K",AT41="K",BU41="K", CD41="K",CM41="K")),SUM(AG41,AJ41,AS41,BT41,CC41,CL41)=0,ISNUMBER(CO41)),"",IF(OR(AH41="O",AK41="O",AT41="O",BU41="O",CD41="O",CM41="O"),"O",IF(AND(AH41=AK41,AH41=AT41,AH41=BU41,AH41=CD41,AH41=CM41,OR(AH41="K",AH41="W",AH41="M")),UPPER(AH41),"")))</f>
        <v/>
      </c>
      <c r="CQ41" s="23" t="str">
        <f>IF(TYPE(VAL_Codes!BV$30)=2,VAL_Codes!BV$30,"")</f>
        <v/>
      </c>
      <c r="CR41" s="38"/>
    </row>
    <row r="42" spans="1:96" ht="11.25" customHeight="1" x14ac:dyDescent="0.2">
      <c r="A42" s="75"/>
      <c r="B42" s="75"/>
      <c r="C42" s="760"/>
      <c r="D42" s="760"/>
      <c r="E42" s="125" t="s">
        <v>229</v>
      </c>
      <c r="F42" s="561" t="s">
        <v>230</v>
      </c>
      <c r="G42" s="407"/>
      <c r="H42" s="408" t="s">
        <v>47</v>
      </c>
      <c r="I42" s="395" t="s">
        <v>66</v>
      </c>
      <c r="J42" s="396" t="str">
        <f>VAL_Metadata!B$8</f>
        <v>_X</v>
      </c>
      <c r="K42" s="408" t="s">
        <v>79</v>
      </c>
      <c r="L42" s="123" t="s">
        <v>141</v>
      </c>
      <c r="M42" s="122"/>
      <c r="N42" s="122"/>
      <c r="O42" s="122"/>
      <c r="P42" s="122"/>
      <c r="Q42" s="122"/>
      <c r="R42" s="122"/>
      <c r="S42" s="122"/>
      <c r="T42" s="122"/>
      <c r="U42" s="122"/>
      <c r="V42" s="122"/>
      <c r="W42" s="122"/>
      <c r="X42" s="122"/>
      <c r="Y42" s="122"/>
      <c r="Z42" s="123"/>
      <c r="AA42" s="29" t="str">
        <f>IF(COUNTBLANK('VAL_Fill in area'!G95)=1,"",'VAL_Fill in area'!G95)</f>
        <v/>
      </c>
      <c r="AB42" s="24" t="str">
        <f>IF(TYPE(VAL_Codes!G$30)=2,VAL_Codes!G$30,"")</f>
        <v/>
      </c>
      <c r="AC42" s="25" t="str">
        <f>IF(TYPE(VAL_Codes!H$30)=2,VAL_Codes!H$30,"")</f>
        <v/>
      </c>
      <c r="AD42" s="29" t="str">
        <f>IF(COUNTBLANK('VAL_Fill in area'!H95)=1,"",'VAL_Fill in area'!H95)</f>
        <v/>
      </c>
      <c r="AE42" s="24" t="str">
        <f>IF(TYPE(VAL_Codes!J$30)=2,VAL_Codes!J$30,"")</f>
        <v/>
      </c>
      <c r="AF42" s="25" t="str">
        <f>IF(TYPE(VAL_Codes!K$30)=2,VAL_Codes!K$30,"")</f>
        <v/>
      </c>
      <c r="AG42" s="27" t="str">
        <f>IF(OR(AND(AA42="",AB42=""),AND(AD42="",AE42=""),AND(AB42="K",AE42="K"),OR(AB42="O",AE42="O")),"",SUM(AA42,AD42))</f>
        <v/>
      </c>
      <c r="AH42" s="1" t="str">
        <f xml:space="preserve"> IF(AND(OR(AND(AB42="O",AE42="O"),AND(AB42="K",AE42="K")),SUM(AA42,AD42)=0,ISNUMBER(AG42)),"",IF(OR(AB42="O",AE42="O"),"O",IF(AND(AB42=AE42,OR(AB42="K",AB42="W",AB42="M")),UPPER( AB42),"")))</f>
        <v/>
      </c>
      <c r="AI42" s="23" t="str">
        <f>IF(TYPE(VAL_Codes!N$30)=2,VAL_Codes!N$30,"")</f>
        <v/>
      </c>
      <c r="AJ42" s="29" t="str">
        <f>IF(COUNTBLANK('VAL_Fill in area'!I95)=1,"",'VAL_Fill in area'!I95)</f>
        <v/>
      </c>
      <c r="AK42" s="24" t="str">
        <f>IF(TYPE(VAL_Codes!P$30)=2,VAL_Codes!P$30,"")</f>
        <v/>
      </c>
      <c r="AL42" s="25" t="str">
        <f>IF(TYPE(VAL_Codes!Q$30)=2,VAL_Codes!Q$30,"")</f>
        <v/>
      </c>
      <c r="AM42" s="29" t="str">
        <f>IF(COUNTBLANK('VAL_Fill in area'!J95)=1,"",'VAL_Fill in area'!J95)</f>
        <v/>
      </c>
      <c r="AN42" s="24" t="str">
        <f>IF(TYPE(VAL_Codes!S$30)=2,VAL_Codes!S$30,"")</f>
        <v/>
      </c>
      <c r="AO42" s="25" t="str">
        <f>IF(TYPE(VAL_Codes!T$30)=2,VAL_Codes!T$30,"")</f>
        <v/>
      </c>
      <c r="AP42" s="29" t="str">
        <f>IF(COUNTBLANK('VAL_Fill in area'!K95)=1,"",'VAL_Fill in area'!K95)</f>
        <v/>
      </c>
      <c r="AQ42" s="24" t="str">
        <f>IF(TYPE(VAL_Codes!V$30)=2,VAL_Codes!V$30,"")</f>
        <v/>
      </c>
      <c r="AR42" s="25" t="str">
        <f>IF(TYPE(VAL_Codes!W$30)=2,VAL_Codes!W$30,"")</f>
        <v/>
      </c>
      <c r="AS42" s="27" t="str">
        <f>IF(OR(AND(AM42="",AN42=""),AND(AP42="",AQ42=""),AND(AN42="K",AQ42="K"),OR(AN42="O",AQ42="O")),"",SUM(AM42,AP42))</f>
        <v/>
      </c>
      <c r="AT42" s="1" t="str">
        <f xml:space="preserve"> IF(AND(OR(AND(AN42="O",AQ42="O"),AND(AN42="K",AQ42="K")),SUM(AM42,AP42)=0,ISNUMBER(AS42)),"",IF(OR(AN42="O",AQ42="O"),"O",IF(AND(AN42=AQ42,OR(AN42="K",AN42="W",AN42="M")),UPPER( AN42),"")))</f>
        <v/>
      </c>
      <c r="AU42" s="23" t="str">
        <f>IF(TYPE(VAL_Codes!Z$30)=2,VAL_Codes!Z$30,"")</f>
        <v/>
      </c>
      <c r="AV42" s="29" t="str">
        <f>IF(COUNTBLANK('VAL_Fill in area'!L95)=1,"",'VAL_Fill in area'!L95)</f>
        <v/>
      </c>
      <c r="AW42" s="24" t="str">
        <f>IF(TYPE(VAL_Codes!AB$30)=2,VAL_Codes!AB$30,"")</f>
        <v/>
      </c>
      <c r="AX42" s="25" t="str">
        <f>IF(TYPE(VAL_Codes!AC$30)=2,VAL_Codes!AC$30,"")</f>
        <v/>
      </c>
      <c r="AY42" s="29" t="str">
        <f>IF(COUNTBLANK('VAL_Fill in area'!M95)=1,"",'VAL_Fill in area'!M95)</f>
        <v/>
      </c>
      <c r="AZ42" s="24" t="str">
        <f>IF(TYPE(VAL_Codes!AE$30)=2,VAL_Codes!AE$30,"")</f>
        <v/>
      </c>
      <c r="BA42" s="25" t="str">
        <f>IF(TYPE(VAL_Codes!AF$30)=2,VAL_Codes!AF$30,"")</f>
        <v/>
      </c>
      <c r="BB42" s="27" t="str">
        <f>IF(OR(AND(AV42="",AW42=""),AND(AY42="",AZ42=""),AND(AW42="K",AZ42="K"),OR(AW42="O",AZ42="O")),"",SUM(AV42,AY42))</f>
        <v/>
      </c>
      <c r="BC42" s="1" t="str">
        <f xml:space="preserve"> IF(AND(OR(AND(AW42="O",AZ42="O"),AND(AW42="K",AZ42="K")),SUM(AV42,AY42)=0,ISNUMBER(BB42)),"",IF(OR(AW42="O",AZ42="O"),"O",IF(AND(AW42=AZ42,OR(AW42="K",AW42="W",AW42="M")),UPPER( AW42),"")))</f>
        <v/>
      </c>
      <c r="BD42" s="23" t="str">
        <f>IF(TYPE(VAL_Codes!AI$30)=2,VAL_Codes!AI$30,"")</f>
        <v/>
      </c>
      <c r="BE42" s="29" t="str">
        <f>IF(COUNTBLANK('VAL_Fill in area'!N95)=1,"",'VAL_Fill in area'!N95)</f>
        <v/>
      </c>
      <c r="BF42" s="24" t="str">
        <f>IF(TYPE(VAL_Codes!AK$30)=2,VAL_Codes!AK$30,"")</f>
        <v/>
      </c>
      <c r="BG42" s="25" t="str">
        <f>IF(TYPE(VAL_Codes!AL$30)=2,VAL_Codes!AL$30,"")</f>
        <v/>
      </c>
      <c r="BH42" s="29" t="str">
        <f>IF(COUNTBLANK('VAL_Fill in area'!O95)=1,"",'VAL_Fill in area'!O95)</f>
        <v/>
      </c>
      <c r="BI42" s="24" t="str">
        <f>IF(TYPE(VAL_Codes!AN$30)=2,VAL_Codes!AN$30,"")</f>
        <v/>
      </c>
      <c r="BJ42" s="25" t="str">
        <f>IF(TYPE(VAL_Codes!AO$30)=2,VAL_Codes!AO$30,"")</f>
        <v/>
      </c>
      <c r="BK42" s="27" t="str">
        <f>IF(OR(AND(BE42="",BF42=""),AND(BH42="",BI42=""),AND(BF42="K",BI42="K"),OR(BF42="O",BI42="O")),"",SUM(BE42,BH42))</f>
        <v/>
      </c>
      <c r="BL42" s="1" t="str">
        <f xml:space="preserve"> IF(AND(OR(AND(BF42="O",BI42="O"),AND(BF42="K",BI42="K")),SUM(BE42,BH42)=0,ISNUMBER(BK42)),"",IF(OR(BF42="O",BI42="O"),"O",IF(AND(BF42=BI42,OR(BF42="K",BF42="W",BF42="M")),UPPER( BF42),"")))</f>
        <v/>
      </c>
      <c r="BM42" s="23" t="str">
        <f>IF(TYPE(VAL_Codes!AR$30)=2,VAL_Codes!AR$30,"")</f>
        <v/>
      </c>
      <c r="BN42" s="27" t="str">
        <f>IF(OR(AND(AV42="",AW42=""),AND(BE42="",BF42=""),AND(AW42="K",BF42="K"),OR(AW42="O",BF42="O")),"",SUM(AV42,BE42))</f>
        <v/>
      </c>
      <c r="BO42" s="1" t="str">
        <f xml:space="preserve"> IF(AND(OR(AND(AW42="O",BF42="O"),AND(AW42="K",BF42="K")),SUM(AV42,BE42)=0,ISNUMBER(BN42)),"",IF(OR(AW42="O",BF42="O"),"O",IF(AND(AW42=BF42,OR(AW42="K",AW42="W",AW42="M")),UPPER( AW42),"")))</f>
        <v/>
      </c>
      <c r="BP42" s="23" t="str">
        <f>IF(TYPE(VAL_Codes!AU$30)=2,VAL_Codes!AU$30,"")</f>
        <v/>
      </c>
      <c r="BQ42" s="27" t="str">
        <f>IF(OR(AND(AY42="",AZ42=""),AND(BH42="",BI42=""),AND(AZ42="K",BI42="K"),OR(AZ42="O",BI42="O")),"",SUM(AY42,BH42))</f>
        <v/>
      </c>
      <c r="BR42" s="1" t="str">
        <f xml:space="preserve"> IF(AND(OR(AND(AZ42="O",BI42="O"),AND(AZ42="K",BI42="K")),SUM(AY42,BH42)=0,ISNUMBER(BQ42)),"",IF(OR(AZ42="O",BI42="O"),"O",IF(AND(AZ42=BI42,OR(AZ42="K",AZ42="W",AZ42="M")),UPPER( AZ42),"")))</f>
        <v/>
      </c>
      <c r="BS42" s="23" t="str">
        <f>IF(TYPE(VAL_Codes!AX$30)=2,VAL_Codes!AX$30,"")</f>
        <v/>
      </c>
      <c r="BT42" s="27" t="str">
        <f>IF(OR(AND(BN42="",BO42=""),AND(BQ42="",BR42=""),AND(BO42="K",BR42="K"),OR(BO42="O",BR42="O")),"",SUM(BN42,BQ42))</f>
        <v/>
      </c>
      <c r="BU42" s="1" t="str">
        <f xml:space="preserve"> IF(AND(OR(AND(BO42="O",BR42="O"),AND(BO42="K",BR42="K")),SUM(BN42,BQ42)=0,ISNUMBER(BT42)),"",IF(OR(BO42="O",BR42="O"),"O",IF(AND(BO42=BR42,OR(BO42="K",BO42="W",BO42="M")),UPPER( BO42),"")))</f>
        <v/>
      </c>
      <c r="BV42" s="23" t="str">
        <f>IF(TYPE(VAL_Codes!BA$30)=2,VAL_Codes!BA$30,"")</f>
        <v/>
      </c>
      <c r="BW42" s="29" t="str">
        <f>IF(COUNTBLANK('VAL_Fill in area'!P95)=1,"",'VAL_Fill in area'!P95)</f>
        <v/>
      </c>
      <c r="BX42" s="24" t="str">
        <f>IF(TYPE(VAL_Codes!BC$30)=2,VAL_Codes!BC$30,"")</f>
        <v/>
      </c>
      <c r="BY42" s="25" t="str">
        <f>IF(TYPE(VAL_Codes!BD$30)=2,VAL_Codes!BD$30,"")</f>
        <v/>
      </c>
      <c r="BZ42" s="29" t="str">
        <f>IF(COUNTBLANK('VAL_Fill in area'!Q95)=1,"",'VAL_Fill in area'!Q95)</f>
        <v/>
      </c>
      <c r="CA42" s="24" t="str">
        <f>IF(TYPE(VAL_Codes!BF$30)=2,VAL_Codes!BF$30,"")</f>
        <v/>
      </c>
      <c r="CB42" s="25" t="str">
        <f>IF(TYPE(VAL_Codes!BG$30)=2,VAL_Codes!BG$30,"")</f>
        <v/>
      </c>
      <c r="CC42" s="27" t="str">
        <f>IF(OR(AND(BW42="",BX42=""),AND(BZ42="",CA42=""),AND(BX42="K",CA42="K"),OR(BX42="O",CA42="O")),"",SUM(BW42,BZ42))</f>
        <v/>
      </c>
      <c r="CD42" s="1" t="str">
        <f xml:space="preserve"> IF(AND(OR(AND(BX42="O",CA42="O"),AND(BX42="K",CA42="K")),SUM(BW42,BZ42)=0,ISNUMBER(CC42)),"",IF(OR(BX42="O",CA42="O"),"O",IF(AND(BX42=CA42,OR(BX42="K",BX42="W",BX42="M")),UPPER( BX42),"")))</f>
        <v/>
      </c>
      <c r="CE42" s="22" t="str">
        <f>IF(TYPE(VAL_Codes!BJ$30)=2,VAL_Codes!BJ$30,"")</f>
        <v/>
      </c>
      <c r="CF42" s="29" t="str">
        <f>IF(COUNTBLANK('VAL_Fill in area'!R95)=1,"",'VAL_Fill in area'!R95)</f>
        <v/>
      </c>
      <c r="CG42" s="24" t="str">
        <f>IF(TYPE(VAL_Codes!BL$30)=2,VAL_Codes!BL$30,"")</f>
        <v/>
      </c>
      <c r="CH42" s="25" t="str">
        <f>IF(TYPE(VAL_Codes!BM$30)=2,VAL_Codes!BM$30,"")</f>
        <v/>
      </c>
      <c r="CI42" s="29" t="str">
        <f>IF(COUNTBLANK('VAL_Fill in area'!S95)=1,"",'VAL_Fill in area'!S95)</f>
        <v/>
      </c>
      <c r="CJ42" s="24" t="str">
        <f>IF(TYPE(VAL_Codes!BO$30)=2,VAL_Codes!BO$30,"")</f>
        <v/>
      </c>
      <c r="CK42" s="25" t="str">
        <f>IF(TYPE(VAL_Codes!BP$30)=2,VAL_Codes!BP$30,"")</f>
        <v/>
      </c>
      <c r="CL42" s="29" t="str">
        <f>IF(COUNTBLANK('VAL_Fill in area'!T95)=1,"",'VAL_Fill in area'!T95)</f>
        <v/>
      </c>
      <c r="CM42" s="24" t="str">
        <f>IF(TYPE(VAL_Codes!BR$30)=2,VAL_Codes!BR$30,"")</f>
        <v/>
      </c>
      <c r="CN42" s="25" t="str">
        <f>IF(TYPE(VAL_Codes!BS$30)=2,VAL_Codes!BS$30,"")</f>
        <v/>
      </c>
      <c r="CO42" s="26" t="str">
        <f>IF(OR(EXACT(AG42,AH42),EXACT(AJ42,AK42),EXACT(AS42,AT42),EXACT(BT42,BU42),EXACT(CC42,CD42), EXACT(CL42,CM42),AND(AH42="K",AK42="K",AT42="K",BU42="K", CD42="K",CM42="K"),OR(AH42="O",AK42="O",AT42="O",BU42="O", CD42="O",CM42="O")),"",SUM(AG42,AJ42,AS42,BT42,CC42,CL42))</f>
        <v/>
      </c>
      <c r="CP42" s="20" t="str">
        <f>IF(AND(OR(OR(AH42="O",AK42="O",AT42="O",BU42="O",CD42="O",CM42="O"), AND(AH42="K",AK42="K",AT42="K",BU42="K", CD42="K",CM42="K")),SUM(AG42,AJ42,AS42,BT42,CC42,CL42)=0,ISNUMBER(CO42)),"",IF(OR(AH42="O",AK42="O",AT42="O",BU42="O",CD42="O",CM42="O"),"O",IF(AND(AH42=AK42,AH42=AT42,AH42=BU42,AH42=CD42,AH42=CM42,OR(AH42="K",AH42="W",AH42="M")),UPPER(AH42),"")))</f>
        <v/>
      </c>
      <c r="CQ42" s="23" t="str">
        <f>IF(TYPE(VAL_Codes!BV$30)=2,VAL_Codes!BV$30,"")</f>
        <v/>
      </c>
      <c r="CR42" s="38"/>
    </row>
    <row r="43" spans="1:96" ht="11.25" customHeight="1" x14ac:dyDescent="0.2">
      <c r="A43" s="44"/>
      <c r="B43" s="44"/>
      <c r="C43" s="763"/>
      <c r="D43" s="763"/>
      <c r="E43" s="69" t="s">
        <v>757</v>
      </c>
      <c r="F43" s="561" t="s">
        <v>346</v>
      </c>
      <c r="G43" s="407"/>
      <c r="H43" s="408" t="s">
        <v>47</v>
      </c>
      <c r="I43" s="395" t="s">
        <v>66</v>
      </c>
      <c r="J43" s="396" t="str">
        <f>VAL_Metadata!B$8</f>
        <v>_X</v>
      </c>
      <c r="K43" s="408" t="s">
        <v>79</v>
      </c>
      <c r="L43" s="123" t="s">
        <v>231</v>
      </c>
      <c r="M43" s="122"/>
      <c r="N43" s="122"/>
      <c r="O43" s="122"/>
      <c r="P43" s="122"/>
      <c r="Q43" s="122"/>
      <c r="R43" s="122"/>
      <c r="S43" s="122"/>
      <c r="T43" s="122"/>
      <c r="U43" s="122"/>
      <c r="V43" s="122"/>
      <c r="W43" s="122"/>
      <c r="X43" s="122"/>
      <c r="Y43" s="122"/>
      <c r="Z43" s="123"/>
      <c r="AA43" s="29" t="str">
        <f>IF(COUNTBLANK('VAL_Fill in area'!G96)=1,"",'VAL_Fill in area'!G96)</f>
        <v/>
      </c>
      <c r="AB43" s="24" t="str">
        <f>IF(TYPE(VAL_Codes!G$30)=2,VAL_Codes!G$30,"")</f>
        <v/>
      </c>
      <c r="AC43" s="25" t="str">
        <f>IF(TYPE(VAL_Codes!H$30)=2,VAL_Codes!H$30,"")</f>
        <v/>
      </c>
      <c r="AD43" s="29" t="str">
        <f>IF(COUNTBLANK('VAL_Fill in area'!H96)=1,"",'VAL_Fill in area'!H96)</f>
        <v/>
      </c>
      <c r="AE43" s="24" t="str">
        <f>IF(TYPE(VAL_Codes!J$30)=2,VAL_Codes!J$30,"")</f>
        <v/>
      </c>
      <c r="AF43" s="25" t="str">
        <f>IF(TYPE(VAL_Codes!K$30)=2,VAL_Codes!K$30,"")</f>
        <v/>
      </c>
      <c r="AG43" s="27" t="str">
        <f>IF(OR(AND(AA43="",AB43=""),AND(AD43="",AE43=""),AND(AB43="K",AE43="K"),OR(AB43="O",AE43="O")),"",SUM(AA43,AD43))</f>
        <v/>
      </c>
      <c r="AH43" s="1" t="str">
        <f xml:space="preserve"> IF(AND(OR(AND(AB43="O",AE43="O"),AND(AB43="K",AE43="K")),SUM(AA43,AD43)=0,ISNUMBER(AG43)),"",IF(OR(AB43="O",AE43="O"),"O",IF(AND(AB43=AE43,OR(AB43="K",AB43="W",AB43="M")),UPPER( AB43),"")))</f>
        <v/>
      </c>
      <c r="AI43" s="23" t="str">
        <f>IF(TYPE(VAL_Codes!N$30)=2,VAL_Codes!N$30,"")</f>
        <v/>
      </c>
      <c r="AJ43" s="29" t="str">
        <f>IF(COUNTBLANK('VAL_Fill in area'!I96)=1,"",'VAL_Fill in area'!I96)</f>
        <v/>
      </c>
      <c r="AK43" s="24" t="str">
        <f>IF(TYPE(VAL_Codes!P$30)=2,VAL_Codes!P$30,"")</f>
        <v/>
      </c>
      <c r="AL43" s="25" t="str">
        <f>IF(TYPE(VAL_Codes!Q$30)=2,VAL_Codes!Q$30,"")</f>
        <v/>
      </c>
      <c r="AM43" s="29" t="str">
        <f>IF(COUNTBLANK('VAL_Fill in area'!J96)=1,"",'VAL_Fill in area'!J96)</f>
        <v/>
      </c>
      <c r="AN43" s="24" t="str">
        <f>IF(TYPE(VAL_Codes!S$30)=2,VAL_Codes!S$30,"")</f>
        <v/>
      </c>
      <c r="AO43" s="25" t="str">
        <f>IF(TYPE(VAL_Codes!T$30)=2,VAL_Codes!T$30,"")</f>
        <v/>
      </c>
      <c r="AP43" s="29" t="str">
        <f>IF(COUNTBLANK('VAL_Fill in area'!K96)=1,"",'VAL_Fill in area'!K96)</f>
        <v/>
      </c>
      <c r="AQ43" s="24" t="str">
        <f>IF(TYPE(VAL_Codes!V$30)=2,VAL_Codes!V$30,"")</f>
        <v/>
      </c>
      <c r="AR43" s="25" t="str">
        <f>IF(TYPE(VAL_Codes!W$30)=2,VAL_Codes!W$30,"")</f>
        <v/>
      </c>
      <c r="AS43" s="27" t="str">
        <f>IF(OR(AND(AM43="",AN43=""),AND(AP43="",AQ43=""),AND(AN43="K",AQ43="K"),OR(AN43="O",AQ43="O")),"",SUM(AM43,AP43))</f>
        <v/>
      </c>
      <c r="AT43" s="1" t="str">
        <f xml:space="preserve"> IF(AND(OR(AND(AN43="O",AQ43="O"),AND(AN43="K",AQ43="K")),SUM(AM43,AP43)=0,ISNUMBER(AS43)),"",IF(OR(AN43="O",AQ43="O"),"O",IF(AND(AN43=AQ43,OR(AN43="K",AN43="W",AN43="M")),UPPER( AN43),"")))</f>
        <v/>
      </c>
      <c r="AU43" s="23" t="str">
        <f>IF(TYPE(VAL_Codes!Z$30)=2,VAL_Codes!Z$30,"")</f>
        <v/>
      </c>
      <c r="AV43" s="29" t="str">
        <f>IF(COUNTBLANK('VAL_Fill in area'!L96)=1,"",'VAL_Fill in area'!L96)</f>
        <v/>
      </c>
      <c r="AW43" s="24" t="str">
        <f>IF(TYPE(VAL_Codes!AB$30)=2,VAL_Codes!AB$30,"")</f>
        <v/>
      </c>
      <c r="AX43" s="25" t="str">
        <f>IF(TYPE(VAL_Codes!AC$30)=2,VAL_Codes!AC$30,"")</f>
        <v/>
      </c>
      <c r="AY43" s="29" t="str">
        <f>IF(COUNTBLANK('VAL_Fill in area'!M96)=1,"",'VAL_Fill in area'!M96)</f>
        <v/>
      </c>
      <c r="AZ43" s="24" t="str">
        <f>IF(TYPE(VAL_Codes!AE$30)=2,VAL_Codes!AE$30,"")</f>
        <v/>
      </c>
      <c r="BA43" s="25" t="str">
        <f>IF(TYPE(VAL_Codes!AF$30)=2,VAL_Codes!AF$30,"")</f>
        <v/>
      </c>
      <c r="BB43" s="27" t="str">
        <f>IF(OR(AND(AV43="",AW43=""),AND(AY43="",AZ43=""),AND(AW43="K",AZ43="K"),OR(AW43="O",AZ43="O")),"",SUM(AV43,AY43))</f>
        <v/>
      </c>
      <c r="BC43" s="1" t="str">
        <f xml:space="preserve"> IF(AND(OR(AND(AW43="O",AZ43="O"),AND(AW43="K",AZ43="K")),SUM(AV43,AY43)=0,ISNUMBER(BB43)),"",IF(OR(AW43="O",AZ43="O"),"O",IF(AND(AW43=AZ43,OR(AW43="K",AW43="W",AW43="M")),UPPER( AW43),"")))</f>
        <v/>
      </c>
      <c r="BD43" s="23" t="str">
        <f>IF(TYPE(VAL_Codes!AI$30)=2,VAL_Codes!AI$30,"")</f>
        <v/>
      </c>
      <c r="BE43" s="29" t="str">
        <f>IF(COUNTBLANK('VAL_Fill in area'!N96)=1,"",'VAL_Fill in area'!N96)</f>
        <v/>
      </c>
      <c r="BF43" s="24" t="str">
        <f>IF(TYPE(VAL_Codes!AK$30)=2,VAL_Codes!AK$30,"")</f>
        <v/>
      </c>
      <c r="BG43" s="25" t="str">
        <f>IF(TYPE(VAL_Codes!AL$30)=2,VAL_Codes!AL$30,"")</f>
        <v/>
      </c>
      <c r="BH43" s="29" t="str">
        <f>IF(COUNTBLANK('VAL_Fill in area'!O96)=1,"",'VAL_Fill in area'!O96)</f>
        <v/>
      </c>
      <c r="BI43" s="24" t="str">
        <f>IF(TYPE(VAL_Codes!AN$30)=2,VAL_Codes!AN$30,"")</f>
        <v/>
      </c>
      <c r="BJ43" s="25" t="str">
        <f>IF(TYPE(VAL_Codes!AO$30)=2,VAL_Codes!AO$30,"")</f>
        <v/>
      </c>
      <c r="BK43" s="27" t="str">
        <f>IF(OR(AND(BE43="",BF43=""),AND(BH43="",BI43=""),AND(BF43="K",BI43="K"),OR(BF43="O",BI43="O")),"",SUM(BE43,BH43))</f>
        <v/>
      </c>
      <c r="BL43" s="1" t="str">
        <f xml:space="preserve"> IF(AND(OR(AND(BF43="O",BI43="O"),AND(BF43="K",BI43="K")),SUM(BE43,BH43)=0,ISNUMBER(BK43)),"",IF(OR(BF43="O",BI43="O"),"O",IF(AND(BF43=BI43,OR(BF43="K",BF43="W",BF43="M")),UPPER( BF43),"")))</f>
        <v/>
      </c>
      <c r="BM43" s="23" t="str">
        <f>IF(TYPE(VAL_Codes!AR$30)=2,VAL_Codes!AR$30,"")</f>
        <v/>
      </c>
      <c r="BN43" s="27" t="str">
        <f>IF(OR(AND(AV43="",AW43=""),AND(BE43="",BF43=""),AND(AW43="K",BF43="K"),OR(AW43="O",BF43="O")),"",SUM(AV43,BE43))</f>
        <v/>
      </c>
      <c r="BO43" s="1" t="str">
        <f xml:space="preserve"> IF(AND(OR(AND(AW43="O",BF43="O"),AND(AW43="K",BF43="K")),SUM(AV43,BE43)=0,ISNUMBER(BN43)),"",IF(OR(AW43="O",BF43="O"),"O",IF(AND(AW43=BF43,OR(AW43="K",AW43="W",AW43="M")),UPPER( AW43),"")))</f>
        <v/>
      </c>
      <c r="BP43" s="23" t="str">
        <f>IF(TYPE(VAL_Codes!AU$30)=2,VAL_Codes!AU$30,"")</f>
        <v/>
      </c>
      <c r="BQ43" s="27" t="str">
        <f>IF(OR(AND(AY43="",AZ43=""),AND(BH43="",BI43=""),AND(AZ43="K",BI43="K"),OR(AZ43="O",BI43="O")),"",SUM(AY43,BH43))</f>
        <v/>
      </c>
      <c r="BR43" s="1" t="str">
        <f xml:space="preserve"> IF(AND(OR(AND(AZ43="O",BI43="O"),AND(AZ43="K",BI43="K")),SUM(AY43,BH43)=0,ISNUMBER(BQ43)),"",IF(OR(AZ43="O",BI43="O"),"O",IF(AND(AZ43=BI43,OR(AZ43="K",AZ43="W",AZ43="M")),UPPER( AZ43),"")))</f>
        <v/>
      </c>
      <c r="BS43" s="23" t="str">
        <f>IF(TYPE(VAL_Codes!AX$30)=2,VAL_Codes!AX$30,"")</f>
        <v/>
      </c>
      <c r="BT43" s="27" t="str">
        <f>IF(OR(AND(BN43="",BO43=""),AND(BQ43="",BR43=""),AND(BO43="K",BR43="K"),OR(BO43="O",BR43="O")),"",SUM(BN43,BQ43))</f>
        <v/>
      </c>
      <c r="BU43" s="1" t="str">
        <f xml:space="preserve"> IF(AND(OR(AND(BO43="O",BR43="O"),AND(BO43="K",BR43="K")),SUM(BN43,BQ43)=0,ISNUMBER(BT43)),"",IF(OR(BO43="O",BR43="O"),"O",IF(AND(BO43=BR43,OR(BO43="K",BO43="W",BO43="M")),UPPER( BO43),"")))</f>
        <v/>
      </c>
      <c r="BV43" s="23" t="str">
        <f>IF(TYPE(VAL_Codes!BA$30)=2,VAL_Codes!BA$30,"")</f>
        <v/>
      </c>
      <c r="BW43" s="29" t="str">
        <f>IF(COUNTBLANK('VAL_Fill in area'!P96)=1,"",'VAL_Fill in area'!P96)</f>
        <v/>
      </c>
      <c r="BX43" s="24" t="str">
        <f>IF(TYPE(VAL_Codes!BC$30)=2,VAL_Codes!BC$30,"")</f>
        <v/>
      </c>
      <c r="BY43" s="25" t="str">
        <f>IF(TYPE(VAL_Codes!BD$30)=2,VAL_Codes!BD$30,"")</f>
        <v/>
      </c>
      <c r="BZ43" s="29" t="str">
        <f>IF(COUNTBLANK('VAL_Fill in area'!Q96)=1,"",'VAL_Fill in area'!Q96)</f>
        <v/>
      </c>
      <c r="CA43" s="24" t="str">
        <f>IF(TYPE(VAL_Codes!BF$30)=2,VAL_Codes!BF$30,"")</f>
        <v/>
      </c>
      <c r="CB43" s="25" t="str">
        <f>IF(TYPE(VAL_Codes!BG$30)=2,VAL_Codes!BG$30,"")</f>
        <v/>
      </c>
      <c r="CC43" s="27" t="str">
        <f>IF(OR(AND(BW43="",BX43=""),AND(BZ43="",CA43=""),AND(BX43="K",CA43="K"),OR(BX43="O",CA43="O")),"",SUM(BW43,BZ43))</f>
        <v/>
      </c>
      <c r="CD43" s="1" t="str">
        <f xml:space="preserve"> IF(AND(OR(AND(BX43="O",CA43="O"),AND(BX43="K",CA43="K")),SUM(BW43,BZ43)=0,ISNUMBER(CC43)),"",IF(OR(BX43="O",CA43="O"),"O",IF(AND(BX43=CA43,OR(BX43="K",BX43="W",BX43="M")),UPPER( BX43),"")))</f>
        <v/>
      </c>
      <c r="CE43" s="22" t="str">
        <f>IF(TYPE(VAL_Codes!BJ$30)=2,VAL_Codes!BJ$30,"")</f>
        <v/>
      </c>
      <c r="CF43" s="29" t="str">
        <f>IF(COUNTBLANK('VAL_Fill in area'!R96)=1,"",'VAL_Fill in area'!R96)</f>
        <v/>
      </c>
      <c r="CG43" s="24" t="str">
        <f>IF(TYPE(VAL_Codes!BL$30)=2,VAL_Codes!BL$30,"")</f>
        <v/>
      </c>
      <c r="CH43" s="25" t="str">
        <f>IF(TYPE(VAL_Codes!BM$30)=2,VAL_Codes!BM$30,"")</f>
        <v/>
      </c>
      <c r="CI43" s="29" t="str">
        <f>IF(COUNTBLANK('VAL_Fill in area'!S96)=1,"",'VAL_Fill in area'!S96)</f>
        <v/>
      </c>
      <c r="CJ43" s="24" t="str">
        <f>IF(TYPE(VAL_Codes!BO$30)=2,VAL_Codes!BO$30,"")</f>
        <v/>
      </c>
      <c r="CK43" s="25" t="str">
        <f>IF(TYPE(VAL_Codes!BP$30)=2,VAL_Codes!BP$30,"")</f>
        <v/>
      </c>
      <c r="CL43" s="29" t="str">
        <f>IF(COUNTBLANK('VAL_Fill in area'!T96)=1,"",'VAL_Fill in area'!T96)</f>
        <v/>
      </c>
      <c r="CM43" s="24" t="str">
        <f>IF(TYPE(VAL_Codes!BR$30)=2,VAL_Codes!BR$30,"")</f>
        <v/>
      </c>
      <c r="CN43" s="25" t="str">
        <f>IF(TYPE(VAL_Codes!BS$30)=2,VAL_Codes!BS$30,"")</f>
        <v/>
      </c>
      <c r="CO43" s="26" t="str">
        <f>IF(OR(EXACT(AG43,AH43),EXACT(AJ43,AK43),EXACT(AS43,AT43),EXACT(BT43,BU43),EXACT(CC43,CD43), EXACT(CL43,CM43),AND(AH43="K",AK43="K",AT43="K",BU43="K", CD43="K",CM43="K"),OR(AH43="O",AK43="O",AT43="O",BU43="O", CD43="O",CM43="O")),"",SUM(AG43,AJ43,AS43,BT43,CC43,CL43))</f>
        <v/>
      </c>
      <c r="CP43" s="20" t="str">
        <f>IF(AND(OR(OR(AH43="O",AK43="O",AT43="O",BU43="O",CD43="O",CM43="O"), AND(AH43="K",AK43="K",AT43="K",BU43="K", CD43="K",CM43="K")),SUM(AG43,AJ43,AS43,BT43,CC43,CL43)=0,ISNUMBER(CO43)),"",IF(OR(AH43="O",AK43="O",AT43="O",BU43="O",CD43="O",CM43="O"),"O",IF(AND(AH43=AK43,AH43=AT43,AH43=BU43,AH43=CD43,AH43=CM43,OR(AH43="K",AH43="W",AH43="M")),UPPER(AH43),"")))</f>
        <v/>
      </c>
      <c r="CQ43" s="23" t="str">
        <f>IF(TYPE(VAL_Codes!BV$30)=2,VAL_Codes!BV$30,"")</f>
        <v/>
      </c>
      <c r="CR43" s="38"/>
    </row>
    <row r="44" spans="1:96" ht="11.25" customHeight="1" x14ac:dyDescent="0.2">
      <c r="A44" s="44"/>
      <c r="B44" s="44"/>
      <c r="C44" s="759" t="s">
        <v>744</v>
      </c>
      <c r="D44" s="759" t="s">
        <v>739</v>
      </c>
      <c r="E44" s="70" t="s">
        <v>207</v>
      </c>
      <c r="F44" s="561" t="s">
        <v>232</v>
      </c>
      <c r="G44" s="407"/>
      <c r="H44" s="408" t="s">
        <v>47</v>
      </c>
      <c r="I44" s="395" t="s">
        <v>66</v>
      </c>
      <c r="J44" s="396" t="str">
        <f>VAL_Metadata!B$8</f>
        <v>_X</v>
      </c>
      <c r="K44" s="408" t="s">
        <v>83</v>
      </c>
      <c r="L44" s="123" t="s">
        <v>209</v>
      </c>
      <c r="M44" s="122"/>
      <c r="N44" s="122"/>
      <c r="O44" s="122"/>
      <c r="P44" s="122"/>
      <c r="Q44" s="122"/>
      <c r="R44" s="122"/>
      <c r="S44" s="122"/>
      <c r="T44" s="122"/>
      <c r="U44" s="122"/>
      <c r="V44" s="122"/>
      <c r="W44" s="122"/>
      <c r="X44" s="122"/>
      <c r="Y44" s="122"/>
      <c r="Z44" s="123"/>
      <c r="AA44" s="29" t="str">
        <f>IF(COUNTBLANK('VAL_Fill in area'!G97)=1,"",'VAL_Fill in area'!G97)</f>
        <v/>
      </c>
      <c r="AB44" s="17" t="str">
        <f>IF(TYPE(VAL_Codes!G$33)=2,VAL_Codes!G$33,IF(TYPE(VAL_Codes!G$30)=2,VAL_Codes!G$30,""))</f>
        <v/>
      </c>
      <c r="AC44" s="18" t="str">
        <f>IF(AND(ISBLANK(VAL_Codes!H$33),ISBLANK(VAL_Codes!G$33)),IF(TYPE(VAL_Codes!H$30)=2,VAL_Codes!H$30,""),IF(ISBLANK(VAL_Codes!H$33),"",VAL_Codes!H$33))</f>
        <v/>
      </c>
      <c r="AD44" s="29" t="str">
        <f>IF(COUNTBLANK('VAL_Fill in area'!H97)=1,"",'VAL_Fill in area'!H97)</f>
        <v/>
      </c>
      <c r="AE44" s="17" t="str">
        <f>IF(TYPE(VAL_Codes!J$33)=2,VAL_Codes!J$33,IF(TYPE(VAL_Codes!J$30)=2,VAL_Codes!J$30,""))</f>
        <v/>
      </c>
      <c r="AF44" s="18" t="str">
        <f>IF(AND(ISBLANK(VAL_Codes!K$33),ISBLANK(VAL_Codes!J$33)),IF(TYPE(VAL_Codes!K$30)=2,VAL_Codes!K$30,""),IF(ISBLANK(VAL_Codes!K$33),"",VAL_Codes!K$33))</f>
        <v/>
      </c>
      <c r="AG44" s="27" t="str">
        <f>IF(OR(AND(AA44="",AB44=""),AND(AD44="",AE44=""),AND(AB44="K",AE44="K"),OR(AB44="O",AE44="O")),"",SUM(AA44,AD44))</f>
        <v/>
      </c>
      <c r="AH44" s="1" t="str">
        <f xml:space="preserve"> IF(AND(OR(AND(AB44="O",AE44="O"),AND(AB44="K",AE44="K")),SUM(AA44,AD44)=0,ISNUMBER(AG44)),"",IF(OR(AB44="O",AE44="O"),"O",IF(AND(AB44=AE44,OR(AB44="K",AB44="W",AB44="M")),UPPER( AB44),"")))</f>
        <v/>
      </c>
      <c r="AI44" s="23" t="str">
        <f>IF(AND(ISBLANK(VAL_Codes!N$33),ISBLANK(VAL_Codes!M$33)),IF(TYPE(VAL_Codes!N$30)=2,VAL_Codes!N$30,""),IF(ISBLANK(VAL_Codes!N$33),"",VAL_Codes!N$33))</f>
        <v/>
      </c>
      <c r="AJ44" s="29" t="str">
        <f>IF(COUNTBLANK('VAL_Fill in area'!I97)=1,"",'VAL_Fill in area'!I97)</f>
        <v/>
      </c>
      <c r="AK44" s="17" t="str">
        <f>IF(TYPE(VAL_Codes!P$33)=2,VAL_Codes!P$33,IF(TYPE(VAL_Codes!P$30)=2,VAL_Codes!P$30,""))</f>
        <v/>
      </c>
      <c r="AL44" s="18" t="str">
        <f>IF(AND(ISBLANK(VAL_Codes!Q$33),ISBLANK(VAL_Codes!P$33)),IF(TYPE(VAL_Codes!Q$30)=2,VAL_Codes!Q$30,""),IF(ISBLANK(VAL_Codes!Q$33),"",VAL_Codes!Q$33))</f>
        <v/>
      </c>
      <c r="AM44" s="29" t="str">
        <f>IF(COUNTBLANK('VAL_Fill in area'!J97)=1,"",'VAL_Fill in area'!J97)</f>
        <v/>
      </c>
      <c r="AN44" s="17" t="str">
        <f>IF(TYPE(VAL_Codes!S$33)=2,VAL_Codes!S$33,IF(TYPE(VAL_Codes!S$30)=2,VAL_Codes!S$30,""))</f>
        <v/>
      </c>
      <c r="AO44" s="18" t="str">
        <f>IF(AND(ISBLANK(VAL_Codes!T$33),ISBLANK(VAL_Codes!S$33)),IF(TYPE(VAL_Codes!T$30)=2,VAL_Codes!T$30,""),IF(ISBLANK(VAL_Codes!T$33),"",VAL_Codes!T$33))</f>
        <v/>
      </c>
      <c r="AP44" s="29" t="str">
        <f>IF(COUNTBLANK('VAL_Fill in area'!K97)=1,"",'VAL_Fill in area'!K97)</f>
        <v/>
      </c>
      <c r="AQ44" s="17" t="str">
        <f>IF(TYPE(VAL_Codes!V$33)=2,VAL_Codes!V$33,IF(TYPE(VAL_Codes!V$30)=2,VAL_Codes!V$30,""))</f>
        <v/>
      </c>
      <c r="AR44" s="18" t="str">
        <f>IF(AND(ISBLANK(VAL_Codes!W$33),ISBLANK(VAL_Codes!V$33)),IF(TYPE(VAL_Codes!W$30)=2,VAL_Codes!W$30,""),IF(ISBLANK(VAL_Codes!W$33),"",VAL_Codes!W$33))</f>
        <v/>
      </c>
      <c r="AS44" s="27" t="str">
        <f>IF(OR(AND(AM44="",AN44=""),AND(AP44="",AQ44=""),AND(AN44="K",AQ44="K"),OR(AN44="O",AQ44="O")),"",SUM(AM44,AP44))</f>
        <v/>
      </c>
      <c r="AT44" s="1" t="str">
        <f xml:space="preserve"> IF(AND(OR(AND(AN44="O",AQ44="O"),AND(AN44="K",AQ44="K")),SUM(AM44,AP44)=0,ISNUMBER(AS44)),"",IF(OR(AN44="O",AQ44="O"),"O",IF(AND(AN44=AQ44,OR(AN44="K",AN44="W",AN44="M")),UPPER( AN44),"")))</f>
        <v/>
      </c>
      <c r="AU44" s="23" t="str">
        <f>IF(AND(ISBLANK(VAL_Codes!Z$33),ISBLANK(VAL_Codes!Y$33)),IF(TYPE(VAL_Codes!Z$30)=2,VAL_Codes!Z$30,""),IF(ISBLANK(VAL_Codes!Z$33),"",VAL_Codes!Z$33))</f>
        <v/>
      </c>
      <c r="AV44" s="29" t="str">
        <f>IF(COUNTBLANK('VAL_Fill in area'!L97)=1,"",'VAL_Fill in area'!L97)</f>
        <v/>
      </c>
      <c r="AW44" s="17" t="str">
        <f>IF(TYPE(VAL_Codes!AB$33)=2,VAL_Codes!AB$33,IF(TYPE(VAL_Codes!AB$30)=2,VAL_Codes!AB$30,""))</f>
        <v/>
      </c>
      <c r="AX44" s="18" t="str">
        <f>IF(AND(ISBLANK(VAL_Codes!AC$33),ISBLANK(VAL_Codes!AB$33)),IF(TYPE(VAL_Codes!AC$30)=2,VAL_Codes!AC$30,""),IF(ISBLANK(VAL_Codes!AC$33),"",VAL_Codes!AC$33))</f>
        <v/>
      </c>
      <c r="AY44" s="29" t="str">
        <f>IF(COUNTBLANK('VAL_Fill in area'!M97)=1,"",'VAL_Fill in area'!M97)</f>
        <v/>
      </c>
      <c r="AZ44" s="17" t="str">
        <f>IF(TYPE(VAL_Codes!AE$33)=2,VAL_Codes!AE$33,IF(TYPE(VAL_Codes!AE$30)=2,VAL_Codes!AE$30,""))</f>
        <v/>
      </c>
      <c r="BA44" s="18" t="str">
        <f>IF(AND(ISBLANK(VAL_Codes!AF$33),ISBLANK(VAL_Codes!AE$33)),IF(TYPE(VAL_Codes!AF$30)=2,VAL_Codes!AF$30,""),IF(ISBLANK(VAL_Codes!AF$33),"",VAL_Codes!AF$33))</f>
        <v/>
      </c>
      <c r="BB44" s="27" t="str">
        <f>IF(OR(AND(AV44="",AW44=""),AND(AY44="",AZ44=""),AND(AW44="K",AZ44="K"),OR(AW44="O",AZ44="O")),"",SUM(AV44,AY44))</f>
        <v/>
      </c>
      <c r="BC44" s="1" t="str">
        <f xml:space="preserve"> IF(AND(OR(AND(AW44="O",AZ44="O"),AND(AW44="K",AZ44="K")),SUM(AV44,AY44)=0,ISNUMBER(BB44)),"",IF(OR(AW44="O",AZ44="O"),"O",IF(AND(AW44=AZ44,OR(AW44="K",AW44="W",AW44="M")),UPPER( AW44),"")))</f>
        <v/>
      </c>
      <c r="BD44" s="23" t="str">
        <f>IF(AND(ISBLANK(VAL_Codes!AI$33),ISBLANK(VAL_Codes!AH$33)),IF(TYPE(VAL_Codes!AI$30)=2,VAL_Codes!AI$30,""),IF(ISBLANK(VAL_Codes!AI$33),"",VAL_Codes!AI$33))</f>
        <v/>
      </c>
      <c r="BE44" s="29" t="str">
        <f>IF(COUNTBLANK('VAL_Fill in area'!N97)=1,"",'VAL_Fill in area'!N97)</f>
        <v/>
      </c>
      <c r="BF44" s="17" t="str">
        <f>IF(TYPE(VAL_Codes!AK$33)=2,VAL_Codes!AK$33,IF(TYPE(VAL_Codes!AK$30)=2,VAL_Codes!AK$30,""))</f>
        <v/>
      </c>
      <c r="BG44" s="18" t="str">
        <f>IF(AND(ISBLANK(VAL_Codes!AL$33),ISBLANK(VAL_Codes!AK$33)),IF(TYPE(VAL_Codes!AL$30)=2,VAL_Codes!AL$30,""),IF(ISBLANK(VAL_Codes!AL$33),"",VAL_Codes!AL$33))</f>
        <v/>
      </c>
      <c r="BH44" s="29" t="str">
        <f>IF(COUNTBLANK('VAL_Fill in area'!O97)=1,"",'VAL_Fill in area'!O97)</f>
        <v/>
      </c>
      <c r="BI44" s="17" t="str">
        <f>IF(TYPE(VAL_Codes!AN$33)=2,VAL_Codes!AN$33,IF(TYPE(VAL_Codes!AN$30)=2,VAL_Codes!AN$30,""))</f>
        <v/>
      </c>
      <c r="BJ44" s="18" t="str">
        <f>IF(AND(ISBLANK(VAL_Codes!AO$33),ISBLANK(VAL_Codes!AN$33)),IF(TYPE(VAL_Codes!AO$30)=2,VAL_Codes!AO$30,""),IF(ISBLANK(VAL_Codes!AO$33),"",VAL_Codes!AO$33))</f>
        <v/>
      </c>
      <c r="BK44" s="27" t="str">
        <f>IF(OR(AND(BE44="",BF44=""),AND(BH44="",BI44=""),AND(BF44="K",BI44="K"),OR(BF44="O",BI44="O")),"",SUM(BE44,BH44))</f>
        <v/>
      </c>
      <c r="BL44" s="1" t="str">
        <f xml:space="preserve"> IF(AND(OR(AND(BF44="O",BI44="O"),AND(BF44="K",BI44="K")),SUM(BE44,BH44)=0,ISNUMBER(BK44)),"",IF(OR(BF44="O",BI44="O"),"O",IF(AND(BF44=BI44,OR(BF44="K",BF44="W",BF44="M")),UPPER( BF44),"")))</f>
        <v/>
      </c>
      <c r="BM44" s="23" t="str">
        <f>IF(AND(ISBLANK(VAL_Codes!AR$33),ISBLANK(VAL_Codes!AQ$33)),IF(TYPE(VAL_Codes!AR$30)=2,VAL_Codes!AR$30,""),IF(ISBLANK(VAL_Codes!AR$33),"",VAL_Codes!AR$33))</f>
        <v/>
      </c>
      <c r="BN44" s="27" t="str">
        <f>IF(OR(AND(AV44="",AW44=""),AND(BE44="",BF44=""),AND(AW44="K",BF44="K"),OR(AW44="O",BF44="O")),"",SUM(AV44,BE44))</f>
        <v/>
      </c>
      <c r="BO44" s="1" t="str">
        <f xml:space="preserve"> IF(AND(OR(AND(AW44="O",BF44="O"),AND(AW44="K",BF44="K")),SUM(AV44,BE44)=0,ISNUMBER(BN44)),"",IF(OR(AW44="O",BF44="O"),"O",IF(AND(AW44=BF44,OR(AW44="K",AW44="W",AW44="M")),UPPER( AW44),"")))</f>
        <v/>
      </c>
      <c r="BP44" s="23" t="str">
        <f>IF(AND(ISBLANK(VAL_Codes!AU$33),ISBLANK(VAL_Codes!AT$33)),IF(TYPE(VAL_Codes!AU$30)=2,VAL_Codes!AU$30,""),IF(ISBLANK(VAL_Codes!AU$33),"",VAL_Codes!AU$33))</f>
        <v/>
      </c>
      <c r="BQ44" s="27" t="str">
        <f>IF(OR(AND(AY44="",AZ44=""),AND(BH44="",BI44=""),AND(AZ44="K",BI44="K"),OR(AZ44="O",BI44="O")),"",SUM(AY44,BH44))</f>
        <v/>
      </c>
      <c r="BR44" s="1" t="str">
        <f xml:space="preserve"> IF(AND(OR(AND(AZ44="O",BI44="O"),AND(AZ44="K",BI44="K")),SUM(AY44,BH44)=0,ISNUMBER(BQ44)),"",IF(OR(AZ44="O",BI44="O"),"O",IF(AND(AZ44=BI44,OR(AZ44="K",AZ44="W",AZ44="M")),UPPER( AZ44),"")))</f>
        <v/>
      </c>
      <c r="BS44" s="23" t="str">
        <f>IF(AND(ISBLANK(VAL_Codes!AX$33),ISBLANK(VAL_Codes!AW$33)),IF(TYPE(VAL_Codes!AX$30)=2,VAL_Codes!AX$30,""),IF(ISBLANK(VAL_Codes!AX$33),"",VAL_Codes!AX$33))</f>
        <v/>
      </c>
      <c r="BT44" s="27" t="str">
        <f>IF(OR(AND(BN44="",BO44=""),AND(BQ44="",BR44=""),AND(BO44="K",BR44="K"),OR(BO44="O",BR44="O")),"",SUM(BN44,BQ44))</f>
        <v/>
      </c>
      <c r="BU44" s="1" t="str">
        <f xml:space="preserve"> IF(AND(OR(AND(BO44="O",BR44="O"),AND(BO44="K",BR44="K")),SUM(BN44,BQ44)=0,ISNUMBER(BT44)),"",IF(OR(BO44="O",BR44="O"),"O",IF(AND(BO44=BR44,OR(BO44="K",BO44="W",BO44="M")),UPPER( BO44),"")))</f>
        <v/>
      </c>
      <c r="BV44" s="23" t="str">
        <f>IF(AND(ISBLANK(VAL_Codes!BA$33),ISBLANK(VAL_Codes!AZ$33)),IF(TYPE(VAL_Codes!BA$30)=2,VAL_Codes!BA$30,""),IF(ISBLANK(VAL_Codes!BA$33),"",VAL_Codes!BA$33))</f>
        <v/>
      </c>
      <c r="BW44" s="29" t="str">
        <f>IF(COUNTBLANK('VAL_Fill in area'!P97)=1,"",'VAL_Fill in area'!P97)</f>
        <v/>
      </c>
      <c r="BX44" s="17" t="str">
        <f>IF(TYPE(VAL_Codes!BC$33)=2,VAL_Codes!BC$33,IF(TYPE(VAL_Codes!BC$30)=2,VAL_Codes!BC$30,""))</f>
        <v/>
      </c>
      <c r="BY44" s="18" t="str">
        <f>IF(AND(ISBLANK(VAL_Codes!BD$33),ISBLANK(VAL_Codes!BC$33)),IF(TYPE(VAL_Codes!BD$30)=2,VAL_Codes!BD$30,""),IF(ISBLANK(VAL_Codes!BD$33),"",VAL_Codes!BD$33))</f>
        <v/>
      </c>
      <c r="BZ44" s="29" t="str">
        <f>IF(COUNTBLANK('VAL_Fill in area'!Q97)=1,"",'VAL_Fill in area'!Q97)</f>
        <v/>
      </c>
      <c r="CA44" s="17" t="str">
        <f>IF(TYPE(VAL_Codes!BF$33)=2,VAL_Codes!BF$33,IF(TYPE(VAL_Codes!BF$30)=2,VAL_Codes!BF$30,""))</f>
        <v/>
      </c>
      <c r="CB44" s="18" t="str">
        <f>IF(AND(ISBLANK(VAL_Codes!BG$33),ISBLANK(VAL_Codes!BF$33)),IF(TYPE(VAL_Codes!BG$30)=2,VAL_Codes!BG$30,""),IF(ISBLANK(VAL_Codes!BG$33),"",VAL_Codes!BG$33))</f>
        <v/>
      </c>
      <c r="CC44" s="27" t="str">
        <f>IF(OR(AND(BW44="",BX44=""),AND(BZ44="",CA44=""),AND(BX44="K",CA44="K"),OR(BX44="O",CA44="O")),"",SUM(BW44,BZ44))</f>
        <v/>
      </c>
      <c r="CD44" s="1" t="str">
        <f xml:space="preserve"> IF(AND(OR(AND(BX44="O",CA44="O"),AND(BX44="K",CA44="K")),SUM(BW44,BZ44)=0,ISNUMBER(CC44)),"",IF(OR(BX44="O",CA44="O"),"O",IF(AND(BX44=CA44,OR(BX44="K",BX44="W",BX44="M")),UPPER( BX44),"")))</f>
        <v/>
      </c>
      <c r="CE44" s="23" t="str">
        <f>IF(AND(ISBLANK(VAL_Codes!BJ$33),ISBLANK(VAL_Codes!BI$33)),IF(TYPE(VAL_Codes!BJ$30)=2,VAL_Codes!BJ$30,""),IF(ISBLANK(VAL_Codes!BJ$33),"",VAL_Codes!BJ$33))</f>
        <v/>
      </c>
      <c r="CF44" s="29" t="str">
        <f>IF(COUNTBLANK('VAL_Fill in area'!R97)=1,"",'VAL_Fill in area'!R97)</f>
        <v/>
      </c>
      <c r="CG44" s="17" t="str">
        <f>IF(TYPE(VAL_Codes!BL$33)=2,VAL_Codes!BL$33,IF(TYPE(VAL_Codes!BL$30)=2,VAL_Codes!BL$30,""))</f>
        <v/>
      </c>
      <c r="CH44" s="18" t="str">
        <f>IF(AND(ISBLANK(VAL_Codes!BM$33),ISBLANK(VAL_Codes!BL$33)),IF(TYPE(VAL_Codes!BM$30)=2,VAL_Codes!BM$30,""),IF(ISBLANK(VAL_Codes!BM$33),"",VAL_Codes!BM$33))</f>
        <v/>
      </c>
      <c r="CI44" s="29" t="str">
        <f>IF(COUNTBLANK('VAL_Fill in area'!S97)=1,"",'VAL_Fill in area'!S97)</f>
        <v/>
      </c>
      <c r="CJ44" s="17" t="str">
        <f>IF(TYPE(VAL_Codes!BO$33)=2,VAL_Codes!BO$33,IF(TYPE(VAL_Codes!BO$30)=2,VAL_Codes!BO$30,""))</f>
        <v/>
      </c>
      <c r="CK44" s="18" t="str">
        <f>IF(AND(ISBLANK(VAL_Codes!BP$33),ISBLANK(VAL_Codes!BO$33)),IF(TYPE(VAL_Codes!BP$30)=2,VAL_Codes!BP$30,""),IF(ISBLANK(VAL_Codes!BP$33),"",VAL_Codes!BP$33))</f>
        <v/>
      </c>
      <c r="CL44" s="29" t="str">
        <f>IF(COUNTBLANK('VAL_Fill in area'!T97)=1,"",'VAL_Fill in area'!T97)</f>
        <v/>
      </c>
      <c r="CM44" s="17" t="str">
        <f>IF(TYPE(VAL_Codes!BR$33)=2,VAL_Codes!BR$33,IF(TYPE(VAL_Codes!BR$30)=2,VAL_Codes!BR$30,""))</f>
        <v/>
      </c>
      <c r="CN44" s="18" t="str">
        <f>IF(AND(ISBLANK(VAL_Codes!BS$33),ISBLANK(VAL_Codes!BR$33)),IF(TYPE(VAL_Codes!BS$30)=2,VAL_Codes!BS$30,""),IF(ISBLANK(VAL_Codes!BS$33),"",VAL_Codes!BS$33))</f>
        <v/>
      </c>
      <c r="CO44" s="26" t="str">
        <f>IF(OR(EXACT(AG44,AH44),EXACT(AJ44,AK44),EXACT(AS44,AT44),EXACT(BT44,BU44),EXACT(CC44,CD44), EXACT(CL44,CM44),AND(AH44="K",AK44="K",AT44="K",BU44="K", CD44="K",CM44="K"),OR(AH44="O",AK44="O",AT44="O",BU44="O", CD44="O",CM44="O")),"",SUM(AG44,AJ44,AS44,BT44,CC44,CL44))</f>
        <v/>
      </c>
      <c r="CP44" s="20" t="str">
        <f>IF(AND(OR(OR(AH44="O",AK44="O",AT44="O",BU44="O",CD44="O",CM44="O"), AND(AH44="K",AK44="K",AT44="K",BU44="K", CD44="K",CM44="K")),SUM(AG44,AJ44,AS44,BT44,CC44,CL44)=0,ISNUMBER(CO44)),"",IF(OR(AH44="O",AK44="O",AT44="O",BU44="O",CD44="O",CM44="O"),"O",IF(AND(AH44=AK44,AH44=AT44,AH44=BU44,AH44=CD44,AH44=CM44,OR(AH44="K",AH44="W",AH44="M")),UPPER(AH44),"")))</f>
        <v/>
      </c>
      <c r="CQ44" s="23" t="str">
        <f>IF(AND(ISBLANK(VAL_Codes!BV$33),ISBLANK(VAL_Codes!BU$33)),IF(TYPE(VAL_Codes!BV$30)=2,VAL_Codes!BV$30,""),IF(ISBLANK(VAL_Codes!BV$33),"",VAL_Codes!BV$33))</f>
        <v/>
      </c>
      <c r="CR44" s="38"/>
    </row>
    <row r="45" spans="1:96" ht="11.25" customHeight="1" x14ac:dyDescent="0.2">
      <c r="A45" s="75"/>
      <c r="B45" s="75"/>
      <c r="C45" s="760"/>
      <c r="D45" s="760"/>
      <c r="E45" s="70" t="s">
        <v>210</v>
      </c>
      <c r="F45" s="561" t="s">
        <v>233</v>
      </c>
      <c r="G45" s="407"/>
      <c r="H45" s="408" t="s">
        <v>47</v>
      </c>
      <c r="I45" s="395" t="s">
        <v>66</v>
      </c>
      <c r="J45" s="396" t="str">
        <f>VAL_Metadata!B$8</f>
        <v>_X</v>
      </c>
      <c r="K45" s="408" t="s">
        <v>83</v>
      </c>
      <c r="L45" s="123" t="s">
        <v>212</v>
      </c>
      <c r="M45" s="122"/>
      <c r="N45" s="122"/>
      <c r="O45" s="122"/>
      <c r="P45" s="122"/>
      <c r="Q45" s="122"/>
      <c r="R45" s="122"/>
      <c r="S45" s="122"/>
      <c r="T45" s="122"/>
      <c r="U45" s="122"/>
      <c r="V45" s="122"/>
      <c r="W45" s="122"/>
      <c r="X45" s="122"/>
      <c r="Y45" s="122"/>
      <c r="Z45" s="123"/>
      <c r="AA45" s="29" t="str">
        <f>IF(COUNTBLANK('VAL_Fill in area'!G98)=1,"",'VAL_Fill in area'!G98)</f>
        <v/>
      </c>
      <c r="AB45" s="17" t="str">
        <f>IF(TYPE(VAL_Codes!G$33)=2,VAL_Codes!G$33,IF(TYPE(VAL_Codes!G$30)=2,VAL_Codes!G$30,""))</f>
        <v/>
      </c>
      <c r="AC45" s="18" t="str">
        <f>IF(AND(ISBLANK(VAL_Codes!H$33),ISBLANK(VAL_Codes!G$33)),IF(TYPE(VAL_Codes!H$30)=2,VAL_Codes!H$30,""),IF(ISBLANK(VAL_Codes!H$33),"",VAL_Codes!H$33))</f>
        <v/>
      </c>
      <c r="AD45" s="29" t="str">
        <f>IF(COUNTBLANK('VAL_Fill in area'!H98)=1,"",'VAL_Fill in area'!H98)</f>
        <v/>
      </c>
      <c r="AE45" s="17" t="str">
        <f>IF(TYPE(VAL_Codes!J$33)=2,VAL_Codes!J$33,IF(TYPE(VAL_Codes!J$30)=2,VAL_Codes!J$30,""))</f>
        <v/>
      </c>
      <c r="AF45" s="18" t="str">
        <f>IF(AND(ISBLANK(VAL_Codes!K$33),ISBLANK(VAL_Codes!J$33)),IF(TYPE(VAL_Codes!K$30)=2,VAL_Codes!K$30,""),IF(ISBLANK(VAL_Codes!K$33),"",VAL_Codes!K$33))</f>
        <v/>
      </c>
      <c r="AG45" s="27" t="str">
        <f>IF(OR(AND(AA45="",AB45=""),AND(AD45="",AE45=""),AND(AB45="K",AE45="K"),OR(AB45="O",AE45="O")),"",SUM(AA45,AD45))</f>
        <v/>
      </c>
      <c r="AH45" s="1" t="str">
        <f xml:space="preserve"> IF(AND(OR(AND(AB45="O",AE45="O"),AND(AB45="K",AE45="K")),SUM(AA45,AD45)=0,ISNUMBER(AG45)),"",IF(OR(AB45="O",AE45="O"),"O",IF(AND(AB45=AE45,OR(AB45="K",AB45="W",AB45="M")),UPPER( AB45),"")))</f>
        <v/>
      </c>
      <c r="AI45" s="23" t="str">
        <f>IF(AND(ISBLANK(VAL_Codes!N$33),ISBLANK(VAL_Codes!M$33)),IF(TYPE(VAL_Codes!N$30)=2,VAL_Codes!N$30,""),IF(ISBLANK(VAL_Codes!N$33),"",VAL_Codes!N$33))</f>
        <v/>
      </c>
      <c r="AJ45" s="29" t="str">
        <f>IF(COUNTBLANK('VAL_Fill in area'!I98)=1,"",'VAL_Fill in area'!I98)</f>
        <v/>
      </c>
      <c r="AK45" s="17" t="str">
        <f>IF(TYPE(VAL_Codes!P$33)=2,VAL_Codes!P$33,IF(TYPE(VAL_Codes!P$30)=2,VAL_Codes!P$30,""))</f>
        <v/>
      </c>
      <c r="AL45" s="18" t="str">
        <f>IF(AND(ISBLANK(VAL_Codes!Q$33),ISBLANK(VAL_Codes!P$33)),IF(TYPE(VAL_Codes!Q$30)=2,VAL_Codes!Q$30,""),IF(ISBLANK(VAL_Codes!Q$33),"",VAL_Codes!Q$33))</f>
        <v/>
      </c>
      <c r="AM45" s="29" t="str">
        <f>IF(COUNTBLANK('VAL_Fill in area'!J98)=1,"",'VAL_Fill in area'!J98)</f>
        <v/>
      </c>
      <c r="AN45" s="17" t="str">
        <f>IF(TYPE(VAL_Codes!S$33)=2,VAL_Codes!S$33,IF(TYPE(VAL_Codes!S$30)=2,VAL_Codes!S$30,""))</f>
        <v/>
      </c>
      <c r="AO45" s="18" t="str">
        <f>IF(AND(ISBLANK(VAL_Codes!T$33),ISBLANK(VAL_Codes!S$33)),IF(TYPE(VAL_Codes!T$30)=2,VAL_Codes!T$30,""),IF(ISBLANK(VAL_Codes!T$33),"",VAL_Codes!T$33))</f>
        <v/>
      </c>
      <c r="AP45" s="29" t="str">
        <f>IF(COUNTBLANK('VAL_Fill in area'!K98)=1,"",'VAL_Fill in area'!K98)</f>
        <v/>
      </c>
      <c r="AQ45" s="17" t="str">
        <f>IF(TYPE(VAL_Codes!V$33)=2,VAL_Codes!V$33,IF(TYPE(VAL_Codes!V$30)=2,VAL_Codes!V$30,""))</f>
        <v/>
      </c>
      <c r="AR45" s="18" t="str">
        <f>IF(AND(ISBLANK(VAL_Codes!W$33),ISBLANK(VAL_Codes!V$33)),IF(TYPE(VAL_Codes!W$30)=2,VAL_Codes!W$30,""),IF(ISBLANK(VAL_Codes!W$33),"",VAL_Codes!W$33))</f>
        <v/>
      </c>
      <c r="AS45" s="27" t="str">
        <f>IF(OR(AND(AM45="",AN45=""),AND(AP45="",AQ45=""),AND(AN45="K",AQ45="K"),OR(AN45="O",AQ45="O")),"",SUM(AM45,AP45))</f>
        <v/>
      </c>
      <c r="AT45" s="1" t="str">
        <f xml:space="preserve"> IF(AND(OR(AND(AN45="O",AQ45="O"),AND(AN45="K",AQ45="K")),SUM(AM45,AP45)=0,ISNUMBER(AS45)),"",IF(OR(AN45="O",AQ45="O"),"O",IF(AND(AN45=AQ45,OR(AN45="K",AN45="W",AN45="M")),UPPER( AN45),"")))</f>
        <v/>
      </c>
      <c r="AU45" s="23" t="str">
        <f>IF(AND(ISBLANK(VAL_Codes!Z$33),ISBLANK(VAL_Codes!Y$33)),IF(TYPE(VAL_Codes!Z$30)=2,VAL_Codes!Z$30,""),IF(ISBLANK(VAL_Codes!Z$33),"",VAL_Codes!Z$33))</f>
        <v/>
      </c>
      <c r="AV45" s="29" t="str">
        <f>IF(COUNTBLANK('VAL_Fill in area'!L98)=1,"",'VAL_Fill in area'!L98)</f>
        <v/>
      </c>
      <c r="AW45" s="17" t="str">
        <f>IF(TYPE(VAL_Codes!AB$33)=2,VAL_Codes!AB$33,IF(TYPE(VAL_Codes!AB$30)=2,VAL_Codes!AB$30,""))</f>
        <v/>
      </c>
      <c r="AX45" s="18" t="str">
        <f>IF(AND(ISBLANK(VAL_Codes!AC$33),ISBLANK(VAL_Codes!AB$33)),IF(TYPE(VAL_Codes!AC$30)=2,VAL_Codes!AC$30,""),IF(ISBLANK(VAL_Codes!AC$33),"",VAL_Codes!AC$33))</f>
        <v/>
      </c>
      <c r="AY45" s="29" t="str">
        <f>IF(COUNTBLANK('VAL_Fill in area'!M98)=1,"",'VAL_Fill in area'!M98)</f>
        <v/>
      </c>
      <c r="AZ45" s="17" t="str">
        <f>IF(TYPE(VAL_Codes!AE$33)=2,VAL_Codes!AE$33,IF(TYPE(VAL_Codes!AE$30)=2,VAL_Codes!AE$30,""))</f>
        <v/>
      </c>
      <c r="BA45" s="18" t="str">
        <f>IF(AND(ISBLANK(VAL_Codes!AF$33),ISBLANK(VAL_Codes!AE$33)),IF(TYPE(VAL_Codes!AF$30)=2,VAL_Codes!AF$30,""),IF(ISBLANK(VAL_Codes!AF$33),"",VAL_Codes!AF$33))</f>
        <v/>
      </c>
      <c r="BB45" s="27" t="str">
        <f>IF(OR(AND(AV45="",AW45=""),AND(AY45="",AZ45=""),AND(AW45="K",AZ45="K"),OR(AW45="O",AZ45="O")),"",SUM(AV45,AY45))</f>
        <v/>
      </c>
      <c r="BC45" s="1" t="str">
        <f xml:space="preserve"> IF(AND(OR(AND(AW45="O",AZ45="O"),AND(AW45="K",AZ45="K")),SUM(AV45,AY45)=0,ISNUMBER(BB45)),"",IF(OR(AW45="O",AZ45="O"),"O",IF(AND(AW45=AZ45,OR(AW45="K",AW45="W",AW45="M")),UPPER( AW45),"")))</f>
        <v/>
      </c>
      <c r="BD45" s="23" t="str">
        <f>IF(AND(ISBLANK(VAL_Codes!AI$33),ISBLANK(VAL_Codes!AH$33)),IF(TYPE(VAL_Codes!AI$30)=2,VAL_Codes!AI$30,""),IF(ISBLANK(VAL_Codes!AI$33),"",VAL_Codes!AI$33))</f>
        <v/>
      </c>
      <c r="BE45" s="29" t="str">
        <f>IF(COUNTBLANK('VAL_Fill in area'!N98)=1,"",'VAL_Fill in area'!N98)</f>
        <v/>
      </c>
      <c r="BF45" s="17" t="str">
        <f>IF(TYPE(VAL_Codes!AK$33)=2,VAL_Codes!AK$33,IF(TYPE(VAL_Codes!AK$30)=2,VAL_Codes!AK$30,""))</f>
        <v/>
      </c>
      <c r="BG45" s="18" t="str">
        <f>IF(AND(ISBLANK(VAL_Codes!AL$33),ISBLANK(VAL_Codes!AK$33)),IF(TYPE(VAL_Codes!AL$30)=2,VAL_Codes!AL$30,""),IF(ISBLANK(VAL_Codes!AL$33),"",VAL_Codes!AL$33))</f>
        <v/>
      </c>
      <c r="BH45" s="29" t="str">
        <f>IF(COUNTBLANK('VAL_Fill in area'!O98)=1,"",'VAL_Fill in area'!O98)</f>
        <v/>
      </c>
      <c r="BI45" s="17" t="str">
        <f>IF(TYPE(VAL_Codes!AN$33)=2,VAL_Codes!AN$33,IF(TYPE(VAL_Codes!AN$30)=2,VAL_Codes!AN$30,""))</f>
        <v/>
      </c>
      <c r="BJ45" s="18" t="str">
        <f>IF(AND(ISBLANK(VAL_Codes!AO$33),ISBLANK(VAL_Codes!AN$33)),IF(TYPE(VAL_Codes!AO$30)=2,VAL_Codes!AO$30,""),IF(ISBLANK(VAL_Codes!AO$33),"",VAL_Codes!AO$33))</f>
        <v/>
      </c>
      <c r="BK45" s="27" t="str">
        <f>IF(OR(AND(BE45="",BF45=""),AND(BH45="",BI45=""),AND(BF45="K",BI45="K"),OR(BF45="O",BI45="O")),"",SUM(BE45,BH45))</f>
        <v/>
      </c>
      <c r="BL45" s="1" t="str">
        <f xml:space="preserve"> IF(AND(OR(AND(BF45="O",BI45="O"),AND(BF45="K",BI45="K")),SUM(BE45,BH45)=0,ISNUMBER(BK45)),"",IF(OR(BF45="O",BI45="O"),"O",IF(AND(BF45=BI45,OR(BF45="K",BF45="W",BF45="M")),UPPER( BF45),"")))</f>
        <v/>
      </c>
      <c r="BM45" s="23" t="str">
        <f>IF(AND(ISBLANK(VAL_Codes!AR$33),ISBLANK(VAL_Codes!AQ$33)),IF(TYPE(VAL_Codes!AR$30)=2,VAL_Codes!AR$30,""),IF(ISBLANK(VAL_Codes!AR$33),"",VAL_Codes!AR$33))</f>
        <v/>
      </c>
      <c r="BN45" s="27" t="str">
        <f>IF(OR(AND(AV45="",AW45=""),AND(BE45="",BF45=""),AND(AW45="K",BF45="K"),OR(AW45="O",BF45="O")),"",SUM(AV45,BE45))</f>
        <v/>
      </c>
      <c r="BO45" s="1" t="str">
        <f xml:space="preserve"> IF(AND(OR(AND(AW45="O",BF45="O"),AND(AW45="K",BF45="K")),SUM(AV45,BE45)=0,ISNUMBER(BN45)),"",IF(OR(AW45="O",BF45="O"),"O",IF(AND(AW45=BF45,OR(AW45="K",AW45="W",AW45="M")),UPPER( AW45),"")))</f>
        <v/>
      </c>
      <c r="BP45" s="23" t="str">
        <f>IF(AND(ISBLANK(VAL_Codes!AU$33),ISBLANK(VAL_Codes!AT$33)),IF(TYPE(VAL_Codes!AU$30)=2,VAL_Codes!AU$30,""),IF(ISBLANK(VAL_Codes!AU$33),"",VAL_Codes!AU$33))</f>
        <v/>
      </c>
      <c r="BQ45" s="27" t="str">
        <f>IF(OR(AND(AY45="",AZ45=""),AND(BH45="",BI45=""),AND(AZ45="K",BI45="K"),OR(AZ45="O",BI45="O")),"",SUM(AY45,BH45))</f>
        <v/>
      </c>
      <c r="BR45" s="1" t="str">
        <f xml:space="preserve"> IF(AND(OR(AND(AZ45="O",BI45="O"),AND(AZ45="K",BI45="K")),SUM(AY45,BH45)=0,ISNUMBER(BQ45)),"",IF(OR(AZ45="O",BI45="O"),"O",IF(AND(AZ45=BI45,OR(AZ45="K",AZ45="W",AZ45="M")),UPPER( AZ45),"")))</f>
        <v/>
      </c>
      <c r="BS45" s="23" t="str">
        <f>IF(AND(ISBLANK(VAL_Codes!AX$33),ISBLANK(VAL_Codes!AW$33)),IF(TYPE(VAL_Codes!AX$30)=2,VAL_Codes!AX$30,""),IF(ISBLANK(VAL_Codes!AX$33),"",VAL_Codes!AX$33))</f>
        <v/>
      </c>
      <c r="BT45" s="27" t="str">
        <f>IF(OR(AND(BN45="",BO45=""),AND(BQ45="",BR45=""),AND(BO45="K",BR45="K"),OR(BO45="O",BR45="O")),"",SUM(BN45,BQ45))</f>
        <v/>
      </c>
      <c r="BU45" s="1" t="str">
        <f xml:space="preserve"> IF(AND(OR(AND(BO45="O",BR45="O"),AND(BO45="K",BR45="K")),SUM(BN45,BQ45)=0,ISNUMBER(BT45)),"",IF(OR(BO45="O",BR45="O"),"O",IF(AND(BO45=BR45,OR(BO45="K",BO45="W",BO45="M")),UPPER( BO45),"")))</f>
        <v/>
      </c>
      <c r="BV45" s="23" t="str">
        <f>IF(AND(ISBLANK(VAL_Codes!BA$33),ISBLANK(VAL_Codes!AZ$33)),IF(TYPE(VAL_Codes!BA$30)=2,VAL_Codes!BA$30,""),IF(ISBLANK(VAL_Codes!BA$33),"",VAL_Codes!BA$33))</f>
        <v/>
      </c>
      <c r="BW45" s="29" t="str">
        <f>IF(COUNTBLANK('VAL_Fill in area'!P98)=1,"",'VAL_Fill in area'!P98)</f>
        <v/>
      </c>
      <c r="BX45" s="17" t="str">
        <f>IF(TYPE(VAL_Codes!BC$33)=2,VAL_Codes!BC$33,IF(TYPE(VAL_Codes!BC$30)=2,VAL_Codes!BC$30,""))</f>
        <v/>
      </c>
      <c r="BY45" s="18" t="str">
        <f>IF(AND(ISBLANK(VAL_Codes!BD$33),ISBLANK(VAL_Codes!BC$33)),IF(TYPE(VAL_Codes!BD$30)=2,VAL_Codes!BD$30,""),IF(ISBLANK(VAL_Codes!BD$33),"",VAL_Codes!BD$33))</f>
        <v/>
      </c>
      <c r="BZ45" s="29" t="str">
        <f>IF(COUNTBLANK('VAL_Fill in area'!Q98)=1,"",'VAL_Fill in area'!Q98)</f>
        <v/>
      </c>
      <c r="CA45" s="17" t="str">
        <f>IF(TYPE(VAL_Codes!BF$33)=2,VAL_Codes!BF$33,IF(TYPE(VAL_Codes!BF$30)=2,VAL_Codes!BF$30,""))</f>
        <v/>
      </c>
      <c r="CB45" s="18" t="str">
        <f>IF(AND(ISBLANK(VAL_Codes!BG$33),ISBLANK(VAL_Codes!BF$33)),IF(TYPE(VAL_Codes!BG$30)=2,VAL_Codes!BG$30,""),IF(ISBLANK(VAL_Codes!BG$33),"",VAL_Codes!BG$33))</f>
        <v/>
      </c>
      <c r="CC45" s="27" t="str">
        <f>IF(OR(AND(BW45="",BX45=""),AND(BZ45="",CA45=""),AND(BX45="K",CA45="K"),OR(BX45="O",CA45="O")),"",SUM(BW45,BZ45))</f>
        <v/>
      </c>
      <c r="CD45" s="1" t="str">
        <f xml:space="preserve"> IF(AND(OR(AND(BX45="O",CA45="O"),AND(BX45="K",CA45="K")),SUM(BW45,BZ45)=0,ISNUMBER(CC45)),"",IF(OR(BX45="O",CA45="O"),"O",IF(AND(BX45=CA45,OR(BX45="K",BX45="W",BX45="M")),UPPER( BX45),"")))</f>
        <v/>
      </c>
      <c r="CE45" s="23" t="str">
        <f>IF(AND(ISBLANK(VAL_Codes!BJ$33),ISBLANK(VAL_Codes!BI$33)),IF(TYPE(VAL_Codes!BJ$30)=2,VAL_Codes!BJ$30,""),IF(ISBLANK(VAL_Codes!BJ$33),"",VAL_Codes!BJ$33))</f>
        <v/>
      </c>
      <c r="CF45" s="29" t="str">
        <f>IF(COUNTBLANK('VAL_Fill in area'!R98)=1,"",'VAL_Fill in area'!R98)</f>
        <v/>
      </c>
      <c r="CG45" s="17" t="str">
        <f>IF(TYPE(VAL_Codes!BL$33)=2,VAL_Codes!BL$33,IF(TYPE(VAL_Codes!BL$30)=2,VAL_Codes!BL$30,""))</f>
        <v/>
      </c>
      <c r="CH45" s="18" t="str">
        <f>IF(AND(ISBLANK(VAL_Codes!BM$33),ISBLANK(VAL_Codes!BL$33)),IF(TYPE(VAL_Codes!BM$30)=2,VAL_Codes!BM$30,""),IF(ISBLANK(VAL_Codes!BM$33),"",VAL_Codes!BM$33))</f>
        <v/>
      </c>
      <c r="CI45" s="29" t="str">
        <f>IF(COUNTBLANK('VAL_Fill in area'!S98)=1,"",'VAL_Fill in area'!S98)</f>
        <v/>
      </c>
      <c r="CJ45" s="17" t="str">
        <f>IF(TYPE(VAL_Codes!BO$33)=2,VAL_Codes!BO$33,IF(TYPE(VAL_Codes!BO$30)=2,VAL_Codes!BO$30,""))</f>
        <v/>
      </c>
      <c r="CK45" s="18" t="str">
        <f>IF(AND(ISBLANK(VAL_Codes!BP$33),ISBLANK(VAL_Codes!BO$33)),IF(TYPE(VAL_Codes!BP$30)=2,VAL_Codes!BP$30,""),IF(ISBLANK(VAL_Codes!BP$33),"",VAL_Codes!BP$33))</f>
        <v/>
      </c>
      <c r="CL45" s="29" t="str">
        <f>IF(COUNTBLANK('VAL_Fill in area'!T98)=1,"",'VAL_Fill in area'!T98)</f>
        <v/>
      </c>
      <c r="CM45" s="17" t="str">
        <f>IF(TYPE(VAL_Codes!BR$33)=2,VAL_Codes!BR$33,IF(TYPE(VAL_Codes!BR$30)=2,VAL_Codes!BR$30,""))</f>
        <v/>
      </c>
      <c r="CN45" s="18" t="str">
        <f>IF(AND(ISBLANK(VAL_Codes!BS$33),ISBLANK(VAL_Codes!BR$33)),IF(TYPE(VAL_Codes!BS$30)=2,VAL_Codes!BS$30,""),IF(ISBLANK(VAL_Codes!BS$33),"",VAL_Codes!BS$33))</f>
        <v/>
      </c>
      <c r="CO45" s="26" t="str">
        <f>IF(OR(EXACT(AG45,AH45),EXACT(AJ45,AK45),EXACT(AS45,AT45),EXACT(BT45,BU45),EXACT(CC45,CD45), EXACT(CL45,CM45),AND(AH45="K",AK45="K",AT45="K",BU45="K", CD45="K",CM45="K"),OR(AH45="O",AK45="O",AT45="O",BU45="O", CD45="O",CM45="O")),"",SUM(AG45,AJ45,AS45,BT45,CC45,CL45))</f>
        <v/>
      </c>
      <c r="CP45" s="20" t="str">
        <f>IF(AND(OR(OR(AH45="O",AK45="O",AT45="O",BU45="O",CD45="O",CM45="O"), AND(AH45="K",AK45="K",AT45="K",BU45="K", CD45="K",CM45="K")),SUM(AG45,AJ45,AS45,BT45,CC45,CL45)=0,ISNUMBER(CO45)),"",IF(OR(AH45="O",AK45="O",AT45="O",BU45="O",CD45="O",CM45="O"),"O",IF(AND(AH45=AK45,AH45=AT45,AH45=BU45,AH45=CD45,AH45=CM45,OR(AH45="K",AH45="W",AH45="M")),UPPER(AH45),"")))</f>
        <v/>
      </c>
      <c r="CQ45" s="23" t="str">
        <f>IF(AND(ISBLANK(VAL_Codes!BV$33),ISBLANK(VAL_Codes!BU$33)),IF(TYPE(VAL_Codes!BV$30)=2,VAL_Codes!BV$30,""),IF(ISBLANK(VAL_Codes!BV$33),"",VAL_Codes!BV$33))</f>
        <v/>
      </c>
      <c r="CR45" s="38"/>
    </row>
    <row r="46" spans="1:96" ht="11.25" customHeight="1" x14ac:dyDescent="0.2">
      <c r="A46" s="75"/>
      <c r="B46" s="75"/>
      <c r="C46" s="760"/>
      <c r="D46" s="760"/>
      <c r="E46" s="127" t="s">
        <v>213</v>
      </c>
      <c r="F46" s="124" t="s">
        <v>334</v>
      </c>
      <c r="G46" s="407"/>
      <c r="H46" s="408" t="s">
        <v>47</v>
      </c>
      <c r="I46" s="395" t="s">
        <v>66</v>
      </c>
      <c r="J46" s="396" t="str">
        <f>VAL_Metadata!B$8</f>
        <v>_X</v>
      </c>
      <c r="K46" s="408" t="s">
        <v>83</v>
      </c>
      <c r="L46" s="123" t="s">
        <v>214</v>
      </c>
      <c r="M46" s="122"/>
      <c r="N46" s="122"/>
      <c r="O46" s="122"/>
      <c r="P46" s="122"/>
      <c r="Q46" s="122"/>
      <c r="R46" s="122"/>
      <c r="S46" s="122"/>
      <c r="T46" s="122"/>
      <c r="U46" s="122"/>
      <c r="V46" s="122"/>
      <c r="W46" s="122"/>
      <c r="X46" s="122"/>
      <c r="Y46" s="122"/>
      <c r="Z46" s="123"/>
      <c r="AA46" s="26" t="str">
        <f>IF(OR(AND(AA44="",AB44=""),AND(AA45="",AB45=""),AND(AB44="K",AB45="K"),OR(AB44="O",AB45="O")),"",SUM(AA44,AA45))</f>
        <v/>
      </c>
      <c r="AB46" s="20" t="str">
        <f>IF(AND(OR(AND(AB44="O",AB45="O"),AND(AB44="K",AB45="K")),SUM(AA44,AA45)=0,ISNUMBER(AA46)),"",IF(OR(AB44="O",AB45="O"),"O",IF(AND(AB44=AB45,OR(AB44="K",AB44="W",AB44="M")), UPPER(AB44),"")))</f>
        <v/>
      </c>
      <c r="AC46" s="23" t="str">
        <f>IF(AND(ISBLANK(VAL_Codes!H$33),ISBLANK(VAL_Codes!G$33)),IF(TYPE(VAL_Codes!H$30)=2,VAL_Codes!H$30,""),IF(ISBLANK(VAL_Codes!H$33),"",VAL_Codes!H$33))</f>
        <v/>
      </c>
      <c r="AD46" s="26" t="str">
        <f>IF(OR(AND(AD44="",AE44=""),AND(AD45="",AE45=""),AND(AE44="K",AE45="K"),OR(AE44="O",AE45="O")),"",SUM(AD44,AD45))</f>
        <v/>
      </c>
      <c r="AE46" s="20" t="str">
        <f>IF(AND(OR(AND(AE44="O",AE45="O"),AND(AE44="K",AE45="K")),SUM(AD44,AD45)=0,ISNUMBER(AD46)),"",IF(OR(AE44="O",AE45="O"),"O",IF(AND(AE44=AE45,OR(AE44="K",AE44="W",AE44="M")), UPPER(AE44),"")))</f>
        <v/>
      </c>
      <c r="AF46" s="23" t="str">
        <f>IF(AND(ISBLANK(VAL_Codes!K$33),ISBLANK(VAL_Codes!J$33)),IF(TYPE(VAL_Codes!K$30)=2,VAL_Codes!K$30,""),IF(ISBLANK(VAL_Codes!K$33),"",VAL_Codes!K$33))</f>
        <v/>
      </c>
      <c r="AG46" s="26" t="str">
        <f>IF(OR(AND(AG44="",AH44=""),AND(AG45="",AH45=""),AND(AH44="K",AH45="K"),OR(AH44="O",AH45="O")),"",SUM(AG44,AG45))</f>
        <v/>
      </c>
      <c r="AH46" s="20" t="str">
        <f>IF(AND(OR(AND(AH44="O",AH45="O"),AND(AH44="K",AH45="K")),SUM(AG44,AG45)=0,ISNUMBER(AG46)),"",IF(OR(AH44="O",AH45="O"),"O",IF(AND(AH44=AH45,OR(AH44="K",AH44="W",AH44="M")), UPPER(AH44),"")))</f>
        <v/>
      </c>
      <c r="AI46" s="23" t="str">
        <f>IF(AND(ISBLANK(VAL_Codes!N$33),ISBLANK(VAL_Codes!M$33)),IF(TYPE(VAL_Codes!N$30)=2,VAL_Codes!N$30,""),IF(ISBLANK(VAL_Codes!N$33),"",VAL_Codes!N$33))</f>
        <v/>
      </c>
      <c r="AJ46" s="26" t="str">
        <f>IF(OR(AND(AJ44="",AK44=""),AND(AJ45="",AK45=""),AND(AK44="K",AK45="K"),OR(AK44="O",AK45="O")),"",SUM(AJ44,AJ45))</f>
        <v/>
      </c>
      <c r="AK46" s="20" t="str">
        <f>IF(AND(OR(AND(AK44="O",AK45="O"),AND(AK44="K",AK45="K")),SUM(AJ44,AJ45)=0,ISNUMBER(AJ46)),"",IF(OR(AK44="O",AK45="O"),"O",IF(AND(AK44=AK45,OR(AK44="K",AK44="W",AK44="M")), UPPER(AK44),"")))</f>
        <v/>
      </c>
      <c r="AL46" s="23" t="str">
        <f>IF(AND(ISBLANK(VAL_Codes!Q$33),ISBLANK(VAL_Codes!P$33)),IF(TYPE(VAL_Codes!Q$30)=2,VAL_Codes!Q$30,""),IF(ISBLANK(VAL_Codes!Q$33),"",VAL_Codes!Q$33))</f>
        <v/>
      </c>
      <c r="AM46" s="26" t="str">
        <f>IF(OR(AND(AM44="",AN44=""),AND(AM45="",AN45=""),AND(AN44="K",AN45="K"),OR(AN44="O",AN45="O")),"",SUM(AM44,AM45))</f>
        <v/>
      </c>
      <c r="AN46" s="20" t="str">
        <f>IF(AND(OR(AND(AN44="O",AN45="O"),AND(AN44="K",AN45="K")),SUM(AM44,AM45)=0,ISNUMBER(AM46)),"",IF(OR(AN44="O",AN45="O"),"O",IF(AND(AN44=AN45,OR(AN44="K",AN44="W",AN44="M")), UPPER(AN44),"")))</f>
        <v/>
      </c>
      <c r="AO46" s="23" t="str">
        <f>IF(AND(ISBLANK(VAL_Codes!T$33),ISBLANK(VAL_Codes!S$33)),IF(TYPE(VAL_Codes!T$30)=2,VAL_Codes!T$30,""),IF(ISBLANK(VAL_Codes!T$33),"",VAL_Codes!T$33))</f>
        <v/>
      </c>
      <c r="AP46" s="26" t="str">
        <f>IF(OR(AND(AP44="",AQ44=""),AND(AP45="",AQ45=""),AND(AQ44="K",AQ45="K"),OR(AQ44="O",AQ45="O")),"",SUM(AP44,AP45))</f>
        <v/>
      </c>
      <c r="AQ46" s="20" t="str">
        <f>IF(AND(OR(AND(AQ44="O",AQ45="O"),AND(AQ44="K",AQ45="K")),SUM(AP44,AP45)=0,ISNUMBER(AP46)),"",IF(OR(AQ44="O",AQ45="O"),"O",IF(AND(AQ44=AQ45,OR(AQ44="K",AQ44="W",AQ44="M")), UPPER(AQ44),"")))</f>
        <v/>
      </c>
      <c r="AR46" s="23" t="str">
        <f>IF(AND(ISBLANK(VAL_Codes!W$33),ISBLANK(VAL_Codes!V$33)),IF(TYPE(VAL_Codes!W$30)=2,VAL_Codes!W$30,""),IF(ISBLANK(VAL_Codes!W$33),"",VAL_Codes!W$33))</f>
        <v/>
      </c>
      <c r="AS46" s="26" t="str">
        <f>IF(OR(AND(AS44="",AT44=""),AND(AS45="",AT45=""),AND(AT44="K",AT45="K"),OR(AT44="O",AT45="O")),"",SUM(AS44,AS45))</f>
        <v/>
      </c>
      <c r="AT46" s="20" t="str">
        <f>IF(AND(OR(AND(AT44="O",AT45="O"),AND(AT44="K",AT45="K")),SUM(AS44,AS45)=0,ISNUMBER(AS46)),"",IF(OR(AT44="O",AT45="O"),"O",IF(AND(AT44=AT45,OR(AT44="K",AT44="W",AT44="M")), UPPER(AT44),"")))</f>
        <v/>
      </c>
      <c r="AU46" s="23" t="str">
        <f>IF(AND(ISBLANK(VAL_Codes!Z$33),ISBLANK(VAL_Codes!Y$33)),IF(TYPE(VAL_Codes!Z$30)=2,VAL_Codes!Z$30,""),IF(ISBLANK(VAL_Codes!Z$33),"",VAL_Codes!Z$33))</f>
        <v/>
      </c>
      <c r="AV46" s="26" t="str">
        <f>IF(OR(AND(AV44="",AW44=""),AND(AV45="",AW45=""),AND(AW44="K",AW45="K"),OR(AW44="O",AW45="O")),"",SUM(AV44,AV45))</f>
        <v/>
      </c>
      <c r="AW46" s="20" t="str">
        <f>IF(AND(OR(AND(AW44="O",AW45="O"),AND(AW44="K",AW45="K")),SUM(AV44,AV45)=0,ISNUMBER(AV46)),"",IF(OR(AW44="O",AW45="O"),"O",IF(AND(AW44=AW45,OR(AW44="K",AW44="W",AW44="M")), UPPER(AW44),"")))</f>
        <v/>
      </c>
      <c r="AX46" s="23" t="str">
        <f>IF(AND(ISBLANK(VAL_Codes!AC$33),ISBLANK(VAL_Codes!AB$33)),IF(TYPE(VAL_Codes!AC$30)=2,VAL_Codes!AC$30,""),IF(ISBLANK(VAL_Codes!AC$33),"",VAL_Codes!AC$33))</f>
        <v/>
      </c>
      <c r="AY46" s="26" t="str">
        <f>IF(OR(AND(AY44="",AZ44=""),AND(AY45="",AZ45=""),AND(AZ44="K",AZ45="K"),OR(AZ44="O",AZ45="O")),"",SUM(AY44,AY45))</f>
        <v/>
      </c>
      <c r="AZ46" s="20" t="str">
        <f>IF(AND(OR(AND(AZ44="O",AZ45="O"),AND(AZ44="K",AZ45="K")),SUM(AY44,AY45)=0,ISNUMBER(AY46)),"",IF(OR(AZ44="O",AZ45="O"),"O",IF(AND(AZ44=AZ45,OR(AZ44="K",AZ44="W",AZ44="M")), UPPER(AZ44),"")))</f>
        <v/>
      </c>
      <c r="BA46" s="23" t="str">
        <f>IF(AND(ISBLANK(VAL_Codes!AF$33),ISBLANK(VAL_Codes!AE$33)),IF(TYPE(VAL_Codes!AF$30)=2,VAL_Codes!AF$30,""),IF(ISBLANK(VAL_Codes!AF$33),"",VAL_Codes!AF$33))</f>
        <v/>
      </c>
      <c r="BB46" s="26" t="str">
        <f>IF(OR(AND(BB44="",BC44=""),AND(BB45="",BC45=""),AND(BC44="K",BC45="K"),OR(BC44="O",BC45="O")),"",SUM(BB44,BB45))</f>
        <v/>
      </c>
      <c r="BC46" s="20" t="str">
        <f>IF(AND(OR(AND(BC44="O",BC45="O"),AND(BC44="K",BC45="K")),SUM(BB44,BB45)=0,ISNUMBER(BB46)),"",IF(OR(BC44="O",BC45="O"),"O",IF(AND(BC44=BC45,OR(BC44="K",BC44="W",BC44="M")), UPPER(BC44),"")))</f>
        <v/>
      </c>
      <c r="BD46" s="23" t="str">
        <f>IF(AND(ISBLANK(VAL_Codes!AI$33),ISBLANK(VAL_Codes!AH$33)),IF(TYPE(VAL_Codes!AI$30)=2,VAL_Codes!AI$30,""),IF(ISBLANK(VAL_Codes!AI$33),"",VAL_Codes!AI$33))</f>
        <v/>
      </c>
      <c r="BE46" s="26" t="str">
        <f>IF(OR(AND(BE44="",BF44=""),AND(BE45="",BF45=""),AND(BF44="K",BF45="K"),OR(BF44="O",BF45="O")),"",SUM(BE44,BE45))</f>
        <v/>
      </c>
      <c r="BF46" s="20" t="str">
        <f>IF(AND(OR(AND(BF44="O",BF45="O"),AND(BF44="K",BF45="K")),SUM(BE44,BE45)=0,ISNUMBER(BE46)),"",IF(OR(BF44="O",BF45="O"),"O",IF(AND(BF44=BF45,OR(BF44="K",BF44="W",BF44="M")), UPPER(BF44),"")))</f>
        <v/>
      </c>
      <c r="BG46" s="23" t="str">
        <f>IF(AND(ISBLANK(VAL_Codes!AL$33),ISBLANK(VAL_Codes!AK$33)),IF(TYPE(VAL_Codes!AL$30)=2,VAL_Codes!AL$30,""),IF(ISBLANK(VAL_Codes!AL$33),"",VAL_Codes!AL$33))</f>
        <v/>
      </c>
      <c r="BH46" s="26" t="str">
        <f>IF(OR(AND(BH44="",BI44=""),AND(BH45="",BI45=""),AND(BI44="K",BI45="K"),OR(BI44="O",BI45="O")),"",SUM(BH44,BH45))</f>
        <v/>
      </c>
      <c r="BI46" s="20" t="str">
        <f>IF(AND(OR(AND(BI44="O",BI45="O"),AND(BI44="K",BI45="K")),SUM(BH44,BH45)=0,ISNUMBER(BH46)),"",IF(OR(BI44="O",BI45="O"),"O",IF(AND(BI44=BI45,OR(BI44="K",BI44="W",BI44="M")), UPPER(BI44),"")))</f>
        <v/>
      </c>
      <c r="BJ46" s="23" t="str">
        <f>IF(AND(ISBLANK(VAL_Codes!AO$33),ISBLANK(VAL_Codes!AN$33)),IF(TYPE(VAL_Codes!AO$30)=2,VAL_Codes!AO$30,""),IF(ISBLANK(VAL_Codes!AO$33),"",VAL_Codes!AO$33))</f>
        <v/>
      </c>
      <c r="BK46" s="26" t="str">
        <f>IF(OR(AND(BK44="",BL44=""),AND(BK45="",BL45=""),AND(BL44="K",BL45="K"),OR(BL44="O",BL45="O")),"",SUM(BK44,BK45))</f>
        <v/>
      </c>
      <c r="BL46" s="20" t="str">
        <f>IF(AND(OR(AND(BL44="O",BL45="O"),AND(BL44="K",BL45="K")),SUM(BK44,BK45)=0,ISNUMBER(BK46)),"",IF(OR(BL44="O",BL45="O"),"O",IF(AND(BL44=BL45,OR(BL44="K",BL44="W",BL44="M")), UPPER(BL44),"")))</f>
        <v/>
      </c>
      <c r="BM46" s="23" t="str">
        <f>IF(AND(ISBLANK(VAL_Codes!AR$33),ISBLANK(VAL_Codes!AQ$33)),IF(TYPE(VAL_Codes!AR$30)=2,VAL_Codes!AR$30,""),IF(ISBLANK(VAL_Codes!AR$33),"",VAL_Codes!AR$33))</f>
        <v/>
      </c>
      <c r="BN46" s="26" t="str">
        <f>IF(OR(AND(BN44="",BO44=""),AND(BN45="",BO45=""),AND(BO44="K",BO45="K"),OR(BO44="O",BO45="O")),"",SUM(BN44,BN45))</f>
        <v/>
      </c>
      <c r="BO46" s="20" t="str">
        <f>IF(AND(OR(AND(BO44="O",BO45="O"),AND(BO44="K",BO45="K")),SUM(BN44,BN45)=0,ISNUMBER(BN46)),"",IF(OR(BO44="O",BO45="O"),"O",IF(AND(BO44=BO45,OR(BO44="K",BO44="W",BO44="M")), UPPER(BO44),"")))</f>
        <v/>
      </c>
      <c r="BP46" s="23" t="str">
        <f>IF(AND(ISBLANK(VAL_Codes!AU$33),ISBLANK(VAL_Codes!AT$33)),IF(TYPE(VAL_Codes!AU$30)=2,VAL_Codes!AU$30,""),IF(ISBLANK(VAL_Codes!AU$33),"",VAL_Codes!AU$33))</f>
        <v/>
      </c>
      <c r="BQ46" s="26" t="str">
        <f>IF(OR(AND(BQ44="",BR44=""),AND(BQ45="",BR45=""),AND(BR44="K",BR45="K"),OR(BR44="O",BR45="O")),"",SUM(BQ44,BQ45))</f>
        <v/>
      </c>
      <c r="BR46" s="20" t="str">
        <f>IF(AND(OR(AND(BR44="O",BR45="O"),AND(BR44="K",BR45="K")),SUM(BQ44,BQ45)=0,ISNUMBER(BQ46)),"",IF(OR(BR44="O",BR45="O"),"O",IF(AND(BR44=BR45,OR(BR44="K",BR44="W",BR44="M")), UPPER(BR44),"")))</f>
        <v/>
      </c>
      <c r="BS46" s="23" t="str">
        <f>IF(AND(ISBLANK(VAL_Codes!AX$33),ISBLANK(VAL_Codes!AW$33)),IF(TYPE(VAL_Codes!AX$30)=2,VAL_Codes!AX$30,""),IF(ISBLANK(VAL_Codes!AX$33),"",VAL_Codes!AX$33))</f>
        <v/>
      </c>
      <c r="BT46" s="26" t="str">
        <f>IF(OR(AND(BT44="",BU44=""),AND(BT45="",BU45=""),AND(BU44="K",BU45="K"),OR(BU44="O",BU45="O")),"",SUM(BT44,BT45))</f>
        <v/>
      </c>
      <c r="BU46" s="20" t="str">
        <f>IF(AND(OR(AND(BU44="O",BU45="O"),AND(BU44="K",BU45="K")),SUM(BT44,BT45)=0,ISNUMBER(BT46)),"",IF(OR(BU44="O",BU45="O"),"O",IF(AND(BU44=BU45,OR(BU44="K",BU44="W",BU44="M")), UPPER(BU44),"")))</f>
        <v/>
      </c>
      <c r="BV46" s="23" t="str">
        <f>IF(AND(ISBLANK(VAL_Codes!BA$33),ISBLANK(VAL_Codes!AZ$33)),IF(TYPE(VAL_Codes!BA$30)=2,VAL_Codes!BA$30,""),IF(ISBLANK(VAL_Codes!BA$33),"",VAL_Codes!BA$33))</f>
        <v/>
      </c>
      <c r="BW46" s="26" t="str">
        <f>IF(OR(AND(BW44="",BX44=""),AND(BW45="",BX45=""),AND(BX44="K",BX45="K"),OR(BX44="O",BX45="O")),"",SUM(BW44,BW45))</f>
        <v/>
      </c>
      <c r="BX46" s="20" t="str">
        <f>IF(AND(OR(AND(BX44="O",BX45="O"),AND(BX44="K",BX45="K")),SUM(BW44,BW45)=0,ISNUMBER(BW46)),"",IF(OR(BX44="O",BX45="O"),"O",IF(AND(BX44=BX45,OR(BX44="K",BX44="W",BX44="M")), UPPER(BX44),"")))</f>
        <v/>
      </c>
      <c r="BY46" s="23" t="str">
        <f>IF(AND(ISBLANK(VAL_Codes!BD$33),ISBLANK(VAL_Codes!BC$33)),IF(TYPE(VAL_Codes!BD$30)=2,VAL_Codes!BD$30,""),IF(ISBLANK(VAL_Codes!BD$33),"",VAL_Codes!BD$33))</f>
        <v/>
      </c>
      <c r="BZ46" s="26" t="str">
        <f>IF(OR(AND(BZ44="",CA44=""),AND(BZ45="",CA45=""),AND(CA44="K",CA45="K"),OR(CA44="O",CA45="O")),"",SUM(BZ44,BZ45))</f>
        <v/>
      </c>
      <c r="CA46" s="20" t="str">
        <f>IF(AND(OR(AND(CA44="O",CA45="O"),AND(CA44="K",CA45="K")),SUM(BZ44,BZ45)=0,ISNUMBER(BZ46)),"",IF(OR(CA44="O",CA45="O"),"O",IF(AND(CA44=CA45,OR(CA44="K",CA44="W",CA44="M")), UPPER(CA44),"")))</f>
        <v/>
      </c>
      <c r="CB46" s="23" t="str">
        <f>IF(AND(ISBLANK(VAL_Codes!BG$33),ISBLANK(VAL_Codes!BF$33)),IF(TYPE(VAL_Codes!BG$30)=2,VAL_Codes!BG$30,""),IF(ISBLANK(VAL_Codes!BG$33),"",VAL_Codes!BG$33))</f>
        <v/>
      </c>
      <c r="CC46" s="26" t="str">
        <f>IF(OR(AND(CC44="",CD44=""),AND(CC45="",CD45=""),AND(CD44="K",CD45="K"),OR(CD44="O",CD45="O")),"",SUM(CC44,CC45))</f>
        <v/>
      </c>
      <c r="CD46" s="20" t="str">
        <f>IF(AND(OR(AND(CD44="O",CD45="O"),AND(CD44="K",CD45="K")),SUM(CC44,CC45)=0,ISNUMBER(CC46)),"",IF(OR(CD44="O",CD45="O"),"O",IF(AND(CD44=CD45,OR(CD44="K",CD44="W",CD44="M")), UPPER(CD44),"")))</f>
        <v/>
      </c>
      <c r="CE46" s="23" t="str">
        <f>IF(AND(ISBLANK(VAL_Codes!BJ$33),ISBLANK(VAL_Codes!BI$33)),IF(TYPE(VAL_Codes!BJ$30)=2,VAL_Codes!BJ$30,""),IF(ISBLANK(VAL_Codes!BJ$33),"",VAL_Codes!BJ$33))</f>
        <v/>
      </c>
      <c r="CF46" s="26" t="str">
        <f>IF(OR(AND(CF44="",CG44=""),AND(CF45="",CG45=""),AND(CG44="K",CG45="K"),OR(CG44="O",CG45="O")),"",SUM(CF44,CF45))</f>
        <v/>
      </c>
      <c r="CG46" s="20" t="str">
        <f>IF(AND(OR(AND(CG44="O",CG45="O"),AND(CG44="K",CG45="K")),SUM(CF44,CF45)=0,ISNUMBER(CF46)),"",IF(OR(CG44="O",CG45="O"),"O",IF(AND(CG44=CG45,OR(CG44="K",CG44="W",CG44="M")), UPPER(CG44),"")))</f>
        <v/>
      </c>
      <c r="CH46" s="23" t="str">
        <f>IF(AND(ISBLANK(VAL_Codes!BM$33),ISBLANK(VAL_Codes!BL$33)),IF(TYPE(VAL_Codes!BM$30)=2,VAL_Codes!BM$30,""),IF(ISBLANK(VAL_Codes!BM$33),"",VAL_Codes!BM$33))</f>
        <v/>
      </c>
      <c r="CI46" s="26" t="str">
        <f>IF(OR(AND(CI44="",CJ44=""),AND(CI45="",CJ45=""),AND(CJ44="K",CJ45="K"),OR(CJ44="O",CJ45="O")),"",SUM(CI44,CI45))</f>
        <v/>
      </c>
      <c r="CJ46" s="20" t="str">
        <f>IF(AND(OR(AND(CJ44="O",CJ45="O"),AND(CJ44="K",CJ45="K")),SUM(CI44,CI45)=0,ISNUMBER(CI46)),"",IF(OR(CJ44="O",CJ45="O"),"O",IF(AND(CJ44=CJ45,OR(CJ44="K",CJ44="W",CJ44="M")), UPPER(CJ44),"")))</f>
        <v/>
      </c>
      <c r="CK46" s="23" t="str">
        <f>IF(AND(ISBLANK(VAL_Codes!BP$33),ISBLANK(VAL_Codes!BO$33)),IF(TYPE(VAL_Codes!BP$30)=2,VAL_Codes!BP$30,""),IF(ISBLANK(VAL_Codes!BP$33),"",VAL_Codes!BP$33))</f>
        <v/>
      </c>
      <c r="CL46" s="26" t="str">
        <f>IF(OR(AND(CL44="",CM44=""),AND(CL45="",CM45=""),AND(CM44="K",CM45="K"),OR(CM44="O",CM45="O")),"",SUM(CL44,CL45))</f>
        <v/>
      </c>
      <c r="CM46" s="20" t="str">
        <f>IF(AND(OR(AND(CM44="O",CM45="O"),AND(CM44="K",CM45="K")),SUM(CL44,CL45)=0,ISNUMBER(CL46)),"",IF(OR(CM44="O",CM45="O"),"O",IF(AND(CM44=CM45,OR(CM44="K",CM44="W",CM44="M")), UPPER(CM44),"")))</f>
        <v/>
      </c>
      <c r="CN46" s="23" t="str">
        <f>IF(AND(ISBLANK(VAL_Codes!BS$33),ISBLANK(VAL_Codes!BR$33)),IF(TYPE(VAL_Codes!BS$30)=2,VAL_Codes!BS$30,""),IF(ISBLANK(VAL_Codes!BS$33),"",VAL_Codes!BS$33))</f>
        <v/>
      </c>
      <c r="CO46" s="26" t="str">
        <f>IF(OR(AND(CO44="",CP44=""),AND(CO45="",CP45=""),AND(CP44="K",CP45="K"),OR(CP44="O",CP45="O")),"",SUM(CO44,CO45))</f>
        <v/>
      </c>
      <c r="CP46" s="20" t="str">
        <f>IF(AND(OR(AND(CP44="O",CP45="O"),AND(CP44="K",CP45="K")),SUM(CO44,CO45)=0,ISNUMBER(CO46)),"",IF(OR(CP44="O",CP45="O"),"O",IF(AND(CP44=CP45,OR(CP44="K",CP44="W",CP44="M")), UPPER(CP44),"")))</f>
        <v/>
      </c>
      <c r="CQ46" s="23" t="str">
        <f>IF(AND(ISBLANK(VAL_Codes!BV$33),ISBLANK(VAL_Codes!BU$33)),IF(TYPE(VAL_Codes!BV$30)=2,VAL_Codes!BV$30,""),IF(ISBLANK(VAL_Codes!BV$33),"",VAL_Codes!BV$33))</f>
        <v/>
      </c>
      <c r="CR46" s="38"/>
    </row>
    <row r="47" spans="1:96" ht="11.25" customHeight="1" x14ac:dyDescent="0.2">
      <c r="A47" s="75"/>
      <c r="B47" s="75"/>
      <c r="C47" s="760"/>
      <c r="D47" s="760"/>
      <c r="E47" s="73" t="s">
        <v>371</v>
      </c>
      <c r="F47" s="126" t="s">
        <v>372</v>
      </c>
      <c r="G47" s="409"/>
      <c r="H47" s="408" t="s">
        <v>47</v>
      </c>
      <c r="I47" s="395" t="s">
        <v>66</v>
      </c>
      <c r="J47" s="396" t="str">
        <f>VAL_Metadata!B$8</f>
        <v>_X</v>
      </c>
      <c r="K47" s="408" t="s">
        <v>83</v>
      </c>
      <c r="L47" s="123" t="s">
        <v>215</v>
      </c>
      <c r="M47" s="122"/>
      <c r="N47" s="122"/>
      <c r="O47" s="122"/>
      <c r="P47" s="122"/>
      <c r="Q47" s="122"/>
      <c r="R47" s="122"/>
      <c r="S47" s="122"/>
      <c r="T47" s="122"/>
      <c r="U47" s="122"/>
      <c r="V47" s="122"/>
      <c r="W47" s="122"/>
      <c r="X47" s="122"/>
      <c r="Y47" s="122"/>
      <c r="Z47" s="123"/>
      <c r="AA47" s="29" t="str">
        <f>IF(COUNTBLANK('VAL_Fill in area'!G99)=1,"",'VAL_Fill in area'!G99)</f>
        <v/>
      </c>
      <c r="AB47" s="17" t="str">
        <f>IF(TYPE(VAL_Codes!G$33)=2,VAL_Codes!G$33,IF(TYPE(VAL_Codes!G$30)=2,VAL_Codes!G$30,""))</f>
        <v/>
      </c>
      <c r="AC47" s="18" t="str">
        <f>IF(AND(ISBLANK(VAL_Codes!H$33),ISBLANK(VAL_Codes!G$33)),IF(TYPE(VAL_Codes!H$30)=2,VAL_Codes!H$30,""),IF(ISBLANK(VAL_Codes!H$33),"",VAL_Codes!H$33))</f>
        <v/>
      </c>
      <c r="AD47" s="29" t="str">
        <f>IF(COUNTBLANK('VAL_Fill in area'!H99)=1,"",'VAL_Fill in area'!H99)</f>
        <v/>
      </c>
      <c r="AE47" s="17" t="str">
        <f>IF(TYPE(VAL_Codes!J$33)=2,VAL_Codes!J$33,IF(TYPE(VAL_Codes!J$30)=2,VAL_Codes!J$30,""))</f>
        <v/>
      </c>
      <c r="AF47" s="18" t="str">
        <f>IF(AND(ISBLANK(VAL_Codes!K$33),ISBLANK(VAL_Codes!J$33)),IF(TYPE(VAL_Codes!K$30)=2,VAL_Codes!K$30,""),IF(ISBLANK(VAL_Codes!K$33),"",VAL_Codes!K$33))</f>
        <v/>
      </c>
      <c r="AG47" s="27" t="str">
        <f>IF(OR(AND(AA47="",AB47=""),AND(AD47="",AE47=""),AND(AB47="K",AE47="K"),OR(AB47="O",AE47="O")),"",SUM(AA47,AD47))</f>
        <v/>
      </c>
      <c r="AH47" s="1" t="str">
        <f xml:space="preserve"> IF(AND(OR(AND(AB47="O",AE47="O"),AND(AB47="K",AE47="K")),SUM(AA47,AD47)=0,ISNUMBER(AG47)),"",IF(OR(AB47="O",AE47="O"),"O",IF(AND(AB47=AE47,OR(AB47="K",AB47="W",AB47="M")),UPPER( AB47),"")))</f>
        <v/>
      </c>
      <c r="AI47" s="23" t="str">
        <f>IF(AND(ISBLANK(VAL_Codes!N$33),ISBLANK(VAL_Codes!M$33)),IF(TYPE(VAL_Codes!N$30)=2,VAL_Codes!N$30,""),IF(ISBLANK(VAL_Codes!N$33),"",VAL_Codes!N$33))</f>
        <v/>
      </c>
      <c r="AJ47" s="29" t="str">
        <f>IF(COUNTBLANK('VAL_Fill in area'!I99)=1,"",'VAL_Fill in area'!I99)</f>
        <v/>
      </c>
      <c r="AK47" s="17" t="str">
        <f>IF(TYPE(VAL_Codes!P$33)=2,VAL_Codes!P$33,IF(TYPE(VAL_Codes!P$30)=2,VAL_Codes!P$30,""))</f>
        <v/>
      </c>
      <c r="AL47" s="18" t="str">
        <f>IF(AND(ISBLANK(VAL_Codes!Q$33),ISBLANK(VAL_Codes!P$33)),IF(TYPE(VAL_Codes!Q$30)=2,VAL_Codes!Q$30,""),IF(ISBLANK(VAL_Codes!Q$33),"",VAL_Codes!Q$33))</f>
        <v/>
      </c>
      <c r="AM47" s="29" t="str">
        <f>IF(COUNTBLANK('VAL_Fill in area'!J99)=1,"",'VAL_Fill in area'!J99)</f>
        <v/>
      </c>
      <c r="AN47" s="17" t="str">
        <f>IF(TYPE(VAL_Codes!S$33)=2,VAL_Codes!S$33,IF(TYPE(VAL_Codes!S$30)=2,VAL_Codes!S$30,""))</f>
        <v/>
      </c>
      <c r="AO47" s="18" t="str">
        <f>IF(AND(ISBLANK(VAL_Codes!T$33),ISBLANK(VAL_Codes!S$33)),IF(TYPE(VAL_Codes!T$30)=2,VAL_Codes!T$30,""),IF(ISBLANK(VAL_Codes!T$33),"",VAL_Codes!T$33))</f>
        <v/>
      </c>
      <c r="AP47" s="29" t="str">
        <f>IF(COUNTBLANK('VAL_Fill in area'!K99)=1,"",'VAL_Fill in area'!K99)</f>
        <v/>
      </c>
      <c r="AQ47" s="17" t="str">
        <f>IF(TYPE(VAL_Codes!V$33)=2,VAL_Codes!V$33,IF(TYPE(VAL_Codes!V$30)=2,VAL_Codes!V$30,""))</f>
        <v/>
      </c>
      <c r="AR47" s="18" t="str">
        <f>IF(AND(ISBLANK(VAL_Codes!W$33),ISBLANK(VAL_Codes!V$33)),IF(TYPE(VAL_Codes!W$30)=2,VAL_Codes!W$30,""),IF(ISBLANK(VAL_Codes!W$33),"",VAL_Codes!W$33))</f>
        <v/>
      </c>
      <c r="AS47" s="27" t="str">
        <f>IF(OR(AND(AM47="",AN47=""),AND(AP47="",AQ47=""),AND(AN47="K",AQ47="K"),OR(AN47="O",AQ47="O")),"",SUM(AM47,AP47))</f>
        <v/>
      </c>
      <c r="AT47" s="1" t="str">
        <f xml:space="preserve"> IF(AND(OR(AND(AN47="O",AQ47="O"),AND(AN47="K",AQ47="K")),SUM(AM47,AP47)=0,ISNUMBER(AS47)),"",IF(OR(AN47="O",AQ47="O"),"O",IF(AND(AN47=AQ47,OR(AN47="K",AN47="W",AN47="M")),UPPER( AN47),"")))</f>
        <v/>
      </c>
      <c r="AU47" s="23" t="str">
        <f>IF(AND(ISBLANK(VAL_Codes!Z$33),ISBLANK(VAL_Codes!Y$33)),IF(TYPE(VAL_Codes!Z$30)=2,VAL_Codes!Z$30,""),IF(ISBLANK(VAL_Codes!Z$33),"",VAL_Codes!Z$33))</f>
        <v/>
      </c>
      <c r="AV47" s="29" t="str">
        <f>IF(COUNTBLANK('VAL_Fill in area'!L99)=1,"",'VAL_Fill in area'!L99)</f>
        <v/>
      </c>
      <c r="AW47" s="17" t="str">
        <f>IF(TYPE(VAL_Codes!AB$33)=2,VAL_Codes!AB$33,IF(TYPE(VAL_Codes!AB$30)=2,VAL_Codes!AB$30,""))</f>
        <v/>
      </c>
      <c r="AX47" s="18" t="str">
        <f>IF(AND(ISBLANK(VAL_Codes!AC$33),ISBLANK(VAL_Codes!AB$33)),IF(TYPE(VAL_Codes!AC$30)=2,VAL_Codes!AC$30,""),IF(ISBLANK(VAL_Codes!AC$33),"",VAL_Codes!AC$33))</f>
        <v/>
      </c>
      <c r="AY47" s="29" t="str">
        <f>IF(COUNTBLANK('VAL_Fill in area'!M99)=1,"",'VAL_Fill in area'!M99)</f>
        <v/>
      </c>
      <c r="AZ47" s="17" t="str">
        <f>IF(TYPE(VAL_Codes!AE$33)=2,VAL_Codes!AE$33,IF(TYPE(VAL_Codes!AE$30)=2,VAL_Codes!AE$30,""))</f>
        <v/>
      </c>
      <c r="BA47" s="18" t="str">
        <f>IF(AND(ISBLANK(VAL_Codes!AF$33),ISBLANK(VAL_Codes!AE$33)),IF(TYPE(VAL_Codes!AF$30)=2,VAL_Codes!AF$30,""),IF(ISBLANK(VAL_Codes!AF$33),"",VAL_Codes!AF$33))</f>
        <v/>
      </c>
      <c r="BB47" s="27" t="str">
        <f>IF(OR(AND(AV47="",AW47=""),AND(AY47="",AZ47=""),AND(AW47="K",AZ47="K"),OR(AW47="O",AZ47="O")),"",SUM(AV47,AY47))</f>
        <v/>
      </c>
      <c r="BC47" s="1" t="str">
        <f xml:space="preserve"> IF(AND(OR(AND(AW47="O",AZ47="O"),AND(AW47="K",AZ47="K")),SUM(AV47,AY47)=0,ISNUMBER(BB47)),"",IF(OR(AW47="O",AZ47="O"),"O",IF(AND(AW47=AZ47,OR(AW47="K",AW47="W",AW47="M")),UPPER( AW47),"")))</f>
        <v/>
      </c>
      <c r="BD47" s="23" t="str">
        <f>IF(AND(ISBLANK(VAL_Codes!AI$33),ISBLANK(VAL_Codes!AH$33)),IF(TYPE(VAL_Codes!AI$30)=2,VAL_Codes!AI$30,""),IF(ISBLANK(VAL_Codes!AI$33),"",VAL_Codes!AI$33))</f>
        <v/>
      </c>
      <c r="BE47" s="29" t="str">
        <f>IF(COUNTBLANK('VAL_Fill in area'!N99)=1,"",'VAL_Fill in area'!N99)</f>
        <v/>
      </c>
      <c r="BF47" s="17" t="str">
        <f>IF(TYPE(VAL_Codes!AK$33)=2,VAL_Codes!AK$33,IF(TYPE(VAL_Codes!AK$30)=2,VAL_Codes!AK$30,""))</f>
        <v/>
      </c>
      <c r="BG47" s="18" t="str">
        <f>IF(AND(ISBLANK(VAL_Codes!AL$33),ISBLANK(VAL_Codes!AK$33)),IF(TYPE(VAL_Codes!AL$30)=2,VAL_Codes!AL$30,""),IF(ISBLANK(VAL_Codes!AL$33),"",VAL_Codes!AL$33))</f>
        <v/>
      </c>
      <c r="BH47" s="29" t="str">
        <f>IF(COUNTBLANK('VAL_Fill in area'!O99)=1,"",'VAL_Fill in area'!O99)</f>
        <v/>
      </c>
      <c r="BI47" s="17" t="str">
        <f>IF(TYPE(VAL_Codes!AN$33)=2,VAL_Codes!AN$33,IF(TYPE(VAL_Codes!AN$30)=2,VAL_Codes!AN$30,""))</f>
        <v/>
      </c>
      <c r="BJ47" s="18" t="str">
        <f>IF(AND(ISBLANK(VAL_Codes!AO$33),ISBLANK(VAL_Codes!AN$33)),IF(TYPE(VAL_Codes!AO$30)=2,VAL_Codes!AO$30,""),IF(ISBLANK(VAL_Codes!AO$33),"",VAL_Codes!AO$33))</f>
        <v/>
      </c>
      <c r="BK47" s="27" t="str">
        <f>IF(OR(AND(BE47="",BF47=""),AND(BH47="",BI47=""),AND(BF47="K",BI47="K"),OR(BF47="O",BI47="O")),"",SUM(BE47,BH47))</f>
        <v/>
      </c>
      <c r="BL47" s="1" t="str">
        <f xml:space="preserve"> IF(AND(OR(AND(BF47="O",BI47="O"),AND(BF47="K",BI47="K")),SUM(BE47,BH47)=0,ISNUMBER(BK47)),"",IF(OR(BF47="O",BI47="O"),"O",IF(AND(BF47=BI47,OR(BF47="K",BF47="W",BF47="M")),UPPER( BF47),"")))</f>
        <v/>
      </c>
      <c r="BM47" s="23" t="str">
        <f>IF(AND(ISBLANK(VAL_Codes!AR$33),ISBLANK(VAL_Codes!AQ$33)),IF(TYPE(VAL_Codes!AR$30)=2,VAL_Codes!AR$30,""),IF(ISBLANK(VAL_Codes!AR$33),"",VAL_Codes!AR$33))</f>
        <v/>
      </c>
      <c r="BN47" s="27" t="str">
        <f>IF(OR(AND(AV47="",AW47=""),AND(BE47="",BF47=""),AND(AW47="K",BF47="K"),OR(AW47="O",BF47="O")),"",SUM(AV47,BE47))</f>
        <v/>
      </c>
      <c r="BO47" s="1" t="str">
        <f xml:space="preserve"> IF(AND(OR(AND(AW47="O",BF47="O"),AND(AW47="K",BF47="K")),SUM(AV47,BE47)=0,ISNUMBER(BN47)),"",IF(OR(AW47="O",BF47="O"),"O",IF(AND(AW47=BF47,OR(AW47="K",AW47="W",AW47="M")),UPPER( AW47),"")))</f>
        <v/>
      </c>
      <c r="BP47" s="23" t="str">
        <f>IF(AND(ISBLANK(VAL_Codes!AU$33),ISBLANK(VAL_Codes!AT$33)),IF(TYPE(VAL_Codes!AU$30)=2,VAL_Codes!AU$30,""),IF(ISBLANK(VAL_Codes!AU$33),"",VAL_Codes!AU$33))</f>
        <v/>
      </c>
      <c r="BQ47" s="27" t="str">
        <f>IF(OR(AND(AY47="",AZ47=""),AND(BH47="",BI47=""),AND(AZ47="K",BI47="K"),OR(AZ47="O",BI47="O")),"",SUM(AY47,BH47))</f>
        <v/>
      </c>
      <c r="BR47" s="1" t="str">
        <f xml:space="preserve"> IF(AND(OR(AND(AZ47="O",BI47="O"),AND(AZ47="K",BI47="K")),SUM(AY47,BH47)=0,ISNUMBER(BQ47)),"",IF(OR(AZ47="O",BI47="O"),"O",IF(AND(AZ47=BI47,OR(AZ47="K",AZ47="W",AZ47="M")),UPPER( AZ47),"")))</f>
        <v/>
      </c>
      <c r="BS47" s="23" t="str">
        <f>IF(AND(ISBLANK(VAL_Codes!AX$33),ISBLANK(VAL_Codes!AW$33)),IF(TYPE(VAL_Codes!AX$30)=2,VAL_Codes!AX$30,""),IF(ISBLANK(VAL_Codes!AX$33),"",VAL_Codes!AX$33))</f>
        <v/>
      </c>
      <c r="BT47" s="27" t="str">
        <f>IF(OR(AND(BN47="",BO47=""),AND(BQ47="",BR47=""),AND(BO47="K",BR47="K"),OR(BO47="O",BR47="O")),"",SUM(BN47,BQ47))</f>
        <v/>
      </c>
      <c r="BU47" s="1" t="str">
        <f xml:space="preserve"> IF(AND(OR(AND(BO47="O",BR47="O"),AND(BO47="K",BR47="K")),SUM(BN47,BQ47)=0,ISNUMBER(BT47)),"",IF(OR(BO47="O",BR47="O"),"O",IF(AND(BO47=BR47,OR(BO47="K",BO47="W",BO47="M")),UPPER( BO47),"")))</f>
        <v/>
      </c>
      <c r="BV47" s="23" t="str">
        <f>IF(AND(ISBLANK(VAL_Codes!BA$33),ISBLANK(VAL_Codes!AZ$33)),IF(TYPE(VAL_Codes!BA$30)=2,VAL_Codes!BA$30,""),IF(ISBLANK(VAL_Codes!BA$33),"",VAL_Codes!BA$33))</f>
        <v/>
      </c>
      <c r="BW47" s="29" t="str">
        <f>IF(COUNTBLANK('VAL_Fill in area'!P99)=1,"",'VAL_Fill in area'!P99)</f>
        <v/>
      </c>
      <c r="BX47" s="17" t="str">
        <f>IF(TYPE(VAL_Codes!BC$33)=2,VAL_Codes!BC$33,IF(TYPE(VAL_Codes!BC$30)=2,VAL_Codes!BC$30,""))</f>
        <v/>
      </c>
      <c r="BY47" s="18" t="str">
        <f>IF(AND(ISBLANK(VAL_Codes!BD$33),ISBLANK(VAL_Codes!BC$33)),IF(TYPE(VAL_Codes!BD$30)=2,VAL_Codes!BD$30,""),IF(ISBLANK(VAL_Codes!BD$33),"",VAL_Codes!BD$33))</f>
        <v/>
      </c>
      <c r="BZ47" s="29" t="str">
        <f>IF(COUNTBLANK('VAL_Fill in area'!Q99)=1,"",'VAL_Fill in area'!Q99)</f>
        <v/>
      </c>
      <c r="CA47" s="17" t="str">
        <f>IF(TYPE(VAL_Codes!BF$33)=2,VAL_Codes!BF$33,IF(TYPE(VAL_Codes!BF$30)=2,VAL_Codes!BF$30,""))</f>
        <v/>
      </c>
      <c r="CB47" s="18" t="str">
        <f>IF(AND(ISBLANK(VAL_Codes!BG$33),ISBLANK(VAL_Codes!BF$33)),IF(TYPE(VAL_Codes!BG$30)=2,VAL_Codes!BG$30,""),IF(ISBLANK(VAL_Codes!BG$33),"",VAL_Codes!BG$33))</f>
        <v/>
      </c>
      <c r="CC47" s="27" t="str">
        <f>IF(OR(AND(BW47="",BX47=""),AND(BZ47="",CA47=""),AND(BX47="K",CA47="K"),OR(BX47="O",CA47="O")),"",SUM(BW47,BZ47))</f>
        <v/>
      </c>
      <c r="CD47" s="1" t="str">
        <f xml:space="preserve"> IF(AND(OR(AND(BX47="O",CA47="O"),AND(BX47="K",CA47="K")),SUM(BW47,BZ47)=0,ISNUMBER(CC47)),"",IF(OR(BX47="O",CA47="O"),"O",IF(AND(BX47=CA47,OR(BX47="K",BX47="W",BX47="M")),UPPER( BX47),"")))</f>
        <v/>
      </c>
      <c r="CE47" s="23" t="str">
        <f>IF(AND(ISBLANK(VAL_Codes!BJ$33),ISBLANK(VAL_Codes!BI$33)),IF(TYPE(VAL_Codes!BJ$30)=2,VAL_Codes!BJ$30,""),IF(ISBLANK(VAL_Codes!BJ$33),"",VAL_Codes!BJ$33))</f>
        <v/>
      </c>
      <c r="CF47" s="29" t="str">
        <f>IF(COUNTBLANK('VAL_Fill in area'!R99)=1,"",'VAL_Fill in area'!R99)</f>
        <v/>
      </c>
      <c r="CG47" s="17" t="str">
        <f>IF(TYPE(VAL_Codes!BL$33)=2,VAL_Codes!BL$33,IF(TYPE(VAL_Codes!BL$30)=2,VAL_Codes!BL$30,""))</f>
        <v/>
      </c>
      <c r="CH47" s="18" t="str">
        <f>IF(AND(ISBLANK(VAL_Codes!BM$33),ISBLANK(VAL_Codes!BL$33)),IF(TYPE(VAL_Codes!BM$30)=2,VAL_Codes!BM$30,""),IF(ISBLANK(VAL_Codes!BM$33),"",VAL_Codes!BM$33))</f>
        <v/>
      </c>
      <c r="CI47" s="29" t="str">
        <f>IF(COUNTBLANK('VAL_Fill in area'!S99)=1,"",'VAL_Fill in area'!S99)</f>
        <v/>
      </c>
      <c r="CJ47" s="17" t="str">
        <f>IF(TYPE(VAL_Codes!BO$33)=2,VAL_Codes!BO$33,IF(TYPE(VAL_Codes!BO$30)=2,VAL_Codes!BO$30,""))</f>
        <v/>
      </c>
      <c r="CK47" s="18" t="str">
        <f>IF(AND(ISBLANK(VAL_Codes!BP$33),ISBLANK(VAL_Codes!BO$33)),IF(TYPE(VAL_Codes!BP$30)=2,VAL_Codes!BP$30,""),IF(ISBLANK(VAL_Codes!BP$33),"",VAL_Codes!BP$33))</f>
        <v/>
      </c>
      <c r="CL47" s="29" t="str">
        <f>IF(COUNTBLANK('VAL_Fill in area'!T99)=1,"",'VAL_Fill in area'!T99)</f>
        <v/>
      </c>
      <c r="CM47" s="17" t="str">
        <f>IF(TYPE(VAL_Codes!BR$33)=2,VAL_Codes!BR$33,IF(TYPE(VAL_Codes!BR$30)=2,VAL_Codes!BR$30,""))</f>
        <v/>
      </c>
      <c r="CN47" s="18" t="str">
        <f>IF(AND(ISBLANK(VAL_Codes!BS$33),ISBLANK(VAL_Codes!BR$33)),IF(TYPE(VAL_Codes!BS$30)=2,VAL_Codes!BS$30,""),IF(ISBLANK(VAL_Codes!BS$33),"",VAL_Codes!BS$33))</f>
        <v/>
      </c>
      <c r="CO47" s="26" t="str">
        <f>IF(OR(EXACT(AG47,AH47),EXACT(AJ47,AK47),EXACT(AS47,AT47),EXACT(BT47,BU47),EXACT(CC47,CD47), EXACT(CL47,CM47),AND(AH47="K",AK47="K",AT47="K",BU47="K", CD47="K",CM47="K"),OR(AH47="O",AK47="O",AT47="O",BU47="O", CD47="O",CM47="O")),"",SUM(AG47,AJ47,AS47,BT47,CC47,CL47))</f>
        <v/>
      </c>
      <c r="CP47" s="20" t="str">
        <f>IF(AND(OR(OR(AH47="O",AK47="O",AT47="O",BU47="O",CD47="O",CM47="O"), AND(AH47="K",AK47="K",AT47="K",BU47="K", CD47="K",CM47="K")),SUM(AG47,AJ47,AS47,BT47,CC47,CL47)=0,ISNUMBER(CO47)),"",IF(OR(AH47="O",AK47="O",AT47="O",BU47="O",CD47="O",CM47="O"),"O",IF(AND(AH47=AK47,AH47=AT47,AH47=BU47,AH47=CD47,AH47=CM47,OR(AH47="K",AH47="W",AH47="M")),UPPER(AH47),"")))</f>
        <v/>
      </c>
      <c r="CQ47" s="23" t="str">
        <f>IF(AND(ISBLANK(VAL_Codes!BV$33),ISBLANK(VAL_Codes!BU$33)),IF(TYPE(VAL_Codes!BV$30)=2,VAL_Codes!BV$30,""),IF(ISBLANK(VAL_Codes!BV$33),"",VAL_Codes!BV$33))</f>
        <v/>
      </c>
      <c r="CR47" s="38"/>
    </row>
    <row r="48" spans="1:96" ht="11.25" customHeight="1" x14ac:dyDescent="0.2">
      <c r="A48" s="75"/>
      <c r="B48" s="75"/>
      <c r="C48" s="760"/>
      <c r="D48" s="760"/>
      <c r="E48" s="73" t="s">
        <v>373</v>
      </c>
      <c r="F48" s="126" t="s">
        <v>374</v>
      </c>
      <c r="G48" s="409"/>
      <c r="H48" s="408" t="s">
        <v>47</v>
      </c>
      <c r="I48" s="395" t="s">
        <v>66</v>
      </c>
      <c r="J48" s="396" t="str">
        <f>VAL_Metadata!B$8</f>
        <v>_X</v>
      </c>
      <c r="K48" s="408" t="s">
        <v>83</v>
      </c>
      <c r="L48" s="123" t="s">
        <v>216</v>
      </c>
      <c r="M48" s="122"/>
      <c r="N48" s="122"/>
      <c r="O48" s="122"/>
      <c r="P48" s="122"/>
      <c r="Q48" s="122"/>
      <c r="R48" s="122"/>
      <c r="S48" s="122"/>
      <c r="T48" s="122"/>
      <c r="U48" s="122"/>
      <c r="V48" s="122"/>
      <c r="W48" s="122"/>
      <c r="X48" s="122"/>
      <c r="Y48" s="122"/>
      <c r="Z48" s="123"/>
      <c r="AA48" s="29" t="str">
        <f>IF(COUNTBLANK('VAL_Fill in area'!G100)=1,"",'VAL_Fill in area'!G100)</f>
        <v/>
      </c>
      <c r="AB48" s="17" t="str">
        <f>IF(TYPE(VAL_Codes!G$33)=2,VAL_Codes!G$33,IF(TYPE(VAL_Codes!G$30)=2,VAL_Codes!G$30,""))</f>
        <v/>
      </c>
      <c r="AC48" s="18" t="str">
        <f>IF(AND(ISBLANK(VAL_Codes!H$33),ISBLANK(VAL_Codes!G$33)),IF(TYPE(VAL_Codes!H$30)=2,VAL_Codes!H$30,""),IF(ISBLANK(VAL_Codes!H$33),"",VAL_Codes!H$33))</f>
        <v/>
      </c>
      <c r="AD48" s="29" t="str">
        <f>IF(COUNTBLANK('VAL_Fill in area'!H100)=1,"",'VAL_Fill in area'!H100)</f>
        <v/>
      </c>
      <c r="AE48" s="17" t="str">
        <f>IF(TYPE(VAL_Codes!J$33)=2,VAL_Codes!J$33,IF(TYPE(VAL_Codes!J$30)=2,VAL_Codes!J$30,""))</f>
        <v/>
      </c>
      <c r="AF48" s="18" t="str">
        <f>IF(AND(ISBLANK(VAL_Codes!K$33),ISBLANK(VAL_Codes!J$33)),IF(TYPE(VAL_Codes!K$30)=2,VAL_Codes!K$30,""),IF(ISBLANK(VAL_Codes!K$33),"",VAL_Codes!K$33))</f>
        <v/>
      </c>
      <c r="AG48" s="27" t="str">
        <f>IF(OR(AND(AA48="",AB48=""),AND(AD48="",AE48=""),AND(AB48="K",AE48="K"),OR(AB48="O",AE48="O")),"",SUM(AA48,AD48))</f>
        <v/>
      </c>
      <c r="AH48" s="1" t="str">
        <f xml:space="preserve"> IF(AND(OR(AND(AB48="O",AE48="O"),AND(AB48="K",AE48="K")),SUM(AA48,AD48)=0,ISNUMBER(AG48)),"",IF(OR(AB48="O",AE48="O"),"O",IF(AND(AB48=AE48,OR(AB48="K",AB48="W",AB48="M")),UPPER( AB48),"")))</f>
        <v/>
      </c>
      <c r="AI48" s="23" t="str">
        <f>IF(AND(ISBLANK(VAL_Codes!N$33),ISBLANK(VAL_Codes!M$33)),IF(TYPE(VAL_Codes!N$30)=2,VAL_Codes!N$30,""),IF(ISBLANK(VAL_Codes!N$33),"",VAL_Codes!N$33))</f>
        <v/>
      </c>
      <c r="AJ48" s="29" t="str">
        <f>IF(COUNTBLANK('VAL_Fill in area'!I100)=1,"",'VAL_Fill in area'!I100)</f>
        <v/>
      </c>
      <c r="AK48" s="17" t="str">
        <f>IF(TYPE(VAL_Codes!P$33)=2,VAL_Codes!P$33,IF(TYPE(VAL_Codes!P$30)=2,VAL_Codes!P$30,""))</f>
        <v/>
      </c>
      <c r="AL48" s="18" t="str">
        <f>IF(AND(ISBLANK(VAL_Codes!Q$33),ISBLANK(VAL_Codes!P$33)),IF(TYPE(VAL_Codes!Q$30)=2,VAL_Codes!Q$30,""),IF(ISBLANK(VAL_Codes!Q$33),"",VAL_Codes!Q$33))</f>
        <v/>
      </c>
      <c r="AM48" s="29" t="str">
        <f>IF(COUNTBLANK('VAL_Fill in area'!J100)=1,"",'VAL_Fill in area'!J100)</f>
        <v/>
      </c>
      <c r="AN48" s="17" t="str">
        <f>IF(TYPE(VAL_Codes!S$33)=2,VAL_Codes!S$33,IF(TYPE(VAL_Codes!S$30)=2,VAL_Codes!S$30,""))</f>
        <v/>
      </c>
      <c r="AO48" s="18" t="str">
        <f>IF(AND(ISBLANK(VAL_Codes!T$33),ISBLANK(VAL_Codes!S$33)),IF(TYPE(VAL_Codes!T$30)=2,VAL_Codes!T$30,""),IF(ISBLANK(VAL_Codes!T$33),"",VAL_Codes!T$33))</f>
        <v/>
      </c>
      <c r="AP48" s="29" t="str">
        <f>IF(COUNTBLANK('VAL_Fill in area'!K100)=1,"",'VAL_Fill in area'!K100)</f>
        <v/>
      </c>
      <c r="AQ48" s="17" t="str">
        <f>IF(TYPE(VAL_Codes!V$33)=2,VAL_Codes!V$33,IF(TYPE(VAL_Codes!V$30)=2,VAL_Codes!V$30,""))</f>
        <v/>
      </c>
      <c r="AR48" s="18" t="str">
        <f>IF(AND(ISBLANK(VAL_Codes!W$33),ISBLANK(VAL_Codes!V$33)),IF(TYPE(VAL_Codes!W$30)=2,VAL_Codes!W$30,""),IF(ISBLANK(VAL_Codes!W$33),"",VAL_Codes!W$33))</f>
        <v/>
      </c>
      <c r="AS48" s="27" t="str">
        <f>IF(OR(AND(AM48="",AN48=""),AND(AP48="",AQ48=""),AND(AN48="K",AQ48="K"),OR(AN48="O",AQ48="O")),"",SUM(AM48,AP48))</f>
        <v/>
      </c>
      <c r="AT48" s="1" t="str">
        <f xml:space="preserve"> IF(AND(OR(AND(AN48="O",AQ48="O"),AND(AN48="K",AQ48="K")),SUM(AM48,AP48)=0,ISNUMBER(AS48)),"",IF(OR(AN48="O",AQ48="O"),"O",IF(AND(AN48=AQ48,OR(AN48="K",AN48="W",AN48="M")),UPPER( AN48),"")))</f>
        <v/>
      </c>
      <c r="AU48" s="23" t="str">
        <f>IF(AND(ISBLANK(VAL_Codes!Z$33),ISBLANK(VAL_Codes!Y$33)),IF(TYPE(VAL_Codes!Z$30)=2,VAL_Codes!Z$30,""),IF(ISBLANK(VAL_Codes!Z$33),"",VAL_Codes!Z$33))</f>
        <v/>
      </c>
      <c r="AV48" s="29" t="str">
        <f>IF(COUNTBLANK('VAL_Fill in area'!L100)=1,"",'VAL_Fill in area'!L100)</f>
        <v/>
      </c>
      <c r="AW48" s="17" t="str">
        <f>IF(TYPE(VAL_Codes!AB$33)=2,VAL_Codes!AB$33,IF(TYPE(VAL_Codes!AB$30)=2,VAL_Codes!AB$30,""))</f>
        <v/>
      </c>
      <c r="AX48" s="18" t="str">
        <f>IF(AND(ISBLANK(VAL_Codes!AC$33),ISBLANK(VAL_Codes!AB$33)),IF(TYPE(VAL_Codes!AC$30)=2,VAL_Codes!AC$30,""),IF(ISBLANK(VAL_Codes!AC$33),"",VAL_Codes!AC$33))</f>
        <v/>
      </c>
      <c r="AY48" s="29" t="str">
        <f>IF(COUNTBLANK('VAL_Fill in area'!M100)=1,"",'VAL_Fill in area'!M100)</f>
        <v/>
      </c>
      <c r="AZ48" s="17" t="str">
        <f>IF(TYPE(VAL_Codes!AE$33)=2,VAL_Codes!AE$33,IF(TYPE(VAL_Codes!AE$30)=2,VAL_Codes!AE$30,""))</f>
        <v/>
      </c>
      <c r="BA48" s="18" t="str">
        <f>IF(AND(ISBLANK(VAL_Codes!AF$33),ISBLANK(VAL_Codes!AE$33)),IF(TYPE(VAL_Codes!AF$30)=2,VAL_Codes!AF$30,""),IF(ISBLANK(VAL_Codes!AF$33),"",VAL_Codes!AF$33))</f>
        <v/>
      </c>
      <c r="BB48" s="27" t="str">
        <f>IF(OR(AND(AV48="",AW48=""),AND(AY48="",AZ48=""),AND(AW48="K",AZ48="K"),OR(AW48="O",AZ48="O")),"",SUM(AV48,AY48))</f>
        <v/>
      </c>
      <c r="BC48" s="1" t="str">
        <f xml:space="preserve"> IF(AND(OR(AND(AW48="O",AZ48="O"),AND(AW48="K",AZ48="K")),SUM(AV48,AY48)=0,ISNUMBER(BB48)),"",IF(OR(AW48="O",AZ48="O"),"O",IF(AND(AW48=AZ48,OR(AW48="K",AW48="W",AW48="M")),UPPER( AW48),"")))</f>
        <v/>
      </c>
      <c r="BD48" s="23" t="str">
        <f>IF(AND(ISBLANK(VAL_Codes!AI$33),ISBLANK(VAL_Codes!AH$33)),IF(TYPE(VAL_Codes!AI$30)=2,VAL_Codes!AI$30,""),IF(ISBLANK(VAL_Codes!AI$33),"",VAL_Codes!AI$33))</f>
        <v/>
      </c>
      <c r="BE48" s="29" t="str">
        <f>IF(COUNTBLANK('VAL_Fill in area'!N100)=1,"",'VAL_Fill in area'!N100)</f>
        <v/>
      </c>
      <c r="BF48" s="17" t="str">
        <f>IF(TYPE(VAL_Codes!AK$33)=2,VAL_Codes!AK$33,IF(TYPE(VAL_Codes!AK$30)=2,VAL_Codes!AK$30,""))</f>
        <v/>
      </c>
      <c r="BG48" s="18" t="str">
        <f>IF(AND(ISBLANK(VAL_Codes!AL$33),ISBLANK(VAL_Codes!AK$33)),IF(TYPE(VAL_Codes!AL$30)=2,VAL_Codes!AL$30,""),IF(ISBLANK(VAL_Codes!AL$33),"",VAL_Codes!AL$33))</f>
        <v/>
      </c>
      <c r="BH48" s="29" t="str">
        <f>IF(COUNTBLANK('VAL_Fill in area'!O100)=1,"",'VAL_Fill in area'!O100)</f>
        <v/>
      </c>
      <c r="BI48" s="17" t="str">
        <f>IF(TYPE(VAL_Codes!AN$33)=2,VAL_Codes!AN$33,IF(TYPE(VAL_Codes!AN$30)=2,VAL_Codes!AN$30,""))</f>
        <v/>
      </c>
      <c r="BJ48" s="18" t="str">
        <f>IF(AND(ISBLANK(VAL_Codes!AO$33),ISBLANK(VAL_Codes!AN$33)),IF(TYPE(VAL_Codes!AO$30)=2,VAL_Codes!AO$30,""),IF(ISBLANK(VAL_Codes!AO$33),"",VAL_Codes!AO$33))</f>
        <v/>
      </c>
      <c r="BK48" s="27" t="str">
        <f>IF(OR(AND(BE48="",BF48=""),AND(BH48="",BI48=""),AND(BF48="K",BI48="K"),OR(BF48="O",BI48="O")),"",SUM(BE48,BH48))</f>
        <v/>
      </c>
      <c r="BL48" s="1" t="str">
        <f xml:space="preserve"> IF(AND(OR(AND(BF48="O",BI48="O"),AND(BF48="K",BI48="K")),SUM(BE48,BH48)=0,ISNUMBER(BK48)),"",IF(OR(BF48="O",BI48="O"),"O",IF(AND(BF48=BI48,OR(BF48="K",BF48="W",BF48="M")),UPPER( BF48),"")))</f>
        <v/>
      </c>
      <c r="BM48" s="23" t="str">
        <f>IF(AND(ISBLANK(VAL_Codes!AR$33),ISBLANK(VAL_Codes!AQ$33)),IF(TYPE(VAL_Codes!AR$30)=2,VAL_Codes!AR$30,""),IF(ISBLANK(VAL_Codes!AR$33),"",VAL_Codes!AR$33))</f>
        <v/>
      </c>
      <c r="BN48" s="27" t="str">
        <f>IF(OR(AND(AV48="",AW48=""),AND(BE48="",BF48=""),AND(AW48="K",BF48="K"),OR(AW48="O",BF48="O")),"",SUM(AV48,BE48))</f>
        <v/>
      </c>
      <c r="BO48" s="1" t="str">
        <f xml:space="preserve"> IF(AND(OR(AND(AW48="O",BF48="O"),AND(AW48="K",BF48="K")),SUM(AV48,BE48)=0,ISNUMBER(BN48)),"",IF(OR(AW48="O",BF48="O"),"O",IF(AND(AW48=BF48,OR(AW48="K",AW48="W",AW48="M")),UPPER( AW48),"")))</f>
        <v/>
      </c>
      <c r="BP48" s="23" t="str">
        <f>IF(AND(ISBLANK(VAL_Codes!AU$33),ISBLANK(VAL_Codes!AT$33)),IF(TYPE(VAL_Codes!AU$30)=2,VAL_Codes!AU$30,""),IF(ISBLANK(VAL_Codes!AU$33),"",VAL_Codes!AU$33))</f>
        <v/>
      </c>
      <c r="BQ48" s="27" t="str">
        <f>IF(OR(AND(AY48="",AZ48=""),AND(BH48="",BI48=""),AND(AZ48="K",BI48="K"),OR(AZ48="O",BI48="O")),"",SUM(AY48,BH48))</f>
        <v/>
      </c>
      <c r="BR48" s="1" t="str">
        <f xml:space="preserve"> IF(AND(OR(AND(AZ48="O",BI48="O"),AND(AZ48="K",BI48="K")),SUM(AY48,BH48)=0,ISNUMBER(BQ48)),"",IF(OR(AZ48="O",BI48="O"),"O",IF(AND(AZ48=BI48,OR(AZ48="K",AZ48="W",AZ48="M")),UPPER( AZ48),"")))</f>
        <v/>
      </c>
      <c r="BS48" s="23" t="str">
        <f>IF(AND(ISBLANK(VAL_Codes!AX$33),ISBLANK(VAL_Codes!AW$33)),IF(TYPE(VAL_Codes!AX$30)=2,VAL_Codes!AX$30,""),IF(ISBLANK(VAL_Codes!AX$33),"",VAL_Codes!AX$33))</f>
        <v/>
      </c>
      <c r="BT48" s="27" t="str">
        <f>IF(OR(AND(BN48="",BO48=""),AND(BQ48="",BR48=""),AND(BO48="K",BR48="K"),OR(BO48="O",BR48="O")),"",SUM(BN48,BQ48))</f>
        <v/>
      </c>
      <c r="BU48" s="1" t="str">
        <f xml:space="preserve"> IF(AND(OR(AND(BO48="O",BR48="O"),AND(BO48="K",BR48="K")),SUM(BN48,BQ48)=0,ISNUMBER(BT48)),"",IF(OR(BO48="O",BR48="O"),"O",IF(AND(BO48=BR48,OR(BO48="K",BO48="W",BO48="M")),UPPER( BO48),"")))</f>
        <v/>
      </c>
      <c r="BV48" s="23" t="str">
        <f>IF(AND(ISBLANK(VAL_Codes!BA$33),ISBLANK(VAL_Codes!AZ$33)),IF(TYPE(VAL_Codes!BA$30)=2,VAL_Codes!BA$30,""),IF(ISBLANK(VAL_Codes!BA$33),"",VAL_Codes!BA$33))</f>
        <v/>
      </c>
      <c r="BW48" s="29" t="str">
        <f>IF(COUNTBLANK('VAL_Fill in area'!P100)=1,"",'VAL_Fill in area'!P100)</f>
        <v/>
      </c>
      <c r="BX48" s="17" t="str">
        <f>IF(TYPE(VAL_Codes!BC$33)=2,VAL_Codes!BC$33,IF(TYPE(VAL_Codes!BC$30)=2,VAL_Codes!BC$30,""))</f>
        <v/>
      </c>
      <c r="BY48" s="18" t="str">
        <f>IF(AND(ISBLANK(VAL_Codes!BD$33),ISBLANK(VAL_Codes!BC$33)),IF(TYPE(VAL_Codes!BD$30)=2,VAL_Codes!BD$30,""),IF(ISBLANK(VAL_Codes!BD$33),"",VAL_Codes!BD$33))</f>
        <v/>
      </c>
      <c r="BZ48" s="29" t="str">
        <f>IF(COUNTBLANK('VAL_Fill in area'!Q100)=1,"",'VAL_Fill in area'!Q100)</f>
        <v/>
      </c>
      <c r="CA48" s="17" t="str">
        <f>IF(TYPE(VAL_Codes!BF$33)=2,VAL_Codes!BF$33,IF(TYPE(VAL_Codes!BF$30)=2,VAL_Codes!BF$30,""))</f>
        <v/>
      </c>
      <c r="CB48" s="18" t="str">
        <f>IF(AND(ISBLANK(VAL_Codes!BG$33),ISBLANK(VAL_Codes!BF$33)),IF(TYPE(VAL_Codes!BG$30)=2,VAL_Codes!BG$30,""),IF(ISBLANK(VAL_Codes!BG$33),"",VAL_Codes!BG$33))</f>
        <v/>
      </c>
      <c r="CC48" s="27" t="str">
        <f>IF(OR(AND(BW48="",BX48=""),AND(BZ48="",CA48=""),AND(BX48="K",CA48="K"),OR(BX48="O",CA48="O")),"",SUM(BW48,BZ48))</f>
        <v/>
      </c>
      <c r="CD48" s="1" t="str">
        <f xml:space="preserve"> IF(AND(OR(AND(BX48="O",CA48="O"),AND(BX48="K",CA48="K")),SUM(BW48,BZ48)=0,ISNUMBER(CC48)),"",IF(OR(BX48="O",CA48="O"),"O",IF(AND(BX48=CA48,OR(BX48="K",BX48="W",BX48="M")),UPPER( BX48),"")))</f>
        <v/>
      </c>
      <c r="CE48" s="23" t="str">
        <f>IF(AND(ISBLANK(VAL_Codes!BJ$33),ISBLANK(VAL_Codes!BI$33)),IF(TYPE(VAL_Codes!BJ$30)=2,VAL_Codes!BJ$30,""),IF(ISBLANK(VAL_Codes!BJ$33),"",VAL_Codes!BJ$33))</f>
        <v/>
      </c>
      <c r="CF48" s="29" t="str">
        <f>IF(COUNTBLANK('VAL_Fill in area'!R100)=1,"",'VAL_Fill in area'!R100)</f>
        <v/>
      </c>
      <c r="CG48" s="17" t="str">
        <f>IF(TYPE(VAL_Codes!BL$33)=2,VAL_Codes!BL$33,IF(TYPE(VAL_Codes!BL$30)=2,VAL_Codes!BL$30,""))</f>
        <v/>
      </c>
      <c r="CH48" s="18" t="str">
        <f>IF(AND(ISBLANK(VAL_Codes!BM$33),ISBLANK(VAL_Codes!BL$33)),IF(TYPE(VAL_Codes!BM$30)=2,VAL_Codes!BM$30,""),IF(ISBLANK(VAL_Codes!BM$33),"",VAL_Codes!BM$33))</f>
        <v/>
      </c>
      <c r="CI48" s="29" t="str">
        <f>IF(COUNTBLANK('VAL_Fill in area'!S100)=1,"",'VAL_Fill in area'!S100)</f>
        <v/>
      </c>
      <c r="CJ48" s="17" t="str">
        <f>IF(TYPE(VAL_Codes!BO$33)=2,VAL_Codes!BO$33,IF(TYPE(VAL_Codes!BO$30)=2,VAL_Codes!BO$30,""))</f>
        <v/>
      </c>
      <c r="CK48" s="18" t="str">
        <f>IF(AND(ISBLANK(VAL_Codes!BP$33),ISBLANK(VAL_Codes!BO$33)),IF(TYPE(VAL_Codes!BP$30)=2,VAL_Codes!BP$30,""),IF(ISBLANK(VAL_Codes!BP$33),"",VAL_Codes!BP$33))</f>
        <v/>
      </c>
      <c r="CL48" s="29" t="str">
        <f>IF(COUNTBLANK('VAL_Fill in area'!T100)=1,"",'VAL_Fill in area'!T100)</f>
        <v/>
      </c>
      <c r="CM48" s="17" t="str">
        <f>IF(TYPE(VAL_Codes!BR$33)=2,VAL_Codes!BR$33,IF(TYPE(VAL_Codes!BR$30)=2,VAL_Codes!BR$30,""))</f>
        <v/>
      </c>
      <c r="CN48" s="18" t="str">
        <f>IF(AND(ISBLANK(VAL_Codes!BS$33),ISBLANK(VAL_Codes!BR$33)),IF(TYPE(VAL_Codes!BS$30)=2,VAL_Codes!BS$30,""),IF(ISBLANK(VAL_Codes!BS$33),"",VAL_Codes!BS$33))</f>
        <v/>
      </c>
      <c r="CO48" s="26" t="str">
        <f>IF(OR(EXACT(AG48,AH48),EXACT(AJ48,AK48),EXACT(AS48,AT48),EXACT(BT48,BU48),EXACT(CC48,CD48), EXACT(CL48,CM48),AND(AH48="K",AK48="K",AT48="K",BU48="K", CD48="K",CM48="K"),OR(AH48="O",AK48="O",AT48="O",BU48="O", CD48="O",CM48="O")),"",SUM(AG48,AJ48,AS48,BT48,CC48,CL48))</f>
        <v/>
      </c>
      <c r="CP48" s="20" t="str">
        <f>IF(AND(OR(OR(AH48="O",AK48="O",AT48="O",BU48="O",CD48="O",CM48="O"), AND(AH48="K",AK48="K",AT48="K",BU48="K", CD48="K",CM48="K")),SUM(AG48,AJ48,AS48,BT48,CC48,CL48)=0,ISNUMBER(CO48)),"",IF(OR(AH48="O",AK48="O",AT48="O",BU48="O",CD48="O",CM48="O"),"O",IF(AND(AH48=AK48,AH48=AT48,AH48=BU48,AH48=CD48,AH48=CM48,OR(AH48="K",AH48="W",AH48="M")),UPPER(AH48),"")))</f>
        <v/>
      </c>
      <c r="CQ48" s="23" t="str">
        <f>IF(AND(ISBLANK(VAL_Codes!BV$33),ISBLANK(VAL_Codes!BU$33)),IF(TYPE(VAL_Codes!BV$30)=2,VAL_Codes!BV$30,""),IF(ISBLANK(VAL_Codes!BV$33),"",VAL_Codes!BV$33))</f>
        <v/>
      </c>
      <c r="CR48" s="38"/>
    </row>
    <row r="49" spans="1:96" ht="11.25" customHeight="1" x14ac:dyDescent="0.2">
      <c r="A49" s="44"/>
      <c r="B49" s="44"/>
      <c r="C49" s="760"/>
      <c r="D49" s="760"/>
      <c r="E49" s="73" t="s">
        <v>743</v>
      </c>
      <c r="F49" s="126" t="s">
        <v>375</v>
      </c>
      <c r="G49" s="409"/>
      <c r="H49" s="408" t="s">
        <v>47</v>
      </c>
      <c r="I49" s="395" t="s">
        <v>66</v>
      </c>
      <c r="J49" s="396" t="str">
        <f>VAL_Metadata!B$8</f>
        <v>_X</v>
      </c>
      <c r="K49" s="408" t="s">
        <v>83</v>
      </c>
      <c r="L49" s="123" t="s">
        <v>217</v>
      </c>
      <c r="M49" s="122"/>
      <c r="N49" s="122"/>
      <c r="O49" s="122"/>
      <c r="P49" s="122"/>
      <c r="Q49" s="122"/>
      <c r="R49" s="122"/>
      <c r="S49" s="122"/>
      <c r="T49" s="122"/>
      <c r="U49" s="122"/>
      <c r="V49" s="122"/>
      <c r="W49" s="122"/>
      <c r="X49" s="122"/>
      <c r="Y49" s="122"/>
      <c r="Z49" s="123"/>
      <c r="AA49" s="29" t="str">
        <f>IF(COUNTBLANK('VAL_Fill in area'!G101)=1,"",'VAL_Fill in area'!G101)</f>
        <v/>
      </c>
      <c r="AB49" s="17" t="str">
        <f>IF(TYPE(VAL_Codes!G$33)=2,VAL_Codes!G$33,IF(TYPE(VAL_Codes!G$30)=2,VAL_Codes!G$30,""))</f>
        <v/>
      </c>
      <c r="AC49" s="18" t="str">
        <f>IF(AND(ISBLANK(VAL_Codes!H$33),ISBLANK(VAL_Codes!G$33)),IF(TYPE(VAL_Codes!H$30)=2,VAL_Codes!H$30,""),IF(ISBLANK(VAL_Codes!H$33),"",VAL_Codes!H$33))</f>
        <v/>
      </c>
      <c r="AD49" s="29" t="str">
        <f>IF(COUNTBLANK('VAL_Fill in area'!H101)=1,"",'VAL_Fill in area'!H101)</f>
        <v/>
      </c>
      <c r="AE49" s="17" t="str">
        <f>IF(TYPE(VAL_Codes!J$33)=2,VAL_Codes!J$33,IF(TYPE(VAL_Codes!J$30)=2,VAL_Codes!J$30,""))</f>
        <v/>
      </c>
      <c r="AF49" s="18" t="str">
        <f>IF(AND(ISBLANK(VAL_Codes!K$33),ISBLANK(VAL_Codes!J$33)),IF(TYPE(VAL_Codes!K$30)=2,VAL_Codes!K$30,""),IF(ISBLANK(VAL_Codes!K$33),"",VAL_Codes!K$33))</f>
        <v/>
      </c>
      <c r="AG49" s="27" t="str">
        <f>IF(OR(AND(AA49="",AB49=""),AND(AD49="",AE49=""),AND(AB49="K",AE49="K"),OR(AB49="O",AE49="O")),"",SUM(AA49,AD49))</f>
        <v/>
      </c>
      <c r="AH49" s="1" t="str">
        <f xml:space="preserve"> IF(AND(OR(AND(AB49="O",AE49="O"),AND(AB49="K",AE49="K")),SUM(AA49,AD49)=0,ISNUMBER(AG49)),"",IF(OR(AB49="O",AE49="O"),"O",IF(AND(AB49=AE49,OR(AB49="K",AB49="W",AB49="M")),UPPER( AB49),"")))</f>
        <v/>
      </c>
      <c r="AI49" s="23" t="str">
        <f>IF(AND(ISBLANK(VAL_Codes!N$33),ISBLANK(VAL_Codes!M$33)),IF(TYPE(VAL_Codes!N$30)=2,VAL_Codes!N$30,""),IF(ISBLANK(VAL_Codes!N$33),"",VAL_Codes!N$33))</f>
        <v/>
      </c>
      <c r="AJ49" s="29" t="str">
        <f>IF(COUNTBLANK('VAL_Fill in area'!I101)=1,"",'VAL_Fill in area'!I101)</f>
        <v/>
      </c>
      <c r="AK49" s="17" t="str">
        <f>IF(TYPE(VAL_Codes!P$33)=2,VAL_Codes!P$33,IF(TYPE(VAL_Codes!P$30)=2,VAL_Codes!P$30,""))</f>
        <v/>
      </c>
      <c r="AL49" s="18" t="str">
        <f>IF(AND(ISBLANK(VAL_Codes!Q$33),ISBLANK(VAL_Codes!P$33)),IF(TYPE(VAL_Codes!Q$30)=2,VAL_Codes!Q$30,""),IF(ISBLANK(VAL_Codes!Q$33),"",VAL_Codes!Q$33))</f>
        <v/>
      </c>
      <c r="AM49" s="29" t="str">
        <f>IF(COUNTBLANK('VAL_Fill in area'!J101)=1,"",'VAL_Fill in area'!J101)</f>
        <v/>
      </c>
      <c r="AN49" s="17" t="str">
        <f>IF(TYPE(VAL_Codes!S$33)=2,VAL_Codes!S$33,IF(TYPE(VAL_Codes!S$30)=2,VAL_Codes!S$30,""))</f>
        <v/>
      </c>
      <c r="AO49" s="18" t="str">
        <f>IF(AND(ISBLANK(VAL_Codes!T$33),ISBLANK(VAL_Codes!S$33)),IF(TYPE(VAL_Codes!T$30)=2,VAL_Codes!T$30,""),IF(ISBLANK(VAL_Codes!T$33),"",VAL_Codes!T$33))</f>
        <v/>
      </c>
      <c r="AP49" s="29" t="str">
        <f>IF(COUNTBLANK('VAL_Fill in area'!K101)=1,"",'VAL_Fill in area'!K101)</f>
        <v/>
      </c>
      <c r="AQ49" s="17" t="str">
        <f>IF(TYPE(VAL_Codes!V$33)=2,VAL_Codes!V$33,IF(TYPE(VAL_Codes!V$30)=2,VAL_Codes!V$30,""))</f>
        <v/>
      </c>
      <c r="AR49" s="18" t="str">
        <f>IF(AND(ISBLANK(VAL_Codes!W$33),ISBLANK(VAL_Codes!V$33)),IF(TYPE(VAL_Codes!W$30)=2,VAL_Codes!W$30,""),IF(ISBLANK(VAL_Codes!W$33),"",VAL_Codes!W$33))</f>
        <v/>
      </c>
      <c r="AS49" s="27" t="str">
        <f>IF(OR(AND(AM49="",AN49=""),AND(AP49="",AQ49=""),AND(AN49="K",AQ49="K"),OR(AN49="O",AQ49="O")),"",SUM(AM49,AP49))</f>
        <v/>
      </c>
      <c r="AT49" s="1" t="str">
        <f xml:space="preserve"> IF(AND(OR(AND(AN49="O",AQ49="O"),AND(AN49="K",AQ49="K")),SUM(AM49,AP49)=0,ISNUMBER(AS49)),"",IF(OR(AN49="O",AQ49="O"),"O",IF(AND(AN49=AQ49,OR(AN49="K",AN49="W",AN49="M")),UPPER( AN49),"")))</f>
        <v/>
      </c>
      <c r="AU49" s="23" t="str">
        <f>IF(AND(ISBLANK(VAL_Codes!Z$33),ISBLANK(VAL_Codes!Y$33)),IF(TYPE(VAL_Codes!Z$30)=2,VAL_Codes!Z$30,""),IF(ISBLANK(VAL_Codes!Z$33),"",VAL_Codes!Z$33))</f>
        <v/>
      </c>
      <c r="AV49" s="29" t="str">
        <f>IF(COUNTBLANK('VAL_Fill in area'!L101)=1,"",'VAL_Fill in area'!L101)</f>
        <v/>
      </c>
      <c r="AW49" s="17" t="str">
        <f>IF(TYPE(VAL_Codes!AB$33)=2,VAL_Codes!AB$33,IF(TYPE(VAL_Codes!AB$30)=2,VAL_Codes!AB$30,""))</f>
        <v/>
      </c>
      <c r="AX49" s="18" t="str">
        <f>IF(AND(ISBLANK(VAL_Codes!AC$33),ISBLANK(VAL_Codes!AB$33)),IF(TYPE(VAL_Codes!AC$30)=2,VAL_Codes!AC$30,""),IF(ISBLANK(VAL_Codes!AC$33),"",VAL_Codes!AC$33))</f>
        <v/>
      </c>
      <c r="AY49" s="29" t="str">
        <f>IF(COUNTBLANK('VAL_Fill in area'!M101)=1,"",'VAL_Fill in area'!M101)</f>
        <v/>
      </c>
      <c r="AZ49" s="17" t="str">
        <f>IF(TYPE(VAL_Codes!AE$33)=2,VAL_Codes!AE$33,IF(TYPE(VAL_Codes!AE$30)=2,VAL_Codes!AE$30,""))</f>
        <v/>
      </c>
      <c r="BA49" s="18" t="str">
        <f>IF(AND(ISBLANK(VAL_Codes!AF$33),ISBLANK(VAL_Codes!AE$33)),IF(TYPE(VAL_Codes!AF$30)=2,VAL_Codes!AF$30,""),IF(ISBLANK(VAL_Codes!AF$33),"",VAL_Codes!AF$33))</f>
        <v/>
      </c>
      <c r="BB49" s="27" t="str">
        <f>IF(OR(AND(AV49="",AW49=""),AND(AY49="",AZ49=""),AND(AW49="K",AZ49="K"),OR(AW49="O",AZ49="O")),"",SUM(AV49,AY49))</f>
        <v/>
      </c>
      <c r="BC49" s="1" t="str">
        <f xml:space="preserve"> IF(AND(OR(AND(AW49="O",AZ49="O"),AND(AW49="K",AZ49="K")),SUM(AV49,AY49)=0,ISNUMBER(BB49)),"",IF(OR(AW49="O",AZ49="O"),"O",IF(AND(AW49=AZ49,OR(AW49="K",AW49="W",AW49="M")),UPPER( AW49),"")))</f>
        <v/>
      </c>
      <c r="BD49" s="23" t="str">
        <f>IF(AND(ISBLANK(VAL_Codes!AI$33),ISBLANK(VAL_Codes!AH$33)),IF(TYPE(VAL_Codes!AI$30)=2,VAL_Codes!AI$30,""),IF(ISBLANK(VAL_Codes!AI$33),"",VAL_Codes!AI$33))</f>
        <v/>
      </c>
      <c r="BE49" s="29" t="str">
        <f>IF(COUNTBLANK('VAL_Fill in area'!N101)=1,"",'VAL_Fill in area'!N101)</f>
        <v/>
      </c>
      <c r="BF49" s="17" t="str">
        <f>IF(TYPE(VAL_Codes!AK$33)=2,VAL_Codes!AK$33,IF(TYPE(VAL_Codes!AK$30)=2,VAL_Codes!AK$30,""))</f>
        <v/>
      </c>
      <c r="BG49" s="18" t="str">
        <f>IF(AND(ISBLANK(VAL_Codes!AL$33),ISBLANK(VAL_Codes!AK$33)),IF(TYPE(VAL_Codes!AL$30)=2,VAL_Codes!AL$30,""),IF(ISBLANK(VAL_Codes!AL$33),"",VAL_Codes!AL$33))</f>
        <v/>
      </c>
      <c r="BH49" s="29" t="str">
        <f>IF(COUNTBLANK('VAL_Fill in area'!O101)=1,"",'VAL_Fill in area'!O101)</f>
        <v/>
      </c>
      <c r="BI49" s="17" t="str">
        <f>IF(TYPE(VAL_Codes!AN$33)=2,VAL_Codes!AN$33,IF(TYPE(VAL_Codes!AN$30)=2,VAL_Codes!AN$30,""))</f>
        <v/>
      </c>
      <c r="BJ49" s="18" t="str">
        <f>IF(AND(ISBLANK(VAL_Codes!AO$33),ISBLANK(VAL_Codes!AN$33)),IF(TYPE(VAL_Codes!AO$30)=2,VAL_Codes!AO$30,""),IF(ISBLANK(VAL_Codes!AO$33),"",VAL_Codes!AO$33))</f>
        <v/>
      </c>
      <c r="BK49" s="27" t="str">
        <f>IF(OR(AND(BE49="",BF49=""),AND(BH49="",BI49=""),AND(BF49="K",BI49="K"),OR(BF49="O",BI49="O")),"",SUM(BE49,BH49))</f>
        <v/>
      </c>
      <c r="BL49" s="1" t="str">
        <f xml:space="preserve"> IF(AND(OR(AND(BF49="O",BI49="O"),AND(BF49="K",BI49="K")),SUM(BE49,BH49)=0,ISNUMBER(BK49)),"",IF(OR(BF49="O",BI49="O"),"O",IF(AND(BF49=BI49,OR(BF49="K",BF49="W",BF49="M")),UPPER( BF49),"")))</f>
        <v/>
      </c>
      <c r="BM49" s="23" t="str">
        <f>IF(AND(ISBLANK(VAL_Codes!AR$33),ISBLANK(VAL_Codes!AQ$33)),IF(TYPE(VAL_Codes!AR$30)=2,VAL_Codes!AR$30,""),IF(ISBLANK(VAL_Codes!AR$33),"",VAL_Codes!AR$33))</f>
        <v/>
      </c>
      <c r="BN49" s="27" t="str">
        <f>IF(OR(AND(AV49="",AW49=""),AND(BE49="",BF49=""),AND(AW49="K",BF49="K"),OR(AW49="O",BF49="O")),"",SUM(AV49,BE49))</f>
        <v/>
      </c>
      <c r="BO49" s="1" t="str">
        <f xml:space="preserve"> IF(AND(OR(AND(AW49="O",BF49="O"),AND(AW49="K",BF49="K")),SUM(AV49,BE49)=0,ISNUMBER(BN49)),"",IF(OR(AW49="O",BF49="O"),"O",IF(AND(AW49=BF49,OR(AW49="K",AW49="W",AW49="M")),UPPER( AW49),"")))</f>
        <v/>
      </c>
      <c r="BP49" s="23" t="str">
        <f>IF(AND(ISBLANK(VAL_Codes!AU$33),ISBLANK(VAL_Codes!AT$33)),IF(TYPE(VAL_Codes!AU$30)=2,VAL_Codes!AU$30,""),IF(ISBLANK(VAL_Codes!AU$33),"",VAL_Codes!AU$33))</f>
        <v/>
      </c>
      <c r="BQ49" s="27" t="str">
        <f>IF(OR(AND(AY49="",AZ49=""),AND(BH49="",BI49=""),AND(AZ49="K",BI49="K"),OR(AZ49="O",BI49="O")),"",SUM(AY49,BH49))</f>
        <v/>
      </c>
      <c r="BR49" s="1" t="str">
        <f xml:space="preserve"> IF(AND(OR(AND(AZ49="O",BI49="O"),AND(AZ49="K",BI49="K")),SUM(AY49,BH49)=0,ISNUMBER(BQ49)),"",IF(OR(AZ49="O",BI49="O"),"O",IF(AND(AZ49=BI49,OR(AZ49="K",AZ49="W",AZ49="M")),UPPER( AZ49),"")))</f>
        <v/>
      </c>
      <c r="BS49" s="23" t="str">
        <f>IF(AND(ISBLANK(VAL_Codes!AX$33),ISBLANK(VAL_Codes!AW$33)),IF(TYPE(VAL_Codes!AX$30)=2,VAL_Codes!AX$30,""),IF(ISBLANK(VAL_Codes!AX$33),"",VAL_Codes!AX$33))</f>
        <v/>
      </c>
      <c r="BT49" s="27" t="str">
        <f>IF(OR(AND(BN49="",BO49=""),AND(BQ49="",BR49=""),AND(BO49="K",BR49="K"),OR(BO49="O",BR49="O")),"",SUM(BN49,BQ49))</f>
        <v/>
      </c>
      <c r="BU49" s="1" t="str">
        <f xml:space="preserve"> IF(AND(OR(AND(BO49="O",BR49="O"),AND(BO49="K",BR49="K")),SUM(BN49,BQ49)=0,ISNUMBER(BT49)),"",IF(OR(BO49="O",BR49="O"),"O",IF(AND(BO49=BR49,OR(BO49="K",BO49="W",BO49="M")),UPPER( BO49),"")))</f>
        <v/>
      </c>
      <c r="BV49" s="23" t="str">
        <f>IF(AND(ISBLANK(VAL_Codes!BA$33),ISBLANK(VAL_Codes!AZ$33)),IF(TYPE(VAL_Codes!BA$30)=2,VAL_Codes!BA$30,""),IF(ISBLANK(VAL_Codes!BA$33),"",VAL_Codes!BA$33))</f>
        <v/>
      </c>
      <c r="BW49" s="29" t="str">
        <f>IF(COUNTBLANK('VAL_Fill in area'!P101)=1,"",'VAL_Fill in area'!P101)</f>
        <v/>
      </c>
      <c r="BX49" s="17" t="str">
        <f>IF(TYPE(VAL_Codes!BC$33)=2,VAL_Codes!BC$33,IF(TYPE(VAL_Codes!BC$30)=2,VAL_Codes!BC$30,""))</f>
        <v/>
      </c>
      <c r="BY49" s="18" t="str">
        <f>IF(AND(ISBLANK(VAL_Codes!BD$33),ISBLANK(VAL_Codes!BC$33)),IF(TYPE(VAL_Codes!BD$30)=2,VAL_Codes!BD$30,""),IF(ISBLANK(VAL_Codes!BD$33),"",VAL_Codes!BD$33))</f>
        <v/>
      </c>
      <c r="BZ49" s="29" t="str">
        <f>IF(COUNTBLANK('VAL_Fill in area'!Q101)=1,"",'VAL_Fill in area'!Q101)</f>
        <v/>
      </c>
      <c r="CA49" s="17" t="str">
        <f>IF(TYPE(VAL_Codes!BF$33)=2,VAL_Codes!BF$33,IF(TYPE(VAL_Codes!BF$30)=2,VAL_Codes!BF$30,""))</f>
        <v/>
      </c>
      <c r="CB49" s="18" t="str">
        <f>IF(AND(ISBLANK(VAL_Codes!BG$33),ISBLANK(VAL_Codes!BF$33)),IF(TYPE(VAL_Codes!BG$30)=2,VAL_Codes!BG$30,""),IF(ISBLANK(VAL_Codes!BG$33),"",VAL_Codes!BG$33))</f>
        <v/>
      </c>
      <c r="CC49" s="27" t="str">
        <f>IF(OR(AND(BW49="",BX49=""),AND(BZ49="",CA49=""),AND(BX49="K",CA49="K"),OR(BX49="O",CA49="O")),"",SUM(BW49,BZ49))</f>
        <v/>
      </c>
      <c r="CD49" s="1" t="str">
        <f xml:space="preserve"> IF(AND(OR(AND(BX49="O",CA49="O"),AND(BX49="K",CA49="K")),SUM(BW49,BZ49)=0,ISNUMBER(CC49)),"",IF(OR(BX49="O",CA49="O"),"O",IF(AND(BX49=CA49,OR(BX49="K",BX49="W",BX49="M")),UPPER( BX49),"")))</f>
        <v/>
      </c>
      <c r="CE49" s="23" t="str">
        <f>IF(AND(ISBLANK(VAL_Codes!BJ$33),ISBLANK(VAL_Codes!BI$33)),IF(TYPE(VAL_Codes!BJ$30)=2,VAL_Codes!BJ$30,""),IF(ISBLANK(VAL_Codes!BJ$33),"",VAL_Codes!BJ$33))</f>
        <v/>
      </c>
      <c r="CF49" s="29" t="str">
        <f>IF(COUNTBLANK('VAL_Fill in area'!R101)=1,"",'VAL_Fill in area'!R101)</f>
        <v/>
      </c>
      <c r="CG49" s="17" t="str">
        <f>IF(TYPE(VAL_Codes!BL$33)=2,VAL_Codes!BL$33,IF(TYPE(VAL_Codes!BL$30)=2,VAL_Codes!BL$30,""))</f>
        <v/>
      </c>
      <c r="CH49" s="18" t="str">
        <f>IF(AND(ISBLANK(VAL_Codes!BM$33),ISBLANK(VAL_Codes!BL$33)),IF(TYPE(VAL_Codes!BM$30)=2,VAL_Codes!BM$30,""),IF(ISBLANK(VAL_Codes!BM$33),"",VAL_Codes!BM$33))</f>
        <v/>
      </c>
      <c r="CI49" s="29" t="str">
        <f>IF(COUNTBLANK('VAL_Fill in area'!S101)=1,"",'VAL_Fill in area'!S101)</f>
        <v/>
      </c>
      <c r="CJ49" s="17" t="str">
        <f>IF(TYPE(VAL_Codes!BO$33)=2,VAL_Codes!BO$33,IF(TYPE(VAL_Codes!BO$30)=2,VAL_Codes!BO$30,""))</f>
        <v/>
      </c>
      <c r="CK49" s="18" t="str">
        <f>IF(AND(ISBLANK(VAL_Codes!BP$33),ISBLANK(VAL_Codes!BO$33)),IF(TYPE(VAL_Codes!BP$30)=2,VAL_Codes!BP$30,""),IF(ISBLANK(VAL_Codes!BP$33),"",VAL_Codes!BP$33))</f>
        <v/>
      </c>
      <c r="CL49" s="29" t="str">
        <f>IF(COUNTBLANK('VAL_Fill in area'!T101)=1,"",'VAL_Fill in area'!T101)</f>
        <v/>
      </c>
      <c r="CM49" s="17" t="str">
        <f>IF(TYPE(VAL_Codes!BR$33)=2,VAL_Codes!BR$33,IF(TYPE(VAL_Codes!BR$30)=2,VAL_Codes!BR$30,""))</f>
        <v/>
      </c>
      <c r="CN49" s="18" t="str">
        <f>IF(AND(ISBLANK(VAL_Codes!BS$33),ISBLANK(VAL_Codes!BR$33)),IF(TYPE(VAL_Codes!BS$30)=2,VAL_Codes!BS$30,""),IF(ISBLANK(VAL_Codes!BS$33),"",VAL_Codes!BS$33))</f>
        <v/>
      </c>
      <c r="CO49" s="26" t="str">
        <f>IF(OR(EXACT(AG49,AH49),EXACT(AJ49,AK49),EXACT(AS49,AT49),EXACT(BT49,BU49),EXACT(CC49,CD49), EXACT(CL49,CM49),AND(AH49="K",AK49="K",AT49="K",BU49="K", CD49="K",CM49="K"),OR(AH49="O",AK49="O",AT49="O",BU49="O", CD49="O",CM49="O")),"",SUM(AG49,AJ49,AS49,BT49,CC49,CL49))</f>
        <v/>
      </c>
      <c r="CP49" s="20" t="str">
        <f>IF(AND(OR(OR(AH49="O",AK49="O",AT49="O",BU49="O",CD49="O",CM49="O"), AND(AH49="K",AK49="K",AT49="K",BU49="K", CD49="K",CM49="K")),SUM(AG49,AJ49,AS49,BT49,CC49,CL49)=0,ISNUMBER(CO49)),"",IF(OR(AH49="O",AK49="O",AT49="O",BU49="O",CD49="O",CM49="O"),"O",IF(AND(AH49=AK49,AH49=AT49,AH49=BU49,AH49=CD49,AH49=CM49,OR(AH49="K",AH49="W",AH49="M")),UPPER(AH49),"")))</f>
        <v/>
      </c>
      <c r="CQ49" s="23" t="str">
        <f>IF(AND(ISBLANK(VAL_Codes!BV$33),ISBLANK(VAL_Codes!BU$33)),IF(TYPE(VAL_Codes!BV$30)=2,VAL_Codes!BV$30,""),IF(ISBLANK(VAL_Codes!BV$33),"",VAL_Codes!BV$33))</f>
        <v/>
      </c>
      <c r="CR49" s="38"/>
    </row>
    <row r="50" spans="1:96" ht="11.25" customHeight="1" x14ac:dyDescent="0.2">
      <c r="A50" s="44"/>
      <c r="B50" s="44"/>
      <c r="C50" s="760"/>
      <c r="D50" s="760"/>
      <c r="E50" s="70" t="s">
        <v>218</v>
      </c>
      <c r="F50" s="561" t="s">
        <v>234</v>
      </c>
      <c r="G50" s="407"/>
      <c r="H50" s="408" t="s">
        <v>47</v>
      </c>
      <c r="I50" s="395" t="s">
        <v>66</v>
      </c>
      <c r="J50" s="396" t="str">
        <f>VAL_Metadata!B$8</f>
        <v>_X</v>
      </c>
      <c r="K50" s="408" t="s">
        <v>83</v>
      </c>
      <c r="L50" s="123" t="s">
        <v>221</v>
      </c>
      <c r="M50" s="122"/>
      <c r="N50" s="122"/>
      <c r="O50" s="122"/>
      <c r="P50" s="122"/>
      <c r="Q50" s="122"/>
      <c r="R50" s="122"/>
      <c r="S50" s="122"/>
      <c r="T50" s="122"/>
      <c r="U50" s="122"/>
      <c r="V50" s="122"/>
      <c r="W50" s="122"/>
      <c r="X50" s="122"/>
      <c r="Y50" s="122"/>
      <c r="Z50" s="123"/>
      <c r="AA50" s="29" t="str">
        <f>IF(COUNTBLANK('VAL_Fill in area'!G102)=1,"",'VAL_Fill in area'!G102)</f>
        <v/>
      </c>
      <c r="AB50" s="17" t="str">
        <f>IF(TYPE(VAL_Codes!G$33)=2,VAL_Codes!G$33,IF(TYPE(VAL_Codes!G$30)=2,VAL_Codes!G$30,""))</f>
        <v/>
      </c>
      <c r="AC50" s="18" t="str">
        <f>IF(AND(ISBLANK(VAL_Codes!H$33),ISBLANK(VAL_Codes!G$33)),IF(TYPE(VAL_Codes!H$30)=2,VAL_Codes!H$30,""),IF(ISBLANK(VAL_Codes!H$33),"",VAL_Codes!H$33))</f>
        <v/>
      </c>
      <c r="AD50" s="29" t="str">
        <f>IF(COUNTBLANK('VAL_Fill in area'!H102)=1,"",'VAL_Fill in area'!H102)</f>
        <v/>
      </c>
      <c r="AE50" s="17" t="str">
        <f>IF(TYPE(VAL_Codes!J$33)=2,VAL_Codes!J$33,IF(TYPE(VAL_Codes!J$30)=2,VAL_Codes!J$30,""))</f>
        <v/>
      </c>
      <c r="AF50" s="18" t="str">
        <f>IF(AND(ISBLANK(VAL_Codes!K$33),ISBLANK(VAL_Codes!J$33)),IF(TYPE(VAL_Codes!K$30)=2,VAL_Codes!K$30,""),IF(ISBLANK(VAL_Codes!K$33),"",VAL_Codes!K$33))</f>
        <v/>
      </c>
      <c r="AG50" s="27" t="str">
        <f>IF(OR(AND(AA50="",AB50=""),AND(AD50="",AE50=""),AND(AB50="K",AE50="K"),OR(AB50="O",AE50="O")),"",SUM(AA50,AD50))</f>
        <v/>
      </c>
      <c r="AH50" s="1" t="str">
        <f xml:space="preserve"> IF(AND(OR(AND(AB50="O",AE50="O"),AND(AB50="K",AE50="K")),SUM(AA50,AD50)=0,ISNUMBER(AG50)),"",IF(OR(AB50="O",AE50="O"),"O",IF(AND(AB50=AE50,OR(AB50="K",AB50="W",AB50="M")),UPPER( AB50),"")))</f>
        <v/>
      </c>
      <c r="AI50" s="23" t="str">
        <f>IF(AND(ISBLANK(VAL_Codes!N$33),ISBLANK(VAL_Codes!M$33)),IF(TYPE(VAL_Codes!N$30)=2,VAL_Codes!N$30,""),IF(ISBLANK(VAL_Codes!N$33),"",VAL_Codes!N$33))</f>
        <v/>
      </c>
      <c r="AJ50" s="29" t="str">
        <f>IF(COUNTBLANK('VAL_Fill in area'!I102)=1,"",'VAL_Fill in area'!I102)</f>
        <v/>
      </c>
      <c r="AK50" s="17" t="str">
        <f>IF(TYPE(VAL_Codes!P$33)=2,VAL_Codes!P$33,IF(TYPE(VAL_Codes!P$30)=2,VAL_Codes!P$30,""))</f>
        <v/>
      </c>
      <c r="AL50" s="18" t="str">
        <f>IF(AND(ISBLANK(VAL_Codes!Q$33),ISBLANK(VAL_Codes!P$33)),IF(TYPE(VAL_Codes!Q$30)=2,VAL_Codes!Q$30,""),IF(ISBLANK(VAL_Codes!Q$33),"",VAL_Codes!Q$33))</f>
        <v/>
      </c>
      <c r="AM50" s="29" t="str">
        <f>IF(COUNTBLANK('VAL_Fill in area'!J102)=1,"",'VAL_Fill in area'!J102)</f>
        <v/>
      </c>
      <c r="AN50" s="17" t="str">
        <f>IF(TYPE(VAL_Codes!S$33)=2,VAL_Codes!S$33,IF(TYPE(VAL_Codes!S$30)=2,VAL_Codes!S$30,""))</f>
        <v/>
      </c>
      <c r="AO50" s="18" t="str">
        <f>IF(AND(ISBLANK(VAL_Codes!T$33),ISBLANK(VAL_Codes!S$33)),IF(TYPE(VAL_Codes!T$30)=2,VAL_Codes!T$30,""),IF(ISBLANK(VAL_Codes!T$33),"",VAL_Codes!T$33))</f>
        <v/>
      </c>
      <c r="AP50" s="29" t="str">
        <f>IF(COUNTBLANK('VAL_Fill in area'!K102)=1,"",'VAL_Fill in area'!K102)</f>
        <v/>
      </c>
      <c r="AQ50" s="17" t="str">
        <f>IF(TYPE(VAL_Codes!V$33)=2,VAL_Codes!V$33,IF(TYPE(VAL_Codes!V$30)=2,VAL_Codes!V$30,""))</f>
        <v/>
      </c>
      <c r="AR50" s="18" t="str">
        <f>IF(AND(ISBLANK(VAL_Codes!W$33),ISBLANK(VAL_Codes!V$33)),IF(TYPE(VAL_Codes!W$30)=2,VAL_Codes!W$30,""),IF(ISBLANK(VAL_Codes!W$33),"",VAL_Codes!W$33))</f>
        <v/>
      </c>
      <c r="AS50" s="27" t="str">
        <f>IF(OR(AND(AM50="",AN50=""),AND(AP50="",AQ50=""),AND(AN50="K",AQ50="K"),OR(AN50="O",AQ50="O")),"",SUM(AM50,AP50))</f>
        <v/>
      </c>
      <c r="AT50" s="1" t="str">
        <f xml:space="preserve"> IF(AND(OR(AND(AN50="O",AQ50="O"),AND(AN50="K",AQ50="K")),SUM(AM50,AP50)=0,ISNUMBER(AS50)),"",IF(OR(AN50="O",AQ50="O"),"O",IF(AND(AN50=AQ50,OR(AN50="K",AN50="W",AN50="M")),UPPER( AN50),"")))</f>
        <v/>
      </c>
      <c r="AU50" s="23" t="str">
        <f>IF(AND(ISBLANK(VAL_Codes!Z$33),ISBLANK(VAL_Codes!Y$33)),IF(TYPE(VAL_Codes!Z$30)=2,VAL_Codes!Z$30,""),IF(ISBLANK(VAL_Codes!Z$33),"",VAL_Codes!Z$33))</f>
        <v/>
      </c>
      <c r="AV50" s="29" t="str">
        <f>IF(COUNTBLANK('VAL_Fill in area'!L102)=1,"",'VAL_Fill in area'!L102)</f>
        <v/>
      </c>
      <c r="AW50" s="17" t="str">
        <f>IF(TYPE(VAL_Codes!AB$33)=2,VAL_Codes!AB$33,IF(TYPE(VAL_Codes!AB$30)=2,VAL_Codes!AB$30,""))</f>
        <v/>
      </c>
      <c r="AX50" s="18" t="str">
        <f>IF(AND(ISBLANK(VAL_Codes!AC$33),ISBLANK(VAL_Codes!AB$33)),IF(TYPE(VAL_Codes!AC$30)=2,VAL_Codes!AC$30,""),IF(ISBLANK(VAL_Codes!AC$33),"",VAL_Codes!AC$33))</f>
        <v/>
      </c>
      <c r="AY50" s="29" t="str">
        <f>IF(COUNTBLANK('VAL_Fill in area'!M102)=1,"",'VAL_Fill in area'!M102)</f>
        <v/>
      </c>
      <c r="AZ50" s="17" t="str">
        <f>IF(TYPE(VAL_Codes!AE$33)=2,VAL_Codes!AE$33,IF(TYPE(VAL_Codes!AE$30)=2,VAL_Codes!AE$30,""))</f>
        <v/>
      </c>
      <c r="BA50" s="18" t="str">
        <f>IF(AND(ISBLANK(VAL_Codes!AF$33),ISBLANK(VAL_Codes!AE$33)),IF(TYPE(VAL_Codes!AF$30)=2,VAL_Codes!AF$30,""),IF(ISBLANK(VAL_Codes!AF$33),"",VAL_Codes!AF$33))</f>
        <v/>
      </c>
      <c r="BB50" s="27" t="str">
        <f>IF(OR(AND(AV50="",AW50=""),AND(AY50="",AZ50=""),AND(AW50="K",AZ50="K"),OR(AW50="O",AZ50="O")),"",SUM(AV50,AY50))</f>
        <v/>
      </c>
      <c r="BC50" s="1" t="str">
        <f xml:space="preserve"> IF(AND(OR(AND(AW50="O",AZ50="O"),AND(AW50="K",AZ50="K")),SUM(AV50,AY50)=0,ISNUMBER(BB50)),"",IF(OR(AW50="O",AZ50="O"),"O",IF(AND(AW50=AZ50,OR(AW50="K",AW50="W",AW50="M")),UPPER( AW50),"")))</f>
        <v/>
      </c>
      <c r="BD50" s="23" t="str">
        <f>IF(AND(ISBLANK(VAL_Codes!AI$33),ISBLANK(VAL_Codes!AH$33)),IF(TYPE(VAL_Codes!AI$30)=2,VAL_Codes!AI$30,""),IF(ISBLANK(VAL_Codes!AI$33),"",VAL_Codes!AI$33))</f>
        <v/>
      </c>
      <c r="BE50" s="29" t="str">
        <f>IF(COUNTBLANK('VAL_Fill in area'!N102)=1,"",'VAL_Fill in area'!N102)</f>
        <v/>
      </c>
      <c r="BF50" s="17" t="str">
        <f>IF(TYPE(VAL_Codes!AK$33)=2,VAL_Codes!AK$33,IF(TYPE(VAL_Codes!AK$30)=2,VAL_Codes!AK$30,""))</f>
        <v/>
      </c>
      <c r="BG50" s="18" t="str">
        <f>IF(AND(ISBLANK(VAL_Codes!AL$33),ISBLANK(VAL_Codes!AK$33)),IF(TYPE(VAL_Codes!AL$30)=2,VAL_Codes!AL$30,""),IF(ISBLANK(VAL_Codes!AL$33),"",VAL_Codes!AL$33))</f>
        <v/>
      </c>
      <c r="BH50" s="29" t="str">
        <f>IF(COUNTBLANK('VAL_Fill in area'!O102)=1,"",'VAL_Fill in area'!O102)</f>
        <v/>
      </c>
      <c r="BI50" s="17" t="str">
        <f>IF(TYPE(VAL_Codes!AN$33)=2,VAL_Codes!AN$33,IF(TYPE(VAL_Codes!AN$30)=2,VAL_Codes!AN$30,""))</f>
        <v/>
      </c>
      <c r="BJ50" s="18" t="str">
        <f>IF(AND(ISBLANK(VAL_Codes!AO$33),ISBLANK(VAL_Codes!AN$33)),IF(TYPE(VAL_Codes!AO$30)=2,VAL_Codes!AO$30,""),IF(ISBLANK(VAL_Codes!AO$33),"",VAL_Codes!AO$33))</f>
        <v/>
      </c>
      <c r="BK50" s="27" t="str">
        <f>IF(OR(AND(BE50="",BF50=""),AND(BH50="",BI50=""),AND(BF50="K",BI50="K"),OR(BF50="O",BI50="O")),"",SUM(BE50,BH50))</f>
        <v/>
      </c>
      <c r="BL50" s="1" t="str">
        <f xml:space="preserve"> IF(AND(OR(AND(BF50="O",BI50="O"),AND(BF50="K",BI50="K")),SUM(BE50,BH50)=0,ISNUMBER(BK50)),"",IF(OR(BF50="O",BI50="O"),"O",IF(AND(BF50=BI50,OR(BF50="K",BF50="W",BF50="M")),UPPER( BF50),"")))</f>
        <v/>
      </c>
      <c r="BM50" s="23" t="str">
        <f>IF(AND(ISBLANK(VAL_Codes!AR$33),ISBLANK(VAL_Codes!AQ$33)),IF(TYPE(VAL_Codes!AR$30)=2,VAL_Codes!AR$30,""),IF(ISBLANK(VAL_Codes!AR$33),"",VAL_Codes!AR$33))</f>
        <v/>
      </c>
      <c r="BN50" s="27" t="str">
        <f>IF(OR(AND(AV50="",AW50=""),AND(BE50="",BF50=""),AND(AW50="K",BF50="K"),OR(AW50="O",BF50="O")),"",SUM(AV50,BE50))</f>
        <v/>
      </c>
      <c r="BO50" s="1" t="str">
        <f xml:space="preserve"> IF(AND(OR(AND(AW50="O",BF50="O"),AND(AW50="K",BF50="K")),SUM(AV50,BE50)=0,ISNUMBER(BN50)),"",IF(OR(AW50="O",BF50="O"),"O",IF(AND(AW50=BF50,OR(AW50="K",AW50="W",AW50="M")),UPPER( AW50),"")))</f>
        <v/>
      </c>
      <c r="BP50" s="23" t="str">
        <f>IF(AND(ISBLANK(VAL_Codes!AU$33),ISBLANK(VAL_Codes!AT$33)),IF(TYPE(VAL_Codes!AU$30)=2,VAL_Codes!AU$30,""),IF(ISBLANK(VAL_Codes!AU$33),"",VAL_Codes!AU$33))</f>
        <v/>
      </c>
      <c r="BQ50" s="27" t="str">
        <f>IF(OR(AND(AY50="",AZ50=""),AND(BH50="",BI50=""),AND(AZ50="K",BI50="K"),OR(AZ50="O",BI50="O")),"",SUM(AY50,BH50))</f>
        <v/>
      </c>
      <c r="BR50" s="1" t="str">
        <f xml:space="preserve"> IF(AND(OR(AND(AZ50="O",BI50="O"),AND(AZ50="K",BI50="K")),SUM(AY50,BH50)=0,ISNUMBER(BQ50)),"",IF(OR(AZ50="O",BI50="O"),"O",IF(AND(AZ50=BI50,OR(AZ50="K",AZ50="W",AZ50="M")),UPPER( AZ50),"")))</f>
        <v/>
      </c>
      <c r="BS50" s="23" t="str">
        <f>IF(AND(ISBLANK(VAL_Codes!AX$33),ISBLANK(VAL_Codes!AW$33)),IF(TYPE(VAL_Codes!AX$30)=2,VAL_Codes!AX$30,""),IF(ISBLANK(VAL_Codes!AX$33),"",VAL_Codes!AX$33))</f>
        <v/>
      </c>
      <c r="BT50" s="27" t="str">
        <f>IF(OR(AND(BN50="",BO50=""),AND(BQ50="",BR50=""),AND(BO50="K",BR50="K"),OR(BO50="O",BR50="O")),"",SUM(BN50,BQ50))</f>
        <v/>
      </c>
      <c r="BU50" s="1" t="str">
        <f xml:space="preserve"> IF(AND(OR(AND(BO50="O",BR50="O"),AND(BO50="K",BR50="K")),SUM(BN50,BQ50)=0,ISNUMBER(BT50)),"",IF(OR(BO50="O",BR50="O"),"O",IF(AND(BO50=BR50,OR(BO50="K",BO50="W",BO50="M")),UPPER( BO50),"")))</f>
        <v/>
      </c>
      <c r="BV50" s="23" t="str">
        <f>IF(AND(ISBLANK(VAL_Codes!BA$33),ISBLANK(VAL_Codes!AZ$33)),IF(TYPE(VAL_Codes!BA$30)=2,VAL_Codes!BA$30,""),IF(ISBLANK(VAL_Codes!BA$33),"",VAL_Codes!BA$33))</f>
        <v/>
      </c>
      <c r="BW50" s="29" t="str">
        <f>IF(COUNTBLANK('VAL_Fill in area'!P102)=1,"",'VAL_Fill in area'!P102)</f>
        <v/>
      </c>
      <c r="BX50" s="17" t="str">
        <f>IF(TYPE(VAL_Codes!BC$33)=2,VAL_Codes!BC$33,IF(TYPE(VAL_Codes!BC$30)=2,VAL_Codes!BC$30,""))</f>
        <v/>
      </c>
      <c r="BY50" s="18" t="str">
        <f>IF(AND(ISBLANK(VAL_Codes!BD$33),ISBLANK(VAL_Codes!BC$33)),IF(TYPE(VAL_Codes!BD$30)=2,VAL_Codes!BD$30,""),IF(ISBLANK(VAL_Codes!BD$33),"",VAL_Codes!BD$33))</f>
        <v/>
      </c>
      <c r="BZ50" s="29" t="str">
        <f>IF(COUNTBLANK('VAL_Fill in area'!Q102)=1,"",'VAL_Fill in area'!Q102)</f>
        <v/>
      </c>
      <c r="CA50" s="17" t="str">
        <f>IF(TYPE(VAL_Codes!BF$33)=2,VAL_Codes!BF$33,IF(TYPE(VAL_Codes!BF$30)=2,VAL_Codes!BF$30,""))</f>
        <v/>
      </c>
      <c r="CB50" s="18" t="str">
        <f>IF(AND(ISBLANK(VAL_Codes!BG$33),ISBLANK(VAL_Codes!BF$33)),IF(TYPE(VAL_Codes!BG$30)=2,VAL_Codes!BG$30,""),IF(ISBLANK(VAL_Codes!BG$33),"",VAL_Codes!BG$33))</f>
        <v/>
      </c>
      <c r="CC50" s="27" t="str">
        <f>IF(OR(AND(BW50="",BX50=""),AND(BZ50="",CA50=""),AND(BX50="K",CA50="K"),OR(BX50="O",CA50="O")),"",SUM(BW50,BZ50))</f>
        <v/>
      </c>
      <c r="CD50" s="1" t="str">
        <f xml:space="preserve"> IF(AND(OR(AND(BX50="O",CA50="O"),AND(BX50="K",CA50="K")),SUM(BW50,BZ50)=0,ISNUMBER(CC50)),"",IF(OR(BX50="O",CA50="O"),"O",IF(AND(BX50=CA50,OR(BX50="K",BX50="W",BX50="M")),UPPER( BX50),"")))</f>
        <v/>
      </c>
      <c r="CE50" s="23" t="str">
        <f>IF(AND(ISBLANK(VAL_Codes!BJ$33),ISBLANK(VAL_Codes!BI$33)),IF(TYPE(VAL_Codes!BJ$30)=2,VAL_Codes!BJ$30,""),IF(ISBLANK(VAL_Codes!BJ$33),"",VAL_Codes!BJ$33))</f>
        <v/>
      </c>
      <c r="CF50" s="29" t="str">
        <f>IF(COUNTBLANK('VAL_Fill in area'!R102)=1,"",'VAL_Fill in area'!R102)</f>
        <v/>
      </c>
      <c r="CG50" s="17" t="str">
        <f>IF(TYPE(VAL_Codes!BL$33)=2,VAL_Codes!BL$33,IF(TYPE(VAL_Codes!BL$30)=2,VAL_Codes!BL$30,""))</f>
        <v/>
      </c>
      <c r="CH50" s="18" t="str">
        <f>IF(AND(ISBLANK(VAL_Codes!BM$33),ISBLANK(VAL_Codes!BL$33)),IF(TYPE(VAL_Codes!BM$30)=2,VAL_Codes!BM$30,""),IF(ISBLANK(VAL_Codes!BM$33),"",VAL_Codes!BM$33))</f>
        <v/>
      </c>
      <c r="CI50" s="29" t="str">
        <f>IF(COUNTBLANK('VAL_Fill in area'!S102)=1,"",'VAL_Fill in area'!S102)</f>
        <v/>
      </c>
      <c r="CJ50" s="17" t="str">
        <f>IF(TYPE(VAL_Codes!BO$33)=2,VAL_Codes!BO$33,IF(TYPE(VAL_Codes!BO$30)=2,VAL_Codes!BO$30,""))</f>
        <v/>
      </c>
      <c r="CK50" s="18" t="str">
        <f>IF(AND(ISBLANK(VAL_Codes!BP$33),ISBLANK(VAL_Codes!BO$33)),IF(TYPE(VAL_Codes!BP$30)=2,VAL_Codes!BP$30,""),IF(ISBLANK(VAL_Codes!BP$33),"",VAL_Codes!BP$33))</f>
        <v/>
      </c>
      <c r="CL50" s="29" t="str">
        <f>IF(COUNTBLANK('VAL_Fill in area'!T102)=1,"",'VAL_Fill in area'!T102)</f>
        <v/>
      </c>
      <c r="CM50" s="17" t="str">
        <f>IF(TYPE(VAL_Codes!BR$33)=2,VAL_Codes!BR$33,IF(TYPE(VAL_Codes!BR$30)=2,VAL_Codes!BR$30,""))</f>
        <v/>
      </c>
      <c r="CN50" s="18" t="str">
        <f>IF(AND(ISBLANK(VAL_Codes!BS$33),ISBLANK(VAL_Codes!BR$33)),IF(TYPE(VAL_Codes!BS$30)=2,VAL_Codes!BS$30,""),IF(ISBLANK(VAL_Codes!BS$33),"",VAL_Codes!BS$33))</f>
        <v/>
      </c>
      <c r="CO50" s="26" t="str">
        <f>IF(OR(EXACT(AG50,AH50),EXACT(AJ50,AK50),EXACT(AS50,AT50),EXACT(BT50,BU50),EXACT(CC50,CD50), EXACT(CL50,CM50),AND(AH50="K",AK50="K",AT50="K",BU50="K", CD50="K",CM50="K"),OR(AH50="O",AK50="O",AT50="O",BU50="O", CD50="O",CM50="O")),"",SUM(AG50,AJ50,AS50,BT50,CC50,CL50))</f>
        <v/>
      </c>
      <c r="CP50" s="20" t="str">
        <f>IF(AND(OR(OR(AH50="O",AK50="O",AT50="O",BU50="O",CD50="O",CM50="O"), AND(AH50="K",AK50="K",AT50="K",BU50="K", CD50="K",CM50="K")),SUM(AG50,AJ50,AS50,BT50,CC50,CL50)=0,ISNUMBER(CO50)),"",IF(OR(AH50="O",AK50="O",AT50="O",BU50="O",CD50="O",CM50="O"),"O",IF(AND(AH50=AK50,AH50=AT50,AH50=BU50,AH50=CD50,AH50=CM50,OR(AH50="K",AH50="W",AH50="M")),UPPER(AH50),"")))</f>
        <v/>
      </c>
      <c r="CQ50" s="23" t="str">
        <f>IF(AND(ISBLANK(VAL_Codes!BV$33),ISBLANK(VAL_Codes!BU$33)),IF(TYPE(VAL_Codes!BV$30)=2,VAL_Codes!BV$30,""),IF(ISBLANK(VAL_Codes!BV$33),"",VAL_Codes!BV$33))</f>
        <v/>
      </c>
      <c r="CR50" s="38"/>
    </row>
    <row r="51" spans="1:96" ht="11.25" customHeight="1" x14ac:dyDescent="0.2">
      <c r="A51" s="44"/>
      <c r="B51" s="44"/>
      <c r="C51" s="760"/>
      <c r="D51" s="763"/>
      <c r="E51" s="127" t="s">
        <v>222</v>
      </c>
      <c r="F51" s="124" t="s">
        <v>335</v>
      </c>
      <c r="G51" s="407"/>
      <c r="H51" s="408" t="s">
        <v>47</v>
      </c>
      <c r="I51" s="395" t="s">
        <v>66</v>
      </c>
      <c r="J51" s="396" t="str">
        <f>VAL_Metadata!B$8</f>
        <v>_X</v>
      </c>
      <c r="K51" s="408" t="s">
        <v>83</v>
      </c>
      <c r="L51" s="123" t="s">
        <v>223</v>
      </c>
      <c r="M51" s="122"/>
      <c r="N51" s="122"/>
      <c r="O51" s="122"/>
      <c r="P51" s="122"/>
      <c r="Q51" s="122"/>
      <c r="R51" s="122"/>
      <c r="S51" s="122"/>
      <c r="T51" s="122"/>
      <c r="U51" s="122"/>
      <c r="V51" s="122"/>
      <c r="W51" s="122"/>
      <c r="X51" s="122"/>
      <c r="Y51" s="122"/>
      <c r="Z51" s="123"/>
      <c r="AA51" s="26" t="str">
        <f>IF(OR(AND(AA46="",AB46=""),AND(AA50="",AB50=""),AND(AB46="K",AB50="K"),OR(AB46="O",AB50="O")),"",SUM(AA46,AA50))</f>
        <v/>
      </c>
      <c r="AB51" s="20" t="str">
        <f>IF(AND(OR(AND(AB46="O",AB50="O"),AND(AB46="K",AB50="K")),SUM(AA46,AA50)=0,ISNUMBER(AA51)),"",IF(OR(AB46="O",AB50="O"),"O",IF(AND(AB46=AB50,OR(AB46="K",AB46="W",AB46="M")), UPPER(AB46),"")))</f>
        <v/>
      </c>
      <c r="AC51" s="23" t="str">
        <f>IF(AND(ISBLANK(VAL_Codes!H$33),ISBLANK(VAL_Codes!G$33)),IF(TYPE(VAL_Codes!H$30)=2,VAL_Codes!H$30,""),IF(ISBLANK(VAL_Codes!H$33),"",VAL_Codes!H$33))</f>
        <v/>
      </c>
      <c r="AD51" s="26" t="str">
        <f>IF(OR(AND(AD46="",AE46=""),AND(AD50="",AE50=""),AND(AE46="K",AE50="K"),OR(AE46="O",AE50="O")),"",SUM(AD46,AD50))</f>
        <v/>
      </c>
      <c r="AE51" s="20" t="str">
        <f>IF(AND(OR(AND(AE46="O",AE50="O"),AND(AE46="K",AE50="K")),SUM(AD46,AD50)=0,ISNUMBER(AD51)),"",IF(OR(AE46="O",AE50="O"),"O",IF(AND(AE46=AE50,OR(AE46="K",AE46="W",AE46="M")), UPPER(AE46),"")))</f>
        <v/>
      </c>
      <c r="AF51" s="23" t="str">
        <f>IF(AND(ISBLANK(VAL_Codes!K$33),ISBLANK(VAL_Codes!J$33)),IF(TYPE(VAL_Codes!K$30)=2,VAL_Codes!K$30,""),IF(ISBLANK(VAL_Codes!K$33),"",VAL_Codes!K$33))</f>
        <v/>
      </c>
      <c r="AG51" s="26" t="str">
        <f>IF(OR(AND(AG46="",AH46=""),AND(AG50="",AH50=""),AND(AH46="K",AH50="K"),OR(AH46="O",AH50="O")),"",SUM(AG46,AG50))</f>
        <v/>
      </c>
      <c r="AH51" s="20" t="str">
        <f>IF(AND(OR(AND(AH46="O",AH50="O"),AND(AH46="K",AH50="K")),SUM(AG46,AG50)=0,ISNUMBER(AG51)),"",IF(OR(AH46="O",AH50="O"),"O",IF(AND(AH46=AH50,OR(AH46="K",AH46="W",AH46="M")), UPPER(AH46),"")))</f>
        <v/>
      </c>
      <c r="AI51" s="23" t="str">
        <f>IF(AND(ISBLANK(VAL_Codes!N$33),ISBLANK(VAL_Codes!M$33)),IF(TYPE(VAL_Codes!N$30)=2,VAL_Codes!N$30,""),IF(ISBLANK(VAL_Codes!N$33),"",VAL_Codes!N$33))</f>
        <v/>
      </c>
      <c r="AJ51" s="26" t="str">
        <f>IF(OR(AND(AJ46="",AK46=""),AND(AJ50="",AK50=""),AND(AK46="K",AK50="K"),OR(AK46="O",AK50="O")),"",SUM(AJ46,AJ50))</f>
        <v/>
      </c>
      <c r="AK51" s="20" t="str">
        <f>IF(AND(OR(AND(AK46="O",AK50="O"),AND(AK46="K",AK50="K")),SUM(AJ46,AJ50)=0,ISNUMBER(AJ51)),"",IF(OR(AK46="O",AK50="O"),"O",IF(AND(AK46=AK50,OR(AK46="K",AK46="W",AK46="M")), UPPER(AK46),"")))</f>
        <v/>
      </c>
      <c r="AL51" s="23" t="str">
        <f>IF(AND(ISBLANK(VAL_Codes!Q$33),ISBLANK(VAL_Codes!P$33)),IF(TYPE(VAL_Codes!Q$30)=2,VAL_Codes!Q$30,""),IF(ISBLANK(VAL_Codes!Q$33),"",VAL_Codes!Q$33))</f>
        <v/>
      </c>
      <c r="AM51" s="26" t="str">
        <f>IF(OR(AND(AM46="",AN46=""),AND(AM50="",AN50=""),AND(AN46="K",AN50="K"),OR(AN46="O",AN50="O")),"",SUM(AM46,AM50))</f>
        <v/>
      </c>
      <c r="AN51" s="20" t="str">
        <f>IF(AND(OR(AND(AN46="O",AN50="O"),AND(AN46="K",AN50="K")),SUM(AM46,AM50)=0,ISNUMBER(AM51)),"",IF(OR(AN46="O",AN50="O"),"O",IF(AND(AN46=AN50,OR(AN46="K",AN46="W",AN46="M")), UPPER(AN46),"")))</f>
        <v/>
      </c>
      <c r="AO51" s="23" t="str">
        <f>IF(AND(ISBLANK(VAL_Codes!T$33),ISBLANK(VAL_Codes!S$33)),IF(TYPE(VAL_Codes!T$30)=2,VAL_Codes!T$30,""),IF(ISBLANK(VAL_Codes!T$33),"",VAL_Codes!T$33))</f>
        <v/>
      </c>
      <c r="AP51" s="26" t="str">
        <f>IF(OR(AND(AP46="",AQ46=""),AND(AP50="",AQ50=""),AND(AQ46="K",AQ50="K"),OR(AQ46="O",AQ50="O")),"",SUM(AP46,AP50))</f>
        <v/>
      </c>
      <c r="AQ51" s="20" t="str">
        <f>IF(AND(OR(AND(AQ46="O",AQ50="O"),AND(AQ46="K",AQ50="K")),SUM(AP46,AP50)=0,ISNUMBER(AP51)),"",IF(OR(AQ46="O",AQ50="O"),"O",IF(AND(AQ46=AQ50,OR(AQ46="K",AQ46="W",AQ46="M")), UPPER(AQ46),"")))</f>
        <v/>
      </c>
      <c r="AR51" s="23" t="str">
        <f>IF(AND(ISBLANK(VAL_Codes!W$33),ISBLANK(VAL_Codes!V$33)),IF(TYPE(VAL_Codes!W$30)=2,VAL_Codes!W$30,""),IF(ISBLANK(VAL_Codes!W$33),"",VAL_Codes!W$33))</f>
        <v/>
      </c>
      <c r="AS51" s="26" t="str">
        <f>IF(OR(AND(AS46="",AT46=""),AND(AS50="",AT50=""),AND(AT46="K",AT50="K"),OR(AT46="O",AT50="O")),"",SUM(AS46,AS50))</f>
        <v/>
      </c>
      <c r="AT51" s="20" t="str">
        <f>IF(AND(OR(AND(AT46="O",AT50="O"),AND(AT46="K",AT50="K")),SUM(AS46,AS50)=0,ISNUMBER(AS51)),"",IF(OR(AT46="O",AT50="O"),"O",IF(AND(AT46=AT50,OR(AT46="K",AT46="W",AT46="M")), UPPER(AT46),"")))</f>
        <v/>
      </c>
      <c r="AU51" s="23" t="str">
        <f>IF(AND(ISBLANK(VAL_Codes!Z$33),ISBLANK(VAL_Codes!Y$33)),IF(TYPE(VAL_Codes!Z$30)=2,VAL_Codes!Z$30,""),IF(ISBLANK(VAL_Codes!Z$33),"",VAL_Codes!Z$33))</f>
        <v/>
      </c>
      <c r="AV51" s="26" t="str">
        <f>IF(OR(AND(AV46="",AW46=""),AND(AV50="",AW50=""),AND(AW46="K",AW50="K"),OR(AW46="O",AW50="O")),"",SUM(AV46,AV50))</f>
        <v/>
      </c>
      <c r="AW51" s="20" t="str">
        <f>IF(AND(OR(AND(AW46="O",AW50="O"),AND(AW46="K",AW50="K")),SUM(AV46,AV50)=0,ISNUMBER(AV51)),"",IF(OR(AW46="O",AW50="O"),"O",IF(AND(AW46=AW50,OR(AW46="K",AW46="W",AW46="M")), UPPER(AW46),"")))</f>
        <v/>
      </c>
      <c r="AX51" s="23" t="str">
        <f>IF(AND(ISBLANK(VAL_Codes!AC$33),ISBLANK(VAL_Codes!AB$33)),IF(TYPE(VAL_Codes!AC$30)=2,VAL_Codes!AC$30,""),IF(ISBLANK(VAL_Codes!AC$33),"",VAL_Codes!AC$33))</f>
        <v/>
      </c>
      <c r="AY51" s="26" t="str">
        <f>IF(OR(AND(AY46="",AZ46=""),AND(AY50="",AZ50=""),AND(AZ46="K",AZ50="K"),OR(AZ46="O",AZ50="O")),"",SUM(AY46,AY50))</f>
        <v/>
      </c>
      <c r="AZ51" s="20" t="str">
        <f>IF(AND(OR(AND(AZ46="O",AZ50="O"),AND(AZ46="K",AZ50="K")),SUM(AY46,AY50)=0,ISNUMBER(AY51)),"",IF(OR(AZ46="O",AZ50="O"),"O",IF(AND(AZ46=AZ50,OR(AZ46="K",AZ46="W",AZ46="M")), UPPER(AZ46),"")))</f>
        <v/>
      </c>
      <c r="BA51" s="23" t="str">
        <f>IF(AND(ISBLANK(VAL_Codes!AF$33),ISBLANK(VAL_Codes!AE$33)),IF(TYPE(VAL_Codes!AF$30)=2,VAL_Codes!AF$30,""),IF(ISBLANK(VAL_Codes!AF$33),"",VAL_Codes!AF$33))</f>
        <v/>
      </c>
      <c r="BB51" s="26" t="str">
        <f>IF(OR(AND(BB46="",BC46=""),AND(BB50="",BC50=""),AND(BC46="K",BC50="K"),OR(BC46="O",BC50="O")),"",SUM(BB46,BB50))</f>
        <v/>
      </c>
      <c r="BC51" s="20" t="str">
        <f>IF(AND(OR(AND(BC46="O",BC50="O"),AND(BC46="K",BC50="K")),SUM(BB46,BB50)=0,ISNUMBER(BB51)),"",IF(OR(BC46="O",BC50="O"),"O",IF(AND(BC46=BC50,OR(BC46="K",BC46="W",BC46="M")), UPPER(BC46),"")))</f>
        <v/>
      </c>
      <c r="BD51" s="23" t="str">
        <f>IF(AND(ISBLANK(VAL_Codes!AI$33),ISBLANK(VAL_Codes!AH$33)),IF(TYPE(VAL_Codes!AI$30)=2,VAL_Codes!AI$30,""),IF(ISBLANK(VAL_Codes!AI$33),"",VAL_Codes!AI$33))</f>
        <v/>
      </c>
      <c r="BE51" s="26" t="str">
        <f>IF(OR(AND(BE46="",BF46=""),AND(BE50="",BF50=""),AND(BF46="K",BF50="K"),OR(BF46="O",BF50="O")),"",SUM(BE46,BE50))</f>
        <v/>
      </c>
      <c r="BF51" s="20" t="str">
        <f>IF(AND(OR(AND(BF46="O",BF50="O"),AND(BF46="K",BF50="K")),SUM(BE46,BE50)=0,ISNUMBER(BE51)),"",IF(OR(BF46="O",BF50="O"),"O",IF(AND(BF46=BF50,OR(BF46="K",BF46="W",BF46="M")), UPPER(BF46),"")))</f>
        <v/>
      </c>
      <c r="BG51" s="23" t="str">
        <f>IF(AND(ISBLANK(VAL_Codes!AL$33),ISBLANK(VAL_Codes!AK$33)),IF(TYPE(VAL_Codes!AL$30)=2,VAL_Codes!AL$30,""),IF(ISBLANK(VAL_Codes!AL$33),"",VAL_Codes!AL$33))</f>
        <v/>
      </c>
      <c r="BH51" s="26" t="str">
        <f>IF(OR(AND(BH46="",BI46=""),AND(BH50="",BI50=""),AND(BI46="K",BI50="K"),OR(BI46="O",BI50="O")),"",SUM(BH46,BH50))</f>
        <v/>
      </c>
      <c r="BI51" s="20" t="str">
        <f>IF(AND(OR(AND(BI46="O",BI50="O"),AND(BI46="K",BI50="K")),SUM(BH46,BH50)=0,ISNUMBER(BH51)),"",IF(OR(BI46="O",BI50="O"),"O",IF(AND(BI46=BI50,OR(BI46="K",BI46="W",BI46="M")), UPPER(BI46),"")))</f>
        <v/>
      </c>
      <c r="BJ51" s="23" t="str">
        <f>IF(AND(ISBLANK(VAL_Codes!AO$33),ISBLANK(VAL_Codes!AN$33)),IF(TYPE(VAL_Codes!AO$30)=2,VAL_Codes!AO$30,""),IF(ISBLANK(VAL_Codes!AO$33),"",VAL_Codes!AO$33))</f>
        <v/>
      </c>
      <c r="BK51" s="26" t="str">
        <f>IF(OR(AND(BK46="",BL46=""),AND(BK50="",BL50=""),AND(BL46="K",BL50="K"),OR(BL46="O",BL50="O")),"",SUM(BK46,BK50))</f>
        <v/>
      </c>
      <c r="BL51" s="20" t="str">
        <f>IF(AND(OR(AND(BL46="O",BL50="O"),AND(BL46="K",BL50="K")),SUM(BK46,BK50)=0,ISNUMBER(BK51)),"",IF(OR(BL46="O",BL50="O"),"O",IF(AND(BL46=BL50,OR(BL46="K",BL46="W",BL46="M")), UPPER(BL46),"")))</f>
        <v/>
      </c>
      <c r="BM51" s="23" t="str">
        <f>IF(AND(ISBLANK(VAL_Codes!AR$33),ISBLANK(VAL_Codes!AQ$33)),IF(TYPE(VAL_Codes!AR$30)=2,VAL_Codes!AR$30,""),IF(ISBLANK(VAL_Codes!AR$33),"",VAL_Codes!AR$33))</f>
        <v/>
      </c>
      <c r="BN51" s="26" t="str">
        <f>IF(OR(AND(BN46="",BO46=""),AND(BN50="",BO50=""),AND(BO46="K",BO50="K"),OR(BO46="O",BO50="O")),"",SUM(BN46,BN50))</f>
        <v/>
      </c>
      <c r="BO51" s="20" t="str">
        <f>IF(AND(OR(AND(BO46="O",BO50="O"),AND(BO46="K",BO50="K")),SUM(BN46,BN50)=0,ISNUMBER(BN51)),"",IF(OR(BO46="O",BO50="O"),"O",IF(AND(BO46=BO50,OR(BO46="K",BO46="W",BO46="M")), UPPER(BO46),"")))</f>
        <v/>
      </c>
      <c r="BP51" s="23" t="str">
        <f>IF(AND(ISBLANK(VAL_Codes!AU$33),ISBLANK(VAL_Codes!AT$33)),IF(TYPE(VAL_Codes!AU$30)=2,VAL_Codes!AU$30,""),IF(ISBLANK(VAL_Codes!AU$33),"",VAL_Codes!AU$33))</f>
        <v/>
      </c>
      <c r="BQ51" s="26" t="str">
        <f>IF(OR(AND(BQ46="",BR46=""),AND(BQ50="",BR50=""),AND(BR46="K",BR50="K"),OR(BR46="O",BR50="O")),"",SUM(BQ46,BQ50))</f>
        <v/>
      </c>
      <c r="BR51" s="20" t="str">
        <f>IF(AND(OR(AND(BR46="O",BR50="O"),AND(BR46="K",BR50="K")),SUM(BQ46,BQ50)=0,ISNUMBER(BQ51)),"",IF(OR(BR46="O",BR50="O"),"O",IF(AND(BR46=BR50,OR(BR46="K",BR46="W",BR46="M")), UPPER(BR46),"")))</f>
        <v/>
      </c>
      <c r="BS51" s="23" t="str">
        <f>IF(AND(ISBLANK(VAL_Codes!AX$33),ISBLANK(VAL_Codes!AW$33)),IF(TYPE(VAL_Codes!AX$30)=2,VAL_Codes!AX$30,""),IF(ISBLANK(VAL_Codes!AX$33),"",VAL_Codes!AX$33))</f>
        <v/>
      </c>
      <c r="BT51" s="26" t="str">
        <f>IF(OR(AND(BT46="",BU46=""),AND(BT50="",BU50=""),AND(BU46="K",BU50="K"),OR(BU46="O",BU50="O")),"",SUM(BT46,BT50))</f>
        <v/>
      </c>
      <c r="BU51" s="20" t="str">
        <f>IF(AND(OR(AND(BU46="O",BU50="O"),AND(BU46="K",BU50="K")),SUM(BT46,BT50)=0,ISNUMBER(BT51)),"",IF(OR(BU46="O",BU50="O"),"O",IF(AND(BU46=BU50,OR(BU46="K",BU46="W",BU46="M")), UPPER(BU46),"")))</f>
        <v/>
      </c>
      <c r="BV51" s="23" t="str">
        <f>IF(AND(ISBLANK(VAL_Codes!BA$33),ISBLANK(VAL_Codes!AZ$33)),IF(TYPE(VAL_Codes!BA$30)=2,VAL_Codes!BA$30,""),IF(ISBLANK(VAL_Codes!BA$33),"",VAL_Codes!BA$33))</f>
        <v/>
      </c>
      <c r="BW51" s="26" t="str">
        <f>IF(OR(AND(BW46="",BX46=""),AND(BW50="",BX50=""),AND(BX46="K",BX50="K"),OR(BX46="O",BX50="O")),"",SUM(BW46,BW50))</f>
        <v/>
      </c>
      <c r="BX51" s="20" t="str">
        <f>IF(AND(OR(AND(BX46="O",BX50="O"),AND(BX46="K",BX50="K")),SUM(BW46,BW50)=0,ISNUMBER(BW51)),"",IF(OR(BX46="O",BX50="O"),"O",IF(AND(BX46=BX50,OR(BX46="K",BX46="W",BX46="M")), UPPER(BX46),"")))</f>
        <v/>
      </c>
      <c r="BY51" s="23" t="str">
        <f>IF(AND(ISBLANK(VAL_Codes!BD$33),ISBLANK(VAL_Codes!BC$33)),IF(TYPE(VAL_Codes!BD$30)=2,VAL_Codes!BD$30,""),IF(ISBLANK(VAL_Codes!BD$33),"",VAL_Codes!BD$33))</f>
        <v/>
      </c>
      <c r="BZ51" s="26" t="str">
        <f>IF(OR(AND(BZ46="",CA46=""),AND(BZ50="",CA50=""),AND(CA46="K",CA50="K"),OR(CA46="O",CA50="O")),"",SUM(BZ46,BZ50))</f>
        <v/>
      </c>
      <c r="CA51" s="20" t="str">
        <f>IF(AND(OR(AND(CA46="O",CA50="O"),AND(CA46="K",CA50="K")),SUM(BZ46,BZ50)=0,ISNUMBER(BZ51)),"",IF(OR(CA46="O",CA50="O"),"O",IF(AND(CA46=CA50,OR(CA46="K",CA46="W",CA46="M")), UPPER(CA46),"")))</f>
        <v/>
      </c>
      <c r="CB51" s="23" t="str">
        <f>IF(AND(ISBLANK(VAL_Codes!BG$33),ISBLANK(VAL_Codes!BF$33)),IF(TYPE(VAL_Codes!BG$30)=2,VAL_Codes!BG$30,""),IF(ISBLANK(VAL_Codes!BG$33),"",VAL_Codes!BG$33))</f>
        <v/>
      </c>
      <c r="CC51" s="26" t="str">
        <f>IF(OR(AND(CC46="",CD46=""),AND(CC50="",CD50=""),AND(CD46="K",CD50="K"),OR(CD46="O",CD50="O")),"",SUM(CC46,CC50))</f>
        <v/>
      </c>
      <c r="CD51" s="20" t="str">
        <f>IF(AND(OR(AND(CD46="O",CD50="O"),AND(CD46="K",CD50="K")),SUM(CC46,CC50)=0,ISNUMBER(CC51)),"",IF(OR(CD46="O",CD50="O"),"O",IF(AND(CD46=CD50,OR(CD46="K",CD46="W",CD46="M")), UPPER(CD46),"")))</f>
        <v/>
      </c>
      <c r="CE51" s="23" t="str">
        <f>IF(AND(ISBLANK(VAL_Codes!BJ$33),ISBLANK(VAL_Codes!BI$33)),IF(TYPE(VAL_Codes!BJ$30)=2,VAL_Codes!BJ$30,""),IF(ISBLANK(VAL_Codes!BJ$33),"",VAL_Codes!BJ$33))</f>
        <v/>
      </c>
      <c r="CF51" s="26" t="str">
        <f>IF(OR(AND(CF46="",CG46=""),AND(CF50="",CG50=""),AND(CG46="K",CG50="K"),OR(CG46="O",CG50="O")),"",SUM(CF46,CF50))</f>
        <v/>
      </c>
      <c r="CG51" s="20" t="str">
        <f>IF(AND(OR(AND(CG46="O",CG50="O"),AND(CG46="K",CG50="K")),SUM(CF46,CF50)=0,ISNUMBER(CF51)),"",IF(OR(CG46="O",CG50="O"),"O",IF(AND(CG46=CG50,OR(CG46="K",CG46="W",CG46="M")), UPPER(CG46),"")))</f>
        <v/>
      </c>
      <c r="CH51" s="23" t="str">
        <f>IF(AND(ISBLANK(VAL_Codes!BM$33),ISBLANK(VAL_Codes!BL$33)),IF(TYPE(VAL_Codes!BM$30)=2,VAL_Codes!BM$30,""),IF(ISBLANK(VAL_Codes!BM$33),"",VAL_Codes!BM$33))</f>
        <v/>
      </c>
      <c r="CI51" s="26" t="str">
        <f>IF(OR(AND(CI46="",CJ46=""),AND(CI50="",CJ50=""),AND(CJ46="K",CJ50="K"),OR(CJ46="O",CJ50="O")),"",SUM(CI46,CI50))</f>
        <v/>
      </c>
      <c r="CJ51" s="20" t="str">
        <f>IF(AND(OR(AND(CJ46="O",CJ50="O"),AND(CJ46="K",CJ50="K")),SUM(CI46,CI50)=0,ISNUMBER(CI51)),"",IF(OR(CJ46="O",CJ50="O"),"O",IF(AND(CJ46=CJ50,OR(CJ46="K",CJ46="W",CJ46="M")), UPPER(CJ46),"")))</f>
        <v/>
      </c>
      <c r="CK51" s="23" t="str">
        <f>IF(AND(ISBLANK(VAL_Codes!BP$33),ISBLANK(VAL_Codes!BO$33)),IF(TYPE(VAL_Codes!BP$30)=2,VAL_Codes!BP$30,""),IF(ISBLANK(VAL_Codes!BP$33),"",VAL_Codes!BP$33))</f>
        <v/>
      </c>
      <c r="CL51" s="26" t="str">
        <f>IF(OR(AND(CL46="",CM46=""),AND(CL50="",CM50=""),AND(CM46="K",CM50="K"),OR(CM46="O",CM50="O")),"",SUM(CL46,CL50))</f>
        <v/>
      </c>
      <c r="CM51" s="20" t="str">
        <f>IF(AND(OR(AND(CM46="O",CM50="O"),AND(CM46="K",CM50="K")),SUM(CL46,CL50)=0,ISNUMBER(CL51)),"",IF(OR(CM46="O",CM50="O"),"O",IF(AND(CM46=CM50,OR(CM46="K",CM46="W",CM46="M")), UPPER(CM46),"")))</f>
        <v/>
      </c>
      <c r="CN51" s="23" t="str">
        <f>IF(AND(ISBLANK(VAL_Codes!BS$33),ISBLANK(VAL_Codes!BR$33)),IF(TYPE(VAL_Codes!BS$30)=2,VAL_Codes!BS$30,""),IF(ISBLANK(VAL_Codes!BS$33),"",VAL_Codes!BS$33))</f>
        <v/>
      </c>
      <c r="CO51" s="26" t="str">
        <f>IF(OR(AND(CO46="",CP46=""),AND(CO50="",CP50=""),AND(CP46="K",CP50="K"),OR(CP46="O",CP50="O")),"",SUM(CO46,CO50))</f>
        <v/>
      </c>
      <c r="CP51" s="20" t="str">
        <f>IF(AND(OR(AND(CP46="O",CP50="O"),AND(CP46="K",CP50="K")),SUM(CO46,CO50)=0,ISNUMBER(CO51)),"",IF(OR(CP46="O",CP50="O"),"O",IF(AND(CP46=CP50,OR(CP46="K",CP46="W",CP46="M")), UPPER(CP46),"")))</f>
        <v/>
      </c>
      <c r="CQ51" s="23" t="str">
        <f>IF(AND(ISBLANK(VAL_Codes!BV$33),ISBLANK(VAL_Codes!BU$33)),IF(TYPE(VAL_Codes!BV$30)=2,VAL_Codes!BV$30,""),IF(ISBLANK(VAL_Codes!BV$33),"",VAL_Codes!BV$33))</f>
        <v/>
      </c>
      <c r="CR51" s="38"/>
    </row>
    <row r="52" spans="1:96" ht="11.25" customHeight="1" x14ac:dyDescent="0.2">
      <c r="A52" s="75"/>
      <c r="B52" s="75"/>
      <c r="C52" s="760"/>
      <c r="D52" s="764" t="s">
        <v>224</v>
      </c>
      <c r="E52" s="762"/>
      <c r="F52" s="561" t="s">
        <v>235</v>
      </c>
      <c r="G52" s="407"/>
      <c r="H52" s="408" t="s">
        <v>47</v>
      </c>
      <c r="I52" s="395" t="s">
        <v>66</v>
      </c>
      <c r="J52" s="396" t="str">
        <f>VAL_Metadata!B$8</f>
        <v>_X</v>
      </c>
      <c r="K52" s="408" t="s">
        <v>83</v>
      </c>
      <c r="L52" s="123" t="s">
        <v>98</v>
      </c>
      <c r="M52" s="122"/>
      <c r="N52" s="122"/>
      <c r="O52" s="122"/>
      <c r="P52" s="122"/>
      <c r="Q52" s="122"/>
      <c r="R52" s="122"/>
      <c r="S52" s="122"/>
      <c r="T52" s="122"/>
      <c r="U52" s="122"/>
      <c r="V52" s="122"/>
      <c r="W52" s="122"/>
      <c r="X52" s="122"/>
      <c r="Y52" s="122"/>
      <c r="Z52" s="123"/>
      <c r="AA52" s="29" t="str">
        <f>IF(COUNTBLANK('VAL_Fill in area'!G103)=1,"",'VAL_Fill in area'!G103)</f>
        <v/>
      </c>
      <c r="AB52" s="17" t="str">
        <f>IF(TYPE(VAL_Codes!G$33)=2,VAL_Codes!G$33,IF(TYPE(VAL_Codes!G$30)=2,VAL_Codes!G$30,""))</f>
        <v/>
      </c>
      <c r="AC52" s="18" t="str">
        <f>IF(AND(ISBLANK(VAL_Codes!H$33),ISBLANK(VAL_Codes!G$33)),IF(TYPE(VAL_Codes!H$30)=2,VAL_Codes!H$30,""),IF(ISBLANK(VAL_Codes!H$33),"",VAL_Codes!H$33))</f>
        <v/>
      </c>
      <c r="AD52" s="29" t="str">
        <f>IF(COUNTBLANK('VAL_Fill in area'!H103)=1,"",'VAL_Fill in area'!H103)</f>
        <v/>
      </c>
      <c r="AE52" s="17" t="str">
        <f>IF(TYPE(VAL_Codes!J$33)=2,VAL_Codes!J$33,IF(TYPE(VAL_Codes!J$30)=2,VAL_Codes!J$30,""))</f>
        <v/>
      </c>
      <c r="AF52" s="18" t="str">
        <f>IF(AND(ISBLANK(VAL_Codes!K$33),ISBLANK(VAL_Codes!J$33)),IF(TYPE(VAL_Codes!K$30)=2,VAL_Codes!K$30,""),IF(ISBLANK(VAL_Codes!K$33),"",VAL_Codes!K$33))</f>
        <v/>
      </c>
      <c r="AG52" s="27" t="str">
        <f>IF(OR(AND(AA52="",AB52=""),AND(AD52="",AE52=""),AND(AB52="K",AE52="K"),OR(AB52="O",AE52="O")),"",SUM(AA52,AD52))</f>
        <v/>
      </c>
      <c r="AH52" s="1" t="str">
        <f xml:space="preserve"> IF(AND(OR(AND(AB52="O",AE52="O"),AND(AB52="K",AE52="K")),SUM(AA52,AD52)=0,ISNUMBER(AG52)),"",IF(OR(AB52="O",AE52="O"),"O",IF(AND(AB52=AE52,OR(AB52="K",AB52="W",AB52="M")),UPPER( AB52),"")))</f>
        <v/>
      </c>
      <c r="AI52" s="23" t="str">
        <f>IF(AND(ISBLANK(VAL_Codes!N$33),ISBLANK(VAL_Codes!M$33)),IF(TYPE(VAL_Codes!N$30)=2,VAL_Codes!N$30,""),IF(ISBLANK(VAL_Codes!N$33),"",VAL_Codes!N$33))</f>
        <v/>
      </c>
      <c r="AJ52" s="29" t="str">
        <f>IF(COUNTBLANK('VAL_Fill in area'!I103)=1,"",'VAL_Fill in area'!I103)</f>
        <v/>
      </c>
      <c r="AK52" s="17" t="str">
        <f>IF(TYPE(VAL_Codes!P$33)=2,VAL_Codes!P$33,IF(TYPE(VAL_Codes!P$30)=2,VAL_Codes!P$30,""))</f>
        <v/>
      </c>
      <c r="AL52" s="18" t="str">
        <f>IF(AND(ISBLANK(VAL_Codes!Q$33),ISBLANK(VAL_Codes!P$33)),IF(TYPE(VAL_Codes!Q$30)=2,VAL_Codes!Q$30,""),IF(ISBLANK(VAL_Codes!Q$33),"",VAL_Codes!Q$33))</f>
        <v/>
      </c>
      <c r="AM52" s="29" t="str">
        <f>IF(COUNTBLANK('VAL_Fill in area'!J103)=1,"",'VAL_Fill in area'!J103)</f>
        <v/>
      </c>
      <c r="AN52" s="17" t="str">
        <f>IF(TYPE(VAL_Codes!S$33)=2,VAL_Codes!S$33,IF(TYPE(VAL_Codes!S$30)=2,VAL_Codes!S$30,""))</f>
        <v/>
      </c>
      <c r="AO52" s="18" t="str">
        <f>IF(AND(ISBLANK(VAL_Codes!T$33),ISBLANK(VAL_Codes!S$33)),IF(TYPE(VAL_Codes!T$30)=2,VAL_Codes!T$30,""),IF(ISBLANK(VAL_Codes!T$33),"",VAL_Codes!T$33))</f>
        <v/>
      </c>
      <c r="AP52" s="29" t="str">
        <f>IF(COUNTBLANK('VAL_Fill in area'!K103)=1,"",'VAL_Fill in area'!K103)</f>
        <v/>
      </c>
      <c r="AQ52" s="17" t="str">
        <f>IF(TYPE(VAL_Codes!V$33)=2,VAL_Codes!V$33,IF(TYPE(VAL_Codes!V$30)=2,VAL_Codes!V$30,""))</f>
        <v/>
      </c>
      <c r="AR52" s="18" t="str">
        <f>IF(AND(ISBLANK(VAL_Codes!W$33),ISBLANK(VAL_Codes!V$33)),IF(TYPE(VAL_Codes!W$30)=2,VAL_Codes!W$30,""),IF(ISBLANK(VAL_Codes!W$33),"",VAL_Codes!W$33))</f>
        <v/>
      </c>
      <c r="AS52" s="27" t="str">
        <f>IF(OR(AND(AM52="",AN52=""),AND(AP52="",AQ52=""),AND(AN52="K",AQ52="K"),OR(AN52="O",AQ52="O")),"",SUM(AM52,AP52))</f>
        <v/>
      </c>
      <c r="AT52" s="1" t="str">
        <f xml:space="preserve"> IF(AND(OR(AND(AN52="O",AQ52="O"),AND(AN52="K",AQ52="K")),SUM(AM52,AP52)=0,ISNUMBER(AS52)),"",IF(OR(AN52="O",AQ52="O"),"O",IF(AND(AN52=AQ52,OR(AN52="K",AN52="W",AN52="M")),UPPER( AN52),"")))</f>
        <v/>
      </c>
      <c r="AU52" s="23" t="str">
        <f>IF(AND(ISBLANK(VAL_Codes!Z$33),ISBLANK(VAL_Codes!Y$33)),IF(TYPE(VAL_Codes!Z$30)=2,VAL_Codes!Z$30,""),IF(ISBLANK(VAL_Codes!Z$33),"",VAL_Codes!Z$33))</f>
        <v/>
      </c>
      <c r="AV52" s="29" t="str">
        <f>IF(COUNTBLANK('VAL_Fill in area'!L103)=1,"",'VAL_Fill in area'!L103)</f>
        <v/>
      </c>
      <c r="AW52" s="17" t="str">
        <f>IF(TYPE(VAL_Codes!AB$33)=2,VAL_Codes!AB$33,IF(TYPE(VAL_Codes!AB$30)=2,VAL_Codes!AB$30,""))</f>
        <v/>
      </c>
      <c r="AX52" s="18" t="str">
        <f>IF(AND(ISBLANK(VAL_Codes!AC$33),ISBLANK(VAL_Codes!AB$33)),IF(TYPE(VAL_Codes!AC$30)=2,VAL_Codes!AC$30,""),IF(ISBLANK(VAL_Codes!AC$33),"",VAL_Codes!AC$33))</f>
        <v/>
      </c>
      <c r="AY52" s="29" t="str">
        <f>IF(COUNTBLANK('VAL_Fill in area'!M103)=1,"",'VAL_Fill in area'!M103)</f>
        <v/>
      </c>
      <c r="AZ52" s="17" t="str">
        <f>IF(TYPE(VAL_Codes!AE$33)=2,VAL_Codes!AE$33,IF(TYPE(VAL_Codes!AE$30)=2,VAL_Codes!AE$30,""))</f>
        <v/>
      </c>
      <c r="BA52" s="18" t="str">
        <f>IF(AND(ISBLANK(VAL_Codes!AF$33),ISBLANK(VAL_Codes!AE$33)),IF(TYPE(VAL_Codes!AF$30)=2,VAL_Codes!AF$30,""),IF(ISBLANK(VAL_Codes!AF$33),"",VAL_Codes!AF$33))</f>
        <v/>
      </c>
      <c r="BB52" s="27" t="str">
        <f>IF(OR(AND(AV52="",AW52=""),AND(AY52="",AZ52=""),AND(AW52="K",AZ52="K"),OR(AW52="O",AZ52="O")),"",SUM(AV52,AY52))</f>
        <v/>
      </c>
      <c r="BC52" s="1" t="str">
        <f xml:space="preserve"> IF(AND(OR(AND(AW52="O",AZ52="O"),AND(AW52="K",AZ52="K")),SUM(AV52,AY52)=0,ISNUMBER(BB52)),"",IF(OR(AW52="O",AZ52="O"),"O",IF(AND(AW52=AZ52,OR(AW52="K",AW52="W",AW52="M")),UPPER( AW52),"")))</f>
        <v/>
      </c>
      <c r="BD52" s="23" t="str">
        <f>IF(AND(ISBLANK(VAL_Codes!AI$33),ISBLANK(VAL_Codes!AH$33)),IF(TYPE(VAL_Codes!AI$30)=2,VAL_Codes!AI$30,""),IF(ISBLANK(VAL_Codes!AI$33),"",VAL_Codes!AI$33))</f>
        <v/>
      </c>
      <c r="BE52" s="29" t="str">
        <f>IF(COUNTBLANK('VAL_Fill in area'!N103)=1,"",'VAL_Fill in area'!N103)</f>
        <v/>
      </c>
      <c r="BF52" s="17" t="str">
        <f>IF(TYPE(VAL_Codes!AK$33)=2,VAL_Codes!AK$33,IF(TYPE(VAL_Codes!AK$30)=2,VAL_Codes!AK$30,""))</f>
        <v/>
      </c>
      <c r="BG52" s="18" t="str">
        <f>IF(AND(ISBLANK(VAL_Codes!AL$33),ISBLANK(VAL_Codes!AK$33)),IF(TYPE(VAL_Codes!AL$30)=2,VAL_Codes!AL$30,""),IF(ISBLANK(VAL_Codes!AL$33),"",VAL_Codes!AL$33))</f>
        <v/>
      </c>
      <c r="BH52" s="29" t="str">
        <f>IF(COUNTBLANK('VAL_Fill in area'!O103)=1,"",'VAL_Fill in area'!O103)</f>
        <v/>
      </c>
      <c r="BI52" s="17" t="str">
        <f>IF(TYPE(VAL_Codes!AN$33)=2,VAL_Codes!AN$33,IF(TYPE(VAL_Codes!AN$30)=2,VAL_Codes!AN$30,""))</f>
        <v/>
      </c>
      <c r="BJ52" s="18" t="str">
        <f>IF(AND(ISBLANK(VAL_Codes!AO$33),ISBLANK(VAL_Codes!AN$33)),IF(TYPE(VAL_Codes!AO$30)=2,VAL_Codes!AO$30,""),IF(ISBLANK(VAL_Codes!AO$33),"",VAL_Codes!AO$33))</f>
        <v/>
      </c>
      <c r="BK52" s="27" t="str">
        <f>IF(OR(AND(BE52="",BF52=""),AND(BH52="",BI52=""),AND(BF52="K",BI52="K"),OR(BF52="O",BI52="O")),"",SUM(BE52,BH52))</f>
        <v/>
      </c>
      <c r="BL52" s="1" t="str">
        <f xml:space="preserve"> IF(AND(OR(AND(BF52="O",BI52="O"),AND(BF52="K",BI52="K")),SUM(BE52,BH52)=0,ISNUMBER(BK52)),"",IF(OR(BF52="O",BI52="O"),"O",IF(AND(BF52=BI52,OR(BF52="K",BF52="W",BF52="M")),UPPER( BF52),"")))</f>
        <v/>
      </c>
      <c r="BM52" s="23" t="str">
        <f>IF(AND(ISBLANK(VAL_Codes!AR$33),ISBLANK(VAL_Codes!AQ$33)),IF(TYPE(VAL_Codes!AR$30)=2,VAL_Codes!AR$30,""),IF(ISBLANK(VAL_Codes!AR$33),"",VAL_Codes!AR$33))</f>
        <v/>
      </c>
      <c r="BN52" s="27" t="str">
        <f>IF(OR(AND(AV52="",AW52=""),AND(BE52="",BF52=""),AND(AW52="K",BF52="K"),OR(AW52="O",BF52="O")),"",SUM(AV52,BE52))</f>
        <v/>
      </c>
      <c r="BO52" s="1" t="str">
        <f xml:space="preserve"> IF(AND(OR(AND(AW52="O",BF52="O"),AND(AW52="K",BF52="K")),SUM(AV52,BE52)=0,ISNUMBER(BN52)),"",IF(OR(AW52="O",BF52="O"),"O",IF(AND(AW52=BF52,OR(AW52="K",AW52="W",AW52="M")),UPPER( AW52),"")))</f>
        <v/>
      </c>
      <c r="BP52" s="23" t="str">
        <f>IF(AND(ISBLANK(VAL_Codes!AU$33),ISBLANK(VAL_Codes!AT$33)),IF(TYPE(VAL_Codes!AU$30)=2,VAL_Codes!AU$30,""),IF(ISBLANK(VAL_Codes!AU$33),"",VAL_Codes!AU$33))</f>
        <v/>
      </c>
      <c r="BQ52" s="27" t="str">
        <f>IF(OR(AND(AY52="",AZ52=""),AND(BH52="",BI52=""),AND(AZ52="K",BI52="K"),OR(AZ52="O",BI52="O")),"",SUM(AY52,BH52))</f>
        <v/>
      </c>
      <c r="BR52" s="1" t="str">
        <f xml:space="preserve"> IF(AND(OR(AND(AZ52="O",BI52="O"),AND(AZ52="K",BI52="K")),SUM(AY52,BH52)=0,ISNUMBER(BQ52)),"",IF(OR(AZ52="O",BI52="O"),"O",IF(AND(AZ52=BI52,OR(AZ52="K",AZ52="W",AZ52="M")),UPPER( AZ52),"")))</f>
        <v/>
      </c>
      <c r="BS52" s="23" t="str">
        <f>IF(AND(ISBLANK(VAL_Codes!AX$33),ISBLANK(VAL_Codes!AW$33)),IF(TYPE(VAL_Codes!AX$30)=2,VAL_Codes!AX$30,""),IF(ISBLANK(VAL_Codes!AX$33),"",VAL_Codes!AX$33))</f>
        <v/>
      </c>
      <c r="BT52" s="27" t="str">
        <f>IF(OR(AND(BN52="",BO52=""),AND(BQ52="",BR52=""),AND(BO52="K",BR52="K"),OR(BO52="O",BR52="O")),"",SUM(BN52,BQ52))</f>
        <v/>
      </c>
      <c r="BU52" s="1" t="str">
        <f xml:space="preserve"> IF(AND(OR(AND(BO52="O",BR52="O"),AND(BO52="K",BR52="K")),SUM(BN52,BQ52)=0,ISNUMBER(BT52)),"",IF(OR(BO52="O",BR52="O"),"O",IF(AND(BO52=BR52,OR(BO52="K",BO52="W",BO52="M")),UPPER( BO52),"")))</f>
        <v/>
      </c>
      <c r="BV52" s="23" t="str">
        <f>IF(AND(ISBLANK(VAL_Codes!BA$33),ISBLANK(VAL_Codes!AZ$33)),IF(TYPE(VAL_Codes!BA$30)=2,VAL_Codes!BA$30,""),IF(ISBLANK(VAL_Codes!BA$33),"",VAL_Codes!BA$33))</f>
        <v/>
      </c>
      <c r="BW52" s="29" t="str">
        <f>IF(COUNTBLANK('VAL_Fill in area'!P103)=1,"",'VAL_Fill in area'!P103)</f>
        <v/>
      </c>
      <c r="BX52" s="17" t="str">
        <f>IF(TYPE(VAL_Codes!BC$33)=2,VAL_Codes!BC$33,IF(TYPE(VAL_Codes!BC$30)=2,VAL_Codes!BC$30,""))</f>
        <v/>
      </c>
      <c r="BY52" s="18" t="str">
        <f>IF(AND(ISBLANK(VAL_Codes!BD$33),ISBLANK(VAL_Codes!BC$33)),IF(TYPE(VAL_Codes!BD$30)=2,VAL_Codes!BD$30,""),IF(ISBLANK(VAL_Codes!BD$33),"",VAL_Codes!BD$33))</f>
        <v/>
      </c>
      <c r="BZ52" s="29" t="str">
        <f>IF(COUNTBLANK('VAL_Fill in area'!Q103)=1,"",'VAL_Fill in area'!Q103)</f>
        <v/>
      </c>
      <c r="CA52" s="17" t="str">
        <f>IF(TYPE(VAL_Codes!BF$33)=2,VAL_Codes!BF$33,IF(TYPE(VAL_Codes!BF$30)=2,VAL_Codes!BF$30,""))</f>
        <v/>
      </c>
      <c r="CB52" s="18" t="str">
        <f>IF(AND(ISBLANK(VAL_Codes!BG$33),ISBLANK(VAL_Codes!BF$33)),IF(TYPE(VAL_Codes!BG$30)=2,VAL_Codes!BG$30,""),IF(ISBLANK(VAL_Codes!BG$33),"",VAL_Codes!BG$33))</f>
        <v/>
      </c>
      <c r="CC52" s="27" t="str">
        <f>IF(OR(AND(BW52="",BX52=""),AND(BZ52="",CA52=""),AND(BX52="K",CA52="K"),OR(BX52="O",CA52="O")),"",SUM(BW52,BZ52))</f>
        <v/>
      </c>
      <c r="CD52" s="1" t="str">
        <f xml:space="preserve"> IF(AND(OR(AND(BX52="O",CA52="O"),AND(BX52="K",CA52="K")),SUM(BW52,BZ52)=0,ISNUMBER(CC52)),"",IF(OR(BX52="O",CA52="O"),"O",IF(AND(BX52=CA52,OR(BX52="K",BX52="W",BX52="M")),UPPER( BX52),"")))</f>
        <v/>
      </c>
      <c r="CE52" s="23" t="str">
        <f>IF(AND(ISBLANK(VAL_Codes!BJ$33),ISBLANK(VAL_Codes!BI$33)),IF(TYPE(VAL_Codes!BJ$30)=2,VAL_Codes!BJ$30,""),IF(ISBLANK(VAL_Codes!BJ$33),"",VAL_Codes!BJ$33))</f>
        <v/>
      </c>
      <c r="CF52" s="29" t="str">
        <f>IF(COUNTBLANK('VAL_Fill in area'!R103)=1,"",'VAL_Fill in area'!R103)</f>
        <v/>
      </c>
      <c r="CG52" s="17" t="str">
        <f>IF(TYPE(VAL_Codes!BL$33)=2,VAL_Codes!BL$33,IF(TYPE(VAL_Codes!BL$30)=2,VAL_Codes!BL$30,""))</f>
        <v/>
      </c>
      <c r="CH52" s="18" t="str">
        <f>IF(AND(ISBLANK(VAL_Codes!BM$33),ISBLANK(VAL_Codes!BL$33)),IF(TYPE(VAL_Codes!BM$30)=2,VAL_Codes!BM$30,""),IF(ISBLANK(VAL_Codes!BM$33),"",VAL_Codes!BM$33))</f>
        <v/>
      </c>
      <c r="CI52" s="29" t="str">
        <f>IF(COUNTBLANK('VAL_Fill in area'!S103)=1,"",'VAL_Fill in area'!S103)</f>
        <v/>
      </c>
      <c r="CJ52" s="17" t="str">
        <f>IF(TYPE(VAL_Codes!BO$33)=2,VAL_Codes!BO$33,IF(TYPE(VAL_Codes!BO$30)=2,VAL_Codes!BO$30,""))</f>
        <v/>
      </c>
      <c r="CK52" s="18" t="str">
        <f>IF(AND(ISBLANK(VAL_Codes!BP$33),ISBLANK(VAL_Codes!BO$33)),IF(TYPE(VAL_Codes!BP$30)=2,VAL_Codes!BP$30,""),IF(ISBLANK(VAL_Codes!BP$33),"",VAL_Codes!BP$33))</f>
        <v/>
      </c>
      <c r="CL52" s="29" t="str">
        <f>IF(COUNTBLANK('VAL_Fill in area'!T103)=1,"",'VAL_Fill in area'!T103)</f>
        <v/>
      </c>
      <c r="CM52" s="17" t="str">
        <f>IF(TYPE(VAL_Codes!BR$33)=2,VAL_Codes!BR$33,IF(TYPE(VAL_Codes!BR$30)=2,VAL_Codes!BR$30,""))</f>
        <v/>
      </c>
      <c r="CN52" s="18" t="str">
        <f>IF(AND(ISBLANK(VAL_Codes!BS$33),ISBLANK(VAL_Codes!BR$33)),IF(TYPE(VAL_Codes!BS$30)=2,VAL_Codes!BS$30,""),IF(ISBLANK(VAL_Codes!BS$33),"",VAL_Codes!BS$33))</f>
        <v/>
      </c>
      <c r="CO52" s="26" t="str">
        <f>IF(OR(EXACT(AG52,AH52),EXACT(AJ52,AK52),EXACT(AS52,AT52),EXACT(BT52,BU52),EXACT(CC52,CD52), EXACT(CL52,CM52),AND(AH52="K",AK52="K",AT52="K",BU52="K", CD52="K",CM52="K"),OR(AH52="O",AK52="O",AT52="O",BU52="O", CD52="O",CM52="O")),"",SUM(AG52,AJ52,AS52,BT52,CC52,CL52))</f>
        <v/>
      </c>
      <c r="CP52" s="20" t="str">
        <f>IF(AND(OR(OR(AH52="O",AK52="O",AT52="O",BU52="O",CD52="O",CM52="O"), AND(AH52="K",AK52="K",AT52="K",BU52="K", CD52="K",CM52="K")),SUM(AG52,AJ52,AS52,BT52,CC52,CL52)=0,ISNUMBER(CO52)),"",IF(OR(AH52="O",AK52="O",AT52="O",BU52="O",CD52="O",CM52="O"),"O",IF(AND(AH52=AK52,AH52=AT52,AH52=BU52,AH52=CD52,AH52=CM52,OR(AH52="K",AH52="W",AH52="M")),UPPER(AH52),"")))</f>
        <v/>
      </c>
      <c r="CQ52" s="23" t="str">
        <f>IF(AND(ISBLANK(VAL_Codes!BV$33),ISBLANK(VAL_Codes!BU$33)),IF(TYPE(VAL_Codes!BV$30)=2,VAL_Codes!BV$30,""),IF(ISBLANK(VAL_Codes!BV$33),"",VAL_Codes!BV$33))</f>
        <v/>
      </c>
      <c r="CR52" s="38"/>
    </row>
    <row r="53" spans="1:96" ht="11.25" customHeight="1" x14ac:dyDescent="0.2">
      <c r="A53" s="75"/>
      <c r="B53" s="75"/>
      <c r="C53" s="760"/>
      <c r="D53" s="759" t="s">
        <v>236</v>
      </c>
      <c r="E53" s="127" t="s">
        <v>236</v>
      </c>
      <c r="F53" s="124" t="s">
        <v>336</v>
      </c>
      <c r="G53" s="407"/>
      <c r="H53" s="408" t="s">
        <v>47</v>
      </c>
      <c r="I53" s="395" t="s">
        <v>66</v>
      </c>
      <c r="J53" s="396" t="str">
        <f>VAL_Metadata!B$8</f>
        <v>_X</v>
      </c>
      <c r="K53" s="408" t="s">
        <v>83</v>
      </c>
      <c r="L53" s="123" t="s">
        <v>47</v>
      </c>
      <c r="M53" s="122"/>
      <c r="N53" s="122"/>
      <c r="O53" s="122"/>
      <c r="P53" s="122"/>
      <c r="Q53" s="122"/>
      <c r="R53" s="122"/>
      <c r="S53" s="122"/>
      <c r="T53" s="122"/>
      <c r="U53" s="122"/>
      <c r="V53" s="122"/>
      <c r="W53" s="122"/>
      <c r="X53" s="122"/>
      <c r="Y53" s="122"/>
      <c r="Z53" s="123"/>
      <c r="AA53" s="26" t="str">
        <f>IF(OR(AND(AA51="",AB51=""),AND(AA52="",AB52=""),AND(AB51="K",AB52="K"),OR(AB51="O",AB52="O")),"",SUM(AA51,AA52))</f>
        <v/>
      </c>
      <c r="AB53" s="20" t="str">
        <f>IF(AND(OR(AND(AB51="O",AB52="O"),AND(AB51="K",AB52="K")),SUM(AA51,AA52)=0,ISNUMBER(AA53)),"",IF(OR(AB51="O",AB52="O"),"O",IF(AND(AB51=AB52,OR(AB51="K",AB51="W",AB51="M")), UPPER(AB51),"")))</f>
        <v/>
      </c>
      <c r="AC53" s="23" t="str">
        <f>IF(AND(ISBLANK(VAL_Codes!H$33),ISBLANK(VAL_Codes!G$33)),IF(TYPE(VAL_Codes!H$30)=2,VAL_Codes!H$30,""),IF(ISBLANK(VAL_Codes!H$33),"",VAL_Codes!H$33))</f>
        <v/>
      </c>
      <c r="AD53" s="26" t="str">
        <f>IF(OR(AND(AD51="",AE51=""),AND(AD52="",AE52=""),AND(AE51="K",AE52="K"),OR(AE51="O",AE52="O")),"",SUM(AD51,AD52))</f>
        <v/>
      </c>
      <c r="AE53" s="20" t="str">
        <f>IF(AND(OR(AND(AE51="O",AE52="O"),AND(AE51="K",AE52="K")),SUM(AD51,AD52)=0,ISNUMBER(AD53)),"",IF(OR(AE51="O",AE52="O"),"O",IF(AND(AE51=AE52,OR(AE51="K",AE51="W",AE51="M")), UPPER(AE51),"")))</f>
        <v/>
      </c>
      <c r="AF53" s="23" t="str">
        <f>IF(AND(ISBLANK(VAL_Codes!K$33),ISBLANK(VAL_Codes!J$33)),IF(TYPE(VAL_Codes!K$30)=2,VAL_Codes!K$30,""),IF(ISBLANK(VAL_Codes!K$33),"",VAL_Codes!K$33))</f>
        <v/>
      </c>
      <c r="AG53" s="26" t="str">
        <f>IF(OR(AND(AG51="",AH51=""),AND(AG52="",AH52=""),AND(AH51="K",AH52="K"),OR(AH51="O",AH52="O")),"",SUM(AG51,AG52))</f>
        <v/>
      </c>
      <c r="AH53" s="20" t="str">
        <f>IF(AND(OR(AND(AH51="O",AH52="O"),AND(AH51="K",AH52="K")),SUM(AG51,AG52)=0,ISNUMBER(AG53)),"",IF(OR(AH51="O",AH52="O"),"O",IF(AND(AH51=AH52,OR(AH51="K",AH51="W",AH51="M")), UPPER(AH51),"")))</f>
        <v/>
      </c>
      <c r="AI53" s="23" t="str">
        <f>IF(AND(ISBLANK(VAL_Codes!N$33),ISBLANK(VAL_Codes!M$33)),IF(TYPE(VAL_Codes!N$30)=2,VAL_Codes!N$30,""),IF(ISBLANK(VAL_Codes!N$33),"",VAL_Codes!N$33))</f>
        <v/>
      </c>
      <c r="AJ53" s="26" t="str">
        <f>IF(OR(AND(AJ51="",AK51=""),AND(AJ52="",AK52=""),AND(AK51="K",AK52="K"),OR(AK51="O",AK52="O")),"",SUM(AJ51,AJ52))</f>
        <v/>
      </c>
      <c r="AK53" s="20" t="str">
        <f>IF(AND(OR(AND(AK51="O",AK52="O"),AND(AK51="K",AK52="K")),SUM(AJ51,AJ52)=0,ISNUMBER(AJ53)),"",IF(OR(AK51="O",AK52="O"),"O",IF(AND(AK51=AK52,OR(AK51="K",AK51="W",AK51="M")), UPPER(AK51),"")))</f>
        <v/>
      </c>
      <c r="AL53" s="23" t="str">
        <f>IF(AND(ISBLANK(VAL_Codes!Q$33),ISBLANK(VAL_Codes!P$33)),IF(TYPE(VAL_Codes!Q$30)=2,VAL_Codes!Q$30,""),IF(ISBLANK(VAL_Codes!Q$33),"",VAL_Codes!Q$33))</f>
        <v/>
      </c>
      <c r="AM53" s="26" t="str">
        <f>IF(OR(AND(AM51="",AN51=""),AND(AM52="",AN52=""),AND(AN51="K",AN52="K"),OR(AN51="O",AN52="O")),"",SUM(AM51,AM52))</f>
        <v/>
      </c>
      <c r="AN53" s="20" t="str">
        <f>IF(AND(OR(AND(AN51="O",AN52="O"),AND(AN51="K",AN52="K")),SUM(AM51,AM52)=0,ISNUMBER(AM53)),"",IF(OR(AN51="O",AN52="O"),"O",IF(AND(AN51=AN52,OR(AN51="K",AN51="W",AN51="M")), UPPER(AN51),"")))</f>
        <v/>
      </c>
      <c r="AO53" s="23" t="str">
        <f>IF(AND(ISBLANK(VAL_Codes!T$33),ISBLANK(VAL_Codes!S$33)),IF(TYPE(VAL_Codes!T$30)=2,VAL_Codes!T$30,""),IF(ISBLANK(VAL_Codes!T$33),"",VAL_Codes!T$33))</f>
        <v/>
      </c>
      <c r="AP53" s="26" t="str">
        <f>IF(OR(AND(AP51="",AQ51=""),AND(AP52="",AQ52=""),AND(AQ51="K",AQ52="K"),OR(AQ51="O",AQ52="O")),"",SUM(AP51,AP52))</f>
        <v/>
      </c>
      <c r="AQ53" s="20" t="str">
        <f>IF(AND(OR(AND(AQ51="O",AQ52="O"),AND(AQ51="K",AQ52="K")),SUM(AP51,AP52)=0,ISNUMBER(AP53)),"",IF(OR(AQ51="O",AQ52="O"),"O",IF(AND(AQ51=AQ52,OR(AQ51="K",AQ51="W",AQ51="M")), UPPER(AQ51),"")))</f>
        <v/>
      </c>
      <c r="AR53" s="23" t="str">
        <f>IF(AND(ISBLANK(VAL_Codes!W$33),ISBLANK(VAL_Codes!V$33)),IF(TYPE(VAL_Codes!W$30)=2,VAL_Codes!W$30,""),IF(ISBLANK(VAL_Codes!W$33),"",VAL_Codes!W$33))</f>
        <v/>
      </c>
      <c r="AS53" s="26" t="str">
        <f>IF(OR(AND(AS51="",AT51=""),AND(AS52="",AT52=""),AND(AT51="K",AT52="K"),OR(AT51="O",AT52="O")),"",SUM(AS51,AS52))</f>
        <v/>
      </c>
      <c r="AT53" s="20" t="str">
        <f>IF(AND(OR(AND(AT51="O",AT52="O"),AND(AT51="K",AT52="K")),SUM(AS51,AS52)=0,ISNUMBER(AS53)),"",IF(OR(AT51="O",AT52="O"),"O",IF(AND(AT51=AT52,OR(AT51="K",AT51="W",AT51="M")), UPPER(AT51),"")))</f>
        <v/>
      </c>
      <c r="AU53" s="23" t="str">
        <f>IF(AND(ISBLANK(VAL_Codes!Z$33),ISBLANK(VAL_Codes!Y$33)),IF(TYPE(VAL_Codes!Z$30)=2,VAL_Codes!Z$30,""),IF(ISBLANK(VAL_Codes!Z$33),"",VAL_Codes!Z$33))</f>
        <v/>
      </c>
      <c r="AV53" s="26" t="str">
        <f>IF(OR(AND(AV51="",AW51=""),AND(AV52="",AW52=""),AND(AW51="K",AW52="K"),OR(AW51="O",AW52="O")),"",SUM(AV51,AV52))</f>
        <v/>
      </c>
      <c r="AW53" s="20" t="str">
        <f>IF(AND(OR(AND(AW51="O",AW52="O"),AND(AW51="K",AW52="K")),SUM(AV51,AV52)=0,ISNUMBER(AV53)),"",IF(OR(AW51="O",AW52="O"),"O",IF(AND(AW51=AW52,OR(AW51="K",AW51="W",AW51="M")), UPPER(AW51),"")))</f>
        <v/>
      </c>
      <c r="AX53" s="23" t="str">
        <f>IF(AND(ISBLANK(VAL_Codes!AC$33),ISBLANK(VAL_Codes!AB$33)),IF(TYPE(VAL_Codes!AC$30)=2,VAL_Codes!AC$30,""),IF(ISBLANK(VAL_Codes!AC$33),"",VAL_Codes!AC$33))</f>
        <v/>
      </c>
      <c r="AY53" s="26" t="str">
        <f>IF(OR(AND(AY51="",AZ51=""),AND(AY52="",AZ52=""),AND(AZ51="K",AZ52="K"),OR(AZ51="O",AZ52="O")),"",SUM(AY51,AY52))</f>
        <v/>
      </c>
      <c r="AZ53" s="20" t="str">
        <f>IF(AND(OR(AND(AZ51="O",AZ52="O"),AND(AZ51="K",AZ52="K")),SUM(AY51,AY52)=0,ISNUMBER(AY53)),"",IF(OR(AZ51="O",AZ52="O"),"O",IF(AND(AZ51=AZ52,OR(AZ51="K",AZ51="W",AZ51="M")), UPPER(AZ51),"")))</f>
        <v/>
      </c>
      <c r="BA53" s="23" t="str">
        <f>IF(AND(ISBLANK(VAL_Codes!AF$33),ISBLANK(VAL_Codes!AE$33)),IF(TYPE(VAL_Codes!AF$30)=2,VAL_Codes!AF$30,""),IF(ISBLANK(VAL_Codes!AF$33),"",VAL_Codes!AF$33))</f>
        <v/>
      </c>
      <c r="BB53" s="26" t="str">
        <f>IF(OR(AND(BB51="",BC51=""),AND(BB52="",BC52=""),AND(BC51="K",BC52="K"),OR(BC51="O",BC52="O")),"",SUM(BB51,BB52))</f>
        <v/>
      </c>
      <c r="BC53" s="20" t="str">
        <f>IF(AND(OR(AND(BC51="O",BC52="O"),AND(BC51="K",BC52="K")),SUM(BB51,BB52)=0,ISNUMBER(BB53)),"",IF(OR(BC51="O",BC52="O"),"O",IF(AND(BC51=BC52,OR(BC51="K",BC51="W",BC51="M")), UPPER(BC51),"")))</f>
        <v/>
      </c>
      <c r="BD53" s="23" t="str">
        <f>IF(AND(ISBLANK(VAL_Codes!AI$33),ISBLANK(VAL_Codes!AH$33)),IF(TYPE(VAL_Codes!AI$30)=2,VAL_Codes!AI$30,""),IF(ISBLANK(VAL_Codes!AI$33),"",VAL_Codes!AI$33))</f>
        <v/>
      </c>
      <c r="BE53" s="26" t="str">
        <f>IF(OR(AND(BE51="",BF51=""),AND(BE52="",BF52=""),AND(BF51="K",BF52="K"),OR(BF51="O",BF52="O")),"",SUM(BE51,BE52))</f>
        <v/>
      </c>
      <c r="BF53" s="20" t="str">
        <f>IF(AND(OR(AND(BF51="O",BF52="O"),AND(BF51="K",BF52="K")),SUM(BE51,BE52)=0,ISNUMBER(BE53)),"",IF(OR(BF51="O",BF52="O"),"O",IF(AND(BF51=BF52,OR(BF51="K",BF51="W",BF51="M")), UPPER(BF51),"")))</f>
        <v/>
      </c>
      <c r="BG53" s="23" t="str">
        <f>IF(AND(ISBLANK(VAL_Codes!AL$33),ISBLANK(VAL_Codes!AK$33)),IF(TYPE(VAL_Codes!AL$30)=2,VAL_Codes!AL$30,""),IF(ISBLANK(VAL_Codes!AL$33),"",VAL_Codes!AL$33))</f>
        <v/>
      </c>
      <c r="BH53" s="26" t="str">
        <f>IF(OR(AND(BH51="",BI51=""),AND(BH52="",BI52=""),AND(BI51="K",BI52="K"),OR(BI51="O",BI52="O")),"",SUM(BH51,BH52))</f>
        <v/>
      </c>
      <c r="BI53" s="20" t="str">
        <f>IF(AND(OR(AND(BI51="O",BI52="O"),AND(BI51="K",BI52="K")),SUM(BH51,BH52)=0,ISNUMBER(BH53)),"",IF(OR(BI51="O",BI52="O"),"O",IF(AND(BI51=BI52,OR(BI51="K",BI51="W",BI51="M")), UPPER(BI51),"")))</f>
        <v/>
      </c>
      <c r="BJ53" s="23" t="str">
        <f>IF(AND(ISBLANK(VAL_Codes!AO$33),ISBLANK(VAL_Codes!AN$33)),IF(TYPE(VAL_Codes!AO$30)=2,VAL_Codes!AO$30,""),IF(ISBLANK(VAL_Codes!AO$33),"",VAL_Codes!AO$33))</f>
        <v/>
      </c>
      <c r="BK53" s="26" t="str">
        <f>IF(OR(AND(BK51="",BL51=""),AND(BK52="",BL52=""),AND(BL51="K",BL52="K"),OR(BL51="O",BL52="O")),"",SUM(BK51,BK52))</f>
        <v/>
      </c>
      <c r="BL53" s="20" t="str">
        <f>IF(AND(OR(AND(BL51="O",BL52="O"),AND(BL51="K",BL52="K")),SUM(BK51,BK52)=0,ISNUMBER(BK53)),"",IF(OR(BL51="O",BL52="O"),"O",IF(AND(BL51=BL52,OR(BL51="K",BL51="W",BL51="M")), UPPER(BL51),"")))</f>
        <v/>
      </c>
      <c r="BM53" s="23" t="str">
        <f>IF(AND(ISBLANK(VAL_Codes!AR$33),ISBLANK(VAL_Codes!AQ$33)),IF(TYPE(VAL_Codes!AR$30)=2,VAL_Codes!AR$30,""),IF(ISBLANK(VAL_Codes!AR$33),"",VAL_Codes!AR$33))</f>
        <v/>
      </c>
      <c r="BN53" s="26" t="str">
        <f>IF(OR(AND(BN51="",BO51=""),AND(BN52="",BO52=""),AND(BO51="K",BO52="K"),OR(BO51="O",BO52="O")),"",SUM(BN51,BN52))</f>
        <v/>
      </c>
      <c r="BO53" s="20" t="str">
        <f>IF(AND(OR(AND(BO51="O",BO52="O"),AND(BO51="K",BO52="K")),SUM(BN51,BN52)=0,ISNUMBER(BN53)),"",IF(OR(BO51="O",BO52="O"),"O",IF(AND(BO51=BO52,OR(BO51="K",BO51="W",BO51="M")), UPPER(BO51),"")))</f>
        <v/>
      </c>
      <c r="BP53" s="23" t="str">
        <f>IF(AND(ISBLANK(VAL_Codes!AU$33),ISBLANK(VAL_Codes!AT$33)),IF(TYPE(VAL_Codes!AU$30)=2,VAL_Codes!AU$30,""),IF(ISBLANK(VAL_Codes!AU$33),"",VAL_Codes!AU$33))</f>
        <v/>
      </c>
      <c r="BQ53" s="26" t="str">
        <f>IF(OR(AND(BQ51="",BR51=""),AND(BQ52="",BR52=""),AND(BR51="K",BR52="K"),OR(BR51="O",BR52="O")),"",SUM(BQ51,BQ52))</f>
        <v/>
      </c>
      <c r="BR53" s="20" t="str">
        <f>IF(AND(OR(AND(BR51="O",BR52="O"),AND(BR51="K",BR52="K")),SUM(BQ51,BQ52)=0,ISNUMBER(BQ53)),"",IF(OR(BR51="O",BR52="O"),"O",IF(AND(BR51=BR52,OR(BR51="K",BR51="W",BR51="M")), UPPER(BR51),"")))</f>
        <v/>
      </c>
      <c r="BS53" s="23" t="str">
        <f>IF(AND(ISBLANK(VAL_Codes!AX$33),ISBLANK(VAL_Codes!AW$33)),IF(TYPE(VAL_Codes!AX$30)=2,VAL_Codes!AX$30,""),IF(ISBLANK(VAL_Codes!AX$33),"",VAL_Codes!AX$33))</f>
        <v/>
      </c>
      <c r="BT53" s="26" t="str">
        <f>IF(OR(AND(BT51="",BU51=""),AND(BT52="",BU52=""),AND(BU51="K",BU52="K"),OR(BU51="O",BU52="O")),"",SUM(BT51,BT52))</f>
        <v/>
      </c>
      <c r="BU53" s="20" t="str">
        <f>IF(AND(OR(AND(BU51="O",BU52="O"),AND(BU51="K",BU52="K")),SUM(BT51,BT52)=0,ISNUMBER(BT53)),"",IF(OR(BU51="O",BU52="O"),"O",IF(AND(BU51=BU52,OR(BU51="K",BU51="W",BU51="M")), UPPER(BU51),"")))</f>
        <v/>
      </c>
      <c r="BV53" s="23" t="str">
        <f>IF(AND(ISBLANK(VAL_Codes!BA$33),ISBLANK(VAL_Codes!AZ$33)),IF(TYPE(VAL_Codes!BA$30)=2,VAL_Codes!BA$30,""),IF(ISBLANK(VAL_Codes!BA$33),"",VAL_Codes!BA$33))</f>
        <v/>
      </c>
      <c r="BW53" s="26" t="str">
        <f>IF(OR(AND(BW51="",BX51=""),AND(BW52="",BX52=""),AND(BX51="K",BX52="K"),OR(BX51="O",BX52="O")),"",SUM(BW51,BW52))</f>
        <v/>
      </c>
      <c r="BX53" s="20" t="str">
        <f>IF(AND(OR(AND(BX51="O",BX52="O"),AND(BX51="K",BX52="K")),SUM(BW51,BW52)=0,ISNUMBER(BW53)),"",IF(OR(BX51="O",BX52="O"),"O",IF(AND(BX51=BX52,OR(BX51="K",BX51="W",BX51="M")), UPPER(BX51),"")))</f>
        <v/>
      </c>
      <c r="BY53" s="23" t="str">
        <f>IF(AND(ISBLANK(VAL_Codes!BD$33),ISBLANK(VAL_Codes!BC$33)),IF(TYPE(VAL_Codes!BD$30)=2,VAL_Codes!BD$30,""),IF(ISBLANK(VAL_Codes!BD$33),"",VAL_Codes!BD$33))</f>
        <v/>
      </c>
      <c r="BZ53" s="26" t="str">
        <f>IF(OR(AND(BZ51="",CA51=""),AND(BZ52="",CA52=""),AND(CA51="K",CA52="K"),OR(CA51="O",CA52="O")),"",SUM(BZ51,BZ52))</f>
        <v/>
      </c>
      <c r="CA53" s="20" t="str">
        <f>IF(AND(OR(AND(CA51="O",CA52="O"),AND(CA51="K",CA52="K")),SUM(BZ51,BZ52)=0,ISNUMBER(BZ53)),"",IF(OR(CA51="O",CA52="O"),"O",IF(AND(CA51=CA52,OR(CA51="K",CA51="W",CA51="M")), UPPER(CA51),"")))</f>
        <v/>
      </c>
      <c r="CB53" s="23" t="str">
        <f>IF(AND(ISBLANK(VAL_Codes!BG$33),ISBLANK(VAL_Codes!BF$33)),IF(TYPE(VAL_Codes!BG$30)=2,VAL_Codes!BG$30,""),IF(ISBLANK(VAL_Codes!BG$33),"",VAL_Codes!BG$33))</f>
        <v/>
      </c>
      <c r="CC53" s="26" t="str">
        <f>IF(OR(AND(CC51="",CD51=""),AND(CC52="",CD52=""),AND(CD51="K",CD52="K"),OR(CD51="O",CD52="O")),"",SUM(CC51,CC52))</f>
        <v/>
      </c>
      <c r="CD53" s="20" t="str">
        <f>IF(AND(OR(AND(CD51="O",CD52="O"),AND(CD51="K",CD52="K")),SUM(CC51,CC52)=0,ISNUMBER(CC53)),"",IF(OR(CD51="O",CD52="O"),"O",IF(AND(CD51=CD52,OR(CD51="K",CD51="W",CD51="M")), UPPER(CD51),"")))</f>
        <v/>
      </c>
      <c r="CE53" s="23" t="str">
        <f>IF(AND(ISBLANK(VAL_Codes!BJ$33),ISBLANK(VAL_Codes!BI$33)),IF(TYPE(VAL_Codes!BJ$30)=2,VAL_Codes!BJ$30,""),IF(ISBLANK(VAL_Codes!BJ$33),"",VAL_Codes!BJ$33))</f>
        <v/>
      </c>
      <c r="CF53" s="26" t="str">
        <f>IF(OR(AND(CF51="",CG51=""),AND(CF52="",CG52=""),AND(CG51="K",CG52="K"),OR(CG51="O",CG52="O")),"",SUM(CF51,CF52))</f>
        <v/>
      </c>
      <c r="CG53" s="20" t="str">
        <f>IF(AND(OR(AND(CG51="O",CG52="O"),AND(CG51="K",CG52="K")),SUM(CF51,CF52)=0,ISNUMBER(CF53)),"",IF(OR(CG51="O",CG52="O"),"O",IF(AND(CG51=CG52,OR(CG51="K",CG51="W",CG51="M")), UPPER(CG51),"")))</f>
        <v/>
      </c>
      <c r="CH53" s="23" t="str">
        <f>IF(AND(ISBLANK(VAL_Codes!BM$33),ISBLANK(VAL_Codes!BL$33)),IF(TYPE(VAL_Codes!BM$30)=2,VAL_Codes!BM$30,""),IF(ISBLANK(VAL_Codes!BM$33),"",VAL_Codes!BM$33))</f>
        <v/>
      </c>
      <c r="CI53" s="26" t="str">
        <f>IF(OR(AND(CI51="",CJ51=""),AND(CI52="",CJ52=""),AND(CJ51="K",CJ52="K"),OR(CJ51="O",CJ52="O")),"",SUM(CI51,CI52))</f>
        <v/>
      </c>
      <c r="CJ53" s="20" t="str">
        <f>IF(AND(OR(AND(CJ51="O",CJ52="O"),AND(CJ51="K",CJ52="K")),SUM(CI51,CI52)=0,ISNUMBER(CI53)),"",IF(OR(CJ51="O",CJ52="O"),"O",IF(AND(CJ51=CJ52,OR(CJ51="K",CJ51="W",CJ51="M")), UPPER(CJ51),"")))</f>
        <v/>
      </c>
      <c r="CK53" s="23" t="str">
        <f>IF(AND(ISBLANK(VAL_Codes!BP$33),ISBLANK(VAL_Codes!BO$33)),IF(TYPE(VAL_Codes!BP$30)=2,VAL_Codes!BP$30,""),IF(ISBLANK(VAL_Codes!BP$33),"",VAL_Codes!BP$33))</f>
        <v/>
      </c>
      <c r="CL53" s="26" t="str">
        <f>IF(OR(AND(CL51="",CM51=""),AND(CL52="",CM52=""),AND(CM51="K",CM52="K"),OR(CM51="O",CM52="O")),"",SUM(CL51,CL52))</f>
        <v/>
      </c>
      <c r="CM53" s="20" t="str">
        <f>IF(AND(OR(AND(CM51="O",CM52="O"),AND(CM51="K",CM52="K")),SUM(CL51,CL52)=0,ISNUMBER(CL53)),"",IF(OR(CM51="O",CM52="O"),"O",IF(AND(CM51=CM52,OR(CM51="K",CM51="W",CM51="M")), UPPER(CM51),"")))</f>
        <v/>
      </c>
      <c r="CN53" s="23" t="str">
        <f>IF(AND(ISBLANK(VAL_Codes!BS$33),ISBLANK(VAL_Codes!BR$33)),IF(TYPE(VAL_Codes!BS$30)=2,VAL_Codes!BS$30,""),IF(ISBLANK(VAL_Codes!BS$33),"",VAL_Codes!BS$33))</f>
        <v/>
      </c>
      <c r="CO53" s="26" t="str">
        <f>IF(OR(AND(CO51="",CP51=""),AND(CO52="",CP52=""),AND(CP51="K",CP52="K"),OR(CP51="O",CP52="O")),"",SUM(CO51,CO52))</f>
        <v/>
      </c>
      <c r="CP53" s="20" t="str">
        <f>IF(AND(OR(AND(CP51="O",CP52="O"),AND(CP51="K",CP52="K")),SUM(CO51,CO52)=0,ISNUMBER(CO53)),"",IF(OR(CP51="O",CP52="O"),"O",IF(AND(CP51=CP52,OR(CP51="K",CP51="W",CP51="M")), UPPER(CP51),"")))</f>
        <v/>
      </c>
      <c r="CQ53" s="23" t="str">
        <f>IF(AND(ISBLANK(VAL_Codes!BV$33),ISBLANK(VAL_Codes!BU$33)),IF(TYPE(VAL_Codes!BV$30)=2,VAL_Codes!BV$30,""),IF(ISBLANK(VAL_Codes!BV$33),"",VAL_Codes!BV$33))</f>
        <v/>
      </c>
      <c r="CR53" s="38"/>
    </row>
    <row r="54" spans="1:96" ht="11.25" customHeight="1" x14ac:dyDescent="0.2">
      <c r="A54" s="44"/>
      <c r="B54" s="44"/>
      <c r="C54" s="760"/>
      <c r="D54" s="760"/>
      <c r="E54" s="73" t="s">
        <v>237</v>
      </c>
      <c r="F54" s="561" t="s">
        <v>238</v>
      </c>
      <c r="G54" s="407"/>
      <c r="H54" s="408" t="s">
        <v>47</v>
      </c>
      <c r="I54" s="395" t="s">
        <v>66</v>
      </c>
      <c r="J54" s="396" t="str">
        <f>VAL_Metadata!B$8</f>
        <v>_X</v>
      </c>
      <c r="K54" s="408" t="s">
        <v>83</v>
      </c>
      <c r="L54" s="123" t="s">
        <v>139</v>
      </c>
      <c r="M54" s="122"/>
      <c r="N54" s="122"/>
      <c r="O54" s="122"/>
      <c r="P54" s="122"/>
      <c r="Q54" s="122"/>
      <c r="R54" s="122"/>
      <c r="S54" s="122"/>
      <c r="T54" s="122"/>
      <c r="U54" s="122"/>
      <c r="V54" s="122"/>
      <c r="W54" s="122"/>
      <c r="X54" s="122"/>
      <c r="Y54" s="122"/>
      <c r="Z54" s="123"/>
      <c r="AA54" s="29" t="str">
        <f>IF(COUNTBLANK('VAL_Fill in area'!G104)=1,"",'VAL_Fill in area'!G104)</f>
        <v/>
      </c>
      <c r="AB54" s="17" t="str">
        <f>IF(TYPE(VAL_Codes!G$33)=2,VAL_Codes!G$33,IF(TYPE(VAL_Codes!G$30)=2,VAL_Codes!G$30,""))</f>
        <v/>
      </c>
      <c r="AC54" s="18" t="str">
        <f>IF(AND(ISBLANK(VAL_Codes!H$33),ISBLANK(VAL_Codes!G$33)),IF(TYPE(VAL_Codes!H$30)=2,VAL_Codes!H$30,""),IF(ISBLANK(VAL_Codes!H$33),"",VAL_Codes!H$33))</f>
        <v/>
      </c>
      <c r="AD54" s="29" t="str">
        <f>IF(COUNTBLANK('VAL_Fill in area'!H104)=1,"",'VAL_Fill in area'!H104)</f>
        <v/>
      </c>
      <c r="AE54" s="17" t="str">
        <f>IF(TYPE(VAL_Codes!J$33)=2,VAL_Codes!J$33,IF(TYPE(VAL_Codes!J$30)=2,VAL_Codes!J$30,""))</f>
        <v/>
      </c>
      <c r="AF54" s="18" t="str">
        <f>IF(AND(ISBLANK(VAL_Codes!K$33),ISBLANK(VAL_Codes!J$33)),IF(TYPE(VAL_Codes!K$30)=2,VAL_Codes!K$30,""),IF(ISBLANK(VAL_Codes!K$33),"",VAL_Codes!K$33))</f>
        <v/>
      </c>
      <c r="AG54" s="27" t="str">
        <f>IF(OR(AND(AA54="",AB54=""),AND(AD54="",AE54=""),AND(AB54="K",AE54="K"),OR(AB54="O",AE54="O")),"",SUM(AA54,AD54))</f>
        <v/>
      </c>
      <c r="AH54" s="1" t="str">
        <f xml:space="preserve"> IF(AND(OR(AND(AB54="O",AE54="O"),AND(AB54="K",AE54="K")),SUM(AA54,AD54)=0,ISNUMBER(AG54)),"",IF(OR(AB54="O",AE54="O"),"O",IF(AND(AB54=AE54,OR(AB54="K",AB54="W",AB54="M")),UPPER( AB54),"")))</f>
        <v/>
      </c>
      <c r="AI54" s="23" t="str">
        <f>IF(AND(ISBLANK(VAL_Codes!N$33),ISBLANK(VAL_Codes!M$33)),IF(TYPE(VAL_Codes!N$30)=2,VAL_Codes!N$30,""),IF(ISBLANK(VAL_Codes!N$33),"",VAL_Codes!N$33))</f>
        <v/>
      </c>
      <c r="AJ54" s="29" t="str">
        <f>IF(COUNTBLANK('VAL_Fill in area'!I104)=1,"",'VAL_Fill in area'!I104)</f>
        <v/>
      </c>
      <c r="AK54" s="17" t="str">
        <f>IF(TYPE(VAL_Codes!P$33)=2,VAL_Codes!P$33,IF(TYPE(VAL_Codes!P$30)=2,VAL_Codes!P$30,""))</f>
        <v/>
      </c>
      <c r="AL54" s="18" t="str">
        <f>IF(AND(ISBLANK(VAL_Codes!Q$33),ISBLANK(VAL_Codes!P$33)),IF(TYPE(VAL_Codes!Q$30)=2,VAL_Codes!Q$30,""),IF(ISBLANK(VAL_Codes!Q$33),"",VAL_Codes!Q$33))</f>
        <v/>
      </c>
      <c r="AM54" s="29" t="str">
        <f>IF(COUNTBLANK('VAL_Fill in area'!J104)=1,"",'VAL_Fill in area'!J104)</f>
        <v/>
      </c>
      <c r="AN54" s="17" t="str">
        <f>IF(TYPE(VAL_Codes!S$33)=2,VAL_Codes!S$33,IF(TYPE(VAL_Codes!S$30)=2,VAL_Codes!S$30,""))</f>
        <v/>
      </c>
      <c r="AO54" s="18" t="str">
        <f>IF(AND(ISBLANK(VAL_Codes!T$33),ISBLANK(VAL_Codes!S$33)),IF(TYPE(VAL_Codes!T$30)=2,VAL_Codes!T$30,""),IF(ISBLANK(VAL_Codes!T$33),"",VAL_Codes!T$33))</f>
        <v/>
      </c>
      <c r="AP54" s="29" t="str">
        <f>IF(COUNTBLANK('VAL_Fill in area'!K104)=1,"",'VAL_Fill in area'!K104)</f>
        <v/>
      </c>
      <c r="AQ54" s="17" t="str">
        <f>IF(TYPE(VAL_Codes!V$33)=2,VAL_Codes!V$33,IF(TYPE(VAL_Codes!V$30)=2,VAL_Codes!V$30,""))</f>
        <v/>
      </c>
      <c r="AR54" s="18" t="str">
        <f>IF(AND(ISBLANK(VAL_Codes!W$33),ISBLANK(VAL_Codes!V$33)),IF(TYPE(VAL_Codes!W$30)=2,VAL_Codes!W$30,""),IF(ISBLANK(VAL_Codes!W$33),"",VAL_Codes!W$33))</f>
        <v/>
      </c>
      <c r="AS54" s="27" t="str">
        <f>IF(OR(AND(AM54="",AN54=""),AND(AP54="",AQ54=""),AND(AN54="K",AQ54="K"),OR(AN54="O",AQ54="O")),"",SUM(AM54,AP54))</f>
        <v/>
      </c>
      <c r="AT54" s="1" t="str">
        <f xml:space="preserve"> IF(AND(OR(AND(AN54="O",AQ54="O"),AND(AN54="K",AQ54="K")),SUM(AM54,AP54)=0,ISNUMBER(AS54)),"",IF(OR(AN54="O",AQ54="O"),"O",IF(AND(AN54=AQ54,OR(AN54="K",AN54="W",AN54="M")),UPPER( AN54),"")))</f>
        <v/>
      </c>
      <c r="AU54" s="23" t="str">
        <f>IF(AND(ISBLANK(VAL_Codes!Z$33),ISBLANK(VAL_Codes!Y$33)),IF(TYPE(VAL_Codes!Z$30)=2,VAL_Codes!Z$30,""),IF(ISBLANK(VAL_Codes!Z$33),"",VAL_Codes!Z$33))</f>
        <v/>
      </c>
      <c r="AV54" s="29" t="str">
        <f>IF(COUNTBLANK('VAL_Fill in area'!L104)=1,"",'VAL_Fill in area'!L104)</f>
        <v/>
      </c>
      <c r="AW54" s="17" t="str">
        <f>IF(TYPE(VAL_Codes!AB$33)=2,VAL_Codes!AB$33,IF(TYPE(VAL_Codes!AB$30)=2,VAL_Codes!AB$30,""))</f>
        <v/>
      </c>
      <c r="AX54" s="18" t="str">
        <f>IF(AND(ISBLANK(VAL_Codes!AC$33),ISBLANK(VAL_Codes!AB$33)),IF(TYPE(VAL_Codes!AC$30)=2,VAL_Codes!AC$30,""),IF(ISBLANK(VAL_Codes!AC$33),"",VAL_Codes!AC$33))</f>
        <v/>
      </c>
      <c r="AY54" s="29" t="str">
        <f>IF(COUNTBLANK('VAL_Fill in area'!M104)=1,"",'VAL_Fill in area'!M104)</f>
        <v/>
      </c>
      <c r="AZ54" s="17" t="str">
        <f>IF(TYPE(VAL_Codes!AE$33)=2,VAL_Codes!AE$33,IF(TYPE(VAL_Codes!AE$30)=2,VAL_Codes!AE$30,""))</f>
        <v/>
      </c>
      <c r="BA54" s="18" t="str">
        <f>IF(AND(ISBLANK(VAL_Codes!AF$33),ISBLANK(VAL_Codes!AE$33)),IF(TYPE(VAL_Codes!AF$30)=2,VAL_Codes!AF$30,""),IF(ISBLANK(VAL_Codes!AF$33),"",VAL_Codes!AF$33))</f>
        <v/>
      </c>
      <c r="BB54" s="27" t="str">
        <f>IF(OR(AND(AV54="",AW54=""),AND(AY54="",AZ54=""),AND(AW54="K",AZ54="K"),OR(AW54="O",AZ54="O")),"",SUM(AV54,AY54))</f>
        <v/>
      </c>
      <c r="BC54" s="1" t="str">
        <f xml:space="preserve"> IF(AND(OR(AND(AW54="O",AZ54="O"),AND(AW54="K",AZ54="K")),SUM(AV54,AY54)=0,ISNUMBER(BB54)),"",IF(OR(AW54="O",AZ54="O"),"O",IF(AND(AW54=AZ54,OR(AW54="K",AW54="W",AW54="M")),UPPER( AW54),"")))</f>
        <v/>
      </c>
      <c r="BD54" s="23" t="str">
        <f>IF(AND(ISBLANK(VAL_Codes!AI$33),ISBLANK(VAL_Codes!AH$33)),IF(TYPE(VAL_Codes!AI$30)=2,VAL_Codes!AI$30,""),IF(ISBLANK(VAL_Codes!AI$33),"",VAL_Codes!AI$33))</f>
        <v/>
      </c>
      <c r="BE54" s="29" t="str">
        <f>IF(COUNTBLANK('VAL_Fill in area'!N104)=1,"",'VAL_Fill in area'!N104)</f>
        <v/>
      </c>
      <c r="BF54" s="17" t="str">
        <f>IF(TYPE(VAL_Codes!AK$33)=2,VAL_Codes!AK$33,IF(TYPE(VAL_Codes!AK$30)=2,VAL_Codes!AK$30,""))</f>
        <v/>
      </c>
      <c r="BG54" s="18" t="str">
        <f>IF(AND(ISBLANK(VAL_Codes!AL$33),ISBLANK(VAL_Codes!AK$33)),IF(TYPE(VAL_Codes!AL$30)=2,VAL_Codes!AL$30,""),IF(ISBLANK(VAL_Codes!AL$33),"",VAL_Codes!AL$33))</f>
        <v/>
      </c>
      <c r="BH54" s="29" t="str">
        <f>IF(COUNTBLANK('VAL_Fill in area'!O104)=1,"",'VAL_Fill in area'!O104)</f>
        <v/>
      </c>
      <c r="BI54" s="17" t="str">
        <f>IF(TYPE(VAL_Codes!AN$33)=2,VAL_Codes!AN$33,IF(TYPE(VAL_Codes!AN$30)=2,VAL_Codes!AN$30,""))</f>
        <v/>
      </c>
      <c r="BJ54" s="18" t="str">
        <f>IF(AND(ISBLANK(VAL_Codes!AO$33),ISBLANK(VAL_Codes!AN$33)),IF(TYPE(VAL_Codes!AO$30)=2,VAL_Codes!AO$30,""),IF(ISBLANK(VAL_Codes!AO$33),"",VAL_Codes!AO$33))</f>
        <v/>
      </c>
      <c r="BK54" s="27" t="str">
        <f>IF(OR(AND(BE54="",BF54=""),AND(BH54="",BI54=""),AND(BF54="K",BI54="K"),OR(BF54="O",BI54="O")),"",SUM(BE54,BH54))</f>
        <v/>
      </c>
      <c r="BL54" s="1" t="str">
        <f xml:space="preserve"> IF(AND(OR(AND(BF54="O",BI54="O"),AND(BF54="K",BI54="K")),SUM(BE54,BH54)=0,ISNUMBER(BK54)),"",IF(OR(BF54="O",BI54="O"),"O",IF(AND(BF54=BI54,OR(BF54="K",BF54="W",BF54="M")),UPPER( BF54),"")))</f>
        <v/>
      </c>
      <c r="BM54" s="23" t="str">
        <f>IF(AND(ISBLANK(VAL_Codes!AR$33),ISBLANK(VAL_Codes!AQ$33)),IF(TYPE(VAL_Codes!AR$30)=2,VAL_Codes!AR$30,""),IF(ISBLANK(VAL_Codes!AR$33),"",VAL_Codes!AR$33))</f>
        <v/>
      </c>
      <c r="BN54" s="27" t="str">
        <f>IF(OR(AND(AV54="",AW54=""),AND(BE54="",BF54=""),AND(AW54="K",BF54="K"),OR(AW54="O",BF54="O")),"",SUM(AV54,BE54))</f>
        <v/>
      </c>
      <c r="BO54" s="1" t="str">
        <f xml:space="preserve"> IF(AND(OR(AND(AW54="O",BF54="O"),AND(AW54="K",BF54="K")),SUM(AV54,BE54)=0,ISNUMBER(BN54)),"",IF(OR(AW54="O",BF54="O"),"O",IF(AND(AW54=BF54,OR(AW54="K",AW54="W",AW54="M")),UPPER( AW54),"")))</f>
        <v/>
      </c>
      <c r="BP54" s="23" t="str">
        <f>IF(AND(ISBLANK(VAL_Codes!AU$33),ISBLANK(VAL_Codes!AT$33)),IF(TYPE(VAL_Codes!AU$30)=2,VAL_Codes!AU$30,""),IF(ISBLANK(VAL_Codes!AU$33),"",VAL_Codes!AU$33))</f>
        <v/>
      </c>
      <c r="BQ54" s="27" t="str">
        <f>IF(OR(AND(AY54="",AZ54=""),AND(BH54="",BI54=""),AND(AZ54="K",BI54="K"),OR(AZ54="O",BI54="O")),"",SUM(AY54,BH54))</f>
        <v/>
      </c>
      <c r="BR54" s="1" t="str">
        <f xml:space="preserve"> IF(AND(OR(AND(AZ54="O",BI54="O"),AND(AZ54="K",BI54="K")),SUM(AY54,BH54)=0,ISNUMBER(BQ54)),"",IF(OR(AZ54="O",BI54="O"),"O",IF(AND(AZ54=BI54,OR(AZ54="K",AZ54="W",AZ54="M")),UPPER( AZ54),"")))</f>
        <v/>
      </c>
      <c r="BS54" s="23" t="str">
        <f>IF(AND(ISBLANK(VAL_Codes!AX$33),ISBLANK(VAL_Codes!AW$33)),IF(TYPE(VAL_Codes!AX$30)=2,VAL_Codes!AX$30,""),IF(ISBLANK(VAL_Codes!AX$33),"",VAL_Codes!AX$33))</f>
        <v/>
      </c>
      <c r="BT54" s="27" t="str">
        <f>IF(OR(AND(BN54="",BO54=""),AND(BQ54="",BR54=""),AND(BO54="K",BR54="K"),OR(BO54="O",BR54="O")),"",SUM(BN54,BQ54))</f>
        <v/>
      </c>
      <c r="BU54" s="1" t="str">
        <f xml:space="preserve"> IF(AND(OR(AND(BO54="O",BR54="O"),AND(BO54="K",BR54="K")),SUM(BN54,BQ54)=0,ISNUMBER(BT54)),"",IF(OR(BO54="O",BR54="O"),"O",IF(AND(BO54=BR54,OR(BO54="K",BO54="W",BO54="M")),UPPER( BO54),"")))</f>
        <v/>
      </c>
      <c r="BV54" s="23" t="str">
        <f>IF(AND(ISBLANK(VAL_Codes!BA$33),ISBLANK(VAL_Codes!AZ$33)),IF(TYPE(VAL_Codes!BA$30)=2,VAL_Codes!BA$30,""),IF(ISBLANK(VAL_Codes!BA$33),"",VAL_Codes!BA$33))</f>
        <v/>
      </c>
      <c r="BW54" s="29" t="str">
        <f>IF(COUNTBLANK('VAL_Fill in area'!P104)=1,"",'VAL_Fill in area'!P104)</f>
        <v/>
      </c>
      <c r="BX54" s="17" t="str">
        <f>IF(TYPE(VAL_Codes!BC$33)=2,VAL_Codes!BC$33,IF(TYPE(VAL_Codes!BC$30)=2,VAL_Codes!BC$30,""))</f>
        <v/>
      </c>
      <c r="BY54" s="18" t="str">
        <f>IF(AND(ISBLANK(VAL_Codes!BD$33),ISBLANK(VAL_Codes!BC$33)),IF(TYPE(VAL_Codes!BD$30)=2,VAL_Codes!BD$30,""),IF(ISBLANK(VAL_Codes!BD$33),"",VAL_Codes!BD$33))</f>
        <v/>
      </c>
      <c r="BZ54" s="29" t="str">
        <f>IF(COUNTBLANK('VAL_Fill in area'!Q104)=1,"",'VAL_Fill in area'!Q104)</f>
        <v/>
      </c>
      <c r="CA54" s="17" t="str">
        <f>IF(TYPE(VAL_Codes!BF$33)=2,VAL_Codes!BF$33,IF(TYPE(VAL_Codes!BF$30)=2,VAL_Codes!BF$30,""))</f>
        <v/>
      </c>
      <c r="CB54" s="18" t="str">
        <f>IF(AND(ISBLANK(VAL_Codes!BG$33),ISBLANK(VAL_Codes!BF$33)),IF(TYPE(VAL_Codes!BG$30)=2,VAL_Codes!BG$30,""),IF(ISBLANK(VAL_Codes!BG$33),"",VAL_Codes!BG$33))</f>
        <v/>
      </c>
      <c r="CC54" s="27" t="str">
        <f>IF(OR(AND(BW54="",BX54=""),AND(BZ54="",CA54=""),AND(BX54="K",CA54="K"),OR(BX54="O",CA54="O")),"",SUM(BW54,BZ54))</f>
        <v/>
      </c>
      <c r="CD54" s="1" t="str">
        <f xml:space="preserve"> IF(AND(OR(AND(BX54="O",CA54="O"),AND(BX54="K",CA54="K")),SUM(BW54,BZ54)=0,ISNUMBER(CC54)),"",IF(OR(BX54="O",CA54="O"),"O",IF(AND(BX54=CA54,OR(BX54="K",BX54="W",BX54="M")),UPPER( BX54),"")))</f>
        <v/>
      </c>
      <c r="CE54" s="23" t="str">
        <f>IF(AND(ISBLANK(VAL_Codes!BJ$33),ISBLANK(VAL_Codes!BI$33)),IF(TYPE(VAL_Codes!BJ$30)=2,VAL_Codes!BJ$30,""),IF(ISBLANK(VAL_Codes!BJ$33),"",VAL_Codes!BJ$33))</f>
        <v/>
      </c>
      <c r="CF54" s="29" t="str">
        <f>IF(COUNTBLANK('VAL_Fill in area'!R104)=1,"",'VAL_Fill in area'!R104)</f>
        <v/>
      </c>
      <c r="CG54" s="17" t="str">
        <f>IF(TYPE(VAL_Codes!BL$33)=2,VAL_Codes!BL$33,IF(TYPE(VAL_Codes!BL$30)=2,VAL_Codes!BL$30,""))</f>
        <v/>
      </c>
      <c r="CH54" s="18" t="str">
        <f>IF(AND(ISBLANK(VAL_Codes!BM$33),ISBLANK(VAL_Codes!BL$33)),IF(TYPE(VAL_Codes!BM$30)=2,VAL_Codes!BM$30,""),IF(ISBLANK(VAL_Codes!BM$33),"",VAL_Codes!BM$33))</f>
        <v/>
      </c>
      <c r="CI54" s="29" t="str">
        <f>IF(COUNTBLANK('VAL_Fill in area'!S104)=1,"",'VAL_Fill in area'!S104)</f>
        <v/>
      </c>
      <c r="CJ54" s="17" t="str">
        <f>IF(TYPE(VAL_Codes!BO$33)=2,VAL_Codes!BO$33,IF(TYPE(VAL_Codes!BO$30)=2,VAL_Codes!BO$30,""))</f>
        <v/>
      </c>
      <c r="CK54" s="18" t="str">
        <f>IF(AND(ISBLANK(VAL_Codes!BP$33),ISBLANK(VAL_Codes!BO$33)),IF(TYPE(VAL_Codes!BP$30)=2,VAL_Codes!BP$30,""),IF(ISBLANK(VAL_Codes!BP$33),"",VAL_Codes!BP$33))</f>
        <v/>
      </c>
      <c r="CL54" s="29" t="str">
        <f>IF(COUNTBLANK('VAL_Fill in area'!T104)=1,"",'VAL_Fill in area'!T104)</f>
        <v/>
      </c>
      <c r="CM54" s="17" t="str">
        <f>IF(TYPE(VAL_Codes!BR$33)=2,VAL_Codes!BR$33,IF(TYPE(VAL_Codes!BR$30)=2,VAL_Codes!BR$30,""))</f>
        <v/>
      </c>
      <c r="CN54" s="18" t="str">
        <f>IF(AND(ISBLANK(VAL_Codes!BS$33),ISBLANK(VAL_Codes!BR$33)),IF(TYPE(VAL_Codes!BS$30)=2,VAL_Codes!BS$30,""),IF(ISBLANK(VAL_Codes!BS$33),"",VAL_Codes!BS$33))</f>
        <v/>
      </c>
      <c r="CO54" s="26" t="str">
        <f>IF(OR(EXACT(AG54,AH54),EXACT(AJ54,AK54),EXACT(AS54,AT54),EXACT(BT54,BU54),EXACT(CC54,CD54), EXACT(CL54,CM54),AND(AH54="K",AK54="K",AT54="K",BU54="K", CD54="K",CM54="K"),OR(AH54="O",AK54="O",AT54="O",BU54="O", CD54="O",CM54="O")),"",SUM(AG54,AJ54,AS54,BT54,CC54,CL54))</f>
        <v/>
      </c>
      <c r="CP54" s="20" t="str">
        <f>IF(AND(OR(OR(AH54="O",AK54="O",AT54="O",BU54="O",CD54="O",CM54="O"), AND(AH54="K",AK54="K",AT54="K",BU54="K", CD54="K",CM54="K")),SUM(AG54,AJ54,AS54,BT54,CC54,CL54)=0,ISNUMBER(CO54)),"",IF(OR(AH54="O",AK54="O",AT54="O",BU54="O",CD54="O",CM54="O"),"O",IF(AND(AH54=AK54,AH54=AT54,AH54=BU54,AH54=CD54,AH54=CM54,OR(AH54="K",AH54="W",AH54="M")),UPPER(AH54),"")))</f>
        <v/>
      </c>
      <c r="CQ54" s="23" t="str">
        <f>IF(AND(ISBLANK(VAL_Codes!BV$33),ISBLANK(VAL_Codes!BU$33)),IF(TYPE(VAL_Codes!BV$30)=2,VAL_Codes!BV$30,""),IF(ISBLANK(VAL_Codes!BV$33),"",VAL_Codes!BV$33))</f>
        <v/>
      </c>
      <c r="CR54" s="38"/>
    </row>
    <row r="55" spans="1:96" ht="11.25" customHeight="1" x14ac:dyDescent="0.2">
      <c r="A55" s="75"/>
      <c r="B55" s="75"/>
      <c r="C55" s="760"/>
      <c r="D55" s="760"/>
      <c r="E55" s="73" t="s">
        <v>239</v>
      </c>
      <c r="F55" s="561" t="s">
        <v>240</v>
      </c>
      <c r="G55" s="407"/>
      <c r="H55" s="408" t="s">
        <v>47</v>
      </c>
      <c r="I55" s="395" t="s">
        <v>66</v>
      </c>
      <c r="J55" s="396" t="str">
        <f>VAL_Metadata!B$8</f>
        <v>_X</v>
      </c>
      <c r="K55" s="408" t="s">
        <v>83</v>
      </c>
      <c r="L55" s="123" t="s">
        <v>141</v>
      </c>
      <c r="M55" s="122"/>
      <c r="N55" s="122"/>
      <c r="O55" s="122"/>
      <c r="P55" s="122"/>
      <c r="Q55" s="122"/>
      <c r="R55" s="122"/>
      <c r="S55" s="122"/>
      <c r="T55" s="122"/>
      <c r="U55" s="122"/>
      <c r="V55" s="122"/>
      <c r="W55" s="122"/>
      <c r="X55" s="122"/>
      <c r="Y55" s="122"/>
      <c r="Z55" s="123"/>
      <c r="AA55" s="29" t="str">
        <f>IF(COUNTBLANK('VAL_Fill in area'!G105)=1,"",'VAL_Fill in area'!G105)</f>
        <v/>
      </c>
      <c r="AB55" s="17" t="str">
        <f>IF(TYPE(VAL_Codes!G$33)=2,VAL_Codes!G$33,IF(TYPE(VAL_Codes!G$30)=2,VAL_Codes!G$30,""))</f>
        <v/>
      </c>
      <c r="AC55" s="18" t="str">
        <f>IF(AND(ISBLANK(VAL_Codes!H$33),ISBLANK(VAL_Codes!G$33)),IF(TYPE(VAL_Codes!H$30)=2,VAL_Codes!H$30,""),IF(ISBLANK(VAL_Codes!H$33),"",VAL_Codes!H$33))</f>
        <v/>
      </c>
      <c r="AD55" s="29" t="str">
        <f>IF(COUNTBLANK('VAL_Fill in area'!H105)=1,"",'VAL_Fill in area'!H105)</f>
        <v/>
      </c>
      <c r="AE55" s="17" t="str">
        <f>IF(TYPE(VAL_Codes!J$33)=2,VAL_Codes!J$33,IF(TYPE(VAL_Codes!J$30)=2,VAL_Codes!J$30,""))</f>
        <v/>
      </c>
      <c r="AF55" s="18" t="str">
        <f>IF(AND(ISBLANK(VAL_Codes!K$33),ISBLANK(VAL_Codes!J$33)),IF(TYPE(VAL_Codes!K$30)=2,VAL_Codes!K$30,""),IF(ISBLANK(VAL_Codes!K$33),"",VAL_Codes!K$33))</f>
        <v/>
      </c>
      <c r="AG55" s="27" t="str">
        <f>IF(OR(AND(AA55="",AB55=""),AND(AD55="",AE55=""),AND(AB55="K",AE55="K"),OR(AB55="O",AE55="O")),"",SUM(AA55,AD55))</f>
        <v/>
      </c>
      <c r="AH55" s="1" t="str">
        <f xml:space="preserve"> IF(AND(OR(AND(AB55="O",AE55="O"),AND(AB55="K",AE55="K")),SUM(AA55,AD55)=0,ISNUMBER(AG55)),"",IF(OR(AB55="O",AE55="O"),"O",IF(AND(AB55=AE55,OR(AB55="K",AB55="W",AB55="M")),UPPER( AB55),"")))</f>
        <v/>
      </c>
      <c r="AI55" s="23" t="str">
        <f>IF(AND(ISBLANK(VAL_Codes!N$33),ISBLANK(VAL_Codes!M$33)),IF(TYPE(VAL_Codes!N$30)=2,VAL_Codes!N$30,""),IF(ISBLANK(VAL_Codes!N$33),"",VAL_Codes!N$33))</f>
        <v/>
      </c>
      <c r="AJ55" s="29" t="str">
        <f>IF(COUNTBLANK('VAL_Fill in area'!I105)=1,"",'VAL_Fill in area'!I105)</f>
        <v/>
      </c>
      <c r="AK55" s="17" t="str">
        <f>IF(TYPE(VAL_Codes!P$33)=2,VAL_Codes!P$33,IF(TYPE(VAL_Codes!P$30)=2,VAL_Codes!P$30,""))</f>
        <v/>
      </c>
      <c r="AL55" s="18" t="str">
        <f>IF(AND(ISBLANK(VAL_Codes!Q$33),ISBLANK(VAL_Codes!P$33)),IF(TYPE(VAL_Codes!Q$30)=2,VAL_Codes!Q$30,""),IF(ISBLANK(VAL_Codes!Q$33),"",VAL_Codes!Q$33))</f>
        <v/>
      </c>
      <c r="AM55" s="29" t="str">
        <f>IF(COUNTBLANK('VAL_Fill in area'!J105)=1,"",'VAL_Fill in area'!J105)</f>
        <v/>
      </c>
      <c r="AN55" s="17" t="str">
        <f>IF(TYPE(VAL_Codes!S$33)=2,VAL_Codes!S$33,IF(TYPE(VAL_Codes!S$30)=2,VAL_Codes!S$30,""))</f>
        <v/>
      </c>
      <c r="AO55" s="18" t="str">
        <f>IF(AND(ISBLANK(VAL_Codes!T$33),ISBLANK(VAL_Codes!S$33)),IF(TYPE(VAL_Codes!T$30)=2,VAL_Codes!T$30,""),IF(ISBLANK(VAL_Codes!T$33),"",VAL_Codes!T$33))</f>
        <v/>
      </c>
      <c r="AP55" s="29" t="str">
        <f>IF(COUNTBLANK('VAL_Fill in area'!K105)=1,"",'VAL_Fill in area'!K105)</f>
        <v/>
      </c>
      <c r="AQ55" s="17" t="str">
        <f>IF(TYPE(VAL_Codes!V$33)=2,VAL_Codes!V$33,IF(TYPE(VAL_Codes!V$30)=2,VAL_Codes!V$30,""))</f>
        <v/>
      </c>
      <c r="AR55" s="18" t="str">
        <f>IF(AND(ISBLANK(VAL_Codes!W$33),ISBLANK(VAL_Codes!V$33)),IF(TYPE(VAL_Codes!W$30)=2,VAL_Codes!W$30,""),IF(ISBLANK(VAL_Codes!W$33),"",VAL_Codes!W$33))</f>
        <v/>
      </c>
      <c r="AS55" s="27" t="str">
        <f>IF(OR(AND(AM55="",AN55=""),AND(AP55="",AQ55=""),AND(AN55="K",AQ55="K"),OR(AN55="O",AQ55="O")),"",SUM(AM55,AP55))</f>
        <v/>
      </c>
      <c r="AT55" s="1" t="str">
        <f xml:space="preserve"> IF(AND(OR(AND(AN55="O",AQ55="O"),AND(AN55="K",AQ55="K")),SUM(AM55,AP55)=0,ISNUMBER(AS55)),"",IF(OR(AN55="O",AQ55="O"),"O",IF(AND(AN55=AQ55,OR(AN55="K",AN55="W",AN55="M")),UPPER( AN55),"")))</f>
        <v/>
      </c>
      <c r="AU55" s="23" t="str">
        <f>IF(AND(ISBLANK(VAL_Codes!Z$33),ISBLANK(VAL_Codes!Y$33)),IF(TYPE(VAL_Codes!Z$30)=2,VAL_Codes!Z$30,""),IF(ISBLANK(VAL_Codes!Z$33),"",VAL_Codes!Z$33))</f>
        <v/>
      </c>
      <c r="AV55" s="29" t="str">
        <f>IF(COUNTBLANK('VAL_Fill in area'!L105)=1,"",'VAL_Fill in area'!L105)</f>
        <v/>
      </c>
      <c r="AW55" s="17" t="str">
        <f>IF(TYPE(VAL_Codes!AB$33)=2,VAL_Codes!AB$33,IF(TYPE(VAL_Codes!AB$30)=2,VAL_Codes!AB$30,""))</f>
        <v/>
      </c>
      <c r="AX55" s="18" t="str">
        <f>IF(AND(ISBLANK(VAL_Codes!AC$33),ISBLANK(VAL_Codes!AB$33)),IF(TYPE(VAL_Codes!AC$30)=2,VAL_Codes!AC$30,""),IF(ISBLANK(VAL_Codes!AC$33),"",VAL_Codes!AC$33))</f>
        <v/>
      </c>
      <c r="AY55" s="29" t="str">
        <f>IF(COUNTBLANK('VAL_Fill in area'!M105)=1,"",'VAL_Fill in area'!M105)</f>
        <v/>
      </c>
      <c r="AZ55" s="17" t="str">
        <f>IF(TYPE(VAL_Codes!AE$33)=2,VAL_Codes!AE$33,IF(TYPE(VAL_Codes!AE$30)=2,VAL_Codes!AE$30,""))</f>
        <v/>
      </c>
      <c r="BA55" s="18" t="str">
        <f>IF(AND(ISBLANK(VAL_Codes!AF$33),ISBLANK(VAL_Codes!AE$33)),IF(TYPE(VAL_Codes!AF$30)=2,VAL_Codes!AF$30,""),IF(ISBLANK(VAL_Codes!AF$33),"",VAL_Codes!AF$33))</f>
        <v/>
      </c>
      <c r="BB55" s="27" t="str">
        <f>IF(OR(AND(AV55="",AW55=""),AND(AY55="",AZ55=""),AND(AW55="K",AZ55="K"),OR(AW55="O",AZ55="O")),"",SUM(AV55,AY55))</f>
        <v/>
      </c>
      <c r="BC55" s="1" t="str">
        <f xml:space="preserve"> IF(AND(OR(AND(AW55="O",AZ55="O"),AND(AW55="K",AZ55="K")),SUM(AV55,AY55)=0,ISNUMBER(BB55)),"",IF(OR(AW55="O",AZ55="O"),"O",IF(AND(AW55=AZ55,OR(AW55="K",AW55="W",AW55="M")),UPPER( AW55),"")))</f>
        <v/>
      </c>
      <c r="BD55" s="23" t="str">
        <f>IF(AND(ISBLANK(VAL_Codes!AI$33),ISBLANK(VAL_Codes!AH$33)),IF(TYPE(VAL_Codes!AI$30)=2,VAL_Codes!AI$30,""),IF(ISBLANK(VAL_Codes!AI$33),"",VAL_Codes!AI$33))</f>
        <v/>
      </c>
      <c r="BE55" s="29" t="str">
        <f>IF(COUNTBLANK('VAL_Fill in area'!N105)=1,"",'VAL_Fill in area'!N105)</f>
        <v/>
      </c>
      <c r="BF55" s="17" t="str">
        <f>IF(TYPE(VAL_Codes!AK$33)=2,VAL_Codes!AK$33,IF(TYPE(VAL_Codes!AK$30)=2,VAL_Codes!AK$30,""))</f>
        <v/>
      </c>
      <c r="BG55" s="18" t="str">
        <f>IF(AND(ISBLANK(VAL_Codes!AL$33),ISBLANK(VAL_Codes!AK$33)),IF(TYPE(VAL_Codes!AL$30)=2,VAL_Codes!AL$30,""),IF(ISBLANK(VAL_Codes!AL$33),"",VAL_Codes!AL$33))</f>
        <v/>
      </c>
      <c r="BH55" s="29" t="str">
        <f>IF(COUNTBLANK('VAL_Fill in area'!O105)=1,"",'VAL_Fill in area'!O105)</f>
        <v/>
      </c>
      <c r="BI55" s="17" t="str">
        <f>IF(TYPE(VAL_Codes!AN$33)=2,VAL_Codes!AN$33,IF(TYPE(VAL_Codes!AN$30)=2,VAL_Codes!AN$30,""))</f>
        <v/>
      </c>
      <c r="BJ55" s="18" t="str">
        <f>IF(AND(ISBLANK(VAL_Codes!AO$33),ISBLANK(VAL_Codes!AN$33)),IF(TYPE(VAL_Codes!AO$30)=2,VAL_Codes!AO$30,""),IF(ISBLANK(VAL_Codes!AO$33),"",VAL_Codes!AO$33))</f>
        <v/>
      </c>
      <c r="BK55" s="27" t="str">
        <f>IF(OR(AND(BE55="",BF55=""),AND(BH55="",BI55=""),AND(BF55="K",BI55="K"),OR(BF55="O",BI55="O")),"",SUM(BE55,BH55))</f>
        <v/>
      </c>
      <c r="BL55" s="1" t="str">
        <f xml:space="preserve"> IF(AND(OR(AND(BF55="O",BI55="O"),AND(BF55="K",BI55="K")),SUM(BE55,BH55)=0,ISNUMBER(BK55)),"",IF(OR(BF55="O",BI55="O"),"O",IF(AND(BF55=BI55,OR(BF55="K",BF55="W",BF55="M")),UPPER( BF55),"")))</f>
        <v/>
      </c>
      <c r="BM55" s="23" t="str">
        <f>IF(AND(ISBLANK(VAL_Codes!AR$33),ISBLANK(VAL_Codes!AQ$33)),IF(TYPE(VAL_Codes!AR$30)=2,VAL_Codes!AR$30,""),IF(ISBLANK(VAL_Codes!AR$33),"",VAL_Codes!AR$33))</f>
        <v/>
      </c>
      <c r="BN55" s="27" t="str">
        <f>IF(OR(AND(AV55="",AW55=""),AND(BE55="",BF55=""),AND(AW55="K",BF55="K"),OR(AW55="O",BF55="O")),"",SUM(AV55,BE55))</f>
        <v/>
      </c>
      <c r="BO55" s="1" t="str">
        <f xml:space="preserve"> IF(AND(OR(AND(AW55="O",BF55="O"),AND(AW55="K",BF55="K")),SUM(AV55,BE55)=0,ISNUMBER(BN55)),"",IF(OR(AW55="O",BF55="O"),"O",IF(AND(AW55=BF55,OR(AW55="K",AW55="W",AW55="M")),UPPER( AW55),"")))</f>
        <v/>
      </c>
      <c r="BP55" s="23" t="str">
        <f>IF(AND(ISBLANK(VAL_Codes!AU$33),ISBLANK(VAL_Codes!AT$33)),IF(TYPE(VAL_Codes!AU$30)=2,VAL_Codes!AU$30,""),IF(ISBLANK(VAL_Codes!AU$33),"",VAL_Codes!AU$33))</f>
        <v/>
      </c>
      <c r="BQ55" s="27" t="str">
        <f>IF(OR(AND(AY55="",AZ55=""),AND(BH55="",BI55=""),AND(AZ55="K",BI55="K"),OR(AZ55="O",BI55="O")),"",SUM(AY55,BH55))</f>
        <v/>
      </c>
      <c r="BR55" s="1" t="str">
        <f xml:space="preserve"> IF(AND(OR(AND(AZ55="O",BI55="O"),AND(AZ55="K",BI55="K")),SUM(AY55,BH55)=0,ISNUMBER(BQ55)),"",IF(OR(AZ55="O",BI55="O"),"O",IF(AND(AZ55=BI55,OR(AZ55="K",AZ55="W",AZ55="M")),UPPER( AZ55),"")))</f>
        <v/>
      </c>
      <c r="BS55" s="23" t="str">
        <f>IF(AND(ISBLANK(VAL_Codes!AX$33),ISBLANK(VAL_Codes!AW$33)),IF(TYPE(VAL_Codes!AX$30)=2,VAL_Codes!AX$30,""),IF(ISBLANK(VAL_Codes!AX$33),"",VAL_Codes!AX$33))</f>
        <v/>
      </c>
      <c r="BT55" s="27" t="str">
        <f>IF(OR(AND(BN55="",BO55=""),AND(BQ55="",BR55=""),AND(BO55="K",BR55="K"),OR(BO55="O",BR55="O")),"",SUM(BN55,BQ55))</f>
        <v/>
      </c>
      <c r="BU55" s="1" t="str">
        <f xml:space="preserve"> IF(AND(OR(AND(BO55="O",BR55="O"),AND(BO55="K",BR55="K")),SUM(BN55,BQ55)=0,ISNUMBER(BT55)),"",IF(OR(BO55="O",BR55="O"),"O",IF(AND(BO55=BR55,OR(BO55="K",BO55="W",BO55="M")),UPPER( BO55),"")))</f>
        <v/>
      </c>
      <c r="BV55" s="23" t="str">
        <f>IF(AND(ISBLANK(VAL_Codes!BA$33),ISBLANK(VAL_Codes!AZ$33)),IF(TYPE(VAL_Codes!BA$30)=2,VAL_Codes!BA$30,""),IF(ISBLANK(VAL_Codes!BA$33),"",VAL_Codes!BA$33))</f>
        <v/>
      </c>
      <c r="BW55" s="29" t="str">
        <f>IF(COUNTBLANK('VAL_Fill in area'!P105)=1,"",'VAL_Fill in area'!P105)</f>
        <v/>
      </c>
      <c r="BX55" s="17" t="str">
        <f>IF(TYPE(VAL_Codes!BC$33)=2,VAL_Codes!BC$33,IF(TYPE(VAL_Codes!BC$30)=2,VAL_Codes!BC$30,""))</f>
        <v/>
      </c>
      <c r="BY55" s="18" t="str">
        <f>IF(AND(ISBLANK(VAL_Codes!BD$33),ISBLANK(VAL_Codes!BC$33)),IF(TYPE(VAL_Codes!BD$30)=2,VAL_Codes!BD$30,""),IF(ISBLANK(VAL_Codes!BD$33),"",VAL_Codes!BD$33))</f>
        <v/>
      </c>
      <c r="BZ55" s="29" t="str">
        <f>IF(COUNTBLANK('VAL_Fill in area'!Q105)=1,"",'VAL_Fill in area'!Q105)</f>
        <v/>
      </c>
      <c r="CA55" s="17" t="str">
        <f>IF(TYPE(VAL_Codes!BF$33)=2,VAL_Codes!BF$33,IF(TYPE(VAL_Codes!BF$30)=2,VAL_Codes!BF$30,""))</f>
        <v/>
      </c>
      <c r="CB55" s="18" t="str">
        <f>IF(AND(ISBLANK(VAL_Codes!BG$33),ISBLANK(VAL_Codes!BF$33)),IF(TYPE(VAL_Codes!BG$30)=2,VAL_Codes!BG$30,""),IF(ISBLANK(VAL_Codes!BG$33),"",VAL_Codes!BG$33))</f>
        <v/>
      </c>
      <c r="CC55" s="27" t="str">
        <f>IF(OR(AND(BW55="",BX55=""),AND(BZ55="",CA55=""),AND(BX55="K",CA55="K"),OR(BX55="O",CA55="O")),"",SUM(BW55,BZ55))</f>
        <v/>
      </c>
      <c r="CD55" s="1" t="str">
        <f xml:space="preserve"> IF(AND(OR(AND(BX55="O",CA55="O"),AND(BX55="K",CA55="K")),SUM(BW55,BZ55)=0,ISNUMBER(CC55)),"",IF(OR(BX55="O",CA55="O"),"O",IF(AND(BX55=CA55,OR(BX55="K",BX55="W",BX55="M")),UPPER( BX55),"")))</f>
        <v/>
      </c>
      <c r="CE55" s="23" t="str">
        <f>IF(AND(ISBLANK(VAL_Codes!BJ$33),ISBLANK(VAL_Codes!BI$33)),IF(TYPE(VAL_Codes!BJ$30)=2,VAL_Codes!BJ$30,""),IF(ISBLANK(VAL_Codes!BJ$33),"",VAL_Codes!BJ$33))</f>
        <v/>
      </c>
      <c r="CF55" s="29" t="str">
        <f>IF(COUNTBLANK('VAL_Fill in area'!R105)=1,"",'VAL_Fill in area'!R105)</f>
        <v/>
      </c>
      <c r="CG55" s="17" t="str">
        <f>IF(TYPE(VAL_Codes!BL$33)=2,VAL_Codes!BL$33,IF(TYPE(VAL_Codes!BL$30)=2,VAL_Codes!BL$30,""))</f>
        <v/>
      </c>
      <c r="CH55" s="18" t="str">
        <f>IF(AND(ISBLANK(VAL_Codes!BM$33),ISBLANK(VAL_Codes!BL$33)),IF(TYPE(VAL_Codes!BM$30)=2,VAL_Codes!BM$30,""),IF(ISBLANK(VAL_Codes!BM$33),"",VAL_Codes!BM$33))</f>
        <v/>
      </c>
      <c r="CI55" s="29" t="str">
        <f>IF(COUNTBLANK('VAL_Fill in area'!S105)=1,"",'VAL_Fill in area'!S105)</f>
        <v/>
      </c>
      <c r="CJ55" s="17" t="str">
        <f>IF(TYPE(VAL_Codes!BO$33)=2,VAL_Codes!BO$33,IF(TYPE(VAL_Codes!BO$30)=2,VAL_Codes!BO$30,""))</f>
        <v/>
      </c>
      <c r="CK55" s="18" t="str">
        <f>IF(AND(ISBLANK(VAL_Codes!BP$33),ISBLANK(VAL_Codes!BO$33)),IF(TYPE(VAL_Codes!BP$30)=2,VAL_Codes!BP$30,""),IF(ISBLANK(VAL_Codes!BP$33),"",VAL_Codes!BP$33))</f>
        <v/>
      </c>
      <c r="CL55" s="29" t="str">
        <f>IF(COUNTBLANK('VAL_Fill in area'!T105)=1,"",'VAL_Fill in area'!T105)</f>
        <v/>
      </c>
      <c r="CM55" s="17" t="str">
        <f>IF(TYPE(VAL_Codes!BR$33)=2,VAL_Codes!BR$33,IF(TYPE(VAL_Codes!BR$30)=2,VAL_Codes!BR$30,""))</f>
        <v/>
      </c>
      <c r="CN55" s="18" t="str">
        <f>IF(AND(ISBLANK(VAL_Codes!BS$33),ISBLANK(VAL_Codes!BR$33)),IF(TYPE(VAL_Codes!BS$30)=2,VAL_Codes!BS$30,""),IF(ISBLANK(VAL_Codes!BS$33),"",VAL_Codes!BS$33))</f>
        <v/>
      </c>
      <c r="CO55" s="26" t="str">
        <f>IF(OR(EXACT(AG55,AH55),EXACT(AJ55,AK55),EXACT(AS55,AT55),EXACT(BT55,BU55),EXACT(CC55,CD55), EXACT(CL55,CM55),AND(AH55="K",AK55="K",AT55="K",BU55="K", CD55="K",CM55="K"),OR(AH55="O",AK55="O",AT55="O",BU55="O", CD55="O",CM55="O")),"",SUM(AG55,AJ55,AS55,BT55,CC55,CL55))</f>
        <v/>
      </c>
      <c r="CP55" s="20" t="str">
        <f>IF(AND(OR(OR(AH55="O",AK55="O",AT55="O",BU55="O",CD55="O",CM55="O"), AND(AH55="K",AK55="K",AT55="K",BU55="K", CD55="K",CM55="K")),SUM(AG55,AJ55,AS55,BT55,CC55,CL55)=0,ISNUMBER(CO55)),"",IF(OR(AH55="O",AK55="O",AT55="O",BU55="O",CD55="O",CM55="O"),"O",IF(AND(AH55=AK55,AH55=AT55,AH55=BU55,AH55=CD55,AH55=CM55,OR(AH55="K",AH55="W",AH55="M")),UPPER(AH55),"")))</f>
        <v/>
      </c>
      <c r="CQ55" s="23" t="str">
        <f>IF(AND(ISBLANK(VAL_Codes!BV$33),ISBLANK(VAL_Codes!BU$33)),IF(TYPE(VAL_Codes!BV$30)=2,VAL_Codes!BV$30,""),IF(ISBLANK(VAL_Codes!BV$33),"",VAL_Codes!BV$33))</f>
        <v/>
      </c>
      <c r="CR55" s="38"/>
    </row>
    <row r="56" spans="1:96" ht="11.25" customHeight="1" x14ac:dyDescent="0.2">
      <c r="A56" s="44"/>
      <c r="B56" s="44"/>
      <c r="C56" s="763"/>
      <c r="D56" s="763"/>
      <c r="E56" s="70" t="s">
        <v>758</v>
      </c>
      <c r="F56" s="561" t="s">
        <v>241</v>
      </c>
      <c r="G56" s="407"/>
      <c r="H56" s="408" t="s">
        <v>47</v>
      </c>
      <c r="I56" s="395" t="s">
        <v>66</v>
      </c>
      <c r="J56" s="396" t="str">
        <f>VAL_Metadata!B$8</f>
        <v>_X</v>
      </c>
      <c r="K56" s="408" t="s">
        <v>83</v>
      </c>
      <c r="L56" s="123" t="s">
        <v>231</v>
      </c>
      <c r="M56" s="122"/>
      <c r="N56" s="122"/>
      <c r="O56" s="122"/>
      <c r="P56" s="122"/>
      <c r="Q56" s="122"/>
      <c r="R56" s="122"/>
      <c r="S56" s="122"/>
      <c r="T56" s="122"/>
      <c r="U56" s="122"/>
      <c r="V56" s="122"/>
      <c r="W56" s="122"/>
      <c r="X56" s="122"/>
      <c r="Y56" s="122"/>
      <c r="Z56" s="123"/>
      <c r="AA56" s="29" t="str">
        <f>IF(COUNTBLANK('VAL_Fill in area'!G106)=1,"",'VAL_Fill in area'!G106)</f>
        <v/>
      </c>
      <c r="AB56" s="17" t="str">
        <f>IF(TYPE(VAL_Codes!G$33)=2,VAL_Codes!G$33,IF(TYPE(VAL_Codes!G$30)=2,VAL_Codes!G$30,""))</f>
        <v/>
      </c>
      <c r="AC56" s="18" t="str">
        <f>IF(AND(ISBLANK(VAL_Codes!H$33),ISBLANK(VAL_Codes!G$33)),IF(TYPE(VAL_Codes!H$30)=2,VAL_Codes!H$30,""),IF(ISBLANK(VAL_Codes!H$33),"",VAL_Codes!H$33))</f>
        <v/>
      </c>
      <c r="AD56" s="29" t="str">
        <f>IF(COUNTBLANK('VAL_Fill in area'!H106)=1,"",'VAL_Fill in area'!H106)</f>
        <v/>
      </c>
      <c r="AE56" s="17" t="str">
        <f>IF(TYPE(VAL_Codes!J$33)=2,VAL_Codes!J$33,IF(TYPE(VAL_Codes!J$30)=2,VAL_Codes!J$30,""))</f>
        <v/>
      </c>
      <c r="AF56" s="18" t="str">
        <f>IF(AND(ISBLANK(VAL_Codes!K$33),ISBLANK(VAL_Codes!J$33)),IF(TYPE(VAL_Codes!K$30)=2,VAL_Codes!K$30,""),IF(ISBLANK(VAL_Codes!K$33),"",VAL_Codes!K$33))</f>
        <v/>
      </c>
      <c r="AG56" s="27" t="str">
        <f>IF(OR(AND(AA56="",AB56=""),AND(AD56="",AE56=""),AND(AB56="K",AE56="K"),OR(AB56="O",AE56="O")),"",SUM(AA56,AD56))</f>
        <v/>
      </c>
      <c r="AH56" s="1" t="str">
        <f xml:space="preserve"> IF(AND(OR(AND(AB56="O",AE56="O"),AND(AB56="K",AE56="K")),SUM(AA56,AD56)=0,ISNUMBER(AG56)),"",IF(OR(AB56="O",AE56="O"),"O",IF(AND(AB56=AE56,OR(AB56="K",AB56="W",AB56="M")),UPPER( AB56),"")))</f>
        <v/>
      </c>
      <c r="AI56" s="23" t="str">
        <f>IF(AND(ISBLANK(VAL_Codes!N$33),ISBLANK(VAL_Codes!M$33)),IF(TYPE(VAL_Codes!N$30)=2,VAL_Codes!N$30,""),IF(ISBLANK(VAL_Codes!N$33),"",VAL_Codes!N$33))</f>
        <v/>
      </c>
      <c r="AJ56" s="29" t="str">
        <f>IF(COUNTBLANK('VAL_Fill in area'!I106)=1,"",'VAL_Fill in area'!I106)</f>
        <v/>
      </c>
      <c r="AK56" s="17" t="str">
        <f>IF(TYPE(VAL_Codes!P$33)=2,VAL_Codes!P$33,IF(TYPE(VAL_Codes!P$30)=2,VAL_Codes!P$30,""))</f>
        <v/>
      </c>
      <c r="AL56" s="18" t="str">
        <f>IF(AND(ISBLANK(VAL_Codes!Q$33),ISBLANK(VAL_Codes!P$33)),IF(TYPE(VAL_Codes!Q$30)=2,VAL_Codes!Q$30,""),IF(ISBLANK(VAL_Codes!Q$33),"",VAL_Codes!Q$33))</f>
        <v/>
      </c>
      <c r="AM56" s="29" t="str">
        <f>IF(COUNTBLANK('VAL_Fill in area'!J106)=1,"",'VAL_Fill in area'!J106)</f>
        <v/>
      </c>
      <c r="AN56" s="17" t="str">
        <f>IF(TYPE(VAL_Codes!S$33)=2,VAL_Codes!S$33,IF(TYPE(VAL_Codes!S$30)=2,VAL_Codes!S$30,""))</f>
        <v/>
      </c>
      <c r="AO56" s="18" t="str">
        <f>IF(AND(ISBLANK(VAL_Codes!T$33),ISBLANK(VAL_Codes!S$33)),IF(TYPE(VAL_Codes!T$30)=2,VAL_Codes!T$30,""),IF(ISBLANK(VAL_Codes!T$33),"",VAL_Codes!T$33))</f>
        <v/>
      </c>
      <c r="AP56" s="29" t="str">
        <f>IF(COUNTBLANK('VAL_Fill in area'!K106)=1,"",'VAL_Fill in area'!K106)</f>
        <v/>
      </c>
      <c r="AQ56" s="17" t="str">
        <f>IF(TYPE(VAL_Codes!V$33)=2,VAL_Codes!V$33,IF(TYPE(VAL_Codes!V$30)=2,VAL_Codes!V$30,""))</f>
        <v/>
      </c>
      <c r="AR56" s="18" t="str">
        <f>IF(AND(ISBLANK(VAL_Codes!W$33),ISBLANK(VAL_Codes!V$33)),IF(TYPE(VAL_Codes!W$30)=2,VAL_Codes!W$30,""),IF(ISBLANK(VAL_Codes!W$33),"",VAL_Codes!W$33))</f>
        <v/>
      </c>
      <c r="AS56" s="27" t="str">
        <f>IF(OR(AND(AM56="",AN56=""),AND(AP56="",AQ56=""),AND(AN56="K",AQ56="K"),OR(AN56="O",AQ56="O")),"",SUM(AM56,AP56))</f>
        <v/>
      </c>
      <c r="AT56" s="1" t="str">
        <f xml:space="preserve"> IF(AND(OR(AND(AN56="O",AQ56="O"),AND(AN56="K",AQ56="K")),SUM(AM56,AP56)=0,ISNUMBER(AS56)),"",IF(OR(AN56="O",AQ56="O"),"O",IF(AND(AN56=AQ56,OR(AN56="K",AN56="W",AN56="M")),UPPER( AN56),"")))</f>
        <v/>
      </c>
      <c r="AU56" s="23" t="str">
        <f>IF(AND(ISBLANK(VAL_Codes!Z$33),ISBLANK(VAL_Codes!Y$33)),IF(TYPE(VAL_Codes!Z$30)=2,VAL_Codes!Z$30,""),IF(ISBLANK(VAL_Codes!Z$33),"",VAL_Codes!Z$33))</f>
        <v/>
      </c>
      <c r="AV56" s="29" t="str">
        <f>IF(COUNTBLANK('VAL_Fill in area'!L106)=1,"",'VAL_Fill in area'!L106)</f>
        <v/>
      </c>
      <c r="AW56" s="17" t="str">
        <f>IF(TYPE(VAL_Codes!AB$33)=2,VAL_Codes!AB$33,IF(TYPE(VAL_Codes!AB$30)=2,VAL_Codes!AB$30,""))</f>
        <v/>
      </c>
      <c r="AX56" s="18" t="str">
        <f>IF(AND(ISBLANK(VAL_Codes!AC$33),ISBLANK(VAL_Codes!AB$33)),IF(TYPE(VAL_Codes!AC$30)=2,VAL_Codes!AC$30,""),IF(ISBLANK(VAL_Codes!AC$33),"",VAL_Codes!AC$33))</f>
        <v/>
      </c>
      <c r="AY56" s="29" t="str">
        <f>IF(COUNTBLANK('VAL_Fill in area'!M106)=1,"",'VAL_Fill in area'!M106)</f>
        <v/>
      </c>
      <c r="AZ56" s="17" t="str">
        <f>IF(TYPE(VAL_Codes!AE$33)=2,VAL_Codes!AE$33,IF(TYPE(VAL_Codes!AE$30)=2,VAL_Codes!AE$30,""))</f>
        <v/>
      </c>
      <c r="BA56" s="18" t="str">
        <f>IF(AND(ISBLANK(VAL_Codes!AF$33),ISBLANK(VAL_Codes!AE$33)),IF(TYPE(VAL_Codes!AF$30)=2,VAL_Codes!AF$30,""),IF(ISBLANK(VAL_Codes!AF$33),"",VAL_Codes!AF$33))</f>
        <v/>
      </c>
      <c r="BB56" s="27" t="str">
        <f>IF(OR(AND(AV56="",AW56=""),AND(AY56="",AZ56=""),AND(AW56="K",AZ56="K"),OR(AW56="O",AZ56="O")),"",SUM(AV56,AY56))</f>
        <v/>
      </c>
      <c r="BC56" s="1" t="str">
        <f xml:space="preserve"> IF(AND(OR(AND(AW56="O",AZ56="O"),AND(AW56="K",AZ56="K")),SUM(AV56,AY56)=0,ISNUMBER(BB56)),"",IF(OR(AW56="O",AZ56="O"),"O",IF(AND(AW56=AZ56,OR(AW56="K",AW56="W",AW56="M")),UPPER( AW56),"")))</f>
        <v/>
      </c>
      <c r="BD56" s="23" t="str">
        <f>IF(AND(ISBLANK(VAL_Codes!AI$33),ISBLANK(VAL_Codes!AH$33)),IF(TYPE(VAL_Codes!AI$30)=2,VAL_Codes!AI$30,""),IF(ISBLANK(VAL_Codes!AI$33),"",VAL_Codes!AI$33))</f>
        <v/>
      </c>
      <c r="BE56" s="29" t="str">
        <f>IF(COUNTBLANK('VAL_Fill in area'!N106)=1,"",'VAL_Fill in area'!N106)</f>
        <v/>
      </c>
      <c r="BF56" s="17" t="str">
        <f>IF(TYPE(VAL_Codes!AK$33)=2,VAL_Codes!AK$33,IF(TYPE(VAL_Codes!AK$30)=2,VAL_Codes!AK$30,""))</f>
        <v/>
      </c>
      <c r="BG56" s="18" t="str">
        <f>IF(AND(ISBLANK(VAL_Codes!AL$33),ISBLANK(VAL_Codes!AK$33)),IF(TYPE(VAL_Codes!AL$30)=2,VAL_Codes!AL$30,""),IF(ISBLANK(VAL_Codes!AL$33),"",VAL_Codes!AL$33))</f>
        <v/>
      </c>
      <c r="BH56" s="29" t="str">
        <f>IF(COUNTBLANK('VAL_Fill in area'!O106)=1,"",'VAL_Fill in area'!O106)</f>
        <v/>
      </c>
      <c r="BI56" s="17" t="str">
        <f>IF(TYPE(VAL_Codes!AN$33)=2,VAL_Codes!AN$33,IF(TYPE(VAL_Codes!AN$30)=2,VAL_Codes!AN$30,""))</f>
        <v/>
      </c>
      <c r="BJ56" s="18" t="str">
        <f>IF(AND(ISBLANK(VAL_Codes!AO$33),ISBLANK(VAL_Codes!AN$33)),IF(TYPE(VAL_Codes!AO$30)=2,VAL_Codes!AO$30,""),IF(ISBLANK(VAL_Codes!AO$33),"",VAL_Codes!AO$33))</f>
        <v/>
      </c>
      <c r="BK56" s="27" t="str">
        <f>IF(OR(AND(BE56="",BF56=""),AND(BH56="",BI56=""),AND(BF56="K",BI56="K"),OR(BF56="O",BI56="O")),"",SUM(BE56,BH56))</f>
        <v/>
      </c>
      <c r="BL56" s="1" t="str">
        <f xml:space="preserve"> IF(AND(OR(AND(BF56="O",BI56="O"),AND(BF56="K",BI56="K")),SUM(BE56,BH56)=0,ISNUMBER(BK56)),"",IF(OR(BF56="O",BI56="O"),"O",IF(AND(BF56=BI56,OR(BF56="K",BF56="W",BF56="M")),UPPER( BF56),"")))</f>
        <v/>
      </c>
      <c r="BM56" s="23" t="str">
        <f>IF(AND(ISBLANK(VAL_Codes!AR$33),ISBLANK(VAL_Codes!AQ$33)),IF(TYPE(VAL_Codes!AR$30)=2,VAL_Codes!AR$30,""),IF(ISBLANK(VAL_Codes!AR$33),"",VAL_Codes!AR$33))</f>
        <v/>
      </c>
      <c r="BN56" s="27" t="str">
        <f>IF(OR(AND(AV56="",AW56=""),AND(BE56="",BF56=""),AND(AW56="K",BF56="K"),OR(AW56="O",BF56="O")),"",SUM(AV56,BE56))</f>
        <v/>
      </c>
      <c r="BO56" s="1" t="str">
        <f xml:space="preserve"> IF(AND(OR(AND(AW56="O",BF56="O"),AND(AW56="K",BF56="K")),SUM(AV56,BE56)=0,ISNUMBER(BN56)),"",IF(OR(AW56="O",BF56="O"),"O",IF(AND(AW56=BF56,OR(AW56="K",AW56="W",AW56="M")),UPPER( AW56),"")))</f>
        <v/>
      </c>
      <c r="BP56" s="23" t="str">
        <f>IF(AND(ISBLANK(VAL_Codes!AU$33),ISBLANK(VAL_Codes!AT$33)),IF(TYPE(VAL_Codes!AU$30)=2,VAL_Codes!AU$30,""),IF(ISBLANK(VAL_Codes!AU$33),"",VAL_Codes!AU$33))</f>
        <v/>
      </c>
      <c r="BQ56" s="27" t="str">
        <f>IF(OR(AND(AY56="",AZ56=""),AND(BH56="",BI56=""),AND(AZ56="K",BI56="K"),OR(AZ56="O",BI56="O")),"",SUM(AY56,BH56))</f>
        <v/>
      </c>
      <c r="BR56" s="1" t="str">
        <f xml:space="preserve"> IF(AND(OR(AND(AZ56="O",BI56="O"),AND(AZ56="K",BI56="K")),SUM(AY56,BH56)=0,ISNUMBER(BQ56)),"",IF(OR(AZ56="O",BI56="O"),"O",IF(AND(AZ56=BI56,OR(AZ56="K",AZ56="W",AZ56="M")),UPPER( AZ56),"")))</f>
        <v/>
      </c>
      <c r="BS56" s="23" t="str">
        <f>IF(AND(ISBLANK(VAL_Codes!AX$33),ISBLANK(VAL_Codes!AW$33)),IF(TYPE(VAL_Codes!AX$30)=2,VAL_Codes!AX$30,""),IF(ISBLANK(VAL_Codes!AX$33),"",VAL_Codes!AX$33))</f>
        <v/>
      </c>
      <c r="BT56" s="27" t="str">
        <f>IF(OR(AND(BN56="",BO56=""),AND(BQ56="",BR56=""),AND(BO56="K",BR56="K"),OR(BO56="O",BR56="O")),"",SUM(BN56,BQ56))</f>
        <v/>
      </c>
      <c r="BU56" s="1" t="str">
        <f xml:space="preserve"> IF(AND(OR(AND(BO56="O",BR56="O"),AND(BO56="K",BR56="K")),SUM(BN56,BQ56)=0,ISNUMBER(BT56)),"",IF(OR(BO56="O",BR56="O"),"O",IF(AND(BO56=BR56,OR(BO56="K",BO56="W",BO56="M")),UPPER( BO56),"")))</f>
        <v/>
      </c>
      <c r="BV56" s="23" t="str">
        <f>IF(AND(ISBLANK(VAL_Codes!BA$33),ISBLANK(VAL_Codes!AZ$33)),IF(TYPE(VAL_Codes!BA$30)=2,VAL_Codes!BA$30,""),IF(ISBLANK(VAL_Codes!BA$33),"",VAL_Codes!BA$33))</f>
        <v/>
      </c>
      <c r="BW56" s="29" t="str">
        <f>IF(COUNTBLANK('VAL_Fill in area'!P106)=1,"",'VAL_Fill in area'!P106)</f>
        <v/>
      </c>
      <c r="BX56" s="17" t="str">
        <f>IF(TYPE(VAL_Codes!BC$33)=2,VAL_Codes!BC$33,IF(TYPE(VAL_Codes!BC$30)=2,VAL_Codes!BC$30,""))</f>
        <v/>
      </c>
      <c r="BY56" s="18" t="str">
        <f>IF(AND(ISBLANK(VAL_Codes!BD$33),ISBLANK(VAL_Codes!BC$33)),IF(TYPE(VAL_Codes!BD$30)=2,VAL_Codes!BD$30,""),IF(ISBLANK(VAL_Codes!BD$33),"",VAL_Codes!BD$33))</f>
        <v/>
      </c>
      <c r="BZ56" s="29" t="str">
        <f>IF(COUNTBLANK('VAL_Fill in area'!Q106)=1,"",'VAL_Fill in area'!Q106)</f>
        <v/>
      </c>
      <c r="CA56" s="17" t="str">
        <f>IF(TYPE(VAL_Codes!BF$33)=2,VAL_Codes!BF$33,IF(TYPE(VAL_Codes!BF$30)=2,VAL_Codes!BF$30,""))</f>
        <v/>
      </c>
      <c r="CB56" s="18" t="str">
        <f>IF(AND(ISBLANK(VAL_Codes!BG$33),ISBLANK(VAL_Codes!BF$33)),IF(TYPE(VAL_Codes!BG$30)=2,VAL_Codes!BG$30,""),IF(ISBLANK(VAL_Codes!BG$33),"",VAL_Codes!BG$33))</f>
        <v/>
      </c>
      <c r="CC56" s="27" t="str">
        <f>IF(OR(AND(BW56="",BX56=""),AND(BZ56="",CA56=""),AND(BX56="K",CA56="K"),OR(BX56="O",CA56="O")),"",SUM(BW56,BZ56))</f>
        <v/>
      </c>
      <c r="CD56" s="1" t="str">
        <f xml:space="preserve"> IF(AND(OR(AND(BX56="O",CA56="O"),AND(BX56="K",CA56="K")),SUM(BW56,BZ56)=0,ISNUMBER(CC56)),"",IF(OR(BX56="O",CA56="O"),"O",IF(AND(BX56=CA56,OR(BX56="K",BX56="W",BX56="M")),UPPER( BX56),"")))</f>
        <v/>
      </c>
      <c r="CE56" s="23" t="str">
        <f>IF(AND(ISBLANK(VAL_Codes!BJ$33),ISBLANK(VAL_Codes!BI$33)),IF(TYPE(VAL_Codes!BJ$30)=2,VAL_Codes!BJ$30,""),IF(ISBLANK(VAL_Codes!BJ$33),"",VAL_Codes!BJ$33))</f>
        <v/>
      </c>
      <c r="CF56" s="29" t="str">
        <f>IF(COUNTBLANK('VAL_Fill in area'!R106)=1,"",'VAL_Fill in area'!R106)</f>
        <v/>
      </c>
      <c r="CG56" s="17" t="str">
        <f>IF(TYPE(VAL_Codes!BL$33)=2,VAL_Codes!BL$33,IF(TYPE(VAL_Codes!BL$30)=2,VAL_Codes!BL$30,""))</f>
        <v/>
      </c>
      <c r="CH56" s="18" t="str">
        <f>IF(AND(ISBLANK(VAL_Codes!BM$33),ISBLANK(VAL_Codes!BL$33)),IF(TYPE(VAL_Codes!BM$30)=2,VAL_Codes!BM$30,""),IF(ISBLANK(VAL_Codes!BM$33),"",VAL_Codes!BM$33))</f>
        <v/>
      </c>
      <c r="CI56" s="29" t="str">
        <f>IF(COUNTBLANK('VAL_Fill in area'!S106)=1,"",'VAL_Fill in area'!S106)</f>
        <v/>
      </c>
      <c r="CJ56" s="17" t="str">
        <f>IF(TYPE(VAL_Codes!BO$33)=2,VAL_Codes!BO$33,IF(TYPE(VAL_Codes!BO$30)=2,VAL_Codes!BO$30,""))</f>
        <v/>
      </c>
      <c r="CK56" s="18" t="str">
        <f>IF(AND(ISBLANK(VAL_Codes!BP$33),ISBLANK(VAL_Codes!BO$33)),IF(TYPE(VAL_Codes!BP$30)=2,VAL_Codes!BP$30,""),IF(ISBLANK(VAL_Codes!BP$33),"",VAL_Codes!BP$33))</f>
        <v/>
      </c>
      <c r="CL56" s="29" t="str">
        <f>IF(COUNTBLANK('VAL_Fill in area'!T106)=1,"",'VAL_Fill in area'!T106)</f>
        <v/>
      </c>
      <c r="CM56" s="17" t="str">
        <f>IF(TYPE(VAL_Codes!BR$33)=2,VAL_Codes!BR$33,IF(TYPE(VAL_Codes!BR$30)=2,VAL_Codes!BR$30,""))</f>
        <v/>
      </c>
      <c r="CN56" s="18" t="str">
        <f>IF(AND(ISBLANK(VAL_Codes!BS$33),ISBLANK(VAL_Codes!BR$33)),IF(TYPE(VAL_Codes!BS$30)=2,VAL_Codes!BS$30,""),IF(ISBLANK(VAL_Codes!BS$33),"",VAL_Codes!BS$33))</f>
        <v/>
      </c>
      <c r="CO56" s="26" t="str">
        <f>IF(OR(EXACT(AG56,AH56),EXACT(AJ56,AK56),EXACT(AS56,AT56),EXACT(BT56,BU56),EXACT(CC56,CD56), EXACT(CL56,CM56),AND(AH56="K",AK56="K",AT56="K",BU56="K", CD56="K",CM56="K"),OR(AH56="O",AK56="O",AT56="O",BU56="O", CD56="O",CM56="O")),"",SUM(AG56,AJ56,AS56,BT56,CC56,CL56))</f>
        <v/>
      </c>
      <c r="CP56" s="20" t="str">
        <f>IF(AND(OR(OR(AH56="O",AK56="O",AT56="O",BU56="O",CD56="O",CM56="O"), AND(AH56="K",AK56="K",AT56="K",BU56="K", CD56="K",CM56="K")),SUM(AG56,AJ56,AS56,BT56,CC56,CL56)=0,ISNUMBER(CO56)),"",IF(OR(AH56="O",AK56="O",AT56="O",BU56="O",CD56="O",CM56="O"),"O",IF(AND(AH56=AK56,AH56=AT56,AH56=BU56,AH56=CD56,AH56=CM56,OR(AH56="K",AH56="W",AH56="M")),UPPER(AH56),"")))</f>
        <v/>
      </c>
      <c r="CQ56" s="23" t="str">
        <f>IF(AND(ISBLANK(VAL_Codes!BV$33),ISBLANK(VAL_Codes!BU$33)),IF(TYPE(VAL_Codes!BV$30)=2,VAL_Codes!BV$30,""),IF(ISBLANK(VAL_Codes!BV$33),"",VAL_Codes!BV$33))</f>
        <v/>
      </c>
      <c r="CR56" s="38"/>
    </row>
    <row r="57" spans="1:96" ht="11.25" customHeight="1" x14ac:dyDescent="0.2">
      <c r="A57" s="44"/>
      <c r="B57" s="44"/>
      <c r="C57" s="759" t="s">
        <v>745</v>
      </c>
      <c r="D57" s="759" t="s">
        <v>739</v>
      </c>
      <c r="E57" s="561" t="s">
        <v>207</v>
      </c>
      <c r="F57" s="561" t="s">
        <v>242</v>
      </c>
      <c r="G57" s="407"/>
      <c r="H57" s="408" t="s">
        <v>47</v>
      </c>
      <c r="I57" s="395" t="s">
        <v>66</v>
      </c>
      <c r="J57" s="396" t="str">
        <f>VAL_Metadata!B$8</f>
        <v>_X</v>
      </c>
      <c r="K57" s="408" t="s">
        <v>84</v>
      </c>
      <c r="L57" s="123" t="s">
        <v>209</v>
      </c>
      <c r="M57" s="122"/>
      <c r="N57" s="122"/>
      <c r="O57" s="122"/>
      <c r="P57" s="122"/>
      <c r="Q57" s="122"/>
      <c r="R57" s="122"/>
      <c r="S57" s="122"/>
      <c r="T57" s="122"/>
      <c r="U57" s="122"/>
      <c r="V57" s="122"/>
      <c r="W57" s="122"/>
      <c r="X57" s="122"/>
      <c r="Y57" s="122"/>
      <c r="Z57" s="123"/>
      <c r="AA57" s="29" t="str">
        <f>IF(COUNTBLANK('VAL_Fill in area'!G107)=1,"",'VAL_Fill in area'!G107)</f>
        <v/>
      </c>
      <c r="AB57" s="17" t="str">
        <f>IF(TYPE(VAL_Codes!G$34)=2,VAL_Codes!G$34,IF(TYPE(VAL_Codes!G$30)=2,VAL_Codes!G$30,""))</f>
        <v/>
      </c>
      <c r="AC57" s="18" t="str">
        <f>IF(AND(ISBLANK(VAL_Codes!H$34),ISBLANK(VAL_Codes!G$34)),IF(TYPE(VAL_Codes!H$30)=2,VAL_Codes!H$30,""),IF(ISBLANK(VAL_Codes!H$34),"",VAL_Codes!H$34))</f>
        <v/>
      </c>
      <c r="AD57" s="29" t="str">
        <f>IF(COUNTBLANK('VAL_Fill in area'!H107)=1,"",'VAL_Fill in area'!H107)</f>
        <v/>
      </c>
      <c r="AE57" s="17" t="str">
        <f>IF(TYPE(VAL_Codes!J$34)=2,VAL_Codes!J$34,IF(TYPE(VAL_Codes!J$30)=2,VAL_Codes!J$30,""))</f>
        <v/>
      </c>
      <c r="AF57" s="18" t="str">
        <f>IF(AND(ISBLANK(VAL_Codes!K$34),ISBLANK(VAL_Codes!J$34)),IF(TYPE(VAL_Codes!K$30)=2,VAL_Codes!K$30,""),IF(ISBLANK(VAL_Codes!K$34),"",VAL_Codes!K$34))</f>
        <v/>
      </c>
      <c r="AG57" s="27" t="str">
        <f>IF(OR(AND(AA57="",AB57=""),AND(AD57="",AE57=""),AND(AB57="K",AE57="K"),OR(AB57="O",AE57="O")),"",SUM(AA57,AD57))</f>
        <v/>
      </c>
      <c r="AH57" s="1" t="str">
        <f xml:space="preserve"> IF(AND(OR(AND(AB57="O",AE57="O"),AND(AB57="K",AE57="K")),SUM(AA57,AD57)=0,ISNUMBER(AG57)),"",IF(OR(AB57="O",AE57="O"),"O",IF(AND(AB57=AE57,OR(AB57="K",AB57="W",AB57="M")),UPPER( AB57),"")))</f>
        <v/>
      </c>
      <c r="AI57" s="23" t="str">
        <f>IF(AND(ISBLANK(VAL_Codes!N$34),ISBLANK(VAL_Codes!M$34)),IF(TYPE(VAL_Codes!N$30)=2,VAL_Codes!N$30,""),IF(ISBLANK(VAL_Codes!N$34),"",VAL_Codes!N$34))</f>
        <v/>
      </c>
      <c r="AJ57" s="29" t="str">
        <f>IF(COUNTBLANK('VAL_Fill in area'!I107)=1,"",'VAL_Fill in area'!I107)</f>
        <v/>
      </c>
      <c r="AK57" s="17" t="str">
        <f>IF(TYPE(VAL_Codes!P$34)=2,VAL_Codes!P$34,IF(TYPE(VAL_Codes!P$30)=2,VAL_Codes!P$30,""))</f>
        <v/>
      </c>
      <c r="AL57" s="18" t="str">
        <f>IF(AND(ISBLANK(VAL_Codes!Q$34),ISBLANK(VAL_Codes!P$34)),IF(TYPE(VAL_Codes!Q$30)=2,VAL_Codes!Q$30,""),IF(ISBLANK(VAL_Codes!Q$34),"",VAL_Codes!Q$34))</f>
        <v/>
      </c>
      <c r="AM57" s="29" t="str">
        <f>IF(COUNTBLANK('VAL_Fill in area'!J107)=1,"",'VAL_Fill in area'!J107)</f>
        <v/>
      </c>
      <c r="AN57" s="17" t="str">
        <f>IF(TYPE(VAL_Codes!S$34)=2,VAL_Codes!S$34,IF(TYPE(VAL_Codes!S$30)=2,VAL_Codes!S$30,""))</f>
        <v/>
      </c>
      <c r="AO57" s="18" t="str">
        <f>IF(AND(ISBLANK(VAL_Codes!T$34),ISBLANK(VAL_Codes!S$34)),IF(TYPE(VAL_Codes!T$30)=2,VAL_Codes!T$30,""),IF(ISBLANK(VAL_Codes!T$34),"",VAL_Codes!T$34))</f>
        <v/>
      </c>
      <c r="AP57" s="29" t="str">
        <f>IF(COUNTBLANK('VAL_Fill in area'!K107)=1,"",'VAL_Fill in area'!K107)</f>
        <v/>
      </c>
      <c r="AQ57" s="17" t="str">
        <f>IF(TYPE(VAL_Codes!V$34)=2,VAL_Codes!V$34,IF(TYPE(VAL_Codes!V$30)=2,VAL_Codes!V$30,""))</f>
        <v/>
      </c>
      <c r="AR57" s="18" t="str">
        <f>IF(AND(ISBLANK(VAL_Codes!W$34),ISBLANK(VAL_Codes!V$34)),IF(TYPE(VAL_Codes!W$30)=2,VAL_Codes!W$30,""),IF(ISBLANK(VAL_Codes!W$34),"",VAL_Codes!W$34))</f>
        <v/>
      </c>
      <c r="AS57" s="27" t="str">
        <f>IF(OR(AND(AM57="",AN57=""),AND(AP57="",AQ57=""),AND(AN57="K",AQ57="K"),OR(AN57="O",AQ57="O")),"",SUM(AM57,AP57))</f>
        <v/>
      </c>
      <c r="AT57" s="1" t="str">
        <f xml:space="preserve"> IF(AND(OR(AND(AN57="O",AQ57="O"),AND(AN57="K",AQ57="K")),SUM(AM57,AP57)=0,ISNUMBER(AS57)),"",IF(OR(AN57="O",AQ57="O"),"O",IF(AND(AN57=AQ57,OR(AN57="K",AN57="W",AN57="M")),UPPER( AN57),"")))</f>
        <v/>
      </c>
      <c r="AU57" s="23" t="str">
        <f>IF(AND(ISBLANK(VAL_Codes!Z$34),ISBLANK(VAL_Codes!Y$34)),IF(TYPE(VAL_Codes!Z$30)=2,VAL_Codes!Z$30,""),IF(ISBLANK(VAL_Codes!Z$34),"",VAL_Codes!Z$34))</f>
        <v/>
      </c>
      <c r="AV57" s="29" t="str">
        <f>IF(COUNTBLANK('VAL_Fill in area'!L107)=1,"",'VAL_Fill in area'!L107)</f>
        <v/>
      </c>
      <c r="AW57" s="17" t="str">
        <f>IF(TYPE(VAL_Codes!AB$34)=2,VAL_Codes!AB$34,IF(TYPE(VAL_Codes!AB$30)=2,VAL_Codes!AB$30,""))</f>
        <v/>
      </c>
      <c r="AX57" s="18" t="str">
        <f>IF(AND(ISBLANK(VAL_Codes!AC$34),ISBLANK(VAL_Codes!AB$34)),IF(TYPE(VAL_Codes!AC$30)=2,VAL_Codes!AC$30,""),IF(ISBLANK(VAL_Codes!AC$34),"",VAL_Codes!AC$34))</f>
        <v/>
      </c>
      <c r="AY57" s="29" t="str">
        <f>IF(COUNTBLANK('VAL_Fill in area'!M107)=1,"",'VAL_Fill in area'!M107)</f>
        <v/>
      </c>
      <c r="AZ57" s="17" t="str">
        <f>IF(TYPE(VAL_Codes!AE$34)=2,VAL_Codes!AE$34,IF(TYPE(VAL_Codes!AE$30)=2,VAL_Codes!AE$30,""))</f>
        <v/>
      </c>
      <c r="BA57" s="18" t="str">
        <f>IF(AND(ISBLANK(VAL_Codes!AF$34),ISBLANK(VAL_Codes!AE$34)),IF(TYPE(VAL_Codes!AF$30)=2,VAL_Codes!AF$30,""),IF(ISBLANK(VAL_Codes!AF$34),"",VAL_Codes!AF$34))</f>
        <v/>
      </c>
      <c r="BB57" s="27" t="str">
        <f>IF(OR(AND(AV57="",AW57=""),AND(AY57="",AZ57=""),AND(AW57="K",AZ57="K"),OR(AW57="O",AZ57="O")),"",SUM(AV57,AY57))</f>
        <v/>
      </c>
      <c r="BC57" s="1" t="str">
        <f xml:space="preserve"> IF(AND(OR(AND(AW57="O",AZ57="O"),AND(AW57="K",AZ57="K")),SUM(AV57,AY57)=0,ISNUMBER(BB57)),"",IF(OR(AW57="O",AZ57="O"),"O",IF(AND(AW57=AZ57,OR(AW57="K",AW57="W",AW57="M")),UPPER( AW57),"")))</f>
        <v/>
      </c>
      <c r="BD57" s="23" t="str">
        <f>IF(AND(ISBLANK(VAL_Codes!AI$34),ISBLANK(VAL_Codes!AH$34)),IF(TYPE(VAL_Codes!AI$30)=2,VAL_Codes!AI$30,""),IF(ISBLANK(VAL_Codes!AI$34),"",VAL_Codes!AI$34))</f>
        <v/>
      </c>
      <c r="BE57" s="29" t="str">
        <f>IF(COUNTBLANK('VAL_Fill in area'!N107)=1,"",'VAL_Fill in area'!N107)</f>
        <v/>
      </c>
      <c r="BF57" s="17" t="str">
        <f>IF(TYPE(VAL_Codes!AK$34)=2,VAL_Codes!AK$34,IF(TYPE(VAL_Codes!AK$30)=2,VAL_Codes!AK$30,""))</f>
        <v/>
      </c>
      <c r="BG57" s="18" t="str">
        <f>IF(AND(ISBLANK(VAL_Codes!AL$34),ISBLANK(VAL_Codes!AK$34)),IF(TYPE(VAL_Codes!AL$30)=2,VAL_Codes!AL$30,""),IF(ISBLANK(VAL_Codes!AL$34),"",VAL_Codes!AL$34))</f>
        <v/>
      </c>
      <c r="BH57" s="29" t="str">
        <f>IF(COUNTBLANK('VAL_Fill in area'!O107)=1,"",'VAL_Fill in area'!O107)</f>
        <v/>
      </c>
      <c r="BI57" s="17" t="str">
        <f>IF(TYPE(VAL_Codes!AN$34)=2,VAL_Codes!AN$34,IF(TYPE(VAL_Codes!AN$30)=2,VAL_Codes!AN$30,""))</f>
        <v/>
      </c>
      <c r="BJ57" s="18" t="str">
        <f>IF(AND(ISBLANK(VAL_Codes!AO$34),ISBLANK(VAL_Codes!AN$34)),IF(TYPE(VAL_Codes!AO$30)=2,VAL_Codes!AO$30,""),IF(ISBLANK(VAL_Codes!AO$34),"",VAL_Codes!AO$34))</f>
        <v/>
      </c>
      <c r="BK57" s="27" t="str">
        <f>IF(OR(AND(BE57="",BF57=""),AND(BH57="",BI57=""),AND(BF57="K",BI57="K"),OR(BF57="O",BI57="O")),"",SUM(BE57,BH57))</f>
        <v/>
      </c>
      <c r="BL57" s="1" t="str">
        <f xml:space="preserve"> IF(AND(OR(AND(BF57="O",BI57="O"),AND(BF57="K",BI57="K")),SUM(BE57,BH57)=0,ISNUMBER(BK57)),"",IF(OR(BF57="O",BI57="O"),"O",IF(AND(BF57=BI57,OR(BF57="K",BF57="W",BF57="M")),UPPER( BF57),"")))</f>
        <v/>
      </c>
      <c r="BM57" s="23" t="str">
        <f>IF(AND(ISBLANK(VAL_Codes!AR$34),ISBLANK(VAL_Codes!AQ$34)),IF(TYPE(VAL_Codes!AR$30)=2,VAL_Codes!AR$30,""),IF(ISBLANK(VAL_Codes!AR$34),"",VAL_Codes!AR$34))</f>
        <v/>
      </c>
      <c r="BN57" s="27" t="str">
        <f>IF(OR(AND(AV57="",AW57=""),AND(BE57="",BF57=""),AND(AW57="K",BF57="K"),OR(AW57="O",BF57="O")),"",SUM(AV57,BE57))</f>
        <v/>
      </c>
      <c r="BO57" s="1" t="str">
        <f xml:space="preserve"> IF(AND(OR(AND(AW57="O",BF57="O"),AND(AW57="K",BF57="K")),SUM(AV57,BE57)=0,ISNUMBER(BN57)),"",IF(OR(AW57="O",BF57="O"),"O",IF(AND(AW57=BF57,OR(AW57="K",AW57="W",AW57="M")),UPPER( AW57),"")))</f>
        <v/>
      </c>
      <c r="BP57" s="23" t="str">
        <f>IF(AND(ISBLANK(VAL_Codes!AU$34),ISBLANK(VAL_Codes!AT$34)),IF(TYPE(VAL_Codes!AU$30)=2,VAL_Codes!AU$30,""),IF(ISBLANK(VAL_Codes!AU$34),"",VAL_Codes!AU$34))</f>
        <v/>
      </c>
      <c r="BQ57" s="27" t="str">
        <f>IF(OR(AND(AY57="",AZ57=""),AND(BH57="",BI57=""),AND(AZ57="K",BI57="K"),OR(AZ57="O",BI57="O")),"",SUM(AY57,BH57))</f>
        <v/>
      </c>
      <c r="BR57" s="1" t="str">
        <f xml:space="preserve"> IF(AND(OR(AND(AZ57="O",BI57="O"),AND(AZ57="K",BI57="K")),SUM(AY57,BH57)=0,ISNUMBER(BQ57)),"",IF(OR(AZ57="O",BI57="O"),"O",IF(AND(AZ57=BI57,OR(AZ57="K",AZ57="W",AZ57="M")),UPPER( AZ57),"")))</f>
        <v/>
      </c>
      <c r="BS57" s="23" t="str">
        <f>IF(AND(ISBLANK(VAL_Codes!AX$34),ISBLANK(VAL_Codes!AW$34)),IF(TYPE(VAL_Codes!AX$30)=2,VAL_Codes!AX$30,""),IF(ISBLANK(VAL_Codes!AX$34),"",VAL_Codes!AX$34))</f>
        <v/>
      </c>
      <c r="BT57" s="27" t="str">
        <f>IF(OR(AND(BN57="",BO57=""),AND(BQ57="",BR57=""),AND(BO57="K",BR57="K"),OR(BO57="O",BR57="O")),"",SUM(BN57,BQ57))</f>
        <v/>
      </c>
      <c r="BU57" s="1" t="str">
        <f xml:space="preserve"> IF(AND(OR(AND(BO57="O",BR57="O"),AND(BO57="K",BR57="K")),SUM(BN57,BQ57)=0,ISNUMBER(BT57)),"",IF(OR(BO57="O",BR57="O"),"O",IF(AND(BO57=BR57,OR(BO57="K",BO57="W",BO57="M")),UPPER( BO57),"")))</f>
        <v/>
      </c>
      <c r="BV57" s="23" t="str">
        <f>IF(AND(ISBLANK(VAL_Codes!BA$34),ISBLANK(VAL_Codes!AZ$34)),IF(TYPE(VAL_Codes!BA$30)=2,VAL_Codes!BA$30,""),IF(ISBLANK(VAL_Codes!BA$34),"",VAL_Codes!BA$34))</f>
        <v/>
      </c>
      <c r="BW57" s="29" t="str">
        <f>IF(COUNTBLANK('VAL_Fill in area'!P107)=1,"",'VAL_Fill in area'!P107)</f>
        <v/>
      </c>
      <c r="BX57" s="17" t="str">
        <f>IF(TYPE(VAL_Codes!BC$34)=2,VAL_Codes!BC$34,IF(TYPE(VAL_Codes!BC$30)=2,VAL_Codes!BC$30,""))</f>
        <v/>
      </c>
      <c r="BY57" s="18" t="str">
        <f>IF(AND(ISBLANK(VAL_Codes!BD$34),ISBLANK(VAL_Codes!BC$34)),IF(TYPE(VAL_Codes!BD$30)=2,VAL_Codes!BD$30,""),IF(ISBLANK(VAL_Codes!BD$34),"",VAL_Codes!BD$34))</f>
        <v/>
      </c>
      <c r="BZ57" s="29" t="str">
        <f>IF(COUNTBLANK('VAL_Fill in area'!Q107)=1,"",'VAL_Fill in area'!Q107)</f>
        <v/>
      </c>
      <c r="CA57" s="17" t="str">
        <f>IF(TYPE(VAL_Codes!BF$34)=2,VAL_Codes!BF$34,IF(TYPE(VAL_Codes!BF$30)=2,VAL_Codes!BF$30,""))</f>
        <v/>
      </c>
      <c r="CB57" s="18" t="str">
        <f>IF(AND(ISBLANK(VAL_Codes!BG$34),ISBLANK(VAL_Codes!BF$34)),IF(TYPE(VAL_Codes!BG$30)=2,VAL_Codes!BG$30,""),IF(ISBLANK(VAL_Codes!BG$34),"",VAL_Codes!BG$34))</f>
        <v/>
      </c>
      <c r="CC57" s="27" t="str">
        <f>IF(OR(AND(BW57="",BX57=""),AND(BZ57="",CA57=""),AND(BX57="K",CA57="K"),OR(BX57="O",CA57="O")),"",SUM(BW57,BZ57))</f>
        <v/>
      </c>
      <c r="CD57" s="1" t="str">
        <f xml:space="preserve"> IF(AND(OR(AND(BX57="O",CA57="O"),AND(BX57="K",CA57="K")),SUM(BW57,BZ57)=0,ISNUMBER(CC57)),"",IF(OR(BX57="O",CA57="O"),"O",IF(AND(BX57=CA57,OR(BX57="K",BX57="W",BX57="M")),UPPER( BX57),"")))</f>
        <v/>
      </c>
      <c r="CE57" s="23" t="str">
        <f>IF(AND(ISBLANK(VAL_Codes!BJ$34),ISBLANK(VAL_Codes!BI$34)),IF(TYPE(VAL_Codes!BJ$30)=2,VAL_Codes!BJ$30,""),IF(ISBLANK(VAL_Codes!BJ$34),"",VAL_Codes!BJ$34))</f>
        <v/>
      </c>
      <c r="CF57" s="29" t="str">
        <f>IF(COUNTBLANK('VAL_Fill in area'!R107)=1,"",'VAL_Fill in area'!R107)</f>
        <v/>
      </c>
      <c r="CG57" s="17" t="str">
        <f>IF(TYPE(VAL_Codes!BL$34)=2,VAL_Codes!BL$34,IF(TYPE(VAL_Codes!BL$30)=2,VAL_Codes!BL$30,""))</f>
        <v/>
      </c>
      <c r="CH57" s="18" t="str">
        <f>IF(AND(ISBLANK(VAL_Codes!BM$34),ISBLANK(VAL_Codes!BL$34)),IF(TYPE(VAL_Codes!BM$30)=2,VAL_Codes!BM$30,""),IF(ISBLANK(VAL_Codes!BM$34),"",VAL_Codes!BM$34))</f>
        <v/>
      </c>
      <c r="CI57" s="29" t="str">
        <f>IF(COUNTBLANK('VAL_Fill in area'!S107)=1,"",'VAL_Fill in area'!S107)</f>
        <v/>
      </c>
      <c r="CJ57" s="17" t="str">
        <f>IF(TYPE(VAL_Codes!BO$34)=2,VAL_Codes!BO$34,IF(TYPE(VAL_Codes!BO$30)=2,VAL_Codes!BO$30,""))</f>
        <v/>
      </c>
      <c r="CK57" s="18" t="str">
        <f>IF(AND(ISBLANK(VAL_Codes!BP$34),ISBLANK(VAL_Codes!BO$34)),IF(TYPE(VAL_Codes!BP$30)=2,VAL_Codes!BP$30,""),IF(ISBLANK(VAL_Codes!BP$34),"",VAL_Codes!BP$34))</f>
        <v/>
      </c>
      <c r="CL57" s="29" t="str">
        <f>IF(COUNTBLANK('VAL_Fill in area'!T107)=1,"",'VAL_Fill in area'!T107)</f>
        <v/>
      </c>
      <c r="CM57" s="17" t="str">
        <f>IF(TYPE(VAL_Codes!BR$34)=2,VAL_Codes!BR$34,IF(TYPE(VAL_Codes!BR$30)=2,VAL_Codes!BR$30,""))</f>
        <v/>
      </c>
      <c r="CN57" s="18" t="str">
        <f>IF(AND(ISBLANK(VAL_Codes!BS$34),ISBLANK(VAL_Codes!BR$34)),IF(TYPE(VAL_Codes!BS$30)=2,VAL_Codes!BS$30,""),IF(ISBLANK(VAL_Codes!BS$34),"",VAL_Codes!BS$34))</f>
        <v/>
      </c>
      <c r="CO57" s="26" t="str">
        <f>IF(OR(EXACT(AG57,AH57),EXACT(AJ57,AK57),EXACT(AS57,AT57),EXACT(BT57,BU57),EXACT(CC57,CD57), EXACT(CL57,CM57),AND(AH57="K",AK57="K",AT57="K",BU57="K", CD57="K",CM57="K"),OR(AH57="O",AK57="O",AT57="O",BU57="O", CD57="O",CM57="O")),"",SUM(AG57,AJ57,AS57,BT57,CC57,CL57))</f>
        <v/>
      </c>
      <c r="CP57" s="20" t="str">
        <f>IF(AND(OR(OR(AH57="O",AK57="O",AT57="O",BU57="O",CD57="O",CM57="O"), AND(AH57="K",AK57="K",AT57="K",BU57="K", CD57="K",CM57="K")),SUM(AG57,AJ57,AS57,BT57,CC57,CL57)=0,ISNUMBER(CO57)),"",IF(OR(AH57="O",AK57="O",AT57="O",BU57="O",CD57="O",CM57="O"),"O",IF(AND(AH57=AK57,AH57=AT57,AH57=BU57,AH57=CD57,AH57=CM57,OR(AH57="K",AH57="W",AH57="M")),UPPER(AH57),"")))</f>
        <v/>
      </c>
      <c r="CQ57" s="23" t="str">
        <f>IF(AND(ISBLANK(VAL_Codes!BV$34),ISBLANK(VAL_Codes!BU$34)),IF(TYPE(VAL_Codes!BV$30)=2,VAL_Codes!BV$30,""),IF(ISBLANK(VAL_Codes!BV$34),"",VAL_Codes!BV$34))</f>
        <v/>
      </c>
      <c r="CR57" s="38"/>
    </row>
    <row r="58" spans="1:96" ht="11.25" customHeight="1" x14ac:dyDescent="0.2">
      <c r="A58" s="75"/>
      <c r="B58" s="75"/>
      <c r="C58" s="760"/>
      <c r="D58" s="760"/>
      <c r="E58" s="561" t="s">
        <v>210</v>
      </c>
      <c r="F58" s="561" t="s">
        <v>243</v>
      </c>
      <c r="G58" s="407"/>
      <c r="H58" s="408" t="s">
        <v>47</v>
      </c>
      <c r="I58" s="395" t="s">
        <v>66</v>
      </c>
      <c r="J58" s="396" t="str">
        <f>VAL_Metadata!B$8</f>
        <v>_X</v>
      </c>
      <c r="K58" s="408" t="s">
        <v>84</v>
      </c>
      <c r="L58" s="123" t="s">
        <v>212</v>
      </c>
      <c r="M58" s="122"/>
      <c r="N58" s="122"/>
      <c r="O58" s="122"/>
      <c r="P58" s="122"/>
      <c r="Q58" s="122"/>
      <c r="R58" s="122"/>
      <c r="S58" s="122"/>
      <c r="T58" s="122"/>
      <c r="U58" s="122"/>
      <c r="V58" s="122"/>
      <c r="W58" s="122"/>
      <c r="X58" s="122"/>
      <c r="Y58" s="122"/>
      <c r="Z58" s="123"/>
      <c r="AA58" s="29" t="str">
        <f>IF(COUNTBLANK('VAL_Fill in area'!G108)=1,"",'VAL_Fill in area'!G108)</f>
        <v/>
      </c>
      <c r="AB58" s="17" t="str">
        <f>IF(TYPE(VAL_Codes!G$34)=2,VAL_Codes!G$34,IF(TYPE(VAL_Codes!G$30)=2,VAL_Codes!G$30,""))</f>
        <v/>
      </c>
      <c r="AC58" s="18" t="str">
        <f>IF(AND(ISBLANK(VAL_Codes!H$34),ISBLANK(VAL_Codes!G$34)),IF(TYPE(VAL_Codes!H$30)=2,VAL_Codes!H$30,""),IF(ISBLANK(VAL_Codes!H$34),"",VAL_Codes!H$34))</f>
        <v/>
      </c>
      <c r="AD58" s="29" t="str">
        <f>IF(COUNTBLANK('VAL_Fill in area'!H108)=1,"",'VAL_Fill in area'!H108)</f>
        <v/>
      </c>
      <c r="AE58" s="17" t="str">
        <f>IF(TYPE(VAL_Codes!J$34)=2,VAL_Codes!J$34,IF(TYPE(VAL_Codes!J$30)=2,VAL_Codes!J$30,""))</f>
        <v/>
      </c>
      <c r="AF58" s="18" t="str">
        <f>IF(AND(ISBLANK(VAL_Codes!K$34),ISBLANK(VAL_Codes!J$34)),IF(TYPE(VAL_Codes!K$30)=2,VAL_Codes!K$30,""),IF(ISBLANK(VAL_Codes!K$34),"",VAL_Codes!K$34))</f>
        <v/>
      </c>
      <c r="AG58" s="27" t="str">
        <f>IF(OR(AND(AA58="",AB58=""),AND(AD58="",AE58=""),AND(AB58="K",AE58="K"),OR(AB58="O",AE58="O")),"",SUM(AA58,AD58))</f>
        <v/>
      </c>
      <c r="AH58" s="1" t="str">
        <f xml:space="preserve"> IF(AND(OR(AND(AB58="O",AE58="O"),AND(AB58="K",AE58="K")),SUM(AA58,AD58)=0,ISNUMBER(AG58)),"",IF(OR(AB58="O",AE58="O"),"O",IF(AND(AB58=AE58,OR(AB58="K",AB58="W",AB58="M")),UPPER( AB58),"")))</f>
        <v/>
      </c>
      <c r="AI58" s="23" t="str">
        <f>IF(AND(ISBLANK(VAL_Codes!N$34),ISBLANK(VAL_Codes!M$34)),IF(TYPE(VAL_Codes!N$30)=2,VAL_Codes!N$30,""),IF(ISBLANK(VAL_Codes!N$34),"",VAL_Codes!N$34))</f>
        <v/>
      </c>
      <c r="AJ58" s="29" t="str">
        <f>IF(COUNTBLANK('VAL_Fill in area'!I108)=1,"",'VAL_Fill in area'!I108)</f>
        <v/>
      </c>
      <c r="AK58" s="17" t="str">
        <f>IF(TYPE(VAL_Codes!P$34)=2,VAL_Codes!P$34,IF(TYPE(VAL_Codes!P$30)=2,VAL_Codes!P$30,""))</f>
        <v/>
      </c>
      <c r="AL58" s="18" t="str">
        <f>IF(AND(ISBLANK(VAL_Codes!Q$34),ISBLANK(VAL_Codes!P$34)),IF(TYPE(VAL_Codes!Q$30)=2,VAL_Codes!Q$30,""),IF(ISBLANK(VAL_Codes!Q$34),"",VAL_Codes!Q$34))</f>
        <v/>
      </c>
      <c r="AM58" s="29" t="str">
        <f>IF(COUNTBLANK('VAL_Fill in area'!J108)=1,"",'VAL_Fill in area'!J108)</f>
        <v/>
      </c>
      <c r="AN58" s="17" t="str">
        <f>IF(TYPE(VAL_Codes!S$34)=2,VAL_Codes!S$34,IF(TYPE(VAL_Codes!S$30)=2,VAL_Codes!S$30,""))</f>
        <v/>
      </c>
      <c r="AO58" s="18" t="str">
        <f>IF(AND(ISBLANK(VAL_Codes!T$34),ISBLANK(VAL_Codes!S$34)),IF(TYPE(VAL_Codes!T$30)=2,VAL_Codes!T$30,""),IF(ISBLANK(VAL_Codes!T$34),"",VAL_Codes!T$34))</f>
        <v/>
      </c>
      <c r="AP58" s="29" t="str">
        <f>IF(COUNTBLANK('VAL_Fill in area'!K108)=1,"",'VAL_Fill in area'!K108)</f>
        <v/>
      </c>
      <c r="AQ58" s="17" t="str">
        <f>IF(TYPE(VAL_Codes!V$34)=2,VAL_Codes!V$34,IF(TYPE(VAL_Codes!V$30)=2,VAL_Codes!V$30,""))</f>
        <v/>
      </c>
      <c r="AR58" s="18" t="str">
        <f>IF(AND(ISBLANK(VAL_Codes!W$34),ISBLANK(VAL_Codes!V$34)),IF(TYPE(VAL_Codes!W$30)=2,VAL_Codes!W$30,""),IF(ISBLANK(VAL_Codes!W$34),"",VAL_Codes!W$34))</f>
        <v/>
      </c>
      <c r="AS58" s="27" t="str">
        <f>IF(OR(AND(AM58="",AN58=""),AND(AP58="",AQ58=""),AND(AN58="K",AQ58="K"),OR(AN58="O",AQ58="O")),"",SUM(AM58,AP58))</f>
        <v/>
      </c>
      <c r="AT58" s="1" t="str">
        <f xml:space="preserve"> IF(AND(OR(AND(AN58="O",AQ58="O"),AND(AN58="K",AQ58="K")),SUM(AM58,AP58)=0,ISNUMBER(AS58)),"",IF(OR(AN58="O",AQ58="O"),"O",IF(AND(AN58=AQ58,OR(AN58="K",AN58="W",AN58="M")),UPPER( AN58),"")))</f>
        <v/>
      </c>
      <c r="AU58" s="23" t="str">
        <f>IF(AND(ISBLANK(VAL_Codes!Z$34),ISBLANK(VAL_Codes!Y$34)),IF(TYPE(VAL_Codes!Z$30)=2,VAL_Codes!Z$30,""),IF(ISBLANK(VAL_Codes!Z$34),"",VAL_Codes!Z$34))</f>
        <v/>
      </c>
      <c r="AV58" s="29" t="str">
        <f>IF(COUNTBLANK('VAL_Fill in area'!L108)=1,"",'VAL_Fill in area'!L108)</f>
        <v/>
      </c>
      <c r="AW58" s="17" t="str">
        <f>IF(TYPE(VAL_Codes!AB$34)=2,VAL_Codes!AB$34,IF(TYPE(VAL_Codes!AB$30)=2,VAL_Codes!AB$30,""))</f>
        <v/>
      </c>
      <c r="AX58" s="18" t="str">
        <f>IF(AND(ISBLANK(VAL_Codes!AC$34),ISBLANK(VAL_Codes!AB$34)),IF(TYPE(VAL_Codes!AC$30)=2,VAL_Codes!AC$30,""),IF(ISBLANK(VAL_Codes!AC$34),"",VAL_Codes!AC$34))</f>
        <v/>
      </c>
      <c r="AY58" s="29" t="str">
        <f>IF(COUNTBLANK('VAL_Fill in area'!M108)=1,"",'VAL_Fill in area'!M108)</f>
        <v/>
      </c>
      <c r="AZ58" s="17" t="str">
        <f>IF(TYPE(VAL_Codes!AE$34)=2,VAL_Codes!AE$34,IF(TYPE(VAL_Codes!AE$30)=2,VAL_Codes!AE$30,""))</f>
        <v/>
      </c>
      <c r="BA58" s="18" t="str">
        <f>IF(AND(ISBLANK(VAL_Codes!AF$34),ISBLANK(VAL_Codes!AE$34)),IF(TYPE(VAL_Codes!AF$30)=2,VAL_Codes!AF$30,""),IF(ISBLANK(VAL_Codes!AF$34),"",VAL_Codes!AF$34))</f>
        <v/>
      </c>
      <c r="BB58" s="27" t="str">
        <f>IF(OR(AND(AV58="",AW58=""),AND(AY58="",AZ58=""),AND(AW58="K",AZ58="K"),OR(AW58="O",AZ58="O")),"",SUM(AV58,AY58))</f>
        <v/>
      </c>
      <c r="BC58" s="1" t="str">
        <f xml:space="preserve"> IF(AND(OR(AND(AW58="O",AZ58="O"),AND(AW58="K",AZ58="K")),SUM(AV58,AY58)=0,ISNUMBER(BB58)),"",IF(OR(AW58="O",AZ58="O"),"O",IF(AND(AW58=AZ58,OR(AW58="K",AW58="W",AW58="M")),UPPER( AW58),"")))</f>
        <v/>
      </c>
      <c r="BD58" s="23" t="str">
        <f>IF(AND(ISBLANK(VAL_Codes!AI$34),ISBLANK(VAL_Codes!AH$34)),IF(TYPE(VAL_Codes!AI$30)=2,VAL_Codes!AI$30,""),IF(ISBLANK(VAL_Codes!AI$34),"",VAL_Codes!AI$34))</f>
        <v/>
      </c>
      <c r="BE58" s="29" t="str">
        <f>IF(COUNTBLANK('VAL_Fill in area'!N108)=1,"",'VAL_Fill in area'!N108)</f>
        <v/>
      </c>
      <c r="BF58" s="17" t="str">
        <f>IF(TYPE(VAL_Codes!AK$34)=2,VAL_Codes!AK$34,IF(TYPE(VAL_Codes!AK$30)=2,VAL_Codes!AK$30,""))</f>
        <v/>
      </c>
      <c r="BG58" s="18" t="str">
        <f>IF(AND(ISBLANK(VAL_Codes!AL$34),ISBLANK(VAL_Codes!AK$34)),IF(TYPE(VAL_Codes!AL$30)=2,VAL_Codes!AL$30,""),IF(ISBLANK(VAL_Codes!AL$34),"",VAL_Codes!AL$34))</f>
        <v/>
      </c>
      <c r="BH58" s="29" t="str">
        <f>IF(COUNTBLANK('VAL_Fill in area'!O108)=1,"",'VAL_Fill in area'!O108)</f>
        <v/>
      </c>
      <c r="BI58" s="17" t="str">
        <f>IF(TYPE(VAL_Codes!AN$34)=2,VAL_Codes!AN$34,IF(TYPE(VAL_Codes!AN$30)=2,VAL_Codes!AN$30,""))</f>
        <v/>
      </c>
      <c r="BJ58" s="18" t="str">
        <f>IF(AND(ISBLANK(VAL_Codes!AO$34),ISBLANK(VAL_Codes!AN$34)),IF(TYPE(VAL_Codes!AO$30)=2,VAL_Codes!AO$30,""),IF(ISBLANK(VAL_Codes!AO$34),"",VAL_Codes!AO$34))</f>
        <v/>
      </c>
      <c r="BK58" s="27" t="str">
        <f>IF(OR(AND(BE58="",BF58=""),AND(BH58="",BI58=""),AND(BF58="K",BI58="K"),OR(BF58="O",BI58="O")),"",SUM(BE58,BH58))</f>
        <v/>
      </c>
      <c r="BL58" s="1" t="str">
        <f xml:space="preserve"> IF(AND(OR(AND(BF58="O",BI58="O"),AND(BF58="K",BI58="K")),SUM(BE58,BH58)=0,ISNUMBER(BK58)),"",IF(OR(BF58="O",BI58="O"),"O",IF(AND(BF58=BI58,OR(BF58="K",BF58="W",BF58="M")),UPPER( BF58),"")))</f>
        <v/>
      </c>
      <c r="BM58" s="23" t="str">
        <f>IF(AND(ISBLANK(VAL_Codes!AR$34),ISBLANK(VAL_Codes!AQ$34)),IF(TYPE(VAL_Codes!AR$30)=2,VAL_Codes!AR$30,""),IF(ISBLANK(VAL_Codes!AR$34),"",VAL_Codes!AR$34))</f>
        <v/>
      </c>
      <c r="BN58" s="27" t="str">
        <f>IF(OR(AND(AV58="",AW58=""),AND(BE58="",BF58=""),AND(AW58="K",BF58="K"),OR(AW58="O",BF58="O")),"",SUM(AV58,BE58))</f>
        <v/>
      </c>
      <c r="BO58" s="1" t="str">
        <f xml:space="preserve"> IF(AND(OR(AND(AW58="O",BF58="O"),AND(AW58="K",BF58="K")),SUM(AV58,BE58)=0,ISNUMBER(BN58)),"",IF(OR(AW58="O",BF58="O"),"O",IF(AND(AW58=BF58,OR(AW58="K",AW58="W",AW58="M")),UPPER( AW58),"")))</f>
        <v/>
      </c>
      <c r="BP58" s="23" t="str">
        <f>IF(AND(ISBLANK(VAL_Codes!AU$34),ISBLANK(VAL_Codes!AT$34)),IF(TYPE(VAL_Codes!AU$30)=2,VAL_Codes!AU$30,""),IF(ISBLANK(VAL_Codes!AU$34),"",VAL_Codes!AU$34))</f>
        <v/>
      </c>
      <c r="BQ58" s="27" t="str">
        <f>IF(OR(AND(AY58="",AZ58=""),AND(BH58="",BI58=""),AND(AZ58="K",BI58="K"),OR(AZ58="O",BI58="O")),"",SUM(AY58,BH58))</f>
        <v/>
      </c>
      <c r="BR58" s="1" t="str">
        <f xml:space="preserve"> IF(AND(OR(AND(AZ58="O",BI58="O"),AND(AZ58="K",BI58="K")),SUM(AY58,BH58)=0,ISNUMBER(BQ58)),"",IF(OR(AZ58="O",BI58="O"),"O",IF(AND(AZ58=BI58,OR(AZ58="K",AZ58="W",AZ58="M")),UPPER( AZ58),"")))</f>
        <v/>
      </c>
      <c r="BS58" s="23" t="str">
        <f>IF(AND(ISBLANK(VAL_Codes!AX$34),ISBLANK(VAL_Codes!AW$34)),IF(TYPE(VAL_Codes!AX$30)=2,VAL_Codes!AX$30,""),IF(ISBLANK(VAL_Codes!AX$34),"",VAL_Codes!AX$34))</f>
        <v/>
      </c>
      <c r="BT58" s="27" t="str">
        <f>IF(OR(AND(BN58="",BO58=""),AND(BQ58="",BR58=""),AND(BO58="K",BR58="K"),OR(BO58="O",BR58="O")),"",SUM(BN58,BQ58))</f>
        <v/>
      </c>
      <c r="BU58" s="1" t="str">
        <f xml:space="preserve"> IF(AND(OR(AND(BO58="O",BR58="O"),AND(BO58="K",BR58="K")),SUM(BN58,BQ58)=0,ISNUMBER(BT58)),"",IF(OR(BO58="O",BR58="O"),"O",IF(AND(BO58=BR58,OR(BO58="K",BO58="W",BO58="M")),UPPER( BO58),"")))</f>
        <v/>
      </c>
      <c r="BV58" s="23" t="str">
        <f>IF(AND(ISBLANK(VAL_Codes!BA$34),ISBLANK(VAL_Codes!AZ$34)),IF(TYPE(VAL_Codes!BA$30)=2,VAL_Codes!BA$30,""),IF(ISBLANK(VAL_Codes!BA$34),"",VAL_Codes!BA$34))</f>
        <v/>
      </c>
      <c r="BW58" s="29" t="str">
        <f>IF(COUNTBLANK('VAL_Fill in area'!P108)=1,"",'VAL_Fill in area'!P108)</f>
        <v/>
      </c>
      <c r="BX58" s="17" t="str">
        <f>IF(TYPE(VAL_Codes!BC$34)=2,VAL_Codes!BC$34,IF(TYPE(VAL_Codes!BC$30)=2,VAL_Codes!BC$30,""))</f>
        <v/>
      </c>
      <c r="BY58" s="18" t="str">
        <f>IF(AND(ISBLANK(VAL_Codes!BD$34),ISBLANK(VAL_Codes!BC$34)),IF(TYPE(VAL_Codes!BD$30)=2,VAL_Codes!BD$30,""),IF(ISBLANK(VAL_Codes!BD$34),"",VAL_Codes!BD$34))</f>
        <v/>
      </c>
      <c r="BZ58" s="29" t="str">
        <f>IF(COUNTBLANK('VAL_Fill in area'!Q108)=1,"",'VAL_Fill in area'!Q108)</f>
        <v/>
      </c>
      <c r="CA58" s="17" t="str">
        <f>IF(TYPE(VAL_Codes!BF$34)=2,VAL_Codes!BF$34,IF(TYPE(VAL_Codes!BF$30)=2,VAL_Codes!BF$30,""))</f>
        <v/>
      </c>
      <c r="CB58" s="18" t="str">
        <f>IF(AND(ISBLANK(VAL_Codes!BG$34),ISBLANK(VAL_Codes!BF$34)),IF(TYPE(VAL_Codes!BG$30)=2,VAL_Codes!BG$30,""),IF(ISBLANK(VAL_Codes!BG$34),"",VAL_Codes!BG$34))</f>
        <v/>
      </c>
      <c r="CC58" s="27" t="str">
        <f>IF(OR(AND(BW58="",BX58=""),AND(BZ58="",CA58=""),AND(BX58="K",CA58="K"),OR(BX58="O",CA58="O")),"",SUM(BW58,BZ58))</f>
        <v/>
      </c>
      <c r="CD58" s="1" t="str">
        <f xml:space="preserve"> IF(AND(OR(AND(BX58="O",CA58="O"),AND(BX58="K",CA58="K")),SUM(BW58,BZ58)=0,ISNUMBER(CC58)),"",IF(OR(BX58="O",CA58="O"),"O",IF(AND(BX58=CA58,OR(BX58="K",BX58="W",BX58="M")),UPPER( BX58),"")))</f>
        <v/>
      </c>
      <c r="CE58" s="23" t="str">
        <f>IF(AND(ISBLANK(VAL_Codes!BJ$34),ISBLANK(VAL_Codes!BI$34)),IF(TYPE(VAL_Codes!BJ$30)=2,VAL_Codes!BJ$30,""),IF(ISBLANK(VAL_Codes!BJ$34),"",VAL_Codes!BJ$34))</f>
        <v/>
      </c>
      <c r="CF58" s="29" t="str">
        <f>IF(COUNTBLANK('VAL_Fill in area'!R108)=1,"",'VAL_Fill in area'!R108)</f>
        <v/>
      </c>
      <c r="CG58" s="17" t="str">
        <f>IF(TYPE(VAL_Codes!BL$34)=2,VAL_Codes!BL$34,IF(TYPE(VAL_Codes!BL$30)=2,VAL_Codes!BL$30,""))</f>
        <v/>
      </c>
      <c r="CH58" s="18" t="str">
        <f>IF(AND(ISBLANK(VAL_Codes!BM$34),ISBLANK(VAL_Codes!BL$34)),IF(TYPE(VAL_Codes!BM$30)=2,VAL_Codes!BM$30,""),IF(ISBLANK(VAL_Codes!BM$34),"",VAL_Codes!BM$34))</f>
        <v/>
      </c>
      <c r="CI58" s="29" t="str">
        <f>IF(COUNTBLANK('VAL_Fill in area'!S108)=1,"",'VAL_Fill in area'!S108)</f>
        <v/>
      </c>
      <c r="CJ58" s="17" t="str">
        <f>IF(TYPE(VAL_Codes!BO$34)=2,VAL_Codes!BO$34,IF(TYPE(VAL_Codes!BO$30)=2,VAL_Codes!BO$30,""))</f>
        <v/>
      </c>
      <c r="CK58" s="18" t="str">
        <f>IF(AND(ISBLANK(VAL_Codes!BP$34),ISBLANK(VAL_Codes!BO$34)),IF(TYPE(VAL_Codes!BP$30)=2,VAL_Codes!BP$30,""),IF(ISBLANK(VAL_Codes!BP$34),"",VAL_Codes!BP$34))</f>
        <v/>
      </c>
      <c r="CL58" s="29" t="str">
        <f>IF(COUNTBLANK('VAL_Fill in area'!T108)=1,"",'VAL_Fill in area'!T108)</f>
        <v/>
      </c>
      <c r="CM58" s="17" t="str">
        <f>IF(TYPE(VAL_Codes!BR$34)=2,VAL_Codes!BR$34,IF(TYPE(VAL_Codes!BR$30)=2,VAL_Codes!BR$30,""))</f>
        <v/>
      </c>
      <c r="CN58" s="18" t="str">
        <f>IF(AND(ISBLANK(VAL_Codes!BS$34),ISBLANK(VAL_Codes!BR$34)),IF(TYPE(VAL_Codes!BS$30)=2,VAL_Codes!BS$30,""),IF(ISBLANK(VAL_Codes!BS$34),"",VAL_Codes!BS$34))</f>
        <v/>
      </c>
      <c r="CO58" s="26" t="str">
        <f>IF(OR(EXACT(AG58,AH58),EXACT(AJ58,AK58),EXACT(AS58,AT58),EXACT(BT58,BU58),EXACT(CC58,CD58), EXACT(CL58,CM58),AND(AH58="K",AK58="K",AT58="K",BU58="K", CD58="K",CM58="K"),OR(AH58="O",AK58="O",AT58="O",BU58="O", CD58="O",CM58="O")),"",SUM(AG58,AJ58,AS58,BT58,CC58,CL58))</f>
        <v/>
      </c>
      <c r="CP58" s="20" t="str">
        <f>IF(AND(OR(OR(AH58="O",AK58="O",AT58="O",BU58="O",CD58="O",CM58="O"), AND(AH58="K",AK58="K",AT58="K",BU58="K", CD58="K",CM58="K")),SUM(AG58,AJ58,AS58,BT58,CC58,CL58)=0,ISNUMBER(CO58)),"",IF(OR(AH58="O",AK58="O",AT58="O",BU58="O",CD58="O",CM58="O"),"O",IF(AND(AH58=AK58,AH58=AT58,AH58=BU58,AH58=CD58,AH58=CM58,OR(AH58="K",AH58="W",AH58="M")),UPPER(AH58),"")))</f>
        <v/>
      </c>
      <c r="CQ58" s="23" t="str">
        <f>IF(AND(ISBLANK(VAL_Codes!BV$34),ISBLANK(VAL_Codes!BU$34)),IF(TYPE(VAL_Codes!BV$30)=2,VAL_Codes!BV$30,""),IF(ISBLANK(VAL_Codes!BV$34),"",VAL_Codes!BV$34))</f>
        <v/>
      </c>
      <c r="CR58" s="38"/>
    </row>
    <row r="59" spans="1:96" ht="11.25" customHeight="1" x14ac:dyDescent="0.2">
      <c r="A59" s="75"/>
      <c r="B59" s="75"/>
      <c r="C59" s="760"/>
      <c r="D59" s="760"/>
      <c r="E59" s="124" t="s">
        <v>213</v>
      </c>
      <c r="F59" s="124" t="s">
        <v>376</v>
      </c>
      <c r="G59" s="407"/>
      <c r="H59" s="408" t="s">
        <v>47</v>
      </c>
      <c r="I59" s="395" t="s">
        <v>66</v>
      </c>
      <c r="J59" s="396" t="str">
        <f>VAL_Metadata!B$8</f>
        <v>_X</v>
      </c>
      <c r="K59" s="408" t="s">
        <v>84</v>
      </c>
      <c r="L59" s="123" t="s">
        <v>214</v>
      </c>
      <c r="M59" s="122"/>
      <c r="N59" s="122"/>
      <c r="O59" s="122"/>
      <c r="P59" s="122"/>
      <c r="Q59" s="122"/>
      <c r="R59" s="122"/>
      <c r="S59" s="122"/>
      <c r="T59" s="122"/>
      <c r="U59" s="122"/>
      <c r="V59" s="122"/>
      <c r="W59" s="122"/>
      <c r="X59" s="122"/>
      <c r="Y59" s="122"/>
      <c r="Z59" s="123"/>
      <c r="AA59" s="26" t="str">
        <f>IF(OR(AND(AA57="",AB57=""),AND(AA58="",AB58=""),AND(AB57="K",AB58="K"),OR(AB57="O",AB58="O")),"",SUM(AA57,AA58))</f>
        <v/>
      </c>
      <c r="AB59" s="20" t="str">
        <f>IF(AND(OR(AND(AB57="O",AB58="O"),AND(AB57="K",AB58="K")),SUM(AA57,AA58)=0,ISNUMBER(AA59)),"",IF(OR(AB57="O",AB58="O"),"O",IF(AND(AB57=AB58,OR(AB57="K",AB57="W",AB57="M")), UPPER(AB57),"")))</f>
        <v/>
      </c>
      <c r="AC59" s="23" t="str">
        <f>IF(AND(ISBLANK(VAL_Codes!H$34),ISBLANK(VAL_Codes!G$34)),IF(TYPE(VAL_Codes!H$30)=2,VAL_Codes!H$30,""),IF(ISBLANK(VAL_Codes!H$34),"",VAL_Codes!H$34))</f>
        <v/>
      </c>
      <c r="AD59" s="26" t="str">
        <f>IF(OR(AND(AD57="",AE57=""),AND(AD58="",AE58=""),AND(AE57="K",AE58="K"),OR(AE57="O",AE58="O")),"",SUM(AD57,AD58))</f>
        <v/>
      </c>
      <c r="AE59" s="20" t="str">
        <f>IF(AND(OR(AND(AE57="O",AE58="O"),AND(AE57="K",AE58="K")),SUM(AD57,AD58)=0,ISNUMBER(AD59)),"",IF(OR(AE57="O",AE58="O"),"O",IF(AND(AE57=AE58,OR(AE57="K",AE57="W",AE57="M")), UPPER(AE57),"")))</f>
        <v/>
      </c>
      <c r="AF59" s="23" t="str">
        <f>IF(AND(ISBLANK(VAL_Codes!K$34),ISBLANK(VAL_Codes!J$34)),IF(TYPE(VAL_Codes!K$30)=2,VAL_Codes!K$30,""),IF(ISBLANK(VAL_Codes!K$34),"",VAL_Codes!K$34))</f>
        <v/>
      </c>
      <c r="AG59" s="26" t="str">
        <f>IF(OR(AND(AG57="",AH57=""),AND(AG58="",AH58=""),AND(AH57="K",AH58="K"),OR(AH57="O",AH58="O")),"",SUM(AG57,AG58))</f>
        <v/>
      </c>
      <c r="AH59" s="20" t="str">
        <f>IF(AND(OR(AND(AH57="O",AH58="O"),AND(AH57="K",AH58="K")),SUM(AG57,AG58)=0,ISNUMBER(AG59)),"",IF(OR(AH57="O",AH58="O"),"O",IF(AND(AH57=AH58,OR(AH57="K",AH57="W",AH57="M")), UPPER(AH57),"")))</f>
        <v/>
      </c>
      <c r="AI59" s="23" t="str">
        <f>IF(AND(ISBLANK(VAL_Codes!N$34),ISBLANK(VAL_Codes!M$34)),IF(TYPE(VAL_Codes!N$30)=2,VAL_Codes!N$30,""),IF(ISBLANK(VAL_Codes!N$34),"",VAL_Codes!N$34))</f>
        <v/>
      </c>
      <c r="AJ59" s="26" t="str">
        <f>IF(OR(AND(AJ57="",AK57=""),AND(AJ58="",AK58=""),AND(AK57="K",AK58="K"),OR(AK57="O",AK58="O")),"",SUM(AJ57,AJ58))</f>
        <v/>
      </c>
      <c r="AK59" s="20" t="str">
        <f>IF(AND(OR(AND(AK57="O",AK58="O"),AND(AK57="K",AK58="K")),SUM(AJ57,AJ58)=0,ISNUMBER(AJ59)),"",IF(OR(AK57="O",AK58="O"),"O",IF(AND(AK57=AK58,OR(AK57="K",AK57="W",AK57="M")), UPPER(AK57),"")))</f>
        <v/>
      </c>
      <c r="AL59" s="23" t="str">
        <f>IF(AND(ISBLANK(VAL_Codes!Q$34),ISBLANK(VAL_Codes!P$34)),IF(TYPE(VAL_Codes!Q$30)=2,VAL_Codes!Q$30,""),IF(ISBLANK(VAL_Codes!Q$34),"",VAL_Codes!Q$34))</f>
        <v/>
      </c>
      <c r="AM59" s="26" t="str">
        <f>IF(OR(AND(AM57="",AN57=""),AND(AM58="",AN58=""),AND(AN57="K",AN58="K"),OR(AN57="O",AN58="O")),"",SUM(AM57,AM58))</f>
        <v/>
      </c>
      <c r="AN59" s="20" t="str">
        <f>IF(AND(OR(AND(AN57="O",AN58="O"),AND(AN57="K",AN58="K")),SUM(AM57,AM58)=0,ISNUMBER(AM59)),"",IF(OR(AN57="O",AN58="O"),"O",IF(AND(AN57=AN58,OR(AN57="K",AN57="W",AN57="M")), UPPER(AN57),"")))</f>
        <v/>
      </c>
      <c r="AO59" s="23" t="str">
        <f>IF(AND(ISBLANK(VAL_Codes!T$34),ISBLANK(VAL_Codes!S$34)),IF(TYPE(VAL_Codes!T$30)=2,VAL_Codes!T$30,""),IF(ISBLANK(VAL_Codes!T$34),"",VAL_Codes!T$34))</f>
        <v/>
      </c>
      <c r="AP59" s="26" t="str">
        <f>IF(OR(AND(AP57="",AQ57=""),AND(AP58="",AQ58=""),AND(AQ57="K",AQ58="K"),OR(AQ57="O",AQ58="O")),"",SUM(AP57,AP58))</f>
        <v/>
      </c>
      <c r="AQ59" s="20" t="str">
        <f>IF(AND(OR(AND(AQ57="O",AQ58="O"),AND(AQ57="K",AQ58="K")),SUM(AP57,AP58)=0,ISNUMBER(AP59)),"",IF(OR(AQ57="O",AQ58="O"),"O",IF(AND(AQ57=AQ58,OR(AQ57="K",AQ57="W",AQ57="M")), UPPER(AQ57),"")))</f>
        <v/>
      </c>
      <c r="AR59" s="23" t="str">
        <f>IF(AND(ISBLANK(VAL_Codes!W$34),ISBLANK(VAL_Codes!V$34)),IF(TYPE(VAL_Codes!W$30)=2,VAL_Codes!W$30,""),IF(ISBLANK(VAL_Codes!W$34),"",VAL_Codes!W$34))</f>
        <v/>
      </c>
      <c r="AS59" s="26" t="str">
        <f>IF(OR(AND(AS57="",AT57=""),AND(AS58="",AT58=""),AND(AT57="K",AT58="K"),OR(AT57="O",AT58="O")),"",SUM(AS57,AS58))</f>
        <v/>
      </c>
      <c r="AT59" s="20" t="str">
        <f>IF(AND(OR(AND(AT57="O",AT58="O"),AND(AT57="K",AT58="K")),SUM(AS57,AS58)=0,ISNUMBER(AS59)),"",IF(OR(AT57="O",AT58="O"),"O",IF(AND(AT57=AT58,OR(AT57="K",AT57="W",AT57="M")), UPPER(AT57),"")))</f>
        <v/>
      </c>
      <c r="AU59" s="23" t="str">
        <f>IF(AND(ISBLANK(VAL_Codes!Z$34),ISBLANK(VAL_Codes!Y$34)),IF(TYPE(VAL_Codes!Z$30)=2,VAL_Codes!Z$30,""),IF(ISBLANK(VAL_Codes!Z$34),"",VAL_Codes!Z$34))</f>
        <v/>
      </c>
      <c r="AV59" s="26" t="str">
        <f>IF(OR(AND(AV57="",AW57=""),AND(AV58="",AW58=""),AND(AW57="K",AW58="K"),OR(AW57="O",AW58="O")),"",SUM(AV57,AV58))</f>
        <v/>
      </c>
      <c r="AW59" s="20" t="str">
        <f>IF(AND(OR(AND(AW57="O",AW58="O"),AND(AW57="K",AW58="K")),SUM(AV57,AV58)=0,ISNUMBER(AV59)),"",IF(OR(AW57="O",AW58="O"),"O",IF(AND(AW57=AW58,OR(AW57="K",AW57="W",AW57="M")), UPPER(AW57),"")))</f>
        <v/>
      </c>
      <c r="AX59" s="23" t="str">
        <f>IF(AND(ISBLANK(VAL_Codes!AC$34),ISBLANK(VAL_Codes!AB$34)),IF(TYPE(VAL_Codes!AC$30)=2,VAL_Codes!AC$30,""),IF(ISBLANK(VAL_Codes!AC$34),"",VAL_Codes!AC$34))</f>
        <v/>
      </c>
      <c r="AY59" s="26" t="str">
        <f>IF(OR(AND(AY57="",AZ57=""),AND(AY58="",AZ58=""),AND(AZ57="K",AZ58="K"),OR(AZ57="O",AZ58="O")),"",SUM(AY57,AY58))</f>
        <v/>
      </c>
      <c r="AZ59" s="20" t="str">
        <f>IF(AND(OR(AND(AZ57="O",AZ58="O"),AND(AZ57="K",AZ58="K")),SUM(AY57,AY58)=0,ISNUMBER(AY59)),"",IF(OR(AZ57="O",AZ58="O"),"O",IF(AND(AZ57=AZ58,OR(AZ57="K",AZ57="W",AZ57="M")), UPPER(AZ57),"")))</f>
        <v/>
      </c>
      <c r="BA59" s="23" t="str">
        <f>IF(AND(ISBLANK(VAL_Codes!AF$34),ISBLANK(VAL_Codes!AE$34)),IF(TYPE(VAL_Codes!AF$30)=2,VAL_Codes!AF$30,""),IF(ISBLANK(VAL_Codes!AF$34),"",VAL_Codes!AF$34))</f>
        <v/>
      </c>
      <c r="BB59" s="26" t="str">
        <f>IF(OR(AND(BB57="",BC57=""),AND(BB58="",BC58=""),AND(BC57="K",BC58="K"),OR(BC57="O",BC58="O")),"",SUM(BB57,BB58))</f>
        <v/>
      </c>
      <c r="BC59" s="20" t="str">
        <f>IF(AND(OR(AND(BC57="O",BC58="O"),AND(BC57="K",BC58="K")),SUM(BB57,BB58)=0,ISNUMBER(BB59)),"",IF(OR(BC57="O",BC58="O"),"O",IF(AND(BC57=BC58,OR(BC57="K",BC57="W",BC57="M")), UPPER(BC57),"")))</f>
        <v/>
      </c>
      <c r="BD59" s="23" t="str">
        <f>IF(AND(ISBLANK(VAL_Codes!AI$34),ISBLANK(VAL_Codes!AH$34)),IF(TYPE(VAL_Codes!AI$30)=2,VAL_Codes!AI$30,""),IF(ISBLANK(VAL_Codes!AI$34),"",VAL_Codes!AI$34))</f>
        <v/>
      </c>
      <c r="BE59" s="26" t="str">
        <f>IF(OR(AND(BE57="",BF57=""),AND(BE58="",BF58=""),AND(BF57="K",BF58="K"),OR(BF57="O",BF58="O")),"",SUM(BE57,BE58))</f>
        <v/>
      </c>
      <c r="BF59" s="20" t="str">
        <f>IF(AND(OR(AND(BF57="O",BF58="O"),AND(BF57="K",BF58="K")),SUM(BE57,BE58)=0,ISNUMBER(BE59)),"",IF(OR(BF57="O",BF58="O"),"O",IF(AND(BF57=BF58,OR(BF57="K",BF57="W",BF57="M")), UPPER(BF57),"")))</f>
        <v/>
      </c>
      <c r="BG59" s="23" t="str">
        <f>IF(AND(ISBLANK(VAL_Codes!AL$34),ISBLANK(VAL_Codes!AK$34)),IF(TYPE(VAL_Codes!AL$30)=2,VAL_Codes!AL$30,""),IF(ISBLANK(VAL_Codes!AL$34),"",VAL_Codes!AL$34))</f>
        <v/>
      </c>
      <c r="BH59" s="26" t="str">
        <f>IF(OR(AND(BH57="",BI57=""),AND(BH58="",BI58=""),AND(BI57="K",BI58="K"),OR(BI57="O",BI58="O")),"",SUM(BH57,BH58))</f>
        <v/>
      </c>
      <c r="BI59" s="20" t="str">
        <f>IF(AND(OR(AND(BI57="O",BI58="O"),AND(BI57="K",BI58="K")),SUM(BH57,BH58)=0,ISNUMBER(BH59)),"",IF(OR(BI57="O",BI58="O"),"O",IF(AND(BI57=BI58,OR(BI57="K",BI57="W",BI57="M")), UPPER(BI57),"")))</f>
        <v/>
      </c>
      <c r="BJ59" s="23" t="str">
        <f>IF(AND(ISBLANK(VAL_Codes!AO$34),ISBLANK(VAL_Codes!AN$34)),IF(TYPE(VAL_Codes!AO$30)=2,VAL_Codes!AO$30,""),IF(ISBLANK(VAL_Codes!AO$34),"",VAL_Codes!AO$34))</f>
        <v/>
      </c>
      <c r="BK59" s="26" t="str">
        <f>IF(OR(AND(BK57="",BL57=""),AND(BK58="",BL58=""),AND(BL57="K",BL58="K"),OR(BL57="O",BL58="O")),"",SUM(BK57,BK58))</f>
        <v/>
      </c>
      <c r="BL59" s="20" t="str">
        <f>IF(AND(OR(AND(BL57="O",BL58="O"),AND(BL57="K",BL58="K")),SUM(BK57,BK58)=0,ISNUMBER(BK59)),"",IF(OR(BL57="O",BL58="O"),"O",IF(AND(BL57=BL58,OR(BL57="K",BL57="W",BL57="M")), UPPER(BL57),"")))</f>
        <v/>
      </c>
      <c r="BM59" s="23" t="str">
        <f>IF(AND(ISBLANK(VAL_Codes!AR$34),ISBLANK(VAL_Codes!AQ$34)),IF(TYPE(VAL_Codes!AR$30)=2,VAL_Codes!AR$30,""),IF(ISBLANK(VAL_Codes!AR$34),"",VAL_Codes!AR$34))</f>
        <v/>
      </c>
      <c r="BN59" s="26" t="str">
        <f>IF(OR(AND(BN57="",BO57=""),AND(BN58="",BO58=""),AND(BO57="K",BO58="K"),OR(BO57="O",BO58="O")),"",SUM(BN57,BN58))</f>
        <v/>
      </c>
      <c r="BO59" s="20" t="str">
        <f>IF(AND(OR(AND(BO57="O",BO58="O"),AND(BO57="K",BO58="K")),SUM(BN57,BN58)=0,ISNUMBER(BN59)),"",IF(OR(BO57="O",BO58="O"),"O",IF(AND(BO57=BO58,OR(BO57="K",BO57="W",BO57="M")), UPPER(BO57),"")))</f>
        <v/>
      </c>
      <c r="BP59" s="23" t="str">
        <f>IF(AND(ISBLANK(VAL_Codes!AU$34),ISBLANK(VAL_Codes!AT$34)),IF(TYPE(VAL_Codes!AU$30)=2,VAL_Codes!AU$30,""),IF(ISBLANK(VAL_Codes!AU$34),"",VAL_Codes!AU$34))</f>
        <v/>
      </c>
      <c r="BQ59" s="26" t="str">
        <f>IF(OR(AND(BQ57="",BR57=""),AND(BQ58="",BR58=""),AND(BR57="K",BR58="K"),OR(BR57="O",BR58="O")),"",SUM(BQ57,BQ58))</f>
        <v/>
      </c>
      <c r="BR59" s="20" t="str">
        <f>IF(AND(OR(AND(BR57="O",BR58="O"),AND(BR57="K",BR58="K")),SUM(BQ57,BQ58)=0,ISNUMBER(BQ59)),"",IF(OR(BR57="O",BR58="O"),"O",IF(AND(BR57=BR58,OR(BR57="K",BR57="W",BR57="M")), UPPER(BR57),"")))</f>
        <v/>
      </c>
      <c r="BS59" s="23" t="str">
        <f>IF(AND(ISBLANK(VAL_Codes!AX$34),ISBLANK(VAL_Codes!AW$34)),IF(TYPE(VAL_Codes!AX$30)=2,VAL_Codes!AX$30,""),IF(ISBLANK(VAL_Codes!AX$34),"",VAL_Codes!AX$34))</f>
        <v/>
      </c>
      <c r="BT59" s="26" t="str">
        <f>IF(OR(AND(BT57="",BU57=""),AND(BT58="",BU58=""),AND(BU57="K",BU58="K"),OR(BU57="O",BU58="O")),"",SUM(BT57,BT58))</f>
        <v/>
      </c>
      <c r="BU59" s="20" t="str">
        <f>IF(AND(OR(AND(BU57="O",BU58="O"),AND(BU57="K",BU58="K")),SUM(BT57,BT58)=0,ISNUMBER(BT59)),"",IF(OR(BU57="O",BU58="O"),"O",IF(AND(BU57=BU58,OR(BU57="K",BU57="W",BU57="M")), UPPER(BU57),"")))</f>
        <v/>
      </c>
      <c r="BV59" s="23" t="str">
        <f>IF(AND(ISBLANK(VAL_Codes!BA$34),ISBLANK(VAL_Codes!AZ$34)),IF(TYPE(VAL_Codes!BA$30)=2,VAL_Codes!BA$30,""),IF(ISBLANK(VAL_Codes!BA$34),"",VAL_Codes!BA$34))</f>
        <v/>
      </c>
      <c r="BW59" s="26" t="str">
        <f>IF(OR(AND(BW57="",BX57=""),AND(BW58="",BX58=""),AND(BX57="K",BX58="K"),OR(BX57="O",BX58="O")),"",SUM(BW57,BW58))</f>
        <v/>
      </c>
      <c r="BX59" s="20" t="str">
        <f>IF(AND(OR(AND(BX57="O",BX58="O"),AND(BX57="K",BX58="K")),SUM(BW57,BW58)=0,ISNUMBER(BW59)),"",IF(OR(BX57="O",BX58="O"),"O",IF(AND(BX57=BX58,OR(BX57="K",BX57="W",BX57="M")), UPPER(BX57),"")))</f>
        <v/>
      </c>
      <c r="BY59" s="23" t="str">
        <f>IF(AND(ISBLANK(VAL_Codes!BD$34),ISBLANK(VAL_Codes!BC$34)),IF(TYPE(VAL_Codes!BD$30)=2,VAL_Codes!BD$30,""),IF(ISBLANK(VAL_Codes!BD$34),"",VAL_Codes!BD$34))</f>
        <v/>
      </c>
      <c r="BZ59" s="26" t="str">
        <f>IF(OR(AND(BZ57="",CA57=""),AND(BZ58="",CA58=""),AND(CA57="K",CA58="K"),OR(CA57="O",CA58="O")),"",SUM(BZ57,BZ58))</f>
        <v/>
      </c>
      <c r="CA59" s="20" t="str">
        <f>IF(AND(OR(AND(CA57="O",CA58="O"),AND(CA57="K",CA58="K")),SUM(BZ57,BZ58)=0,ISNUMBER(BZ59)),"",IF(OR(CA57="O",CA58="O"),"O",IF(AND(CA57=CA58,OR(CA57="K",CA57="W",CA57="M")), UPPER(CA57),"")))</f>
        <v/>
      </c>
      <c r="CB59" s="23" t="str">
        <f>IF(AND(ISBLANK(VAL_Codes!BG$34),ISBLANK(VAL_Codes!BF$34)),IF(TYPE(VAL_Codes!BG$30)=2,VAL_Codes!BG$30,""),IF(ISBLANK(VAL_Codes!BG$34),"",VAL_Codes!BG$34))</f>
        <v/>
      </c>
      <c r="CC59" s="26" t="str">
        <f>IF(OR(AND(CC57="",CD57=""),AND(CC58="",CD58=""),AND(CD57="K",CD58="K"),OR(CD57="O",CD58="O")),"",SUM(CC57,CC58))</f>
        <v/>
      </c>
      <c r="CD59" s="20" t="str">
        <f>IF(AND(OR(AND(CD57="O",CD58="O"),AND(CD57="K",CD58="K")),SUM(CC57,CC58)=0,ISNUMBER(CC59)),"",IF(OR(CD57="O",CD58="O"),"O",IF(AND(CD57=CD58,OR(CD57="K",CD57="W",CD57="M")), UPPER(CD57),"")))</f>
        <v/>
      </c>
      <c r="CE59" s="23" t="str">
        <f>IF(AND(ISBLANK(VAL_Codes!BJ$34),ISBLANK(VAL_Codes!BI$34)),IF(TYPE(VAL_Codes!BJ$30)=2,VAL_Codes!BJ$30,""),IF(ISBLANK(VAL_Codes!BJ$34),"",VAL_Codes!BJ$34))</f>
        <v/>
      </c>
      <c r="CF59" s="26" t="str">
        <f>IF(OR(AND(CF57="",CG57=""),AND(CF58="",CG58=""),AND(CG57="K",CG58="K"),OR(CG57="O",CG58="O")),"",SUM(CF57,CF58))</f>
        <v/>
      </c>
      <c r="CG59" s="20" t="str">
        <f>IF(AND(OR(AND(CG57="O",CG58="O"),AND(CG57="K",CG58="K")),SUM(CF57,CF58)=0,ISNUMBER(CF59)),"",IF(OR(CG57="O",CG58="O"),"O",IF(AND(CG57=CG58,OR(CG57="K",CG57="W",CG57="M")), UPPER(CG57),"")))</f>
        <v/>
      </c>
      <c r="CH59" s="23" t="str">
        <f>IF(AND(ISBLANK(VAL_Codes!BM$34),ISBLANK(VAL_Codes!BL$34)),IF(TYPE(VAL_Codes!BM$30)=2,VAL_Codes!BM$30,""),IF(ISBLANK(VAL_Codes!BM$34),"",VAL_Codes!BM$34))</f>
        <v/>
      </c>
      <c r="CI59" s="26" t="str">
        <f>IF(OR(AND(CI57="",CJ57=""),AND(CI58="",CJ58=""),AND(CJ57="K",CJ58="K"),OR(CJ57="O",CJ58="O")),"",SUM(CI57,CI58))</f>
        <v/>
      </c>
      <c r="CJ59" s="20" t="str">
        <f>IF(AND(OR(AND(CJ57="O",CJ58="O"),AND(CJ57="K",CJ58="K")),SUM(CI57,CI58)=0,ISNUMBER(CI59)),"",IF(OR(CJ57="O",CJ58="O"),"O",IF(AND(CJ57=CJ58,OR(CJ57="K",CJ57="W",CJ57="M")), UPPER(CJ57),"")))</f>
        <v/>
      </c>
      <c r="CK59" s="23" t="str">
        <f>IF(AND(ISBLANK(VAL_Codes!BP$34),ISBLANK(VAL_Codes!BO$34)),IF(TYPE(VAL_Codes!BP$30)=2,VAL_Codes!BP$30,""),IF(ISBLANK(VAL_Codes!BP$34),"",VAL_Codes!BP$34))</f>
        <v/>
      </c>
      <c r="CL59" s="26" t="str">
        <f>IF(OR(AND(CL57="",CM57=""),AND(CL58="",CM58=""),AND(CM57="K",CM58="K"),OR(CM57="O",CM58="O")),"",SUM(CL57,CL58))</f>
        <v/>
      </c>
      <c r="CM59" s="20" t="str">
        <f>IF(AND(OR(AND(CM57="O",CM58="O"),AND(CM57="K",CM58="K")),SUM(CL57,CL58)=0,ISNUMBER(CL59)),"",IF(OR(CM57="O",CM58="O"),"O",IF(AND(CM57=CM58,OR(CM57="K",CM57="W",CM57="M")), UPPER(CM57),"")))</f>
        <v/>
      </c>
      <c r="CN59" s="23" t="str">
        <f>IF(AND(ISBLANK(VAL_Codes!BS$34),ISBLANK(VAL_Codes!BR$34)),IF(TYPE(VAL_Codes!BS$30)=2,VAL_Codes!BS$30,""),IF(ISBLANK(VAL_Codes!BS$34),"",VAL_Codes!BS$34))</f>
        <v/>
      </c>
      <c r="CO59" s="26" t="str">
        <f>IF(OR(AND(CO57="",CP57=""),AND(CO58="",CP58=""),AND(CP57="K",CP58="K"),OR(CP57="O",CP58="O")),"",SUM(CO57,CO58))</f>
        <v/>
      </c>
      <c r="CP59" s="20" t="str">
        <f>IF(AND(OR(AND(CP57="O",CP58="O"),AND(CP57="K",CP58="K")),SUM(CO57,CO58)=0,ISNUMBER(CO59)),"",IF(OR(CP57="O",CP58="O"),"O",IF(AND(CP57=CP58,OR(CP57="K",CP57="W",CP57="M")), UPPER(CP57),"")))</f>
        <v/>
      </c>
      <c r="CQ59" s="23" t="str">
        <f>IF(AND(ISBLANK(VAL_Codes!BV$34),ISBLANK(VAL_Codes!BU$34)),IF(TYPE(VAL_Codes!BV$30)=2,VAL_Codes!BV$30,""),IF(ISBLANK(VAL_Codes!BV$34),"",VAL_Codes!BV$34))</f>
        <v/>
      </c>
      <c r="CR59" s="38"/>
    </row>
    <row r="60" spans="1:96" ht="11.25" customHeight="1" x14ac:dyDescent="0.2">
      <c r="A60" s="44"/>
      <c r="B60" s="44"/>
      <c r="C60" s="760"/>
      <c r="D60" s="760"/>
      <c r="E60" s="561" t="s">
        <v>219</v>
      </c>
      <c r="F60" s="561" t="s">
        <v>244</v>
      </c>
      <c r="G60" s="407"/>
      <c r="H60" s="408" t="s">
        <v>47</v>
      </c>
      <c r="I60" s="395" t="s">
        <v>66</v>
      </c>
      <c r="J60" s="396" t="str">
        <f>VAL_Metadata!B$8</f>
        <v>_X</v>
      </c>
      <c r="K60" s="408" t="s">
        <v>84</v>
      </c>
      <c r="L60" s="123" t="s">
        <v>221</v>
      </c>
      <c r="M60" s="122"/>
      <c r="N60" s="122"/>
      <c r="O60" s="122"/>
      <c r="P60" s="122"/>
      <c r="Q60" s="122"/>
      <c r="R60" s="122"/>
      <c r="S60" s="122"/>
      <c r="T60" s="122"/>
      <c r="U60" s="122"/>
      <c r="V60" s="122"/>
      <c r="W60" s="122"/>
      <c r="X60" s="122"/>
      <c r="Y60" s="122"/>
      <c r="Z60" s="123"/>
      <c r="AA60" s="29" t="str">
        <f>IF(COUNTBLANK('VAL_Fill in area'!G109)=1,"",'VAL_Fill in area'!G109)</f>
        <v/>
      </c>
      <c r="AB60" s="17" t="str">
        <f>IF(TYPE(VAL_Codes!G$34)=2,VAL_Codes!G$34,IF(TYPE(VAL_Codes!G$30)=2,VAL_Codes!G$30,""))</f>
        <v/>
      </c>
      <c r="AC60" s="18" t="str">
        <f>IF(AND(ISBLANK(VAL_Codes!H$34),ISBLANK(VAL_Codes!G$34)),IF(TYPE(VAL_Codes!H$30)=2,VAL_Codes!H$30,""),IF(ISBLANK(VAL_Codes!H$34),"",VAL_Codes!H$34))</f>
        <v/>
      </c>
      <c r="AD60" s="29" t="str">
        <f>IF(COUNTBLANK('VAL_Fill in area'!H109)=1,"",'VAL_Fill in area'!H109)</f>
        <v/>
      </c>
      <c r="AE60" s="17" t="str">
        <f>IF(TYPE(VAL_Codes!J$34)=2,VAL_Codes!J$34,IF(TYPE(VAL_Codes!J$30)=2,VAL_Codes!J$30,""))</f>
        <v/>
      </c>
      <c r="AF60" s="18" t="str">
        <f>IF(AND(ISBLANK(VAL_Codes!K$34),ISBLANK(VAL_Codes!J$34)),IF(TYPE(VAL_Codes!K$30)=2,VAL_Codes!K$30,""),IF(ISBLANK(VAL_Codes!K$34),"",VAL_Codes!K$34))</f>
        <v/>
      </c>
      <c r="AG60" s="27" t="str">
        <f>IF(OR(AND(AA60="",AB60=""),AND(AD60="",AE60=""),AND(AB60="K",AE60="K"),OR(AB60="O",AE60="O")),"",SUM(AA60,AD60))</f>
        <v/>
      </c>
      <c r="AH60" s="1" t="str">
        <f xml:space="preserve"> IF(AND(OR(AND(AB60="O",AE60="O"),AND(AB60="K",AE60="K")),SUM(AA60,AD60)=0,ISNUMBER(AG60)),"",IF(OR(AB60="O",AE60="O"),"O",IF(AND(AB60=AE60,OR(AB60="K",AB60="W",AB60="M")),UPPER( AB60),"")))</f>
        <v/>
      </c>
      <c r="AI60" s="23" t="str">
        <f>IF(AND(ISBLANK(VAL_Codes!N$34),ISBLANK(VAL_Codes!M$34)),IF(TYPE(VAL_Codes!N$30)=2,VAL_Codes!N$30,""),IF(ISBLANK(VAL_Codes!N$34),"",VAL_Codes!N$34))</f>
        <v/>
      </c>
      <c r="AJ60" s="29" t="str">
        <f>IF(COUNTBLANK('VAL_Fill in area'!I109)=1,"",'VAL_Fill in area'!I109)</f>
        <v/>
      </c>
      <c r="AK60" s="17" t="str">
        <f>IF(TYPE(VAL_Codes!P$34)=2,VAL_Codes!P$34,IF(TYPE(VAL_Codes!P$30)=2,VAL_Codes!P$30,""))</f>
        <v/>
      </c>
      <c r="AL60" s="18" t="str">
        <f>IF(AND(ISBLANK(VAL_Codes!Q$34),ISBLANK(VAL_Codes!P$34)),IF(TYPE(VAL_Codes!Q$30)=2,VAL_Codes!Q$30,""),IF(ISBLANK(VAL_Codes!Q$34),"",VAL_Codes!Q$34))</f>
        <v/>
      </c>
      <c r="AM60" s="29" t="str">
        <f>IF(COUNTBLANK('VAL_Fill in area'!J109)=1,"",'VAL_Fill in area'!J109)</f>
        <v/>
      </c>
      <c r="AN60" s="17" t="str">
        <f>IF(TYPE(VAL_Codes!S$34)=2,VAL_Codes!S$34,IF(TYPE(VAL_Codes!S$30)=2,VAL_Codes!S$30,""))</f>
        <v/>
      </c>
      <c r="AO60" s="18" t="str">
        <f>IF(AND(ISBLANK(VAL_Codes!T$34),ISBLANK(VAL_Codes!S$34)),IF(TYPE(VAL_Codes!T$30)=2,VAL_Codes!T$30,""),IF(ISBLANK(VAL_Codes!T$34),"",VAL_Codes!T$34))</f>
        <v/>
      </c>
      <c r="AP60" s="29" t="str">
        <f>IF(COUNTBLANK('VAL_Fill in area'!K109)=1,"",'VAL_Fill in area'!K109)</f>
        <v/>
      </c>
      <c r="AQ60" s="17" t="str">
        <f>IF(TYPE(VAL_Codes!V$34)=2,VAL_Codes!V$34,IF(TYPE(VAL_Codes!V$30)=2,VAL_Codes!V$30,""))</f>
        <v/>
      </c>
      <c r="AR60" s="18" t="str">
        <f>IF(AND(ISBLANK(VAL_Codes!W$34),ISBLANK(VAL_Codes!V$34)),IF(TYPE(VAL_Codes!W$30)=2,VAL_Codes!W$30,""),IF(ISBLANK(VAL_Codes!W$34),"",VAL_Codes!W$34))</f>
        <v/>
      </c>
      <c r="AS60" s="27" t="str">
        <f>IF(OR(AND(AM60="",AN60=""),AND(AP60="",AQ60=""),AND(AN60="K",AQ60="K"),OR(AN60="O",AQ60="O")),"",SUM(AM60,AP60))</f>
        <v/>
      </c>
      <c r="AT60" s="1" t="str">
        <f xml:space="preserve"> IF(AND(OR(AND(AN60="O",AQ60="O"),AND(AN60="K",AQ60="K")),SUM(AM60,AP60)=0,ISNUMBER(AS60)),"",IF(OR(AN60="O",AQ60="O"),"O",IF(AND(AN60=AQ60,OR(AN60="K",AN60="W",AN60="M")),UPPER( AN60),"")))</f>
        <v/>
      </c>
      <c r="AU60" s="23" t="str">
        <f>IF(AND(ISBLANK(VAL_Codes!Z$34),ISBLANK(VAL_Codes!Y$34)),IF(TYPE(VAL_Codes!Z$30)=2,VAL_Codes!Z$30,""),IF(ISBLANK(VAL_Codes!Z$34),"",VAL_Codes!Z$34))</f>
        <v/>
      </c>
      <c r="AV60" s="29" t="str">
        <f>IF(COUNTBLANK('VAL_Fill in area'!L109)=1,"",'VAL_Fill in area'!L109)</f>
        <v/>
      </c>
      <c r="AW60" s="17" t="str">
        <f>IF(TYPE(VAL_Codes!AB$34)=2,VAL_Codes!AB$34,IF(TYPE(VAL_Codes!AB$30)=2,VAL_Codes!AB$30,""))</f>
        <v/>
      </c>
      <c r="AX60" s="18" t="str">
        <f>IF(AND(ISBLANK(VAL_Codes!AC$34),ISBLANK(VAL_Codes!AB$34)),IF(TYPE(VAL_Codes!AC$30)=2,VAL_Codes!AC$30,""),IF(ISBLANK(VAL_Codes!AC$34),"",VAL_Codes!AC$34))</f>
        <v/>
      </c>
      <c r="AY60" s="29" t="str">
        <f>IF(COUNTBLANK('VAL_Fill in area'!M109)=1,"",'VAL_Fill in area'!M109)</f>
        <v/>
      </c>
      <c r="AZ60" s="17" t="str">
        <f>IF(TYPE(VAL_Codes!AE$34)=2,VAL_Codes!AE$34,IF(TYPE(VAL_Codes!AE$30)=2,VAL_Codes!AE$30,""))</f>
        <v/>
      </c>
      <c r="BA60" s="18" t="str">
        <f>IF(AND(ISBLANK(VAL_Codes!AF$34),ISBLANK(VAL_Codes!AE$34)),IF(TYPE(VAL_Codes!AF$30)=2,VAL_Codes!AF$30,""),IF(ISBLANK(VAL_Codes!AF$34),"",VAL_Codes!AF$34))</f>
        <v/>
      </c>
      <c r="BB60" s="27" t="str">
        <f>IF(OR(AND(AV60="",AW60=""),AND(AY60="",AZ60=""),AND(AW60="K",AZ60="K"),OR(AW60="O",AZ60="O")),"",SUM(AV60,AY60))</f>
        <v/>
      </c>
      <c r="BC60" s="1" t="str">
        <f xml:space="preserve"> IF(AND(OR(AND(AW60="O",AZ60="O"),AND(AW60="K",AZ60="K")),SUM(AV60,AY60)=0,ISNUMBER(BB60)),"",IF(OR(AW60="O",AZ60="O"),"O",IF(AND(AW60=AZ60,OR(AW60="K",AW60="W",AW60="M")),UPPER( AW60),"")))</f>
        <v/>
      </c>
      <c r="BD60" s="23" t="str">
        <f>IF(AND(ISBLANK(VAL_Codes!AI$34),ISBLANK(VAL_Codes!AH$34)),IF(TYPE(VAL_Codes!AI$30)=2,VAL_Codes!AI$30,""),IF(ISBLANK(VAL_Codes!AI$34),"",VAL_Codes!AI$34))</f>
        <v/>
      </c>
      <c r="BE60" s="29" t="str">
        <f>IF(COUNTBLANK('VAL_Fill in area'!N109)=1,"",'VAL_Fill in area'!N109)</f>
        <v/>
      </c>
      <c r="BF60" s="17" t="str">
        <f>IF(TYPE(VAL_Codes!AK$34)=2,VAL_Codes!AK$34,IF(TYPE(VAL_Codes!AK$30)=2,VAL_Codes!AK$30,""))</f>
        <v/>
      </c>
      <c r="BG60" s="18" t="str">
        <f>IF(AND(ISBLANK(VAL_Codes!AL$34),ISBLANK(VAL_Codes!AK$34)),IF(TYPE(VAL_Codes!AL$30)=2,VAL_Codes!AL$30,""),IF(ISBLANK(VAL_Codes!AL$34),"",VAL_Codes!AL$34))</f>
        <v/>
      </c>
      <c r="BH60" s="29" t="str">
        <f>IF(COUNTBLANK('VAL_Fill in area'!O109)=1,"",'VAL_Fill in area'!O109)</f>
        <v/>
      </c>
      <c r="BI60" s="17" t="str">
        <f>IF(TYPE(VAL_Codes!AN$34)=2,VAL_Codes!AN$34,IF(TYPE(VAL_Codes!AN$30)=2,VAL_Codes!AN$30,""))</f>
        <v/>
      </c>
      <c r="BJ60" s="18" t="str">
        <f>IF(AND(ISBLANK(VAL_Codes!AO$34),ISBLANK(VAL_Codes!AN$34)),IF(TYPE(VAL_Codes!AO$30)=2,VAL_Codes!AO$30,""),IF(ISBLANK(VAL_Codes!AO$34),"",VAL_Codes!AO$34))</f>
        <v/>
      </c>
      <c r="BK60" s="27" t="str">
        <f>IF(OR(AND(BE60="",BF60=""),AND(BH60="",BI60=""),AND(BF60="K",BI60="K"),OR(BF60="O",BI60="O")),"",SUM(BE60,BH60))</f>
        <v/>
      </c>
      <c r="BL60" s="1" t="str">
        <f xml:space="preserve"> IF(AND(OR(AND(BF60="O",BI60="O"),AND(BF60="K",BI60="K")),SUM(BE60,BH60)=0,ISNUMBER(BK60)),"",IF(OR(BF60="O",BI60="O"),"O",IF(AND(BF60=BI60,OR(BF60="K",BF60="W",BF60="M")),UPPER( BF60),"")))</f>
        <v/>
      </c>
      <c r="BM60" s="23" t="str">
        <f>IF(AND(ISBLANK(VAL_Codes!AR$34),ISBLANK(VAL_Codes!AQ$34)),IF(TYPE(VAL_Codes!AR$30)=2,VAL_Codes!AR$30,""),IF(ISBLANK(VAL_Codes!AR$34),"",VAL_Codes!AR$34))</f>
        <v/>
      </c>
      <c r="BN60" s="27" t="str">
        <f>IF(OR(AND(AV60="",AW60=""),AND(BE60="",BF60=""),AND(AW60="K",BF60="K"),OR(AW60="O",BF60="O")),"",SUM(AV60,BE60))</f>
        <v/>
      </c>
      <c r="BO60" s="1" t="str">
        <f xml:space="preserve"> IF(AND(OR(AND(AW60="O",BF60="O"),AND(AW60="K",BF60="K")),SUM(AV60,BE60)=0,ISNUMBER(BN60)),"",IF(OR(AW60="O",BF60="O"),"O",IF(AND(AW60=BF60,OR(AW60="K",AW60="W",AW60="M")),UPPER( AW60),"")))</f>
        <v/>
      </c>
      <c r="BP60" s="23" t="str">
        <f>IF(AND(ISBLANK(VAL_Codes!AU$34),ISBLANK(VAL_Codes!AT$34)),IF(TYPE(VAL_Codes!AU$30)=2,VAL_Codes!AU$30,""),IF(ISBLANK(VAL_Codes!AU$34),"",VAL_Codes!AU$34))</f>
        <v/>
      </c>
      <c r="BQ60" s="27" t="str">
        <f>IF(OR(AND(AY60="",AZ60=""),AND(BH60="",BI60=""),AND(AZ60="K",BI60="K"),OR(AZ60="O",BI60="O")),"",SUM(AY60,BH60))</f>
        <v/>
      </c>
      <c r="BR60" s="1" t="str">
        <f xml:space="preserve"> IF(AND(OR(AND(AZ60="O",BI60="O"),AND(AZ60="K",BI60="K")),SUM(AY60,BH60)=0,ISNUMBER(BQ60)),"",IF(OR(AZ60="O",BI60="O"),"O",IF(AND(AZ60=BI60,OR(AZ60="K",AZ60="W",AZ60="M")),UPPER( AZ60),"")))</f>
        <v/>
      </c>
      <c r="BS60" s="23" t="str">
        <f>IF(AND(ISBLANK(VAL_Codes!AX$34),ISBLANK(VAL_Codes!AW$34)),IF(TYPE(VAL_Codes!AX$30)=2,VAL_Codes!AX$30,""),IF(ISBLANK(VAL_Codes!AX$34),"",VAL_Codes!AX$34))</f>
        <v/>
      </c>
      <c r="BT60" s="27" t="str">
        <f>IF(OR(AND(BN60="",BO60=""),AND(BQ60="",BR60=""),AND(BO60="K",BR60="K"),OR(BO60="O",BR60="O")),"",SUM(BN60,BQ60))</f>
        <v/>
      </c>
      <c r="BU60" s="1" t="str">
        <f xml:space="preserve"> IF(AND(OR(AND(BO60="O",BR60="O"),AND(BO60="K",BR60="K")),SUM(BN60,BQ60)=0,ISNUMBER(BT60)),"",IF(OR(BO60="O",BR60="O"),"O",IF(AND(BO60=BR60,OR(BO60="K",BO60="W",BO60="M")),UPPER( BO60),"")))</f>
        <v/>
      </c>
      <c r="BV60" s="23" t="str">
        <f>IF(AND(ISBLANK(VAL_Codes!BA$34),ISBLANK(VAL_Codes!AZ$34)),IF(TYPE(VAL_Codes!BA$30)=2,VAL_Codes!BA$30,""),IF(ISBLANK(VAL_Codes!BA$34),"",VAL_Codes!BA$34))</f>
        <v/>
      </c>
      <c r="BW60" s="29" t="str">
        <f>IF(COUNTBLANK('VAL_Fill in area'!P109)=1,"",'VAL_Fill in area'!P109)</f>
        <v/>
      </c>
      <c r="BX60" s="17" t="str">
        <f>IF(TYPE(VAL_Codes!BC$34)=2,VAL_Codes!BC$34,IF(TYPE(VAL_Codes!BC$30)=2,VAL_Codes!BC$30,""))</f>
        <v/>
      </c>
      <c r="BY60" s="18" t="str">
        <f>IF(AND(ISBLANK(VAL_Codes!BD$34),ISBLANK(VAL_Codes!BC$34)),IF(TYPE(VAL_Codes!BD$30)=2,VAL_Codes!BD$30,""),IF(ISBLANK(VAL_Codes!BD$34),"",VAL_Codes!BD$34))</f>
        <v/>
      </c>
      <c r="BZ60" s="29" t="str">
        <f>IF(COUNTBLANK('VAL_Fill in area'!Q109)=1,"",'VAL_Fill in area'!Q109)</f>
        <v/>
      </c>
      <c r="CA60" s="17" t="str">
        <f>IF(TYPE(VAL_Codes!BF$34)=2,VAL_Codes!BF$34,IF(TYPE(VAL_Codes!BF$30)=2,VAL_Codes!BF$30,""))</f>
        <v/>
      </c>
      <c r="CB60" s="18" t="str">
        <f>IF(AND(ISBLANK(VAL_Codes!BG$34),ISBLANK(VAL_Codes!BF$34)),IF(TYPE(VAL_Codes!BG$30)=2,VAL_Codes!BG$30,""),IF(ISBLANK(VAL_Codes!BG$34),"",VAL_Codes!BG$34))</f>
        <v/>
      </c>
      <c r="CC60" s="27" t="str">
        <f>IF(OR(AND(BW60="",BX60=""),AND(BZ60="",CA60=""),AND(BX60="K",CA60="K"),OR(BX60="O",CA60="O")),"",SUM(BW60,BZ60))</f>
        <v/>
      </c>
      <c r="CD60" s="1" t="str">
        <f xml:space="preserve"> IF(AND(OR(AND(BX60="O",CA60="O"),AND(BX60="K",CA60="K")),SUM(BW60,BZ60)=0,ISNUMBER(CC60)),"",IF(OR(BX60="O",CA60="O"),"O",IF(AND(BX60=CA60,OR(BX60="K",BX60="W",BX60="M")),UPPER( BX60),"")))</f>
        <v/>
      </c>
      <c r="CE60" s="22" t="str">
        <f>IF(AND(ISBLANK(VAL_Codes!BJ$34),ISBLANK(VAL_Codes!BI$34)),IF(TYPE(VAL_Codes!BJ$30)=2,VAL_Codes!BJ$30,""),IF(ISBLANK(VAL_Codes!BJ$34),"",VAL_Codes!BJ$34))</f>
        <v/>
      </c>
      <c r="CF60" s="29" t="str">
        <f>IF(COUNTBLANK('VAL_Fill in area'!R109)=1,"",'VAL_Fill in area'!R109)</f>
        <v/>
      </c>
      <c r="CG60" s="17" t="str">
        <f>IF(TYPE(VAL_Codes!BL$34)=2,VAL_Codes!BL$34,IF(TYPE(VAL_Codes!BL$30)=2,VAL_Codes!BL$30,""))</f>
        <v/>
      </c>
      <c r="CH60" s="18" t="str">
        <f>IF(AND(ISBLANK(VAL_Codes!BM$34),ISBLANK(VAL_Codes!BL$34)),IF(TYPE(VAL_Codes!BM$30)=2,VAL_Codes!BM$30,""),IF(ISBLANK(VAL_Codes!BM$34),"",VAL_Codes!BM$34))</f>
        <v/>
      </c>
      <c r="CI60" s="29" t="str">
        <f>IF(COUNTBLANK('VAL_Fill in area'!S109)=1,"",'VAL_Fill in area'!S109)</f>
        <v/>
      </c>
      <c r="CJ60" s="17" t="str">
        <f>IF(TYPE(VAL_Codes!BO$34)=2,VAL_Codes!BO$34,IF(TYPE(VAL_Codes!BO$30)=2,VAL_Codes!BO$30,""))</f>
        <v/>
      </c>
      <c r="CK60" s="18" t="str">
        <f>IF(AND(ISBLANK(VAL_Codes!BP$34),ISBLANK(VAL_Codes!BO$34)),IF(TYPE(VAL_Codes!BP$30)=2,VAL_Codes!BP$30,""),IF(ISBLANK(VAL_Codes!BP$34),"",VAL_Codes!BP$34))</f>
        <v/>
      </c>
      <c r="CL60" s="29" t="str">
        <f>IF(COUNTBLANK('VAL_Fill in area'!T109)=1,"",'VAL_Fill in area'!T109)</f>
        <v/>
      </c>
      <c r="CM60" s="17" t="str">
        <f>IF(TYPE(VAL_Codes!BR$34)=2,VAL_Codes!BR$34,IF(TYPE(VAL_Codes!BR$30)=2,VAL_Codes!BR$30,""))</f>
        <v/>
      </c>
      <c r="CN60" s="18" t="str">
        <f>IF(AND(ISBLANK(VAL_Codes!BS$34),ISBLANK(VAL_Codes!BR$34)),IF(TYPE(VAL_Codes!BS$30)=2,VAL_Codes!BS$30,""),IF(ISBLANK(VAL_Codes!BS$34),"",VAL_Codes!BS$34))</f>
        <v/>
      </c>
      <c r="CO60" s="26" t="str">
        <f>IF(OR(EXACT(AG60,AH60),EXACT(AJ60,AK60),EXACT(AS60,AT60),EXACT(BT60,BU60),EXACT(CC60,CD60), EXACT(CL60,CM60),AND(AH60="K",AK60="K",AT60="K",BU60="K", CD60="K",CM60="K"),OR(AH60="O",AK60="O",AT60="O",BU60="O", CD60="O",CM60="O")),"",SUM(AG60,AJ60,AS60,BT60,CC60,CL60))</f>
        <v/>
      </c>
      <c r="CP60" s="20" t="str">
        <f>IF(AND(OR(OR(AH60="O",AK60="O",AT60="O",BU60="O",CD60="O",CM60="O"), AND(AH60="K",AK60="K",AT60="K",BU60="K", CD60="K",CM60="K")),SUM(AG60,AJ60,AS60,BT60,CC60,CL60)=0,ISNUMBER(CO60)),"",IF(OR(AH60="O",AK60="O",AT60="O",BU60="O",CD60="O",CM60="O"),"O",IF(AND(AH60=AK60,AH60=AT60,AH60=BU60,AH60=CD60,AH60=CM60,OR(AH60="K",AH60="W",AH60="M")),UPPER(AH60),"")))</f>
        <v/>
      </c>
      <c r="CQ60" s="23" t="str">
        <f>IF(AND(ISBLANK(VAL_Codes!BV$34),ISBLANK(VAL_Codes!BU$34)),IF(TYPE(VAL_Codes!BV$30)=2,VAL_Codes!BV$30,""),IF(ISBLANK(VAL_Codes!BV$34),"",VAL_Codes!BV$34))</f>
        <v/>
      </c>
      <c r="CR60" s="38"/>
    </row>
    <row r="61" spans="1:96" ht="11.25" customHeight="1" x14ac:dyDescent="0.2">
      <c r="A61" s="44"/>
      <c r="B61" s="44"/>
      <c r="C61" s="760"/>
      <c r="D61" s="763"/>
      <c r="E61" s="124" t="s">
        <v>222</v>
      </c>
      <c r="F61" s="124" t="s">
        <v>337</v>
      </c>
      <c r="G61" s="407"/>
      <c r="H61" s="408" t="s">
        <v>47</v>
      </c>
      <c r="I61" s="395" t="s">
        <v>66</v>
      </c>
      <c r="J61" s="396" t="str">
        <f>VAL_Metadata!B$8</f>
        <v>_X</v>
      </c>
      <c r="K61" s="408" t="s">
        <v>84</v>
      </c>
      <c r="L61" s="123" t="s">
        <v>223</v>
      </c>
      <c r="M61" s="122"/>
      <c r="N61" s="122"/>
      <c r="O61" s="122"/>
      <c r="P61" s="122"/>
      <c r="Q61" s="122"/>
      <c r="R61" s="122"/>
      <c r="S61" s="122"/>
      <c r="T61" s="122"/>
      <c r="U61" s="122"/>
      <c r="V61" s="122"/>
      <c r="W61" s="122"/>
      <c r="X61" s="122"/>
      <c r="Y61" s="122"/>
      <c r="Z61" s="123"/>
      <c r="AA61" s="26" t="str">
        <f>IF(OR(AND(AA59="",AB59=""),AND(AA60="",AB60=""),AND(AB59="K",AB60="K"),OR(AB59="O",AB60="O")),"",SUM(AA59,AA60))</f>
        <v/>
      </c>
      <c r="AB61" s="20" t="str">
        <f>IF(AND(OR(AND(AB59="O",AB60="O"),AND(AB59="K",AB60="K")),SUM(AA59,AA60)=0,ISNUMBER(AA61)),"",IF(OR(AB59="O",AB60="O"),"O",IF(AND(AB59=AB60,OR(AB59="K",AB59="W",AB59="M")), UPPER(AB59),"")))</f>
        <v/>
      </c>
      <c r="AC61" s="23" t="str">
        <f>IF(AND(ISBLANK(VAL_Codes!H$34),ISBLANK(VAL_Codes!G$34)),IF(TYPE(VAL_Codes!H$30)=2,VAL_Codes!H$30,""),IF(ISBLANK(VAL_Codes!H$34),"",VAL_Codes!H$34))</f>
        <v/>
      </c>
      <c r="AD61" s="26" t="str">
        <f>IF(OR(AND(AD59="",AE59=""),AND(AD60="",AE60=""),AND(AE59="K",AE60="K"),OR(AE59="O",AE60="O")),"",SUM(AD59,AD60))</f>
        <v/>
      </c>
      <c r="AE61" s="20" t="str">
        <f>IF(AND(OR(AND(AE59="O",AE60="O"),AND(AE59="K",AE60="K")),SUM(AD59,AD60)=0,ISNUMBER(AD61)),"",IF(OR(AE59="O",AE60="O"),"O",IF(AND(AE59=AE60,OR(AE59="K",AE59="W",AE59="M")), UPPER(AE59),"")))</f>
        <v/>
      </c>
      <c r="AF61" s="23" t="str">
        <f>IF(AND(ISBLANK(VAL_Codes!K$34),ISBLANK(VAL_Codes!J$34)),IF(TYPE(VAL_Codes!K$30)=2,VAL_Codes!K$30,""),IF(ISBLANK(VAL_Codes!K$34),"",VAL_Codes!K$34))</f>
        <v/>
      </c>
      <c r="AG61" s="26" t="str">
        <f>IF(OR(AND(AG59="",AH59=""),AND(AG60="",AH60=""),AND(AH59="K",AH60="K"),OR(AH59="O",AH60="O")),"",SUM(AG59,AG60))</f>
        <v/>
      </c>
      <c r="AH61" s="20" t="str">
        <f>IF(AND(OR(AND(AH59="O",AH60="O"),AND(AH59="K",AH60="K")),SUM(AG59,AG60)=0,ISNUMBER(AG61)),"",IF(OR(AH59="O",AH60="O"),"O",IF(AND(AH59=AH60,OR(AH59="K",AH59="W",AH59="M")), UPPER(AH59),"")))</f>
        <v/>
      </c>
      <c r="AI61" s="23" t="str">
        <f>IF(AND(ISBLANK(VAL_Codes!N$34),ISBLANK(VAL_Codes!M$34)),IF(TYPE(VAL_Codes!N$30)=2,VAL_Codes!N$30,""),IF(ISBLANK(VAL_Codes!N$34),"",VAL_Codes!N$34))</f>
        <v/>
      </c>
      <c r="AJ61" s="26" t="str">
        <f>IF(OR(AND(AJ59="",AK59=""),AND(AJ60="",AK60=""),AND(AK59="K",AK60="K"),OR(AK59="O",AK60="O")),"",SUM(AJ59,AJ60))</f>
        <v/>
      </c>
      <c r="AK61" s="20" t="str">
        <f>IF(AND(OR(AND(AK59="O",AK60="O"),AND(AK59="K",AK60="K")),SUM(AJ59,AJ60)=0,ISNUMBER(AJ61)),"",IF(OR(AK59="O",AK60="O"),"O",IF(AND(AK59=AK60,OR(AK59="K",AK59="W",AK59="M")), UPPER(AK59),"")))</f>
        <v/>
      </c>
      <c r="AL61" s="23" t="str">
        <f>IF(AND(ISBLANK(VAL_Codes!Q$34),ISBLANK(VAL_Codes!P$34)),IF(TYPE(VAL_Codes!Q$30)=2,VAL_Codes!Q$30,""),IF(ISBLANK(VAL_Codes!Q$34),"",VAL_Codes!Q$34))</f>
        <v/>
      </c>
      <c r="AM61" s="26" t="str">
        <f>IF(OR(AND(AM59="",AN59=""),AND(AM60="",AN60=""),AND(AN59="K",AN60="K"),OR(AN59="O",AN60="O")),"",SUM(AM59,AM60))</f>
        <v/>
      </c>
      <c r="AN61" s="20" t="str">
        <f>IF(AND(OR(AND(AN59="O",AN60="O"),AND(AN59="K",AN60="K")),SUM(AM59,AM60)=0,ISNUMBER(AM61)),"",IF(OR(AN59="O",AN60="O"),"O",IF(AND(AN59=AN60,OR(AN59="K",AN59="W",AN59="M")), UPPER(AN59),"")))</f>
        <v/>
      </c>
      <c r="AO61" s="23" t="str">
        <f>IF(AND(ISBLANK(VAL_Codes!T$34),ISBLANK(VAL_Codes!S$34)),IF(TYPE(VAL_Codes!T$30)=2,VAL_Codes!T$30,""),IF(ISBLANK(VAL_Codes!T$34),"",VAL_Codes!T$34))</f>
        <v/>
      </c>
      <c r="AP61" s="26" t="str">
        <f>IF(OR(AND(AP59="",AQ59=""),AND(AP60="",AQ60=""),AND(AQ59="K",AQ60="K"),OR(AQ59="O",AQ60="O")),"",SUM(AP59,AP60))</f>
        <v/>
      </c>
      <c r="AQ61" s="20" t="str">
        <f>IF(AND(OR(AND(AQ59="O",AQ60="O"),AND(AQ59="K",AQ60="K")),SUM(AP59,AP60)=0,ISNUMBER(AP61)),"",IF(OR(AQ59="O",AQ60="O"),"O",IF(AND(AQ59=AQ60,OR(AQ59="K",AQ59="W",AQ59="M")), UPPER(AQ59),"")))</f>
        <v/>
      </c>
      <c r="AR61" s="23" t="str">
        <f>IF(AND(ISBLANK(VAL_Codes!W$34),ISBLANK(VAL_Codes!V$34)),IF(TYPE(VAL_Codes!W$30)=2,VAL_Codes!W$30,""),IF(ISBLANK(VAL_Codes!W$34),"",VAL_Codes!W$34))</f>
        <v/>
      </c>
      <c r="AS61" s="26" t="str">
        <f>IF(OR(AND(AS59="",AT59=""),AND(AS60="",AT60=""),AND(AT59="K",AT60="K"),OR(AT59="O",AT60="O")),"",SUM(AS59,AS60))</f>
        <v/>
      </c>
      <c r="AT61" s="20" t="str">
        <f>IF(AND(OR(AND(AT59="O",AT60="O"),AND(AT59="K",AT60="K")),SUM(AS59,AS60)=0,ISNUMBER(AS61)),"",IF(OR(AT59="O",AT60="O"),"O",IF(AND(AT59=AT60,OR(AT59="K",AT59="W",AT59="M")), UPPER(AT59),"")))</f>
        <v/>
      </c>
      <c r="AU61" s="23" t="str">
        <f>IF(AND(ISBLANK(VAL_Codes!Z$34),ISBLANK(VAL_Codes!Y$34)),IF(TYPE(VAL_Codes!Z$30)=2,VAL_Codes!Z$30,""),IF(ISBLANK(VAL_Codes!Z$34),"",VAL_Codes!Z$34))</f>
        <v/>
      </c>
      <c r="AV61" s="26" t="str">
        <f>IF(OR(AND(AV59="",AW59=""),AND(AV60="",AW60=""),AND(AW59="K",AW60="K"),OR(AW59="O",AW60="O")),"",SUM(AV59,AV60))</f>
        <v/>
      </c>
      <c r="AW61" s="20" t="str">
        <f>IF(AND(OR(AND(AW59="O",AW60="O"),AND(AW59="K",AW60="K")),SUM(AV59,AV60)=0,ISNUMBER(AV61)),"",IF(OR(AW59="O",AW60="O"),"O",IF(AND(AW59=AW60,OR(AW59="K",AW59="W",AW59="M")), UPPER(AW59),"")))</f>
        <v/>
      </c>
      <c r="AX61" s="23" t="str">
        <f>IF(AND(ISBLANK(VAL_Codes!AC$34),ISBLANK(VAL_Codes!AB$34)),IF(TYPE(VAL_Codes!AC$30)=2,VAL_Codes!AC$30,""),IF(ISBLANK(VAL_Codes!AC$34),"",VAL_Codes!AC$34))</f>
        <v/>
      </c>
      <c r="AY61" s="26" t="str">
        <f>IF(OR(AND(AY59="",AZ59=""),AND(AY60="",AZ60=""),AND(AZ59="K",AZ60="K"),OR(AZ59="O",AZ60="O")),"",SUM(AY59,AY60))</f>
        <v/>
      </c>
      <c r="AZ61" s="20" t="str">
        <f>IF(AND(OR(AND(AZ59="O",AZ60="O"),AND(AZ59="K",AZ60="K")),SUM(AY59,AY60)=0,ISNUMBER(AY61)),"",IF(OR(AZ59="O",AZ60="O"),"O",IF(AND(AZ59=AZ60,OR(AZ59="K",AZ59="W",AZ59="M")), UPPER(AZ59),"")))</f>
        <v/>
      </c>
      <c r="BA61" s="23" t="str">
        <f>IF(AND(ISBLANK(VAL_Codes!AF$34),ISBLANK(VAL_Codes!AE$34)),IF(TYPE(VAL_Codes!AF$30)=2,VAL_Codes!AF$30,""),IF(ISBLANK(VAL_Codes!AF$34),"",VAL_Codes!AF$34))</f>
        <v/>
      </c>
      <c r="BB61" s="26" t="str">
        <f>IF(OR(AND(BB59="",BC59=""),AND(BB60="",BC60=""),AND(BC59="K",BC60="K"),OR(BC59="O",BC60="O")),"",SUM(BB59,BB60))</f>
        <v/>
      </c>
      <c r="BC61" s="20" t="str">
        <f>IF(AND(OR(AND(BC59="O",BC60="O"),AND(BC59="K",BC60="K")),SUM(BB59,BB60)=0,ISNUMBER(BB61)),"",IF(OR(BC59="O",BC60="O"),"O",IF(AND(BC59=BC60,OR(BC59="K",BC59="W",BC59="M")), UPPER(BC59),"")))</f>
        <v/>
      </c>
      <c r="BD61" s="23" t="str">
        <f>IF(AND(ISBLANK(VAL_Codes!AI$34),ISBLANK(VAL_Codes!AH$34)),IF(TYPE(VAL_Codes!AI$30)=2,VAL_Codes!AI$30,""),IF(ISBLANK(VAL_Codes!AI$34),"",VAL_Codes!AI$34))</f>
        <v/>
      </c>
      <c r="BE61" s="26" t="str">
        <f>IF(OR(AND(BE59="",BF59=""),AND(BE60="",BF60=""),AND(BF59="K",BF60="K"),OR(BF59="O",BF60="O")),"",SUM(BE59,BE60))</f>
        <v/>
      </c>
      <c r="BF61" s="20" t="str">
        <f>IF(AND(OR(AND(BF59="O",BF60="O"),AND(BF59="K",BF60="K")),SUM(BE59,BE60)=0,ISNUMBER(BE61)),"",IF(OR(BF59="O",BF60="O"),"O",IF(AND(BF59=BF60,OR(BF59="K",BF59="W",BF59="M")), UPPER(BF59),"")))</f>
        <v/>
      </c>
      <c r="BG61" s="23" t="str">
        <f>IF(AND(ISBLANK(VAL_Codes!AL$34),ISBLANK(VAL_Codes!AK$34)),IF(TYPE(VAL_Codes!AL$30)=2,VAL_Codes!AL$30,""),IF(ISBLANK(VAL_Codes!AL$34),"",VAL_Codes!AL$34))</f>
        <v/>
      </c>
      <c r="BH61" s="26" t="str">
        <f>IF(OR(AND(BH59="",BI59=""),AND(BH60="",BI60=""),AND(BI59="K",BI60="K"),OR(BI59="O",BI60="O")),"",SUM(BH59,BH60))</f>
        <v/>
      </c>
      <c r="BI61" s="20" t="str">
        <f>IF(AND(OR(AND(BI59="O",BI60="O"),AND(BI59="K",BI60="K")),SUM(BH59,BH60)=0,ISNUMBER(BH61)),"",IF(OR(BI59="O",BI60="O"),"O",IF(AND(BI59=BI60,OR(BI59="K",BI59="W",BI59="M")), UPPER(BI59),"")))</f>
        <v/>
      </c>
      <c r="BJ61" s="23" t="str">
        <f>IF(AND(ISBLANK(VAL_Codes!AO$34),ISBLANK(VAL_Codes!AN$34)),IF(TYPE(VAL_Codes!AO$30)=2,VAL_Codes!AO$30,""),IF(ISBLANK(VAL_Codes!AO$34),"",VAL_Codes!AO$34))</f>
        <v/>
      </c>
      <c r="BK61" s="26" t="str">
        <f>IF(OR(AND(BK59="",BL59=""),AND(BK60="",BL60=""),AND(BL59="K",BL60="K"),OR(BL59="O",BL60="O")),"",SUM(BK59,BK60))</f>
        <v/>
      </c>
      <c r="BL61" s="20" t="str">
        <f>IF(AND(OR(AND(BL59="O",BL60="O"),AND(BL59="K",BL60="K")),SUM(BK59,BK60)=0,ISNUMBER(BK61)),"",IF(OR(BL59="O",BL60="O"),"O",IF(AND(BL59=BL60,OR(BL59="K",BL59="W",BL59="M")), UPPER(BL59),"")))</f>
        <v/>
      </c>
      <c r="BM61" s="23" t="str">
        <f>IF(AND(ISBLANK(VAL_Codes!AR$34),ISBLANK(VAL_Codes!AQ$34)),IF(TYPE(VAL_Codes!AR$30)=2,VAL_Codes!AR$30,""),IF(ISBLANK(VAL_Codes!AR$34),"",VAL_Codes!AR$34))</f>
        <v/>
      </c>
      <c r="BN61" s="26" t="str">
        <f>IF(OR(AND(BN59="",BO59=""),AND(BN60="",BO60=""),AND(BO59="K",BO60="K"),OR(BO59="O",BO60="O")),"",SUM(BN59,BN60))</f>
        <v/>
      </c>
      <c r="BO61" s="20" t="str">
        <f>IF(AND(OR(AND(BO59="O",BO60="O"),AND(BO59="K",BO60="K")),SUM(BN59,BN60)=0,ISNUMBER(BN61)),"",IF(OR(BO59="O",BO60="O"),"O",IF(AND(BO59=BO60,OR(BO59="K",BO59="W",BO59="M")), UPPER(BO59),"")))</f>
        <v/>
      </c>
      <c r="BP61" s="23" t="str">
        <f>IF(AND(ISBLANK(VAL_Codes!AU$34),ISBLANK(VAL_Codes!AT$34)),IF(TYPE(VAL_Codes!AU$30)=2,VAL_Codes!AU$30,""),IF(ISBLANK(VAL_Codes!AU$34),"",VAL_Codes!AU$34))</f>
        <v/>
      </c>
      <c r="BQ61" s="26" t="str">
        <f>IF(OR(AND(BQ59="",BR59=""),AND(BQ60="",BR60=""),AND(BR59="K",BR60="K"),OR(BR59="O",BR60="O")),"",SUM(BQ59,BQ60))</f>
        <v/>
      </c>
      <c r="BR61" s="20" t="str">
        <f>IF(AND(OR(AND(BR59="O",BR60="O"),AND(BR59="K",BR60="K")),SUM(BQ59,BQ60)=0,ISNUMBER(BQ61)),"",IF(OR(BR59="O",BR60="O"),"O",IF(AND(BR59=BR60,OR(BR59="K",BR59="W",BR59="M")), UPPER(BR59),"")))</f>
        <v/>
      </c>
      <c r="BS61" s="23" t="str">
        <f>IF(AND(ISBLANK(VAL_Codes!AX$34),ISBLANK(VAL_Codes!AW$34)),IF(TYPE(VAL_Codes!AX$30)=2,VAL_Codes!AX$30,""),IF(ISBLANK(VAL_Codes!AX$34),"",VAL_Codes!AX$34))</f>
        <v/>
      </c>
      <c r="BT61" s="26" t="str">
        <f>IF(OR(AND(BT59="",BU59=""),AND(BT60="",BU60=""),AND(BU59="K",BU60="K"),OR(BU59="O",BU60="O")),"",SUM(BT59,BT60))</f>
        <v/>
      </c>
      <c r="BU61" s="20" t="str">
        <f>IF(AND(OR(AND(BU59="O",BU60="O"),AND(BU59="K",BU60="K")),SUM(BT59,BT60)=0,ISNUMBER(BT61)),"",IF(OR(BU59="O",BU60="O"),"O",IF(AND(BU59=BU60,OR(BU59="K",BU59="W",BU59="M")), UPPER(BU59),"")))</f>
        <v/>
      </c>
      <c r="BV61" s="23" t="str">
        <f>IF(AND(ISBLANK(VAL_Codes!BA$34),ISBLANK(VAL_Codes!AZ$34)),IF(TYPE(VAL_Codes!BA$30)=2,VAL_Codes!BA$30,""),IF(ISBLANK(VAL_Codes!BA$34),"",VAL_Codes!BA$34))</f>
        <v/>
      </c>
      <c r="BW61" s="26" t="str">
        <f>IF(OR(AND(BW59="",BX59=""),AND(BW60="",BX60=""),AND(BX59="K",BX60="K"),OR(BX59="O",BX60="O")),"",SUM(BW59,BW60))</f>
        <v/>
      </c>
      <c r="BX61" s="20" t="str">
        <f>IF(AND(OR(AND(BX59="O",BX60="O"),AND(BX59="K",BX60="K")),SUM(BW59,BW60)=0,ISNUMBER(BW61)),"",IF(OR(BX59="O",BX60="O"),"O",IF(AND(BX59=BX60,OR(BX59="K",BX59="W",BX59="M")), UPPER(BX59),"")))</f>
        <v/>
      </c>
      <c r="BY61" s="23" t="str">
        <f>IF(AND(ISBLANK(VAL_Codes!BD$34),ISBLANK(VAL_Codes!BC$34)),IF(TYPE(VAL_Codes!BD$30)=2,VAL_Codes!BD$30,""),IF(ISBLANK(VAL_Codes!BD$34),"",VAL_Codes!BD$34))</f>
        <v/>
      </c>
      <c r="BZ61" s="26" t="str">
        <f>IF(OR(AND(BZ59="",CA59=""),AND(BZ60="",CA60=""),AND(CA59="K",CA60="K"),OR(CA59="O",CA60="O")),"",SUM(BZ59,BZ60))</f>
        <v/>
      </c>
      <c r="CA61" s="20" t="str">
        <f>IF(AND(OR(AND(CA59="O",CA60="O"),AND(CA59="K",CA60="K")),SUM(BZ59,BZ60)=0,ISNUMBER(BZ61)),"",IF(OR(CA59="O",CA60="O"),"O",IF(AND(CA59=CA60,OR(CA59="K",CA59="W",CA59="M")), UPPER(CA59),"")))</f>
        <v/>
      </c>
      <c r="CB61" s="23" t="str">
        <f>IF(AND(ISBLANK(VAL_Codes!BG$34),ISBLANK(VAL_Codes!BF$34)),IF(TYPE(VAL_Codes!BG$30)=2,VAL_Codes!BG$30,""),IF(ISBLANK(VAL_Codes!BG$34),"",VAL_Codes!BG$34))</f>
        <v/>
      </c>
      <c r="CC61" s="26" t="str">
        <f>IF(OR(AND(CC59="",CD59=""),AND(CC60="",CD60=""),AND(CD59="K",CD60="K"),OR(CD59="O",CD60="O")),"",SUM(CC59,CC60))</f>
        <v/>
      </c>
      <c r="CD61" s="20" t="str">
        <f>IF(AND(OR(AND(CD59="O",CD60="O"),AND(CD59="K",CD60="K")),SUM(CC59,CC60)=0,ISNUMBER(CC61)),"",IF(OR(CD59="O",CD60="O"),"O",IF(AND(CD59=CD60,OR(CD59="K",CD59="W",CD59="M")), UPPER(CD59),"")))</f>
        <v/>
      </c>
      <c r="CE61" s="23" t="str">
        <f>IF(AND(ISBLANK(VAL_Codes!BJ$34),ISBLANK(VAL_Codes!BI$34)),IF(TYPE(VAL_Codes!BJ$30)=2,VAL_Codes!BJ$30,""),IF(ISBLANK(VAL_Codes!BJ$34),"",VAL_Codes!BJ$34))</f>
        <v/>
      </c>
      <c r="CF61" s="26" t="str">
        <f>IF(OR(AND(CF59="",CG59=""),AND(CF60="",CG60=""),AND(CG59="K",CG60="K"),OR(CG59="O",CG60="O")),"",SUM(CF59,CF60))</f>
        <v/>
      </c>
      <c r="CG61" s="20" t="str">
        <f>IF(AND(OR(AND(CG59="O",CG60="O"),AND(CG59="K",CG60="K")),SUM(CF59,CF60)=0,ISNUMBER(CF61)),"",IF(OR(CG59="O",CG60="O"),"O",IF(AND(CG59=CG60,OR(CG59="K",CG59="W",CG59="M")), UPPER(CG59),"")))</f>
        <v/>
      </c>
      <c r="CH61" s="23" t="str">
        <f>IF(AND(ISBLANK(VAL_Codes!BM$34),ISBLANK(VAL_Codes!BL$34)),IF(TYPE(VAL_Codes!BM$30)=2,VAL_Codes!BM$30,""),IF(ISBLANK(VAL_Codes!BM$34),"",VAL_Codes!BM$34))</f>
        <v/>
      </c>
      <c r="CI61" s="26" t="str">
        <f>IF(OR(AND(CI59="",CJ59=""),AND(CI60="",CJ60=""),AND(CJ59="K",CJ60="K"),OR(CJ59="O",CJ60="O")),"",SUM(CI59,CI60))</f>
        <v/>
      </c>
      <c r="CJ61" s="20" t="str">
        <f>IF(AND(OR(AND(CJ59="O",CJ60="O"),AND(CJ59="K",CJ60="K")),SUM(CI59,CI60)=0,ISNUMBER(CI61)),"",IF(OR(CJ59="O",CJ60="O"),"O",IF(AND(CJ59=CJ60,OR(CJ59="K",CJ59="W",CJ59="M")), UPPER(CJ59),"")))</f>
        <v/>
      </c>
      <c r="CK61" s="23" t="str">
        <f>IF(AND(ISBLANK(VAL_Codes!BP$34),ISBLANK(VAL_Codes!BO$34)),IF(TYPE(VAL_Codes!BP$30)=2,VAL_Codes!BP$30,""),IF(ISBLANK(VAL_Codes!BP$34),"",VAL_Codes!BP$34))</f>
        <v/>
      </c>
      <c r="CL61" s="26" t="str">
        <f>IF(OR(AND(CL59="",CM59=""),AND(CL60="",CM60=""),AND(CM59="K",CM60="K"),OR(CM59="O",CM60="O")),"",SUM(CL59,CL60))</f>
        <v/>
      </c>
      <c r="CM61" s="20" t="str">
        <f>IF(AND(OR(AND(CM59="O",CM60="O"),AND(CM59="K",CM60="K")),SUM(CL59,CL60)=0,ISNUMBER(CL61)),"",IF(OR(CM59="O",CM60="O"),"O",IF(AND(CM59=CM60,OR(CM59="K",CM59="W",CM59="M")), UPPER(CM59),"")))</f>
        <v/>
      </c>
      <c r="CN61" s="23" t="str">
        <f>IF(AND(ISBLANK(VAL_Codes!BS$34),ISBLANK(VAL_Codes!BR$34)),IF(TYPE(VAL_Codes!BS$30)=2,VAL_Codes!BS$30,""),IF(ISBLANK(VAL_Codes!BS$34),"",VAL_Codes!BS$34))</f>
        <v/>
      </c>
      <c r="CO61" s="26" t="str">
        <f>IF(OR(AND(CO59="",CP59=""),AND(CO60="",CP60=""),AND(CP59="K",CP60="K"),OR(CP59="O",CP60="O")),"",SUM(CO59,CO60))</f>
        <v/>
      </c>
      <c r="CP61" s="20" t="str">
        <f>IF(AND(OR(AND(CP59="O",CP60="O"),AND(CP59="K",CP60="K")),SUM(CO59,CO60)=0,ISNUMBER(CO61)),"",IF(OR(CP59="O",CP60="O"),"O",IF(AND(CP59=CP60,OR(CP59="K",CP59="W",CP59="M")), UPPER(CP59),"")))</f>
        <v/>
      </c>
      <c r="CQ61" s="23" t="str">
        <f>IF(AND(ISBLANK(VAL_Codes!BV$34),ISBLANK(VAL_Codes!BU$34)),IF(TYPE(VAL_Codes!BV$30)=2,VAL_Codes!BV$30,""),IF(ISBLANK(VAL_Codes!BV$34),"",VAL_Codes!BV$34))</f>
        <v/>
      </c>
      <c r="CR61" s="38"/>
    </row>
    <row r="62" spans="1:96" ht="11.25" customHeight="1" x14ac:dyDescent="0.2">
      <c r="A62" s="75"/>
      <c r="B62" s="75"/>
      <c r="C62" s="760"/>
      <c r="D62" s="764" t="s">
        <v>224</v>
      </c>
      <c r="E62" s="762"/>
      <c r="F62" s="561" t="s">
        <v>245</v>
      </c>
      <c r="G62" s="407"/>
      <c r="H62" s="408" t="s">
        <v>47</v>
      </c>
      <c r="I62" s="395" t="s">
        <v>66</v>
      </c>
      <c r="J62" s="396" t="str">
        <f>VAL_Metadata!B$8</f>
        <v>_X</v>
      </c>
      <c r="K62" s="408" t="s">
        <v>84</v>
      </c>
      <c r="L62" s="123" t="s">
        <v>98</v>
      </c>
      <c r="M62" s="122"/>
      <c r="N62" s="122"/>
      <c r="O62" s="122"/>
      <c r="P62" s="122"/>
      <c r="Q62" s="122"/>
      <c r="R62" s="122"/>
      <c r="S62" s="122"/>
      <c r="T62" s="122"/>
      <c r="U62" s="122"/>
      <c r="V62" s="122"/>
      <c r="W62" s="122"/>
      <c r="X62" s="122"/>
      <c r="Y62" s="122"/>
      <c r="Z62" s="123"/>
      <c r="AA62" s="29" t="str">
        <f>IF(COUNTBLANK('VAL_Fill in area'!G110)=1,"",'VAL_Fill in area'!G110)</f>
        <v/>
      </c>
      <c r="AB62" s="17" t="str">
        <f>IF(TYPE(VAL_Codes!G$34)=2,VAL_Codes!G$34,IF(TYPE(VAL_Codes!G$30)=2,VAL_Codes!G$30,""))</f>
        <v/>
      </c>
      <c r="AC62" s="18" t="str">
        <f>IF(AND(ISBLANK(VAL_Codes!H$34),ISBLANK(VAL_Codes!G$34)),IF(TYPE(VAL_Codes!H$30)=2,VAL_Codes!H$30,""),IF(ISBLANK(VAL_Codes!H$34),"",VAL_Codes!H$34))</f>
        <v/>
      </c>
      <c r="AD62" s="29" t="str">
        <f>IF(COUNTBLANK('VAL_Fill in area'!H110)=1,"",'VAL_Fill in area'!H110)</f>
        <v/>
      </c>
      <c r="AE62" s="17" t="str">
        <f>IF(TYPE(VAL_Codes!J$34)=2,VAL_Codes!J$34,IF(TYPE(VAL_Codes!J$30)=2,VAL_Codes!J$30,""))</f>
        <v/>
      </c>
      <c r="AF62" s="18" t="str">
        <f>IF(AND(ISBLANK(VAL_Codes!K$34),ISBLANK(VAL_Codes!J$34)),IF(TYPE(VAL_Codes!K$30)=2,VAL_Codes!K$30,""),IF(ISBLANK(VAL_Codes!K$34),"",VAL_Codes!K$34))</f>
        <v/>
      </c>
      <c r="AG62" s="27" t="str">
        <f>IF(OR(AND(AA62="",AB62=""),AND(AD62="",AE62=""),AND(AB62="K",AE62="K"),OR(AB62="O",AE62="O")),"",SUM(AA62,AD62))</f>
        <v/>
      </c>
      <c r="AH62" s="1" t="str">
        <f xml:space="preserve"> IF(AND(OR(AND(AB62="O",AE62="O"),AND(AB62="K",AE62="K")),SUM(AA62,AD62)=0,ISNUMBER(AG62)),"",IF(OR(AB62="O",AE62="O"),"O",IF(AND(AB62=AE62,OR(AB62="K",AB62="W",AB62="M")),UPPER( AB62),"")))</f>
        <v/>
      </c>
      <c r="AI62" s="23" t="str">
        <f>IF(AND(ISBLANK(VAL_Codes!N$34),ISBLANK(VAL_Codes!M$34)),IF(TYPE(VAL_Codes!N$30)=2,VAL_Codes!N$30,""),IF(ISBLANK(VAL_Codes!N$34),"",VAL_Codes!N$34))</f>
        <v/>
      </c>
      <c r="AJ62" s="29" t="str">
        <f>IF(COUNTBLANK('VAL_Fill in area'!I110)=1,"",'VAL_Fill in area'!I110)</f>
        <v/>
      </c>
      <c r="AK62" s="17" t="str">
        <f>IF(TYPE(VAL_Codes!P$34)=2,VAL_Codes!P$34,IF(TYPE(VAL_Codes!P$30)=2,VAL_Codes!P$30,""))</f>
        <v/>
      </c>
      <c r="AL62" s="18" t="str">
        <f>IF(AND(ISBLANK(VAL_Codes!Q$34),ISBLANK(VAL_Codes!P$34)),IF(TYPE(VAL_Codes!Q$30)=2,VAL_Codes!Q$30,""),IF(ISBLANK(VAL_Codes!Q$34),"",VAL_Codes!Q$34))</f>
        <v/>
      </c>
      <c r="AM62" s="29" t="str">
        <f>IF(COUNTBLANK('VAL_Fill in area'!J110)=1,"",'VAL_Fill in area'!J110)</f>
        <v/>
      </c>
      <c r="AN62" s="17" t="str">
        <f>IF(TYPE(VAL_Codes!S$34)=2,VAL_Codes!S$34,IF(TYPE(VAL_Codes!S$30)=2,VAL_Codes!S$30,""))</f>
        <v/>
      </c>
      <c r="AO62" s="18" t="str">
        <f>IF(AND(ISBLANK(VAL_Codes!T$34),ISBLANK(VAL_Codes!S$34)),IF(TYPE(VAL_Codes!T$30)=2,VAL_Codes!T$30,""),IF(ISBLANK(VAL_Codes!T$34),"",VAL_Codes!T$34))</f>
        <v/>
      </c>
      <c r="AP62" s="29" t="str">
        <f>IF(COUNTBLANK('VAL_Fill in area'!K110)=1,"",'VAL_Fill in area'!K110)</f>
        <v/>
      </c>
      <c r="AQ62" s="17" t="str">
        <f>IF(TYPE(VAL_Codes!V$34)=2,VAL_Codes!V$34,IF(TYPE(VAL_Codes!V$30)=2,VAL_Codes!V$30,""))</f>
        <v/>
      </c>
      <c r="AR62" s="18" t="str">
        <f>IF(AND(ISBLANK(VAL_Codes!W$34),ISBLANK(VAL_Codes!V$34)),IF(TYPE(VAL_Codes!W$30)=2,VAL_Codes!W$30,""),IF(ISBLANK(VAL_Codes!W$34),"",VAL_Codes!W$34))</f>
        <v/>
      </c>
      <c r="AS62" s="27" t="str">
        <f>IF(OR(AND(AM62="",AN62=""),AND(AP62="",AQ62=""),AND(AN62="K",AQ62="K"),OR(AN62="O",AQ62="O")),"",SUM(AM62,AP62))</f>
        <v/>
      </c>
      <c r="AT62" s="1" t="str">
        <f xml:space="preserve"> IF(AND(OR(AND(AN62="O",AQ62="O"),AND(AN62="K",AQ62="K")),SUM(AM62,AP62)=0,ISNUMBER(AS62)),"",IF(OR(AN62="O",AQ62="O"),"O",IF(AND(AN62=AQ62,OR(AN62="K",AN62="W",AN62="M")),UPPER( AN62),"")))</f>
        <v/>
      </c>
      <c r="AU62" s="23" t="str">
        <f>IF(AND(ISBLANK(VAL_Codes!Z$34),ISBLANK(VAL_Codes!Y$34)),IF(TYPE(VAL_Codes!Z$30)=2,VAL_Codes!Z$30,""),IF(ISBLANK(VAL_Codes!Z$34),"",VAL_Codes!Z$34))</f>
        <v/>
      </c>
      <c r="AV62" s="29" t="str">
        <f>IF(COUNTBLANK('VAL_Fill in area'!L110)=1,"",'VAL_Fill in area'!L110)</f>
        <v/>
      </c>
      <c r="AW62" s="17" t="str">
        <f>IF(TYPE(VAL_Codes!AB$34)=2,VAL_Codes!AB$34,IF(TYPE(VAL_Codes!AB$30)=2,VAL_Codes!AB$30,""))</f>
        <v/>
      </c>
      <c r="AX62" s="18" t="str">
        <f>IF(AND(ISBLANK(VAL_Codes!AC$34),ISBLANK(VAL_Codes!AB$34)),IF(TYPE(VAL_Codes!AC$30)=2,VAL_Codes!AC$30,""),IF(ISBLANK(VAL_Codes!AC$34),"",VAL_Codes!AC$34))</f>
        <v/>
      </c>
      <c r="AY62" s="29" t="str">
        <f>IF(COUNTBLANK('VAL_Fill in area'!M110)=1,"",'VAL_Fill in area'!M110)</f>
        <v/>
      </c>
      <c r="AZ62" s="17" t="str">
        <f>IF(TYPE(VAL_Codes!AE$34)=2,VAL_Codes!AE$34,IF(TYPE(VAL_Codes!AE$30)=2,VAL_Codes!AE$30,""))</f>
        <v/>
      </c>
      <c r="BA62" s="18" t="str">
        <f>IF(AND(ISBLANK(VAL_Codes!AF$34),ISBLANK(VAL_Codes!AE$34)),IF(TYPE(VAL_Codes!AF$30)=2,VAL_Codes!AF$30,""),IF(ISBLANK(VAL_Codes!AF$34),"",VAL_Codes!AF$34))</f>
        <v/>
      </c>
      <c r="BB62" s="27" t="str">
        <f>IF(OR(AND(AV62="",AW62=""),AND(AY62="",AZ62=""),AND(AW62="K",AZ62="K"),OR(AW62="O",AZ62="O")),"",SUM(AV62,AY62))</f>
        <v/>
      </c>
      <c r="BC62" s="1" t="str">
        <f xml:space="preserve"> IF(AND(OR(AND(AW62="O",AZ62="O"),AND(AW62="K",AZ62="K")),SUM(AV62,AY62)=0,ISNUMBER(BB62)),"",IF(OR(AW62="O",AZ62="O"),"O",IF(AND(AW62=AZ62,OR(AW62="K",AW62="W",AW62="M")),UPPER( AW62),"")))</f>
        <v/>
      </c>
      <c r="BD62" s="23" t="str">
        <f>IF(AND(ISBLANK(VAL_Codes!AI$34),ISBLANK(VAL_Codes!AH$34)),IF(TYPE(VAL_Codes!AI$30)=2,VAL_Codes!AI$30,""),IF(ISBLANK(VAL_Codes!AI$34),"",VAL_Codes!AI$34))</f>
        <v/>
      </c>
      <c r="BE62" s="29" t="str">
        <f>IF(COUNTBLANK('VAL_Fill in area'!N110)=1,"",'VAL_Fill in area'!N110)</f>
        <v/>
      </c>
      <c r="BF62" s="17" t="str">
        <f>IF(TYPE(VAL_Codes!AK$34)=2,VAL_Codes!AK$34,IF(TYPE(VAL_Codes!AK$30)=2,VAL_Codes!AK$30,""))</f>
        <v/>
      </c>
      <c r="BG62" s="18" t="str">
        <f>IF(AND(ISBLANK(VAL_Codes!AL$34),ISBLANK(VAL_Codes!AK$34)),IF(TYPE(VAL_Codes!AL$30)=2,VAL_Codes!AL$30,""),IF(ISBLANK(VAL_Codes!AL$34),"",VAL_Codes!AL$34))</f>
        <v/>
      </c>
      <c r="BH62" s="29" t="str">
        <f>IF(COUNTBLANK('VAL_Fill in area'!O110)=1,"",'VAL_Fill in area'!O110)</f>
        <v/>
      </c>
      <c r="BI62" s="17" t="str">
        <f>IF(TYPE(VAL_Codes!AN$34)=2,VAL_Codes!AN$34,IF(TYPE(VAL_Codes!AN$30)=2,VAL_Codes!AN$30,""))</f>
        <v/>
      </c>
      <c r="BJ62" s="18" t="str">
        <f>IF(AND(ISBLANK(VAL_Codes!AO$34),ISBLANK(VAL_Codes!AN$34)),IF(TYPE(VAL_Codes!AO$30)=2,VAL_Codes!AO$30,""),IF(ISBLANK(VAL_Codes!AO$34),"",VAL_Codes!AO$34))</f>
        <v/>
      </c>
      <c r="BK62" s="27" t="str">
        <f>IF(OR(AND(BE62="",BF62=""),AND(BH62="",BI62=""),AND(BF62="K",BI62="K"),OR(BF62="O",BI62="O")),"",SUM(BE62,BH62))</f>
        <v/>
      </c>
      <c r="BL62" s="1" t="str">
        <f xml:space="preserve"> IF(AND(OR(AND(BF62="O",BI62="O"),AND(BF62="K",BI62="K")),SUM(BE62,BH62)=0,ISNUMBER(BK62)),"",IF(OR(BF62="O",BI62="O"),"O",IF(AND(BF62=BI62,OR(BF62="K",BF62="W",BF62="M")),UPPER( BF62),"")))</f>
        <v/>
      </c>
      <c r="BM62" s="23" t="str">
        <f>IF(AND(ISBLANK(VAL_Codes!AR$34),ISBLANK(VAL_Codes!AQ$34)),IF(TYPE(VAL_Codes!AR$30)=2,VAL_Codes!AR$30,""),IF(ISBLANK(VAL_Codes!AR$34),"",VAL_Codes!AR$34))</f>
        <v/>
      </c>
      <c r="BN62" s="27" t="str">
        <f>IF(OR(AND(AV62="",AW62=""),AND(BE62="",BF62=""),AND(AW62="K",BF62="K"),OR(AW62="O",BF62="O")),"",SUM(AV62,BE62))</f>
        <v/>
      </c>
      <c r="BO62" s="1" t="str">
        <f xml:space="preserve"> IF(AND(OR(AND(AW62="O",BF62="O"),AND(AW62="K",BF62="K")),SUM(AV62,BE62)=0,ISNUMBER(BN62)),"",IF(OR(AW62="O",BF62="O"),"O",IF(AND(AW62=BF62,OR(AW62="K",AW62="W",AW62="M")),UPPER( AW62),"")))</f>
        <v/>
      </c>
      <c r="BP62" s="23" t="str">
        <f>IF(AND(ISBLANK(VAL_Codes!AU$34),ISBLANK(VAL_Codes!AT$34)),IF(TYPE(VAL_Codes!AU$30)=2,VAL_Codes!AU$30,""),IF(ISBLANK(VAL_Codes!AU$34),"",VAL_Codes!AU$34))</f>
        <v/>
      </c>
      <c r="BQ62" s="27" t="str">
        <f>IF(OR(AND(AY62="",AZ62=""),AND(BH62="",BI62=""),AND(AZ62="K",BI62="K"),OR(AZ62="O",BI62="O")),"",SUM(AY62,BH62))</f>
        <v/>
      </c>
      <c r="BR62" s="1" t="str">
        <f xml:space="preserve"> IF(AND(OR(AND(AZ62="O",BI62="O"),AND(AZ62="K",BI62="K")),SUM(AY62,BH62)=0,ISNUMBER(BQ62)),"",IF(OR(AZ62="O",BI62="O"),"O",IF(AND(AZ62=BI62,OR(AZ62="K",AZ62="W",AZ62="M")),UPPER( AZ62),"")))</f>
        <v/>
      </c>
      <c r="BS62" s="23" t="str">
        <f>IF(AND(ISBLANK(VAL_Codes!AX$34),ISBLANK(VAL_Codes!AW$34)),IF(TYPE(VAL_Codes!AX$30)=2,VAL_Codes!AX$30,""),IF(ISBLANK(VAL_Codes!AX$34),"",VAL_Codes!AX$34))</f>
        <v/>
      </c>
      <c r="BT62" s="27" t="str">
        <f>IF(OR(AND(BN62="",BO62=""),AND(BQ62="",BR62=""),AND(BO62="K",BR62="K"),OR(BO62="O",BR62="O")),"",SUM(BN62,BQ62))</f>
        <v/>
      </c>
      <c r="BU62" s="1" t="str">
        <f xml:space="preserve"> IF(AND(OR(AND(BO62="O",BR62="O"),AND(BO62="K",BR62="K")),SUM(BN62,BQ62)=0,ISNUMBER(BT62)),"",IF(OR(BO62="O",BR62="O"),"O",IF(AND(BO62=BR62,OR(BO62="K",BO62="W",BO62="M")),UPPER( BO62),"")))</f>
        <v/>
      </c>
      <c r="BV62" s="23" t="str">
        <f>IF(AND(ISBLANK(VAL_Codes!BA$34),ISBLANK(VAL_Codes!AZ$34)),IF(TYPE(VAL_Codes!BA$30)=2,VAL_Codes!BA$30,""),IF(ISBLANK(VAL_Codes!BA$34),"",VAL_Codes!BA$34))</f>
        <v/>
      </c>
      <c r="BW62" s="29" t="str">
        <f>IF(COUNTBLANK('VAL_Fill in area'!P110)=1,"",'VAL_Fill in area'!P110)</f>
        <v/>
      </c>
      <c r="BX62" s="17" t="str">
        <f>IF(TYPE(VAL_Codes!BC$34)=2,VAL_Codes!BC$34,IF(TYPE(VAL_Codes!BC$30)=2,VAL_Codes!BC$30,""))</f>
        <v/>
      </c>
      <c r="BY62" s="18" t="str">
        <f>IF(AND(ISBLANK(VAL_Codes!BD$34),ISBLANK(VAL_Codes!BC$34)),IF(TYPE(VAL_Codes!BD$30)=2,VAL_Codes!BD$30,""),IF(ISBLANK(VAL_Codes!BD$34),"",VAL_Codes!BD$34))</f>
        <v/>
      </c>
      <c r="BZ62" s="29" t="str">
        <f>IF(COUNTBLANK('VAL_Fill in area'!Q110)=1,"",'VAL_Fill in area'!Q110)</f>
        <v/>
      </c>
      <c r="CA62" s="17" t="str">
        <f>IF(TYPE(VAL_Codes!BF$34)=2,VAL_Codes!BF$34,IF(TYPE(VAL_Codes!BF$30)=2,VAL_Codes!BF$30,""))</f>
        <v/>
      </c>
      <c r="CB62" s="18" t="str">
        <f>IF(AND(ISBLANK(VAL_Codes!BG$34),ISBLANK(VAL_Codes!BF$34)),IF(TYPE(VAL_Codes!BG$30)=2,VAL_Codes!BG$30,""),IF(ISBLANK(VAL_Codes!BG$34),"",VAL_Codes!BG$34))</f>
        <v/>
      </c>
      <c r="CC62" s="27" t="str">
        <f>IF(OR(AND(BW62="",BX62=""),AND(BZ62="",CA62=""),AND(BX62="K",CA62="K"),OR(BX62="O",CA62="O")),"",SUM(BW62,BZ62))</f>
        <v/>
      </c>
      <c r="CD62" s="1" t="str">
        <f xml:space="preserve"> IF(AND(OR(AND(BX62="O",CA62="O"),AND(BX62="K",CA62="K")),SUM(BW62,BZ62)=0,ISNUMBER(CC62)),"",IF(OR(BX62="O",CA62="O"),"O",IF(AND(BX62=CA62,OR(BX62="K",BX62="W",BX62="M")),UPPER( BX62),"")))</f>
        <v/>
      </c>
      <c r="CE62" s="22" t="str">
        <f>IF(AND(ISBLANK(VAL_Codes!BJ$34),ISBLANK(VAL_Codes!BI$34)),IF(TYPE(VAL_Codes!BJ$30)=2,VAL_Codes!BJ$30,""),IF(ISBLANK(VAL_Codes!BJ$34),"",VAL_Codes!BJ$34))</f>
        <v/>
      </c>
      <c r="CF62" s="29" t="str">
        <f>IF(COUNTBLANK('VAL_Fill in area'!R110)=1,"",'VAL_Fill in area'!R110)</f>
        <v/>
      </c>
      <c r="CG62" s="17" t="str">
        <f>IF(TYPE(VAL_Codes!BL$34)=2,VAL_Codes!BL$34,IF(TYPE(VAL_Codes!BL$30)=2,VAL_Codes!BL$30,""))</f>
        <v/>
      </c>
      <c r="CH62" s="18" t="str">
        <f>IF(AND(ISBLANK(VAL_Codes!BM$34),ISBLANK(VAL_Codes!BL$34)),IF(TYPE(VAL_Codes!BM$30)=2,VAL_Codes!BM$30,""),IF(ISBLANK(VAL_Codes!BM$34),"",VAL_Codes!BM$34))</f>
        <v/>
      </c>
      <c r="CI62" s="29" t="str">
        <f>IF(COUNTBLANK('VAL_Fill in area'!S110)=1,"",'VAL_Fill in area'!S110)</f>
        <v/>
      </c>
      <c r="CJ62" s="17" t="str">
        <f>IF(TYPE(VAL_Codes!BO$34)=2,VAL_Codes!BO$34,IF(TYPE(VAL_Codes!BO$30)=2,VAL_Codes!BO$30,""))</f>
        <v/>
      </c>
      <c r="CK62" s="18" t="str">
        <f>IF(AND(ISBLANK(VAL_Codes!BP$34),ISBLANK(VAL_Codes!BO$34)),IF(TYPE(VAL_Codes!BP$30)=2,VAL_Codes!BP$30,""),IF(ISBLANK(VAL_Codes!BP$34),"",VAL_Codes!BP$34))</f>
        <v/>
      </c>
      <c r="CL62" s="29" t="str">
        <f>IF(COUNTBLANK('VAL_Fill in area'!T110)=1,"",'VAL_Fill in area'!T110)</f>
        <v/>
      </c>
      <c r="CM62" s="17" t="str">
        <f>IF(TYPE(VAL_Codes!BR$34)=2,VAL_Codes!BR$34,IF(TYPE(VAL_Codes!BR$30)=2,VAL_Codes!BR$30,""))</f>
        <v/>
      </c>
      <c r="CN62" s="18" t="str">
        <f>IF(AND(ISBLANK(VAL_Codes!BS$34),ISBLANK(VAL_Codes!BR$34)),IF(TYPE(VAL_Codes!BS$30)=2,VAL_Codes!BS$30,""),IF(ISBLANK(VAL_Codes!BS$34),"",VAL_Codes!BS$34))</f>
        <v/>
      </c>
      <c r="CO62" s="26" t="str">
        <f>IF(OR(EXACT(AG62,AH62),EXACT(AJ62,AK62),EXACT(AS62,AT62),EXACT(BT62,BU62),EXACT(CC62,CD62), EXACT(CL62,CM62),AND(AH62="K",AK62="K",AT62="K",BU62="K", CD62="K",CM62="K"),OR(AH62="O",AK62="O",AT62="O",BU62="O", CD62="O",CM62="O")),"",SUM(AG62,AJ62,AS62,BT62,CC62,CL62))</f>
        <v/>
      </c>
      <c r="CP62" s="20" t="str">
        <f>IF(AND(OR(OR(AH62="O",AK62="O",AT62="O",BU62="O",CD62="O",CM62="O"), AND(AH62="K",AK62="K",AT62="K",BU62="K", CD62="K",CM62="K")),SUM(AG62,AJ62,AS62,BT62,CC62,CL62)=0,ISNUMBER(CO62)),"",IF(OR(AH62="O",AK62="O",AT62="O",BU62="O",CD62="O",CM62="O"),"O",IF(AND(AH62=AK62,AH62=AT62,AH62=BU62,AH62=CD62,AH62=CM62,OR(AH62="K",AH62="W",AH62="M")),UPPER(AH62),"")))</f>
        <v/>
      </c>
      <c r="CQ62" s="23" t="str">
        <f>IF(AND(ISBLANK(VAL_Codes!BV$34),ISBLANK(VAL_Codes!BU$34)),IF(TYPE(VAL_Codes!BV$30)=2,VAL_Codes!BV$30,""),IF(ISBLANK(VAL_Codes!BV$34),"",VAL_Codes!BV$34))</f>
        <v/>
      </c>
      <c r="CR62" s="38"/>
    </row>
    <row r="63" spans="1:96" ht="11.25" customHeight="1" x14ac:dyDescent="0.2">
      <c r="A63" s="75"/>
      <c r="B63" s="75"/>
      <c r="C63" s="760"/>
      <c r="D63" s="759" t="s">
        <v>246</v>
      </c>
      <c r="E63" s="124" t="s">
        <v>246</v>
      </c>
      <c r="F63" s="124" t="s">
        <v>338</v>
      </c>
      <c r="G63" s="407"/>
      <c r="H63" s="408" t="s">
        <v>47</v>
      </c>
      <c r="I63" s="395" t="s">
        <v>66</v>
      </c>
      <c r="J63" s="396" t="str">
        <f>VAL_Metadata!B$8</f>
        <v>_X</v>
      </c>
      <c r="K63" s="408" t="s">
        <v>84</v>
      </c>
      <c r="L63" s="123" t="s">
        <v>47</v>
      </c>
      <c r="M63" s="122"/>
      <c r="N63" s="122"/>
      <c r="O63" s="122"/>
      <c r="P63" s="122"/>
      <c r="Q63" s="122"/>
      <c r="R63" s="122"/>
      <c r="S63" s="122"/>
      <c r="T63" s="122"/>
      <c r="U63" s="122"/>
      <c r="V63" s="122"/>
      <c r="W63" s="122"/>
      <c r="X63" s="122"/>
      <c r="Y63" s="122"/>
      <c r="Z63" s="123"/>
      <c r="AA63" s="26" t="str">
        <f>IF(OR(AND(AA61="",AB61=""),AND(AA62="",AB62=""),AND(AB61="K",AB62="K"),OR(AB61="O",AB62="O")),"",SUM(AA61,AA62))</f>
        <v/>
      </c>
      <c r="AB63" s="20" t="str">
        <f>IF(AND(OR(AND(AB61="O",AB62="O"),AND(AB61="K",AB62="K")),SUM(AA61,AA62)=0,ISNUMBER(AA63)),"",IF(OR(AB61="O",AB62="O"),"O",IF(AND(AB61=AB62,OR(AB61="K",AB61="W",AB61="M")), UPPER(AB61),"")))</f>
        <v/>
      </c>
      <c r="AC63" s="23" t="str">
        <f>IF(AND(ISBLANK(VAL_Codes!H$34),ISBLANK(VAL_Codes!G$34)),IF(TYPE(VAL_Codes!H$30)=2,VAL_Codes!H$30,""),IF(ISBLANK(VAL_Codes!H$34),"",VAL_Codes!H$34))</f>
        <v/>
      </c>
      <c r="AD63" s="26" t="str">
        <f>IF(OR(AND(AD61="",AE61=""),AND(AD62="",AE62=""),AND(AE61="K",AE62="K"),OR(AE61="O",AE62="O")),"",SUM(AD61,AD62))</f>
        <v/>
      </c>
      <c r="AE63" s="20" t="str">
        <f>IF(AND(OR(AND(AE61="O",AE62="O"),AND(AE61="K",AE62="K")),SUM(AD61,AD62)=0,ISNUMBER(AD63)),"",IF(OR(AE61="O",AE62="O"),"O",IF(AND(AE61=AE62,OR(AE61="K",AE61="W",AE61="M")), UPPER(AE61),"")))</f>
        <v/>
      </c>
      <c r="AF63" s="23" t="str">
        <f>IF(AND(ISBLANK(VAL_Codes!K$34),ISBLANK(VAL_Codes!J$34)),IF(TYPE(VAL_Codes!K$30)=2,VAL_Codes!K$30,""),IF(ISBLANK(VAL_Codes!K$34),"",VAL_Codes!K$34))</f>
        <v/>
      </c>
      <c r="AG63" s="26" t="str">
        <f>IF(OR(AND(AG61="",AH61=""),AND(AG62="",AH62=""),AND(AH61="K",AH62="K"),OR(AH61="O",AH62="O")),"",SUM(AG61,AG62))</f>
        <v/>
      </c>
      <c r="AH63" s="20" t="str">
        <f>IF(AND(OR(AND(AH61="O",AH62="O"),AND(AH61="K",AH62="K")),SUM(AG61,AG62)=0,ISNUMBER(AG63)),"",IF(OR(AH61="O",AH62="O"),"O",IF(AND(AH61=AH62,OR(AH61="K",AH61="W",AH61="M")), UPPER(AH61),"")))</f>
        <v/>
      </c>
      <c r="AI63" s="23" t="str">
        <f>IF(AND(ISBLANK(VAL_Codes!N$34),ISBLANK(VAL_Codes!M$34)),IF(TYPE(VAL_Codes!N$30)=2,VAL_Codes!N$30,""),IF(ISBLANK(VAL_Codes!N$34),"",VAL_Codes!N$34))</f>
        <v/>
      </c>
      <c r="AJ63" s="26" t="str">
        <f>IF(OR(AND(AJ61="",AK61=""),AND(AJ62="",AK62=""),AND(AK61="K",AK62="K"),OR(AK61="O",AK62="O")),"",SUM(AJ61,AJ62))</f>
        <v/>
      </c>
      <c r="AK63" s="20" t="str">
        <f>IF(AND(OR(AND(AK61="O",AK62="O"),AND(AK61="K",AK62="K")),SUM(AJ61,AJ62)=0,ISNUMBER(AJ63)),"",IF(OR(AK61="O",AK62="O"),"O",IF(AND(AK61=AK62,OR(AK61="K",AK61="W",AK61="M")), UPPER(AK61),"")))</f>
        <v/>
      </c>
      <c r="AL63" s="23" t="str">
        <f>IF(AND(ISBLANK(VAL_Codes!Q$34),ISBLANK(VAL_Codes!P$34)),IF(TYPE(VAL_Codes!Q$30)=2,VAL_Codes!Q$30,""),IF(ISBLANK(VAL_Codes!Q$34),"",VAL_Codes!Q$34))</f>
        <v/>
      </c>
      <c r="AM63" s="26" t="str">
        <f>IF(OR(AND(AM61="",AN61=""),AND(AM62="",AN62=""),AND(AN61="K",AN62="K"),OR(AN61="O",AN62="O")),"",SUM(AM61,AM62))</f>
        <v/>
      </c>
      <c r="AN63" s="20" t="str">
        <f>IF(AND(OR(AND(AN61="O",AN62="O"),AND(AN61="K",AN62="K")),SUM(AM61,AM62)=0,ISNUMBER(AM63)),"",IF(OR(AN61="O",AN62="O"),"O",IF(AND(AN61=AN62,OR(AN61="K",AN61="W",AN61="M")), UPPER(AN61),"")))</f>
        <v/>
      </c>
      <c r="AO63" s="23" t="str">
        <f>IF(AND(ISBLANK(VAL_Codes!T$34),ISBLANK(VAL_Codes!S$34)),IF(TYPE(VAL_Codes!T$30)=2,VAL_Codes!T$30,""),IF(ISBLANK(VAL_Codes!T$34),"",VAL_Codes!T$34))</f>
        <v/>
      </c>
      <c r="AP63" s="26" t="str">
        <f>IF(OR(AND(AP61="",AQ61=""),AND(AP62="",AQ62=""),AND(AQ61="K",AQ62="K"),OR(AQ61="O",AQ62="O")),"",SUM(AP61,AP62))</f>
        <v/>
      </c>
      <c r="AQ63" s="20" t="str">
        <f>IF(AND(OR(AND(AQ61="O",AQ62="O"),AND(AQ61="K",AQ62="K")),SUM(AP61,AP62)=0,ISNUMBER(AP63)),"",IF(OR(AQ61="O",AQ62="O"),"O",IF(AND(AQ61=AQ62,OR(AQ61="K",AQ61="W",AQ61="M")), UPPER(AQ61),"")))</f>
        <v/>
      </c>
      <c r="AR63" s="23" t="str">
        <f>IF(AND(ISBLANK(VAL_Codes!W$34),ISBLANK(VAL_Codes!V$34)),IF(TYPE(VAL_Codes!W$30)=2,VAL_Codes!W$30,""),IF(ISBLANK(VAL_Codes!W$34),"",VAL_Codes!W$34))</f>
        <v/>
      </c>
      <c r="AS63" s="26" t="str">
        <f>IF(OR(AND(AS61="",AT61=""),AND(AS62="",AT62=""),AND(AT61="K",AT62="K"),OR(AT61="O",AT62="O")),"",SUM(AS61,AS62))</f>
        <v/>
      </c>
      <c r="AT63" s="20" t="str">
        <f>IF(AND(OR(AND(AT61="O",AT62="O"),AND(AT61="K",AT62="K")),SUM(AS61,AS62)=0,ISNUMBER(AS63)),"",IF(OR(AT61="O",AT62="O"),"O",IF(AND(AT61=AT62,OR(AT61="K",AT61="W",AT61="M")), UPPER(AT61),"")))</f>
        <v/>
      </c>
      <c r="AU63" s="23" t="str">
        <f>IF(AND(ISBLANK(VAL_Codes!Z$34),ISBLANK(VAL_Codes!Y$34)),IF(TYPE(VAL_Codes!Z$30)=2,VAL_Codes!Z$30,""),IF(ISBLANK(VAL_Codes!Z$34),"",VAL_Codes!Z$34))</f>
        <v/>
      </c>
      <c r="AV63" s="26" t="str">
        <f>IF(OR(AND(AV61="",AW61=""),AND(AV62="",AW62=""),AND(AW61="K",AW62="K"),OR(AW61="O",AW62="O")),"",SUM(AV61,AV62))</f>
        <v/>
      </c>
      <c r="AW63" s="20" t="str">
        <f>IF(AND(OR(AND(AW61="O",AW62="O"),AND(AW61="K",AW62="K")),SUM(AV61,AV62)=0,ISNUMBER(AV63)),"",IF(OR(AW61="O",AW62="O"),"O",IF(AND(AW61=AW62,OR(AW61="K",AW61="W",AW61="M")), UPPER(AW61),"")))</f>
        <v/>
      </c>
      <c r="AX63" s="23" t="str">
        <f>IF(AND(ISBLANK(VAL_Codes!AC$34),ISBLANK(VAL_Codes!AB$34)),IF(TYPE(VAL_Codes!AC$30)=2,VAL_Codes!AC$30,""),IF(ISBLANK(VAL_Codes!AC$34),"",VAL_Codes!AC$34))</f>
        <v/>
      </c>
      <c r="AY63" s="26" t="str">
        <f>IF(OR(AND(AY61="",AZ61=""),AND(AY62="",AZ62=""),AND(AZ61="K",AZ62="K"),OR(AZ61="O",AZ62="O")),"",SUM(AY61,AY62))</f>
        <v/>
      </c>
      <c r="AZ63" s="20" t="str">
        <f>IF(AND(OR(AND(AZ61="O",AZ62="O"),AND(AZ61="K",AZ62="K")),SUM(AY61,AY62)=0,ISNUMBER(AY63)),"",IF(OR(AZ61="O",AZ62="O"),"O",IF(AND(AZ61=AZ62,OR(AZ61="K",AZ61="W",AZ61="M")), UPPER(AZ61),"")))</f>
        <v/>
      </c>
      <c r="BA63" s="23" t="str">
        <f>IF(AND(ISBLANK(VAL_Codes!AF$34),ISBLANK(VAL_Codes!AE$34)),IF(TYPE(VAL_Codes!AF$30)=2,VAL_Codes!AF$30,""),IF(ISBLANK(VAL_Codes!AF$34),"",VAL_Codes!AF$34))</f>
        <v/>
      </c>
      <c r="BB63" s="26" t="str">
        <f>IF(OR(AND(BB61="",BC61=""),AND(BB62="",BC62=""),AND(BC61="K",BC62="K"),OR(BC61="O",BC62="O")),"",SUM(BB61,BB62))</f>
        <v/>
      </c>
      <c r="BC63" s="20" t="str">
        <f>IF(AND(OR(AND(BC61="O",BC62="O"),AND(BC61="K",BC62="K")),SUM(BB61,BB62)=0,ISNUMBER(BB63)),"",IF(OR(BC61="O",BC62="O"),"O",IF(AND(BC61=BC62,OR(BC61="K",BC61="W",BC61="M")), UPPER(BC61),"")))</f>
        <v/>
      </c>
      <c r="BD63" s="23" t="str">
        <f>IF(AND(ISBLANK(VAL_Codes!AI$34),ISBLANK(VAL_Codes!AH$34)),IF(TYPE(VAL_Codes!AI$30)=2,VAL_Codes!AI$30,""),IF(ISBLANK(VAL_Codes!AI$34),"",VAL_Codes!AI$34))</f>
        <v/>
      </c>
      <c r="BE63" s="26" t="str">
        <f>IF(OR(AND(BE61="",BF61=""),AND(BE62="",BF62=""),AND(BF61="K",BF62="K"),OR(BF61="O",BF62="O")),"",SUM(BE61,BE62))</f>
        <v/>
      </c>
      <c r="BF63" s="20" t="str">
        <f>IF(AND(OR(AND(BF61="O",BF62="O"),AND(BF61="K",BF62="K")),SUM(BE61,BE62)=0,ISNUMBER(BE63)),"",IF(OR(BF61="O",BF62="O"),"O",IF(AND(BF61=BF62,OR(BF61="K",BF61="W",BF61="M")), UPPER(BF61),"")))</f>
        <v/>
      </c>
      <c r="BG63" s="23" t="str">
        <f>IF(AND(ISBLANK(VAL_Codes!AL$34),ISBLANK(VAL_Codes!AK$34)),IF(TYPE(VAL_Codes!AL$30)=2,VAL_Codes!AL$30,""),IF(ISBLANK(VAL_Codes!AL$34),"",VAL_Codes!AL$34))</f>
        <v/>
      </c>
      <c r="BH63" s="26" t="str">
        <f>IF(OR(AND(BH61="",BI61=""),AND(BH62="",BI62=""),AND(BI61="K",BI62="K"),OR(BI61="O",BI62="O")),"",SUM(BH61,BH62))</f>
        <v/>
      </c>
      <c r="BI63" s="20" t="str">
        <f>IF(AND(OR(AND(BI61="O",BI62="O"),AND(BI61="K",BI62="K")),SUM(BH61,BH62)=0,ISNUMBER(BH63)),"",IF(OR(BI61="O",BI62="O"),"O",IF(AND(BI61=BI62,OR(BI61="K",BI61="W",BI61="M")), UPPER(BI61),"")))</f>
        <v/>
      </c>
      <c r="BJ63" s="23" t="str">
        <f>IF(AND(ISBLANK(VAL_Codes!AO$34),ISBLANK(VAL_Codes!AN$34)),IF(TYPE(VAL_Codes!AO$30)=2,VAL_Codes!AO$30,""),IF(ISBLANK(VAL_Codes!AO$34),"",VAL_Codes!AO$34))</f>
        <v/>
      </c>
      <c r="BK63" s="26" t="str">
        <f>IF(OR(AND(BK61="",BL61=""),AND(BK62="",BL62=""),AND(BL61="K",BL62="K"),OR(BL61="O",BL62="O")),"",SUM(BK61,BK62))</f>
        <v/>
      </c>
      <c r="BL63" s="20" t="str">
        <f>IF(AND(OR(AND(BL61="O",BL62="O"),AND(BL61="K",BL62="K")),SUM(BK61,BK62)=0,ISNUMBER(BK63)),"",IF(OR(BL61="O",BL62="O"),"O",IF(AND(BL61=BL62,OR(BL61="K",BL61="W",BL61="M")), UPPER(BL61),"")))</f>
        <v/>
      </c>
      <c r="BM63" s="23" t="str">
        <f>IF(AND(ISBLANK(VAL_Codes!AR$34),ISBLANK(VAL_Codes!AQ$34)),IF(TYPE(VAL_Codes!AR$30)=2,VAL_Codes!AR$30,""),IF(ISBLANK(VAL_Codes!AR$34),"",VAL_Codes!AR$34))</f>
        <v/>
      </c>
      <c r="BN63" s="26" t="str">
        <f>IF(OR(AND(BN61="",BO61=""),AND(BN62="",BO62=""),AND(BO61="K",BO62="K"),OR(BO61="O",BO62="O")),"",SUM(BN61,BN62))</f>
        <v/>
      </c>
      <c r="BO63" s="20" t="str">
        <f>IF(AND(OR(AND(BO61="O",BO62="O"),AND(BO61="K",BO62="K")),SUM(BN61,BN62)=0,ISNUMBER(BN63)),"",IF(OR(BO61="O",BO62="O"),"O",IF(AND(BO61=BO62,OR(BO61="K",BO61="W",BO61="M")), UPPER(BO61),"")))</f>
        <v/>
      </c>
      <c r="BP63" s="23" t="str">
        <f>IF(AND(ISBLANK(VAL_Codes!AU$34),ISBLANK(VAL_Codes!AT$34)),IF(TYPE(VAL_Codes!AU$30)=2,VAL_Codes!AU$30,""),IF(ISBLANK(VAL_Codes!AU$34),"",VAL_Codes!AU$34))</f>
        <v/>
      </c>
      <c r="BQ63" s="26" t="str">
        <f>IF(OR(AND(BQ61="",BR61=""),AND(BQ62="",BR62=""),AND(BR61="K",BR62="K"),OR(BR61="O",BR62="O")),"",SUM(BQ61,BQ62))</f>
        <v/>
      </c>
      <c r="BR63" s="20" t="str">
        <f>IF(AND(OR(AND(BR61="O",BR62="O"),AND(BR61="K",BR62="K")),SUM(BQ61,BQ62)=0,ISNUMBER(BQ63)),"",IF(OR(BR61="O",BR62="O"),"O",IF(AND(BR61=BR62,OR(BR61="K",BR61="W",BR61="M")), UPPER(BR61),"")))</f>
        <v/>
      </c>
      <c r="BS63" s="23" t="str">
        <f>IF(AND(ISBLANK(VAL_Codes!AX$34),ISBLANK(VAL_Codes!AW$34)),IF(TYPE(VAL_Codes!AX$30)=2,VAL_Codes!AX$30,""),IF(ISBLANK(VAL_Codes!AX$34),"",VAL_Codes!AX$34))</f>
        <v/>
      </c>
      <c r="BT63" s="26" t="str">
        <f>IF(OR(AND(BT61="",BU61=""),AND(BT62="",BU62=""),AND(BU61="K",BU62="K"),OR(BU61="O",BU62="O")),"",SUM(BT61,BT62))</f>
        <v/>
      </c>
      <c r="BU63" s="20" t="str">
        <f>IF(AND(OR(AND(BU61="O",BU62="O"),AND(BU61="K",BU62="K")),SUM(BT61,BT62)=0,ISNUMBER(BT63)),"",IF(OR(BU61="O",BU62="O"),"O",IF(AND(BU61=BU62,OR(BU61="K",BU61="W",BU61="M")), UPPER(BU61),"")))</f>
        <v/>
      </c>
      <c r="BV63" s="23" t="str">
        <f>IF(AND(ISBLANK(VAL_Codes!BA$34),ISBLANK(VAL_Codes!AZ$34)),IF(TYPE(VAL_Codes!BA$30)=2,VAL_Codes!BA$30,""),IF(ISBLANK(VAL_Codes!BA$34),"",VAL_Codes!BA$34))</f>
        <v/>
      </c>
      <c r="BW63" s="26" t="str">
        <f>IF(OR(AND(BW61="",BX61=""),AND(BW62="",BX62=""),AND(BX61="K",BX62="K"),OR(BX61="O",BX62="O")),"",SUM(BW61,BW62))</f>
        <v/>
      </c>
      <c r="BX63" s="20" t="str">
        <f>IF(AND(OR(AND(BX61="O",BX62="O"),AND(BX61="K",BX62="K")),SUM(BW61,BW62)=0,ISNUMBER(BW63)),"",IF(OR(BX61="O",BX62="O"),"O",IF(AND(BX61=BX62,OR(BX61="K",BX61="W",BX61="M")), UPPER(BX61),"")))</f>
        <v/>
      </c>
      <c r="BY63" s="23" t="str">
        <f>IF(AND(ISBLANK(VAL_Codes!BD$34),ISBLANK(VAL_Codes!BC$34)),IF(TYPE(VAL_Codes!BD$30)=2,VAL_Codes!BD$30,""),IF(ISBLANK(VAL_Codes!BD$34),"",VAL_Codes!BD$34))</f>
        <v/>
      </c>
      <c r="BZ63" s="26" t="str">
        <f>IF(OR(AND(BZ61="",CA61=""),AND(BZ62="",CA62=""),AND(CA61="K",CA62="K"),OR(CA61="O",CA62="O")),"",SUM(BZ61,BZ62))</f>
        <v/>
      </c>
      <c r="CA63" s="20" t="str">
        <f>IF(AND(OR(AND(CA61="O",CA62="O"),AND(CA61="K",CA62="K")),SUM(BZ61,BZ62)=0,ISNUMBER(BZ63)),"",IF(OR(CA61="O",CA62="O"),"O",IF(AND(CA61=CA62,OR(CA61="K",CA61="W",CA61="M")), UPPER(CA61),"")))</f>
        <v/>
      </c>
      <c r="CB63" s="23" t="str">
        <f>IF(AND(ISBLANK(VAL_Codes!BG$34),ISBLANK(VAL_Codes!BF$34)),IF(TYPE(VAL_Codes!BG$30)=2,VAL_Codes!BG$30,""),IF(ISBLANK(VAL_Codes!BG$34),"",VAL_Codes!BG$34))</f>
        <v/>
      </c>
      <c r="CC63" s="26" t="str">
        <f>IF(OR(AND(CC61="",CD61=""),AND(CC62="",CD62=""),AND(CD61="K",CD62="K"),OR(CD61="O",CD62="O")),"",SUM(CC61,CC62))</f>
        <v/>
      </c>
      <c r="CD63" s="20" t="str">
        <f>IF(AND(OR(AND(CD61="O",CD62="O"),AND(CD61="K",CD62="K")),SUM(CC61,CC62)=0,ISNUMBER(CC63)),"",IF(OR(CD61="O",CD62="O"),"O",IF(AND(CD61=CD62,OR(CD61="K",CD61="W",CD61="M")), UPPER(CD61),"")))</f>
        <v/>
      </c>
      <c r="CE63" s="23" t="str">
        <f>IF(AND(ISBLANK(VAL_Codes!BJ$34),ISBLANK(VAL_Codes!BI$34)),IF(TYPE(VAL_Codes!BJ$30)=2,VAL_Codes!BJ$30,""),IF(ISBLANK(VAL_Codes!BJ$34),"",VAL_Codes!BJ$34))</f>
        <v/>
      </c>
      <c r="CF63" s="26" t="str">
        <f>IF(OR(AND(CF61="",CG61=""),AND(CF62="",CG62=""),AND(CG61="K",CG62="K"),OR(CG61="O",CG62="O")),"",SUM(CF61,CF62))</f>
        <v/>
      </c>
      <c r="CG63" s="20" t="str">
        <f>IF(AND(OR(AND(CG61="O",CG62="O"),AND(CG61="K",CG62="K")),SUM(CF61,CF62)=0,ISNUMBER(CF63)),"",IF(OR(CG61="O",CG62="O"),"O",IF(AND(CG61=CG62,OR(CG61="K",CG61="W",CG61="M")), UPPER(CG61),"")))</f>
        <v/>
      </c>
      <c r="CH63" s="23" t="str">
        <f>IF(AND(ISBLANK(VAL_Codes!BM$34),ISBLANK(VAL_Codes!BL$34)),IF(TYPE(VAL_Codes!BM$30)=2,VAL_Codes!BM$30,""),IF(ISBLANK(VAL_Codes!BM$34),"",VAL_Codes!BM$34))</f>
        <v/>
      </c>
      <c r="CI63" s="26" t="str">
        <f>IF(OR(AND(CI61="",CJ61=""),AND(CI62="",CJ62=""),AND(CJ61="K",CJ62="K"),OR(CJ61="O",CJ62="O")),"",SUM(CI61,CI62))</f>
        <v/>
      </c>
      <c r="CJ63" s="20" t="str">
        <f>IF(AND(OR(AND(CJ61="O",CJ62="O"),AND(CJ61="K",CJ62="K")),SUM(CI61,CI62)=0,ISNUMBER(CI63)),"",IF(OR(CJ61="O",CJ62="O"),"O",IF(AND(CJ61=CJ62,OR(CJ61="K",CJ61="W",CJ61="M")), UPPER(CJ61),"")))</f>
        <v/>
      </c>
      <c r="CK63" s="23" t="str">
        <f>IF(AND(ISBLANK(VAL_Codes!BP$34),ISBLANK(VAL_Codes!BO$34)),IF(TYPE(VAL_Codes!BP$30)=2,VAL_Codes!BP$30,""),IF(ISBLANK(VAL_Codes!BP$34),"",VAL_Codes!BP$34))</f>
        <v/>
      </c>
      <c r="CL63" s="26" t="str">
        <f>IF(OR(AND(CL61="",CM61=""),AND(CL62="",CM62=""),AND(CM61="K",CM62="K"),OR(CM61="O",CM62="O")),"",SUM(CL61,CL62))</f>
        <v/>
      </c>
      <c r="CM63" s="20" t="str">
        <f>IF(AND(OR(AND(CM61="O",CM62="O"),AND(CM61="K",CM62="K")),SUM(CL61,CL62)=0,ISNUMBER(CL63)),"",IF(OR(CM61="O",CM62="O"),"O",IF(AND(CM61=CM62,OR(CM61="K",CM61="W",CM61="M")), UPPER(CM61),"")))</f>
        <v/>
      </c>
      <c r="CN63" s="23" t="str">
        <f>IF(AND(ISBLANK(VAL_Codes!BS$34),ISBLANK(VAL_Codes!BR$34)),IF(TYPE(VAL_Codes!BS$30)=2,VAL_Codes!BS$30,""),IF(ISBLANK(VAL_Codes!BS$34),"",VAL_Codes!BS$34))</f>
        <v/>
      </c>
      <c r="CO63" s="26" t="str">
        <f>IF(OR(AND(CO61="",CP61=""),AND(CO62="",CP62=""),AND(CP61="K",CP62="K"),OR(CP61="O",CP62="O")),"",SUM(CO61,CO62))</f>
        <v/>
      </c>
      <c r="CP63" s="20" t="str">
        <f>IF(AND(OR(AND(CP61="O",CP62="O"),AND(CP61="K",CP62="K")),SUM(CO61,CO62)=0,ISNUMBER(CO63)),"",IF(OR(CP61="O",CP62="O"),"O",IF(AND(CP61=CP62,OR(CP61="K",CP61="W",CP61="M")), UPPER(CP61),"")))</f>
        <v/>
      </c>
      <c r="CQ63" s="23" t="str">
        <f>IF(AND(ISBLANK(VAL_Codes!BV$34),ISBLANK(VAL_Codes!BU$34)),IF(TYPE(VAL_Codes!BV$30)=2,VAL_Codes!BV$30,""),IF(ISBLANK(VAL_Codes!BV$34),"",VAL_Codes!BV$34))</f>
        <v/>
      </c>
      <c r="CR63" s="38"/>
    </row>
    <row r="64" spans="1:96" ht="11.25" customHeight="1" x14ac:dyDescent="0.2">
      <c r="A64" s="44"/>
      <c r="B64" s="44"/>
      <c r="C64" s="760"/>
      <c r="D64" s="760"/>
      <c r="E64" s="125" t="s">
        <v>247</v>
      </c>
      <c r="F64" s="561" t="s">
        <v>248</v>
      </c>
      <c r="G64" s="407"/>
      <c r="H64" s="408" t="s">
        <v>47</v>
      </c>
      <c r="I64" s="395" t="s">
        <v>66</v>
      </c>
      <c r="J64" s="396" t="str">
        <f>VAL_Metadata!B$8</f>
        <v>_X</v>
      </c>
      <c r="K64" s="408" t="s">
        <v>84</v>
      </c>
      <c r="L64" s="123" t="s">
        <v>139</v>
      </c>
      <c r="M64" s="122"/>
      <c r="N64" s="122"/>
      <c r="O64" s="122"/>
      <c r="P64" s="122"/>
      <c r="Q64" s="122"/>
      <c r="R64" s="122"/>
      <c r="S64" s="122"/>
      <c r="T64" s="122"/>
      <c r="U64" s="122"/>
      <c r="V64" s="122"/>
      <c r="W64" s="122"/>
      <c r="X64" s="122"/>
      <c r="Y64" s="122"/>
      <c r="Z64" s="123"/>
      <c r="AA64" s="29" t="str">
        <f>IF(COUNTBLANK('VAL_Fill in area'!G111)=1,"",'VAL_Fill in area'!G111)</f>
        <v/>
      </c>
      <c r="AB64" s="17" t="str">
        <f>IF(TYPE(VAL_Codes!G$34)=2,VAL_Codes!G$34,IF(TYPE(VAL_Codes!G$30)=2,VAL_Codes!G$30,""))</f>
        <v/>
      </c>
      <c r="AC64" s="18" t="str">
        <f>IF(AND(ISBLANK(VAL_Codes!H$34),ISBLANK(VAL_Codes!G$34)),IF(TYPE(VAL_Codes!H$30)=2,VAL_Codes!H$30,""),IF(ISBLANK(VAL_Codes!H$34),"",VAL_Codes!H$34))</f>
        <v/>
      </c>
      <c r="AD64" s="29" t="str">
        <f>IF(COUNTBLANK('VAL_Fill in area'!H111)=1,"",'VAL_Fill in area'!H111)</f>
        <v/>
      </c>
      <c r="AE64" s="17" t="str">
        <f>IF(TYPE(VAL_Codes!J$34)=2,VAL_Codes!J$34,IF(TYPE(VAL_Codes!J$30)=2,VAL_Codes!J$30,""))</f>
        <v/>
      </c>
      <c r="AF64" s="18" t="str">
        <f>IF(AND(ISBLANK(VAL_Codes!K$34),ISBLANK(VAL_Codes!J$34)),IF(TYPE(VAL_Codes!K$30)=2,VAL_Codes!K$30,""),IF(ISBLANK(VAL_Codes!K$34),"",VAL_Codes!K$34))</f>
        <v/>
      </c>
      <c r="AG64" s="27" t="str">
        <f>IF(OR(AND(AA64="",AB64=""),AND(AD64="",AE64=""),AND(AB64="K",AE64="K"),OR(AB64="O",AE64="O")),"",SUM(AA64,AD64))</f>
        <v/>
      </c>
      <c r="AH64" s="1" t="str">
        <f xml:space="preserve"> IF(AND(OR(AND(AB64="O",AE64="O"),AND(AB64="K",AE64="K")),SUM(AA64,AD64)=0,ISNUMBER(AG64)),"",IF(OR(AB64="O",AE64="O"),"O",IF(AND(AB64=AE64,OR(AB64="K",AB64="W",AB64="M")),UPPER( AB64),"")))</f>
        <v/>
      </c>
      <c r="AI64" s="23" t="str">
        <f>IF(AND(ISBLANK(VAL_Codes!N$34),ISBLANK(VAL_Codes!M$34)),IF(TYPE(VAL_Codes!N$30)=2,VAL_Codes!N$30,""),IF(ISBLANK(VAL_Codes!N$34),"",VAL_Codes!N$34))</f>
        <v/>
      </c>
      <c r="AJ64" s="29" t="str">
        <f>IF(COUNTBLANK('VAL_Fill in area'!I111)=1,"",'VAL_Fill in area'!I111)</f>
        <v/>
      </c>
      <c r="AK64" s="17" t="str">
        <f>IF(TYPE(VAL_Codes!P$34)=2,VAL_Codes!P$34,IF(TYPE(VAL_Codes!P$30)=2,VAL_Codes!P$30,""))</f>
        <v/>
      </c>
      <c r="AL64" s="18" t="str">
        <f>IF(AND(ISBLANK(VAL_Codes!Q$34),ISBLANK(VAL_Codes!P$34)),IF(TYPE(VAL_Codes!Q$30)=2,VAL_Codes!Q$30,""),IF(ISBLANK(VAL_Codes!Q$34),"",VAL_Codes!Q$34))</f>
        <v/>
      </c>
      <c r="AM64" s="29" t="str">
        <f>IF(COUNTBLANK('VAL_Fill in area'!J111)=1,"",'VAL_Fill in area'!J111)</f>
        <v/>
      </c>
      <c r="AN64" s="17" t="str">
        <f>IF(TYPE(VAL_Codes!S$34)=2,VAL_Codes!S$34,IF(TYPE(VAL_Codes!S$30)=2,VAL_Codes!S$30,""))</f>
        <v/>
      </c>
      <c r="AO64" s="18" t="str">
        <f>IF(AND(ISBLANK(VAL_Codes!T$34),ISBLANK(VAL_Codes!S$34)),IF(TYPE(VAL_Codes!T$30)=2,VAL_Codes!T$30,""),IF(ISBLANK(VAL_Codes!T$34),"",VAL_Codes!T$34))</f>
        <v/>
      </c>
      <c r="AP64" s="29" t="str">
        <f>IF(COUNTBLANK('VAL_Fill in area'!K111)=1,"",'VAL_Fill in area'!K111)</f>
        <v/>
      </c>
      <c r="AQ64" s="17" t="str">
        <f>IF(TYPE(VAL_Codes!V$34)=2,VAL_Codes!V$34,IF(TYPE(VAL_Codes!V$30)=2,VAL_Codes!V$30,""))</f>
        <v/>
      </c>
      <c r="AR64" s="18" t="str">
        <f>IF(AND(ISBLANK(VAL_Codes!W$34),ISBLANK(VAL_Codes!V$34)),IF(TYPE(VAL_Codes!W$30)=2,VAL_Codes!W$30,""),IF(ISBLANK(VAL_Codes!W$34),"",VAL_Codes!W$34))</f>
        <v/>
      </c>
      <c r="AS64" s="27" t="str">
        <f>IF(OR(AND(AM64="",AN64=""),AND(AP64="",AQ64=""),AND(AN64="K",AQ64="K"),OR(AN64="O",AQ64="O")),"",SUM(AM64,AP64))</f>
        <v/>
      </c>
      <c r="AT64" s="1" t="str">
        <f xml:space="preserve"> IF(AND(OR(AND(AN64="O",AQ64="O"),AND(AN64="K",AQ64="K")),SUM(AM64,AP64)=0,ISNUMBER(AS64)),"",IF(OR(AN64="O",AQ64="O"),"O",IF(AND(AN64=AQ64,OR(AN64="K",AN64="W",AN64="M")),UPPER( AN64),"")))</f>
        <v/>
      </c>
      <c r="AU64" s="23" t="str">
        <f>IF(AND(ISBLANK(VAL_Codes!Z$34),ISBLANK(VAL_Codes!Y$34)),IF(TYPE(VAL_Codes!Z$30)=2,VAL_Codes!Z$30,""),IF(ISBLANK(VAL_Codes!Z$34),"",VAL_Codes!Z$34))</f>
        <v/>
      </c>
      <c r="AV64" s="29" t="str">
        <f>IF(COUNTBLANK('VAL_Fill in area'!L111)=1,"",'VAL_Fill in area'!L111)</f>
        <v/>
      </c>
      <c r="AW64" s="17" t="str">
        <f>IF(TYPE(VAL_Codes!AB$34)=2,VAL_Codes!AB$34,IF(TYPE(VAL_Codes!AB$30)=2,VAL_Codes!AB$30,""))</f>
        <v/>
      </c>
      <c r="AX64" s="18" t="str">
        <f>IF(AND(ISBLANK(VAL_Codes!AC$34),ISBLANK(VAL_Codes!AB$34)),IF(TYPE(VAL_Codes!AC$30)=2,VAL_Codes!AC$30,""),IF(ISBLANK(VAL_Codes!AC$34),"",VAL_Codes!AC$34))</f>
        <v/>
      </c>
      <c r="AY64" s="29" t="str">
        <f>IF(COUNTBLANK('VAL_Fill in area'!M111)=1,"",'VAL_Fill in area'!M111)</f>
        <v/>
      </c>
      <c r="AZ64" s="17" t="str">
        <f>IF(TYPE(VAL_Codes!AE$34)=2,VAL_Codes!AE$34,IF(TYPE(VAL_Codes!AE$30)=2,VAL_Codes!AE$30,""))</f>
        <v/>
      </c>
      <c r="BA64" s="18" t="str">
        <f>IF(AND(ISBLANK(VAL_Codes!AF$34),ISBLANK(VAL_Codes!AE$34)),IF(TYPE(VAL_Codes!AF$30)=2,VAL_Codes!AF$30,""),IF(ISBLANK(VAL_Codes!AF$34),"",VAL_Codes!AF$34))</f>
        <v/>
      </c>
      <c r="BB64" s="27" t="str">
        <f>IF(OR(AND(AV64="",AW64=""),AND(AY64="",AZ64=""),AND(AW64="K",AZ64="K"),OR(AW64="O",AZ64="O")),"",SUM(AV64,AY64))</f>
        <v/>
      </c>
      <c r="BC64" s="1" t="str">
        <f xml:space="preserve"> IF(AND(OR(AND(AW64="O",AZ64="O"),AND(AW64="K",AZ64="K")),SUM(AV64,AY64)=0,ISNUMBER(BB64)),"",IF(OR(AW64="O",AZ64="O"),"O",IF(AND(AW64=AZ64,OR(AW64="K",AW64="W",AW64="M")),UPPER( AW64),"")))</f>
        <v/>
      </c>
      <c r="BD64" s="23" t="str">
        <f>IF(AND(ISBLANK(VAL_Codes!AI$34),ISBLANK(VAL_Codes!AH$34)),IF(TYPE(VAL_Codes!AI$30)=2,VAL_Codes!AI$30,""),IF(ISBLANK(VAL_Codes!AI$34),"",VAL_Codes!AI$34))</f>
        <v/>
      </c>
      <c r="BE64" s="29" t="str">
        <f>IF(COUNTBLANK('VAL_Fill in area'!N111)=1,"",'VAL_Fill in area'!N111)</f>
        <v/>
      </c>
      <c r="BF64" s="17" t="str">
        <f>IF(TYPE(VAL_Codes!AK$34)=2,VAL_Codes!AK$34,IF(TYPE(VAL_Codes!AK$30)=2,VAL_Codes!AK$30,""))</f>
        <v/>
      </c>
      <c r="BG64" s="18" t="str">
        <f>IF(AND(ISBLANK(VAL_Codes!AL$34),ISBLANK(VAL_Codes!AK$34)),IF(TYPE(VAL_Codes!AL$30)=2,VAL_Codes!AL$30,""),IF(ISBLANK(VAL_Codes!AL$34),"",VAL_Codes!AL$34))</f>
        <v/>
      </c>
      <c r="BH64" s="29" t="str">
        <f>IF(COUNTBLANK('VAL_Fill in area'!O111)=1,"",'VAL_Fill in area'!O111)</f>
        <v/>
      </c>
      <c r="BI64" s="17" t="str">
        <f>IF(TYPE(VAL_Codes!AN$34)=2,VAL_Codes!AN$34,IF(TYPE(VAL_Codes!AN$30)=2,VAL_Codes!AN$30,""))</f>
        <v/>
      </c>
      <c r="BJ64" s="18" t="str">
        <f>IF(AND(ISBLANK(VAL_Codes!AO$34),ISBLANK(VAL_Codes!AN$34)),IF(TYPE(VAL_Codes!AO$30)=2,VAL_Codes!AO$30,""),IF(ISBLANK(VAL_Codes!AO$34),"",VAL_Codes!AO$34))</f>
        <v/>
      </c>
      <c r="BK64" s="27" t="str">
        <f>IF(OR(AND(BE64="",BF64=""),AND(BH64="",BI64=""),AND(BF64="K",BI64="K"),OR(BF64="O",BI64="O")),"",SUM(BE64,BH64))</f>
        <v/>
      </c>
      <c r="BL64" s="1" t="str">
        <f xml:space="preserve"> IF(AND(OR(AND(BF64="O",BI64="O"),AND(BF64="K",BI64="K")),SUM(BE64,BH64)=0,ISNUMBER(BK64)),"",IF(OR(BF64="O",BI64="O"),"O",IF(AND(BF64=BI64,OR(BF64="K",BF64="W",BF64="M")),UPPER( BF64),"")))</f>
        <v/>
      </c>
      <c r="BM64" s="23" t="str">
        <f>IF(AND(ISBLANK(VAL_Codes!AR$34),ISBLANK(VAL_Codes!AQ$34)),IF(TYPE(VAL_Codes!AR$30)=2,VAL_Codes!AR$30,""),IF(ISBLANK(VAL_Codes!AR$34),"",VAL_Codes!AR$34))</f>
        <v/>
      </c>
      <c r="BN64" s="27" t="str">
        <f>IF(OR(AND(AV64="",AW64=""),AND(BE64="",BF64=""),AND(AW64="K",BF64="K"),OR(AW64="O",BF64="O")),"",SUM(AV64,BE64))</f>
        <v/>
      </c>
      <c r="BO64" s="1" t="str">
        <f xml:space="preserve"> IF(AND(OR(AND(AW64="O",BF64="O"),AND(AW64="K",BF64="K")),SUM(AV64,BE64)=0,ISNUMBER(BN64)),"",IF(OR(AW64="O",BF64="O"),"O",IF(AND(AW64=BF64,OR(AW64="K",AW64="W",AW64="M")),UPPER( AW64),"")))</f>
        <v/>
      </c>
      <c r="BP64" s="23" t="str">
        <f>IF(AND(ISBLANK(VAL_Codes!AU$34),ISBLANK(VAL_Codes!AT$34)),IF(TYPE(VAL_Codes!AU$30)=2,VAL_Codes!AU$30,""),IF(ISBLANK(VAL_Codes!AU$34),"",VAL_Codes!AU$34))</f>
        <v/>
      </c>
      <c r="BQ64" s="27" t="str">
        <f>IF(OR(AND(AY64="",AZ64=""),AND(BH64="",BI64=""),AND(AZ64="K",BI64="K"),OR(AZ64="O",BI64="O")),"",SUM(AY64,BH64))</f>
        <v/>
      </c>
      <c r="BR64" s="1" t="str">
        <f xml:space="preserve"> IF(AND(OR(AND(AZ64="O",BI64="O"),AND(AZ64="K",BI64="K")),SUM(AY64,BH64)=0,ISNUMBER(BQ64)),"",IF(OR(AZ64="O",BI64="O"),"O",IF(AND(AZ64=BI64,OR(AZ64="K",AZ64="W",AZ64="M")),UPPER( AZ64),"")))</f>
        <v/>
      </c>
      <c r="BS64" s="23" t="str">
        <f>IF(AND(ISBLANK(VAL_Codes!AX$34),ISBLANK(VAL_Codes!AW$34)),IF(TYPE(VAL_Codes!AX$30)=2,VAL_Codes!AX$30,""),IF(ISBLANK(VAL_Codes!AX$34),"",VAL_Codes!AX$34))</f>
        <v/>
      </c>
      <c r="BT64" s="27" t="str">
        <f>IF(OR(AND(BN64="",BO64=""),AND(BQ64="",BR64=""),AND(BO64="K",BR64="K"),OR(BO64="O",BR64="O")),"",SUM(BN64,BQ64))</f>
        <v/>
      </c>
      <c r="BU64" s="1" t="str">
        <f xml:space="preserve"> IF(AND(OR(AND(BO64="O",BR64="O"),AND(BO64="K",BR64="K")),SUM(BN64,BQ64)=0,ISNUMBER(BT64)),"",IF(OR(BO64="O",BR64="O"),"O",IF(AND(BO64=BR64,OR(BO64="K",BO64="W",BO64="M")),UPPER( BO64),"")))</f>
        <v/>
      </c>
      <c r="BV64" s="23" t="str">
        <f>IF(AND(ISBLANK(VAL_Codes!BA$34),ISBLANK(VAL_Codes!AZ$34)),IF(TYPE(VAL_Codes!BA$30)=2,VAL_Codes!BA$30,""),IF(ISBLANK(VAL_Codes!BA$34),"",VAL_Codes!BA$34))</f>
        <v/>
      </c>
      <c r="BW64" s="29" t="str">
        <f>IF(COUNTBLANK('VAL_Fill in area'!P111)=1,"",'VAL_Fill in area'!P111)</f>
        <v/>
      </c>
      <c r="BX64" s="17" t="str">
        <f>IF(TYPE(VAL_Codes!BC$34)=2,VAL_Codes!BC$34,IF(TYPE(VAL_Codes!BC$30)=2,VAL_Codes!BC$30,""))</f>
        <v/>
      </c>
      <c r="BY64" s="18" t="str">
        <f>IF(AND(ISBLANK(VAL_Codes!BD$34),ISBLANK(VAL_Codes!BC$34)),IF(TYPE(VAL_Codes!BD$30)=2,VAL_Codes!BD$30,""),IF(ISBLANK(VAL_Codes!BD$34),"",VAL_Codes!BD$34))</f>
        <v/>
      </c>
      <c r="BZ64" s="29" t="str">
        <f>IF(COUNTBLANK('VAL_Fill in area'!Q111)=1,"",'VAL_Fill in area'!Q111)</f>
        <v/>
      </c>
      <c r="CA64" s="17" t="str">
        <f>IF(TYPE(VAL_Codes!BF$34)=2,VAL_Codes!BF$34,IF(TYPE(VAL_Codes!BF$30)=2,VAL_Codes!BF$30,""))</f>
        <v/>
      </c>
      <c r="CB64" s="18" t="str">
        <f>IF(AND(ISBLANK(VAL_Codes!BG$34),ISBLANK(VAL_Codes!BF$34)),IF(TYPE(VAL_Codes!BG$30)=2,VAL_Codes!BG$30,""),IF(ISBLANK(VAL_Codes!BG$34),"",VAL_Codes!BG$34))</f>
        <v/>
      </c>
      <c r="CC64" s="27" t="str">
        <f>IF(OR(AND(BW64="",BX64=""),AND(BZ64="",CA64=""),AND(BX64="K",CA64="K"),OR(BX64="O",CA64="O")),"",SUM(BW64,BZ64))</f>
        <v/>
      </c>
      <c r="CD64" s="1" t="str">
        <f xml:space="preserve"> IF(AND(OR(AND(BX64="O",CA64="O"),AND(BX64="K",CA64="K")),SUM(BW64,BZ64)=0,ISNUMBER(CC64)),"",IF(OR(BX64="O",CA64="O"),"O",IF(AND(BX64=CA64,OR(BX64="K",BX64="W",BX64="M")),UPPER( BX64),"")))</f>
        <v/>
      </c>
      <c r="CE64" s="23" t="str">
        <f>IF(AND(ISBLANK(VAL_Codes!BJ$34),ISBLANK(VAL_Codes!BI$34)),IF(TYPE(VAL_Codes!BJ$30)=2,VAL_Codes!BJ$30,""),IF(ISBLANK(VAL_Codes!BJ$34),"",VAL_Codes!BJ$34))</f>
        <v/>
      </c>
      <c r="CF64" s="29" t="str">
        <f>IF(COUNTBLANK('VAL_Fill in area'!R111)=1,"",'VAL_Fill in area'!R111)</f>
        <v/>
      </c>
      <c r="CG64" s="17" t="str">
        <f>IF(TYPE(VAL_Codes!BL$34)=2,VAL_Codes!BL$34,IF(TYPE(VAL_Codes!BL$30)=2,VAL_Codes!BL$30,""))</f>
        <v/>
      </c>
      <c r="CH64" s="18" t="str">
        <f>IF(AND(ISBLANK(VAL_Codes!BM$34),ISBLANK(VAL_Codes!BL$34)),IF(TYPE(VAL_Codes!BM$30)=2,VAL_Codes!BM$30,""),IF(ISBLANK(VAL_Codes!BM$34),"",VAL_Codes!BM$34))</f>
        <v/>
      </c>
      <c r="CI64" s="29" t="str">
        <f>IF(COUNTBLANK('VAL_Fill in area'!S111)=1,"",'VAL_Fill in area'!S111)</f>
        <v/>
      </c>
      <c r="CJ64" s="17" t="str">
        <f>IF(TYPE(VAL_Codes!BO$34)=2,VAL_Codes!BO$34,IF(TYPE(VAL_Codes!BO$30)=2,VAL_Codes!BO$30,""))</f>
        <v/>
      </c>
      <c r="CK64" s="18" t="str">
        <f>IF(AND(ISBLANK(VAL_Codes!BP$34),ISBLANK(VAL_Codes!BO$34)),IF(TYPE(VAL_Codes!BP$30)=2,VAL_Codes!BP$30,""),IF(ISBLANK(VAL_Codes!BP$34),"",VAL_Codes!BP$34))</f>
        <v/>
      </c>
      <c r="CL64" s="29" t="str">
        <f>IF(COUNTBLANK('VAL_Fill in area'!T111)=1,"",'VAL_Fill in area'!T111)</f>
        <v/>
      </c>
      <c r="CM64" s="17" t="str">
        <f>IF(TYPE(VAL_Codes!BR$34)=2,VAL_Codes!BR$34,IF(TYPE(VAL_Codes!BR$30)=2,VAL_Codes!BR$30,""))</f>
        <v/>
      </c>
      <c r="CN64" s="18" t="str">
        <f>IF(AND(ISBLANK(VAL_Codes!BS$34),ISBLANK(VAL_Codes!BR$34)),IF(TYPE(VAL_Codes!BS$30)=2,VAL_Codes!BS$30,""),IF(ISBLANK(VAL_Codes!BS$34),"",VAL_Codes!BS$34))</f>
        <v/>
      </c>
      <c r="CO64" s="26" t="str">
        <f>IF(OR(EXACT(AG64,AH64),EXACT(AJ64,AK64),EXACT(AS64,AT64),EXACT(BT64,BU64),EXACT(CC64,CD64), EXACT(CL64,CM64),AND(AH64="K",AK64="K",AT64="K",BU64="K", CD64="K",CM64="K"),OR(AH64="O",AK64="O",AT64="O",BU64="O", CD64="O",CM64="O")),"",SUM(AG64,AJ64,AS64,BT64,CC64,CL64))</f>
        <v/>
      </c>
      <c r="CP64" s="20" t="str">
        <f>IF(AND(OR(OR(AH64="O",AK64="O",AT64="O",BU64="O",CD64="O",CM64="O"), AND(AH64="K",AK64="K",AT64="K",BU64="K", CD64="K",CM64="K")),SUM(AG64,AJ64,AS64,BT64,CC64,CL64)=0,ISNUMBER(CO64)),"",IF(OR(AH64="O",AK64="O",AT64="O",BU64="O",CD64="O",CM64="O"),"O",IF(AND(AH64=AK64,AH64=AT64,AH64=BU64,AH64=CD64,AH64=CM64,OR(AH64="K",AH64="W",AH64="M")),UPPER(AH64),"")))</f>
        <v/>
      </c>
      <c r="CQ64" s="23" t="str">
        <f>IF(AND(ISBLANK(VAL_Codes!BV$34),ISBLANK(VAL_Codes!BU$34)),IF(TYPE(VAL_Codes!BV$30)=2,VAL_Codes!BV$30,""),IF(ISBLANK(VAL_Codes!BV$34),"",VAL_Codes!BV$34))</f>
        <v/>
      </c>
      <c r="CR64" s="38"/>
    </row>
    <row r="65" spans="1:96" ht="11.25" customHeight="1" x14ac:dyDescent="0.2">
      <c r="A65" s="75"/>
      <c r="B65" s="75"/>
      <c r="C65" s="760"/>
      <c r="D65" s="760"/>
      <c r="E65" s="125" t="s">
        <v>249</v>
      </c>
      <c r="F65" s="561" t="s">
        <v>250</v>
      </c>
      <c r="G65" s="407"/>
      <c r="H65" s="408" t="s">
        <v>47</v>
      </c>
      <c r="I65" s="395" t="s">
        <v>66</v>
      </c>
      <c r="J65" s="396" t="str">
        <f>VAL_Metadata!B$8</f>
        <v>_X</v>
      </c>
      <c r="K65" s="408" t="s">
        <v>84</v>
      </c>
      <c r="L65" s="123" t="s">
        <v>141</v>
      </c>
      <c r="M65" s="122"/>
      <c r="N65" s="122"/>
      <c r="O65" s="122"/>
      <c r="P65" s="122"/>
      <c r="Q65" s="122"/>
      <c r="R65" s="122"/>
      <c r="S65" s="122"/>
      <c r="T65" s="122"/>
      <c r="U65" s="122"/>
      <c r="V65" s="122"/>
      <c r="W65" s="122"/>
      <c r="X65" s="122"/>
      <c r="Y65" s="122"/>
      <c r="Z65" s="123"/>
      <c r="AA65" s="29" t="str">
        <f>IF(COUNTBLANK('VAL_Fill in area'!G112)=1,"",'VAL_Fill in area'!G112)</f>
        <v/>
      </c>
      <c r="AB65" s="17" t="str">
        <f>IF(TYPE(VAL_Codes!G$34)=2,VAL_Codes!G$34,IF(TYPE(VAL_Codes!G$30)=2,VAL_Codes!G$30,""))</f>
        <v/>
      </c>
      <c r="AC65" s="18" t="str">
        <f>IF(AND(ISBLANK(VAL_Codes!H$34),ISBLANK(VAL_Codes!G$34)),IF(TYPE(VAL_Codes!H$30)=2,VAL_Codes!H$30,""),IF(ISBLANK(VAL_Codes!H$34),"",VAL_Codes!H$34))</f>
        <v/>
      </c>
      <c r="AD65" s="29" t="str">
        <f>IF(COUNTBLANK('VAL_Fill in area'!H112)=1,"",'VAL_Fill in area'!H112)</f>
        <v/>
      </c>
      <c r="AE65" s="17" t="str">
        <f>IF(TYPE(VAL_Codes!J$34)=2,VAL_Codes!J$34,IF(TYPE(VAL_Codes!J$30)=2,VAL_Codes!J$30,""))</f>
        <v/>
      </c>
      <c r="AF65" s="18" t="str">
        <f>IF(AND(ISBLANK(VAL_Codes!K$34),ISBLANK(VAL_Codes!J$34)),IF(TYPE(VAL_Codes!K$30)=2,VAL_Codes!K$30,""),IF(ISBLANK(VAL_Codes!K$34),"",VAL_Codes!K$34))</f>
        <v/>
      </c>
      <c r="AG65" s="27" t="str">
        <f>IF(OR(AND(AA65="",AB65=""),AND(AD65="",AE65=""),AND(AB65="K",AE65="K"),OR(AB65="O",AE65="O")),"",SUM(AA65,AD65))</f>
        <v/>
      </c>
      <c r="AH65" s="1" t="str">
        <f xml:space="preserve"> IF(AND(OR(AND(AB65="O",AE65="O"),AND(AB65="K",AE65="K")),SUM(AA65,AD65)=0,ISNUMBER(AG65)),"",IF(OR(AB65="O",AE65="O"),"O",IF(AND(AB65=AE65,OR(AB65="K",AB65="W",AB65="M")),UPPER( AB65),"")))</f>
        <v/>
      </c>
      <c r="AI65" s="23" t="str">
        <f>IF(AND(ISBLANK(VAL_Codes!N$34),ISBLANK(VAL_Codes!M$34)),IF(TYPE(VAL_Codes!N$30)=2,VAL_Codes!N$30,""),IF(ISBLANK(VAL_Codes!N$34),"",VAL_Codes!N$34))</f>
        <v/>
      </c>
      <c r="AJ65" s="29" t="str">
        <f>IF(COUNTBLANK('VAL_Fill in area'!I112)=1,"",'VAL_Fill in area'!I112)</f>
        <v/>
      </c>
      <c r="AK65" s="17" t="str">
        <f>IF(TYPE(VAL_Codes!P$34)=2,VAL_Codes!P$34,IF(TYPE(VAL_Codes!P$30)=2,VAL_Codes!P$30,""))</f>
        <v/>
      </c>
      <c r="AL65" s="18" t="str">
        <f>IF(AND(ISBLANK(VAL_Codes!Q$34),ISBLANK(VAL_Codes!P$34)),IF(TYPE(VAL_Codes!Q$30)=2,VAL_Codes!Q$30,""),IF(ISBLANK(VAL_Codes!Q$34),"",VAL_Codes!Q$34))</f>
        <v/>
      </c>
      <c r="AM65" s="29" t="str">
        <f>IF(COUNTBLANK('VAL_Fill in area'!J112)=1,"",'VAL_Fill in area'!J112)</f>
        <v/>
      </c>
      <c r="AN65" s="17" t="str">
        <f>IF(TYPE(VAL_Codes!S$34)=2,VAL_Codes!S$34,IF(TYPE(VAL_Codes!S$30)=2,VAL_Codes!S$30,""))</f>
        <v/>
      </c>
      <c r="AO65" s="18" t="str">
        <f>IF(AND(ISBLANK(VAL_Codes!T$34),ISBLANK(VAL_Codes!S$34)),IF(TYPE(VAL_Codes!T$30)=2,VAL_Codes!T$30,""),IF(ISBLANK(VAL_Codes!T$34),"",VAL_Codes!T$34))</f>
        <v/>
      </c>
      <c r="AP65" s="29" t="str">
        <f>IF(COUNTBLANK('VAL_Fill in area'!K112)=1,"",'VAL_Fill in area'!K112)</f>
        <v/>
      </c>
      <c r="AQ65" s="17" t="str">
        <f>IF(TYPE(VAL_Codes!V$34)=2,VAL_Codes!V$34,IF(TYPE(VAL_Codes!V$30)=2,VAL_Codes!V$30,""))</f>
        <v/>
      </c>
      <c r="AR65" s="18" t="str">
        <f>IF(AND(ISBLANK(VAL_Codes!W$34),ISBLANK(VAL_Codes!V$34)),IF(TYPE(VAL_Codes!W$30)=2,VAL_Codes!W$30,""),IF(ISBLANK(VAL_Codes!W$34),"",VAL_Codes!W$34))</f>
        <v/>
      </c>
      <c r="AS65" s="27" t="str">
        <f>IF(OR(AND(AM65="",AN65=""),AND(AP65="",AQ65=""),AND(AN65="K",AQ65="K"),OR(AN65="O",AQ65="O")),"",SUM(AM65,AP65))</f>
        <v/>
      </c>
      <c r="AT65" s="1" t="str">
        <f xml:space="preserve"> IF(AND(OR(AND(AN65="O",AQ65="O"),AND(AN65="K",AQ65="K")),SUM(AM65,AP65)=0,ISNUMBER(AS65)),"",IF(OR(AN65="O",AQ65="O"),"O",IF(AND(AN65=AQ65,OR(AN65="K",AN65="W",AN65="M")),UPPER( AN65),"")))</f>
        <v/>
      </c>
      <c r="AU65" s="23" t="str">
        <f>IF(AND(ISBLANK(VAL_Codes!Z$34),ISBLANK(VAL_Codes!Y$34)),IF(TYPE(VAL_Codes!Z$30)=2,VAL_Codes!Z$30,""),IF(ISBLANK(VAL_Codes!Z$34),"",VAL_Codes!Z$34))</f>
        <v/>
      </c>
      <c r="AV65" s="29" t="str">
        <f>IF(COUNTBLANK('VAL_Fill in area'!L112)=1,"",'VAL_Fill in area'!L112)</f>
        <v/>
      </c>
      <c r="AW65" s="17" t="str">
        <f>IF(TYPE(VAL_Codes!AB$34)=2,VAL_Codes!AB$34,IF(TYPE(VAL_Codes!AB$30)=2,VAL_Codes!AB$30,""))</f>
        <v/>
      </c>
      <c r="AX65" s="18" t="str">
        <f>IF(AND(ISBLANK(VAL_Codes!AC$34),ISBLANK(VAL_Codes!AB$34)),IF(TYPE(VAL_Codes!AC$30)=2,VAL_Codes!AC$30,""),IF(ISBLANK(VAL_Codes!AC$34),"",VAL_Codes!AC$34))</f>
        <v/>
      </c>
      <c r="AY65" s="29" t="str">
        <f>IF(COUNTBLANK('VAL_Fill in area'!M112)=1,"",'VAL_Fill in area'!M112)</f>
        <v/>
      </c>
      <c r="AZ65" s="17" t="str">
        <f>IF(TYPE(VAL_Codes!AE$34)=2,VAL_Codes!AE$34,IF(TYPE(VAL_Codes!AE$30)=2,VAL_Codes!AE$30,""))</f>
        <v/>
      </c>
      <c r="BA65" s="18" t="str">
        <f>IF(AND(ISBLANK(VAL_Codes!AF$34),ISBLANK(VAL_Codes!AE$34)),IF(TYPE(VAL_Codes!AF$30)=2,VAL_Codes!AF$30,""),IF(ISBLANK(VAL_Codes!AF$34),"",VAL_Codes!AF$34))</f>
        <v/>
      </c>
      <c r="BB65" s="27" t="str">
        <f>IF(OR(AND(AV65="",AW65=""),AND(AY65="",AZ65=""),AND(AW65="K",AZ65="K"),OR(AW65="O",AZ65="O")),"",SUM(AV65,AY65))</f>
        <v/>
      </c>
      <c r="BC65" s="1" t="str">
        <f xml:space="preserve"> IF(AND(OR(AND(AW65="O",AZ65="O"),AND(AW65="K",AZ65="K")),SUM(AV65,AY65)=0,ISNUMBER(BB65)),"",IF(OR(AW65="O",AZ65="O"),"O",IF(AND(AW65=AZ65,OR(AW65="K",AW65="W",AW65="M")),UPPER( AW65),"")))</f>
        <v/>
      </c>
      <c r="BD65" s="23" t="str">
        <f>IF(AND(ISBLANK(VAL_Codes!AI$34),ISBLANK(VAL_Codes!AH$34)),IF(TYPE(VAL_Codes!AI$30)=2,VAL_Codes!AI$30,""),IF(ISBLANK(VAL_Codes!AI$34),"",VAL_Codes!AI$34))</f>
        <v/>
      </c>
      <c r="BE65" s="29" t="str">
        <f>IF(COUNTBLANK('VAL_Fill in area'!N112)=1,"",'VAL_Fill in area'!N112)</f>
        <v/>
      </c>
      <c r="BF65" s="17" t="str">
        <f>IF(TYPE(VAL_Codes!AK$34)=2,VAL_Codes!AK$34,IF(TYPE(VAL_Codes!AK$30)=2,VAL_Codes!AK$30,""))</f>
        <v/>
      </c>
      <c r="BG65" s="18" t="str">
        <f>IF(AND(ISBLANK(VAL_Codes!AL$34),ISBLANK(VAL_Codes!AK$34)),IF(TYPE(VAL_Codes!AL$30)=2,VAL_Codes!AL$30,""),IF(ISBLANK(VAL_Codes!AL$34),"",VAL_Codes!AL$34))</f>
        <v/>
      </c>
      <c r="BH65" s="29" t="str">
        <f>IF(COUNTBLANK('VAL_Fill in area'!O112)=1,"",'VAL_Fill in area'!O112)</f>
        <v/>
      </c>
      <c r="BI65" s="17" t="str">
        <f>IF(TYPE(VAL_Codes!AN$34)=2,VAL_Codes!AN$34,IF(TYPE(VAL_Codes!AN$30)=2,VAL_Codes!AN$30,""))</f>
        <v/>
      </c>
      <c r="BJ65" s="18" t="str">
        <f>IF(AND(ISBLANK(VAL_Codes!AO$34),ISBLANK(VAL_Codes!AN$34)),IF(TYPE(VAL_Codes!AO$30)=2,VAL_Codes!AO$30,""),IF(ISBLANK(VAL_Codes!AO$34),"",VAL_Codes!AO$34))</f>
        <v/>
      </c>
      <c r="BK65" s="27" t="str">
        <f>IF(OR(AND(BE65="",BF65=""),AND(BH65="",BI65=""),AND(BF65="K",BI65="K"),OR(BF65="O",BI65="O")),"",SUM(BE65,BH65))</f>
        <v/>
      </c>
      <c r="BL65" s="1" t="str">
        <f xml:space="preserve"> IF(AND(OR(AND(BF65="O",BI65="O"),AND(BF65="K",BI65="K")),SUM(BE65,BH65)=0,ISNUMBER(BK65)),"",IF(OR(BF65="O",BI65="O"),"O",IF(AND(BF65=BI65,OR(BF65="K",BF65="W",BF65="M")),UPPER( BF65),"")))</f>
        <v/>
      </c>
      <c r="BM65" s="23" t="str">
        <f>IF(AND(ISBLANK(VAL_Codes!AR$34),ISBLANK(VAL_Codes!AQ$34)),IF(TYPE(VAL_Codes!AR$30)=2,VAL_Codes!AR$30,""),IF(ISBLANK(VAL_Codes!AR$34),"",VAL_Codes!AR$34))</f>
        <v/>
      </c>
      <c r="BN65" s="27" t="str">
        <f>IF(OR(AND(AV65="",AW65=""),AND(BE65="",BF65=""),AND(AW65="K",BF65="K"),OR(AW65="O",BF65="O")),"",SUM(AV65,BE65))</f>
        <v/>
      </c>
      <c r="BO65" s="1" t="str">
        <f xml:space="preserve"> IF(AND(OR(AND(AW65="O",BF65="O"),AND(AW65="K",BF65="K")),SUM(AV65,BE65)=0,ISNUMBER(BN65)),"",IF(OR(AW65="O",BF65="O"),"O",IF(AND(AW65=BF65,OR(AW65="K",AW65="W",AW65="M")),UPPER( AW65),"")))</f>
        <v/>
      </c>
      <c r="BP65" s="23" t="str">
        <f>IF(AND(ISBLANK(VAL_Codes!AU$34),ISBLANK(VAL_Codes!AT$34)),IF(TYPE(VAL_Codes!AU$30)=2,VAL_Codes!AU$30,""),IF(ISBLANK(VAL_Codes!AU$34),"",VAL_Codes!AU$34))</f>
        <v/>
      </c>
      <c r="BQ65" s="27" t="str">
        <f>IF(OR(AND(AY65="",AZ65=""),AND(BH65="",BI65=""),AND(AZ65="K",BI65="K"),OR(AZ65="O",BI65="O")),"",SUM(AY65,BH65))</f>
        <v/>
      </c>
      <c r="BR65" s="1" t="str">
        <f xml:space="preserve"> IF(AND(OR(AND(AZ65="O",BI65="O"),AND(AZ65="K",BI65="K")),SUM(AY65,BH65)=0,ISNUMBER(BQ65)),"",IF(OR(AZ65="O",BI65="O"),"O",IF(AND(AZ65=BI65,OR(AZ65="K",AZ65="W",AZ65="M")),UPPER( AZ65),"")))</f>
        <v/>
      </c>
      <c r="BS65" s="23" t="str">
        <f>IF(AND(ISBLANK(VAL_Codes!AX$34),ISBLANK(VAL_Codes!AW$34)),IF(TYPE(VAL_Codes!AX$30)=2,VAL_Codes!AX$30,""),IF(ISBLANK(VAL_Codes!AX$34),"",VAL_Codes!AX$34))</f>
        <v/>
      </c>
      <c r="BT65" s="27" t="str">
        <f>IF(OR(AND(BN65="",BO65=""),AND(BQ65="",BR65=""),AND(BO65="K",BR65="K"),OR(BO65="O",BR65="O")),"",SUM(BN65,BQ65))</f>
        <v/>
      </c>
      <c r="BU65" s="1" t="str">
        <f xml:space="preserve"> IF(AND(OR(AND(BO65="O",BR65="O"),AND(BO65="K",BR65="K")),SUM(BN65,BQ65)=0,ISNUMBER(BT65)),"",IF(OR(BO65="O",BR65="O"),"O",IF(AND(BO65=BR65,OR(BO65="K",BO65="W",BO65="M")),UPPER( BO65),"")))</f>
        <v/>
      </c>
      <c r="BV65" s="23" t="str">
        <f>IF(AND(ISBLANK(VAL_Codes!BA$34),ISBLANK(VAL_Codes!AZ$34)),IF(TYPE(VAL_Codes!BA$30)=2,VAL_Codes!BA$30,""),IF(ISBLANK(VAL_Codes!BA$34),"",VAL_Codes!BA$34))</f>
        <v/>
      </c>
      <c r="BW65" s="29" t="str">
        <f>IF(COUNTBLANK('VAL_Fill in area'!P112)=1,"",'VAL_Fill in area'!P112)</f>
        <v/>
      </c>
      <c r="BX65" s="17" t="str">
        <f>IF(TYPE(VAL_Codes!BC$34)=2,VAL_Codes!BC$34,IF(TYPE(VAL_Codes!BC$30)=2,VAL_Codes!BC$30,""))</f>
        <v/>
      </c>
      <c r="BY65" s="18" t="str">
        <f>IF(AND(ISBLANK(VAL_Codes!BD$34),ISBLANK(VAL_Codes!BC$34)),IF(TYPE(VAL_Codes!BD$30)=2,VAL_Codes!BD$30,""),IF(ISBLANK(VAL_Codes!BD$34),"",VAL_Codes!BD$34))</f>
        <v/>
      </c>
      <c r="BZ65" s="29" t="str">
        <f>IF(COUNTBLANK('VAL_Fill in area'!Q112)=1,"",'VAL_Fill in area'!Q112)</f>
        <v/>
      </c>
      <c r="CA65" s="17" t="str">
        <f>IF(TYPE(VAL_Codes!BF$34)=2,VAL_Codes!BF$34,IF(TYPE(VAL_Codes!BF$30)=2,VAL_Codes!BF$30,""))</f>
        <v/>
      </c>
      <c r="CB65" s="18" t="str">
        <f>IF(AND(ISBLANK(VAL_Codes!BG$34),ISBLANK(VAL_Codes!BF$34)),IF(TYPE(VAL_Codes!BG$30)=2,VAL_Codes!BG$30,""),IF(ISBLANK(VAL_Codes!BG$34),"",VAL_Codes!BG$34))</f>
        <v/>
      </c>
      <c r="CC65" s="27" t="str">
        <f>IF(OR(AND(BW65="",BX65=""),AND(BZ65="",CA65=""),AND(BX65="K",CA65="K"),OR(BX65="O",CA65="O")),"",SUM(BW65,BZ65))</f>
        <v/>
      </c>
      <c r="CD65" s="1" t="str">
        <f xml:space="preserve"> IF(AND(OR(AND(BX65="O",CA65="O"),AND(BX65="K",CA65="K")),SUM(BW65,BZ65)=0,ISNUMBER(CC65)),"",IF(OR(BX65="O",CA65="O"),"O",IF(AND(BX65=CA65,OR(BX65="K",BX65="W",BX65="M")),UPPER( BX65),"")))</f>
        <v/>
      </c>
      <c r="CE65" s="23" t="str">
        <f>IF(AND(ISBLANK(VAL_Codes!BJ$34),ISBLANK(VAL_Codes!BI$34)),IF(TYPE(VAL_Codes!BJ$30)=2,VAL_Codes!BJ$30,""),IF(ISBLANK(VAL_Codes!BJ$34),"",VAL_Codes!BJ$34))</f>
        <v/>
      </c>
      <c r="CF65" s="29" t="str">
        <f>IF(COUNTBLANK('VAL_Fill in area'!R112)=1,"",'VAL_Fill in area'!R112)</f>
        <v/>
      </c>
      <c r="CG65" s="17" t="str">
        <f>IF(TYPE(VAL_Codes!BL$34)=2,VAL_Codes!BL$34,IF(TYPE(VAL_Codes!BL$30)=2,VAL_Codes!BL$30,""))</f>
        <v/>
      </c>
      <c r="CH65" s="18" t="str">
        <f>IF(AND(ISBLANK(VAL_Codes!BM$34),ISBLANK(VAL_Codes!BL$34)),IF(TYPE(VAL_Codes!BM$30)=2,VAL_Codes!BM$30,""),IF(ISBLANK(VAL_Codes!BM$34),"",VAL_Codes!BM$34))</f>
        <v/>
      </c>
      <c r="CI65" s="29" t="str">
        <f>IF(COUNTBLANK('VAL_Fill in area'!S112)=1,"",'VAL_Fill in area'!S112)</f>
        <v/>
      </c>
      <c r="CJ65" s="17" t="str">
        <f>IF(TYPE(VAL_Codes!BO$34)=2,VAL_Codes!BO$34,IF(TYPE(VAL_Codes!BO$30)=2,VAL_Codes!BO$30,""))</f>
        <v/>
      </c>
      <c r="CK65" s="18" t="str">
        <f>IF(AND(ISBLANK(VAL_Codes!BP$34),ISBLANK(VAL_Codes!BO$34)),IF(TYPE(VAL_Codes!BP$30)=2,VAL_Codes!BP$30,""),IF(ISBLANK(VAL_Codes!BP$34),"",VAL_Codes!BP$34))</f>
        <v/>
      </c>
      <c r="CL65" s="29" t="str">
        <f>IF(COUNTBLANK('VAL_Fill in area'!T112)=1,"",'VAL_Fill in area'!T112)</f>
        <v/>
      </c>
      <c r="CM65" s="17" t="str">
        <f>IF(TYPE(VAL_Codes!BR$34)=2,VAL_Codes!BR$34,IF(TYPE(VAL_Codes!BR$30)=2,VAL_Codes!BR$30,""))</f>
        <v/>
      </c>
      <c r="CN65" s="18" t="str">
        <f>IF(AND(ISBLANK(VAL_Codes!BS$34),ISBLANK(VAL_Codes!BR$34)),IF(TYPE(VAL_Codes!BS$30)=2,VAL_Codes!BS$30,""),IF(ISBLANK(VAL_Codes!BS$34),"",VAL_Codes!BS$34))</f>
        <v/>
      </c>
      <c r="CO65" s="26" t="str">
        <f>IF(OR(EXACT(AG65,AH65),EXACT(AJ65,AK65),EXACT(AS65,AT65),EXACT(BT65,BU65),EXACT(CC65,CD65), EXACT(CL65,CM65),AND(AH65="K",AK65="K",AT65="K",BU65="K", CD65="K",CM65="K"),OR(AH65="O",AK65="O",AT65="O",BU65="O", CD65="O",CM65="O")),"",SUM(AG65,AJ65,AS65,BT65,CC65,CL65))</f>
        <v/>
      </c>
      <c r="CP65" s="20" t="str">
        <f>IF(AND(OR(OR(AH65="O",AK65="O",AT65="O",BU65="O",CD65="O",CM65="O"), AND(AH65="K",AK65="K",AT65="K",BU65="K", CD65="K",CM65="K")),SUM(AG65,AJ65,AS65,BT65,CC65,CL65)=0,ISNUMBER(CO65)),"",IF(OR(AH65="O",AK65="O",AT65="O",BU65="O",CD65="O",CM65="O"),"O",IF(AND(AH65=AK65,AH65=AT65,AH65=BU65,AH65=CD65,AH65=CM65,OR(AH65="K",AH65="W",AH65="M")),UPPER(AH65),"")))</f>
        <v/>
      </c>
      <c r="CQ65" s="23" t="str">
        <f>IF(AND(ISBLANK(VAL_Codes!BV$34),ISBLANK(VAL_Codes!BU$34)),IF(TYPE(VAL_Codes!BV$30)=2,VAL_Codes!BV$30,""),IF(ISBLANK(VAL_Codes!BV$34),"",VAL_Codes!BV$34))</f>
        <v/>
      </c>
      <c r="CR65" s="38"/>
    </row>
    <row r="66" spans="1:96" ht="11.25" customHeight="1" x14ac:dyDescent="0.2">
      <c r="A66" s="44"/>
      <c r="B66" s="44"/>
      <c r="C66" s="763"/>
      <c r="D66" s="763"/>
      <c r="E66" s="561" t="s">
        <v>759</v>
      </c>
      <c r="F66" s="561" t="s">
        <v>251</v>
      </c>
      <c r="G66" s="407"/>
      <c r="H66" s="408" t="s">
        <v>47</v>
      </c>
      <c r="I66" s="395" t="s">
        <v>66</v>
      </c>
      <c r="J66" s="396" t="str">
        <f>VAL_Metadata!B$8</f>
        <v>_X</v>
      </c>
      <c r="K66" s="408" t="s">
        <v>84</v>
      </c>
      <c r="L66" s="123" t="s">
        <v>231</v>
      </c>
      <c r="M66" s="122"/>
      <c r="N66" s="122"/>
      <c r="O66" s="122"/>
      <c r="P66" s="122"/>
      <c r="Q66" s="122"/>
      <c r="R66" s="122"/>
      <c r="S66" s="122"/>
      <c r="T66" s="122"/>
      <c r="U66" s="122"/>
      <c r="V66" s="122"/>
      <c r="W66" s="122"/>
      <c r="X66" s="122"/>
      <c r="Y66" s="122"/>
      <c r="Z66" s="123"/>
      <c r="AA66" s="29" t="str">
        <f>IF(COUNTBLANK('VAL_Fill in area'!G113)=1,"",'VAL_Fill in area'!G113)</f>
        <v/>
      </c>
      <c r="AB66" s="17" t="str">
        <f>IF(TYPE(VAL_Codes!G$34)=2,VAL_Codes!G$34,IF(TYPE(VAL_Codes!G$30)=2,VAL_Codes!G$30,""))</f>
        <v/>
      </c>
      <c r="AC66" s="18" t="str">
        <f>IF(AND(ISBLANK(VAL_Codes!H$34),ISBLANK(VAL_Codes!G$34)),IF(TYPE(VAL_Codes!H$30)=2,VAL_Codes!H$30,""),IF(ISBLANK(VAL_Codes!H$34),"",VAL_Codes!H$34))</f>
        <v/>
      </c>
      <c r="AD66" s="29" t="str">
        <f>IF(COUNTBLANK('VAL_Fill in area'!H113)=1,"",'VAL_Fill in area'!H113)</f>
        <v/>
      </c>
      <c r="AE66" s="17" t="str">
        <f>IF(TYPE(VAL_Codes!J$34)=2,VAL_Codes!J$34,IF(TYPE(VAL_Codes!J$30)=2,VAL_Codes!J$30,""))</f>
        <v/>
      </c>
      <c r="AF66" s="18" t="str">
        <f>IF(AND(ISBLANK(VAL_Codes!K$34),ISBLANK(VAL_Codes!J$34)),IF(TYPE(VAL_Codes!K$30)=2,VAL_Codes!K$30,""),IF(ISBLANK(VAL_Codes!K$34),"",VAL_Codes!K$34))</f>
        <v/>
      </c>
      <c r="AG66" s="27" t="str">
        <f>IF(OR(AND(AA66="",AB66=""),AND(AD66="",AE66=""),AND(AB66="K",AE66="K"),OR(AB66="O",AE66="O")),"",SUM(AA66,AD66))</f>
        <v/>
      </c>
      <c r="AH66" s="1" t="str">
        <f xml:space="preserve"> IF(AND(OR(AND(AB66="O",AE66="O"),AND(AB66="K",AE66="K")),SUM(AA66,AD66)=0,ISNUMBER(AG66)),"",IF(OR(AB66="O",AE66="O"),"O",IF(AND(AB66=AE66,OR(AB66="K",AB66="W",AB66="M")),UPPER( AB66),"")))</f>
        <v/>
      </c>
      <c r="AI66" s="23" t="str">
        <f>IF(AND(ISBLANK(VAL_Codes!N$34),ISBLANK(VAL_Codes!M$34)),IF(TYPE(VAL_Codes!N$30)=2,VAL_Codes!N$30,""),IF(ISBLANK(VAL_Codes!N$34),"",VAL_Codes!N$34))</f>
        <v/>
      </c>
      <c r="AJ66" s="29" t="str">
        <f>IF(COUNTBLANK('VAL_Fill in area'!I113)=1,"",'VAL_Fill in area'!I113)</f>
        <v/>
      </c>
      <c r="AK66" s="17" t="str">
        <f>IF(TYPE(VAL_Codes!P$34)=2,VAL_Codes!P$34,IF(TYPE(VAL_Codes!P$30)=2,VAL_Codes!P$30,""))</f>
        <v/>
      </c>
      <c r="AL66" s="18" t="str">
        <f>IF(AND(ISBLANK(VAL_Codes!Q$34),ISBLANK(VAL_Codes!P$34)),IF(TYPE(VAL_Codes!Q$30)=2,VAL_Codes!Q$30,""),IF(ISBLANK(VAL_Codes!Q$34),"",VAL_Codes!Q$34))</f>
        <v/>
      </c>
      <c r="AM66" s="29" t="str">
        <f>IF(COUNTBLANK('VAL_Fill in area'!J113)=1,"",'VAL_Fill in area'!J113)</f>
        <v/>
      </c>
      <c r="AN66" s="17" t="str">
        <f>IF(TYPE(VAL_Codes!S$34)=2,VAL_Codes!S$34,IF(TYPE(VAL_Codes!S$30)=2,VAL_Codes!S$30,""))</f>
        <v/>
      </c>
      <c r="AO66" s="18" t="str">
        <f>IF(AND(ISBLANK(VAL_Codes!T$34),ISBLANK(VAL_Codes!S$34)),IF(TYPE(VAL_Codes!T$30)=2,VAL_Codes!T$30,""),IF(ISBLANK(VAL_Codes!T$34),"",VAL_Codes!T$34))</f>
        <v/>
      </c>
      <c r="AP66" s="29" t="str">
        <f>IF(COUNTBLANK('VAL_Fill in area'!K113)=1,"",'VAL_Fill in area'!K113)</f>
        <v/>
      </c>
      <c r="AQ66" s="17" t="str">
        <f>IF(TYPE(VAL_Codes!V$34)=2,VAL_Codes!V$34,IF(TYPE(VAL_Codes!V$30)=2,VAL_Codes!V$30,""))</f>
        <v/>
      </c>
      <c r="AR66" s="18" t="str">
        <f>IF(AND(ISBLANK(VAL_Codes!W$34),ISBLANK(VAL_Codes!V$34)),IF(TYPE(VAL_Codes!W$30)=2,VAL_Codes!W$30,""),IF(ISBLANK(VAL_Codes!W$34),"",VAL_Codes!W$34))</f>
        <v/>
      </c>
      <c r="AS66" s="27" t="str">
        <f>IF(OR(AND(AM66="",AN66=""),AND(AP66="",AQ66=""),AND(AN66="K",AQ66="K"),OR(AN66="O",AQ66="O")),"",SUM(AM66,AP66))</f>
        <v/>
      </c>
      <c r="AT66" s="1" t="str">
        <f xml:space="preserve"> IF(AND(OR(AND(AN66="O",AQ66="O"),AND(AN66="K",AQ66="K")),SUM(AM66,AP66)=0,ISNUMBER(AS66)),"",IF(OR(AN66="O",AQ66="O"),"O",IF(AND(AN66=AQ66,OR(AN66="K",AN66="W",AN66="M")),UPPER( AN66),"")))</f>
        <v/>
      </c>
      <c r="AU66" s="23" t="str">
        <f>IF(AND(ISBLANK(VAL_Codes!Z$34),ISBLANK(VAL_Codes!Y$34)),IF(TYPE(VAL_Codes!Z$30)=2,VAL_Codes!Z$30,""),IF(ISBLANK(VAL_Codes!Z$34),"",VAL_Codes!Z$34))</f>
        <v/>
      </c>
      <c r="AV66" s="29" t="str">
        <f>IF(COUNTBLANK('VAL_Fill in area'!L113)=1,"",'VAL_Fill in area'!L113)</f>
        <v/>
      </c>
      <c r="AW66" s="17" t="str">
        <f>IF(TYPE(VAL_Codes!AB$34)=2,VAL_Codes!AB$34,IF(TYPE(VAL_Codes!AB$30)=2,VAL_Codes!AB$30,""))</f>
        <v/>
      </c>
      <c r="AX66" s="18" t="str">
        <f>IF(AND(ISBLANK(VAL_Codes!AC$34),ISBLANK(VAL_Codes!AB$34)),IF(TYPE(VAL_Codes!AC$30)=2,VAL_Codes!AC$30,""),IF(ISBLANK(VAL_Codes!AC$34),"",VAL_Codes!AC$34))</f>
        <v/>
      </c>
      <c r="AY66" s="29" t="str">
        <f>IF(COUNTBLANK('VAL_Fill in area'!M113)=1,"",'VAL_Fill in area'!M113)</f>
        <v/>
      </c>
      <c r="AZ66" s="17" t="str">
        <f>IF(TYPE(VAL_Codes!AE$34)=2,VAL_Codes!AE$34,IF(TYPE(VAL_Codes!AE$30)=2,VAL_Codes!AE$30,""))</f>
        <v/>
      </c>
      <c r="BA66" s="18" t="str">
        <f>IF(AND(ISBLANK(VAL_Codes!AF$34),ISBLANK(VAL_Codes!AE$34)),IF(TYPE(VAL_Codes!AF$30)=2,VAL_Codes!AF$30,""),IF(ISBLANK(VAL_Codes!AF$34),"",VAL_Codes!AF$34))</f>
        <v/>
      </c>
      <c r="BB66" s="27" t="str">
        <f>IF(OR(AND(AV66="",AW66=""),AND(AY66="",AZ66=""),AND(AW66="K",AZ66="K"),OR(AW66="O",AZ66="O")),"",SUM(AV66,AY66))</f>
        <v/>
      </c>
      <c r="BC66" s="1" t="str">
        <f xml:space="preserve"> IF(AND(OR(AND(AW66="O",AZ66="O"),AND(AW66="K",AZ66="K")),SUM(AV66,AY66)=0,ISNUMBER(BB66)),"",IF(OR(AW66="O",AZ66="O"),"O",IF(AND(AW66=AZ66,OR(AW66="K",AW66="W",AW66="M")),UPPER( AW66),"")))</f>
        <v/>
      </c>
      <c r="BD66" s="23" t="str">
        <f>IF(AND(ISBLANK(VAL_Codes!AI$34),ISBLANK(VAL_Codes!AH$34)),IF(TYPE(VAL_Codes!AI$30)=2,VAL_Codes!AI$30,""),IF(ISBLANK(VAL_Codes!AI$34),"",VAL_Codes!AI$34))</f>
        <v/>
      </c>
      <c r="BE66" s="29" t="str">
        <f>IF(COUNTBLANK('VAL_Fill in area'!N113)=1,"",'VAL_Fill in area'!N113)</f>
        <v/>
      </c>
      <c r="BF66" s="17" t="str">
        <f>IF(TYPE(VAL_Codes!AK$34)=2,VAL_Codes!AK$34,IF(TYPE(VAL_Codes!AK$30)=2,VAL_Codes!AK$30,""))</f>
        <v/>
      </c>
      <c r="BG66" s="18" t="str">
        <f>IF(AND(ISBLANK(VAL_Codes!AL$34),ISBLANK(VAL_Codes!AK$34)),IF(TYPE(VAL_Codes!AL$30)=2,VAL_Codes!AL$30,""),IF(ISBLANK(VAL_Codes!AL$34),"",VAL_Codes!AL$34))</f>
        <v/>
      </c>
      <c r="BH66" s="29" t="str">
        <f>IF(COUNTBLANK('VAL_Fill in area'!O113)=1,"",'VAL_Fill in area'!O113)</f>
        <v/>
      </c>
      <c r="BI66" s="17" t="str">
        <f>IF(TYPE(VAL_Codes!AN$34)=2,VAL_Codes!AN$34,IF(TYPE(VAL_Codes!AN$30)=2,VAL_Codes!AN$30,""))</f>
        <v/>
      </c>
      <c r="BJ66" s="18" t="str">
        <f>IF(AND(ISBLANK(VAL_Codes!AO$34),ISBLANK(VAL_Codes!AN$34)),IF(TYPE(VAL_Codes!AO$30)=2,VAL_Codes!AO$30,""),IF(ISBLANK(VAL_Codes!AO$34),"",VAL_Codes!AO$34))</f>
        <v/>
      </c>
      <c r="BK66" s="27" t="str">
        <f>IF(OR(AND(BE66="",BF66=""),AND(BH66="",BI66=""),AND(BF66="K",BI66="K"),OR(BF66="O",BI66="O")),"",SUM(BE66,BH66))</f>
        <v/>
      </c>
      <c r="BL66" s="1" t="str">
        <f xml:space="preserve"> IF(AND(OR(AND(BF66="O",BI66="O"),AND(BF66="K",BI66="K")),SUM(BE66,BH66)=0,ISNUMBER(BK66)),"",IF(OR(BF66="O",BI66="O"),"O",IF(AND(BF66=BI66,OR(BF66="K",BF66="W",BF66="M")),UPPER( BF66),"")))</f>
        <v/>
      </c>
      <c r="BM66" s="23" t="str">
        <f>IF(AND(ISBLANK(VAL_Codes!AR$34),ISBLANK(VAL_Codes!AQ$34)),IF(TYPE(VAL_Codes!AR$30)=2,VAL_Codes!AR$30,""),IF(ISBLANK(VAL_Codes!AR$34),"",VAL_Codes!AR$34))</f>
        <v/>
      </c>
      <c r="BN66" s="27" t="str">
        <f>IF(OR(AND(AV66="",AW66=""),AND(BE66="",BF66=""),AND(AW66="K",BF66="K"),OR(AW66="O",BF66="O")),"",SUM(AV66,BE66))</f>
        <v/>
      </c>
      <c r="BO66" s="1" t="str">
        <f xml:space="preserve"> IF(AND(OR(AND(AW66="O",BF66="O"),AND(AW66="K",BF66="K")),SUM(AV66,BE66)=0,ISNUMBER(BN66)),"",IF(OR(AW66="O",BF66="O"),"O",IF(AND(AW66=BF66,OR(AW66="K",AW66="W",AW66="M")),UPPER( AW66),"")))</f>
        <v/>
      </c>
      <c r="BP66" s="23" t="str">
        <f>IF(AND(ISBLANK(VAL_Codes!AU$34),ISBLANK(VAL_Codes!AT$34)),IF(TYPE(VAL_Codes!AU$30)=2,VAL_Codes!AU$30,""),IF(ISBLANK(VAL_Codes!AU$34),"",VAL_Codes!AU$34))</f>
        <v/>
      </c>
      <c r="BQ66" s="27" t="str">
        <f>IF(OR(AND(AY66="",AZ66=""),AND(BH66="",BI66=""),AND(AZ66="K",BI66="K"),OR(AZ66="O",BI66="O")),"",SUM(AY66,BH66))</f>
        <v/>
      </c>
      <c r="BR66" s="1" t="str">
        <f xml:space="preserve"> IF(AND(OR(AND(AZ66="O",BI66="O"),AND(AZ66="K",BI66="K")),SUM(AY66,BH66)=0,ISNUMBER(BQ66)),"",IF(OR(AZ66="O",BI66="O"),"O",IF(AND(AZ66=BI66,OR(AZ66="K",AZ66="W",AZ66="M")),UPPER( AZ66),"")))</f>
        <v/>
      </c>
      <c r="BS66" s="23" t="str">
        <f>IF(AND(ISBLANK(VAL_Codes!AX$34),ISBLANK(VAL_Codes!AW$34)),IF(TYPE(VAL_Codes!AX$30)=2,VAL_Codes!AX$30,""),IF(ISBLANK(VAL_Codes!AX$34),"",VAL_Codes!AX$34))</f>
        <v/>
      </c>
      <c r="BT66" s="27" t="str">
        <f>IF(OR(AND(BN66="",BO66=""),AND(BQ66="",BR66=""),AND(BO66="K",BR66="K"),OR(BO66="O",BR66="O")),"",SUM(BN66,BQ66))</f>
        <v/>
      </c>
      <c r="BU66" s="1" t="str">
        <f xml:space="preserve"> IF(AND(OR(AND(BO66="O",BR66="O"),AND(BO66="K",BR66="K")),SUM(BN66,BQ66)=0,ISNUMBER(BT66)),"",IF(OR(BO66="O",BR66="O"),"O",IF(AND(BO66=BR66,OR(BO66="K",BO66="W",BO66="M")),UPPER( BO66),"")))</f>
        <v/>
      </c>
      <c r="BV66" s="23" t="str">
        <f>IF(AND(ISBLANK(VAL_Codes!BA$34),ISBLANK(VAL_Codes!AZ$34)),IF(TYPE(VAL_Codes!BA$30)=2,VAL_Codes!BA$30,""),IF(ISBLANK(VAL_Codes!BA$34),"",VAL_Codes!BA$34))</f>
        <v/>
      </c>
      <c r="BW66" s="29" t="str">
        <f>IF(COUNTBLANK('VAL_Fill in area'!P113)=1,"",'VAL_Fill in area'!P113)</f>
        <v/>
      </c>
      <c r="BX66" s="17" t="str">
        <f>IF(TYPE(VAL_Codes!BC$34)=2,VAL_Codes!BC$34,IF(TYPE(VAL_Codes!BC$30)=2,VAL_Codes!BC$30,""))</f>
        <v/>
      </c>
      <c r="BY66" s="18" t="str">
        <f>IF(AND(ISBLANK(VAL_Codes!BD$34),ISBLANK(VAL_Codes!BC$34)),IF(TYPE(VAL_Codes!BD$30)=2,VAL_Codes!BD$30,""),IF(ISBLANK(VAL_Codes!BD$34),"",VAL_Codes!BD$34))</f>
        <v/>
      </c>
      <c r="BZ66" s="29" t="str">
        <f>IF(COUNTBLANK('VAL_Fill in area'!Q113)=1,"",'VAL_Fill in area'!Q113)</f>
        <v/>
      </c>
      <c r="CA66" s="17" t="str">
        <f>IF(TYPE(VAL_Codes!BF$34)=2,VAL_Codes!BF$34,IF(TYPE(VAL_Codes!BF$30)=2,VAL_Codes!BF$30,""))</f>
        <v/>
      </c>
      <c r="CB66" s="18" t="str">
        <f>IF(AND(ISBLANK(VAL_Codes!BG$34),ISBLANK(VAL_Codes!BF$34)),IF(TYPE(VAL_Codes!BG$30)=2,VAL_Codes!BG$30,""),IF(ISBLANK(VAL_Codes!BG$34),"",VAL_Codes!BG$34))</f>
        <v/>
      </c>
      <c r="CC66" s="27" t="str">
        <f>IF(OR(AND(BW66="",BX66=""),AND(BZ66="",CA66=""),AND(BX66="K",CA66="K"),OR(BX66="O",CA66="O")),"",SUM(BW66,BZ66))</f>
        <v/>
      </c>
      <c r="CD66" s="1" t="str">
        <f xml:space="preserve"> IF(AND(OR(AND(BX66="O",CA66="O"),AND(BX66="K",CA66="K")),SUM(BW66,BZ66)=0,ISNUMBER(CC66)),"",IF(OR(BX66="O",CA66="O"),"O",IF(AND(BX66=CA66,OR(BX66="K",BX66="W",BX66="M")),UPPER( BX66),"")))</f>
        <v/>
      </c>
      <c r="CE66" s="23" t="str">
        <f>IF(AND(ISBLANK(VAL_Codes!BJ$34),ISBLANK(VAL_Codes!BI$34)),IF(TYPE(VAL_Codes!BJ$30)=2,VAL_Codes!BJ$30,""),IF(ISBLANK(VAL_Codes!BJ$34),"",VAL_Codes!BJ$34))</f>
        <v/>
      </c>
      <c r="CF66" s="29" t="str">
        <f>IF(COUNTBLANK('VAL_Fill in area'!R113)=1,"",'VAL_Fill in area'!R113)</f>
        <v/>
      </c>
      <c r="CG66" s="17" t="str">
        <f>IF(TYPE(VAL_Codes!BL$34)=2,VAL_Codes!BL$34,IF(TYPE(VAL_Codes!BL$30)=2,VAL_Codes!BL$30,""))</f>
        <v/>
      </c>
      <c r="CH66" s="18" t="str">
        <f>IF(AND(ISBLANK(VAL_Codes!BM$34),ISBLANK(VAL_Codes!BL$34)),IF(TYPE(VAL_Codes!BM$30)=2,VAL_Codes!BM$30,""),IF(ISBLANK(VAL_Codes!BM$34),"",VAL_Codes!BM$34))</f>
        <v/>
      </c>
      <c r="CI66" s="29" t="str">
        <f>IF(COUNTBLANK('VAL_Fill in area'!S113)=1,"",'VAL_Fill in area'!S113)</f>
        <v/>
      </c>
      <c r="CJ66" s="17" t="str">
        <f>IF(TYPE(VAL_Codes!BO$34)=2,VAL_Codes!BO$34,IF(TYPE(VAL_Codes!BO$30)=2,VAL_Codes!BO$30,""))</f>
        <v/>
      </c>
      <c r="CK66" s="18" t="str">
        <f>IF(AND(ISBLANK(VAL_Codes!BP$34),ISBLANK(VAL_Codes!BO$34)),IF(TYPE(VAL_Codes!BP$30)=2,VAL_Codes!BP$30,""),IF(ISBLANK(VAL_Codes!BP$34),"",VAL_Codes!BP$34))</f>
        <v/>
      </c>
      <c r="CL66" s="29" t="str">
        <f>IF(COUNTBLANK('VAL_Fill in area'!T113)=1,"",'VAL_Fill in area'!T113)</f>
        <v/>
      </c>
      <c r="CM66" s="17" t="str">
        <f>IF(TYPE(VAL_Codes!BR$34)=2,VAL_Codes!BR$34,IF(TYPE(VAL_Codes!BR$30)=2,VAL_Codes!BR$30,""))</f>
        <v/>
      </c>
      <c r="CN66" s="18" t="str">
        <f>IF(AND(ISBLANK(VAL_Codes!BS$34),ISBLANK(VAL_Codes!BR$34)),IF(TYPE(VAL_Codes!BS$30)=2,VAL_Codes!BS$30,""),IF(ISBLANK(VAL_Codes!BS$34),"",VAL_Codes!BS$34))</f>
        <v/>
      </c>
      <c r="CO66" s="26" t="str">
        <f>IF(OR(EXACT(AG66,AH66),EXACT(AJ66,AK66),EXACT(AS66,AT66),EXACT(BT66,BU66),EXACT(CC66,CD66), EXACT(CL66,CM66),AND(AH66="K",AK66="K",AT66="K",BU66="K", CD66="K",CM66="K"),OR(AH66="O",AK66="O",AT66="O",BU66="O", CD66="O",CM66="O")),"",SUM(AG66,AJ66,AS66,BT66,CC66,CL66))</f>
        <v/>
      </c>
      <c r="CP66" s="20" t="str">
        <f>IF(AND(OR(OR(AH66="O",AK66="O",AT66="O",BU66="O",CD66="O",CM66="O"), AND(AH66="K",AK66="K",AT66="K",BU66="K", CD66="K",CM66="K")),SUM(AG66,AJ66,AS66,BT66,CC66,CL66)=0,ISNUMBER(CO66)),"",IF(OR(AH66="O",AK66="O",AT66="O",BU66="O",CD66="O",CM66="O"),"O",IF(AND(AH66=AK66,AH66=AT66,AH66=BU66,AH66=CD66,AH66=CM66,OR(AH66="K",AH66="W",AH66="M")),UPPER(AH66),"")))</f>
        <v/>
      </c>
      <c r="CQ66" s="23" t="str">
        <f>IF(AND(ISBLANK(VAL_Codes!BV$34),ISBLANK(VAL_Codes!BU$34)),IF(TYPE(VAL_Codes!BV$30)=2,VAL_Codes!BV$30,""),IF(ISBLANK(VAL_Codes!BV$34),"",VAL_Codes!BV$34))</f>
        <v/>
      </c>
      <c r="CR66" s="38"/>
    </row>
    <row r="67" spans="1:96" ht="11.25" customHeight="1" x14ac:dyDescent="0.2">
      <c r="A67" s="44"/>
      <c r="B67" s="44"/>
      <c r="C67" s="923" t="s">
        <v>746</v>
      </c>
      <c r="D67" s="923" t="s">
        <v>739</v>
      </c>
      <c r="E67" s="128" t="s">
        <v>207</v>
      </c>
      <c r="F67" s="128" t="s">
        <v>339</v>
      </c>
      <c r="G67" s="407"/>
      <c r="H67" s="408" t="s">
        <v>47</v>
      </c>
      <c r="I67" s="395" t="s">
        <v>66</v>
      </c>
      <c r="J67" s="396" t="str">
        <f>VAL_Metadata!B$8</f>
        <v>_X</v>
      </c>
      <c r="K67" s="408" t="s">
        <v>86</v>
      </c>
      <c r="L67" s="123" t="s">
        <v>209</v>
      </c>
      <c r="M67" s="122"/>
      <c r="N67" s="122"/>
      <c r="O67" s="122"/>
      <c r="P67" s="122"/>
      <c r="Q67" s="122"/>
      <c r="R67" s="122"/>
      <c r="S67" s="122"/>
      <c r="T67" s="122"/>
      <c r="U67" s="122"/>
      <c r="V67" s="122"/>
      <c r="W67" s="122"/>
      <c r="X67" s="122"/>
      <c r="Y67" s="122"/>
      <c r="Z67" s="123"/>
      <c r="AA67" s="26" t="str">
        <f>IF(OR(AND(AA44="",AB44=""),AND(AA57="",AB57=""),AND(AB44="K",AB57="K"),OR(AB44="O",AB57="O")),"",SUM(AA44,AA57))</f>
        <v/>
      </c>
      <c r="AB67" s="20" t="str">
        <f>IF(AND(OR(AND(AB44="O",AB57="O"),AND(AB44="K",AB57="K")),SUM(AA44,AA57)=0,ISNUMBER(AA67)),"",IF(OR(AB44="O",AB57="O"),"O",IF(AND(AB44=AB57,OR(AB44="K",AB44="W",AB44="M")), UPPER(AB44),"")))</f>
        <v/>
      </c>
      <c r="AC67" s="23" t="str">
        <f>IF(TYPE(VAL_Codes!H$30)=2,VAL_Codes!H$30,"")</f>
        <v/>
      </c>
      <c r="AD67" s="26" t="str">
        <f>IF(OR(AND(AD44="",AE44=""),AND(AD57="",AE57=""),AND(AE44="K",AE57="K"),OR(AE44="O",AE57="O")),"",SUM(AD44,AD57))</f>
        <v/>
      </c>
      <c r="AE67" s="20" t="str">
        <f>IF(AND(OR(AND(AE44="O",AE57="O"),AND(AE44="K",AE57="K")),SUM(AD44,AD57)=0,ISNUMBER(AD67)),"",IF(OR(AE44="O",AE57="O"),"O",IF(AND(AE44=AE57,OR(AE44="K",AE44="W",AE44="M")), UPPER(AE44),"")))</f>
        <v/>
      </c>
      <c r="AF67" s="23" t="str">
        <f>IF(TYPE(VAL_Codes!K$30)=2,VAL_Codes!K$30,"")</f>
        <v/>
      </c>
      <c r="AG67" s="26" t="str">
        <f>IF(OR(AND(AG44="",AH44=""),AND(AG57="",AH57=""),AND(AH44="K",AH57="K"),OR(AH44="O",AH57="O")),"",SUM(AG44,AG57))</f>
        <v/>
      </c>
      <c r="AH67" s="20" t="str">
        <f>IF(AND(OR(AND(AH44="O",AH57="O"),AND(AH44="K",AH57="K")),SUM(AG44,AG57)=0,ISNUMBER(AG67)),"",IF(OR(AH44="O",AH57="O"),"O",IF(AND(AH44=AH57,OR(AH44="K",AH44="W",AH44="M")), UPPER(AH44),"")))</f>
        <v/>
      </c>
      <c r="AI67" s="23" t="str">
        <f>IF(TYPE(VAL_Codes!N$30)=2,VAL_Codes!N$30,"")</f>
        <v/>
      </c>
      <c r="AJ67" s="26" t="str">
        <f>IF(OR(AND(AJ44="",AK44=""),AND(AJ57="",AK57=""),AND(AK44="K",AK57="K"),OR(AK44="O",AK57="O")),"",SUM(AJ44,AJ57))</f>
        <v/>
      </c>
      <c r="AK67" s="20" t="str">
        <f>IF(AND(OR(AND(AK44="O",AK57="O"),AND(AK44="K",AK57="K")),SUM(AJ44,AJ57)=0,ISNUMBER(AJ67)),"",IF(OR(AK44="O",AK57="O"),"O",IF(AND(AK44=AK57,OR(AK44="K",AK44="W",AK44="M")), UPPER(AK44),"")))</f>
        <v/>
      </c>
      <c r="AL67" s="23" t="str">
        <f>IF(TYPE(VAL_Codes!Q$30)=2,VAL_Codes!Q$30,"")</f>
        <v/>
      </c>
      <c r="AM67" s="26" t="str">
        <f>IF(OR(AND(AM44="",AN44=""),AND(AM57="",AN57=""),AND(AN44="K",AN57="K"),OR(AN44="O",AN57="O")),"",SUM(AM44,AM57))</f>
        <v/>
      </c>
      <c r="AN67" s="20" t="str">
        <f>IF(AND(OR(AND(AN44="O",AN57="O"),AND(AN44="K",AN57="K")),SUM(AM44,AM57)=0,ISNUMBER(AM67)),"",IF(OR(AN44="O",AN57="O"),"O",IF(AND(AN44=AN57,OR(AN44="K",AN44="W",AN44="M")), UPPER(AN44),"")))</f>
        <v/>
      </c>
      <c r="AO67" s="23" t="str">
        <f>IF(TYPE(VAL_Codes!T$30)=2,VAL_Codes!T$30,"")</f>
        <v/>
      </c>
      <c r="AP67" s="26" t="str">
        <f>IF(OR(AND(AP44="",AQ44=""),AND(AP57="",AQ57=""),AND(AQ44="K",AQ57="K"),OR(AQ44="O",AQ57="O")),"",SUM(AP44,AP57))</f>
        <v/>
      </c>
      <c r="AQ67" s="20" t="str">
        <f>IF(AND(OR(AND(AQ44="O",AQ57="O"),AND(AQ44="K",AQ57="K")),SUM(AP44,AP57)=0,ISNUMBER(AP67)),"",IF(OR(AQ44="O",AQ57="O"),"O",IF(AND(AQ44=AQ57,OR(AQ44="K",AQ44="W",AQ44="M")), UPPER(AQ44),"")))</f>
        <v/>
      </c>
      <c r="AR67" s="23" t="str">
        <f>IF(TYPE(VAL_Codes!W$30)=2,VAL_Codes!W$30,"")</f>
        <v/>
      </c>
      <c r="AS67" s="26" t="str">
        <f>IF(OR(AND(AS44="",AT44=""),AND(AS57="",AT57=""),AND(AT44="K",AT57="K"),OR(AT44="O",AT57="O")),"",SUM(AS44,AS57))</f>
        <v/>
      </c>
      <c r="AT67" s="20" t="str">
        <f>IF(AND(OR(AND(AT44="O",AT57="O"),AND(AT44="K",AT57="K")),SUM(AS44,AS57)=0,ISNUMBER(AS67)),"",IF(OR(AT44="O",AT57="O"),"O",IF(AND(AT44=AT57,OR(AT44="K",AT44="W",AT44="M")), UPPER(AT44),"")))</f>
        <v/>
      </c>
      <c r="AU67" s="23" t="str">
        <f>IF(TYPE(VAL_Codes!Z$30)=2,VAL_Codes!Z$30,"")</f>
        <v/>
      </c>
      <c r="AV67" s="26" t="str">
        <f>IF(OR(AND(AV44="",AW44=""),AND(AV57="",AW57=""),AND(AW44="K",AW57="K"),OR(AW44="O",AW57="O")),"",SUM(AV44,AV57))</f>
        <v/>
      </c>
      <c r="AW67" s="20" t="str">
        <f>IF(AND(OR(AND(AW44="O",AW57="O"),AND(AW44="K",AW57="K")),SUM(AV44,AV57)=0,ISNUMBER(AV67)),"",IF(OR(AW44="O",AW57="O"),"O",IF(AND(AW44=AW57,OR(AW44="K",AW44="W",AW44="M")), UPPER(AW44),"")))</f>
        <v/>
      </c>
      <c r="AX67" s="23" t="str">
        <f>IF(TYPE(VAL_Codes!AC$30)=2,VAL_Codes!AC$30,"")</f>
        <v/>
      </c>
      <c r="AY67" s="26" t="str">
        <f>IF(OR(AND(AY44="",AZ44=""),AND(AY57="",AZ57=""),AND(AZ44="K",AZ57="K"),OR(AZ44="O",AZ57="O")),"",SUM(AY44,AY57))</f>
        <v/>
      </c>
      <c r="AZ67" s="20" t="str">
        <f>IF(AND(OR(AND(AZ44="O",AZ57="O"),AND(AZ44="K",AZ57="K")),SUM(AY44,AY57)=0,ISNUMBER(AY67)),"",IF(OR(AZ44="O",AZ57="O"),"O",IF(AND(AZ44=AZ57,OR(AZ44="K",AZ44="W",AZ44="M")), UPPER(AZ44),"")))</f>
        <v/>
      </c>
      <c r="BA67" s="23" t="str">
        <f>IF(TYPE(VAL_Codes!AF$30)=2,VAL_Codes!AF$30,"")</f>
        <v/>
      </c>
      <c r="BB67" s="26" t="str">
        <f>IF(OR(AND(BB44="",BC44=""),AND(BB57="",BC57=""),AND(BC44="K",BC57="K"),OR(BC44="O",BC57="O")),"",SUM(BB44,BB57))</f>
        <v/>
      </c>
      <c r="BC67" s="20" t="str">
        <f>IF(AND(OR(AND(BC44="O",BC57="O"),AND(BC44="K",BC57="K")),SUM(BB44,BB57)=0,ISNUMBER(BB67)),"",IF(OR(BC44="O",BC57="O"),"O",IF(AND(BC44=BC57,OR(BC44="K",BC44="W",BC44="M")), UPPER(BC44),"")))</f>
        <v/>
      </c>
      <c r="BD67" s="23" t="str">
        <f>IF(TYPE(VAL_Codes!AI$30)=2,VAL_Codes!AI$30,"")</f>
        <v/>
      </c>
      <c r="BE67" s="26" t="str">
        <f>IF(OR(AND(BE44="",BF44=""),AND(BE57="",BF57=""),AND(BF44="K",BF57="K"),OR(BF44="O",BF57="O")),"",SUM(BE44,BE57))</f>
        <v/>
      </c>
      <c r="BF67" s="20" t="str">
        <f>IF(AND(OR(AND(BF44="O",BF57="O"),AND(BF44="K",BF57="K")),SUM(BE44,BE57)=0,ISNUMBER(BE67)),"",IF(OR(BF44="O",BF57="O"),"O",IF(AND(BF44=BF57,OR(BF44="K",BF44="W",BF44="M")), UPPER(BF44),"")))</f>
        <v/>
      </c>
      <c r="BG67" s="23" t="str">
        <f>IF(TYPE(VAL_Codes!AL$30)=2,VAL_Codes!AL$30,"")</f>
        <v/>
      </c>
      <c r="BH67" s="26" t="str">
        <f>IF(OR(AND(BH44="",BI44=""),AND(BH57="",BI57=""),AND(BI44="K",BI57="K"),OR(BI44="O",BI57="O")),"",SUM(BH44,BH57))</f>
        <v/>
      </c>
      <c r="BI67" s="20" t="str">
        <f>IF(AND(OR(AND(BI44="O",BI57="O"),AND(BI44="K",BI57="K")),SUM(BH44,BH57)=0,ISNUMBER(BH67)),"",IF(OR(BI44="O",BI57="O"),"O",IF(AND(BI44=BI57,OR(BI44="K",BI44="W",BI44="M")), UPPER(BI44),"")))</f>
        <v/>
      </c>
      <c r="BJ67" s="23" t="str">
        <f>IF(TYPE(VAL_Codes!AO$30)=2,VAL_Codes!AO$30,"")</f>
        <v/>
      </c>
      <c r="BK67" s="26" t="str">
        <f>IF(OR(AND(BK44="",BL44=""),AND(BK57="",BL57=""),AND(BL44="K",BL57="K"),OR(BL44="O",BL57="O")),"",SUM(BK44,BK57))</f>
        <v/>
      </c>
      <c r="BL67" s="20" t="str">
        <f>IF(AND(OR(AND(BL44="O",BL57="O"),AND(BL44="K",BL57="K")),SUM(BK44,BK57)=0,ISNUMBER(BK67)),"",IF(OR(BL44="O",BL57="O"),"O",IF(AND(BL44=BL57,OR(BL44="K",BL44="W",BL44="M")), UPPER(BL44),"")))</f>
        <v/>
      </c>
      <c r="BM67" s="23" t="str">
        <f>IF(TYPE(VAL_Codes!AR$30)=2,VAL_Codes!AR$30,"")</f>
        <v/>
      </c>
      <c r="BN67" s="26" t="str">
        <f>IF(OR(AND(BN44="",BO44=""),AND(BN57="",BO57=""),AND(BO44="K",BO57="K"),OR(BO44="O",BO57="O")),"",SUM(BN44,BN57))</f>
        <v/>
      </c>
      <c r="BO67" s="20" t="str">
        <f>IF(AND(OR(AND(BO44="O",BO57="O"),AND(BO44="K",BO57="K")),SUM(BN44,BN57)=0,ISNUMBER(BN67)),"",IF(OR(BO44="O",BO57="O"),"O",IF(AND(BO44=BO57,OR(BO44="K",BO44="W",BO44="M")), UPPER(BO44),"")))</f>
        <v/>
      </c>
      <c r="BP67" s="23" t="str">
        <f>IF(TYPE(VAL_Codes!AU$30)=2,VAL_Codes!AU$30,"")</f>
        <v/>
      </c>
      <c r="BQ67" s="26" t="str">
        <f>IF(OR(AND(BQ44="",BR44=""),AND(BQ57="",BR57=""),AND(BR44="K",BR57="K"),OR(BR44="O",BR57="O")),"",SUM(BQ44,BQ57))</f>
        <v/>
      </c>
      <c r="BR67" s="20" t="str">
        <f>IF(AND(OR(AND(BR44="O",BR57="O"),AND(BR44="K",BR57="K")),SUM(BQ44,BQ57)=0,ISNUMBER(BQ67)),"",IF(OR(BR44="O",BR57="O"),"O",IF(AND(BR44=BR57,OR(BR44="K",BR44="W",BR44="M")), UPPER(BR44),"")))</f>
        <v/>
      </c>
      <c r="BS67" s="23" t="str">
        <f>IF(TYPE(VAL_Codes!AX$30)=2,VAL_Codes!AX$30,"")</f>
        <v/>
      </c>
      <c r="BT67" s="26" t="str">
        <f>IF(OR(AND(BT44="",BU44=""),AND(BT57="",BU57=""),AND(BU44="K",BU57="K"),OR(BU44="O",BU57="O")),"",SUM(BT44,BT57))</f>
        <v/>
      </c>
      <c r="BU67" s="20" t="str">
        <f>IF(AND(OR(AND(BU44="O",BU57="O"),AND(BU44="K",BU57="K")),SUM(BT44,BT57)=0,ISNUMBER(BT67)),"",IF(OR(BU44="O",BU57="O"),"O",IF(AND(BU44=BU57,OR(BU44="K",BU44="W",BU44="M")), UPPER(BU44),"")))</f>
        <v/>
      </c>
      <c r="BV67" s="23" t="str">
        <f>IF(TYPE(VAL_Codes!BA$30)=2,VAL_Codes!BA$30,"")</f>
        <v/>
      </c>
      <c r="BW67" s="26" t="str">
        <f>IF(OR(AND(BW44="",BX44=""),AND(BW57="",BX57=""),AND(BX44="K",BX57="K"),OR(BX44="O",BX57="O")),"",SUM(BW44,BW57))</f>
        <v/>
      </c>
      <c r="BX67" s="20" t="str">
        <f>IF(AND(OR(AND(BX44="O",BX57="O"),AND(BX44="K",BX57="K")),SUM(BW44,BW57)=0,ISNUMBER(BW67)),"",IF(OR(BX44="O",BX57="O"),"O",IF(AND(BX44=BX57,OR(BX44="K",BX44="W",BX44="M")), UPPER(BX44),"")))</f>
        <v/>
      </c>
      <c r="BY67" s="23" t="str">
        <f>IF(TYPE(VAL_Codes!BD$30)=2,VAL_Codes!BD$30,"")</f>
        <v/>
      </c>
      <c r="BZ67" s="26" t="str">
        <f>IF(OR(AND(BZ44="",CA44=""),AND(BZ57="",CA57=""),AND(CA44="K",CA57="K"),OR(CA44="O",CA57="O")),"",SUM(BZ44,BZ57))</f>
        <v/>
      </c>
      <c r="CA67" s="20" t="str">
        <f>IF(AND(OR(AND(CA44="O",CA57="O"),AND(CA44="K",CA57="K")),SUM(BZ44,BZ57)=0,ISNUMBER(BZ67)),"",IF(OR(CA44="O",CA57="O"),"O",IF(AND(CA44=CA57,OR(CA44="K",CA44="W",CA44="M")), UPPER(CA44),"")))</f>
        <v/>
      </c>
      <c r="CB67" s="23" t="str">
        <f>IF(TYPE(VAL_Codes!BG$30)=2,VAL_Codes!BG$30,"")</f>
        <v/>
      </c>
      <c r="CC67" s="26" t="str">
        <f>IF(OR(AND(CC44="",CD44=""),AND(CC57="",CD57=""),AND(CD44="K",CD57="K"),OR(CD44="O",CD57="O")),"",SUM(CC44,CC57))</f>
        <v/>
      </c>
      <c r="CD67" s="20" t="str">
        <f>IF(AND(OR(AND(CD44="O",CD57="O"),AND(CD44="K",CD57="K")),SUM(CC44,CC57)=0,ISNUMBER(CC67)),"",IF(OR(CD44="O",CD57="O"),"O",IF(AND(CD44=CD57,OR(CD44="K",CD44="W",CD44="M")), UPPER(CD44),"")))</f>
        <v/>
      </c>
      <c r="CE67" s="23" t="str">
        <f>IF(TYPE(VAL_Codes!BJ$30)=2,VAL_Codes!BJ$30,"")</f>
        <v/>
      </c>
      <c r="CF67" s="26" t="str">
        <f>IF(OR(AND(CF44="",CG44=""),AND(CF57="",CG57=""),AND(CG44="K",CG57="K"),OR(CG44="O",CG57="O")),"",SUM(CF44,CF57))</f>
        <v/>
      </c>
      <c r="CG67" s="20" t="str">
        <f>IF(AND(OR(AND(CG44="O",CG57="O"),AND(CG44="K",CG57="K")),SUM(CF44,CF57)=0,ISNUMBER(CF67)),"",IF(OR(CG44="O",CG57="O"),"O",IF(AND(CG44=CG57,OR(CG44="K",CG44="W",CG44="M")), UPPER(CG44),"")))</f>
        <v/>
      </c>
      <c r="CH67" s="23" t="str">
        <f>IF(TYPE(VAL_Codes!BM$30)=2,VAL_Codes!BM$30,"")</f>
        <v/>
      </c>
      <c r="CI67" s="26" t="str">
        <f>IF(OR(AND(CI44="",CJ44=""),AND(CI57="",CJ57=""),AND(CJ44="K",CJ57="K"),OR(CJ44="O",CJ57="O")),"",SUM(CI44,CI57))</f>
        <v/>
      </c>
      <c r="CJ67" s="20" t="str">
        <f>IF(AND(OR(AND(CJ44="O",CJ57="O"),AND(CJ44="K",CJ57="K")),SUM(CI44,CI57)=0,ISNUMBER(CI67)),"",IF(OR(CJ44="O",CJ57="O"),"O",IF(AND(CJ44=CJ57,OR(CJ44="K",CJ44="W",CJ44="M")), UPPER(CJ44),"")))</f>
        <v/>
      </c>
      <c r="CK67" s="23" t="str">
        <f>IF(TYPE(VAL_Codes!BP$30)=2,VAL_Codes!BP$30,"")</f>
        <v/>
      </c>
      <c r="CL67" s="26" t="str">
        <f>IF(OR(AND(CL44="",CM44=""),AND(CL57="",CM57=""),AND(CM44="K",CM57="K"),OR(CM44="O",CM57="O")),"",SUM(CL44,CL57))</f>
        <v/>
      </c>
      <c r="CM67" s="20" t="str">
        <f>IF(AND(OR(AND(CM44="O",CM57="O"),AND(CM44="K",CM57="K")),SUM(CL44,CL57)=0,ISNUMBER(CL67)),"",IF(OR(CM44="O",CM57="O"),"O",IF(AND(CM44=CM57,OR(CM44="K",CM44="W",CM44="M")), UPPER(CM44),"")))</f>
        <v/>
      </c>
      <c r="CN67" s="23" t="str">
        <f>IF(TYPE(VAL_Codes!BS$30)=2,VAL_Codes!BS$30,"")</f>
        <v/>
      </c>
      <c r="CO67" s="26" t="str">
        <f>IF(OR(AND(CO44="",CP44=""),AND(CO57="",CP57=""),AND(CP44="K",CP57="K"),OR(CP44="O",CP57="O")),"",SUM(CO44,CO57))</f>
        <v/>
      </c>
      <c r="CP67" s="20" t="str">
        <f>IF(AND(OR(AND(CP44="O",CP57="O"),AND(CP44="K",CP57="K")),SUM(CO44,CO57)=0,ISNUMBER(CO67)),"",IF(OR(CP44="O",CP57="O"),"O",IF(AND(CP44=CP57,OR(CP44="K",CP44="W",CP44="M")), UPPER(CP44),"")))</f>
        <v/>
      </c>
      <c r="CQ67" s="23" t="str">
        <f>IF(TYPE(VAL_Codes!BV$30)=2,VAL_Codes!BV$30,"")</f>
        <v/>
      </c>
      <c r="CR67" s="38"/>
    </row>
    <row r="68" spans="1:96" ht="11.25" customHeight="1" x14ac:dyDescent="0.2">
      <c r="A68" s="75"/>
      <c r="B68" s="75"/>
      <c r="C68" s="924"/>
      <c r="D68" s="924"/>
      <c r="E68" s="128" t="s">
        <v>210</v>
      </c>
      <c r="F68" s="128" t="s">
        <v>340</v>
      </c>
      <c r="G68" s="407"/>
      <c r="H68" s="408" t="s">
        <v>47</v>
      </c>
      <c r="I68" s="395" t="s">
        <v>66</v>
      </c>
      <c r="J68" s="396" t="str">
        <f>VAL_Metadata!B$8</f>
        <v>_X</v>
      </c>
      <c r="K68" s="408" t="s">
        <v>86</v>
      </c>
      <c r="L68" s="123" t="s">
        <v>212</v>
      </c>
      <c r="M68" s="122"/>
      <c r="N68" s="122"/>
      <c r="O68" s="122"/>
      <c r="P68" s="122"/>
      <c r="Q68" s="122"/>
      <c r="R68" s="122"/>
      <c r="S68" s="122"/>
      <c r="T68" s="122"/>
      <c r="U68" s="122"/>
      <c r="V68" s="122"/>
      <c r="W68" s="122"/>
      <c r="X68" s="122"/>
      <c r="Y68" s="122"/>
      <c r="Z68" s="123"/>
      <c r="AA68" s="26" t="str">
        <f>IF(OR(AND(AA45="",AB45=""),AND(AA58="",AB58=""),AND(AB45="K",AB58="K"),OR(AB45="O",AB58="O")),"",SUM(AA45,AA58))</f>
        <v/>
      </c>
      <c r="AB68" s="20" t="str">
        <f>IF(AND(OR(AND(AB45="O",AB58="O"),AND(AB45="K",AB58="K")),SUM(AA45,AA58)=0,ISNUMBER(AA68)),"",IF(OR(AB45="O",AB58="O"),"O",IF(AND(AB45=AB58,OR(AB45="K",AB45="W",AB45="M")), UPPER(AB45),"")))</f>
        <v/>
      </c>
      <c r="AC68" s="23" t="str">
        <f>IF(TYPE(VAL_Codes!H$30)=2,VAL_Codes!H$30,"")</f>
        <v/>
      </c>
      <c r="AD68" s="26" t="str">
        <f>IF(OR(AND(AD45="",AE45=""),AND(AD58="",AE58=""),AND(AE45="K",AE58="K"),OR(AE45="O",AE58="O")),"",SUM(AD45,AD58))</f>
        <v/>
      </c>
      <c r="AE68" s="20" t="str">
        <f>IF(AND(OR(AND(AE45="O",AE58="O"),AND(AE45="K",AE58="K")),SUM(AD45,AD58)=0,ISNUMBER(AD68)),"",IF(OR(AE45="O",AE58="O"),"O",IF(AND(AE45=AE58,OR(AE45="K",AE45="W",AE45="M")), UPPER(AE45),"")))</f>
        <v/>
      </c>
      <c r="AF68" s="23" t="str">
        <f>IF(TYPE(VAL_Codes!K$30)=2,VAL_Codes!K$30,"")</f>
        <v/>
      </c>
      <c r="AG68" s="26" t="str">
        <f>IF(OR(AND(AG45="",AH45=""),AND(AG58="",AH58=""),AND(AH45="K",AH58="K"),OR(AH45="O",AH58="O")),"",SUM(AG45,AG58))</f>
        <v/>
      </c>
      <c r="AH68" s="20" t="str">
        <f>IF(AND(OR(AND(AH45="O",AH58="O"),AND(AH45="K",AH58="K")),SUM(AG45,AG58)=0,ISNUMBER(AG68)),"",IF(OR(AH45="O",AH58="O"),"O",IF(AND(AH45=AH58,OR(AH45="K",AH45="W",AH45="M")), UPPER(AH45),"")))</f>
        <v/>
      </c>
      <c r="AI68" s="23" t="str">
        <f>IF(TYPE(VAL_Codes!N$30)=2,VAL_Codes!N$30,"")</f>
        <v/>
      </c>
      <c r="AJ68" s="26" t="str">
        <f>IF(OR(AND(AJ45="",AK45=""),AND(AJ58="",AK58=""),AND(AK45="K",AK58="K"),OR(AK45="O",AK58="O")),"",SUM(AJ45,AJ58))</f>
        <v/>
      </c>
      <c r="AK68" s="20" t="str">
        <f>IF(AND(OR(AND(AK45="O",AK58="O"),AND(AK45="K",AK58="K")),SUM(AJ45,AJ58)=0,ISNUMBER(AJ68)),"",IF(OR(AK45="O",AK58="O"),"O",IF(AND(AK45=AK58,OR(AK45="K",AK45="W",AK45="M")), UPPER(AK45),"")))</f>
        <v/>
      </c>
      <c r="AL68" s="23" t="str">
        <f>IF(TYPE(VAL_Codes!Q$30)=2,VAL_Codes!Q$30,"")</f>
        <v/>
      </c>
      <c r="AM68" s="26" t="str">
        <f>IF(OR(AND(AM45="",AN45=""),AND(AM58="",AN58=""),AND(AN45="K",AN58="K"),OR(AN45="O",AN58="O")),"",SUM(AM45,AM58))</f>
        <v/>
      </c>
      <c r="AN68" s="20" t="str">
        <f>IF(AND(OR(AND(AN45="O",AN58="O"),AND(AN45="K",AN58="K")),SUM(AM45,AM58)=0,ISNUMBER(AM68)),"",IF(OR(AN45="O",AN58="O"),"O",IF(AND(AN45=AN58,OR(AN45="K",AN45="W",AN45="M")), UPPER(AN45),"")))</f>
        <v/>
      </c>
      <c r="AO68" s="23" t="str">
        <f>IF(TYPE(VAL_Codes!T$30)=2,VAL_Codes!T$30,"")</f>
        <v/>
      </c>
      <c r="AP68" s="26" t="str">
        <f>IF(OR(AND(AP45="",AQ45=""),AND(AP58="",AQ58=""),AND(AQ45="K",AQ58="K"),OR(AQ45="O",AQ58="O")),"",SUM(AP45,AP58))</f>
        <v/>
      </c>
      <c r="AQ68" s="20" t="str">
        <f>IF(AND(OR(AND(AQ45="O",AQ58="O"),AND(AQ45="K",AQ58="K")),SUM(AP45,AP58)=0,ISNUMBER(AP68)),"",IF(OR(AQ45="O",AQ58="O"),"O",IF(AND(AQ45=AQ58,OR(AQ45="K",AQ45="W",AQ45="M")), UPPER(AQ45),"")))</f>
        <v/>
      </c>
      <c r="AR68" s="23" t="str">
        <f>IF(TYPE(VAL_Codes!W$30)=2,VAL_Codes!W$30,"")</f>
        <v/>
      </c>
      <c r="AS68" s="26" t="str">
        <f>IF(OR(AND(AS45="",AT45=""),AND(AS58="",AT58=""),AND(AT45="K",AT58="K"),OR(AT45="O",AT58="O")),"",SUM(AS45,AS58))</f>
        <v/>
      </c>
      <c r="AT68" s="20" t="str">
        <f>IF(AND(OR(AND(AT45="O",AT58="O"),AND(AT45="K",AT58="K")),SUM(AS45,AS58)=0,ISNUMBER(AS68)),"",IF(OR(AT45="O",AT58="O"),"O",IF(AND(AT45=AT58,OR(AT45="K",AT45="W",AT45="M")), UPPER(AT45),"")))</f>
        <v/>
      </c>
      <c r="AU68" s="23" t="str">
        <f>IF(TYPE(VAL_Codes!Z$30)=2,VAL_Codes!Z$30,"")</f>
        <v/>
      </c>
      <c r="AV68" s="26" t="str">
        <f>IF(OR(AND(AV45="",AW45=""),AND(AV58="",AW58=""),AND(AW45="K",AW58="K"),OR(AW45="O",AW58="O")),"",SUM(AV45,AV58))</f>
        <v/>
      </c>
      <c r="AW68" s="20" t="str">
        <f>IF(AND(OR(AND(AW45="O",AW58="O"),AND(AW45="K",AW58="K")),SUM(AV45,AV58)=0,ISNUMBER(AV68)),"",IF(OR(AW45="O",AW58="O"),"O",IF(AND(AW45=AW58,OR(AW45="K",AW45="W",AW45="M")), UPPER(AW45),"")))</f>
        <v/>
      </c>
      <c r="AX68" s="23" t="str">
        <f>IF(TYPE(VAL_Codes!AC$30)=2,VAL_Codes!AC$30,"")</f>
        <v/>
      </c>
      <c r="AY68" s="26" t="str">
        <f>IF(OR(AND(AY45="",AZ45=""),AND(AY58="",AZ58=""),AND(AZ45="K",AZ58="K"),OR(AZ45="O",AZ58="O")),"",SUM(AY45,AY58))</f>
        <v/>
      </c>
      <c r="AZ68" s="20" t="str">
        <f>IF(AND(OR(AND(AZ45="O",AZ58="O"),AND(AZ45="K",AZ58="K")),SUM(AY45,AY58)=0,ISNUMBER(AY68)),"",IF(OR(AZ45="O",AZ58="O"),"O",IF(AND(AZ45=AZ58,OR(AZ45="K",AZ45="W",AZ45="M")), UPPER(AZ45),"")))</f>
        <v/>
      </c>
      <c r="BA68" s="23" t="str">
        <f>IF(TYPE(VAL_Codes!AF$30)=2,VAL_Codes!AF$30,"")</f>
        <v/>
      </c>
      <c r="BB68" s="26" t="str">
        <f>IF(OR(AND(BB45="",BC45=""),AND(BB58="",BC58=""),AND(BC45="K",BC58="K"),OR(BC45="O",BC58="O")),"",SUM(BB45,BB58))</f>
        <v/>
      </c>
      <c r="BC68" s="20" t="str">
        <f>IF(AND(OR(AND(BC45="O",BC58="O"),AND(BC45="K",BC58="K")),SUM(BB45,BB58)=0,ISNUMBER(BB68)),"",IF(OR(BC45="O",BC58="O"),"O",IF(AND(BC45=BC58,OR(BC45="K",BC45="W",BC45="M")), UPPER(BC45),"")))</f>
        <v/>
      </c>
      <c r="BD68" s="23" t="str">
        <f>IF(TYPE(VAL_Codes!AI$30)=2,VAL_Codes!AI$30,"")</f>
        <v/>
      </c>
      <c r="BE68" s="26" t="str">
        <f>IF(OR(AND(BE45="",BF45=""),AND(BE58="",BF58=""),AND(BF45="K",BF58="K"),OR(BF45="O",BF58="O")),"",SUM(BE45,BE58))</f>
        <v/>
      </c>
      <c r="BF68" s="20" t="str">
        <f>IF(AND(OR(AND(BF45="O",BF58="O"),AND(BF45="K",BF58="K")),SUM(BE45,BE58)=0,ISNUMBER(BE68)),"",IF(OR(BF45="O",BF58="O"),"O",IF(AND(BF45=BF58,OR(BF45="K",BF45="W",BF45="M")), UPPER(BF45),"")))</f>
        <v/>
      </c>
      <c r="BG68" s="23" t="str">
        <f>IF(TYPE(VAL_Codes!AL$30)=2,VAL_Codes!AL$30,"")</f>
        <v/>
      </c>
      <c r="BH68" s="26" t="str">
        <f>IF(OR(AND(BH45="",BI45=""),AND(BH58="",BI58=""),AND(BI45="K",BI58="K"),OR(BI45="O",BI58="O")),"",SUM(BH45,BH58))</f>
        <v/>
      </c>
      <c r="BI68" s="20" t="str">
        <f>IF(AND(OR(AND(BI45="O",BI58="O"),AND(BI45="K",BI58="K")),SUM(BH45,BH58)=0,ISNUMBER(BH68)),"",IF(OR(BI45="O",BI58="O"),"O",IF(AND(BI45=BI58,OR(BI45="K",BI45="W",BI45="M")), UPPER(BI45),"")))</f>
        <v/>
      </c>
      <c r="BJ68" s="23" t="str">
        <f>IF(TYPE(VAL_Codes!AO$30)=2,VAL_Codes!AO$30,"")</f>
        <v/>
      </c>
      <c r="BK68" s="26" t="str">
        <f>IF(OR(AND(BK45="",BL45=""),AND(BK58="",BL58=""),AND(BL45="K",BL58="K"),OR(BL45="O",BL58="O")),"",SUM(BK45,BK58))</f>
        <v/>
      </c>
      <c r="BL68" s="20" t="str">
        <f>IF(AND(OR(AND(BL45="O",BL58="O"),AND(BL45="K",BL58="K")),SUM(BK45,BK58)=0,ISNUMBER(BK68)),"",IF(OR(BL45="O",BL58="O"),"O",IF(AND(BL45=BL58,OR(BL45="K",BL45="W",BL45="M")), UPPER(BL45),"")))</f>
        <v/>
      </c>
      <c r="BM68" s="23" t="str">
        <f>IF(TYPE(VAL_Codes!AR$30)=2,VAL_Codes!AR$30,"")</f>
        <v/>
      </c>
      <c r="BN68" s="26" t="str">
        <f>IF(OR(AND(BN45="",BO45=""),AND(BN58="",BO58=""),AND(BO45="K",BO58="K"),OR(BO45="O",BO58="O")),"",SUM(BN45,BN58))</f>
        <v/>
      </c>
      <c r="BO68" s="20" t="str">
        <f>IF(AND(OR(AND(BO45="O",BO58="O"),AND(BO45="K",BO58="K")),SUM(BN45,BN58)=0,ISNUMBER(BN68)),"",IF(OR(BO45="O",BO58="O"),"O",IF(AND(BO45=BO58,OR(BO45="K",BO45="W",BO45="M")), UPPER(BO45),"")))</f>
        <v/>
      </c>
      <c r="BP68" s="23" t="str">
        <f>IF(TYPE(VAL_Codes!AU$30)=2,VAL_Codes!AU$30,"")</f>
        <v/>
      </c>
      <c r="BQ68" s="26" t="str">
        <f>IF(OR(AND(BQ45="",BR45=""),AND(BQ58="",BR58=""),AND(BR45="K",BR58="K"),OR(BR45="O",BR58="O")),"",SUM(BQ45,BQ58))</f>
        <v/>
      </c>
      <c r="BR68" s="20" t="str">
        <f>IF(AND(OR(AND(BR45="O",BR58="O"),AND(BR45="K",BR58="K")),SUM(BQ45,BQ58)=0,ISNUMBER(BQ68)),"",IF(OR(BR45="O",BR58="O"),"O",IF(AND(BR45=BR58,OR(BR45="K",BR45="W",BR45="M")), UPPER(BR45),"")))</f>
        <v/>
      </c>
      <c r="BS68" s="23" t="str">
        <f>IF(TYPE(VAL_Codes!AX$30)=2,VAL_Codes!AX$30,"")</f>
        <v/>
      </c>
      <c r="BT68" s="26" t="str">
        <f>IF(OR(AND(BT45="",BU45=""),AND(BT58="",BU58=""),AND(BU45="K",BU58="K"),OR(BU45="O",BU58="O")),"",SUM(BT45,BT58))</f>
        <v/>
      </c>
      <c r="BU68" s="20" t="str">
        <f>IF(AND(OR(AND(BU45="O",BU58="O"),AND(BU45="K",BU58="K")),SUM(BT45,BT58)=0,ISNUMBER(BT68)),"",IF(OR(BU45="O",BU58="O"),"O",IF(AND(BU45=BU58,OR(BU45="K",BU45="W",BU45="M")), UPPER(BU45),"")))</f>
        <v/>
      </c>
      <c r="BV68" s="23" t="str">
        <f>IF(TYPE(VAL_Codes!BA$30)=2,VAL_Codes!BA$30,"")</f>
        <v/>
      </c>
      <c r="BW68" s="26" t="str">
        <f>IF(OR(AND(BW45="",BX45=""),AND(BW58="",BX58=""),AND(BX45="K",BX58="K"),OR(BX45="O",BX58="O")),"",SUM(BW45,BW58))</f>
        <v/>
      </c>
      <c r="BX68" s="20" t="str">
        <f>IF(AND(OR(AND(BX45="O",BX58="O"),AND(BX45="K",BX58="K")),SUM(BW45,BW58)=0,ISNUMBER(BW68)),"",IF(OR(BX45="O",BX58="O"),"O",IF(AND(BX45=BX58,OR(BX45="K",BX45="W",BX45="M")), UPPER(BX45),"")))</f>
        <v/>
      </c>
      <c r="BY68" s="23" t="str">
        <f>IF(TYPE(VAL_Codes!BD$30)=2,VAL_Codes!BD$30,"")</f>
        <v/>
      </c>
      <c r="BZ68" s="26" t="str">
        <f>IF(OR(AND(BZ45="",CA45=""),AND(BZ58="",CA58=""),AND(CA45="K",CA58="K"),OR(CA45="O",CA58="O")),"",SUM(BZ45,BZ58))</f>
        <v/>
      </c>
      <c r="CA68" s="20" t="str">
        <f>IF(AND(OR(AND(CA45="O",CA58="O"),AND(CA45="K",CA58="K")),SUM(BZ45,BZ58)=0,ISNUMBER(BZ68)),"",IF(OR(CA45="O",CA58="O"),"O",IF(AND(CA45=CA58,OR(CA45="K",CA45="W",CA45="M")), UPPER(CA45),"")))</f>
        <v/>
      </c>
      <c r="CB68" s="23" t="str">
        <f>IF(TYPE(VAL_Codes!BG$30)=2,VAL_Codes!BG$30,"")</f>
        <v/>
      </c>
      <c r="CC68" s="26" t="str">
        <f>IF(OR(AND(CC45="",CD45=""),AND(CC58="",CD58=""),AND(CD45="K",CD58="K"),OR(CD45="O",CD58="O")),"",SUM(CC45,CC58))</f>
        <v/>
      </c>
      <c r="CD68" s="20" t="str">
        <f>IF(AND(OR(AND(CD45="O",CD58="O"),AND(CD45="K",CD58="K")),SUM(CC45,CC58)=0,ISNUMBER(CC68)),"",IF(OR(CD45="O",CD58="O"),"O",IF(AND(CD45=CD58,OR(CD45="K",CD45="W",CD45="M")), UPPER(CD45),"")))</f>
        <v/>
      </c>
      <c r="CE68" s="23" t="str">
        <f>IF(TYPE(VAL_Codes!BJ$30)=2,VAL_Codes!BJ$30,"")</f>
        <v/>
      </c>
      <c r="CF68" s="26" t="str">
        <f>IF(OR(AND(CF45="",CG45=""),AND(CF58="",CG58=""),AND(CG45="K",CG58="K"),OR(CG45="O",CG58="O")),"",SUM(CF45,CF58))</f>
        <v/>
      </c>
      <c r="CG68" s="20" t="str">
        <f>IF(AND(OR(AND(CG45="O",CG58="O"),AND(CG45="K",CG58="K")),SUM(CF45,CF58)=0,ISNUMBER(CF68)),"",IF(OR(CG45="O",CG58="O"),"O",IF(AND(CG45=CG58,OR(CG45="K",CG45="W",CG45="M")), UPPER(CG45),"")))</f>
        <v/>
      </c>
      <c r="CH68" s="23" t="str">
        <f>IF(TYPE(VAL_Codes!BM$30)=2,VAL_Codes!BM$30,"")</f>
        <v/>
      </c>
      <c r="CI68" s="26" t="str">
        <f>IF(OR(AND(CI45="",CJ45=""),AND(CI58="",CJ58=""),AND(CJ45="K",CJ58="K"),OR(CJ45="O",CJ58="O")),"",SUM(CI45,CI58))</f>
        <v/>
      </c>
      <c r="CJ68" s="20" t="str">
        <f>IF(AND(OR(AND(CJ45="O",CJ58="O"),AND(CJ45="K",CJ58="K")),SUM(CI45,CI58)=0,ISNUMBER(CI68)),"",IF(OR(CJ45="O",CJ58="O"),"O",IF(AND(CJ45=CJ58,OR(CJ45="K",CJ45="W",CJ45="M")), UPPER(CJ45),"")))</f>
        <v/>
      </c>
      <c r="CK68" s="23" t="str">
        <f>IF(TYPE(VAL_Codes!BP$30)=2,VAL_Codes!BP$30,"")</f>
        <v/>
      </c>
      <c r="CL68" s="26" t="str">
        <f>IF(OR(AND(CL45="",CM45=""),AND(CL58="",CM58=""),AND(CM45="K",CM58="K"),OR(CM45="O",CM58="O")),"",SUM(CL45,CL58))</f>
        <v/>
      </c>
      <c r="CM68" s="20" t="str">
        <f>IF(AND(OR(AND(CM45="O",CM58="O"),AND(CM45="K",CM58="K")),SUM(CL45,CL58)=0,ISNUMBER(CL68)),"",IF(OR(CM45="O",CM58="O"),"O",IF(AND(CM45=CM58,OR(CM45="K",CM45="W",CM45="M")), UPPER(CM45),"")))</f>
        <v/>
      </c>
      <c r="CN68" s="23" t="str">
        <f>IF(TYPE(VAL_Codes!BS$30)=2,VAL_Codes!BS$30,"")</f>
        <v/>
      </c>
      <c r="CO68" s="26" t="str">
        <f>IF(OR(AND(CO45="",CP45=""),AND(CO58="",CP58=""),AND(CP45="K",CP58="K"),OR(CP45="O",CP58="O")),"",SUM(CO45,CO58))</f>
        <v/>
      </c>
      <c r="CP68" s="20" t="str">
        <f>IF(AND(OR(AND(CP45="O",CP58="O"),AND(CP45="K",CP58="K")),SUM(CO45,CO58)=0,ISNUMBER(CO68)),"",IF(OR(CP45="O",CP58="O"),"O",IF(AND(CP45=CP58,OR(CP45="K",CP45="W",CP45="M")), UPPER(CP45),"")))</f>
        <v/>
      </c>
      <c r="CQ68" s="23" t="str">
        <f>IF(TYPE(VAL_Codes!BV$30)=2,VAL_Codes!BV$30,"")</f>
        <v/>
      </c>
      <c r="CR68" s="38"/>
    </row>
    <row r="69" spans="1:96" ht="11.25" customHeight="1" x14ac:dyDescent="0.2">
      <c r="A69" s="75"/>
      <c r="B69" s="75"/>
      <c r="C69" s="924"/>
      <c r="D69" s="924"/>
      <c r="E69" s="128" t="s">
        <v>213</v>
      </c>
      <c r="F69" s="128" t="s">
        <v>377</v>
      </c>
      <c r="G69" s="407"/>
      <c r="H69" s="408" t="s">
        <v>47</v>
      </c>
      <c r="I69" s="395" t="s">
        <v>66</v>
      </c>
      <c r="J69" s="396" t="str">
        <f>VAL_Metadata!B$8</f>
        <v>_X</v>
      </c>
      <c r="K69" s="408" t="s">
        <v>86</v>
      </c>
      <c r="L69" s="123" t="s">
        <v>214</v>
      </c>
      <c r="M69" s="122"/>
      <c r="N69" s="122"/>
      <c r="O69" s="122"/>
      <c r="P69" s="122"/>
      <c r="Q69" s="122"/>
      <c r="R69" s="122"/>
      <c r="S69" s="122"/>
      <c r="T69" s="122"/>
      <c r="U69" s="122"/>
      <c r="V69" s="122"/>
      <c r="W69" s="122"/>
      <c r="X69" s="122"/>
      <c r="Y69" s="122"/>
      <c r="Z69" s="123"/>
      <c r="AA69" s="26" t="str">
        <f>IF(OR(AND(AA46="",AB46=""),AND(AA59="",AB59=""),AND(AB46="K",AB59="K"),OR(AB46="O",AB59="O")),"",SUM(AA46,AA59))</f>
        <v/>
      </c>
      <c r="AB69" s="20" t="str">
        <f>IF(AND(OR(AND(AB46="O",AB59="O"),AND(AB46="K",AB59="K")),SUM(AA46,AA59)=0,ISNUMBER(AA69)),"",IF(OR(AB46="O",AB59="O"),"O",IF(AND(AB46=AB59,OR(AB46="K",AB46="W",AB46="M")), UPPER(AB46),"")))</f>
        <v/>
      </c>
      <c r="AC69" s="23" t="str">
        <f>IF(TYPE(VAL_Codes!H$30)=2,VAL_Codes!H$30,"")</f>
        <v/>
      </c>
      <c r="AD69" s="26" t="str">
        <f>IF(OR(AND(AD46="",AE46=""),AND(AD59="",AE59=""),AND(AE46="K",AE59="K"),OR(AE46="O",AE59="O")),"",SUM(AD46,AD59))</f>
        <v/>
      </c>
      <c r="AE69" s="20" t="str">
        <f>IF(AND(OR(AND(AE46="O",AE59="O"),AND(AE46="K",AE59="K")),SUM(AD46,AD59)=0,ISNUMBER(AD69)),"",IF(OR(AE46="O",AE59="O"),"O",IF(AND(AE46=AE59,OR(AE46="K",AE46="W",AE46="M")), UPPER(AE46),"")))</f>
        <v/>
      </c>
      <c r="AF69" s="23" t="str">
        <f>IF(TYPE(VAL_Codes!K$30)=2,VAL_Codes!K$30,"")</f>
        <v/>
      </c>
      <c r="AG69" s="26" t="str">
        <f>IF(OR(AND(AG46="",AH46=""),AND(AG59="",AH59=""),AND(AH46="K",AH59="K"),OR(AH46="O",AH59="O")),"",SUM(AG46,AG59))</f>
        <v/>
      </c>
      <c r="AH69" s="20" t="str">
        <f>IF(AND(OR(AND(AH46="O",AH59="O"),AND(AH46="K",AH59="K")),SUM(AG46,AG59)=0,ISNUMBER(AG69)),"",IF(OR(AH46="O",AH59="O"),"O",IF(AND(AH46=AH59,OR(AH46="K",AH46="W",AH46="M")), UPPER(AH46),"")))</f>
        <v/>
      </c>
      <c r="AI69" s="23" t="str">
        <f>IF(TYPE(VAL_Codes!N$30)=2,VAL_Codes!N$30,"")</f>
        <v/>
      </c>
      <c r="AJ69" s="26" t="str">
        <f>IF(OR(AND(AJ46="",AK46=""),AND(AJ59="",AK59=""),AND(AK46="K",AK59="K"),OR(AK46="O",AK59="O")),"",SUM(AJ46,AJ59))</f>
        <v/>
      </c>
      <c r="AK69" s="20" t="str">
        <f>IF(AND(OR(AND(AK46="O",AK59="O"),AND(AK46="K",AK59="K")),SUM(AJ46,AJ59)=0,ISNUMBER(AJ69)),"",IF(OR(AK46="O",AK59="O"),"O",IF(AND(AK46=AK59,OR(AK46="K",AK46="W",AK46="M")), UPPER(AK46),"")))</f>
        <v/>
      </c>
      <c r="AL69" s="23" t="str">
        <f>IF(TYPE(VAL_Codes!Q$30)=2,VAL_Codes!Q$30,"")</f>
        <v/>
      </c>
      <c r="AM69" s="26" t="str">
        <f>IF(OR(AND(AM46="",AN46=""),AND(AM59="",AN59=""),AND(AN46="K",AN59="K"),OR(AN46="O",AN59="O")),"",SUM(AM46,AM59))</f>
        <v/>
      </c>
      <c r="AN69" s="20" t="str">
        <f>IF(AND(OR(AND(AN46="O",AN59="O"),AND(AN46="K",AN59="K")),SUM(AM46,AM59)=0,ISNUMBER(AM69)),"",IF(OR(AN46="O",AN59="O"),"O",IF(AND(AN46=AN59,OR(AN46="K",AN46="W",AN46="M")), UPPER(AN46),"")))</f>
        <v/>
      </c>
      <c r="AO69" s="23" t="str">
        <f>IF(TYPE(VAL_Codes!T$30)=2,VAL_Codes!T$30,"")</f>
        <v/>
      </c>
      <c r="AP69" s="26" t="str">
        <f>IF(OR(AND(AP46="",AQ46=""),AND(AP59="",AQ59=""),AND(AQ46="K",AQ59="K"),OR(AQ46="O",AQ59="O")),"",SUM(AP46,AP59))</f>
        <v/>
      </c>
      <c r="AQ69" s="20" t="str">
        <f>IF(AND(OR(AND(AQ46="O",AQ59="O"),AND(AQ46="K",AQ59="K")),SUM(AP46,AP59)=0,ISNUMBER(AP69)),"",IF(OR(AQ46="O",AQ59="O"),"O",IF(AND(AQ46=AQ59,OR(AQ46="K",AQ46="W",AQ46="M")), UPPER(AQ46),"")))</f>
        <v/>
      </c>
      <c r="AR69" s="23" t="str">
        <f>IF(TYPE(VAL_Codes!W$30)=2,VAL_Codes!W$30,"")</f>
        <v/>
      </c>
      <c r="AS69" s="26" t="str">
        <f>IF(OR(AND(AS46="",AT46=""),AND(AS59="",AT59=""),AND(AT46="K",AT59="K"),OR(AT46="O",AT59="O")),"",SUM(AS46,AS59))</f>
        <v/>
      </c>
      <c r="AT69" s="20" t="str">
        <f>IF(AND(OR(AND(AT46="O",AT59="O"),AND(AT46="K",AT59="K")),SUM(AS46,AS59)=0,ISNUMBER(AS69)),"",IF(OR(AT46="O",AT59="O"),"O",IF(AND(AT46=AT59,OR(AT46="K",AT46="W",AT46="M")), UPPER(AT46),"")))</f>
        <v/>
      </c>
      <c r="AU69" s="23" t="str">
        <f>IF(TYPE(VAL_Codes!Z$30)=2,VAL_Codes!Z$30,"")</f>
        <v/>
      </c>
      <c r="AV69" s="26" t="str">
        <f>IF(OR(AND(AV46="",AW46=""),AND(AV59="",AW59=""),AND(AW46="K",AW59="K"),OR(AW46="O",AW59="O")),"",SUM(AV46,AV59))</f>
        <v/>
      </c>
      <c r="AW69" s="20" t="str">
        <f>IF(AND(OR(AND(AW46="O",AW59="O"),AND(AW46="K",AW59="K")),SUM(AV46,AV59)=0,ISNUMBER(AV69)),"",IF(OR(AW46="O",AW59="O"),"O",IF(AND(AW46=AW59,OR(AW46="K",AW46="W",AW46="M")), UPPER(AW46),"")))</f>
        <v/>
      </c>
      <c r="AX69" s="23" t="str">
        <f>IF(TYPE(VAL_Codes!AC$30)=2,VAL_Codes!AC$30,"")</f>
        <v/>
      </c>
      <c r="AY69" s="26" t="str">
        <f>IF(OR(AND(AY46="",AZ46=""),AND(AY59="",AZ59=""),AND(AZ46="K",AZ59="K"),OR(AZ46="O",AZ59="O")),"",SUM(AY46,AY59))</f>
        <v/>
      </c>
      <c r="AZ69" s="20" t="str">
        <f>IF(AND(OR(AND(AZ46="O",AZ59="O"),AND(AZ46="K",AZ59="K")),SUM(AY46,AY59)=0,ISNUMBER(AY69)),"",IF(OR(AZ46="O",AZ59="O"),"O",IF(AND(AZ46=AZ59,OR(AZ46="K",AZ46="W",AZ46="M")), UPPER(AZ46),"")))</f>
        <v/>
      </c>
      <c r="BA69" s="23" t="str">
        <f>IF(TYPE(VAL_Codes!AF$30)=2,VAL_Codes!AF$30,"")</f>
        <v/>
      </c>
      <c r="BB69" s="26" t="str">
        <f>IF(OR(AND(BB46="",BC46=""),AND(BB59="",BC59=""),AND(BC46="K",BC59="K"),OR(BC46="O",BC59="O")),"",SUM(BB46,BB59))</f>
        <v/>
      </c>
      <c r="BC69" s="20" t="str">
        <f>IF(AND(OR(AND(BC46="O",BC59="O"),AND(BC46="K",BC59="K")),SUM(BB46,BB59)=0,ISNUMBER(BB69)),"",IF(OR(BC46="O",BC59="O"),"O",IF(AND(BC46=BC59,OR(BC46="K",BC46="W",BC46="M")), UPPER(BC46),"")))</f>
        <v/>
      </c>
      <c r="BD69" s="23" t="str">
        <f>IF(TYPE(VAL_Codes!AI$30)=2,VAL_Codes!AI$30,"")</f>
        <v/>
      </c>
      <c r="BE69" s="26" t="str">
        <f>IF(OR(AND(BE46="",BF46=""),AND(BE59="",BF59=""),AND(BF46="K",BF59="K"),OR(BF46="O",BF59="O")),"",SUM(BE46,BE59))</f>
        <v/>
      </c>
      <c r="BF69" s="20" t="str">
        <f>IF(AND(OR(AND(BF46="O",BF59="O"),AND(BF46="K",BF59="K")),SUM(BE46,BE59)=0,ISNUMBER(BE69)),"",IF(OR(BF46="O",BF59="O"),"O",IF(AND(BF46=BF59,OR(BF46="K",BF46="W",BF46="M")), UPPER(BF46),"")))</f>
        <v/>
      </c>
      <c r="BG69" s="23" t="str">
        <f>IF(TYPE(VAL_Codes!AL$30)=2,VAL_Codes!AL$30,"")</f>
        <v/>
      </c>
      <c r="BH69" s="26" t="str">
        <f>IF(OR(AND(BH46="",BI46=""),AND(BH59="",BI59=""),AND(BI46="K",BI59="K"),OR(BI46="O",BI59="O")),"",SUM(BH46,BH59))</f>
        <v/>
      </c>
      <c r="BI69" s="20" t="str">
        <f>IF(AND(OR(AND(BI46="O",BI59="O"),AND(BI46="K",BI59="K")),SUM(BH46,BH59)=0,ISNUMBER(BH69)),"",IF(OR(BI46="O",BI59="O"),"O",IF(AND(BI46=BI59,OR(BI46="K",BI46="W",BI46="M")), UPPER(BI46),"")))</f>
        <v/>
      </c>
      <c r="BJ69" s="23" t="str">
        <f>IF(TYPE(VAL_Codes!AO$30)=2,VAL_Codes!AO$30,"")</f>
        <v/>
      </c>
      <c r="BK69" s="26" t="str">
        <f>IF(OR(AND(BK46="",BL46=""),AND(BK59="",BL59=""),AND(BL46="K",BL59="K"),OR(BL46="O",BL59="O")),"",SUM(BK46,BK59))</f>
        <v/>
      </c>
      <c r="BL69" s="20" t="str">
        <f>IF(AND(OR(AND(BL46="O",BL59="O"),AND(BL46="K",BL59="K")),SUM(BK46,BK59)=0,ISNUMBER(BK69)),"",IF(OR(BL46="O",BL59="O"),"O",IF(AND(BL46=BL59,OR(BL46="K",BL46="W",BL46="M")), UPPER(BL46),"")))</f>
        <v/>
      </c>
      <c r="BM69" s="23" t="str">
        <f>IF(TYPE(VAL_Codes!AR$30)=2,VAL_Codes!AR$30,"")</f>
        <v/>
      </c>
      <c r="BN69" s="26" t="str">
        <f>IF(OR(AND(BN46="",BO46=""),AND(BN59="",BO59=""),AND(BO46="K",BO59="K"),OR(BO46="O",BO59="O")),"",SUM(BN46,BN59))</f>
        <v/>
      </c>
      <c r="BO69" s="20" t="str">
        <f>IF(AND(OR(AND(BO46="O",BO59="O"),AND(BO46="K",BO59="K")),SUM(BN46,BN59)=0,ISNUMBER(BN69)),"",IF(OR(BO46="O",BO59="O"),"O",IF(AND(BO46=BO59,OR(BO46="K",BO46="W",BO46="M")), UPPER(BO46),"")))</f>
        <v/>
      </c>
      <c r="BP69" s="23" t="str">
        <f>IF(TYPE(VAL_Codes!AU$30)=2,VAL_Codes!AU$30,"")</f>
        <v/>
      </c>
      <c r="BQ69" s="26" t="str">
        <f>IF(OR(AND(BQ46="",BR46=""),AND(BQ59="",BR59=""),AND(BR46="K",BR59="K"),OR(BR46="O",BR59="O")),"",SUM(BQ46,BQ59))</f>
        <v/>
      </c>
      <c r="BR69" s="20" t="str">
        <f>IF(AND(OR(AND(BR46="O",BR59="O"),AND(BR46="K",BR59="K")),SUM(BQ46,BQ59)=0,ISNUMBER(BQ69)),"",IF(OR(BR46="O",BR59="O"),"O",IF(AND(BR46=BR59,OR(BR46="K",BR46="W",BR46="M")), UPPER(BR46),"")))</f>
        <v/>
      </c>
      <c r="BS69" s="23" t="str">
        <f>IF(TYPE(VAL_Codes!AX$30)=2,VAL_Codes!AX$30,"")</f>
        <v/>
      </c>
      <c r="BT69" s="26" t="str">
        <f>IF(OR(AND(BT46="",BU46=""),AND(BT59="",BU59=""),AND(BU46="K",BU59="K"),OR(BU46="O",BU59="O")),"",SUM(BT46,BT59))</f>
        <v/>
      </c>
      <c r="BU69" s="20" t="str">
        <f>IF(AND(OR(AND(BU46="O",BU59="O"),AND(BU46="K",BU59="K")),SUM(BT46,BT59)=0,ISNUMBER(BT69)),"",IF(OR(BU46="O",BU59="O"),"O",IF(AND(BU46=BU59,OR(BU46="K",BU46="W",BU46="M")), UPPER(BU46),"")))</f>
        <v/>
      </c>
      <c r="BV69" s="23" t="str">
        <f>IF(TYPE(VAL_Codes!BA$30)=2,VAL_Codes!BA$30,"")</f>
        <v/>
      </c>
      <c r="BW69" s="26" t="str">
        <f>IF(OR(AND(BW46="",BX46=""),AND(BW59="",BX59=""),AND(BX46="K",BX59="K"),OR(BX46="O",BX59="O")),"",SUM(BW46,BW59))</f>
        <v/>
      </c>
      <c r="BX69" s="20" t="str">
        <f>IF(AND(OR(AND(BX46="O",BX59="O"),AND(BX46="K",BX59="K")),SUM(BW46,BW59)=0,ISNUMBER(BW69)),"",IF(OR(BX46="O",BX59="O"),"O",IF(AND(BX46=BX59,OR(BX46="K",BX46="W",BX46="M")), UPPER(BX46),"")))</f>
        <v/>
      </c>
      <c r="BY69" s="23" t="str">
        <f>IF(TYPE(VAL_Codes!BD$30)=2,VAL_Codes!BD$30,"")</f>
        <v/>
      </c>
      <c r="BZ69" s="26" t="str">
        <f>IF(OR(AND(BZ46="",CA46=""),AND(BZ59="",CA59=""),AND(CA46="K",CA59="K"),OR(CA46="O",CA59="O")),"",SUM(BZ46,BZ59))</f>
        <v/>
      </c>
      <c r="CA69" s="20" t="str">
        <f>IF(AND(OR(AND(CA46="O",CA59="O"),AND(CA46="K",CA59="K")),SUM(BZ46,BZ59)=0,ISNUMBER(BZ69)),"",IF(OR(CA46="O",CA59="O"),"O",IF(AND(CA46=CA59,OR(CA46="K",CA46="W",CA46="M")), UPPER(CA46),"")))</f>
        <v/>
      </c>
      <c r="CB69" s="23" t="str">
        <f>IF(TYPE(VAL_Codes!BG$30)=2,VAL_Codes!BG$30,"")</f>
        <v/>
      </c>
      <c r="CC69" s="26" t="str">
        <f>IF(OR(AND(CC46="",CD46=""),AND(CC59="",CD59=""),AND(CD46="K",CD59="K"),OR(CD46="O",CD59="O")),"",SUM(CC46,CC59))</f>
        <v/>
      </c>
      <c r="CD69" s="20" t="str">
        <f>IF(AND(OR(AND(CD46="O",CD59="O"),AND(CD46="K",CD59="K")),SUM(CC46,CC59)=0,ISNUMBER(CC69)),"",IF(OR(CD46="O",CD59="O"),"O",IF(AND(CD46=CD59,OR(CD46="K",CD46="W",CD46="M")), UPPER(CD46),"")))</f>
        <v/>
      </c>
      <c r="CE69" s="23" t="str">
        <f>IF(TYPE(VAL_Codes!BJ$30)=2,VAL_Codes!BJ$30,"")</f>
        <v/>
      </c>
      <c r="CF69" s="26" t="str">
        <f>IF(OR(AND(CF46="",CG46=""),AND(CF59="",CG59=""),AND(CG46="K",CG59="K"),OR(CG46="O",CG59="O")),"",SUM(CF46,CF59))</f>
        <v/>
      </c>
      <c r="CG69" s="20" t="str">
        <f>IF(AND(OR(AND(CG46="O",CG59="O"),AND(CG46="K",CG59="K")),SUM(CF46,CF59)=0,ISNUMBER(CF69)),"",IF(OR(CG46="O",CG59="O"),"O",IF(AND(CG46=CG59,OR(CG46="K",CG46="W",CG46="M")), UPPER(CG46),"")))</f>
        <v/>
      </c>
      <c r="CH69" s="23" t="str">
        <f>IF(TYPE(VAL_Codes!BM$30)=2,VAL_Codes!BM$30,"")</f>
        <v/>
      </c>
      <c r="CI69" s="26" t="str">
        <f>IF(OR(AND(CI46="",CJ46=""),AND(CI59="",CJ59=""),AND(CJ46="K",CJ59="K"),OR(CJ46="O",CJ59="O")),"",SUM(CI46,CI59))</f>
        <v/>
      </c>
      <c r="CJ69" s="20" t="str">
        <f>IF(AND(OR(AND(CJ46="O",CJ59="O"),AND(CJ46="K",CJ59="K")),SUM(CI46,CI59)=0,ISNUMBER(CI69)),"",IF(OR(CJ46="O",CJ59="O"),"O",IF(AND(CJ46=CJ59,OR(CJ46="K",CJ46="W",CJ46="M")), UPPER(CJ46),"")))</f>
        <v/>
      </c>
      <c r="CK69" s="23" t="str">
        <f>IF(TYPE(VAL_Codes!BP$30)=2,VAL_Codes!BP$30,"")</f>
        <v/>
      </c>
      <c r="CL69" s="26" t="str">
        <f>IF(OR(AND(CL46="",CM46=""),AND(CL59="",CM59=""),AND(CM46="K",CM59="K"),OR(CM46="O",CM59="O")),"",SUM(CL46,CL59))</f>
        <v/>
      </c>
      <c r="CM69" s="20" t="str">
        <f>IF(AND(OR(AND(CM46="O",CM59="O"),AND(CM46="K",CM59="K")),SUM(CL46,CL59)=0,ISNUMBER(CL69)),"",IF(OR(CM46="O",CM59="O"),"O",IF(AND(CM46=CM59,OR(CM46="K",CM46="W",CM46="M")), UPPER(CM46),"")))</f>
        <v/>
      </c>
      <c r="CN69" s="23" t="str">
        <f>IF(TYPE(VAL_Codes!BS$30)=2,VAL_Codes!BS$30,"")</f>
        <v/>
      </c>
      <c r="CO69" s="26" t="str">
        <f>IF(OR(AND(CO46="",CP46=""),AND(CO59="",CP59=""),AND(CP46="K",CP59="K"),OR(CP46="O",CP59="O")),"",SUM(CO46,CO59))</f>
        <v/>
      </c>
      <c r="CP69" s="20" t="str">
        <f>IF(AND(OR(AND(CP46="O",CP59="O"),AND(CP46="K",CP59="K")),SUM(CO46,CO59)=0,ISNUMBER(CO69)),"",IF(OR(CP46="O",CP59="O"),"O",IF(AND(CP46=CP59,OR(CP46="K",CP46="W",CP46="M")), UPPER(CP46),"")))</f>
        <v/>
      </c>
      <c r="CQ69" s="23" t="str">
        <f>IF(TYPE(VAL_Codes!BV$30)=2,VAL_Codes!BV$30,"")</f>
        <v/>
      </c>
      <c r="CR69" s="38"/>
    </row>
    <row r="70" spans="1:96" ht="11.25" customHeight="1" x14ac:dyDescent="0.2">
      <c r="A70" s="44"/>
      <c r="B70" s="44"/>
      <c r="C70" s="924"/>
      <c r="D70" s="924"/>
      <c r="E70" s="128" t="s">
        <v>218</v>
      </c>
      <c r="F70" s="128" t="s">
        <v>341</v>
      </c>
      <c r="G70" s="407"/>
      <c r="H70" s="408" t="s">
        <v>47</v>
      </c>
      <c r="I70" s="395" t="s">
        <v>66</v>
      </c>
      <c r="J70" s="396" t="str">
        <f>VAL_Metadata!B$8</f>
        <v>_X</v>
      </c>
      <c r="K70" s="408" t="s">
        <v>86</v>
      </c>
      <c r="L70" s="123" t="s">
        <v>221</v>
      </c>
      <c r="M70" s="122"/>
      <c r="N70" s="122"/>
      <c r="O70" s="122"/>
      <c r="P70" s="122"/>
      <c r="Q70" s="122"/>
      <c r="R70" s="122"/>
      <c r="S70" s="122"/>
      <c r="T70" s="122"/>
      <c r="U70" s="122"/>
      <c r="V70" s="122"/>
      <c r="W70" s="122"/>
      <c r="X70" s="122"/>
      <c r="Y70" s="122"/>
      <c r="Z70" s="123"/>
      <c r="AA70" s="26" t="str">
        <f t="shared" ref="AA70:AA76" si="0">IF(OR(AND(AA50="",AB50=""),AND(AA60="",AB60=""),AND(AB50="K",AB60="K"),OR(AB50="O",AB60="O")),"",SUM(AA50,AA60))</f>
        <v/>
      </c>
      <c r="AB70" s="20" t="str">
        <f t="shared" ref="AB70:AB76" si="1">IF(AND(OR(AND(AB50="O",AB60="O"),AND(AB50="K",AB60="K")),SUM(AA50,AA60)=0,ISNUMBER(AA70)),"",IF(OR(AB50="O",AB60="O"),"O",IF(AND(AB50=AB60,OR(AB50="K",AB50="W",AB50="M")), UPPER(AB50),"")))</f>
        <v/>
      </c>
      <c r="AC70" s="23" t="str">
        <f>IF(TYPE(VAL_Codes!H$30)=2,VAL_Codes!H$30,"")</f>
        <v/>
      </c>
      <c r="AD70" s="26" t="str">
        <f t="shared" ref="AD70:AD76" si="2">IF(OR(AND(AD50="",AE50=""),AND(AD60="",AE60=""),AND(AE50="K",AE60="K"),OR(AE50="O",AE60="O")),"",SUM(AD50,AD60))</f>
        <v/>
      </c>
      <c r="AE70" s="20" t="str">
        <f t="shared" ref="AE70:AE76" si="3">IF(AND(OR(AND(AE50="O",AE60="O"),AND(AE50="K",AE60="K")),SUM(AD50,AD60)=0,ISNUMBER(AD70)),"",IF(OR(AE50="O",AE60="O"),"O",IF(AND(AE50=AE60,OR(AE50="K",AE50="W",AE50="M")), UPPER(AE50),"")))</f>
        <v/>
      </c>
      <c r="AF70" s="23" t="str">
        <f>IF(TYPE(VAL_Codes!K$30)=2,VAL_Codes!K$30,"")</f>
        <v/>
      </c>
      <c r="AG70" s="26" t="str">
        <f t="shared" ref="AG70:AG76" si="4">IF(OR(AND(AG50="",AH50=""),AND(AG60="",AH60=""),AND(AH50="K",AH60="K"),OR(AH50="O",AH60="O")),"",SUM(AG50,AG60))</f>
        <v/>
      </c>
      <c r="AH70" s="20" t="str">
        <f t="shared" ref="AH70:AH76" si="5">IF(AND(OR(AND(AH50="O",AH60="O"),AND(AH50="K",AH60="K")),SUM(AG50,AG60)=0,ISNUMBER(AG70)),"",IF(OR(AH50="O",AH60="O"),"O",IF(AND(AH50=AH60,OR(AH50="K",AH50="W",AH50="M")), UPPER(AH50),"")))</f>
        <v/>
      </c>
      <c r="AI70" s="23" t="str">
        <f>IF(TYPE(VAL_Codes!N$30)=2,VAL_Codes!N$30,"")</f>
        <v/>
      </c>
      <c r="AJ70" s="26" t="str">
        <f t="shared" ref="AJ70:AJ76" si="6">IF(OR(AND(AJ50="",AK50=""),AND(AJ60="",AK60=""),AND(AK50="K",AK60="K"),OR(AK50="O",AK60="O")),"",SUM(AJ50,AJ60))</f>
        <v/>
      </c>
      <c r="AK70" s="20" t="str">
        <f t="shared" ref="AK70:AK76" si="7">IF(AND(OR(AND(AK50="O",AK60="O"),AND(AK50="K",AK60="K")),SUM(AJ50,AJ60)=0,ISNUMBER(AJ70)),"",IF(OR(AK50="O",AK60="O"),"O",IF(AND(AK50=AK60,OR(AK50="K",AK50="W",AK50="M")), UPPER(AK50),"")))</f>
        <v/>
      </c>
      <c r="AL70" s="23" t="str">
        <f>IF(TYPE(VAL_Codes!Q$30)=2,VAL_Codes!Q$30,"")</f>
        <v/>
      </c>
      <c r="AM70" s="26" t="str">
        <f t="shared" ref="AM70:AM76" si="8">IF(OR(AND(AM50="",AN50=""),AND(AM60="",AN60=""),AND(AN50="K",AN60="K"),OR(AN50="O",AN60="O")),"",SUM(AM50,AM60))</f>
        <v/>
      </c>
      <c r="AN70" s="20" t="str">
        <f t="shared" ref="AN70:AN76" si="9">IF(AND(OR(AND(AN50="O",AN60="O"),AND(AN50="K",AN60="K")),SUM(AM50,AM60)=0,ISNUMBER(AM70)),"",IF(OR(AN50="O",AN60="O"),"O",IF(AND(AN50=AN60,OR(AN50="K",AN50="W",AN50="M")), UPPER(AN50),"")))</f>
        <v/>
      </c>
      <c r="AO70" s="23" t="str">
        <f>IF(TYPE(VAL_Codes!T$30)=2,VAL_Codes!T$30,"")</f>
        <v/>
      </c>
      <c r="AP70" s="26" t="str">
        <f t="shared" ref="AP70:AP76" si="10">IF(OR(AND(AP50="",AQ50=""),AND(AP60="",AQ60=""),AND(AQ50="K",AQ60="K"),OR(AQ50="O",AQ60="O")),"",SUM(AP50,AP60))</f>
        <v/>
      </c>
      <c r="AQ70" s="20" t="str">
        <f t="shared" ref="AQ70:AQ76" si="11">IF(AND(OR(AND(AQ50="O",AQ60="O"),AND(AQ50="K",AQ60="K")),SUM(AP50,AP60)=0,ISNUMBER(AP70)),"",IF(OR(AQ50="O",AQ60="O"),"O",IF(AND(AQ50=AQ60,OR(AQ50="K",AQ50="W",AQ50="M")), UPPER(AQ50),"")))</f>
        <v/>
      </c>
      <c r="AR70" s="23" t="str">
        <f>IF(TYPE(VAL_Codes!W$30)=2,VAL_Codes!W$30,"")</f>
        <v/>
      </c>
      <c r="AS70" s="26" t="str">
        <f t="shared" ref="AS70:AS76" si="12">IF(OR(AND(AS50="",AT50=""),AND(AS60="",AT60=""),AND(AT50="K",AT60="K"),OR(AT50="O",AT60="O")),"",SUM(AS50,AS60))</f>
        <v/>
      </c>
      <c r="AT70" s="20" t="str">
        <f t="shared" ref="AT70:AT76" si="13">IF(AND(OR(AND(AT50="O",AT60="O"),AND(AT50="K",AT60="K")),SUM(AS50,AS60)=0,ISNUMBER(AS70)),"",IF(OR(AT50="O",AT60="O"),"O",IF(AND(AT50=AT60,OR(AT50="K",AT50="W",AT50="M")), UPPER(AT50),"")))</f>
        <v/>
      </c>
      <c r="AU70" s="23" t="str">
        <f>IF(TYPE(VAL_Codes!Z$30)=2,VAL_Codes!Z$30,"")</f>
        <v/>
      </c>
      <c r="AV70" s="26" t="str">
        <f t="shared" ref="AV70:AV76" si="14">IF(OR(AND(AV50="",AW50=""),AND(AV60="",AW60=""),AND(AW50="K",AW60="K"),OR(AW50="O",AW60="O")),"",SUM(AV50,AV60))</f>
        <v/>
      </c>
      <c r="AW70" s="20" t="str">
        <f t="shared" ref="AW70:AW76" si="15">IF(AND(OR(AND(AW50="O",AW60="O"),AND(AW50="K",AW60="K")),SUM(AV50,AV60)=0,ISNUMBER(AV70)),"",IF(OR(AW50="O",AW60="O"),"O",IF(AND(AW50=AW60,OR(AW50="K",AW50="W",AW50="M")), UPPER(AW50),"")))</f>
        <v/>
      </c>
      <c r="AX70" s="23" t="str">
        <f>IF(TYPE(VAL_Codes!AC$30)=2,VAL_Codes!AC$30,"")</f>
        <v/>
      </c>
      <c r="AY70" s="26" t="str">
        <f t="shared" ref="AY70:AY76" si="16">IF(OR(AND(AY50="",AZ50=""),AND(AY60="",AZ60=""),AND(AZ50="K",AZ60="K"),OR(AZ50="O",AZ60="O")),"",SUM(AY50,AY60))</f>
        <v/>
      </c>
      <c r="AZ70" s="20" t="str">
        <f t="shared" ref="AZ70:AZ76" si="17">IF(AND(OR(AND(AZ50="O",AZ60="O"),AND(AZ50="K",AZ60="K")),SUM(AY50,AY60)=0,ISNUMBER(AY70)),"",IF(OR(AZ50="O",AZ60="O"),"O",IF(AND(AZ50=AZ60,OR(AZ50="K",AZ50="W",AZ50="M")), UPPER(AZ50),"")))</f>
        <v/>
      </c>
      <c r="BA70" s="23" t="str">
        <f>IF(TYPE(VAL_Codes!AF$30)=2,VAL_Codes!AF$30,"")</f>
        <v/>
      </c>
      <c r="BB70" s="26" t="str">
        <f t="shared" ref="BB70:BB76" si="18">IF(OR(AND(BB50="",BC50=""),AND(BB60="",BC60=""),AND(BC50="K",BC60="K"),OR(BC50="O",BC60="O")),"",SUM(BB50,BB60))</f>
        <v/>
      </c>
      <c r="BC70" s="20" t="str">
        <f t="shared" ref="BC70:BC76" si="19">IF(AND(OR(AND(BC50="O",BC60="O"),AND(BC50="K",BC60="K")),SUM(BB50,BB60)=0,ISNUMBER(BB70)),"",IF(OR(BC50="O",BC60="O"),"O",IF(AND(BC50=BC60,OR(BC50="K",BC50="W",BC50="M")), UPPER(BC50),"")))</f>
        <v/>
      </c>
      <c r="BD70" s="23" t="str">
        <f>IF(TYPE(VAL_Codes!AI$30)=2,VAL_Codes!AI$30,"")</f>
        <v/>
      </c>
      <c r="BE70" s="26" t="str">
        <f t="shared" ref="BE70:BE76" si="20">IF(OR(AND(BE50="",BF50=""),AND(BE60="",BF60=""),AND(BF50="K",BF60="K"),OR(BF50="O",BF60="O")),"",SUM(BE50,BE60))</f>
        <v/>
      </c>
      <c r="BF70" s="20" t="str">
        <f t="shared" ref="BF70:BF76" si="21">IF(AND(OR(AND(BF50="O",BF60="O"),AND(BF50="K",BF60="K")),SUM(BE50,BE60)=0,ISNUMBER(BE70)),"",IF(OR(BF50="O",BF60="O"),"O",IF(AND(BF50=BF60,OR(BF50="K",BF50="W",BF50="M")), UPPER(BF50),"")))</f>
        <v/>
      </c>
      <c r="BG70" s="23" t="str">
        <f>IF(TYPE(VAL_Codes!AL$30)=2,VAL_Codes!AL$30,"")</f>
        <v/>
      </c>
      <c r="BH70" s="26" t="str">
        <f t="shared" ref="BH70:BH76" si="22">IF(OR(AND(BH50="",BI50=""),AND(BH60="",BI60=""),AND(BI50="K",BI60="K"),OR(BI50="O",BI60="O")),"",SUM(BH50,BH60))</f>
        <v/>
      </c>
      <c r="BI70" s="20" t="str">
        <f t="shared" ref="BI70:BI76" si="23">IF(AND(OR(AND(BI50="O",BI60="O"),AND(BI50="K",BI60="K")),SUM(BH50,BH60)=0,ISNUMBER(BH70)),"",IF(OR(BI50="O",BI60="O"),"O",IF(AND(BI50=BI60,OR(BI50="K",BI50="W",BI50="M")), UPPER(BI50),"")))</f>
        <v/>
      </c>
      <c r="BJ70" s="23" t="str">
        <f>IF(TYPE(VAL_Codes!AO$30)=2,VAL_Codes!AO$30,"")</f>
        <v/>
      </c>
      <c r="BK70" s="26" t="str">
        <f t="shared" ref="BK70:BK76" si="24">IF(OR(AND(BK50="",BL50=""),AND(BK60="",BL60=""),AND(BL50="K",BL60="K"),OR(BL50="O",BL60="O")),"",SUM(BK50,BK60))</f>
        <v/>
      </c>
      <c r="BL70" s="20" t="str">
        <f t="shared" ref="BL70:BL76" si="25">IF(AND(OR(AND(BL50="O",BL60="O"),AND(BL50="K",BL60="K")),SUM(BK50,BK60)=0,ISNUMBER(BK70)),"",IF(OR(BL50="O",BL60="O"),"O",IF(AND(BL50=BL60,OR(BL50="K",BL50="W",BL50="M")), UPPER(BL50),"")))</f>
        <v/>
      </c>
      <c r="BM70" s="23" t="str">
        <f>IF(TYPE(VAL_Codes!AR$30)=2,VAL_Codes!AR$30,"")</f>
        <v/>
      </c>
      <c r="BN70" s="26" t="str">
        <f t="shared" ref="BN70:BN76" si="26">IF(OR(AND(BN50="",BO50=""),AND(BN60="",BO60=""),AND(BO50="K",BO60="K"),OR(BO50="O",BO60="O")),"",SUM(BN50,BN60))</f>
        <v/>
      </c>
      <c r="BO70" s="20" t="str">
        <f t="shared" ref="BO70:BO76" si="27">IF(AND(OR(AND(BO50="O",BO60="O"),AND(BO50="K",BO60="K")),SUM(BN50,BN60)=0,ISNUMBER(BN70)),"",IF(OR(BO50="O",BO60="O"),"O",IF(AND(BO50=BO60,OR(BO50="K",BO50="W",BO50="M")), UPPER(BO50),"")))</f>
        <v/>
      </c>
      <c r="BP70" s="23" t="str">
        <f>IF(TYPE(VAL_Codes!AU$30)=2,VAL_Codes!AU$30,"")</f>
        <v/>
      </c>
      <c r="BQ70" s="26" t="str">
        <f t="shared" ref="BQ70:BQ76" si="28">IF(OR(AND(BQ50="",BR50=""),AND(BQ60="",BR60=""),AND(BR50="K",BR60="K"),OR(BR50="O",BR60="O")),"",SUM(BQ50,BQ60))</f>
        <v/>
      </c>
      <c r="BR70" s="20" t="str">
        <f t="shared" ref="BR70:BR76" si="29">IF(AND(OR(AND(BR50="O",BR60="O"),AND(BR50="K",BR60="K")),SUM(BQ50,BQ60)=0,ISNUMBER(BQ70)),"",IF(OR(BR50="O",BR60="O"),"O",IF(AND(BR50=BR60,OR(BR50="K",BR50="W",BR50="M")), UPPER(BR50),"")))</f>
        <v/>
      </c>
      <c r="BS70" s="23" t="str">
        <f>IF(TYPE(VAL_Codes!AX$30)=2,VAL_Codes!AX$30,"")</f>
        <v/>
      </c>
      <c r="BT70" s="26" t="str">
        <f t="shared" ref="BT70:BT76" si="30">IF(OR(AND(BT50="",BU50=""),AND(BT60="",BU60=""),AND(BU50="K",BU60="K"),OR(BU50="O",BU60="O")),"",SUM(BT50,BT60))</f>
        <v/>
      </c>
      <c r="BU70" s="20" t="str">
        <f t="shared" ref="BU70:BU76" si="31">IF(AND(OR(AND(BU50="O",BU60="O"),AND(BU50="K",BU60="K")),SUM(BT50,BT60)=0,ISNUMBER(BT70)),"",IF(OR(BU50="O",BU60="O"),"O",IF(AND(BU50=BU60,OR(BU50="K",BU50="W",BU50="M")), UPPER(BU50),"")))</f>
        <v/>
      </c>
      <c r="BV70" s="23" t="str">
        <f>IF(TYPE(VAL_Codes!BA$30)=2,VAL_Codes!BA$30,"")</f>
        <v/>
      </c>
      <c r="BW70" s="26" t="str">
        <f t="shared" ref="BW70:BW76" si="32">IF(OR(AND(BW50="",BX50=""),AND(BW60="",BX60=""),AND(BX50="K",BX60="K"),OR(BX50="O",BX60="O")),"",SUM(BW50,BW60))</f>
        <v/>
      </c>
      <c r="BX70" s="20" t="str">
        <f t="shared" ref="BX70:BX76" si="33">IF(AND(OR(AND(BX50="O",BX60="O"),AND(BX50="K",BX60="K")),SUM(BW50,BW60)=0,ISNUMBER(BW70)),"",IF(OR(BX50="O",BX60="O"),"O",IF(AND(BX50=BX60,OR(BX50="K",BX50="W",BX50="M")), UPPER(BX50),"")))</f>
        <v/>
      </c>
      <c r="BY70" s="23" t="str">
        <f>IF(TYPE(VAL_Codes!BD$30)=2,VAL_Codes!BD$30,"")</f>
        <v/>
      </c>
      <c r="BZ70" s="26" t="str">
        <f t="shared" ref="BZ70:BZ76" si="34">IF(OR(AND(BZ50="",CA50=""),AND(BZ60="",CA60=""),AND(CA50="K",CA60="K"),OR(CA50="O",CA60="O")),"",SUM(BZ50,BZ60))</f>
        <v/>
      </c>
      <c r="CA70" s="20" t="str">
        <f t="shared" ref="CA70:CA76" si="35">IF(AND(OR(AND(CA50="O",CA60="O"),AND(CA50="K",CA60="K")),SUM(BZ50,BZ60)=0,ISNUMBER(BZ70)),"",IF(OR(CA50="O",CA60="O"),"O",IF(AND(CA50=CA60,OR(CA50="K",CA50="W",CA50="M")), UPPER(CA50),"")))</f>
        <v/>
      </c>
      <c r="CB70" s="23" t="str">
        <f>IF(TYPE(VAL_Codes!BG$30)=2,VAL_Codes!BG$30,"")</f>
        <v/>
      </c>
      <c r="CC70" s="26" t="str">
        <f t="shared" ref="CC70:CC76" si="36">IF(OR(AND(CC50="",CD50=""),AND(CC60="",CD60=""),AND(CD50="K",CD60="K"),OR(CD50="O",CD60="O")),"",SUM(CC50,CC60))</f>
        <v/>
      </c>
      <c r="CD70" s="20" t="str">
        <f t="shared" ref="CD70:CD76" si="37">IF(AND(OR(AND(CD50="O",CD60="O"),AND(CD50="K",CD60="K")),SUM(CC50,CC60)=0,ISNUMBER(CC70)),"",IF(OR(CD50="O",CD60="O"),"O",IF(AND(CD50=CD60,OR(CD50="K",CD50="W",CD50="M")), UPPER(CD50),"")))</f>
        <v/>
      </c>
      <c r="CE70" s="23" t="str">
        <f>IF(TYPE(VAL_Codes!BJ$30)=2,VAL_Codes!BJ$30,"")</f>
        <v/>
      </c>
      <c r="CF70" s="26" t="str">
        <f t="shared" ref="CF70:CF76" si="38">IF(OR(AND(CF50="",CG50=""),AND(CF60="",CG60=""),AND(CG50="K",CG60="K"),OR(CG50="O",CG60="O")),"",SUM(CF50,CF60))</f>
        <v/>
      </c>
      <c r="CG70" s="20" t="str">
        <f t="shared" ref="CG70:CG76" si="39">IF(AND(OR(AND(CG50="O",CG60="O"),AND(CG50="K",CG60="K")),SUM(CF50,CF60)=0,ISNUMBER(CF70)),"",IF(OR(CG50="O",CG60="O"),"O",IF(AND(CG50=CG60,OR(CG50="K",CG50="W",CG50="M")), UPPER(CG50),"")))</f>
        <v/>
      </c>
      <c r="CH70" s="23" t="str">
        <f>IF(TYPE(VAL_Codes!BM$30)=2,VAL_Codes!BM$30,"")</f>
        <v/>
      </c>
      <c r="CI70" s="26" t="str">
        <f t="shared" ref="CI70:CI76" si="40">IF(OR(AND(CI50="",CJ50=""),AND(CI60="",CJ60=""),AND(CJ50="K",CJ60="K"),OR(CJ50="O",CJ60="O")),"",SUM(CI50,CI60))</f>
        <v/>
      </c>
      <c r="CJ70" s="20" t="str">
        <f t="shared" ref="CJ70:CJ76" si="41">IF(AND(OR(AND(CJ50="O",CJ60="O"),AND(CJ50="K",CJ60="K")),SUM(CI50,CI60)=0,ISNUMBER(CI70)),"",IF(OR(CJ50="O",CJ60="O"),"O",IF(AND(CJ50=CJ60,OR(CJ50="K",CJ50="W",CJ50="M")), UPPER(CJ50),"")))</f>
        <v/>
      </c>
      <c r="CK70" s="23" t="str">
        <f>IF(TYPE(VAL_Codes!BP$30)=2,VAL_Codes!BP$30,"")</f>
        <v/>
      </c>
      <c r="CL70" s="26" t="str">
        <f t="shared" ref="CL70:CL76" si="42">IF(OR(AND(CL50="",CM50=""),AND(CL60="",CM60=""),AND(CM50="K",CM60="K"),OR(CM50="O",CM60="O")),"",SUM(CL50,CL60))</f>
        <v/>
      </c>
      <c r="CM70" s="20" t="str">
        <f t="shared" ref="CM70:CM76" si="43">IF(AND(OR(AND(CM50="O",CM60="O"),AND(CM50="K",CM60="K")),SUM(CL50,CL60)=0,ISNUMBER(CL70)),"",IF(OR(CM50="O",CM60="O"),"O",IF(AND(CM50=CM60,OR(CM50="K",CM50="W",CM50="M")), UPPER(CM50),"")))</f>
        <v/>
      </c>
      <c r="CN70" s="23" t="str">
        <f>IF(TYPE(VAL_Codes!BS$30)=2,VAL_Codes!BS$30,"")</f>
        <v/>
      </c>
      <c r="CO70" s="26" t="str">
        <f t="shared" ref="CO70:CO76" si="44">IF(OR(AND(CO50="",CP50=""),AND(CO60="",CP60=""),AND(CP50="K",CP60="K"),OR(CP50="O",CP60="O")),"",SUM(CO50,CO60))</f>
        <v/>
      </c>
      <c r="CP70" s="20" t="str">
        <f t="shared" ref="CP70:CP76" si="45">IF(AND(OR(AND(CP50="O",CP60="O"),AND(CP50="K",CP60="K")),SUM(CO50,CO60)=0,ISNUMBER(CO70)),"",IF(OR(CP50="O",CP60="O"),"O",IF(AND(CP50=CP60,OR(CP50="K",CP50="W",CP50="M")), UPPER(CP50),"")))</f>
        <v/>
      </c>
      <c r="CQ70" s="23" t="str">
        <f>IF(TYPE(VAL_Codes!BV$30)=2,VAL_Codes!BV$30,"")</f>
        <v/>
      </c>
      <c r="CR70" s="38"/>
    </row>
    <row r="71" spans="1:96" ht="11.25" customHeight="1" x14ac:dyDescent="0.2">
      <c r="A71" s="44"/>
      <c r="B71" s="44"/>
      <c r="C71" s="924"/>
      <c r="D71" s="925"/>
      <c r="E71" s="128" t="s">
        <v>222</v>
      </c>
      <c r="F71" s="128" t="s">
        <v>378</v>
      </c>
      <c r="G71" s="407"/>
      <c r="H71" s="408" t="s">
        <v>47</v>
      </c>
      <c r="I71" s="395" t="s">
        <v>66</v>
      </c>
      <c r="J71" s="396" t="str">
        <f>VAL_Metadata!B$8</f>
        <v>_X</v>
      </c>
      <c r="K71" s="408" t="s">
        <v>86</v>
      </c>
      <c r="L71" s="123" t="s">
        <v>223</v>
      </c>
      <c r="M71" s="122"/>
      <c r="N71" s="122"/>
      <c r="O71" s="122"/>
      <c r="P71" s="122"/>
      <c r="Q71" s="122"/>
      <c r="R71" s="122"/>
      <c r="S71" s="122"/>
      <c r="T71" s="122"/>
      <c r="U71" s="122"/>
      <c r="V71" s="122"/>
      <c r="W71" s="122"/>
      <c r="X71" s="122"/>
      <c r="Y71" s="122"/>
      <c r="Z71" s="123"/>
      <c r="AA71" s="26" t="str">
        <f t="shared" si="0"/>
        <v/>
      </c>
      <c r="AB71" s="20" t="str">
        <f t="shared" si="1"/>
        <v/>
      </c>
      <c r="AC71" s="23" t="str">
        <f>IF(TYPE(VAL_Codes!H$30)=2,VAL_Codes!H$30,"")</f>
        <v/>
      </c>
      <c r="AD71" s="26" t="str">
        <f t="shared" si="2"/>
        <v/>
      </c>
      <c r="AE71" s="20" t="str">
        <f t="shared" si="3"/>
        <v/>
      </c>
      <c r="AF71" s="23" t="str">
        <f>IF(TYPE(VAL_Codes!K$30)=2,VAL_Codes!K$30,"")</f>
        <v/>
      </c>
      <c r="AG71" s="26" t="str">
        <f t="shared" si="4"/>
        <v/>
      </c>
      <c r="AH71" s="20" t="str">
        <f t="shared" si="5"/>
        <v/>
      </c>
      <c r="AI71" s="23" t="str">
        <f>IF(TYPE(VAL_Codes!N$30)=2,VAL_Codes!N$30,"")</f>
        <v/>
      </c>
      <c r="AJ71" s="26" t="str">
        <f t="shared" si="6"/>
        <v/>
      </c>
      <c r="AK71" s="20" t="str">
        <f t="shared" si="7"/>
        <v/>
      </c>
      <c r="AL71" s="23" t="str">
        <f>IF(TYPE(VAL_Codes!Q$30)=2,VAL_Codes!Q$30,"")</f>
        <v/>
      </c>
      <c r="AM71" s="26" t="str">
        <f t="shared" si="8"/>
        <v/>
      </c>
      <c r="AN71" s="20" t="str">
        <f t="shared" si="9"/>
        <v/>
      </c>
      <c r="AO71" s="23" t="str">
        <f>IF(TYPE(VAL_Codes!T$30)=2,VAL_Codes!T$30,"")</f>
        <v/>
      </c>
      <c r="AP71" s="26" t="str">
        <f t="shared" si="10"/>
        <v/>
      </c>
      <c r="AQ71" s="20" t="str">
        <f t="shared" si="11"/>
        <v/>
      </c>
      <c r="AR71" s="23" t="str">
        <f>IF(TYPE(VAL_Codes!W$30)=2,VAL_Codes!W$30,"")</f>
        <v/>
      </c>
      <c r="AS71" s="26" t="str">
        <f t="shared" si="12"/>
        <v/>
      </c>
      <c r="AT71" s="20" t="str">
        <f t="shared" si="13"/>
        <v/>
      </c>
      <c r="AU71" s="23" t="str">
        <f>IF(TYPE(VAL_Codes!Z$30)=2,VAL_Codes!Z$30,"")</f>
        <v/>
      </c>
      <c r="AV71" s="26" t="str">
        <f t="shared" si="14"/>
        <v/>
      </c>
      <c r="AW71" s="20" t="str">
        <f t="shared" si="15"/>
        <v/>
      </c>
      <c r="AX71" s="23" t="str">
        <f>IF(TYPE(VAL_Codes!AC$30)=2,VAL_Codes!AC$30,"")</f>
        <v/>
      </c>
      <c r="AY71" s="26" t="str">
        <f t="shared" si="16"/>
        <v/>
      </c>
      <c r="AZ71" s="20" t="str">
        <f t="shared" si="17"/>
        <v/>
      </c>
      <c r="BA71" s="23" t="str">
        <f>IF(TYPE(VAL_Codes!AF$30)=2,VAL_Codes!AF$30,"")</f>
        <v/>
      </c>
      <c r="BB71" s="26" t="str">
        <f t="shared" si="18"/>
        <v/>
      </c>
      <c r="BC71" s="20" t="str">
        <f t="shared" si="19"/>
        <v/>
      </c>
      <c r="BD71" s="23" t="str">
        <f>IF(TYPE(VAL_Codes!AI$30)=2,VAL_Codes!AI$30,"")</f>
        <v/>
      </c>
      <c r="BE71" s="26" t="str">
        <f t="shared" si="20"/>
        <v/>
      </c>
      <c r="BF71" s="20" t="str">
        <f t="shared" si="21"/>
        <v/>
      </c>
      <c r="BG71" s="23" t="str">
        <f>IF(TYPE(VAL_Codes!AL$30)=2,VAL_Codes!AL$30,"")</f>
        <v/>
      </c>
      <c r="BH71" s="26" t="str">
        <f t="shared" si="22"/>
        <v/>
      </c>
      <c r="BI71" s="20" t="str">
        <f t="shared" si="23"/>
        <v/>
      </c>
      <c r="BJ71" s="23" t="str">
        <f>IF(TYPE(VAL_Codes!AO$30)=2,VAL_Codes!AO$30,"")</f>
        <v/>
      </c>
      <c r="BK71" s="26" t="str">
        <f t="shared" si="24"/>
        <v/>
      </c>
      <c r="BL71" s="20" t="str">
        <f t="shared" si="25"/>
        <v/>
      </c>
      <c r="BM71" s="23" t="str">
        <f>IF(TYPE(VAL_Codes!AR$30)=2,VAL_Codes!AR$30,"")</f>
        <v/>
      </c>
      <c r="BN71" s="26" t="str">
        <f t="shared" si="26"/>
        <v/>
      </c>
      <c r="BO71" s="20" t="str">
        <f t="shared" si="27"/>
        <v/>
      </c>
      <c r="BP71" s="23" t="str">
        <f>IF(TYPE(VAL_Codes!AU$30)=2,VAL_Codes!AU$30,"")</f>
        <v/>
      </c>
      <c r="BQ71" s="26" t="str">
        <f t="shared" si="28"/>
        <v/>
      </c>
      <c r="BR71" s="20" t="str">
        <f t="shared" si="29"/>
        <v/>
      </c>
      <c r="BS71" s="23" t="str">
        <f>IF(TYPE(VAL_Codes!AX$30)=2,VAL_Codes!AX$30,"")</f>
        <v/>
      </c>
      <c r="BT71" s="26" t="str">
        <f t="shared" si="30"/>
        <v/>
      </c>
      <c r="BU71" s="20" t="str">
        <f t="shared" si="31"/>
        <v/>
      </c>
      <c r="BV71" s="23" t="str">
        <f>IF(TYPE(VAL_Codes!BA$30)=2,VAL_Codes!BA$30,"")</f>
        <v/>
      </c>
      <c r="BW71" s="26" t="str">
        <f t="shared" si="32"/>
        <v/>
      </c>
      <c r="BX71" s="20" t="str">
        <f t="shared" si="33"/>
        <v/>
      </c>
      <c r="BY71" s="23" t="str">
        <f>IF(TYPE(VAL_Codes!BD$30)=2,VAL_Codes!BD$30,"")</f>
        <v/>
      </c>
      <c r="BZ71" s="26" t="str">
        <f t="shared" si="34"/>
        <v/>
      </c>
      <c r="CA71" s="20" t="str">
        <f t="shared" si="35"/>
        <v/>
      </c>
      <c r="CB71" s="23" t="str">
        <f>IF(TYPE(VAL_Codes!BG$30)=2,VAL_Codes!BG$30,"")</f>
        <v/>
      </c>
      <c r="CC71" s="26" t="str">
        <f t="shared" si="36"/>
        <v/>
      </c>
      <c r="CD71" s="20" t="str">
        <f t="shared" si="37"/>
        <v/>
      </c>
      <c r="CE71" s="23" t="str">
        <f>IF(TYPE(VAL_Codes!BJ$30)=2,VAL_Codes!BJ$30,"")</f>
        <v/>
      </c>
      <c r="CF71" s="26" t="str">
        <f t="shared" si="38"/>
        <v/>
      </c>
      <c r="CG71" s="20" t="str">
        <f t="shared" si="39"/>
        <v/>
      </c>
      <c r="CH71" s="23" t="str">
        <f>IF(TYPE(VAL_Codes!BM$30)=2,VAL_Codes!BM$30,"")</f>
        <v/>
      </c>
      <c r="CI71" s="26" t="str">
        <f t="shared" si="40"/>
        <v/>
      </c>
      <c r="CJ71" s="20" t="str">
        <f t="shared" si="41"/>
        <v/>
      </c>
      <c r="CK71" s="23" t="str">
        <f>IF(TYPE(VAL_Codes!BP$30)=2,VAL_Codes!BP$30,"")</f>
        <v/>
      </c>
      <c r="CL71" s="26" t="str">
        <f t="shared" si="42"/>
        <v/>
      </c>
      <c r="CM71" s="20" t="str">
        <f t="shared" si="43"/>
        <v/>
      </c>
      <c r="CN71" s="23" t="str">
        <f>IF(TYPE(VAL_Codes!BS$30)=2,VAL_Codes!BS$30,"")</f>
        <v/>
      </c>
      <c r="CO71" s="26" t="str">
        <f t="shared" si="44"/>
        <v/>
      </c>
      <c r="CP71" s="20" t="str">
        <f t="shared" si="45"/>
        <v/>
      </c>
      <c r="CQ71" s="23" t="str">
        <f>IF(TYPE(VAL_Codes!BV$30)=2,VAL_Codes!BV$30,"")</f>
        <v/>
      </c>
      <c r="CR71" s="38"/>
    </row>
    <row r="72" spans="1:96" ht="11.25" customHeight="1" x14ac:dyDescent="0.2">
      <c r="A72" s="75"/>
      <c r="B72" s="75"/>
      <c r="C72" s="924"/>
      <c r="D72" s="885" t="s">
        <v>224</v>
      </c>
      <c r="E72" s="886"/>
      <c r="F72" s="128" t="s">
        <v>342</v>
      </c>
      <c r="G72" s="407"/>
      <c r="H72" s="408" t="s">
        <v>47</v>
      </c>
      <c r="I72" s="395" t="s">
        <v>66</v>
      </c>
      <c r="J72" s="396" t="str">
        <f>VAL_Metadata!B$8</f>
        <v>_X</v>
      </c>
      <c r="K72" s="408" t="s">
        <v>86</v>
      </c>
      <c r="L72" s="123" t="s">
        <v>98</v>
      </c>
      <c r="M72" s="122"/>
      <c r="N72" s="122"/>
      <c r="O72" s="122"/>
      <c r="P72" s="122"/>
      <c r="Q72" s="122"/>
      <c r="R72" s="122"/>
      <c r="S72" s="122"/>
      <c r="T72" s="122"/>
      <c r="U72" s="122"/>
      <c r="V72" s="122"/>
      <c r="W72" s="122"/>
      <c r="X72" s="122"/>
      <c r="Y72" s="122"/>
      <c r="Z72" s="123"/>
      <c r="AA72" s="26" t="str">
        <f t="shared" si="0"/>
        <v/>
      </c>
      <c r="AB72" s="20" t="str">
        <f t="shared" si="1"/>
        <v/>
      </c>
      <c r="AC72" s="23" t="str">
        <f>IF(TYPE(VAL_Codes!H$30)=2,VAL_Codes!H$30,"")</f>
        <v/>
      </c>
      <c r="AD72" s="26" t="str">
        <f t="shared" si="2"/>
        <v/>
      </c>
      <c r="AE72" s="20" t="str">
        <f t="shared" si="3"/>
        <v/>
      </c>
      <c r="AF72" s="23" t="str">
        <f>IF(TYPE(VAL_Codes!K$30)=2,VAL_Codes!K$30,"")</f>
        <v/>
      </c>
      <c r="AG72" s="26" t="str">
        <f t="shared" si="4"/>
        <v/>
      </c>
      <c r="AH72" s="20" t="str">
        <f t="shared" si="5"/>
        <v/>
      </c>
      <c r="AI72" s="23" t="str">
        <f>IF(TYPE(VAL_Codes!N$30)=2,VAL_Codes!N$30,"")</f>
        <v/>
      </c>
      <c r="AJ72" s="26" t="str">
        <f t="shared" si="6"/>
        <v/>
      </c>
      <c r="AK72" s="20" t="str">
        <f t="shared" si="7"/>
        <v/>
      </c>
      <c r="AL72" s="23" t="str">
        <f>IF(TYPE(VAL_Codes!Q$30)=2,VAL_Codes!Q$30,"")</f>
        <v/>
      </c>
      <c r="AM72" s="26" t="str">
        <f t="shared" si="8"/>
        <v/>
      </c>
      <c r="AN72" s="20" t="str">
        <f t="shared" si="9"/>
        <v/>
      </c>
      <c r="AO72" s="23" t="str">
        <f>IF(TYPE(VAL_Codes!T$30)=2,VAL_Codes!T$30,"")</f>
        <v/>
      </c>
      <c r="AP72" s="26" t="str">
        <f t="shared" si="10"/>
        <v/>
      </c>
      <c r="AQ72" s="20" t="str">
        <f t="shared" si="11"/>
        <v/>
      </c>
      <c r="AR72" s="23" t="str">
        <f>IF(TYPE(VAL_Codes!W$30)=2,VAL_Codes!W$30,"")</f>
        <v/>
      </c>
      <c r="AS72" s="26" t="str">
        <f t="shared" si="12"/>
        <v/>
      </c>
      <c r="AT72" s="20" t="str">
        <f t="shared" si="13"/>
        <v/>
      </c>
      <c r="AU72" s="23" t="str">
        <f>IF(TYPE(VAL_Codes!Z$30)=2,VAL_Codes!Z$30,"")</f>
        <v/>
      </c>
      <c r="AV72" s="26" t="str">
        <f t="shared" si="14"/>
        <v/>
      </c>
      <c r="AW72" s="20" t="str">
        <f t="shared" si="15"/>
        <v/>
      </c>
      <c r="AX72" s="23" t="str">
        <f>IF(TYPE(VAL_Codes!AC$30)=2,VAL_Codes!AC$30,"")</f>
        <v/>
      </c>
      <c r="AY72" s="26" t="str">
        <f t="shared" si="16"/>
        <v/>
      </c>
      <c r="AZ72" s="20" t="str">
        <f t="shared" si="17"/>
        <v/>
      </c>
      <c r="BA72" s="23" t="str">
        <f>IF(TYPE(VAL_Codes!AF$30)=2,VAL_Codes!AF$30,"")</f>
        <v/>
      </c>
      <c r="BB72" s="26" t="str">
        <f t="shared" si="18"/>
        <v/>
      </c>
      <c r="BC72" s="20" t="str">
        <f t="shared" si="19"/>
        <v/>
      </c>
      <c r="BD72" s="23" t="str">
        <f>IF(TYPE(VAL_Codes!AI$30)=2,VAL_Codes!AI$30,"")</f>
        <v/>
      </c>
      <c r="BE72" s="26" t="str">
        <f t="shared" si="20"/>
        <v/>
      </c>
      <c r="BF72" s="20" t="str">
        <f t="shared" si="21"/>
        <v/>
      </c>
      <c r="BG72" s="23" t="str">
        <f>IF(TYPE(VAL_Codes!AL$30)=2,VAL_Codes!AL$30,"")</f>
        <v/>
      </c>
      <c r="BH72" s="26" t="str">
        <f t="shared" si="22"/>
        <v/>
      </c>
      <c r="BI72" s="20" t="str">
        <f t="shared" si="23"/>
        <v/>
      </c>
      <c r="BJ72" s="23" t="str">
        <f>IF(TYPE(VAL_Codes!AO$30)=2,VAL_Codes!AO$30,"")</f>
        <v/>
      </c>
      <c r="BK72" s="26" t="str">
        <f t="shared" si="24"/>
        <v/>
      </c>
      <c r="BL72" s="20" t="str">
        <f t="shared" si="25"/>
        <v/>
      </c>
      <c r="BM72" s="23" t="str">
        <f>IF(TYPE(VAL_Codes!AR$30)=2,VAL_Codes!AR$30,"")</f>
        <v/>
      </c>
      <c r="BN72" s="26" t="str">
        <f t="shared" si="26"/>
        <v/>
      </c>
      <c r="BO72" s="20" t="str">
        <f t="shared" si="27"/>
        <v/>
      </c>
      <c r="BP72" s="23" t="str">
        <f>IF(TYPE(VAL_Codes!AU$30)=2,VAL_Codes!AU$30,"")</f>
        <v/>
      </c>
      <c r="BQ72" s="26" t="str">
        <f t="shared" si="28"/>
        <v/>
      </c>
      <c r="BR72" s="20" t="str">
        <f t="shared" si="29"/>
        <v/>
      </c>
      <c r="BS72" s="23" t="str">
        <f>IF(TYPE(VAL_Codes!AX$30)=2,VAL_Codes!AX$30,"")</f>
        <v/>
      </c>
      <c r="BT72" s="26" t="str">
        <f t="shared" si="30"/>
        <v/>
      </c>
      <c r="BU72" s="20" t="str">
        <f t="shared" si="31"/>
        <v/>
      </c>
      <c r="BV72" s="23" t="str">
        <f>IF(TYPE(VAL_Codes!BA$30)=2,VAL_Codes!BA$30,"")</f>
        <v/>
      </c>
      <c r="BW72" s="26" t="str">
        <f t="shared" si="32"/>
        <v/>
      </c>
      <c r="BX72" s="20" t="str">
        <f t="shared" si="33"/>
        <v/>
      </c>
      <c r="BY72" s="23" t="str">
        <f>IF(TYPE(VAL_Codes!BD$30)=2,VAL_Codes!BD$30,"")</f>
        <v/>
      </c>
      <c r="BZ72" s="26" t="str">
        <f t="shared" si="34"/>
        <v/>
      </c>
      <c r="CA72" s="20" t="str">
        <f t="shared" si="35"/>
        <v/>
      </c>
      <c r="CB72" s="23" t="str">
        <f>IF(TYPE(VAL_Codes!BG$30)=2,VAL_Codes!BG$30,"")</f>
        <v/>
      </c>
      <c r="CC72" s="26" t="str">
        <f t="shared" si="36"/>
        <v/>
      </c>
      <c r="CD72" s="20" t="str">
        <f t="shared" si="37"/>
        <v/>
      </c>
      <c r="CE72" s="23" t="str">
        <f>IF(TYPE(VAL_Codes!BJ$30)=2,VAL_Codes!BJ$30,"")</f>
        <v/>
      </c>
      <c r="CF72" s="26" t="str">
        <f t="shared" si="38"/>
        <v/>
      </c>
      <c r="CG72" s="20" t="str">
        <f t="shared" si="39"/>
        <v/>
      </c>
      <c r="CH72" s="23" t="str">
        <f>IF(TYPE(VAL_Codes!BM$30)=2,VAL_Codes!BM$30,"")</f>
        <v/>
      </c>
      <c r="CI72" s="26" t="str">
        <f t="shared" si="40"/>
        <v/>
      </c>
      <c r="CJ72" s="20" t="str">
        <f t="shared" si="41"/>
        <v/>
      </c>
      <c r="CK72" s="23" t="str">
        <f>IF(TYPE(VAL_Codes!BP$30)=2,VAL_Codes!BP$30,"")</f>
        <v/>
      </c>
      <c r="CL72" s="26" t="str">
        <f t="shared" si="42"/>
        <v/>
      </c>
      <c r="CM72" s="20" t="str">
        <f t="shared" si="43"/>
        <v/>
      </c>
      <c r="CN72" s="23" t="str">
        <f>IF(TYPE(VAL_Codes!BS$30)=2,VAL_Codes!BS$30,"")</f>
        <v/>
      </c>
      <c r="CO72" s="26" t="str">
        <f t="shared" si="44"/>
        <v/>
      </c>
      <c r="CP72" s="20" t="str">
        <f t="shared" si="45"/>
        <v/>
      </c>
      <c r="CQ72" s="23" t="str">
        <f>IF(TYPE(VAL_Codes!BV$30)=2,VAL_Codes!BV$30,"")</f>
        <v/>
      </c>
      <c r="CR72" s="38"/>
    </row>
    <row r="73" spans="1:96" ht="11.25" customHeight="1" x14ac:dyDescent="0.2">
      <c r="A73" s="75"/>
      <c r="B73" s="75"/>
      <c r="C73" s="924"/>
      <c r="D73" s="923" t="s">
        <v>359</v>
      </c>
      <c r="E73" s="128" t="s">
        <v>359</v>
      </c>
      <c r="F73" s="128" t="s">
        <v>714</v>
      </c>
      <c r="G73" s="407"/>
      <c r="H73" s="408" t="s">
        <v>47</v>
      </c>
      <c r="I73" s="395" t="s">
        <v>66</v>
      </c>
      <c r="J73" s="396" t="str">
        <f>VAL_Metadata!B$8</f>
        <v>_X</v>
      </c>
      <c r="K73" s="408" t="s">
        <v>86</v>
      </c>
      <c r="L73" s="123" t="s">
        <v>47</v>
      </c>
      <c r="M73" s="122"/>
      <c r="N73" s="122"/>
      <c r="O73" s="122"/>
      <c r="P73" s="122"/>
      <c r="Q73" s="122"/>
      <c r="R73" s="122"/>
      <c r="S73" s="122"/>
      <c r="T73" s="122"/>
      <c r="U73" s="122"/>
      <c r="V73" s="122"/>
      <c r="W73" s="122"/>
      <c r="X73" s="122"/>
      <c r="Y73" s="122"/>
      <c r="Z73" s="123"/>
      <c r="AA73" s="26" t="str">
        <f t="shared" si="0"/>
        <v/>
      </c>
      <c r="AB73" s="20" t="str">
        <f t="shared" si="1"/>
        <v/>
      </c>
      <c r="AC73" s="23" t="str">
        <f>IF(TYPE(VAL_Codes!H$30)=2,VAL_Codes!H$30,"")</f>
        <v/>
      </c>
      <c r="AD73" s="26" t="str">
        <f t="shared" si="2"/>
        <v/>
      </c>
      <c r="AE73" s="20" t="str">
        <f t="shared" si="3"/>
        <v/>
      </c>
      <c r="AF73" s="23" t="str">
        <f>IF(TYPE(VAL_Codes!K$30)=2,VAL_Codes!K$30,"")</f>
        <v/>
      </c>
      <c r="AG73" s="26" t="str">
        <f t="shared" si="4"/>
        <v/>
      </c>
      <c r="AH73" s="20" t="str">
        <f t="shared" si="5"/>
        <v/>
      </c>
      <c r="AI73" s="23" t="str">
        <f>IF(TYPE(VAL_Codes!N$30)=2,VAL_Codes!N$30,"")</f>
        <v/>
      </c>
      <c r="AJ73" s="26" t="str">
        <f t="shared" si="6"/>
        <v/>
      </c>
      <c r="AK73" s="20" t="str">
        <f t="shared" si="7"/>
        <v/>
      </c>
      <c r="AL73" s="23" t="str">
        <f>IF(TYPE(VAL_Codes!Q$30)=2,VAL_Codes!Q$30,"")</f>
        <v/>
      </c>
      <c r="AM73" s="26" t="str">
        <f t="shared" si="8"/>
        <v/>
      </c>
      <c r="AN73" s="20" t="str">
        <f t="shared" si="9"/>
        <v/>
      </c>
      <c r="AO73" s="23" t="str">
        <f>IF(TYPE(VAL_Codes!T$30)=2,VAL_Codes!T$30,"")</f>
        <v/>
      </c>
      <c r="AP73" s="26" t="str">
        <f t="shared" si="10"/>
        <v/>
      </c>
      <c r="AQ73" s="20" t="str">
        <f t="shared" si="11"/>
        <v/>
      </c>
      <c r="AR73" s="23" t="str">
        <f>IF(TYPE(VAL_Codes!W$30)=2,VAL_Codes!W$30,"")</f>
        <v/>
      </c>
      <c r="AS73" s="26" t="str">
        <f t="shared" si="12"/>
        <v/>
      </c>
      <c r="AT73" s="20" t="str">
        <f t="shared" si="13"/>
        <v/>
      </c>
      <c r="AU73" s="23" t="str">
        <f>IF(TYPE(VAL_Codes!Z$30)=2,VAL_Codes!Z$30,"")</f>
        <v/>
      </c>
      <c r="AV73" s="26" t="str">
        <f t="shared" si="14"/>
        <v/>
      </c>
      <c r="AW73" s="20" t="str">
        <f t="shared" si="15"/>
        <v/>
      </c>
      <c r="AX73" s="23" t="str">
        <f>IF(TYPE(VAL_Codes!AC$30)=2,VAL_Codes!AC$30,"")</f>
        <v/>
      </c>
      <c r="AY73" s="26" t="str">
        <f t="shared" si="16"/>
        <v/>
      </c>
      <c r="AZ73" s="20" t="str">
        <f t="shared" si="17"/>
        <v/>
      </c>
      <c r="BA73" s="23" t="str">
        <f>IF(TYPE(VAL_Codes!AF$30)=2,VAL_Codes!AF$30,"")</f>
        <v/>
      </c>
      <c r="BB73" s="26" t="str">
        <f t="shared" si="18"/>
        <v/>
      </c>
      <c r="BC73" s="20" t="str">
        <f t="shared" si="19"/>
        <v/>
      </c>
      <c r="BD73" s="23" t="str">
        <f>IF(TYPE(VAL_Codes!AI$30)=2,VAL_Codes!AI$30,"")</f>
        <v/>
      </c>
      <c r="BE73" s="26" t="str">
        <f t="shared" si="20"/>
        <v/>
      </c>
      <c r="BF73" s="20" t="str">
        <f t="shared" si="21"/>
        <v/>
      </c>
      <c r="BG73" s="23" t="str">
        <f>IF(TYPE(VAL_Codes!AL$30)=2,VAL_Codes!AL$30,"")</f>
        <v/>
      </c>
      <c r="BH73" s="26" t="str">
        <f t="shared" si="22"/>
        <v/>
      </c>
      <c r="BI73" s="20" t="str">
        <f t="shared" si="23"/>
        <v/>
      </c>
      <c r="BJ73" s="23" t="str">
        <f>IF(TYPE(VAL_Codes!AO$30)=2,VAL_Codes!AO$30,"")</f>
        <v/>
      </c>
      <c r="BK73" s="26" t="str">
        <f t="shared" si="24"/>
        <v/>
      </c>
      <c r="BL73" s="20" t="str">
        <f t="shared" si="25"/>
        <v/>
      </c>
      <c r="BM73" s="23" t="str">
        <f>IF(TYPE(VAL_Codes!AR$30)=2,VAL_Codes!AR$30,"")</f>
        <v/>
      </c>
      <c r="BN73" s="26" t="str">
        <f t="shared" si="26"/>
        <v/>
      </c>
      <c r="BO73" s="20" t="str">
        <f t="shared" si="27"/>
        <v/>
      </c>
      <c r="BP73" s="23" t="str">
        <f>IF(TYPE(VAL_Codes!AU$30)=2,VAL_Codes!AU$30,"")</f>
        <v/>
      </c>
      <c r="BQ73" s="26" t="str">
        <f t="shared" si="28"/>
        <v/>
      </c>
      <c r="BR73" s="20" t="str">
        <f t="shared" si="29"/>
        <v/>
      </c>
      <c r="BS73" s="23" t="str">
        <f>IF(TYPE(VAL_Codes!AX$30)=2,VAL_Codes!AX$30,"")</f>
        <v/>
      </c>
      <c r="BT73" s="26" t="str">
        <f t="shared" si="30"/>
        <v/>
      </c>
      <c r="BU73" s="20" t="str">
        <f t="shared" si="31"/>
        <v/>
      </c>
      <c r="BV73" s="23" t="str">
        <f>IF(TYPE(VAL_Codes!BA$30)=2,VAL_Codes!BA$30,"")</f>
        <v/>
      </c>
      <c r="BW73" s="26" t="str">
        <f t="shared" si="32"/>
        <v/>
      </c>
      <c r="BX73" s="20" t="str">
        <f t="shared" si="33"/>
        <v/>
      </c>
      <c r="BY73" s="23" t="str">
        <f>IF(TYPE(VAL_Codes!BD$30)=2,VAL_Codes!BD$30,"")</f>
        <v/>
      </c>
      <c r="BZ73" s="26" t="str">
        <f t="shared" si="34"/>
        <v/>
      </c>
      <c r="CA73" s="20" t="str">
        <f t="shared" si="35"/>
        <v/>
      </c>
      <c r="CB73" s="23" t="str">
        <f>IF(TYPE(VAL_Codes!BG$30)=2,VAL_Codes!BG$30,"")</f>
        <v/>
      </c>
      <c r="CC73" s="26" t="str">
        <f t="shared" si="36"/>
        <v/>
      </c>
      <c r="CD73" s="20" t="str">
        <f t="shared" si="37"/>
        <v/>
      </c>
      <c r="CE73" s="23" t="str">
        <f>IF(TYPE(VAL_Codes!BJ$30)=2,VAL_Codes!BJ$30,"")</f>
        <v/>
      </c>
      <c r="CF73" s="26" t="str">
        <f t="shared" si="38"/>
        <v/>
      </c>
      <c r="CG73" s="20" t="str">
        <f t="shared" si="39"/>
        <v/>
      </c>
      <c r="CH73" s="23" t="str">
        <f>IF(TYPE(VAL_Codes!BM$30)=2,VAL_Codes!BM$30,"")</f>
        <v/>
      </c>
      <c r="CI73" s="26" t="str">
        <f t="shared" si="40"/>
        <v/>
      </c>
      <c r="CJ73" s="20" t="str">
        <f t="shared" si="41"/>
        <v/>
      </c>
      <c r="CK73" s="23" t="str">
        <f>IF(TYPE(VAL_Codes!BP$30)=2,VAL_Codes!BP$30,"")</f>
        <v/>
      </c>
      <c r="CL73" s="26" t="str">
        <f t="shared" si="42"/>
        <v/>
      </c>
      <c r="CM73" s="20" t="str">
        <f t="shared" si="43"/>
        <v/>
      </c>
      <c r="CN73" s="23" t="str">
        <f>IF(TYPE(VAL_Codes!BS$30)=2,VAL_Codes!BS$30,"")</f>
        <v/>
      </c>
      <c r="CO73" s="26" t="str">
        <f t="shared" si="44"/>
        <v/>
      </c>
      <c r="CP73" s="20" t="str">
        <f t="shared" si="45"/>
        <v/>
      </c>
      <c r="CQ73" s="23" t="str">
        <f>IF(TYPE(VAL_Codes!BV$30)=2,VAL_Codes!BV$30,"")</f>
        <v/>
      </c>
      <c r="CR73" s="38"/>
    </row>
    <row r="74" spans="1:96" ht="11.25" customHeight="1" x14ac:dyDescent="0.2">
      <c r="A74" s="44"/>
      <c r="B74" s="44"/>
      <c r="C74" s="924"/>
      <c r="D74" s="924"/>
      <c r="E74" s="129" t="s">
        <v>252</v>
      </c>
      <c r="F74" s="128" t="s">
        <v>343</v>
      </c>
      <c r="G74" s="407"/>
      <c r="H74" s="408" t="s">
        <v>47</v>
      </c>
      <c r="I74" s="395" t="s">
        <v>66</v>
      </c>
      <c r="J74" s="396" t="str">
        <f>VAL_Metadata!B$8</f>
        <v>_X</v>
      </c>
      <c r="K74" s="408" t="s">
        <v>86</v>
      </c>
      <c r="L74" s="123" t="s">
        <v>139</v>
      </c>
      <c r="M74" s="122"/>
      <c r="N74" s="122"/>
      <c r="O74" s="122"/>
      <c r="P74" s="122"/>
      <c r="Q74" s="122"/>
      <c r="R74" s="122"/>
      <c r="S74" s="122"/>
      <c r="T74" s="122"/>
      <c r="U74" s="122"/>
      <c r="V74" s="122"/>
      <c r="W74" s="122"/>
      <c r="X74" s="122"/>
      <c r="Y74" s="122"/>
      <c r="Z74" s="123"/>
      <c r="AA74" s="26" t="str">
        <f t="shared" si="0"/>
        <v/>
      </c>
      <c r="AB74" s="20" t="str">
        <f t="shared" si="1"/>
        <v/>
      </c>
      <c r="AC74" s="23" t="str">
        <f>IF(TYPE(VAL_Codes!H$30)=2,VAL_Codes!H$30,"")</f>
        <v/>
      </c>
      <c r="AD74" s="26" t="str">
        <f t="shared" si="2"/>
        <v/>
      </c>
      <c r="AE74" s="20" t="str">
        <f t="shared" si="3"/>
        <v/>
      </c>
      <c r="AF74" s="23" t="str">
        <f>IF(TYPE(VAL_Codes!K$30)=2,VAL_Codes!K$30,"")</f>
        <v/>
      </c>
      <c r="AG74" s="26" t="str">
        <f t="shared" si="4"/>
        <v/>
      </c>
      <c r="AH74" s="20" t="str">
        <f t="shared" si="5"/>
        <v/>
      </c>
      <c r="AI74" s="23" t="str">
        <f>IF(TYPE(VAL_Codes!N$30)=2,VAL_Codes!N$30,"")</f>
        <v/>
      </c>
      <c r="AJ74" s="26" t="str">
        <f t="shared" si="6"/>
        <v/>
      </c>
      <c r="AK74" s="20" t="str">
        <f t="shared" si="7"/>
        <v/>
      </c>
      <c r="AL74" s="23" t="str">
        <f>IF(TYPE(VAL_Codes!Q$30)=2,VAL_Codes!Q$30,"")</f>
        <v/>
      </c>
      <c r="AM74" s="26" t="str">
        <f t="shared" si="8"/>
        <v/>
      </c>
      <c r="AN74" s="20" t="str">
        <f t="shared" si="9"/>
        <v/>
      </c>
      <c r="AO74" s="23" t="str">
        <f>IF(TYPE(VAL_Codes!T$30)=2,VAL_Codes!T$30,"")</f>
        <v/>
      </c>
      <c r="AP74" s="26" t="str">
        <f t="shared" si="10"/>
        <v/>
      </c>
      <c r="AQ74" s="20" t="str">
        <f t="shared" si="11"/>
        <v/>
      </c>
      <c r="AR74" s="23" t="str">
        <f>IF(TYPE(VAL_Codes!W$30)=2,VAL_Codes!W$30,"")</f>
        <v/>
      </c>
      <c r="AS74" s="26" t="str">
        <f t="shared" si="12"/>
        <v/>
      </c>
      <c r="AT74" s="20" t="str">
        <f t="shared" si="13"/>
        <v/>
      </c>
      <c r="AU74" s="23" t="str">
        <f>IF(TYPE(VAL_Codes!Z$30)=2,VAL_Codes!Z$30,"")</f>
        <v/>
      </c>
      <c r="AV74" s="26" t="str">
        <f t="shared" si="14"/>
        <v/>
      </c>
      <c r="AW74" s="20" t="str">
        <f t="shared" si="15"/>
        <v/>
      </c>
      <c r="AX74" s="23" t="str">
        <f>IF(TYPE(VAL_Codes!AC$30)=2,VAL_Codes!AC$30,"")</f>
        <v/>
      </c>
      <c r="AY74" s="26" t="str">
        <f t="shared" si="16"/>
        <v/>
      </c>
      <c r="AZ74" s="20" t="str">
        <f t="shared" si="17"/>
        <v/>
      </c>
      <c r="BA74" s="23" t="str">
        <f>IF(TYPE(VAL_Codes!AF$30)=2,VAL_Codes!AF$30,"")</f>
        <v/>
      </c>
      <c r="BB74" s="26" t="str">
        <f t="shared" si="18"/>
        <v/>
      </c>
      <c r="BC74" s="20" t="str">
        <f t="shared" si="19"/>
        <v/>
      </c>
      <c r="BD74" s="23" t="str">
        <f>IF(TYPE(VAL_Codes!AI$30)=2,VAL_Codes!AI$30,"")</f>
        <v/>
      </c>
      <c r="BE74" s="26" t="str">
        <f t="shared" si="20"/>
        <v/>
      </c>
      <c r="BF74" s="20" t="str">
        <f t="shared" si="21"/>
        <v/>
      </c>
      <c r="BG74" s="23" t="str">
        <f>IF(TYPE(VAL_Codes!AL$30)=2,VAL_Codes!AL$30,"")</f>
        <v/>
      </c>
      <c r="BH74" s="26" t="str">
        <f t="shared" si="22"/>
        <v/>
      </c>
      <c r="BI74" s="20" t="str">
        <f t="shared" si="23"/>
        <v/>
      </c>
      <c r="BJ74" s="23" t="str">
        <f>IF(TYPE(VAL_Codes!AO$30)=2,VAL_Codes!AO$30,"")</f>
        <v/>
      </c>
      <c r="BK74" s="26" t="str">
        <f t="shared" si="24"/>
        <v/>
      </c>
      <c r="BL74" s="20" t="str">
        <f t="shared" si="25"/>
        <v/>
      </c>
      <c r="BM74" s="23" t="str">
        <f>IF(TYPE(VAL_Codes!AR$30)=2,VAL_Codes!AR$30,"")</f>
        <v/>
      </c>
      <c r="BN74" s="26" t="str">
        <f t="shared" si="26"/>
        <v/>
      </c>
      <c r="BO74" s="20" t="str">
        <f t="shared" si="27"/>
        <v/>
      </c>
      <c r="BP74" s="23" t="str">
        <f>IF(TYPE(VAL_Codes!AU$30)=2,VAL_Codes!AU$30,"")</f>
        <v/>
      </c>
      <c r="BQ74" s="26" t="str">
        <f t="shared" si="28"/>
        <v/>
      </c>
      <c r="BR74" s="20" t="str">
        <f t="shared" si="29"/>
        <v/>
      </c>
      <c r="BS74" s="23" t="str">
        <f>IF(TYPE(VAL_Codes!AX$30)=2,VAL_Codes!AX$30,"")</f>
        <v/>
      </c>
      <c r="BT74" s="26" t="str">
        <f t="shared" si="30"/>
        <v/>
      </c>
      <c r="BU74" s="20" t="str">
        <f t="shared" si="31"/>
        <v/>
      </c>
      <c r="BV74" s="23" t="str">
        <f>IF(TYPE(VAL_Codes!BA$30)=2,VAL_Codes!BA$30,"")</f>
        <v/>
      </c>
      <c r="BW74" s="26" t="str">
        <f t="shared" si="32"/>
        <v/>
      </c>
      <c r="BX74" s="20" t="str">
        <f t="shared" si="33"/>
        <v/>
      </c>
      <c r="BY74" s="23" t="str">
        <f>IF(TYPE(VAL_Codes!BD$30)=2,VAL_Codes!BD$30,"")</f>
        <v/>
      </c>
      <c r="BZ74" s="26" t="str">
        <f t="shared" si="34"/>
        <v/>
      </c>
      <c r="CA74" s="20" t="str">
        <f t="shared" si="35"/>
        <v/>
      </c>
      <c r="CB74" s="23" t="str">
        <f>IF(TYPE(VAL_Codes!BG$30)=2,VAL_Codes!BG$30,"")</f>
        <v/>
      </c>
      <c r="CC74" s="26" t="str">
        <f t="shared" si="36"/>
        <v/>
      </c>
      <c r="CD74" s="20" t="str">
        <f t="shared" si="37"/>
        <v/>
      </c>
      <c r="CE74" s="23" t="str">
        <f>IF(TYPE(VAL_Codes!BJ$30)=2,VAL_Codes!BJ$30,"")</f>
        <v/>
      </c>
      <c r="CF74" s="26" t="str">
        <f t="shared" si="38"/>
        <v/>
      </c>
      <c r="CG74" s="20" t="str">
        <f t="shared" si="39"/>
        <v/>
      </c>
      <c r="CH74" s="23" t="str">
        <f>IF(TYPE(VAL_Codes!BM$30)=2,VAL_Codes!BM$30,"")</f>
        <v/>
      </c>
      <c r="CI74" s="26" t="str">
        <f t="shared" si="40"/>
        <v/>
      </c>
      <c r="CJ74" s="20" t="str">
        <f t="shared" si="41"/>
        <v/>
      </c>
      <c r="CK74" s="23" t="str">
        <f>IF(TYPE(VAL_Codes!BP$30)=2,VAL_Codes!BP$30,"")</f>
        <v/>
      </c>
      <c r="CL74" s="26" t="str">
        <f t="shared" si="42"/>
        <v/>
      </c>
      <c r="CM74" s="20" t="str">
        <f t="shared" si="43"/>
        <v/>
      </c>
      <c r="CN74" s="23" t="str">
        <f>IF(TYPE(VAL_Codes!BS$30)=2,VAL_Codes!BS$30,"")</f>
        <v/>
      </c>
      <c r="CO74" s="26" t="str">
        <f t="shared" si="44"/>
        <v/>
      </c>
      <c r="CP74" s="20" t="str">
        <f t="shared" si="45"/>
        <v/>
      </c>
      <c r="CQ74" s="23" t="str">
        <f>IF(TYPE(VAL_Codes!BV$30)=2,VAL_Codes!BV$30,"")</f>
        <v/>
      </c>
      <c r="CR74" s="38"/>
    </row>
    <row r="75" spans="1:96" ht="11.25" customHeight="1" x14ac:dyDescent="0.2">
      <c r="A75" s="75"/>
      <c r="B75" s="75"/>
      <c r="C75" s="924"/>
      <c r="D75" s="924"/>
      <c r="E75" s="129" t="s">
        <v>253</v>
      </c>
      <c r="F75" s="128" t="s">
        <v>344</v>
      </c>
      <c r="G75" s="407"/>
      <c r="H75" s="408" t="s">
        <v>47</v>
      </c>
      <c r="I75" s="395" t="s">
        <v>66</v>
      </c>
      <c r="J75" s="396" t="str">
        <f>VAL_Metadata!B$8</f>
        <v>_X</v>
      </c>
      <c r="K75" s="408" t="s">
        <v>86</v>
      </c>
      <c r="L75" s="123" t="s">
        <v>141</v>
      </c>
      <c r="M75" s="122"/>
      <c r="N75" s="122"/>
      <c r="O75" s="122"/>
      <c r="P75" s="122"/>
      <c r="Q75" s="122"/>
      <c r="R75" s="122"/>
      <c r="S75" s="122"/>
      <c r="T75" s="122"/>
      <c r="U75" s="122"/>
      <c r="V75" s="122"/>
      <c r="W75" s="122"/>
      <c r="X75" s="122"/>
      <c r="Y75" s="122"/>
      <c r="Z75" s="123"/>
      <c r="AA75" s="26" t="str">
        <f t="shared" si="0"/>
        <v/>
      </c>
      <c r="AB75" s="20" t="str">
        <f t="shared" si="1"/>
        <v/>
      </c>
      <c r="AC75" s="23" t="str">
        <f>IF(TYPE(VAL_Codes!H$30)=2,VAL_Codes!H$30,"")</f>
        <v/>
      </c>
      <c r="AD75" s="26" t="str">
        <f t="shared" si="2"/>
        <v/>
      </c>
      <c r="AE75" s="20" t="str">
        <f t="shared" si="3"/>
        <v/>
      </c>
      <c r="AF75" s="23" t="str">
        <f>IF(TYPE(VAL_Codes!K$30)=2,VAL_Codes!K$30,"")</f>
        <v/>
      </c>
      <c r="AG75" s="26" t="str">
        <f t="shared" si="4"/>
        <v/>
      </c>
      <c r="AH75" s="20" t="str">
        <f t="shared" si="5"/>
        <v/>
      </c>
      <c r="AI75" s="23" t="str">
        <f>IF(TYPE(VAL_Codes!N$30)=2,VAL_Codes!N$30,"")</f>
        <v/>
      </c>
      <c r="AJ75" s="26" t="str">
        <f t="shared" si="6"/>
        <v/>
      </c>
      <c r="AK75" s="20" t="str">
        <f t="shared" si="7"/>
        <v/>
      </c>
      <c r="AL75" s="23" t="str">
        <f>IF(TYPE(VAL_Codes!Q$30)=2,VAL_Codes!Q$30,"")</f>
        <v/>
      </c>
      <c r="AM75" s="26" t="str">
        <f t="shared" si="8"/>
        <v/>
      </c>
      <c r="AN75" s="20" t="str">
        <f t="shared" si="9"/>
        <v/>
      </c>
      <c r="AO75" s="23" t="str">
        <f>IF(TYPE(VAL_Codes!T$30)=2,VAL_Codes!T$30,"")</f>
        <v/>
      </c>
      <c r="AP75" s="26" t="str">
        <f t="shared" si="10"/>
        <v/>
      </c>
      <c r="AQ75" s="20" t="str">
        <f t="shared" si="11"/>
        <v/>
      </c>
      <c r="AR75" s="23" t="str">
        <f>IF(TYPE(VAL_Codes!W$30)=2,VAL_Codes!W$30,"")</f>
        <v/>
      </c>
      <c r="AS75" s="26" t="str">
        <f t="shared" si="12"/>
        <v/>
      </c>
      <c r="AT75" s="20" t="str">
        <f t="shared" si="13"/>
        <v/>
      </c>
      <c r="AU75" s="23" t="str">
        <f>IF(TYPE(VAL_Codes!Z$30)=2,VAL_Codes!Z$30,"")</f>
        <v/>
      </c>
      <c r="AV75" s="26" t="str">
        <f t="shared" si="14"/>
        <v/>
      </c>
      <c r="AW75" s="20" t="str">
        <f t="shared" si="15"/>
        <v/>
      </c>
      <c r="AX75" s="23" t="str">
        <f>IF(TYPE(VAL_Codes!AC$30)=2,VAL_Codes!AC$30,"")</f>
        <v/>
      </c>
      <c r="AY75" s="26" t="str">
        <f t="shared" si="16"/>
        <v/>
      </c>
      <c r="AZ75" s="20" t="str">
        <f t="shared" si="17"/>
        <v/>
      </c>
      <c r="BA75" s="23" t="str">
        <f>IF(TYPE(VAL_Codes!AF$30)=2,VAL_Codes!AF$30,"")</f>
        <v/>
      </c>
      <c r="BB75" s="26" t="str">
        <f t="shared" si="18"/>
        <v/>
      </c>
      <c r="BC75" s="20" t="str">
        <f t="shared" si="19"/>
        <v/>
      </c>
      <c r="BD75" s="23" t="str">
        <f>IF(TYPE(VAL_Codes!AI$30)=2,VAL_Codes!AI$30,"")</f>
        <v/>
      </c>
      <c r="BE75" s="26" t="str">
        <f t="shared" si="20"/>
        <v/>
      </c>
      <c r="BF75" s="20" t="str">
        <f t="shared" si="21"/>
        <v/>
      </c>
      <c r="BG75" s="23" t="str">
        <f>IF(TYPE(VAL_Codes!AL$30)=2,VAL_Codes!AL$30,"")</f>
        <v/>
      </c>
      <c r="BH75" s="26" t="str">
        <f t="shared" si="22"/>
        <v/>
      </c>
      <c r="BI75" s="20" t="str">
        <f t="shared" si="23"/>
        <v/>
      </c>
      <c r="BJ75" s="23" t="str">
        <f>IF(TYPE(VAL_Codes!AO$30)=2,VAL_Codes!AO$30,"")</f>
        <v/>
      </c>
      <c r="BK75" s="26" t="str">
        <f t="shared" si="24"/>
        <v/>
      </c>
      <c r="BL75" s="20" t="str">
        <f t="shared" si="25"/>
        <v/>
      </c>
      <c r="BM75" s="23" t="str">
        <f>IF(TYPE(VAL_Codes!AR$30)=2,VAL_Codes!AR$30,"")</f>
        <v/>
      </c>
      <c r="BN75" s="26" t="str">
        <f t="shared" si="26"/>
        <v/>
      </c>
      <c r="BO75" s="20" t="str">
        <f t="shared" si="27"/>
        <v/>
      </c>
      <c r="BP75" s="23" t="str">
        <f>IF(TYPE(VAL_Codes!AU$30)=2,VAL_Codes!AU$30,"")</f>
        <v/>
      </c>
      <c r="BQ75" s="26" t="str">
        <f t="shared" si="28"/>
        <v/>
      </c>
      <c r="BR75" s="20" t="str">
        <f t="shared" si="29"/>
        <v/>
      </c>
      <c r="BS75" s="23" t="str">
        <f>IF(TYPE(VAL_Codes!AX$30)=2,VAL_Codes!AX$30,"")</f>
        <v/>
      </c>
      <c r="BT75" s="26" t="str">
        <f t="shared" si="30"/>
        <v/>
      </c>
      <c r="BU75" s="20" t="str">
        <f t="shared" si="31"/>
        <v/>
      </c>
      <c r="BV75" s="23" t="str">
        <f>IF(TYPE(VAL_Codes!BA$30)=2,VAL_Codes!BA$30,"")</f>
        <v/>
      </c>
      <c r="BW75" s="26" t="str">
        <f t="shared" si="32"/>
        <v/>
      </c>
      <c r="BX75" s="20" t="str">
        <f t="shared" si="33"/>
        <v/>
      </c>
      <c r="BY75" s="23" t="str">
        <f>IF(TYPE(VAL_Codes!BD$30)=2,VAL_Codes!BD$30,"")</f>
        <v/>
      </c>
      <c r="BZ75" s="26" t="str">
        <f t="shared" si="34"/>
        <v/>
      </c>
      <c r="CA75" s="20" t="str">
        <f t="shared" si="35"/>
        <v/>
      </c>
      <c r="CB75" s="23" t="str">
        <f>IF(TYPE(VAL_Codes!BG$30)=2,VAL_Codes!BG$30,"")</f>
        <v/>
      </c>
      <c r="CC75" s="26" t="str">
        <f t="shared" si="36"/>
        <v/>
      </c>
      <c r="CD75" s="20" t="str">
        <f t="shared" si="37"/>
        <v/>
      </c>
      <c r="CE75" s="23" t="str">
        <f>IF(TYPE(VAL_Codes!BJ$30)=2,VAL_Codes!BJ$30,"")</f>
        <v/>
      </c>
      <c r="CF75" s="26" t="str">
        <f t="shared" si="38"/>
        <v/>
      </c>
      <c r="CG75" s="20" t="str">
        <f t="shared" si="39"/>
        <v/>
      </c>
      <c r="CH75" s="23" t="str">
        <f>IF(TYPE(VAL_Codes!BM$30)=2,VAL_Codes!BM$30,"")</f>
        <v/>
      </c>
      <c r="CI75" s="26" t="str">
        <f t="shared" si="40"/>
        <v/>
      </c>
      <c r="CJ75" s="20" t="str">
        <f t="shared" si="41"/>
        <v/>
      </c>
      <c r="CK75" s="23" t="str">
        <f>IF(TYPE(VAL_Codes!BP$30)=2,VAL_Codes!BP$30,"")</f>
        <v/>
      </c>
      <c r="CL75" s="26" t="str">
        <f t="shared" si="42"/>
        <v/>
      </c>
      <c r="CM75" s="20" t="str">
        <f t="shared" si="43"/>
        <v/>
      </c>
      <c r="CN75" s="23" t="str">
        <f>IF(TYPE(VAL_Codes!BS$30)=2,VAL_Codes!BS$30,"")</f>
        <v/>
      </c>
      <c r="CO75" s="26" t="str">
        <f t="shared" si="44"/>
        <v/>
      </c>
      <c r="CP75" s="20" t="str">
        <f t="shared" si="45"/>
        <v/>
      </c>
      <c r="CQ75" s="23" t="str">
        <f>IF(TYPE(VAL_Codes!BV$30)=2,VAL_Codes!BV$30,"")</f>
        <v/>
      </c>
      <c r="CR75" s="38"/>
    </row>
    <row r="76" spans="1:96" ht="11.25" customHeight="1" x14ac:dyDescent="0.2">
      <c r="A76" s="44"/>
      <c r="B76" s="44"/>
      <c r="C76" s="925"/>
      <c r="D76" s="925"/>
      <c r="E76" s="128" t="s">
        <v>760</v>
      </c>
      <c r="F76" s="128" t="s">
        <v>345</v>
      </c>
      <c r="G76" s="407"/>
      <c r="H76" s="408" t="s">
        <v>47</v>
      </c>
      <c r="I76" s="395" t="s">
        <v>66</v>
      </c>
      <c r="J76" s="396" t="str">
        <f>VAL_Metadata!B$8</f>
        <v>_X</v>
      </c>
      <c r="K76" s="408" t="s">
        <v>86</v>
      </c>
      <c r="L76" s="123" t="s">
        <v>231</v>
      </c>
      <c r="M76" s="122"/>
      <c r="N76" s="122"/>
      <c r="O76" s="122"/>
      <c r="P76" s="122"/>
      <c r="Q76" s="122"/>
      <c r="R76" s="122"/>
      <c r="S76" s="122"/>
      <c r="T76" s="122"/>
      <c r="U76" s="122"/>
      <c r="V76" s="122"/>
      <c r="W76" s="122"/>
      <c r="X76" s="122"/>
      <c r="Y76" s="122"/>
      <c r="Z76" s="123"/>
      <c r="AA76" s="26" t="str">
        <f t="shared" si="0"/>
        <v/>
      </c>
      <c r="AB76" s="20" t="str">
        <f t="shared" si="1"/>
        <v/>
      </c>
      <c r="AC76" s="23" t="str">
        <f>IF(TYPE(VAL_Codes!H$30)=2,VAL_Codes!H$30,"")</f>
        <v/>
      </c>
      <c r="AD76" s="26" t="str">
        <f t="shared" si="2"/>
        <v/>
      </c>
      <c r="AE76" s="20" t="str">
        <f t="shared" si="3"/>
        <v/>
      </c>
      <c r="AF76" s="23" t="str">
        <f>IF(TYPE(VAL_Codes!K$30)=2,VAL_Codes!K$30,"")</f>
        <v/>
      </c>
      <c r="AG76" s="26" t="str">
        <f t="shared" si="4"/>
        <v/>
      </c>
      <c r="AH76" s="20" t="str">
        <f t="shared" si="5"/>
        <v/>
      </c>
      <c r="AI76" s="23" t="str">
        <f>IF(TYPE(VAL_Codes!N$30)=2,VAL_Codes!N$30,"")</f>
        <v/>
      </c>
      <c r="AJ76" s="26" t="str">
        <f t="shared" si="6"/>
        <v/>
      </c>
      <c r="AK76" s="20" t="str">
        <f t="shared" si="7"/>
        <v/>
      </c>
      <c r="AL76" s="23" t="str">
        <f>IF(TYPE(VAL_Codes!Q$30)=2,VAL_Codes!Q$30,"")</f>
        <v/>
      </c>
      <c r="AM76" s="26" t="str">
        <f t="shared" si="8"/>
        <v/>
      </c>
      <c r="AN76" s="20" t="str">
        <f t="shared" si="9"/>
        <v/>
      </c>
      <c r="AO76" s="23" t="str">
        <f>IF(TYPE(VAL_Codes!T$30)=2,VAL_Codes!T$30,"")</f>
        <v/>
      </c>
      <c r="AP76" s="26" t="str">
        <f t="shared" si="10"/>
        <v/>
      </c>
      <c r="AQ76" s="20" t="str">
        <f t="shared" si="11"/>
        <v/>
      </c>
      <c r="AR76" s="23" t="str">
        <f>IF(TYPE(VAL_Codes!W$30)=2,VAL_Codes!W$30,"")</f>
        <v/>
      </c>
      <c r="AS76" s="26" t="str">
        <f t="shared" si="12"/>
        <v/>
      </c>
      <c r="AT76" s="20" t="str">
        <f t="shared" si="13"/>
        <v/>
      </c>
      <c r="AU76" s="23" t="str">
        <f>IF(TYPE(VAL_Codes!Z$30)=2,VAL_Codes!Z$30,"")</f>
        <v/>
      </c>
      <c r="AV76" s="26" t="str">
        <f t="shared" si="14"/>
        <v/>
      </c>
      <c r="AW76" s="20" t="str">
        <f t="shared" si="15"/>
        <v/>
      </c>
      <c r="AX76" s="23" t="str">
        <f>IF(TYPE(VAL_Codes!AC$30)=2,VAL_Codes!AC$30,"")</f>
        <v/>
      </c>
      <c r="AY76" s="26" t="str">
        <f t="shared" si="16"/>
        <v/>
      </c>
      <c r="AZ76" s="20" t="str">
        <f t="shared" si="17"/>
        <v/>
      </c>
      <c r="BA76" s="23" t="str">
        <f>IF(TYPE(VAL_Codes!AF$30)=2,VAL_Codes!AF$30,"")</f>
        <v/>
      </c>
      <c r="BB76" s="26" t="str">
        <f t="shared" si="18"/>
        <v/>
      </c>
      <c r="BC76" s="20" t="str">
        <f t="shared" si="19"/>
        <v/>
      </c>
      <c r="BD76" s="23" t="str">
        <f>IF(TYPE(VAL_Codes!AI$30)=2,VAL_Codes!AI$30,"")</f>
        <v/>
      </c>
      <c r="BE76" s="26" t="str">
        <f t="shared" si="20"/>
        <v/>
      </c>
      <c r="BF76" s="20" t="str">
        <f t="shared" si="21"/>
        <v/>
      </c>
      <c r="BG76" s="23" t="str">
        <f>IF(TYPE(VAL_Codes!AL$30)=2,VAL_Codes!AL$30,"")</f>
        <v/>
      </c>
      <c r="BH76" s="26" t="str">
        <f t="shared" si="22"/>
        <v/>
      </c>
      <c r="BI76" s="20" t="str">
        <f t="shared" si="23"/>
        <v/>
      </c>
      <c r="BJ76" s="23" t="str">
        <f>IF(TYPE(VAL_Codes!AO$30)=2,VAL_Codes!AO$30,"")</f>
        <v/>
      </c>
      <c r="BK76" s="26" t="str">
        <f t="shared" si="24"/>
        <v/>
      </c>
      <c r="BL76" s="20" t="str">
        <f t="shared" si="25"/>
        <v/>
      </c>
      <c r="BM76" s="23" t="str">
        <f>IF(TYPE(VAL_Codes!AR$30)=2,VAL_Codes!AR$30,"")</f>
        <v/>
      </c>
      <c r="BN76" s="26" t="str">
        <f t="shared" si="26"/>
        <v/>
      </c>
      <c r="BO76" s="20" t="str">
        <f t="shared" si="27"/>
        <v/>
      </c>
      <c r="BP76" s="23" t="str">
        <f>IF(TYPE(VAL_Codes!AU$30)=2,VAL_Codes!AU$30,"")</f>
        <v/>
      </c>
      <c r="BQ76" s="26" t="str">
        <f t="shared" si="28"/>
        <v/>
      </c>
      <c r="BR76" s="20" t="str">
        <f t="shared" si="29"/>
        <v/>
      </c>
      <c r="BS76" s="23" t="str">
        <f>IF(TYPE(VAL_Codes!AX$30)=2,VAL_Codes!AX$30,"")</f>
        <v/>
      </c>
      <c r="BT76" s="26" t="str">
        <f t="shared" si="30"/>
        <v/>
      </c>
      <c r="BU76" s="20" t="str">
        <f t="shared" si="31"/>
        <v/>
      </c>
      <c r="BV76" s="23" t="str">
        <f>IF(TYPE(VAL_Codes!BA$30)=2,VAL_Codes!BA$30,"")</f>
        <v/>
      </c>
      <c r="BW76" s="26" t="str">
        <f t="shared" si="32"/>
        <v/>
      </c>
      <c r="BX76" s="20" t="str">
        <f t="shared" si="33"/>
        <v/>
      </c>
      <c r="BY76" s="23" t="str">
        <f>IF(TYPE(VAL_Codes!BD$30)=2,VAL_Codes!BD$30,"")</f>
        <v/>
      </c>
      <c r="BZ76" s="26" t="str">
        <f t="shared" si="34"/>
        <v/>
      </c>
      <c r="CA76" s="20" t="str">
        <f t="shared" si="35"/>
        <v/>
      </c>
      <c r="CB76" s="23" t="str">
        <f>IF(TYPE(VAL_Codes!BG$30)=2,VAL_Codes!BG$30,"")</f>
        <v/>
      </c>
      <c r="CC76" s="26" t="str">
        <f t="shared" si="36"/>
        <v/>
      </c>
      <c r="CD76" s="20" t="str">
        <f t="shared" si="37"/>
        <v/>
      </c>
      <c r="CE76" s="23" t="str">
        <f>IF(TYPE(VAL_Codes!BJ$30)=2,VAL_Codes!BJ$30,"")</f>
        <v/>
      </c>
      <c r="CF76" s="26" t="str">
        <f t="shared" si="38"/>
        <v/>
      </c>
      <c r="CG76" s="20" t="str">
        <f t="shared" si="39"/>
        <v/>
      </c>
      <c r="CH76" s="23" t="str">
        <f>IF(TYPE(VAL_Codes!BM$30)=2,VAL_Codes!BM$30,"")</f>
        <v/>
      </c>
      <c r="CI76" s="26" t="str">
        <f t="shared" si="40"/>
        <v/>
      </c>
      <c r="CJ76" s="20" t="str">
        <f t="shared" si="41"/>
        <v/>
      </c>
      <c r="CK76" s="23" t="str">
        <f>IF(TYPE(VAL_Codes!BP$30)=2,VAL_Codes!BP$30,"")</f>
        <v/>
      </c>
      <c r="CL76" s="26" t="str">
        <f t="shared" si="42"/>
        <v/>
      </c>
      <c r="CM76" s="20" t="str">
        <f t="shared" si="43"/>
        <v/>
      </c>
      <c r="CN76" s="23" t="str">
        <f>IF(TYPE(VAL_Codes!BS$30)=2,VAL_Codes!BS$30,"")</f>
        <v/>
      </c>
      <c r="CO76" s="26" t="str">
        <f t="shared" si="44"/>
        <v/>
      </c>
      <c r="CP76" s="20" t="str">
        <f t="shared" si="45"/>
        <v/>
      </c>
      <c r="CQ76" s="23" t="str">
        <f>IF(TYPE(VAL_Codes!BV$30)=2,VAL_Codes!BV$30,"")</f>
        <v/>
      </c>
      <c r="CR76" s="38"/>
    </row>
    <row r="77" spans="1:96" ht="11.25" customHeight="1" x14ac:dyDescent="0.2">
      <c r="A77" s="44"/>
      <c r="B77" s="44"/>
      <c r="C77" s="923" t="s">
        <v>747</v>
      </c>
      <c r="D77" s="923" t="s">
        <v>739</v>
      </c>
      <c r="E77" s="128" t="s">
        <v>207</v>
      </c>
      <c r="F77" s="128" t="s">
        <v>379</v>
      </c>
      <c r="G77" s="407"/>
      <c r="H77" s="408" t="s">
        <v>47</v>
      </c>
      <c r="I77" s="395" t="s">
        <v>66</v>
      </c>
      <c r="J77" s="396" t="str">
        <f>VAL_Metadata!B$8</f>
        <v>_X</v>
      </c>
      <c r="K77" s="408" t="s">
        <v>87</v>
      </c>
      <c r="L77" s="123" t="s">
        <v>209</v>
      </c>
      <c r="M77" s="122"/>
      <c r="N77" s="122"/>
      <c r="O77" s="122"/>
      <c r="P77" s="122"/>
      <c r="Q77" s="122"/>
      <c r="R77" s="122"/>
      <c r="S77" s="122"/>
      <c r="T77" s="122"/>
      <c r="U77" s="122"/>
      <c r="V77" s="122"/>
      <c r="W77" s="122"/>
      <c r="X77" s="122"/>
      <c r="Y77" s="122"/>
      <c r="Z77" s="123"/>
      <c r="AA77" s="26" t="str">
        <f>IF(OR(AND(AA31="",AB31=""),AND(AA67="",AB67=""),AND(AB31="K",AB67="K"),OR(AB31="O",AB67="O")),"",SUM(AA31,AA67))</f>
        <v/>
      </c>
      <c r="AB77" s="20" t="str">
        <f>IF(AND(OR(AND(AB31="O",AB67="O"),AND(AB31="K",AB67="K")),SUM(AA31,AA67)=0,ISNUMBER(AA77)),"",IF(OR(AB31="O",AB67="O"),"O",IF(AND(AB31=AB67,OR(AB31="K",AB31="W",AB31="M")), UPPER(AB31),"")))</f>
        <v/>
      </c>
      <c r="AC77" s="23" t="str">
        <f>IF(TYPE(VAL_Codes!H$30)=2,VAL_Codes!H$30,"")</f>
        <v/>
      </c>
      <c r="AD77" s="26" t="str">
        <f>IF(OR(AND(AD31="",AE31=""),AND(AD67="",AE67=""),AND(AE31="K",AE67="K"),OR(AE31="O",AE67="O")),"",SUM(AD31,AD67))</f>
        <v/>
      </c>
      <c r="AE77" s="20" t="str">
        <f>IF(AND(OR(AND(AE31="O",AE67="O"),AND(AE31="K",AE67="K")),SUM(AD31,AD67)=0,ISNUMBER(AD77)),"",IF(OR(AE31="O",AE67="O"),"O",IF(AND(AE31=AE67,OR(AE31="K",AE31="W",AE31="M")), UPPER(AE31),"")))</f>
        <v/>
      </c>
      <c r="AF77" s="23" t="str">
        <f>IF(TYPE(VAL_Codes!K$30)=2,VAL_Codes!K$30,"")</f>
        <v/>
      </c>
      <c r="AG77" s="26" t="str">
        <f>IF(OR(AND(AG31="",AH31=""),AND(AG67="",AH67=""),AND(AH31="K",AH67="K"),OR(AH31="O",AH67="O")),"",SUM(AG31,AG67))</f>
        <v/>
      </c>
      <c r="AH77" s="20" t="str">
        <f>IF(AND(OR(AND(AH31="O",AH67="O"),AND(AH31="K",AH67="K")),SUM(AG31,AG67)=0,ISNUMBER(AG77)),"",IF(OR(AH31="O",AH67="O"),"O",IF(AND(AH31=AH67,OR(AH31="K",AH31="W",AH31="M")), UPPER(AH31),"")))</f>
        <v/>
      </c>
      <c r="AI77" s="23" t="str">
        <f>IF(TYPE(VAL_Codes!N$30)=2,VAL_Codes!N$30,"")</f>
        <v/>
      </c>
      <c r="AJ77" s="26" t="str">
        <f>IF(OR(AND(AJ31="",AK31=""),AND(AJ67="",AK67=""),AND(AK31="K",AK67="K"),OR(AK31="O",AK67="O")),"",SUM(AJ31,AJ67))</f>
        <v/>
      </c>
      <c r="AK77" s="20" t="str">
        <f>IF(AND(OR(AND(AK31="O",AK67="O"),AND(AK31="K",AK67="K")),SUM(AJ31,AJ67)=0,ISNUMBER(AJ77)),"",IF(OR(AK31="O",AK67="O"),"O",IF(AND(AK31=AK67,OR(AK31="K",AK31="W",AK31="M")), UPPER(AK31),"")))</f>
        <v/>
      </c>
      <c r="AL77" s="23" t="str">
        <f>IF(TYPE(VAL_Codes!Q$30)=2,VAL_Codes!Q$30,"")</f>
        <v/>
      </c>
      <c r="AM77" s="26" t="str">
        <f>IF(OR(AND(AM31="",AN31=""),AND(AM67="",AN67=""),AND(AN31="K",AN67="K"),OR(AN31="O",AN67="O")),"",SUM(AM31,AM67))</f>
        <v/>
      </c>
      <c r="AN77" s="20" t="str">
        <f>IF(AND(OR(AND(AN31="O",AN67="O"),AND(AN31="K",AN67="K")),SUM(AM31,AM67)=0,ISNUMBER(AM77)),"",IF(OR(AN31="O",AN67="O"),"O",IF(AND(AN31=AN67,OR(AN31="K",AN31="W",AN31="M")), UPPER(AN31),"")))</f>
        <v/>
      </c>
      <c r="AO77" s="23" t="str">
        <f>IF(TYPE(VAL_Codes!T$30)=2,VAL_Codes!T$30,"")</f>
        <v/>
      </c>
      <c r="AP77" s="26" t="str">
        <f>IF(OR(AND(AP31="",AQ31=""),AND(AP67="",AQ67=""),AND(AQ31="K",AQ67="K"),OR(AQ31="O",AQ67="O")),"",SUM(AP31,AP67))</f>
        <v/>
      </c>
      <c r="AQ77" s="20" t="str">
        <f>IF(AND(OR(AND(AQ31="O",AQ67="O"),AND(AQ31="K",AQ67="K")),SUM(AP31,AP67)=0,ISNUMBER(AP77)),"",IF(OR(AQ31="O",AQ67="O"),"O",IF(AND(AQ31=AQ67,OR(AQ31="K",AQ31="W",AQ31="M")), UPPER(AQ31),"")))</f>
        <v/>
      </c>
      <c r="AR77" s="23" t="str">
        <f>IF(TYPE(VAL_Codes!W$30)=2,VAL_Codes!W$30,"")</f>
        <v/>
      </c>
      <c r="AS77" s="26" t="str">
        <f>IF(OR(AND(AS31="",AT31=""),AND(AS67="",AT67=""),AND(AT31="K",AT67="K"),OR(AT31="O",AT67="O")),"",SUM(AS31,AS67))</f>
        <v/>
      </c>
      <c r="AT77" s="20" t="str">
        <f>IF(AND(OR(AND(AT31="O",AT67="O"),AND(AT31="K",AT67="K")),SUM(AS31,AS67)=0,ISNUMBER(AS77)),"",IF(OR(AT31="O",AT67="O"),"O",IF(AND(AT31=AT67,OR(AT31="K",AT31="W",AT31="M")), UPPER(AT31),"")))</f>
        <v/>
      </c>
      <c r="AU77" s="23" t="str">
        <f>IF(TYPE(VAL_Codes!Z$30)=2,VAL_Codes!Z$30,"")</f>
        <v/>
      </c>
      <c r="AV77" s="26" t="str">
        <f>IF(OR(AND(AV31="",AW31=""),AND(AV67="",AW67=""),AND(AW31="K",AW67="K"),OR(AW31="O",AW67="O")),"",SUM(AV31,AV67))</f>
        <v/>
      </c>
      <c r="AW77" s="20" t="str">
        <f>IF(AND(OR(AND(AW31="O",AW67="O"),AND(AW31="K",AW67="K")),SUM(AV31,AV67)=0,ISNUMBER(AV77)),"",IF(OR(AW31="O",AW67="O"),"O",IF(AND(AW31=AW67,OR(AW31="K",AW31="W",AW31="M")), UPPER(AW31),"")))</f>
        <v/>
      </c>
      <c r="AX77" s="23" t="str">
        <f>IF(TYPE(VAL_Codes!AC$30)=2,VAL_Codes!AC$30,"")</f>
        <v/>
      </c>
      <c r="AY77" s="26" t="str">
        <f>IF(OR(AND(AY31="",AZ31=""),AND(AY67="",AZ67=""),AND(AZ31="K",AZ67="K"),OR(AZ31="O",AZ67="O")),"",SUM(AY31,AY67))</f>
        <v/>
      </c>
      <c r="AZ77" s="20" t="str">
        <f>IF(AND(OR(AND(AZ31="O",AZ67="O"),AND(AZ31="K",AZ67="K")),SUM(AY31,AY67)=0,ISNUMBER(AY77)),"",IF(OR(AZ31="O",AZ67="O"),"O",IF(AND(AZ31=AZ67,OR(AZ31="K",AZ31="W",AZ31="M")), UPPER(AZ31),"")))</f>
        <v/>
      </c>
      <c r="BA77" s="23" t="str">
        <f>IF(TYPE(VAL_Codes!AF$30)=2,VAL_Codes!AF$30,"")</f>
        <v/>
      </c>
      <c r="BB77" s="26" t="str">
        <f>IF(OR(AND(BB31="",BC31=""),AND(BB67="",BC67=""),AND(BC31="K",BC67="K"),OR(BC31="O",BC67="O")),"",SUM(BB31,BB67))</f>
        <v/>
      </c>
      <c r="BC77" s="20" t="str">
        <f>IF(AND(OR(AND(BC31="O",BC67="O"),AND(BC31="K",BC67="K")),SUM(BB31,BB67)=0,ISNUMBER(BB77)),"",IF(OR(BC31="O",BC67="O"),"O",IF(AND(BC31=BC67,OR(BC31="K",BC31="W",BC31="M")), UPPER(BC31),"")))</f>
        <v/>
      </c>
      <c r="BD77" s="23" t="str">
        <f>IF(TYPE(VAL_Codes!AI$30)=2,VAL_Codes!AI$30,"")</f>
        <v/>
      </c>
      <c r="BE77" s="26" t="str">
        <f>IF(OR(AND(BE31="",BF31=""),AND(BE67="",BF67=""),AND(BF31="K",BF67="K"),OR(BF31="O",BF67="O")),"",SUM(BE31,BE67))</f>
        <v/>
      </c>
      <c r="BF77" s="20" t="str">
        <f>IF(AND(OR(AND(BF31="O",BF67="O"),AND(BF31="K",BF67="K")),SUM(BE31,BE67)=0,ISNUMBER(BE77)),"",IF(OR(BF31="O",BF67="O"),"O",IF(AND(BF31=BF67,OR(BF31="K",BF31="W",BF31="M")), UPPER(BF31),"")))</f>
        <v/>
      </c>
      <c r="BG77" s="23" t="str">
        <f>IF(TYPE(VAL_Codes!AL$30)=2,VAL_Codes!AL$30,"")</f>
        <v/>
      </c>
      <c r="BH77" s="26" t="str">
        <f>IF(OR(AND(BH31="",BI31=""),AND(BH67="",BI67=""),AND(BI31="K",BI67="K"),OR(BI31="O",BI67="O")),"",SUM(BH31,BH67))</f>
        <v/>
      </c>
      <c r="BI77" s="20" t="str">
        <f>IF(AND(OR(AND(BI31="O",BI67="O"),AND(BI31="K",BI67="K")),SUM(BH31,BH67)=0,ISNUMBER(BH77)),"",IF(OR(BI31="O",BI67="O"),"O",IF(AND(BI31=BI67,OR(BI31="K",BI31="W",BI31="M")), UPPER(BI31),"")))</f>
        <v/>
      </c>
      <c r="BJ77" s="23" t="str">
        <f>IF(TYPE(VAL_Codes!AO$30)=2,VAL_Codes!AO$30,"")</f>
        <v/>
      </c>
      <c r="BK77" s="26" t="str">
        <f>IF(OR(AND(BK31="",BL31=""),AND(BK67="",BL67=""),AND(BL31="K",BL67="K"),OR(BL31="O",BL67="O")),"",SUM(BK31,BK67))</f>
        <v/>
      </c>
      <c r="BL77" s="20" t="str">
        <f>IF(AND(OR(AND(BL31="O",BL67="O"),AND(BL31="K",BL67="K")),SUM(BK31,BK67)=0,ISNUMBER(BK77)),"",IF(OR(BL31="O",BL67="O"),"O",IF(AND(BL31=BL67,OR(BL31="K",BL31="W",BL31="M")), UPPER(BL31),"")))</f>
        <v/>
      </c>
      <c r="BM77" s="23" t="str">
        <f>IF(TYPE(VAL_Codes!AR$30)=2,VAL_Codes!AR$30,"")</f>
        <v/>
      </c>
      <c r="BN77" s="26" t="str">
        <f>IF(OR(AND(BN31="",BO31=""),AND(BN67="",BO67=""),AND(BO31="K",BO67="K"),OR(BO31="O",BO67="O")),"",SUM(BN31,BN67))</f>
        <v/>
      </c>
      <c r="BO77" s="20" t="str">
        <f>IF(AND(OR(AND(BO31="O",BO67="O"),AND(BO31="K",BO67="K")),SUM(BN31,BN67)=0,ISNUMBER(BN77)),"",IF(OR(BO31="O",BO67="O"),"O",IF(AND(BO31=BO67,OR(BO31="K",BO31="W",BO31="M")), UPPER(BO31),"")))</f>
        <v/>
      </c>
      <c r="BP77" s="23" t="str">
        <f>IF(TYPE(VAL_Codes!AU$30)=2,VAL_Codes!AU$30,"")</f>
        <v/>
      </c>
      <c r="BQ77" s="26" t="str">
        <f>IF(OR(AND(BQ31="",BR31=""),AND(BQ67="",BR67=""),AND(BR31="K",BR67="K"),OR(BR31="O",BR67="O")),"",SUM(BQ31,BQ67))</f>
        <v/>
      </c>
      <c r="BR77" s="20" t="str">
        <f>IF(AND(OR(AND(BR31="O",BR67="O"),AND(BR31="K",BR67="K")),SUM(BQ31,BQ67)=0,ISNUMBER(BQ77)),"",IF(OR(BR31="O",BR67="O"),"O",IF(AND(BR31=BR67,OR(BR31="K",BR31="W",BR31="M")), UPPER(BR31),"")))</f>
        <v/>
      </c>
      <c r="BS77" s="23" t="str">
        <f>IF(TYPE(VAL_Codes!AX$30)=2,VAL_Codes!AX$30,"")</f>
        <v/>
      </c>
      <c r="BT77" s="26" t="str">
        <f>IF(OR(AND(BT31="",BU31=""),AND(BT67="",BU67=""),AND(BU31="K",BU67="K"),OR(BU31="O",BU67="O")),"",SUM(BT31,BT67))</f>
        <v/>
      </c>
      <c r="BU77" s="20" t="str">
        <f>IF(AND(OR(AND(BU31="O",BU67="O"),AND(BU31="K",BU67="K")),SUM(BT31,BT67)=0,ISNUMBER(BT77)),"",IF(OR(BU31="O",BU67="O"),"O",IF(AND(BU31=BU67,OR(BU31="K",BU31="W",BU31="M")), UPPER(BU31),"")))</f>
        <v/>
      </c>
      <c r="BV77" s="23" t="str">
        <f>IF(TYPE(VAL_Codes!BA$30)=2,VAL_Codes!BA$30,"")</f>
        <v/>
      </c>
      <c r="BW77" s="26" t="str">
        <f>IF(OR(AND(BW31="",BX31=""),AND(BW67="",BX67=""),AND(BX31="K",BX67="K"),OR(BX31="O",BX67="O")),"",SUM(BW31,BW67))</f>
        <v/>
      </c>
      <c r="BX77" s="20" t="str">
        <f>IF(AND(OR(AND(BX31="O",BX67="O"),AND(BX31="K",BX67="K")),SUM(BW31,BW67)=0,ISNUMBER(BW77)),"",IF(OR(BX31="O",BX67="O"),"O",IF(AND(BX31=BX67,OR(BX31="K",BX31="W",BX31="M")), UPPER(BX31),"")))</f>
        <v/>
      </c>
      <c r="BY77" s="23" t="str">
        <f>IF(TYPE(VAL_Codes!BD$30)=2,VAL_Codes!BD$30,"")</f>
        <v/>
      </c>
      <c r="BZ77" s="26" t="str">
        <f>IF(OR(AND(BZ31="",CA31=""),AND(BZ67="",CA67=""),AND(CA31="K",CA67="K"),OR(CA31="O",CA67="O")),"",SUM(BZ31,BZ67))</f>
        <v/>
      </c>
      <c r="CA77" s="20" t="str">
        <f>IF(AND(OR(AND(CA31="O",CA67="O"),AND(CA31="K",CA67="K")),SUM(BZ31,BZ67)=0,ISNUMBER(BZ77)),"",IF(OR(CA31="O",CA67="O"),"O",IF(AND(CA31=CA67,OR(CA31="K",CA31="W",CA31="M")), UPPER(CA31),"")))</f>
        <v/>
      </c>
      <c r="CB77" s="23" t="str">
        <f>IF(TYPE(VAL_Codes!BG$30)=2,VAL_Codes!BG$30,"")</f>
        <v/>
      </c>
      <c r="CC77" s="26" t="str">
        <f>IF(OR(AND(CC31="",CD31=""),AND(CC67="",CD67=""),AND(CD31="K",CD67="K"),OR(CD31="O",CD67="O")),"",SUM(CC31,CC67))</f>
        <v/>
      </c>
      <c r="CD77" s="20" t="str">
        <f>IF(AND(OR(AND(CD31="O",CD67="O"),AND(CD31="K",CD67="K")),SUM(CC31,CC67)=0,ISNUMBER(CC77)),"",IF(OR(CD31="O",CD67="O"),"O",IF(AND(CD31=CD67,OR(CD31="K",CD31="W",CD31="M")), UPPER(CD31),"")))</f>
        <v/>
      </c>
      <c r="CE77" s="23" t="str">
        <f>IF(TYPE(VAL_Codes!BJ$30)=2,VAL_Codes!BJ$30,"")</f>
        <v/>
      </c>
      <c r="CF77" s="26" t="str">
        <f>IF(OR(AND(CF31="",CG31=""),AND(CF67="",CG67=""),AND(CG31="K",CG67="K"),OR(CG31="O",CG67="O")),"",SUM(CF31,CF67))</f>
        <v/>
      </c>
      <c r="CG77" s="20" t="str">
        <f>IF(AND(OR(AND(CG31="O",CG67="O"),AND(CG31="K",CG67="K")),SUM(CF31,CF67)=0,ISNUMBER(CF77)),"",IF(OR(CG31="O",CG67="O"),"O",IF(AND(CG31=CG67,OR(CG31="K",CG31="W",CG31="M")), UPPER(CG31),"")))</f>
        <v/>
      </c>
      <c r="CH77" s="23" t="str">
        <f>IF(TYPE(VAL_Codes!BM$30)=2,VAL_Codes!BM$30,"")</f>
        <v/>
      </c>
      <c r="CI77" s="26" t="str">
        <f>IF(OR(AND(CI31="",CJ31=""),AND(CI67="",CJ67=""),AND(CJ31="K",CJ67="K"),OR(CJ31="O",CJ67="O")),"",SUM(CI31,CI67))</f>
        <v/>
      </c>
      <c r="CJ77" s="20" t="str">
        <f>IF(AND(OR(AND(CJ31="O",CJ67="O"),AND(CJ31="K",CJ67="K")),SUM(CI31,CI67)=0,ISNUMBER(CI77)),"",IF(OR(CJ31="O",CJ67="O"),"O",IF(AND(CJ31=CJ67,OR(CJ31="K",CJ31="W",CJ31="M")), UPPER(CJ31),"")))</f>
        <v/>
      </c>
      <c r="CK77" s="23" t="str">
        <f>IF(TYPE(VAL_Codes!BP$30)=2,VAL_Codes!BP$30,"")</f>
        <v/>
      </c>
      <c r="CL77" s="26" t="str">
        <f>IF(OR(AND(CL31="",CM31=""),AND(CL67="",CM67=""),AND(CM31="K",CM67="K"),OR(CM31="O",CM67="O")),"",SUM(CL31,CL67))</f>
        <v/>
      </c>
      <c r="CM77" s="20" t="str">
        <f>IF(AND(OR(AND(CM31="O",CM67="O"),AND(CM31="K",CM67="K")),SUM(CL31,CL67)=0,ISNUMBER(CL77)),"",IF(OR(CM31="O",CM67="O"),"O",IF(AND(CM31=CM67,OR(CM31="K",CM31="W",CM31="M")), UPPER(CM31),"")))</f>
        <v/>
      </c>
      <c r="CN77" s="23" t="str">
        <f>IF(TYPE(VAL_Codes!BS$30)=2,VAL_Codes!BS$30,"")</f>
        <v/>
      </c>
      <c r="CO77" s="26" t="str">
        <f>IF(OR(AND(CO31="",CP31=""),AND(CO67="",CP67=""),AND(CP31="K",CP67="K"),OR(CP31="O",CP67="O")),"",SUM(CO31,CO67))</f>
        <v/>
      </c>
      <c r="CP77" s="20" t="str">
        <f>IF(AND(OR(AND(CP31="O",CP67="O"),AND(CP31="K",CP67="K")),SUM(CO31,CO67)=0,ISNUMBER(CO77)),"",IF(OR(CP31="O",CP67="O"),"O",IF(AND(CP31=CP67,OR(CP31="K",CP31="W",CP31="M")), UPPER(CP31),"")))</f>
        <v/>
      </c>
      <c r="CQ77" s="23" t="str">
        <f>IF(TYPE(VAL_Codes!BV$30)=2,VAL_Codes!BV$30,"")</f>
        <v/>
      </c>
      <c r="CR77" s="38"/>
    </row>
    <row r="78" spans="1:96" ht="11.25" customHeight="1" x14ac:dyDescent="0.2">
      <c r="A78" s="44"/>
      <c r="B78" s="44"/>
      <c r="C78" s="924"/>
      <c r="D78" s="924"/>
      <c r="E78" s="128" t="s">
        <v>210</v>
      </c>
      <c r="F78" s="128" t="s">
        <v>380</v>
      </c>
      <c r="G78" s="407"/>
      <c r="H78" s="408" t="s">
        <v>47</v>
      </c>
      <c r="I78" s="395" t="s">
        <v>66</v>
      </c>
      <c r="J78" s="396" t="str">
        <f>VAL_Metadata!B$8</f>
        <v>_X</v>
      </c>
      <c r="K78" s="408" t="s">
        <v>87</v>
      </c>
      <c r="L78" s="123" t="s">
        <v>212</v>
      </c>
      <c r="M78" s="122"/>
      <c r="N78" s="122"/>
      <c r="O78" s="122"/>
      <c r="P78" s="122"/>
      <c r="Q78" s="122"/>
      <c r="R78" s="122"/>
      <c r="S78" s="122"/>
      <c r="T78" s="122"/>
      <c r="U78" s="122"/>
      <c r="V78" s="122"/>
      <c r="W78" s="122"/>
      <c r="X78" s="122"/>
      <c r="Y78" s="122"/>
      <c r="Z78" s="123"/>
      <c r="AA78" s="26" t="str">
        <f>IF(OR(AND(AA32="",AB32=""),AND(AA68="",AB68=""),AND(AB32="K",AB68="K"),OR(AB32="O",AB68="O")),"",SUM(AA32,AA68))</f>
        <v/>
      </c>
      <c r="AB78" s="20" t="str">
        <f>IF(AND(OR(AND(AB32="O",AB68="O"),AND(AB32="K",AB68="K")),SUM(AA32,AA68)=0,ISNUMBER(AA78)),"",IF(OR(AB32="O",AB68="O"),"O",IF(AND(AB32=AB68,OR(AB32="K",AB32="W",AB32="M")), UPPER(AB32),"")))</f>
        <v/>
      </c>
      <c r="AC78" s="23" t="str">
        <f>IF(TYPE(VAL_Codes!H$30)=2,VAL_Codes!H$30,"")</f>
        <v/>
      </c>
      <c r="AD78" s="26" t="str">
        <f>IF(OR(AND(AD32="",AE32=""),AND(AD68="",AE68=""),AND(AE32="K",AE68="K"),OR(AE32="O",AE68="O")),"",SUM(AD32,AD68))</f>
        <v/>
      </c>
      <c r="AE78" s="20" t="str">
        <f>IF(AND(OR(AND(AE32="O",AE68="O"),AND(AE32="K",AE68="K")),SUM(AD32,AD68)=0,ISNUMBER(AD78)),"",IF(OR(AE32="O",AE68="O"),"O",IF(AND(AE32=AE68,OR(AE32="K",AE32="W",AE32="M")), UPPER(AE32),"")))</f>
        <v/>
      </c>
      <c r="AF78" s="23" t="str">
        <f>IF(TYPE(VAL_Codes!K$30)=2,VAL_Codes!K$30,"")</f>
        <v/>
      </c>
      <c r="AG78" s="26" t="str">
        <f>IF(OR(AND(AG32="",AH32=""),AND(AG68="",AH68=""),AND(AH32="K",AH68="K"),OR(AH32="O",AH68="O")),"",SUM(AG32,AG68))</f>
        <v/>
      </c>
      <c r="AH78" s="20" t="str">
        <f>IF(AND(OR(AND(AH32="O",AH68="O"),AND(AH32="K",AH68="K")),SUM(AG32,AG68)=0,ISNUMBER(AG78)),"",IF(OR(AH32="O",AH68="O"),"O",IF(AND(AH32=AH68,OR(AH32="K",AH32="W",AH32="M")), UPPER(AH32),"")))</f>
        <v/>
      </c>
      <c r="AI78" s="23" t="str">
        <f>IF(TYPE(VAL_Codes!N$30)=2,VAL_Codes!N$30,"")</f>
        <v/>
      </c>
      <c r="AJ78" s="26" t="str">
        <f>IF(OR(AND(AJ32="",AK32=""),AND(AJ68="",AK68=""),AND(AK32="K",AK68="K"),OR(AK32="O",AK68="O")),"",SUM(AJ32,AJ68))</f>
        <v/>
      </c>
      <c r="AK78" s="20" t="str">
        <f>IF(AND(OR(AND(AK32="O",AK68="O"),AND(AK32="K",AK68="K")),SUM(AJ32,AJ68)=0,ISNUMBER(AJ78)),"",IF(OR(AK32="O",AK68="O"),"O",IF(AND(AK32=AK68,OR(AK32="K",AK32="W",AK32="M")), UPPER(AK32),"")))</f>
        <v/>
      </c>
      <c r="AL78" s="23" t="str">
        <f>IF(TYPE(VAL_Codes!Q$30)=2,VAL_Codes!Q$30,"")</f>
        <v/>
      </c>
      <c r="AM78" s="26" t="str">
        <f>IF(OR(AND(AM32="",AN32=""),AND(AM68="",AN68=""),AND(AN32="K",AN68="K"),OR(AN32="O",AN68="O")),"",SUM(AM32,AM68))</f>
        <v/>
      </c>
      <c r="AN78" s="20" t="str">
        <f>IF(AND(OR(AND(AN32="O",AN68="O"),AND(AN32="K",AN68="K")),SUM(AM32,AM68)=0,ISNUMBER(AM78)),"",IF(OR(AN32="O",AN68="O"),"O",IF(AND(AN32=AN68,OR(AN32="K",AN32="W",AN32="M")), UPPER(AN32),"")))</f>
        <v/>
      </c>
      <c r="AO78" s="23" t="str">
        <f>IF(TYPE(VAL_Codes!T$30)=2,VAL_Codes!T$30,"")</f>
        <v/>
      </c>
      <c r="AP78" s="26" t="str">
        <f>IF(OR(AND(AP32="",AQ32=""),AND(AP68="",AQ68=""),AND(AQ32="K",AQ68="K"),OR(AQ32="O",AQ68="O")),"",SUM(AP32,AP68))</f>
        <v/>
      </c>
      <c r="AQ78" s="20" t="str">
        <f>IF(AND(OR(AND(AQ32="O",AQ68="O"),AND(AQ32="K",AQ68="K")),SUM(AP32,AP68)=0,ISNUMBER(AP78)),"",IF(OR(AQ32="O",AQ68="O"),"O",IF(AND(AQ32=AQ68,OR(AQ32="K",AQ32="W",AQ32="M")), UPPER(AQ32),"")))</f>
        <v/>
      </c>
      <c r="AR78" s="23" t="str">
        <f>IF(TYPE(VAL_Codes!W$30)=2,VAL_Codes!W$30,"")</f>
        <v/>
      </c>
      <c r="AS78" s="26" t="str">
        <f>IF(OR(AND(AS32="",AT32=""),AND(AS68="",AT68=""),AND(AT32="K",AT68="K"),OR(AT32="O",AT68="O")),"",SUM(AS32,AS68))</f>
        <v/>
      </c>
      <c r="AT78" s="20" t="str">
        <f>IF(AND(OR(AND(AT32="O",AT68="O"),AND(AT32="K",AT68="K")),SUM(AS32,AS68)=0,ISNUMBER(AS78)),"",IF(OR(AT32="O",AT68="O"),"O",IF(AND(AT32=AT68,OR(AT32="K",AT32="W",AT32="M")), UPPER(AT32),"")))</f>
        <v/>
      </c>
      <c r="AU78" s="23" t="str">
        <f>IF(TYPE(VAL_Codes!Z$30)=2,VAL_Codes!Z$30,"")</f>
        <v/>
      </c>
      <c r="AV78" s="26" t="str">
        <f>IF(OR(AND(AV32="",AW32=""),AND(AV68="",AW68=""),AND(AW32="K",AW68="K"),OR(AW32="O",AW68="O")),"",SUM(AV32,AV68))</f>
        <v/>
      </c>
      <c r="AW78" s="20" t="str">
        <f>IF(AND(OR(AND(AW32="O",AW68="O"),AND(AW32="K",AW68="K")),SUM(AV32,AV68)=0,ISNUMBER(AV78)),"",IF(OR(AW32="O",AW68="O"),"O",IF(AND(AW32=AW68,OR(AW32="K",AW32="W",AW32="M")), UPPER(AW32),"")))</f>
        <v/>
      </c>
      <c r="AX78" s="23" t="str">
        <f>IF(TYPE(VAL_Codes!AC$30)=2,VAL_Codes!AC$30,"")</f>
        <v/>
      </c>
      <c r="AY78" s="26" t="str">
        <f>IF(OR(AND(AY32="",AZ32=""),AND(AY68="",AZ68=""),AND(AZ32="K",AZ68="K"),OR(AZ32="O",AZ68="O")),"",SUM(AY32,AY68))</f>
        <v/>
      </c>
      <c r="AZ78" s="20" t="str">
        <f>IF(AND(OR(AND(AZ32="O",AZ68="O"),AND(AZ32="K",AZ68="K")),SUM(AY32,AY68)=0,ISNUMBER(AY78)),"",IF(OR(AZ32="O",AZ68="O"),"O",IF(AND(AZ32=AZ68,OR(AZ32="K",AZ32="W",AZ32="M")), UPPER(AZ32),"")))</f>
        <v/>
      </c>
      <c r="BA78" s="23" t="str">
        <f>IF(TYPE(VAL_Codes!AF$30)=2,VAL_Codes!AF$30,"")</f>
        <v/>
      </c>
      <c r="BB78" s="26" t="str">
        <f>IF(OR(AND(BB32="",BC32=""),AND(BB68="",BC68=""),AND(BC32="K",BC68="K"),OR(BC32="O",BC68="O")),"",SUM(BB32,BB68))</f>
        <v/>
      </c>
      <c r="BC78" s="20" t="str">
        <f>IF(AND(OR(AND(BC32="O",BC68="O"),AND(BC32="K",BC68="K")),SUM(BB32,BB68)=0,ISNUMBER(BB78)),"",IF(OR(BC32="O",BC68="O"),"O",IF(AND(BC32=BC68,OR(BC32="K",BC32="W",BC32="M")), UPPER(BC32),"")))</f>
        <v/>
      </c>
      <c r="BD78" s="23" t="str">
        <f>IF(TYPE(VAL_Codes!AI$30)=2,VAL_Codes!AI$30,"")</f>
        <v/>
      </c>
      <c r="BE78" s="26" t="str">
        <f>IF(OR(AND(BE32="",BF32=""),AND(BE68="",BF68=""),AND(BF32="K",BF68="K"),OR(BF32="O",BF68="O")),"",SUM(BE32,BE68))</f>
        <v/>
      </c>
      <c r="BF78" s="20" t="str">
        <f>IF(AND(OR(AND(BF32="O",BF68="O"),AND(BF32="K",BF68="K")),SUM(BE32,BE68)=0,ISNUMBER(BE78)),"",IF(OR(BF32="O",BF68="O"),"O",IF(AND(BF32=BF68,OR(BF32="K",BF32="W",BF32="M")), UPPER(BF32),"")))</f>
        <v/>
      </c>
      <c r="BG78" s="23" t="str">
        <f>IF(TYPE(VAL_Codes!AL$30)=2,VAL_Codes!AL$30,"")</f>
        <v/>
      </c>
      <c r="BH78" s="26" t="str">
        <f>IF(OR(AND(BH32="",BI32=""),AND(BH68="",BI68=""),AND(BI32="K",BI68="K"),OR(BI32="O",BI68="O")),"",SUM(BH32,BH68))</f>
        <v/>
      </c>
      <c r="BI78" s="20" t="str">
        <f>IF(AND(OR(AND(BI32="O",BI68="O"),AND(BI32="K",BI68="K")),SUM(BH32,BH68)=0,ISNUMBER(BH78)),"",IF(OR(BI32="O",BI68="O"),"O",IF(AND(BI32=BI68,OR(BI32="K",BI32="W",BI32="M")), UPPER(BI32),"")))</f>
        <v/>
      </c>
      <c r="BJ78" s="23" t="str">
        <f>IF(TYPE(VAL_Codes!AO$30)=2,VAL_Codes!AO$30,"")</f>
        <v/>
      </c>
      <c r="BK78" s="26" t="str">
        <f>IF(OR(AND(BK32="",BL32=""),AND(BK68="",BL68=""),AND(BL32="K",BL68="K"),OR(BL32="O",BL68="O")),"",SUM(BK32,BK68))</f>
        <v/>
      </c>
      <c r="BL78" s="20" t="str">
        <f>IF(AND(OR(AND(BL32="O",BL68="O"),AND(BL32="K",BL68="K")),SUM(BK32,BK68)=0,ISNUMBER(BK78)),"",IF(OR(BL32="O",BL68="O"),"O",IF(AND(BL32=BL68,OR(BL32="K",BL32="W",BL32="M")), UPPER(BL32),"")))</f>
        <v/>
      </c>
      <c r="BM78" s="23" t="str">
        <f>IF(TYPE(VAL_Codes!AR$30)=2,VAL_Codes!AR$30,"")</f>
        <v/>
      </c>
      <c r="BN78" s="26" t="str">
        <f>IF(OR(AND(BN32="",BO32=""),AND(BN68="",BO68=""),AND(BO32="K",BO68="K"),OR(BO32="O",BO68="O")),"",SUM(BN32,BN68))</f>
        <v/>
      </c>
      <c r="BO78" s="20" t="str">
        <f>IF(AND(OR(AND(BO32="O",BO68="O"),AND(BO32="K",BO68="K")),SUM(BN32,BN68)=0,ISNUMBER(BN78)),"",IF(OR(BO32="O",BO68="O"),"O",IF(AND(BO32=BO68,OR(BO32="K",BO32="W",BO32="M")), UPPER(BO32),"")))</f>
        <v/>
      </c>
      <c r="BP78" s="23" t="str">
        <f>IF(TYPE(VAL_Codes!AU$30)=2,VAL_Codes!AU$30,"")</f>
        <v/>
      </c>
      <c r="BQ78" s="26" t="str">
        <f>IF(OR(AND(BQ32="",BR32=""),AND(BQ68="",BR68=""),AND(BR32="K",BR68="K"),OR(BR32="O",BR68="O")),"",SUM(BQ32,BQ68))</f>
        <v/>
      </c>
      <c r="BR78" s="20" t="str">
        <f>IF(AND(OR(AND(BR32="O",BR68="O"),AND(BR32="K",BR68="K")),SUM(BQ32,BQ68)=0,ISNUMBER(BQ78)),"",IF(OR(BR32="O",BR68="O"),"O",IF(AND(BR32=BR68,OR(BR32="K",BR32="W",BR32="M")), UPPER(BR32),"")))</f>
        <v/>
      </c>
      <c r="BS78" s="23" t="str">
        <f>IF(TYPE(VAL_Codes!AX$30)=2,VAL_Codes!AX$30,"")</f>
        <v/>
      </c>
      <c r="BT78" s="26" t="str">
        <f>IF(OR(AND(BT32="",BU32=""),AND(BT68="",BU68=""),AND(BU32="K",BU68="K"),OR(BU32="O",BU68="O")),"",SUM(BT32,BT68))</f>
        <v/>
      </c>
      <c r="BU78" s="20" t="str">
        <f>IF(AND(OR(AND(BU32="O",BU68="O"),AND(BU32="K",BU68="K")),SUM(BT32,BT68)=0,ISNUMBER(BT78)),"",IF(OR(BU32="O",BU68="O"),"O",IF(AND(BU32=BU68,OR(BU32="K",BU32="W",BU32="M")), UPPER(BU32),"")))</f>
        <v/>
      </c>
      <c r="BV78" s="23" t="str">
        <f>IF(TYPE(VAL_Codes!BA$30)=2,VAL_Codes!BA$30,"")</f>
        <v/>
      </c>
      <c r="BW78" s="26" t="str">
        <f>IF(OR(AND(BW32="",BX32=""),AND(BW68="",BX68=""),AND(BX32="K",BX68="K"),OR(BX32="O",BX68="O")),"",SUM(BW32,BW68))</f>
        <v/>
      </c>
      <c r="BX78" s="20" t="str">
        <f>IF(AND(OR(AND(BX32="O",BX68="O"),AND(BX32="K",BX68="K")),SUM(BW32,BW68)=0,ISNUMBER(BW78)),"",IF(OR(BX32="O",BX68="O"),"O",IF(AND(BX32=BX68,OR(BX32="K",BX32="W",BX32="M")), UPPER(BX32),"")))</f>
        <v/>
      </c>
      <c r="BY78" s="23" t="str">
        <f>IF(TYPE(VAL_Codes!BD$30)=2,VAL_Codes!BD$30,"")</f>
        <v/>
      </c>
      <c r="BZ78" s="26" t="str">
        <f>IF(OR(AND(BZ32="",CA32=""),AND(BZ68="",CA68=""),AND(CA32="K",CA68="K"),OR(CA32="O",CA68="O")),"",SUM(BZ32,BZ68))</f>
        <v/>
      </c>
      <c r="CA78" s="20" t="str">
        <f>IF(AND(OR(AND(CA32="O",CA68="O"),AND(CA32="K",CA68="K")),SUM(BZ32,BZ68)=0,ISNUMBER(BZ78)),"",IF(OR(CA32="O",CA68="O"),"O",IF(AND(CA32=CA68,OR(CA32="K",CA32="W",CA32="M")), UPPER(CA32),"")))</f>
        <v/>
      </c>
      <c r="CB78" s="23" t="str">
        <f>IF(TYPE(VAL_Codes!BG$30)=2,VAL_Codes!BG$30,"")</f>
        <v/>
      </c>
      <c r="CC78" s="26" t="str">
        <f>IF(OR(AND(CC32="",CD32=""),AND(CC68="",CD68=""),AND(CD32="K",CD68="K"),OR(CD32="O",CD68="O")),"",SUM(CC32,CC68))</f>
        <v/>
      </c>
      <c r="CD78" s="20" t="str">
        <f>IF(AND(OR(AND(CD32="O",CD68="O"),AND(CD32="K",CD68="K")),SUM(CC32,CC68)=0,ISNUMBER(CC78)),"",IF(OR(CD32="O",CD68="O"),"O",IF(AND(CD32=CD68,OR(CD32="K",CD32="W",CD32="M")), UPPER(CD32),"")))</f>
        <v/>
      </c>
      <c r="CE78" s="23" t="str">
        <f>IF(TYPE(VAL_Codes!BJ$30)=2,VAL_Codes!BJ$30,"")</f>
        <v/>
      </c>
      <c r="CF78" s="26" t="str">
        <f>IF(OR(AND(CF32="",CG32=""),AND(CF68="",CG68=""),AND(CG32="K",CG68="K"),OR(CG32="O",CG68="O")),"",SUM(CF32,CF68))</f>
        <v/>
      </c>
      <c r="CG78" s="20" t="str">
        <f>IF(AND(OR(AND(CG32="O",CG68="O"),AND(CG32="K",CG68="K")),SUM(CF32,CF68)=0,ISNUMBER(CF78)),"",IF(OR(CG32="O",CG68="O"),"O",IF(AND(CG32=CG68,OR(CG32="K",CG32="W",CG32="M")), UPPER(CG32),"")))</f>
        <v/>
      </c>
      <c r="CH78" s="23" t="str">
        <f>IF(TYPE(VAL_Codes!BM$30)=2,VAL_Codes!BM$30,"")</f>
        <v/>
      </c>
      <c r="CI78" s="26" t="str">
        <f>IF(OR(AND(CI32="",CJ32=""),AND(CI68="",CJ68=""),AND(CJ32="K",CJ68="K"),OR(CJ32="O",CJ68="O")),"",SUM(CI32,CI68))</f>
        <v/>
      </c>
      <c r="CJ78" s="20" t="str">
        <f>IF(AND(OR(AND(CJ32="O",CJ68="O"),AND(CJ32="K",CJ68="K")),SUM(CI32,CI68)=0,ISNUMBER(CI78)),"",IF(OR(CJ32="O",CJ68="O"),"O",IF(AND(CJ32=CJ68,OR(CJ32="K",CJ32="W",CJ32="M")), UPPER(CJ32),"")))</f>
        <v/>
      </c>
      <c r="CK78" s="23" t="str">
        <f>IF(TYPE(VAL_Codes!BP$30)=2,VAL_Codes!BP$30,"")</f>
        <v/>
      </c>
      <c r="CL78" s="26" t="str">
        <f>IF(OR(AND(CL32="",CM32=""),AND(CL68="",CM68=""),AND(CM32="K",CM68="K"),OR(CM32="O",CM68="O")),"",SUM(CL32,CL68))</f>
        <v/>
      </c>
      <c r="CM78" s="20" t="str">
        <f>IF(AND(OR(AND(CM32="O",CM68="O"),AND(CM32="K",CM68="K")),SUM(CL32,CL68)=0,ISNUMBER(CL78)),"",IF(OR(CM32="O",CM68="O"),"O",IF(AND(CM32=CM68,OR(CM32="K",CM32="W",CM32="M")), UPPER(CM32),"")))</f>
        <v/>
      </c>
      <c r="CN78" s="23" t="str">
        <f>IF(TYPE(VAL_Codes!BS$30)=2,VAL_Codes!BS$30,"")</f>
        <v/>
      </c>
      <c r="CO78" s="26" t="str">
        <f>IF(OR(AND(CO32="",CP32=""),AND(CO68="",CP68=""),AND(CP32="K",CP68="K"),OR(CP32="O",CP68="O")),"",SUM(CO32,CO68))</f>
        <v/>
      </c>
      <c r="CP78" s="20" t="str">
        <f>IF(AND(OR(AND(CP32="O",CP68="O"),AND(CP32="K",CP68="K")),SUM(CO32,CO68)=0,ISNUMBER(CO78)),"",IF(OR(CP32="O",CP68="O"),"O",IF(AND(CP32=CP68,OR(CP32="K",CP32="W",CP32="M")), UPPER(CP32),"")))</f>
        <v/>
      </c>
      <c r="CQ78" s="23" t="str">
        <f>IF(TYPE(VAL_Codes!BV$30)=2,VAL_Codes!BV$30,"")</f>
        <v/>
      </c>
      <c r="CR78" s="38"/>
    </row>
    <row r="79" spans="1:96" ht="11.25" customHeight="1" x14ac:dyDescent="0.2">
      <c r="C79" s="924"/>
      <c r="D79" s="924"/>
      <c r="E79" s="128" t="s">
        <v>213</v>
      </c>
      <c r="F79" s="128" t="s">
        <v>381</v>
      </c>
      <c r="G79" s="407"/>
      <c r="H79" s="408" t="s">
        <v>47</v>
      </c>
      <c r="I79" s="395" t="s">
        <v>66</v>
      </c>
      <c r="J79" s="396" t="str">
        <f>VAL_Metadata!B$8</f>
        <v>_X</v>
      </c>
      <c r="K79" s="408" t="s">
        <v>87</v>
      </c>
      <c r="L79" s="123" t="s">
        <v>214</v>
      </c>
      <c r="M79" s="122"/>
      <c r="N79" s="122"/>
      <c r="O79" s="122"/>
      <c r="P79" s="122"/>
      <c r="Q79" s="122"/>
      <c r="R79" s="122"/>
      <c r="S79" s="122"/>
      <c r="T79" s="122"/>
      <c r="U79" s="122"/>
      <c r="V79" s="122"/>
      <c r="W79" s="122"/>
      <c r="X79" s="122"/>
      <c r="Y79" s="122"/>
      <c r="Z79" s="123"/>
      <c r="AA79" s="26" t="str">
        <f>IF(OR(AND(AA33="",AB33=""),AND(AA69="",AB69=""),AND(AB33="K",AB69="K"),OR(AB33="O",AB69="O")),"",SUM(AA33,AA69))</f>
        <v/>
      </c>
      <c r="AB79" s="20" t="str">
        <f>IF(AND(OR(AND(AB33="O",AB69="O"),AND(AB33="K",AB69="K")),SUM(AA33,AA69)=0,ISNUMBER(AA79)),"",IF(OR(AB33="O",AB69="O"),"O",IF(AND(AB33=AB69,OR(AB33="K",AB33="W",AB33="M")), UPPER(AB33),"")))</f>
        <v/>
      </c>
      <c r="AC79" s="23" t="str">
        <f>IF(TYPE(VAL_Codes!H$30)=2,VAL_Codes!H$30,"")</f>
        <v/>
      </c>
      <c r="AD79" s="26" t="str">
        <f>IF(OR(AND(AD33="",AE33=""),AND(AD69="",AE69=""),AND(AE33="K",AE69="K"),OR(AE33="O",AE69="O")),"",SUM(AD33,AD69))</f>
        <v/>
      </c>
      <c r="AE79" s="20" t="str">
        <f>IF(AND(OR(AND(AE33="O",AE69="O"),AND(AE33="K",AE69="K")),SUM(AD33,AD69)=0,ISNUMBER(AD79)),"",IF(OR(AE33="O",AE69="O"),"O",IF(AND(AE33=AE69,OR(AE33="K",AE33="W",AE33="M")), UPPER(AE33),"")))</f>
        <v/>
      </c>
      <c r="AF79" s="23" t="str">
        <f>IF(TYPE(VAL_Codes!K$30)=2,VAL_Codes!K$30,"")</f>
        <v/>
      </c>
      <c r="AG79" s="26" t="str">
        <f>IF(OR(AND(AG33="",AH33=""),AND(AG69="",AH69=""),AND(AH33="K",AH69="K"),OR(AH33="O",AH69="O")),"",SUM(AG33,AG69))</f>
        <v/>
      </c>
      <c r="AH79" s="20" t="str">
        <f>IF(AND(OR(AND(AH33="O",AH69="O"),AND(AH33="K",AH69="K")),SUM(AG33,AG69)=0,ISNUMBER(AG79)),"",IF(OR(AH33="O",AH69="O"),"O",IF(AND(AH33=AH69,OR(AH33="K",AH33="W",AH33="M")), UPPER(AH33),"")))</f>
        <v/>
      </c>
      <c r="AI79" s="23" t="str">
        <f>IF(TYPE(VAL_Codes!N$30)=2,VAL_Codes!N$30,"")</f>
        <v/>
      </c>
      <c r="AJ79" s="26" t="str">
        <f>IF(OR(AND(AJ33="",AK33=""),AND(AJ69="",AK69=""),AND(AK33="K",AK69="K"),OR(AK33="O",AK69="O")),"",SUM(AJ33,AJ69))</f>
        <v/>
      </c>
      <c r="AK79" s="20" t="str">
        <f>IF(AND(OR(AND(AK33="O",AK69="O"),AND(AK33="K",AK69="K")),SUM(AJ33,AJ69)=0,ISNUMBER(AJ79)),"",IF(OR(AK33="O",AK69="O"),"O",IF(AND(AK33=AK69,OR(AK33="K",AK33="W",AK33="M")), UPPER(AK33),"")))</f>
        <v/>
      </c>
      <c r="AL79" s="23" t="str">
        <f>IF(TYPE(VAL_Codes!Q$30)=2,VAL_Codes!Q$30,"")</f>
        <v/>
      </c>
      <c r="AM79" s="26" t="str">
        <f>IF(OR(AND(AM33="",AN33=""),AND(AM69="",AN69=""),AND(AN33="K",AN69="K"),OR(AN33="O",AN69="O")),"",SUM(AM33,AM69))</f>
        <v/>
      </c>
      <c r="AN79" s="20" t="str">
        <f>IF(AND(OR(AND(AN33="O",AN69="O"),AND(AN33="K",AN69="K")),SUM(AM33,AM69)=0,ISNUMBER(AM79)),"",IF(OR(AN33="O",AN69="O"),"O",IF(AND(AN33=AN69,OR(AN33="K",AN33="W",AN33="M")), UPPER(AN33),"")))</f>
        <v/>
      </c>
      <c r="AO79" s="23" t="str">
        <f>IF(TYPE(VAL_Codes!T$30)=2,VAL_Codes!T$30,"")</f>
        <v/>
      </c>
      <c r="AP79" s="26" t="str">
        <f>IF(OR(AND(AP33="",AQ33=""),AND(AP69="",AQ69=""),AND(AQ33="K",AQ69="K"),OR(AQ33="O",AQ69="O")),"",SUM(AP33,AP69))</f>
        <v/>
      </c>
      <c r="AQ79" s="20" t="str">
        <f>IF(AND(OR(AND(AQ33="O",AQ69="O"),AND(AQ33="K",AQ69="K")),SUM(AP33,AP69)=0,ISNUMBER(AP79)),"",IF(OR(AQ33="O",AQ69="O"),"O",IF(AND(AQ33=AQ69,OR(AQ33="K",AQ33="W",AQ33="M")), UPPER(AQ33),"")))</f>
        <v/>
      </c>
      <c r="AR79" s="23" t="str">
        <f>IF(TYPE(VAL_Codes!W$30)=2,VAL_Codes!W$30,"")</f>
        <v/>
      </c>
      <c r="AS79" s="26" t="str">
        <f>IF(OR(AND(AS33="",AT33=""),AND(AS69="",AT69=""),AND(AT33="K",AT69="K"),OR(AT33="O",AT69="O")),"",SUM(AS33,AS69))</f>
        <v/>
      </c>
      <c r="AT79" s="20" t="str">
        <f>IF(AND(OR(AND(AT33="O",AT69="O"),AND(AT33="K",AT69="K")),SUM(AS33,AS69)=0,ISNUMBER(AS79)),"",IF(OR(AT33="O",AT69="O"),"O",IF(AND(AT33=AT69,OR(AT33="K",AT33="W",AT33="M")), UPPER(AT33),"")))</f>
        <v/>
      </c>
      <c r="AU79" s="23" t="str">
        <f>IF(TYPE(VAL_Codes!Z$30)=2,VAL_Codes!Z$30,"")</f>
        <v/>
      </c>
      <c r="AV79" s="26" t="str">
        <f>IF(OR(AND(AV33="",AW33=""),AND(AV69="",AW69=""),AND(AW33="K",AW69="K"),OR(AW33="O",AW69="O")),"",SUM(AV33,AV69))</f>
        <v/>
      </c>
      <c r="AW79" s="20" t="str">
        <f>IF(AND(OR(AND(AW33="O",AW69="O"),AND(AW33="K",AW69="K")),SUM(AV33,AV69)=0,ISNUMBER(AV79)),"",IF(OR(AW33="O",AW69="O"),"O",IF(AND(AW33=AW69,OR(AW33="K",AW33="W",AW33="M")), UPPER(AW33),"")))</f>
        <v/>
      </c>
      <c r="AX79" s="23" t="str">
        <f>IF(TYPE(VAL_Codes!AC$30)=2,VAL_Codes!AC$30,"")</f>
        <v/>
      </c>
      <c r="AY79" s="26" t="str">
        <f>IF(OR(AND(AY33="",AZ33=""),AND(AY69="",AZ69=""),AND(AZ33="K",AZ69="K"),OR(AZ33="O",AZ69="O")),"",SUM(AY33,AY69))</f>
        <v/>
      </c>
      <c r="AZ79" s="20" t="str">
        <f>IF(AND(OR(AND(AZ33="O",AZ69="O"),AND(AZ33="K",AZ69="K")),SUM(AY33,AY69)=0,ISNUMBER(AY79)),"",IF(OR(AZ33="O",AZ69="O"),"O",IF(AND(AZ33=AZ69,OR(AZ33="K",AZ33="W",AZ33="M")), UPPER(AZ33),"")))</f>
        <v/>
      </c>
      <c r="BA79" s="23" t="str">
        <f>IF(TYPE(VAL_Codes!AF$30)=2,VAL_Codes!AF$30,"")</f>
        <v/>
      </c>
      <c r="BB79" s="26" t="str">
        <f>IF(OR(AND(BB33="",BC33=""),AND(BB69="",BC69=""),AND(BC33="K",BC69="K"),OR(BC33="O",BC69="O")),"",SUM(BB33,BB69))</f>
        <v/>
      </c>
      <c r="BC79" s="20" t="str">
        <f>IF(AND(OR(AND(BC33="O",BC69="O"),AND(BC33="K",BC69="K")),SUM(BB33,BB69)=0,ISNUMBER(BB79)),"",IF(OR(BC33="O",BC69="O"),"O",IF(AND(BC33=BC69,OR(BC33="K",BC33="W",BC33="M")), UPPER(BC33),"")))</f>
        <v/>
      </c>
      <c r="BD79" s="23" t="str">
        <f>IF(TYPE(VAL_Codes!AI$30)=2,VAL_Codes!AI$30,"")</f>
        <v/>
      </c>
      <c r="BE79" s="26" t="str">
        <f>IF(OR(AND(BE33="",BF33=""),AND(BE69="",BF69=""),AND(BF33="K",BF69="K"),OR(BF33="O",BF69="O")),"",SUM(BE33,BE69))</f>
        <v/>
      </c>
      <c r="BF79" s="20" t="str">
        <f>IF(AND(OR(AND(BF33="O",BF69="O"),AND(BF33="K",BF69="K")),SUM(BE33,BE69)=0,ISNUMBER(BE79)),"",IF(OR(BF33="O",BF69="O"),"O",IF(AND(BF33=BF69,OR(BF33="K",BF33="W",BF33="M")), UPPER(BF33),"")))</f>
        <v/>
      </c>
      <c r="BG79" s="23" t="str">
        <f>IF(TYPE(VAL_Codes!AL$30)=2,VAL_Codes!AL$30,"")</f>
        <v/>
      </c>
      <c r="BH79" s="26" t="str">
        <f>IF(OR(AND(BH33="",BI33=""),AND(BH69="",BI69=""),AND(BI33="K",BI69="K"),OR(BI33="O",BI69="O")),"",SUM(BH33,BH69))</f>
        <v/>
      </c>
      <c r="BI79" s="20" t="str">
        <f>IF(AND(OR(AND(BI33="O",BI69="O"),AND(BI33="K",BI69="K")),SUM(BH33,BH69)=0,ISNUMBER(BH79)),"",IF(OR(BI33="O",BI69="O"),"O",IF(AND(BI33=BI69,OR(BI33="K",BI33="W",BI33="M")), UPPER(BI33),"")))</f>
        <v/>
      </c>
      <c r="BJ79" s="23" t="str">
        <f>IF(TYPE(VAL_Codes!AO$30)=2,VAL_Codes!AO$30,"")</f>
        <v/>
      </c>
      <c r="BK79" s="26" t="str">
        <f>IF(OR(AND(BK33="",BL33=""),AND(BK69="",BL69=""),AND(BL33="K",BL69="K"),OR(BL33="O",BL69="O")),"",SUM(BK33,BK69))</f>
        <v/>
      </c>
      <c r="BL79" s="20" t="str">
        <f>IF(AND(OR(AND(BL33="O",BL69="O"),AND(BL33="K",BL69="K")),SUM(BK33,BK69)=0,ISNUMBER(BK79)),"",IF(OR(BL33="O",BL69="O"),"O",IF(AND(BL33=BL69,OR(BL33="K",BL33="W",BL33="M")), UPPER(BL33),"")))</f>
        <v/>
      </c>
      <c r="BM79" s="23" t="str">
        <f>IF(TYPE(VAL_Codes!AR$30)=2,VAL_Codes!AR$30,"")</f>
        <v/>
      </c>
      <c r="BN79" s="26" t="str">
        <f>IF(OR(AND(BN33="",BO33=""),AND(BN69="",BO69=""),AND(BO33="K",BO69="K"),OR(BO33="O",BO69="O")),"",SUM(BN33,BN69))</f>
        <v/>
      </c>
      <c r="BO79" s="20" t="str">
        <f>IF(AND(OR(AND(BO33="O",BO69="O"),AND(BO33="K",BO69="K")),SUM(BN33,BN69)=0,ISNUMBER(BN79)),"",IF(OR(BO33="O",BO69="O"),"O",IF(AND(BO33=BO69,OR(BO33="K",BO33="W",BO33="M")), UPPER(BO33),"")))</f>
        <v/>
      </c>
      <c r="BP79" s="23" t="str">
        <f>IF(TYPE(VAL_Codes!AU$30)=2,VAL_Codes!AU$30,"")</f>
        <v/>
      </c>
      <c r="BQ79" s="26" t="str">
        <f>IF(OR(AND(BQ33="",BR33=""),AND(BQ69="",BR69=""),AND(BR33="K",BR69="K"),OR(BR33="O",BR69="O")),"",SUM(BQ33,BQ69))</f>
        <v/>
      </c>
      <c r="BR79" s="20" t="str">
        <f>IF(AND(OR(AND(BR33="O",BR69="O"),AND(BR33="K",BR69="K")),SUM(BQ33,BQ69)=0,ISNUMBER(BQ79)),"",IF(OR(BR33="O",BR69="O"),"O",IF(AND(BR33=BR69,OR(BR33="K",BR33="W",BR33="M")), UPPER(BR33),"")))</f>
        <v/>
      </c>
      <c r="BS79" s="23" t="str">
        <f>IF(TYPE(VAL_Codes!AX$30)=2,VAL_Codes!AX$30,"")</f>
        <v/>
      </c>
      <c r="BT79" s="26" t="str">
        <f>IF(OR(AND(BT33="",BU33=""),AND(BT69="",BU69=""),AND(BU33="K",BU69="K"),OR(BU33="O",BU69="O")),"",SUM(BT33,BT69))</f>
        <v/>
      </c>
      <c r="BU79" s="20" t="str">
        <f>IF(AND(OR(AND(BU33="O",BU69="O"),AND(BU33="K",BU69="K")),SUM(BT33,BT69)=0,ISNUMBER(BT79)),"",IF(OR(BU33="O",BU69="O"),"O",IF(AND(BU33=BU69,OR(BU33="K",BU33="W",BU33="M")), UPPER(BU33),"")))</f>
        <v/>
      </c>
      <c r="BV79" s="23" t="str">
        <f>IF(TYPE(VAL_Codes!BA$30)=2,VAL_Codes!BA$30,"")</f>
        <v/>
      </c>
      <c r="BW79" s="26" t="str">
        <f>IF(OR(AND(BW33="",BX33=""),AND(BW69="",BX69=""),AND(BX33="K",BX69="K"),OR(BX33="O",BX69="O")),"",SUM(BW33,BW69))</f>
        <v/>
      </c>
      <c r="BX79" s="20" t="str">
        <f>IF(AND(OR(AND(BX33="O",BX69="O"),AND(BX33="K",BX69="K")),SUM(BW33,BW69)=0,ISNUMBER(BW79)),"",IF(OR(BX33="O",BX69="O"),"O",IF(AND(BX33=BX69,OR(BX33="K",BX33="W",BX33="M")), UPPER(BX33),"")))</f>
        <v/>
      </c>
      <c r="BY79" s="23" t="str">
        <f>IF(TYPE(VAL_Codes!BD$30)=2,VAL_Codes!BD$30,"")</f>
        <v/>
      </c>
      <c r="BZ79" s="26" t="str">
        <f>IF(OR(AND(BZ33="",CA33=""),AND(BZ69="",CA69=""),AND(CA33="K",CA69="K"),OR(CA33="O",CA69="O")),"",SUM(BZ33,BZ69))</f>
        <v/>
      </c>
      <c r="CA79" s="20" t="str">
        <f>IF(AND(OR(AND(CA33="O",CA69="O"),AND(CA33="K",CA69="K")),SUM(BZ33,BZ69)=0,ISNUMBER(BZ79)),"",IF(OR(CA33="O",CA69="O"),"O",IF(AND(CA33=CA69,OR(CA33="K",CA33="W",CA33="M")), UPPER(CA33),"")))</f>
        <v/>
      </c>
      <c r="CB79" s="23" t="str">
        <f>IF(TYPE(VAL_Codes!BG$30)=2,VAL_Codes!BG$30,"")</f>
        <v/>
      </c>
      <c r="CC79" s="26" t="str">
        <f>IF(OR(AND(CC33="",CD33=""),AND(CC69="",CD69=""),AND(CD33="K",CD69="K"),OR(CD33="O",CD69="O")),"",SUM(CC33,CC69))</f>
        <v/>
      </c>
      <c r="CD79" s="20" t="str">
        <f>IF(AND(OR(AND(CD33="O",CD69="O"),AND(CD33="K",CD69="K")),SUM(CC33,CC69)=0,ISNUMBER(CC79)),"",IF(OR(CD33="O",CD69="O"),"O",IF(AND(CD33=CD69,OR(CD33="K",CD33="W",CD33="M")), UPPER(CD33),"")))</f>
        <v/>
      </c>
      <c r="CE79" s="23" t="str">
        <f>IF(TYPE(VAL_Codes!BJ$30)=2,VAL_Codes!BJ$30,"")</f>
        <v/>
      </c>
      <c r="CF79" s="26" t="str">
        <f>IF(OR(AND(CF33="",CG33=""),AND(CF69="",CG69=""),AND(CG33="K",CG69="K"),OR(CG33="O",CG69="O")),"",SUM(CF33,CF69))</f>
        <v/>
      </c>
      <c r="CG79" s="20" t="str">
        <f>IF(AND(OR(AND(CG33="O",CG69="O"),AND(CG33="K",CG69="K")),SUM(CF33,CF69)=0,ISNUMBER(CF79)),"",IF(OR(CG33="O",CG69="O"),"O",IF(AND(CG33=CG69,OR(CG33="K",CG33="W",CG33="M")), UPPER(CG33),"")))</f>
        <v/>
      </c>
      <c r="CH79" s="23" t="str">
        <f>IF(TYPE(VAL_Codes!BM$30)=2,VAL_Codes!BM$30,"")</f>
        <v/>
      </c>
      <c r="CI79" s="26" t="str">
        <f>IF(OR(AND(CI33="",CJ33=""),AND(CI69="",CJ69=""),AND(CJ33="K",CJ69="K"),OR(CJ33="O",CJ69="O")),"",SUM(CI33,CI69))</f>
        <v/>
      </c>
      <c r="CJ79" s="20" t="str">
        <f>IF(AND(OR(AND(CJ33="O",CJ69="O"),AND(CJ33="K",CJ69="K")),SUM(CI33,CI69)=0,ISNUMBER(CI79)),"",IF(OR(CJ33="O",CJ69="O"),"O",IF(AND(CJ33=CJ69,OR(CJ33="K",CJ33="W",CJ33="M")), UPPER(CJ33),"")))</f>
        <v/>
      </c>
      <c r="CK79" s="23" t="str">
        <f>IF(TYPE(VAL_Codes!BP$30)=2,VAL_Codes!BP$30,"")</f>
        <v/>
      </c>
      <c r="CL79" s="26" t="str">
        <f>IF(OR(AND(CL33="",CM33=""),AND(CL69="",CM69=""),AND(CM33="K",CM69="K"),OR(CM33="O",CM69="O")),"",SUM(CL33,CL69))</f>
        <v/>
      </c>
      <c r="CM79" s="20" t="str">
        <f>IF(AND(OR(AND(CM33="O",CM69="O"),AND(CM33="K",CM69="K")),SUM(CL33,CL69)=0,ISNUMBER(CL79)),"",IF(OR(CM33="O",CM69="O"),"O",IF(AND(CM33=CM69,OR(CM33="K",CM33="W",CM33="M")), UPPER(CM33),"")))</f>
        <v/>
      </c>
      <c r="CN79" s="23" t="str">
        <f>IF(TYPE(VAL_Codes!BS$30)=2,VAL_Codes!BS$30,"")</f>
        <v/>
      </c>
      <c r="CO79" s="26" t="str">
        <f>IF(OR(AND(CO33="",CP33=""),AND(CO69="",CP69=""),AND(CP33="K",CP69="K"),OR(CP33="O",CP69="O")),"",SUM(CO33,CO69))</f>
        <v/>
      </c>
      <c r="CP79" s="20" t="str">
        <f>IF(AND(OR(AND(CP33="O",CP69="O"),AND(CP33="K",CP69="K")),SUM(CO33,CO69)=0,ISNUMBER(CO79)),"",IF(OR(CP33="O",CP69="O"),"O",IF(AND(CP33=CP69,OR(CP33="K",CP33="W",CP33="M")), UPPER(CP33),"")))</f>
        <v/>
      </c>
      <c r="CQ79" s="23" t="str">
        <f>IF(TYPE(VAL_Codes!BV$30)=2,VAL_Codes!BV$30,"")</f>
        <v/>
      </c>
      <c r="CR79" s="38"/>
    </row>
    <row r="80" spans="1:96" ht="11.25" customHeight="1" x14ac:dyDescent="0.2">
      <c r="C80" s="924"/>
      <c r="D80" s="924"/>
      <c r="E80" s="128" t="s">
        <v>218</v>
      </c>
      <c r="F80" s="128" t="s">
        <v>382</v>
      </c>
      <c r="G80" s="407"/>
      <c r="H80" s="408" t="s">
        <v>47</v>
      </c>
      <c r="I80" s="395" t="s">
        <v>66</v>
      </c>
      <c r="J80" s="396" t="str">
        <f>VAL_Metadata!B$8</f>
        <v>_X</v>
      </c>
      <c r="K80" s="408" t="s">
        <v>87</v>
      </c>
      <c r="L80" s="123" t="s">
        <v>221</v>
      </c>
      <c r="M80" s="122"/>
      <c r="N80" s="122"/>
      <c r="O80" s="122"/>
      <c r="P80" s="122"/>
      <c r="Q80" s="122"/>
      <c r="R80" s="122"/>
      <c r="S80" s="122"/>
      <c r="T80" s="122"/>
      <c r="U80" s="122"/>
      <c r="V80" s="122"/>
      <c r="W80" s="122"/>
      <c r="X80" s="122"/>
      <c r="Y80" s="122"/>
      <c r="Z80" s="123"/>
      <c r="AA80" s="26" t="str">
        <f t="shared" ref="AA80:AA86" si="46">IF(OR(AND(AA37="",AB37=""),AND(AA70="",AB70=""),AND(AB37="K",AB70="K"),OR(AB37="O",AB70="O")),"",SUM(AA37,AA70))</f>
        <v/>
      </c>
      <c r="AB80" s="20" t="str">
        <f t="shared" ref="AB80:AB86" si="47">IF(AND(OR(AND(AB37="O",AB70="O"),AND(AB37="K",AB70="K")),SUM(AA37,AA70)=0,ISNUMBER(AA80)),"",IF(OR(AB37="O",AB70="O"),"O",IF(AND(AB37=AB70,OR(AB37="K",AB37="W",AB37="M")), UPPER(AB37),"")))</f>
        <v/>
      </c>
      <c r="AC80" s="23" t="str">
        <f>IF(TYPE(VAL_Codes!H$30)=2,VAL_Codes!H$30,"")</f>
        <v/>
      </c>
      <c r="AD80" s="26" t="str">
        <f t="shared" ref="AD80:AD86" si="48">IF(OR(AND(AD37="",AE37=""),AND(AD70="",AE70=""),AND(AE37="K",AE70="K"),OR(AE37="O",AE70="O")),"",SUM(AD37,AD70))</f>
        <v/>
      </c>
      <c r="AE80" s="20" t="str">
        <f t="shared" ref="AE80:AE86" si="49">IF(AND(OR(AND(AE37="O",AE70="O"),AND(AE37="K",AE70="K")),SUM(AD37,AD70)=0,ISNUMBER(AD80)),"",IF(OR(AE37="O",AE70="O"),"O",IF(AND(AE37=AE70,OR(AE37="K",AE37="W",AE37="M")), UPPER(AE37),"")))</f>
        <v/>
      </c>
      <c r="AF80" s="23" t="str">
        <f>IF(TYPE(VAL_Codes!K$30)=2,VAL_Codes!K$30,"")</f>
        <v/>
      </c>
      <c r="AG80" s="26" t="str">
        <f t="shared" ref="AG80:AG86" si="50">IF(OR(AND(AG37="",AH37=""),AND(AG70="",AH70=""),AND(AH37="K",AH70="K"),OR(AH37="O",AH70="O")),"",SUM(AG37,AG70))</f>
        <v/>
      </c>
      <c r="AH80" s="20" t="str">
        <f t="shared" ref="AH80:AH86" si="51">IF(AND(OR(AND(AH37="O",AH70="O"),AND(AH37="K",AH70="K")),SUM(AG37,AG70)=0,ISNUMBER(AG80)),"",IF(OR(AH37="O",AH70="O"),"O",IF(AND(AH37=AH70,OR(AH37="K",AH37="W",AH37="M")), UPPER(AH37),"")))</f>
        <v/>
      </c>
      <c r="AI80" s="23" t="str">
        <f>IF(TYPE(VAL_Codes!N$30)=2,VAL_Codes!N$30,"")</f>
        <v/>
      </c>
      <c r="AJ80" s="26" t="str">
        <f t="shared" ref="AJ80:AJ86" si="52">IF(OR(AND(AJ37="",AK37=""),AND(AJ70="",AK70=""),AND(AK37="K",AK70="K"),OR(AK37="O",AK70="O")),"",SUM(AJ37,AJ70))</f>
        <v/>
      </c>
      <c r="AK80" s="20" t="str">
        <f t="shared" ref="AK80:AK86" si="53">IF(AND(OR(AND(AK37="O",AK70="O"),AND(AK37="K",AK70="K")),SUM(AJ37,AJ70)=0,ISNUMBER(AJ80)),"",IF(OR(AK37="O",AK70="O"),"O",IF(AND(AK37=AK70,OR(AK37="K",AK37="W",AK37="M")), UPPER(AK37),"")))</f>
        <v/>
      </c>
      <c r="AL80" s="23" t="str">
        <f>IF(TYPE(VAL_Codes!Q$30)=2,VAL_Codes!Q$30,"")</f>
        <v/>
      </c>
      <c r="AM80" s="26" t="str">
        <f t="shared" ref="AM80:AM86" si="54">IF(OR(AND(AM37="",AN37=""),AND(AM70="",AN70=""),AND(AN37="K",AN70="K"),OR(AN37="O",AN70="O")),"",SUM(AM37,AM70))</f>
        <v/>
      </c>
      <c r="AN80" s="20" t="str">
        <f t="shared" ref="AN80:AN86" si="55">IF(AND(OR(AND(AN37="O",AN70="O"),AND(AN37="K",AN70="K")),SUM(AM37,AM70)=0,ISNUMBER(AM80)),"",IF(OR(AN37="O",AN70="O"),"O",IF(AND(AN37=AN70,OR(AN37="K",AN37="W",AN37="M")), UPPER(AN37),"")))</f>
        <v/>
      </c>
      <c r="AO80" s="23" t="str">
        <f>IF(TYPE(VAL_Codes!T$30)=2,VAL_Codes!T$30,"")</f>
        <v/>
      </c>
      <c r="AP80" s="26" t="str">
        <f t="shared" ref="AP80:AP86" si="56">IF(OR(AND(AP37="",AQ37=""),AND(AP70="",AQ70=""),AND(AQ37="K",AQ70="K"),OR(AQ37="O",AQ70="O")),"",SUM(AP37,AP70))</f>
        <v/>
      </c>
      <c r="AQ80" s="20" t="str">
        <f t="shared" ref="AQ80:AQ86" si="57">IF(AND(OR(AND(AQ37="O",AQ70="O"),AND(AQ37="K",AQ70="K")),SUM(AP37,AP70)=0,ISNUMBER(AP80)),"",IF(OR(AQ37="O",AQ70="O"),"O",IF(AND(AQ37=AQ70,OR(AQ37="K",AQ37="W",AQ37="M")), UPPER(AQ37),"")))</f>
        <v/>
      </c>
      <c r="AR80" s="23" t="str">
        <f>IF(TYPE(VAL_Codes!W$30)=2,VAL_Codes!W$30,"")</f>
        <v/>
      </c>
      <c r="AS80" s="26" t="str">
        <f t="shared" ref="AS80:AS86" si="58">IF(OR(AND(AS37="",AT37=""),AND(AS70="",AT70=""),AND(AT37="K",AT70="K"),OR(AT37="O",AT70="O")),"",SUM(AS37,AS70))</f>
        <v/>
      </c>
      <c r="AT80" s="20" t="str">
        <f t="shared" ref="AT80:AT86" si="59">IF(AND(OR(AND(AT37="O",AT70="O"),AND(AT37="K",AT70="K")),SUM(AS37,AS70)=0,ISNUMBER(AS80)),"",IF(OR(AT37="O",AT70="O"),"O",IF(AND(AT37=AT70,OR(AT37="K",AT37="W",AT37="M")), UPPER(AT37),"")))</f>
        <v/>
      </c>
      <c r="AU80" s="23" t="str">
        <f>IF(TYPE(VAL_Codes!Z$30)=2,VAL_Codes!Z$30,"")</f>
        <v/>
      </c>
      <c r="AV80" s="26" t="str">
        <f t="shared" ref="AV80:AV86" si="60">IF(OR(AND(AV37="",AW37=""),AND(AV70="",AW70=""),AND(AW37="K",AW70="K"),OR(AW37="O",AW70="O")),"",SUM(AV37,AV70))</f>
        <v/>
      </c>
      <c r="AW80" s="20" t="str">
        <f t="shared" ref="AW80:AW86" si="61">IF(AND(OR(AND(AW37="O",AW70="O"),AND(AW37="K",AW70="K")),SUM(AV37,AV70)=0,ISNUMBER(AV80)),"",IF(OR(AW37="O",AW70="O"),"O",IF(AND(AW37=AW70,OR(AW37="K",AW37="W",AW37="M")), UPPER(AW37),"")))</f>
        <v/>
      </c>
      <c r="AX80" s="23" t="str">
        <f>IF(TYPE(VAL_Codes!AC$30)=2,VAL_Codes!AC$30,"")</f>
        <v/>
      </c>
      <c r="AY80" s="26" t="str">
        <f t="shared" ref="AY80:AY86" si="62">IF(OR(AND(AY37="",AZ37=""),AND(AY70="",AZ70=""),AND(AZ37="K",AZ70="K"),OR(AZ37="O",AZ70="O")),"",SUM(AY37,AY70))</f>
        <v/>
      </c>
      <c r="AZ80" s="20" t="str">
        <f t="shared" ref="AZ80:AZ86" si="63">IF(AND(OR(AND(AZ37="O",AZ70="O"),AND(AZ37="K",AZ70="K")),SUM(AY37,AY70)=0,ISNUMBER(AY80)),"",IF(OR(AZ37="O",AZ70="O"),"O",IF(AND(AZ37=AZ70,OR(AZ37="K",AZ37="W",AZ37="M")), UPPER(AZ37),"")))</f>
        <v/>
      </c>
      <c r="BA80" s="23" t="str">
        <f>IF(TYPE(VAL_Codes!AF$30)=2,VAL_Codes!AF$30,"")</f>
        <v/>
      </c>
      <c r="BB80" s="26" t="str">
        <f t="shared" ref="BB80:BB86" si="64">IF(OR(AND(BB37="",BC37=""),AND(BB70="",BC70=""),AND(BC37="K",BC70="K"),OR(BC37="O",BC70="O")),"",SUM(BB37,BB70))</f>
        <v/>
      </c>
      <c r="BC80" s="20" t="str">
        <f t="shared" ref="BC80:BC86" si="65">IF(AND(OR(AND(BC37="O",BC70="O"),AND(BC37="K",BC70="K")),SUM(BB37,BB70)=0,ISNUMBER(BB80)),"",IF(OR(BC37="O",BC70="O"),"O",IF(AND(BC37=BC70,OR(BC37="K",BC37="W",BC37="M")), UPPER(BC37),"")))</f>
        <v/>
      </c>
      <c r="BD80" s="23" t="str">
        <f>IF(TYPE(VAL_Codes!AI$30)=2,VAL_Codes!AI$30,"")</f>
        <v/>
      </c>
      <c r="BE80" s="26" t="str">
        <f t="shared" ref="BE80:BE86" si="66">IF(OR(AND(BE37="",BF37=""),AND(BE70="",BF70=""),AND(BF37="K",BF70="K"),OR(BF37="O",BF70="O")),"",SUM(BE37,BE70))</f>
        <v/>
      </c>
      <c r="BF80" s="20" t="str">
        <f t="shared" ref="BF80:BF86" si="67">IF(AND(OR(AND(BF37="O",BF70="O"),AND(BF37="K",BF70="K")),SUM(BE37,BE70)=0,ISNUMBER(BE80)),"",IF(OR(BF37="O",BF70="O"),"O",IF(AND(BF37=BF70,OR(BF37="K",BF37="W",BF37="M")), UPPER(BF37),"")))</f>
        <v/>
      </c>
      <c r="BG80" s="23" t="str">
        <f>IF(TYPE(VAL_Codes!AL$30)=2,VAL_Codes!AL$30,"")</f>
        <v/>
      </c>
      <c r="BH80" s="26" t="str">
        <f t="shared" ref="BH80:BH86" si="68">IF(OR(AND(BH37="",BI37=""),AND(BH70="",BI70=""),AND(BI37="K",BI70="K"),OR(BI37="O",BI70="O")),"",SUM(BH37,BH70))</f>
        <v/>
      </c>
      <c r="BI80" s="20" t="str">
        <f t="shared" ref="BI80:BI86" si="69">IF(AND(OR(AND(BI37="O",BI70="O"),AND(BI37="K",BI70="K")),SUM(BH37,BH70)=0,ISNUMBER(BH80)),"",IF(OR(BI37="O",BI70="O"),"O",IF(AND(BI37=BI70,OR(BI37="K",BI37="W",BI37="M")), UPPER(BI37),"")))</f>
        <v/>
      </c>
      <c r="BJ80" s="23" t="str">
        <f>IF(TYPE(VAL_Codes!AO$30)=2,VAL_Codes!AO$30,"")</f>
        <v/>
      </c>
      <c r="BK80" s="26" t="str">
        <f t="shared" ref="BK80:BK86" si="70">IF(OR(AND(BK37="",BL37=""),AND(BK70="",BL70=""),AND(BL37="K",BL70="K"),OR(BL37="O",BL70="O")),"",SUM(BK37,BK70))</f>
        <v/>
      </c>
      <c r="BL80" s="20" t="str">
        <f t="shared" ref="BL80:BL86" si="71">IF(AND(OR(AND(BL37="O",BL70="O"),AND(BL37="K",BL70="K")),SUM(BK37,BK70)=0,ISNUMBER(BK80)),"",IF(OR(BL37="O",BL70="O"),"O",IF(AND(BL37=BL70,OR(BL37="K",BL37="W",BL37="M")), UPPER(BL37),"")))</f>
        <v/>
      </c>
      <c r="BM80" s="23" t="str">
        <f>IF(TYPE(VAL_Codes!AR$30)=2,VAL_Codes!AR$30,"")</f>
        <v/>
      </c>
      <c r="BN80" s="26" t="str">
        <f t="shared" ref="BN80:BN86" si="72">IF(OR(AND(BN37="",BO37=""),AND(BN70="",BO70=""),AND(BO37="K",BO70="K"),OR(BO37="O",BO70="O")),"",SUM(BN37,BN70))</f>
        <v/>
      </c>
      <c r="BO80" s="20" t="str">
        <f t="shared" ref="BO80:BO86" si="73">IF(AND(OR(AND(BO37="O",BO70="O"),AND(BO37="K",BO70="K")),SUM(BN37,BN70)=0,ISNUMBER(BN80)),"",IF(OR(BO37="O",BO70="O"),"O",IF(AND(BO37=BO70,OR(BO37="K",BO37="W",BO37="M")), UPPER(BO37),"")))</f>
        <v/>
      </c>
      <c r="BP80" s="23" t="str">
        <f>IF(TYPE(VAL_Codes!AU$30)=2,VAL_Codes!AU$30,"")</f>
        <v/>
      </c>
      <c r="BQ80" s="26" t="str">
        <f t="shared" ref="BQ80:BQ86" si="74">IF(OR(AND(BQ37="",BR37=""),AND(BQ70="",BR70=""),AND(BR37="K",BR70="K"),OR(BR37="O",BR70="O")),"",SUM(BQ37,BQ70))</f>
        <v/>
      </c>
      <c r="BR80" s="20" t="str">
        <f t="shared" ref="BR80:BR86" si="75">IF(AND(OR(AND(BR37="O",BR70="O"),AND(BR37="K",BR70="K")),SUM(BQ37,BQ70)=0,ISNUMBER(BQ80)),"",IF(OR(BR37="O",BR70="O"),"O",IF(AND(BR37=BR70,OR(BR37="K",BR37="W",BR37="M")), UPPER(BR37),"")))</f>
        <v/>
      </c>
      <c r="BS80" s="23" t="str">
        <f>IF(TYPE(VAL_Codes!AX$30)=2,VAL_Codes!AX$30,"")</f>
        <v/>
      </c>
      <c r="BT80" s="26" t="str">
        <f t="shared" ref="BT80:BT86" si="76">IF(OR(AND(BT37="",BU37=""),AND(BT70="",BU70=""),AND(BU37="K",BU70="K"),OR(BU37="O",BU70="O")),"",SUM(BT37,BT70))</f>
        <v/>
      </c>
      <c r="BU80" s="20" t="str">
        <f t="shared" ref="BU80:BU86" si="77">IF(AND(OR(AND(BU37="O",BU70="O"),AND(BU37="K",BU70="K")),SUM(BT37,BT70)=0,ISNUMBER(BT80)),"",IF(OR(BU37="O",BU70="O"),"O",IF(AND(BU37=BU70,OR(BU37="K",BU37="W",BU37="M")), UPPER(BU37),"")))</f>
        <v/>
      </c>
      <c r="BV80" s="23" t="str">
        <f>IF(TYPE(VAL_Codes!BA$30)=2,VAL_Codes!BA$30,"")</f>
        <v/>
      </c>
      <c r="BW80" s="26" t="str">
        <f t="shared" ref="BW80:BW86" si="78">IF(OR(AND(BW37="",BX37=""),AND(BW70="",BX70=""),AND(BX37="K",BX70="K"),OR(BX37="O",BX70="O")),"",SUM(BW37,BW70))</f>
        <v/>
      </c>
      <c r="BX80" s="20" t="str">
        <f t="shared" ref="BX80:BX86" si="79">IF(AND(OR(AND(BX37="O",BX70="O"),AND(BX37="K",BX70="K")),SUM(BW37,BW70)=0,ISNUMBER(BW80)),"",IF(OR(BX37="O",BX70="O"),"O",IF(AND(BX37=BX70,OR(BX37="K",BX37="W",BX37="M")), UPPER(BX37),"")))</f>
        <v/>
      </c>
      <c r="BY80" s="23" t="str">
        <f>IF(TYPE(VAL_Codes!BD$30)=2,VAL_Codes!BD$30,"")</f>
        <v/>
      </c>
      <c r="BZ80" s="26" t="str">
        <f t="shared" ref="BZ80:BZ86" si="80">IF(OR(AND(BZ37="",CA37=""),AND(BZ70="",CA70=""),AND(CA37="K",CA70="K"),OR(CA37="O",CA70="O")),"",SUM(BZ37,BZ70))</f>
        <v/>
      </c>
      <c r="CA80" s="20" t="str">
        <f t="shared" ref="CA80:CA86" si="81">IF(AND(OR(AND(CA37="O",CA70="O"),AND(CA37="K",CA70="K")),SUM(BZ37,BZ70)=0,ISNUMBER(BZ80)),"",IF(OR(CA37="O",CA70="O"),"O",IF(AND(CA37=CA70,OR(CA37="K",CA37="W",CA37="M")), UPPER(CA37),"")))</f>
        <v/>
      </c>
      <c r="CB80" s="23" t="str">
        <f>IF(TYPE(VAL_Codes!BG$30)=2,VAL_Codes!BG$30,"")</f>
        <v/>
      </c>
      <c r="CC80" s="26" t="str">
        <f t="shared" ref="CC80:CC86" si="82">IF(OR(AND(CC37="",CD37=""),AND(CC70="",CD70=""),AND(CD37="K",CD70="K"),OR(CD37="O",CD70="O")),"",SUM(CC37,CC70))</f>
        <v/>
      </c>
      <c r="CD80" s="20" t="str">
        <f t="shared" ref="CD80:CD86" si="83">IF(AND(OR(AND(CD37="O",CD70="O"),AND(CD37="K",CD70="K")),SUM(CC37,CC70)=0,ISNUMBER(CC80)),"",IF(OR(CD37="O",CD70="O"),"O",IF(AND(CD37=CD70,OR(CD37="K",CD37="W",CD37="M")), UPPER(CD37),"")))</f>
        <v/>
      </c>
      <c r="CE80" s="23" t="str">
        <f>IF(TYPE(VAL_Codes!BJ$30)=2,VAL_Codes!BJ$30,"")</f>
        <v/>
      </c>
      <c r="CF80" s="26" t="str">
        <f t="shared" ref="CF80:CF86" si="84">IF(OR(AND(CF37="",CG37=""),AND(CF70="",CG70=""),AND(CG37="K",CG70="K"),OR(CG37="O",CG70="O")),"",SUM(CF37,CF70))</f>
        <v/>
      </c>
      <c r="CG80" s="20" t="str">
        <f t="shared" ref="CG80:CG86" si="85">IF(AND(OR(AND(CG37="O",CG70="O"),AND(CG37="K",CG70="K")),SUM(CF37,CF70)=0,ISNUMBER(CF80)),"",IF(OR(CG37="O",CG70="O"),"O",IF(AND(CG37=CG70,OR(CG37="K",CG37="W",CG37="M")), UPPER(CG37),"")))</f>
        <v/>
      </c>
      <c r="CH80" s="23" t="str">
        <f>IF(TYPE(VAL_Codes!BM$30)=2,VAL_Codes!BM$30,"")</f>
        <v/>
      </c>
      <c r="CI80" s="26" t="str">
        <f t="shared" ref="CI80:CI86" si="86">IF(OR(AND(CI37="",CJ37=""),AND(CI70="",CJ70=""),AND(CJ37="K",CJ70="K"),OR(CJ37="O",CJ70="O")),"",SUM(CI37,CI70))</f>
        <v/>
      </c>
      <c r="CJ80" s="20" t="str">
        <f t="shared" ref="CJ80:CJ86" si="87">IF(AND(OR(AND(CJ37="O",CJ70="O"),AND(CJ37="K",CJ70="K")),SUM(CI37,CI70)=0,ISNUMBER(CI80)),"",IF(OR(CJ37="O",CJ70="O"),"O",IF(AND(CJ37=CJ70,OR(CJ37="K",CJ37="W",CJ37="M")), UPPER(CJ37),"")))</f>
        <v/>
      </c>
      <c r="CK80" s="23" t="str">
        <f>IF(TYPE(VAL_Codes!BP$30)=2,VAL_Codes!BP$30,"")</f>
        <v/>
      </c>
      <c r="CL80" s="26" t="str">
        <f t="shared" ref="CL80:CL86" si="88">IF(OR(AND(CL37="",CM37=""),AND(CL70="",CM70=""),AND(CM37="K",CM70="K"),OR(CM37="O",CM70="O")),"",SUM(CL37,CL70))</f>
        <v/>
      </c>
      <c r="CM80" s="20" t="str">
        <f t="shared" ref="CM80:CM86" si="89">IF(AND(OR(AND(CM37="O",CM70="O"),AND(CM37="K",CM70="K")),SUM(CL37,CL70)=0,ISNUMBER(CL80)),"",IF(OR(CM37="O",CM70="O"),"O",IF(AND(CM37=CM70,OR(CM37="K",CM37="W",CM37="M")), UPPER(CM37),"")))</f>
        <v/>
      </c>
      <c r="CN80" s="23" t="str">
        <f>IF(TYPE(VAL_Codes!BS$30)=2,VAL_Codes!BS$30,"")</f>
        <v/>
      </c>
      <c r="CO80" s="26" t="str">
        <f t="shared" ref="CO80:CO86" si="90">IF(OR(AND(CO37="",CP37=""),AND(CO70="",CP70=""),AND(CP37="K",CP70="K"),OR(CP37="O",CP70="O")),"",SUM(CO37,CO70))</f>
        <v/>
      </c>
      <c r="CP80" s="20" t="str">
        <f t="shared" ref="CP80:CP86" si="91">IF(AND(OR(AND(CP37="O",CP70="O"),AND(CP37="K",CP70="K")),SUM(CO37,CO70)=0,ISNUMBER(CO80)),"",IF(OR(CP37="O",CP70="O"),"O",IF(AND(CP37=CP70,OR(CP37="K",CP37="W",CP37="M")), UPPER(CP37),"")))</f>
        <v/>
      </c>
      <c r="CQ80" s="23" t="str">
        <f>IF(TYPE(VAL_Codes!BV$30)=2,VAL_Codes!BV$30,"")</f>
        <v/>
      </c>
      <c r="CR80" s="38"/>
    </row>
    <row r="81" spans="3:96" ht="11.25" customHeight="1" x14ac:dyDescent="0.2">
      <c r="C81" s="924"/>
      <c r="D81" s="925"/>
      <c r="E81" s="128" t="s">
        <v>222</v>
      </c>
      <c r="F81" s="128" t="s">
        <v>383</v>
      </c>
      <c r="G81" s="407"/>
      <c r="H81" s="408" t="s">
        <v>47</v>
      </c>
      <c r="I81" s="395" t="s">
        <v>66</v>
      </c>
      <c r="J81" s="396" t="str">
        <f>VAL_Metadata!B$8</f>
        <v>_X</v>
      </c>
      <c r="K81" s="408" t="s">
        <v>87</v>
      </c>
      <c r="L81" s="123" t="s">
        <v>223</v>
      </c>
      <c r="M81" s="122"/>
      <c r="N81" s="122"/>
      <c r="O81" s="122"/>
      <c r="P81" s="122"/>
      <c r="Q81" s="122"/>
      <c r="R81" s="122"/>
      <c r="S81" s="122"/>
      <c r="T81" s="122"/>
      <c r="U81" s="122"/>
      <c r="V81" s="122"/>
      <c r="W81" s="122"/>
      <c r="X81" s="122"/>
      <c r="Y81" s="122"/>
      <c r="Z81" s="123"/>
      <c r="AA81" s="26" t="str">
        <f t="shared" si="46"/>
        <v/>
      </c>
      <c r="AB81" s="20" t="str">
        <f t="shared" si="47"/>
        <v/>
      </c>
      <c r="AC81" s="23" t="str">
        <f>IF(TYPE(VAL_Codes!H$30)=2,VAL_Codes!H$30,"")</f>
        <v/>
      </c>
      <c r="AD81" s="26" t="str">
        <f t="shared" si="48"/>
        <v/>
      </c>
      <c r="AE81" s="20" t="str">
        <f t="shared" si="49"/>
        <v/>
      </c>
      <c r="AF81" s="23" t="str">
        <f>IF(TYPE(VAL_Codes!K$30)=2,VAL_Codes!K$30,"")</f>
        <v/>
      </c>
      <c r="AG81" s="26" t="str">
        <f t="shared" si="50"/>
        <v/>
      </c>
      <c r="AH81" s="20" t="str">
        <f t="shared" si="51"/>
        <v/>
      </c>
      <c r="AI81" s="23" t="str">
        <f>IF(TYPE(VAL_Codes!N$30)=2,VAL_Codes!N$30,"")</f>
        <v/>
      </c>
      <c r="AJ81" s="26" t="str">
        <f t="shared" si="52"/>
        <v/>
      </c>
      <c r="AK81" s="20" t="str">
        <f t="shared" si="53"/>
        <v/>
      </c>
      <c r="AL81" s="23" t="str">
        <f>IF(TYPE(VAL_Codes!Q$30)=2,VAL_Codes!Q$30,"")</f>
        <v/>
      </c>
      <c r="AM81" s="26" t="str">
        <f t="shared" si="54"/>
        <v/>
      </c>
      <c r="AN81" s="20" t="str">
        <f t="shared" si="55"/>
        <v/>
      </c>
      <c r="AO81" s="23" t="str">
        <f>IF(TYPE(VAL_Codes!T$30)=2,VAL_Codes!T$30,"")</f>
        <v/>
      </c>
      <c r="AP81" s="26" t="str">
        <f t="shared" si="56"/>
        <v/>
      </c>
      <c r="AQ81" s="20" t="str">
        <f t="shared" si="57"/>
        <v/>
      </c>
      <c r="AR81" s="23" t="str">
        <f>IF(TYPE(VAL_Codes!W$30)=2,VAL_Codes!W$30,"")</f>
        <v/>
      </c>
      <c r="AS81" s="26" t="str">
        <f t="shared" si="58"/>
        <v/>
      </c>
      <c r="AT81" s="20" t="str">
        <f t="shared" si="59"/>
        <v/>
      </c>
      <c r="AU81" s="23" t="str">
        <f>IF(TYPE(VAL_Codes!Z$30)=2,VAL_Codes!Z$30,"")</f>
        <v/>
      </c>
      <c r="AV81" s="26" t="str">
        <f t="shared" si="60"/>
        <v/>
      </c>
      <c r="AW81" s="20" t="str">
        <f t="shared" si="61"/>
        <v/>
      </c>
      <c r="AX81" s="23" t="str">
        <f>IF(TYPE(VAL_Codes!AC$30)=2,VAL_Codes!AC$30,"")</f>
        <v/>
      </c>
      <c r="AY81" s="26" t="str">
        <f t="shared" si="62"/>
        <v/>
      </c>
      <c r="AZ81" s="20" t="str">
        <f t="shared" si="63"/>
        <v/>
      </c>
      <c r="BA81" s="23" t="str">
        <f>IF(TYPE(VAL_Codes!AF$30)=2,VAL_Codes!AF$30,"")</f>
        <v/>
      </c>
      <c r="BB81" s="26" t="str">
        <f t="shared" si="64"/>
        <v/>
      </c>
      <c r="BC81" s="20" t="str">
        <f t="shared" si="65"/>
        <v/>
      </c>
      <c r="BD81" s="23" t="str">
        <f>IF(TYPE(VAL_Codes!AI$30)=2,VAL_Codes!AI$30,"")</f>
        <v/>
      </c>
      <c r="BE81" s="26" t="str">
        <f t="shared" si="66"/>
        <v/>
      </c>
      <c r="BF81" s="20" t="str">
        <f t="shared" si="67"/>
        <v/>
      </c>
      <c r="BG81" s="23" t="str">
        <f>IF(TYPE(VAL_Codes!AL$30)=2,VAL_Codes!AL$30,"")</f>
        <v/>
      </c>
      <c r="BH81" s="26" t="str">
        <f t="shared" si="68"/>
        <v/>
      </c>
      <c r="BI81" s="20" t="str">
        <f t="shared" si="69"/>
        <v/>
      </c>
      <c r="BJ81" s="23" t="str">
        <f>IF(TYPE(VAL_Codes!AO$30)=2,VAL_Codes!AO$30,"")</f>
        <v/>
      </c>
      <c r="BK81" s="26" t="str">
        <f t="shared" si="70"/>
        <v/>
      </c>
      <c r="BL81" s="20" t="str">
        <f t="shared" si="71"/>
        <v/>
      </c>
      <c r="BM81" s="23" t="str">
        <f>IF(TYPE(VAL_Codes!AR$30)=2,VAL_Codes!AR$30,"")</f>
        <v/>
      </c>
      <c r="BN81" s="26" t="str">
        <f t="shared" si="72"/>
        <v/>
      </c>
      <c r="BO81" s="20" t="str">
        <f t="shared" si="73"/>
        <v/>
      </c>
      <c r="BP81" s="23" t="str">
        <f>IF(TYPE(VAL_Codes!AU$30)=2,VAL_Codes!AU$30,"")</f>
        <v/>
      </c>
      <c r="BQ81" s="26" t="str">
        <f t="shared" si="74"/>
        <v/>
      </c>
      <c r="BR81" s="20" t="str">
        <f t="shared" si="75"/>
        <v/>
      </c>
      <c r="BS81" s="23" t="str">
        <f>IF(TYPE(VAL_Codes!AX$30)=2,VAL_Codes!AX$30,"")</f>
        <v/>
      </c>
      <c r="BT81" s="26" t="str">
        <f t="shared" si="76"/>
        <v/>
      </c>
      <c r="BU81" s="20" t="str">
        <f t="shared" si="77"/>
        <v/>
      </c>
      <c r="BV81" s="23" t="str">
        <f>IF(TYPE(VAL_Codes!BA$30)=2,VAL_Codes!BA$30,"")</f>
        <v/>
      </c>
      <c r="BW81" s="26" t="str">
        <f t="shared" si="78"/>
        <v/>
      </c>
      <c r="BX81" s="20" t="str">
        <f t="shared" si="79"/>
        <v/>
      </c>
      <c r="BY81" s="23" t="str">
        <f>IF(TYPE(VAL_Codes!BD$30)=2,VAL_Codes!BD$30,"")</f>
        <v/>
      </c>
      <c r="BZ81" s="26" t="str">
        <f t="shared" si="80"/>
        <v/>
      </c>
      <c r="CA81" s="20" t="str">
        <f t="shared" si="81"/>
        <v/>
      </c>
      <c r="CB81" s="23" t="str">
        <f>IF(TYPE(VAL_Codes!BG$30)=2,VAL_Codes!BG$30,"")</f>
        <v/>
      </c>
      <c r="CC81" s="26" t="str">
        <f t="shared" si="82"/>
        <v/>
      </c>
      <c r="CD81" s="20" t="str">
        <f t="shared" si="83"/>
        <v/>
      </c>
      <c r="CE81" s="23" t="str">
        <f>IF(TYPE(VAL_Codes!BJ$30)=2,VAL_Codes!BJ$30,"")</f>
        <v/>
      </c>
      <c r="CF81" s="26" t="str">
        <f t="shared" si="84"/>
        <v/>
      </c>
      <c r="CG81" s="20" t="str">
        <f t="shared" si="85"/>
        <v/>
      </c>
      <c r="CH81" s="23" t="str">
        <f>IF(TYPE(VAL_Codes!BM$30)=2,VAL_Codes!BM$30,"")</f>
        <v/>
      </c>
      <c r="CI81" s="26" t="str">
        <f t="shared" si="86"/>
        <v/>
      </c>
      <c r="CJ81" s="20" t="str">
        <f t="shared" si="87"/>
        <v/>
      </c>
      <c r="CK81" s="23" t="str">
        <f>IF(TYPE(VAL_Codes!BP$30)=2,VAL_Codes!BP$30,"")</f>
        <v/>
      </c>
      <c r="CL81" s="26" t="str">
        <f t="shared" si="88"/>
        <v/>
      </c>
      <c r="CM81" s="20" t="str">
        <f t="shared" si="89"/>
        <v/>
      </c>
      <c r="CN81" s="23" t="str">
        <f>IF(TYPE(VAL_Codes!BS$30)=2,VAL_Codes!BS$30,"")</f>
        <v/>
      </c>
      <c r="CO81" s="26" t="str">
        <f t="shared" si="90"/>
        <v/>
      </c>
      <c r="CP81" s="20" t="str">
        <f t="shared" si="91"/>
        <v/>
      </c>
      <c r="CQ81" s="23" t="str">
        <f>IF(TYPE(VAL_Codes!BV$30)=2,VAL_Codes!BV$30,"")</f>
        <v/>
      </c>
      <c r="CR81" s="38"/>
    </row>
    <row r="82" spans="3:96" ht="11.25" customHeight="1" x14ac:dyDescent="0.2">
      <c r="C82" s="924"/>
      <c r="D82" s="885" t="s">
        <v>224</v>
      </c>
      <c r="E82" s="886"/>
      <c r="F82" s="128" t="s">
        <v>384</v>
      </c>
      <c r="G82" s="407"/>
      <c r="H82" s="408" t="s">
        <v>47</v>
      </c>
      <c r="I82" s="395" t="s">
        <v>66</v>
      </c>
      <c r="J82" s="396" t="str">
        <f>VAL_Metadata!B$8</f>
        <v>_X</v>
      </c>
      <c r="K82" s="408" t="s">
        <v>87</v>
      </c>
      <c r="L82" s="123" t="s">
        <v>98</v>
      </c>
      <c r="M82" s="122"/>
      <c r="N82" s="122"/>
      <c r="O82" s="122"/>
      <c r="P82" s="122"/>
      <c r="Q82" s="122"/>
      <c r="R82" s="122"/>
      <c r="S82" s="122"/>
      <c r="T82" s="122"/>
      <c r="U82" s="122"/>
      <c r="V82" s="122"/>
      <c r="W82" s="122"/>
      <c r="X82" s="122"/>
      <c r="Y82" s="122"/>
      <c r="Z82" s="123"/>
      <c r="AA82" s="26" t="str">
        <f t="shared" si="46"/>
        <v/>
      </c>
      <c r="AB82" s="20" t="str">
        <f t="shared" si="47"/>
        <v/>
      </c>
      <c r="AC82" s="23" t="str">
        <f>IF(TYPE(VAL_Codes!H$30)=2,VAL_Codes!H$30,"")</f>
        <v/>
      </c>
      <c r="AD82" s="26" t="str">
        <f t="shared" si="48"/>
        <v/>
      </c>
      <c r="AE82" s="20" t="str">
        <f t="shared" si="49"/>
        <v/>
      </c>
      <c r="AF82" s="23" t="str">
        <f>IF(TYPE(VAL_Codes!K$30)=2,VAL_Codes!K$30,"")</f>
        <v/>
      </c>
      <c r="AG82" s="26" t="str">
        <f t="shared" si="50"/>
        <v/>
      </c>
      <c r="AH82" s="20" t="str">
        <f t="shared" si="51"/>
        <v/>
      </c>
      <c r="AI82" s="23" t="str">
        <f>IF(TYPE(VAL_Codes!N$30)=2,VAL_Codes!N$30,"")</f>
        <v/>
      </c>
      <c r="AJ82" s="26" t="str">
        <f t="shared" si="52"/>
        <v/>
      </c>
      <c r="AK82" s="20" t="str">
        <f t="shared" si="53"/>
        <v/>
      </c>
      <c r="AL82" s="23" t="str">
        <f>IF(TYPE(VAL_Codes!Q$30)=2,VAL_Codes!Q$30,"")</f>
        <v/>
      </c>
      <c r="AM82" s="26" t="str">
        <f t="shared" si="54"/>
        <v/>
      </c>
      <c r="AN82" s="20" t="str">
        <f t="shared" si="55"/>
        <v/>
      </c>
      <c r="AO82" s="23" t="str">
        <f>IF(TYPE(VAL_Codes!T$30)=2,VAL_Codes!T$30,"")</f>
        <v/>
      </c>
      <c r="AP82" s="26" t="str">
        <f t="shared" si="56"/>
        <v/>
      </c>
      <c r="AQ82" s="20" t="str">
        <f t="shared" si="57"/>
        <v/>
      </c>
      <c r="AR82" s="23" t="str">
        <f>IF(TYPE(VAL_Codes!W$30)=2,VAL_Codes!W$30,"")</f>
        <v/>
      </c>
      <c r="AS82" s="26" t="str">
        <f t="shared" si="58"/>
        <v/>
      </c>
      <c r="AT82" s="20" t="str">
        <f t="shared" si="59"/>
        <v/>
      </c>
      <c r="AU82" s="23" t="str">
        <f>IF(TYPE(VAL_Codes!Z$30)=2,VAL_Codes!Z$30,"")</f>
        <v/>
      </c>
      <c r="AV82" s="26" t="str">
        <f t="shared" si="60"/>
        <v/>
      </c>
      <c r="AW82" s="20" t="str">
        <f t="shared" si="61"/>
        <v/>
      </c>
      <c r="AX82" s="23" t="str">
        <f>IF(TYPE(VAL_Codes!AC$30)=2,VAL_Codes!AC$30,"")</f>
        <v/>
      </c>
      <c r="AY82" s="26" t="str">
        <f t="shared" si="62"/>
        <v/>
      </c>
      <c r="AZ82" s="20" t="str">
        <f t="shared" si="63"/>
        <v/>
      </c>
      <c r="BA82" s="23" t="str">
        <f>IF(TYPE(VAL_Codes!AF$30)=2,VAL_Codes!AF$30,"")</f>
        <v/>
      </c>
      <c r="BB82" s="26" t="str">
        <f t="shared" si="64"/>
        <v/>
      </c>
      <c r="BC82" s="20" t="str">
        <f t="shared" si="65"/>
        <v/>
      </c>
      <c r="BD82" s="23" t="str">
        <f>IF(TYPE(VAL_Codes!AI$30)=2,VAL_Codes!AI$30,"")</f>
        <v/>
      </c>
      <c r="BE82" s="26" t="str">
        <f t="shared" si="66"/>
        <v/>
      </c>
      <c r="BF82" s="20" t="str">
        <f t="shared" si="67"/>
        <v/>
      </c>
      <c r="BG82" s="23" t="str">
        <f>IF(TYPE(VAL_Codes!AL$30)=2,VAL_Codes!AL$30,"")</f>
        <v/>
      </c>
      <c r="BH82" s="26" t="str">
        <f t="shared" si="68"/>
        <v/>
      </c>
      <c r="BI82" s="20" t="str">
        <f t="shared" si="69"/>
        <v/>
      </c>
      <c r="BJ82" s="23" t="str">
        <f>IF(TYPE(VAL_Codes!AO$30)=2,VAL_Codes!AO$30,"")</f>
        <v/>
      </c>
      <c r="BK82" s="26" t="str">
        <f t="shared" si="70"/>
        <v/>
      </c>
      <c r="BL82" s="20" t="str">
        <f t="shared" si="71"/>
        <v/>
      </c>
      <c r="BM82" s="23" t="str">
        <f>IF(TYPE(VAL_Codes!AR$30)=2,VAL_Codes!AR$30,"")</f>
        <v/>
      </c>
      <c r="BN82" s="26" t="str">
        <f t="shared" si="72"/>
        <v/>
      </c>
      <c r="BO82" s="20" t="str">
        <f t="shared" si="73"/>
        <v/>
      </c>
      <c r="BP82" s="23" t="str">
        <f>IF(TYPE(VAL_Codes!AU$30)=2,VAL_Codes!AU$30,"")</f>
        <v/>
      </c>
      <c r="BQ82" s="26" t="str">
        <f t="shared" si="74"/>
        <v/>
      </c>
      <c r="BR82" s="20" t="str">
        <f t="shared" si="75"/>
        <v/>
      </c>
      <c r="BS82" s="23" t="str">
        <f>IF(TYPE(VAL_Codes!AX$30)=2,VAL_Codes!AX$30,"")</f>
        <v/>
      </c>
      <c r="BT82" s="26" t="str">
        <f t="shared" si="76"/>
        <v/>
      </c>
      <c r="BU82" s="20" t="str">
        <f t="shared" si="77"/>
        <v/>
      </c>
      <c r="BV82" s="23" t="str">
        <f>IF(TYPE(VAL_Codes!BA$30)=2,VAL_Codes!BA$30,"")</f>
        <v/>
      </c>
      <c r="BW82" s="26" t="str">
        <f t="shared" si="78"/>
        <v/>
      </c>
      <c r="BX82" s="20" t="str">
        <f t="shared" si="79"/>
        <v/>
      </c>
      <c r="BY82" s="23" t="str">
        <f>IF(TYPE(VAL_Codes!BD$30)=2,VAL_Codes!BD$30,"")</f>
        <v/>
      </c>
      <c r="BZ82" s="26" t="str">
        <f t="shared" si="80"/>
        <v/>
      </c>
      <c r="CA82" s="20" t="str">
        <f t="shared" si="81"/>
        <v/>
      </c>
      <c r="CB82" s="23" t="str">
        <f>IF(TYPE(VAL_Codes!BG$30)=2,VAL_Codes!BG$30,"")</f>
        <v/>
      </c>
      <c r="CC82" s="26" t="str">
        <f t="shared" si="82"/>
        <v/>
      </c>
      <c r="CD82" s="20" t="str">
        <f t="shared" si="83"/>
        <v/>
      </c>
      <c r="CE82" s="23" t="str">
        <f>IF(TYPE(VAL_Codes!BJ$30)=2,VAL_Codes!BJ$30,"")</f>
        <v/>
      </c>
      <c r="CF82" s="26" t="str">
        <f t="shared" si="84"/>
        <v/>
      </c>
      <c r="CG82" s="20" t="str">
        <f t="shared" si="85"/>
        <v/>
      </c>
      <c r="CH82" s="23" t="str">
        <f>IF(TYPE(VAL_Codes!BM$30)=2,VAL_Codes!BM$30,"")</f>
        <v/>
      </c>
      <c r="CI82" s="26" t="str">
        <f t="shared" si="86"/>
        <v/>
      </c>
      <c r="CJ82" s="20" t="str">
        <f t="shared" si="87"/>
        <v/>
      </c>
      <c r="CK82" s="23" t="str">
        <f>IF(TYPE(VAL_Codes!BP$30)=2,VAL_Codes!BP$30,"")</f>
        <v/>
      </c>
      <c r="CL82" s="26" t="str">
        <f t="shared" si="88"/>
        <v/>
      </c>
      <c r="CM82" s="20" t="str">
        <f t="shared" si="89"/>
        <v/>
      </c>
      <c r="CN82" s="23" t="str">
        <f>IF(TYPE(VAL_Codes!BS$30)=2,VAL_Codes!BS$30,"")</f>
        <v/>
      </c>
      <c r="CO82" s="26" t="str">
        <f t="shared" si="90"/>
        <v/>
      </c>
      <c r="CP82" s="20" t="str">
        <f t="shared" si="91"/>
        <v/>
      </c>
      <c r="CQ82" s="23" t="str">
        <f>IF(TYPE(VAL_Codes!BV$30)=2,VAL_Codes!BV$30,"")</f>
        <v/>
      </c>
      <c r="CR82" s="38"/>
    </row>
    <row r="83" spans="3:96" ht="11.25" customHeight="1" x14ac:dyDescent="0.2">
      <c r="C83" s="924"/>
      <c r="D83" s="923" t="s">
        <v>360</v>
      </c>
      <c r="E83" s="128" t="s">
        <v>360</v>
      </c>
      <c r="F83" s="128" t="s">
        <v>715</v>
      </c>
      <c r="G83" s="407"/>
      <c r="H83" s="408" t="s">
        <v>47</v>
      </c>
      <c r="I83" s="395" t="s">
        <v>66</v>
      </c>
      <c r="J83" s="396" t="str">
        <f>VAL_Metadata!B$8</f>
        <v>_X</v>
      </c>
      <c r="K83" s="408" t="s">
        <v>87</v>
      </c>
      <c r="L83" s="123" t="s">
        <v>47</v>
      </c>
      <c r="M83" s="122"/>
      <c r="N83" s="122"/>
      <c r="O83" s="122"/>
      <c r="P83" s="122"/>
      <c r="Q83" s="122"/>
      <c r="R83" s="122"/>
      <c r="S83" s="122"/>
      <c r="T83" s="122"/>
      <c r="U83" s="122"/>
      <c r="V83" s="122"/>
      <c r="W83" s="122"/>
      <c r="X83" s="122"/>
      <c r="Y83" s="122"/>
      <c r="Z83" s="123"/>
      <c r="AA83" s="26" t="str">
        <f t="shared" si="46"/>
        <v/>
      </c>
      <c r="AB83" s="20" t="str">
        <f t="shared" si="47"/>
        <v/>
      </c>
      <c r="AC83" s="23" t="str">
        <f>IF(TYPE(VAL_Codes!H$30)=2,VAL_Codes!H$30,"")</f>
        <v/>
      </c>
      <c r="AD83" s="26" t="str">
        <f t="shared" si="48"/>
        <v/>
      </c>
      <c r="AE83" s="20" t="str">
        <f t="shared" si="49"/>
        <v/>
      </c>
      <c r="AF83" s="23" t="str">
        <f>IF(TYPE(VAL_Codes!K$30)=2,VAL_Codes!K$30,"")</f>
        <v/>
      </c>
      <c r="AG83" s="26" t="str">
        <f t="shared" si="50"/>
        <v/>
      </c>
      <c r="AH83" s="20" t="str">
        <f t="shared" si="51"/>
        <v/>
      </c>
      <c r="AI83" s="23" t="str">
        <f>IF(TYPE(VAL_Codes!N$30)=2,VAL_Codes!N$30,"")</f>
        <v/>
      </c>
      <c r="AJ83" s="26" t="str">
        <f t="shared" si="52"/>
        <v/>
      </c>
      <c r="AK83" s="20" t="str">
        <f t="shared" si="53"/>
        <v/>
      </c>
      <c r="AL83" s="23" t="str">
        <f>IF(TYPE(VAL_Codes!Q$30)=2,VAL_Codes!Q$30,"")</f>
        <v/>
      </c>
      <c r="AM83" s="26" t="str">
        <f t="shared" si="54"/>
        <v/>
      </c>
      <c r="AN83" s="20" t="str">
        <f t="shared" si="55"/>
        <v/>
      </c>
      <c r="AO83" s="23" t="str">
        <f>IF(TYPE(VAL_Codes!T$30)=2,VAL_Codes!T$30,"")</f>
        <v/>
      </c>
      <c r="AP83" s="26" t="str">
        <f t="shared" si="56"/>
        <v/>
      </c>
      <c r="AQ83" s="20" t="str">
        <f t="shared" si="57"/>
        <v/>
      </c>
      <c r="AR83" s="23" t="str">
        <f>IF(TYPE(VAL_Codes!W$30)=2,VAL_Codes!W$30,"")</f>
        <v/>
      </c>
      <c r="AS83" s="26" t="str">
        <f t="shared" si="58"/>
        <v/>
      </c>
      <c r="AT83" s="20" t="str">
        <f t="shared" si="59"/>
        <v/>
      </c>
      <c r="AU83" s="23" t="str">
        <f>IF(TYPE(VAL_Codes!Z$30)=2,VAL_Codes!Z$30,"")</f>
        <v/>
      </c>
      <c r="AV83" s="26" t="str">
        <f t="shared" si="60"/>
        <v/>
      </c>
      <c r="AW83" s="20" t="str">
        <f t="shared" si="61"/>
        <v/>
      </c>
      <c r="AX83" s="23" t="str">
        <f>IF(TYPE(VAL_Codes!AC$30)=2,VAL_Codes!AC$30,"")</f>
        <v/>
      </c>
      <c r="AY83" s="26" t="str">
        <f t="shared" si="62"/>
        <v/>
      </c>
      <c r="AZ83" s="20" t="str">
        <f t="shared" si="63"/>
        <v/>
      </c>
      <c r="BA83" s="23" t="str">
        <f>IF(TYPE(VAL_Codes!AF$30)=2,VAL_Codes!AF$30,"")</f>
        <v/>
      </c>
      <c r="BB83" s="26" t="str">
        <f t="shared" si="64"/>
        <v/>
      </c>
      <c r="BC83" s="20" t="str">
        <f t="shared" si="65"/>
        <v/>
      </c>
      <c r="BD83" s="23" t="str">
        <f>IF(TYPE(VAL_Codes!AI$30)=2,VAL_Codes!AI$30,"")</f>
        <v/>
      </c>
      <c r="BE83" s="26" t="str">
        <f t="shared" si="66"/>
        <v/>
      </c>
      <c r="BF83" s="20" t="str">
        <f t="shared" si="67"/>
        <v/>
      </c>
      <c r="BG83" s="23" t="str">
        <f>IF(TYPE(VAL_Codes!AL$30)=2,VAL_Codes!AL$30,"")</f>
        <v/>
      </c>
      <c r="BH83" s="26" t="str">
        <f t="shared" si="68"/>
        <v/>
      </c>
      <c r="BI83" s="20" t="str">
        <f t="shared" si="69"/>
        <v/>
      </c>
      <c r="BJ83" s="23" t="str">
        <f>IF(TYPE(VAL_Codes!AO$30)=2,VAL_Codes!AO$30,"")</f>
        <v/>
      </c>
      <c r="BK83" s="26" t="str">
        <f t="shared" si="70"/>
        <v/>
      </c>
      <c r="BL83" s="20" t="str">
        <f t="shared" si="71"/>
        <v/>
      </c>
      <c r="BM83" s="23" t="str">
        <f>IF(TYPE(VAL_Codes!AR$30)=2,VAL_Codes!AR$30,"")</f>
        <v/>
      </c>
      <c r="BN83" s="26" t="str">
        <f t="shared" si="72"/>
        <v/>
      </c>
      <c r="BO83" s="20" t="str">
        <f t="shared" si="73"/>
        <v/>
      </c>
      <c r="BP83" s="23" t="str">
        <f>IF(TYPE(VAL_Codes!AU$30)=2,VAL_Codes!AU$30,"")</f>
        <v/>
      </c>
      <c r="BQ83" s="26" t="str">
        <f t="shared" si="74"/>
        <v/>
      </c>
      <c r="BR83" s="20" t="str">
        <f t="shared" si="75"/>
        <v/>
      </c>
      <c r="BS83" s="23" t="str">
        <f>IF(TYPE(VAL_Codes!AX$30)=2,VAL_Codes!AX$30,"")</f>
        <v/>
      </c>
      <c r="BT83" s="26" t="str">
        <f t="shared" si="76"/>
        <v/>
      </c>
      <c r="BU83" s="20" t="str">
        <f t="shared" si="77"/>
        <v/>
      </c>
      <c r="BV83" s="23" t="str">
        <f>IF(TYPE(VAL_Codes!BA$30)=2,VAL_Codes!BA$30,"")</f>
        <v/>
      </c>
      <c r="BW83" s="26" t="str">
        <f t="shared" si="78"/>
        <v/>
      </c>
      <c r="BX83" s="20" t="str">
        <f t="shared" si="79"/>
        <v/>
      </c>
      <c r="BY83" s="23" t="str">
        <f>IF(TYPE(VAL_Codes!BD$30)=2,VAL_Codes!BD$30,"")</f>
        <v/>
      </c>
      <c r="BZ83" s="26" t="str">
        <f t="shared" si="80"/>
        <v/>
      </c>
      <c r="CA83" s="20" t="str">
        <f t="shared" si="81"/>
        <v/>
      </c>
      <c r="CB83" s="23" t="str">
        <f>IF(TYPE(VAL_Codes!BG$30)=2,VAL_Codes!BG$30,"")</f>
        <v/>
      </c>
      <c r="CC83" s="26" t="str">
        <f t="shared" si="82"/>
        <v/>
      </c>
      <c r="CD83" s="20" t="str">
        <f t="shared" si="83"/>
        <v/>
      </c>
      <c r="CE83" s="23" t="str">
        <f>IF(TYPE(VAL_Codes!BJ$30)=2,VAL_Codes!BJ$30,"")</f>
        <v/>
      </c>
      <c r="CF83" s="26" t="str">
        <f t="shared" si="84"/>
        <v/>
      </c>
      <c r="CG83" s="20" t="str">
        <f t="shared" si="85"/>
        <v/>
      </c>
      <c r="CH83" s="23" t="str">
        <f>IF(TYPE(VAL_Codes!BM$30)=2,VAL_Codes!BM$30,"")</f>
        <v/>
      </c>
      <c r="CI83" s="26" t="str">
        <f t="shared" si="86"/>
        <v/>
      </c>
      <c r="CJ83" s="20" t="str">
        <f t="shared" si="87"/>
        <v/>
      </c>
      <c r="CK83" s="23" t="str">
        <f>IF(TYPE(VAL_Codes!BP$30)=2,VAL_Codes!BP$30,"")</f>
        <v/>
      </c>
      <c r="CL83" s="26" t="str">
        <f t="shared" si="88"/>
        <v/>
      </c>
      <c r="CM83" s="20" t="str">
        <f t="shared" si="89"/>
        <v/>
      </c>
      <c r="CN83" s="23" t="str">
        <f>IF(TYPE(VAL_Codes!BS$30)=2,VAL_Codes!BS$30,"")</f>
        <v/>
      </c>
      <c r="CO83" s="26" t="str">
        <f t="shared" si="90"/>
        <v/>
      </c>
      <c r="CP83" s="20" t="str">
        <f t="shared" si="91"/>
        <v/>
      </c>
      <c r="CQ83" s="23" t="str">
        <f>IF(TYPE(VAL_Codes!BV$30)=2,VAL_Codes!BV$30,"")</f>
        <v/>
      </c>
      <c r="CR83" s="38"/>
    </row>
    <row r="84" spans="3:96" ht="11.25" customHeight="1" x14ac:dyDescent="0.2">
      <c r="C84" s="924"/>
      <c r="D84" s="924"/>
      <c r="E84" s="129" t="s">
        <v>254</v>
      </c>
      <c r="F84" s="128" t="s">
        <v>385</v>
      </c>
      <c r="G84" s="407"/>
      <c r="H84" s="408" t="s">
        <v>47</v>
      </c>
      <c r="I84" s="395" t="s">
        <v>66</v>
      </c>
      <c r="J84" s="396" t="str">
        <f>VAL_Metadata!B$8</f>
        <v>_X</v>
      </c>
      <c r="K84" s="408" t="s">
        <v>87</v>
      </c>
      <c r="L84" s="123" t="s">
        <v>139</v>
      </c>
      <c r="M84" s="122"/>
      <c r="N84" s="122"/>
      <c r="O84" s="122"/>
      <c r="P84" s="122"/>
      <c r="Q84" s="122"/>
      <c r="R84" s="122"/>
      <c r="S84" s="122"/>
      <c r="T84" s="122"/>
      <c r="U84" s="122"/>
      <c r="V84" s="122"/>
      <c r="W84" s="122"/>
      <c r="X84" s="122"/>
      <c r="Y84" s="122"/>
      <c r="Z84" s="123"/>
      <c r="AA84" s="26" t="str">
        <f t="shared" si="46"/>
        <v/>
      </c>
      <c r="AB84" s="20" t="str">
        <f t="shared" si="47"/>
        <v/>
      </c>
      <c r="AC84" s="23" t="str">
        <f>IF(TYPE(VAL_Codes!H$30)=2,VAL_Codes!H$30,"")</f>
        <v/>
      </c>
      <c r="AD84" s="26" t="str">
        <f t="shared" si="48"/>
        <v/>
      </c>
      <c r="AE84" s="20" t="str">
        <f t="shared" si="49"/>
        <v/>
      </c>
      <c r="AF84" s="23" t="str">
        <f>IF(TYPE(VAL_Codes!K$30)=2,VAL_Codes!K$30,"")</f>
        <v/>
      </c>
      <c r="AG84" s="26" t="str">
        <f t="shared" si="50"/>
        <v/>
      </c>
      <c r="AH84" s="20" t="str">
        <f t="shared" si="51"/>
        <v/>
      </c>
      <c r="AI84" s="23" t="str">
        <f>IF(TYPE(VAL_Codes!N$30)=2,VAL_Codes!N$30,"")</f>
        <v/>
      </c>
      <c r="AJ84" s="26" t="str">
        <f t="shared" si="52"/>
        <v/>
      </c>
      <c r="AK84" s="20" t="str">
        <f t="shared" si="53"/>
        <v/>
      </c>
      <c r="AL84" s="23" t="str">
        <f>IF(TYPE(VAL_Codes!Q$30)=2,VAL_Codes!Q$30,"")</f>
        <v/>
      </c>
      <c r="AM84" s="26" t="str">
        <f t="shared" si="54"/>
        <v/>
      </c>
      <c r="AN84" s="20" t="str">
        <f t="shared" si="55"/>
        <v/>
      </c>
      <c r="AO84" s="23" t="str">
        <f>IF(TYPE(VAL_Codes!T$30)=2,VAL_Codes!T$30,"")</f>
        <v/>
      </c>
      <c r="AP84" s="26" t="str">
        <f t="shared" si="56"/>
        <v/>
      </c>
      <c r="AQ84" s="20" t="str">
        <f t="shared" si="57"/>
        <v/>
      </c>
      <c r="AR84" s="23" t="str">
        <f>IF(TYPE(VAL_Codes!W$30)=2,VAL_Codes!W$30,"")</f>
        <v/>
      </c>
      <c r="AS84" s="26" t="str">
        <f t="shared" si="58"/>
        <v/>
      </c>
      <c r="AT84" s="20" t="str">
        <f t="shared" si="59"/>
        <v/>
      </c>
      <c r="AU84" s="23" t="str">
        <f>IF(TYPE(VAL_Codes!Z$30)=2,VAL_Codes!Z$30,"")</f>
        <v/>
      </c>
      <c r="AV84" s="26" t="str">
        <f t="shared" si="60"/>
        <v/>
      </c>
      <c r="AW84" s="20" t="str">
        <f t="shared" si="61"/>
        <v/>
      </c>
      <c r="AX84" s="23" t="str">
        <f>IF(TYPE(VAL_Codes!AC$30)=2,VAL_Codes!AC$30,"")</f>
        <v/>
      </c>
      <c r="AY84" s="26" t="str">
        <f t="shared" si="62"/>
        <v/>
      </c>
      <c r="AZ84" s="20" t="str">
        <f t="shared" si="63"/>
        <v/>
      </c>
      <c r="BA84" s="23" t="str">
        <f>IF(TYPE(VAL_Codes!AF$30)=2,VAL_Codes!AF$30,"")</f>
        <v/>
      </c>
      <c r="BB84" s="26" t="str">
        <f t="shared" si="64"/>
        <v/>
      </c>
      <c r="BC84" s="20" t="str">
        <f t="shared" si="65"/>
        <v/>
      </c>
      <c r="BD84" s="23" t="str">
        <f>IF(TYPE(VAL_Codes!AI$30)=2,VAL_Codes!AI$30,"")</f>
        <v/>
      </c>
      <c r="BE84" s="26" t="str">
        <f t="shared" si="66"/>
        <v/>
      </c>
      <c r="BF84" s="20" t="str">
        <f t="shared" si="67"/>
        <v/>
      </c>
      <c r="BG84" s="23" t="str">
        <f>IF(TYPE(VAL_Codes!AL$30)=2,VAL_Codes!AL$30,"")</f>
        <v/>
      </c>
      <c r="BH84" s="26" t="str">
        <f t="shared" si="68"/>
        <v/>
      </c>
      <c r="BI84" s="20" t="str">
        <f t="shared" si="69"/>
        <v/>
      </c>
      <c r="BJ84" s="23" t="str">
        <f>IF(TYPE(VAL_Codes!AO$30)=2,VAL_Codes!AO$30,"")</f>
        <v/>
      </c>
      <c r="BK84" s="26" t="str">
        <f t="shared" si="70"/>
        <v/>
      </c>
      <c r="BL84" s="20" t="str">
        <f t="shared" si="71"/>
        <v/>
      </c>
      <c r="BM84" s="23" t="str">
        <f>IF(TYPE(VAL_Codes!AR$30)=2,VAL_Codes!AR$30,"")</f>
        <v/>
      </c>
      <c r="BN84" s="26" t="str">
        <f t="shared" si="72"/>
        <v/>
      </c>
      <c r="BO84" s="20" t="str">
        <f t="shared" si="73"/>
        <v/>
      </c>
      <c r="BP84" s="23" t="str">
        <f>IF(TYPE(VAL_Codes!AU$30)=2,VAL_Codes!AU$30,"")</f>
        <v/>
      </c>
      <c r="BQ84" s="26" t="str">
        <f t="shared" si="74"/>
        <v/>
      </c>
      <c r="BR84" s="20" t="str">
        <f t="shared" si="75"/>
        <v/>
      </c>
      <c r="BS84" s="23" t="str">
        <f>IF(TYPE(VAL_Codes!AX$30)=2,VAL_Codes!AX$30,"")</f>
        <v/>
      </c>
      <c r="BT84" s="26" t="str">
        <f t="shared" si="76"/>
        <v/>
      </c>
      <c r="BU84" s="20" t="str">
        <f t="shared" si="77"/>
        <v/>
      </c>
      <c r="BV84" s="23" t="str">
        <f>IF(TYPE(VAL_Codes!BA$30)=2,VAL_Codes!BA$30,"")</f>
        <v/>
      </c>
      <c r="BW84" s="26" t="str">
        <f t="shared" si="78"/>
        <v/>
      </c>
      <c r="BX84" s="20" t="str">
        <f t="shared" si="79"/>
        <v/>
      </c>
      <c r="BY84" s="23" t="str">
        <f>IF(TYPE(VAL_Codes!BD$30)=2,VAL_Codes!BD$30,"")</f>
        <v/>
      </c>
      <c r="BZ84" s="26" t="str">
        <f t="shared" si="80"/>
        <v/>
      </c>
      <c r="CA84" s="20" t="str">
        <f t="shared" si="81"/>
        <v/>
      </c>
      <c r="CB84" s="23" t="str">
        <f>IF(TYPE(VAL_Codes!BG$30)=2,VAL_Codes!BG$30,"")</f>
        <v/>
      </c>
      <c r="CC84" s="26" t="str">
        <f t="shared" si="82"/>
        <v/>
      </c>
      <c r="CD84" s="20" t="str">
        <f t="shared" si="83"/>
        <v/>
      </c>
      <c r="CE84" s="23" t="str">
        <f>IF(TYPE(VAL_Codes!BJ$30)=2,VAL_Codes!BJ$30,"")</f>
        <v/>
      </c>
      <c r="CF84" s="26" t="str">
        <f t="shared" si="84"/>
        <v/>
      </c>
      <c r="CG84" s="20" t="str">
        <f t="shared" si="85"/>
        <v/>
      </c>
      <c r="CH84" s="23" t="str">
        <f>IF(TYPE(VAL_Codes!BM$30)=2,VAL_Codes!BM$30,"")</f>
        <v/>
      </c>
      <c r="CI84" s="26" t="str">
        <f t="shared" si="86"/>
        <v/>
      </c>
      <c r="CJ84" s="20" t="str">
        <f t="shared" si="87"/>
        <v/>
      </c>
      <c r="CK84" s="23" t="str">
        <f>IF(TYPE(VAL_Codes!BP$30)=2,VAL_Codes!BP$30,"")</f>
        <v/>
      </c>
      <c r="CL84" s="26" t="str">
        <f t="shared" si="88"/>
        <v/>
      </c>
      <c r="CM84" s="20" t="str">
        <f t="shared" si="89"/>
        <v/>
      </c>
      <c r="CN84" s="23" t="str">
        <f>IF(TYPE(VAL_Codes!BS$30)=2,VAL_Codes!BS$30,"")</f>
        <v/>
      </c>
      <c r="CO84" s="26" t="str">
        <f t="shared" si="90"/>
        <v/>
      </c>
      <c r="CP84" s="20" t="str">
        <f t="shared" si="91"/>
        <v/>
      </c>
      <c r="CQ84" s="23" t="str">
        <f>IF(TYPE(VAL_Codes!BV$30)=2,VAL_Codes!BV$30,"")</f>
        <v/>
      </c>
      <c r="CR84" s="38"/>
    </row>
    <row r="85" spans="3:96" ht="11.25" customHeight="1" x14ac:dyDescent="0.2">
      <c r="C85" s="924"/>
      <c r="D85" s="924"/>
      <c r="E85" s="129" t="s">
        <v>255</v>
      </c>
      <c r="F85" s="128" t="s">
        <v>386</v>
      </c>
      <c r="G85" s="407"/>
      <c r="H85" s="408" t="s">
        <v>47</v>
      </c>
      <c r="I85" s="395" t="s">
        <v>66</v>
      </c>
      <c r="J85" s="396" t="str">
        <f>VAL_Metadata!B$8</f>
        <v>_X</v>
      </c>
      <c r="K85" s="408" t="s">
        <v>87</v>
      </c>
      <c r="L85" s="123" t="s">
        <v>141</v>
      </c>
      <c r="M85" s="122"/>
      <c r="N85" s="122"/>
      <c r="O85" s="122"/>
      <c r="P85" s="122"/>
      <c r="Q85" s="122"/>
      <c r="R85" s="122"/>
      <c r="S85" s="122"/>
      <c r="T85" s="122"/>
      <c r="U85" s="122"/>
      <c r="V85" s="122"/>
      <c r="W85" s="122"/>
      <c r="X85" s="122"/>
      <c r="Y85" s="122"/>
      <c r="Z85" s="123"/>
      <c r="AA85" s="26" t="str">
        <f t="shared" si="46"/>
        <v/>
      </c>
      <c r="AB85" s="20" t="str">
        <f t="shared" si="47"/>
        <v/>
      </c>
      <c r="AC85" s="23" t="str">
        <f>IF(TYPE(VAL_Codes!H$30)=2,VAL_Codes!H$30,"")</f>
        <v/>
      </c>
      <c r="AD85" s="26" t="str">
        <f t="shared" si="48"/>
        <v/>
      </c>
      <c r="AE85" s="20" t="str">
        <f t="shared" si="49"/>
        <v/>
      </c>
      <c r="AF85" s="23" t="str">
        <f>IF(TYPE(VAL_Codes!K$30)=2,VAL_Codes!K$30,"")</f>
        <v/>
      </c>
      <c r="AG85" s="26" t="str">
        <f t="shared" si="50"/>
        <v/>
      </c>
      <c r="AH85" s="20" t="str">
        <f t="shared" si="51"/>
        <v/>
      </c>
      <c r="AI85" s="23" t="str">
        <f>IF(TYPE(VAL_Codes!N$30)=2,VAL_Codes!N$30,"")</f>
        <v/>
      </c>
      <c r="AJ85" s="26" t="str">
        <f t="shared" si="52"/>
        <v/>
      </c>
      <c r="AK85" s="20" t="str">
        <f t="shared" si="53"/>
        <v/>
      </c>
      <c r="AL85" s="23" t="str">
        <f>IF(TYPE(VAL_Codes!Q$30)=2,VAL_Codes!Q$30,"")</f>
        <v/>
      </c>
      <c r="AM85" s="26" t="str">
        <f t="shared" si="54"/>
        <v/>
      </c>
      <c r="AN85" s="20" t="str">
        <f t="shared" si="55"/>
        <v/>
      </c>
      <c r="AO85" s="23" t="str">
        <f>IF(TYPE(VAL_Codes!T$30)=2,VAL_Codes!T$30,"")</f>
        <v/>
      </c>
      <c r="AP85" s="26" t="str">
        <f t="shared" si="56"/>
        <v/>
      </c>
      <c r="AQ85" s="20" t="str">
        <f t="shared" si="57"/>
        <v/>
      </c>
      <c r="AR85" s="23" t="str">
        <f>IF(TYPE(VAL_Codes!W$30)=2,VAL_Codes!W$30,"")</f>
        <v/>
      </c>
      <c r="AS85" s="26" t="str">
        <f t="shared" si="58"/>
        <v/>
      </c>
      <c r="AT85" s="20" t="str">
        <f t="shared" si="59"/>
        <v/>
      </c>
      <c r="AU85" s="23" t="str">
        <f>IF(TYPE(VAL_Codes!Z$30)=2,VAL_Codes!Z$30,"")</f>
        <v/>
      </c>
      <c r="AV85" s="26" t="str">
        <f t="shared" si="60"/>
        <v/>
      </c>
      <c r="AW85" s="20" t="str">
        <f t="shared" si="61"/>
        <v/>
      </c>
      <c r="AX85" s="23" t="str">
        <f>IF(TYPE(VAL_Codes!AC$30)=2,VAL_Codes!AC$30,"")</f>
        <v/>
      </c>
      <c r="AY85" s="26" t="str">
        <f t="shared" si="62"/>
        <v/>
      </c>
      <c r="AZ85" s="20" t="str">
        <f t="shared" si="63"/>
        <v/>
      </c>
      <c r="BA85" s="23" t="str">
        <f>IF(TYPE(VAL_Codes!AF$30)=2,VAL_Codes!AF$30,"")</f>
        <v/>
      </c>
      <c r="BB85" s="26" t="str">
        <f t="shared" si="64"/>
        <v/>
      </c>
      <c r="BC85" s="20" t="str">
        <f t="shared" si="65"/>
        <v/>
      </c>
      <c r="BD85" s="23" t="str">
        <f>IF(TYPE(VAL_Codes!AI$30)=2,VAL_Codes!AI$30,"")</f>
        <v/>
      </c>
      <c r="BE85" s="26" t="str">
        <f t="shared" si="66"/>
        <v/>
      </c>
      <c r="BF85" s="20" t="str">
        <f t="shared" si="67"/>
        <v/>
      </c>
      <c r="BG85" s="23" t="str">
        <f>IF(TYPE(VAL_Codes!AL$30)=2,VAL_Codes!AL$30,"")</f>
        <v/>
      </c>
      <c r="BH85" s="26" t="str">
        <f t="shared" si="68"/>
        <v/>
      </c>
      <c r="BI85" s="20" t="str">
        <f t="shared" si="69"/>
        <v/>
      </c>
      <c r="BJ85" s="23" t="str">
        <f>IF(TYPE(VAL_Codes!AO$30)=2,VAL_Codes!AO$30,"")</f>
        <v/>
      </c>
      <c r="BK85" s="26" t="str">
        <f t="shared" si="70"/>
        <v/>
      </c>
      <c r="BL85" s="20" t="str">
        <f t="shared" si="71"/>
        <v/>
      </c>
      <c r="BM85" s="23" t="str">
        <f>IF(TYPE(VAL_Codes!AR$30)=2,VAL_Codes!AR$30,"")</f>
        <v/>
      </c>
      <c r="BN85" s="26" t="str">
        <f t="shared" si="72"/>
        <v/>
      </c>
      <c r="BO85" s="20" t="str">
        <f t="shared" si="73"/>
        <v/>
      </c>
      <c r="BP85" s="23" t="str">
        <f>IF(TYPE(VAL_Codes!AU$30)=2,VAL_Codes!AU$30,"")</f>
        <v/>
      </c>
      <c r="BQ85" s="26" t="str">
        <f t="shared" si="74"/>
        <v/>
      </c>
      <c r="BR85" s="20" t="str">
        <f t="shared" si="75"/>
        <v/>
      </c>
      <c r="BS85" s="23" t="str">
        <f>IF(TYPE(VAL_Codes!AX$30)=2,VAL_Codes!AX$30,"")</f>
        <v/>
      </c>
      <c r="BT85" s="26" t="str">
        <f t="shared" si="76"/>
        <v/>
      </c>
      <c r="BU85" s="20" t="str">
        <f t="shared" si="77"/>
        <v/>
      </c>
      <c r="BV85" s="23" t="str">
        <f>IF(TYPE(VAL_Codes!BA$30)=2,VAL_Codes!BA$30,"")</f>
        <v/>
      </c>
      <c r="BW85" s="26" t="str">
        <f t="shared" si="78"/>
        <v/>
      </c>
      <c r="BX85" s="20" t="str">
        <f t="shared" si="79"/>
        <v/>
      </c>
      <c r="BY85" s="23" t="str">
        <f>IF(TYPE(VAL_Codes!BD$30)=2,VAL_Codes!BD$30,"")</f>
        <v/>
      </c>
      <c r="BZ85" s="26" t="str">
        <f t="shared" si="80"/>
        <v/>
      </c>
      <c r="CA85" s="20" t="str">
        <f t="shared" si="81"/>
        <v/>
      </c>
      <c r="CB85" s="23" t="str">
        <f>IF(TYPE(VAL_Codes!BG$30)=2,VAL_Codes!BG$30,"")</f>
        <v/>
      </c>
      <c r="CC85" s="26" t="str">
        <f t="shared" si="82"/>
        <v/>
      </c>
      <c r="CD85" s="20" t="str">
        <f t="shared" si="83"/>
        <v/>
      </c>
      <c r="CE85" s="23" t="str">
        <f>IF(TYPE(VAL_Codes!BJ$30)=2,VAL_Codes!BJ$30,"")</f>
        <v/>
      </c>
      <c r="CF85" s="26" t="str">
        <f t="shared" si="84"/>
        <v/>
      </c>
      <c r="CG85" s="20" t="str">
        <f t="shared" si="85"/>
        <v/>
      </c>
      <c r="CH85" s="23" t="str">
        <f>IF(TYPE(VAL_Codes!BM$30)=2,VAL_Codes!BM$30,"")</f>
        <v/>
      </c>
      <c r="CI85" s="26" t="str">
        <f t="shared" si="86"/>
        <v/>
      </c>
      <c r="CJ85" s="20" t="str">
        <f t="shared" si="87"/>
        <v/>
      </c>
      <c r="CK85" s="23" t="str">
        <f>IF(TYPE(VAL_Codes!BP$30)=2,VAL_Codes!BP$30,"")</f>
        <v/>
      </c>
      <c r="CL85" s="26" t="str">
        <f t="shared" si="88"/>
        <v/>
      </c>
      <c r="CM85" s="20" t="str">
        <f t="shared" si="89"/>
        <v/>
      </c>
      <c r="CN85" s="23" t="str">
        <f>IF(TYPE(VAL_Codes!BS$30)=2,VAL_Codes!BS$30,"")</f>
        <v/>
      </c>
      <c r="CO85" s="26" t="str">
        <f t="shared" si="90"/>
        <v/>
      </c>
      <c r="CP85" s="20" t="str">
        <f t="shared" si="91"/>
        <v/>
      </c>
      <c r="CQ85" s="23" t="str">
        <f>IF(TYPE(VAL_Codes!BV$30)=2,VAL_Codes!BV$30,"")</f>
        <v/>
      </c>
      <c r="CR85" s="38"/>
    </row>
    <row r="86" spans="3:96" ht="11.25" customHeight="1" x14ac:dyDescent="0.2">
      <c r="C86" s="925"/>
      <c r="D86" s="925"/>
      <c r="E86" s="128" t="s">
        <v>761</v>
      </c>
      <c r="F86" s="128" t="s">
        <v>387</v>
      </c>
      <c r="G86" s="407"/>
      <c r="H86" s="408" t="s">
        <v>47</v>
      </c>
      <c r="I86" s="395" t="s">
        <v>66</v>
      </c>
      <c r="J86" s="396" t="str">
        <f>VAL_Metadata!B$8</f>
        <v>_X</v>
      </c>
      <c r="K86" s="408" t="s">
        <v>87</v>
      </c>
      <c r="L86" s="123" t="s">
        <v>231</v>
      </c>
      <c r="M86" s="122"/>
      <c r="N86" s="122"/>
      <c r="O86" s="122"/>
      <c r="P86" s="122"/>
      <c r="Q86" s="122"/>
      <c r="R86" s="122"/>
      <c r="S86" s="122"/>
      <c r="T86" s="122"/>
      <c r="U86" s="122"/>
      <c r="V86" s="122"/>
      <c r="W86" s="122"/>
      <c r="X86" s="122"/>
      <c r="Y86" s="122"/>
      <c r="Z86" s="123"/>
      <c r="AA86" s="26" t="str">
        <f t="shared" si="46"/>
        <v/>
      </c>
      <c r="AB86" s="20" t="str">
        <f t="shared" si="47"/>
        <v/>
      </c>
      <c r="AC86" s="23" t="str">
        <f>IF(TYPE(VAL_Codes!H$30)=2,VAL_Codes!H$30,"")</f>
        <v/>
      </c>
      <c r="AD86" s="26" t="str">
        <f t="shared" si="48"/>
        <v/>
      </c>
      <c r="AE86" s="20" t="str">
        <f t="shared" si="49"/>
        <v/>
      </c>
      <c r="AF86" s="23" t="str">
        <f>IF(TYPE(VAL_Codes!K$30)=2,VAL_Codes!K$30,"")</f>
        <v/>
      </c>
      <c r="AG86" s="26" t="str">
        <f t="shared" si="50"/>
        <v/>
      </c>
      <c r="AH86" s="20" t="str">
        <f t="shared" si="51"/>
        <v/>
      </c>
      <c r="AI86" s="23" t="str">
        <f>IF(TYPE(VAL_Codes!N$30)=2,VAL_Codes!N$30,"")</f>
        <v/>
      </c>
      <c r="AJ86" s="26" t="str">
        <f t="shared" si="52"/>
        <v/>
      </c>
      <c r="AK86" s="20" t="str">
        <f t="shared" si="53"/>
        <v/>
      </c>
      <c r="AL86" s="23" t="str">
        <f>IF(TYPE(VAL_Codes!Q$30)=2,VAL_Codes!Q$30,"")</f>
        <v/>
      </c>
      <c r="AM86" s="26" t="str">
        <f t="shared" si="54"/>
        <v/>
      </c>
      <c r="AN86" s="20" t="str">
        <f t="shared" si="55"/>
        <v/>
      </c>
      <c r="AO86" s="23" t="str">
        <f>IF(TYPE(VAL_Codes!T$30)=2,VAL_Codes!T$30,"")</f>
        <v/>
      </c>
      <c r="AP86" s="26" t="str">
        <f t="shared" si="56"/>
        <v/>
      </c>
      <c r="AQ86" s="20" t="str">
        <f t="shared" si="57"/>
        <v/>
      </c>
      <c r="AR86" s="23" t="str">
        <f>IF(TYPE(VAL_Codes!W$30)=2,VAL_Codes!W$30,"")</f>
        <v/>
      </c>
      <c r="AS86" s="26" t="str">
        <f t="shared" si="58"/>
        <v/>
      </c>
      <c r="AT86" s="20" t="str">
        <f t="shared" si="59"/>
        <v/>
      </c>
      <c r="AU86" s="23" t="str">
        <f>IF(TYPE(VAL_Codes!Z$30)=2,VAL_Codes!Z$30,"")</f>
        <v/>
      </c>
      <c r="AV86" s="26" t="str">
        <f t="shared" si="60"/>
        <v/>
      </c>
      <c r="AW86" s="20" t="str">
        <f t="shared" si="61"/>
        <v/>
      </c>
      <c r="AX86" s="23" t="str">
        <f>IF(TYPE(VAL_Codes!AC$30)=2,VAL_Codes!AC$30,"")</f>
        <v/>
      </c>
      <c r="AY86" s="26" t="str">
        <f t="shared" si="62"/>
        <v/>
      </c>
      <c r="AZ86" s="20" t="str">
        <f t="shared" si="63"/>
        <v/>
      </c>
      <c r="BA86" s="23" t="str">
        <f>IF(TYPE(VAL_Codes!AF$30)=2,VAL_Codes!AF$30,"")</f>
        <v/>
      </c>
      <c r="BB86" s="26" t="str">
        <f t="shared" si="64"/>
        <v/>
      </c>
      <c r="BC86" s="20" t="str">
        <f t="shared" si="65"/>
        <v/>
      </c>
      <c r="BD86" s="23" t="str">
        <f>IF(TYPE(VAL_Codes!AI$30)=2,VAL_Codes!AI$30,"")</f>
        <v/>
      </c>
      <c r="BE86" s="26" t="str">
        <f t="shared" si="66"/>
        <v/>
      </c>
      <c r="BF86" s="20" t="str">
        <f t="shared" si="67"/>
        <v/>
      </c>
      <c r="BG86" s="23" t="str">
        <f>IF(TYPE(VAL_Codes!AL$30)=2,VAL_Codes!AL$30,"")</f>
        <v/>
      </c>
      <c r="BH86" s="26" t="str">
        <f t="shared" si="68"/>
        <v/>
      </c>
      <c r="BI86" s="20" t="str">
        <f t="shared" si="69"/>
        <v/>
      </c>
      <c r="BJ86" s="23" t="str">
        <f>IF(TYPE(VAL_Codes!AO$30)=2,VAL_Codes!AO$30,"")</f>
        <v/>
      </c>
      <c r="BK86" s="26" t="str">
        <f t="shared" si="70"/>
        <v/>
      </c>
      <c r="BL86" s="20" t="str">
        <f t="shared" si="71"/>
        <v/>
      </c>
      <c r="BM86" s="23" t="str">
        <f>IF(TYPE(VAL_Codes!AR$30)=2,VAL_Codes!AR$30,"")</f>
        <v/>
      </c>
      <c r="BN86" s="26" t="str">
        <f t="shared" si="72"/>
        <v/>
      </c>
      <c r="BO86" s="20" t="str">
        <f t="shared" si="73"/>
        <v/>
      </c>
      <c r="BP86" s="23" t="str">
        <f>IF(TYPE(VAL_Codes!AU$30)=2,VAL_Codes!AU$30,"")</f>
        <v/>
      </c>
      <c r="BQ86" s="26" t="str">
        <f t="shared" si="74"/>
        <v/>
      </c>
      <c r="BR86" s="20" t="str">
        <f t="shared" si="75"/>
        <v/>
      </c>
      <c r="BS86" s="23" t="str">
        <f>IF(TYPE(VAL_Codes!AX$30)=2,VAL_Codes!AX$30,"")</f>
        <v/>
      </c>
      <c r="BT86" s="26" t="str">
        <f t="shared" si="76"/>
        <v/>
      </c>
      <c r="BU86" s="20" t="str">
        <f t="shared" si="77"/>
        <v/>
      </c>
      <c r="BV86" s="23" t="str">
        <f>IF(TYPE(VAL_Codes!BA$30)=2,VAL_Codes!BA$30,"")</f>
        <v/>
      </c>
      <c r="BW86" s="26" t="str">
        <f t="shared" si="78"/>
        <v/>
      </c>
      <c r="BX86" s="20" t="str">
        <f t="shared" si="79"/>
        <v/>
      </c>
      <c r="BY86" s="23" t="str">
        <f>IF(TYPE(VAL_Codes!BD$30)=2,VAL_Codes!BD$30,"")</f>
        <v/>
      </c>
      <c r="BZ86" s="26" t="str">
        <f t="shared" si="80"/>
        <v/>
      </c>
      <c r="CA86" s="20" t="str">
        <f t="shared" si="81"/>
        <v/>
      </c>
      <c r="CB86" s="23" t="str">
        <f>IF(TYPE(VAL_Codes!BG$30)=2,VAL_Codes!BG$30,"")</f>
        <v/>
      </c>
      <c r="CC86" s="26" t="str">
        <f t="shared" si="82"/>
        <v/>
      </c>
      <c r="CD86" s="20" t="str">
        <f t="shared" si="83"/>
        <v/>
      </c>
      <c r="CE86" s="23" t="str">
        <f>IF(TYPE(VAL_Codes!BJ$30)=2,VAL_Codes!BJ$30,"")</f>
        <v/>
      </c>
      <c r="CF86" s="26" t="str">
        <f t="shared" si="84"/>
        <v/>
      </c>
      <c r="CG86" s="20" t="str">
        <f t="shared" si="85"/>
        <v/>
      </c>
      <c r="CH86" s="23" t="str">
        <f>IF(TYPE(VAL_Codes!BM$30)=2,VAL_Codes!BM$30,"")</f>
        <v/>
      </c>
      <c r="CI86" s="26" t="str">
        <f t="shared" si="86"/>
        <v/>
      </c>
      <c r="CJ86" s="20" t="str">
        <f t="shared" si="87"/>
        <v/>
      </c>
      <c r="CK86" s="23" t="str">
        <f>IF(TYPE(VAL_Codes!BP$30)=2,VAL_Codes!BP$30,"")</f>
        <v/>
      </c>
      <c r="CL86" s="26" t="str">
        <f t="shared" si="88"/>
        <v/>
      </c>
      <c r="CM86" s="20" t="str">
        <f t="shared" si="89"/>
        <v/>
      </c>
      <c r="CN86" s="23" t="str">
        <f>IF(TYPE(VAL_Codes!BS$30)=2,VAL_Codes!BS$30,"")</f>
        <v/>
      </c>
      <c r="CO86" s="26" t="str">
        <f t="shared" si="90"/>
        <v/>
      </c>
      <c r="CP86" s="20" t="str">
        <f t="shared" si="91"/>
        <v/>
      </c>
      <c r="CQ86" s="23" t="str">
        <f>IF(TYPE(VAL_Codes!BV$30)=2,VAL_Codes!BV$30,"")</f>
        <v/>
      </c>
      <c r="CR86" s="38"/>
    </row>
    <row r="87" spans="3:96" ht="11.25" customHeight="1" x14ac:dyDescent="0.2">
      <c r="C87" s="38"/>
      <c r="D87" s="42"/>
      <c r="E87" s="130"/>
      <c r="F87" s="130"/>
      <c r="G87" s="410"/>
      <c r="H87" s="410"/>
      <c r="I87" s="410"/>
      <c r="J87" s="410"/>
      <c r="K87" s="410"/>
      <c r="L87" s="410"/>
      <c r="M87" s="130"/>
      <c r="N87" s="130"/>
      <c r="O87" s="130"/>
      <c r="P87" s="130"/>
      <c r="Q87" s="130"/>
      <c r="R87" s="130"/>
      <c r="S87" s="130"/>
      <c r="T87" s="130"/>
      <c r="U87" s="130"/>
      <c r="V87" s="130"/>
      <c r="W87" s="130"/>
      <c r="X87" s="130"/>
      <c r="Y87" s="130"/>
      <c r="Z87" s="131"/>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row>
    <row r="89" spans="3:96" ht="11.25" hidden="1" customHeight="1" x14ac:dyDescent="0.2"/>
    <row r="90" spans="3:96" ht="11.25" hidden="1" customHeight="1" x14ac:dyDescent="0.2"/>
    <row r="91" spans="3:96" ht="11.25" hidden="1" customHeight="1" x14ac:dyDescent="0.2"/>
    <row r="92" spans="3:96" s="49" customFormat="1" ht="11.25" hidden="1" customHeight="1" x14ac:dyDescent="0.2">
      <c r="C92" s="414"/>
      <c r="D92" s="536"/>
      <c r="E92" s="552" t="s">
        <v>757</v>
      </c>
      <c r="F92" s="49" t="s">
        <v>346</v>
      </c>
      <c r="G92" s="576"/>
      <c r="H92" s="576"/>
      <c r="I92" s="576"/>
      <c r="J92" s="576"/>
      <c r="K92" s="576"/>
      <c r="L92" s="576"/>
      <c r="AA92" s="577" t="e">
        <f>AA40+AA43-'FIN1-SOURCE'!AA128</f>
        <v>#VALUE!</v>
      </c>
      <c r="AD92" s="577" t="e">
        <f>AD40+AD43-'FIN1-SOURCE'!AD128</f>
        <v>#VALUE!</v>
      </c>
      <c r="AG92" s="577" t="e">
        <f>AG40+AG43-'FIN1-SOURCE'!AG128</f>
        <v>#VALUE!</v>
      </c>
      <c r="AJ92" s="577" t="e">
        <f>AJ40+AJ43-'FIN1-SOURCE'!AJ128</f>
        <v>#VALUE!</v>
      </c>
      <c r="AM92" s="577" t="e">
        <f>AM40+AM43-'FIN1-SOURCE'!AM128</f>
        <v>#VALUE!</v>
      </c>
      <c r="AP92" s="577" t="e">
        <f>AP40+AP43-'FIN1-SOURCE'!AP128</f>
        <v>#VALUE!</v>
      </c>
      <c r="AS92" s="577" t="e">
        <f>AS40+AS43-'FIN1-SOURCE'!AS128</f>
        <v>#VALUE!</v>
      </c>
      <c r="AV92" s="577" t="e">
        <f>AV40+AV43-'FIN1-SOURCE'!AV128</f>
        <v>#VALUE!</v>
      </c>
      <c r="AY92" s="577" t="e">
        <f>AY40+AY43-'FIN1-SOURCE'!AY128</f>
        <v>#VALUE!</v>
      </c>
      <c r="BB92" s="577" t="e">
        <f>BB40+BB43-'FIN1-SOURCE'!BB128</f>
        <v>#VALUE!</v>
      </c>
      <c r="BE92" s="577" t="e">
        <f>BE40+BE43-'FIN1-SOURCE'!BE128</f>
        <v>#VALUE!</v>
      </c>
      <c r="BH92" s="577" t="e">
        <f>BH40+BH43-'FIN1-SOURCE'!BH128</f>
        <v>#VALUE!</v>
      </c>
      <c r="BK92" s="577" t="e">
        <f>BK40+BK43-'FIN1-SOURCE'!BK128</f>
        <v>#VALUE!</v>
      </c>
      <c r="BN92" s="577" t="e">
        <f>BN40+BN43-'FIN1-SOURCE'!BN128</f>
        <v>#VALUE!</v>
      </c>
      <c r="BQ92" s="577" t="e">
        <f>BQ40+BQ43-'FIN1-SOURCE'!BQ128</f>
        <v>#VALUE!</v>
      </c>
      <c r="BT92" s="577" t="e">
        <f>BT40+BT43-'FIN1-SOURCE'!BT128</f>
        <v>#VALUE!</v>
      </c>
      <c r="BW92" s="577" t="e">
        <f>BW40+BW43-'FIN1-SOURCE'!BW128</f>
        <v>#VALUE!</v>
      </c>
      <c r="BZ92" s="577" t="e">
        <f>BZ40+BZ43-'FIN1-SOURCE'!BZ128</f>
        <v>#VALUE!</v>
      </c>
      <c r="CC92" s="577" t="e">
        <f>CC40+CC43-'FIN1-SOURCE'!CC128</f>
        <v>#VALUE!</v>
      </c>
      <c r="CF92" s="577" t="e">
        <f>CF40+CF43-'FIN1-SOURCE'!CF128</f>
        <v>#VALUE!</v>
      </c>
      <c r="CI92" s="577" t="e">
        <f>CI40+CI43-'FIN1-SOURCE'!CI128</f>
        <v>#VALUE!</v>
      </c>
      <c r="CL92" s="577" t="e">
        <f>CL40+CL43-'FIN1-SOURCE'!CL128</f>
        <v>#VALUE!</v>
      </c>
      <c r="CO92" s="577" t="e">
        <f>CO40+CO43-'FIN1-SOURCE'!CO128</f>
        <v>#VALUE!</v>
      </c>
    </row>
    <row r="93" spans="3:96" s="49" customFormat="1" ht="11.25" hidden="1" customHeight="1" x14ac:dyDescent="0.2">
      <c r="C93" s="414"/>
      <c r="D93" s="536"/>
      <c r="E93" s="552" t="s">
        <v>758</v>
      </c>
      <c r="F93" s="49" t="s">
        <v>241</v>
      </c>
      <c r="G93" s="576"/>
      <c r="H93" s="576"/>
      <c r="I93" s="576"/>
      <c r="J93" s="576"/>
      <c r="K93" s="576"/>
      <c r="L93" s="576"/>
      <c r="AA93" s="577" t="e">
        <f>AA53+AA56-'FIN1-SOURCE'!AA129</f>
        <v>#VALUE!</v>
      </c>
      <c r="AD93" s="577" t="e">
        <f>AD53+AD56-'FIN1-SOURCE'!AD129</f>
        <v>#VALUE!</v>
      </c>
      <c r="AG93" s="577" t="e">
        <f>AG53+AG56-'FIN1-SOURCE'!AG129</f>
        <v>#VALUE!</v>
      </c>
      <c r="AJ93" s="577" t="e">
        <f>AJ53+AJ56-'FIN1-SOURCE'!AJ129</f>
        <v>#VALUE!</v>
      </c>
      <c r="AM93" s="577" t="e">
        <f>AM53+AM56-'FIN1-SOURCE'!AM129</f>
        <v>#VALUE!</v>
      </c>
      <c r="AP93" s="577" t="e">
        <f>AP53+AP56-'FIN1-SOURCE'!AP129</f>
        <v>#VALUE!</v>
      </c>
      <c r="AS93" s="577" t="e">
        <f>AS53+AS56-'FIN1-SOURCE'!AS129</f>
        <v>#VALUE!</v>
      </c>
      <c r="AV93" s="577" t="e">
        <f>AV53+AV56-'FIN1-SOURCE'!AV129</f>
        <v>#VALUE!</v>
      </c>
      <c r="AY93" s="577" t="e">
        <f>AY53+AY56-'FIN1-SOURCE'!AY129</f>
        <v>#VALUE!</v>
      </c>
      <c r="BB93" s="577" t="e">
        <f>BB53+BB56-'FIN1-SOURCE'!BB129</f>
        <v>#VALUE!</v>
      </c>
      <c r="BE93" s="577" t="e">
        <f>BE53+BE56-'FIN1-SOURCE'!BE129</f>
        <v>#VALUE!</v>
      </c>
      <c r="BH93" s="577" t="e">
        <f>BH53+BH56-'FIN1-SOURCE'!BH129</f>
        <v>#VALUE!</v>
      </c>
      <c r="BK93" s="577" t="e">
        <f>BK53+BK56-'FIN1-SOURCE'!BK129</f>
        <v>#VALUE!</v>
      </c>
      <c r="BN93" s="577" t="e">
        <f>BN53+BN56-'FIN1-SOURCE'!BN129</f>
        <v>#VALUE!</v>
      </c>
      <c r="BQ93" s="577" t="e">
        <f>BQ53+BQ56-'FIN1-SOURCE'!BQ129</f>
        <v>#VALUE!</v>
      </c>
      <c r="BT93" s="577" t="e">
        <f>BT53+BT56-'FIN1-SOURCE'!BT129</f>
        <v>#VALUE!</v>
      </c>
      <c r="BW93" s="577" t="e">
        <f>BW53+BW56-'FIN1-SOURCE'!BW129</f>
        <v>#VALUE!</v>
      </c>
      <c r="BZ93" s="577" t="e">
        <f>BZ53+BZ56-'FIN1-SOURCE'!BZ129</f>
        <v>#VALUE!</v>
      </c>
      <c r="CC93" s="577" t="e">
        <f>CC53+CC56-'FIN1-SOURCE'!CC129</f>
        <v>#VALUE!</v>
      </c>
      <c r="CF93" s="577" t="e">
        <f>CF53+CF56-'FIN1-SOURCE'!CF129</f>
        <v>#VALUE!</v>
      </c>
      <c r="CI93" s="577" t="e">
        <f>CI53+CI56-'FIN1-SOURCE'!CI129</f>
        <v>#VALUE!</v>
      </c>
      <c r="CL93" s="577" t="e">
        <f>CL53+CL56-'FIN1-SOURCE'!CL129</f>
        <v>#VALUE!</v>
      </c>
      <c r="CO93" s="577" t="e">
        <f>CO53+CO56-'FIN1-SOURCE'!CO129</f>
        <v>#VALUE!</v>
      </c>
    </row>
    <row r="94" spans="3:96" s="49" customFormat="1" ht="11.25" hidden="1" customHeight="1" x14ac:dyDescent="0.2">
      <c r="C94" s="414"/>
      <c r="D94" s="536"/>
      <c r="E94" s="552" t="s">
        <v>759</v>
      </c>
      <c r="F94" s="49" t="s">
        <v>251</v>
      </c>
      <c r="G94" s="576"/>
      <c r="H94" s="576"/>
      <c r="I94" s="576"/>
      <c r="J94" s="576"/>
      <c r="K94" s="576"/>
      <c r="L94" s="576"/>
      <c r="AA94" s="577" t="e">
        <f>AA63+AA66-'FIN1-SOURCE'!AA130</f>
        <v>#VALUE!</v>
      </c>
      <c r="AD94" s="577" t="e">
        <f>AD63+AD66-'FIN1-SOURCE'!AD130</f>
        <v>#VALUE!</v>
      </c>
      <c r="AG94" s="577" t="e">
        <f>AG63+AG66-'FIN1-SOURCE'!AG130</f>
        <v>#VALUE!</v>
      </c>
      <c r="AJ94" s="577" t="e">
        <f>AJ63+AJ66-'FIN1-SOURCE'!AJ130</f>
        <v>#VALUE!</v>
      </c>
      <c r="AM94" s="577" t="e">
        <f>AM63+AM66-'FIN1-SOURCE'!AM130</f>
        <v>#VALUE!</v>
      </c>
      <c r="AP94" s="577" t="e">
        <f>AP63+AP66-'FIN1-SOURCE'!AP130</f>
        <v>#VALUE!</v>
      </c>
      <c r="AS94" s="577" t="e">
        <f>AS63+AS66-'FIN1-SOURCE'!AS130</f>
        <v>#VALUE!</v>
      </c>
      <c r="AV94" s="577" t="e">
        <f>AV63+AV66-'FIN1-SOURCE'!AV130</f>
        <v>#VALUE!</v>
      </c>
      <c r="AY94" s="577" t="e">
        <f>AY63+AY66-'FIN1-SOURCE'!AY130</f>
        <v>#VALUE!</v>
      </c>
      <c r="BB94" s="577" t="e">
        <f>BB63+BB66-'FIN1-SOURCE'!BB130</f>
        <v>#VALUE!</v>
      </c>
      <c r="BE94" s="577" t="e">
        <f>BE63+BE66-'FIN1-SOURCE'!BE130</f>
        <v>#VALUE!</v>
      </c>
      <c r="BH94" s="577" t="e">
        <f>BH63+BH66-'FIN1-SOURCE'!BH130</f>
        <v>#VALUE!</v>
      </c>
      <c r="BK94" s="577" t="e">
        <f>BK63+BK66-'FIN1-SOURCE'!BK130</f>
        <v>#VALUE!</v>
      </c>
      <c r="BN94" s="577" t="e">
        <f>BN63+BN66-'FIN1-SOURCE'!BN130</f>
        <v>#VALUE!</v>
      </c>
      <c r="BQ94" s="577" t="e">
        <f>BQ63+BQ66-'FIN1-SOURCE'!BQ130</f>
        <v>#VALUE!</v>
      </c>
      <c r="BT94" s="577" t="e">
        <f>BT63+BT66-'FIN1-SOURCE'!BT130</f>
        <v>#VALUE!</v>
      </c>
      <c r="BW94" s="577" t="e">
        <f>BW63+BW66-'FIN1-SOURCE'!BW130</f>
        <v>#VALUE!</v>
      </c>
      <c r="BZ94" s="577" t="e">
        <f>BZ63+BZ66-'FIN1-SOURCE'!BZ130</f>
        <v>#VALUE!</v>
      </c>
      <c r="CC94" s="577" t="e">
        <f>CC63+CC66-'FIN1-SOURCE'!CC130</f>
        <v>#VALUE!</v>
      </c>
      <c r="CF94" s="577" t="e">
        <f>CF63+CF66-'FIN1-SOURCE'!CF130</f>
        <v>#VALUE!</v>
      </c>
      <c r="CI94" s="577" t="e">
        <f>CI63+CI66-'FIN1-SOURCE'!CI130</f>
        <v>#VALUE!</v>
      </c>
      <c r="CL94" s="577" t="e">
        <f>CL63+CL66-'FIN1-SOURCE'!CL130</f>
        <v>#VALUE!</v>
      </c>
      <c r="CO94" s="577" t="e">
        <f>CO63+CO66-'FIN1-SOURCE'!CO130</f>
        <v>#VALUE!</v>
      </c>
    </row>
    <row r="95" spans="3:96" s="49" customFormat="1" ht="11.25" hidden="1" customHeight="1" x14ac:dyDescent="0.2">
      <c r="C95" s="414"/>
      <c r="D95" s="536"/>
      <c r="E95" s="552" t="s">
        <v>760</v>
      </c>
      <c r="F95" s="49" t="s">
        <v>345</v>
      </c>
      <c r="G95" s="576"/>
      <c r="H95" s="576"/>
      <c r="I95" s="576"/>
      <c r="J95" s="576"/>
      <c r="K95" s="576"/>
      <c r="L95" s="576"/>
      <c r="AA95" s="577" t="e">
        <f>AA73+AA76-'FIN1-SOURCE'!AA131</f>
        <v>#VALUE!</v>
      </c>
      <c r="AD95" s="577" t="e">
        <f>AD73+AD76-'FIN1-SOURCE'!AD131</f>
        <v>#VALUE!</v>
      </c>
      <c r="AG95" s="577" t="e">
        <f>AG73+AG76-'FIN1-SOURCE'!AG131</f>
        <v>#VALUE!</v>
      </c>
      <c r="AJ95" s="577" t="e">
        <f>AJ73+AJ76-'FIN1-SOURCE'!AJ131</f>
        <v>#VALUE!</v>
      </c>
      <c r="AM95" s="577" t="e">
        <f>AM73+AM76-'FIN1-SOURCE'!AM131</f>
        <v>#VALUE!</v>
      </c>
      <c r="AP95" s="577" t="e">
        <f>AP73+AP76-'FIN1-SOURCE'!AP131</f>
        <v>#VALUE!</v>
      </c>
      <c r="AS95" s="577" t="e">
        <f>AS73+AS76-'FIN1-SOURCE'!AS131</f>
        <v>#VALUE!</v>
      </c>
      <c r="AV95" s="577" t="e">
        <f>AV73+AV76-'FIN1-SOURCE'!AV131</f>
        <v>#VALUE!</v>
      </c>
      <c r="AY95" s="577" t="e">
        <f>AY73+AY76-'FIN1-SOURCE'!AY131</f>
        <v>#VALUE!</v>
      </c>
      <c r="BB95" s="577" t="e">
        <f>BB73+BB76-'FIN1-SOURCE'!BB131</f>
        <v>#VALUE!</v>
      </c>
      <c r="BE95" s="577" t="e">
        <f>BE73+BE76-'FIN1-SOURCE'!BE131</f>
        <v>#VALUE!</v>
      </c>
      <c r="BH95" s="577" t="e">
        <f>BH73+BH76-'FIN1-SOURCE'!BH131</f>
        <v>#VALUE!</v>
      </c>
      <c r="BK95" s="577" t="e">
        <f>BK73+BK76-'FIN1-SOURCE'!BK131</f>
        <v>#VALUE!</v>
      </c>
      <c r="BN95" s="577" t="e">
        <f>BN73+BN76-'FIN1-SOURCE'!BN131</f>
        <v>#VALUE!</v>
      </c>
      <c r="BQ95" s="577" t="e">
        <f>BQ73+BQ76-'FIN1-SOURCE'!BQ131</f>
        <v>#VALUE!</v>
      </c>
      <c r="BT95" s="577" t="e">
        <f>BT73+BT76-'FIN1-SOURCE'!BT131</f>
        <v>#VALUE!</v>
      </c>
      <c r="BW95" s="577" t="e">
        <f>BW73+BW76-'FIN1-SOURCE'!BW131</f>
        <v>#VALUE!</v>
      </c>
      <c r="BZ95" s="577" t="e">
        <f>BZ73+BZ76-'FIN1-SOURCE'!BZ131</f>
        <v>#VALUE!</v>
      </c>
      <c r="CC95" s="577" t="e">
        <f>CC73+CC76-'FIN1-SOURCE'!CC131</f>
        <v>#VALUE!</v>
      </c>
      <c r="CF95" s="577" t="e">
        <f>CF73+CF76-'FIN1-SOURCE'!CF131</f>
        <v>#VALUE!</v>
      </c>
      <c r="CI95" s="577" t="e">
        <f>CI73+CI76-'FIN1-SOURCE'!CI131</f>
        <v>#VALUE!</v>
      </c>
      <c r="CL95" s="577" t="e">
        <f>CL73+CL76-'FIN1-SOURCE'!CL131</f>
        <v>#VALUE!</v>
      </c>
      <c r="CO95" s="577" t="e">
        <f>CO73+CO76-'FIN1-SOURCE'!CO131</f>
        <v>#VALUE!</v>
      </c>
    </row>
    <row r="96" spans="3:96" s="49" customFormat="1" ht="11.25" hidden="1" customHeight="1" x14ac:dyDescent="0.2">
      <c r="C96" s="414"/>
      <c r="D96" s="536"/>
      <c r="E96" s="552" t="s">
        <v>761</v>
      </c>
      <c r="F96" s="49" t="s">
        <v>387</v>
      </c>
      <c r="G96" s="576"/>
      <c r="H96" s="576"/>
      <c r="I96" s="576"/>
      <c r="J96" s="576"/>
      <c r="K96" s="576"/>
      <c r="L96" s="576"/>
      <c r="AA96" s="577" t="e">
        <f>AA83+AA86-'FIN1-SOURCE'!AA132</f>
        <v>#VALUE!</v>
      </c>
      <c r="AD96" s="577" t="e">
        <f>AD83+AD86-'FIN1-SOURCE'!AD132</f>
        <v>#VALUE!</v>
      </c>
      <c r="AG96" s="577" t="e">
        <f>AG83+AG86-'FIN1-SOURCE'!AG132</f>
        <v>#VALUE!</v>
      </c>
      <c r="AJ96" s="577" t="e">
        <f>AJ83+AJ86-'FIN1-SOURCE'!AJ132</f>
        <v>#VALUE!</v>
      </c>
      <c r="AM96" s="577" t="e">
        <f>AM83+AM86-'FIN1-SOURCE'!AM132</f>
        <v>#VALUE!</v>
      </c>
      <c r="AP96" s="577" t="e">
        <f>AP83+AP86-'FIN1-SOURCE'!AP132</f>
        <v>#VALUE!</v>
      </c>
      <c r="AS96" s="577" t="e">
        <f>AS83+AS86-'FIN1-SOURCE'!AS132</f>
        <v>#VALUE!</v>
      </c>
      <c r="AV96" s="577" t="e">
        <f>AV83+AV86-'FIN1-SOURCE'!AV132</f>
        <v>#VALUE!</v>
      </c>
      <c r="AY96" s="577" t="e">
        <f>AY83+AY86-'FIN1-SOURCE'!AY132</f>
        <v>#VALUE!</v>
      </c>
      <c r="BB96" s="577" t="e">
        <f>BB83+BB86-'FIN1-SOURCE'!BB132</f>
        <v>#VALUE!</v>
      </c>
      <c r="BE96" s="577" t="e">
        <f>BE83+BE86-'FIN1-SOURCE'!BE132</f>
        <v>#VALUE!</v>
      </c>
      <c r="BH96" s="577" t="e">
        <f>BH83+BH86-'FIN1-SOURCE'!BH132</f>
        <v>#VALUE!</v>
      </c>
      <c r="BK96" s="577" t="e">
        <f>BK83+BK86-'FIN1-SOURCE'!BK132</f>
        <v>#VALUE!</v>
      </c>
      <c r="BN96" s="577" t="e">
        <f>BN83+BN86-'FIN1-SOURCE'!BN132</f>
        <v>#VALUE!</v>
      </c>
      <c r="BQ96" s="577" t="e">
        <f>BQ83+BQ86-'FIN1-SOURCE'!BQ132</f>
        <v>#VALUE!</v>
      </c>
      <c r="BT96" s="577" t="e">
        <f>BT83+BT86-'FIN1-SOURCE'!BT132</f>
        <v>#VALUE!</v>
      </c>
      <c r="BW96" s="577" t="e">
        <f>BW83+BW86-'FIN1-SOURCE'!BW132</f>
        <v>#VALUE!</v>
      </c>
      <c r="BZ96" s="577" t="e">
        <f>BZ83+BZ86-'FIN1-SOURCE'!BZ132</f>
        <v>#VALUE!</v>
      </c>
      <c r="CC96" s="577" t="e">
        <f>CC83+CC86-'FIN1-SOURCE'!CC132</f>
        <v>#VALUE!</v>
      </c>
      <c r="CF96" s="577" t="e">
        <f>CF83+CF86-'FIN1-SOURCE'!CF132</f>
        <v>#VALUE!</v>
      </c>
      <c r="CI96" s="577" t="e">
        <f>CI83+CI86-'FIN1-SOURCE'!CI132</f>
        <v>#VALUE!</v>
      </c>
      <c r="CL96" s="577" t="e">
        <f>CL83+CL86-'FIN1-SOURCE'!CL132</f>
        <v>#VALUE!</v>
      </c>
      <c r="CO96" s="577" t="e">
        <f>CO83+CO86-'FIN1-SOURCE'!CO132</f>
        <v>#VALUE!</v>
      </c>
    </row>
    <row r="97" spans="3:95" s="49" customFormat="1" ht="11.25" hidden="1" customHeight="1" x14ac:dyDescent="0.2">
      <c r="C97" s="414"/>
      <c r="D97" s="536"/>
      <c r="E97" s="552"/>
      <c r="G97" s="576"/>
      <c r="H97" s="576"/>
      <c r="I97" s="576"/>
      <c r="J97" s="576"/>
      <c r="K97" s="576"/>
      <c r="L97" s="576"/>
    </row>
    <row r="98" spans="3:95" s="49" customFormat="1" ht="11.25" hidden="1" customHeight="1" x14ac:dyDescent="0.25">
      <c r="C98" s="414"/>
      <c r="D98" s="536"/>
      <c r="E98" s="552"/>
      <c r="G98" s="576"/>
      <c r="H98" s="576"/>
      <c r="I98" s="576"/>
      <c r="J98" s="576"/>
      <c r="K98" s="576"/>
      <c r="L98" s="576"/>
      <c r="AA98" s="48">
        <f>SUMPRODUCT(--(AA31:AA86=0),--(AA31:AA86&lt;&gt;""),--(AB31:AB86="M"))+SUMPRODUCT(--(AA31:AA86=0),--(AA31:AA86&lt;&gt;""),--(AB31:AB86=""))+SUMPRODUCT(--(AA31:AA86&gt;0),--(AB31:AB86="W"))+SUMPRODUCT(--(AA31:AA86&gt;0), --(AA31:AA86&lt;&gt;""),--(AB31:AB86=""))+SUMPRODUCT(--(AA31:AA86=""),--(AB31:AB86="M"))</f>
        <v>0</v>
      </c>
      <c r="AD98" s="48">
        <f>SUMPRODUCT(--(AD31:AD86=0),--(AD31:AD86&lt;&gt;""),--(AE31:AE86="M"))+SUMPRODUCT(--(AD31:AD86=0),--(AD31:AD86&lt;&gt;""),--(AE31:AE86=""))+SUMPRODUCT(--(AD31:AD86&gt;0),--(AE31:AE86="W"))+SUMPRODUCT(--(AD31:AD86&gt;0), --(AD31:AD86&lt;&gt;""),--(AE31:AE86=""))+SUMPRODUCT(--(AD31:AD86=""),--(AE31:AE86="M"))</f>
        <v>0</v>
      </c>
      <c r="AG98" s="48">
        <f>SUMPRODUCT(--(AG31:AG86=0),--(AG31:AG86&lt;&gt;""),--(AH31:AH86="M"))+SUMPRODUCT(--(AG31:AG86=0),--(AG31:AG86&lt;&gt;""),--(AH31:AH86=""))+SUMPRODUCT(--(AG31:AG86&gt;0),--(AH31:AH86="W"))+SUMPRODUCT(--(AG31:AG86&gt;0), --(AG31:AG86&lt;&gt;""),--(AH31:AH86=""))+SUMPRODUCT(--(AG31:AG86=""),--(AH31:AH86="M"))</f>
        <v>0</v>
      </c>
      <c r="AJ98" s="48">
        <f>SUMPRODUCT(--(AJ31:AJ86=0),--(AJ31:AJ86&lt;&gt;""),--(AK31:AK86="M"))+SUMPRODUCT(--(AJ31:AJ86=0),--(AJ31:AJ86&lt;&gt;""),--(AK31:AK86=""))+SUMPRODUCT(--(AJ31:AJ86&gt;0),--(AK31:AK86="W"))+SUMPRODUCT(--(AJ31:AJ86&gt;0), --(AJ31:AJ86&lt;&gt;""),--(AK31:AK86=""))+SUMPRODUCT(--(AJ31:AJ86=""),--(AK31:AK86="M"))</f>
        <v>0</v>
      </c>
      <c r="AM98" s="48">
        <f>SUMPRODUCT(--(AM31:AM86=0),--(AM31:AM86&lt;&gt;""),--(AN31:AN86="M"))+SUMPRODUCT(--(AM31:AM86=0),--(AM31:AM86&lt;&gt;""),--(AN31:AN86=""))+SUMPRODUCT(--(AM31:AM86&gt;0),--(AN31:AN86="W"))+SUMPRODUCT(--(AM31:AM86&gt;0), --(AM31:AM86&lt;&gt;""),--(AN31:AN86=""))+SUMPRODUCT(--(AM31:AM86=""),--(AN31:AN86="M"))</f>
        <v>0</v>
      </c>
      <c r="AP98" s="48">
        <f>SUMPRODUCT(--(AP31:AP86=0),--(AP31:AP86&lt;&gt;""),--(AQ31:AQ86="M"))+SUMPRODUCT(--(AP31:AP86=0),--(AP31:AP86&lt;&gt;""),--(AQ31:AQ86=""))+SUMPRODUCT(--(AP31:AP86&gt;0),--(AQ31:AQ86="W"))+SUMPRODUCT(--(AP31:AP86&gt;0), --(AP31:AP86&lt;&gt;""),--(AQ31:AQ86=""))+SUMPRODUCT(--(AP31:AP86=""),--(AQ31:AQ86="M"))</f>
        <v>0</v>
      </c>
      <c r="AS98" s="48">
        <f>SUMPRODUCT(--(AS31:AS86=0),--(AS31:AS86&lt;&gt;""),--(AT31:AT86="M"))+SUMPRODUCT(--(AS31:AS86=0),--(AS31:AS86&lt;&gt;""),--(AT31:AT86=""))+SUMPRODUCT(--(AS31:AS86&gt;0),--(AT31:AT86="W"))+SUMPRODUCT(--(AS31:AS86&gt;0), --(AS31:AS86&lt;&gt;""),--(AT31:AT86=""))+SUMPRODUCT(--(AS31:AS86=""),--(AT31:AT86="M"))</f>
        <v>0</v>
      </c>
      <c r="AV98" s="48">
        <f>SUMPRODUCT(--(AV31:AV86=0),--(AV31:AV86&lt;&gt;""),--(AW31:AW86="M"))+SUMPRODUCT(--(AV31:AV86=0),--(AV31:AV86&lt;&gt;""),--(AW31:AW86=""))+SUMPRODUCT(--(AV31:AV86&gt;0),--(AW31:AW86="W"))+SUMPRODUCT(--(AV31:AV86&gt;0), --(AV31:AV86&lt;&gt;""),--(AW31:AW86=""))+SUMPRODUCT(--(AV31:AV86=""),--(AW31:AW86="M"))</f>
        <v>0</v>
      </c>
      <c r="AY98" s="48">
        <f>SUMPRODUCT(--(AY31:AY86=0),--(AY31:AY86&lt;&gt;""),--(AZ31:AZ86="M"))+SUMPRODUCT(--(AY31:AY86=0),--(AY31:AY86&lt;&gt;""),--(AZ31:AZ86=""))+SUMPRODUCT(--(AY31:AY86&gt;0),--(AZ31:AZ86="W"))+SUMPRODUCT(--(AY31:AY86&gt;0), --(AY31:AY86&lt;&gt;""),--(AZ31:AZ86=""))+SUMPRODUCT(--(AY31:AY86=""),--(AZ31:AZ86="M"))</f>
        <v>0</v>
      </c>
      <c r="BB98" s="48">
        <f>SUMPRODUCT(--(BB31:BB86=0),--(BB31:BB86&lt;&gt;""),--(BC31:BC86="M"))+SUMPRODUCT(--(BB31:BB86=0),--(BB31:BB86&lt;&gt;""),--(BC31:BC86=""))+SUMPRODUCT(--(BB31:BB86&gt;0),--(BC31:BC86="W"))+SUMPRODUCT(--(BB31:BB86&gt;0), --(BB31:BB86&lt;&gt;""),--(BC31:BC86=""))+SUMPRODUCT(--(BB31:BB86=""),--(BC31:BC86="M"))</f>
        <v>0</v>
      </c>
      <c r="BE98" s="48">
        <f>SUMPRODUCT(--(BE31:BE86=0),--(BE31:BE86&lt;&gt;""),--(BF31:BF86="M"))+SUMPRODUCT(--(BE31:BE86=0),--(BE31:BE86&lt;&gt;""),--(BF31:BF86=""))+SUMPRODUCT(--(BE31:BE86&gt;0),--(BF31:BF86="W"))+SUMPRODUCT(--(BE31:BE86&gt;0), --(BE31:BE86&lt;&gt;""),--(BF31:BF86=""))+SUMPRODUCT(--(BE31:BE86=""),--(BF31:BF86="M"))</f>
        <v>0</v>
      </c>
      <c r="BH98" s="48">
        <f>SUMPRODUCT(--(BH31:BH86=0),--(BH31:BH86&lt;&gt;""),--(BI31:BI86="M"))+SUMPRODUCT(--(BH31:BH86=0),--(BH31:BH86&lt;&gt;""),--(BI31:BI86=""))+SUMPRODUCT(--(BH31:BH86&gt;0),--(BI31:BI86="W"))+SUMPRODUCT(--(BH31:BH86&gt;0), --(BH31:BH86&lt;&gt;""),--(BI31:BI86=""))+SUMPRODUCT(--(BH31:BH86=""),--(BI31:BI86="M"))</f>
        <v>0</v>
      </c>
      <c r="BK98" s="48">
        <f>SUMPRODUCT(--(BK31:BK86=0),--(BK31:BK86&lt;&gt;""),--(BL31:BL86="M"))+SUMPRODUCT(--(BK31:BK86=0),--(BK31:BK86&lt;&gt;""),--(BL31:BL86=""))+SUMPRODUCT(--(BK31:BK86&gt;0),--(BL31:BL86="W"))+SUMPRODUCT(--(BK31:BK86&gt;0), --(BK31:BK86&lt;&gt;""),--(BL31:BL86=""))+SUMPRODUCT(--(BK31:BK86=""),--(BL31:BL86="M"))</f>
        <v>0</v>
      </c>
      <c r="BN98" s="48">
        <f>SUMPRODUCT(--(BN31:BN86=0),--(BN31:BN86&lt;&gt;""),--(BO31:BO86="M"))+SUMPRODUCT(--(BN31:BN86=0),--(BN31:BN86&lt;&gt;""),--(BO31:BO86=""))+SUMPRODUCT(--(BN31:BN86&gt;0),--(BO31:BO86="W"))+SUMPRODUCT(--(BN31:BN86&gt;0), --(BN31:BN86&lt;&gt;""),--(BO31:BO86=""))+SUMPRODUCT(--(BN31:BN86=""),--(BO31:BO86="M"))</f>
        <v>0</v>
      </c>
      <c r="BQ98" s="48">
        <f>SUMPRODUCT(--(BQ31:BQ86=0),--(BQ31:BQ86&lt;&gt;""),--(BR31:BR86="M"))+SUMPRODUCT(--(BQ31:BQ86=0),--(BQ31:BQ86&lt;&gt;""),--(BR31:BR86=""))+SUMPRODUCT(--(BQ31:BQ86&gt;0),--(BR31:BR86="W"))+SUMPRODUCT(--(BQ31:BQ86&gt;0), --(BQ31:BQ86&lt;&gt;""),--(BR31:BR86=""))+SUMPRODUCT(--(BQ31:BQ86=""),--(BR31:BR86="M"))</f>
        <v>0</v>
      </c>
      <c r="BT98" s="48">
        <f>SUMPRODUCT(--(BT31:BT86=0),--(BT31:BT86&lt;&gt;""),--(BU31:BU86="M"))+SUMPRODUCT(--(BT31:BT86=0),--(BT31:BT86&lt;&gt;""),--(BU31:BU86=""))+SUMPRODUCT(--(BT31:BT86&gt;0),--(BU31:BU86="W"))+SUMPRODUCT(--(BT31:BT86&gt;0), --(BT31:BT86&lt;&gt;""),--(BU31:BU86=""))+SUMPRODUCT(--(BT31:BT86=""),--(BU31:BU86="M"))</f>
        <v>0</v>
      </c>
      <c r="BW98" s="48">
        <f>SUMPRODUCT(--(BW31:BW86=0),--(BW31:BW86&lt;&gt;""),--(BX31:BX86="M"))+SUMPRODUCT(--(BW31:BW86=0),--(BW31:BW86&lt;&gt;""),--(BX31:BX86=""))+SUMPRODUCT(--(BW31:BW86&gt;0),--(BX31:BX86="W"))+SUMPRODUCT(--(BW31:BW86&gt;0), --(BW31:BW86&lt;&gt;""),--(BX31:BX86=""))+SUMPRODUCT(--(BW31:BW86=""),--(BX31:BX86="M"))</f>
        <v>0</v>
      </c>
      <c r="BZ98" s="48">
        <f>SUMPRODUCT(--(BZ31:BZ86=0),--(BZ31:BZ86&lt;&gt;""),--(CA31:CA86="M"))+SUMPRODUCT(--(BZ31:BZ86=0),--(BZ31:BZ86&lt;&gt;""),--(CA31:CA86=""))+SUMPRODUCT(--(BZ31:BZ86&gt;0),--(CA31:CA86="W"))+SUMPRODUCT(--(BZ31:BZ86&gt;0), --(BZ31:BZ86&lt;&gt;""),--(CA31:CA86=""))+SUMPRODUCT(--(BZ31:BZ86=""),--(CA31:CA86="M"))</f>
        <v>0</v>
      </c>
      <c r="CC98" s="48">
        <f>SUMPRODUCT(--(CC31:CC86=0),--(CC31:CC86&lt;&gt;""),--(CD31:CD86="M"))+SUMPRODUCT(--(CC31:CC86=0),--(CC31:CC86&lt;&gt;""),--(CD31:CD86=""))+SUMPRODUCT(--(CC31:CC86&gt;0),--(CD31:CD86="W"))+SUMPRODUCT(--(CC31:CC86&gt;0), --(CC31:CC86&lt;&gt;""),--(CD31:CD86=""))+SUMPRODUCT(--(CC31:CC86=""),--(CD31:CD86="M"))</f>
        <v>0</v>
      </c>
      <c r="CF98" s="48">
        <f>SUMPRODUCT(--(CF31:CF86=0),--(CF31:CF86&lt;&gt;""),--(CG31:CG86="M"))+SUMPRODUCT(--(CF31:CF86=0),--(CF31:CF86&lt;&gt;""),--(CG31:CG86=""))+SUMPRODUCT(--(CF31:CF86&gt;0),--(CG31:CG86="W"))+SUMPRODUCT(--(CF31:CF86&gt;0), --(CF31:CF86&lt;&gt;""),--(CG31:CG86=""))+SUMPRODUCT(--(CF31:CF86=""),--(CG31:CG86="M"))</f>
        <v>0</v>
      </c>
      <c r="CI98" s="48">
        <f>SUMPRODUCT(--(CI31:CI86=0),--(CI31:CI86&lt;&gt;""),--(CJ31:CJ86="M"))+SUMPRODUCT(--(CI31:CI86=0),--(CI31:CI86&lt;&gt;""),--(CJ31:CJ86=""))+SUMPRODUCT(--(CI31:CI86&gt;0),--(CJ31:CJ86="W"))+SUMPRODUCT(--(CI31:CI86&gt;0), --(CI31:CI86&lt;&gt;""),--(CJ31:CJ86=""))+SUMPRODUCT(--(CI31:CI86=""),--(CJ31:CJ86="M"))</f>
        <v>0</v>
      </c>
      <c r="CL98" s="48">
        <f>SUMPRODUCT(--(CL31:CL86=0),--(CL31:CL86&lt;&gt;""),--(CM31:CM86="M"))+SUMPRODUCT(--(CL31:CL86=0),--(CL31:CL86&lt;&gt;""),--(CM31:CM86=""))+SUMPRODUCT(--(CL31:CL86&gt;0),--(CM31:CM86="W"))+SUMPRODUCT(--(CL31:CL86&gt;0), --(CL31:CL86&lt;&gt;""),--(CM31:CM86=""))+SUMPRODUCT(--(CL31:CL86=""),--(CM31:CM86="M"))</f>
        <v>0</v>
      </c>
      <c r="CO98" s="48">
        <f>SUMPRODUCT(--(CO31:CO86=0),--(CO31:CO86&lt;&gt;""),--(CP31:CP86="M"))+SUMPRODUCT(--(CO31:CO86=0),--(CO31:CO86&lt;&gt;""),--(CP31:CP86=""))+SUMPRODUCT(--(CO31:CO86&gt;0),--(CP31:CP86="W"))+SUMPRODUCT(--(CO31:CO86&gt;0), --(CO31:CO86&lt;&gt;""),--(CP31:CP86=""))+SUMPRODUCT(--(CO31:CO86=""),--(CP31:CP86="M"))</f>
        <v>0</v>
      </c>
    </row>
    <row r="99" spans="3:95" ht="11.25" hidden="1" customHeight="1" x14ac:dyDescent="0.2"/>
    <row r="100" spans="3:95" ht="11.25" hidden="1" customHeight="1" x14ac:dyDescent="0.2"/>
    <row r="101" spans="3:95" ht="11.25" hidden="1" customHeight="1" x14ac:dyDescent="0.2"/>
    <row r="102" spans="3:95" ht="11.25" hidden="1" customHeight="1" x14ac:dyDescent="0.2"/>
    <row r="103" spans="3:95" ht="11.25" hidden="1" customHeight="1" x14ac:dyDescent="0.2"/>
    <row r="104" spans="3:95" ht="11.25" hidden="1" customHeight="1" x14ac:dyDescent="0.2"/>
    <row r="105" spans="3:95" s="414" customFormat="1" ht="15.95" hidden="1" customHeight="1" x14ac:dyDescent="0.2">
      <c r="D105" s="74" t="s">
        <v>8806</v>
      </c>
      <c r="E105" s="478"/>
      <c r="F105" s="479" t="s">
        <v>8807</v>
      </c>
    </row>
    <row r="106" spans="3:95" s="414" customFormat="1" ht="15.95" hidden="1" customHeight="1" x14ac:dyDescent="0.2">
      <c r="C106" s="926" t="s">
        <v>9071</v>
      </c>
      <c r="D106" s="454" t="s">
        <v>9072</v>
      </c>
      <c r="E106" s="480"/>
      <c r="F106" s="481" t="s">
        <v>9073</v>
      </c>
      <c r="G106" s="455"/>
      <c r="H106" s="455"/>
      <c r="I106" s="455"/>
      <c r="J106" s="455"/>
      <c r="K106" s="455"/>
      <c r="L106" s="455"/>
      <c r="M106" s="455"/>
      <c r="N106" s="455"/>
      <c r="O106" s="455"/>
      <c r="P106" s="455"/>
      <c r="Q106" s="455"/>
      <c r="R106" s="455"/>
      <c r="S106" s="455"/>
      <c r="T106" s="455"/>
      <c r="U106" s="455"/>
      <c r="V106" s="455"/>
      <c r="W106" s="455"/>
      <c r="X106" s="455"/>
      <c r="Y106" s="455"/>
      <c r="Z106" s="455"/>
      <c r="AA106" s="500" t="str">
        <f t="shared" ref="AA106:CL109" si="92">AA77</f>
        <v/>
      </c>
      <c r="AB106" s="500" t="str">
        <f t="shared" si="92"/>
        <v/>
      </c>
      <c r="AC106" s="500" t="str">
        <f t="shared" si="92"/>
        <v/>
      </c>
      <c r="AD106" s="500" t="str">
        <f t="shared" si="92"/>
        <v/>
      </c>
      <c r="AE106" s="500" t="str">
        <f t="shared" si="92"/>
        <v/>
      </c>
      <c r="AF106" s="500" t="str">
        <f t="shared" si="92"/>
        <v/>
      </c>
      <c r="AG106" s="500" t="str">
        <f t="shared" si="92"/>
        <v/>
      </c>
      <c r="AH106" s="500" t="str">
        <f t="shared" si="92"/>
        <v/>
      </c>
      <c r="AI106" s="500" t="str">
        <f t="shared" si="92"/>
        <v/>
      </c>
      <c r="AJ106" s="500" t="str">
        <f t="shared" si="92"/>
        <v/>
      </c>
      <c r="AK106" s="500" t="str">
        <f t="shared" si="92"/>
        <v/>
      </c>
      <c r="AL106" s="500" t="str">
        <f t="shared" si="92"/>
        <v/>
      </c>
      <c r="AM106" s="500" t="str">
        <f t="shared" si="92"/>
        <v/>
      </c>
      <c r="AN106" s="500" t="str">
        <f t="shared" si="92"/>
        <v/>
      </c>
      <c r="AO106" s="500" t="str">
        <f t="shared" si="92"/>
        <v/>
      </c>
      <c r="AP106" s="500" t="str">
        <f t="shared" si="92"/>
        <v/>
      </c>
      <c r="AQ106" s="500" t="str">
        <f t="shared" si="92"/>
        <v/>
      </c>
      <c r="AR106" s="500" t="str">
        <f t="shared" si="92"/>
        <v/>
      </c>
      <c r="AS106" s="500" t="str">
        <f t="shared" si="92"/>
        <v/>
      </c>
      <c r="AT106" s="500" t="str">
        <f t="shared" si="92"/>
        <v/>
      </c>
      <c r="AU106" s="500" t="str">
        <f t="shared" si="92"/>
        <v/>
      </c>
      <c r="AV106" s="500" t="str">
        <f t="shared" si="92"/>
        <v/>
      </c>
      <c r="AW106" s="500" t="str">
        <f t="shared" si="92"/>
        <v/>
      </c>
      <c r="AX106" s="500" t="str">
        <f t="shared" si="92"/>
        <v/>
      </c>
      <c r="AY106" s="500" t="str">
        <f t="shared" si="92"/>
        <v/>
      </c>
      <c r="AZ106" s="500" t="str">
        <f t="shared" si="92"/>
        <v/>
      </c>
      <c r="BA106" s="500" t="str">
        <f t="shared" si="92"/>
        <v/>
      </c>
      <c r="BB106" s="500" t="str">
        <f t="shared" si="92"/>
        <v/>
      </c>
      <c r="BC106" s="500" t="str">
        <f t="shared" si="92"/>
        <v/>
      </c>
      <c r="BD106" s="500" t="str">
        <f t="shared" si="92"/>
        <v/>
      </c>
      <c r="BE106" s="500" t="str">
        <f t="shared" si="92"/>
        <v/>
      </c>
      <c r="BF106" s="500" t="str">
        <f t="shared" si="92"/>
        <v/>
      </c>
      <c r="BG106" s="500" t="str">
        <f t="shared" si="92"/>
        <v/>
      </c>
      <c r="BH106" s="500" t="str">
        <f t="shared" si="92"/>
        <v/>
      </c>
      <c r="BI106" s="500" t="str">
        <f t="shared" si="92"/>
        <v/>
      </c>
      <c r="BJ106" s="500" t="str">
        <f t="shared" si="92"/>
        <v/>
      </c>
      <c r="BK106" s="500" t="str">
        <f t="shared" si="92"/>
        <v/>
      </c>
      <c r="BL106" s="500" t="str">
        <f t="shared" si="92"/>
        <v/>
      </c>
      <c r="BM106" s="500" t="str">
        <f t="shared" si="92"/>
        <v/>
      </c>
      <c r="BN106" s="500" t="str">
        <f t="shared" si="92"/>
        <v/>
      </c>
      <c r="BO106" s="500" t="str">
        <f t="shared" si="92"/>
        <v/>
      </c>
      <c r="BP106" s="500" t="str">
        <f t="shared" si="92"/>
        <v/>
      </c>
      <c r="BQ106" s="500" t="str">
        <f t="shared" si="92"/>
        <v/>
      </c>
      <c r="BR106" s="500" t="str">
        <f t="shared" si="92"/>
        <v/>
      </c>
      <c r="BS106" s="500" t="str">
        <f t="shared" si="92"/>
        <v/>
      </c>
      <c r="BT106" s="500" t="str">
        <f t="shared" si="92"/>
        <v/>
      </c>
      <c r="BU106" s="500" t="str">
        <f t="shared" si="92"/>
        <v/>
      </c>
      <c r="BV106" s="500" t="str">
        <f t="shared" si="92"/>
        <v/>
      </c>
      <c r="BW106" s="500" t="str">
        <f t="shared" si="92"/>
        <v/>
      </c>
      <c r="BX106" s="500" t="str">
        <f t="shared" si="92"/>
        <v/>
      </c>
      <c r="BY106" s="500" t="str">
        <f t="shared" si="92"/>
        <v/>
      </c>
      <c r="BZ106" s="500" t="str">
        <f t="shared" si="92"/>
        <v/>
      </c>
      <c r="CA106" s="500" t="str">
        <f t="shared" si="92"/>
        <v/>
      </c>
      <c r="CB106" s="500" t="str">
        <f t="shared" si="92"/>
        <v/>
      </c>
      <c r="CC106" s="500" t="str">
        <f t="shared" si="92"/>
        <v/>
      </c>
      <c r="CD106" s="500" t="str">
        <f t="shared" si="92"/>
        <v/>
      </c>
      <c r="CE106" s="500" t="str">
        <f t="shared" si="92"/>
        <v/>
      </c>
      <c r="CF106" s="500" t="str">
        <f t="shared" si="92"/>
        <v/>
      </c>
      <c r="CG106" s="500" t="str">
        <f t="shared" si="92"/>
        <v/>
      </c>
      <c r="CH106" s="500" t="str">
        <f t="shared" si="92"/>
        <v/>
      </c>
      <c r="CI106" s="500" t="str">
        <f t="shared" si="92"/>
        <v/>
      </c>
      <c r="CJ106" s="500" t="str">
        <f t="shared" si="92"/>
        <v/>
      </c>
      <c r="CK106" s="500" t="str">
        <f t="shared" si="92"/>
        <v/>
      </c>
      <c r="CL106" s="500" t="str">
        <f t="shared" si="92"/>
        <v/>
      </c>
      <c r="CM106" s="500" t="str">
        <f t="shared" ref="CM106:CQ111" si="93">CM77</f>
        <v/>
      </c>
      <c r="CN106" s="500" t="str">
        <f t="shared" si="93"/>
        <v/>
      </c>
      <c r="CO106" s="500" t="str">
        <f t="shared" si="93"/>
        <v/>
      </c>
      <c r="CP106" s="500" t="str">
        <f t="shared" si="93"/>
        <v/>
      </c>
      <c r="CQ106" s="501" t="str">
        <f t="shared" si="93"/>
        <v/>
      </c>
    </row>
    <row r="107" spans="3:95" s="414" customFormat="1" ht="15.95" hidden="1" customHeight="1" x14ac:dyDescent="0.2">
      <c r="C107" s="927"/>
      <c r="D107" s="459" t="s">
        <v>9072</v>
      </c>
      <c r="E107" s="484"/>
      <c r="F107" s="485" t="s">
        <v>9074</v>
      </c>
      <c r="G107" s="460"/>
      <c r="H107" s="460"/>
      <c r="I107" s="460"/>
      <c r="J107" s="460"/>
      <c r="K107" s="460"/>
      <c r="L107" s="460"/>
      <c r="M107" s="460"/>
      <c r="N107" s="460"/>
      <c r="O107" s="460"/>
      <c r="P107" s="460"/>
      <c r="Q107" s="460"/>
      <c r="R107" s="460"/>
      <c r="S107" s="460"/>
      <c r="T107" s="460"/>
      <c r="U107" s="460"/>
      <c r="V107" s="460"/>
      <c r="W107" s="460"/>
      <c r="X107" s="460"/>
      <c r="Y107" s="460"/>
      <c r="Z107" s="460"/>
      <c r="AA107" s="502" t="str">
        <f t="shared" si="92"/>
        <v/>
      </c>
      <c r="AB107" s="502" t="str">
        <f t="shared" si="92"/>
        <v/>
      </c>
      <c r="AC107" s="502" t="str">
        <f t="shared" si="92"/>
        <v/>
      </c>
      <c r="AD107" s="502" t="str">
        <f t="shared" si="92"/>
        <v/>
      </c>
      <c r="AE107" s="502" t="str">
        <f t="shared" si="92"/>
        <v/>
      </c>
      <c r="AF107" s="502" t="str">
        <f t="shared" si="92"/>
        <v/>
      </c>
      <c r="AG107" s="502" t="str">
        <f t="shared" si="92"/>
        <v/>
      </c>
      <c r="AH107" s="502" t="str">
        <f t="shared" si="92"/>
        <v/>
      </c>
      <c r="AI107" s="502" t="str">
        <f t="shared" si="92"/>
        <v/>
      </c>
      <c r="AJ107" s="502" t="str">
        <f t="shared" si="92"/>
        <v/>
      </c>
      <c r="AK107" s="502" t="str">
        <f t="shared" si="92"/>
        <v/>
      </c>
      <c r="AL107" s="502" t="str">
        <f t="shared" si="92"/>
        <v/>
      </c>
      <c r="AM107" s="502" t="str">
        <f t="shared" si="92"/>
        <v/>
      </c>
      <c r="AN107" s="502" t="str">
        <f t="shared" si="92"/>
        <v/>
      </c>
      <c r="AO107" s="502" t="str">
        <f t="shared" si="92"/>
        <v/>
      </c>
      <c r="AP107" s="502" t="str">
        <f t="shared" si="92"/>
        <v/>
      </c>
      <c r="AQ107" s="502" t="str">
        <f t="shared" si="92"/>
        <v/>
      </c>
      <c r="AR107" s="502" t="str">
        <f t="shared" si="92"/>
        <v/>
      </c>
      <c r="AS107" s="502" t="str">
        <f t="shared" si="92"/>
        <v/>
      </c>
      <c r="AT107" s="502" t="str">
        <f t="shared" si="92"/>
        <v/>
      </c>
      <c r="AU107" s="502" t="str">
        <f t="shared" si="92"/>
        <v/>
      </c>
      <c r="AV107" s="502" t="str">
        <f t="shared" si="92"/>
        <v/>
      </c>
      <c r="AW107" s="502" t="str">
        <f t="shared" si="92"/>
        <v/>
      </c>
      <c r="AX107" s="502" t="str">
        <f t="shared" si="92"/>
        <v/>
      </c>
      <c r="AY107" s="502" t="str">
        <f t="shared" si="92"/>
        <v/>
      </c>
      <c r="AZ107" s="502" t="str">
        <f t="shared" si="92"/>
        <v/>
      </c>
      <c r="BA107" s="502" t="str">
        <f t="shared" si="92"/>
        <v/>
      </c>
      <c r="BB107" s="502" t="str">
        <f t="shared" si="92"/>
        <v/>
      </c>
      <c r="BC107" s="502" t="str">
        <f t="shared" si="92"/>
        <v/>
      </c>
      <c r="BD107" s="502" t="str">
        <f t="shared" si="92"/>
        <v/>
      </c>
      <c r="BE107" s="502" t="str">
        <f t="shared" si="92"/>
        <v/>
      </c>
      <c r="BF107" s="502" t="str">
        <f t="shared" si="92"/>
        <v/>
      </c>
      <c r="BG107" s="502" t="str">
        <f t="shared" si="92"/>
        <v/>
      </c>
      <c r="BH107" s="502" t="str">
        <f t="shared" si="92"/>
        <v/>
      </c>
      <c r="BI107" s="502" t="str">
        <f t="shared" si="92"/>
        <v/>
      </c>
      <c r="BJ107" s="502" t="str">
        <f t="shared" si="92"/>
        <v/>
      </c>
      <c r="BK107" s="502" t="str">
        <f t="shared" si="92"/>
        <v/>
      </c>
      <c r="BL107" s="502" t="str">
        <f t="shared" si="92"/>
        <v/>
      </c>
      <c r="BM107" s="502" t="str">
        <f t="shared" si="92"/>
        <v/>
      </c>
      <c r="BN107" s="502" t="str">
        <f t="shared" si="92"/>
        <v/>
      </c>
      <c r="BO107" s="502" t="str">
        <f t="shared" si="92"/>
        <v/>
      </c>
      <c r="BP107" s="502" t="str">
        <f t="shared" si="92"/>
        <v/>
      </c>
      <c r="BQ107" s="502" t="str">
        <f t="shared" si="92"/>
        <v/>
      </c>
      <c r="BR107" s="502" t="str">
        <f t="shared" si="92"/>
        <v/>
      </c>
      <c r="BS107" s="502" t="str">
        <f t="shared" si="92"/>
        <v/>
      </c>
      <c r="BT107" s="502" t="str">
        <f t="shared" si="92"/>
        <v/>
      </c>
      <c r="BU107" s="502" t="str">
        <f t="shared" si="92"/>
        <v/>
      </c>
      <c r="BV107" s="502" t="str">
        <f t="shared" si="92"/>
        <v/>
      </c>
      <c r="BW107" s="502" t="str">
        <f t="shared" si="92"/>
        <v/>
      </c>
      <c r="BX107" s="502" t="str">
        <f t="shared" si="92"/>
        <v/>
      </c>
      <c r="BY107" s="502" t="str">
        <f t="shared" si="92"/>
        <v/>
      </c>
      <c r="BZ107" s="502" t="str">
        <f t="shared" si="92"/>
        <v/>
      </c>
      <c r="CA107" s="502" t="str">
        <f t="shared" si="92"/>
        <v/>
      </c>
      <c r="CB107" s="502" t="str">
        <f t="shared" si="92"/>
        <v/>
      </c>
      <c r="CC107" s="502" t="str">
        <f t="shared" si="92"/>
        <v/>
      </c>
      <c r="CD107" s="502" t="str">
        <f t="shared" si="92"/>
        <v/>
      </c>
      <c r="CE107" s="502" t="str">
        <f t="shared" si="92"/>
        <v/>
      </c>
      <c r="CF107" s="502" t="str">
        <f t="shared" si="92"/>
        <v/>
      </c>
      <c r="CG107" s="502" t="str">
        <f t="shared" si="92"/>
        <v/>
      </c>
      <c r="CH107" s="502" t="str">
        <f t="shared" si="92"/>
        <v/>
      </c>
      <c r="CI107" s="502" t="str">
        <f t="shared" si="92"/>
        <v/>
      </c>
      <c r="CJ107" s="502" t="str">
        <f t="shared" si="92"/>
        <v/>
      </c>
      <c r="CK107" s="502" t="str">
        <f t="shared" si="92"/>
        <v/>
      </c>
      <c r="CL107" s="502" t="str">
        <f t="shared" si="92"/>
        <v/>
      </c>
      <c r="CM107" s="502" t="str">
        <f t="shared" si="93"/>
        <v/>
      </c>
      <c r="CN107" s="502" t="str">
        <f t="shared" si="93"/>
        <v/>
      </c>
      <c r="CO107" s="502" t="str">
        <f t="shared" si="93"/>
        <v/>
      </c>
      <c r="CP107" s="502" t="str">
        <f t="shared" si="93"/>
        <v/>
      </c>
      <c r="CQ107" s="503" t="str">
        <f t="shared" si="93"/>
        <v/>
      </c>
    </row>
    <row r="108" spans="3:95" s="414" customFormat="1" ht="15.95" hidden="1" customHeight="1" x14ac:dyDescent="0.2">
      <c r="C108" s="927"/>
      <c r="D108" s="459" t="s">
        <v>9072</v>
      </c>
      <c r="E108" s="484"/>
      <c r="F108" s="485" t="s">
        <v>9075</v>
      </c>
      <c r="G108" s="460"/>
      <c r="H108" s="460"/>
      <c r="I108" s="460"/>
      <c r="J108" s="460"/>
      <c r="K108" s="460"/>
      <c r="L108" s="460"/>
      <c r="M108" s="460"/>
      <c r="N108" s="460"/>
      <c r="O108" s="460"/>
      <c r="P108" s="460"/>
      <c r="Q108" s="460"/>
      <c r="R108" s="460"/>
      <c r="S108" s="460"/>
      <c r="T108" s="460"/>
      <c r="U108" s="460"/>
      <c r="V108" s="460"/>
      <c r="W108" s="460"/>
      <c r="X108" s="460"/>
      <c r="Y108" s="460"/>
      <c r="Z108" s="460"/>
      <c r="AA108" s="502" t="str">
        <f t="shared" si="92"/>
        <v/>
      </c>
      <c r="AB108" s="502" t="str">
        <f t="shared" si="92"/>
        <v/>
      </c>
      <c r="AC108" s="502" t="str">
        <f t="shared" si="92"/>
        <v/>
      </c>
      <c r="AD108" s="502" t="str">
        <f t="shared" si="92"/>
        <v/>
      </c>
      <c r="AE108" s="502" t="str">
        <f t="shared" si="92"/>
        <v/>
      </c>
      <c r="AF108" s="502" t="str">
        <f t="shared" si="92"/>
        <v/>
      </c>
      <c r="AG108" s="502" t="str">
        <f t="shared" si="92"/>
        <v/>
      </c>
      <c r="AH108" s="502" t="str">
        <f t="shared" si="92"/>
        <v/>
      </c>
      <c r="AI108" s="502" t="str">
        <f t="shared" si="92"/>
        <v/>
      </c>
      <c r="AJ108" s="502" t="str">
        <f t="shared" si="92"/>
        <v/>
      </c>
      <c r="AK108" s="502" t="str">
        <f t="shared" si="92"/>
        <v/>
      </c>
      <c r="AL108" s="502" t="str">
        <f t="shared" si="92"/>
        <v/>
      </c>
      <c r="AM108" s="502" t="str">
        <f t="shared" si="92"/>
        <v/>
      </c>
      <c r="AN108" s="502" t="str">
        <f t="shared" si="92"/>
        <v/>
      </c>
      <c r="AO108" s="502" t="str">
        <f t="shared" si="92"/>
        <v/>
      </c>
      <c r="AP108" s="502" t="str">
        <f t="shared" si="92"/>
        <v/>
      </c>
      <c r="AQ108" s="502" t="str">
        <f t="shared" si="92"/>
        <v/>
      </c>
      <c r="AR108" s="502" t="str">
        <f t="shared" si="92"/>
        <v/>
      </c>
      <c r="AS108" s="502" t="str">
        <f t="shared" si="92"/>
        <v/>
      </c>
      <c r="AT108" s="502" t="str">
        <f t="shared" si="92"/>
        <v/>
      </c>
      <c r="AU108" s="502" t="str">
        <f t="shared" si="92"/>
        <v/>
      </c>
      <c r="AV108" s="502" t="str">
        <f t="shared" si="92"/>
        <v/>
      </c>
      <c r="AW108" s="502" t="str">
        <f t="shared" si="92"/>
        <v/>
      </c>
      <c r="AX108" s="502" t="str">
        <f t="shared" si="92"/>
        <v/>
      </c>
      <c r="AY108" s="502" t="str">
        <f t="shared" si="92"/>
        <v/>
      </c>
      <c r="AZ108" s="502" t="str">
        <f t="shared" si="92"/>
        <v/>
      </c>
      <c r="BA108" s="502" t="str">
        <f t="shared" si="92"/>
        <v/>
      </c>
      <c r="BB108" s="502" t="str">
        <f t="shared" si="92"/>
        <v/>
      </c>
      <c r="BC108" s="502" t="str">
        <f t="shared" si="92"/>
        <v/>
      </c>
      <c r="BD108" s="502" t="str">
        <f t="shared" si="92"/>
        <v/>
      </c>
      <c r="BE108" s="502" t="str">
        <f t="shared" si="92"/>
        <v/>
      </c>
      <c r="BF108" s="502" t="str">
        <f t="shared" si="92"/>
        <v/>
      </c>
      <c r="BG108" s="502" t="str">
        <f t="shared" si="92"/>
        <v/>
      </c>
      <c r="BH108" s="502" t="str">
        <f t="shared" si="92"/>
        <v/>
      </c>
      <c r="BI108" s="502" t="str">
        <f t="shared" si="92"/>
        <v/>
      </c>
      <c r="BJ108" s="502" t="str">
        <f t="shared" si="92"/>
        <v/>
      </c>
      <c r="BK108" s="502" t="str">
        <f t="shared" si="92"/>
        <v/>
      </c>
      <c r="BL108" s="502" t="str">
        <f t="shared" si="92"/>
        <v/>
      </c>
      <c r="BM108" s="502" t="str">
        <f t="shared" si="92"/>
        <v/>
      </c>
      <c r="BN108" s="502" t="str">
        <f t="shared" si="92"/>
        <v/>
      </c>
      <c r="BO108" s="502" t="str">
        <f t="shared" si="92"/>
        <v/>
      </c>
      <c r="BP108" s="502" t="str">
        <f t="shared" si="92"/>
        <v/>
      </c>
      <c r="BQ108" s="502" t="str">
        <f t="shared" si="92"/>
        <v/>
      </c>
      <c r="BR108" s="502" t="str">
        <f t="shared" si="92"/>
        <v/>
      </c>
      <c r="BS108" s="502" t="str">
        <f t="shared" si="92"/>
        <v/>
      </c>
      <c r="BT108" s="502" t="str">
        <f t="shared" si="92"/>
        <v/>
      </c>
      <c r="BU108" s="502" t="str">
        <f t="shared" si="92"/>
        <v/>
      </c>
      <c r="BV108" s="502" t="str">
        <f t="shared" si="92"/>
        <v/>
      </c>
      <c r="BW108" s="502" t="str">
        <f t="shared" si="92"/>
        <v/>
      </c>
      <c r="BX108" s="502" t="str">
        <f t="shared" si="92"/>
        <v/>
      </c>
      <c r="BY108" s="502" t="str">
        <f t="shared" si="92"/>
        <v/>
      </c>
      <c r="BZ108" s="502" t="str">
        <f t="shared" si="92"/>
        <v/>
      </c>
      <c r="CA108" s="502" t="str">
        <f t="shared" si="92"/>
        <v/>
      </c>
      <c r="CB108" s="502" t="str">
        <f t="shared" si="92"/>
        <v/>
      </c>
      <c r="CC108" s="502" t="str">
        <f t="shared" si="92"/>
        <v/>
      </c>
      <c r="CD108" s="502" t="str">
        <f t="shared" si="92"/>
        <v/>
      </c>
      <c r="CE108" s="502" t="str">
        <f t="shared" si="92"/>
        <v/>
      </c>
      <c r="CF108" s="502" t="str">
        <f t="shared" si="92"/>
        <v/>
      </c>
      <c r="CG108" s="502" t="str">
        <f t="shared" si="92"/>
        <v/>
      </c>
      <c r="CH108" s="502" t="str">
        <f t="shared" si="92"/>
        <v/>
      </c>
      <c r="CI108" s="502" t="str">
        <f t="shared" si="92"/>
        <v/>
      </c>
      <c r="CJ108" s="502" t="str">
        <f t="shared" si="92"/>
        <v/>
      </c>
      <c r="CK108" s="502" t="str">
        <f t="shared" si="92"/>
        <v/>
      </c>
      <c r="CL108" s="502" t="str">
        <f t="shared" si="92"/>
        <v/>
      </c>
      <c r="CM108" s="502" t="str">
        <f t="shared" si="93"/>
        <v/>
      </c>
      <c r="CN108" s="502" t="str">
        <f t="shared" si="93"/>
        <v/>
      </c>
      <c r="CO108" s="502" t="str">
        <f t="shared" si="93"/>
        <v/>
      </c>
      <c r="CP108" s="502" t="str">
        <f t="shared" si="93"/>
        <v/>
      </c>
      <c r="CQ108" s="503" t="str">
        <f t="shared" si="93"/>
        <v/>
      </c>
    </row>
    <row r="109" spans="3:95" s="414" customFormat="1" ht="15.95" hidden="1" customHeight="1" x14ac:dyDescent="0.2">
      <c r="C109" s="927"/>
      <c r="D109" s="459" t="s">
        <v>9072</v>
      </c>
      <c r="E109" s="484"/>
      <c r="F109" s="485" t="s">
        <v>9076</v>
      </c>
      <c r="G109" s="460"/>
      <c r="H109" s="460"/>
      <c r="I109" s="460"/>
      <c r="J109" s="460"/>
      <c r="K109" s="460"/>
      <c r="L109" s="460"/>
      <c r="M109" s="460"/>
      <c r="N109" s="460"/>
      <c r="O109" s="460"/>
      <c r="P109" s="460"/>
      <c r="Q109" s="460"/>
      <c r="R109" s="460"/>
      <c r="S109" s="460"/>
      <c r="T109" s="460"/>
      <c r="U109" s="460"/>
      <c r="V109" s="460"/>
      <c r="W109" s="460"/>
      <c r="X109" s="460"/>
      <c r="Y109" s="460"/>
      <c r="Z109" s="460"/>
      <c r="AA109" s="502" t="str">
        <f t="shared" si="92"/>
        <v/>
      </c>
      <c r="AB109" s="502" t="str">
        <f t="shared" si="92"/>
        <v/>
      </c>
      <c r="AC109" s="502" t="str">
        <f t="shared" si="92"/>
        <v/>
      </c>
      <c r="AD109" s="502" t="str">
        <f t="shared" si="92"/>
        <v/>
      </c>
      <c r="AE109" s="502" t="str">
        <f t="shared" si="92"/>
        <v/>
      </c>
      <c r="AF109" s="502" t="str">
        <f t="shared" si="92"/>
        <v/>
      </c>
      <c r="AG109" s="502" t="str">
        <f t="shared" si="92"/>
        <v/>
      </c>
      <c r="AH109" s="502" t="str">
        <f t="shared" si="92"/>
        <v/>
      </c>
      <c r="AI109" s="502" t="str">
        <f t="shared" si="92"/>
        <v/>
      </c>
      <c r="AJ109" s="502" t="str">
        <f t="shared" si="92"/>
        <v/>
      </c>
      <c r="AK109" s="502" t="str">
        <f t="shared" si="92"/>
        <v/>
      </c>
      <c r="AL109" s="502" t="str">
        <f t="shared" si="92"/>
        <v/>
      </c>
      <c r="AM109" s="502" t="str">
        <f t="shared" si="92"/>
        <v/>
      </c>
      <c r="AN109" s="502" t="str">
        <f t="shared" si="92"/>
        <v/>
      </c>
      <c r="AO109" s="502" t="str">
        <f t="shared" si="92"/>
        <v/>
      </c>
      <c r="AP109" s="502" t="str">
        <f t="shared" si="92"/>
        <v/>
      </c>
      <c r="AQ109" s="502" t="str">
        <f t="shared" si="92"/>
        <v/>
      </c>
      <c r="AR109" s="502" t="str">
        <f t="shared" si="92"/>
        <v/>
      </c>
      <c r="AS109" s="502" t="str">
        <f t="shared" si="92"/>
        <v/>
      </c>
      <c r="AT109" s="502" t="str">
        <f t="shared" si="92"/>
        <v/>
      </c>
      <c r="AU109" s="502" t="str">
        <f t="shared" si="92"/>
        <v/>
      </c>
      <c r="AV109" s="502" t="str">
        <f t="shared" si="92"/>
        <v/>
      </c>
      <c r="AW109" s="502" t="str">
        <f t="shared" si="92"/>
        <v/>
      </c>
      <c r="AX109" s="502" t="str">
        <f t="shared" si="92"/>
        <v/>
      </c>
      <c r="AY109" s="502" t="str">
        <f t="shared" si="92"/>
        <v/>
      </c>
      <c r="AZ109" s="502" t="str">
        <f t="shared" si="92"/>
        <v/>
      </c>
      <c r="BA109" s="502" t="str">
        <f t="shared" si="92"/>
        <v/>
      </c>
      <c r="BB109" s="502" t="str">
        <f t="shared" si="92"/>
        <v/>
      </c>
      <c r="BC109" s="502" t="str">
        <f t="shared" si="92"/>
        <v/>
      </c>
      <c r="BD109" s="502" t="str">
        <f t="shared" si="92"/>
        <v/>
      </c>
      <c r="BE109" s="502" t="str">
        <f t="shared" si="92"/>
        <v/>
      </c>
      <c r="BF109" s="502" t="str">
        <f t="shared" si="92"/>
        <v/>
      </c>
      <c r="BG109" s="502" t="str">
        <f t="shared" si="92"/>
        <v/>
      </c>
      <c r="BH109" s="502" t="str">
        <f t="shared" si="92"/>
        <v/>
      </c>
      <c r="BI109" s="502" t="str">
        <f t="shared" si="92"/>
        <v/>
      </c>
      <c r="BJ109" s="502" t="str">
        <f t="shared" si="92"/>
        <v/>
      </c>
      <c r="BK109" s="502" t="str">
        <f t="shared" si="92"/>
        <v/>
      </c>
      <c r="BL109" s="502" t="str">
        <f t="shared" si="92"/>
        <v/>
      </c>
      <c r="BM109" s="502" t="str">
        <f t="shared" si="92"/>
        <v/>
      </c>
      <c r="BN109" s="502" t="str">
        <f t="shared" si="92"/>
        <v/>
      </c>
      <c r="BO109" s="502" t="str">
        <f t="shared" si="92"/>
        <v/>
      </c>
      <c r="BP109" s="502" t="str">
        <f t="shared" si="92"/>
        <v/>
      </c>
      <c r="BQ109" s="502" t="str">
        <f t="shared" si="92"/>
        <v/>
      </c>
      <c r="BR109" s="502" t="str">
        <f t="shared" si="92"/>
        <v/>
      </c>
      <c r="BS109" s="502" t="str">
        <f t="shared" si="92"/>
        <v/>
      </c>
      <c r="BT109" s="502" t="str">
        <f t="shared" si="92"/>
        <v/>
      </c>
      <c r="BU109" s="502" t="str">
        <f t="shared" si="92"/>
        <v/>
      </c>
      <c r="BV109" s="502" t="str">
        <f t="shared" si="92"/>
        <v/>
      </c>
      <c r="BW109" s="502" t="str">
        <f t="shared" si="92"/>
        <v/>
      </c>
      <c r="BX109" s="502" t="str">
        <f t="shared" si="92"/>
        <v/>
      </c>
      <c r="BY109" s="502" t="str">
        <f t="shared" si="92"/>
        <v/>
      </c>
      <c r="BZ109" s="502" t="str">
        <f t="shared" si="92"/>
        <v/>
      </c>
      <c r="CA109" s="502" t="str">
        <f t="shared" si="92"/>
        <v/>
      </c>
      <c r="CB109" s="502" t="str">
        <f t="shared" si="92"/>
        <v/>
      </c>
      <c r="CC109" s="502" t="str">
        <f t="shared" si="92"/>
        <v/>
      </c>
      <c r="CD109" s="502" t="str">
        <f t="shared" si="92"/>
        <v/>
      </c>
      <c r="CE109" s="502" t="str">
        <f t="shared" si="92"/>
        <v/>
      </c>
      <c r="CF109" s="502" t="str">
        <f t="shared" si="92"/>
        <v/>
      </c>
      <c r="CG109" s="502" t="str">
        <f t="shared" si="92"/>
        <v/>
      </c>
      <c r="CH109" s="502" t="str">
        <f t="shared" si="92"/>
        <v/>
      </c>
      <c r="CI109" s="502" t="str">
        <f t="shared" si="92"/>
        <v/>
      </c>
      <c r="CJ109" s="502" t="str">
        <f t="shared" si="92"/>
        <v/>
      </c>
      <c r="CK109" s="502" t="str">
        <f t="shared" si="92"/>
        <v/>
      </c>
      <c r="CL109" s="502" t="str">
        <f t="shared" ref="CL109:CM111" si="94">CL80</f>
        <v/>
      </c>
      <c r="CM109" s="502" t="str">
        <f t="shared" si="94"/>
        <v/>
      </c>
      <c r="CN109" s="502" t="str">
        <f t="shared" si="93"/>
        <v/>
      </c>
      <c r="CO109" s="502" t="str">
        <f t="shared" si="93"/>
        <v/>
      </c>
      <c r="CP109" s="502" t="str">
        <f t="shared" si="93"/>
        <v/>
      </c>
      <c r="CQ109" s="503" t="str">
        <f t="shared" si="93"/>
        <v/>
      </c>
    </row>
    <row r="110" spans="3:95" s="414" customFormat="1" ht="15.95" hidden="1" customHeight="1" x14ac:dyDescent="0.2">
      <c r="C110" s="927"/>
      <c r="D110" s="459" t="s">
        <v>9077</v>
      </c>
      <c r="E110" s="484"/>
      <c r="F110" s="485" t="s">
        <v>9078</v>
      </c>
      <c r="G110" s="460"/>
      <c r="H110" s="460"/>
      <c r="I110" s="460"/>
      <c r="J110" s="460"/>
      <c r="K110" s="460"/>
      <c r="L110" s="460"/>
      <c r="M110" s="460"/>
      <c r="N110" s="460"/>
      <c r="O110" s="460"/>
      <c r="P110" s="460"/>
      <c r="Q110" s="460"/>
      <c r="R110" s="460"/>
      <c r="S110" s="460"/>
      <c r="T110" s="460"/>
      <c r="U110" s="460"/>
      <c r="V110" s="460"/>
      <c r="W110" s="460"/>
      <c r="X110" s="460"/>
      <c r="Y110" s="460"/>
      <c r="Z110" s="460"/>
      <c r="AA110" s="502" t="str">
        <f t="shared" ref="AA110:CL111" si="95">AA81</f>
        <v/>
      </c>
      <c r="AB110" s="502" t="str">
        <f t="shared" si="95"/>
        <v/>
      </c>
      <c r="AC110" s="502" t="str">
        <f t="shared" si="95"/>
        <v/>
      </c>
      <c r="AD110" s="502" t="str">
        <f t="shared" si="95"/>
        <v/>
      </c>
      <c r="AE110" s="502" t="str">
        <f t="shared" si="95"/>
        <v/>
      </c>
      <c r="AF110" s="502" t="str">
        <f t="shared" si="95"/>
        <v/>
      </c>
      <c r="AG110" s="502" t="str">
        <f t="shared" si="95"/>
        <v/>
      </c>
      <c r="AH110" s="502" t="str">
        <f t="shared" si="95"/>
        <v/>
      </c>
      <c r="AI110" s="502" t="str">
        <f t="shared" si="95"/>
        <v/>
      </c>
      <c r="AJ110" s="502" t="str">
        <f t="shared" si="95"/>
        <v/>
      </c>
      <c r="AK110" s="502" t="str">
        <f t="shared" si="95"/>
        <v/>
      </c>
      <c r="AL110" s="502" t="str">
        <f t="shared" si="95"/>
        <v/>
      </c>
      <c r="AM110" s="502" t="str">
        <f t="shared" si="95"/>
        <v/>
      </c>
      <c r="AN110" s="502" t="str">
        <f t="shared" si="95"/>
        <v/>
      </c>
      <c r="AO110" s="502" t="str">
        <f t="shared" si="95"/>
        <v/>
      </c>
      <c r="AP110" s="502" t="str">
        <f t="shared" si="95"/>
        <v/>
      </c>
      <c r="AQ110" s="502" t="str">
        <f t="shared" si="95"/>
        <v/>
      </c>
      <c r="AR110" s="502" t="str">
        <f t="shared" si="95"/>
        <v/>
      </c>
      <c r="AS110" s="502" t="str">
        <f t="shared" si="95"/>
        <v/>
      </c>
      <c r="AT110" s="502" t="str">
        <f t="shared" si="95"/>
        <v/>
      </c>
      <c r="AU110" s="502" t="str">
        <f t="shared" si="95"/>
        <v/>
      </c>
      <c r="AV110" s="502" t="str">
        <f t="shared" si="95"/>
        <v/>
      </c>
      <c r="AW110" s="502" t="str">
        <f t="shared" si="95"/>
        <v/>
      </c>
      <c r="AX110" s="502" t="str">
        <f t="shared" si="95"/>
        <v/>
      </c>
      <c r="AY110" s="502" t="str">
        <f t="shared" si="95"/>
        <v/>
      </c>
      <c r="AZ110" s="502" t="str">
        <f t="shared" si="95"/>
        <v/>
      </c>
      <c r="BA110" s="502" t="str">
        <f t="shared" si="95"/>
        <v/>
      </c>
      <c r="BB110" s="502" t="str">
        <f t="shared" si="95"/>
        <v/>
      </c>
      <c r="BC110" s="502" t="str">
        <f t="shared" si="95"/>
        <v/>
      </c>
      <c r="BD110" s="502" t="str">
        <f t="shared" si="95"/>
        <v/>
      </c>
      <c r="BE110" s="502" t="str">
        <f t="shared" si="95"/>
        <v/>
      </c>
      <c r="BF110" s="502" t="str">
        <f t="shared" si="95"/>
        <v/>
      </c>
      <c r="BG110" s="502" t="str">
        <f t="shared" si="95"/>
        <v/>
      </c>
      <c r="BH110" s="502" t="str">
        <f t="shared" si="95"/>
        <v/>
      </c>
      <c r="BI110" s="502" t="str">
        <f t="shared" si="95"/>
        <v/>
      </c>
      <c r="BJ110" s="502" t="str">
        <f t="shared" si="95"/>
        <v/>
      </c>
      <c r="BK110" s="502" t="str">
        <f t="shared" si="95"/>
        <v/>
      </c>
      <c r="BL110" s="502" t="str">
        <f t="shared" si="95"/>
        <v/>
      </c>
      <c r="BM110" s="502" t="str">
        <f t="shared" si="95"/>
        <v/>
      </c>
      <c r="BN110" s="502" t="str">
        <f t="shared" si="95"/>
        <v/>
      </c>
      <c r="BO110" s="502" t="str">
        <f t="shared" si="95"/>
        <v/>
      </c>
      <c r="BP110" s="502" t="str">
        <f t="shared" si="95"/>
        <v/>
      </c>
      <c r="BQ110" s="502" t="str">
        <f t="shared" si="95"/>
        <v/>
      </c>
      <c r="BR110" s="502" t="str">
        <f t="shared" si="95"/>
        <v/>
      </c>
      <c r="BS110" s="502" t="str">
        <f t="shared" si="95"/>
        <v/>
      </c>
      <c r="BT110" s="502" t="str">
        <f t="shared" si="95"/>
        <v/>
      </c>
      <c r="BU110" s="502" t="str">
        <f t="shared" si="95"/>
        <v/>
      </c>
      <c r="BV110" s="502" t="str">
        <f t="shared" si="95"/>
        <v/>
      </c>
      <c r="BW110" s="502" t="str">
        <f t="shared" si="95"/>
        <v/>
      </c>
      <c r="BX110" s="502" t="str">
        <f t="shared" si="95"/>
        <v/>
      </c>
      <c r="BY110" s="502" t="str">
        <f t="shared" si="95"/>
        <v/>
      </c>
      <c r="BZ110" s="502" t="str">
        <f t="shared" si="95"/>
        <v/>
      </c>
      <c r="CA110" s="502" t="str">
        <f t="shared" si="95"/>
        <v/>
      </c>
      <c r="CB110" s="502" t="str">
        <f t="shared" si="95"/>
        <v/>
      </c>
      <c r="CC110" s="502" t="str">
        <f t="shared" si="95"/>
        <v/>
      </c>
      <c r="CD110" s="502" t="str">
        <f t="shared" si="95"/>
        <v/>
      </c>
      <c r="CE110" s="502" t="str">
        <f t="shared" si="95"/>
        <v/>
      </c>
      <c r="CF110" s="502" t="str">
        <f t="shared" si="95"/>
        <v/>
      </c>
      <c r="CG110" s="502" t="str">
        <f t="shared" si="95"/>
        <v/>
      </c>
      <c r="CH110" s="502" t="str">
        <f t="shared" si="95"/>
        <v/>
      </c>
      <c r="CI110" s="502" t="str">
        <f t="shared" si="95"/>
        <v/>
      </c>
      <c r="CJ110" s="502" t="str">
        <f t="shared" si="95"/>
        <v/>
      </c>
      <c r="CK110" s="502" t="str">
        <f t="shared" si="95"/>
        <v/>
      </c>
      <c r="CL110" s="502" t="str">
        <f t="shared" si="95"/>
        <v/>
      </c>
      <c r="CM110" s="502" t="str">
        <f t="shared" si="94"/>
        <v/>
      </c>
      <c r="CN110" s="502" t="str">
        <f t="shared" si="93"/>
        <v/>
      </c>
      <c r="CO110" s="502" t="str">
        <f t="shared" si="93"/>
        <v/>
      </c>
      <c r="CP110" s="502" t="str">
        <f t="shared" si="93"/>
        <v/>
      </c>
      <c r="CQ110" s="503" t="str">
        <f t="shared" si="93"/>
        <v/>
      </c>
    </row>
    <row r="111" spans="3:95" s="414" customFormat="1" ht="15.95" hidden="1" customHeight="1" x14ac:dyDescent="0.2">
      <c r="C111" s="927"/>
      <c r="D111" s="459" t="s">
        <v>9079</v>
      </c>
      <c r="E111" s="484"/>
      <c r="F111" s="485" t="s">
        <v>9080</v>
      </c>
      <c r="G111" s="460"/>
      <c r="H111" s="460"/>
      <c r="I111" s="460"/>
      <c r="J111" s="460"/>
      <c r="K111" s="460"/>
      <c r="L111" s="460"/>
      <c r="M111" s="460"/>
      <c r="N111" s="460"/>
      <c r="O111" s="460"/>
      <c r="P111" s="460"/>
      <c r="Q111" s="460"/>
      <c r="R111" s="460"/>
      <c r="S111" s="460"/>
      <c r="T111" s="460"/>
      <c r="U111" s="460"/>
      <c r="V111" s="460"/>
      <c r="W111" s="460"/>
      <c r="X111" s="460"/>
      <c r="Y111" s="460"/>
      <c r="Z111" s="460"/>
      <c r="AA111" s="502" t="str">
        <f t="shared" si="95"/>
        <v/>
      </c>
      <c r="AB111" s="502" t="str">
        <f t="shared" si="95"/>
        <v/>
      </c>
      <c r="AC111" s="502" t="str">
        <f t="shared" si="95"/>
        <v/>
      </c>
      <c r="AD111" s="502" t="str">
        <f t="shared" si="95"/>
        <v/>
      </c>
      <c r="AE111" s="502" t="str">
        <f t="shared" si="95"/>
        <v/>
      </c>
      <c r="AF111" s="502" t="str">
        <f t="shared" si="95"/>
        <v/>
      </c>
      <c r="AG111" s="502" t="str">
        <f t="shared" si="95"/>
        <v/>
      </c>
      <c r="AH111" s="502" t="str">
        <f t="shared" si="95"/>
        <v/>
      </c>
      <c r="AI111" s="502" t="str">
        <f t="shared" si="95"/>
        <v/>
      </c>
      <c r="AJ111" s="502" t="str">
        <f t="shared" si="95"/>
        <v/>
      </c>
      <c r="AK111" s="502" t="str">
        <f t="shared" si="95"/>
        <v/>
      </c>
      <c r="AL111" s="502" t="str">
        <f t="shared" si="95"/>
        <v/>
      </c>
      <c r="AM111" s="502" t="str">
        <f t="shared" si="95"/>
        <v/>
      </c>
      <c r="AN111" s="502" t="str">
        <f t="shared" si="95"/>
        <v/>
      </c>
      <c r="AO111" s="502" t="str">
        <f t="shared" si="95"/>
        <v/>
      </c>
      <c r="AP111" s="502" t="str">
        <f t="shared" si="95"/>
        <v/>
      </c>
      <c r="AQ111" s="502" t="str">
        <f t="shared" si="95"/>
        <v/>
      </c>
      <c r="AR111" s="502" t="str">
        <f t="shared" si="95"/>
        <v/>
      </c>
      <c r="AS111" s="502" t="str">
        <f t="shared" si="95"/>
        <v/>
      </c>
      <c r="AT111" s="502" t="str">
        <f t="shared" si="95"/>
        <v/>
      </c>
      <c r="AU111" s="502" t="str">
        <f t="shared" si="95"/>
        <v/>
      </c>
      <c r="AV111" s="502" t="str">
        <f t="shared" si="95"/>
        <v/>
      </c>
      <c r="AW111" s="502" t="str">
        <f t="shared" si="95"/>
        <v/>
      </c>
      <c r="AX111" s="502" t="str">
        <f t="shared" si="95"/>
        <v/>
      </c>
      <c r="AY111" s="502" t="str">
        <f t="shared" si="95"/>
        <v/>
      </c>
      <c r="AZ111" s="502" t="str">
        <f t="shared" si="95"/>
        <v/>
      </c>
      <c r="BA111" s="502" t="str">
        <f t="shared" si="95"/>
        <v/>
      </c>
      <c r="BB111" s="502" t="str">
        <f t="shared" si="95"/>
        <v/>
      </c>
      <c r="BC111" s="502" t="str">
        <f t="shared" si="95"/>
        <v/>
      </c>
      <c r="BD111" s="502" t="str">
        <f t="shared" si="95"/>
        <v/>
      </c>
      <c r="BE111" s="502" t="str">
        <f t="shared" si="95"/>
        <v/>
      </c>
      <c r="BF111" s="502" t="str">
        <f t="shared" si="95"/>
        <v/>
      </c>
      <c r="BG111" s="502" t="str">
        <f t="shared" si="95"/>
        <v/>
      </c>
      <c r="BH111" s="502" t="str">
        <f t="shared" si="95"/>
        <v/>
      </c>
      <c r="BI111" s="502" t="str">
        <f t="shared" si="95"/>
        <v/>
      </c>
      <c r="BJ111" s="502" t="str">
        <f t="shared" si="95"/>
        <v/>
      </c>
      <c r="BK111" s="502" t="str">
        <f t="shared" si="95"/>
        <v/>
      </c>
      <c r="BL111" s="502" t="str">
        <f t="shared" si="95"/>
        <v/>
      </c>
      <c r="BM111" s="502" t="str">
        <f t="shared" si="95"/>
        <v/>
      </c>
      <c r="BN111" s="502" t="str">
        <f t="shared" si="95"/>
        <v/>
      </c>
      <c r="BO111" s="502" t="str">
        <f t="shared" si="95"/>
        <v/>
      </c>
      <c r="BP111" s="502" t="str">
        <f t="shared" si="95"/>
        <v/>
      </c>
      <c r="BQ111" s="502" t="str">
        <f t="shared" si="95"/>
        <v/>
      </c>
      <c r="BR111" s="502" t="str">
        <f t="shared" si="95"/>
        <v/>
      </c>
      <c r="BS111" s="502" t="str">
        <f t="shared" si="95"/>
        <v/>
      </c>
      <c r="BT111" s="502" t="str">
        <f t="shared" si="95"/>
        <v/>
      </c>
      <c r="BU111" s="502" t="str">
        <f t="shared" si="95"/>
        <v/>
      </c>
      <c r="BV111" s="502" t="str">
        <f t="shared" si="95"/>
        <v/>
      </c>
      <c r="BW111" s="502" t="str">
        <f t="shared" si="95"/>
        <v/>
      </c>
      <c r="BX111" s="502" t="str">
        <f t="shared" si="95"/>
        <v/>
      </c>
      <c r="BY111" s="502" t="str">
        <f t="shared" si="95"/>
        <v/>
      </c>
      <c r="BZ111" s="502" t="str">
        <f t="shared" si="95"/>
        <v/>
      </c>
      <c r="CA111" s="502" t="str">
        <f t="shared" si="95"/>
        <v/>
      </c>
      <c r="CB111" s="502" t="str">
        <f t="shared" si="95"/>
        <v/>
      </c>
      <c r="CC111" s="502" t="str">
        <f t="shared" si="95"/>
        <v/>
      </c>
      <c r="CD111" s="502" t="str">
        <f t="shared" si="95"/>
        <v/>
      </c>
      <c r="CE111" s="502" t="str">
        <f t="shared" si="95"/>
        <v/>
      </c>
      <c r="CF111" s="502" t="str">
        <f t="shared" si="95"/>
        <v/>
      </c>
      <c r="CG111" s="502" t="str">
        <f t="shared" si="95"/>
        <v/>
      </c>
      <c r="CH111" s="502" t="str">
        <f t="shared" si="95"/>
        <v/>
      </c>
      <c r="CI111" s="502" t="str">
        <f t="shared" si="95"/>
        <v/>
      </c>
      <c r="CJ111" s="502" t="str">
        <f t="shared" si="95"/>
        <v/>
      </c>
      <c r="CK111" s="502" t="str">
        <f t="shared" si="95"/>
        <v/>
      </c>
      <c r="CL111" s="502" t="str">
        <f t="shared" si="95"/>
        <v/>
      </c>
      <c r="CM111" s="502" t="str">
        <f t="shared" si="94"/>
        <v/>
      </c>
      <c r="CN111" s="502" t="str">
        <f t="shared" si="93"/>
        <v/>
      </c>
      <c r="CO111" s="502" t="str">
        <f t="shared" si="93"/>
        <v/>
      </c>
      <c r="CP111" s="502" t="str">
        <f t="shared" si="93"/>
        <v/>
      </c>
      <c r="CQ111" s="503" t="str">
        <f t="shared" si="93"/>
        <v/>
      </c>
    </row>
    <row r="112" spans="3:95" s="414" customFormat="1" ht="15.95" hidden="1" customHeight="1" x14ac:dyDescent="0.2">
      <c r="C112" s="927"/>
      <c r="D112" s="459" t="s">
        <v>9081</v>
      </c>
      <c r="E112" s="484"/>
      <c r="F112" s="485" t="s">
        <v>208</v>
      </c>
      <c r="G112" s="460"/>
      <c r="H112" s="460"/>
      <c r="I112" s="460"/>
      <c r="J112" s="460"/>
      <c r="K112" s="460"/>
      <c r="L112" s="460"/>
      <c r="M112" s="460"/>
      <c r="N112" s="460"/>
      <c r="O112" s="460"/>
      <c r="P112" s="460"/>
      <c r="Q112" s="460"/>
      <c r="R112" s="460"/>
      <c r="S112" s="460"/>
      <c r="T112" s="460"/>
      <c r="U112" s="460"/>
      <c r="V112" s="460"/>
      <c r="W112" s="460"/>
      <c r="X112" s="460"/>
      <c r="Y112" s="460"/>
      <c r="Z112" s="460"/>
      <c r="AA112" s="502" t="str">
        <f>AA31</f>
        <v/>
      </c>
      <c r="AB112" s="502" t="str">
        <f t="shared" ref="AB112:CM114" si="96">AB31</f>
        <v/>
      </c>
      <c r="AC112" s="502" t="str">
        <f t="shared" si="96"/>
        <v/>
      </c>
      <c r="AD112" s="502" t="str">
        <f t="shared" si="96"/>
        <v/>
      </c>
      <c r="AE112" s="502" t="str">
        <f t="shared" si="96"/>
        <v/>
      </c>
      <c r="AF112" s="502" t="str">
        <f t="shared" si="96"/>
        <v/>
      </c>
      <c r="AG112" s="502" t="str">
        <f t="shared" si="96"/>
        <v/>
      </c>
      <c r="AH112" s="502" t="str">
        <f t="shared" si="96"/>
        <v/>
      </c>
      <c r="AI112" s="502" t="str">
        <f t="shared" si="96"/>
        <v/>
      </c>
      <c r="AJ112" s="502" t="str">
        <f t="shared" si="96"/>
        <v/>
      </c>
      <c r="AK112" s="502" t="str">
        <f t="shared" si="96"/>
        <v/>
      </c>
      <c r="AL112" s="502" t="str">
        <f t="shared" si="96"/>
        <v/>
      </c>
      <c r="AM112" s="502" t="str">
        <f t="shared" si="96"/>
        <v/>
      </c>
      <c r="AN112" s="502" t="str">
        <f t="shared" si="96"/>
        <v/>
      </c>
      <c r="AO112" s="502" t="str">
        <f t="shared" si="96"/>
        <v/>
      </c>
      <c r="AP112" s="502" t="str">
        <f t="shared" si="96"/>
        <v/>
      </c>
      <c r="AQ112" s="502" t="str">
        <f t="shared" si="96"/>
        <v/>
      </c>
      <c r="AR112" s="502" t="str">
        <f t="shared" si="96"/>
        <v/>
      </c>
      <c r="AS112" s="502" t="str">
        <f t="shared" si="96"/>
        <v/>
      </c>
      <c r="AT112" s="502" t="str">
        <f t="shared" si="96"/>
        <v/>
      </c>
      <c r="AU112" s="502" t="str">
        <f t="shared" si="96"/>
        <v/>
      </c>
      <c r="AV112" s="502" t="str">
        <f t="shared" si="96"/>
        <v/>
      </c>
      <c r="AW112" s="502" t="str">
        <f t="shared" si="96"/>
        <v/>
      </c>
      <c r="AX112" s="502" t="str">
        <f t="shared" si="96"/>
        <v/>
      </c>
      <c r="AY112" s="502" t="str">
        <f t="shared" si="96"/>
        <v/>
      </c>
      <c r="AZ112" s="502" t="str">
        <f t="shared" si="96"/>
        <v/>
      </c>
      <c r="BA112" s="502" t="str">
        <f t="shared" si="96"/>
        <v/>
      </c>
      <c r="BB112" s="502" t="str">
        <f t="shared" si="96"/>
        <v/>
      </c>
      <c r="BC112" s="502" t="str">
        <f t="shared" si="96"/>
        <v/>
      </c>
      <c r="BD112" s="502" t="str">
        <f t="shared" si="96"/>
        <v/>
      </c>
      <c r="BE112" s="502" t="str">
        <f t="shared" si="96"/>
        <v/>
      </c>
      <c r="BF112" s="502" t="str">
        <f t="shared" si="96"/>
        <v/>
      </c>
      <c r="BG112" s="502" t="str">
        <f t="shared" si="96"/>
        <v/>
      </c>
      <c r="BH112" s="502" t="str">
        <f t="shared" si="96"/>
        <v/>
      </c>
      <c r="BI112" s="502" t="str">
        <f t="shared" si="96"/>
        <v/>
      </c>
      <c r="BJ112" s="502" t="str">
        <f t="shared" si="96"/>
        <v/>
      </c>
      <c r="BK112" s="502" t="str">
        <f t="shared" si="96"/>
        <v/>
      </c>
      <c r="BL112" s="502" t="str">
        <f t="shared" si="96"/>
        <v/>
      </c>
      <c r="BM112" s="502" t="str">
        <f t="shared" si="96"/>
        <v/>
      </c>
      <c r="BN112" s="502" t="str">
        <f t="shared" si="96"/>
        <v/>
      </c>
      <c r="BO112" s="502" t="str">
        <f t="shared" si="96"/>
        <v/>
      </c>
      <c r="BP112" s="502" t="str">
        <f t="shared" si="96"/>
        <v/>
      </c>
      <c r="BQ112" s="502" t="str">
        <f t="shared" si="96"/>
        <v/>
      </c>
      <c r="BR112" s="502" t="str">
        <f t="shared" si="96"/>
        <v/>
      </c>
      <c r="BS112" s="502" t="str">
        <f t="shared" si="96"/>
        <v/>
      </c>
      <c r="BT112" s="502" t="str">
        <f t="shared" si="96"/>
        <v/>
      </c>
      <c r="BU112" s="502" t="str">
        <f t="shared" si="96"/>
        <v/>
      </c>
      <c r="BV112" s="502" t="str">
        <f t="shared" si="96"/>
        <v/>
      </c>
      <c r="BW112" s="502" t="str">
        <f t="shared" si="96"/>
        <v/>
      </c>
      <c r="BX112" s="502" t="str">
        <f t="shared" si="96"/>
        <v/>
      </c>
      <c r="BY112" s="502" t="str">
        <f t="shared" si="96"/>
        <v/>
      </c>
      <c r="BZ112" s="502" t="str">
        <f t="shared" si="96"/>
        <v/>
      </c>
      <c r="CA112" s="502" t="str">
        <f t="shared" si="96"/>
        <v/>
      </c>
      <c r="CB112" s="502" t="str">
        <f t="shared" si="96"/>
        <v/>
      </c>
      <c r="CC112" s="502" t="str">
        <f t="shared" si="96"/>
        <v/>
      </c>
      <c r="CD112" s="502" t="str">
        <f t="shared" si="96"/>
        <v/>
      </c>
      <c r="CE112" s="502" t="str">
        <f t="shared" si="96"/>
        <v/>
      </c>
      <c r="CF112" s="502" t="str">
        <f t="shared" si="96"/>
        <v/>
      </c>
      <c r="CG112" s="502" t="str">
        <f t="shared" si="96"/>
        <v/>
      </c>
      <c r="CH112" s="502" t="str">
        <f t="shared" si="96"/>
        <v/>
      </c>
      <c r="CI112" s="502" t="str">
        <f t="shared" si="96"/>
        <v/>
      </c>
      <c r="CJ112" s="502" t="str">
        <f t="shared" si="96"/>
        <v/>
      </c>
      <c r="CK112" s="502" t="str">
        <f t="shared" si="96"/>
        <v/>
      </c>
      <c r="CL112" s="502" t="str">
        <f t="shared" si="96"/>
        <v/>
      </c>
      <c r="CM112" s="502" t="str">
        <f t="shared" si="96"/>
        <v/>
      </c>
      <c r="CN112" s="502" t="str">
        <f t="shared" ref="CN112:CQ114" si="97">CN31</f>
        <v/>
      </c>
      <c r="CO112" s="502" t="str">
        <f t="shared" si="97"/>
        <v/>
      </c>
      <c r="CP112" s="502" t="str">
        <f t="shared" si="97"/>
        <v/>
      </c>
      <c r="CQ112" s="503" t="str">
        <f t="shared" si="97"/>
        <v/>
      </c>
    </row>
    <row r="113" spans="3:95" s="414" customFormat="1" ht="15.95" hidden="1" customHeight="1" x14ac:dyDescent="0.2">
      <c r="C113" s="927"/>
      <c r="D113" s="459" t="s">
        <v>9081</v>
      </c>
      <c r="E113" s="484"/>
      <c r="F113" s="485" t="s">
        <v>211</v>
      </c>
      <c r="G113" s="460"/>
      <c r="H113" s="460"/>
      <c r="I113" s="460"/>
      <c r="J113" s="460"/>
      <c r="K113" s="460"/>
      <c r="L113" s="460"/>
      <c r="M113" s="460"/>
      <c r="N113" s="460"/>
      <c r="O113" s="460"/>
      <c r="P113" s="460"/>
      <c r="Q113" s="460"/>
      <c r="R113" s="460"/>
      <c r="S113" s="460"/>
      <c r="T113" s="460"/>
      <c r="U113" s="460"/>
      <c r="V113" s="460"/>
      <c r="W113" s="460"/>
      <c r="X113" s="460"/>
      <c r="Y113" s="460"/>
      <c r="Z113" s="460"/>
      <c r="AA113" s="502" t="str">
        <f>AA32</f>
        <v/>
      </c>
      <c r="AB113" s="502" t="str">
        <f t="shared" si="96"/>
        <v/>
      </c>
      <c r="AC113" s="502" t="str">
        <f t="shared" si="96"/>
        <v/>
      </c>
      <c r="AD113" s="502" t="str">
        <f t="shared" si="96"/>
        <v/>
      </c>
      <c r="AE113" s="502" t="str">
        <f t="shared" si="96"/>
        <v/>
      </c>
      <c r="AF113" s="502" t="str">
        <f t="shared" si="96"/>
        <v/>
      </c>
      <c r="AG113" s="502" t="str">
        <f t="shared" si="96"/>
        <v/>
      </c>
      <c r="AH113" s="502" t="str">
        <f t="shared" si="96"/>
        <v/>
      </c>
      <c r="AI113" s="502" t="str">
        <f t="shared" si="96"/>
        <v/>
      </c>
      <c r="AJ113" s="502" t="str">
        <f t="shared" si="96"/>
        <v/>
      </c>
      <c r="AK113" s="502" t="str">
        <f t="shared" si="96"/>
        <v/>
      </c>
      <c r="AL113" s="502" t="str">
        <f t="shared" si="96"/>
        <v/>
      </c>
      <c r="AM113" s="502" t="str">
        <f t="shared" si="96"/>
        <v/>
      </c>
      <c r="AN113" s="502" t="str">
        <f t="shared" si="96"/>
        <v/>
      </c>
      <c r="AO113" s="502" t="str">
        <f t="shared" si="96"/>
        <v/>
      </c>
      <c r="AP113" s="502" t="str">
        <f t="shared" si="96"/>
        <v/>
      </c>
      <c r="AQ113" s="502" t="str">
        <f t="shared" si="96"/>
        <v/>
      </c>
      <c r="AR113" s="502" t="str">
        <f t="shared" si="96"/>
        <v/>
      </c>
      <c r="AS113" s="502" t="str">
        <f t="shared" si="96"/>
        <v/>
      </c>
      <c r="AT113" s="502" t="str">
        <f t="shared" si="96"/>
        <v/>
      </c>
      <c r="AU113" s="502" t="str">
        <f t="shared" si="96"/>
        <v/>
      </c>
      <c r="AV113" s="502" t="str">
        <f t="shared" si="96"/>
        <v/>
      </c>
      <c r="AW113" s="502" t="str">
        <f t="shared" si="96"/>
        <v/>
      </c>
      <c r="AX113" s="502" t="str">
        <f t="shared" si="96"/>
        <v/>
      </c>
      <c r="AY113" s="502" t="str">
        <f t="shared" si="96"/>
        <v/>
      </c>
      <c r="AZ113" s="502" t="str">
        <f t="shared" si="96"/>
        <v/>
      </c>
      <c r="BA113" s="502" t="str">
        <f t="shared" si="96"/>
        <v/>
      </c>
      <c r="BB113" s="502" t="str">
        <f t="shared" si="96"/>
        <v/>
      </c>
      <c r="BC113" s="502" t="str">
        <f t="shared" si="96"/>
        <v/>
      </c>
      <c r="BD113" s="502" t="str">
        <f t="shared" si="96"/>
        <v/>
      </c>
      <c r="BE113" s="502" t="str">
        <f t="shared" si="96"/>
        <v/>
      </c>
      <c r="BF113" s="502" t="str">
        <f t="shared" si="96"/>
        <v/>
      </c>
      <c r="BG113" s="502" t="str">
        <f t="shared" si="96"/>
        <v/>
      </c>
      <c r="BH113" s="502" t="str">
        <f t="shared" si="96"/>
        <v/>
      </c>
      <c r="BI113" s="502" t="str">
        <f t="shared" si="96"/>
        <v/>
      </c>
      <c r="BJ113" s="502" t="str">
        <f t="shared" si="96"/>
        <v/>
      </c>
      <c r="BK113" s="502" t="str">
        <f t="shared" si="96"/>
        <v/>
      </c>
      <c r="BL113" s="502" t="str">
        <f t="shared" si="96"/>
        <v/>
      </c>
      <c r="BM113" s="502" t="str">
        <f t="shared" si="96"/>
        <v/>
      </c>
      <c r="BN113" s="502" t="str">
        <f t="shared" si="96"/>
        <v/>
      </c>
      <c r="BO113" s="502" t="str">
        <f t="shared" si="96"/>
        <v/>
      </c>
      <c r="BP113" s="502" t="str">
        <f t="shared" si="96"/>
        <v/>
      </c>
      <c r="BQ113" s="502" t="str">
        <f t="shared" si="96"/>
        <v/>
      </c>
      <c r="BR113" s="502" t="str">
        <f t="shared" si="96"/>
        <v/>
      </c>
      <c r="BS113" s="502" t="str">
        <f t="shared" si="96"/>
        <v/>
      </c>
      <c r="BT113" s="502" t="str">
        <f t="shared" si="96"/>
        <v/>
      </c>
      <c r="BU113" s="502" t="str">
        <f t="shared" si="96"/>
        <v/>
      </c>
      <c r="BV113" s="502" t="str">
        <f t="shared" si="96"/>
        <v/>
      </c>
      <c r="BW113" s="502" t="str">
        <f t="shared" si="96"/>
        <v/>
      </c>
      <c r="BX113" s="502" t="str">
        <f t="shared" si="96"/>
        <v/>
      </c>
      <c r="BY113" s="502" t="str">
        <f t="shared" si="96"/>
        <v/>
      </c>
      <c r="BZ113" s="502" t="str">
        <f t="shared" si="96"/>
        <v/>
      </c>
      <c r="CA113" s="502" t="str">
        <f t="shared" si="96"/>
        <v/>
      </c>
      <c r="CB113" s="502" t="str">
        <f t="shared" si="96"/>
        <v/>
      </c>
      <c r="CC113" s="502" t="str">
        <f t="shared" si="96"/>
        <v/>
      </c>
      <c r="CD113" s="502" t="str">
        <f t="shared" si="96"/>
        <v/>
      </c>
      <c r="CE113" s="502" t="str">
        <f t="shared" si="96"/>
        <v/>
      </c>
      <c r="CF113" s="502" t="str">
        <f t="shared" si="96"/>
        <v/>
      </c>
      <c r="CG113" s="502" t="str">
        <f t="shared" si="96"/>
        <v/>
      </c>
      <c r="CH113" s="502" t="str">
        <f t="shared" si="96"/>
        <v/>
      </c>
      <c r="CI113" s="502" t="str">
        <f t="shared" si="96"/>
        <v/>
      </c>
      <c r="CJ113" s="502" t="str">
        <f t="shared" si="96"/>
        <v/>
      </c>
      <c r="CK113" s="502" t="str">
        <f t="shared" si="96"/>
        <v/>
      </c>
      <c r="CL113" s="502" t="str">
        <f t="shared" si="96"/>
        <v/>
      </c>
      <c r="CM113" s="502" t="str">
        <f t="shared" si="96"/>
        <v/>
      </c>
      <c r="CN113" s="502" t="str">
        <f t="shared" si="97"/>
        <v/>
      </c>
      <c r="CO113" s="502" t="str">
        <f t="shared" si="97"/>
        <v/>
      </c>
      <c r="CP113" s="502" t="str">
        <f t="shared" si="97"/>
        <v/>
      </c>
      <c r="CQ113" s="503" t="str">
        <f t="shared" si="97"/>
        <v/>
      </c>
    </row>
    <row r="114" spans="3:95" s="414" customFormat="1" ht="15.95" hidden="1" customHeight="1" x14ac:dyDescent="0.2">
      <c r="C114" s="927"/>
      <c r="D114" s="459" t="s">
        <v>9081</v>
      </c>
      <c r="E114" s="484"/>
      <c r="F114" s="485" t="s">
        <v>9082</v>
      </c>
      <c r="G114" s="460"/>
      <c r="H114" s="460"/>
      <c r="I114" s="460"/>
      <c r="J114" s="460"/>
      <c r="K114" s="460"/>
      <c r="L114" s="460"/>
      <c r="M114" s="460"/>
      <c r="N114" s="460"/>
      <c r="O114" s="460"/>
      <c r="P114" s="460"/>
      <c r="Q114" s="460"/>
      <c r="R114" s="460"/>
      <c r="S114" s="460"/>
      <c r="T114" s="460"/>
      <c r="U114" s="460"/>
      <c r="V114" s="460"/>
      <c r="W114" s="460"/>
      <c r="X114" s="460"/>
      <c r="Y114" s="460"/>
      <c r="Z114" s="460"/>
      <c r="AA114" s="502" t="str">
        <f>AA33</f>
        <v/>
      </c>
      <c r="AB114" s="502" t="str">
        <f t="shared" si="96"/>
        <v/>
      </c>
      <c r="AC114" s="502" t="str">
        <f t="shared" si="96"/>
        <v/>
      </c>
      <c r="AD114" s="502" t="str">
        <f t="shared" si="96"/>
        <v/>
      </c>
      <c r="AE114" s="502" t="str">
        <f t="shared" si="96"/>
        <v/>
      </c>
      <c r="AF114" s="502" t="str">
        <f t="shared" si="96"/>
        <v/>
      </c>
      <c r="AG114" s="502" t="str">
        <f t="shared" si="96"/>
        <v/>
      </c>
      <c r="AH114" s="502" t="str">
        <f t="shared" si="96"/>
        <v/>
      </c>
      <c r="AI114" s="502" t="str">
        <f t="shared" si="96"/>
        <v/>
      </c>
      <c r="AJ114" s="502" t="str">
        <f t="shared" si="96"/>
        <v/>
      </c>
      <c r="AK114" s="502" t="str">
        <f t="shared" si="96"/>
        <v/>
      </c>
      <c r="AL114" s="502" t="str">
        <f t="shared" si="96"/>
        <v/>
      </c>
      <c r="AM114" s="502" t="str">
        <f t="shared" si="96"/>
        <v/>
      </c>
      <c r="AN114" s="502" t="str">
        <f t="shared" si="96"/>
        <v/>
      </c>
      <c r="AO114" s="502" t="str">
        <f t="shared" si="96"/>
        <v/>
      </c>
      <c r="AP114" s="502" t="str">
        <f t="shared" si="96"/>
        <v/>
      </c>
      <c r="AQ114" s="502" t="str">
        <f t="shared" si="96"/>
        <v/>
      </c>
      <c r="AR114" s="502" t="str">
        <f t="shared" si="96"/>
        <v/>
      </c>
      <c r="AS114" s="502" t="str">
        <f t="shared" si="96"/>
        <v/>
      </c>
      <c r="AT114" s="502" t="str">
        <f t="shared" si="96"/>
        <v/>
      </c>
      <c r="AU114" s="502" t="str">
        <f t="shared" si="96"/>
        <v/>
      </c>
      <c r="AV114" s="502" t="str">
        <f t="shared" si="96"/>
        <v/>
      </c>
      <c r="AW114" s="502" t="str">
        <f t="shared" si="96"/>
        <v/>
      </c>
      <c r="AX114" s="502" t="str">
        <f t="shared" si="96"/>
        <v/>
      </c>
      <c r="AY114" s="502" t="str">
        <f t="shared" si="96"/>
        <v/>
      </c>
      <c r="AZ114" s="502" t="str">
        <f t="shared" si="96"/>
        <v/>
      </c>
      <c r="BA114" s="502" t="str">
        <f t="shared" si="96"/>
        <v/>
      </c>
      <c r="BB114" s="502" t="str">
        <f t="shared" si="96"/>
        <v/>
      </c>
      <c r="BC114" s="502" t="str">
        <f t="shared" si="96"/>
        <v/>
      </c>
      <c r="BD114" s="502" t="str">
        <f t="shared" si="96"/>
        <v/>
      </c>
      <c r="BE114" s="502" t="str">
        <f t="shared" si="96"/>
        <v/>
      </c>
      <c r="BF114" s="502" t="str">
        <f t="shared" si="96"/>
        <v/>
      </c>
      <c r="BG114" s="502" t="str">
        <f t="shared" si="96"/>
        <v/>
      </c>
      <c r="BH114" s="502" t="str">
        <f t="shared" si="96"/>
        <v/>
      </c>
      <c r="BI114" s="502" t="str">
        <f t="shared" si="96"/>
        <v/>
      </c>
      <c r="BJ114" s="502" t="str">
        <f t="shared" si="96"/>
        <v/>
      </c>
      <c r="BK114" s="502" t="str">
        <f t="shared" si="96"/>
        <v/>
      </c>
      <c r="BL114" s="502" t="str">
        <f t="shared" si="96"/>
        <v/>
      </c>
      <c r="BM114" s="502" t="str">
        <f t="shared" si="96"/>
        <v/>
      </c>
      <c r="BN114" s="502" t="str">
        <f t="shared" si="96"/>
        <v/>
      </c>
      <c r="BO114" s="502" t="str">
        <f t="shared" si="96"/>
        <v/>
      </c>
      <c r="BP114" s="502" t="str">
        <f t="shared" si="96"/>
        <v/>
      </c>
      <c r="BQ114" s="502" t="str">
        <f t="shared" si="96"/>
        <v/>
      </c>
      <c r="BR114" s="502" t="str">
        <f t="shared" si="96"/>
        <v/>
      </c>
      <c r="BS114" s="502" t="str">
        <f t="shared" si="96"/>
        <v/>
      </c>
      <c r="BT114" s="502" t="str">
        <f t="shared" si="96"/>
        <v/>
      </c>
      <c r="BU114" s="502" t="str">
        <f t="shared" si="96"/>
        <v/>
      </c>
      <c r="BV114" s="502" t="str">
        <f t="shared" si="96"/>
        <v/>
      </c>
      <c r="BW114" s="502" t="str">
        <f t="shared" si="96"/>
        <v/>
      </c>
      <c r="BX114" s="502" t="str">
        <f t="shared" si="96"/>
        <v/>
      </c>
      <c r="BY114" s="502" t="str">
        <f t="shared" si="96"/>
        <v/>
      </c>
      <c r="BZ114" s="502" t="str">
        <f t="shared" si="96"/>
        <v/>
      </c>
      <c r="CA114" s="502" t="str">
        <f t="shared" si="96"/>
        <v/>
      </c>
      <c r="CB114" s="502" t="str">
        <f t="shared" si="96"/>
        <v/>
      </c>
      <c r="CC114" s="502" t="str">
        <f t="shared" si="96"/>
        <v/>
      </c>
      <c r="CD114" s="502" t="str">
        <f t="shared" si="96"/>
        <v/>
      </c>
      <c r="CE114" s="502" t="str">
        <f t="shared" si="96"/>
        <v/>
      </c>
      <c r="CF114" s="502" t="str">
        <f t="shared" si="96"/>
        <v/>
      </c>
      <c r="CG114" s="502" t="str">
        <f t="shared" si="96"/>
        <v/>
      </c>
      <c r="CH114" s="502" t="str">
        <f t="shared" si="96"/>
        <v/>
      </c>
      <c r="CI114" s="502" t="str">
        <f t="shared" si="96"/>
        <v/>
      </c>
      <c r="CJ114" s="502" t="str">
        <f t="shared" si="96"/>
        <v/>
      </c>
      <c r="CK114" s="502" t="str">
        <f t="shared" si="96"/>
        <v/>
      </c>
      <c r="CL114" s="502" t="str">
        <f t="shared" si="96"/>
        <v/>
      </c>
      <c r="CM114" s="502" t="str">
        <f t="shared" si="96"/>
        <v/>
      </c>
      <c r="CN114" s="502" t="str">
        <f t="shared" si="97"/>
        <v/>
      </c>
      <c r="CO114" s="502" t="str">
        <f t="shared" si="97"/>
        <v/>
      </c>
      <c r="CP114" s="502" t="str">
        <f t="shared" si="97"/>
        <v/>
      </c>
      <c r="CQ114" s="503" t="str">
        <f t="shared" si="97"/>
        <v/>
      </c>
    </row>
    <row r="115" spans="3:95" s="414" customFormat="1" ht="15.95" hidden="1" customHeight="1" x14ac:dyDescent="0.2">
      <c r="C115" s="927"/>
      <c r="D115" s="459" t="s">
        <v>9081</v>
      </c>
      <c r="E115" s="484"/>
      <c r="F115" s="485" t="s">
        <v>220</v>
      </c>
      <c r="G115" s="460"/>
      <c r="H115" s="460"/>
      <c r="I115" s="460"/>
      <c r="J115" s="460"/>
      <c r="K115" s="460"/>
      <c r="L115" s="460"/>
      <c r="M115" s="460"/>
      <c r="N115" s="460"/>
      <c r="O115" s="460"/>
      <c r="P115" s="460"/>
      <c r="Q115" s="460"/>
      <c r="R115" s="460"/>
      <c r="S115" s="460"/>
      <c r="T115" s="460"/>
      <c r="U115" s="460"/>
      <c r="V115" s="460"/>
      <c r="W115" s="460"/>
      <c r="X115" s="460"/>
      <c r="Y115" s="460"/>
      <c r="Z115" s="460"/>
      <c r="AA115" s="502" t="str">
        <f>AA37</f>
        <v/>
      </c>
      <c r="AB115" s="502" t="str">
        <f t="shared" ref="AB115:CM116" si="98">AB37</f>
        <v/>
      </c>
      <c r="AC115" s="502" t="str">
        <f t="shared" si="98"/>
        <v/>
      </c>
      <c r="AD115" s="502" t="str">
        <f t="shared" si="98"/>
        <v/>
      </c>
      <c r="AE115" s="502" t="str">
        <f t="shared" si="98"/>
        <v/>
      </c>
      <c r="AF115" s="502" t="str">
        <f t="shared" si="98"/>
        <v/>
      </c>
      <c r="AG115" s="502" t="str">
        <f t="shared" si="98"/>
        <v/>
      </c>
      <c r="AH115" s="502" t="str">
        <f t="shared" si="98"/>
        <v/>
      </c>
      <c r="AI115" s="502" t="str">
        <f t="shared" si="98"/>
        <v/>
      </c>
      <c r="AJ115" s="502" t="str">
        <f t="shared" si="98"/>
        <v/>
      </c>
      <c r="AK115" s="502" t="str">
        <f t="shared" si="98"/>
        <v/>
      </c>
      <c r="AL115" s="502" t="str">
        <f t="shared" si="98"/>
        <v/>
      </c>
      <c r="AM115" s="502" t="str">
        <f t="shared" si="98"/>
        <v/>
      </c>
      <c r="AN115" s="502" t="str">
        <f t="shared" si="98"/>
        <v/>
      </c>
      <c r="AO115" s="502" t="str">
        <f t="shared" si="98"/>
        <v/>
      </c>
      <c r="AP115" s="502" t="str">
        <f t="shared" si="98"/>
        <v/>
      </c>
      <c r="AQ115" s="502" t="str">
        <f t="shared" si="98"/>
        <v/>
      </c>
      <c r="AR115" s="502" t="str">
        <f t="shared" si="98"/>
        <v/>
      </c>
      <c r="AS115" s="502" t="str">
        <f t="shared" si="98"/>
        <v/>
      </c>
      <c r="AT115" s="502" t="str">
        <f t="shared" si="98"/>
        <v/>
      </c>
      <c r="AU115" s="502" t="str">
        <f t="shared" si="98"/>
        <v/>
      </c>
      <c r="AV115" s="502" t="str">
        <f t="shared" si="98"/>
        <v/>
      </c>
      <c r="AW115" s="502" t="str">
        <f t="shared" si="98"/>
        <v/>
      </c>
      <c r="AX115" s="502" t="str">
        <f t="shared" si="98"/>
        <v/>
      </c>
      <c r="AY115" s="502" t="str">
        <f t="shared" si="98"/>
        <v/>
      </c>
      <c r="AZ115" s="502" t="str">
        <f t="shared" si="98"/>
        <v/>
      </c>
      <c r="BA115" s="502" t="str">
        <f t="shared" si="98"/>
        <v/>
      </c>
      <c r="BB115" s="502" t="str">
        <f t="shared" si="98"/>
        <v/>
      </c>
      <c r="BC115" s="502" t="str">
        <f t="shared" si="98"/>
        <v/>
      </c>
      <c r="BD115" s="502" t="str">
        <f t="shared" si="98"/>
        <v/>
      </c>
      <c r="BE115" s="502" t="str">
        <f t="shared" si="98"/>
        <v/>
      </c>
      <c r="BF115" s="502" t="str">
        <f t="shared" si="98"/>
        <v/>
      </c>
      <c r="BG115" s="502" t="str">
        <f t="shared" si="98"/>
        <v/>
      </c>
      <c r="BH115" s="502" t="str">
        <f t="shared" si="98"/>
        <v/>
      </c>
      <c r="BI115" s="502" t="str">
        <f t="shared" si="98"/>
        <v/>
      </c>
      <c r="BJ115" s="502" t="str">
        <f t="shared" si="98"/>
        <v/>
      </c>
      <c r="BK115" s="502" t="str">
        <f t="shared" si="98"/>
        <v/>
      </c>
      <c r="BL115" s="502" t="str">
        <f t="shared" si="98"/>
        <v/>
      </c>
      <c r="BM115" s="502" t="str">
        <f t="shared" si="98"/>
        <v/>
      </c>
      <c r="BN115" s="502" t="str">
        <f t="shared" si="98"/>
        <v/>
      </c>
      <c r="BO115" s="502" t="str">
        <f t="shared" si="98"/>
        <v/>
      </c>
      <c r="BP115" s="502" t="str">
        <f t="shared" si="98"/>
        <v/>
      </c>
      <c r="BQ115" s="502" t="str">
        <f t="shared" si="98"/>
        <v/>
      </c>
      <c r="BR115" s="502" t="str">
        <f t="shared" si="98"/>
        <v/>
      </c>
      <c r="BS115" s="502" t="str">
        <f t="shared" si="98"/>
        <v/>
      </c>
      <c r="BT115" s="502" t="str">
        <f t="shared" si="98"/>
        <v/>
      </c>
      <c r="BU115" s="502" t="str">
        <f t="shared" si="98"/>
        <v/>
      </c>
      <c r="BV115" s="502" t="str">
        <f t="shared" si="98"/>
        <v/>
      </c>
      <c r="BW115" s="502" t="str">
        <f t="shared" si="98"/>
        <v/>
      </c>
      <c r="BX115" s="502" t="str">
        <f t="shared" si="98"/>
        <v/>
      </c>
      <c r="BY115" s="502" t="str">
        <f t="shared" si="98"/>
        <v/>
      </c>
      <c r="BZ115" s="502" t="str">
        <f t="shared" si="98"/>
        <v/>
      </c>
      <c r="CA115" s="502" t="str">
        <f t="shared" si="98"/>
        <v/>
      </c>
      <c r="CB115" s="502" t="str">
        <f t="shared" si="98"/>
        <v/>
      </c>
      <c r="CC115" s="502" t="str">
        <f t="shared" si="98"/>
        <v/>
      </c>
      <c r="CD115" s="502" t="str">
        <f t="shared" si="98"/>
        <v/>
      </c>
      <c r="CE115" s="502" t="str">
        <f t="shared" si="98"/>
        <v/>
      </c>
      <c r="CF115" s="502" t="str">
        <f t="shared" si="98"/>
        <v/>
      </c>
      <c r="CG115" s="502" t="str">
        <f t="shared" si="98"/>
        <v/>
      </c>
      <c r="CH115" s="502" t="str">
        <f t="shared" si="98"/>
        <v/>
      </c>
      <c r="CI115" s="502" t="str">
        <f t="shared" si="98"/>
        <v/>
      </c>
      <c r="CJ115" s="502" t="str">
        <f t="shared" si="98"/>
        <v/>
      </c>
      <c r="CK115" s="502" t="str">
        <f t="shared" si="98"/>
        <v/>
      </c>
      <c r="CL115" s="502" t="str">
        <f t="shared" si="98"/>
        <v/>
      </c>
      <c r="CM115" s="502" t="str">
        <f t="shared" si="98"/>
        <v/>
      </c>
      <c r="CN115" s="502" t="str">
        <f t="shared" ref="CN115:CQ116" si="99">CN37</f>
        <v/>
      </c>
      <c r="CO115" s="502" t="str">
        <f t="shared" si="99"/>
        <v/>
      </c>
      <c r="CP115" s="502" t="str">
        <f t="shared" si="99"/>
        <v/>
      </c>
      <c r="CQ115" s="503" t="str">
        <f t="shared" si="99"/>
        <v/>
      </c>
    </row>
    <row r="116" spans="3:95" s="414" customFormat="1" ht="15.95" hidden="1" customHeight="1" x14ac:dyDescent="0.2">
      <c r="C116" s="927"/>
      <c r="D116" s="459" t="s">
        <v>9081</v>
      </c>
      <c r="E116" s="484"/>
      <c r="F116" s="485" t="s">
        <v>9083</v>
      </c>
      <c r="G116" s="460"/>
      <c r="H116" s="460"/>
      <c r="I116" s="460"/>
      <c r="J116" s="460"/>
      <c r="K116" s="460"/>
      <c r="L116" s="460"/>
      <c r="M116" s="460"/>
      <c r="N116" s="460"/>
      <c r="O116" s="460"/>
      <c r="P116" s="460"/>
      <c r="Q116" s="460"/>
      <c r="R116" s="460"/>
      <c r="S116" s="460"/>
      <c r="T116" s="460"/>
      <c r="U116" s="460"/>
      <c r="V116" s="460"/>
      <c r="W116" s="460"/>
      <c r="X116" s="460"/>
      <c r="Y116" s="460"/>
      <c r="Z116" s="460"/>
      <c r="AA116" s="502" t="str">
        <f>AA38</f>
        <v/>
      </c>
      <c r="AB116" s="502" t="str">
        <f t="shared" si="98"/>
        <v/>
      </c>
      <c r="AC116" s="502" t="str">
        <f t="shared" si="98"/>
        <v/>
      </c>
      <c r="AD116" s="502" t="str">
        <f t="shared" si="98"/>
        <v/>
      </c>
      <c r="AE116" s="502" t="str">
        <f t="shared" si="98"/>
        <v/>
      </c>
      <c r="AF116" s="502" t="str">
        <f t="shared" si="98"/>
        <v/>
      </c>
      <c r="AG116" s="502" t="str">
        <f t="shared" si="98"/>
        <v/>
      </c>
      <c r="AH116" s="502" t="str">
        <f t="shared" si="98"/>
        <v/>
      </c>
      <c r="AI116" s="502" t="str">
        <f t="shared" si="98"/>
        <v/>
      </c>
      <c r="AJ116" s="502" t="str">
        <f t="shared" si="98"/>
        <v/>
      </c>
      <c r="AK116" s="502" t="str">
        <f t="shared" si="98"/>
        <v/>
      </c>
      <c r="AL116" s="502" t="str">
        <f t="shared" si="98"/>
        <v/>
      </c>
      <c r="AM116" s="502" t="str">
        <f t="shared" si="98"/>
        <v/>
      </c>
      <c r="AN116" s="502" t="str">
        <f t="shared" si="98"/>
        <v/>
      </c>
      <c r="AO116" s="502" t="str">
        <f t="shared" si="98"/>
        <v/>
      </c>
      <c r="AP116" s="502" t="str">
        <f t="shared" si="98"/>
        <v/>
      </c>
      <c r="AQ116" s="502" t="str">
        <f t="shared" si="98"/>
        <v/>
      </c>
      <c r="AR116" s="502" t="str">
        <f t="shared" si="98"/>
        <v/>
      </c>
      <c r="AS116" s="502" t="str">
        <f t="shared" si="98"/>
        <v/>
      </c>
      <c r="AT116" s="502" t="str">
        <f t="shared" si="98"/>
        <v/>
      </c>
      <c r="AU116" s="502" t="str">
        <f t="shared" si="98"/>
        <v/>
      </c>
      <c r="AV116" s="502" t="str">
        <f t="shared" si="98"/>
        <v/>
      </c>
      <c r="AW116" s="502" t="str">
        <f t="shared" si="98"/>
        <v/>
      </c>
      <c r="AX116" s="502" t="str">
        <f t="shared" si="98"/>
        <v/>
      </c>
      <c r="AY116" s="502" t="str">
        <f t="shared" si="98"/>
        <v/>
      </c>
      <c r="AZ116" s="502" t="str">
        <f t="shared" si="98"/>
        <v/>
      </c>
      <c r="BA116" s="502" t="str">
        <f t="shared" si="98"/>
        <v/>
      </c>
      <c r="BB116" s="502" t="str">
        <f t="shared" si="98"/>
        <v/>
      </c>
      <c r="BC116" s="502" t="str">
        <f t="shared" si="98"/>
        <v/>
      </c>
      <c r="BD116" s="502" t="str">
        <f t="shared" si="98"/>
        <v/>
      </c>
      <c r="BE116" s="502" t="str">
        <f t="shared" si="98"/>
        <v/>
      </c>
      <c r="BF116" s="502" t="str">
        <f t="shared" si="98"/>
        <v/>
      </c>
      <c r="BG116" s="502" t="str">
        <f t="shared" si="98"/>
        <v/>
      </c>
      <c r="BH116" s="502" t="str">
        <f t="shared" si="98"/>
        <v/>
      </c>
      <c r="BI116" s="502" t="str">
        <f t="shared" si="98"/>
        <v/>
      </c>
      <c r="BJ116" s="502" t="str">
        <f t="shared" si="98"/>
        <v/>
      </c>
      <c r="BK116" s="502" t="str">
        <f t="shared" si="98"/>
        <v/>
      </c>
      <c r="BL116" s="502" t="str">
        <f t="shared" si="98"/>
        <v/>
      </c>
      <c r="BM116" s="502" t="str">
        <f t="shared" si="98"/>
        <v/>
      </c>
      <c r="BN116" s="502" t="str">
        <f t="shared" si="98"/>
        <v/>
      </c>
      <c r="BO116" s="502" t="str">
        <f t="shared" si="98"/>
        <v/>
      </c>
      <c r="BP116" s="502" t="str">
        <f t="shared" si="98"/>
        <v/>
      </c>
      <c r="BQ116" s="502" t="str">
        <f t="shared" si="98"/>
        <v/>
      </c>
      <c r="BR116" s="502" t="str">
        <f t="shared" si="98"/>
        <v/>
      </c>
      <c r="BS116" s="502" t="str">
        <f t="shared" si="98"/>
        <v/>
      </c>
      <c r="BT116" s="502" t="str">
        <f t="shared" si="98"/>
        <v/>
      </c>
      <c r="BU116" s="502" t="str">
        <f t="shared" si="98"/>
        <v/>
      </c>
      <c r="BV116" s="502" t="str">
        <f t="shared" si="98"/>
        <v/>
      </c>
      <c r="BW116" s="502" t="str">
        <f t="shared" si="98"/>
        <v/>
      </c>
      <c r="BX116" s="502" t="str">
        <f t="shared" si="98"/>
        <v/>
      </c>
      <c r="BY116" s="502" t="str">
        <f t="shared" si="98"/>
        <v/>
      </c>
      <c r="BZ116" s="502" t="str">
        <f t="shared" si="98"/>
        <v/>
      </c>
      <c r="CA116" s="502" t="str">
        <f t="shared" si="98"/>
        <v/>
      </c>
      <c r="CB116" s="502" t="str">
        <f t="shared" si="98"/>
        <v/>
      </c>
      <c r="CC116" s="502" t="str">
        <f t="shared" si="98"/>
        <v/>
      </c>
      <c r="CD116" s="502" t="str">
        <f t="shared" si="98"/>
        <v/>
      </c>
      <c r="CE116" s="502" t="str">
        <f t="shared" si="98"/>
        <v/>
      </c>
      <c r="CF116" s="502" t="str">
        <f t="shared" si="98"/>
        <v/>
      </c>
      <c r="CG116" s="502" t="str">
        <f t="shared" si="98"/>
        <v/>
      </c>
      <c r="CH116" s="502" t="str">
        <f t="shared" si="98"/>
        <v/>
      </c>
      <c r="CI116" s="502" t="str">
        <f t="shared" si="98"/>
        <v/>
      </c>
      <c r="CJ116" s="502" t="str">
        <f t="shared" si="98"/>
        <v/>
      </c>
      <c r="CK116" s="502" t="str">
        <f t="shared" si="98"/>
        <v/>
      </c>
      <c r="CL116" s="502" t="str">
        <f t="shared" si="98"/>
        <v/>
      </c>
      <c r="CM116" s="502" t="str">
        <f t="shared" si="98"/>
        <v/>
      </c>
      <c r="CN116" s="502" t="str">
        <f t="shared" si="99"/>
        <v/>
      </c>
      <c r="CO116" s="502" t="str">
        <f t="shared" si="99"/>
        <v/>
      </c>
      <c r="CP116" s="502" t="str">
        <f t="shared" si="99"/>
        <v/>
      </c>
      <c r="CQ116" s="503" t="str">
        <f t="shared" si="99"/>
        <v/>
      </c>
    </row>
    <row r="117" spans="3:95" s="414" customFormat="1" ht="15.95" hidden="1" customHeight="1" x14ac:dyDescent="0.2">
      <c r="C117" s="927"/>
      <c r="D117" s="459" t="s">
        <v>9081</v>
      </c>
      <c r="E117" s="484"/>
      <c r="F117" s="485" t="s">
        <v>9084</v>
      </c>
      <c r="G117" s="460"/>
      <c r="H117" s="460"/>
      <c r="I117" s="460"/>
      <c r="J117" s="460"/>
      <c r="K117" s="460"/>
      <c r="L117" s="460"/>
      <c r="M117" s="460"/>
      <c r="N117" s="460"/>
      <c r="O117" s="460"/>
      <c r="P117" s="460"/>
      <c r="Q117" s="460"/>
      <c r="R117" s="460"/>
      <c r="S117" s="460"/>
      <c r="T117" s="460"/>
      <c r="U117" s="460"/>
      <c r="V117" s="460"/>
      <c r="W117" s="460"/>
      <c r="X117" s="460"/>
      <c r="Y117" s="460"/>
      <c r="Z117" s="460"/>
      <c r="AA117" s="502" t="str">
        <f>AA40</f>
        <v/>
      </c>
      <c r="AB117" s="502" t="str">
        <f t="shared" ref="AB117:CM117" si="100">AB40</f>
        <v/>
      </c>
      <c r="AC117" s="502" t="str">
        <f t="shared" si="100"/>
        <v/>
      </c>
      <c r="AD117" s="502" t="str">
        <f t="shared" si="100"/>
        <v/>
      </c>
      <c r="AE117" s="502" t="str">
        <f t="shared" si="100"/>
        <v/>
      </c>
      <c r="AF117" s="502" t="str">
        <f t="shared" si="100"/>
        <v/>
      </c>
      <c r="AG117" s="502" t="str">
        <f t="shared" si="100"/>
        <v/>
      </c>
      <c r="AH117" s="502" t="str">
        <f t="shared" si="100"/>
        <v/>
      </c>
      <c r="AI117" s="502" t="str">
        <f t="shared" si="100"/>
        <v/>
      </c>
      <c r="AJ117" s="502" t="str">
        <f t="shared" si="100"/>
        <v/>
      </c>
      <c r="AK117" s="502" t="str">
        <f t="shared" si="100"/>
        <v/>
      </c>
      <c r="AL117" s="502" t="str">
        <f t="shared" si="100"/>
        <v/>
      </c>
      <c r="AM117" s="502" t="str">
        <f t="shared" si="100"/>
        <v/>
      </c>
      <c r="AN117" s="502" t="str">
        <f t="shared" si="100"/>
        <v/>
      </c>
      <c r="AO117" s="502" t="str">
        <f t="shared" si="100"/>
        <v/>
      </c>
      <c r="AP117" s="502" t="str">
        <f t="shared" si="100"/>
        <v/>
      </c>
      <c r="AQ117" s="502" t="str">
        <f t="shared" si="100"/>
        <v/>
      </c>
      <c r="AR117" s="502" t="str">
        <f t="shared" si="100"/>
        <v/>
      </c>
      <c r="AS117" s="502" t="str">
        <f t="shared" si="100"/>
        <v/>
      </c>
      <c r="AT117" s="502" t="str">
        <f t="shared" si="100"/>
        <v/>
      </c>
      <c r="AU117" s="502" t="str">
        <f t="shared" si="100"/>
        <v/>
      </c>
      <c r="AV117" s="502" t="str">
        <f t="shared" si="100"/>
        <v/>
      </c>
      <c r="AW117" s="502" t="str">
        <f t="shared" si="100"/>
        <v/>
      </c>
      <c r="AX117" s="502" t="str">
        <f t="shared" si="100"/>
        <v/>
      </c>
      <c r="AY117" s="502" t="str">
        <f t="shared" si="100"/>
        <v/>
      </c>
      <c r="AZ117" s="502" t="str">
        <f t="shared" si="100"/>
        <v/>
      </c>
      <c r="BA117" s="502" t="str">
        <f t="shared" si="100"/>
        <v/>
      </c>
      <c r="BB117" s="502" t="str">
        <f t="shared" si="100"/>
        <v/>
      </c>
      <c r="BC117" s="502" t="str">
        <f t="shared" si="100"/>
        <v/>
      </c>
      <c r="BD117" s="502" t="str">
        <f t="shared" si="100"/>
        <v/>
      </c>
      <c r="BE117" s="502" t="str">
        <f t="shared" si="100"/>
        <v/>
      </c>
      <c r="BF117" s="502" t="str">
        <f t="shared" si="100"/>
        <v/>
      </c>
      <c r="BG117" s="502" t="str">
        <f t="shared" si="100"/>
        <v/>
      </c>
      <c r="BH117" s="502" t="str">
        <f t="shared" si="100"/>
        <v/>
      </c>
      <c r="BI117" s="502" t="str">
        <f t="shared" si="100"/>
        <v/>
      </c>
      <c r="BJ117" s="502" t="str">
        <f t="shared" si="100"/>
        <v/>
      </c>
      <c r="BK117" s="502" t="str">
        <f t="shared" si="100"/>
        <v/>
      </c>
      <c r="BL117" s="502" t="str">
        <f t="shared" si="100"/>
        <v/>
      </c>
      <c r="BM117" s="502" t="str">
        <f t="shared" si="100"/>
        <v/>
      </c>
      <c r="BN117" s="502" t="str">
        <f t="shared" si="100"/>
        <v/>
      </c>
      <c r="BO117" s="502" t="str">
        <f t="shared" si="100"/>
        <v/>
      </c>
      <c r="BP117" s="502" t="str">
        <f t="shared" si="100"/>
        <v/>
      </c>
      <c r="BQ117" s="502" t="str">
        <f t="shared" si="100"/>
        <v/>
      </c>
      <c r="BR117" s="502" t="str">
        <f t="shared" si="100"/>
        <v/>
      </c>
      <c r="BS117" s="502" t="str">
        <f t="shared" si="100"/>
        <v/>
      </c>
      <c r="BT117" s="502" t="str">
        <f t="shared" si="100"/>
        <v/>
      </c>
      <c r="BU117" s="502" t="str">
        <f t="shared" si="100"/>
        <v/>
      </c>
      <c r="BV117" s="502" t="str">
        <f t="shared" si="100"/>
        <v/>
      </c>
      <c r="BW117" s="502" t="str">
        <f t="shared" si="100"/>
        <v/>
      </c>
      <c r="BX117" s="502" t="str">
        <f t="shared" si="100"/>
        <v/>
      </c>
      <c r="BY117" s="502" t="str">
        <f t="shared" si="100"/>
        <v/>
      </c>
      <c r="BZ117" s="502" t="str">
        <f t="shared" si="100"/>
        <v/>
      </c>
      <c r="CA117" s="502" t="str">
        <f t="shared" si="100"/>
        <v/>
      </c>
      <c r="CB117" s="502" t="str">
        <f t="shared" si="100"/>
        <v/>
      </c>
      <c r="CC117" s="502" t="str">
        <f t="shared" si="100"/>
        <v/>
      </c>
      <c r="CD117" s="502" t="str">
        <f t="shared" si="100"/>
        <v/>
      </c>
      <c r="CE117" s="502" t="str">
        <f t="shared" si="100"/>
        <v/>
      </c>
      <c r="CF117" s="502" t="str">
        <f t="shared" si="100"/>
        <v/>
      </c>
      <c r="CG117" s="502" t="str">
        <f t="shared" si="100"/>
        <v/>
      </c>
      <c r="CH117" s="502" t="str">
        <f t="shared" si="100"/>
        <v/>
      </c>
      <c r="CI117" s="502" t="str">
        <f t="shared" si="100"/>
        <v/>
      </c>
      <c r="CJ117" s="502" t="str">
        <f t="shared" si="100"/>
        <v/>
      </c>
      <c r="CK117" s="502" t="str">
        <f t="shared" si="100"/>
        <v/>
      </c>
      <c r="CL117" s="502" t="str">
        <f t="shared" si="100"/>
        <v/>
      </c>
      <c r="CM117" s="502" t="str">
        <f t="shared" si="100"/>
        <v/>
      </c>
      <c r="CN117" s="502" t="str">
        <f t="shared" ref="CN117:CQ117" si="101">CN40</f>
        <v/>
      </c>
      <c r="CO117" s="502" t="str">
        <f t="shared" si="101"/>
        <v/>
      </c>
      <c r="CP117" s="502" t="str">
        <f t="shared" si="101"/>
        <v/>
      </c>
      <c r="CQ117" s="503" t="str">
        <f t="shared" si="101"/>
        <v/>
      </c>
    </row>
    <row r="118" spans="3:95" s="414" customFormat="1" ht="15.95" hidden="1" customHeight="1" x14ac:dyDescent="0.2">
      <c r="C118" s="927"/>
      <c r="D118" s="459" t="s">
        <v>9081</v>
      </c>
      <c r="E118" s="484"/>
      <c r="F118" s="485" t="s">
        <v>9085</v>
      </c>
      <c r="G118" s="460"/>
      <c r="H118" s="460"/>
      <c r="I118" s="460"/>
      <c r="J118" s="460"/>
      <c r="K118" s="460"/>
      <c r="L118" s="460"/>
      <c r="M118" s="460"/>
      <c r="N118" s="460"/>
      <c r="O118" s="460"/>
      <c r="P118" s="460"/>
      <c r="Q118" s="460"/>
      <c r="R118" s="460"/>
      <c r="S118" s="460"/>
      <c r="T118" s="460"/>
      <c r="U118" s="460"/>
      <c r="V118" s="460"/>
      <c r="W118" s="460"/>
      <c r="X118" s="460"/>
      <c r="Y118" s="460"/>
      <c r="Z118" s="460"/>
      <c r="AA118" s="502" t="str">
        <f>AA67</f>
        <v/>
      </c>
      <c r="AB118" s="502" t="str">
        <f t="shared" ref="AB118:CM121" si="102">AB67</f>
        <v/>
      </c>
      <c r="AC118" s="502" t="str">
        <f t="shared" si="102"/>
        <v/>
      </c>
      <c r="AD118" s="502" t="str">
        <f t="shared" si="102"/>
        <v/>
      </c>
      <c r="AE118" s="502" t="str">
        <f t="shared" si="102"/>
        <v/>
      </c>
      <c r="AF118" s="502" t="str">
        <f t="shared" si="102"/>
        <v/>
      </c>
      <c r="AG118" s="502" t="str">
        <f t="shared" si="102"/>
        <v/>
      </c>
      <c r="AH118" s="502" t="str">
        <f t="shared" si="102"/>
        <v/>
      </c>
      <c r="AI118" s="502" t="str">
        <f t="shared" si="102"/>
        <v/>
      </c>
      <c r="AJ118" s="502" t="str">
        <f t="shared" si="102"/>
        <v/>
      </c>
      <c r="AK118" s="502" t="str">
        <f t="shared" si="102"/>
        <v/>
      </c>
      <c r="AL118" s="502" t="str">
        <f t="shared" si="102"/>
        <v/>
      </c>
      <c r="AM118" s="502" t="str">
        <f t="shared" si="102"/>
        <v/>
      </c>
      <c r="AN118" s="502" t="str">
        <f t="shared" si="102"/>
        <v/>
      </c>
      <c r="AO118" s="502" t="str">
        <f t="shared" si="102"/>
        <v/>
      </c>
      <c r="AP118" s="502" t="str">
        <f t="shared" si="102"/>
        <v/>
      </c>
      <c r="AQ118" s="502" t="str">
        <f t="shared" si="102"/>
        <v/>
      </c>
      <c r="AR118" s="502" t="str">
        <f t="shared" si="102"/>
        <v/>
      </c>
      <c r="AS118" s="502" t="str">
        <f t="shared" si="102"/>
        <v/>
      </c>
      <c r="AT118" s="502" t="str">
        <f t="shared" si="102"/>
        <v/>
      </c>
      <c r="AU118" s="502" t="str">
        <f t="shared" si="102"/>
        <v/>
      </c>
      <c r="AV118" s="502" t="str">
        <f t="shared" si="102"/>
        <v/>
      </c>
      <c r="AW118" s="502" t="str">
        <f t="shared" si="102"/>
        <v/>
      </c>
      <c r="AX118" s="502" t="str">
        <f t="shared" si="102"/>
        <v/>
      </c>
      <c r="AY118" s="502" t="str">
        <f t="shared" si="102"/>
        <v/>
      </c>
      <c r="AZ118" s="502" t="str">
        <f t="shared" si="102"/>
        <v/>
      </c>
      <c r="BA118" s="502" t="str">
        <f t="shared" si="102"/>
        <v/>
      </c>
      <c r="BB118" s="502" t="str">
        <f t="shared" si="102"/>
        <v/>
      </c>
      <c r="BC118" s="502" t="str">
        <f t="shared" si="102"/>
        <v/>
      </c>
      <c r="BD118" s="502" t="str">
        <f t="shared" si="102"/>
        <v/>
      </c>
      <c r="BE118" s="502" t="str">
        <f t="shared" si="102"/>
        <v/>
      </c>
      <c r="BF118" s="502" t="str">
        <f t="shared" si="102"/>
        <v/>
      </c>
      <c r="BG118" s="502" t="str">
        <f t="shared" si="102"/>
        <v/>
      </c>
      <c r="BH118" s="502" t="str">
        <f t="shared" si="102"/>
        <v/>
      </c>
      <c r="BI118" s="502" t="str">
        <f t="shared" si="102"/>
        <v/>
      </c>
      <c r="BJ118" s="502" t="str">
        <f t="shared" si="102"/>
        <v/>
      </c>
      <c r="BK118" s="502" t="str">
        <f t="shared" si="102"/>
        <v/>
      </c>
      <c r="BL118" s="502" t="str">
        <f t="shared" si="102"/>
        <v/>
      </c>
      <c r="BM118" s="502" t="str">
        <f t="shared" si="102"/>
        <v/>
      </c>
      <c r="BN118" s="502" t="str">
        <f t="shared" si="102"/>
        <v/>
      </c>
      <c r="BO118" s="502" t="str">
        <f t="shared" si="102"/>
        <v/>
      </c>
      <c r="BP118" s="502" t="str">
        <f t="shared" si="102"/>
        <v/>
      </c>
      <c r="BQ118" s="502" t="str">
        <f t="shared" si="102"/>
        <v/>
      </c>
      <c r="BR118" s="502" t="str">
        <f t="shared" si="102"/>
        <v/>
      </c>
      <c r="BS118" s="502" t="str">
        <f t="shared" si="102"/>
        <v/>
      </c>
      <c r="BT118" s="502" t="str">
        <f t="shared" si="102"/>
        <v/>
      </c>
      <c r="BU118" s="502" t="str">
        <f t="shared" si="102"/>
        <v/>
      </c>
      <c r="BV118" s="502" t="str">
        <f t="shared" si="102"/>
        <v/>
      </c>
      <c r="BW118" s="502" t="str">
        <f t="shared" si="102"/>
        <v/>
      </c>
      <c r="BX118" s="502" t="str">
        <f t="shared" si="102"/>
        <v/>
      </c>
      <c r="BY118" s="502" t="str">
        <f t="shared" si="102"/>
        <v/>
      </c>
      <c r="BZ118" s="502" t="str">
        <f t="shared" si="102"/>
        <v/>
      </c>
      <c r="CA118" s="502" t="str">
        <f t="shared" si="102"/>
        <v/>
      </c>
      <c r="CB118" s="502" t="str">
        <f t="shared" si="102"/>
        <v/>
      </c>
      <c r="CC118" s="502" t="str">
        <f t="shared" si="102"/>
        <v/>
      </c>
      <c r="CD118" s="502" t="str">
        <f t="shared" si="102"/>
        <v/>
      </c>
      <c r="CE118" s="502" t="str">
        <f t="shared" si="102"/>
        <v/>
      </c>
      <c r="CF118" s="502" t="str">
        <f t="shared" si="102"/>
        <v/>
      </c>
      <c r="CG118" s="502" t="str">
        <f t="shared" si="102"/>
        <v/>
      </c>
      <c r="CH118" s="502" t="str">
        <f t="shared" si="102"/>
        <v/>
      </c>
      <c r="CI118" s="502" t="str">
        <f t="shared" si="102"/>
        <v/>
      </c>
      <c r="CJ118" s="502" t="str">
        <f t="shared" si="102"/>
        <v/>
      </c>
      <c r="CK118" s="502" t="str">
        <f t="shared" si="102"/>
        <v/>
      </c>
      <c r="CL118" s="502" t="str">
        <f t="shared" si="102"/>
        <v/>
      </c>
      <c r="CM118" s="502" t="str">
        <f t="shared" si="102"/>
        <v/>
      </c>
      <c r="CN118" s="502" t="str">
        <f t="shared" ref="CN118:CQ122" si="103">CN67</f>
        <v/>
      </c>
      <c r="CO118" s="502" t="str">
        <f t="shared" si="103"/>
        <v/>
      </c>
      <c r="CP118" s="502" t="str">
        <f t="shared" si="103"/>
        <v/>
      </c>
      <c r="CQ118" s="503" t="str">
        <f t="shared" si="103"/>
        <v/>
      </c>
    </row>
    <row r="119" spans="3:95" s="414" customFormat="1" ht="15.95" hidden="1" customHeight="1" x14ac:dyDescent="0.2">
      <c r="C119" s="927"/>
      <c r="D119" s="459" t="s">
        <v>9081</v>
      </c>
      <c r="E119" s="484"/>
      <c r="F119" s="485" t="s">
        <v>9086</v>
      </c>
      <c r="G119" s="460"/>
      <c r="H119" s="460"/>
      <c r="I119" s="460"/>
      <c r="J119" s="460"/>
      <c r="K119" s="460"/>
      <c r="L119" s="460"/>
      <c r="M119" s="460"/>
      <c r="N119" s="460"/>
      <c r="O119" s="460"/>
      <c r="P119" s="460"/>
      <c r="Q119" s="460"/>
      <c r="R119" s="460"/>
      <c r="S119" s="460"/>
      <c r="T119" s="460"/>
      <c r="U119" s="460"/>
      <c r="V119" s="460"/>
      <c r="W119" s="460"/>
      <c r="X119" s="460"/>
      <c r="Y119" s="460"/>
      <c r="Z119" s="460"/>
      <c r="AA119" s="502" t="str">
        <f>AA68</f>
        <v/>
      </c>
      <c r="AB119" s="502" t="str">
        <f t="shared" si="102"/>
        <v/>
      </c>
      <c r="AC119" s="502" t="str">
        <f t="shared" si="102"/>
        <v/>
      </c>
      <c r="AD119" s="502" t="str">
        <f t="shared" si="102"/>
        <v/>
      </c>
      <c r="AE119" s="502" t="str">
        <f t="shared" si="102"/>
        <v/>
      </c>
      <c r="AF119" s="502" t="str">
        <f t="shared" si="102"/>
        <v/>
      </c>
      <c r="AG119" s="502" t="str">
        <f t="shared" si="102"/>
        <v/>
      </c>
      <c r="AH119" s="502" t="str">
        <f t="shared" si="102"/>
        <v/>
      </c>
      <c r="AI119" s="502" t="str">
        <f t="shared" si="102"/>
        <v/>
      </c>
      <c r="AJ119" s="502" t="str">
        <f t="shared" si="102"/>
        <v/>
      </c>
      <c r="AK119" s="502" t="str">
        <f t="shared" si="102"/>
        <v/>
      </c>
      <c r="AL119" s="502" t="str">
        <f t="shared" si="102"/>
        <v/>
      </c>
      <c r="AM119" s="502" t="str">
        <f t="shared" si="102"/>
        <v/>
      </c>
      <c r="AN119" s="502" t="str">
        <f t="shared" si="102"/>
        <v/>
      </c>
      <c r="AO119" s="502" t="str">
        <f t="shared" si="102"/>
        <v/>
      </c>
      <c r="AP119" s="502" t="str">
        <f t="shared" si="102"/>
        <v/>
      </c>
      <c r="AQ119" s="502" t="str">
        <f t="shared" si="102"/>
        <v/>
      </c>
      <c r="AR119" s="502" t="str">
        <f t="shared" si="102"/>
        <v/>
      </c>
      <c r="AS119" s="502" t="str">
        <f t="shared" si="102"/>
        <v/>
      </c>
      <c r="AT119" s="502" t="str">
        <f t="shared" si="102"/>
        <v/>
      </c>
      <c r="AU119" s="502" t="str">
        <f t="shared" si="102"/>
        <v/>
      </c>
      <c r="AV119" s="502" t="str">
        <f t="shared" si="102"/>
        <v/>
      </c>
      <c r="AW119" s="502" t="str">
        <f t="shared" si="102"/>
        <v/>
      </c>
      <c r="AX119" s="502" t="str">
        <f t="shared" si="102"/>
        <v/>
      </c>
      <c r="AY119" s="502" t="str">
        <f t="shared" si="102"/>
        <v/>
      </c>
      <c r="AZ119" s="502" t="str">
        <f t="shared" si="102"/>
        <v/>
      </c>
      <c r="BA119" s="502" t="str">
        <f t="shared" si="102"/>
        <v/>
      </c>
      <c r="BB119" s="502" t="str">
        <f t="shared" si="102"/>
        <v/>
      </c>
      <c r="BC119" s="502" t="str">
        <f t="shared" si="102"/>
        <v/>
      </c>
      <c r="BD119" s="502" t="str">
        <f t="shared" si="102"/>
        <v/>
      </c>
      <c r="BE119" s="502" t="str">
        <f t="shared" si="102"/>
        <v/>
      </c>
      <c r="BF119" s="502" t="str">
        <f t="shared" si="102"/>
        <v/>
      </c>
      <c r="BG119" s="502" t="str">
        <f t="shared" si="102"/>
        <v/>
      </c>
      <c r="BH119" s="502" t="str">
        <f t="shared" si="102"/>
        <v/>
      </c>
      <c r="BI119" s="502" t="str">
        <f t="shared" si="102"/>
        <v/>
      </c>
      <c r="BJ119" s="502" t="str">
        <f t="shared" si="102"/>
        <v/>
      </c>
      <c r="BK119" s="502" t="str">
        <f t="shared" si="102"/>
        <v/>
      </c>
      <c r="BL119" s="502" t="str">
        <f t="shared" si="102"/>
        <v/>
      </c>
      <c r="BM119" s="502" t="str">
        <f t="shared" si="102"/>
        <v/>
      </c>
      <c r="BN119" s="502" t="str">
        <f t="shared" si="102"/>
        <v/>
      </c>
      <c r="BO119" s="502" t="str">
        <f t="shared" si="102"/>
        <v/>
      </c>
      <c r="BP119" s="502" t="str">
        <f t="shared" si="102"/>
        <v/>
      </c>
      <c r="BQ119" s="502" t="str">
        <f t="shared" si="102"/>
        <v/>
      </c>
      <c r="BR119" s="502" t="str">
        <f t="shared" si="102"/>
        <v/>
      </c>
      <c r="BS119" s="502" t="str">
        <f t="shared" si="102"/>
        <v/>
      </c>
      <c r="BT119" s="502" t="str">
        <f t="shared" si="102"/>
        <v/>
      </c>
      <c r="BU119" s="502" t="str">
        <f t="shared" si="102"/>
        <v/>
      </c>
      <c r="BV119" s="502" t="str">
        <f t="shared" si="102"/>
        <v/>
      </c>
      <c r="BW119" s="502" t="str">
        <f t="shared" si="102"/>
        <v/>
      </c>
      <c r="BX119" s="502" t="str">
        <f t="shared" si="102"/>
        <v/>
      </c>
      <c r="BY119" s="502" t="str">
        <f t="shared" si="102"/>
        <v/>
      </c>
      <c r="BZ119" s="502" t="str">
        <f t="shared" si="102"/>
        <v/>
      </c>
      <c r="CA119" s="502" t="str">
        <f t="shared" si="102"/>
        <v/>
      </c>
      <c r="CB119" s="502" t="str">
        <f t="shared" si="102"/>
        <v/>
      </c>
      <c r="CC119" s="502" t="str">
        <f t="shared" si="102"/>
        <v/>
      </c>
      <c r="CD119" s="502" t="str">
        <f t="shared" si="102"/>
        <v/>
      </c>
      <c r="CE119" s="502" t="str">
        <f t="shared" si="102"/>
        <v/>
      </c>
      <c r="CF119" s="502" t="str">
        <f t="shared" si="102"/>
        <v/>
      </c>
      <c r="CG119" s="502" t="str">
        <f t="shared" si="102"/>
        <v/>
      </c>
      <c r="CH119" s="502" t="str">
        <f t="shared" si="102"/>
        <v/>
      </c>
      <c r="CI119" s="502" t="str">
        <f t="shared" si="102"/>
        <v/>
      </c>
      <c r="CJ119" s="502" t="str">
        <f t="shared" si="102"/>
        <v/>
      </c>
      <c r="CK119" s="502" t="str">
        <f t="shared" si="102"/>
        <v/>
      </c>
      <c r="CL119" s="502" t="str">
        <f t="shared" si="102"/>
        <v/>
      </c>
      <c r="CM119" s="502" t="str">
        <f t="shared" si="102"/>
        <v/>
      </c>
      <c r="CN119" s="502" t="str">
        <f t="shared" si="103"/>
        <v/>
      </c>
      <c r="CO119" s="502" t="str">
        <f t="shared" si="103"/>
        <v/>
      </c>
      <c r="CP119" s="502" t="str">
        <f t="shared" si="103"/>
        <v/>
      </c>
      <c r="CQ119" s="503" t="str">
        <f t="shared" si="103"/>
        <v/>
      </c>
    </row>
    <row r="120" spans="3:95" s="414" customFormat="1" ht="15.95" hidden="1" customHeight="1" x14ac:dyDescent="0.2">
      <c r="C120" s="927"/>
      <c r="D120" s="459" t="s">
        <v>9081</v>
      </c>
      <c r="E120" s="484"/>
      <c r="F120" s="485" t="s">
        <v>9087</v>
      </c>
      <c r="G120" s="460"/>
      <c r="H120" s="460"/>
      <c r="I120" s="460"/>
      <c r="J120" s="460"/>
      <c r="K120" s="460"/>
      <c r="L120" s="460"/>
      <c r="M120" s="460"/>
      <c r="N120" s="460"/>
      <c r="O120" s="460"/>
      <c r="P120" s="460"/>
      <c r="Q120" s="460"/>
      <c r="R120" s="460"/>
      <c r="S120" s="460"/>
      <c r="T120" s="460"/>
      <c r="U120" s="460"/>
      <c r="V120" s="460"/>
      <c r="W120" s="460"/>
      <c r="X120" s="460"/>
      <c r="Y120" s="460"/>
      <c r="Z120" s="460"/>
      <c r="AA120" s="502" t="str">
        <f>AA69</f>
        <v/>
      </c>
      <c r="AB120" s="502" t="str">
        <f t="shared" si="102"/>
        <v/>
      </c>
      <c r="AC120" s="502" t="str">
        <f t="shared" si="102"/>
        <v/>
      </c>
      <c r="AD120" s="502" t="str">
        <f t="shared" si="102"/>
        <v/>
      </c>
      <c r="AE120" s="502" t="str">
        <f t="shared" si="102"/>
        <v/>
      </c>
      <c r="AF120" s="502" t="str">
        <f t="shared" si="102"/>
        <v/>
      </c>
      <c r="AG120" s="502" t="str">
        <f t="shared" si="102"/>
        <v/>
      </c>
      <c r="AH120" s="502" t="str">
        <f t="shared" si="102"/>
        <v/>
      </c>
      <c r="AI120" s="502" t="str">
        <f t="shared" si="102"/>
        <v/>
      </c>
      <c r="AJ120" s="502" t="str">
        <f t="shared" si="102"/>
        <v/>
      </c>
      <c r="AK120" s="502" t="str">
        <f t="shared" si="102"/>
        <v/>
      </c>
      <c r="AL120" s="502" t="str">
        <f t="shared" si="102"/>
        <v/>
      </c>
      <c r="AM120" s="502" t="str">
        <f t="shared" si="102"/>
        <v/>
      </c>
      <c r="AN120" s="502" t="str">
        <f t="shared" si="102"/>
        <v/>
      </c>
      <c r="AO120" s="502" t="str">
        <f t="shared" si="102"/>
        <v/>
      </c>
      <c r="AP120" s="502" t="str">
        <f t="shared" si="102"/>
        <v/>
      </c>
      <c r="AQ120" s="502" t="str">
        <f t="shared" si="102"/>
        <v/>
      </c>
      <c r="AR120" s="502" t="str">
        <f t="shared" si="102"/>
        <v/>
      </c>
      <c r="AS120" s="502" t="str">
        <f t="shared" si="102"/>
        <v/>
      </c>
      <c r="AT120" s="502" t="str">
        <f t="shared" si="102"/>
        <v/>
      </c>
      <c r="AU120" s="502" t="str">
        <f t="shared" si="102"/>
        <v/>
      </c>
      <c r="AV120" s="502" t="str">
        <f t="shared" si="102"/>
        <v/>
      </c>
      <c r="AW120" s="502" t="str">
        <f t="shared" si="102"/>
        <v/>
      </c>
      <c r="AX120" s="502" t="str">
        <f t="shared" si="102"/>
        <v/>
      </c>
      <c r="AY120" s="502" t="str">
        <f t="shared" si="102"/>
        <v/>
      </c>
      <c r="AZ120" s="502" t="str">
        <f t="shared" si="102"/>
        <v/>
      </c>
      <c r="BA120" s="502" t="str">
        <f t="shared" si="102"/>
        <v/>
      </c>
      <c r="BB120" s="502" t="str">
        <f t="shared" si="102"/>
        <v/>
      </c>
      <c r="BC120" s="502" t="str">
        <f t="shared" si="102"/>
        <v/>
      </c>
      <c r="BD120" s="502" t="str">
        <f t="shared" si="102"/>
        <v/>
      </c>
      <c r="BE120" s="502" t="str">
        <f t="shared" si="102"/>
        <v/>
      </c>
      <c r="BF120" s="502" t="str">
        <f t="shared" si="102"/>
        <v/>
      </c>
      <c r="BG120" s="502" t="str">
        <f t="shared" si="102"/>
        <v/>
      </c>
      <c r="BH120" s="502" t="str">
        <f t="shared" si="102"/>
        <v/>
      </c>
      <c r="BI120" s="502" t="str">
        <f t="shared" si="102"/>
        <v/>
      </c>
      <c r="BJ120" s="502" t="str">
        <f t="shared" si="102"/>
        <v/>
      </c>
      <c r="BK120" s="502" t="str">
        <f t="shared" si="102"/>
        <v/>
      </c>
      <c r="BL120" s="502" t="str">
        <f t="shared" si="102"/>
        <v/>
      </c>
      <c r="BM120" s="502" t="str">
        <f t="shared" si="102"/>
        <v/>
      </c>
      <c r="BN120" s="502" t="str">
        <f t="shared" si="102"/>
        <v/>
      </c>
      <c r="BO120" s="502" t="str">
        <f t="shared" si="102"/>
        <v/>
      </c>
      <c r="BP120" s="502" t="str">
        <f t="shared" si="102"/>
        <v/>
      </c>
      <c r="BQ120" s="502" t="str">
        <f t="shared" si="102"/>
        <v/>
      </c>
      <c r="BR120" s="502" t="str">
        <f t="shared" si="102"/>
        <v/>
      </c>
      <c r="BS120" s="502" t="str">
        <f t="shared" si="102"/>
        <v/>
      </c>
      <c r="BT120" s="502" t="str">
        <f t="shared" si="102"/>
        <v/>
      </c>
      <c r="BU120" s="502" t="str">
        <f t="shared" si="102"/>
        <v/>
      </c>
      <c r="BV120" s="502" t="str">
        <f t="shared" si="102"/>
        <v/>
      </c>
      <c r="BW120" s="502" t="str">
        <f t="shared" si="102"/>
        <v/>
      </c>
      <c r="BX120" s="502" t="str">
        <f t="shared" si="102"/>
        <v/>
      </c>
      <c r="BY120" s="502" t="str">
        <f t="shared" si="102"/>
        <v/>
      </c>
      <c r="BZ120" s="502" t="str">
        <f t="shared" si="102"/>
        <v/>
      </c>
      <c r="CA120" s="502" t="str">
        <f t="shared" si="102"/>
        <v/>
      </c>
      <c r="CB120" s="502" t="str">
        <f t="shared" si="102"/>
        <v/>
      </c>
      <c r="CC120" s="502" t="str">
        <f t="shared" si="102"/>
        <v/>
      </c>
      <c r="CD120" s="502" t="str">
        <f t="shared" si="102"/>
        <v/>
      </c>
      <c r="CE120" s="502" t="str">
        <f t="shared" si="102"/>
        <v/>
      </c>
      <c r="CF120" s="502" t="str">
        <f t="shared" si="102"/>
        <v/>
      </c>
      <c r="CG120" s="502" t="str">
        <f t="shared" si="102"/>
        <v/>
      </c>
      <c r="CH120" s="502" t="str">
        <f t="shared" si="102"/>
        <v/>
      </c>
      <c r="CI120" s="502" t="str">
        <f t="shared" si="102"/>
        <v/>
      </c>
      <c r="CJ120" s="502" t="str">
        <f t="shared" si="102"/>
        <v/>
      </c>
      <c r="CK120" s="502" t="str">
        <f t="shared" si="102"/>
        <v/>
      </c>
      <c r="CL120" s="502" t="str">
        <f t="shared" si="102"/>
        <v/>
      </c>
      <c r="CM120" s="502" t="str">
        <f t="shared" si="102"/>
        <v/>
      </c>
      <c r="CN120" s="502" t="str">
        <f t="shared" si="103"/>
        <v/>
      </c>
      <c r="CO120" s="502" t="str">
        <f t="shared" si="103"/>
        <v/>
      </c>
      <c r="CP120" s="502" t="str">
        <f t="shared" si="103"/>
        <v/>
      </c>
      <c r="CQ120" s="503" t="str">
        <f t="shared" si="103"/>
        <v/>
      </c>
    </row>
    <row r="121" spans="3:95" s="414" customFormat="1" ht="15.95" hidden="1" customHeight="1" x14ac:dyDescent="0.2">
      <c r="C121" s="927"/>
      <c r="D121" s="459" t="s">
        <v>9081</v>
      </c>
      <c r="E121" s="484"/>
      <c r="F121" s="485" t="s">
        <v>9088</v>
      </c>
      <c r="G121" s="460"/>
      <c r="H121" s="460"/>
      <c r="I121" s="460"/>
      <c r="J121" s="460"/>
      <c r="K121" s="460"/>
      <c r="L121" s="460"/>
      <c r="M121" s="460"/>
      <c r="N121" s="460"/>
      <c r="O121" s="460"/>
      <c r="P121" s="460"/>
      <c r="Q121" s="460"/>
      <c r="R121" s="460"/>
      <c r="S121" s="460"/>
      <c r="T121" s="460"/>
      <c r="U121" s="460"/>
      <c r="V121" s="460"/>
      <c r="W121" s="460"/>
      <c r="X121" s="460"/>
      <c r="Y121" s="460"/>
      <c r="Z121" s="460"/>
      <c r="AA121" s="502" t="str">
        <f>AA70</f>
        <v/>
      </c>
      <c r="AB121" s="502" t="str">
        <f t="shared" si="102"/>
        <v/>
      </c>
      <c r="AC121" s="502" t="str">
        <f t="shared" si="102"/>
        <v/>
      </c>
      <c r="AD121" s="502" t="str">
        <f t="shared" si="102"/>
        <v/>
      </c>
      <c r="AE121" s="502" t="str">
        <f t="shared" si="102"/>
        <v/>
      </c>
      <c r="AF121" s="502" t="str">
        <f t="shared" si="102"/>
        <v/>
      </c>
      <c r="AG121" s="502" t="str">
        <f t="shared" si="102"/>
        <v/>
      </c>
      <c r="AH121" s="502" t="str">
        <f t="shared" si="102"/>
        <v/>
      </c>
      <c r="AI121" s="502" t="str">
        <f t="shared" si="102"/>
        <v/>
      </c>
      <c r="AJ121" s="502" t="str">
        <f t="shared" si="102"/>
        <v/>
      </c>
      <c r="AK121" s="502" t="str">
        <f t="shared" si="102"/>
        <v/>
      </c>
      <c r="AL121" s="502" t="str">
        <f t="shared" si="102"/>
        <v/>
      </c>
      <c r="AM121" s="502" t="str">
        <f t="shared" si="102"/>
        <v/>
      </c>
      <c r="AN121" s="502" t="str">
        <f t="shared" si="102"/>
        <v/>
      </c>
      <c r="AO121" s="502" t="str">
        <f t="shared" si="102"/>
        <v/>
      </c>
      <c r="AP121" s="502" t="str">
        <f t="shared" si="102"/>
        <v/>
      </c>
      <c r="AQ121" s="502" t="str">
        <f t="shared" si="102"/>
        <v/>
      </c>
      <c r="AR121" s="502" t="str">
        <f t="shared" si="102"/>
        <v/>
      </c>
      <c r="AS121" s="502" t="str">
        <f t="shared" si="102"/>
        <v/>
      </c>
      <c r="AT121" s="502" t="str">
        <f t="shared" si="102"/>
        <v/>
      </c>
      <c r="AU121" s="502" t="str">
        <f t="shared" si="102"/>
        <v/>
      </c>
      <c r="AV121" s="502" t="str">
        <f t="shared" si="102"/>
        <v/>
      </c>
      <c r="AW121" s="502" t="str">
        <f t="shared" si="102"/>
        <v/>
      </c>
      <c r="AX121" s="502" t="str">
        <f t="shared" si="102"/>
        <v/>
      </c>
      <c r="AY121" s="502" t="str">
        <f t="shared" si="102"/>
        <v/>
      </c>
      <c r="AZ121" s="502" t="str">
        <f t="shared" si="102"/>
        <v/>
      </c>
      <c r="BA121" s="502" t="str">
        <f t="shared" si="102"/>
        <v/>
      </c>
      <c r="BB121" s="502" t="str">
        <f t="shared" si="102"/>
        <v/>
      </c>
      <c r="BC121" s="502" t="str">
        <f t="shared" si="102"/>
        <v/>
      </c>
      <c r="BD121" s="502" t="str">
        <f t="shared" si="102"/>
        <v/>
      </c>
      <c r="BE121" s="502" t="str">
        <f t="shared" si="102"/>
        <v/>
      </c>
      <c r="BF121" s="502" t="str">
        <f t="shared" si="102"/>
        <v/>
      </c>
      <c r="BG121" s="502" t="str">
        <f t="shared" si="102"/>
        <v/>
      </c>
      <c r="BH121" s="502" t="str">
        <f t="shared" si="102"/>
        <v/>
      </c>
      <c r="BI121" s="502" t="str">
        <f t="shared" si="102"/>
        <v/>
      </c>
      <c r="BJ121" s="502" t="str">
        <f t="shared" si="102"/>
        <v/>
      </c>
      <c r="BK121" s="502" t="str">
        <f t="shared" si="102"/>
        <v/>
      </c>
      <c r="BL121" s="502" t="str">
        <f t="shared" si="102"/>
        <v/>
      </c>
      <c r="BM121" s="502" t="str">
        <f t="shared" si="102"/>
        <v/>
      </c>
      <c r="BN121" s="502" t="str">
        <f t="shared" si="102"/>
        <v/>
      </c>
      <c r="BO121" s="502" t="str">
        <f t="shared" si="102"/>
        <v/>
      </c>
      <c r="BP121" s="502" t="str">
        <f t="shared" si="102"/>
        <v/>
      </c>
      <c r="BQ121" s="502" t="str">
        <f t="shared" si="102"/>
        <v/>
      </c>
      <c r="BR121" s="502" t="str">
        <f t="shared" si="102"/>
        <v/>
      </c>
      <c r="BS121" s="502" t="str">
        <f t="shared" si="102"/>
        <v/>
      </c>
      <c r="BT121" s="502" t="str">
        <f t="shared" si="102"/>
        <v/>
      </c>
      <c r="BU121" s="502" t="str">
        <f t="shared" si="102"/>
        <v/>
      </c>
      <c r="BV121" s="502" t="str">
        <f t="shared" si="102"/>
        <v/>
      </c>
      <c r="BW121" s="502" t="str">
        <f t="shared" si="102"/>
        <v/>
      </c>
      <c r="BX121" s="502" t="str">
        <f t="shared" si="102"/>
        <v/>
      </c>
      <c r="BY121" s="502" t="str">
        <f t="shared" si="102"/>
        <v/>
      </c>
      <c r="BZ121" s="502" t="str">
        <f t="shared" si="102"/>
        <v/>
      </c>
      <c r="CA121" s="502" t="str">
        <f t="shared" si="102"/>
        <v/>
      </c>
      <c r="CB121" s="502" t="str">
        <f t="shared" si="102"/>
        <v/>
      </c>
      <c r="CC121" s="502" t="str">
        <f t="shared" si="102"/>
        <v/>
      </c>
      <c r="CD121" s="502" t="str">
        <f t="shared" si="102"/>
        <v/>
      </c>
      <c r="CE121" s="502" t="str">
        <f t="shared" si="102"/>
        <v/>
      </c>
      <c r="CF121" s="502" t="str">
        <f t="shared" si="102"/>
        <v/>
      </c>
      <c r="CG121" s="502" t="str">
        <f t="shared" si="102"/>
        <v/>
      </c>
      <c r="CH121" s="502" t="str">
        <f t="shared" si="102"/>
        <v/>
      </c>
      <c r="CI121" s="502" t="str">
        <f t="shared" si="102"/>
        <v/>
      </c>
      <c r="CJ121" s="502" t="str">
        <f t="shared" si="102"/>
        <v/>
      </c>
      <c r="CK121" s="502" t="str">
        <f t="shared" si="102"/>
        <v/>
      </c>
      <c r="CL121" s="502" t="str">
        <f t="shared" si="102"/>
        <v/>
      </c>
      <c r="CM121" s="502" t="str">
        <f t="shared" ref="CM121" si="104">CM70</f>
        <v/>
      </c>
      <c r="CN121" s="502" t="str">
        <f t="shared" si="103"/>
        <v/>
      </c>
      <c r="CO121" s="502" t="str">
        <f t="shared" si="103"/>
        <v/>
      </c>
      <c r="CP121" s="502" t="str">
        <f t="shared" si="103"/>
        <v/>
      </c>
      <c r="CQ121" s="503" t="str">
        <f t="shared" si="103"/>
        <v/>
      </c>
    </row>
    <row r="122" spans="3:95" s="414" customFormat="1" ht="15.95" hidden="1" customHeight="1" x14ac:dyDescent="0.2">
      <c r="C122" s="927"/>
      <c r="D122" s="459" t="s">
        <v>9081</v>
      </c>
      <c r="E122" s="484"/>
      <c r="F122" s="485" t="s">
        <v>9089</v>
      </c>
      <c r="G122" s="460"/>
      <c r="H122" s="460"/>
      <c r="I122" s="460"/>
      <c r="J122" s="460"/>
      <c r="K122" s="460"/>
      <c r="L122" s="460"/>
      <c r="M122" s="460"/>
      <c r="N122" s="460"/>
      <c r="O122" s="460"/>
      <c r="P122" s="460"/>
      <c r="Q122" s="460"/>
      <c r="R122" s="460"/>
      <c r="S122" s="460"/>
      <c r="T122" s="460"/>
      <c r="U122" s="460"/>
      <c r="V122" s="460"/>
      <c r="W122" s="460"/>
      <c r="X122" s="460"/>
      <c r="Y122" s="460"/>
      <c r="Z122" s="460"/>
      <c r="AA122" s="502" t="str">
        <f>AA71</f>
        <v/>
      </c>
      <c r="AB122" s="502" t="str">
        <f t="shared" ref="AB122:CM122" si="105">AB71</f>
        <v/>
      </c>
      <c r="AC122" s="502" t="str">
        <f t="shared" si="105"/>
        <v/>
      </c>
      <c r="AD122" s="502" t="str">
        <f t="shared" si="105"/>
        <v/>
      </c>
      <c r="AE122" s="502" t="str">
        <f t="shared" si="105"/>
        <v/>
      </c>
      <c r="AF122" s="502" t="str">
        <f t="shared" si="105"/>
        <v/>
      </c>
      <c r="AG122" s="502" t="str">
        <f t="shared" si="105"/>
        <v/>
      </c>
      <c r="AH122" s="502" t="str">
        <f t="shared" si="105"/>
        <v/>
      </c>
      <c r="AI122" s="502" t="str">
        <f t="shared" si="105"/>
        <v/>
      </c>
      <c r="AJ122" s="502" t="str">
        <f t="shared" si="105"/>
        <v/>
      </c>
      <c r="AK122" s="502" t="str">
        <f t="shared" si="105"/>
        <v/>
      </c>
      <c r="AL122" s="502" t="str">
        <f t="shared" si="105"/>
        <v/>
      </c>
      <c r="AM122" s="502" t="str">
        <f t="shared" si="105"/>
        <v/>
      </c>
      <c r="AN122" s="502" t="str">
        <f t="shared" si="105"/>
        <v/>
      </c>
      <c r="AO122" s="502" t="str">
        <f t="shared" si="105"/>
        <v/>
      </c>
      <c r="AP122" s="502" t="str">
        <f t="shared" si="105"/>
        <v/>
      </c>
      <c r="AQ122" s="502" t="str">
        <f t="shared" si="105"/>
        <v/>
      </c>
      <c r="AR122" s="502" t="str">
        <f t="shared" si="105"/>
        <v/>
      </c>
      <c r="AS122" s="502" t="str">
        <f t="shared" si="105"/>
        <v/>
      </c>
      <c r="AT122" s="502" t="str">
        <f t="shared" si="105"/>
        <v/>
      </c>
      <c r="AU122" s="502" t="str">
        <f t="shared" si="105"/>
        <v/>
      </c>
      <c r="AV122" s="502" t="str">
        <f t="shared" si="105"/>
        <v/>
      </c>
      <c r="AW122" s="502" t="str">
        <f t="shared" si="105"/>
        <v/>
      </c>
      <c r="AX122" s="502" t="str">
        <f t="shared" si="105"/>
        <v/>
      </c>
      <c r="AY122" s="502" t="str">
        <f t="shared" si="105"/>
        <v/>
      </c>
      <c r="AZ122" s="502" t="str">
        <f t="shared" si="105"/>
        <v/>
      </c>
      <c r="BA122" s="502" t="str">
        <f t="shared" si="105"/>
        <v/>
      </c>
      <c r="BB122" s="502" t="str">
        <f t="shared" si="105"/>
        <v/>
      </c>
      <c r="BC122" s="502" t="str">
        <f t="shared" si="105"/>
        <v/>
      </c>
      <c r="BD122" s="502" t="str">
        <f t="shared" si="105"/>
        <v/>
      </c>
      <c r="BE122" s="502" t="str">
        <f t="shared" si="105"/>
        <v/>
      </c>
      <c r="BF122" s="502" t="str">
        <f t="shared" si="105"/>
        <v/>
      </c>
      <c r="BG122" s="502" t="str">
        <f t="shared" si="105"/>
        <v/>
      </c>
      <c r="BH122" s="502" t="str">
        <f t="shared" si="105"/>
        <v/>
      </c>
      <c r="BI122" s="502" t="str">
        <f t="shared" si="105"/>
        <v/>
      </c>
      <c r="BJ122" s="502" t="str">
        <f t="shared" si="105"/>
        <v/>
      </c>
      <c r="BK122" s="502" t="str">
        <f t="shared" si="105"/>
        <v/>
      </c>
      <c r="BL122" s="502" t="str">
        <f t="shared" si="105"/>
        <v/>
      </c>
      <c r="BM122" s="502" t="str">
        <f t="shared" si="105"/>
        <v/>
      </c>
      <c r="BN122" s="502" t="str">
        <f t="shared" si="105"/>
        <v/>
      </c>
      <c r="BO122" s="502" t="str">
        <f t="shared" si="105"/>
        <v/>
      </c>
      <c r="BP122" s="502" t="str">
        <f t="shared" si="105"/>
        <v/>
      </c>
      <c r="BQ122" s="502" t="str">
        <f t="shared" si="105"/>
        <v/>
      </c>
      <c r="BR122" s="502" t="str">
        <f t="shared" si="105"/>
        <v/>
      </c>
      <c r="BS122" s="502" t="str">
        <f t="shared" si="105"/>
        <v/>
      </c>
      <c r="BT122" s="502" t="str">
        <f t="shared" si="105"/>
        <v/>
      </c>
      <c r="BU122" s="502" t="str">
        <f t="shared" si="105"/>
        <v/>
      </c>
      <c r="BV122" s="502" t="str">
        <f t="shared" si="105"/>
        <v/>
      </c>
      <c r="BW122" s="502" t="str">
        <f t="shared" si="105"/>
        <v/>
      </c>
      <c r="BX122" s="502" t="str">
        <f t="shared" si="105"/>
        <v/>
      </c>
      <c r="BY122" s="502" t="str">
        <f t="shared" si="105"/>
        <v/>
      </c>
      <c r="BZ122" s="502" t="str">
        <f t="shared" si="105"/>
        <v/>
      </c>
      <c r="CA122" s="502" t="str">
        <f t="shared" si="105"/>
        <v/>
      </c>
      <c r="CB122" s="502" t="str">
        <f t="shared" si="105"/>
        <v/>
      </c>
      <c r="CC122" s="502" t="str">
        <f t="shared" si="105"/>
        <v/>
      </c>
      <c r="CD122" s="502" t="str">
        <f t="shared" si="105"/>
        <v/>
      </c>
      <c r="CE122" s="502" t="str">
        <f t="shared" si="105"/>
        <v/>
      </c>
      <c r="CF122" s="502" t="str">
        <f t="shared" si="105"/>
        <v/>
      </c>
      <c r="CG122" s="502" t="str">
        <f t="shared" si="105"/>
        <v/>
      </c>
      <c r="CH122" s="502" t="str">
        <f t="shared" si="105"/>
        <v/>
      </c>
      <c r="CI122" s="502" t="str">
        <f t="shared" si="105"/>
        <v/>
      </c>
      <c r="CJ122" s="502" t="str">
        <f t="shared" si="105"/>
        <v/>
      </c>
      <c r="CK122" s="502" t="str">
        <f t="shared" si="105"/>
        <v/>
      </c>
      <c r="CL122" s="502" t="str">
        <f t="shared" si="105"/>
        <v/>
      </c>
      <c r="CM122" s="502" t="str">
        <f t="shared" si="105"/>
        <v/>
      </c>
      <c r="CN122" s="502" t="str">
        <f t="shared" si="103"/>
        <v/>
      </c>
      <c r="CO122" s="502" t="str">
        <f t="shared" si="103"/>
        <v/>
      </c>
      <c r="CP122" s="502" t="str">
        <f t="shared" si="103"/>
        <v/>
      </c>
      <c r="CQ122" s="503" t="str">
        <f t="shared" si="103"/>
        <v/>
      </c>
    </row>
    <row r="123" spans="3:95" s="414" customFormat="1" ht="15.95" hidden="1" customHeight="1" x14ac:dyDescent="0.2">
      <c r="C123" s="928"/>
      <c r="D123" s="464" t="s">
        <v>9081</v>
      </c>
      <c r="E123" s="488"/>
      <c r="F123" s="436" t="s">
        <v>9090</v>
      </c>
      <c r="G123" s="445"/>
      <c r="H123" s="445"/>
      <c r="I123" s="445"/>
      <c r="J123" s="445"/>
      <c r="K123" s="445"/>
      <c r="L123" s="445"/>
      <c r="M123" s="445"/>
      <c r="N123" s="445"/>
      <c r="O123" s="445"/>
      <c r="P123" s="445"/>
      <c r="Q123" s="445"/>
      <c r="R123" s="445"/>
      <c r="S123" s="445"/>
      <c r="T123" s="445"/>
      <c r="U123" s="445"/>
      <c r="V123" s="445"/>
      <c r="W123" s="445"/>
      <c r="X123" s="445"/>
      <c r="Y123" s="445"/>
      <c r="Z123" s="445"/>
      <c r="AA123" s="504" t="str">
        <f>AA73</f>
        <v/>
      </c>
      <c r="AB123" s="504" t="str">
        <f t="shared" ref="AB123:CM123" si="106">AB73</f>
        <v/>
      </c>
      <c r="AC123" s="504" t="str">
        <f t="shared" si="106"/>
        <v/>
      </c>
      <c r="AD123" s="504" t="str">
        <f t="shared" si="106"/>
        <v/>
      </c>
      <c r="AE123" s="504" t="str">
        <f t="shared" si="106"/>
        <v/>
      </c>
      <c r="AF123" s="504" t="str">
        <f t="shared" si="106"/>
        <v/>
      </c>
      <c r="AG123" s="504" t="str">
        <f t="shared" si="106"/>
        <v/>
      </c>
      <c r="AH123" s="504" t="str">
        <f t="shared" si="106"/>
        <v/>
      </c>
      <c r="AI123" s="504" t="str">
        <f t="shared" si="106"/>
        <v/>
      </c>
      <c r="AJ123" s="504" t="str">
        <f t="shared" si="106"/>
        <v/>
      </c>
      <c r="AK123" s="504" t="str">
        <f t="shared" si="106"/>
        <v/>
      </c>
      <c r="AL123" s="504" t="str">
        <f t="shared" si="106"/>
        <v/>
      </c>
      <c r="AM123" s="504" t="str">
        <f t="shared" si="106"/>
        <v/>
      </c>
      <c r="AN123" s="504" t="str">
        <f t="shared" si="106"/>
        <v/>
      </c>
      <c r="AO123" s="504" t="str">
        <f t="shared" si="106"/>
        <v/>
      </c>
      <c r="AP123" s="504" t="str">
        <f t="shared" si="106"/>
        <v/>
      </c>
      <c r="AQ123" s="504" t="str">
        <f t="shared" si="106"/>
        <v/>
      </c>
      <c r="AR123" s="504" t="str">
        <f t="shared" si="106"/>
        <v/>
      </c>
      <c r="AS123" s="504" t="str">
        <f t="shared" si="106"/>
        <v/>
      </c>
      <c r="AT123" s="504" t="str">
        <f t="shared" si="106"/>
        <v/>
      </c>
      <c r="AU123" s="504" t="str">
        <f t="shared" si="106"/>
        <v/>
      </c>
      <c r="AV123" s="504" t="str">
        <f t="shared" si="106"/>
        <v/>
      </c>
      <c r="AW123" s="504" t="str">
        <f t="shared" si="106"/>
        <v/>
      </c>
      <c r="AX123" s="504" t="str">
        <f t="shared" si="106"/>
        <v/>
      </c>
      <c r="AY123" s="504" t="str">
        <f t="shared" si="106"/>
        <v/>
      </c>
      <c r="AZ123" s="504" t="str">
        <f t="shared" si="106"/>
        <v/>
      </c>
      <c r="BA123" s="504" t="str">
        <f t="shared" si="106"/>
        <v/>
      </c>
      <c r="BB123" s="504" t="str">
        <f t="shared" si="106"/>
        <v/>
      </c>
      <c r="BC123" s="504" t="str">
        <f t="shared" si="106"/>
        <v/>
      </c>
      <c r="BD123" s="504" t="str">
        <f t="shared" si="106"/>
        <v/>
      </c>
      <c r="BE123" s="504" t="str">
        <f t="shared" si="106"/>
        <v/>
      </c>
      <c r="BF123" s="504" t="str">
        <f t="shared" si="106"/>
        <v/>
      </c>
      <c r="BG123" s="504" t="str">
        <f t="shared" si="106"/>
        <v/>
      </c>
      <c r="BH123" s="504" t="str">
        <f t="shared" si="106"/>
        <v/>
      </c>
      <c r="BI123" s="504" t="str">
        <f t="shared" si="106"/>
        <v/>
      </c>
      <c r="BJ123" s="504" t="str">
        <f t="shared" si="106"/>
        <v/>
      </c>
      <c r="BK123" s="504" t="str">
        <f t="shared" si="106"/>
        <v/>
      </c>
      <c r="BL123" s="504" t="str">
        <f t="shared" si="106"/>
        <v/>
      </c>
      <c r="BM123" s="504" t="str">
        <f t="shared" si="106"/>
        <v/>
      </c>
      <c r="BN123" s="504" t="str">
        <f t="shared" si="106"/>
        <v/>
      </c>
      <c r="BO123" s="504" t="str">
        <f t="shared" si="106"/>
        <v/>
      </c>
      <c r="BP123" s="504" t="str">
        <f t="shared" si="106"/>
        <v/>
      </c>
      <c r="BQ123" s="504" t="str">
        <f t="shared" si="106"/>
        <v/>
      </c>
      <c r="BR123" s="504" t="str">
        <f t="shared" si="106"/>
        <v/>
      </c>
      <c r="BS123" s="504" t="str">
        <f t="shared" si="106"/>
        <v/>
      </c>
      <c r="BT123" s="504" t="str">
        <f t="shared" si="106"/>
        <v/>
      </c>
      <c r="BU123" s="504" t="str">
        <f t="shared" si="106"/>
        <v/>
      </c>
      <c r="BV123" s="504" t="str">
        <f t="shared" si="106"/>
        <v/>
      </c>
      <c r="BW123" s="504" t="str">
        <f t="shared" si="106"/>
        <v/>
      </c>
      <c r="BX123" s="504" t="str">
        <f t="shared" si="106"/>
        <v/>
      </c>
      <c r="BY123" s="504" t="str">
        <f t="shared" si="106"/>
        <v/>
      </c>
      <c r="BZ123" s="504" t="str">
        <f t="shared" si="106"/>
        <v/>
      </c>
      <c r="CA123" s="504" t="str">
        <f t="shared" si="106"/>
        <v/>
      </c>
      <c r="CB123" s="504" t="str">
        <f t="shared" si="106"/>
        <v/>
      </c>
      <c r="CC123" s="504" t="str">
        <f t="shared" si="106"/>
        <v/>
      </c>
      <c r="CD123" s="504" t="str">
        <f t="shared" si="106"/>
        <v/>
      </c>
      <c r="CE123" s="504" t="str">
        <f t="shared" si="106"/>
        <v/>
      </c>
      <c r="CF123" s="504" t="str">
        <f t="shared" si="106"/>
        <v/>
      </c>
      <c r="CG123" s="504" t="str">
        <f t="shared" si="106"/>
        <v/>
      </c>
      <c r="CH123" s="504" t="str">
        <f t="shared" si="106"/>
        <v/>
      </c>
      <c r="CI123" s="504" t="str">
        <f t="shared" si="106"/>
        <v/>
      </c>
      <c r="CJ123" s="504" t="str">
        <f t="shared" si="106"/>
        <v/>
      </c>
      <c r="CK123" s="504" t="str">
        <f t="shared" si="106"/>
        <v/>
      </c>
      <c r="CL123" s="504" t="str">
        <f t="shared" si="106"/>
        <v/>
      </c>
      <c r="CM123" s="504" t="str">
        <f t="shared" si="106"/>
        <v/>
      </c>
      <c r="CN123" s="504" t="str">
        <f t="shared" ref="CN123:CQ123" si="107">CN73</f>
        <v/>
      </c>
      <c r="CO123" s="504" t="str">
        <f t="shared" si="107"/>
        <v/>
      </c>
      <c r="CP123" s="504" t="str">
        <f t="shared" si="107"/>
        <v/>
      </c>
      <c r="CQ123" s="505" t="str">
        <f t="shared" si="107"/>
        <v/>
      </c>
    </row>
    <row r="124" spans="3:95" s="414" customFormat="1" ht="15.95" hidden="1" customHeight="1" x14ac:dyDescent="0.2">
      <c r="C124" s="535"/>
      <c r="D124" s="536"/>
      <c r="E124" s="537"/>
    </row>
    <row r="125" spans="3:95" s="414" customFormat="1" ht="15.95" hidden="1" customHeight="1" x14ac:dyDescent="0.2">
      <c r="C125" s="926" t="s">
        <v>8775</v>
      </c>
      <c r="D125" s="897" t="s">
        <v>9091</v>
      </c>
      <c r="E125" s="897"/>
      <c r="F125" s="481" t="s">
        <v>9082</v>
      </c>
      <c r="G125" s="455"/>
      <c r="H125" s="455"/>
      <c r="I125" s="455"/>
      <c r="J125" s="455"/>
      <c r="K125" s="455"/>
      <c r="L125" s="455"/>
      <c r="M125" s="455"/>
      <c r="N125" s="455"/>
      <c r="O125" s="455"/>
      <c r="P125" s="455"/>
      <c r="Q125" s="455"/>
      <c r="R125" s="455"/>
      <c r="S125" s="455"/>
      <c r="T125" s="455"/>
      <c r="U125" s="455"/>
      <c r="V125" s="455"/>
      <c r="W125" s="455"/>
      <c r="X125" s="455"/>
      <c r="Y125" s="455"/>
      <c r="Z125" s="455"/>
      <c r="AA125" s="456"/>
      <c r="AB125" s="456"/>
      <c r="AC125" s="456"/>
      <c r="AD125" s="457" t="str">
        <f>AD33</f>
        <v/>
      </c>
      <c r="AE125" s="457" t="str">
        <f t="shared" ref="AE125:AL125" si="108">AE33</f>
        <v/>
      </c>
      <c r="AF125" s="457" t="str">
        <f t="shared" si="108"/>
        <v/>
      </c>
      <c r="AG125" s="457" t="str">
        <f t="shared" si="108"/>
        <v/>
      </c>
      <c r="AH125" s="457" t="str">
        <f t="shared" si="108"/>
        <v/>
      </c>
      <c r="AI125" s="457" t="str">
        <f t="shared" si="108"/>
        <v/>
      </c>
      <c r="AJ125" s="457" t="str">
        <f t="shared" si="108"/>
        <v/>
      </c>
      <c r="AK125" s="457" t="str">
        <f t="shared" si="108"/>
        <v/>
      </c>
      <c r="AL125" s="457" t="str">
        <f t="shared" si="108"/>
        <v/>
      </c>
      <c r="AM125" s="456"/>
      <c r="AN125" s="456"/>
      <c r="AO125" s="456"/>
      <c r="AP125" s="456"/>
      <c r="AQ125" s="456"/>
      <c r="AR125" s="456"/>
      <c r="AS125" s="457" t="str">
        <f t="shared" ref="AS125:AU125" si="109">AS33</f>
        <v/>
      </c>
      <c r="AT125" s="457" t="str">
        <f t="shared" si="109"/>
        <v/>
      </c>
      <c r="AU125" s="457" t="str">
        <f t="shared" si="109"/>
        <v/>
      </c>
      <c r="AV125" s="456"/>
      <c r="AW125" s="456"/>
      <c r="AX125" s="456"/>
      <c r="AY125" s="456"/>
      <c r="AZ125" s="456"/>
      <c r="BA125" s="456"/>
      <c r="BB125" s="456"/>
      <c r="BC125" s="456"/>
      <c r="BD125" s="456"/>
      <c r="BE125" s="456"/>
      <c r="BF125" s="456"/>
      <c r="BG125" s="456"/>
      <c r="BH125" s="456"/>
      <c r="BI125" s="456"/>
      <c r="BJ125" s="456"/>
      <c r="BK125" s="456"/>
      <c r="BL125" s="456"/>
      <c r="BM125" s="456"/>
      <c r="BN125" s="457" t="str">
        <f t="shared" ref="BN125:CB125" si="110">BN33</f>
        <v/>
      </c>
      <c r="BO125" s="457" t="str">
        <f t="shared" si="110"/>
        <v/>
      </c>
      <c r="BP125" s="457" t="str">
        <f t="shared" si="110"/>
        <v/>
      </c>
      <c r="BQ125" s="457" t="str">
        <f t="shared" si="110"/>
        <v/>
      </c>
      <c r="BR125" s="457" t="str">
        <f t="shared" si="110"/>
        <v/>
      </c>
      <c r="BS125" s="457" t="str">
        <f t="shared" si="110"/>
        <v/>
      </c>
      <c r="BT125" s="457" t="str">
        <f t="shared" si="110"/>
        <v/>
      </c>
      <c r="BU125" s="457" t="str">
        <f t="shared" si="110"/>
        <v/>
      </c>
      <c r="BV125" s="457" t="str">
        <f t="shared" si="110"/>
        <v/>
      </c>
      <c r="BW125" s="457" t="str">
        <f t="shared" si="110"/>
        <v/>
      </c>
      <c r="BX125" s="457" t="str">
        <f t="shared" si="110"/>
        <v/>
      </c>
      <c r="BY125" s="457" t="str">
        <f t="shared" si="110"/>
        <v/>
      </c>
      <c r="BZ125" s="457" t="str">
        <f t="shared" si="110"/>
        <v/>
      </c>
      <c r="CA125" s="457" t="str">
        <f t="shared" si="110"/>
        <v/>
      </c>
      <c r="CB125" s="457" t="str">
        <f t="shared" si="110"/>
        <v/>
      </c>
      <c r="CC125" s="456"/>
      <c r="CD125" s="456"/>
      <c r="CE125" s="456"/>
      <c r="CF125" s="456"/>
      <c r="CG125" s="456"/>
      <c r="CH125" s="456"/>
      <c r="CI125" s="456"/>
      <c r="CJ125" s="456"/>
      <c r="CK125" s="456"/>
      <c r="CL125" s="456"/>
      <c r="CM125" s="456"/>
      <c r="CN125" s="456"/>
      <c r="CO125" s="456"/>
      <c r="CP125" s="456"/>
      <c r="CQ125" s="458"/>
    </row>
    <row r="126" spans="3:95" s="414" customFormat="1" ht="15.95" hidden="1" customHeight="1" x14ac:dyDescent="0.2">
      <c r="C126" s="927"/>
      <c r="D126" s="898"/>
      <c r="E126" s="898"/>
      <c r="F126" s="485" t="s">
        <v>220</v>
      </c>
      <c r="G126" s="460"/>
      <c r="H126" s="460"/>
      <c r="I126" s="460"/>
      <c r="J126" s="460"/>
      <c r="K126" s="460"/>
      <c r="L126" s="460"/>
      <c r="M126" s="460"/>
      <c r="N126" s="460"/>
      <c r="O126" s="460"/>
      <c r="P126" s="460"/>
      <c r="Q126" s="460"/>
      <c r="R126" s="460"/>
      <c r="S126" s="460"/>
      <c r="T126" s="460"/>
      <c r="U126" s="460"/>
      <c r="V126" s="460"/>
      <c r="W126" s="460"/>
      <c r="X126" s="460"/>
      <c r="Y126" s="460"/>
      <c r="Z126" s="460"/>
      <c r="AA126" s="461"/>
      <c r="AB126" s="461"/>
      <c r="AC126" s="461"/>
      <c r="AD126" s="502" t="str">
        <f>AD37</f>
        <v/>
      </c>
      <c r="AE126" s="502" t="str">
        <f t="shared" ref="AE126:AL126" si="111">AE37</f>
        <v/>
      </c>
      <c r="AF126" s="502" t="str">
        <f t="shared" si="111"/>
        <v/>
      </c>
      <c r="AG126" s="502" t="str">
        <f t="shared" si="111"/>
        <v/>
      </c>
      <c r="AH126" s="502" t="str">
        <f t="shared" si="111"/>
        <v/>
      </c>
      <c r="AI126" s="502" t="str">
        <f t="shared" si="111"/>
        <v/>
      </c>
      <c r="AJ126" s="502" t="str">
        <f t="shared" si="111"/>
        <v/>
      </c>
      <c r="AK126" s="502" t="str">
        <f t="shared" si="111"/>
        <v/>
      </c>
      <c r="AL126" s="502" t="str">
        <f t="shared" si="111"/>
        <v/>
      </c>
      <c r="AM126" s="461"/>
      <c r="AN126" s="461"/>
      <c r="AO126" s="461"/>
      <c r="AP126" s="461"/>
      <c r="AQ126" s="461"/>
      <c r="AR126" s="461"/>
      <c r="AS126" s="502" t="str">
        <f t="shared" ref="AS126:AU126" si="112">AS37</f>
        <v/>
      </c>
      <c r="AT126" s="502" t="str">
        <f t="shared" si="112"/>
        <v/>
      </c>
      <c r="AU126" s="502" t="str">
        <f t="shared" si="112"/>
        <v/>
      </c>
      <c r="AV126" s="461"/>
      <c r="AW126" s="461"/>
      <c r="AX126" s="461"/>
      <c r="AY126" s="461"/>
      <c r="AZ126" s="461"/>
      <c r="BA126" s="461"/>
      <c r="BB126" s="461"/>
      <c r="BC126" s="461"/>
      <c r="BD126" s="461"/>
      <c r="BE126" s="461"/>
      <c r="BF126" s="461"/>
      <c r="BG126" s="461"/>
      <c r="BH126" s="461"/>
      <c r="BI126" s="461"/>
      <c r="BJ126" s="461"/>
      <c r="BK126" s="461"/>
      <c r="BL126" s="461"/>
      <c r="BM126" s="461"/>
      <c r="BN126" s="502" t="str">
        <f t="shared" ref="BN126:CB126" si="113">BN37</f>
        <v/>
      </c>
      <c r="BO126" s="502" t="str">
        <f t="shared" si="113"/>
        <v/>
      </c>
      <c r="BP126" s="502" t="str">
        <f t="shared" si="113"/>
        <v/>
      </c>
      <c r="BQ126" s="502" t="str">
        <f t="shared" si="113"/>
        <v/>
      </c>
      <c r="BR126" s="502" t="str">
        <f t="shared" si="113"/>
        <v/>
      </c>
      <c r="BS126" s="502" t="str">
        <f t="shared" si="113"/>
        <v/>
      </c>
      <c r="BT126" s="502" t="str">
        <f t="shared" si="113"/>
        <v/>
      </c>
      <c r="BU126" s="502" t="str">
        <f t="shared" si="113"/>
        <v/>
      </c>
      <c r="BV126" s="502" t="str">
        <f t="shared" si="113"/>
        <v/>
      </c>
      <c r="BW126" s="502" t="str">
        <f t="shared" si="113"/>
        <v/>
      </c>
      <c r="BX126" s="502" t="str">
        <f t="shared" si="113"/>
        <v/>
      </c>
      <c r="BY126" s="502" t="str">
        <f t="shared" si="113"/>
        <v/>
      </c>
      <c r="BZ126" s="502" t="str">
        <f t="shared" si="113"/>
        <v/>
      </c>
      <c r="CA126" s="502" t="str">
        <f t="shared" si="113"/>
        <v/>
      </c>
      <c r="CB126" s="502" t="str">
        <f t="shared" si="113"/>
        <v/>
      </c>
      <c r="CC126" s="461"/>
      <c r="CD126" s="461"/>
      <c r="CE126" s="461"/>
      <c r="CF126" s="461"/>
      <c r="CG126" s="461"/>
      <c r="CH126" s="461"/>
      <c r="CI126" s="461"/>
      <c r="CJ126" s="461"/>
      <c r="CK126" s="461"/>
      <c r="CL126" s="461"/>
      <c r="CM126" s="461"/>
      <c r="CN126" s="461"/>
      <c r="CO126" s="461"/>
      <c r="CP126" s="461"/>
      <c r="CQ126" s="463"/>
    </row>
    <row r="127" spans="3:95" s="414" customFormat="1" ht="15.95" hidden="1" customHeight="1" x14ac:dyDescent="0.2">
      <c r="C127" s="927"/>
      <c r="D127" s="898"/>
      <c r="E127" s="898"/>
      <c r="F127" s="485" t="s">
        <v>225</v>
      </c>
      <c r="G127" s="460"/>
      <c r="H127" s="460"/>
      <c r="I127" s="460"/>
      <c r="J127" s="460"/>
      <c r="K127" s="460"/>
      <c r="L127" s="460"/>
      <c r="M127" s="460"/>
      <c r="N127" s="460"/>
      <c r="O127" s="460"/>
      <c r="P127" s="460"/>
      <c r="Q127" s="460"/>
      <c r="R127" s="460"/>
      <c r="S127" s="460"/>
      <c r="T127" s="460"/>
      <c r="U127" s="460"/>
      <c r="V127" s="460"/>
      <c r="W127" s="460"/>
      <c r="X127" s="460"/>
      <c r="Y127" s="460"/>
      <c r="Z127" s="460"/>
      <c r="AA127" s="461"/>
      <c r="AB127" s="461"/>
      <c r="AC127" s="461"/>
      <c r="AD127" s="502" t="str">
        <f>AD39</f>
        <v/>
      </c>
      <c r="AE127" s="502" t="str">
        <f t="shared" ref="AE127:AL127" si="114">AE39</f>
        <v/>
      </c>
      <c r="AF127" s="502" t="str">
        <f t="shared" si="114"/>
        <v/>
      </c>
      <c r="AG127" s="502" t="str">
        <f t="shared" si="114"/>
        <v/>
      </c>
      <c r="AH127" s="502" t="str">
        <f t="shared" si="114"/>
        <v/>
      </c>
      <c r="AI127" s="502" t="str">
        <f t="shared" si="114"/>
        <v/>
      </c>
      <c r="AJ127" s="502" t="str">
        <f t="shared" si="114"/>
        <v/>
      </c>
      <c r="AK127" s="502" t="str">
        <f t="shared" si="114"/>
        <v/>
      </c>
      <c r="AL127" s="502" t="str">
        <f t="shared" si="114"/>
        <v/>
      </c>
      <c r="AM127" s="461"/>
      <c r="AN127" s="461"/>
      <c r="AO127" s="461"/>
      <c r="AP127" s="461"/>
      <c r="AQ127" s="461"/>
      <c r="AR127" s="461"/>
      <c r="AS127" s="502" t="str">
        <f t="shared" ref="AS127:AU127" si="115">AS39</f>
        <v/>
      </c>
      <c r="AT127" s="502" t="str">
        <f t="shared" si="115"/>
        <v/>
      </c>
      <c r="AU127" s="502" t="str">
        <f t="shared" si="115"/>
        <v/>
      </c>
      <c r="AV127" s="461"/>
      <c r="AW127" s="461"/>
      <c r="AX127" s="461"/>
      <c r="AY127" s="461"/>
      <c r="AZ127" s="461"/>
      <c r="BA127" s="461"/>
      <c r="BB127" s="461"/>
      <c r="BC127" s="461"/>
      <c r="BD127" s="461"/>
      <c r="BE127" s="461"/>
      <c r="BF127" s="461"/>
      <c r="BG127" s="461"/>
      <c r="BH127" s="461"/>
      <c r="BI127" s="461"/>
      <c r="BJ127" s="461"/>
      <c r="BK127" s="461"/>
      <c r="BL127" s="461"/>
      <c r="BM127" s="461"/>
      <c r="BN127" s="502" t="str">
        <f t="shared" ref="BN127:CB127" si="116">BN39</f>
        <v/>
      </c>
      <c r="BO127" s="502" t="str">
        <f t="shared" si="116"/>
        <v/>
      </c>
      <c r="BP127" s="502" t="str">
        <f t="shared" si="116"/>
        <v/>
      </c>
      <c r="BQ127" s="502" t="str">
        <f t="shared" si="116"/>
        <v/>
      </c>
      <c r="BR127" s="502" t="str">
        <f t="shared" si="116"/>
        <v/>
      </c>
      <c r="BS127" s="502" t="str">
        <f t="shared" si="116"/>
        <v/>
      </c>
      <c r="BT127" s="502" t="str">
        <f t="shared" si="116"/>
        <v/>
      </c>
      <c r="BU127" s="502" t="str">
        <f t="shared" si="116"/>
        <v/>
      </c>
      <c r="BV127" s="502" t="str">
        <f t="shared" si="116"/>
        <v/>
      </c>
      <c r="BW127" s="502" t="str">
        <f t="shared" si="116"/>
        <v/>
      </c>
      <c r="BX127" s="502" t="str">
        <f t="shared" si="116"/>
        <v/>
      </c>
      <c r="BY127" s="502" t="str">
        <f t="shared" si="116"/>
        <v/>
      </c>
      <c r="BZ127" s="502" t="str">
        <f t="shared" si="116"/>
        <v/>
      </c>
      <c r="CA127" s="502" t="str">
        <f t="shared" si="116"/>
        <v/>
      </c>
      <c r="CB127" s="502" t="str">
        <f t="shared" si="116"/>
        <v/>
      </c>
      <c r="CC127" s="461"/>
      <c r="CD127" s="461"/>
      <c r="CE127" s="461"/>
      <c r="CF127" s="461"/>
      <c r="CG127" s="461"/>
      <c r="CH127" s="461"/>
      <c r="CI127" s="461"/>
      <c r="CJ127" s="461"/>
      <c r="CK127" s="461"/>
      <c r="CL127" s="461"/>
      <c r="CM127" s="461"/>
      <c r="CN127" s="461"/>
      <c r="CO127" s="461"/>
      <c r="CP127" s="461"/>
      <c r="CQ127" s="463"/>
    </row>
    <row r="128" spans="3:95" s="414" customFormat="1" ht="15.95" hidden="1" customHeight="1" x14ac:dyDescent="0.2">
      <c r="C128" s="927"/>
      <c r="D128" s="898"/>
      <c r="E128" s="898"/>
      <c r="F128" s="485" t="s">
        <v>228</v>
      </c>
      <c r="G128" s="460"/>
      <c r="H128" s="460"/>
      <c r="I128" s="460"/>
      <c r="J128" s="460"/>
      <c r="K128" s="460"/>
      <c r="L128" s="460"/>
      <c r="M128" s="460"/>
      <c r="N128" s="460"/>
      <c r="O128" s="460"/>
      <c r="P128" s="460"/>
      <c r="Q128" s="460"/>
      <c r="R128" s="460"/>
      <c r="S128" s="460"/>
      <c r="T128" s="460"/>
      <c r="U128" s="460"/>
      <c r="V128" s="460"/>
      <c r="W128" s="460"/>
      <c r="X128" s="460"/>
      <c r="Y128" s="460"/>
      <c r="Z128" s="460"/>
      <c r="AA128" s="461"/>
      <c r="AB128" s="461"/>
      <c r="AC128" s="461"/>
      <c r="AD128" s="502" t="str">
        <f>AD41</f>
        <v/>
      </c>
      <c r="AE128" s="502" t="str">
        <f t="shared" ref="AE128:AL130" si="117">AE41</f>
        <v/>
      </c>
      <c r="AF128" s="502" t="str">
        <f t="shared" si="117"/>
        <v/>
      </c>
      <c r="AG128" s="502" t="str">
        <f t="shared" si="117"/>
        <v/>
      </c>
      <c r="AH128" s="502" t="str">
        <f t="shared" si="117"/>
        <v/>
      </c>
      <c r="AI128" s="502" t="str">
        <f t="shared" si="117"/>
        <v/>
      </c>
      <c r="AJ128" s="502" t="str">
        <f t="shared" si="117"/>
        <v/>
      </c>
      <c r="AK128" s="502" t="str">
        <f t="shared" si="117"/>
        <v/>
      </c>
      <c r="AL128" s="502" t="str">
        <f t="shared" si="117"/>
        <v/>
      </c>
      <c r="AM128" s="461"/>
      <c r="AN128" s="461"/>
      <c r="AO128" s="461"/>
      <c r="AP128" s="461"/>
      <c r="AQ128" s="461"/>
      <c r="AR128" s="461"/>
      <c r="AS128" s="502" t="str">
        <f t="shared" ref="AS128:AU130" si="118">AS41</f>
        <v/>
      </c>
      <c r="AT128" s="502" t="str">
        <f t="shared" si="118"/>
        <v/>
      </c>
      <c r="AU128" s="502" t="str">
        <f t="shared" si="118"/>
        <v/>
      </c>
      <c r="AV128" s="461"/>
      <c r="AW128" s="461"/>
      <c r="AX128" s="461"/>
      <c r="AY128" s="461"/>
      <c r="AZ128" s="461"/>
      <c r="BA128" s="461"/>
      <c r="BB128" s="461"/>
      <c r="BC128" s="461"/>
      <c r="BD128" s="461"/>
      <c r="BE128" s="461"/>
      <c r="BF128" s="461"/>
      <c r="BG128" s="461"/>
      <c r="BH128" s="461"/>
      <c r="BI128" s="461"/>
      <c r="BJ128" s="461"/>
      <c r="BK128" s="461"/>
      <c r="BL128" s="461"/>
      <c r="BM128" s="461"/>
      <c r="BN128" s="502" t="str">
        <f t="shared" ref="BN128:CB130" si="119">BN41</f>
        <v/>
      </c>
      <c r="BO128" s="502" t="str">
        <f t="shared" si="119"/>
        <v/>
      </c>
      <c r="BP128" s="502" t="str">
        <f t="shared" si="119"/>
        <v/>
      </c>
      <c r="BQ128" s="502" t="str">
        <f t="shared" si="119"/>
        <v/>
      </c>
      <c r="BR128" s="502" t="str">
        <f t="shared" si="119"/>
        <v/>
      </c>
      <c r="BS128" s="502" t="str">
        <f t="shared" si="119"/>
        <v/>
      </c>
      <c r="BT128" s="502" t="str">
        <f t="shared" si="119"/>
        <v/>
      </c>
      <c r="BU128" s="502" t="str">
        <f t="shared" si="119"/>
        <v/>
      </c>
      <c r="BV128" s="502" t="str">
        <f t="shared" si="119"/>
        <v/>
      </c>
      <c r="BW128" s="502" t="str">
        <f t="shared" si="119"/>
        <v/>
      </c>
      <c r="BX128" s="502" t="str">
        <f t="shared" si="119"/>
        <v/>
      </c>
      <c r="BY128" s="502" t="str">
        <f t="shared" si="119"/>
        <v/>
      </c>
      <c r="BZ128" s="502" t="str">
        <f t="shared" si="119"/>
        <v/>
      </c>
      <c r="CA128" s="502" t="str">
        <f t="shared" si="119"/>
        <v/>
      </c>
      <c r="CB128" s="502" t="str">
        <f t="shared" si="119"/>
        <v/>
      </c>
      <c r="CC128" s="461"/>
      <c r="CD128" s="461"/>
      <c r="CE128" s="461"/>
      <c r="CF128" s="461"/>
      <c r="CG128" s="461"/>
      <c r="CH128" s="461"/>
      <c r="CI128" s="461"/>
      <c r="CJ128" s="461"/>
      <c r="CK128" s="461"/>
      <c r="CL128" s="461"/>
      <c r="CM128" s="461"/>
      <c r="CN128" s="461"/>
      <c r="CO128" s="461"/>
      <c r="CP128" s="461"/>
      <c r="CQ128" s="463"/>
    </row>
    <row r="129" spans="3:95" s="414" customFormat="1" ht="15.95" hidden="1" customHeight="1" x14ac:dyDescent="0.2">
      <c r="C129" s="927"/>
      <c r="D129" s="898"/>
      <c r="E129" s="898"/>
      <c r="F129" s="485" t="s">
        <v>230</v>
      </c>
      <c r="G129" s="460"/>
      <c r="H129" s="460"/>
      <c r="I129" s="460"/>
      <c r="J129" s="460"/>
      <c r="K129" s="460"/>
      <c r="L129" s="460"/>
      <c r="M129" s="460"/>
      <c r="N129" s="460"/>
      <c r="O129" s="460"/>
      <c r="P129" s="460"/>
      <c r="Q129" s="460"/>
      <c r="R129" s="460"/>
      <c r="S129" s="460"/>
      <c r="T129" s="460"/>
      <c r="U129" s="460"/>
      <c r="V129" s="460"/>
      <c r="W129" s="460"/>
      <c r="X129" s="460"/>
      <c r="Y129" s="460"/>
      <c r="Z129" s="460"/>
      <c r="AA129" s="461"/>
      <c r="AB129" s="461"/>
      <c r="AC129" s="461"/>
      <c r="AD129" s="502" t="str">
        <f>AD42</f>
        <v/>
      </c>
      <c r="AE129" s="502" t="str">
        <f t="shared" si="117"/>
        <v/>
      </c>
      <c r="AF129" s="502" t="str">
        <f t="shared" si="117"/>
        <v/>
      </c>
      <c r="AG129" s="502" t="str">
        <f t="shared" si="117"/>
        <v/>
      </c>
      <c r="AH129" s="502" t="str">
        <f t="shared" si="117"/>
        <v/>
      </c>
      <c r="AI129" s="502" t="str">
        <f t="shared" si="117"/>
        <v/>
      </c>
      <c r="AJ129" s="502" t="str">
        <f t="shared" si="117"/>
        <v/>
      </c>
      <c r="AK129" s="502" t="str">
        <f t="shared" si="117"/>
        <v/>
      </c>
      <c r="AL129" s="502" t="str">
        <f t="shared" si="117"/>
        <v/>
      </c>
      <c r="AM129" s="461"/>
      <c r="AN129" s="461"/>
      <c r="AO129" s="461"/>
      <c r="AP129" s="461"/>
      <c r="AQ129" s="461"/>
      <c r="AR129" s="461"/>
      <c r="AS129" s="502" t="str">
        <f t="shared" si="118"/>
        <v/>
      </c>
      <c r="AT129" s="502" t="str">
        <f t="shared" si="118"/>
        <v/>
      </c>
      <c r="AU129" s="502" t="str">
        <f t="shared" si="118"/>
        <v/>
      </c>
      <c r="AV129" s="461"/>
      <c r="AW129" s="461"/>
      <c r="AX129" s="461"/>
      <c r="AY129" s="461"/>
      <c r="AZ129" s="461"/>
      <c r="BA129" s="461"/>
      <c r="BB129" s="461"/>
      <c r="BC129" s="461"/>
      <c r="BD129" s="461"/>
      <c r="BE129" s="461"/>
      <c r="BF129" s="461"/>
      <c r="BG129" s="461"/>
      <c r="BH129" s="461"/>
      <c r="BI129" s="461"/>
      <c r="BJ129" s="461"/>
      <c r="BK129" s="461"/>
      <c r="BL129" s="461"/>
      <c r="BM129" s="461"/>
      <c r="BN129" s="502" t="str">
        <f t="shared" si="119"/>
        <v/>
      </c>
      <c r="BO129" s="502" t="str">
        <f t="shared" si="119"/>
        <v/>
      </c>
      <c r="BP129" s="502" t="str">
        <f t="shared" si="119"/>
        <v/>
      </c>
      <c r="BQ129" s="502" t="str">
        <f t="shared" si="119"/>
        <v/>
      </c>
      <c r="BR129" s="502" t="str">
        <f t="shared" si="119"/>
        <v/>
      </c>
      <c r="BS129" s="502" t="str">
        <f t="shared" si="119"/>
        <v/>
      </c>
      <c r="BT129" s="502" t="str">
        <f t="shared" si="119"/>
        <v/>
      </c>
      <c r="BU129" s="502" t="str">
        <f t="shared" si="119"/>
        <v/>
      </c>
      <c r="BV129" s="502" t="str">
        <f t="shared" si="119"/>
        <v/>
      </c>
      <c r="BW129" s="502" t="str">
        <f t="shared" si="119"/>
        <v/>
      </c>
      <c r="BX129" s="502" t="str">
        <f t="shared" si="119"/>
        <v/>
      </c>
      <c r="BY129" s="502" t="str">
        <f t="shared" si="119"/>
        <v/>
      </c>
      <c r="BZ129" s="502" t="str">
        <f t="shared" si="119"/>
        <v/>
      </c>
      <c r="CA129" s="502" t="str">
        <f t="shared" si="119"/>
        <v/>
      </c>
      <c r="CB129" s="502" t="str">
        <f t="shared" si="119"/>
        <v/>
      </c>
      <c r="CC129" s="461"/>
      <c r="CD129" s="461"/>
      <c r="CE129" s="461"/>
      <c r="CF129" s="461"/>
      <c r="CG129" s="461"/>
      <c r="CH129" s="461"/>
      <c r="CI129" s="461"/>
      <c r="CJ129" s="461"/>
      <c r="CK129" s="461"/>
      <c r="CL129" s="461"/>
      <c r="CM129" s="461"/>
      <c r="CN129" s="461"/>
      <c r="CO129" s="461"/>
      <c r="CP129" s="461"/>
      <c r="CQ129" s="463"/>
    </row>
    <row r="130" spans="3:95" s="414" customFormat="1" ht="15.95" hidden="1" customHeight="1" x14ac:dyDescent="0.2">
      <c r="C130" s="927"/>
      <c r="D130" s="898"/>
      <c r="E130" s="898"/>
      <c r="F130" s="485" t="s">
        <v>346</v>
      </c>
      <c r="G130" s="460"/>
      <c r="H130" s="460"/>
      <c r="I130" s="460"/>
      <c r="J130" s="460"/>
      <c r="K130" s="460"/>
      <c r="L130" s="460"/>
      <c r="M130" s="460"/>
      <c r="N130" s="460"/>
      <c r="O130" s="460"/>
      <c r="P130" s="460"/>
      <c r="Q130" s="460"/>
      <c r="R130" s="460"/>
      <c r="S130" s="460"/>
      <c r="T130" s="460"/>
      <c r="U130" s="460"/>
      <c r="V130" s="460"/>
      <c r="W130" s="460"/>
      <c r="X130" s="460"/>
      <c r="Y130" s="460"/>
      <c r="Z130" s="460"/>
      <c r="AA130" s="461"/>
      <c r="AB130" s="461"/>
      <c r="AC130" s="461"/>
      <c r="AD130" s="502" t="str">
        <f>AD43</f>
        <v/>
      </c>
      <c r="AE130" s="502" t="str">
        <f t="shared" si="117"/>
        <v/>
      </c>
      <c r="AF130" s="502" t="str">
        <f t="shared" si="117"/>
        <v/>
      </c>
      <c r="AG130" s="502" t="str">
        <f t="shared" si="117"/>
        <v/>
      </c>
      <c r="AH130" s="502" t="str">
        <f t="shared" si="117"/>
        <v/>
      </c>
      <c r="AI130" s="502" t="str">
        <f t="shared" si="117"/>
        <v/>
      </c>
      <c r="AJ130" s="502" t="str">
        <f t="shared" si="117"/>
        <v/>
      </c>
      <c r="AK130" s="502" t="str">
        <f t="shared" si="117"/>
        <v/>
      </c>
      <c r="AL130" s="502" t="str">
        <f t="shared" si="117"/>
        <v/>
      </c>
      <c r="AM130" s="461"/>
      <c r="AN130" s="461"/>
      <c r="AO130" s="461"/>
      <c r="AP130" s="461"/>
      <c r="AQ130" s="461"/>
      <c r="AR130" s="461"/>
      <c r="AS130" s="502" t="str">
        <f t="shared" si="118"/>
        <v/>
      </c>
      <c r="AT130" s="502" t="str">
        <f t="shared" si="118"/>
        <v/>
      </c>
      <c r="AU130" s="502" t="str">
        <f t="shared" si="118"/>
        <v/>
      </c>
      <c r="AV130" s="461"/>
      <c r="AW130" s="461"/>
      <c r="AX130" s="461"/>
      <c r="AY130" s="461"/>
      <c r="AZ130" s="461"/>
      <c r="BA130" s="461"/>
      <c r="BB130" s="461"/>
      <c r="BC130" s="461"/>
      <c r="BD130" s="461"/>
      <c r="BE130" s="461"/>
      <c r="BF130" s="461"/>
      <c r="BG130" s="461"/>
      <c r="BH130" s="461"/>
      <c r="BI130" s="461"/>
      <c r="BJ130" s="461"/>
      <c r="BK130" s="461"/>
      <c r="BL130" s="461"/>
      <c r="BM130" s="461"/>
      <c r="BN130" s="502" t="str">
        <f t="shared" si="119"/>
        <v/>
      </c>
      <c r="BO130" s="502" t="str">
        <f t="shared" si="119"/>
        <v/>
      </c>
      <c r="BP130" s="502" t="str">
        <f t="shared" si="119"/>
        <v/>
      </c>
      <c r="BQ130" s="502" t="str">
        <f t="shared" si="119"/>
        <v/>
      </c>
      <c r="BR130" s="502" t="str">
        <f t="shared" si="119"/>
        <v/>
      </c>
      <c r="BS130" s="502" t="str">
        <f t="shared" si="119"/>
        <v/>
      </c>
      <c r="BT130" s="502" t="str">
        <f t="shared" si="119"/>
        <v/>
      </c>
      <c r="BU130" s="502" t="str">
        <f t="shared" si="119"/>
        <v/>
      </c>
      <c r="BV130" s="502" t="str">
        <f t="shared" si="119"/>
        <v/>
      </c>
      <c r="BW130" s="502" t="str">
        <f t="shared" si="119"/>
        <v/>
      </c>
      <c r="BX130" s="502" t="str">
        <f t="shared" si="119"/>
        <v/>
      </c>
      <c r="BY130" s="502" t="str">
        <f t="shared" si="119"/>
        <v/>
      </c>
      <c r="BZ130" s="502" t="str">
        <f t="shared" si="119"/>
        <v/>
      </c>
      <c r="CA130" s="502" t="str">
        <f t="shared" si="119"/>
        <v/>
      </c>
      <c r="CB130" s="502" t="str">
        <f t="shared" si="119"/>
        <v/>
      </c>
      <c r="CC130" s="461"/>
      <c r="CD130" s="461"/>
      <c r="CE130" s="461"/>
      <c r="CF130" s="461"/>
      <c r="CG130" s="461"/>
      <c r="CH130" s="461"/>
      <c r="CI130" s="461"/>
      <c r="CJ130" s="461"/>
      <c r="CK130" s="461"/>
      <c r="CL130" s="461"/>
      <c r="CM130" s="461"/>
      <c r="CN130" s="461"/>
      <c r="CO130" s="461"/>
      <c r="CP130" s="461"/>
      <c r="CQ130" s="463"/>
    </row>
    <row r="131" spans="3:95" s="414" customFormat="1" ht="15.95" hidden="1" customHeight="1" x14ac:dyDescent="0.2">
      <c r="C131" s="927"/>
      <c r="D131" s="898"/>
      <c r="E131" s="898"/>
      <c r="F131" s="485" t="s">
        <v>9087</v>
      </c>
      <c r="G131" s="460"/>
      <c r="H131" s="460"/>
      <c r="I131" s="460"/>
      <c r="J131" s="460"/>
      <c r="K131" s="460"/>
      <c r="L131" s="460"/>
      <c r="M131" s="460"/>
      <c r="N131" s="460"/>
      <c r="O131" s="460"/>
      <c r="P131" s="460"/>
      <c r="Q131" s="460"/>
      <c r="R131" s="460"/>
      <c r="S131" s="460"/>
      <c r="T131" s="460"/>
      <c r="U131" s="460"/>
      <c r="V131" s="460"/>
      <c r="W131" s="460"/>
      <c r="X131" s="460"/>
      <c r="Y131" s="460"/>
      <c r="Z131" s="460"/>
      <c r="AA131" s="461"/>
      <c r="AB131" s="461"/>
      <c r="AC131" s="461"/>
      <c r="AD131" s="502" t="str">
        <f>AD69</f>
        <v/>
      </c>
      <c r="AE131" s="502" t="str">
        <f t="shared" ref="AE131:AL132" si="120">AE69</f>
        <v/>
      </c>
      <c r="AF131" s="502" t="str">
        <f t="shared" si="120"/>
        <v/>
      </c>
      <c r="AG131" s="502" t="str">
        <f t="shared" si="120"/>
        <v/>
      </c>
      <c r="AH131" s="502" t="str">
        <f t="shared" si="120"/>
        <v/>
      </c>
      <c r="AI131" s="502" t="str">
        <f t="shared" si="120"/>
        <v/>
      </c>
      <c r="AJ131" s="502" t="str">
        <f t="shared" si="120"/>
        <v/>
      </c>
      <c r="AK131" s="502" t="str">
        <f t="shared" si="120"/>
        <v/>
      </c>
      <c r="AL131" s="502" t="str">
        <f t="shared" si="120"/>
        <v/>
      </c>
      <c r="AM131" s="461"/>
      <c r="AN131" s="461"/>
      <c r="AO131" s="461"/>
      <c r="AP131" s="461"/>
      <c r="AQ131" s="461"/>
      <c r="AR131" s="461"/>
      <c r="AS131" s="502" t="str">
        <f t="shared" ref="AS131:AU132" si="121">AS69</f>
        <v/>
      </c>
      <c r="AT131" s="502" t="str">
        <f t="shared" si="121"/>
        <v/>
      </c>
      <c r="AU131" s="502" t="str">
        <f t="shared" si="121"/>
        <v/>
      </c>
      <c r="AV131" s="461"/>
      <c r="AW131" s="461"/>
      <c r="AX131" s="461"/>
      <c r="AY131" s="461"/>
      <c r="AZ131" s="461"/>
      <c r="BA131" s="461"/>
      <c r="BB131" s="461"/>
      <c r="BC131" s="461"/>
      <c r="BD131" s="461"/>
      <c r="BE131" s="461"/>
      <c r="BF131" s="461"/>
      <c r="BG131" s="461"/>
      <c r="BH131" s="461"/>
      <c r="BI131" s="461"/>
      <c r="BJ131" s="461"/>
      <c r="BK131" s="461"/>
      <c r="BL131" s="461"/>
      <c r="BM131" s="461"/>
      <c r="BN131" s="502" t="str">
        <f t="shared" ref="BN131:CB132" si="122">BN69</f>
        <v/>
      </c>
      <c r="BO131" s="502" t="str">
        <f t="shared" si="122"/>
        <v/>
      </c>
      <c r="BP131" s="502" t="str">
        <f t="shared" si="122"/>
        <v/>
      </c>
      <c r="BQ131" s="502" t="str">
        <f t="shared" si="122"/>
        <v/>
      </c>
      <c r="BR131" s="502" t="str">
        <f t="shared" si="122"/>
        <v/>
      </c>
      <c r="BS131" s="502" t="str">
        <f t="shared" si="122"/>
        <v/>
      </c>
      <c r="BT131" s="502" t="str">
        <f t="shared" si="122"/>
        <v/>
      </c>
      <c r="BU131" s="502" t="str">
        <f t="shared" si="122"/>
        <v/>
      </c>
      <c r="BV131" s="502" t="str">
        <f t="shared" si="122"/>
        <v/>
      </c>
      <c r="BW131" s="502" t="str">
        <f t="shared" si="122"/>
        <v/>
      </c>
      <c r="BX131" s="502" t="str">
        <f t="shared" si="122"/>
        <v/>
      </c>
      <c r="BY131" s="502" t="str">
        <f t="shared" si="122"/>
        <v/>
      </c>
      <c r="BZ131" s="502" t="str">
        <f t="shared" si="122"/>
        <v/>
      </c>
      <c r="CA131" s="502" t="str">
        <f t="shared" si="122"/>
        <v/>
      </c>
      <c r="CB131" s="502" t="str">
        <f t="shared" si="122"/>
        <v/>
      </c>
      <c r="CC131" s="461"/>
      <c r="CD131" s="461"/>
      <c r="CE131" s="461"/>
      <c r="CF131" s="461"/>
      <c r="CG131" s="461"/>
      <c r="CH131" s="461"/>
      <c r="CI131" s="461"/>
      <c r="CJ131" s="461"/>
      <c r="CK131" s="461"/>
      <c r="CL131" s="461"/>
      <c r="CM131" s="461"/>
      <c r="CN131" s="461"/>
      <c r="CO131" s="461"/>
      <c r="CP131" s="461"/>
      <c r="CQ131" s="463"/>
    </row>
    <row r="132" spans="3:95" s="414" customFormat="1" ht="15.95" hidden="1" customHeight="1" x14ac:dyDescent="0.2">
      <c r="C132" s="927"/>
      <c r="D132" s="898"/>
      <c r="E132" s="898"/>
      <c r="F132" s="485" t="s">
        <v>9088</v>
      </c>
      <c r="G132" s="460"/>
      <c r="H132" s="460"/>
      <c r="I132" s="460"/>
      <c r="J132" s="460"/>
      <c r="K132" s="460"/>
      <c r="L132" s="460"/>
      <c r="M132" s="460"/>
      <c r="N132" s="460"/>
      <c r="O132" s="460"/>
      <c r="P132" s="460"/>
      <c r="Q132" s="460"/>
      <c r="R132" s="460"/>
      <c r="S132" s="460"/>
      <c r="T132" s="460"/>
      <c r="U132" s="460"/>
      <c r="V132" s="460"/>
      <c r="W132" s="460"/>
      <c r="X132" s="460"/>
      <c r="Y132" s="460"/>
      <c r="Z132" s="460"/>
      <c r="AA132" s="461"/>
      <c r="AB132" s="461"/>
      <c r="AC132" s="461"/>
      <c r="AD132" s="502" t="str">
        <f>AD70</f>
        <v/>
      </c>
      <c r="AE132" s="502" t="str">
        <f t="shared" si="120"/>
        <v/>
      </c>
      <c r="AF132" s="502" t="str">
        <f t="shared" si="120"/>
        <v/>
      </c>
      <c r="AG132" s="502" t="str">
        <f t="shared" si="120"/>
        <v/>
      </c>
      <c r="AH132" s="502" t="str">
        <f t="shared" si="120"/>
        <v/>
      </c>
      <c r="AI132" s="502" t="str">
        <f t="shared" si="120"/>
        <v/>
      </c>
      <c r="AJ132" s="502" t="str">
        <f t="shared" si="120"/>
        <v/>
      </c>
      <c r="AK132" s="502" t="str">
        <f t="shared" si="120"/>
        <v/>
      </c>
      <c r="AL132" s="502" t="str">
        <f t="shared" si="120"/>
        <v/>
      </c>
      <c r="AM132" s="461"/>
      <c r="AN132" s="461"/>
      <c r="AO132" s="461"/>
      <c r="AP132" s="461"/>
      <c r="AQ132" s="461"/>
      <c r="AR132" s="461"/>
      <c r="AS132" s="502" t="str">
        <f t="shared" si="121"/>
        <v/>
      </c>
      <c r="AT132" s="502" t="str">
        <f t="shared" si="121"/>
        <v/>
      </c>
      <c r="AU132" s="502" t="str">
        <f t="shared" si="121"/>
        <v/>
      </c>
      <c r="AV132" s="461"/>
      <c r="AW132" s="461"/>
      <c r="AX132" s="461"/>
      <c r="AY132" s="461"/>
      <c r="AZ132" s="461"/>
      <c r="BA132" s="461"/>
      <c r="BB132" s="461"/>
      <c r="BC132" s="461"/>
      <c r="BD132" s="461"/>
      <c r="BE132" s="461"/>
      <c r="BF132" s="461"/>
      <c r="BG132" s="461"/>
      <c r="BH132" s="461"/>
      <c r="BI132" s="461"/>
      <c r="BJ132" s="461"/>
      <c r="BK132" s="461"/>
      <c r="BL132" s="461"/>
      <c r="BM132" s="461"/>
      <c r="BN132" s="502" t="str">
        <f t="shared" si="122"/>
        <v/>
      </c>
      <c r="BO132" s="502" t="str">
        <f t="shared" si="122"/>
        <v/>
      </c>
      <c r="BP132" s="502" t="str">
        <f t="shared" si="122"/>
        <v/>
      </c>
      <c r="BQ132" s="502" t="str">
        <f t="shared" si="122"/>
        <v/>
      </c>
      <c r="BR132" s="502" t="str">
        <f t="shared" si="122"/>
        <v/>
      </c>
      <c r="BS132" s="502" t="str">
        <f t="shared" si="122"/>
        <v/>
      </c>
      <c r="BT132" s="502" t="str">
        <f t="shared" si="122"/>
        <v/>
      </c>
      <c r="BU132" s="502" t="str">
        <f t="shared" si="122"/>
        <v/>
      </c>
      <c r="BV132" s="502" t="str">
        <f t="shared" si="122"/>
        <v/>
      </c>
      <c r="BW132" s="502" t="str">
        <f t="shared" si="122"/>
        <v/>
      </c>
      <c r="BX132" s="502" t="str">
        <f t="shared" si="122"/>
        <v/>
      </c>
      <c r="BY132" s="502" t="str">
        <f t="shared" si="122"/>
        <v/>
      </c>
      <c r="BZ132" s="502" t="str">
        <f t="shared" si="122"/>
        <v/>
      </c>
      <c r="CA132" s="502" t="str">
        <f t="shared" si="122"/>
        <v/>
      </c>
      <c r="CB132" s="502" t="str">
        <f t="shared" si="122"/>
        <v/>
      </c>
      <c r="CC132" s="461"/>
      <c r="CD132" s="461"/>
      <c r="CE132" s="461"/>
      <c r="CF132" s="461"/>
      <c r="CG132" s="461"/>
      <c r="CH132" s="461"/>
      <c r="CI132" s="461"/>
      <c r="CJ132" s="461"/>
      <c r="CK132" s="461"/>
      <c r="CL132" s="461"/>
      <c r="CM132" s="461"/>
      <c r="CN132" s="461"/>
      <c r="CO132" s="461"/>
      <c r="CP132" s="461"/>
      <c r="CQ132" s="463"/>
    </row>
    <row r="133" spans="3:95" s="414" customFormat="1" ht="15.95" hidden="1" customHeight="1" x14ac:dyDescent="0.2">
      <c r="C133" s="927"/>
      <c r="D133" s="898"/>
      <c r="E133" s="898"/>
      <c r="F133" s="485" t="s">
        <v>9092</v>
      </c>
      <c r="G133" s="460"/>
      <c r="H133" s="460"/>
      <c r="I133" s="460"/>
      <c r="J133" s="460"/>
      <c r="K133" s="460"/>
      <c r="L133" s="460"/>
      <c r="M133" s="460"/>
      <c r="N133" s="460"/>
      <c r="O133" s="460"/>
      <c r="P133" s="460"/>
      <c r="Q133" s="460"/>
      <c r="R133" s="460"/>
      <c r="S133" s="460"/>
      <c r="T133" s="460"/>
      <c r="U133" s="460"/>
      <c r="V133" s="460"/>
      <c r="W133" s="460"/>
      <c r="X133" s="460"/>
      <c r="Y133" s="460"/>
      <c r="Z133" s="460"/>
      <c r="AA133" s="461"/>
      <c r="AB133" s="461"/>
      <c r="AC133" s="461"/>
      <c r="AD133" s="502" t="str">
        <f>AD72</f>
        <v/>
      </c>
      <c r="AE133" s="502" t="str">
        <f t="shared" ref="AE133:AL133" si="123">AE72</f>
        <v/>
      </c>
      <c r="AF133" s="502" t="str">
        <f t="shared" si="123"/>
        <v/>
      </c>
      <c r="AG133" s="502" t="str">
        <f t="shared" si="123"/>
        <v/>
      </c>
      <c r="AH133" s="502" t="str">
        <f t="shared" si="123"/>
        <v/>
      </c>
      <c r="AI133" s="502" t="str">
        <f t="shared" si="123"/>
        <v/>
      </c>
      <c r="AJ133" s="502" t="str">
        <f t="shared" si="123"/>
        <v/>
      </c>
      <c r="AK133" s="502" t="str">
        <f t="shared" si="123"/>
        <v/>
      </c>
      <c r="AL133" s="502" t="str">
        <f t="shared" si="123"/>
        <v/>
      </c>
      <c r="AM133" s="461"/>
      <c r="AN133" s="461"/>
      <c r="AO133" s="461"/>
      <c r="AP133" s="461"/>
      <c r="AQ133" s="461"/>
      <c r="AR133" s="461"/>
      <c r="AS133" s="502" t="str">
        <f t="shared" ref="AS133:AU133" si="124">AS72</f>
        <v/>
      </c>
      <c r="AT133" s="502" t="str">
        <f t="shared" si="124"/>
        <v/>
      </c>
      <c r="AU133" s="502" t="str">
        <f t="shared" si="124"/>
        <v/>
      </c>
      <c r="AV133" s="461"/>
      <c r="AW133" s="461"/>
      <c r="AX133" s="461"/>
      <c r="AY133" s="461"/>
      <c r="AZ133" s="461"/>
      <c r="BA133" s="461"/>
      <c r="BB133" s="461"/>
      <c r="BC133" s="461"/>
      <c r="BD133" s="461"/>
      <c r="BE133" s="461"/>
      <c r="BF133" s="461"/>
      <c r="BG133" s="461"/>
      <c r="BH133" s="461"/>
      <c r="BI133" s="461"/>
      <c r="BJ133" s="461"/>
      <c r="BK133" s="461"/>
      <c r="BL133" s="461"/>
      <c r="BM133" s="461"/>
      <c r="BN133" s="502" t="str">
        <f t="shared" ref="BN133:CB133" si="125">BN72</f>
        <v/>
      </c>
      <c r="BO133" s="502" t="str">
        <f t="shared" si="125"/>
        <v/>
      </c>
      <c r="BP133" s="502" t="str">
        <f t="shared" si="125"/>
        <v/>
      </c>
      <c r="BQ133" s="502" t="str">
        <f t="shared" si="125"/>
        <v/>
      </c>
      <c r="BR133" s="502" t="str">
        <f t="shared" si="125"/>
        <v/>
      </c>
      <c r="BS133" s="502" t="str">
        <f t="shared" si="125"/>
        <v/>
      </c>
      <c r="BT133" s="502" t="str">
        <f t="shared" si="125"/>
        <v/>
      </c>
      <c r="BU133" s="502" t="str">
        <f t="shared" si="125"/>
        <v/>
      </c>
      <c r="BV133" s="502" t="str">
        <f t="shared" si="125"/>
        <v/>
      </c>
      <c r="BW133" s="502" t="str">
        <f t="shared" si="125"/>
        <v/>
      </c>
      <c r="BX133" s="502" t="str">
        <f t="shared" si="125"/>
        <v/>
      </c>
      <c r="BY133" s="502" t="str">
        <f t="shared" si="125"/>
        <v/>
      </c>
      <c r="BZ133" s="502" t="str">
        <f t="shared" si="125"/>
        <v/>
      </c>
      <c r="CA133" s="502" t="str">
        <f t="shared" si="125"/>
        <v/>
      </c>
      <c r="CB133" s="502" t="str">
        <f t="shared" si="125"/>
        <v/>
      </c>
      <c r="CC133" s="461"/>
      <c r="CD133" s="461"/>
      <c r="CE133" s="461"/>
      <c r="CF133" s="461"/>
      <c r="CG133" s="461"/>
      <c r="CH133" s="461"/>
      <c r="CI133" s="461"/>
      <c r="CJ133" s="461"/>
      <c r="CK133" s="461"/>
      <c r="CL133" s="461"/>
      <c r="CM133" s="461"/>
      <c r="CN133" s="461"/>
      <c r="CO133" s="461"/>
      <c r="CP133" s="461"/>
      <c r="CQ133" s="463"/>
    </row>
    <row r="134" spans="3:95" s="414" customFormat="1" ht="15.95" hidden="1" customHeight="1" x14ac:dyDescent="0.2">
      <c r="C134" s="927"/>
      <c r="D134" s="898"/>
      <c r="E134" s="898"/>
      <c r="F134" s="485" t="s">
        <v>9093</v>
      </c>
      <c r="G134" s="460"/>
      <c r="H134" s="460"/>
      <c r="I134" s="460"/>
      <c r="J134" s="460"/>
      <c r="K134" s="460"/>
      <c r="L134" s="460"/>
      <c r="M134" s="460"/>
      <c r="N134" s="460"/>
      <c r="O134" s="460"/>
      <c r="P134" s="460"/>
      <c r="Q134" s="460"/>
      <c r="R134" s="460"/>
      <c r="S134" s="460"/>
      <c r="T134" s="460"/>
      <c r="U134" s="460"/>
      <c r="V134" s="460"/>
      <c r="W134" s="460"/>
      <c r="X134" s="460"/>
      <c r="Y134" s="460"/>
      <c r="Z134" s="460"/>
      <c r="AA134" s="461"/>
      <c r="AB134" s="461"/>
      <c r="AC134" s="461"/>
      <c r="AD134" s="502" t="str">
        <f>AD74</f>
        <v/>
      </c>
      <c r="AE134" s="502" t="str">
        <f t="shared" ref="AE134:AL136" si="126">AE74</f>
        <v/>
      </c>
      <c r="AF134" s="502" t="str">
        <f t="shared" si="126"/>
        <v/>
      </c>
      <c r="AG134" s="502" t="str">
        <f t="shared" si="126"/>
        <v/>
      </c>
      <c r="AH134" s="502" t="str">
        <f t="shared" si="126"/>
        <v/>
      </c>
      <c r="AI134" s="502" t="str">
        <f t="shared" si="126"/>
        <v/>
      </c>
      <c r="AJ134" s="502" t="str">
        <f t="shared" si="126"/>
        <v/>
      </c>
      <c r="AK134" s="502" t="str">
        <f t="shared" si="126"/>
        <v/>
      </c>
      <c r="AL134" s="502" t="str">
        <f t="shared" si="126"/>
        <v/>
      </c>
      <c r="AM134" s="461"/>
      <c r="AN134" s="461"/>
      <c r="AO134" s="461"/>
      <c r="AP134" s="461"/>
      <c r="AQ134" s="461"/>
      <c r="AR134" s="461"/>
      <c r="AS134" s="502" t="str">
        <f t="shared" ref="AS134:AU136" si="127">AS74</f>
        <v/>
      </c>
      <c r="AT134" s="502" t="str">
        <f t="shared" si="127"/>
        <v/>
      </c>
      <c r="AU134" s="502" t="str">
        <f t="shared" si="127"/>
        <v/>
      </c>
      <c r="AV134" s="461"/>
      <c r="AW134" s="461"/>
      <c r="AX134" s="461"/>
      <c r="AY134" s="461"/>
      <c r="AZ134" s="461"/>
      <c r="BA134" s="461"/>
      <c r="BB134" s="461"/>
      <c r="BC134" s="461"/>
      <c r="BD134" s="461"/>
      <c r="BE134" s="461"/>
      <c r="BF134" s="461"/>
      <c r="BG134" s="461"/>
      <c r="BH134" s="461"/>
      <c r="BI134" s="461"/>
      <c r="BJ134" s="461"/>
      <c r="BK134" s="461"/>
      <c r="BL134" s="461"/>
      <c r="BM134" s="461"/>
      <c r="BN134" s="502" t="str">
        <f t="shared" ref="BN134:CB136" si="128">BN74</f>
        <v/>
      </c>
      <c r="BO134" s="502" t="str">
        <f t="shared" si="128"/>
        <v/>
      </c>
      <c r="BP134" s="502" t="str">
        <f t="shared" si="128"/>
        <v/>
      </c>
      <c r="BQ134" s="502" t="str">
        <f t="shared" si="128"/>
        <v/>
      </c>
      <c r="BR134" s="502" t="str">
        <f t="shared" si="128"/>
        <v/>
      </c>
      <c r="BS134" s="502" t="str">
        <f t="shared" si="128"/>
        <v/>
      </c>
      <c r="BT134" s="502" t="str">
        <f t="shared" si="128"/>
        <v/>
      </c>
      <c r="BU134" s="502" t="str">
        <f t="shared" si="128"/>
        <v/>
      </c>
      <c r="BV134" s="502" t="str">
        <f t="shared" si="128"/>
        <v/>
      </c>
      <c r="BW134" s="502" t="str">
        <f t="shared" si="128"/>
        <v/>
      </c>
      <c r="BX134" s="502" t="str">
        <f t="shared" si="128"/>
        <v/>
      </c>
      <c r="BY134" s="502" t="str">
        <f t="shared" si="128"/>
        <v/>
      </c>
      <c r="BZ134" s="502" t="str">
        <f t="shared" si="128"/>
        <v/>
      </c>
      <c r="CA134" s="502" t="str">
        <f t="shared" si="128"/>
        <v/>
      </c>
      <c r="CB134" s="502" t="str">
        <f t="shared" si="128"/>
        <v/>
      </c>
      <c r="CC134" s="461"/>
      <c r="CD134" s="461"/>
      <c r="CE134" s="461"/>
      <c r="CF134" s="461"/>
      <c r="CG134" s="461"/>
      <c r="CH134" s="461"/>
      <c r="CI134" s="461"/>
      <c r="CJ134" s="461"/>
      <c r="CK134" s="461"/>
      <c r="CL134" s="461"/>
      <c r="CM134" s="461"/>
      <c r="CN134" s="461"/>
      <c r="CO134" s="461"/>
      <c r="CP134" s="461"/>
      <c r="CQ134" s="463"/>
    </row>
    <row r="135" spans="3:95" s="414" customFormat="1" ht="15.95" hidden="1" customHeight="1" x14ac:dyDescent="0.2">
      <c r="C135" s="927"/>
      <c r="D135" s="898"/>
      <c r="E135" s="898"/>
      <c r="F135" s="485" t="s">
        <v>9094</v>
      </c>
      <c r="G135" s="460"/>
      <c r="H135" s="460"/>
      <c r="I135" s="460"/>
      <c r="J135" s="460"/>
      <c r="K135" s="460"/>
      <c r="L135" s="460"/>
      <c r="M135" s="460"/>
      <c r="N135" s="460"/>
      <c r="O135" s="460"/>
      <c r="P135" s="460"/>
      <c r="Q135" s="460"/>
      <c r="R135" s="460"/>
      <c r="S135" s="460"/>
      <c r="T135" s="460"/>
      <c r="U135" s="460"/>
      <c r="V135" s="460"/>
      <c r="W135" s="460"/>
      <c r="X135" s="460"/>
      <c r="Y135" s="460"/>
      <c r="Z135" s="460"/>
      <c r="AA135" s="461"/>
      <c r="AB135" s="461"/>
      <c r="AC135" s="461"/>
      <c r="AD135" s="502" t="str">
        <f>AD75</f>
        <v/>
      </c>
      <c r="AE135" s="502" t="str">
        <f t="shared" si="126"/>
        <v/>
      </c>
      <c r="AF135" s="502" t="str">
        <f t="shared" si="126"/>
        <v/>
      </c>
      <c r="AG135" s="502" t="str">
        <f t="shared" si="126"/>
        <v/>
      </c>
      <c r="AH135" s="502" t="str">
        <f t="shared" si="126"/>
        <v/>
      </c>
      <c r="AI135" s="502" t="str">
        <f t="shared" si="126"/>
        <v/>
      </c>
      <c r="AJ135" s="502" t="str">
        <f t="shared" si="126"/>
        <v/>
      </c>
      <c r="AK135" s="502" t="str">
        <f t="shared" si="126"/>
        <v/>
      </c>
      <c r="AL135" s="502" t="str">
        <f t="shared" si="126"/>
        <v/>
      </c>
      <c r="AM135" s="461"/>
      <c r="AN135" s="461"/>
      <c r="AO135" s="461"/>
      <c r="AP135" s="461"/>
      <c r="AQ135" s="461"/>
      <c r="AR135" s="461"/>
      <c r="AS135" s="502" t="str">
        <f t="shared" si="127"/>
        <v/>
      </c>
      <c r="AT135" s="502" t="str">
        <f t="shared" si="127"/>
        <v/>
      </c>
      <c r="AU135" s="502" t="str">
        <f t="shared" si="127"/>
        <v/>
      </c>
      <c r="AV135" s="461"/>
      <c r="AW135" s="461"/>
      <c r="AX135" s="461"/>
      <c r="AY135" s="461"/>
      <c r="AZ135" s="461"/>
      <c r="BA135" s="461"/>
      <c r="BB135" s="461"/>
      <c r="BC135" s="461"/>
      <c r="BD135" s="461"/>
      <c r="BE135" s="461"/>
      <c r="BF135" s="461"/>
      <c r="BG135" s="461"/>
      <c r="BH135" s="461"/>
      <c r="BI135" s="461"/>
      <c r="BJ135" s="461"/>
      <c r="BK135" s="461"/>
      <c r="BL135" s="461"/>
      <c r="BM135" s="461"/>
      <c r="BN135" s="502" t="str">
        <f t="shared" si="128"/>
        <v/>
      </c>
      <c r="BO135" s="502" t="str">
        <f t="shared" si="128"/>
        <v/>
      </c>
      <c r="BP135" s="502" t="str">
        <f t="shared" si="128"/>
        <v/>
      </c>
      <c r="BQ135" s="502" t="str">
        <f t="shared" si="128"/>
        <v/>
      </c>
      <c r="BR135" s="502" t="str">
        <f t="shared" si="128"/>
        <v/>
      </c>
      <c r="BS135" s="502" t="str">
        <f t="shared" si="128"/>
        <v/>
      </c>
      <c r="BT135" s="502" t="str">
        <f t="shared" si="128"/>
        <v/>
      </c>
      <c r="BU135" s="502" t="str">
        <f t="shared" si="128"/>
        <v/>
      </c>
      <c r="BV135" s="502" t="str">
        <f t="shared" si="128"/>
        <v/>
      </c>
      <c r="BW135" s="502" t="str">
        <f t="shared" si="128"/>
        <v/>
      </c>
      <c r="BX135" s="502" t="str">
        <f t="shared" si="128"/>
        <v/>
      </c>
      <c r="BY135" s="502" t="str">
        <f t="shared" si="128"/>
        <v/>
      </c>
      <c r="BZ135" s="502" t="str">
        <f t="shared" si="128"/>
        <v/>
      </c>
      <c r="CA135" s="502" t="str">
        <f t="shared" si="128"/>
        <v/>
      </c>
      <c r="CB135" s="502" t="str">
        <f t="shared" si="128"/>
        <v/>
      </c>
      <c r="CC135" s="461"/>
      <c r="CD135" s="461"/>
      <c r="CE135" s="461"/>
      <c r="CF135" s="461"/>
      <c r="CG135" s="461"/>
      <c r="CH135" s="461"/>
      <c r="CI135" s="461"/>
      <c r="CJ135" s="461"/>
      <c r="CK135" s="461"/>
      <c r="CL135" s="461"/>
      <c r="CM135" s="461"/>
      <c r="CN135" s="461"/>
      <c r="CO135" s="461"/>
      <c r="CP135" s="461"/>
      <c r="CQ135" s="463"/>
    </row>
    <row r="136" spans="3:95" s="414" customFormat="1" ht="15.95" hidden="1" customHeight="1" x14ac:dyDescent="0.2">
      <c r="C136" s="928"/>
      <c r="D136" s="899"/>
      <c r="E136" s="899"/>
      <c r="F136" s="436" t="s">
        <v>9095</v>
      </c>
      <c r="G136" s="445"/>
      <c r="H136" s="445"/>
      <c r="I136" s="445"/>
      <c r="J136" s="445"/>
      <c r="K136" s="445"/>
      <c r="L136" s="445"/>
      <c r="M136" s="445"/>
      <c r="N136" s="445"/>
      <c r="O136" s="445"/>
      <c r="P136" s="445"/>
      <c r="Q136" s="445"/>
      <c r="R136" s="445"/>
      <c r="S136" s="445"/>
      <c r="T136" s="445"/>
      <c r="U136" s="445"/>
      <c r="V136" s="445"/>
      <c r="W136" s="445"/>
      <c r="X136" s="445"/>
      <c r="Y136" s="445"/>
      <c r="Z136" s="445"/>
      <c r="AA136" s="465"/>
      <c r="AB136" s="465"/>
      <c r="AC136" s="465"/>
      <c r="AD136" s="504" t="str">
        <f>AD76</f>
        <v/>
      </c>
      <c r="AE136" s="504" t="str">
        <f t="shared" si="126"/>
        <v/>
      </c>
      <c r="AF136" s="504" t="str">
        <f t="shared" si="126"/>
        <v/>
      </c>
      <c r="AG136" s="504" t="str">
        <f t="shared" si="126"/>
        <v/>
      </c>
      <c r="AH136" s="504" t="str">
        <f t="shared" si="126"/>
        <v/>
      </c>
      <c r="AI136" s="504" t="str">
        <f t="shared" si="126"/>
        <v/>
      </c>
      <c r="AJ136" s="504" t="str">
        <f t="shared" si="126"/>
        <v/>
      </c>
      <c r="AK136" s="504" t="str">
        <f t="shared" si="126"/>
        <v/>
      </c>
      <c r="AL136" s="504" t="str">
        <f t="shared" si="126"/>
        <v/>
      </c>
      <c r="AM136" s="465"/>
      <c r="AN136" s="465"/>
      <c r="AO136" s="465"/>
      <c r="AP136" s="465"/>
      <c r="AQ136" s="465"/>
      <c r="AR136" s="465"/>
      <c r="AS136" s="504" t="str">
        <f t="shared" si="127"/>
        <v/>
      </c>
      <c r="AT136" s="504" t="str">
        <f t="shared" si="127"/>
        <v/>
      </c>
      <c r="AU136" s="504" t="str">
        <f t="shared" si="127"/>
        <v/>
      </c>
      <c r="AV136" s="465"/>
      <c r="AW136" s="465"/>
      <c r="AX136" s="465"/>
      <c r="AY136" s="465"/>
      <c r="AZ136" s="465"/>
      <c r="BA136" s="465"/>
      <c r="BB136" s="465"/>
      <c r="BC136" s="465"/>
      <c r="BD136" s="465"/>
      <c r="BE136" s="465"/>
      <c r="BF136" s="465"/>
      <c r="BG136" s="465"/>
      <c r="BH136" s="465"/>
      <c r="BI136" s="465"/>
      <c r="BJ136" s="465"/>
      <c r="BK136" s="465"/>
      <c r="BL136" s="465"/>
      <c r="BM136" s="465"/>
      <c r="BN136" s="504" t="str">
        <f t="shared" si="128"/>
        <v/>
      </c>
      <c r="BO136" s="504" t="str">
        <f t="shared" si="128"/>
        <v/>
      </c>
      <c r="BP136" s="504" t="str">
        <f t="shared" si="128"/>
        <v/>
      </c>
      <c r="BQ136" s="504" t="str">
        <f t="shared" si="128"/>
        <v/>
      </c>
      <c r="BR136" s="504" t="str">
        <f t="shared" si="128"/>
        <v/>
      </c>
      <c r="BS136" s="504" t="str">
        <f t="shared" si="128"/>
        <v/>
      </c>
      <c r="BT136" s="504" t="str">
        <f t="shared" si="128"/>
        <v/>
      </c>
      <c r="BU136" s="504" t="str">
        <f t="shared" si="128"/>
        <v/>
      </c>
      <c r="BV136" s="504" t="str">
        <f t="shared" si="128"/>
        <v/>
      </c>
      <c r="BW136" s="504" t="str">
        <f t="shared" si="128"/>
        <v/>
      </c>
      <c r="BX136" s="504" t="str">
        <f t="shared" si="128"/>
        <v/>
      </c>
      <c r="BY136" s="504" t="str">
        <f t="shared" si="128"/>
        <v/>
      </c>
      <c r="BZ136" s="504" t="str">
        <f t="shared" si="128"/>
        <v/>
      </c>
      <c r="CA136" s="504" t="str">
        <f t="shared" si="128"/>
        <v/>
      </c>
      <c r="CB136" s="504" t="str">
        <f t="shared" si="128"/>
        <v/>
      </c>
      <c r="CC136" s="465"/>
      <c r="CD136" s="465"/>
      <c r="CE136" s="465"/>
      <c r="CF136" s="465"/>
      <c r="CG136" s="465"/>
      <c r="CH136" s="465"/>
      <c r="CI136" s="465"/>
      <c r="CJ136" s="465"/>
      <c r="CK136" s="465"/>
      <c r="CL136" s="465"/>
      <c r="CM136" s="465"/>
      <c r="CN136" s="465"/>
      <c r="CO136" s="465"/>
      <c r="CP136" s="465"/>
      <c r="CQ136" s="467"/>
    </row>
    <row r="137" spans="3:95" s="414" customFormat="1" ht="15.95" hidden="1" customHeight="1" x14ac:dyDescent="0.2">
      <c r="D137" s="536"/>
      <c r="E137" s="537"/>
    </row>
    <row r="138" spans="3:95" s="414" customFormat="1" ht="15.95" hidden="1" customHeight="1" x14ac:dyDescent="0.2">
      <c r="C138" s="929" t="s">
        <v>9207</v>
      </c>
      <c r="D138" s="932" t="s">
        <v>739</v>
      </c>
      <c r="E138" s="517" t="s">
        <v>207</v>
      </c>
      <c r="F138" s="481" t="s">
        <v>9096</v>
      </c>
      <c r="G138" s="455"/>
      <c r="H138" s="455"/>
      <c r="I138" s="455"/>
      <c r="J138" s="455"/>
      <c r="K138" s="455"/>
      <c r="L138" s="455"/>
      <c r="M138" s="455"/>
      <c r="N138" s="455"/>
      <c r="O138" s="455"/>
      <c r="P138" s="455"/>
      <c r="Q138" s="455"/>
      <c r="R138" s="455"/>
      <c r="S138" s="455"/>
      <c r="T138" s="455"/>
      <c r="U138" s="455"/>
      <c r="V138" s="455"/>
      <c r="W138" s="455"/>
      <c r="X138" s="455"/>
      <c r="Y138" s="455"/>
      <c r="Z138" s="455"/>
      <c r="AA138" s="455" t="str">
        <f>IF(OR(AA44&lt;&gt;"",AA57&lt;&gt;""),IF(SUM(AA44,AA57)=AA67,"","Check ISCED "&amp;AA$8),"")</f>
        <v/>
      </c>
      <c r="AB138" s="455"/>
      <c r="AC138" s="455"/>
      <c r="AD138" s="455" t="str">
        <f>IF(OR(AD44&lt;&gt;"",AD57&lt;&gt;""),IF(SUM(AD44,AD57)=AD67,"","Check ISCED "&amp;AD$8),"")</f>
        <v/>
      </c>
      <c r="AE138" s="455"/>
      <c r="AF138" s="455"/>
      <c r="AG138" s="455" t="str">
        <f>IF(OR(AG44&lt;&gt;"",AG57&lt;&gt;""),IF(SUM(AG44,AG57)=AG67,"","Check ISCED "&amp;AG$8),"")</f>
        <v/>
      </c>
      <c r="AH138" s="455"/>
      <c r="AI138" s="455"/>
      <c r="AJ138" s="455" t="str">
        <f>IF(OR(AJ44&lt;&gt;"",AJ57&lt;&gt;""),IF(SUM(AJ44,AJ57)=AJ67,"","Check ISCED "&amp;AJ$8),"")</f>
        <v/>
      </c>
      <c r="AK138" s="455"/>
      <c r="AL138" s="455"/>
      <c r="AM138" s="455" t="str">
        <f>IF(OR(AM44&lt;&gt;"",AM57&lt;&gt;""),IF(SUM(AM44,AM57)=AM67,"","Check ISCED "&amp;AM$8),"")</f>
        <v/>
      </c>
      <c r="AN138" s="455"/>
      <c r="AO138" s="455"/>
      <c r="AP138" s="455" t="str">
        <f>IF(OR(AP44&lt;&gt;"",AP57&lt;&gt;""),IF(SUM(AP44,AP57)=AP67,"","Check ISCED "&amp;AP$8),"")</f>
        <v/>
      </c>
      <c r="AQ138" s="455"/>
      <c r="AR138" s="455"/>
      <c r="AS138" s="455" t="str">
        <f>IF(OR(AS44&lt;&gt;"",AS57&lt;&gt;""),IF(SUM(AS44,AS57)=AS67,"","Check ISCED "&amp;AS$8),"")</f>
        <v/>
      </c>
      <c r="AT138" s="455"/>
      <c r="AU138" s="455"/>
      <c r="AV138" s="455" t="str">
        <f>IF(OR(AV44&lt;&gt;"",AV57&lt;&gt;""),IF(SUM(AV44,AV57)=AV67,"","Check ISCED "&amp;AV$8),"")</f>
        <v/>
      </c>
      <c r="AW138" s="455"/>
      <c r="AX138" s="455"/>
      <c r="AY138" s="455" t="str">
        <f>IF(OR(AY44&lt;&gt;"",AY57&lt;&gt;""),IF(SUM(AY44,AY57)=AY67,"","Check ISCED "&amp;AY$8),"")</f>
        <v/>
      </c>
      <c r="AZ138" s="455"/>
      <c r="BA138" s="455"/>
      <c r="BB138" s="455" t="str">
        <f>IF(OR(BB44&lt;&gt;"",BB57&lt;&gt;""),IF(SUM(BB44,BB57)=BB67,"","Check ISCED "&amp;BB$8),"")</f>
        <v/>
      </c>
      <c r="BC138" s="455"/>
      <c r="BD138" s="455"/>
      <c r="BE138" s="455" t="str">
        <f>IF(OR(BE44&lt;&gt;"",BE57&lt;&gt;""),IF(SUM(BE44,BE57)=BE67,"","Check ISCED "&amp;BE$8),"")</f>
        <v/>
      </c>
      <c r="BF138" s="455"/>
      <c r="BG138" s="455"/>
      <c r="BH138" s="455" t="str">
        <f>IF(OR(BH44&lt;&gt;"",BH57&lt;&gt;""),IF(SUM(BH44,BH57)=BH67,"","Check ISCED "&amp;BH$8),"")</f>
        <v/>
      </c>
      <c r="BI138" s="455"/>
      <c r="BJ138" s="455"/>
      <c r="BK138" s="455" t="str">
        <f>IF(OR(BK44&lt;&gt;"",BK57&lt;&gt;""),IF(SUM(BK44,BK57)=BK67,"","Check ISCED "&amp;BK$8),"")</f>
        <v/>
      </c>
      <c r="BL138" s="455"/>
      <c r="BM138" s="455"/>
      <c r="BN138" s="455" t="str">
        <f>IF(OR(BN44&lt;&gt;"",BN57&lt;&gt;""),IF(SUM(BN44,BN57)=BN67,"","Check ISCED "&amp;BN$8),"")</f>
        <v/>
      </c>
      <c r="BO138" s="455"/>
      <c r="BP138" s="455"/>
      <c r="BQ138" s="455" t="str">
        <f>IF(OR(BQ44&lt;&gt;"",BQ57&lt;&gt;""),IF(SUM(BQ44,BQ57)=BQ67,"","Check ISCED "&amp;BQ$8),"")</f>
        <v/>
      </c>
      <c r="BR138" s="455"/>
      <c r="BS138" s="455"/>
      <c r="BT138" s="455" t="str">
        <f>IF(OR(BT44&lt;&gt;"",BT57&lt;&gt;""),IF(SUM(BT44,BT57)=BT67,"","Check ISCED "&amp;BT$8),"")</f>
        <v/>
      </c>
      <c r="BU138" s="455"/>
      <c r="BV138" s="455"/>
      <c r="BW138" s="455" t="str">
        <f>IF(OR(BW44&lt;&gt;"",BW57&lt;&gt;""),IF(SUM(BW44,BW57)=BW67,"","Check ISCED "&amp;BW$8),"")</f>
        <v/>
      </c>
      <c r="BX138" s="455"/>
      <c r="BY138" s="455"/>
      <c r="BZ138" s="455" t="str">
        <f>IF(OR(BZ44&lt;&gt;"",BZ57&lt;&gt;""),IF(SUM(BZ44,BZ57)=BZ67,"","Check ISCED "&amp;BZ$8),"")</f>
        <v/>
      </c>
      <c r="CA138" s="455"/>
      <c r="CB138" s="455"/>
      <c r="CC138" s="455" t="str">
        <f>IF(OR(CC44&lt;&gt;"",CC57&lt;&gt;""),IF(SUM(CC44,CC57)=CC67,"","Check ISCED "&amp;CC$8),"")</f>
        <v/>
      </c>
      <c r="CD138" s="455"/>
      <c r="CE138" s="455"/>
      <c r="CF138" s="455" t="str">
        <f>IF(OR(CF44&lt;&gt;"",CF57&lt;&gt;""),IF(SUM(CF44,CF57)=CF67,"","Check ISCED "&amp;CF$8),"")</f>
        <v/>
      </c>
      <c r="CG138" s="455"/>
      <c r="CH138" s="455"/>
      <c r="CI138" s="455" t="str">
        <f>IF(OR(CI44&lt;&gt;"",CI57&lt;&gt;""),IF(SUM(CI44,CI57)=CI67,"","Check ISCED "&amp;CI$8),"")</f>
        <v/>
      </c>
      <c r="CJ138" s="455"/>
      <c r="CK138" s="455"/>
      <c r="CL138" s="455" t="str">
        <f>IF(OR(CL44&lt;&gt;"",CL57&lt;&gt;""),IF(SUM(CL44,CL57)=CL67,"","Check ISCED_X "&amp;CL$8),"")</f>
        <v/>
      </c>
      <c r="CM138" s="455"/>
      <c r="CN138" s="455"/>
      <c r="CO138" s="455" t="str">
        <f>IF(OR(CO44&lt;&gt;"",CO57&lt;&gt;""),IF(SUM(CO44,CO57)=CO67,"","Check ISCED_T "&amp;CO$8),"")</f>
        <v/>
      </c>
      <c r="CP138" s="455"/>
      <c r="CQ138" s="468"/>
    </row>
    <row r="139" spans="3:95" s="414" customFormat="1" ht="15.95" hidden="1" customHeight="1" x14ac:dyDescent="0.2">
      <c r="C139" s="930"/>
      <c r="D139" s="933"/>
      <c r="E139" s="514" t="s">
        <v>210</v>
      </c>
      <c r="F139" s="485" t="s">
        <v>9097</v>
      </c>
      <c r="G139" s="460"/>
      <c r="H139" s="460"/>
      <c r="I139" s="460"/>
      <c r="J139" s="460"/>
      <c r="K139" s="460"/>
      <c r="L139" s="460"/>
      <c r="M139" s="460"/>
      <c r="N139" s="460"/>
      <c r="O139" s="460"/>
      <c r="P139" s="460"/>
      <c r="Q139" s="460"/>
      <c r="R139" s="460"/>
      <c r="S139" s="460"/>
      <c r="T139" s="460"/>
      <c r="U139" s="460"/>
      <c r="V139" s="460"/>
      <c r="W139" s="460"/>
      <c r="X139" s="460"/>
      <c r="Y139" s="460"/>
      <c r="Z139" s="460"/>
      <c r="AA139" s="460" t="str">
        <f>IF(OR(AA45&lt;&gt;"",AA58&lt;&gt;""),IF(SUM(AA45,AA58)=AA68,"","Check ISCED "&amp;AA$8),"")</f>
        <v/>
      </c>
      <c r="AB139" s="460"/>
      <c r="AC139" s="460"/>
      <c r="AD139" s="460" t="str">
        <f>IF(OR(AD45&lt;&gt;"",AD58&lt;&gt;""),IF(SUM(AD45,AD58)=AD68,"","Check ISCED "&amp;AD$8),"")</f>
        <v/>
      </c>
      <c r="AE139" s="460"/>
      <c r="AF139" s="460"/>
      <c r="AG139" s="460" t="str">
        <f>IF(OR(AG45&lt;&gt;"",AG58&lt;&gt;""),IF(SUM(AG45,AG58)=AG68,"","Check ISCED "&amp;AG$8),"")</f>
        <v/>
      </c>
      <c r="AH139" s="460"/>
      <c r="AI139" s="460"/>
      <c r="AJ139" s="460" t="str">
        <f>IF(OR(AJ45&lt;&gt;"",AJ58&lt;&gt;""),IF(SUM(AJ45,AJ58)=AJ68,"","Check ISCED "&amp;AJ$8),"")</f>
        <v/>
      </c>
      <c r="AK139" s="460"/>
      <c r="AL139" s="460"/>
      <c r="AM139" s="460" t="str">
        <f>IF(OR(AM45&lt;&gt;"",AM58&lt;&gt;""),IF(SUM(AM45,AM58)=AM68,"","Check ISCED "&amp;AM$8),"")</f>
        <v/>
      </c>
      <c r="AN139" s="460"/>
      <c r="AO139" s="460"/>
      <c r="AP139" s="460" t="str">
        <f>IF(OR(AP45&lt;&gt;"",AP58&lt;&gt;""),IF(SUM(AP45,AP58)=AP68,"","Check ISCED "&amp;AP$8),"")</f>
        <v/>
      </c>
      <c r="AQ139" s="460"/>
      <c r="AR139" s="460"/>
      <c r="AS139" s="460" t="str">
        <f>IF(OR(AS45&lt;&gt;"",AS58&lt;&gt;""),IF(SUM(AS45,AS58)=AS68,"","Check ISCED "&amp;AS$8),"")</f>
        <v/>
      </c>
      <c r="AT139" s="460"/>
      <c r="AU139" s="460"/>
      <c r="AV139" s="460" t="str">
        <f>IF(OR(AV45&lt;&gt;"",AV58&lt;&gt;""),IF(SUM(AV45,AV58)=AV68,"","Check ISCED "&amp;AV$8),"")</f>
        <v/>
      </c>
      <c r="AW139" s="460"/>
      <c r="AX139" s="460"/>
      <c r="AY139" s="460" t="str">
        <f>IF(OR(AY45&lt;&gt;"",AY58&lt;&gt;""),IF(SUM(AY45,AY58)=AY68,"","Check ISCED "&amp;AY$8),"")</f>
        <v/>
      </c>
      <c r="AZ139" s="460"/>
      <c r="BA139" s="460"/>
      <c r="BB139" s="460" t="str">
        <f>IF(OR(BB45&lt;&gt;"",BB58&lt;&gt;""),IF(SUM(BB45,BB58)=BB68,"","Check ISCED "&amp;BB$8),"")</f>
        <v/>
      </c>
      <c r="BC139" s="460"/>
      <c r="BD139" s="460"/>
      <c r="BE139" s="460" t="str">
        <f>IF(OR(BE45&lt;&gt;"",BE58&lt;&gt;""),IF(SUM(BE45,BE58)=BE68,"","Check ISCED "&amp;BE$8),"")</f>
        <v/>
      </c>
      <c r="BF139" s="460"/>
      <c r="BG139" s="460"/>
      <c r="BH139" s="460" t="str">
        <f>IF(OR(BH45&lt;&gt;"",BH58&lt;&gt;""),IF(SUM(BH45,BH58)=BH68,"","Check ISCED "&amp;BH$8),"")</f>
        <v/>
      </c>
      <c r="BI139" s="460"/>
      <c r="BJ139" s="460"/>
      <c r="BK139" s="460" t="str">
        <f>IF(OR(BK45&lt;&gt;"",BK58&lt;&gt;""),IF(SUM(BK45,BK58)=BK68,"","Check ISCED "&amp;BK$8),"")</f>
        <v/>
      </c>
      <c r="BL139" s="460"/>
      <c r="BM139" s="460"/>
      <c r="BN139" s="460" t="str">
        <f>IF(OR(BN45&lt;&gt;"",BN58&lt;&gt;""),IF(SUM(BN45,BN58)=BN68,"","Check ISCED "&amp;BN$8),"")</f>
        <v/>
      </c>
      <c r="BO139" s="460"/>
      <c r="BP139" s="460"/>
      <c r="BQ139" s="460" t="str">
        <f>IF(OR(BQ45&lt;&gt;"",BQ58&lt;&gt;""),IF(SUM(BQ45,BQ58)=BQ68,"","Check ISCED "&amp;BQ$8),"")</f>
        <v/>
      </c>
      <c r="BR139" s="460"/>
      <c r="BS139" s="460"/>
      <c r="BT139" s="460" t="str">
        <f>IF(OR(BT45&lt;&gt;"",BT58&lt;&gt;""),IF(SUM(BT45,BT58)=BT68,"","Check ISCED "&amp;BT$8),"")</f>
        <v/>
      </c>
      <c r="BU139" s="460"/>
      <c r="BV139" s="460"/>
      <c r="BW139" s="460" t="str">
        <f>IF(OR(BW45&lt;&gt;"",BW58&lt;&gt;""),IF(SUM(BW45,BW58)=BW68,"","Check ISCED "&amp;BW$8),"")</f>
        <v/>
      </c>
      <c r="BX139" s="460"/>
      <c r="BY139" s="460"/>
      <c r="BZ139" s="460" t="str">
        <f>IF(OR(BZ45&lt;&gt;"",BZ58&lt;&gt;""),IF(SUM(BZ45,BZ58)=BZ68,"","Check ISCED "&amp;BZ$8),"")</f>
        <v/>
      </c>
      <c r="CA139" s="460"/>
      <c r="CB139" s="460"/>
      <c r="CC139" s="460" t="str">
        <f>IF(OR(CC45&lt;&gt;"",CC58&lt;&gt;""),IF(SUM(CC45,CC58)=CC68,"","Check ISCED "&amp;CC$8),"")</f>
        <v/>
      </c>
      <c r="CD139" s="460"/>
      <c r="CE139" s="460"/>
      <c r="CF139" s="460" t="str">
        <f>IF(OR(CF45&lt;&gt;"",CF58&lt;&gt;""),IF(SUM(CF45,CF58)=CF68,"","Check ISCED "&amp;CF$8),"")</f>
        <v/>
      </c>
      <c r="CG139" s="460"/>
      <c r="CH139" s="460"/>
      <c r="CI139" s="460" t="str">
        <f>IF(OR(CI45&lt;&gt;"",CI58&lt;&gt;""),IF(SUM(CI45,CI58)=CI68,"","Check ISCED "&amp;CI$8),"")</f>
        <v/>
      </c>
      <c r="CJ139" s="460"/>
      <c r="CK139" s="460"/>
      <c r="CL139" s="460" t="str">
        <f>IF(OR(CL45&lt;&gt;"",CL58&lt;&gt;""),IF(SUM(CL45,CL58)=CL68,"","Check ISCED_X "&amp;CL$8),"")</f>
        <v/>
      </c>
      <c r="CM139" s="460"/>
      <c r="CN139" s="460"/>
      <c r="CO139" s="460" t="str">
        <f>IF(OR(CO45&lt;&gt;"",CO58&lt;&gt;""),IF(SUM(CO45,CO58)=CO68,"","Check ISCED_T "&amp;CO$8),"")</f>
        <v/>
      </c>
      <c r="CP139" s="460"/>
      <c r="CQ139" s="469"/>
    </row>
    <row r="140" spans="3:95" s="414" customFormat="1" ht="15.95" hidden="1" customHeight="1" x14ac:dyDescent="0.2">
      <c r="C140" s="930"/>
      <c r="D140" s="933"/>
      <c r="E140" s="514" t="s">
        <v>213</v>
      </c>
      <c r="F140" s="485" t="s">
        <v>9098</v>
      </c>
      <c r="G140" s="460"/>
      <c r="H140" s="460"/>
      <c r="I140" s="460"/>
      <c r="J140" s="460"/>
      <c r="K140" s="460"/>
      <c r="L140" s="460"/>
      <c r="M140" s="460"/>
      <c r="N140" s="460"/>
      <c r="O140" s="460"/>
      <c r="P140" s="460"/>
      <c r="Q140" s="460"/>
      <c r="R140" s="460"/>
      <c r="S140" s="460"/>
      <c r="T140" s="460"/>
      <c r="U140" s="460"/>
      <c r="V140" s="460"/>
      <c r="W140" s="460"/>
      <c r="X140" s="460"/>
      <c r="Y140" s="460"/>
      <c r="Z140" s="460"/>
      <c r="AA140" s="460" t="str">
        <f>IF(OR(AA46&lt;&gt;"",AA59&lt;&gt;""),IF(SUM(AA46,AA59)=AA69,"","Check ISCED "&amp;AA$8),"")</f>
        <v/>
      </c>
      <c r="AB140" s="460"/>
      <c r="AC140" s="460"/>
      <c r="AD140" s="460" t="str">
        <f>IF(OR(AD46&lt;&gt;"",AD59&lt;&gt;""),IF(SUM(AD46,AD59)=AD69,"","Check ISCED "&amp;AD$8),"")</f>
        <v/>
      </c>
      <c r="AE140" s="460"/>
      <c r="AF140" s="460"/>
      <c r="AG140" s="460" t="str">
        <f>IF(OR(AG46&lt;&gt;"",AG59&lt;&gt;""),IF(SUM(AG46,AG59)=AG69,"","Check ISCED "&amp;AG$8),"")</f>
        <v/>
      </c>
      <c r="AH140" s="460"/>
      <c r="AI140" s="460"/>
      <c r="AJ140" s="460" t="str">
        <f>IF(OR(AJ46&lt;&gt;"",AJ59&lt;&gt;""),IF(SUM(AJ46,AJ59)=AJ69,"","Check ISCED "&amp;AJ$8),"")</f>
        <v/>
      </c>
      <c r="AK140" s="460"/>
      <c r="AL140" s="460"/>
      <c r="AM140" s="460" t="str">
        <f>IF(OR(AM46&lt;&gt;"",AM59&lt;&gt;""),IF(SUM(AM46,AM59)=AM69,"","Check ISCED "&amp;AM$8),"")</f>
        <v/>
      </c>
      <c r="AN140" s="460"/>
      <c r="AO140" s="460"/>
      <c r="AP140" s="460" t="str">
        <f>IF(OR(AP46&lt;&gt;"",AP59&lt;&gt;""),IF(SUM(AP46,AP59)=AP69,"","Check ISCED "&amp;AP$8),"")</f>
        <v/>
      </c>
      <c r="AQ140" s="460"/>
      <c r="AR140" s="460"/>
      <c r="AS140" s="460" t="str">
        <f>IF(OR(AS46&lt;&gt;"",AS59&lt;&gt;""),IF(SUM(AS46,AS59)=AS69,"","Check ISCED "&amp;AS$8),"")</f>
        <v/>
      </c>
      <c r="AT140" s="460"/>
      <c r="AU140" s="460"/>
      <c r="AV140" s="460" t="str">
        <f>IF(OR(AV46&lt;&gt;"",AV59&lt;&gt;""),IF(SUM(AV46,AV59)=AV69,"","Check ISCED "&amp;AV$8),"")</f>
        <v/>
      </c>
      <c r="AW140" s="460"/>
      <c r="AX140" s="460"/>
      <c r="AY140" s="460" t="str">
        <f>IF(OR(AY46&lt;&gt;"",AY59&lt;&gt;""),IF(SUM(AY46,AY59)=AY69,"","Check ISCED "&amp;AY$8),"")</f>
        <v/>
      </c>
      <c r="AZ140" s="460"/>
      <c r="BA140" s="460"/>
      <c r="BB140" s="460" t="str">
        <f>IF(OR(BB46&lt;&gt;"",BB59&lt;&gt;""),IF(SUM(BB46,BB59)=BB69,"","Check ISCED "&amp;BB$8),"")</f>
        <v/>
      </c>
      <c r="BC140" s="460"/>
      <c r="BD140" s="460"/>
      <c r="BE140" s="460" t="str">
        <f>IF(OR(BE46&lt;&gt;"",BE59&lt;&gt;""),IF(SUM(BE46,BE59)=BE69,"","Check ISCED "&amp;BE$8),"")</f>
        <v/>
      </c>
      <c r="BF140" s="460"/>
      <c r="BG140" s="460"/>
      <c r="BH140" s="460" t="str">
        <f>IF(OR(BH46&lt;&gt;"",BH59&lt;&gt;""),IF(SUM(BH46,BH59)=BH69,"","Check ISCED "&amp;BH$8),"")</f>
        <v/>
      </c>
      <c r="BI140" s="460"/>
      <c r="BJ140" s="460"/>
      <c r="BK140" s="460" t="str">
        <f>IF(OR(BK46&lt;&gt;"",BK59&lt;&gt;""),IF(SUM(BK46,BK59)=BK69,"","Check ISCED "&amp;BK$8),"")</f>
        <v/>
      </c>
      <c r="BL140" s="460"/>
      <c r="BM140" s="460"/>
      <c r="BN140" s="460" t="str">
        <f>IF(OR(BN46&lt;&gt;"",BN59&lt;&gt;""),IF(SUM(BN46,BN59)=BN69,"","Check ISCED "&amp;BN$8),"")</f>
        <v/>
      </c>
      <c r="BO140" s="460"/>
      <c r="BP140" s="460"/>
      <c r="BQ140" s="460" t="str">
        <f>IF(OR(BQ46&lt;&gt;"",BQ59&lt;&gt;""),IF(SUM(BQ46,BQ59)=BQ69,"","Check ISCED "&amp;BQ$8),"")</f>
        <v/>
      </c>
      <c r="BR140" s="460"/>
      <c r="BS140" s="460"/>
      <c r="BT140" s="460" t="str">
        <f>IF(OR(BT46&lt;&gt;"",BT59&lt;&gt;""),IF(SUM(BT46,BT59)=BT69,"","Check ISCED "&amp;BT$8),"")</f>
        <v/>
      </c>
      <c r="BU140" s="460"/>
      <c r="BV140" s="460"/>
      <c r="BW140" s="460" t="str">
        <f>IF(OR(BW46&lt;&gt;"",BW59&lt;&gt;""),IF(SUM(BW46,BW59)=BW69,"","Check ISCED "&amp;BW$8),"")</f>
        <v/>
      </c>
      <c r="BX140" s="460"/>
      <c r="BY140" s="460"/>
      <c r="BZ140" s="460" t="str">
        <f>IF(OR(BZ46&lt;&gt;"",BZ59&lt;&gt;""),IF(SUM(BZ46,BZ59)=BZ69,"","Check ISCED "&amp;BZ$8),"")</f>
        <v/>
      </c>
      <c r="CA140" s="460"/>
      <c r="CB140" s="460"/>
      <c r="CC140" s="460" t="str">
        <f>IF(OR(CC46&lt;&gt;"",CC59&lt;&gt;""),IF(SUM(CC46,CC59)=CC69,"","Check ISCED "&amp;CC$8),"")</f>
        <v/>
      </c>
      <c r="CD140" s="460"/>
      <c r="CE140" s="460"/>
      <c r="CF140" s="460" t="str">
        <f>IF(OR(CF46&lt;&gt;"",CF59&lt;&gt;""),IF(SUM(CF46,CF59)=CF69,"","Check ISCED "&amp;CF$8),"")</f>
        <v/>
      </c>
      <c r="CG140" s="460"/>
      <c r="CH140" s="460"/>
      <c r="CI140" s="460" t="str">
        <f>IF(OR(CI46&lt;&gt;"",CI59&lt;&gt;""),IF(SUM(CI46,CI59)=CI69,"","Check ISCED "&amp;CI$8),"")</f>
        <v/>
      </c>
      <c r="CJ140" s="460"/>
      <c r="CK140" s="460"/>
      <c r="CL140" s="460" t="str">
        <f>IF(OR(CL46&lt;&gt;"",CL59&lt;&gt;""),IF(SUM(CL46,CL59)=CL69,"","Check ISCED_X "&amp;CL$8),"")</f>
        <v/>
      </c>
      <c r="CM140" s="460"/>
      <c r="CN140" s="460"/>
      <c r="CO140" s="460" t="str">
        <f>IF(OR(CO46&lt;&gt;"",CO59&lt;&gt;""),IF(SUM(CO46,CO59)=CO69,"","Check ISCED_T "&amp;CO$8),"")</f>
        <v/>
      </c>
      <c r="CP140" s="460"/>
      <c r="CQ140" s="469"/>
    </row>
    <row r="141" spans="3:95" s="414" customFormat="1" ht="15.95" hidden="1" customHeight="1" x14ac:dyDescent="0.2">
      <c r="C141" s="930"/>
      <c r="D141" s="933"/>
      <c r="E141" s="514" t="s">
        <v>218</v>
      </c>
      <c r="F141" s="485" t="s">
        <v>9099</v>
      </c>
      <c r="G141" s="460"/>
      <c r="H141" s="460"/>
      <c r="I141" s="460"/>
      <c r="J141" s="460"/>
      <c r="K141" s="460"/>
      <c r="L141" s="460"/>
      <c r="M141" s="460"/>
      <c r="N141" s="460"/>
      <c r="O141" s="460"/>
      <c r="P141" s="460"/>
      <c r="Q141" s="460"/>
      <c r="R141" s="460"/>
      <c r="S141" s="460"/>
      <c r="T141" s="460"/>
      <c r="U141" s="460"/>
      <c r="V141" s="460"/>
      <c r="W141" s="460"/>
      <c r="X141" s="460"/>
      <c r="Y141" s="460"/>
      <c r="Z141" s="460"/>
      <c r="AA141" s="460" t="str">
        <f t="shared" ref="AA141:AA147" si="129">IF(OR(AA50&lt;&gt;"",AA60&lt;&gt;""),IF(SUM(AA50,AA60)=AA70,"","Check ISCED "&amp;AA$8),"")</f>
        <v/>
      </c>
      <c r="AB141" s="460"/>
      <c r="AC141" s="460"/>
      <c r="AD141" s="460" t="str">
        <f t="shared" ref="AD141:AD147" si="130">IF(OR(AD50&lt;&gt;"",AD60&lt;&gt;""),IF(SUM(AD50,AD60)=AD70,"","Check ISCED "&amp;AD$8),"")</f>
        <v/>
      </c>
      <c r="AE141" s="460"/>
      <c r="AF141" s="460"/>
      <c r="AG141" s="460" t="str">
        <f t="shared" ref="AG141:AG147" si="131">IF(OR(AG50&lt;&gt;"",AG60&lt;&gt;""),IF(SUM(AG50,AG60)=AG70,"","Check ISCED "&amp;AG$8),"")</f>
        <v/>
      </c>
      <c r="AH141" s="460"/>
      <c r="AI141" s="460"/>
      <c r="AJ141" s="460" t="str">
        <f t="shared" ref="AJ141:AJ147" si="132">IF(OR(AJ50&lt;&gt;"",AJ60&lt;&gt;""),IF(SUM(AJ50,AJ60)=AJ70,"","Check ISCED "&amp;AJ$8),"")</f>
        <v/>
      </c>
      <c r="AK141" s="460"/>
      <c r="AL141" s="460"/>
      <c r="AM141" s="460" t="str">
        <f t="shared" ref="AM141:AM147" si="133">IF(OR(AM50&lt;&gt;"",AM60&lt;&gt;""),IF(SUM(AM50,AM60)=AM70,"","Check ISCED "&amp;AM$8),"")</f>
        <v/>
      </c>
      <c r="AN141" s="460"/>
      <c r="AO141" s="460"/>
      <c r="AP141" s="460" t="str">
        <f t="shared" ref="AP141:AP147" si="134">IF(OR(AP50&lt;&gt;"",AP60&lt;&gt;""),IF(SUM(AP50,AP60)=AP70,"","Check ISCED "&amp;AP$8),"")</f>
        <v/>
      </c>
      <c r="AQ141" s="460"/>
      <c r="AR141" s="460"/>
      <c r="AS141" s="460" t="str">
        <f t="shared" ref="AS141:AS147" si="135">IF(OR(AS50&lt;&gt;"",AS60&lt;&gt;""),IF(SUM(AS50,AS60)=AS70,"","Check ISCED "&amp;AS$8),"")</f>
        <v/>
      </c>
      <c r="AT141" s="460"/>
      <c r="AU141" s="460"/>
      <c r="AV141" s="460" t="str">
        <f t="shared" ref="AV141:AV147" si="136">IF(OR(AV50&lt;&gt;"",AV60&lt;&gt;""),IF(SUM(AV50,AV60)=AV70,"","Check ISCED "&amp;AV$8),"")</f>
        <v/>
      </c>
      <c r="AW141" s="460"/>
      <c r="AX141" s="460"/>
      <c r="AY141" s="460" t="str">
        <f t="shared" ref="AY141:AY147" si="137">IF(OR(AY50&lt;&gt;"",AY60&lt;&gt;""),IF(SUM(AY50,AY60)=AY70,"","Check ISCED "&amp;AY$8),"")</f>
        <v/>
      </c>
      <c r="AZ141" s="460"/>
      <c r="BA141" s="460"/>
      <c r="BB141" s="460" t="str">
        <f t="shared" ref="BB141:BB147" si="138">IF(OR(BB50&lt;&gt;"",BB60&lt;&gt;""),IF(SUM(BB50,BB60)=BB70,"","Check ISCED "&amp;BB$8),"")</f>
        <v/>
      </c>
      <c r="BC141" s="460"/>
      <c r="BD141" s="460"/>
      <c r="BE141" s="460" t="str">
        <f t="shared" ref="BE141:BE147" si="139">IF(OR(BE50&lt;&gt;"",BE60&lt;&gt;""),IF(SUM(BE50,BE60)=BE70,"","Check ISCED "&amp;BE$8),"")</f>
        <v/>
      </c>
      <c r="BF141" s="460"/>
      <c r="BG141" s="460"/>
      <c r="BH141" s="460" t="str">
        <f t="shared" ref="BH141:BH147" si="140">IF(OR(BH50&lt;&gt;"",BH60&lt;&gt;""),IF(SUM(BH50,BH60)=BH70,"","Check ISCED "&amp;BH$8),"")</f>
        <v/>
      </c>
      <c r="BI141" s="460"/>
      <c r="BJ141" s="460"/>
      <c r="BK141" s="460" t="str">
        <f t="shared" ref="BK141:BK147" si="141">IF(OR(BK50&lt;&gt;"",BK60&lt;&gt;""),IF(SUM(BK50,BK60)=BK70,"","Check ISCED "&amp;BK$8),"")</f>
        <v/>
      </c>
      <c r="BL141" s="460"/>
      <c r="BM141" s="460"/>
      <c r="BN141" s="460" t="str">
        <f t="shared" ref="BN141:BN147" si="142">IF(OR(BN50&lt;&gt;"",BN60&lt;&gt;""),IF(SUM(BN50,BN60)=BN70,"","Check ISCED "&amp;BN$8),"")</f>
        <v/>
      </c>
      <c r="BO141" s="460"/>
      <c r="BP141" s="460"/>
      <c r="BQ141" s="460" t="str">
        <f t="shared" ref="BQ141:BQ147" si="143">IF(OR(BQ50&lt;&gt;"",BQ60&lt;&gt;""),IF(SUM(BQ50,BQ60)=BQ70,"","Check ISCED "&amp;BQ$8),"")</f>
        <v/>
      </c>
      <c r="BR141" s="460"/>
      <c r="BS141" s="460"/>
      <c r="BT141" s="460" t="str">
        <f t="shared" ref="BT141:BT147" si="144">IF(OR(BT50&lt;&gt;"",BT60&lt;&gt;""),IF(SUM(BT50,BT60)=BT70,"","Check ISCED "&amp;BT$8),"")</f>
        <v/>
      </c>
      <c r="BU141" s="460"/>
      <c r="BV141" s="460"/>
      <c r="BW141" s="460" t="str">
        <f t="shared" ref="BW141:BW147" si="145">IF(OR(BW50&lt;&gt;"",BW60&lt;&gt;""),IF(SUM(BW50,BW60)=BW70,"","Check ISCED "&amp;BW$8),"")</f>
        <v/>
      </c>
      <c r="BX141" s="460"/>
      <c r="BY141" s="460"/>
      <c r="BZ141" s="460" t="str">
        <f t="shared" ref="BZ141:BZ147" si="146">IF(OR(BZ50&lt;&gt;"",BZ60&lt;&gt;""),IF(SUM(BZ50,BZ60)=BZ70,"","Check ISCED "&amp;BZ$8),"")</f>
        <v/>
      </c>
      <c r="CA141" s="460"/>
      <c r="CB141" s="460"/>
      <c r="CC141" s="460" t="str">
        <f t="shared" ref="CC141:CC147" si="147">IF(OR(CC50&lt;&gt;"",CC60&lt;&gt;""),IF(SUM(CC50,CC60)=CC70,"","Check ISCED "&amp;CC$8),"")</f>
        <v/>
      </c>
      <c r="CD141" s="460"/>
      <c r="CE141" s="460"/>
      <c r="CF141" s="460" t="str">
        <f t="shared" ref="CF141:CF147" si="148">IF(OR(CF50&lt;&gt;"",CF60&lt;&gt;""),IF(SUM(CF50,CF60)=CF70,"","Check ISCED "&amp;CF$8),"")</f>
        <v/>
      </c>
      <c r="CG141" s="460"/>
      <c r="CH141" s="460"/>
      <c r="CI141" s="460" t="str">
        <f t="shared" ref="CI141:CI147" si="149">IF(OR(CI50&lt;&gt;"",CI60&lt;&gt;""),IF(SUM(CI50,CI60)=CI70,"","Check ISCED "&amp;CI$8),"")</f>
        <v/>
      </c>
      <c r="CJ141" s="460"/>
      <c r="CK141" s="460"/>
      <c r="CL141" s="460" t="str">
        <f t="shared" ref="CL141:CL146" si="150">IF(OR(CL50&lt;&gt;"",CL60&lt;&gt;""),IF(SUM(CL50,CL60)=CL70,"","Check ISCED_X "&amp;CL$8),"")</f>
        <v/>
      </c>
      <c r="CM141" s="460"/>
      <c r="CN141" s="460"/>
      <c r="CO141" s="460" t="str">
        <f t="shared" ref="CO141:CO146" si="151">IF(OR(CO50&lt;&gt;"",CO60&lt;&gt;""),IF(SUM(CO50,CO60)=CO70,"","Check ISCED_T "&amp;CO$8),"")</f>
        <v/>
      </c>
      <c r="CP141" s="460"/>
      <c r="CQ141" s="469"/>
    </row>
    <row r="142" spans="3:95" s="414" customFormat="1" ht="15.95" hidden="1" customHeight="1" x14ac:dyDescent="0.2">
      <c r="C142" s="930"/>
      <c r="D142" s="934"/>
      <c r="E142" s="514" t="s">
        <v>222</v>
      </c>
      <c r="F142" s="485" t="s">
        <v>9100</v>
      </c>
      <c r="G142" s="460"/>
      <c r="H142" s="460"/>
      <c r="I142" s="460"/>
      <c r="J142" s="460"/>
      <c r="K142" s="460"/>
      <c r="L142" s="460"/>
      <c r="M142" s="460"/>
      <c r="N142" s="460"/>
      <c r="O142" s="460"/>
      <c r="P142" s="460"/>
      <c r="Q142" s="460"/>
      <c r="R142" s="460"/>
      <c r="S142" s="460"/>
      <c r="T142" s="460"/>
      <c r="U142" s="460"/>
      <c r="V142" s="460"/>
      <c r="W142" s="460"/>
      <c r="X142" s="460"/>
      <c r="Y142" s="460"/>
      <c r="Z142" s="460"/>
      <c r="AA142" s="460" t="str">
        <f t="shared" si="129"/>
        <v/>
      </c>
      <c r="AB142" s="460"/>
      <c r="AC142" s="460"/>
      <c r="AD142" s="460" t="str">
        <f t="shared" si="130"/>
        <v/>
      </c>
      <c r="AE142" s="460"/>
      <c r="AF142" s="460"/>
      <c r="AG142" s="460" t="str">
        <f t="shared" si="131"/>
        <v/>
      </c>
      <c r="AH142" s="460"/>
      <c r="AI142" s="460"/>
      <c r="AJ142" s="460" t="str">
        <f t="shared" si="132"/>
        <v/>
      </c>
      <c r="AK142" s="460"/>
      <c r="AL142" s="460"/>
      <c r="AM142" s="460" t="str">
        <f t="shared" si="133"/>
        <v/>
      </c>
      <c r="AN142" s="460"/>
      <c r="AO142" s="460"/>
      <c r="AP142" s="460" t="str">
        <f t="shared" si="134"/>
        <v/>
      </c>
      <c r="AQ142" s="460"/>
      <c r="AR142" s="460"/>
      <c r="AS142" s="460" t="str">
        <f t="shared" si="135"/>
        <v/>
      </c>
      <c r="AT142" s="460"/>
      <c r="AU142" s="460"/>
      <c r="AV142" s="460" t="str">
        <f t="shared" si="136"/>
        <v/>
      </c>
      <c r="AW142" s="460"/>
      <c r="AX142" s="460"/>
      <c r="AY142" s="460" t="str">
        <f t="shared" si="137"/>
        <v/>
      </c>
      <c r="AZ142" s="460"/>
      <c r="BA142" s="460"/>
      <c r="BB142" s="460" t="str">
        <f t="shared" si="138"/>
        <v/>
      </c>
      <c r="BC142" s="460"/>
      <c r="BD142" s="460"/>
      <c r="BE142" s="460" t="str">
        <f t="shared" si="139"/>
        <v/>
      </c>
      <c r="BF142" s="460"/>
      <c r="BG142" s="460"/>
      <c r="BH142" s="460" t="str">
        <f t="shared" si="140"/>
        <v/>
      </c>
      <c r="BI142" s="460"/>
      <c r="BJ142" s="460"/>
      <c r="BK142" s="460" t="str">
        <f t="shared" si="141"/>
        <v/>
      </c>
      <c r="BL142" s="460"/>
      <c r="BM142" s="460"/>
      <c r="BN142" s="460" t="str">
        <f t="shared" si="142"/>
        <v/>
      </c>
      <c r="BO142" s="460"/>
      <c r="BP142" s="460"/>
      <c r="BQ142" s="460" t="str">
        <f t="shared" si="143"/>
        <v/>
      </c>
      <c r="BR142" s="460"/>
      <c r="BS142" s="460"/>
      <c r="BT142" s="460" t="str">
        <f t="shared" si="144"/>
        <v/>
      </c>
      <c r="BU142" s="460"/>
      <c r="BV142" s="460"/>
      <c r="BW142" s="460" t="str">
        <f t="shared" si="145"/>
        <v/>
      </c>
      <c r="BX142" s="460"/>
      <c r="BY142" s="460"/>
      <c r="BZ142" s="460" t="str">
        <f t="shared" si="146"/>
        <v/>
      </c>
      <c r="CA142" s="460"/>
      <c r="CB142" s="460"/>
      <c r="CC142" s="460" t="str">
        <f t="shared" si="147"/>
        <v/>
      </c>
      <c r="CD142" s="460"/>
      <c r="CE142" s="460"/>
      <c r="CF142" s="460" t="str">
        <f t="shared" si="148"/>
        <v/>
      </c>
      <c r="CG142" s="460"/>
      <c r="CH142" s="460"/>
      <c r="CI142" s="460" t="str">
        <f t="shared" si="149"/>
        <v/>
      </c>
      <c r="CJ142" s="460"/>
      <c r="CK142" s="460"/>
      <c r="CL142" s="460" t="str">
        <f t="shared" si="150"/>
        <v/>
      </c>
      <c r="CM142" s="460"/>
      <c r="CN142" s="460"/>
      <c r="CO142" s="460" t="str">
        <f t="shared" si="151"/>
        <v/>
      </c>
      <c r="CP142" s="460"/>
      <c r="CQ142" s="469"/>
    </row>
    <row r="143" spans="3:95" s="414" customFormat="1" ht="15.95" hidden="1" customHeight="1" x14ac:dyDescent="0.2">
      <c r="C143" s="930"/>
      <c r="D143" s="538" t="s">
        <v>224</v>
      </c>
      <c r="E143" s="539"/>
      <c r="F143" s="540" t="s">
        <v>9101</v>
      </c>
      <c r="G143" s="460"/>
      <c r="H143" s="460"/>
      <c r="I143" s="460"/>
      <c r="J143" s="460"/>
      <c r="K143" s="460"/>
      <c r="L143" s="460"/>
      <c r="M143" s="460"/>
      <c r="N143" s="460"/>
      <c r="O143" s="460"/>
      <c r="P143" s="460"/>
      <c r="Q143" s="460"/>
      <c r="R143" s="460"/>
      <c r="S143" s="460"/>
      <c r="T143" s="460"/>
      <c r="U143" s="460"/>
      <c r="V143" s="460"/>
      <c r="W143" s="460"/>
      <c r="X143" s="460"/>
      <c r="Y143" s="460"/>
      <c r="Z143" s="460"/>
      <c r="AA143" s="460" t="str">
        <f t="shared" si="129"/>
        <v/>
      </c>
      <c r="AB143" s="460"/>
      <c r="AC143" s="460"/>
      <c r="AD143" s="460" t="str">
        <f t="shared" si="130"/>
        <v/>
      </c>
      <c r="AE143" s="460"/>
      <c r="AF143" s="460"/>
      <c r="AG143" s="460" t="str">
        <f t="shared" si="131"/>
        <v/>
      </c>
      <c r="AH143" s="460"/>
      <c r="AI143" s="460"/>
      <c r="AJ143" s="460" t="str">
        <f t="shared" si="132"/>
        <v/>
      </c>
      <c r="AK143" s="460"/>
      <c r="AL143" s="460"/>
      <c r="AM143" s="460" t="str">
        <f t="shared" si="133"/>
        <v/>
      </c>
      <c r="AN143" s="460"/>
      <c r="AO143" s="460"/>
      <c r="AP143" s="460" t="str">
        <f t="shared" si="134"/>
        <v/>
      </c>
      <c r="AQ143" s="460"/>
      <c r="AR143" s="460"/>
      <c r="AS143" s="460" t="str">
        <f t="shared" si="135"/>
        <v/>
      </c>
      <c r="AT143" s="460"/>
      <c r="AU143" s="460"/>
      <c r="AV143" s="460" t="str">
        <f t="shared" si="136"/>
        <v/>
      </c>
      <c r="AW143" s="460"/>
      <c r="AX143" s="460"/>
      <c r="AY143" s="460" t="str">
        <f t="shared" si="137"/>
        <v/>
      </c>
      <c r="AZ143" s="460"/>
      <c r="BA143" s="460"/>
      <c r="BB143" s="460" t="str">
        <f t="shared" si="138"/>
        <v/>
      </c>
      <c r="BC143" s="460"/>
      <c r="BD143" s="460"/>
      <c r="BE143" s="460" t="str">
        <f t="shared" si="139"/>
        <v/>
      </c>
      <c r="BF143" s="460"/>
      <c r="BG143" s="460"/>
      <c r="BH143" s="460" t="str">
        <f t="shared" si="140"/>
        <v/>
      </c>
      <c r="BI143" s="460"/>
      <c r="BJ143" s="460"/>
      <c r="BK143" s="460" t="str">
        <f t="shared" si="141"/>
        <v/>
      </c>
      <c r="BL143" s="460"/>
      <c r="BM143" s="460"/>
      <c r="BN143" s="460" t="str">
        <f t="shared" si="142"/>
        <v/>
      </c>
      <c r="BO143" s="460"/>
      <c r="BP143" s="460"/>
      <c r="BQ143" s="460" t="str">
        <f t="shared" si="143"/>
        <v/>
      </c>
      <c r="BR143" s="460"/>
      <c r="BS143" s="460"/>
      <c r="BT143" s="460" t="str">
        <f t="shared" si="144"/>
        <v/>
      </c>
      <c r="BU143" s="460"/>
      <c r="BV143" s="460"/>
      <c r="BW143" s="460" t="str">
        <f t="shared" si="145"/>
        <v/>
      </c>
      <c r="BX143" s="460"/>
      <c r="BY143" s="460"/>
      <c r="BZ143" s="460" t="str">
        <f t="shared" si="146"/>
        <v/>
      </c>
      <c r="CA143" s="460"/>
      <c r="CB143" s="460"/>
      <c r="CC143" s="460" t="str">
        <f t="shared" si="147"/>
        <v/>
      </c>
      <c r="CD143" s="460"/>
      <c r="CE143" s="460"/>
      <c r="CF143" s="460" t="str">
        <f t="shared" si="148"/>
        <v/>
      </c>
      <c r="CG143" s="460"/>
      <c r="CH143" s="460"/>
      <c r="CI143" s="460" t="str">
        <f t="shared" si="149"/>
        <v/>
      </c>
      <c r="CJ143" s="460"/>
      <c r="CK143" s="460"/>
      <c r="CL143" s="460" t="str">
        <f t="shared" si="150"/>
        <v/>
      </c>
      <c r="CM143" s="460"/>
      <c r="CN143" s="460"/>
      <c r="CO143" s="460" t="str">
        <f t="shared" si="151"/>
        <v/>
      </c>
      <c r="CP143" s="460"/>
      <c r="CQ143" s="469"/>
    </row>
    <row r="144" spans="3:95" s="414" customFormat="1" ht="15.95" hidden="1" customHeight="1" x14ac:dyDescent="0.2">
      <c r="C144" s="930"/>
      <c r="D144" s="932" t="s">
        <v>359</v>
      </c>
      <c r="E144" s="514" t="s">
        <v>359</v>
      </c>
      <c r="F144" s="485" t="s">
        <v>9102</v>
      </c>
      <c r="G144" s="460"/>
      <c r="H144" s="460"/>
      <c r="I144" s="460"/>
      <c r="J144" s="460"/>
      <c r="K144" s="460"/>
      <c r="L144" s="460"/>
      <c r="M144" s="460"/>
      <c r="N144" s="460"/>
      <c r="O144" s="460"/>
      <c r="P144" s="460"/>
      <c r="Q144" s="460"/>
      <c r="R144" s="460"/>
      <c r="S144" s="460"/>
      <c r="T144" s="460"/>
      <c r="U144" s="460"/>
      <c r="V144" s="460"/>
      <c r="W144" s="460"/>
      <c r="X144" s="460"/>
      <c r="Y144" s="460"/>
      <c r="Z144" s="460"/>
      <c r="AA144" s="460" t="str">
        <f t="shared" si="129"/>
        <v/>
      </c>
      <c r="AB144" s="460"/>
      <c r="AC144" s="460"/>
      <c r="AD144" s="460" t="str">
        <f>IF(OR(AD53&lt;&gt;"",AD63&lt;&gt;""),IF(SUM(AD53,AD63)=AD73,"","Check ISCED "&amp;AD$8),"")</f>
        <v/>
      </c>
      <c r="AE144" s="460"/>
      <c r="AF144" s="460"/>
      <c r="AG144" s="460" t="str">
        <f t="shared" si="131"/>
        <v/>
      </c>
      <c r="AH144" s="460"/>
      <c r="AI144" s="460"/>
      <c r="AJ144" s="460" t="str">
        <f t="shared" si="132"/>
        <v/>
      </c>
      <c r="AK144" s="460"/>
      <c r="AL144" s="460"/>
      <c r="AM144" s="460" t="str">
        <f t="shared" si="133"/>
        <v/>
      </c>
      <c r="AN144" s="460"/>
      <c r="AO144" s="460"/>
      <c r="AP144" s="460" t="str">
        <f t="shared" si="134"/>
        <v/>
      </c>
      <c r="AQ144" s="460"/>
      <c r="AR144" s="460"/>
      <c r="AS144" s="460" t="str">
        <f t="shared" si="135"/>
        <v/>
      </c>
      <c r="AT144" s="460"/>
      <c r="AU144" s="460"/>
      <c r="AV144" s="460" t="str">
        <f t="shared" si="136"/>
        <v/>
      </c>
      <c r="AW144" s="460"/>
      <c r="AX144" s="460"/>
      <c r="AY144" s="460" t="str">
        <f t="shared" si="137"/>
        <v/>
      </c>
      <c r="AZ144" s="460"/>
      <c r="BA144" s="460"/>
      <c r="BB144" s="460" t="str">
        <f t="shared" si="138"/>
        <v/>
      </c>
      <c r="BC144" s="460"/>
      <c r="BD144" s="460"/>
      <c r="BE144" s="460" t="str">
        <f t="shared" si="139"/>
        <v/>
      </c>
      <c r="BF144" s="460"/>
      <c r="BG144" s="460"/>
      <c r="BH144" s="460" t="str">
        <f t="shared" si="140"/>
        <v/>
      </c>
      <c r="BI144" s="460"/>
      <c r="BJ144" s="460"/>
      <c r="BK144" s="460" t="str">
        <f t="shared" si="141"/>
        <v/>
      </c>
      <c r="BL144" s="460"/>
      <c r="BM144" s="460"/>
      <c r="BN144" s="460" t="str">
        <f t="shared" si="142"/>
        <v/>
      </c>
      <c r="BO144" s="460"/>
      <c r="BP144" s="460"/>
      <c r="BQ144" s="460" t="str">
        <f t="shared" si="143"/>
        <v/>
      </c>
      <c r="BR144" s="460"/>
      <c r="BS144" s="460"/>
      <c r="BT144" s="460" t="str">
        <f t="shared" si="144"/>
        <v/>
      </c>
      <c r="BU144" s="460"/>
      <c r="BV144" s="460"/>
      <c r="BW144" s="460" t="str">
        <f t="shared" si="145"/>
        <v/>
      </c>
      <c r="BX144" s="460"/>
      <c r="BY144" s="460"/>
      <c r="BZ144" s="460" t="str">
        <f t="shared" si="146"/>
        <v/>
      </c>
      <c r="CA144" s="460"/>
      <c r="CB144" s="460"/>
      <c r="CC144" s="460" t="str">
        <f t="shared" si="147"/>
        <v/>
      </c>
      <c r="CD144" s="460"/>
      <c r="CE144" s="460"/>
      <c r="CF144" s="460" t="str">
        <f t="shared" si="148"/>
        <v/>
      </c>
      <c r="CG144" s="460"/>
      <c r="CH144" s="460"/>
      <c r="CI144" s="460" t="str">
        <f t="shared" si="149"/>
        <v/>
      </c>
      <c r="CJ144" s="460"/>
      <c r="CK144" s="460"/>
      <c r="CL144" s="460" t="str">
        <f t="shared" si="150"/>
        <v/>
      </c>
      <c r="CM144" s="460"/>
      <c r="CN144" s="460"/>
      <c r="CO144" s="460" t="str">
        <f t="shared" si="151"/>
        <v/>
      </c>
      <c r="CP144" s="460"/>
      <c r="CQ144" s="469"/>
    </row>
    <row r="145" spans="3:95" s="414" customFormat="1" ht="15.95" hidden="1" customHeight="1" x14ac:dyDescent="0.2">
      <c r="C145" s="930"/>
      <c r="D145" s="933"/>
      <c r="E145" s="514" t="s">
        <v>252</v>
      </c>
      <c r="F145" s="485" t="s">
        <v>9103</v>
      </c>
      <c r="G145" s="460"/>
      <c r="H145" s="460"/>
      <c r="I145" s="460"/>
      <c r="J145" s="460"/>
      <c r="K145" s="460"/>
      <c r="L145" s="460"/>
      <c r="M145" s="460"/>
      <c r="N145" s="460"/>
      <c r="O145" s="460"/>
      <c r="P145" s="460"/>
      <c r="Q145" s="460"/>
      <c r="R145" s="460"/>
      <c r="S145" s="460"/>
      <c r="T145" s="460"/>
      <c r="U145" s="460"/>
      <c r="V145" s="460"/>
      <c r="W145" s="460"/>
      <c r="X145" s="460"/>
      <c r="Y145" s="460"/>
      <c r="Z145" s="460"/>
      <c r="AA145" s="460" t="str">
        <f t="shared" si="129"/>
        <v/>
      </c>
      <c r="AB145" s="460"/>
      <c r="AC145" s="460"/>
      <c r="AD145" s="460" t="str">
        <f t="shared" si="130"/>
        <v/>
      </c>
      <c r="AE145" s="460"/>
      <c r="AF145" s="460"/>
      <c r="AG145" s="460" t="str">
        <f t="shared" si="131"/>
        <v/>
      </c>
      <c r="AH145" s="460"/>
      <c r="AI145" s="460"/>
      <c r="AJ145" s="460" t="str">
        <f t="shared" si="132"/>
        <v/>
      </c>
      <c r="AK145" s="460"/>
      <c r="AL145" s="460"/>
      <c r="AM145" s="460" t="str">
        <f t="shared" si="133"/>
        <v/>
      </c>
      <c r="AN145" s="460"/>
      <c r="AO145" s="460"/>
      <c r="AP145" s="460" t="str">
        <f t="shared" si="134"/>
        <v/>
      </c>
      <c r="AQ145" s="460"/>
      <c r="AR145" s="460"/>
      <c r="AS145" s="460" t="str">
        <f t="shared" si="135"/>
        <v/>
      </c>
      <c r="AT145" s="460"/>
      <c r="AU145" s="460"/>
      <c r="AV145" s="460" t="str">
        <f t="shared" si="136"/>
        <v/>
      </c>
      <c r="AW145" s="460"/>
      <c r="AX145" s="460"/>
      <c r="AY145" s="460" t="str">
        <f t="shared" si="137"/>
        <v/>
      </c>
      <c r="AZ145" s="460"/>
      <c r="BA145" s="460"/>
      <c r="BB145" s="460" t="str">
        <f t="shared" si="138"/>
        <v/>
      </c>
      <c r="BC145" s="460"/>
      <c r="BD145" s="460"/>
      <c r="BE145" s="460" t="str">
        <f t="shared" si="139"/>
        <v/>
      </c>
      <c r="BF145" s="460"/>
      <c r="BG145" s="460"/>
      <c r="BH145" s="460" t="str">
        <f t="shared" si="140"/>
        <v/>
      </c>
      <c r="BI145" s="460"/>
      <c r="BJ145" s="460"/>
      <c r="BK145" s="460" t="str">
        <f t="shared" si="141"/>
        <v/>
      </c>
      <c r="BL145" s="460"/>
      <c r="BM145" s="460"/>
      <c r="BN145" s="460" t="str">
        <f t="shared" si="142"/>
        <v/>
      </c>
      <c r="BO145" s="460"/>
      <c r="BP145" s="460"/>
      <c r="BQ145" s="460" t="str">
        <f t="shared" si="143"/>
        <v/>
      </c>
      <c r="BR145" s="460"/>
      <c r="BS145" s="460"/>
      <c r="BT145" s="460" t="str">
        <f t="shared" si="144"/>
        <v/>
      </c>
      <c r="BU145" s="460"/>
      <c r="BV145" s="460"/>
      <c r="BW145" s="460" t="str">
        <f t="shared" si="145"/>
        <v/>
      </c>
      <c r="BX145" s="460"/>
      <c r="BY145" s="460"/>
      <c r="BZ145" s="460" t="str">
        <f t="shared" si="146"/>
        <v/>
      </c>
      <c r="CA145" s="460"/>
      <c r="CB145" s="460"/>
      <c r="CC145" s="460" t="str">
        <f t="shared" si="147"/>
        <v/>
      </c>
      <c r="CD145" s="460"/>
      <c r="CE145" s="460"/>
      <c r="CF145" s="460" t="str">
        <f t="shared" si="148"/>
        <v/>
      </c>
      <c r="CG145" s="460"/>
      <c r="CH145" s="460"/>
      <c r="CI145" s="460" t="str">
        <f t="shared" si="149"/>
        <v/>
      </c>
      <c r="CJ145" s="460"/>
      <c r="CK145" s="460"/>
      <c r="CL145" s="460" t="str">
        <f t="shared" si="150"/>
        <v/>
      </c>
      <c r="CM145" s="460"/>
      <c r="CN145" s="460"/>
      <c r="CO145" s="460" t="str">
        <f t="shared" si="151"/>
        <v/>
      </c>
      <c r="CP145" s="460"/>
      <c r="CQ145" s="469"/>
    </row>
    <row r="146" spans="3:95" s="414" customFormat="1" ht="15.95" hidden="1" customHeight="1" x14ac:dyDescent="0.2">
      <c r="C146" s="930"/>
      <c r="D146" s="933"/>
      <c r="E146" s="514" t="s">
        <v>253</v>
      </c>
      <c r="F146" s="485" t="s">
        <v>9104</v>
      </c>
      <c r="G146" s="460"/>
      <c r="H146" s="460"/>
      <c r="I146" s="460"/>
      <c r="J146" s="460"/>
      <c r="K146" s="460"/>
      <c r="L146" s="460"/>
      <c r="M146" s="460"/>
      <c r="N146" s="460"/>
      <c r="O146" s="460"/>
      <c r="P146" s="460"/>
      <c r="Q146" s="460"/>
      <c r="R146" s="460"/>
      <c r="S146" s="460"/>
      <c r="T146" s="460"/>
      <c r="U146" s="460"/>
      <c r="V146" s="460"/>
      <c r="W146" s="460"/>
      <c r="X146" s="460"/>
      <c r="Y146" s="460"/>
      <c r="Z146" s="460"/>
      <c r="AA146" s="460" t="str">
        <f t="shared" si="129"/>
        <v/>
      </c>
      <c r="AB146" s="460"/>
      <c r="AC146" s="460"/>
      <c r="AD146" s="460" t="str">
        <f t="shared" si="130"/>
        <v/>
      </c>
      <c r="AE146" s="460"/>
      <c r="AF146" s="460"/>
      <c r="AG146" s="460" t="str">
        <f t="shared" si="131"/>
        <v/>
      </c>
      <c r="AH146" s="460"/>
      <c r="AI146" s="460"/>
      <c r="AJ146" s="460" t="str">
        <f t="shared" si="132"/>
        <v/>
      </c>
      <c r="AK146" s="460"/>
      <c r="AL146" s="460"/>
      <c r="AM146" s="460" t="str">
        <f t="shared" si="133"/>
        <v/>
      </c>
      <c r="AN146" s="460"/>
      <c r="AO146" s="460"/>
      <c r="AP146" s="460" t="str">
        <f t="shared" si="134"/>
        <v/>
      </c>
      <c r="AQ146" s="460"/>
      <c r="AR146" s="460"/>
      <c r="AS146" s="460" t="str">
        <f t="shared" si="135"/>
        <v/>
      </c>
      <c r="AT146" s="460"/>
      <c r="AU146" s="460"/>
      <c r="AV146" s="460" t="str">
        <f t="shared" si="136"/>
        <v/>
      </c>
      <c r="AW146" s="460"/>
      <c r="AX146" s="460"/>
      <c r="AY146" s="460" t="str">
        <f t="shared" si="137"/>
        <v/>
      </c>
      <c r="AZ146" s="460"/>
      <c r="BA146" s="460"/>
      <c r="BB146" s="460" t="str">
        <f t="shared" si="138"/>
        <v/>
      </c>
      <c r="BC146" s="460"/>
      <c r="BD146" s="460"/>
      <c r="BE146" s="460" t="str">
        <f t="shared" si="139"/>
        <v/>
      </c>
      <c r="BF146" s="460"/>
      <c r="BG146" s="460"/>
      <c r="BH146" s="460" t="str">
        <f t="shared" si="140"/>
        <v/>
      </c>
      <c r="BI146" s="460"/>
      <c r="BJ146" s="460"/>
      <c r="BK146" s="460" t="str">
        <f t="shared" si="141"/>
        <v/>
      </c>
      <c r="BL146" s="460"/>
      <c r="BM146" s="460"/>
      <c r="BN146" s="460" t="str">
        <f t="shared" si="142"/>
        <v/>
      </c>
      <c r="BO146" s="460"/>
      <c r="BP146" s="460"/>
      <c r="BQ146" s="460" t="str">
        <f t="shared" si="143"/>
        <v/>
      </c>
      <c r="BR146" s="460"/>
      <c r="BS146" s="460"/>
      <c r="BT146" s="460" t="str">
        <f t="shared" si="144"/>
        <v/>
      </c>
      <c r="BU146" s="460"/>
      <c r="BV146" s="460"/>
      <c r="BW146" s="460" t="str">
        <f t="shared" si="145"/>
        <v/>
      </c>
      <c r="BX146" s="460"/>
      <c r="BY146" s="460"/>
      <c r="BZ146" s="460" t="str">
        <f t="shared" si="146"/>
        <v/>
      </c>
      <c r="CA146" s="460"/>
      <c r="CB146" s="460"/>
      <c r="CC146" s="460" t="str">
        <f t="shared" si="147"/>
        <v/>
      </c>
      <c r="CD146" s="460"/>
      <c r="CE146" s="460"/>
      <c r="CF146" s="460" t="str">
        <f t="shared" si="148"/>
        <v/>
      </c>
      <c r="CG146" s="460"/>
      <c r="CH146" s="460"/>
      <c r="CI146" s="460" t="str">
        <f t="shared" si="149"/>
        <v/>
      </c>
      <c r="CJ146" s="460"/>
      <c r="CK146" s="460"/>
      <c r="CL146" s="460" t="str">
        <f t="shared" si="150"/>
        <v/>
      </c>
      <c r="CM146" s="460"/>
      <c r="CN146" s="460"/>
      <c r="CO146" s="460" t="str">
        <f t="shared" si="151"/>
        <v/>
      </c>
      <c r="CP146" s="460"/>
      <c r="CQ146" s="469"/>
    </row>
    <row r="147" spans="3:95" s="414" customFormat="1" ht="15.95" hidden="1" customHeight="1" x14ac:dyDescent="0.2">
      <c r="C147" s="931"/>
      <c r="D147" s="934"/>
      <c r="E147" s="519" t="s">
        <v>760</v>
      </c>
      <c r="F147" s="436" t="s">
        <v>9105</v>
      </c>
      <c r="G147" s="445"/>
      <c r="H147" s="445"/>
      <c r="I147" s="445"/>
      <c r="J147" s="445"/>
      <c r="K147" s="445"/>
      <c r="L147" s="445"/>
      <c r="M147" s="445"/>
      <c r="N147" s="445"/>
      <c r="O147" s="445"/>
      <c r="P147" s="445"/>
      <c r="Q147" s="445"/>
      <c r="R147" s="445"/>
      <c r="S147" s="445"/>
      <c r="T147" s="445"/>
      <c r="U147" s="445"/>
      <c r="V147" s="445"/>
      <c r="W147" s="445"/>
      <c r="X147" s="445"/>
      <c r="Y147" s="445"/>
      <c r="Z147" s="445"/>
      <c r="AA147" s="445" t="str">
        <f t="shared" si="129"/>
        <v/>
      </c>
      <c r="AB147" s="445"/>
      <c r="AC147" s="445"/>
      <c r="AD147" s="445" t="str">
        <f t="shared" si="130"/>
        <v/>
      </c>
      <c r="AE147" s="445"/>
      <c r="AF147" s="445"/>
      <c r="AG147" s="445" t="str">
        <f t="shared" si="131"/>
        <v/>
      </c>
      <c r="AH147" s="445"/>
      <c r="AI147" s="445"/>
      <c r="AJ147" s="445" t="str">
        <f t="shared" si="132"/>
        <v/>
      </c>
      <c r="AK147" s="445"/>
      <c r="AL147" s="445"/>
      <c r="AM147" s="445" t="str">
        <f t="shared" si="133"/>
        <v/>
      </c>
      <c r="AN147" s="445"/>
      <c r="AO147" s="445"/>
      <c r="AP147" s="445" t="str">
        <f t="shared" si="134"/>
        <v/>
      </c>
      <c r="AQ147" s="445"/>
      <c r="AR147" s="445"/>
      <c r="AS147" s="445" t="str">
        <f t="shared" si="135"/>
        <v/>
      </c>
      <c r="AT147" s="445"/>
      <c r="AU147" s="445"/>
      <c r="AV147" s="445" t="str">
        <f t="shared" si="136"/>
        <v/>
      </c>
      <c r="AW147" s="445"/>
      <c r="AX147" s="445"/>
      <c r="AY147" s="445" t="str">
        <f t="shared" si="137"/>
        <v/>
      </c>
      <c r="AZ147" s="445"/>
      <c r="BA147" s="445"/>
      <c r="BB147" s="445" t="str">
        <f t="shared" si="138"/>
        <v/>
      </c>
      <c r="BC147" s="445"/>
      <c r="BD147" s="445"/>
      <c r="BE147" s="445" t="str">
        <f t="shared" si="139"/>
        <v/>
      </c>
      <c r="BF147" s="445"/>
      <c r="BG147" s="445"/>
      <c r="BH147" s="445" t="str">
        <f t="shared" si="140"/>
        <v/>
      </c>
      <c r="BI147" s="445"/>
      <c r="BJ147" s="445"/>
      <c r="BK147" s="445" t="str">
        <f t="shared" si="141"/>
        <v/>
      </c>
      <c r="BL147" s="445"/>
      <c r="BM147" s="445"/>
      <c r="BN147" s="445" t="str">
        <f t="shared" si="142"/>
        <v/>
      </c>
      <c r="BO147" s="445"/>
      <c r="BP147" s="445"/>
      <c r="BQ147" s="445" t="str">
        <f t="shared" si="143"/>
        <v/>
      </c>
      <c r="BR147" s="445"/>
      <c r="BS147" s="445"/>
      <c r="BT147" s="445" t="str">
        <f t="shared" si="144"/>
        <v/>
      </c>
      <c r="BU147" s="445"/>
      <c r="BV147" s="445"/>
      <c r="BW147" s="445" t="str">
        <f t="shared" si="145"/>
        <v/>
      </c>
      <c r="BX147" s="445"/>
      <c r="BY147" s="445"/>
      <c r="BZ147" s="445" t="str">
        <f t="shared" si="146"/>
        <v/>
      </c>
      <c r="CA147" s="445"/>
      <c r="CB147" s="445"/>
      <c r="CC147" s="445" t="str">
        <f t="shared" si="147"/>
        <v/>
      </c>
      <c r="CD147" s="445"/>
      <c r="CE147" s="445"/>
      <c r="CF147" s="445" t="str">
        <f t="shared" si="148"/>
        <v/>
      </c>
      <c r="CG147" s="445"/>
      <c r="CH147" s="445"/>
      <c r="CI147" s="445" t="str">
        <f t="shared" si="149"/>
        <v/>
      </c>
      <c r="CJ147" s="445"/>
      <c r="CK147" s="445"/>
      <c r="CL147" s="445" t="str">
        <f>IF(OR(CL56&lt;&gt;"",CL66&lt;&gt;""),IF(SUM(CL56,CL66)=CL76,"","Check ISCED "&amp;CL$8),"")</f>
        <v/>
      </c>
      <c r="CM147" s="445"/>
      <c r="CN147" s="445"/>
      <c r="CO147" s="445" t="str">
        <f>IF(OR(CO56&lt;&gt;"",CO66&lt;&gt;""),IF(SUM(CO56,CO66)=CO76,"","Check ISCED "&amp;CO$8),"")</f>
        <v/>
      </c>
      <c r="CP147" s="445"/>
      <c r="CQ147" s="470"/>
    </row>
    <row r="148" spans="3:95" s="414" customFormat="1" ht="15.95" hidden="1" customHeight="1" x14ac:dyDescent="0.2">
      <c r="D148" s="536"/>
      <c r="E148" s="537"/>
    </row>
    <row r="149" spans="3:95" s="414" customFormat="1" ht="15.95" hidden="1" customHeight="1" x14ac:dyDescent="0.2">
      <c r="C149" s="929" t="s">
        <v>9106</v>
      </c>
      <c r="D149" s="935" t="s">
        <v>723</v>
      </c>
      <c r="E149" s="517" t="s">
        <v>9107</v>
      </c>
      <c r="F149" s="507" t="s">
        <v>9108</v>
      </c>
      <c r="G149" s="455"/>
      <c r="H149" s="455"/>
      <c r="I149" s="455"/>
      <c r="J149" s="455"/>
      <c r="K149" s="455"/>
      <c r="L149" s="455"/>
      <c r="M149" s="455"/>
      <c r="N149" s="455"/>
      <c r="O149" s="455"/>
      <c r="P149" s="455"/>
      <c r="Q149" s="455"/>
      <c r="R149" s="455"/>
      <c r="S149" s="455"/>
      <c r="T149" s="455"/>
      <c r="U149" s="455"/>
      <c r="V149" s="455"/>
      <c r="W149" s="455"/>
      <c r="X149" s="455"/>
      <c r="Y149" s="455"/>
      <c r="Z149" s="455"/>
      <c r="AA149" s="455" t="str">
        <f>IF(OR(AA31&lt;&gt;"",AA32&lt;&gt;""),IF(SUM(AA31,AA32)=AA33,"","Check ISCED "&amp;AA$8),"")</f>
        <v/>
      </c>
      <c r="AB149" s="455"/>
      <c r="AC149" s="455"/>
      <c r="AD149" s="455" t="str">
        <f>IF(OR(AD31&lt;&gt;"",AD32&lt;&gt;""),IF(SUM(AD31,AD32)=AD33,"","Check ISCED "&amp;AD$8),"")</f>
        <v/>
      </c>
      <c r="AE149" s="455"/>
      <c r="AF149" s="455"/>
      <c r="AG149" s="455" t="str">
        <f>IF(OR(AG31&lt;&gt;"",AG32&lt;&gt;""),IF(SUM(AG31,AG32)=AG33,"","Check ISCED "&amp;AG$8),"")</f>
        <v/>
      </c>
      <c r="AH149" s="455"/>
      <c r="AI149" s="455"/>
      <c r="AJ149" s="455" t="str">
        <f>IF(OR(AJ31&lt;&gt;"",AJ32&lt;&gt;""),IF(SUM(AJ31,AJ32)=AJ33,"","Check ISCED "&amp;AJ$8),"")</f>
        <v/>
      </c>
      <c r="AK149" s="455"/>
      <c r="AL149" s="455"/>
      <c r="AM149" s="455" t="str">
        <f>IF(OR(AM31&lt;&gt;"",AM32&lt;&gt;""),IF(SUM(AM31,AM32)=AM33,"","Check ISCED "&amp;AM$8),"")</f>
        <v/>
      </c>
      <c r="AN149" s="455"/>
      <c r="AO149" s="455"/>
      <c r="AP149" s="455" t="str">
        <f>IF(OR(AP31&lt;&gt;"",AP32&lt;&gt;""),IF(SUM(AP31,AP32)=AP33,"","Check ISCED "&amp;AP$8),"")</f>
        <v/>
      </c>
      <c r="AQ149" s="455"/>
      <c r="AR149" s="455"/>
      <c r="AS149" s="455" t="str">
        <f>IF(OR(AS31&lt;&gt;"",AS32&lt;&gt;""),IF(SUM(AS31,AS32)=AS33,"","Check ISCED "&amp;AS$8),"")</f>
        <v/>
      </c>
      <c r="AT149" s="455"/>
      <c r="AU149" s="455"/>
      <c r="AV149" s="455" t="str">
        <f>IF(OR(AV31&lt;&gt;"",AV32&lt;&gt;""),IF(SUM(AV31,AV32)=AV33,"","Check ISCED "&amp;AV$8),"")</f>
        <v/>
      </c>
      <c r="AW149" s="455"/>
      <c r="AX149" s="455"/>
      <c r="AY149" s="455" t="str">
        <f>IF(OR(AY31&lt;&gt;"",AY32&lt;&gt;""),IF(SUM(AY31,AY32)=AY33,"","Check ISCED "&amp;AY$8),"")</f>
        <v/>
      </c>
      <c r="AZ149" s="455"/>
      <c r="BA149" s="455"/>
      <c r="BB149" s="455" t="str">
        <f>IF(OR(BB31&lt;&gt;"",BB32&lt;&gt;""),IF(SUM(BB31,BB32)=BB33,"","Check ISCED "&amp;BB$8),"")</f>
        <v/>
      </c>
      <c r="BC149" s="455"/>
      <c r="BD149" s="455"/>
      <c r="BE149" s="455" t="str">
        <f>IF(OR(BE31&lt;&gt;"",BE32&lt;&gt;""),IF(SUM(BE31,BE32)=BE33,"","Check ISCED "&amp;BE$8),"")</f>
        <v/>
      </c>
      <c r="BF149" s="455"/>
      <c r="BG149" s="455"/>
      <c r="BH149" s="455" t="str">
        <f>IF(OR(BH31&lt;&gt;"",BH32&lt;&gt;""),IF(SUM(BH31,BH32)=BH33,"","Check ISCED "&amp;BH$8),"")</f>
        <v/>
      </c>
      <c r="BI149" s="455"/>
      <c r="BJ149" s="455"/>
      <c r="BK149" s="455" t="str">
        <f>IF(OR(BK31&lt;&gt;"",BK32&lt;&gt;""),IF(SUM(BK31,BK32)=BK33,"","Check ISCED "&amp;BK$8),"")</f>
        <v/>
      </c>
      <c r="BL149" s="455"/>
      <c r="BM149" s="455"/>
      <c r="BN149" s="455" t="str">
        <f>IF(OR(BN31&lt;&gt;"",BN32&lt;&gt;""),IF(SUM(BN31,BN32)=BN33,"","Check ISCED "&amp;BN$8),"")</f>
        <v/>
      </c>
      <c r="BO149" s="455"/>
      <c r="BP149" s="455"/>
      <c r="BQ149" s="455" t="str">
        <f>IF(OR(BQ31&lt;&gt;"",BQ32&lt;&gt;""),IF(SUM(BQ31,BQ32)=BQ33,"","Check ISCED "&amp;BQ$8),"")</f>
        <v/>
      </c>
      <c r="BR149" s="455"/>
      <c r="BS149" s="455"/>
      <c r="BT149" s="455" t="str">
        <f>IF(OR(BT31&lt;&gt;"",BT32&lt;&gt;""),IF(SUM(BT31,BT32)=BT33,"","Check ISCED "&amp;BT$8),"")</f>
        <v/>
      </c>
      <c r="BU149" s="455"/>
      <c r="BV149" s="455"/>
      <c r="BW149" s="455" t="str">
        <f>IF(OR(BW31&lt;&gt;"",BW32&lt;&gt;""),IF(SUM(BW31,BW32)=BW33,"","Check ISCED "&amp;BW$8),"")</f>
        <v/>
      </c>
      <c r="BX149" s="455"/>
      <c r="BY149" s="455"/>
      <c r="BZ149" s="455" t="str">
        <f>IF(OR(BZ31&lt;&gt;"",BZ32&lt;&gt;""),IF(SUM(BZ31,BZ32)=BZ33,"","Check ISCED "&amp;BZ$8),"")</f>
        <v/>
      </c>
      <c r="CA149" s="455"/>
      <c r="CB149" s="455"/>
      <c r="CC149" s="455" t="str">
        <f>IF(OR(CC31&lt;&gt;"",CC32&lt;&gt;""),IF(SUM(CC31,CC32)=CC33,"","Check ISCED "&amp;CC$8),"")</f>
        <v/>
      </c>
      <c r="CD149" s="455"/>
      <c r="CE149" s="455"/>
      <c r="CF149" s="455" t="str">
        <f>IF(OR(CF31&lt;&gt;"",CF32&lt;&gt;""),IF(SUM(CF31,CF32)=CF33,"","Check ISCED "&amp;CF$8),"")</f>
        <v/>
      </c>
      <c r="CG149" s="455"/>
      <c r="CH149" s="455"/>
      <c r="CI149" s="455" t="str">
        <f>IF(OR(CI31&lt;&gt;"",CI32&lt;&gt;""),IF(SUM(CI31,CI32)=CI33,"","Check ISCED "&amp;CI$8),"")</f>
        <v/>
      </c>
      <c r="CJ149" s="455"/>
      <c r="CK149" s="455"/>
      <c r="CL149" s="455" t="str">
        <f>IF(OR(CL31&lt;&gt;"",CL32&lt;&gt;""),IF(SUM(CL31,CL32)=CL33,"","Check ISCED_X "&amp;CL$8),"")</f>
        <v/>
      </c>
      <c r="CM149" s="455"/>
      <c r="CN149" s="455"/>
      <c r="CO149" s="455" t="str">
        <f>IF(OR(CO31&lt;&gt;"",CO32&lt;&gt;""),IF(SUM(CO31,CO32)=CO33,"","Check ISCED_T "&amp;CO$8),"")</f>
        <v/>
      </c>
      <c r="CP149" s="455"/>
      <c r="CQ149" s="468"/>
    </row>
    <row r="150" spans="3:95" s="414" customFormat="1" hidden="1" x14ac:dyDescent="0.2">
      <c r="C150" s="930"/>
      <c r="D150" s="936"/>
      <c r="E150" s="514" t="s">
        <v>9109</v>
      </c>
      <c r="F150" s="508" t="s">
        <v>9110</v>
      </c>
      <c r="G150" s="460"/>
      <c r="H150" s="460"/>
      <c r="I150" s="460"/>
      <c r="J150" s="460"/>
      <c r="K150" s="460"/>
      <c r="L150" s="460"/>
      <c r="M150" s="460"/>
      <c r="N150" s="460"/>
      <c r="O150" s="460"/>
      <c r="P150" s="460"/>
      <c r="Q150" s="460"/>
      <c r="R150" s="460"/>
      <c r="S150" s="460"/>
      <c r="T150" s="460"/>
      <c r="U150" s="460"/>
      <c r="V150" s="460"/>
      <c r="W150" s="460"/>
      <c r="X150" s="460"/>
      <c r="Y150" s="460"/>
      <c r="Z150" s="460"/>
      <c r="AA150" s="460" t="str">
        <f>IF(OR(AA33&lt;&gt;"",AA37&lt;&gt;""),IF(SUM(AA33,AA37)=AA38,"","Check ISCED "&amp;AA$8),"")</f>
        <v/>
      </c>
      <c r="AB150" s="460"/>
      <c r="AC150" s="460"/>
      <c r="AD150" s="460" t="str">
        <f>IF(OR(AD33&lt;&gt;"",AD37&lt;&gt;""),IF(SUM(AD33,AD37)=AD38,"","Check ISCED "&amp;AD$8),"")</f>
        <v/>
      </c>
      <c r="AE150" s="460"/>
      <c r="AF150" s="460"/>
      <c r="AG150" s="460" t="str">
        <f>IF(OR(AG33&lt;&gt;"",AG37&lt;&gt;""),IF(SUM(AG33,AG37)=AG38,"","Check ISCED "&amp;AG$8),"")</f>
        <v/>
      </c>
      <c r="AH150" s="460"/>
      <c r="AI150" s="460"/>
      <c r="AJ150" s="460" t="str">
        <f>IF(OR(AJ33&lt;&gt;"",AJ37&lt;&gt;""),IF(SUM(AJ33,AJ37)=AJ38,"","Check ISCED "&amp;AJ$8),"")</f>
        <v/>
      </c>
      <c r="AK150" s="460"/>
      <c r="AL150" s="460"/>
      <c r="AM150" s="460" t="str">
        <f>IF(OR(AM33&lt;&gt;"",AM37&lt;&gt;""),IF(SUM(AM33,AM37)=AM38,"","Check ISCED "&amp;AM$8),"")</f>
        <v/>
      </c>
      <c r="AN150" s="460"/>
      <c r="AO150" s="460"/>
      <c r="AP150" s="460" t="str">
        <f>IF(OR(AP33&lt;&gt;"",AP37&lt;&gt;""),IF(SUM(AP33,AP37)=AP38,"","Check ISCED "&amp;AP$8),"")</f>
        <v/>
      </c>
      <c r="AQ150" s="460"/>
      <c r="AR150" s="460"/>
      <c r="AS150" s="460" t="str">
        <f>IF(OR(AS33&lt;&gt;"",AS37&lt;&gt;""),IF(SUM(AS33,AS37)=AS38,"","Check ISCED "&amp;AS$8),"")</f>
        <v/>
      </c>
      <c r="AT150" s="460"/>
      <c r="AU150" s="460"/>
      <c r="AV150" s="460" t="str">
        <f>IF(OR(AV33&lt;&gt;"",AV37&lt;&gt;""),IF(SUM(AV33,AV37)=AV38,"","Check ISCED "&amp;AV$8),"")</f>
        <v/>
      </c>
      <c r="AW150" s="460"/>
      <c r="AX150" s="460"/>
      <c r="AY150" s="460" t="str">
        <f>IF(OR(AY33&lt;&gt;"",AY37&lt;&gt;""),IF(SUM(AY33,AY37)=AY38,"","Check ISCED "&amp;AY$8),"")</f>
        <v/>
      </c>
      <c r="AZ150" s="460"/>
      <c r="BA150" s="460"/>
      <c r="BB150" s="460" t="str">
        <f>IF(OR(BB33&lt;&gt;"",BB37&lt;&gt;""),IF(SUM(BB33,BB37)=BB38,"","Check ISCED "&amp;BB$8),"")</f>
        <v/>
      </c>
      <c r="BC150" s="460"/>
      <c r="BD150" s="460"/>
      <c r="BE150" s="460" t="str">
        <f>IF(OR(BE33&lt;&gt;"",BE37&lt;&gt;""),IF(SUM(BE33,BE37)=BE38,"","Check ISCED "&amp;BE$8),"")</f>
        <v/>
      </c>
      <c r="BF150" s="460"/>
      <c r="BG150" s="460"/>
      <c r="BH150" s="460" t="str">
        <f>IF(OR(BH33&lt;&gt;"",BH37&lt;&gt;""),IF(SUM(BH33,BH37)=BH38,"","Check ISCED "&amp;BH$8),"")</f>
        <v/>
      </c>
      <c r="BI150" s="460"/>
      <c r="BJ150" s="460"/>
      <c r="BK150" s="460" t="str">
        <f>IF(OR(BK33&lt;&gt;"",BK37&lt;&gt;""),IF(SUM(BK33,BK37)=BK38,"","Check ISCED "&amp;BK$8),"")</f>
        <v/>
      </c>
      <c r="BL150" s="460"/>
      <c r="BM150" s="460"/>
      <c r="BN150" s="460" t="str">
        <f>IF(OR(BN33&lt;&gt;"",BN37&lt;&gt;""),IF(SUM(BN33,BN37)=BN38,"","Check ISCED "&amp;BN$8),"")</f>
        <v/>
      </c>
      <c r="BO150" s="460"/>
      <c r="BP150" s="460"/>
      <c r="BQ150" s="460" t="str">
        <f>IF(OR(BQ33&lt;&gt;"",BQ37&lt;&gt;""),IF(SUM(BQ33,BQ37)=BQ38,"","Check ISCED "&amp;BQ$8),"")</f>
        <v/>
      </c>
      <c r="BR150" s="460"/>
      <c r="BS150" s="460"/>
      <c r="BT150" s="460" t="str">
        <f>IF(OR(BT33&lt;&gt;"",BT37&lt;&gt;""),IF(SUM(BT33,BT37)=BT38,"","Check ISCED "&amp;BT$8),"")</f>
        <v/>
      </c>
      <c r="BU150" s="460"/>
      <c r="BV150" s="460"/>
      <c r="BW150" s="460" t="str">
        <f>IF(OR(BW33&lt;&gt;"",BW37&lt;&gt;""),IF(SUM(BW33,BW37)=BW38,"","Check ISCED "&amp;BW$8),"")</f>
        <v/>
      </c>
      <c r="BX150" s="460"/>
      <c r="BY150" s="460"/>
      <c r="BZ150" s="460" t="str">
        <f>IF(OR(BZ33&lt;&gt;"",BZ37&lt;&gt;""),IF(SUM(BZ33,BZ37)=BZ38,"","Check ISCED "&amp;BZ$8),"")</f>
        <v/>
      </c>
      <c r="CA150" s="460"/>
      <c r="CB150" s="460"/>
      <c r="CC150" s="460" t="str">
        <f>IF(OR(CC33&lt;&gt;"",CC37&lt;&gt;""),IF(SUM(CC33,CC37)=CC38,"","Check ISCED "&amp;CC$8),"")</f>
        <v/>
      </c>
      <c r="CD150" s="460"/>
      <c r="CE150" s="460"/>
      <c r="CF150" s="460" t="str">
        <f>IF(OR(CF33&lt;&gt;"",CF37&lt;&gt;""),IF(SUM(CF33,CF37)=CF38,"","Check ISCED "&amp;CF$8),"")</f>
        <v/>
      </c>
      <c r="CG150" s="460"/>
      <c r="CH150" s="460"/>
      <c r="CI150" s="460" t="str">
        <f>IF(OR(CI33&lt;&gt;"",CI37&lt;&gt;""),IF(SUM(CI33,CI37)=CI38,"","Check ISCED "&amp;CI$8),"")</f>
        <v/>
      </c>
      <c r="CJ150" s="460"/>
      <c r="CK150" s="460"/>
      <c r="CL150" s="460" t="str">
        <f>IF(OR(CL33&lt;&gt;"",CL37&lt;&gt;""),IF(SUM(CL33,CL37)=CL38,"","Check ISCED_X "&amp;CL$8),"")</f>
        <v/>
      </c>
      <c r="CM150" s="460"/>
      <c r="CN150" s="460"/>
      <c r="CO150" s="460" t="str">
        <f>IF(OR(CO33&lt;&gt;"",CO37&lt;&gt;""),IF(SUM(CO33,CO37)=CO38,"","Check ISCED_T "&amp;CO$8),"")</f>
        <v/>
      </c>
      <c r="CP150" s="460"/>
      <c r="CQ150" s="469"/>
    </row>
    <row r="151" spans="3:95" s="414" customFormat="1" hidden="1" x14ac:dyDescent="0.2">
      <c r="C151" s="930"/>
      <c r="D151" s="937"/>
      <c r="E151" s="519" t="s">
        <v>9208</v>
      </c>
      <c r="F151" s="509" t="s">
        <v>9111</v>
      </c>
      <c r="G151" s="460"/>
      <c r="H151" s="460"/>
      <c r="I151" s="460"/>
      <c r="J151" s="460"/>
      <c r="K151" s="460"/>
      <c r="L151" s="460"/>
      <c r="M151" s="460"/>
      <c r="N151" s="460"/>
      <c r="O151" s="460"/>
      <c r="P151" s="460"/>
      <c r="Q151" s="460"/>
      <c r="R151" s="460"/>
      <c r="S151" s="460"/>
      <c r="T151" s="460"/>
      <c r="U151" s="460"/>
      <c r="V151" s="460"/>
      <c r="W151" s="460"/>
      <c r="X151" s="460"/>
      <c r="Y151" s="460"/>
      <c r="Z151" s="460"/>
      <c r="AA151" s="460" t="str">
        <f>IF(OR(AA38&lt;&gt;"",AA39&lt;&gt;""),IF(SUM(AA38,AA39)=AA40,"","Check ISCED "&amp;AA$8),"")</f>
        <v/>
      </c>
      <c r="AB151" s="460"/>
      <c r="AC151" s="460"/>
      <c r="AD151" s="460" t="str">
        <f>IF(OR(AD38&lt;&gt;"",AD39&lt;&gt;""),IF(SUM(AD38,AD39)=AD40,"","Check ISCED "&amp;AD$8),"")</f>
        <v/>
      </c>
      <c r="AE151" s="460"/>
      <c r="AF151" s="460"/>
      <c r="AG151" s="460" t="str">
        <f>IF(OR(AG38&lt;&gt;"",AG39&lt;&gt;""),IF(SUM(AG38,AG39)=AG40,"","Check ISCED "&amp;AG$8),"")</f>
        <v/>
      </c>
      <c r="AH151" s="460"/>
      <c r="AI151" s="460"/>
      <c r="AJ151" s="460" t="str">
        <f>IF(OR(AJ38&lt;&gt;"",AJ39&lt;&gt;""),IF(SUM(AJ38,AJ39)=AJ40,"","Check ISCED "&amp;AJ$8),"")</f>
        <v/>
      </c>
      <c r="AK151" s="460"/>
      <c r="AL151" s="460"/>
      <c r="AM151" s="460" t="str">
        <f>IF(OR(AM38&lt;&gt;"",AM39&lt;&gt;""),IF(SUM(AM38,AM39)=AM40,"","Check ISCED "&amp;AM$8),"")</f>
        <v/>
      </c>
      <c r="AN151" s="460"/>
      <c r="AO151" s="460"/>
      <c r="AP151" s="460" t="str">
        <f>IF(OR(AP38&lt;&gt;"",AP39&lt;&gt;""),IF(SUM(AP38,AP39)=AP40,"","Check ISCED "&amp;AP$8),"")</f>
        <v/>
      </c>
      <c r="AQ151" s="460"/>
      <c r="AR151" s="460"/>
      <c r="AS151" s="460" t="str">
        <f>IF(OR(AS38&lt;&gt;"",AS39&lt;&gt;""),IF(SUM(AS38,AS39)=AS40,"","Check ISCED "&amp;AS$8),"")</f>
        <v/>
      </c>
      <c r="AT151" s="460"/>
      <c r="AU151" s="460"/>
      <c r="AV151" s="460" t="str">
        <f>IF(OR(AV38&lt;&gt;"",AV39&lt;&gt;""),IF(SUM(AV38,AV39)=AV40,"","Check ISCED "&amp;AV$8),"")</f>
        <v/>
      </c>
      <c r="AW151" s="460"/>
      <c r="AX151" s="460"/>
      <c r="AY151" s="460" t="str">
        <f>IF(OR(AY38&lt;&gt;"",AY39&lt;&gt;""),IF(SUM(AY38,AY39)=AY40,"","Check ISCED "&amp;AY$8),"")</f>
        <v/>
      </c>
      <c r="AZ151" s="460"/>
      <c r="BA151" s="460"/>
      <c r="BB151" s="460" t="str">
        <f>IF(OR(BB38&lt;&gt;"",BB39&lt;&gt;""),IF(SUM(BB38,BB39)=BB40,"","Check ISCED "&amp;BB$8),"")</f>
        <v/>
      </c>
      <c r="BC151" s="460"/>
      <c r="BD151" s="460"/>
      <c r="BE151" s="460" t="str">
        <f>IF(OR(BE38&lt;&gt;"",BE39&lt;&gt;""),IF(SUM(BE38,BE39)=BE40,"","Check ISCED "&amp;BE$8),"")</f>
        <v/>
      </c>
      <c r="BF151" s="460"/>
      <c r="BG151" s="460"/>
      <c r="BH151" s="460" t="str">
        <f>IF(OR(BH38&lt;&gt;"",BH39&lt;&gt;""),IF(SUM(BH38,BH39)=BH40,"","Check ISCED "&amp;BH$8),"")</f>
        <v/>
      </c>
      <c r="BI151" s="460"/>
      <c r="BJ151" s="460"/>
      <c r="BK151" s="460" t="str">
        <f>IF(OR(BK38&lt;&gt;"",BK39&lt;&gt;""),IF(SUM(BK38,BK39)=BK40,"","Check ISCED "&amp;BK$8),"")</f>
        <v/>
      </c>
      <c r="BL151" s="460"/>
      <c r="BM151" s="460"/>
      <c r="BN151" s="460" t="str">
        <f>IF(OR(BN38&lt;&gt;"",BN39&lt;&gt;""),IF(SUM(BN38,BN39)=BN40,"","Check ISCED "&amp;BN$8),"")</f>
        <v/>
      </c>
      <c r="BO151" s="460"/>
      <c r="BP151" s="460"/>
      <c r="BQ151" s="460" t="str">
        <f>IF(OR(BQ38&lt;&gt;"",BQ39&lt;&gt;""),IF(SUM(BQ38,BQ39)=BQ40,"","Check ISCED "&amp;BQ$8),"")</f>
        <v/>
      </c>
      <c r="BR151" s="460"/>
      <c r="BS151" s="460"/>
      <c r="BT151" s="460" t="str">
        <f>IF(OR(BT38&lt;&gt;"",BT39&lt;&gt;""),IF(SUM(BT38,BT39)=BT40,"","Check ISCED "&amp;BT$8),"")</f>
        <v/>
      </c>
      <c r="BU151" s="460"/>
      <c r="BV151" s="460"/>
      <c r="BW151" s="460" t="str">
        <f>IF(OR(BW38&lt;&gt;"",BW39&lt;&gt;""),IF(SUM(BW38,BW39)=BW40,"","Check ISCED "&amp;BW$8),"")</f>
        <v/>
      </c>
      <c r="BX151" s="460"/>
      <c r="BY151" s="460"/>
      <c r="BZ151" s="460" t="str">
        <f>IF(OR(BZ38&lt;&gt;"",BZ39&lt;&gt;""),IF(SUM(BZ38,BZ39)=BZ40,"","Check ISCED "&amp;BZ$8),"")</f>
        <v/>
      </c>
      <c r="CA151" s="460"/>
      <c r="CB151" s="460"/>
      <c r="CC151" s="460" t="str">
        <f>IF(OR(CC38&lt;&gt;"",CC39&lt;&gt;""),IF(SUM(CC38,CC39)=CC40,"","Check ISCED "&amp;CC$8),"")</f>
        <v/>
      </c>
      <c r="CD151" s="460"/>
      <c r="CE151" s="460"/>
      <c r="CF151" s="460" t="str">
        <f>IF(OR(CF38&lt;&gt;"",CF39&lt;&gt;""),IF(SUM(CF38,CF39)=CF40,"","Check ISCED "&amp;CF$8),"")</f>
        <v/>
      </c>
      <c r="CG151" s="460"/>
      <c r="CH151" s="460"/>
      <c r="CI151" s="460" t="str">
        <f>IF(OR(CI38&lt;&gt;"",CI39&lt;&gt;""),IF(SUM(CI38,CI39)=CI40,"","Check ISCED "&amp;CI$8),"")</f>
        <v/>
      </c>
      <c r="CJ151" s="460"/>
      <c r="CK151" s="460"/>
      <c r="CL151" s="460" t="str">
        <f>IF(OR(CL38&lt;&gt;"",CL39&lt;&gt;""),IF(SUM(CL38,CL39)=CL40,"","Check ISCED_X "&amp;CL$8),"")</f>
        <v/>
      </c>
      <c r="CM151" s="460"/>
      <c r="CN151" s="460"/>
      <c r="CO151" s="460" t="str">
        <f>IF(OR(CO38&lt;&gt;"",CO39&lt;&gt;""),IF(SUM(CO38,CO39)=CO40,"","Check ISCED_T "&amp;CO$8),"")</f>
        <v/>
      </c>
      <c r="CP151" s="460"/>
      <c r="CQ151" s="469"/>
    </row>
    <row r="152" spans="3:95" s="414" customFormat="1" hidden="1" x14ac:dyDescent="0.2">
      <c r="C152" s="930"/>
      <c r="D152" s="935" t="s">
        <v>9112</v>
      </c>
      <c r="E152" s="517" t="s">
        <v>9107</v>
      </c>
      <c r="F152" s="507" t="s">
        <v>9113</v>
      </c>
      <c r="G152" s="460"/>
      <c r="H152" s="460"/>
      <c r="I152" s="460"/>
      <c r="J152" s="460"/>
      <c r="K152" s="460"/>
      <c r="L152" s="460"/>
      <c r="M152" s="460"/>
      <c r="N152" s="460"/>
      <c r="O152" s="460"/>
      <c r="P152" s="460"/>
      <c r="Q152" s="460"/>
      <c r="R152" s="460"/>
      <c r="S152" s="460"/>
      <c r="T152" s="460"/>
      <c r="U152" s="460"/>
      <c r="V152" s="460"/>
      <c r="W152" s="460"/>
      <c r="X152" s="460"/>
      <c r="Y152" s="460"/>
      <c r="Z152" s="460"/>
      <c r="AA152" s="460" t="str">
        <f>IF(OR(AA44&lt;&gt;"",AA45&lt;&gt;""),IF(SUM(AA44,AA45)=AA46,"","Check ISCED "&amp;AA$8),"")</f>
        <v/>
      </c>
      <c r="AB152" s="460"/>
      <c r="AC152" s="460"/>
      <c r="AD152" s="460" t="str">
        <f>IF(OR(AD44&lt;&gt;"",AD45&lt;&gt;""),IF(SUM(AD44,AD45)=AD46,"","Check ISCED "&amp;AD$8),"")</f>
        <v/>
      </c>
      <c r="AE152" s="460"/>
      <c r="AF152" s="460"/>
      <c r="AG152" s="460" t="str">
        <f>IF(OR(AG44&lt;&gt;"",AG45&lt;&gt;""),IF(SUM(AG44,AG45)=AG46,"","Check ISCED "&amp;AG$8),"")</f>
        <v/>
      </c>
      <c r="AH152" s="460"/>
      <c r="AI152" s="460"/>
      <c r="AJ152" s="460" t="str">
        <f>IF(OR(AJ44&lt;&gt;"",AJ45&lt;&gt;""),IF(SUM(AJ44,AJ45)=AJ46,"","Check ISCED "&amp;AJ$8),"")</f>
        <v/>
      </c>
      <c r="AK152" s="460"/>
      <c r="AL152" s="460"/>
      <c r="AM152" s="460" t="str">
        <f>IF(OR(AM44&lt;&gt;"",AM45&lt;&gt;""),IF(SUM(AM44,AM45)=AM46,"","Check ISCED "&amp;AM$8),"")</f>
        <v/>
      </c>
      <c r="AN152" s="460"/>
      <c r="AO152" s="460"/>
      <c r="AP152" s="460" t="str">
        <f>IF(OR(AP44&lt;&gt;"",AP45&lt;&gt;""),IF(SUM(AP44,AP45)=AP46,"","Check ISCED "&amp;AP$8),"")</f>
        <v/>
      </c>
      <c r="AQ152" s="460"/>
      <c r="AR152" s="460"/>
      <c r="AS152" s="460" t="str">
        <f>IF(OR(AS44&lt;&gt;"",AS45&lt;&gt;""),IF(SUM(AS44,AS45)=AS46,"","Check ISCED "&amp;AS$8),"")</f>
        <v/>
      </c>
      <c r="AT152" s="460"/>
      <c r="AU152" s="460"/>
      <c r="AV152" s="460" t="str">
        <f>IF(OR(AV44&lt;&gt;"",AV45&lt;&gt;""),IF(SUM(AV44,AV45)=AV46,"","Check ISCED "&amp;AV$8),"")</f>
        <v/>
      </c>
      <c r="AW152" s="460"/>
      <c r="AX152" s="460"/>
      <c r="AY152" s="460" t="str">
        <f>IF(OR(AY44&lt;&gt;"",AY45&lt;&gt;""),IF(SUM(AY44,AY45)=AY46,"","Check ISCED "&amp;AY$8),"")</f>
        <v/>
      </c>
      <c r="AZ152" s="460"/>
      <c r="BA152" s="460"/>
      <c r="BB152" s="460" t="str">
        <f>IF(OR(BB44&lt;&gt;"",BB45&lt;&gt;""),IF(SUM(BB44,BB45)=BB46,"","Check ISCED "&amp;BB$8),"")</f>
        <v/>
      </c>
      <c r="BC152" s="460"/>
      <c r="BD152" s="460"/>
      <c r="BE152" s="460" t="str">
        <f>IF(OR(BE44&lt;&gt;"",BE45&lt;&gt;""),IF(SUM(BE44,BE45)=BE46,"","Check ISCED "&amp;BE$8),"")</f>
        <v/>
      </c>
      <c r="BF152" s="460"/>
      <c r="BG152" s="460"/>
      <c r="BH152" s="460" t="str">
        <f>IF(OR(BH44&lt;&gt;"",BH45&lt;&gt;""),IF(SUM(BH44,BH45)=BH46,"","Check ISCED "&amp;BH$8),"")</f>
        <v/>
      </c>
      <c r="BI152" s="460"/>
      <c r="BJ152" s="460"/>
      <c r="BK152" s="460" t="str">
        <f>IF(OR(BK44&lt;&gt;"",BK45&lt;&gt;""),IF(SUM(BK44,BK45)=BK46,"","Check ISCED "&amp;BK$8),"")</f>
        <v/>
      </c>
      <c r="BL152" s="460"/>
      <c r="BM152" s="460"/>
      <c r="BN152" s="460" t="str">
        <f>IF(OR(BN44&lt;&gt;"",BN45&lt;&gt;""),IF(SUM(BN44,BN45)=BN46,"","Check ISCED "&amp;BN$8),"")</f>
        <v/>
      </c>
      <c r="BO152" s="460"/>
      <c r="BP152" s="460"/>
      <c r="BQ152" s="460" t="str">
        <f>IF(OR(BQ44&lt;&gt;"",BQ45&lt;&gt;""),IF(SUM(BQ44,BQ45)=BQ46,"","Check ISCED "&amp;BQ$8),"")</f>
        <v/>
      </c>
      <c r="BR152" s="460"/>
      <c r="BS152" s="460"/>
      <c r="BT152" s="460" t="str">
        <f>IF(OR(BT44&lt;&gt;"",BT45&lt;&gt;""),IF(SUM(BT44,BT45)=BT46,"","Check ISCED "&amp;BT$8),"")</f>
        <v/>
      </c>
      <c r="BU152" s="460"/>
      <c r="BV152" s="460"/>
      <c r="BW152" s="460" t="str">
        <f>IF(OR(BW44&lt;&gt;"",BW45&lt;&gt;""),IF(SUM(BW44,BW45)=BW46,"","Check ISCED "&amp;BW$8),"")</f>
        <v/>
      </c>
      <c r="BX152" s="460"/>
      <c r="BY152" s="460"/>
      <c r="BZ152" s="460" t="str">
        <f>IF(OR(BZ44&lt;&gt;"",BZ45&lt;&gt;""),IF(SUM(BZ44,BZ45)=BZ46,"","Check ISCED "&amp;BZ$8),"")</f>
        <v/>
      </c>
      <c r="CA152" s="460"/>
      <c r="CB152" s="460"/>
      <c r="CC152" s="460" t="str">
        <f>IF(OR(CC44&lt;&gt;"",CC45&lt;&gt;""),IF(SUM(CC44,CC45)=CC46,"","Check ISCED "&amp;CC$8),"")</f>
        <v/>
      </c>
      <c r="CD152" s="460"/>
      <c r="CE152" s="460"/>
      <c r="CF152" s="460" t="str">
        <f>IF(OR(CF44&lt;&gt;"",CF45&lt;&gt;""),IF(SUM(CF44,CF45)=CF46,"","Check ISCED "&amp;CF$8),"")</f>
        <v/>
      </c>
      <c r="CG152" s="460"/>
      <c r="CH152" s="460"/>
      <c r="CI152" s="460" t="str">
        <f>IF(OR(CI44&lt;&gt;"",CI45&lt;&gt;""),IF(SUM(CI44,CI45)=CI46,"","Check ISCED "&amp;CI$8),"")</f>
        <v/>
      </c>
      <c r="CJ152" s="460"/>
      <c r="CK152" s="460"/>
      <c r="CL152" s="460" t="str">
        <f>IF(OR(CL44&lt;&gt;"",CL45&lt;&gt;""),IF(SUM(CL44,CL45)=CL46,"","Check ISCED_X "&amp;CL$8),"")</f>
        <v/>
      </c>
      <c r="CM152" s="460"/>
      <c r="CN152" s="460"/>
      <c r="CO152" s="460" t="str">
        <f>IF(OR(CO44&lt;&gt;"",CO45&lt;&gt;""),IF(SUM(CO44,CO45)=CO46,"","Check ISCED_T "&amp;CO$8),"")</f>
        <v/>
      </c>
      <c r="CP152" s="460"/>
      <c r="CQ152" s="469"/>
    </row>
    <row r="153" spans="3:95" s="414" customFormat="1" hidden="1" x14ac:dyDescent="0.2">
      <c r="C153" s="930"/>
      <c r="D153" s="936"/>
      <c r="E153" s="514" t="s">
        <v>9109</v>
      </c>
      <c r="F153" s="508" t="s">
        <v>9114</v>
      </c>
      <c r="G153" s="460"/>
      <c r="H153" s="460"/>
      <c r="I153" s="460"/>
      <c r="J153" s="460"/>
      <c r="K153" s="460"/>
      <c r="L153" s="460"/>
      <c r="M153" s="460"/>
      <c r="N153" s="460"/>
      <c r="O153" s="460"/>
      <c r="P153" s="460"/>
      <c r="Q153" s="460"/>
      <c r="R153" s="460"/>
      <c r="S153" s="460"/>
      <c r="T153" s="460"/>
      <c r="U153" s="460"/>
      <c r="V153" s="460"/>
      <c r="W153" s="460"/>
      <c r="X153" s="460"/>
      <c r="Y153" s="460"/>
      <c r="Z153" s="460"/>
      <c r="AA153" s="460" t="str">
        <f>IF(OR(AA46&lt;&gt;"",AA50&lt;&gt;""),IF(SUM(AA46,AA50)=AA51,"","Check ISCED "&amp;AA$8),"")</f>
        <v/>
      </c>
      <c r="AB153" s="460"/>
      <c r="AC153" s="460"/>
      <c r="AD153" s="460" t="str">
        <f>IF(OR(AD46&lt;&gt;"",AD50&lt;&gt;""),IF(SUM(AD46,AD50)=AD51,"","Check ISCED "&amp;AD$8),"")</f>
        <v/>
      </c>
      <c r="AE153" s="460"/>
      <c r="AF153" s="460"/>
      <c r="AG153" s="460" t="str">
        <f>IF(OR(AG46&lt;&gt;"",AG50&lt;&gt;""),IF(SUM(AG46,AG50)=AG51,"","Check ISCED "&amp;AG$8),"")</f>
        <v/>
      </c>
      <c r="AH153" s="460"/>
      <c r="AI153" s="460"/>
      <c r="AJ153" s="460" t="str">
        <f>IF(OR(AJ46&lt;&gt;"",AJ50&lt;&gt;""),IF(SUM(AJ46,AJ50)=AJ51,"","Check ISCED "&amp;AJ$8),"")</f>
        <v/>
      </c>
      <c r="AK153" s="460"/>
      <c r="AL153" s="460"/>
      <c r="AM153" s="460" t="str">
        <f>IF(OR(AM46&lt;&gt;"",AM50&lt;&gt;""),IF(SUM(AM46,AM50)=AM51,"","Check ISCED "&amp;AM$8),"")</f>
        <v/>
      </c>
      <c r="AN153" s="460"/>
      <c r="AO153" s="460"/>
      <c r="AP153" s="460" t="str">
        <f>IF(OR(AP46&lt;&gt;"",AP50&lt;&gt;""),IF(SUM(AP46,AP50)=AP51,"","Check ISCED "&amp;AP$8),"")</f>
        <v/>
      </c>
      <c r="AQ153" s="460"/>
      <c r="AR153" s="460"/>
      <c r="AS153" s="460" t="str">
        <f>IF(OR(AS46&lt;&gt;"",AS50&lt;&gt;""),IF(SUM(AS46,AS50)=AS51,"","Check ISCED "&amp;AS$8),"")</f>
        <v/>
      </c>
      <c r="AT153" s="460"/>
      <c r="AU153" s="460"/>
      <c r="AV153" s="460" t="str">
        <f>IF(OR(AV46&lt;&gt;"",AV50&lt;&gt;""),IF(SUM(AV46,AV50)=AV51,"","Check ISCED "&amp;AV$8),"")</f>
        <v/>
      </c>
      <c r="AW153" s="460"/>
      <c r="AX153" s="460"/>
      <c r="AY153" s="460" t="str">
        <f>IF(OR(AY46&lt;&gt;"",AY50&lt;&gt;""),IF(SUM(AY46,AY50)=AY51,"","Check ISCED "&amp;AY$8),"")</f>
        <v/>
      </c>
      <c r="AZ153" s="460"/>
      <c r="BA153" s="460"/>
      <c r="BB153" s="460" t="str">
        <f>IF(OR(BB46&lt;&gt;"",BB50&lt;&gt;""),IF(SUM(BB46,BB50)=BB51,"","Check ISCED "&amp;BB$8),"")</f>
        <v/>
      </c>
      <c r="BC153" s="460"/>
      <c r="BD153" s="460"/>
      <c r="BE153" s="460" t="str">
        <f>IF(OR(BE46&lt;&gt;"",BE50&lt;&gt;""),IF(SUM(BE46,BE50)=BE51,"","Check ISCED "&amp;BE$8),"")</f>
        <v/>
      </c>
      <c r="BF153" s="460"/>
      <c r="BG153" s="460"/>
      <c r="BH153" s="460" t="str">
        <f>IF(OR(BH46&lt;&gt;"",BH50&lt;&gt;""),IF(SUM(BH46,BH50)=BH51,"","Check ISCED "&amp;BH$8),"")</f>
        <v/>
      </c>
      <c r="BI153" s="460"/>
      <c r="BJ153" s="460"/>
      <c r="BK153" s="460" t="str">
        <f>IF(OR(BK46&lt;&gt;"",BK50&lt;&gt;""),IF(SUM(BK46,BK50)=BK51,"","Check ISCED "&amp;BK$8),"")</f>
        <v/>
      </c>
      <c r="BL153" s="460"/>
      <c r="BM153" s="460"/>
      <c r="BN153" s="460" t="str">
        <f>IF(OR(BN46&lt;&gt;"",BN50&lt;&gt;""),IF(SUM(BN46,BN50)=BN51,"","Check ISCED "&amp;BN$8),"")</f>
        <v/>
      </c>
      <c r="BO153" s="460"/>
      <c r="BP153" s="460"/>
      <c r="BQ153" s="460" t="str">
        <f>IF(OR(BQ46&lt;&gt;"",BQ50&lt;&gt;""),IF(SUM(BQ46,BQ50)=BQ51,"","Check ISCED "&amp;BQ$8),"")</f>
        <v/>
      </c>
      <c r="BR153" s="460"/>
      <c r="BS153" s="460"/>
      <c r="BT153" s="460" t="str">
        <f>IF(OR(BT46&lt;&gt;"",BT50&lt;&gt;""),IF(SUM(BT46,BT50)=BT51,"","Check ISCED "&amp;BT$8),"")</f>
        <v/>
      </c>
      <c r="BU153" s="460"/>
      <c r="BV153" s="460"/>
      <c r="BW153" s="460" t="str">
        <f>IF(OR(BW46&lt;&gt;"",BW50&lt;&gt;""),IF(SUM(BW46,BW50)=BW51,"","Check ISCED "&amp;BW$8),"")</f>
        <v/>
      </c>
      <c r="BX153" s="460"/>
      <c r="BY153" s="460"/>
      <c r="BZ153" s="460" t="str">
        <f>IF(OR(BZ46&lt;&gt;"",BZ50&lt;&gt;""),IF(SUM(BZ46,BZ50)=BZ51,"","Check ISCED "&amp;BZ$8),"")</f>
        <v/>
      </c>
      <c r="CA153" s="460"/>
      <c r="CB153" s="460"/>
      <c r="CC153" s="460" t="str">
        <f>IF(OR(CC46&lt;&gt;"",CC50&lt;&gt;""),IF(SUM(CC46,CC50)=CC51,"","Check ISCED "&amp;CC$8),"")</f>
        <v/>
      </c>
      <c r="CD153" s="460"/>
      <c r="CE153" s="460"/>
      <c r="CF153" s="460" t="str">
        <f>IF(OR(CF46&lt;&gt;"",CF50&lt;&gt;""),IF(SUM(CF46,CF50)=CF51,"","Check ISCED "&amp;CF$8),"")</f>
        <v/>
      </c>
      <c r="CG153" s="460"/>
      <c r="CH153" s="460"/>
      <c r="CI153" s="460" t="str">
        <f>IF(OR(CI46&lt;&gt;"",CI50&lt;&gt;""),IF(SUM(CI46,CI50)=CI51,"","Check ISCED "&amp;CI$8),"")</f>
        <v/>
      </c>
      <c r="CJ153" s="460"/>
      <c r="CK153" s="460"/>
      <c r="CL153" s="460" t="str">
        <f>IF(OR(CL46&lt;&gt;"",CL50&lt;&gt;""),IF(SUM(CL46,CL50)=CL51,"","Check ISCED_X "&amp;CL$8),"")</f>
        <v/>
      </c>
      <c r="CM153" s="460"/>
      <c r="CN153" s="460"/>
      <c r="CO153" s="460" t="str">
        <f>IF(OR(CO46&lt;&gt;"",CO50&lt;&gt;""),IF(SUM(CO46,CO50)=CO51,"","Check ISCED_T "&amp;CO$8),"")</f>
        <v/>
      </c>
      <c r="CP153" s="460"/>
      <c r="CQ153" s="469"/>
    </row>
    <row r="154" spans="3:95" s="414" customFormat="1" hidden="1" x14ac:dyDescent="0.2">
      <c r="C154" s="930"/>
      <c r="D154" s="937"/>
      <c r="E154" s="519" t="s">
        <v>9208</v>
      </c>
      <c r="F154" s="509" t="s">
        <v>9115</v>
      </c>
      <c r="G154" s="460"/>
      <c r="H154" s="460"/>
      <c r="I154" s="460"/>
      <c r="J154" s="460"/>
      <c r="K154" s="460"/>
      <c r="L154" s="460"/>
      <c r="M154" s="460"/>
      <c r="N154" s="460"/>
      <c r="O154" s="460"/>
      <c r="P154" s="460"/>
      <c r="Q154" s="460"/>
      <c r="R154" s="460"/>
      <c r="S154" s="460"/>
      <c r="T154" s="460"/>
      <c r="U154" s="460"/>
      <c r="V154" s="460"/>
      <c r="W154" s="460"/>
      <c r="X154" s="460"/>
      <c r="Y154" s="460"/>
      <c r="Z154" s="460"/>
      <c r="AA154" s="460" t="str">
        <f>IF(OR(AA51&lt;&gt;"",AA52&lt;&gt;""),IF(SUM(AA51,AA52)=AA53,"","Check ISCED "&amp;AA$8),"")</f>
        <v/>
      </c>
      <c r="AB154" s="460"/>
      <c r="AC154" s="460"/>
      <c r="AD154" s="460" t="str">
        <f>IF(OR(AD51&lt;&gt;"",AD52&lt;&gt;""),IF(SUM(AD51,AD52)=AD53,"","Check ISCED "&amp;AD$8),"")</f>
        <v/>
      </c>
      <c r="AE154" s="460"/>
      <c r="AF154" s="460"/>
      <c r="AG154" s="460" t="str">
        <f>IF(OR(AG51&lt;&gt;"",AG52&lt;&gt;""),IF(SUM(AG51,AG52)=AG53,"","Check ISCED "&amp;AG$8),"")</f>
        <v/>
      </c>
      <c r="AH154" s="460"/>
      <c r="AI154" s="460"/>
      <c r="AJ154" s="460" t="str">
        <f>IF(OR(AJ51&lt;&gt;"",AJ52&lt;&gt;""),IF(SUM(AJ51,AJ52)=AJ53,"","Check ISCED "&amp;AJ$8),"")</f>
        <v/>
      </c>
      <c r="AK154" s="460"/>
      <c r="AL154" s="460"/>
      <c r="AM154" s="460" t="str">
        <f>IF(OR(AM51&lt;&gt;"",AM52&lt;&gt;""),IF(SUM(AM51,AM52)=AM53,"","Check ISCED "&amp;AM$8),"")</f>
        <v/>
      </c>
      <c r="AN154" s="460"/>
      <c r="AO154" s="460"/>
      <c r="AP154" s="460" t="str">
        <f>IF(OR(AP51&lt;&gt;"",AP52&lt;&gt;""),IF(SUM(AP51,AP52)=AP53,"","Check ISCED "&amp;AP$8),"")</f>
        <v/>
      </c>
      <c r="AQ154" s="460"/>
      <c r="AR154" s="460"/>
      <c r="AS154" s="460" t="str">
        <f>IF(OR(AS51&lt;&gt;"",AS52&lt;&gt;""),IF(SUM(AS51,AS52)=AS53,"","Check ISCED "&amp;AS$8),"")</f>
        <v/>
      </c>
      <c r="AT154" s="460"/>
      <c r="AU154" s="460"/>
      <c r="AV154" s="460" t="str">
        <f>IF(OR(AV51&lt;&gt;"",AV52&lt;&gt;""),IF(SUM(AV51,AV52)=AV53,"","Check ISCED "&amp;AV$8),"")</f>
        <v/>
      </c>
      <c r="AW154" s="460"/>
      <c r="AX154" s="460"/>
      <c r="AY154" s="460" t="str">
        <f>IF(OR(AY51&lt;&gt;"",AY52&lt;&gt;""),IF(SUM(AY51,AY52)=AY53,"","Check ISCED "&amp;AY$8),"")</f>
        <v/>
      </c>
      <c r="AZ154" s="460"/>
      <c r="BA154" s="460"/>
      <c r="BB154" s="460" t="str">
        <f>IF(OR(BB51&lt;&gt;"",BB52&lt;&gt;""),IF(SUM(BB51,BB52)=BB53,"","Check ISCED "&amp;BB$8),"")</f>
        <v/>
      </c>
      <c r="BC154" s="460"/>
      <c r="BD154" s="460"/>
      <c r="BE154" s="460" t="str">
        <f>IF(OR(BE51&lt;&gt;"",BE52&lt;&gt;""),IF(SUM(BE51,BE52)=BE53,"","Check ISCED "&amp;BE$8),"")</f>
        <v/>
      </c>
      <c r="BF154" s="460"/>
      <c r="BG154" s="460"/>
      <c r="BH154" s="460" t="str">
        <f>IF(OR(BH51&lt;&gt;"",BH52&lt;&gt;""),IF(SUM(BH51,BH52)=BH53,"","Check ISCED "&amp;BH$8),"")</f>
        <v/>
      </c>
      <c r="BI154" s="460"/>
      <c r="BJ154" s="460"/>
      <c r="BK154" s="460" t="str">
        <f>IF(OR(BK51&lt;&gt;"",BK52&lt;&gt;""),IF(SUM(BK51,BK52)=BK53,"","Check ISCED "&amp;BK$8),"")</f>
        <v/>
      </c>
      <c r="BL154" s="460"/>
      <c r="BM154" s="460"/>
      <c r="BN154" s="460" t="str">
        <f>IF(OR(BN51&lt;&gt;"",BN52&lt;&gt;""),IF(SUM(BN51,BN52)=BN53,"","Check ISCED "&amp;BN$8),"")</f>
        <v/>
      </c>
      <c r="BO154" s="460"/>
      <c r="BP154" s="460"/>
      <c r="BQ154" s="460" t="str">
        <f>IF(OR(BQ51&lt;&gt;"",BQ52&lt;&gt;""),IF(SUM(BQ51,BQ52)=BQ53,"","Check ISCED "&amp;BQ$8),"")</f>
        <v/>
      </c>
      <c r="BR154" s="460"/>
      <c r="BS154" s="460"/>
      <c r="BT154" s="460" t="str">
        <f>IF(OR(BT51&lt;&gt;"",BT52&lt;&gt;""),IF(SUM(BT51,BT52)=BT53,"","Check ISCED "&amp;BT$8),"")</f>
        <v/>
      </c>
      <c r="BU154" s="460"/>
      <c r="BV154" s="460"/>
      <c r="BW154" s="460" t="str">
        <f>IF(OR(BW51&lt;&gt;"",BW52&lt;&gt;""),IF(SUM(BW51,BW52)=BW53,"","Check ISCED "&amp;BW$8),"")</f>
        <v/>
      </c>
      <c r="BX154" s="460"/>
      <c r="BY154" s="460"/>
      <c r="BZ154" s="460" t="str">
        <f>IF(OR(BZ51&lt;&gt;"",BZ52&lt;&gt;""),IF(SUM(BZ51,BZ52)=BZ53,"","Check ISCED "&amp;BZ$8),"")</f>
        <v/>
      </c>
      <c r="CA154" s="460"/>
      <c r="CB154" s="460"/>
      <c r="CC154" s="460" t="str">
        <f>IF(OR(CC51&lt;&gt;"",CC52&lt;&gt;""),IF(SUM(CC51,CC52)=CC53,"","Check ISCED "&amp;CC$8),"")</f>
        <v/>
      </c>
      <c r="CD154" s="460"/>
      <c r="CE154" s="460"/>
      <c r="CF154" s="460" t="str">
        <f>IF(OR(CF51&lt;&gt;"",CF52&lt;&gt;""),IF(SUM(CF51,CF52)=CF53,"","Check ISCED "&amp;CF$8),"")</f>
        <v/>
      </c>
      <c r="CG154" s="460"/>
      <c r="CH154" s="460"/>
      <c r="CI154" s="460" t="str">
        <f>IF(OR(CI51&lt;&gt;"",CI52&lt;&gt;""),IF(SUM(CI51,CI52)=CI53,"","Check ISCED "&amp;CI$8),"")</f>
        <v/>
      </c>
      <c r="CJ154" s="460"/>
      <c r="CK154" s="460"/>
      <c r="CL154" s="460" t="str">
        <f>IF(OR(CL51&lt;&gt;"",CL52&lt;&gt;""),IF(SUM(CL51,CL52)=CL53,"","Check ISCED_X "&amp;CL$8),"")</f>
        <v/>
      </c>
      <c r="CM154" s="460"/>
      <c r="CN154" s="460"/>
      <c r="CO154" s="460" t="str">
        <f>IF(OR(CO51&lt;&gt;"",CO52&lt;&gt;""),IF(SUM(CO51,CO52)=CO53,"","Check ISCED_T "&amp;CO$8),"")</f>
        <v/>
      </c>
      <c r="CP154" s="460"/>
      <c r="CQ154" s="469"/>
    </row>
    <row r="155" spans="3:95" s="414" customFormat="1" hidden="1" x14ac:dyDescent="0.2">
      <c r="C155" s="930"/>
      <c r="D155" s="935" t="s">
        <v>9116</v>
      </c>
      <c r="E155" s="517" t="s">
        <v>9107</v>
      </c>
      <c r="F155" s="507" t="s">
        <v>9117</v>
      </c>
      <c r="G155" s="460"/>
      <c r="H155" s="460"/>
      <c r="I155" s="460"/>
      <c r="J155" s="460"/>
      <c r="K155" s="460"/>
      <c r="L155" s="460"/>
      <c r="M155" s="460"/>
      <c r="N155" s="460"/>
      <c r="O155" s="460"/>
      <c r="P155" s="460"/>
      <c r="Q155" s="460"/>
      <c r="R155" s="460"/>
      <c r="S155" s="460"/>
      <c r="T155" s="460"/>
      <c r="U155" s="460"/>
      <c r="V155" s="460"/>
      <c r="W155" s="460"/>
      <c r="X155" s="460"/>
      <c r="Y155" s="460"/>
      <c r="Z155" s="460"/>
      <c r="AA155" s="460" t="str">
        <f>IF(OR(AA57&lt;&gt;"",AA58&lt;&gt;""),IF(SUM(AA57,AA58)=AA59,"","Check ISCED "&amp;AA$8),"")</f>
        <v/>
      </c>
      <c r="AB155" s="460"/>
      <c r="AC155" s="460"/>
      <c r="AD155" s="460" t="str">
        <f>IF(OR(AD57&lt;&gt;"",AD58&lt;&gt;""),IF(SUM(AD57,AD58)=AD59,"","Check ISCED "&amp;AD$8),"")</f>
        <v/>
      </c>
      <c r="AE155" s="460"/>
      <c r="AF155" s="460"/>
      <c r="AG155" s="460" t="str">
        <f>IF(OR(AG57&lt;&gt;"",AG58&lt;&gt;""),IF(SUM(AG57,AG58)=AG59,"","Check ISCED "&amp;AG$8),"")</f>
        <v/>
      </c>
      <c r="AH155" s="460"/>
      <c r="AI155" s="460"/>
      <c r="AJ155" s="460" t="str">
        <f>IF(OR(AJ57&lt;&gt;"",AJ58&lt;&gt;""),IF(SUM(AJ57,AJ58)=AJ59,"","Check ISCED "&amp;AJ$8),"")</f>
        <v/>
      </c>
      <c r="AK155" s="460"/>
      <c r="AL155" s="460"/>
      <c r="AM155" s="460" t="str">
        <f>IF(OR(AM57&lt;&gt;"",AM58&lt;&gt;""),IF(SUM(AM57,AM58)=AM59,"","Check ISCED "&amp;AM$8),"")</f>
        <v/>
      </c>
      <c r="AN155" s="460"/>
      <c r="AO155" s="460"/>
      <c r="AP155" s="460" t="str">
        <f>IF(OR(AP57&lt;&gt;"",AP58&lt;&gt;""),IF(SUM(AP57,AP58)=AP59,"","Check ISCED "&amp;AP$8),"")</f>
        <v/>
      </c>
      <c r="AQ155" s="460"/>
      <c r="AR155" s="460"/>
      <c r="AS155" s="460" t="str">
        <f>IF(OR(AS57&lt;&gt;"",AS58&lt;&gt;""),IF(SUM(AS57,AS58)=AS59,"","Check ISCED "&amp;AS$8),"")</f>
        <v/>
      </c>
      <c r="AT155" s="460"/>
      <c r="AU155" s="460"/>
      <c r="AV155" s="460" t="str">
        <f>IF(OR(AV57&lt;&gt;"",AV58&lt;&gt;""),IF(SUM(AV57,AV58)=AV59,"","Check ISCED "&amp;AV$8),"")</f>
        <v/>
      </c>
      <c r="AW155" s="460"/>
      <c r="AX155" s="460"/>
      <c r="AY155" s="460" t="str">
        <f>IF(OR(AY57&lt;&gt;"",AY58&lt;&gt;""),IF(SUM(AY57,AY58)=AY59,"","Check ISCED "&amp;AY$8),"")</f>
        <v/>
      </c>
      <c r="AZ155" s="460"/>
      <c r="BA155" s="460"/>
      <c r="BB155" s="460" t="str">
        <f>IF(OR(BB57&lt;&gt;"",BB58&lt;&gt;""),IF(SUM(BB57,BB58)=BB59,"","Check ISCED "&amp;BB$8),"")</f>
        <v/>
      </c>
      <c r="BC155" s="460"/>
      <c r="BD155" s="460"/>
      <c r="BE155" s="460" t="str">
        <f>IF(OR(BE57&lt;&gt;"",BE58&lt;&gt;""),IF(SUM(BE57,BE58)=BE59,"","Check ISCED "&amp;BE$8),"")</f>
        <v/>
      </c>
      <c r="BF155" s="460"/>
      <c r="BG155" s="460"/>
      <c r="BH155" s="460" t="str">
        <f>IF(OR(BH57&lt;&gt;"",BH58&lt;&gt;""),IF(SUM(BH57,BH58)=BH59,"","Check ISCED "&amp;BH$8),"")</f>
        <v/>
      </c>
      <c r="BI155" s="460"/>
      <c r="BJ155" s="460"/>
      <c r="BK155" s="460" t="str">
        <f>IF(OR(BK57&lt;&gt;"",BK58&lt;&gt;""),IF(SUM(BK57,BK58)=BK59,"","Check ISCED "&amp;BK$8),"")</f>
        <v/>
      </c>
      <c r="BL155" s="460"/>
      <c r="BM155" s="460"/>
      <c r="BN155" s="460" t="str">
        <f>IF(OR(BN57&lt;&gt;"",BN58&lt;&gt;""),IF(SUM(BN57,BN58)=BN59,"","Check ISCED "&amp;BN$8),"")</f>
        <v/>
      </c>
      <c r="BO155" s="460"/>
      <c r="BP155" s="460"/>
      <c r="BQ155" s="460" t="str">
        <f>IF(OR(BQ57&lt;&gt;"",BQ58&lt;&gt;""),IF(SUM(BQ57,BQ58)=BQ59,"","Check ISCED "&amp;BQ$8),"")</f>
        <v/>
      </c>
      <c r="BR155" s="460"/>
      <c r="BS155" s="460"/>
      <c r="BT155" s="460" t="str">
        <f>IF(OR(BT57&lt;&gt;"",BT58&lt;&gt;""),IF(SUM(BT57,BT58)=BT59,"","Check ISCED "&amp;BT$8),"")</f>
        <v/>
      </c>
      <c r="BU155" s="460"/>
      <c r="BV155" s="460"/>
      <c r="BW155" s="460" t="str">
        <f>IF(OR(BW57&lt;&gt;"",BW58&lt;&gt;""),IF(SUM(BW57,BW58)=BW59,"","Check ISCED "&amp;BW$8),"")</f>
        <v/>
      </c>
      <c r="BX155" s="460"/>
      <c r="BY155" s="460"/>
      <c r="BZ155" s="460" t="str">
        <f>IF(OR(BZ57&lt;&gt;"",BZ58&lt;&gt;""),IF(SUM(BZ57,BZ58)=BZ59,"","Check ISCED "&amp;BZ$8),"")</f>
        <v/>
      </c>
      <c r="CA155" s="460"/>
      <c r="CB155" s="460"/>
      <c r="CC155" s="460" t="str">
        <f>IF(OR(CC57&lt;&gt;"",CC58&lt;&gt;""),IF(SUM(CC57,CC58)=CC59,"","Check ISCED "&amp;CC$8),"")</f>
        <v/>
      </c>
      <c r="CD155" s="460"/>
      <c r="CE155" s="460"/>
      <c r="CF155" s="460" t="str">
        <f>IF(OR(CF57&lt;&gt;"",CF58&lt;&gt;""),IF(SUM(CF57,CF58)=CF59,"","Check ISCED "&amp;CF$8),"")</f>
        <v/>
      </c>
      <c r="CG155" s="460"/>
      <c r="CH155" s="460"/>
      <c r="CI155" s="460" t="str">
        <f>IF(OR(CI57&lt;&gt;"",CI58&lt;&gt;""),IF(SUM(CI57,CI58)=CI59,"","Check ISCED "&amp;CI$8),"")</f>
        <v/>
      </c>
      <c r="CJ155" s="460"/>
      <c r="CK155" s="460"/>
      <c r="CL155" s="460" t="str">
        <f>IF(OR(CL57&lt;&gt;"",CL58&lt;&gt;""),IF(SUM(CL57,CL58)=CL59,"","Check ISCED_X "&amp;CL$8),"")</f>
        <v/>
      </c>
      <c r="CM155" s="460"/>
      <c r="CN155" s="460"/>
      <c r="CO155" s="460" t="str">
        <f>IF(OR(CO57&lt;&gt;"",CO58&lt;&gt;""),IF(SUM(CO57,CO58)=CO59,"","Check ISCED_T "&amp;CO$8),"")</f>
        <v/>
      </c>
      <c r="CP155" s="460"/>
      <c r="CQ155" s="469"/>
    </row>
    <row r="156" spans="3:95" s="414" customFormat="1" hidden="1" x14ac:dyDescent="0.2">
      <c r="C156" s="930"/>
      <c r="D156" s="936"/>
      <c r="E156" s="514" t="s">
        <v>9109</v>
      </c>
      <c r="F156" s="508" t="s">
        <v>9118</v>
      </c>
      <c r="G156" s="460"/>
      <c r="H156" s="460"/>
      <c r="I156" s="460"/>
      <c r="J156" s="460"/>
      <c r="K156" s="460"/>
      <c r="L156" s="460"/>
      <c r="M156" s="460"/>
      <c r="N156" s="460"/>
      <c r="O156" s="460"/>
      <c r="P156" s="460"/>
      <c r="Q156" s="460"/>
      <c r="R156" s="460"/>
      <c r="S156" s="460"/>
      <c r="T156" s="460"/>
      <c r="U156" s="460"/>
      <c r="V156" s="460"/>
      <c r="W156" s="460"/>
      <c r="X156" s="460"/>
      <c r="Y156" s="460"/>
      <c r="Z156" s="460"/>
      <c r="AA156" s="460" t="str">
        <f>IF(OR(AA59&lt;&gt;"",AA60&lt;&gt;""),IF(SUM(AA59,AA60)=AA61,"","Check ISCED "&amp;AA$8),"")</f>
        <v/>
      </c>
      <c r="AB156" s="460"/>
      <c r="AC156" s="460"/>
      <c r="AD156" s="460" t="str">
        <f>IF(OR(AD59&lt;&gt;"",AD60&lt;&gt;""),IF(SUM(AD59,AD60)=AD61,"","Check ISCED "&amp;AD$8),"")</f>
        <v/>
      </c>
      <c r="AE156" s="460"/>
      <c r="AF156" s="460"/>
      <c r="AG156" s="460" t="str">
        <f>IF(OR(AG59&lt;&gt;"",AG60&lt;&gt;""),IF(SUM(AG59,AG60)=AG61,"","Check ISCED "&amp;AG$8),"")</f>
        <v/>
      </c>
      <c r="AH156" s="460"/>
      <c r="AI156" s="460"/>
      <c r="AJ156" s="460" t="str">
        <f>IF(OR(AJ59&lt;&gt;"",AJ60&lt;&gt;""),IF(SUM(AJ59,AJ60)=AJ61,"","Check ISCED "&amp;AJ$8),"")</f>
        <v/>
      </c>
      <c r="AK156" s="460"/>
      <c r="AL156" s="460"/>
      <c r="AM156" s="460" t="str">
        <f>IF(OR(AM59&lt;&gt;"",AM60&lt;&gt;""),IF(SUM(AM59,AM60)=AM61,"","Check ISCED "&amp;AM$8),"")</f>
        <v/>
      </c>
      <c r="AN156" s="460"/>
      <c r="AO156" s="460"/>
      <c r="AP156" s="460" t="str">
        <f>IF(OR(AP59&lt;&gt;"",AP60&lt;&gt;""),IF(SUM(AP59,AP60)=AP61,"","Check ISCED "&amp;AP$8),"")</f>
        <v/>
      </c>
      <c r="AQ156" s="460"/>
      <c r="AR156" s="460"/>
      <c r="AS156" s="460" t="str">
        <f>IF(OR(AS59&lt;&gt;"",AS60&lt;&gt;""),IF(SUM(AS59,AS60)=AS61,"","Check ISCED "&amp;AS$8),"")</f>
        <v/>
      </c>
      <c r="AT156" s="460"/>
      <c r="AU156" s="460"/>
      <c r="AV156" s="460" t="str">
        <f>IF(OR(AV59&lt;&gt;"",AV60&lt;&gt;""),IF(SUM(AV59,AV60)=AV61,"","Check ISCED "&amp;AV$8),"")</f>
        <v/>
      </c>
      <c r="AW156" s="460"/>
      <c r="AX156" s="460"/>
      <c r="AY156" s="460" t="str">
        <f>IF(OR(AY59&lt;&gt;"",AY60&lt;&gt;""),IF(SUM(AY59,AY60)=AY61,"","Check ISCED "&amp;AY$8),"")</f>
        <v/>
      </c>
      <c r="AZ156" s="460"/>
      <c r="BA156" s="460"/>
      <c r="BB156" s="460" t="str">
        <f>IF(OR(BB59&lt;&gt;"",BB60&lt;&gt;""),IF(SUM(BB59,BB60)=BB61,"","Check ISCED "&amp;BB$8),"")</f>
        <v/>
      </c>
      <c r="BC156" s="460"/>
      <c r="BD156" s="460"/>
      <c r="BE156" s="460" t="str">
        <f>IF(OR(BE59&lt;&gt;"",BE60&lt;&gt;""),IF(SUM(BE59,BE60)=BE61,"","Check ISCED "&amp;BE$8),"")</f>
        <v/>
      </c>
      <c r="BF156" s="460"/>
      <c r="BG156" s="460"/>
      <c r="BH156" s="460" t="str">
        <f>IF(OR(BH59&lt;&gt;"",BH60&lt;&gt;""),IF(SUM(BH59,BH60)=BH61,"","Check ISCED "&amp;BH$8),"")</f>
        <v/>
      </c>
      <c r="BI156" s="460"/>
      <c r="BJ156" s="460"/>
      <c r="BK156" s="460" t="str">
        <f>IF(OR(BK59&lt;&gt;"",BK60&lt;&gt;""),IF(SUM(BK59,BK60)=BK61,"","Check ISCED "&amp;BK$8),"")</f>
        <v/>
      </c>
      <c r="BL156" s="460"/>
      <c r="BM156" s="460"/>
      <c r="BN156" s="460" t="str">
        <f>IF(OR(BN59&lt;&gt;"",BN60&lt;&gt;""),IF(SUM(BN59,BN60)=BN61,"","Check ISCED "&amp;BN$8),"")</f>
        <v/>
      </c>
      <c r="BO156" s="460"/>
      <c r="BP156" s="460"/>
      <c r="BQ156" s="460" t="str">
        <f>IF(OR(BQ59&lt;&gt;"",BQ60&lt;&gt;""),IF(SUM(BQ59,BQ60)=BQ61,"","Check ISCED "&amp;BQ$8),"")</f>
        <v/>
      </c>
      <c r="BR156" s="460"/>
      <c r="BS156" s="460"/>
      <c r="BT156" s="460" t="str">
        <f>IF(OR(BT59&lt;&gt;"",BT60&lt;&gt;""),IF(SUM(BT59,BT60)=BT61,"","Check ISCED "&amp;BT$8),"")</f>
        <v/>
      </c>
      <c r="BU156" s="460"/>
      <c r="BV156" s="460"/>
      <c r="BW156" s="460" t="str">
        <f>IF(OR(BW59&lt;&gt;"",BW60&lt;&gt;""),IF(SUM(BW59,BW60)=BW61,"","Check ISCED "&amp;BW$8),"")</f>
        <v/>
      </c>
      <c r="BX156" s="460"/>
      <c r="BY156" s="460"/>
      <c r="BZ156" s="460" t="str">
        <f>IF(OR(BZ59&lt;&gt;"",BZ60&lt;&gt;""),IF(SUM(BZ59,BZ60)=BZ61,"","Check ISCED "&amp;BZ$8),"")</f>
        <v/>
      </c>
      <c r="CA156" s="460"/>
      <c r="CB156" s="460"/>
      <c r="CC156" s="460" t="str">
        <f>IF(OR(CC59&lt;&gt;"",CC60&lt;&gt;""),IF(SUM(CC59,CC60)=CC61,"","Check ISCED "&amp;CC$8),"")</f>
        <v/>
      </c>
      <c r="CD156" s="460"/>
      <c r="CE156" s="460"/>
      <c r="CF156" s="460" t="str">
        <f>IF(OR(CF59&lt;&gt;"",CF60&lt;&gt;""),IF(SUM(CF59,CF60)=CF61,"","Check ISCED "&amp;CF$8),"")</f>
        <v/>
      </c>
      <c r="CG156" s="460"/>
      <c r="CH156" s="460"/>
      <c r="CI156" s="460" t="str">
        <f>IF(OR(CI59&lt;&gt;"",CI60&lt;&gt;""),IF(SUM(CI59,CI60)=CI61,"","Check ISCED "&amp;CI$8),"")</f>
        <v/>
      </c>
      <c r="CJ156" s="460"/>
      <c r="CK156" s="460"/>
      <c r="CL156" s="460" t="str">
        <f>IF(OR(CL59&lt;&gt;"",CL60&lt;&gt;""),IF(SUM(CL59,CL60)=CL61,"","Check ISCED_X "&amp;CL$8),"")</f>
        <v/>
      </c>
      <c r="CM156" s="460"/>
      <c r="CN156" s="460"/>
      <c r="CO156" s="460" t="str">
        <f>IF(OR(CO59&lt;&gt;"",CO60&lt;&gt;""),IF(SUM(CO59,CO60)=CO61,"","Check ISCED_T "&amp;CO$8),"")</f>
        <v/>
      </c>
      <c r="CP156" s="460"/>
      <c r="CQ156" s="469"/>
    </row>
    <row r="157" spans="3:95" s="414" customFormat="1" hidden="1" x14ac:dyDescent="0.2">
      <c r="C157" s="930"/>
      <c r="D157" s="937"/>
      <c r="E157" s="519" t="s">
        <v>9208</v>
      </c>
      <c r="F157" s="509" t="s">
        <v>9119</v>
      </c>
      <c r="G157" s="460"/>
      <c r="H157" s="460"/>
      <c r="I157" s="460"/>
      <c r="J157" s="460"/>
      <c r="K157" s="460"/>
      <c r="L157" s="460"/>
      <c r="M157" s="460"/>
      <c r="N157" s="460"/>
      <c r="O157" s="460"/>
      <c r="P157" s="460"/>
      <c r="Q157" s="460"/>
      <c r="R157" s="460"/>
      <c r="S157" s="460"/>
      <c r="T157" s="460"/>
      <c r="U157" s="460"/>
      <c r="V157" s="460"/>
      <c r="W157" s="460"/>
      <c r="X157" s="460"/>
      <c r="Y157" s="460"/>
      <c r="Z157" s="460"/>
      <c r="AA157" s="460" t="str">
        <f>IF(OR(AA61&lt;&gt;"",AA62&lt;&gt;""),IF(SUM(AA61,AA62)=AA63,"","Check ISCED "&amp;AA$8),"")</f>
        <v/>
      </c>
      <c r="AB157" s="460"/>
      <c r="AC157" s="460"/>
      <c r="AD157" s="460" t="str">
        <f>IF(OR(AD61&lt;&gt;"",AD62&lt;&gt;""),IF(SUM(AD61,AD62)=AD63,"","Check ISCED "&amp;AD$8),"")</f>
        <v/>
      </c>
      <c r="AE157" s="460"/>
      <c r="AF157" s="460"/>
      <c r="AG157" s="460" t="str">
        <f>IF(OR(AG61&lt;&gt;"",AG62&lt;&gt;""),IF(SUM(AG61,AG62)=AG63,"","Check ISCED "&amp;AG$8),"")</f>
        <v/>
      </c>
      <c r="AH157" s="460"/>
      <c r="AI157" s="460"/>
      <c r="AJ157" s="460" t="str">
        <f>IF(OR(AJ61&lt;&gt;"",AJ62&lt;&gt;""),IF(SUM(AJ61,AJ62)=AJ63,"","Check ISCED "&amp;AJ$8),"")</f>
        <v/>
      </c>
      <c r="AK157" s="460"/>
      <c r="AL157" s="460"/>
      <c r="AM157" s="460" t="str">
        <f>IF(OR(AM61&lt;&gt;"",AM62&lt;&gt;""),IF(SUM(AM61,AM62)=AM63,"","Check ISCED "&amp;AM$8),"")</f>
        <v/>
      </c>
      <c r="AN157" s="460"/>
      <c r="AO157" s="460"/>
      <c r="AP157" s="460" t="str">
        <f>IF(OR(AP61&lt;&gt;"",AP62&lt;&gt;""),IF(SUM(AP61,AP62)=AP63,"","Check ISCED "&amp;AP$8),"")</f>
        <v/>
      </c>
      <c r="AQ157" s="460"/>
      <c r="AR157" s="460"/>
      <c r="AS157" s="460" t="str">
        <f>IF(OR(AS61&lt;&gt;"",AS62&lt;&gt;""),IF(SUM(AS61,AS62)=AS63,"","Check ISCED "&amp;AS$8),"")</f>
        <v/>
      </c>
      <c r="AT157" s="460"/>
      <c r="AU157" s="460"/>
      <c r="AV157" s="460" t="str">
        <f>IF(OR(AV61&lt;&gt;"",AV62&lt;&gt;""),IF(SUM(AV61,AV62)=AV63,"","Check ISCED "&amp;AV$8),"")</f>
        <v/>
      </c>
      <c r="AW157" s="460"/>
      <c r="AX157" s="460"/>
      <c r="AY157" s="460" t="str">
        <f>IF(OR(AY61&lt;&gt;"",AY62&lt;&gt;""),IF(SUM(AY61,AY62)=AY63,"","Check ISCED "&amp;AY$8),"")</f>
        <v/>
      </c>
      <c r="AZ157" s="460"/>
      <c r="BA157" s="460"/>
      <c r="BB157" s="460" t="str">
        <f>IF(OR(BB61&lt;&gt;"",BB62&lt;&gt;""),IF(SUM(BB61,BB62)=BB63,"","Check ISCED "&amp;BB$8),"")</f>
        <v/>
      </c>
      <c r="BC157" s="460"/>
      <c r="BD157" s="460"/>
      <c r="BE157" s="460" t="str">
        <f>IF(OR(BE61&lt;&gt;"",BE62&lt;&gt;""),IF(SUM(BE61,BE62)=BE63,"","Check ISCED "&amp;BE$8),"")</f>
        <v/>
      </c>
      <c r="BF157" s="460"/>
      <c r="BG157" s="460"/>
      <c r="BH157" s="460" t="str">
        <f>IF(OR(BH61&lt;&gt;"",BH62&lt;&gt;""),IF(SUM(BH61,BH62)=BH63,"","Check ISCED "&amp;BH$8),"")</f>
        <v/>
      </c>
      <c r="BI157" s="460"/>
      <c r="BJ157" s="460"/>
      <c r="BK157" s="460" t="str">
        <f>IF(OR(BK61&lt;&gt;"",BK62&lt;&gt;""),IF(SUM(BK61,BK62)=BK63,"","Check ISCED "&amp;BK$8),"")</f>
        <v/>
      </c>
      <c r="BL157" s="460"/>
      <c r="BM157" s="460"/>
      <c r="BN157" s="460" t="str">
        <f>IF(OR(BN61&lt;&gt;"",BN62&lt;&gt;""),IF(SUM(BN61,BN62)=BN63,"","Check ISCED "&amp;BN$8),"")</f>
        <v/>
      </c>
      <c r="BO157" s="460"/>
      <c r="BP157" s="460"/>
      <c r="BQ157" s="460" t="str">
        <f>IF(OR(BQ61&lt;&gt;"",BQ62&lt;&gt;""),IF(SUM(BQ61,BQ62)=BQ63,"","Check ISCED "&amp;BQ$8),"")</f>
        <v/>
      </c>
      <c r="BR157" s="460"/>
      <c r="BS157" s="460"/>
      <c r="BT157" s="460" t="str">
        <f>IF(OR(BT61&lt;&gt;"",BT62&lt;&gt;""),IF(SUM(BT61,BT62)=BT63,"","Check ISCED "&amp;BT$8),"")</f>
        <v/>
      </c>
      <c r="BU157" s="460"/>
      <c r="BV157" s="460"/>
      <c r="BW157" s="460" t="str">
        <f>IF(OR(BW61&lt;&gt;"",BW62&lt;&gt;""),IF(SUM(BW61,BW62)=BW63,"","Check ISCED "&amp;BW$8),"")</f>
        <v/>
      </c>
      <c r="BX157" s="460"/>
      <c r="BY157" s="460"/>
      <c r="BZ157" s="460" t="str">
        <f>IF(OR(BZ61&lt;&gt;"",BZ62&lt;&gt;""),IF(SUM(BZ61,BZ62)=BZ63,"","Check ISCED "&amp;BZ$8),"")</f>
        <v/>
      </c>
      <c r="CA157" s="460"/>
      <c r="CB157" s="460"/>
      <c r="CC157" s="460" t="str">
        <f>IF(OR(CC61&lt;&gt;"",CC62&lt;&gt;""),IF(SUM(CC61,CC62)=CC63,"","Check ISCED "&amp;CC$8),"")</f>
        <v/>
      </c>
      <c r="CD157" s="460"/>
      <c r="CE157" s="460"/>
      <c r="CF157" s="460" t="str">
        <f>IF(OR(CF61&lt;&gt;"",CF62&lt;&gt;""),IF(SUM(CF61,CF62)=CF63,"","Check ISCED "&amp;CF$8),"")</f>
        <v/>
      </c>
      <c r="CG157" s="460"/>
      <c r="CH157" s="460"/>
      <c r="CI157" s="460" t="str">
        <f>IF(OR(CI61&lt;&gt;"",CI62&lt;&gt;""),IF(SUM(CI61,CI62)=CI63,"","Check ISCED "&amp;CI$8),"")</f>
        <v/>
      </c>
      <c r="CJ157" s="460"/>
      <c r="CK157" s="460"/>
      <c r="CL157" s="460" t="str">
        <f>IF(OR(CL61&lt;&gt;"",CL62&lt;&gt;""),IF(SUM(CL61,CL62)=CL63,"","Check ISCED_X "&amp;CL$8),"")</f>
        <v/>
      </c>
      <c r="CM157" s="460"/>
      <c r="CN157" s="460"/>
      <c r="CO157" s="460" t="str">
        <f>IF(OR(CO61&lt;&gt;"",CO62&lt;&gt;""),IF(SUM(CO61,CO62)=CO63,"","Check ISCED_T "&amp;CO$8),"")</f>
        <v/>
      </c>
      <c r="CP157" s="460"/>
      <c r="CQ157" s="469"/>
    </row>
    <row r="158" spans="3:95" s="414" customFormat="1" hidden="1" x14ac:dyDescent="0.2">
      <c r="C158" s="930"/>
      <c r="D158" s="935" t="s">
        <v>9120</v>
      </c>
      <c r="E158" s="517" t="s">
        <v>9107</v>
      </c>
      <c r="F158" s="507" t="s">
        <v>9121</v>
      </c>
      <c r="G158" s="460"/>
      <c r="H158" s="460"/>
      <c r="I158" s="460"/>
      <c r="J158" s="460"/>
      <c r="K158" s="460"/>
      <c r="L158" s="460"/>
      <c r="M158" s="460"/>
      <c r="N158" s="460"/>
      <c r="O158" s="460"/>
      <c r="P158" s="460"/>
      <c r="Q158" s="460"/>
      <c r="R158" s="460"/>
      <c r="S158" s="460"/>
      <c r="T158" s="460"/>
      <c r="U158" s="460"/>
      <c r="V158" s="460"/>
      <c r="W158" s="460"/>
      <c r="X158" s="460"/>
      <c r="Y158" s="460"/>
      <c r="Z158" s="460"/>
      <c r="AA158" s="460" t="str">
        <f>IF(OR(AA67&lt;&gt;"",AA68&lt;&gt;""),IF(SUM(AA67,AA68)=AA69,"","Check ISCED "&amp;AA$8),"")</f>
        <v/>
      </c>
      <c r="AB158" s="460"/>
      <c r="AC158" s="460"/>
      <c r="AD158" s="460" t="str">
        <f>IF(OR(AD67&lt;&gt;"",AD68&lt;&gt;""),IF(SUM(AD67,AD68)=AD69,"","Check ISCED "&amp;AD$8),"")</f>
        <v/>
      </c>
      <c r="AE158" s="460"/>
      <c r="AF158" s="460"/>
      <c r="AG158" s="460" t="str">
        <f>IF(OR(AG67&lt;&gt;"",AG68&lt;&gt;""),IF(SUM(AG67,AG68)=AG69,"","Check ISCED "&amp;AG$8),"")</f>
        <v/>
      </c>
      <c r="AH158" s="460"/>
      <c r="AI158" s="460"/>
      <c r="AJ158" s="460" t="str">
        <f>IF(OR(AJ67&lt;&gt;"",AJ68&lt;&gt;""),IF(SUM(AJ67,AJ68)=AJ69,"","Check ISCED "&amp;AJ$8),"")</f>
        <v/>
      </c>
      <c r="AK158" s="460"/>
      <c r="AL158" s="460"/>
      <c r="AM158" s="460" t="str">
        <f>IF(OR(AM67&lt;&gt;"",AM68&lt;&gt;""),IF(SUM(AM67,AM68)=AM69,"","Check ISCED "&amp;AM$8),"")</f>
        <v/>
      </c>
      <c r="AN158" s="460"/>
      <c r="AO158" s="460"/>
      <c r="AP158" s="460" t="str">
        <f>IF(OR(AP67&lt;&gt;"",AP68&lt;&gt;""),IF(SUM(AP67,AP68)=AP69,"","Check ISCED "&amp;AP$8),"")</f>
        <v/>
      </c>
      <c r="AQ158" s="460"/>
      <c r="AR158" s="460"/>
      <c r="AS158" s="460" t="str">
        <f>IF(OR(AS67&lt;&gt;"",AS68&lt;&gt;""),IF(SUM(AS67,AS68)=AS69,"","Check ISCED "&amp;AS$8),"")</f>
        <v/>
      </c>
      <c r="AT158" s="460"/>
      <c r="AU158" s="460"/>
      <c r="AV158" s="460" t="str">
        <f>IF(OR(AV67&lt;&gt;"",AV68&lt;&gt;""),IF(SUM(AV67,AV68)=AV69,"","Check ISCED "&amp;AV$8),"")</f>
        <v/>
      </c>
      <c r="AW158" s="460"/>
      <c r="AX158" s="460"/>
      <c r="AY158" s="460" t="str">
        <f>IF(OR(AY67&lt;&gt;"",AY68&lt;&gt;""),IF(SUM(AY67,AY68)=AY69,"","Check ISCED "&amp;AY$8),"")</f>
        <v/>
      </c>
      <c r="AZ158" s="460"/>
      <c r="BA158" s="460"/>
      <c r="BB158" s="460" t="str">
        <f>IF(OR(BB67&lt;&gt;"",BB68&lt;&gt;""),IF(SUM(BB67,BB68)=BB69,"","Check ISCED "&amp;BB$8),"")</f>
        <v/>
      </c>
      <c r="BC158" s="460"/>
      <c r="BD158" s="460"/>
      <c r="BE158" s="460" t="str">
        <f>IF(OR(BE67&lt;&gt;"",BE68&lt;&gt;""),IF(SUM(BE67,BE68)=BE69,"","Check ISCED "&amp;BE$8),"")</f>
        <v/>
      </c>
      <c r="BF158" s="460"/>
      <c r="BG158" s="460"/>
      <c r="BH158" s="460" t="str">
        <f>IF(OR(BH67&lt;&gt;"",BH68&lt;&gt;""),IF(SUM(BH67,BH68)=BH69,"","Check ISCED "&amp;BH$8),"")</f>
        <v/>
      </c>
      <c r="BI158" s="460"/>
      <c r="BJ158" s="460"/>
      <c r="BK158" s="460" t="str">
        <f>IF(OR(BK67&lt;&gt;"",BK68&lt;&gt;""),IF(SUM(BK67,BK68)=BK69,"","Check ISCED "&amp;BK$8),"")</f>
        <v/>
      </c>
      <c r="BL158" s="460"/>
      <c r="BM158" s="460"/>
      <c r="BN158" s="460" t="str">
        <f>IF(OR(BN67&lt;&gt;"",BN68&lt;&gt;""),IF(SUM(BN67,BN68)=BN69,"","Check ISCED "&amp;BN$8),"")</f>
        <v/>
      </c>
      <c r="BO158" s="460"/>
      <c r="BP158" s="460"/>
      <c r="BQ158" s="460" t="str">
        <f>IF(OR(BQ67&lt;&gt;"",BQ68&lt;&gt;""),IF(SUM(BQ67,BQ68)=BQ69,"","Check ISCED "&amp;BQ$8),"")</f>
        <v/>
      </c>
      <c r="BR158" s="460"/>
      <c r="BS158" s="460"/>
      <c r="BT158" s="460" t="str">
        <f>IF(OR(BT67&lt;&gt;"",BT68&lt;&gt;""),IF(SUM(BT67,BT68)=BT69,"","Check ISCED "&amp;BT$8),"")</f>
        <v/>
      </c>
      <c r="BU158" s="460"/>
      <c r="BV158" s="460"/>
      <c r="BW158" s="460" t="str">
        <f>IF(OR(BW67&lt;&gt;"",BW68&lt;&gt;""),IF(SUM(BW67,BW68)=BW69,"","Check ISCED "&amp;BW$8),"")</f>
        <v/>
      </c>
      <c r="BX158" s="460"/>
      <c r="BY158" s="460"/>
      <c r="BZ158" s="460" t="str">
        <f>IF(OR(BZ67&lt;&gt;"",BZ68&lt;&gt;""),IF(SUM(BZ67,BZ68)=BZ69,"","Check ISCED "&amp;BZ$8),"")</f>
        <v/>
      </c>
      <c r="CA158" s="460"/>
      <c r="CB158" s="460"/>
      <c r="CC158" s="460" t="str">
        <f>IF(OR(CC67&lt;&gt;"",CC68&lt;&gt;""),IF(SUM(CC67,CC68)=CC69,"","Check ISCED "&amp;CC$8),"")</f>
        <v/>
      </c>
      <c r="CD158" s="460"/>
      <c r="CE158" s="460"/>
      <c r="CF158" s="460" t="str">
        <f>IF(OR(CF67&lt;&gt;"",CF68&lt;&gt;""),IF(SUM(CF67,CF68)=CF69,"","Check ISCED "&amp;CF$8),"")</f>
        <v/>
      </c>
      <c r="CG158" s="460"/>
      <c r="CH158" s="460"/>
      <c r="CI158" s="460" t="str">
        <f>IF(OR(CI67&lt;&gt;"",CI68&lt;&gt;""),IF(SUM(CI67,CI68)=CI69,"","Check ISCED "&amp;CI$8),"")</f>
        <v/>
      </c>
      <c r="CJ158" s="460"/>
      <c r="CK158" s="460"/>
      <c r="CL158" s="460" t="str">
        <f>IF(OR(CL67&lt;&gt;"",CL68&lt;&gt;""),IF(SUM(CL67,CL68)=CL69,"","Check ISCED_X "&amp;CL$8),"")</f>
        <v/>
      </c>
      <c r="CM158" s="460"/>
      <c r="CN158" s="460"/>
      <c r="CO158" s="460" t="str">
        <f>IF(OR(CO67&lt;&gt;"",CO68&lt;&gt;""),IF(SUM(CO67,CO68)=CO69,"","Check ISCED_T "&amp;CO$8),"")</f>
        <v/>
      </c>
      <c r="CP158" s="460"/>
      <c r="CQ158" s="469"/>
    </row>
    <row r="159" spans="3:95" s="414" customFormat="1" hidden="1" x14ac:dyDescent="0.2">
      <c r="C159" s="930"/>
      <c r="D159" s="936"/>
      <c r="E159" s="514" t="s">
        <v>9109</v>
      </c>
      <c r="F159" s="508" t="s">
        <v>9122</v>
      </c>
      <c r="G159" s="460"/>
      <c r="H159" s="460"/>
      <c r="I159" s="460"/>
      <c r="J159" s="460"/>
      <c r="K159" s="460"/>
      <c r="L159" s="460"/>
      <c r="M159" s="460"/>
      <c r="N159" s="460"/>
      <c r="O159" s="460"/>
      <c r="P159" s="460"/>
      <c r="Q159" s="460"/>
      <c r="R159" s="460"/>
      <c r="S159" s="460"/>
      <c r="T159" s="460"/>
      <c r="U159" s="460"/>
      <c r="V159" s="460"/>
      <c r="W159" s="460"/>
      <c r="X159" s="460"/>
      <c r="Y159" s="460"/>
      <c r="Z159" s="460"/>
      <c r="AA159" s="460" t="str">
        <f>IF(OR(AA69&lt;&gt;"",AA70&lt;&gt;""),IF(SUM(AA69,AA70)=AA71,"","Check ISCED "&amp;AA$8),"")</f>
        <v/>
      </c>
      <c r="AB159" s="460"/>
      <c r="AC159" s="460"/>
      <c r="AD159" s="460" t="str">
        <f>IF(OR(AD69&lt;&gt;"",AD70&lt;&gt;""),IF(SUM(AD69,AD70)=AD71,"","Check ISCED "&amp;AD$8),"")</f>
        <v/>
      </c>
      <c r="AE159" s="460"/>
      <c r="AF159" s="460"/>
      <c r="AG159" s="460" t="str">
        <f>IF(OR(AG69&lt;&gt;"",AG70&lt;&gt;""),IF(SUM(AG69,AG70)=AG71,"","Check ISCED "&amp;AG$8),"")</f>
        <v/>
      </c>
      <c r="AH159" s="460"/>
      <c r="AI159" s="460"/>
      <c r="AJ159" s="460" t="str">
        <f>IF(OR(AJ69&lt;&gt;"",AJ70&lt;&gt;""),IF(SUM(AJ69,AJ70)=AJ71,"","Check ISCED "&amp;AJ$8),"")</f>
        <v/>
      </c>
      <c r="AK159" s="460"/>
      <c r="AL159" s="460"/>
      <c r="AM159" s="460" t="str">
        <f>IF(OR(AM69&lt;&gt;"",AM70&lt;&gt;""),IF(SUM(AM69,AM70)=AM71,"","Check ISCED "&amp;AM$8),"")</f>
        <v/>
      </c>
      <c r="AN159" s="460"/>
      <c r="AO159" s="460"/>
      <c r="AP159" s="460" t="str">
        <f>IF(OR(AP69&lt;&gt;"",AP70&lt;&gt;""),IF(SUM(AP69,AP70)=AP71,"","Check ISCED "&amp;AP$8),"")</f>
        <v/>
      </c>
      <c r="AQ159" s="460"/>
      <c r="AR159" s="460"/>
      <c r="AS159" s="460" t="str">
        <f>IF(OR(AS69&lt;&gt;"",AS70&lt;&gt;""),IF(SUM(AS69,AS70)=AS71,"","Check ISCED "&amp;AS$8),"")</f>
        <v/>
      </c>
      <c r="AT159" s="460"/>
      <c r="AU159" s="460"/>
      <c r="AV159" s="460" t="str">
        <f>IF(OR(AV69&lt;&gt;"",AV70&lt;&gt;""),IF(SUM(AV69,AV70)=AV71,"","Check ISCED "&amp;AV$8),"")</f>
        <v/>
      </c>
      <c r="AW159" s="460"/>
      <c r="AX159" s="460"/>
      <c r="AY159" s="460" t="str">
        <f>IF(OR(AY69&lt;&gt;"",AY70&lt;&gt;""),IF(SUM(AY69,AY70)=AY71,"","Check ISCED "&amp;AY$8),"")</f>
        <v/>
      </c>
      <c r="AZ159" s="460"/>
      <c r="BA159" s="460"/>
      <c r="BB159" s="460" t="str">
        <f>IF(OR(BB69&lt;&gt;"",BB70&lt;&gt;""),IF(SUM(BB69,BB70)=BB71,"","Check ISCED "&amp;BB$8),"")</f>
        <v/>
      </c>
      <c r="BC159" s="460"/>
      <c r="BD159" s="460"/>
      <c r="BE159" s="460" t="str">
        <f>IF(OR(BE69&lt;&gt;"",BE70&lt;&gt;""),IF(SUM(BE69,BE70)=BE71,"","Check ISCED "&amp;BE$8),"")</f>
        <v/>
      </c>
      <c r="BF159" s="460"/>
      <c r="BG159" s="460"/>
      <c r="BH159" s="460" t="str">
        <f>IF(OR(BH69&lt;&gt;"",BH70&lt;&gt;""),IF(SUM(BH69,BH70)=BH71,"","Check ISCED "&amp;BH$8),"")</f>
        <v/>
      </c>
      <c r="BI159" s="460"/>
      <c r="BJ159" s="460"/>
      <c r="BK159" s="460" t="str">
        <f>IF(OR(BK69&lt;&gt;"",BK70&lt;&gt;""),IF(SUM(BK69,BK70)=BK71,"","Check ISCED "&amp;BK$8),"")</f>
        <v/>
      </c>
      <c r="BL159" s="460"/>
      <c r="BM159" s="460"/>
      <c r="BN159" s="460" t="str">
        <f>IF(OR(BN69&lt;&gt;"",BN70&lt;&gt;""),IF(SUM(BN69,BN70)=BN71,"","Check ISCED "&amp;BN$8),"")</f>
        <v/>
      </c>
      <c r="BO159" s="460"/>
      <c r="BP159" s="460"/>
      <c r="BQ159" s="460" t="str">
        <f>IF(OR(BQ69&lt;&gt;"",BQ70&lt;&gt;""),IF(SUM(BQ69,BQ70)=BQ71,"","Check ISCED "&amp;BQ$8),"")</f>
        <v/>
      </c>
      <c r="BR159" s="460"/>
      <c r="BS159" s="460"/>
      <c r="BT159" s="460" t="str">
        <f>IF(OR(BT69&lt;&gt;"",BT70&lt;&gt;""),IF(SUM(BT69,BT70)=BT71,"","Check ISCED "&amp;BT$8),"")</f>
        <v/>
      </c>
      <c r="BU159" s="460"/>
      <c r="BV159" s="460"/>
      <c r="BW159" s="460" t="str">
        <f>IF(OR(BW69&lt;&gt;"",BW70&lt;&gt;""),IF(SUM(BW69,BW70)=BW71,"","Check ISCED "&amp;BW$8),"")</f>
        <v/>
      </c>
      <c r="BX159" s="460"/>
      <c r="BY159" s="460"/>
      <c r="BZ159" s="460" t="str">
        <f>IF(OR(BZ69&lt;&gt;"",BZ70&lt;&gt;""),IF(SUM(BZ69,BZ70)=BZ71,"","Check ISCED "&amp;BZ$8),"")</f>
        <v/>
      </c>
      <c r="CA159" s="460"/>
      <c r="CB159" s="460"/>
      <c r="CC159" s="460" t="str">
        <f>IF(OR(CC69&lt;&gt;"",CC70&lt;&gt;""),IF(SUM(CC69,CC70)=CC71,"","Check ISCED "&amp;CC$8),"")</f>
        <v/>
      </c>
      <c r="CD159" s="460"/>
      <c r="CE159" s="460"/>
      <c r="CF159" s="460" t="str">
        <f>IF(OR(CF69&lt;&gt;"",CF70&lt;&gt;""),IF(SUM(CF69,CF70)=CF71,"","Check ISCED "&amp;CF$8),"")</f>
        <v/>
      </c>
      <c r="CG159" s="460"/>
      <c r="CH159" s="460"/>
      <c r="CI159" s="460" t="str">
        <f>IF(OR(CI69&lt;&gt;"",CI70&lt;&gt;""),IF(SUM(CI69,CI70)=CI71,"","Check ISCED "&amp;CI$8),"")</f>
        <v/>
      </c>
      <c r="CJ159" s="460"/>
      <c r="CK159" s="460"/>
      <c r="CL159" s="460" t="str">
        <f>IF(OR(CL69&lt;&gt;"",CL70&lt;&gt;""),IF(SUM(CL69,CL70)=CL71,"","Check ISCED_X "&amp;CL$8),"")</f>
        <v/>
      </c>
      <c r="CM159" s="460"/>
      <c r="CN159" s="460"/>
      <c r="CO159" s="460" t="str">
        <f>IF(OR(CO69&lt;&gt;"",CO70&lt;&gt;""),IF(SUM(CO69,CO70)=CO71,"","Check ISCED_T "&amp;CO$8),"")</f>
        <v/>
      </c>
      <c r="CP159" s="460"/>
      <c r="CQ159" s="469"/>
    </row>
    <row r="160" spans="3:95" s="414" customFormat="1" hidden="1" x14ac:dyDescent="0.2">
      <c r="C160" s="930"/>
      <c r="D160" s="937"/>
      <c r="E160" s="519" t="s">
        <v>9208</v>
      </c>
      <c r="F160" s="509" t="s">
        <v>9123</v>
      </c>
      <c r="G160" s="460"/>
      <c r="H160" s="460"/>
      <c r="I160" s="460"/>
      <c r="J160" s="460"/>
      <c r="K160" s="460"/>
      <c r="L160" s="460"/>
      <c r="M160" s="460"/>
      <c r="N160" s="460"/>
      <c r="O160" s="460"/>
      <c r="P160" s="460"/>
      <c r="Q160" s="460"/>
      <c r="R160" s="460"/>
      <c r="S160" s="460"/>
      <c r="T160" s="460"/>
      <c r="U160" s="460"/>
      <c r="V160" s="460"/>
      <c r="W160" s="460"/>
      <c r="X160" s="460"/>
      <c r="Y160" s="460"/>
      <c r="Z160" s="460"/>
      <c r="AA160" s="460" t="str">
        <f>IF(OR(AA71&lt;&gt;"",AA72&lt;&gt;""),IF(SUM(AA71,AA72)=AA73,"","Check ISCED "&amp;AA$8),"")</f>
        <v/>
      </c>
      <c r="AB160" s="460"/>
      <c r="AC160" s="460"/>
      <c r="AD160" s="460" t="str">
        <f>IF(OR(AD71&lt;&gt;"",AD72&lt;&gt;""),IF(SUM(AD71,AD72)=AD73,"","Check ISCED "&amp;AD$8),"")</f>
        <v/>
      </c>
      <c r="AE160" s="460"/>
      <c r="AF160" s="460"/>
      <c r="AG160" s="460" t="str">
        <f>IF(OR(AG71&lt;&gt;"",AG72&lt;&gt;""),IF(SUM(AG71,AG72)=AG73,"","Check ISCED "&amp;AG$8),"")</f>
        <v/>
      </c>
      <c r="AH160" s="460"/>
      <c r="AI160" s="460"/>
      <c r="AJ160" s="460" t="str">
        <f>IF(OR(AJ71&lt;&gt;"",AJ72&lt;&gt;""),IF(SUM(AJ71,AJ72)=AJ73,"","Check ISCED "&amp;AJ$8),"")</f>
        <v/>
      </c>
      <c r="AK160" s="460"/>
      <c r="AL160" s="460"/>
      <c r="AM160" s="460" t="str">
        <f>IF(OR(AM71&lt;&gt;"",AM72&lt;&gt;""),IF(SUM(AM71,AM72)=AM73,"","Check ISCED "&amp;AM$8),"")</f>
        <v/>
      </c>
      <c r="AN160" s="460"/>
      <c r="AO160" s="460"/>
      <c r="AP160" s="460" t="str">
        <f>IF(OR(AP71&lt;&gt;"",AP72&lt;&gt;""),IF(SUM(AP71,AP72)=AP73,"","Check ISCED "&amp;AP$8),"")</f>
        <v/>
      </c>
      <c r="AQ160" s="460"/>
      <c r="AR160" s="460"/>
      <c r="AS160" s="460" t="str">
        <f>IF(OR(AS71&lt;&gt;"",AS72&lt;&gt;""),IF(SUM(AS71,AS72)=AS73,"","Check ISCED "&amp;AS$8),"")</f>
        <v/>
      </c>
      <c r="AT160" s="460"/>
      <c r="AU160" s="460"/>
      <c r="AV160" s="460" t="str">
        <f>IF(OR(AV71&lt;&gt;"",AV72&lt;&gt;""),IF(SUM(AV71,AV72)=AV73,"","Check ISCED "&amp;AV$8),"")</f>
        <v/>
      </c>
      <c r="AW160" s="460"/>
      <c r="AX160" s="460"/>
      <c r="AY160" s="460" t="str">
        <f>IF(OR(AY71&lt;&gt;"",AY72&lt;&gt;""),IF(SUM(AY71,AY72)=AY73,"","Check ISCED "&amp;AY$8),"")</f>
        <v/>
      </c>
      <c r="AZ160" s="460"/>
      <c r="BA160" s="460"/>
      <c r="BB160" s="460" t="str">
        <f>IF(OR(BB71&lt;&gt;"",BB72&lt;&gt;""),IF(SUM(BB71,BB72)=BB73,"","Check ISCED "&amp;BB$8),"")</f>
        <v/>
      </c>
      <c r="BC160" s="460"/>
      <c r="BD160" s="460"/>
      <c r="BE160" s="460" t="str">
        <f>IF(OR(BE71&lt;&gt;"",BE72&lt;&gt;""),IF(SUM(BE71,BE72)=BE73,"","Check ISCED "&amp;BE$8),"")</f>
        <v/>
      </c>
      <c r="BF160" s="460"/>
      <c r="BG160" s="460"/>
      <c r="BH160" s="460" t="str">
        <f>IF(OR(BH71&lt;&gt;"",BH72&lt;&gt;""),IF(SUM(BH71,BH72)=BH73,"","Check ISCED "&amp;BH$8),"")</f>
        <v/>
      </c>
      <c r="BI160" s="460"/>
      <c r="BJ160" s="460"/>
      <c r="BK160" s="460" t="str">
        <f>IF(OR(BK71&lt;&gt;"",BK72&lt;&gt;""),IF(SUM(BK71,BK72)=BK73,"","Check ISCED "&amp;BK$8),"")</f>
        <v/>
      </c>
      <c r="BL160" s="460"/>
      <c r="BM160" s="460"/>
      <c r="BN160" s="460" t="str">
        <f>IF(OR(BN71&lt;&gt;"",BN72&lt;&gt;""),IF(SUM(BN71,BN72)=BN73,"","Check ISCED "&amp;BN$8),"")</f>
        <v/>
      </c>
      <c r="BO160" s="460"/>
      <c r="BP160" s="460"/>
      <c r="BQ160" s="460" t="str">
        <f>IF(OR(BQ71&lt;&gt;"",BQ72&lt;&gt;""),IF(SUM(BQ71,BQ72)=BQ73,"","Check ISCED "&amp;BQ$8),"")</f>
        <v/>
      </c>
      <c r="BR160" s="460"/>
      <c r="BS160" s="460"/>
      <c r="BT160" s="460" t="str">
        <f>IF(OR(BT71&lt;&gt;"",BT72&lt;&gt;""),IF(SUM(BT71,BT72)=BT73,"","Check ISCED "&amp;BT$8),"")</f>
        <v/>
      </c>
      <c r="BU160" s="460"/>
      <c r="BV160" s="460"/>
      <c r="BW160" s="460" t="str">
        <f>IF(OR(BW71&lt;&gt;"",BW72&lt;&gt;""),IF(SUM(BW71,BW72)=BW73,"","Check ISCED "&amp;BW$8),"")</f>
        <v/>
      </c>
      <c r="BX160" s="460"/>
      <c r="BY160" s="460"/>
      <c r="BZ160" s="460" t="str">
        <f>IF(OR(BZ71&lt;&gt;"",BZ72&lt;&gt;""),IF(SUM(BZ71,BZ72)=BZ73,"","Check ISCED "&amp;BZ$8),"")</f>
        <v/>
      </c>
      <c r="CA160" s="460"/>
      <c r="CB160" s="460"/>
      <c r="CC160" s="460" t="str">
        <f>IF(OR(CC71&lt;&gt;"",CC72&lt;&gt;""),IF(SUM(CC71,CC72)=CC73,"","Check ISCED "&amp;CC$8),"")</f>
        <v/>
      </c>
      <c r="CD160" s="460"/>
      <c r="CE160" s="460"/>
      <c r="CF160" s="460" t="str">
        <f>IF(OR(CF71&lt;&gt;"",CF72&lt;&gt;""),IF(SUM(CF71,CF72)=CF73,"","Check ISCED "&amp;CF$8),"")</f>
        <v/>
      </c>
      <c r="CG160" s="460"/>
      <c r="CH160" s="460"/>
      <c r="CI160" s="460" t="str">
        <f>IF(OR(CI71&lt;&gt;"",CI72&lt;&gt;""),IF(SUM(CI71,CI72)=CI73,"","Check ISCED "&amp;CI$8),"")</f>
        <v/>
      </c>
      <c r="CJ160" s="460"/>
      <c r="CK160" s="460"/>
      <c r="CL160" s="460" t="str">
        <f>IF(OR(CL71&lt;&gt;"",CL72&lt;&gt;""),IF(SUM(CL71,CL72)=CL73,"","Check ISCED_X "&amp;CL$8),"")</f>
        <v/>
      </c>
      <c r="CM160" s="460"/>
      <c r="CN160" s="460"/>
      <c r="CO160" s="460" t="str">
        <f>IF(OR(CO71&lt;&gt;"",CO72&lt;&gt;""),IF(SUM(CO71,CO72)=CO73,"","Check ISCED_T "&amp;CO$8),"")</f>
        <v/>
      </c>
      <c r="CP160" s="460"/>
      <c r="CQ160" s="469"/>
    </row>
    <row r="161" spans="3:95" s="414" customFormat="1" hidden="1" x14ac:dyDescent="0.2">
      <c r="C161" s="930"/>
      <c r="D161" s="932" t="s">
        <v>9124</v>
      </c>
      <c r="E161" s="514" t="s">
        <v>9107</v>
      </c>
      <c r="F161" s="485" t="s">
        <v>9125</v>
      </c>
      <c r="G161" s="460"/>
      <c r="H161" s="460"/>
      <c r="I161" s="460"/>
      <c r="J161" s="460"/>
      <c r="K161" s="460"/>
      <c r="L161" s="460"/>
      <c r="M161" s="460"/>
      <c r="N161" s="460"/>
      <c r="O161" s="460"/>
      <c r="P161" s="460"/>
      <c r="Q161" s="460"/>
      <c r="R161" s="460"/>
      <c r="S161" s="460"/>
      <c r="T161" s="460"/>
      <c r="U161" s="460"/>
      <c r="V161" s="460"/>
      <c r="W161" s="460"/>
      <c r="X161" s="460"/>
      <c r="Y161" s="460"/>
      <c r="Z161" s="460"/>
      <c r="AA161" s="460" t="str">
        <f>IF(OR(AA77&lt;&gt;"",AA78&lt;&gt;""),IF(SUM(AA77,AA78)=AA79,"","Check ISCED "&amp;AA$8),"")</f>
        <v/>
      </c>
      <c r="AB161" s="460"/>
      <c r="AC161" s="460"/>
      <c r="AD161" s="460" t="str">
        <f>IF(OR(AD77&lt;&gt;"",AD78&lt;&gt;""),IF(SUM(AD77,AD78)=AD79,"","Check ISCED "&amp;AD$8),"")</f>
        <v/>
      </c>
      <c r="AE161" s="460"/>
      <c r="AF161" s="460"/>
      <c r="AG161" s="460" t="str">
        <f>IF(OR(AG77&lt;&gt;"",AG78&lt;&gt;""),IF(SUM(AG77,AG78)=AG79,"","Check ISCED "&amp;AG$8),"")</f>
        <v/>
      </c>
      <c r="AH161" s="460"/>
      <c r="AI161" s="460"/>
      <c r="AJ161" s="460" t="str">
        <f>IF(OR(AJ77&lt;&gt;"",AJ78&lt;&gt;""),IF(SUM(AJ77,AJ78)=AJ79,"","Check ISCED "&amp;AJ$8),"")</f>
        <v/>
      </c>
      <c r="AK161" s="460"/>
      <c r="AL161" s="460"/>
      <c r="AM161" s="460" t="str">
        <f>IF(OR(AM77&lt;&gt;"",AM78&lt;&gt;""),IF(SUM(AM77,AM78)=AM79,"","Check ISCED "&amp;AM$8),"")</f>
        <v/>
      </c>
      <c r="AN161" s="460"/>
      <c r="AO161" s="460"/>
      <c r="AP161" s="460" t="str">
        <f>IF(OR(AP77&lt;&gt;"",AP78&lt;&gt;""),IF(SUM(AP77,AP78)=AP79,"","Check ISCED "&amp;AP$8),"")</f>
        <v/>
      </c>
      <c r="AQ161" s="460"/>
      <c r="AR161" s="460"/>
      <c r="AS161" s="460" t="str">
        <f>IF(OR(AS77&lt;&gt;"",AS78&lt;&gt;""),IF(SUM(AS77,AS78)=AS79,"","Check ISCED "&amp;AS$8),"")</f>
        <v/>
      </c>
      <c r="AT161" s="460"/>
      <c r="AU161" s="460"/>
      <c r="AV161" s="460" t="str">
        <f>IF(OR(AV77&lt;&gt;"",AV78&lt;&gt;""),IF(SUM(AV77,AV78)=AV79,"","Check ISCED "&amp;AV$8),"")</f>
        <v/>
      </c>
      <c r="AW161" s="460"/>
      <c r="AX161" s="460"/>
      <c r="AY161" s="460" t="str">
        <f>IF(OR(AY77&lt;&gt;"",AY78&lt;&gt;""),IF(SUM(AY77,AY78)=AY79,"","Check ISCED "&amp;AY$8),"")</f>
        <v/>
      </c>
      <c r="AZ161" s="460"/>
      <c r="BA161" s="460"/>
      <c r="BB161" s="460" t="str">
        <f>IF(OR(BB77&lt;&gt;"",BB78&lt;&gt;""),IF(SUM(BB77,BB78)=BB79,"","Check ISCED "&amp;BB$8),"")</f>
        <v/>
      </c>
      <c r="BC161" s="460"/>
      <c r="BD161" s="460"/>
      <c r="BE161" s="460" t="str">
        <f>IF(OR(BE77&lt;&gt;"",BE78&lt;&gt;""),IF(SUM(BE77,BE78)=BE79,"","Check ISCED "&amp;BE$8),"")</f>
        <v/>
      </c>
      <c r="BF161" s="460"/>
      <c r="BG161" s="460"/>
      <c r="BH161" s="460" t="str">
        <f>IF(OR(BH77&lt;&gt;"",BH78&lt;&gt;""),IF(SUM(BH77,BH78)=BH79,"","Check ISCED "&amp;BH$8),"")</f>
        <v/>
      </c>
      <c r="BI161" s="460"/>
      <c r="BJ161" s="460"/>
      <c r="BK161" s="460" t="str">
        <f>IF(OR(BK77&lt;&gt;"",BK78&lt;&gt;""),IF(SUM(BK77,BK78)=BK79,"","Check ISCED "&amp;BK$8),"")</f>
        <v/>
      </c>
      <c r="BL161" s="460"/>
      <c r="BM161" s="460"/>
      <c r="BN161" s="460" t="str">
        <f>IF(OR(BN77&lt;&gt;"",BN78&lt;&gt;""),IF(SUM(BN77,BN78)=BN79,"","Check ISCED "&amp;BN$8),"")</f>
        <v/>
      </c>
      <c r="BO161" s="460"/>
      <c r="BP161" s="460"/>
      <c r="BQ161" s="460" t="str">
        <f>IF(OR(BQ77&lt;&gt;"",BQ78&lt;&gt;""),IF(SUM(BQ77,BQ78)=BQ79,"","Check ISCED "&amp;BQ$8),"")</f>
        <v/>
      </c>
      <c r="BR161" s="460"/>
      <c r="BS161" s="460"/>
      <c r="BT161" s="460" t="str">
        <f>IF(OR(BT77&lt;&gt;"",BT78&lt;&gt;""),IF(SUM(BT77,BT78)=BT79,"","Check ISCED "&amp;BT$8),"")</f>
        <v/>
      </c>
      <c r="BU161" s="460"/>
      <c r="BV161" s="460"/>
      <c r="BW161" s="460" t="str">
        <f>IF(OR(BW77&lt;&gt;"",BW78&lt;&gt;""),IF(SUM(BW77,BW78)=BW79,"","Check ISCED "&amp;BW$8),"")</f>
        <v/>
      </c>
      <c r="BX161" s="460"/>
      <c r="BY161" s="460"/>
      <c r="BZ161" s="460" t="str">
        <f>IF(OR(BZ77&lt;&gt;"",BZ78&lt;&gt;""),IF(SUM(BZ77,BZ78)=BZ79,"","Check ISCED "&amp;BZ$8),"")</f>
        <v/>
      </c>
      <c r="CA161" s="460"/>
      <c r="CB161" s="460"/>
      <c r="CC161" s="460" t="str">
        <f>IF(OR(CC77&lt;&gt;"",CC78&lt;&gt;""),IF(SUM(CC77,CC78)=CC79,"","Check ISCED "&amp;CC$8),"")</f>
        <v/>
      </c>
      <c r="CD161" s="460"/>
      <c r="CE161" s="460"/>
      <c r="CF161" s="460" t="str">
        <f>IF(OR(CF77&lt;&gt;"",CF78&lt;&gt;""),IF(SUM(CF77,CF78)=CF79,"","Check ISCED "&amp;CF$8),"")</f>
        <v/>
      </c>
      <c r="CG161" s="460"/>
      <c r="CH161" s="460"/>
      <c r="CI161" s="460" t="str">
        <f>IF(OR(CI77&lt;&gt;"",CI78&lt;&gt;""),IF(SUM(CI77,CI78)=CI79,"","Check ISCED "&amp;CI$8),"")</f>
        <v/>
      </c>
      <c r="CJ161" s="460"/>
      <c r="CK161" s="460"/>
      <c r="CL161" s="460" t="str">
        <f>IF(OR(CL77&lt;&gt;"",CL78&lt;&gt;""),IF(SUM(CL77,CL78)=CL79,"","Check ISCED_X "&amp;CL$8),"")</f>
        <v/>
      </c>
      <c r="CM161" s="460"/>
      <c r="CN161" s="460"/>
      <c r="CO161" s="460" t="str">
        <f>IF(OR(CO77&lt;&gt;"",CO78&lt;&gt;""),IF(SUM(CO77,CO78)=CO79,"","Check ISCED_T "&amp;CO$8),"")</f>
        <v/>
      </c>
      <c r="CP161" s="460"/>
      <c r="CQ161" s="469"/>
    </row>
    <row r="162" spans="3:95" s="414" customFormat="1" hidden="1" x14ac:dyDescent="0.2">
      <c r="C162" s="930"/>
      <c r="D162" s="933"/>
      <c r="E162" s="514" t="s">
        <v>9109</v>
      </c>
      <c r="F162" s="485" t="s">
        <v>9126</v>
      </c>
      <c r="G162" s="460"/>
      <c r="H162" s="460"/>
      <c r="I162" s="460"/>
      <c r="J162" s="460"/>
      <c r="K162" s="460"/>
      <c r="L162" s="460"/>
      <c r="M162" s="460"/>
      <c r="N162" s="460"/>
      <c r="O162" s="460"/>
      <c r="P162" s="460"/>
      <c r="Q162" s="460"/>
      <c r="R162" s="460"/>
      <c r="S162" s="460"/>
      <c r="T162" s="460"/>
      <c r="U162" s="460"/>
      <c r="V162" s="460"/>
      <c r="W162" s="460"/>
      <c r="X162" s="460"/>
      <c r="Y162" s="460"/>
      <c r="Z162" s="460"/>
      <c r="AA162" s="460" t="str">
        <f>IF(OR(AA79&lt;&gt;"",AA80&lt;&gt;""),IF(SUM(AA79,AA80)=AA81,"","Check ISCED "&amp;AA$8),"")</f>
        <v/>
      </c>
      <c r="AB162" s="460"/>
      <c r="AC162" s="460"/>
      <c r="AD162" s="460" t="str">
        <f>IF(OR(AD79&lt;&gt;"",AD80&lt;&gt;""),IF(SUM(AD79,AD80)=AD81,"","Check ISCED "&amp;AD$8),"")</f>
        <v/>
      </c>
      <c r="AE162" s="460"/>
      <c r="AF162" s="460"/>
      <c r="AG162" s="460" t="str">
        <f>IF(OR(AG79&lt;&gt;"",AG80&lt;&gt;""),IF(SUM(AG79,AG80)=AG81,"","Check ISCED "&amp;AG$8),"")</f>
        <v/>
      </c>
      <c r="AH162" s="460"/>
      <c r="AI162" s="460"/>
      <c r="AJ162" s="460" t="str">
        <f>IF(OR(AJ79&lt;&gt;"",AJ80&lt;&gt;""),IF(SUM(AJ79,AJ80)=AJ81,"","Check ISCED "&amp;AJ$8),"")</f>
        <v/>
      </c>
      <c r="AK162" s="460"/>
      <c r="AL162" s="460"/>
      <c r="AM162" s="460" t="str">
        <f>IF(OR(AM79&lt;&gt;"",AM80&lt;&gt;""),IF(SUM(AM79,AM80)=AM81,"","Check ISCED "&amp;AM$8),"")</f>
        <v/>
      </c>
      <c r="AN162" s="460"/>
      <c r="AO162" s="460"/>
      <c r="AP162" s="460" t="str">
        <f>IF(OR(AP79&lt;&gt;"",AP80&lt;&gt;""),IF(SUM(AP79,AP80)=AP81,"","Check ISCED "&amp;AP$8),"")</f>
        <v/>
      </c>
      <c r="AQ162" s="460"/>
      <c r="AR162" s="460"/>
      <c r="AS162" s="460" t="str">
        <f>IF(OR(AS79&lt;&gt;"",AS80&lt;&gt;""),IF(SUM(AS79,AS80)=AS81,"","Check ISCED "&amp;AS$8),"")</f>
        <v/>
      </c>
      <c r="AT162" s="460"/>
      <c r="AU162" s="460"/>
      <c r="AV162" s="460" t="str">
        <f>IF(OR(AV79&lt;&gt;"",AV80&lt;&gt;""),IF(SUM(AV79,AV80)=AV81,"","Check ISCED "&amp;AV$8),"")</f>
        <v/>
      </c>
      <c r="AW162" s="460"/>
      <c r="AX162" s="460"/>
      <c r="AY162" s="460" t="str">
        <f>IF(OR(AY79&lt;&gt;"",AY80&lt;&gt;""),IF(SUM(AY79,AY80)=AY81,"","Check ISCED "&amp;AY$8),"")</f>
        <v/>
      </c>
      <c r="AZ162" s="460"/>
      <c r="BA162" s="460"/>
      <c r="BB162" s="460" t="str">
        <f>IF(OR(BB79&lt;&gt;"",BB80&lt;&gt;""),IF(SUM(BB79,BB80)=BB81,"","Check ISCED "&amp;BB$8),"")</f>
        <v/>
      </c>
      <c r="BC162" s="460"/>
      <c r="BD162" s="460"/>
      <c r="BE162" s="460" t="str">
        <f>IF(OR(BE79&lt;&gt;"",BE80&lt;&gt;""),IF(SUM(BE79,BE80)=BE81,"","Check ISCED "&amp;BE$8),"")</f>
        <v/>
      </c>
      <c r="BF162" s="460"/>
      <c r="BG162" s="460"/>
      <c r="BH162" s="460" t="str">
        <f>IF(OR(BH79&lt;&gt;"",BH80&lt;&gt;""),IF(SUM(BH79,BH80)=BH81,"","Check ISCED "&amp;BH$8),"")</f>
        <v/>
      </c>
      <c r="BI162" s="460"/>
      <c r="BJ162" s="460"/>
      <c r="BK162" s="460" t="str">
        <f>IF(OR(BK79&lt;&gt;"",BK80&lt;&gt;""),IF(SUM(BK79,BK80)=BK81,"","Check ISCED "&amp;BK$8),"")</f>
        <v/>
      </c>
      <c r="BL162" s="460"/>
      <c r="BM162" s="460"/>
      <c r="BN162" s="460" t="str">
        <f>IF(OR(BN79&lt;&gt;"",BN80&lt;&gt;""),IF(SUM(BN79,BN80)=BN81,"","Check ISCED "&amp;BN$8),"")</f>
        <v/>
      </c>
      <c r="BO162" s="460"/>
      <c r="BP162" s="460"/>
      <c r="BQ162" s="460" t="str">
        <f>IF(OR(BQ79&lt;&gt;"",BQ80&lt;&gt;""),IF(SUM(BQ79,BQ80)=BQ81,"","Check ISCED "&amp;BQ$8),"")</f>
        <v/>
      </c>
      <c r="BR162" s="460"/>
      <c r="BS162" s="460"/>
      <c r="BT162" s="460" t="str">
        <f>IF(OR(BT79&lt;&gt;"",BT80&lt;&gt;""),IF(SUM(BT79,BT80)=BT81,"","Check ISCED "&amp;BT$8),"")</f>
        <v/>
      </c>
      <c r="BU162" s="460"/>
      <c r="BV162" s="460"/>
      <c r="BW162" s="460" t="str">
        <f>IF(OR(BW79&lt;&gt;"",BW80&lt;&gt;""),IF(SUM(BW79,BW80)=BW81,"","Check ISCED "&amp;BW$8),"")</f>
        <v/>
      </c>
      <c r="BX162" s="460"/>
      <c r="BY162" s="460"/>
      <c r="BZ162" s="460" t="str">
        <f>IF(OR(BZ79&lt;&gt;"",BZ80&lt;&gt;""),IF(SUM(BZ79,BZ80)=BZ81,"","Check ISCED "&amp;BZ$8),"")</f>
        <v/>
      </c>
      <c r="CA162" s="460"/>
      <c r="CB162" s="460"/>
      <c r="CC162" s="460" t="str">
        <f>IF(OR(CC79&lt;&gt;"",CC80&lt;&gt;""),IF(SUM(CC79,CC80)=CC81,"","Check ISCED "&amp;CC$8),"")</f>
        <v/>
      </c>
      <c r="CD162" s="460"/>
      <c r="CE162" s="460"/>
      <c r="CF162" s="460" t="str">
        <f>IF(OR(CF79&lt;&gt;"",CF80&lt;&gt;""),IF(SUM(CF79,CF80)=CF81,"","Check ISCED "&amp;CF$8),"")</f>
        <v/>
      </c>
      <c r="CG162" s="460"/>
      <c r="CH162" s="460"/>
      <c r="CI162" s="460" t="str">
        <f>IF(OR(CI79&lt;&gt;"",CI80&lt;&gt;""),IF(SUM(CI79,CI80)=CI81,"","Check ISCED "&amp;CI$8),"")</f>
        <v/>
      </c>
      <c r="CJ162" s="460"/>
      <c r="CK162" s="460"/>
      <c r="CL162" s="460" t="str">
        <f>IF(OR(CL79&lt;&gt;"",CL80&lt;&gt;""),IF(SUM(CL79,CL80)=CL81,"","Check ISCED_X "&amp;CL$8),"")</f>
        <v/>
      </c>
      <c r="CM162" s="460"/>
      <c r="CN162" s="460"/>
      <c r="CO162" s="460" t="str">
        <f>IF(OR(CO79&lt;&gt;"",CO80&lt;&gt;""),IF(SUM(CO79,CO80)=CO81,"","Check ISCED_T "&amp;CO$8),"")</f>
        <v/>
      </c>
      <c r="CP162" s="460"/>
      <c r="CQ162" s="469"/>
    </row>
    <row r="163" spans="3:95" s="414" customFormat="1" hidden="1" x14ac:dyDescent="0.2">
      <c r="C163" s="931"/>
      <c r="D163" s="934"/>
      <c r="E163" s="464" t="s">
        <v>9208</v>
      </c>
      <c r="F163" s="509" t="s">
        <v>9127</v>
      </c>
      <c r="G163" s="445"/>
      <c r="H163" s="445"/>
      <c r="I163" s="445"/>
      <c r="J163" s="445"/>
      <c r="K163" s="445"/>
      <c r="L163" s="445"/>
      <c r="M163" s="445"/>
      <c r="N163" s="445"/>
      <c r="O163" s="445"/>
      <c r="P163" s="445"/>
      <c r="Q163" s="445"/>
      <c r="R163" s="445"/>
      <c r="S163" s="445"/>
      <c r="T163" s="445"/>
      <c r="U163" s="445"/>
      <c r="V163" s="445"/>
      <c r="W163" s="445"/>
      <c r="X163" s="445"/>
      <c r="Y163" s="445"/>
      <c r="Z163" s="445"/>
      <c r="AA163" s="445" t="str">
        <f>IF(OR(AA81&lt;&gt;"",AA82&lt;&gt;""),IF(SUM(AA81,AA82)=AA83,"","Check ISCED "&amp;AA$8),"")</f>
        <v/>
      </c>
      <c r="AB163" s="445"/>
      <c r="AC163" s="445"/>
      <c r="AD163" s="445" t="str">
        <f>IF(OR(AD81&lt;&gt;"",AD82&lt;&gt;""),IF(SUM(AD81,AD82)=AD83,"","Check ISCED "&amp;AD$8),"")</f>
        <v/>
      </c>
      <c r="AE163" s="445"/>
      <c r="AF163" s="445"/>
      <c r="AG163" s="445" t="str">
        <f>IF(OR(AG81&lt;&gt;"",AG82&lt;&gt;""),IF(SUM(AG81,AG82)=AG83,"","Check ISCED "&amp;AG$8),"")</f>
        <v/>
      </c>
      <c r="AH163" s="445"/>
      <c r="AI163" s="445"/>
      <c r="AJ163" s="445" t="str">
        <f>IF(OR(AJ81&lt;&gt;"",AJ82&lt;&gt;""),IF(SUM(AJ81,AJ82)=AJ83,"","Check ISCED "&amp;AJ$8),"")</f>
        <v/>
      </c>
      <c r="AK163" s="445"/>
      <c r="AL163" s="445"/>
      <c r="AM163" s="445" t="str">
        <f>IF(OR(AM81&lt;&gt;"",AM82&lt;&gt;""),IF(SUM(AM81,AM82)=AM83,"","Check ISCED "&amp;AM$8),"")</f>
        <v/>
      </c>
      <c r="AN163" s="445"/>
      <c r="AO163" s="445"/>
      <c r="AP163" s="445" t="str">
        <f>IF(OR(AP81&lt;&gt;"",AP82&lt;&gt;""),IF(SUM(AP81,AP82)=AP83,"","Check ISCED "&amp;AP$8),"")</f>
        <v/>
      </c>
      <c r="AQ163" s="445"/>
      <c r="AR163" s="445"/>
      <c r="AS163" s="445" t="str">
        <f>IF(OR(AS81&lt;&gt;"",AS82&lt;&gt;""),IF(SUM(AS81,AS82)=AS83,"","Check ISCED "&amp;AS$8),"")</f>
        <v/>
      </c>
      <c r="AT163" s="445"/>
      <c r="AU163" s="445"/>
      <c r="AV163" s="445" t="str">
        <f>IF(OR(AV81&lt;&gt;"",AV82&lt;&gt;""),IF(SUM(AV81,AV82)=AV83,"","Check ISCED "&amp;AV$8),"")</f>
        <v/>
      </c>
      <c r="AW163" s="445"/>
      <c r="AX163" s="445"/>
      <c r="AY163" s="445" t="str">
        <f>IF(OR(AY81&lt;&gt;"",AY82&lt;&gt;""),IF(SUM(AY81,AY82)=AY83,"","Check ISCED "&amp;AY$8),"")</f>
        <v/>
      </c>
      <c r="AZ163" s="445"/>
      <c r="BA163" s="445"/>
      <c r="BB163" s="445" t="str">
        <f>IF(OR(BB81&lt;&gt;"",BB82&lt;&gt;""),IF(SUM(BB81,BB82)=BB83,"","Check ISCED "&amp;BB$8),"")</f>
        <v/>
      </c>
      <c r="BC163" s="445"/>
      <c r="BD163" s="445"/>
      <c r="BE163" s="445" t="str">
        <f>IF(OR(BE81&lt;&gt;"",BE82&lt;&gt;""),IF(SUM(BE81,BE82)=BE83,"","Check ISCED "&amp;BE$8),"")</f>
        <v/>
      </c>
      <c r="BF163" s="445"/>
      <c r="BG163" s="445"/>
      <c r="BH163" s="445" t="str">
        <f>IF(OR(BH81&lt;&gt;"",BH82&lt;&gt;""),IF(SUM(BH81,BH82)=BH83,"","Check ISCED "&amp;BH$8),"")</f>
        <v/>
      </c>
      <c r="BI163" s="445"/>
      <c r="BJ163" s="445"/>
      <c r="BK163" s="445" t="str">
        <f>IF(OR(BK81&lt;&gt;"",BK82&lt;&gt;""),IF(SUM(BK81,BK82)=BK83,"","Check ISCED "&amp;BK$8),"")</f>
        <v/>
      </c>
      <c r="BL163" s="445"/>
      <c r="BM163" s="445"/>
      <c r="BN163" s="445" t="str">
        <f>IF(OR(BN81&lt;&gt;"",BN82&lt;&gt;""),IF(SUM(BN81,BN82)=BN83,"","Check ISCED "&amp;BN$8),"")</f>
        <v/>
      </c>
      <c r="BO163" s="445"/>
      <c r="BP163" s="445"/>
      <c r="BQ163" s="445" t="str">
        <f>IF(OR(BQ81&lt;&gt;"",BQ82&lt;&gt;""),IF(SUM(BQ81,BQ82)=BQ83,"","Check ISCED "&amp;BQ$8),"")</f>
        <v/>
      </c>
      <c r="BR163" s="445"/>
      <c r="BS163" s="445"/>
      <c r="BT163" s="445" t="str">
        <f>IF(OR(BT81&lt;&gt;"",BT82&lt;&gt;""),IF(SUM(BT81,BT82)=BT83,"","Check ISCED "&amp;BT$8),"")</f>
        <v/>
      </c>
      <c r="BU163" s="445"/>
      <c r="BV163" s="445"/>
      <c r="BW163" s="445" t="str">
        <f>IF(OR(BW81&lt;&gt;"",BW82&lt;&gt;""),IF(SUM(BW81,BW82)=BW83,"","Check ISCED "&amp;BW$8),"")</f>
        <v/>
      </c>
      <c r="BX163" s="445"/>
      <c r="BY163" s="445"/>
      <c r="BZ163" s="445" t="str">
        <f>IF(OR(BZ81&lt;&gt;"",BZ82&lt;&gt;""),IF(SUM(BZ81,BZ82)=BZ83,"","Check ISCED "&amp;BZ$8),"")</f>
        <v/>
      </c>
      <c r="CA163" s="445"/>
      <c r="CB163" s="445"/>
      <c r="CC163" s="445" t="str">
        <f>IF(OR(CC81&lt;&gt;"",CC82&lt;&gt;""),IF(SUM(CC81,CC82)=CC83,"","Check ISCED "&amp;CC$8),"")</f>
        <v/>
      </c>
      <c r="CD163" s="445"/>
      <c r="CE163" s="445"/>
      <c r="CF163" s="445" t="str">
        <f>IF(OR(CF81&lt;&gt;"",CF82&lt;&gt;""),IF(SUM(CF81,CF82)=CF83,"","Check ISCED "&amp;CF$8),"")</f>
        <v/>
      </c>
      <c r="CG163" s="445"/>
      <c r="CH163" s="445"/>
      <c r="CI163" s="445" t="str">
        <f>IF(OR(CI81&lt;&gt;"",CI82&lt;&gt;""),IF(SUM(CI81,CI82)=CI83,"","Check ISCED "&amp;CI$8),"")</f>
        <v/>
      </c>
      <c r="CJ163" s="445"/>
      <c r="CK163" s="445"/>
      <c r="CL163" s="445" t="str">
        <f>IF(OR(CL81&lt;&gt;"",CL82&lt;&gt;""),IF(SUM(CL81,CL82)=CL83,"","Check ISCED_X "&amp;CL$8),"")</f>
        <v/>
      </c>
      <c r="CM163" s="445"/>
      <c r="CN163" s="445"/>
      <c r="CO163" s="445" t="str">
        <f>IF(OR(CO81&lt;&gt;"",CO82&lt;&gt;""),IF(SUM(CO81,CO82)=CO83,"","Check ISCED_T "&amp;CO$8),"")</f>
        <v/>
      </c>
      <c r="CP163" s="445"/>
      <c r="CQ163" s="470"/>
    </row>
    <row r="164" spans="3:95" s="414" customFormat="1" hidden="1" x14ac:dyDescent="0.2">
      <c r="D164" s="536"/>
      <c r="E164" s="537"/>
    </row>
    <row r="165" spans="3:95" s="414" customFormat="1" hidden="1" x14ac:dyDescent="0.2">
      <c r="C165" s="929" t="s">
        <v>9128</v>
      </c>
      <c r="D165" s="938" t="s">
        <v>739</v>
      </c>
      <c r="E165" s="572" t="s">
        <v>207</v>
      </c>
      <c r="F165" s="507" t="s">
        <v>9129</v>
      </c>
      <c r="G165" s="455"/>
      <c r="H165" s="455"/>
      <c r="I165" s="455"/>
      <c r="J165" s="455"/>
      <c r="K165" s="455"/>
      <c r="L165" s="455"/>
      <c r="M165" s="455"/>
      <c r="N165" s="455"/>
      <c r="O165" s="455"/>
      <c r="P165" s="455"/>
      <c r="Q165" s="455"/>
      <c r="R165" s="455"/>
      <c r="S165" s="455"/>
      <c r="T165" s="455"/>
      <c r="U165" s="455"/>
      <c r="V165" s="455"/>
      <c r="W165" s="455"/>
      <c r="X165" s="455"/>
      <c r="Y165" s="455"/>
      <c r="Z165" s="455"/>
      <c r="AA165" s="455" t="str">
        <f>IF(OR(AA31&lt;&gt;"",AA67&lt;&gt;""),IF(SUM(AA31,AA67)=AA77,"","Check ISCED "&amp;AA$8),"")</f>
        <v/>
      </c>
      <c r="AB165" s="455"/>
      <c r="AC165" s="455"/>
      <c r="AD165" s="455" t="str">
        <f>IF(OR(AD31&lt;&gt;"",AD67&lt;&gt;""),IF(SUM(AD31,AD67)=AD77,"","Check ISCED "&amp;AD$8),"")</f>
        <v/>
      </c>
      <c r="AE165" s="455"/>
      <c r="AF165" s="455"/>
      <c r="AG165" s="455" t="str">
        <f>IF(OR(AG31&lt;&gt;"",AG67&lt;&gt;""),IF(SUM(AG31,AG67)=AG77,"","Check ISCED "&amp;AG$8),"")</f>
        <v/>
      </c>
      <c r="AH165" s="455"/>
      <c r="AI165" s="455"/>
      <c r="AJ165" s="455" t="str">
        <f>IF(OR(AJ31&lt;&gt;"",AJ67&lt;&gt;""),IF(SUM(AJ31,AJ67)=AJ77,"","Check ISCED "&amp;AJ$8),"")</f>
        <v/>
      </c>
      <c r="AK165" s="455"/>
      <c r="AL165" s="455"/>
      <c r="AM165" s="455" t="str">
        <f>IF(OR(AM31&lt;&gt;"",AM67&lt;&gt;""),IF(SUM(AM31,AM67)=AM77,"","Check ISCED "&amp;AM$8),"")</f>
        <v/>
      </c>
      <c r="AN165" s="455"/>
      <c r="AO165" s="455"/>
      <c r="AP165" s="455" t="str">
        <f>IF(OR(AP31&lt;&gt;"",AP67&lt;&gt;""),IF(SUM(AP31,AP67)=AP77,"","Check ISCED "&amp;AP$8),"")</f>
        <v/>
      </c>
      <c r="AQ165" s="455"/>
      <c r="AR165" s="455"/>
      <c r="AS165" s="455" t="str">
        <f>IF(OR(AS31&lt;&gt;"",AS67&lt;&gt;""),IF(SUM(AS31,AS67)=AS77,"","Check ISCED "&amp;AS$8),"")</f>
        <v/>
      </c>
      <c r="AT165" s="455"/>
      <c r="AU165" s="455"/>
      <c r="AV165" s="455" t="str">
        <f>IF(OR(AV31&lt;&gt;"",AV67&lt;&gt;""),IF(SUM(AV31,AV67)=AV77,"","Check ISCED "&amp;AV$8),"")</f>
        <v/>
      </c>
      <c r="AW165" s="455"/>
      <c r="AX165" s="455"/>
      <c r="AY165" s="455" t="str">
        <f>IF(OR(AY31&lt;&gt;"",AY67&lt;&gt;""),IF(SUM(AY31,AY67)=AY77,"","Check ISCED "&amp;AY$8),"")</f>
        <v/>
      </c>
      <c r="AZ165" s="455"/>
      <c r="BA165" s="455"/>
      <c r="BB165" s="455" t="str">
        <f>IF(OR(BB31&lt;&gt;"",BB67&lt;&gt;""),IF(SUM(BB31,BB67)=BB77,"","Check ISCED "&amp;BB$8),"")</f>
        <v/>
      </c>
      <c r="BC165" s="455"/>
      <c r="BD165" s="455"/>
      <c r="BE165" s="455" t="str">
        <f>IF(OR(BE31&lt;&gt;"",BE67&lt;&gt;""),IF(SUM(BE31,BE67)=BE77,"","Check ISCED "&amp;BE$8),"")</f>
        <v/>
      </c>
      <c r="BF165" s="455"/>
      <c r="BG165" s="455"/>
      <c r="BH165" s="455" t="str">
        <f>IF(OR(BH31&lt;&gt;"",BH67&lt;&gt;""),IF(SUM(BH31,BH67)=BH77,"","Check ISCED "&amp;BH$8),"")</f>
        <v/>
      </c>
      <c r="BI165" s="455"/>
      <c r="BJ165" s="455"/>
      <c r="BK165" s="455" t="str">
        <f>IF(OR(BK31&lt;&gt;"",BK67&lt;&gt;""),IF(SUM(BK31,BK67)=BK77,"","Check ISCED "&amp;BK$8),"")</f>
        <v/>
      </c>
      <c r="BL165" s="455"/>
      <c r="BM165" s="455"/>
      <c r="BN165" s="455" t="str">
        <f>IF(OR(BN31&lt;&gt;"",BN67&lt;&gt;""),IF(SUM(BN31,BN67)=BN77,"","Check ISCED "&amp;BN$8),"")</f>
        <v/>
      </c>
      <c r="BO165" s="455"/>
      <c r="BP165" s="455"/>
      <c r="BQ165" s="455" t="str">
        <f>IF(OR(BQ31&lt;&gt;"",BQ67&lt;&gt;""),IF(SUM(BQ31,BQ67)=BQ77,"","Check ISCED "&amp;BQ$8),"")</f>
        <v/>
      </c>
      <c r="BR165" s="455"/>
      <c r="BS165" s="455"/>
      <c r="BT165" s="455" t="str">
        <f>IF(OR(BT31&lt;&gt;"",BT67&lt;&gt;""),IF(SUM(BT31,BT67)=BT77,"","Check ISCED "&amp;BT$8),"")</f>
        <v/>
      </c>
      <c r="BU165" s="455"/>
      <c r="BV165" s="455"/>
      <c r="BW165" s="455" t="str">
        <f>IF(OR(BW31&lt;&gt;"",BW67&lt;&gt;""),IF(SUM(BW31,BW67)=BW77,"","Check ISCED "&amp;BW$8),"")</f>
        <v/>
      </c>
      <c r="BX165" s="455"/>
      <c r="BY165" s="455"/>
      <c r="BZ165" s="455" t="str">
        <f>IF(OR(BZ31&lt;&gt;"",BZ67&lt;&gt;""),IF(SUM(BZ31,BZ67)=BZ77,"","Check ISCED "&amp;BZ$8),"")</f>
        <v/>
      </c>
      <c r="CA165" s="455"/>
      <c r="CB165" s="455"/>
      <c r="CC165" s="455" t="str">
        <f>IF(OR(CC31&lt;&gt;"",CC67&lt;&gt;""),IF(SUM(CC31,CC67)=CC77,"","Check ISCED "&amp;CC$8),"")</f>
        <v/>
      </c>
      <c r="CD165" s="455"/>
      <c r="CE165" s="455"/>
      <c r="CF165" s="455" t="str">
        <f>IF(OR(CF31&lt;&gt;"",CF67&lt;&gt;""),IF(SUM(CF31,CF67)=CF77,"","Check ISCED "&amp;CF$8),"")</f>
        <v/>
      </c>
      <c r="CG165" s="455"/>
      <c r="CH165" s="455"/>
      <c r="CI165" s="455" t="str">
        <f>IF(OR(CI31&lt;&gt;"",CI67&lt;&gt;""),IF(SUM(CI31,CI67)=CI77,"","Check ISCED "&amp;CI$8),"")</f>
        <v/>
      </c>
      <c r="CJ165" s="455"/>
      <c r="CK165" s="455"/>
      <c r="CL165" s="455" t="str">
        <f>IF(OR(CL31&lt;&gt;"",CL67&lt;&gt;""),IF(SUM(CL31,CL67)=CL77,"","Check ISCED_X "&amp;CL$8),"")</f>
        <v/>
      </c>
      <c r="CM165" s="455"/>
      <c r="CN165" s="455"/>
      <c r="CO165" s="455" t="str">
        <f>IF(OR(CO31&lt;&gt;"",CO67&lt;&gt;""),IF(SUM(CO31,CO67)=CO77,"","Check ISCED_T "&amp;CO$8),"")</f>
        <v/>
      </c>
      <c r="CP165" s="455"/>
      <c r="CQ165" s="468"/>
    </row>
    <row r="166" spans="3:95" s="414" customFormat="1" hidden="1" x14ac:dyDescent="0.2">
      <c r="C166" s="930"/>
      <c r="D166" s="939"/>
      <c r="E166" s="573" t="s">
        <v>210</v>
      </c>
      <c r="F166" s="508" t="s">
        <v>9130</v>
      </c>
      <c r="G166" s="460"/>
      <c r="H166" s="460"/>
      <c r="I166" s="460"/>
      <c r="J166" s="460"/>
      <c r="K166" s="460"/>
      <c r="L166" s="460"/>
      <c r="M166" s="460"/>
      <c r="N166" s="460"/>
      <c r="O166" s="460"/>
      <c r="P166" s="460"/>
      <c r="Q166" s="460"/>
      <c r="R166" s="460"/>
      <c r="S166" s="460"/>
      <c r="T166" s="460"/>
      <c r="U166" s="460"/>
      <c r="V166" s="460"/>
      <c r="W166" s="460"/>
      <c r="X166" s="460"/>
      <c r="Y166" s="460"/>
      <c r="Z166" s="460"/>
      <c r="AA166" s="460" t="str">
        <f>IF(OR(AA32&lt;&gt;"",AA68&lt;&gt;""),IF(SUM(AA32,AA68)=AA78,"","Check ISCED "&amp;AA$8),"")</f>
        <v/>
      </c>
      <c r="AB166" s="460"/>
      <c r="AC166" s="460"/>
      <c r="AD166" s="460" t="str">
        <f>IF(OR(AD32&lt;&gt;"",AD68&lt;&gt;""),IF(SUM(AD32,AD68)=AD78,"","Check ISCED "&amp;AD$8),"")</f>
        <v/>
      </c>
      <c r="AE166" s="460"/>
      <c r="AF166" s="460"/>
      <c r="AG166" s="460" t="str">
        <f>IF(OR(AG32&lt;&gt;"",AG68&lt;&gt;""),IF(SUM(AG32,AG68)=AG78,"","Check ISCED "&amp;AG$8),"")</f>
        <v/>
      </c>
      <c r="AH166" s="460"/>
      <c r="AI166" s="460"/>
      <c r="AJ166" s="460" t="str">
        <f>IF(OR(AJ32&lt;&gt;"",AJ68&lt;&gt;""),IF(SUM(AJ32,AJ68)=AJ78,"","Check ISCED "&amp;AJ$8),"")</f>
        <v/>
      </c>
      <c r="AK166" s="460"/>
      <c r="AL166" s="460"/>
      <c r="AM166" s="460" t="str">
        <f>IF(OR(AM32&lt;&gt;"",AM68&lt;&gt;""),IF(SUM(AM32,AM68)=AM78,"","Check ISCED "&amp;AM$8),"")</f>
        <v/>
      </c>
      <c r="AN166" s="460"/>
      <c r="AO166" s="460"/>
      <c r="AP166" s="460" t="str">
        <f>IF(OR(AP32&lt;&gt;"",AP68&lt;&gt;""),IF(SUM(AP32,AP68)=AP78,"","Check ISCED "&amp;AP$8),"")</f>
        <v/>
      </c>
      <c r="AQ166" s="460"/>
      <c r="AR166" s="460"/>
      <c r="AS166" s="460" t="str">
        <f>IF(OR(AS32&lt;&gt;"",AS68&lt;&gt;""),IF(SUM(AS32,AS68)=AS78,"","Check ISCED "&amp;AS$8),"")</f>
        <v/>
      </c>
      <c r="AT166" s="460"/>
      <c r="AU166" s="460"/>
      <c r="AV166" s="460" t="str">
        <f>IF(OR(AV32&lt;&gt;"",AV68&lt;&gt;""),IF(SUM(AV32,AV68)=AV78,"","Check ISCED "&amp;AV$8),"")</f>
        <v/>
      </c>
      <c r="AW166" s="460"/>
      <c r="AX166" s="460"/>
      <c r="AY166" s="460" t="str">
        <f>IF(OR(AY32&lt;&gt;"",AY68&lt;&gt;""),IF(SUM(AY32,AY68)=AY78,"","Check ISCED "&amp;AY$8),"")</f>
        <v/>
      </c>
      <c r="AZ166" s="460"/>
      <c r="BA166" s="460"/>
      <c r="BB166" s="460" t="str">
        <f>IF(OR(BB32&lt;&gt;"",BB68&lt;&gt;""),IF(SUM(BB32,BB68)=BB78,"","Check ISCED "&amp;BB$8),"")</f>
        <v/>
      </c>
      <c r="BC166" s="460"/>
      <c r="BD166" s="460"/>
      <c r="BE166" s="460" t="str">
        <f>IF(OR(BE32&lt;&gt;"",BE68&lt;&gt;""),IF(SUM(BE32,BE68)=BE78,"","Check ISCED "&amp;BE$8),"")</f>
        <v/>
      </c>
      <c r="BF166" s="460"/>
      <c r="BG166" s="460"/>
      <c r="BH166" s="460" t="str">
        <f>IF(OR(BH32&lt;&gt;"",BH68&lt;&gt;""),IF(SUM(BH32,BH68)=BH78,"","Check ISCED "&amp;BH$8),"")</f>
        <v/>
      </c>
      <c r="BI166" s="460"/>
      <c r="BJ166" s="460"/>
      <c r="BK166" s="460" t="str">
        <f>IF(OR(BK32&lt;&gt;"",BK68&lt;&gt;""),IF(SUM(BK32,BK68)=BK78,"","Check ISCED "&amp;BK$8),"")</f>
        <v/>
      </c>
      <c r="BL166" s="460"/>
      <c r="BM166" s="460"/>
      <c r="BN166" s="460" t="str">
        <f>IF(OR(BN32&lt;&gt;"",BN68&lt;&gt;""),IF(SUM(BN32,BN68)=BN78,"","Check ISCED "&amp;BN$8),"")</f>
        <v/>
      </c>
      <c r="BO166" s="460"/>
      <c r="BP166" s="460"/>
      <c r="BQ166" s="460" t="str">
        <f>IF(OR(BQ32&lt;&gt;"",BQ68&lt;&gt;""),IF(SUM(BQ32,BQ68)=BQ78,"","Check ISCED "&amp;BQ$8),"")</f>
        <v/>
      </c>
      <c r="BR166" s="460"/>
      <c r="BS166" s="460"/>
      <c r="BT166" s="460" t="str">
        <f>IF(OR(BT32&lt;&gt;"",BT68&lt;&gt;""),IF(SUM(BT32,BT68)=BT78,"","Check ISCED "&amp;BT$8),"")</f>
        <v/>
      </c>
      <c r="BU166" s="460"/>
      <c r="BV166" s="460"/>
      <c r="BW166" s="460" t="str">
        <f>IF(OR(BW32&lt;&gt;"",BW68&lt;&gt;""),IF(SUM(BW32,BW68)=BW78,"","Check ISCED "&amp;BW$8),"")</f>
        <v/>
      </c>
      <c r="BX166" s="460"/>
      <c r="BY166" s="460"/>
      <c r="BZ166" s="460" t="str">
        <f>IF(OR(BZ32&lt;&gt;"",BZ68&lt;&gt;""),IF(SUM(BZ32,BZ68)=BZ78,"","Check ISCED "&amp;BZ$8),"")</f>
        <v/>
      </c>
      <c r="CA166" s="460"/>
      <c r="CB166" s="460"/>
      <c r="CC166" s="460" t="str">
        <f>IF(OR(CC32&lt;&gt;"",CC68&lt;&gt;""),IF(SUM(CC32,CC68)=CC78,"","Check ISCED "&amp;CC$8),"")</f>
        <v/>
      </c>
      <c r="CD166" s="460"/>
      <c r="CE166" s="460"/>
      <c r="CF166" s="460" t="str">
        <f>IF(OR(CF32&lt;&gt;"",CF68&lt;&gt;""),IF(SUM(CF32,CF68)=CF78,"","Check ISCED "&amp;CF$8),"")</f>
        <v/>
      </c>
      <c r="CG166" s="460"/>
      <c r="CH166" s="460"/>
      <c r="CI166" s="460" t="str">
        <f>IF(OR(CI32&lt;&gt;"",CI68&lt;&gt;""),IF(SUM(CI32,CI68)=CI78,"","Check ISCED "&amp;CI$8),"")</f>
        <v/>
      </c>
      <c r="CJ166" s="460"/>
      <c r="CK166" s="460"/>
      <c r="CL166" s="460" t="str">
        <f>IF(OR(CL32&lt;&gt;"",CL68&lt;&gt;""),IF(SUM(CL32,CL68)=CL78,"","Check ISCED_X "&amp;CL$8),"")</f>
        <v/>
      </c>
      <c r="CM166" s="460"/>
      <c r="CN166" s="460"/>
      <c r="CO166" s="460" t="str">
        <f>IF(OR(CO32&lt;&gt;"",CO68&lt;&gt;""),IF(SUM(CO32,CO68)=CO78,"","Check ISCED_T "&amp;CO$8),"")</f>
        <v/>
      </c>
      <c r="CP166" s="460"/>
      <c r="CQ166" s="469"/>
    </row>
    <row r="167" spans="3:95" s="414" customFormat="1" hidden="1" x14ac:dyDescent="0.2">
      <c r="C167" s="930"/>
      <c r="D167" s="939"/>
      <c r="E167" s="573" t="s">
        <v>213</v>
      </c>
      <c r="F167" s="508" t="s">
        <v>9131</v>
      </c>
      <c r="G167" s="460"/>
      <c r="H167" s="460"/>
      <c r="I167" s="460"/>
      <c r="J167" s="460"/>
      <c r="K167" s="460"/>
      <c r="L167" s="460"/>
      <c r="M167" s="460"/>
      <c r="N167" s="460"/>
      <c r="O167" s="460"/>
      <c r="P167" s="460"/>
      <c r="Q167" s="460"/>
      <c r="R167" s="460"/>
      <c r="S167" s="460"/>
      <c r="T167" s="460"/>
      <c r="U167" s="460"/>
      <c r="V167" s="460"/>
      <c r="W167" s="460"/>
      <c r="X167" s="460"/>
      <c r="Y167" s="460"/>
      <c r="Z167" s="460"/>
      <c r="AA167" s="460" t="str">
        <f>IF(OR(AA33&lt;&gt;"",AA69&lt;&gt;""),IF(SUM(AA33,AA69)=AA79,"","Check ISCED "&amp;AA$8),"")</f>
        <v/>
      </c>
      <c r="AB167" s="460"/>
      <c r="AC167" s="460"/>
      <c r="AD167" s="460" t="str">
        <f>IF(OR(AD33&lt;&gt;"",AD69&lt;&gt;""),IF(SUM(AD33,AD69)=AD79,"","Check ISCED "&amp;AD$8),"")</f>
        <v/>
      </c>
      <c r="AE167" s="460"/>
      <c r="AF167" s="460"/>
      <c r="AG167" s="460" t="str">
        <f>IF(OR(AG33&lt;&gt;"",AG69&lt;&gt;""),IF(SUM(AG33,AG69)=AG79,"","Check ISCED "&amp;AG$8),"")</f>
        <v/>
      </c>
      <c r="AH167" s="460"/>
      <c r="AI167" s="460"/>
      <c r="AJ167" s="460" t="str">
        <f>IF(OR(AJ33&lt;&gt;"",AJ69&lt;&gt;""),IF(SUM(AJ33,AJ69)=AJ79,"","Check ISCED "&amp;AJ$8),"")</f>
        <v/>
      </c>
      <c r="AK167" s="460"/>
      <c r="AL167" s="460"/>
      <c r="AM167" s="460" t="str">
        <f>IF(OR(AM33&lt;&gt;"",AM69&lt;&gt;""),IF(SUM(AM33,AM69)=AM79,"","Check ISCED "&amp;AM$8),"")</f>
        <v/>
      </c>
      <c r="AN167" s="460"/>
      <c r="AO167" s="460"/>
      <c r="AP167" s="460" t="str">
        <f>IF(OR(AP33&lt;&gt;"",AP69&lt;&gt;""),IF(SUM(AP33,AP69)=AP79,"","Check ISCED "&amp;AP$8),"")</f>
        <v/>
      </c>
      <c r="AQ167" s="460"/>
      <c r="AR167" s="460"/>
      <c r="AS167" s="460" t="str">
        <f>IF(OR(AS33&lt;&gt;"",AS69&lt;&gt;""),IF(SUM(AS33,AS69)=AS79,"","Check ISCED "&amp;AS$8),"")</f>
        <v/>
      </c>
      <c r="AT167" s="460"/>
      <c r="AU167" s="460"/>
      <c r="AV167" s="460" t="str">
        <f>IF(OR(AV33&lt;&gt;"",AV69&lt;&gt;""),IF(SUM(AV33,AV69)=AV79,"","Check ISCED "&amp;AV$8),"")</f>
        <v/>
      </c>
      <c r="AW167" s="460"/>
      <c r="AX167" s="460"/>
      <c r="AY167" s="460" t="str">
        <f>IF(OR(AY33&lt;&gt;"",AY69&lt;&gt;""),IF(SUM(AY33,AY69)=AY79,"","Check ISCED "&amp;AY$8),"")</f>
        <v/>
      </c>
      <c r="AZ167" s="460"/>
      <c r="BA167" s="460"/>
      <c r="BB167" s="460" t="str">
        <f>IF(OR(BB33&lt;&gt;"",BB69&lt;&gt;""),IF(SUM(BB33,BB69)=BB79,"","Check ISCED "&amp;BB$8),"")</f>
        <v/>
      </c>
      <c r="BC167" s="460"/>
      <c r="BD167" s="460"/>
      <c r="BE167" s="460" t="str">
        <f>IF(OR(BE33&lt;&gt;"",BE69&lt;&gt;""),IF(SUM(BE33,BE69)=BE79,"","Check ISCED "&amp;BE$8),"")</f>
        <v/>
      </c>
      <c r="BF167" s="460"/>
      <c r="BG167" s="460"/>
      <c r="BH167" s="460" t="str">
        <f>IF(OR(BH33&lt;&gt;"",BH69&lt;&gt;""),IF(SUM(BH33,BH69)=BH79,"","Check ISCED "&amp;BH$8),"")</f>
        <v/>
      </c>
      <c r="BI167" s="460"/>
      <c r="BJ167" s="460"/>
      <c r="BK167" s="460" t="str">
        <f>IF(OR(BK33&lt;&gt;"",BK69&lt;&gt;""),IF(SUM(BK33,BK69)=BK79,"","Check ISCED "&amp;BK$8),"")</f>
        <v/>
      </c>
      <c r="BL167" s="460"/>
      <c r="BM167" s="460"/>
      <c r="BN167" s="460" t="str">
        <f>IF(OR(BN33&lt;&gt;"",BN69&lt;&gt;""),IF(SUM(BN33,BN69)=BN79,"","Check ISCED "&amp;BN$8),"")</f>
        <v/>
      </c>
      <c r="BO167" s="460"/>
      <c r="BP167" s="460"/>
      <c r="BQ167" s="460" t="str">
        <f>IF(OR(BQ33&lt;&gt;"",BQ69&lt;&gt;""),IF(SUM(BQ33,BQ69)=BQ79,"","Check ISCED "&amp;BQ$8),"")</f>
        <v/>
      </c>
      <c r="BR167" s="460"/>
      <c r="BS167" s="460"/>
      <c r="BT167" s="460" t="str">
        <f>IF(OR(BT33&lt;&gt;"",BT69&lt;&gt;""),IF(SUM(BT33,BT69)=BT79,"","Check ISCED "&amp;BT$8),"")</f>
        <v/>
      </c>
      <c r="BU167" s="460"/>
      <c r="BV167" s="460"/>
      <c r="BW167" s="460" t="str">
        <f>IF(OR(BW33&lt;&gt;"",BW69&lt;&gt;""),IF(SUM(BW33,BW69)=BW79,"","Check ISCED "&amp;BW$8),"")</f>
        <v/>
      </c>
      <c r="BX167" s="460"/>
      <c r="BY167" s="460"/>
      <c r="BZ167" s="460" t="str">
        <f>IF(OR(BZ33&lt;&gt;"",BZ69&lt;&gt;""),IF(SUM(BZ33,BZ69)=BZ79,"","Check ISCED "&amp;BZ$8),"")</f>
        <v/>
      </c>
      <c r="CA167" s="460"/>
      <c r="CB167" s="460"/>
      <c r="CC167" s="460" t="str">
        <f>IF(OR(CC33&lt;&gt;"",CC69&lt;&gt;""),IF(SUM(CC33,CC69)=CC79,"","Check ISCED "&amp;CC$8),"")</f>
        <v/>
      </c>
      <c r="CD167" s="460"/>
      <c r="CE167" s="460"/>
      <c r="CF167" s="460" t="str">
        <f>IF(OR(CF33&lt;&gt;"",CF69&lt;&gt;""),IF(SUM(CF33,CF69)=CF79,"","Check ISCED "&amp;CF$8),"")</f>
        <v/>
      </c>
      <c r="CG167" s="460"/>
      <c r="CH167" s="460"/>
      <c r="CI167" s="460" t="str">
        <f>IF(OR(CI33&lt;&gt;"",CI69&lt;&gt;""),IF(SUM(CI33,CI69)=CI79,"","Check ISCED "&amp;CI$8),"")</f>
        <v/>
      </c>
      <c r="CJ167" s="460"/>
      <c r="CK167" s="460"/>
      <c r="CL167" s="460" t="str">
        <f>IF(OR(CL33&lt;&gt;"",CL69&lt;&gt;""),IF(SUM(CL33,CL69)=CL79,"","Check ISCED_X "&amp;CL$8),"")</f>
        <v/>
      </c>
      <c r="CM167" s="460"/>
      <c r="CN167" s="460"/>
      <c r="CO167" s="460" t="str">
        <f>IF(OR(CO33&lt;&gt;"",CO69&lt;&gt;""),IF(SUM(CO33,CO69)=CO79,"","Check ISCED_T "&amp;CO$8),"")</f>
        <v/>
      </c>
      <c r="CP167" s="460"/>
      <c r="CQ167" s="469"/>
    </row>
    <row r="168" spans="3:95" s="414" customFormat="1" hidden="1" x14ac:dyDescent="0.2">
      <c r="C168" s="930"/>
      <c r="D168" s="939"/>
      <c r="E168" s="573" t="s">
        <v>218</v>
      </c>
      <c r="F168" s="508" t="s">
        <v>9132</v>
      </c>
      <c r="G168" s="460"/>
      <c r="H168" s="460"/>
      <c r="I168" s="460"/>
      <c r="J168" s="460"/>
      <c r="K168" s="460"/>
      <c r="L168" s="460"/>
      <c r="M168" s="460"/>
      <c r="N168" s="460"/>
      <c r="O168" s="460"/>
      <c r="P168" s="460"/>
      <c r="Q168" s="460"/>
      <c r="R168" s="460"/>
      <c r="S168" s="460"/>
      <c r="T168" s="460"/>
      <c r="U168" s="460"/>
      <c r="V168" s="460"/>
      <c r="W168" s="460"/>
      <c r="X168" s="460"/>
      <c r="Y168" s="460"/>
      <c r="Z168" s="460"/>
      <c r="AA168" s="460" t="str">
        <f t="shared" ref="AA168:AA174" si="152">IF(OR(AA37&lt;&gt;"",AA70&lt;&gt;""),IF(SUM(AA37,AA70)=AA80,"","Check ISCED "&amp;AA$8),"")</f>
        <v/>
      </c>
      <c r="AB168" s="460"/>
      <c r="AC168" s="460"/>
      <c r="AD168" s="460" t="str">
        <f t="shared" ref="AD168:AD174" si="153">IF(OR(AD37&lt;&gt;"",AD70&lt;&gt;""),IF(SUM(AD37,AD70)=AD80,"","Check ISCED "&amp;AD$8),"")</f>
        <v/>
      </c>
      <c r="AE168" s="460"/>
      <c r="AF168" s="460"/>
      <c r="AG168" s="460" t="str">
        <f t="shared" ref="AG168:AG174" si="154">IF(OR(AG37&lt;&gt;"",AG70&lt;&gt;""),IF(SUM(AG37,AG70)=AG80,"","Check ISCED "&amp;AG$8),"")</f>
        <v/>
      </c>
      <c r="AH168" s="460"/>
      <c r="AI168" s="460"/>
      <c r="AJ168" s="460" t="str">
        <f t="shared" ref="AJ168:AJ174" si="155">IF(OR(AJ37&lt;&gt;"",AJ70&lt;&gt;""),IF(SUM(AJ37,AJ70)=AJ80,"","Check ISCED "&amp;AJ$8),"")</f>
        <v/>
      </c>
      <c r="AK168" s="460"/>
      <c r="AL168" s="460"/>
      <c r="AM168" s="460" t="str">
        <f t="shared" ref="AM168:AM174" si="156">IF(OR(AM37&lt;&gt;"",AM70&lt;&gt;""),IF(SUM(AM37,AM70)=AM80,"","Check ISCED "&amp;AM$8),"")</f>
        <v/>
      </c>
      <c r="AN168" s="460"/>
      <c r="AO168" s="460"/>
      <c r="AP168" s="460" t="str">
        <f t="shared" ref="AP168:AP174" si="157">IF(OR(AP37&lt;&gt;"",AP70&lt;&gt;""),IF(SUM(AP37,AP70)=AP80,"","Check ISCED "&amp;AP$8),"")</f>
        <v/>
      </c>
      <c r="AQ168" s="460"/>
      <c r="AR168" s="460"/>
      <c r="AS168" s="460" t="str">
        <f t="shared" ref="AS168:AS174" si="158">IF(OR(AS37&lt;&gt;"",AS70&lt;&gt;""),IF(SUM(AS37,AS70)=AS80,"","Check ISCED "&amp;AS$8),"")</f>
        <v/>
      </c>
      <c r="AT168" s="460"/>
      <c r="AU168" s="460"/>
      <c r="AV168" s="460" t="str">
        <f t="shared" ref="AV168:AV174" si="159">IF(OR(AV37&lt;&gt;"",AV70&lt;&gt;""),IF(SUM(AV37,AV70)=AV80,"","Check ISCED "&amp;AV$8),"")</f>
        <v/>
      </c>
      <c r="AW168" s="460"/>
      <c r="AX168" s="460"/>
      <c r="AY168" s="460" t="str">
        <f t="shared" ref="AY168:AY174" si="160">IF(OR(AY37&lt;&gt;"",AY70&lt;&gt;""),IF(SUM(AY37,AY70)=AY80,"","Check ISCED "&amp;AY$8),"")</f>
        <v/>
      </c>
      <c r="AZ168" s="460"/>
      <c r="BA168" s="460"/>
      <c r="BB168" s="460" t="str">
        <f t="shared" ref="BB168:BB174" si="161">IF(OR(BB37&lt;&gt;"",BB70&lt;&gt;""),IF(SUM(BB37,BB70)=BB80,"","Check ISCED "&amp;BB$8),"")</f>
        <v/>
      </c>
      <c r="BC168" s="460"/>
      <c r="BD168" s="460"/>
      <c r="BE168" s="460" t="str">
        <f t="shared" ref="BE168:BE174" si="162">IF(OR(BE37&lt;&gt;"",BE70&lt;&gt;""),IF(SUM(BE37,BE70)=BE80,"","Check ISCED "&amp;BE$8),"")</f>
        <v/>
      </c>
      <c r="BF168" s="460"/>
      <c r="BG168" s="460"/>
      <c r="BH168" s="460" t="str">
        <f t="shared" ref="BH168:BH174" si="163">IF(OR(BH37&lt;&gt;"",BH70&lt;&gt;""),IF(SUM(BH37,BH70)=BH80,"","Check ISCED "&amp;BH$8),"")</f>
        <v/>
      </c>
      <c r="BI168" s="460"/>
      <c r="BJ168" s="460"/>
      <c r="BK168" s="460" t="str">
        <f t="shared" ref="BK168:BK174" si="164">IF(OR(BK37&lt;&gt;"",BK70&lt;&gt;""),IF(SUM(BK37,BK70)=BK80,"","Check ISCED "&amp;BK$8),"")</f>
        <v/>
      </c>
      <c r="BL168" s="460"/>
      <c r="BM168" s="460"/>
      <c r="BN168" s="460" t="str">
        <f t="shared" ref="BN168:BN174" si="165">IF(OR(BN37&lt;&gt;"",BN70&lt;&gt;""),IF(SUM(BN37,BN70)=BN80,"","Check ISCED "&amp;BN$8),"")</f>
        <v/>
      </c>
      <c r="BO168" s="460"/>
      <c r="BP168" s="460"/>
      <c r="BQ168" s="460" t="str">
        <f t="shared" ref="BQ168:BQ174" si="166">IF(OR(BQ37&lt;&gt;"",BQ70&lt;&gt;""),IF(SUM(BQ37,BQ70)=BQ80,"","Check ISCED "&amp;BQ$8),"")</f>
        <v/>
      </c>
      <c r="BR168" s="460"/>
      <c r="BS168" s="460"/>
      <c r="BT168" s="460" t="str">
        <f t="shared" ref="BT168:BT174" si="167">IF(OR(BT37&lt;&gt;"",BT70&lt;&gt;""),IF(SUM(BT37,BT70)=BT80,"","Check ISCED "&amp;BT$8),"")</f>
        <v/>
      </c>
      <c r="BU168" s="460"/>
      <c r="BV168" s="460"/>
      <c r="BW168" s="460" t="str">
        <f t="shared" ref="BW168:BW174" si="168">IF(OR(BW37&lt;&gt;"",BW70&lt;&gt;""),IF(SUM(BW37,BW70)=BW80,"","Check ISCED "&amp;BW$8),"")</f>
        <v/>
      </c>
      <c r="BX168" s="460"/>
      <c r="BY168" s="460"/>
      <c r="BZ168" s="460" t="str">
        <f t="shared" ref="BZ168:BZ174" si="169">IF(OR(BZ37&lt;&gt;"",BZ70&lt;&gt;""),IF(SUM(BZ37,BZ70)=BZ80,"","Check ISCED "&amp;BZ$8),"")</f>
        <v/>
      </c>
      <c r="CA168" s="460"/>
      <c r="CB168" s="460"/>
      <c r="CC168" s="460" t="str">
        <f t="shared" ref="CC168:CC174" si="170">IF(OR(CC37&lt;&gt;"",CC70&lt;&gt;""),IF(SUM(CC37,CC70)=CC80,"","Check ISCED "&amp;CC$8),"")</f>
        <v/>
      </c>
      <c r="CD168" s="460"/>
      <c r="CE168" s="460"/>
      <c r="CF168" s="460" t="str">
        <f t="shared" ref="CF168:CF174" si="171">IF(OR(CF37&lt;&gt;"",CF70&lt;&gt;""),IF(SUM(CF37,CF70)=CF80,"","Check ISCED "&amp;CF$8),"")</f>
        <v/>
      </c>
      <c r="CG168" s="460"/>
      <c r="CH168" s="460"/>
      <c r="CI168" s="460" t="str">
        <f t="shared" ref="CI168:CI174" si="172">IF(OR(CI37&lt;&gt;"",CI70&lt;&gt;""),IF(SUM(CI37,CI70)=CI80,"","Check ISCED "&amp;CI$8),"")</f>
        <v/>
      </c>
      <c r="CJ168" s="460"/>
      <c r="CK168" s="460"/>
      <c r="CL168" s="460" t="str">
        <f t="shared" ref="CL168:CL174" si="173">IF(OR(CL37&lt;&gt;"",CL70&lt;&gt;""),IF(SUM(CL37,CL70)=CL80,"","Check ISCED_X "&amp;CL$8),"")</f>
        <v/>
      </c>
      <c r="CM168" s="460"/>
      <c r="CN168" s="460"/>
      <c r="CO168" s="460" t="str">
        <f t="shared" ref="CO168:CO174" si="174">IF(OR(CO37&lt;&gt;"",CO70&lt;&gt;""),IF(SUM(CO37,CO70)=CO80,"","Check ISCED_T "&amp;CO$8),"")</f>
        <v/>
      </c>
      <c r="CP168" s="460"/>
      <c r="CQ168" s="469"/>
    </row>
    <row r="169" spans="3:95" s="414" customFormat="1" hidden="1" x14ac:dyDescent="0.2">
      <c r="C169" s="930"/>
      <c r="D169" s="940"/>
      <c r="E169" s="574" t="s">
        <v>222</v>
      </c>
      <c r="F169" s="509" t="s">
        <v>9133</v>
      </c>
      <c r="G169" s="460"/>
      <c r="H169" s="460"/>
      <c r="I169" s="460"/>
      <c r="J169" s="460"/>
      <c r="K169" s="460"/>
      <c r="L169" s="460"/>
      <c r="M169" s="460"/>
      <c r="N169" s="460"/>
      <c r="O169" s="460"/>
      <c r="P169" s="460"/>
      <c r="Q169" s="460"/>
      <c r="R169" s="460"/>
      <c r="S169" s="460"/>
      <c r="T169" s="460"/>
      <c r="U169" s="460"/>
      <c r="V169" s="460"/>
      <c r="W169" s="460"/>
      <c r="X169" s="460"/>
      <c r="Y169" s="460"/>
      <c r="Z169" s="460"/>
      <c r="AA169" s="460" t="str">
        <f t="shared" si="152"/>
        <v/>
      </c>
      <c r="AB169" s="460"/>
      <c r="AC169" s="460"/>
      <c r="AD169" s="460" t="str">
        <f t="shared" si="153"/>
        <v/>
      </c>
      <c r="AE169" s="460"/>
      <c r="AF169" s="460"/>
      <c r="AG169" s="460" t="str">
        <f t="shared" si="154"/>
        <v/>
      </c>
      <c r="AH169" s="460"/>
      <c r="AI169" s="460"/>
      <c r="AJ169" s="460" t="str">
        <f t="shared" si="155"/>
        <v/>
      </c>
      <c r="AK169" s="460"/>
      <c r="AL169" s="460"/>
      <c r="AM169" s="460" t="str">
        <f t="shared" si="156"/>
        <v/>
      </c>
      <c r="AN169" s="460"/>
      <c r="AO169" s="460"/>
      <c r="AP169" s="460" t="str">
        <f t="shared" si="157"/>
        <v/>
      </c>
      <c r="AQ169" s="460"/>
      <c r="AR169" s="460"/>
      <c r="AS169" s="460" t="str">
        <f t="shared" si="158"/>
        <v/>
      </c>
      <c r="AT169" s="460"/>
      <c r="AU169" s="460"/>
      <c r="AV169" s="460" t="str">
        <f t="shared" si="159"/>
        <v/>
      </c>
      <c r="AW169" s="460"/>
      <c r="AX169" s="460"/>
      <c r="AY169" s="460" t="str">
        <f t="shared" si="160"/>
        <v/>
      </c>
      <c r="AZ169" s="460"/>
      <c r="BA169" s="460"/>
      <c r="BB169" s="460" t="str">
        <f t="shared" si="161"/>
        <v/>
      </c>
      <c r="BC169" s="460"/>
      <c r="BD169" s="460"/>
      <c r="BE169" s="460" t="str">
        <f t="shared" si="162"/>
        <v/>
      </c>
      <c r="BF169" s="460"/>
      <c r="BG169" s="460"/>
      <c r="BH169" s="460" t="str">
        <f t="shared" si="163"/>
        <v/>
      </c>
      <c r="BI169" s="460"/>
      <c r="BJ169" s="460"/>
      <c r="BK169" s="460" t="str">
        <f t="shared" si="164"/>
        <v/>
      </c>
      <c r="BL169" s="460"/>
      <c r="BM169" s="460"/>
      <c r="BN169" s="460" t="str">
        <f t="shared" si="165"/>
        <v/>
      </c>
      <c r="BO169" s="460"/>
      <c r="BP169" s="460"/>
      <c r="BQ169" s="460" t="str">
        <f t="shared" si="166"/>
        <v/>
      </c>
      <c r="BR169" s="460"/>
      <c r="BS169" s="460"/>
      <c r="BT169" s="460" t="str">
        <f t="shared" si="167"/>
        <v/>
      </c>
      <c r="BU169" s="460"/>
      <c r="BV169" s="460"/>
      <c r="BW169" s="460" t="str">
        <f t="shared" si="168"/>
        <v/>
      </c>
      <c r="BX169" s="460"/>
      <c r="BY169" s="460"/>
      <c r="BZ169" s="460" t="str">
        <f t="shared" si="169"/>
        <v/>
      </c>
      <c r="CA169" s="460"/>
      <c r="CB169" s="460"/>
      <c r="CC169" s="460" t="str">
        <f t="shared" si="170"/>
        <v/>
      </c>
      <c r="CD169" s="460"/>
      <c r="CE169" s="460"/>
      <c r="CF169" s="460" t="str">
        <f t="shared" si="171"/>
        <v/>
      </c>
      <c r="CG169" s="460"/>
      <c r="CH169" s="460"/>
      <c r="CI169" s="460" t="str">
        <f t="shared" si="172"/>
        <v/>
      </c>
      <c r="CJ169" s="460"/>
      <c r="CK169" s="460"/>
      <c r="CL169" s="460" t="str">
        <f t="shared" si="173"/>
        <v/>
      </c>
      <c r="CM169" s="460"/>
      <c r="CN169" s="460"/>
      <c r="CO169" s="460" t="str">
        <f t="shared" si="174"/>
        <v/>
      </c>
      <c r="CP169" s="460"/>
      <c r="CQ169" s="469"/>
    </row>
    <row r="170" spans="3:95" s="414" customFormat="1" hidden="1" x14ac:dyDescent="0.2">
      <c r="C170" s="930"/>
      <c r="D170" s="541" t="s">
        <v>224</v>
      </c>
      <c r="E170" s="514"/>
      <c r="F170" s="485" t="s">
        <v>9134</v>
      </c>
      <c r="G170" s="460"/>
      <c r="H170" s="460"/>
      <c r="I170" s="460"/>
      <c r="J170" s="460"/>
      <c r="K170" s="460"/>
      <c r="L170" s="460"/>
      <c r="M170" s="460"/>
      <c r="N170" s="460"/>
      <c r="O170" s="460"/>
      <c r="P170" s="460"/>
      <c r="Q170" s="460"/>
      <c r="R170" s="460"/>
      <c r="S170" s="460"/>
      <c r="T170" s="460"/>
      <c r="U170" s="460"/>
      <c r="V170" s="460"/>
      <c r="W170" s="460"/>
      <c r="X170" s="460"/>
      <c r="Y170" s="460"/>
      <c r="Z170" s="460"/>
      <c r="AA170" s="460" t="str">
        <f t="shared" si="152"/>
        <v/>
      </c>
      <c r="AB170" s="460"/>
      <c r="AC170" s="460"/>
      <c r="AD170" s="460" t="str">
        <f t="shared" si="153"/>
        <v/>
      </c>
      <c r="AE170" s="460"/>
      <c r="AF170" s="460"/>
      <c r="AG170" s="460" t="str">
        <f t="shared" si="154"/>
        <v/>
      </c>
      <c r="AH170" s="460"/>
      <c r="AI170" s="460"/>
      <c r="AJ170" s="460" t="str">
        <f t="shared" si="155"/>
        <v/>
      </c>
      <c r="AK170" s="460"/>
      <c r="AL170" s="460"/>
      <c r="AM170" s="460" t="str">
        <f t="shared" si="156"/>
        <v/>
      </c>
      <c r="AN170" s="460"/>
      <c r="AO170" s="460"/>
      <c r="AP170" s="460" t="str">
        <f t="shared" si="157"/>
        <v/>
      </c>
      <c r="AQ170" s="460"/>
      <c r="AR170" s="460"/>
      <c r="AS170" s="460" t="str">
        <f t="shared" si="158"/>
        <v/>
      </c>
      <c r="AT170" s="460"/>
      <c r="AU170" s="460"/>
      <c r="AV170" s="460" t="str">
        <f t="shared" si="159"/>
        <v/>
      </c>
      <c r="AW170" s="460"/>
      <c r="AX170" s="460"/>
      <c r="AY170" s="460" t="str">
        <f t="shared" si="160"/>
        <v/>
      </c>
      <c r="AZ170" s="460"/>
      <c r="BA170" s="460"/>
      <c r="BB170" s="460" t="str">
        <f t="shared" si="161"/>
        <v/>
      </c>
      <c r="BC170" s="460"/>
      <c r="BD170" s="460"/>
      <c r="BE170" s="460" t="str">
        <f t="shared" si="162"/>
        <v/>
      </c>
      <c r="BF170" s="460"/>
      <c r="BG170" s="460"/>
      <c r="BH170" s="460" t="str">
        <f t="shared" si="163"/>
        <v/>
      </c>
      <c r="BI170" s="460"/>
      <c r="BJ170" s="460"/>
      <c r="BK170" s="460" t="str">
        <f t="shared" si="164"/>
        <v/>
      </c>
      <c r="BL170" s="460"/>
      <c r="BM170" s="460"/>
      <c r="BN170" s="460" t="str">
        <f t="shared" si="165"/>
        <v/>
      </c>
      <c r="BO170" s="460"/>
      <c r="BP170" s="460"/>
      <c r="BQ170" s="460" t="str">
        <f t="shared" si="166"/>
        <v/>
      </c>
      <c r="BR170" s="460"/>
      <c r="BS170" s="460"/>
      <c r="BT170" s="460" t="str">
        <f t="shared" si="167"/>
        <v/>
      </c>
      <c r="BU170" s="460"/>
      <c r="BV170" s="460"/>
      <c r="BW170" s="460" t="str">
        <f t="shared" si="168"/>
        <v/>
      </c>
      <c r="BX170" s="460"/>
      <c r="BY170" s="460"/>
      <c r="BZ170" s="460" t="str">
        <f t="shared" si="169"/>
        <v/>
      </c>
      <c r="CA170" s="460"/>
      <c r="CB170" s="460"/>
      <c r="CC170" s="460" t="str">
        <f t="shared" si="170"/>
        <v/>
      </c>
      <c r="CD170" s="460"/>
      <c r="CE170" s="460"/>
      <c r="CF170" s="460" t="str">
        <f t="shared" si="171"/>
        <v/>
      </c>
      <c r="CG170" s="460"/>
      <c r="CH170" s="460"/>
      <c r="CI170" s="460" t="str">
        <f t="shared" si="172"/>
        <v/>
      </c>
      <c r="CJ170" s="460"/>
      <c r="CK170" s="460"/>
      <c r="CL170" s="460" t="str">
        <f t="shared" si="173"/>
        <v/>
      </c>
      <c r="CM170" s="460"/>
      <c r="CN170" s="460"/>
      <c r="CO170" s="460" t="str">
        <f t="shared" si="174"/>
        <v/>
      </c>
      <c r="CP170" s="460"/>
      <c r="CQ170" s="469"/>
    </row>
    <row r="171" spans="3:95" s="414" customFormat="1" hidden="1" x14ac:dyDescent="0.2">
      <c r="C171" s="930"/>
      <c r="D171" s="941" t="s">
        <v>359</v>
      </c>
      <c r="E171" s="572" t="s">
        <v>359</v>
      </c>
      <c r="F171" s="507" t="s">
        <v>9135</v>
      </c>
      <c r="G171" s="460"/>
      <c r="H171" s="460"/>
      <c r="I171" s="460"/>
      <c r="J171" s="460"/>
      <c r="K171" s="460"/>
      <c r="L171" s="460"/>
      <c r="M171" s="460"/>
      <c r="N171" s="460"/>
      <c r="O171" s="460"/>
      <c r="P171" s="460"/>
      <c r="Q171" s="460"/>
      <c r="R171" s="460"/>
      <c r="S171" s="460"/>
      <c r="T171" s="460"/>
      <c r="U171" s="460"/>
      <c r="V171" s="460"/>
      <c r="W171" s="460"/>
      <c r="X171" s="460"/>
      <c r="Y171" s="460"/>
      <c r="Z171" s="460"/>
      <c r="AA171" s="460" t="str">
        <f t="shared" si="152"/>
        <v/>
      </c>
      <c r="AB171" s="460"/>
      <c r="AC171" s="460"/>
      <c r="AD171" s="460" t="str">
        <f t="shared" si="153"/>
        <v/>
      </c>
      <c r="AE171" s="460"/>
      <c r="AF171" s="460"/>
      <c r="AG171" s="460" t="str">
        <f t="shared" si="154"/>
        <v/>
      </c>
      <c r="AH171" s="460"/>
      <c r="AI171" s="460"/>
      <c r="AJ171" s="460" t="str">
        <f t="shared" si="155"/>
        <v/>
      </c>
      <c r="AK171" s="460"/>
      <c r="AL171" s="460"/>
      <c r="AM171" s="460" t="str">
        <f t="shared" si="156"/>
        <v/>
      </c>
      <c r="AN171" s="460"/>
      <c r="AO171" s="460"/>
      <c r="AP171" s="460" t="str">
        <f t="shared" si="157"/>
        <v/>
      </c>
      <c r="AQ171" s="460"/>
      <c r="AR171" s="460"/>
      <c r="AS171" s="460" t="str">
        <f t="shared" si="158"/>
        <v/>
      </c>
      <c r="AT171" s="460"/>
      <c r="AU171" s="460"/>
      <c r="AV171" s="460" t="str">
        <f t="shared" si="159"/>
        <v/>
      </c>
      <c r="AW171" s="460"/>
      <c r="AX171" s="460"/>
      <c r="AY171" s="460" t="str">
        <f t="shared" si="160"/>
        <v/>
      </c>
      <c r="AZ171" s="460"/>
      <c r="BA171" s="460"/>
      <c r="BB171" s="460" t="str">
        <f t="shared" si="161"/>
        <v/>
      </c>
      <c r="BC171" s="460"/>
      <c r="BD171" s="460"/>
      <c r="BE171" s="460" t="str">
        <f t="shared" si="162"/>
        <v/>
      </c>
      <c r="BF171" s="460"/>
      <c r="BG171" s="460"/>
      <c r="BH171" s="460" t="str">
        <f t="shared" si="163"/>
        <v/>
      </c>
      <c r="BI171" s="460"/>
      <c r="BJ171" s="460"/>
      <c r="BK171" s="460" t="str">
        <f t="shared" si="164"/>
        <v/>
      </c>
      <c r="BL171" s="460"/>
      <c r="BM171" s="460"/>
      <c r="BN171" s="460" t="str">
        <f t="shared" si="165"/>
        <v/>
      </c>
      <c r="BO171" s="460"/>
      <c r="BP171" s="460"/>
      <c r="BQ171" s="460" t="str">
        <f t="shared" si="166"/>
        <v/>
      </c>
      <c r="BR171" s="460"/>
      <c r="BS171" s="460"/>
      <c r="BT171" s="460" t="str">
        <f t="shared" si="167"/>
        <v/>
      </c>
      <c r="BU171" s="460"/>
      <c r="BV171" s="460"/>
      <c r="BW171" s="460" t="str">
        <f t="shared" si="168"/>
        <v/>
      </c>
      <c r="BX171" s="460"/>
      <c r="BY171" s="460"/>
      <c r="BZ171" s="460" t="str">
        <f t="shared" si="169"/>
        <v/>
      </c>
      <c r="CA171" s="460"/>
      <c r="CB171" s="460"/>
      <c r="CC171" s="460" t="str">
        <f t="shared" si="170"/>
        <v/>
      </c>
      <c r="CD171" s="460"/>
      <c r="CE171" s="460"/>
      <c r="CF171" s="460" t="str">
        <f t="shared" si="171"/>
        <v/>
      </c>
      <c r="CG171" s="460"/>
      <c r="CH171" s="460"/>
      <c r="CI171" s="460" t="str">
        <f t="shared" si="172"/>
        <v/>
      </c>
      <c r="CJ171" s="460"/>
      <c r="CK171" s="460"/>
      <c r="CL171" s="460" t="str">
        <f t="shared" si="173"/>
        <v/>
      </c>
      <c r="CM171" s="460"/>
      <c r="CN171" s="460"/>
      <c r="CO171" s="460" t="str">
        <f t="shared" si="174"/>
        <v/>
      </c>
      <c r="CP171" s="460"/>
      <c r="CQ171" s="469"/>
    </row>
    <row r="172" spans="3:95" s="414" customFormat="1" hidden="1" x14ac:dyDescent="0.2">
      <c r="C172" s="930"/>
      <c r="D172" s="942"/>
      <c r="E172" s="573" t="s">
        <v>252</v>
      </c>
      <c r="F172" s="508" t="s">
        <v>9136</v>
      </c>
      <c r="G172" s="460"/>
      <c r="H172" s="460"/>
      <c r="I172" s="460"/>
      <c r="J172" s="460"/>
      <c r="K172" s="460"/>
      <c r="L172" s="460"/>
      <c r="M172" s="460"/>
      <c r="N172" s="460"/>
      <c r="O172" s="460"/>
      <c r="P172" s="460"/>
      <c r="Q172" s="460"/>
      <c r="R172" s="460"/>
      <c r="S172" s="460"/>
      <c r="T172" s="460"/>
      <c r="U172" s="460"/>
      <c r="V172" s="460"/>
      <c r="W172" s="460"/>
      <c r="X172" s="460"/>
      <c r="Y172" s="460"/>
      <c r="Z172" s="460"/>
      <c r="AA172" s="460" t="str">
        <f t="shared" si="152"/>
        <v/>
      </c>
      <c r="AB172" s="460"/>
      <c r="AC172" s="460"/>
      <c r="AD172" s="460" t="str">
        <f t="shared" si="153"/>
        <v/>
      </c>
      <c r="AE172" s="460"/>
      <c r="AF172" s="460"/>
      <c r="AG172" s="460" t="str">
        <f t="shared" si="154"/>
        <v/>
      </c>
      <c r="AH172" s="460"/>
      <c r="AI172" s="460"/>
      <c r="AJ172" s="460" t="str">
        <f t="shared" si="155"/>
        <v/>
      </c>
      <c r="AK172" s="460"/>
      <c r="AL172" s="460"/>
      <c r="AM172" s="460" t="str">
        <f t="shared" si="156"/>
        <v/>
      </c>
      <c r="AN172" s="460"/>
      <c r="AO172" s="460"/>
      <c r="AP172" s="460" t="str">
        <f t="shared" si="157"/>
        <v/>
      </c>
      <c r="AQ172" s="460"/>
      <c r="AR172" s="460"/>
      <c r="AS172" s="460" t="str">
        <f t="shared" si="158"/>
        <v/>
      </c>
      <c r="AT172" s="460"/>
      <c r="AU172" s="460"/>
      <c r="AV172" s="460" t="str">
        <f t="shared" si="159"/>
        <v/>
      </c>
      <c r="AW172" s="460"/>
      <c r="AX172" s="460"/>
      <c r="AY172" s="460" t="str">
        <f t="shared" si="160"/>
        <v/>
      </c>
      <c r="AZ172" s="460"/>
      <c r="BA172" s="460"/>
      <c r="BB172" s="460" t="str">
        <f t="shared" si="161"/>
        <v/>
      </c>
      <c r="BC172" s="460"/>
      <c r="BD172" s="460"/>
      <c r="BE172" s="460" t="str">
        <f t="shared" si="162"/>
        <v/>
      </c>
      <c r="BF172" s="460"/>
      <c r="BG172" s="460"/>
      <c r="BH172" s="460" t="str">
        <f t="shared" si="163"/>
        <v/>
      </c>
      <c r="BI172" s="460"/>
      <c r="BJ172" s="460"/>
      <c r="BK172" s="460" t="str">
        <f t="shared" si="164"/>
        <v/>
      </c>
      <c r="BL172" s="460"/>
      <c r="BM172" s="460"/>
      <c r="BN172" s="460" t="str">
        <f t="shared" si="165"/>
        <v/>
      </c>
      <c r="BO172" s="460"/>
      <c r="BP172" s="460"/>
      <c r="BQ172" s="460" t="str">
        <f t="shared" si="166"/>
        <v/>
      </c>
      <c r="BR172" s="460"/>
      <c r="BS172" s="460"/>
      <c r="BT172" s="460" t="str">
        <f t="shared" si="167"/>
        <v/>
      </c>
      <c r="BU172" s="460"/>
      <c r="BV172" s="460"/>
      <c r="BW172" s="460" t="str">
        <f t="shared" si="168"/>
        <v/>
      </c>
      <c r="BX172" s="460"/>
      <c r="BY172" s="460"/>
      <c r="BZ172" s="460" t="str">
        <f t="shared" si="169"/>
        <v/>
      </c>
      <c r="CA172" s="460"/>
      <c r="CB172" s="460"/>
      <c r="CC172" s="460" t="str">
        <f t="shared" si="170"/>
        <v/>
      </c>
      <c r="CD172" s="460"/>
      <c r="CE172" s="460"/>
      <c r="CF172" s="460" t="str">
        <f t="shared" si="171"/>
        <v/>
      </c>
      <c r="CG172" s="460"/>
      <c r="CH172" s="460"/>
      <c r="CI172" s="460" t="str">
        <f t="shared" si="172"/>
        <v/>
      </c>
      <c r="CJ172" s="460"/>
      <c r="CK172" s="460"/>
      <c r="CL172" s="460" t="str">
        <f t="shared" si="173"/>
        <v/>
      </c>
      <c r="CM172" s="460"/>
      <c r="CN172" s="460"/>
      <c r="CO172" s="460" t="str">
        <f t="shared" si="174"/>
        <v/>
      </c>
      <c r="CP172" s="460"/>
      <c r="CQ172" s="469"/>
    </row>
    <row r="173" spans="3:95" s="414" customFormat="1" hidden="1" x14ac:dyDescent="0.2">
      <c r="C173" s="930"/>
      <c r="D173" s="942"/>
      <c r="E173" s="573" t="s">
        <v>253</v>
      </c>
      <c r="F173" s="508" t="s">
        <v>9137</v>
      </c>
      <c r="G173" s="460"/>
      <c r="H173" s="460"/>
      <c r="I173" s="460"/>
      <c r="J173" s="460"/>
      <c r="K173" s="460"/>
      <c r="L173" s="460"/>
      <c r="M173" s="460"/>
      <c r="N173" s="460"/>
      <c r="O173" s="460"/>
      <c r="P173" s="460"/>
      <c r="Q173" s="460"/>
      <c r="R173" s="460"/>
      <c r="S173" s="460"/>
      <c r="T173" s="460"/>
      <c r="U173" s="460"/>
      <c r="V173" s="460"/>
      <c r="W173" s="460"/>
      <c r="X173" s="460"/>
      <c r="Y173" s="460"/>
      <c r="Z173" s="460"/>
      <c r="AA173" s="460" t="str">
        <f t="shared" si="152"/>
        <v/>
      </c>
      <c r="AB173" s="460"/>
      <c r="AC173" s="460"/>
      <c r="AD173" s="460" t="str">
        <f t="shared" si="153"/>
        <v/>
      </c>
      <c r="AE173" s="460"/>
      <c r="AF173" s="460"/>
      <c r="AG173" s="460" t="str">
        <f t="shared" si="154"/>
        <v/>
      </c>
      <c r="AH173" s="460"/>
      <c r="AI173" s="460"/>
      <c r="AJ173" s="460" t="str">
        <f t="shared" si="155"/>
        <v/>
      </c>
      <c r="AK173" s="460"/>
      <c r="AL173" s="460"/>
      <c r="AM173" s="460" t="str">
        <f t="shared" si="156"/>
        <v/>
      </c>
      <c r="AN173" s="460"/>
      <c r="AO173" s="460"/>
      <c r="AP173" s="460" t="str">
        <f t="shared" si="157"/>
        <v/>
      </c>
      <c r="AQ173" s="460"/>
      <c r="AR173" s="460"/>
      <c r="AS173" s="460" t="str">
        <f t="shared" si="158"/>
        <v/>
      </c>
      <c r="AT173" s="460"/>
      <c r="AU173" s="460"/>
      <c r="AV173" s="460" t="str">
        <f t="shared" si="159"/>
        <v/>
      </c>
      <c r="AW173" s="460"/>
      <c r="AX173" s="460"/>
      <c r="AY173" s="460" t="str">
        <f t="shared" si="160"/>
        <v/>
      </c>
      <c r="AZ173" s="460"/>
      <c r="BA173" s="460"/>
      <c r="BB173" s="460" t="str">
        <f t="shared" si="161"/>
        <v/>
      </c>
      <c r="BC173" s="460"/>
      <c r="BD173" s="460"/>
      <c r="BE173" s="460" t="str">
        <f t="shared" si="162"/>
        <v/>
      </c>
      <c r="BF173" s="460"/>
      <c r="BG173" s="460"/>
      <c r="BH173" s="460" t="str">
        <f t="shared" si="163"/>
        <v/>
      </c>
      <c r="BI173" s="460"/>
      <c r="BJ173" s="460"/>
      <c r="BK173" s="460" t="str">
        <f t="shared" si="164"/>
        <v/>
      </c>
      <c r="BL173" s="460"/>
      <c r="BM173" s="460"/>
      <c r="BN173" s="460" t="str">
        <f t="shared" si="165"/>
        <v/>
      </c>
      <c r="BO173" s="460"/>
      <c r="BP173" s="460"/>
      <c r="BQ173" s="460" t="str">
        <f t="shared" si="166"/>
        <v/>
      </c>
      <c r="BR173" s="460"/>
      <c r="BS173" s="460"/>
      <c r="BT173" s="460" t="str">
        <f t="shared" si="167"/>
        <v/>
      </c>
      <c r="BU173" s="460"/>
      <c r="BV173" s="460"/>
      <c r="BW173" s="460" t="str">
        <f t="shared" si="168"/>
        <v/>
      </c>
      <c r="BX173" s="460"/>
      <c r="BY173" s="460"/>
      <c r="BZ173" s="460" t="str">
        <f t="shared" si="169"/>
        <v/>
      </c>
      <c r="CA173" s="460"/>
      <c r="CB173" s="460"/>
      <c r="CC173" s="460" t="str">
        <f t="shared" si="170"/>
        <v/>
      </c>
      <c r="CD173" s="460"/>
      <c r="CE173" s="460"/>
      <c r="CF173" s="460" t="str">
        <f t="shared" si="171"/>
        <v/>
      </c>
      <c r="CG173" s="460"/>
      <c r="CH173" s="460"/>
      <c r="CI173" s="460" t="str">
        <f t="shared" si="172"/>
        <v/>
      </c>
      <c r="CJ173" s="460"/>
      <c r="CK173" s="460"/>
      <c r="CL173" s="460" t="str">
        <f t="shared" si="173"/>
        <v/>
      </c>
      <c r="CM173" s="460"/>
      <c r="CN173" s="460"/>
      <c r="CO173" s="460" t="str">
        <f t="shared" si="174"/>
        <v/>
      </c>
      <c r="CP173" s="460"/>
      <c r="CQ173" s="469"/>
    </row>
    <row r="174" spans="3:95" s="414" customFormat="1" hidden="1" x14ac:dyDescent="0.2">
      <c r="C174" s="931"/>
      <c r="D174" s="943"/>
      <c r="E174" s="574" t="s">
        <v>760</v>
      </c>
      <c r="F174" s="509" t="s">
        <v>9138</v>
      </c>
      <c r="G174" s="445"/>
      <c r="H174" s="445"/>
      <c r="I174" s="445"/>
      <c r="J174" s="445"/>
      <c r="K174" s="445"/>
      <c r="L174" s="445"/>
      <c r="M174" s="445"/>
      <c r="N174" s="445"/>
      <c r="O174" s="445"/>
      <c r="P174" s="445"/>
      <c r="Q174" s="445"/>
      <c r="R174" s="445"/>
      <c r="S174" s="445"/>
      <c r="T174" s="445"/>
      <c r="U174" s="445"/>
      <c r="V174" s="445"/>
      <c r="W174" s="445"/>
      <c r="X174" s="445"/>
      <c r="Y174" s="445"/>
      <c r="Z174" s="445"/>
      <c r="AA174" s="445" t="str">
        <f t="shared" si="152"/>
        <v/>
      </c>
      <c r="AB174" s="445"/>
      <c r="AC174" s="445"/>
      <c r="AD174" s="445" t="str">
        <f t="shared" si="153"/>
        <v/>
      </c>
      <c r="AE174" s="445"/>
      <c r="AF174" s="445"/>
      <c r="AG174" s="445" t="str">
        <f t="shared" si="154"/>
        <v/>
      </c>
      <c r="AH174" s="445"/>
      <c r="AI174" s="445"/>
      <c r="AJ174" s="445" t="str">
        <f t="shared" si="155"/>
        <v/>
      </c>
      <c r="AK174" s="445"/>
      <c r="AL174" s="445"/>
      <c r="AM174" s="445" t="str">
        <f t="shared" si="156"/>
        <v/>
      </c>
      <c r="AN174" s="445"/>
      <c r="AO174" s="445"/>
      <c r="AP174" s="445" t="str">
        <f t="shared" si="157"/>
        <v/>
      </c>
      <c r="AQ174" s="445"/>
      <c r="AR174" s="445"/>
      <c r="AS174" s="445" t="str">
        <f t="shared" si="158"/>
        <v/>
      </c>
      <c r="AT174" s="445"/>
      <c r="AU174" s="445"/>
      <c r="AV174" s="445" t="str">
        <f t="shared" si="159"/>
        <v/>
      </c>
      <c r="AW174" s="445"/>
      <c r="AX174" s="445"/>
      <c r="AY174" s="445" t="str">
        <f t="shared" si="160"/>
        <v/>
      </c>
      <c r="AZ174" s="445"/>
      <c r="BA174" s="445"/>
      <c r="BB174" s="445" t="str">
        <f t="shared" si="161"/>
        <v/>
      </c>
      <c r="BC174" s="445"/>
      <c r="BD174" s="445"/>
      <c r="BE174" s="445" t="str">
        <f t="shared" si="162"/>
        <v/>
      </c>
      <c r="BF174" s="445"/>
      <c r="BG174" s="445"/>
      <c r="BH174" s="445" t="str">
        <f t="shared" si="163"/>
        <v/>
      </c>
      <c r="BI174" s="445"/>
      <c r="BJ174" s="445"/>
      <c r="BK174" s="445" t="str">
        <f t="shared" si="164"/>
        <v/>
      </c>
      <c r="BL174" s="445"/>
      <c r="BM174" s="445"/>
      <c r="BN174" s="445" t="str">
        <f t="shared" si="165"/>
        <v/>
      </c>
      <c r="BO174" s="445"/>
      <c r="BP174" s="445"/>
      <c r="BQ174" s="445" t="str">
        <f t="shared" si="166"/>
        <v/>
      </c>
      <c r="BR174" s="445"/>
      <c r="BS174" s="445"/>
      <c r="BT174" s="445" t="str">
        <f t="shared" si="167"/>
        <v/>
      </c>
      <c r="BU174" s="445"/>
      <c r="BV174" s="445"/>
      <c r="BW174" s="445" t="str">
        <f t="shared" si="168"/>
        <v/>
      </c>
      <c r="BX174" s="445"/>
      <c r="BY174" s="445"/>
      <c r="BZ174" s="445" t="str">
        <f t="shared" si="169"/>
        <v/>
      </c>
      <c r="CA174" s="445"/>
      <c r="CB174" s="445"/>
      <c r="CC174" s="445" t="str">
        <f t="shared" si="170"/>
        <v/>
      </c>
      <c r="CD174" s="445"/>
      <c r="CE174" s="445"/>
      <c r="CF174" s="445" t="str">
        <f t="shared" si="171"/>
        <v/>
      </c>
      <c r="CG174" s="445"/>
      <c r="CH174" s="445"/>
      <c r="CI174" s="445" t="str">
        <f t="shared" si="172"/>
        <v/>
      </c>
      <c r="CJ174" s="445"/>
      <c r="CK174" s="445"/>
      <c r="CL174" s="445" t="str">
        <f t="shared" si="173"/>
        <v/>
      </c>
      <c r="CM174" s="445"/>
      <c r="CN174" s="445"/>
      <c r="CO174" s="445" t="str">
        <f t="shared" si="174"/>
        <v/>
      </c>
      <c r="CP174" s="445"/>
      <c r="CQ174" s="470"/>
    </row>
    <row r="175" spans="3:95" s="414" customFormat="1" hidden="1" x14ac:dyDescent="0.2">
      <c r="D175" s="536"/>
      <c r="E175" s="537"/>
    </row>
    <row r="176" spans="3:95" s="414" customFormat="1" hidden="1" x14ac:dyDescent="0.2">
      <c r="C176" s="929" t="s">
        <v>9139</v>
      </c>
      <c r="D176" s="938" t="s">
        <v>739</v>
      </c>
      <c r="E176" s="517" t="s">
        <v>207</v>
      </c>
      <c r="F176" s="507" t="s">
        <v>208</v>
      </c>
      <c r="G176" s="455"/>
      <c r="H176" s="455"/>
      <c r="I176" s="455"/>
      <c r="J176" s="455"/>
      <c r="K176" s="455"/>
      <c r="L176" s="455"/>
      <c r="M176" s="455"/>
      <c r="N176" s="455"/>
      <c r="O176" s="455"/>
      <c r="P176" s="455"/>
      <c r="Q176" s="455"/>
      <c r="R176" s="455"/>
      <c r="S176" s="455"/>
      <c r="T176" s="455"/>
      <c r="U176" s="455"/>
      <c r="V176" s="455"/>
      <c r="W176" s="455"/>
      <c r="X176" s="455"/>
      <c r="Y176" s="455"/>
      <c r="Z176" s="455"/>
      <c r="AA176" s="456"/>
      <c r="AB176" s="456"/>
      <c r="AC176" s="456"/>
      <c r="AD176" s="456"/>
      <c r="AE176" s="456"/>
      <c r="AF176" s="456"/>
      <c r="AG176" s="455" t="str">
        <f>IF(OR(AA31&lt;&gt;"",AD31&lt;&gt;""),IF(SUM(AA31,AD31)=AG31,"","Check ISCED "&amp;AG$8),"")</f>
        <v/>
      </c>
      <c r="AH176" s="455"/>
      <c r="AI176" s="455"/>
      <c r="AJ176" s="456"/>
      <c r="AK176" s="456"/>
      <c r="AL176" s="456"/>
      <c r="AM176" s="456"/>
      <c r="AN176" s="456"/>
      <c r="AO176" s="456"/>
      <c r="AP176" s="456"/>
      <c r="AQ176" s="456"/>
      <c r="AR176" s="456"/>
      <c r="AS176" s="455" t="str">
        <f t="shared" ref="AS176:AS231" si="175">IF(OR(AM31&lt;&gt;"",AP31&lt;&gt;""),IF(SUM(AM31,AP31)=AS31,"","Check ISCED "&amp;AS$8),"")</f>
        <v/>
      </c>
      <c r="AT176" s="455"/>
      <c r="AU176" s="455"/>
      <c r="AV176" s="456"/>
      <c r="AW176" s="456"/>
      <c r="AX176" s="456"/>
      <c r="AY176" s="456"/>
      <c r="AZ176" s="456"/>
      <c r="BA176" s="456"/>
      <c r="BB176" s="455" t="str">
        <f t="shared" ref="BB176:BB187" si="176">IF(OR(AV31&lt;&gt;"",AY31&lt;&gt;""),IF(SUM(AV31,AY31)=BB31,"","Check ISCED "&amp;BB$8),"")</f>
        <v/>
      </c>
      <c r="BC176" s="455"/>
      <c r="BD176" s="455"/>
      <c r="BE176" s="456"/>
      <c r="BF176" s="456"/>
      <c r="BG176" s="456"/>
      <c r="BH176" s="456"/>
      <c r="BI176" s="456"/>
      <c r="BJ176" s="456"/>
      <c r="BK176" s="455" t="str">
        <f t="shared" ref="BK176:BK187" si="177">IF(OR(BE31&lt;&gt;"",BH31&lt;&gt;""),IF(SUM(BE31,BH31)=BK31,"","Check ISCED "&amp;BK$8),"")</f>
        <v/>
      </c>
      <c r="BL176" s="455"/>
      <c r="BM176" s="455"/>
      <c r="BN176" s="456"/>
      <c r="BO176" s="456"/>
      <c r="BP176" s="456"/>
      <c r="BQ176" s="471" t="str">
        <f t="shared" ref="BQ176:BQ187" si="178">IF(OR(BB31&lt;&gt;"",BK31&lt;&gt;""),IF(SUM(BB31,BK31)=BT31,"","Check ISCED "&amp;BT$8),"")</f>
        <v/>
      </c>
      <c r="BR176" s="455"/>
      <c r="BS176" s="455"/>
      <c r="BT176" s="455" t="str">
        <f t="shared" ref="BT176:BT187" si="179">IF(OR(BN31&lt;&gt;"",BQ31&lt;&gt;""),IF(SUM(BN31,BQ31)=BT31,"","Check ISCED "&amp;BT$8),"")</f>
        <v/>
      </c>
      <c r="BU176" s="455"/>
      <c r="BV176" s="455"/>
      <c r="BW176" s="456"/>
      <c r="BX176" s="456"/>
      <c r="BY176" s="456"/>
      <c r="BZ176" s="471" t="str">
        <f>IF(OR(CF31&lt;&gt;"",CI31&lt;&gt;""),IF(SUM(CF31,CI31)=CC31,"","Check ISCED "&amp;CC$8),"")</f>
        <v/>
      </c>
      <c r="CA176" s="455"/>
      <c r="CB176" s="455"/>
      <c r="CC176" s="455" t="str">
        <f>IF(OR(BW31&lt;&gt;"",BZ31&lt;&gt;""),IF(SUM(BW31,BZ31)=CC31,"","Check ISCED "&amp;CC$8),"")</f>
        <v/>
      </c>
      <c r="CD176" s="455"/>
      <c r="CE176" s="455"/>
      <c r="CF176" s="472" t="str">
        <f>IF(CF31&lt;&gt;"",IF(CF31&lt;=CC31,"","Check ISCED "&amp;CF8),"")</f>
        <v/>
      </c>
      <c r="CG176" s="472"/>
      <c r="CH176" s="472"/>
      <c r="CI176" s="472" t="str">
        <f>IF(CI31&lt;&gt;"",IF(CI31&lt;=CC31,"","Check ISCED "&amp;CI8),"")</f>
        <v/>
      </c>
      <c r="CJ176" s="455"/>
      <c r="CK176" s="455"/>
      <c r="CL176" s="456"/>
      <c r="CM176" s="456"/>
      <c r="CN176" s="456"/>
      <c r="CO176" s="455" t="str">
        <f t="shared" ref="CO176:CO231" si="180">IF(OR(AG31&lt;&gt;"",AJ31&lt;&gt;"",AS31&lt;&gt;"",BT31&lt;&gt;"",CC31&lt;&gt;"",CL31&lt;&gt;""),IF(SUM(AG31,AJ31,AS31,BT31,CC31,CL31)=CO31,"","Check ISCED _T"),"")</f>
        <v/>
      </c>
      <c r="CP176" s="455"/>
      <c r="CQ176" s="468"/>
    </row>
    <row r="177" spans="3:95" s="414" customFormat="1" hidden="1" x14ac:dyDescent="0.2">
      <c r="C177" s="930"/>
      <c r="D177" s="939"/>
      <c r="E177" s="514" t="s">
        <v>210</v>
      </c>
      <c r="F177" s="508" t="s">
        <v>211</v>
      </c>
      <c r="G177" s="460"/>
      <c r="H177" s="460"/>
      <c r="I177" s="460"/>
      <c r="J177" s="460"/>
      <c r="K177" s="460"/>
      <c r="L177" s="460"/>
      <c r="M177" s="460"/>
      <c r="N177" s="460"/>
      <c r="O177" s="460"/>
      <c r="P177" s="460"/>
      <c r="Q177" s="460"/>
      <c r="R177" s="460"/>
      <c r="S177" s="460"/>
      <c r="T177" s="460"/>
      <c r="U177" s="460"/>
      <c r="V177" s="460"/>
      <c r="W177" s="460"/>
      <c r="X177" s="460"/>
      <c r="Y177" s="460"/>
      <c r="Z177" s="460"/>
      <c r="AA177" s="461"/>
      <c r="AB177" s="461"/>
      <c r="AC177" s="461"/>
      <c r="AD177" s="461"/>
      <c r="AE177" s="461"/>
      <c r="AF177" s="461"/>
      <c r="AG177" s="460" t="str">
        <f t="shared" ref="AG177:AG228" si="181">IF(OR(AA32&lt;&gt;"",AD32&lt;&gt;""),IF(SUM(AA32,AD32)=AG32,"","Check ISCED "&amp;AG$8),"")</f>
        <v/>
      </c>
      <c r="AH177" s="460"/>
      <c r="AI177" s="460"/>
      <c r="AJ177" s="461"/>
      <c r="AK177" s="461"/>
      <c r="AL177" s="461"/>
      <c r="AM177" s="461"/>
      <c r="AN177" s="461"/>
      <c r="AO177" s="461"/>
      <c r="AP177" s="461"/>
      <c r="AQ177" s="461"/>
      <c r="AR177" s="461"/>
      <c r="AS177" s="460" t="str">
        <f t="shared" si="175"/>
        <v/>
      </c>
      <c r="AT177" s="460"/>
      <c r="AU177" s="460"/>
      <c r="AV177" s="461"/>
      <c r="AW177" s="461"/>
      <c r="AX177" s="461"/>
      <c r="AY177" s="461"/>
      <c r="AZ177" s="461"/>
      <c r="BA177" s="461"/>
      <c r="BB177" s="460" t="str">
        <f t="shared" si="176"/>
        <v/>
      </c>
      <c r="BC177" s="460"/>
      <c r="BD177" s="460"/>
      <c r="BE177" s="461"/>
      <c r="BF177" s="461"/>
      <c r="BG177" s="461"/>
      <c r="BH177" s="461"/>
      <c r="BI177" s="461"/>
      <c r="BJ177" s="461"/>
      <c r="BK177" s="460" t="str">
        <f t="shared" si="177"/>
        <v/>
      </c>
      <c r="BL177" s="460"/>
      <c r="BM177" s="460"/>
      <c r="BN177" s="461"/>
      <c r="BO177" s="461"/>
      <c r="BP177" s="461"/>
      <c r="BQ177" s="473" t="str">
        <f t="shared" si="178"/>
        <v/>
      </c>
      <c r="BR177" s="460"/>
      <c r="BS177" s="460"/>
      <c r="BT177" s="460" t="str">
        <f t="shared" si="179"/>
        <v/>
      </c>
      <c r="BU177" s="460"/>
      <c r="BV177" s="460"/>
      <c r="BW177" s="461"/>
      <c r="BX177" s="461"/>
      <c r="BY177" s="461"/>
      <c r="BZ177" s="473" t="str">
        <f t="shared" ref="BZ177:BZ188" si="182">IF(OR(CF32&lt;&gt;"",CI32&lt;&gt;""),IF(SUM(CF32,CI32)=CC32,"","Check ISCED "&amp;CC$8),"")</f>
        <v/>
      </c>
      <c r="CA177" s="460"/>
      <c r="CB177" s="460"/>
      <c r="CC177" s="460" t="str">
        <f t="shared" ref="CC177:CC188" si="183">IF(OR(BW32&lt;&gt;"",BZ32&lt;&gt;""),IF(SUM(BW32,BZ32)=CC32,"","Check ISCED "&amp;CC$8),"")</f>
        <v/>
      </c>
      <c r="CD177" s="460"/>
      <c r="CE177" s="460"/>
      <c r="CF177" s="542" t="str">
        <f t="shared" ref="CF177:CF231" si="184">IF(CF32&lt;&gt;"",IF(CF32&lt;=CC32,"","Check ISCED "&amp;CF9),"")</f>
        <v/>
      </c>
      <c r="CG177" s="542"/>
      <c r="CH177" s="542"/>
      <c r="CI177" s="542" t="str">
        <f t="shared" ref="CI177:CI231" si="185">IF(CI32&lt;&gt;"",IF(CI32&lt;=CC32,"","Check ISCED "&amp;CI9),"")</f>
        <v/>
      </c>
      <c r="CJ177" s="460"/>
      <c r="CK177" s="460"/>
      <c r="CL177" s="461"/>
      <c r="CM177" s="461"/>
      <c r="CN177" s="461"/>
      <c r="CO177" s="460" t="str">
        <f t="shared" si="180"/>
        <v/>
      </c>
      <c r="CP177" s="460"/>
      <c r="CQ177" s="469"/>
    </row>
    <row r="178" spans="3:95" s="414" customFormat="1" hidden="1" x14ac:dyDescent="0.2">
      <c r="C178" s="930"/>
      <c r="D178" s="939"/>
      <c r="E178" s="514" t="s">
        <v>213</v>
      </c>
      <c r="F178" s="508" t="s">
        <v>331</v>
      </c>
      <c r="G178" s="460"/>
      <c r="H178" s="460"/>
      <c r="I178" s="460"/>
      <c r="J178" s="460"/>
      <c r="K178" s="460"/>
      <c r="L178" s="460"/>
      <c r="M178" s="460"/>
      <c r="N178" s="460"/>
      <c r="O178" s="460"/>
      <c r="P178" s="460"/>
      <c r="Q178" s="460"/>
      <c r="R178" s="460"/>
      <c r="S178" s="460"/>
      <c r="T178" s="460"/>
      <c r="U178" s="460"/>
      <c r="V178" s="460"/>
      <c r="W178" s="460"/>
      <c r="X178" s="460"/>
      <c r="Y178" s="460"/>
      <c r="Z178" s="460"/>
      <c r="AA178" s="461"/>
      <c r="AB178" s="461"/>
      <c r="AC178" s="461"/>
      <c r="AD178" s="461"/>
      <c r="AE178" s="461"/>
      <c r="AF178" s="461"/>
      <c r="AG178" s="460" t="str">
        <f t="shared" si="181"/>
        <v/>
      </c>
      <c r="AH178" s="460"/>
      <c r="AI178" s="460"/>
      <c r="AJ178" s="461"/>
      <c r="AK178" s="461"/>
      <c r="AL178" s="461"/>
      <c r="AM178" s="461"/>
      <c r="AN178" s="461"/>
      <c r="AO178" s="461"/>
      <c r="AP178" s="461"/>
      <c r="AQ178" s="461"/>
      <c r="AR178" s="461"/>
      <c r="AS178" s="460" t="str">
        <f t="shared" si="175"/>
        <v/>
      </c>
      <c r="AT178" s="460"/>
      <c r="AU178" s="460"/>
      <c r="AV178" s="461"/>
      <c r="AW178" s="461"/>
      <c r="AX178" s="461"/>
      <c r="AY178" s="461"/>
      <c r="AZ178" s="461"/>
      <c r="BA178" s="461"/>
      <c r="BB178" s="460" t="str">
        <f t="shared" si="176"/>
        <v/>
      </c>
      <c r="BC178" s="460"/>
      <c r="BD178" s="460"/>
      <c r="BE178" s="461"/>
      <c r="BF178" s="461"/>
      <c r="BG178" s="461"/>
      <c r="BH178" s="461"/>
      <c r="BI178" s="461"/>
      <c r="BJ178" s="461"/>
      <c r="BK178" s="460" t="str">
        <f t="shared" si="177"/>
        <v/>
      </c>
      <c r="BL178" s="460"/>
      <c r="BM178" s="460"/>
      <c r="BN178" s="461"/>
      <c r="BO178" s="461"/>
      <c r="BP178" s="461"/>
      <c r="BQ178" s="473" t="str">
        <f t="shared" si="178"/>
        <v/>
      </c>
      <c r="BR178" s="460"/>
      <c r="BS178" s="460"/>
      <c r="BT178" s="460" t="str">
        <f t="shared" si="179"/>
        <v/>
      </c>
      <c r="BU178" s="460"/>
      <c r="BV178" s="460"/>
      <c r="BW178" s="461"/>
      <c r="BX178" s="461"/>
      <c r="BY178" s="461"/>
      <c r="BZ178" s="473" t="str">
        <f t="shared" si="182"/>
        <v/>
      </c>
      <c r="CA178" s="460"/>
      <c r="CB178" s="460"/>
      <c r="CC178" s="460" t="str">
        <f t="shared" si="183"/>
        <v/>
      </c>
      <c r="CD178" s="460"/>
      <c r="CE178" s="460"/>
      <c r="CF178" s="542" t="str">
        <f t="shared" si="184"/>
        <v/>
      </c>
      <c r="CG178" s="542"/>
      <c r="CH178" s="542"/>
      <c r="CI178" s="542" t="str">
        <f t="shared" si="185"/>
        <v/>
      </c>
      <c r="CJ178" s="460"/>
      <c r="CK178" s="460"/>
      <c r="CL178" s="461"/>
      <c r="CM178" s="461"/>
      <c r="CN178" s="461"/>
      <c r="CO178" s="460" t="str">
        <f t="shared" si="180"/>
        <v/>
      </c>
      <c r="CP178" s="460"/>
      <c r="CQ178" s="469"/>
    </row>
    <row r="179" spans="3:95" s="414" customFormat="1" hidden="1" x14ac:dyDescent="0.2">
      <c r="C179" s="930"/>
      <c r="D179" s="939"/>
      <c r="E179" s="514" t="s">
        <v>365</v>
      </c>
      <c r="F179" s="508" t="s">
        <v>366</v>
      </c>
      <c r="G179" s="460"/>
      <c r="H179" s="460"/>
      <c r="I179" s="460"/>
      <c r="J179" s="460"/>
      <c r="K179" s="460"/>
      <c r="L179" s="460"/>
      <c r="M179" s="460"/>
      <c r="N179" s="460"/>
      <c r="O179" s="460"/>
      <c r="P179" s="460"/>
      <c r="Q179" s="460"/>
      <c r="R179" s="460"/>
      <c r="S179" s="460"/>
      <c r="T179" s="460"/>
      <c r="U179" s="460"/>
      <c r="V179" s="460"/>
      <c r="W179" s="460"/>
      <c r="X179" s="460"/>
      <c r="Y179" s="460"/>
      <c r="Z179" s="460"/>
      <c r="AA179" s="461"/>
      <c r="AB179" s="461"/>
      <c r="AC179" s="461"/>
      <c r="AD179" s="461"/>
      <c r="AE179" s="461"/>
      <c r="AF179" s="461"/>
      <c r="AG179" s="460" t="str">
        <f t="shared" si="181"/>
        <v/>
      </c>
      <c r="AH179" s="460"/>
      <c r="AI179" s="460"/>
      <c r="AJ179" s="461"/>
      <c r="AK179" s="461"/>
      <c r="AL179" s="461"/>
      <c r="AM179" s="461"/>
      <c r="AN179" s="461"/>
      <c r="AO179" s="461"/>
      <c r="AP179" s="461"/>
      <c r="AQ179" s="461"/>
      <c r="AR179" s="461"/>
      <c r="AS179" s="460" t="str">
        <f t="shared" si="175"/>
        <v/>
      </c>
      <c r="AT179" s="460"/>
      <c r="AU179" s="460"/>
      <c r="AV179" s="461"/>
      <c r="AW179" s="461"/>
      <c r="AX179" s="461"/>
      <c r="AY179" s="461"/>
      <c r="AZ179" s="461"/>
      <c r="BA179" s="461"/>
      <c r="BB179" s="460" t="str">
        <f t="shared" si="176"/>
        <v/>
      </c>
      <c r="BC179" s="460"/>
      <c r="BD179" s="460"/>
      <c r="BE179" s="461"/>
      <c r="BF179" s="461"/>
      <c r="BG179" s="461"/>
      <c r="BH179" s="461"/>
      <c r="BI179" s="461"/>
      <c r="BJ179" s="461"/>
      <c r="BK179" s="460" t="str">
        <f t="shared" si="177"/>
        <v/>
      </c>
      <c r="BL179" s="460"/>
      <c r="BM179" s="460"/>
      <c r="BN179" s="461"/>
      <c r="BO179" s="461"/>
      <c r="BP179" s="461"/>
      <c r="BQ179" s="473" t="str">
        <f t="shared" si="178"/>
        <v/>
      </c>
      <c r="BR179" s="460"/>
      <c r="BS179" s="460"/>
      <c r="BT179" s="460" t="str">
        <f t="shared" si="179"/>
        <v/>
      </c>
      <c r="BU179" s="460"/>
      <c r="BV179" s="460"/>
      <c r="BW179" s="461"/>
      <c r="BX179" s="461"/>
      <c r="BY179" s="461"/>
      <c r="BZ179" s="473" t="str">
        <f t="shared" si="182"/>
        <v/>
      </c>
      <c r="CA179" s="460"/>
      <c r="CB179" s="460"/>
      <c r="CC179" s="460" t="str">
        <f t="shared" si="183"/>
        <v/>
      </c>
      <c r="CD179" s="460"/>
      <c r="CE179" s="460"/>
      <c r="CF179" s="542" t="str">
        <f t="shared" si="184"/>
        <v/>
      </c>
      <c r="CG179" s="542"/>
      <c r="CH179" s="542"/>
      <c r="CI179" s="542" t="str">
        <f t="shared" si="185"/>
        <v/>
      </c>
      <c r="CJ179" s="460"/>
      <c r="CK179" s="460"/>
      <c r="CL179" s="461"/>
      <c r="CM179" s="461"/>
      <c r="CN179" s="461"/>
      <c r="CO179" s="460" t="str">
        <f t="shared" si="180"/>
        <v/>
      </c>
      <c r="CP179" s="460"/>
      <c r="CQ179" s="469"/>
    </row>
    <row r="180" spans="3:95" s="414" customFormat="1" hidden="1" x14ac:dyDescent="0.2">
      <c r="C180" s="930"/>
      <c r="D180" s="939"/>
      <c r="E180" s="514" t="s">
        <v>367</v>
      </c>
      <c r="F180" s="508" t="s">
        <v>368</v>
      </c>
      <c r="G180" s="460"/>
      <c r="H180" s="460"/>
      <c r="I180" s="460"/>
      <c r="J180" s="460"/>
      <c r="K180" s="460"/>
      <c r="L180" s="460"/>
      <c r="M180" s="460"/>
      <c r="N180" s="460"/>
      <c r="O180" s="460"/>
      <c r="P180" s="460"/>
      <c r="Q180" s="460"/>
      <c r="R180" s="460"/>
      <c r="S180" s="460"/>
      <c r="T180" s="460"/>
      <c r="U180" s="460"/>
      <c r="V180" s="460"/>
      <c r="W180" s="460"/>
      <c r="X180" s="460"/>
      <c r="Y180" s="460"/>
      <c r="Z180" s="460"/>
      <c r="AA180" s="461"/>
      <c r="AB180" s="461"/>
      <c r="AC180" s="461"/>
      <c r="AD180" s="461"/>
      <c r="AE180" s="461"/>
      <c r="AF180" s="461"/>
      <c r="AG180" s="460" t="str">
        <f t="shared" si="181"/>
        <v/>
      </c>
      <c r="AH180" s="460"/>
      <c r="AI180" s="460"/>
      <c r="AJ180" s="461"/>
      <c r="AK180" s="461"/>
      <c r="AL180" s="461"/>
      <c r="AM180" s="461"/>
      <c r="AN180" s="461"/>
      <c r="AO180" s="461"/>
      <c r="AP180" s="461"/>
      <c r="AQ180" s="461"/>
      <c r="AR180" s="461"/>
      <c r="AS180" s="460" t="str">
        <f t="shared" si="175"/>
        <v/>
      </c>
      <c r="AT180" s="460"/>
      <c r="AU180" s="460"/>
      <c r="AV180" s="461"/>
      <c r="AW180" s="461"/>
      <c r="AX180" s="461"/>
      <c r="AY180" s="461"/>
      <c r="AZ180" s="461"/>
      <c r="BA180" s="461"/>
      <c r="BB180" s="460" t="str">
        <f t="shared" si="176"/>
        <v/>
      </c>
      <c r="BC180" s="460"/>
      <c r="BD180" s="460"/>
      <c r="BE180" s="461"/>
      <c r="BF180" s="461"/>
      <c r="BG180" s="461"/>
      <c r="BH180" s="461"/>
      <c r="BI180" s="461"/>
      <c r="BJ180" s="461"/>
      <c r="BK180" s="460" t="str">
        <f t="shared" si="177"/>
        <v/>
      </c>
      <c r="BL180" s="460"/>
      <c r="BM180" s="460"/>
      <c r="BN180" s="461"/>
      <c r="BO180" s="461"/>
      <c r="BP180" s="461"/>
      <c r="BQ180" s="473" t="str">
        <f t="shared" si="178"/>
        <v/>
      </c>
      <c r="BR180" s="460"/>
      <c r="BS180" s="460"/>
      <c r="BT180" s="460" t="str">
        <f t="shared" si="179"/>
        <v/>
      </c>
      <c r="BU180" s="460"/>
      <c r="BV180" s="460"/>
      <c r="BW180" s="461"/>
      <c r="BX180" s="461"/>
      <c r="BY180" s="461"/>
      <c r="BZ180" s="473" t="str">
        <f t="shared" si="182"/>
        <v/>
      </c>
      <c r="CA180" s="460"/>
      <c r="CB180" s="460"/>
      <c r="CC180" s="460" t="str">
        <f t="shared" si="183"/>
        <v/>
      </c>
      <c r="CD180" s="460"/>
      <c r="CE180" s="460"/>
      <c r="CF180" s="542" t="str">
        <f t="shared" si="184"/>
        <v/>
      </c>
      <c r="CG180" s="542"/>
      <c r="CH180" s="542"/>
      <c r="CI180" s="542" t="str">
        <f t="shared" si="185"/>
        <v/>
      </c>
      <c r="CJ180" s="460"/>
      <c r="CK180" s="460"/>
      <c r="CL180" s="461"/>
      <c r="CM180" s="461"/>
      <c r="CN180" s="461"/>
      <c r="CO180" s="460" t="str">
        <f t="shared" si="180"/>
        <v/>
      </c>
      <c r="CP180" s="460"/>
      <c r="CQ180" s="469"/>
    </row>
    <row r="181" spans="3:95" s="414" customFormat="1" hidden="1" x14ac:dyDescent="0.2">
      <c r="C181" s="930"/>
      <c r="D181" s="939"/>
      <c r="E181" s="514" t="s">
        <v>369</v>
      </c>
      <c r="F181" s="508" t="s">
        <v>370</v>
      </c>
      <c r="G181" s="460"/>
      <c r="H181" s="460"/>
      <c r="I181" s="460"/>
      <c r="J181" s="460"/>
      <c r="K181" s="460"/>
      <c r="L181" s="460"/>
      <c r="M181" s="460"/>
      <c r="N181" s="460"/>
      <c r="O181" s="460"/>
      <c r="P181" s="460"/>
      <c r="Q181" s="460"/>
      <c r="R181" s="460"/>
      <c r="S181" s="460"/>
      <c r="T181" s="460"/>
      <c r="U181" s="460"/>
      <c r="V181" s="460"/>
      <c r="W181" s="460"/>
      <c r="X181" s="460"/>
      <c r="Y181" s="460"/>
      <c r="Z181" s="460"/>
      <c r="AA181" s="461"/>
      <c r="AB181" s="461"/>
      <c r="AC181" s="461"/>
      <c r="AD181" s="461"/>
      <c r="AE181" s="461"/>
      <c r="AF181" s="461"/>
      <c r="AG181" s="460" t="str">
        <f t="shared" si="181"/>
        <v/>
      </c>
      <c r="AH181" s="460"/>
      <c r="AI181" s="460"/>
      <c r="AJ181" s="461"/>
      <c r="AK181" s="461"/>
      <c r="AL181" s="461"/>
      <c r="AM181" s="461"/>
      <c r="AN181" s="461"/>
      <c r="AO181" s="461"/>
      <c r="AP181" s="461"/>
      <c r="AQ181" s="461"/>
      <c r="AR181" s="461"/>
      <c r="AS181" s="460" t="str">
        <f t="shared" si="175"/>
        <v/>
      </c>
      <c r="AT181" s="460"/>
      <c r="AU181" s="460"/>
      <c r="AV181" s="461"/>
      <c r="AW181" s="461"/>
      <c r="AX181" s="461"/>
      <c r="AY181" s="461"/>
      <c r="AZ181" s="461"/>
      <c r="BA181" s="461"/>
      <c r="BB181" s="460" t="str">
        <f t="shared" si="176"/>
        <v/>
      </c>
      <c r="BC181" s="460"/>
      <c r="BD181" s="460"/>
      <c r="BE181" s="461"/>
      <c r="BF181" s="461"/>
      <c r="BG181" s="461"/>
      <c r="BH181" s="461"/>
      <c r="BI181" s="461"/>
      <c r="BJ181" s="461"/>
      <c r="BK181" s="460" t="str">
        <f t="shared" si="177"/>
        <v/>
      </c>
      <c r="BL181" s="460"/>
      <c r="BM181" s="460"/>
      <c r="BN181" s="461"/>
      <c r="BO181" s="461"/>
      <c r="BP181" s="461"/>
      <c r="BQ181" s="473" t="str">
        <f t="shared" si="178"/>
        <v/>
      </c>
      <c r="BR181" s="460"/>
      <c r="BS181" s="460"/>
      <c r="BT181" s="460" t="str">
        <f t="shared" si="179"/>
        <v/>
      </c>
      <c r="BU181" s="460"/>
      <c r="BV181" s="460"/>
      <c r="BW181" s="461"/>
      <c r="BX181" s="461"/>
      <c r="BY181" s="461"/>
      <c r="BZ181" s="473" t="str">
        <f t="shared" si="182"/>
        <v/>
      </c>
      <c r="CA181" s="460"/>
      <c r="CB181" s="460"/>
      <c r="CC181" s="460" t="str">
        <f t="shared" si="183"/>
        <v/>
      </c>
      <c r="CD181" s="460"/>
      <c r="CE181" s="460"/>
      <c r="CF181" s="542" t="str">
        <f t="shared" si="184"/>
        <v/>
      </c>
      <c r="CG181" s="542"/>
      <c r="CH181" s="542"/>
      <c r="CI181" s="542" t="str">
        <f t="shared" si="185"/>
        <v/>
      </c>
      <c r="CJ181" s="460"/>
      <c r="CK181" s="460"/>
      <c r="CL181" s="461"/>
      <c r="CM181" s="461"/>
      <c r="CN181" s="461"/>
      <c r="CO181" s="460" t="str">
        <f t="shared" si="180"/>
        <v/>
      </c>
      <c r="CP181" s="460"/>
      <c r="CQ181" s="469"/>
    </row>
    <row r="182" spans="3:95" s="414" customFormat="1" hidden="1" x14ac:dyDescent="0.2">
      <c r="C182" s="930"/>
      <c r="D182" s="939"/>
      <c r="E182" s="514" t="s">
        <v>218</v>
      </c>
      <c r="F182" s="508" t="s">
        <v>220</v>
      </c>
      <c r="G182" s="460"/>
      <c r="H182" s="460"/>
      <c r="I182" s="460"/>
      <c r="J182" s="460"/>
      <c r="K182" s="460"/>
      <c r="L182" s="460"/>
      <c r="M182" s="460"/>
      <c r="N182" s="460"/>
      <c r="O182" s="460"/>
      <c r="P182" s="460"/>
      <c r="Q182" s="460"/>
      <c r="R182" s="460"/>
      <c r="S182" s="460"/>
      <c r="T182" s="460"/>
      <c r="U182" s="460"/>
      <c r="V182" s="460"/>
      <c r="W182" s="460"/>
      <c r="X182" s="460"/>
      <c r="Y182" s="460"/>
      <c r="Z182" s="460"/>
      <c r="AA182" s="461"/>
      <c r="AB182" s="461"/>
      <c r="AC182" s="461"/>
      <c r="AD182" s="461"/>
      <c r="AE182" s="461"/>
      <c r="AF182" s="461"/>
      <c r="AG182" s="460" t="str">
        <f t="shared" si="181"/>
        <v/>
      </c>
      <c r="AH182" s="460"/>
      <c r="AI182" s="460"/>
      <c r="AJ182" s="461"/>
      <c r="AK182" s="461"/>
      <c r="AL182" s="461"/>
      <c r="AM182" s="461"/>
      <c r="AN182" s="461"/>
      <c r="AO182" s="461"/>
      <c r="AP182" s="461"/>
      <c r="AQ182" s="461"/>
      <c r="AR182" s="461"/>
      <c r="AS182" s="460" t="str">
        <f t="shared" si="175"/>
        <v/>
      </c>
      <c r="AT182" s="460"/>
      <c r="AU182" s="460"/>
      <c r="AV182" s="461"/>
      <c r="AW182" s="461"/>
      <c r="AX182" s="461"/>
      <c r="AY182" s="461"/>
      <c r="AZ182" s="461"/>
      <c r="BA182" s="461"/>
      <c r="BB182" s="460" t="str">
        <f t="shared" si="176"/>
        <v/>
      </c>
      <c r="BC182" s="460"/>
      <c r="BD182" s="460"/>
      <c r="BE182" s="461"/>
      <c r="BF182" s="461"/>
      <c r="BG182" s="461"/>
      <c r="BH182" s="461"/>
      <c r="BI182" s="461"/>
      <c r="BJ182" s="461"/>
      <c r="BK182" s="460" t="str">
        <f t="shared" si="177"/>
        <v/>
      </c>
      <c r="BL182" s="460"/>
      <c r="BM182" s="460"/>
      <c r="BN182" s="461"/>
      <c r="BO182" s="461"/>
      <c r="BP182" s="461"/>
      <c r="BQ182" s="473" t="str">
        <f t="shared" si="178"/>
        <v/>
      </c>
      <c r="BR182" s="460"/>
      <c r="BS182" s="460"/>
      <c r="BT182" s="460" t="str">
        <f t="shared" si="179"/>
        <v/>
      </c>
      <c r="BU182" s="460"/>
      <c r="BV182" s="460"/>
      <c r="BW182" s="461"/>
      <c r="BX182" s="461"/>
      <c r="BY182" s="461"/>
      <c r="BZ182" s="473" t="str">
        <f t="shared" si="182"/>
        <v/>
      </c>
      <c r="CA182" s="460"/>
      <c r="CB182" s="460"/>
      <c r="CC182" s="460" t="str">
        <f t="shared" si="183"/>
        <v/>
      </c>
      <c r="CD182" s="460"/>
      <c r="CE182" s="460"/>
      <c r="CF182" s="542" t="str">
        <f t="shared" si="184"/>
        <v/>
      </c>
      <c r="CG182" s="542"/>
      <c r="CH182" s="542"/>
      <c r="CI182" s="542" t="str">
        <f t="shared" si="185"/>
        <v/>
      </c>
      <c r="CJ182" s="460"/>
      <c r="CK182" s="460"/>
      <c r="CL182" s="461"/>
      <c r="CM182" s="461"/>
      <c r="CN182" s="461"/>
      <c r="CO182" s="460" t="str">
        <f t="shared" si="180"/>
        <v/>
      </c>
      <c r="CP182" s="460"/>
      <c r="CQ182" s="469"/>
    </row>
    <row r="183" spans="3:95" s="414" customFormat="1" hidden="1" x14ac:dyDescent="0.2">
      <c r="C183" s="930"/>
      <c r="D183" s="940"/>
      <c r="E183" s="519" t="s">
        <v>222</v>
      </c>
      <c r="F183" s="509" t="s">
        <v>332</v>
      </c>
      <c r="G183" s="460"/>
      <c r="H183" s="460"/>
      <c r="I183" s="460"/>
      <c r="J183" s="460"/>
      <c r="K183" s="460"/>
      <c r="L183" s="460"/>
      <c r="M183" s="460"/>
      <c r="N183" s="460"/>
      <c r="O183" s="460"/>
      <c r="P183" s="460"/>
      <c r="Q183" s="460"/>
      <c r="R183" s="460"/>
      <c r="S183" s="460"/>
      <c r="T183" s="460"/>
      <c r="U183" s="460"/>
      <c r="V183" s="460"/>
      <c r="W183" s="460"/>
      <c r="X183" s="460"/>
      <c r="Y183" s="460"/>
      <c r="Z183" s="460"/>
      <c r="AA183" s="461"/>
      <c r="AB183" s="461"/>
      <c r="AC183" s="461"/>
      <c r="AD183" s="461"/>
      <c r="AE183" s="461"/>
      <c r="AF183" s="461"/>
      <c r="AG183" s="460" t="str">
        <f t="shared" si="181"/>
        <v/>
      </c>
      <c r="AH183" s="460"/>
      <c r="AI183" s="460"/>
      <c r="AJ183" s="461"/>
      <c r="AK183" s="461"/>
      <c r="AL183" s="461"/>
      <c r="AM183" s="461"/>
      <c r="AN183" s="461"/>
      <c r="AO183" s="461"/>
      <c r="AP183" s="461"/>
      <c r="AQ183" s="461"/>
      <c r="AR183" s="461"/>
      <c r="AS183" s="460" t="str">
        <f t="shared" si="175"/>
        <v/>
      </c>
      <c r="AT183" s="460"/>
      <c r="AU183" s="460"/>
      <c r="AV183" s="461"/>
      <c r="AW183" s="461"/>
      <c r="AX183" s="461"/>
      <c r="AY183" s="461"/>
      <c r="AZ183" s="461"/>
      <c r="BA183" s="461"/>
      <c r="BB183" s="460" t="str">
        <f t="shared" si="176"/>
        <v/>
      </c>
      <c r="BC183" s="460"/>
      <c r="BD183" s="460"/>
      <c r="BE183" s="461"/>
      <c r="BF183" s="461"/>
      <c r="BG183" s="461"/>
      <c r="BH183" s="461"/>
      <c r="BI183" s="461"/>
      <c r="BJ183" s="461"/>
      <c r="BK183" s="460" t="str">
        <f t="shared" si="177"/>
        <v/>
      </c>
      <c r="BL183" s="460"/>
      <c r="BM183" s="460"/>
      <c r="BN183" s="461"/>
      <c r="BO183" s="461"/>
      <c r="BP183" s="461"/>
      <c r="BQ183" s="473" t="str">
        <f t="shared" si="178"/>
        <v/>
      </c>
      <c r="BR183" s="460"/>
      <c r="BS183" s="460"/>
      <c r="BT183" s="460" t="str">
        <f t="shared" si="179"/>
        <v/>
      </c>
      <c r="BU183" s="460"/>
      <c r="BV183" s="460"/>
      <c r="BW183" s="461"/>
      <c r="BX183" s="461"/>
      <c r="BY183" s="461"/>
      <c r="BZ183" s="473" t="str">
        <f t="shared" si="182"/>
        <v/>
      </c>
      <c r="CA183" s="460"/>
      <c r="CB183" s="460"/>
      <c r="CC183" s="460" t="str">
        <f t="shared" si="183"/>
        <v/>
      </c>
      <c r="CD183" s="460"/>
      <c r="CE183" s="460"/>
      <c r="CF183" s="542" t="str">
        <f t="shared" si="184"/>
        <v/>
      </c>
      <c r="CG183" s="542"/>
      <c r="CH183" s="542"/>
      <c r="CI183" s="542" t="str">
        <f t="shared" si="185"/>
        <v/>
      </c>
      <c r="CJ183" s="460"/>
      <c r="CK183" s="460"/>
      <c r="CL183" s="461"/>
      <c r="CM183" s="461"/>
      <c r="CN183" s="461"/>
      <c r="CO183" s="460" t="str">
        <f t="shared" si="180"/>
        <v/>
      </c>
      <c r="CP183" s="460"/>
      <c r="CQ183" s="469"/>
    </row>
    <row r="184" spans="3:95" s="414" customFormat="1" hidden="1" x14ac:dyDescent="0.2">
      <c r="C184" s="930"/>
      <c r="D184" s="541" t="s">
        <v>224</v>
      </c>
      <c r="E184" s="539"/>
      <c r="F184" s="540" t="s">
        <v>225</v>
      </c>
      <c r="G184" s="460"/>
      <c r="H184" s="460"/>
      <c r="I184" s="460"/>
      <c r="J184" s="460"/>
      <c r="K184" s="460"/>
      <c r="L184" s="460"/>
      <c r="M184" s="460"/>
      <c r="N184" s="460"/>
      <c r="O184" s="460"/>
      <c r="P184" s="460"/>
      <c r="Q184" s="460"/>
      <c r="R184" s="460"/>
      <c r="S184" s="460"/>
      <c r="T184" s="460"/>
      <c r="U184" s="460"/>
      <c r="V184" s="460"/>
      <c r="W184" s="460"/>
      <c r="X184" s="460"/>
      <c r="Y184" s="460"/>
      <c r="Z184" s="460"/>
      <c r="AA184" s="461"/>
      <c r="AB184" s="461"/>
      <c r="AC184" s="461"/>
      <c r="AD184" s="461"/>
      <c r="AE184" s="461"/>
      <c r="AF184" s="461"/>
      <c r="AG184" s="460" t="str">
        <f t="shared" si="181"/>
        <v/>
      </c>
      <c r="AH184" s="460"/>
      <c r="AI184" s="460"/>
      <c r="AJ184" s="461"/>
      <c r="AK184" s="461"/>
      <c r="AL184" s="461"/>
      <c r="AM184" s="461"/>
      <c r="AN184" s="461"/>
      <c r="AO184" s="461"/>
      <c r="AP184" s="461"/>
      <c r="AQ184" s="461"/>
      <c r="AR184" s="461"/>
      <c r="AS184" s="460" t="str">
        <f t="shared" si="175"/>
        <v/>
      </c>
      <c r="AT184" s="460"/>
      <c r="AU184" s="460"/>
      <c r="AV184" s="461"/>
      <c r="AW184" s="461"/>
      <c r="AX184" s="461"/>
      <c r="AY184" s="461"/>
      <c r="AZ184" s="461"/>
      <c r="BA184" s="461"/>
      <c r="BB184" s="460" t="str">
        <f t="shared" si="176"/>
        <v/>
      </c>
      <c r="BC184" s="460"/>
      <c r="BD184" s="460"/>
      <c r="BE184" s="461"/>
      <c r="BF184" s="461"/>
      <c r="BG184" s="461"/>
      <c r="BH184" s="461"/>
      <c r="BI184" s="461"/>
      <c r="BJ184" s="461"/>
      <c r="BK184" s="460" t="str">
        <f t="shared" si="177"/>
        <v/>
      </c>
      <c r="BL184" s="460"/>
      <c r="BM184" s="460"/>
      <c r="BN184" s="461"/>
      <c r="BO184" s="461"/>
      <c r="BP184" s="461"/>
      <c r="BQ184" s="473" t="str">
        <f t="shared" si="178"/>
        <v/>
      </c>
      <c r="BR184" s="460"/>
      <c r="BS184" s="460"/>
      <c r="BT184" s="460" t="str">
        <f t="shared" si="179"/>
        <v/>
      </c>
      <c r="BU184" s="460"/>
      <c r="BV184" s="460"/>
      <c r="BW184" s="461"/>
      <c r="BX184" s="461"/>
      <c r="BY184" s="461"/>
      <c r="BZ184" s="473" t="str">
        <f t="shared" si="182"/>
        <v/>
      </c>
      <c r="CA184" s="460"/>
      <c r="CB184" s="460"/>
      <c r="CC184" s="460" t="str">
        <f t="shared" si="183"/>
        <v/>
      </c>
      <c r="CD184" s="460"/>
      <c r="CE184" s="460"/>
      <c r="CF184" s="542" t="str">
        <f t="shared" si="184"/>
        <v/>
      </c>
      <c r="CG184" s="542"/>
      <c r="CH184" s="542"/>
      <c r="CI184" s="542" t="str">
        <f t="shared" si="185"/>
        <v/>
      </c>
      <c r="CJ184" s="460"/>
      <c r="CK184" s="460"/>
      <c r="CL184" s="461"/>
      <c r="CM184" s="461"/>
      <c r="CN184" s="461"/>
      <c r="CO184" s="460" t="str">
        <f t="shared" si="180"/>
        <v/>
      </c>
      <c r="CP184" s="460"/>
      <c r="CQ184" s="469"/>
    </row>
    <row r="185" spans="3:95" s="414" customFormat="1" hidden="1" x14ac:dyDescent="0.2">
      <c r="C185" s="930"/>
      <c r="D185" s="941" t="s">
        <v>740</v>
      </c>
      <c r="E185" s="517" t="s">
        <v>226</v>
      </c>
      <c r="F185" s="507" t="s">
        <v>333</v>
      </c>
      <c r="G185" s="460"/>
      <c r="H185" s="460"/>
      <c r="I185" s="460"/>
      <c r="J185" s="460"/>
      <c r="K185" s="460"/>
      <c r="L185" s="460"/>
      <c r="M185" s="460"/>
      <c r="N185" s="460"/>
      <c r="O185" s="460"/>
      <c r="P185" s="460"/>
      <c r="Q185" s="460"/>
      <c r="R185" s="460"/>
      <c r="S185" s="460"/>
      <c r="T185" s="460"/>
      <c r="U185" s="460"/>
      <c r="V185" s="460"/>
      <c r="W185" s="460"/>
      <c r="X185" s="460"/>
      <c r="Y185" s="460"/>
      <c r="Z185" s="460"/>
      <c r="AA185" s="461"/>
      <c r="AB185" s="461"/>
      <c r="AC185" s="461"/>
      <c r="AD185" s="461"/>
      <c r="AE185" s="461"/>
      <c r="AF185" s="461"/>
      <c r="AG185" s="460" t="str">
        <f t="shared" si="181"/>
        <v/>
      </c>
      <c r="AH185" s="460"/>
      <c r="AI185" s="460"/>
      <c r="AJ185" s="461"/>
      <c r="AK185" s="461"/>
      <c r="AL185" s="461"/>
      <c r="AM185" s="461"/>
      <c r="AN185" s="461"/>
      <c r="AO185" s="461"/>
      <c r="AP185" s="461"/>
      <c r="AQ185" s="461"/>
      <c r="AR185" s="461"/>
      <c r="AS185" s="460" t="str">
        <f t="shared" si="175"/>
        <v/>
      </c>
      <c r="AT185" s="460"/>
      <c r="AU185" s="460"/>
      <c r="AV185" s="461"/>
      <c r="AW185" s="461"/>
      <c r="AX185" s="461"/>
      <c r="AY185" s="461"/>
      <c r="AZ185" s="461"/>
      <c r="BA185" s="461"/>
      <c r="BB185" s="460" t="str">
        <f t="shared" si="176"/>
        <v/>
      </c>
      <c r="BC185" s="460"/>
      <c r="BD185" s="460"/>
      <c r="BE185" s="461"/>
      <c r="BF185" s="461"/>
      <c r="BG185" s="461"/>
      <c r="BH185" s="461"/>
      <c r="BI185" s="461"/>
      <c r="BJ185" s="461"/>
      <c r="BK185" s="460" t="str">
        <f t="shared" si="177"/>
        <v/>
      </c>
      <c r="BL185" s="460"/>
      <c r="BM185" s="460"/>
      <c r="BN185" s="461"/>
      <c r="BO185" s="461"/>
      <c r="BP185" s="461"/>
      <c r="BQ185" s="473" t="str">
        <f t="shared" si="178"/>
        <v/>
      </c>
      <c r="BR185" s="460"/>
      <c r="BS185" s="460"/>
      <c r="BT185" s="460" t="str">
        <f t="shared" si="179"/>
        <v/>
      </c>
      <c r="BU185" s="460"/>
      <c r="BV185" s="460"/>
      <c r="BW185" s="461"/>
      <c r="BX185" s="461"/>
      <c r="BY185" s="461"/>
      <c r="BZ185" s="473" t="str">
        <f t="shared" si="182"/>
        <v/>
      </c>
      <c r="CA185" s="460"/>
      <c r="CB185" s="460"/>
      <c r="CC185" s="460" t="str">
        <f t="shared" si="183"/>
        <v/>
      </c>
      <c r="CD185" s="460"/>
      <c r="CE185" s="460"/>
      <c r="CF185" s="542" t="str">
        <f t="shared" si="184"/>
        <v/>
      </c>
      <c r="CG185" s="542"/>
      <c r="CH185" s="542"/>
      <c r="CI185" s="542" t="str">
        <f t="shared" si="185"/>
        <v/>
      </c>
      <c r="CJ185" s="460"/>
      <c r="CK185" s="460"/>
      <c r="CL185" s="461"/>
      <c r="CM185" s="461"/>
      <c r="CN185" s="461"/>
      <c r="CO185" s="460" t="str">
        <f t="shared" si="180"/>
        <v/>
      </c>
      <c r="CP185" s="460"/>
      <c r="CQ185" s="469"/>
    </row>
    <row r="186" spans="3:95" s="414" customFormat="1" hidden="1" x14ac:dyDescent="0.2">
      <c r="C186" s="930"/>
      <c r="D186" s="942"/>
      <c r="E186" s="514" t="s">
        <v>227</v>
      </c>
      <c r="F186" s="508" t="s">
        <v>228</v>
      </c>
      <c r="G186" s="460"/>
      <c r="H186" s="460"/>
      <c r="I186" s="460"/>
      <c r="J186" s="460"/>
      <c r="K186" s="460"/>
      <c r="L186" s="460"/>
      <c r="M186" s="460"/>
      <c r="N186" s="460"/>
      <c r="O186" s="460"/>
      <c r="P186" s="460"/>
      <c r="Q186" s="460"/>
      <c r="R186" s="460"/>
      <c r="S186" s="460"/>
      <c r="T186" s="460"/>
      <c r="U186" s="460"/>
      <c r="V186" s="460"/>
      <c r="W186" s="460"/>
      <c r="X186" s="460"/>
      <c r="Y186" s="460"/>
      <c r="Z186" s="460"/>
      <c r="AA186" s="461"/>
      <c r="AB186" s="461"/>
      <c r="AC186" s="461"/>
      <c r="AD186" s="461"/>
      <c r="AE186" s="461"/>
      <c r="AF186" s="461"/>
      <c r="AG186" s="460" t="str">
        <f t="shared" si="181"/>
        <v/>
      </c>
      <c r="AH186" s="460"/>
      <c r="AI186" s="460"/>
      <c r="AJ186" s="461"/>
      <c r="AK186" s="461"/>
      <c r="AL186" s="461"/>
      <c r="AM186" s="461"/>
      <c r="AN186" s="461"/>
      <c r="AO186" s="461"/>
      <c r="AP186" s="461"/>
      <c r="AQ186" s="461"/>
      <c r="AR186" s="461"/>
      <c r="AS186" s="460" t="str">
        <f t="shared" si="175"/>
        <v/>
      </c>
      <c r="AT186" s="460"/>
      <c r="AU186" s="460"/>
      <c r="AV186" s="461"/>
      <c r="AW186" s="461"/>
      <c r="AX186" s="461"/>
      <c r="AY186" s="461"/>
      <c r="AZ186" s="461"/>
      <c r="BA186" s="461"/>
      <c r="BB186" s="460" t="str">
        <f t="shared" si="176"/>
        <v/>
      </c>
      <c r="BC186" s="460"/>
      <c r="BD186" s="460"/>
      <c r="BE186" s="461"/>
      <c r="BF186" s="461"/>
      <c r="BG186" s="461"/>
      <c r="BH186" s="461"/>
      <c r="BI186" s="461"/>
      <c r="BJ186" s="461"/>
      <c r="BK186" s="460" t="str">
        <f t="shared" si="177"/>
        <v/>
      </c>
      <c r="BL186" s="460"/>
      <c r="BM186" s="460"/>
      <c r="BN186" s="461"/>
      <c r="BO186" s="461"/>
      <c r="BP186" s="461"/>
      <c r="BQ186" s="473" t="str">
        <f t="shared" si="178"/>
        <v/>
      </c>
      <c r="BR186" s="460"/>
      <c r="BS186" s="460"/>
      <c r="BT186" s="460" t="str">
        <f t="shared" si="179"/>
        <v/>
      </c>
      <c r="BU186" s="460"/>
      <c r="BV186" s="460"/>
      <c r="BW186" s="461"/>
      <c r="BX186" s="461"/>
      <c r="BY186" s="461"/>
      <c r="BZ186" s="473" t="str">
        <f t="shared" si="182"/>
        <v/>
      </c>
      <c r="CA186" s="460"/>
      <c r="CB186" s="460"/>
      <c r="CC186" s="460" t="str">
        <f t="shared" si="183"/>
        <v/>
      </c>
      <c r="CD186" s="460"/>
      <c r="CE186" s="460"/>
      <c r="CF186" s="542" t="str">
        <f t="shared" si="184"/>
        <v/>
      </c>
      <c r="CG186" s="542"/>
      <c r="CH186" s="542"/>
      <c r="CI186" s="542" t="str">
        <f t="shared" si="185"/>
        <v/>
      </c>
      <c r="CJ186" s="460"/>
      <c r="CK186" s="460"/>
      <c r="CL186" s="461"/>
      <c r="CM186" s="461"/>
      <c r="CN186" s="461"/>
      <c r="CO186" s="460" t="str">
        <f t="shared" si="180"/>
        <v/>
      </c>
      <c r="CP186" s="460"/>
      <c r="CQ186" s="469"/>
    </row>
    <row r="187" spans="3:95" s="414" customFormat="1" hidden="1" x14ac:dyDescent="0.2">
      <c r="C187" s="930"/>
      <c r="D187" s="942"/>
      <c r="E187" s="514" t="s">
        <v>229</v>
      </c>
      <c r="F187" s="508" t="s">
        <v>230</v>
      </c>
      <c r="G187" s="460"/>
      <c r="H187" s="460"/>
      <c r="I187" s="460"/>
      <c r="J187" s="460"/>
      <c r="K187" s="460"/>
      <c r="L187" s="460"/>
      <c r="M187" s="460"/>
      <c r="N187" s="460"/>
      <c r="O187" s="460"/>
      <c r="P187" s="460"/>
      <c r="Q187" s="460"/>
      <c r="R187" s="460"/>
      <c r="S187" s="460"/>
      <c r="T187" s="460"/>
      <c r="U187" s="460"/>
      <c r="V187" s="460"/>
      <c r="W187" s="460"/>
      <c r="X187" s="460"/>
      <c r="Y187" s="460"/>
      <c r="Z187" s="460"/>
      <c r="AA187" s="461"/>
      <c r="AB187" s="461"/>
      <c r="AC187" s="461"/>
      <c r="AD187" s="461"/>
      <c r="AE187" s="461"/>
      <c r="AF187" s="461"/>
      <c r="AG187" s="460" t="str">
        <f t="shared" si="181"/>
        <v/>
      </c>
      <c r="AH187" s="460"/>
      <c r="AI187" s="460"/>
      <c r="AJ187" s="461"/>
      <c r="AK187" s="461"/>
      <c r="AL187" s="461"/>
      <c r="AM187" s="461"/>
      <c r="AN187" s="461"/>
      <c r="AO187" s="461"/>
      <c r="AP187" s="461"/>
      <c r="AQ187" s="461"/>
      <c r="AR187" s="461"/>
      <c r="AS187" s="460" t="str">
        <f t="shared" si="175"/>
        <v/>
      </c>
      <c r="AT187" s="460"/>
      <c r="AU187" s="460"/>
      <c r="AV187" s="461"/>
      <c r="AW187" s="461"/>
      <c r="AX187" s="461"/>
      <c r="AY187" s="461"/>
      <c r="AZ187" s="461"/>
      <c r="BA187" s="461"/>
      <c r="BB187" s="460" t="str">
        <f t="shared" si="176"/>
        <v/>
      </c>
      <c r="BC187" s="460"/>
      <c r="BD187" s="460"/>
      <c r="BE187" s="461"/>
      <c r="BF187" s="461"/>
      <c r="BG187" s="461"/>
      <c r="BH187" s="461"/>
      <c r="BI187" s="461"/>
      <c r="BJ187" s="461"/>
      <c r="BK187" s="460" t="str">
        <f t="shared" si="177"/>
        <v/>
      </c>
      <c r="BL187" s="460"/>
      <c r="BM187" s="460"/>
      <c r="BN187" s="461"/>
      <c r="BO187" s="461"/>
      <c r="BP187" s="461"/>
      <c r="BQ187" s="473" t="str">
        <f t="shared" si="178"/>
        <v/>
      </c>
      <c r="BR187" s="460"/>
      <c r="BS187" s="460"/>
      <c r="BT187" s="460" t="str">
        <f t="shared" si="179"/>
        <v/>
      </c>
      <c r="BU187" s="460"/>
      <c r="BV187" s="460"/>
      <c r="BW187" s="461"/>
      <c r="BX187" s="461"/>
      <c r="BY187" s="461"/>
      <c r="BZ187" s="473" t="str">
        <f t="shared" si="182"/>
        <v/>
      </c>
      <c r="CA187" s="460"/>
      <c r="CB187" s="460"/>
      <c r="CC187" s="460" t="str">
        <f t="shared" si="183"/>
        <v/>
      </c>
      <c r="CD187" s="460"/>
      <c r="CE187" s="460"/>
      <c r="CF187" s="542" t="str">
        <f t="shared" si="184"/>
        <v/>
      </c>
      <c r="CG187" s="542"/>
      <c r="CH187" s="542"/>
      <c r="CI187" s="542" t="str">
        <f t="shared" si="185"/>
        <v/>
      </c>
      <c r="CJ187" s="460"/>
      <c r="CK187" s="460"/>
      <c r="CL187" s="461"/>
      <c r="CM187" s="461"/>
      <c r="CN187" s="461"/>
      <c r="CO187" s="460" t="str">
        <f t="shared" si="180"/>
        <v/>
      </c>
      <c r="CP187" s="460"/>
      <c r="CQ187" s="469"/>
    </row>
    <row r="188" spans="3:95" s="414" customFormat="1" hidden="1" x14ac:dyDescent="0.2">
      <c r="C188" s="930"/>
      <c r="D188" s="943"/>
      <c r="E188" s="519" t="s">
        <v>757</v>
      </c>
      <c r="F188" s="509" t="s">
        <v>346</v>
      </c>
      <c r="G188" s="460"/>
      <c r="H188" s="460"/>
      <c r="I188" s="460"/>
      <c r="J188" s="460"/>
      <c r="K188" s="460"/>
      <c r="L188" s="460"/>
      <c r="M188" s="460"/>
      <c r="N188" s="460"/>
      <c r="O188" s="460"/>
      <c r="P188" s="460"/>
      <c r="Q188" s="460"/>
      <c r="R188" s="460"/>
      <c r="S188" s="460"/>
      <c r="T188" s="460"/>
      <c r="U188" s="460"/>
      <c r="V188" s="460"/>
      <c r="W188" s="460"/>
      <c r="X188" s="460"/>
      <c r="Y188" s="460"/>
      <c r="Z188" s="460"/>
      <c r="AA188" s="461"/>
      <c r="AB188" s="461"/>
      <c r="AC188" s="461"/>
      <c r="AD188" s="461"/>
      <c r="AE188" s="461"/>
      <c r="AF188" s="461"/>
      <c r="AG188" s="460" t="str">
        <f t="shared" si="181"/>
        <v/>
      </c>
      <c r="AH188" s="460"/>
      <c r="AI188" s="460"/>
      <c r="AJ188" s="461"/>
      <c r="AK188" s="461"/>
      <c r="AL188" s="461"/>
      <c r="AM188" s="461"/>
      <c r="AN188" s="461"/>
      <c r="AO188" s="461"/>
      <c r="AP188" s="461"/>
      <c r="AQ188" s="461"/>
      <c r="AR188" s="461"/>
      <c r="AS188" s="460" t="str">
        <f t="shared" si="175"/>
        <v/>
      </c>
      <c r="AT188" s="460"/>
      <c r="AU188" s="460"/>
      <c r="AV188" s="461"/>
      <c r="AW188" s="461"/>
      <c r="AX188" s="461"/>
      <c r="AY188" s="461"/>
      <c r="AZ188" s="461"/>
      <c r="BA188" s="461"/>
      <c r="BB188" s="460" t="str">
        <f t="shared" ref="BB188" si="186">IF(SUM(AV43,AY43)&lt;&gt;"",IF(SUM(AV43,AY43)=BB43,"","Check ISCED "&amp;BB$8),"")</f>
        <v>Check ISCED 3</v>
      </c>
      <c r="BC188" s="460"/>
      <c r="BD188" s="460"/>
      <c r="BE188" s="461"/>
      <c r="BF188" s="461"/>
      <c r="BG188" s="461"/>
      <c r="BH188" s="461"/>
      <c r="BI188" s="461"/>
      <c r="BJ188" s="461"/>
      <c r="BK188" s="460" t="str">
        <f>IF(OR(BE43&lt;&gt;"",BH43&lt;&gt;""),IF(SUM(BE43,BH43)=BK43,"","Check ISCED "&amp;BK$8),"")</f>
        <v/>
      </c>
      <c r="BL188" s="460"/>
      <c r="BM188" s="460"/>
      <c r="BN188" s="461"/>
      <c r="BO188" s="461"/>
      <c r="BP188" s="461"/>
      <c r="BQ188" s="473" t="str">
        <f t="shared" ref="BQ188" si="187">IF(SUM(BB43,BK43)&lt;&gt;"",IF(SUM(BB43,BK43)=BT43,"","Check ISCED "&amp;BT$8),"")</f>
        <v>Check ISCED 3+4</v>
      </c>
      <c r="BR188" s="460"/>
      <c r="BS188" s="460"/>
      <c r="BT188" s="460" t="str">
        <f t="shared" ref="BT188" si="188">IF(SUM(BN43,BQ43)&lt;&gt;"",IF(SUM(BN43,BQ43)=BT43,"","Check ISCED "&amp;BT$8),"")</f>
        <v>Check ISCED 3+4</v>
      </c>
      <c r="BU188" s="460"/>
      <c r="BV188" s="460"/>
      <c r="BW188" s="461"/>
      <c r="BX188" s="461"/>
      <c r="BY188" s="461"/>
      <c r="BZ188" s="473" t="str">
        <f t="shared" si="182"/>
        <v/>
      </c>
      <c r="CA188" s="460"/>
      <c r="CB188" s="460"/>
      <c r="CC188" s="460" t="str">
        <f t="shared" si="183"/>
        <v/>
      </c>
      <c r="CD188" s="460"/>
      <c r="CE188" s="460"/>
      <c r="CF188" s="542" t="str">
        <f t="shared" si="184"/>
        <v/>
      </c>
      <c r="CG188" s="542"/>
      <c r="CH188" s="542"/>
      <c r="CI188" s="542" t="str">
        <f t="shared" si="185"/>
        <v/>
      </c>
      <c r="CJ188" s="460"/>
      <c r="CK188" s="460"/>
      <c r="CL188" s="461"/>
      <c r="CM188" s="461"/>
      <c r="CN188" s="461"/>
      <c r="CO188" s="460" t="str">
        <f t="shared" si="180"/>
        <v/>
      </c>
      <c r="CP188" s="460"/>
      <c r="CQ188" s="469"/>
    </row>
    <row r="189" spans="3:95" s="414" customFormat="1" hidden="1" x14ac:dyDescent="0.2">
      <c r="C189" s="930"/>
      <c r="D189" s="938" t="s">
        <v>739</v>
      </c>
      <c r="E189" s="517" t="s">
        <v>207</v>
      </c>
      <c r="F189" s="507" t="s">
        <v>232</v>
      </c>
      <c r="G189" s="460"/>
      <c r="H189" s="460"/>
      <c r="I189" s="460"/>
      <c r="J189" s="460"/>
      <c r="K189" s="460"/>
      <c r="L189" s="460"/>
      <c r="M189" s="460"/>
      <c r="N189" s="460"/>
      <c r="O189" s="460"/>
      <c r="P189" s="460"/>
      <c r="Q189" s="460"/>
      <c r="R189" s="460"/>
      <c r="S189" s="460"/>
      <c r="T189" s="460"/>
      <c r="U189" s="460"/>
      <c r="V189" s="460"/>
      <c r="W189" s="460"/>
      <c r="X189" s="460"/>
      <c r="Y189" s="460"/>
      <c r="Z189" s="460"/>
      <c r="AA189" s="461"/>
      <c r="AB189" s="461"/>
      <c r="AC189" s="461"/>
      <c r="AD189" s="461"/>
      <c r="AE189" s="461"/>
      <c r="AF189" s="461"/>
      <c r="AG189" s="460" t="str">
        <f t="shared" si="181"/>
        <v/>
      </c>
      <c r="AH189" s="460"/>
      <c r="AI189" s="460"/>
      <c r="AJ189" s="461"/>
      <c r="AK189" s="461"/>
      <c r="AL189" s="461"/>
      <c r="AM189" s="461"/>
      <c r="AN189" s="461"/>
      <c r="AO189" s="461"/>
      <c r="AP189" s="461"/>
      <c r="AQ189" s="461"/>
      <c r="AR189" s="461"/>
      <c r="AS189" s="460" t="str">
        <f t="shared" si="175"/>
        <v/>
      </c>
      <c r="AT189" s="460"/>
      <c r="AU189" s="460"/>
      <c r="AV189" s="461"/>
      <c r="AW189" s="461"/>
      <c r="AX189" s="461"/>
      <c r="AY189" s="461"/>
      <c r="AZ189" s="461"/>
      <c r="BA189" s="461"/>
      <c r="BB189" s="460" t="str">
        <f>IF(OR(AV44&lt;&gt;"",AY44&lt;&gt;""),IF(SUM(AV44,AY44)=BB44,"","Check ISCED "&amp;BB$8),"")</f>
        <v/>
      </c>
      <c r="BC189" s="460"/>
      <c r="BD189" s="460"/>
      <c r="BE189" s="461"/>
      <c r="BF189" s="461"/>
      <c r="BG189" s="461"/>
      <c r="BH189" s="461"/>
      <c r="BI189" s="461"/>
      <c r="BJ189" s="461"/>
      <c r="BK189" s="460" t="str">
        <f>IF(OR(BE44&lt;&gt;"",BH44&lt;&gt;""),IF(SUM(BE44,BH44)=BK44,"","Check ISCED "&amp;BK$8),"")</f>
        <v/>
      </c>
      <c r="BL189" s="460"/>
      <c r="BM189" s="460"/>
      <c r="BN189" s="461"/>
      <c r="BO189" s="461"/>
      <c r="BP189" s="461"/>
      <c r="BQ189" s="473" t="str">
        <f>IF(OR(BB44&lt;&gt;"",BK44&lt;&gt;""),IF(SUM(BB44,BK44)=BT44,"","Check ISCED "&amp;BT$8),"")</f>
        <v/>
      </c>
      <c r="BR189" s="460"/>
      <c r="BS189" s="460"/>
      <c r="BT189" s="460" t="str">
        <f>IF(OR(BN44&lt;&gt;"",BQ44&lt;&gt;""),IF(SUM(BN44,BQ44)=BT44,"","Check ISCED "&amp;BT$8),"")</f>
        <v/>
      </c>
      <c r="BU189" s="460"/>
      <c r="BV189" s="460"/>
      <c r="BW189" s="461"/>
      <c r="BX189" s="461"/>
      <c r="BY189" s="461"/>
      <c r="BZ189" s="473" t="str">
        <f>IF(OR(CF44&lt;&gt;"",CI44&lt;&gt;""),IF(SUM(CF44,CI44)=CC44,"","Check ISCED "&amp;CC$8),"")</f>
        <v/>
      </c>
      <c r="CA189" s="460"/>
      <c r="CB189" s="460"/>
      <c r="CC189" s="460" t="str">
        <f>IF(OR(BW44&lt;&gt;"",BZ44&lt;&gt;""),IF(SUM(BW44,BZ44)=CC44,"","Check ISCED "&amp;CC$8),"")</f>
        <v/>
      </c>
      <c r="CD189" s="460"/>
      <c r="CE189" s="460"/>
      <c r="CF189" s="542" t="str">
        <f t="shared" si="184"/>
        <v/>
      </c>
      <c r="CG189" s="542"/>
      <c r="CH189" s="542"/>
      <c r="CI189" s="542" t="str">
        <f t="shared" si="185"/>
        <v/>
      </c>
      <c r="CJ189" s="460"/>
      <c r="CK189" s="460"/>
      <c r="CL189" s="461"/>
      <c r="CM189" s="461"/>
      <c r="CN189" s="461"/>
      <c r="CO189" s="460" t="str">
        <f t="shared" si="180"/>
        <v/>
      </c>
      <c r="CP189" s="460"/>
      <c r="CQ189" s="469"/>
    </row>
    <row r="190" spans="3:95" s="414" customFormat="1" hidden="1" x14ac:dyDescent="0.2">
      <c r="C190" s="930"/>
      <c r="D190" s="939"/>
      <c r="E190" s="514" t="s">
        <v>210</v>
      </c>
      <c r="F190" s="508" t="s">
        <v>233</v>
      </c>
      <c r="G190" s="460"/>
      <c r="H190" s="460"/>
      <c r="I190" s="460"/>
      <c r="J190" s="460"/>
      <c r="K190" s="460"/>
      <c r="L190" s="460"/>
      <c r="M190" s="460"/>
      <c r="N190" s="460"/>
      <c r="O190" s="460"/>
      <c r="P190" s="460"/>
      <c r="Q190" s="460"/>
      <c r="R190" s="460"/>
      <c r="S190" s="460"/>
      <c r="T190" s="460"/>
      <c r="U190" s="460"/>
      <c r="V190" s="460"/>
      <c r="W190" s="460"/>
      <c r="X190" s="460"/>
      <c r="Y190" s="460"/>
      <c r="Z190" s="460"/>
      <c r="AA190" s="461"/>
      <c r="AB190" s="461"/>
      <c r="AC190" s="461"/>
      <c r="AD190" s="461"/>
      <c r="AE190" s="461"/>
      <c r="AF190" s="461"/>
      <c r="AG190" s="460" t="str">
        <f t="shared" si="181"/>
        <v/>
      </c>
      <c r="AH190" s="460"/>
      <c r="AI190" s="460"/>
      <c r="AJ190" s="461"/>
      <c r="AK190" s="461"/>
      <c r="AL190" s="461"/>
      <c r="AM190" s="461"/>
      <c r="AN190" s="461"/>
      <c r="AO190" s="461"/>
      <c r="AP190" s="461"/>
      <c r="AQ190" s="461"/>
      <c r="AR190" s="461"/>
      <c r="AS190" s="460" t="str">
        <f t="shared" si="175"/>
        <v/>
      </c>
      <c r="AT190" s="460"/>
      <c r="AU190" s="460"/>
      <c r="AV190" s="461"/>
      <c r="AW190" s="461"/>
      <c r="AX190" s="461"/>
      <c r="AY190" s="461"/>
      <c r="AZ190" s="461"/>
      <c r="BA190" s="461"/>
      <c r="BB190" s="460" t="str">
        <f t="shared" ref="BB190:BB231" si="189">IF(OR(AV45&lt;&gt;"",AY45&lt;&gt;""),IF(SUM(AV45,AY45)=BB45,"","Check ISCED "&amp;BB$8),"")</f>
        <v/>
      </c>
      <c r="BC190" s="460"/>
      <c r="BD190" s="460"/>
      <c r="BE190" s="461"/>
      <c r="BF190" s="461"/>
      <c r="BG190" s="461"/>
      <c r="BH190" s="461"/>
      <c r="BI190" s="461"/>
      <c r="BJ190" s="461"/>
      <c r="BK190" s="460" t="str">
        <f t="shared" ref="BK190:BK230" si="190">IF(OR(BE45&lt;&gt;"",BH45&lt;&gt;""),IF(SUM(BE45,BH45)=BK45,"","Check ISCED "&amp;BK$8),"")</f>
        <v/>
      </c>
      <c r="BL190" s="460"/>
      <c r="BM190" s="460"/>
      <c r="BN190" s="461"/>
      <c r="BO190" s="461"/>
      <c r="BP190" s="461"/>
      <c r="BQ190" s="473" t="str">
        <f t="shared" ref="BQ190:BQ231" si="191">IF(OR(BB45&lt;&gt;"",BK45&lt;&gt;""),IF(SUM(BB45,BK45)=BT45,"","Check ISCED "&amp;BT$8),"")</f>
        <v/>
      </c>
      <c r="BR190" s="460"/>
      <c r="BS190" s="460"/>
      <c r="BT190" s="460" t="str">
        <f t="shared" ref="BT190:BT231" si="192">IF(OR(BN45&lt;&gt;"",BQ45&lt;&gt;""),IF(SUM(BN45,BQ45)=BT45,"","Check ISCED "&amp;BT$8),"")</f>
        <v/>
      </c>
      <c r="BU190" s="460"/>
      <c r="BV190" s="460"/>
      <c r="BW190" s="461"/>
      <c r="BX190" s="461"/>
      <c r="BY190" s="461"/>
      <c r="BZ190" s="473" t="str">
        <f t="shared" ref="BZ190:BZ230" si="193">IF(OR(CF45&lt;&gt;"",CI45&lt;&gt;""),IF(SUM(CF45,CI45)=CC45,"","Check ISCED "&amp;CC$8),"")</f>
        <v/>
      </c>
      <c r="CA190" s="460"/>
      <c r="CB190" s="460"/>
      <c r="CC190" s="460" t="str">
        <f t="shared" ref="CC190:CC230" si="194">IF(OR(BW45&lt;&gt;"",BZ45&lt;&gt;""),IF(SUM(BW45,BZ45)=CC45,"","Check ISCED "&amp;CC$8),"")</f>
        <v/>
      </c>
      <c r="CD190" s="460"/>
      <c r="CE190" s="460"/>
      <c r="CF190" s="542" t="str">
        <f t="shared" si="184"/>
        <v/>
      </c>
      <c r="CG190" s="542"/>
      <c r="CH190" s="542"/>
      <c r="CI190" s="542" t="str">
        <f t="shared" si="185"/>
        <v/>
      </c>
      <c r="CJ190" s="460"/>
      <c r="CK190" s="460"/>
      <c r="CL190" s="461"/>
      <c r="CM190" s="461"/>
      <c r="CN190" s="461"/>
      <c r="CO190" s="460" t="str">
        <f t="shared" si="180"/>
        <v/>
      </c>
      <c r="CP190" s="460"/>
      <c r="CQ190" s="469"/>
    </row>
    <row r="191" spans="3:95" s="414" customFormat="1" hidden="1" x14ac:dyDescent="0.2">
      <c r="C191" s="930"/>
      <c r="D191" s="939"/>
      <c r="E191" s="514" t="s">
        <v>213</v>
      </c>
      <c r="F191" s="508" t="s">
        <v>334</v>
      </c>
      <c r="G191" s="460"/>
      <c r="H191" s="460"/>
      <c r="I191" s="460"/>
      <c r="J191" s="460"/>
      <c r="K191" s="460"/>
      <c r="L191" s="460"/>
      <c r="M191" s="460"/>
      <c r="N191" s="460"/>
      <c r="O191" s="460"/>
      <c r="P191" s="460"/>
      <c r="Q191" s="460"/>
      <c r="R191" s="460"/>
      <c r="S191" s="460"/>
      <c r="T191" s="460"/>
      <c r="U191" s="460"/>
      <c r="V191" s="460"/>
      <c r="W191" s="460"/>
      <c r="X191" s="460"/>
      <c r="Y191" s="460"/>
      <c r="Z191" s="460"/>
      <c r="AA191" s="461"/>
      <c r="AB191" s="461"/>
      <c r="AC191" s="461"/>
      <c r="AD191" s="461"/>
      <c r="AE191" s="461"/>
      <c r="AF191" s="461"/>
      <c r="AG191" s="460" t="str">
        <f t="shared" si="181"/>
        <v/>
      </c>
      <c r="AH191" s="460"/>
      <c r="AI191" s="460"/>
      <c r="AJ191" s="461"/>
      <c r="AK191" s="461"/>
      <c r="AL191" s="461"/>
      <c r="AM191" s="461"/>
      <c r="AN191" s="461"/>
      <c r="AO191" s="461"/>
      <c r="AP191" s="461"/>
      <c r="AQ191" s="461"/>
      <c r="AR191" s="461"/>
      <c r="AS191" s="460" t="str">
        <f t="shared" si="175"/>
        <v/>
      </c>
      <c r="AT191" s="460"/>
      <c r="AU191" s="460"/>
      <c r="AV191" s="461"/>
      <c r="AW191" s="461"/>
      <c r="AX191" s="461"/>
      <c r="AY191" s="461"/>
      <c r="AZ191" s="461"/>
      <c r="BA191" s="461"/>
      <c r="BB191" s="460" t="str">
        <f t="shared" si="189"/>
        <v/>
      </c>
      <c r="BC191" s="460"/>
      <c r="BD191" s="460"/>
      <c r="BE191" s="461"/>
      <c r="BF191" s="461"/>
      <c r="BG191" s="461"/>
      <c r="BH191" s="461"/>
      <c r="BI191" s="461"/>
      <c r="BJ191" s="461"/>
      <c r="BK191" s="460" t="str">
        <f t="shared" si="190"/>
        <v/>
      </c>
      <c r="BL191" s="460"/>
      <c r="BM191" s="460"/>
      <c r="BN191" s="461"/>
      <c r="BO191" s="461"/>
      <c r="BP191" s="461"/>
      <c r="BQ191" s="473" t="str">
        <f t="shared" si="191"/>
        <v/>
      </c>
      <c r="BR191" s="460"/>
      <c r="BS191" s="460"/>
      <c r="BT191" s="460" t="str">
        <f t="shared" si="192"/>
        <v/>
      </c>
      <c r="BU191" s="460"/>
      <c r="BV191" s="460"/>
      <c r="BW191" s="461"/>
      <c r="BX191" s="461"/>
      <c r="BY191" s="461"/>
      <c r="BZ191" s="473" t="str">
        <f t="shared" si="193"/>
        <v/>
      </c>
      <c r="CA191" s="460"/>
      <c r="CB191" s="460"/>
      <c r="CC191" s="460" t="str">
        <f t="shared" si="194"/>
        <v/>
      </c>
      <c r="CD191" s="460"/>
      <c r="CE191" s="460"/>
      <c r="CF191" s="542" t="str">
        <f t="shared" si="184"/>
        <v/>
      </c>
      <c r="CG191" s="542"/>
      <c r="CH191" s="542"/>
      <c r="CI191" s="542" t="str">
        <f t="shared" si="185"/>
        <v/>
      </c>
      <c r="CJ191" s="460"/>
      <c r="CK191" s="460"/>
      <c r="CL191" s="461"/>
      <c r="CM191" s="461"/>
      <c r="CN191" s="461"/>
      <c r="CO191" s="460" t="str">
        <f t="shared" si="180"/>
        <v/>
      </c>
      <c r="CP191" s="460"/>
      <c r="CQ191" s="469"/>
    </row>
    <row r="192" spans="3:95" s="414" customFormat="1" hidden="1" x14ac:dyDescent="0.2">
      <c r="C192" s="930"/>
      <c r="D192" s="939"/>
      <c r="E192" s="514" t="s">
        <v>371</v>
      </c>
      <c r="F192" s="508" t="s">
        <v>372</v>
      </c>
      <c r="G192" s="460"/>
      <c r="H192" s="460"/>
      <c r="I192" s="460"/>
      <c r="J192" s="460"/>
      <c r="K192" s="460"/>
      <c r="L192" s="460"/>
      <c r="M192" s="460"/>
      <c r="N192" s="460"/>
      <c r="O192" s="460"/>
      <c r="P192" s="460"/>
      <c r="Q192" s="460"/>
      <c r="R192" s="460"/>
      <c r="S192" s="460"/>
      <c r="T192" s="460"/>
      <c r="U192" s="460"/>
      <c r="V192" s="460"/>
      <c r="W192" s="460"/>
      <c r="X192" s="460"/>
      <c r="Y192" s="460"/>
      <c r="Z192" s="460"/>
      <c r="AA192" s="461"/>
      <c r="AB192" s="461"/>
      <c r="AC192" s="461"/>
      <c r="AD192" s="461"/>
      <c r="AE192" s="461"/>
      <c r="AF192" s="461"/>
      <c r="AG192" s="460" t="str">
        <f t="shared" si="181"/>
        <v/>
      </c>
      <c r="AH192" s="460"/>
      <c r="AI192" s="460"/>
      <c r="AJ192" s="461"/>
      <c r="AK192" s="461"/>
      <c r="AL192" s="461"/>
      <c r="AM192" s="461"/>
      <c r="AN192" s="461"/>
      <c r="AO192" s="461"/>
      <c r="AP192" s="461"/>
      <c r="AQ192" s="461"/>
      <c r="AR192" s="461"/>
      <c r="AS192" s="460" t="str">
        <f t="shared" si="175"/>
        <v/>
      </c>
      <c r="AT192" s="460"/>
      <c r="AU192" s="460"/>
      <c r="AV192" s="461"/>
      <c r="AW192" s="461"/>
      <c r="AX192" s="461"/>
      <c r="AY192" s="461"/>
      <c r="AZ192" s="461"/>
      <c r="BA192" s="461"/>
      <c r="BB192" s="460" t="str">
        <f t="shared" si="189"/>
        <v/>
      </c>
      <c r="BC192" s="460"/>
      <c r="BD192" s="460"/>
      <c r="BE192" s="461"/>
      <c r="BF192" s="461"/>
      <c r="BG192" s="461"/>
      <c r="BH192" s="461"/>
      <c r="BI192" s="461"/>
      <c r="BJ192" s="461"/>
      <c r="BK192" s="460" t="str">
        <f t="shared" si="190"/>
        <v/>
      </c>
      <c r="BL192" s="460"/>
      <c r="BM192" s="460"/>
      <c r="BN192" s="461"/>
      <c r="BO192" s="461"/>
      <c r="BP192" s="461"/>
      <c r="BQ192" s="473" t="str">
        <f t="shared" si="191"/>
        <v/>
      </c>
      <c r="BR192" s="460"/>
      <c r="BS192" s="460"/>
      <c r="BT192" s="460" t="str">
        <f t="shared" si="192"/>
        <v/>
      </c>
      <c r="BU192" s="460"/>
      <c r="BV192" s="460"/>
      <c r="BW192" s="461"/>
      <c r="BX192" s="461"/>
      <c r="BY192" s="461"/>
      <c r="BZ192" s="473" t="str">
        <f t="shared" si="193"/>
        <v/>
      </c>
      <c r="CA192" s="460"/>
      <c r="CB192" s="460"/>
      <c r="CC192" s="460" t="str">
        <f t="shared" si="194"/>
        <v/>
      </c>
      <c r="CD192" s="460"/>
      <c r="CE192" s="460"/>
      <c r="CF192" s="542" t="str">
        <f t="shared" si="184"/>
        <v/>
      </c>
      <c r="CG192" s="542"/>
      <c r="CH192" s="542"/>
      <c r="CI192" s="542" t="str">
        <f t="shared" si="185"/>
        <v/>
      </c>
      <c r="CJ192" s="460"/>
      <c r="CK192" s="460"/>
      <c r="CL192" s="461"/>
      <c r="CM192" s="461"/>
      <c r="CN192" s="461"/>
      <c r="CO192" s="460" t="str">
        <f t="shared" si="180"/>
        <v/>
      </c>
      <c r="CP192" s="460"/>
      <c r="CQ192" s="469"/>
    </row>
    <row r="193" spans="3:95" s="414" customFormat="1" hidden="1" x14ac:dyDescent="0.2">
      <c r="C193" s="930"/>
      <c r="D193" s="939"/>
      <c r="E193" s="514" t="s">
        <v>373</v>
      </c>
      <c r="F193" s="508" t="s">
        <v>374</v>
      </c>
      <c r="G193" s="460"/>
      <c r="H193" s="460"/>
      <c r="I193" s="460"/>
      <c r="J193" s="460"/>
      <c r="K193" s="460"/>
      <c r="L193" s="460"/>
      <c r="M193" s="460"/>
      <c r="N193" s="460"/>
      <c r="O193" s="460"/>
      <c r="P193" s="460"/>
      <c r="Q193" s="460"/>
      <c r="R193" s="460"/>
      <c r="S193" s="460"/>
      <c r="T193" s="460"/>
      <c r="U193" s="460"/>
      <c r="V193" s="460"/>
      <c r="W193" s="460"/>
      <c r="X193" s="460"/>
      <c r="Y193" s="460"/>
      <c r="Z193" s="460"/>
      <c r="AA193" s="461"/>
      <c r="AB193" s="461"/>
      <c r="AC193" s="461"/>
      <c r="AD193" s="461"/>
      <c r="AE193" s="461"/>
      <c r="AF193" s="461"/>
      <c r="AG193" s="460" t="str">
        <f t="shared" si="181"/>
        <v/>
      </c>
      <c r="AH193" s="460"/>
      <c r="AI193" s="460"/>
      <c r="AJ193" s="461"/>
      <c r="AK193" s="461"/>
      <c r="AL193" s="461"/>
      <c r="AM193" s="461"/>
      <c r="AN193" s="461"/>
      <c r="AO193" s="461"/>
      <c r="AP193" s="461"/>
      <c r="AQ193" s="461"/>
      <c r="AR193" s="461"/>
      <c r="AS193" s="460" t="str">
        <f t="shared" si="175"/>
        <v/>
      </c>
      <c r="AT193" s="460"/>
      <c r="AU193" s="460"/>
      <c r="AV193" s="461"/>
      <c r="AW193" s="461"/>
      <c r="AX193" s="461"/>
      <c r="AY193" s="461"/>
      <c r="AZ193" s="461"/>
      <c r="BA193" s="461"/>
      <c r="BB193" s="460" t="str">
        <f t="shared" si="189"/>
        <v/>
      </c>
      <c r="BC193" s="460"/>
      <c r="BD193" s="460"/>
      <c r="BE193" s="461"/>
      <c r="BF193" s="461"/>
      <c r="BG193" s="461"/>
      <c r="BH193" s="461"/>
      <c r="BI193" s="461"/>
      <c r="BJ193" s="461"/>
      <c r="BK193" s="460" t="str">
        <f t="shared" si="190"/>
        <v/>
      </c>
      <c r="BL193" s="460"/>
      <c r="BM193" s="460"/>
      <c r="BN193" s="461"/>
      <c r="BO193" s="461"/>
      <c r="BP193" s="461"/>
      <c r="BQ193" s="473" t="str">
        <f t="shared" si="191"/>
        <v/>
      </c>
      <c r="BR193" s="460"/>
      <c r="BS193" s="460"/>
      <c r="BT193" s="460" t="str">
        <f t="shared" si="192"/>
        <v/>
      </c>
      <c r="BU193" s="460"/>
      <c r="BV193" s="460"/>
      <c r="BW193" s="461"/>
      <c r="BX193" s="461"/>
      <c r="BY193" s="461"/>
      <c r="BZ193" s="473" t="str">
        <f t="shared" si="193"/>
        <v/>
      </c>
      <c r="CA193" s="460"/>
      <c r="CB193" s="460"/>
      <c r="CC193" s="460" t="str">
        <f t="shared" si="194"/>
        <v/>
      </c>
      <c r="CD193" s="460"/>
      <c r="CE193" s="460"/>
      <c r="CF193" s="542" t="str">
        <f t="shared" si="184"/>
        <v/>
      </c>
      <c r="CG193" s="542"/>
      <c r="CH193" s="542"/>
      <c r="CI193" s="542" t="str">
        <f t="shared" si="185"/>
        <v/>
      </c>
      <c r="CJ193" s="460"/>
      <c r="CK193" s="460"/>
      <c r="CL193" s="461"/>
      <c r="CM193" s="461"/>
      <c r="CN193" s="461"/>
      <c r="CO193" s="460" t="str">
        <f t="shared" si="180"/>
        <v/>
      </c>
      <c r="CP193" s="460"/>
      <c r="CQ193" s="469"/>
    </row>
    <row r="194" spans="3:95" s="414" customFormat="1" hidden="1" x14ac:dyDescent="0.2">
      <c r="C194" s="930"/>
      <c r="D194" s="939"/>
      <c r="E194" s="514" t="s">
        <v>743</v>
      </c>
      <c r="F194" s="508" t="s">
        <v>375</v>
      </c>
      <c r="G194" s="460"/>
      <c r="H194" s="460"/>
      <c r="I194" s="460"/>
      <c r="J194" s="460"/>
      <c r="K194" s="460"/>
      <c r="L194" s="460"/>
      <c r="M194" s="460"/>
      <c r="N194" s="460"/>
      <c r="O194" s="460"/>
      <c r="P194" s="460"/>
      <c r="Q194" s="460"/>
      <c r="R194" s="460"/>
      <c r="S194" s="460"/>
      <c r="T194" s="460"/>
      <c r="U194" s="460"/>
      <c r="V194" s="460"/>
      <c r="W194" s="460"/>
      <c r="X194" s="460"/>
      <c r="Y194" s="460"/>
      <c r="Z194" s="460"/>
      <c r="AA194" s="461"/>
      <c r="AB194" s="461"/>
      <c r="AC194" s="461"/>
      <c r="AD194" s="461"/>
      <c r="AE194" s="461"/>
      <c r="AF194" s="461"/>
      <c r="AG194" s="460" t="str">
        <f t="shared" si="181"/>
        <v/>
      </c>
      <c r="AH194" s="460"/>
      <c r="AI194" s="460"/>
      <c r="AJ194" s="461"/>
      <c r="AK194" s="461"/>
      <c r="AL194" s="461"/>
      <c r="AM194" s="461"/>
      <c r="AN194" s="461"/>
      <c r="AO194" s="461"/>
      <c r="AP194" s="461"/>
      <c r="AQ194" s="461"/>
      <c r="AR194" s="461"/>
      <c r="AS194" s="460" t="str">
        <f t="shared" si="175"/>
        <v/>
      </c>
      <c r="AT194" s="460"/>
      <c r="AU194" s="460"/>
      <c r="AV194" s="461"/>
      <c r="AW194" s="461"/>
      <c r="AX194" s="461"/>
      <c r="AY194" s="461"/>
      <c r="AZ194" s="461"/>
      <c r="BA194" s="461"/>
      <c r="BB194" s="460" t="str">
        <f t="shared" si="189"/>
        <v/>
      </c>
      <c r="BC194" s="460"/>
      <c r="BD194" s="460"/>
      <c r="BE194" s="461"/>
      <c r="BF194" s="461"/>
      <c r="BG194" s="461"/>
      <c r="BH194" s="461"/>
      <c r="BI194" s="461"/>
      <c r="BJ194" s="461"/>
      <c r="BK194" s="460" t="str">
        <f t="shared" si="190"/>
        <v/>
      </c>
      <c r="BL194" s="460"/>
      <c r="BM194" s="460"/>
      <c r="BN194" s="461"/>
      <c r="BO194" s="461"/>
      <c r="BP194" s="461"/>
      <c r="BQ194" s="473" t="str">
        <f t="shared" si="191"/>
        <v/>
      </c>
      <c r="BR194" s="460"/>
      <c r="BS194" s="460"/>
      <c r="BT194" s="460" t="str">
        <f t="shared" si="192"/>
        <v/>
      </c>
      <c r="BU194" s="460"/>
      <c r="BV194" s="460"/>
      <c r="BW194" s="461"/>
      <c r="BX194" s="461"/>
      <c r="BY194" s="461"/>
      <c r="BZ194" s="473" t="str">
        <f t="shared" si="193"/>
        <v/>
      </c>
      <c r="CA194" s="460"/>
      <c r="CB194" s="460"/>
      <c r="CC194" s="460" t="str">
        <f t="shared" si="194"/>
        <v/>
      </c>
      <c r="CD194" s="460"/>
      <c r="CE194" s="460"/>
      <c r="CF194" s="542" t="str">
        <f t="shared" si="184"/>
        <v/>
      </c>
      <c r="CG194" s="542"/>
      <c r="CH194" s="542"/>
      <c r="CI194" s="542" t="str">
        <f t="shared" si="185"/>
        <v/>
      </c>
      <c r="CJ194" s="460"/>
      <c r="CK194" s="460"/>
      <c r="CL194" s="461"/>
      <c r="CM194" s="461"/>
      <c r="CN194" s="461"/>
      <c r="CO194" s="460" t="str">
        <f t="shared" si="180"/>
        <v/>
      </c>
      <c r="CP194" s="460"/>
      <c r="CQ194" s="469"/>
    </row>
    <row r="195" spans="3:95" s="414" customFormat="1" hidden="1" x14ac:dyDescent="0.2">
      <c r="C195" s="930"/>
      <c r="D195" s="939"/>
      <c r="E195" s="514" t="s">
        <v>218</v>
      </c>
      <c r="F195" s="508" t="s">
        <v>234</v>
      </c>
      <c r="G195" s="460"/>
      <c r="H195" s="460"/>
      <c r="I195" s="460"/>
      <c r="J195" s="460"/>
      <c r="K195" s="460"/>
      <c r="L195" s="460"/>
      <c r="M195" s="460"/>
      <c r="N195" s="460"/>
      <c r="O195" s="460"/>
      <c r="P195" s="460"/>
      <c r="Q195" s="460"/>
      <c r="R195" s="460"/>
      <c r="S195" s="460"/>
      <c r="T195" s="460"/>
      <c r="U195" s="460"/>
      <c r="V195" s="460"/>
      <c r="W195" s="460"/>
      <c r="X195" s="460"/>
      <c r="Y195" s="460"/>
      <c r="Z195" s="460"/>
      <c r="AA195" s="461"/>
      <c r="AB195" s="461"/>
      <c r="AC195" s="461"/>
      <c r="AD195" s="461"/>
      <c r="AE195" s="461"/>
      <c r="AF195" s="461"/>
      <c r="AG195" s="460" t="str">
        <f t="shared" si="181"/>
        <v/>
      </c>
      <c r="AH195" s="460"/>
      <c r="AI195" s="460"/>
      <c r="AJ195" s="461"/>
      <c r="AK195" s="461"/>
      <c r="AL195" s="461"/>
      <c r="AM195" s="461"/>
      <c r="AN195" s="461"/>
      <c r="AO195" s="461"/>
      <c r="AP195" s="461"/>
      <c r="AQ195" s="461"/>
      <c r="AR195" s="461"/>
      <c r="AS195" s="460" t="str">
        <f t="shared" si="175"/>
        <v/>
      </c>
      <c r="AT195" s="460"/>
      <c r="AU195" s="460"/>
      <c r="AV195" s="461"/>
      <c r="AW195" s="461"/>
      <c r="AX195" s="461"/>
      <c r="AY195" s="461"/>
      <c r="AZ195" s="461"/>
      <c r="BA195" s="461"/>
      <c r="BB195" s="460" t="str">
        <f t="shared" si="189"/>
        <v/>
      </c>
      <c r="BC195" s="460"/>
      <c r="BD195" s="460"/>
      <c r="BE195" s="461"/>
      <c r="BF195" s="461"/>
      <c r="BG195" s="461"/>
      <c r="BH195" s="461"/>
      <c r="BI195" s="461"/>
      <c r="BJ195" s="461"/>
      <c r="BK195" s="460" t="str">
        <f t="shared" si="190"/>
        <v/>
      </c>
      <c r="BL195" s="460"/>
      <c r="BM195" s="460"/>
      <c r="BN195" s="461"/>
      <c r="BO195" s="461"/>
      <c r="BP195" s="461"/>
      <c r="BQ195" s="473" t="str">
        <f t="shared" si="191"/>
        <v/>
      </c>
      <c r="BR195" s="460"/>
      <c r="BS195" s="460"/>
      <c r="BT195" s="460" t="str">
        <f t="shared" si="192"/>
        <v/>
      </c>
      <c r="BU195" s="460"/>
      <c r="BV195" s="460"/>
      <c r="BW195" s="461"/>
      <c r="BX195" s="461"/>
      <c r="BY195" s="461"/>
      <c r="BZ195" s="473" t="str">
        <f t="shared" si="193"/>
        <v/>
      </c>
      <c r="CA195" s="460"/>
      <c r="CB195" s="460"/>
      <c r="CC195" s="460" t="str">
        <f t="shared" si="194"/>
        <v/>
      </c>
      <c r="CD195" s="460"/>
      <c r="CE195" s="460"/>
      <c r="CF195" s="542" t="str">
        <f t="shared" si="184"/>
        <v/>
      </c>
      <c r="CG195" s="542"/>
      <c r="CH195" s="542"/>
      <c r="CI195" s="542" t="str">
        <f t="shared" si="185"/>
        <v/>
      </c>
      <c r="CJ195" s="460"/>
      <c r="CK195" s="460"/>
      <c r="CL195" s="461"/>
      <c r="CM195" s="461"/>
      <c r="CN195" s="461"/>
      <c r="CO195" s="460" t="str">
        <f t="shared" si="180"/>
        <v/>
      </c>
      <c r="CP195" s="460"/>
      <c r="CQ195" s="469"/>
    </row>
    <row r="196" spans="3:95" s="414" customFormat="1" hidden="1" x14ac:dyDescent="0.2">
      <c r="C196" s="930"/>
      <c r="D196" s="940"/>
      <c r="E196" s="519" t="s">
        <v>222</v>
      </c>
      <c r="F196" s="509" t="s">
        <v>335</v>
      </c>
      <c r="G196" s="460"/>
      <c r="H196" s="460"/>
      <c r="I196" s="460"/>
      <c r="J196" s="460"/>
      <c r="K196" s="460"/>
      <c r="L196" s="460"/>
      <c r="M196" s="460"/>
      <c r="N196" s="460"/>
      <c r="O196" s="460"/>
      <c r="P196" s="460"/>
      <c r="Q196" s="460"/>
      <c r="R196" s="460"/>
      <c r="S196" s="460"/>
      <c r="T196" s="460"/>
      <c r="U196" s="460"/>
      <c r="V196" s="460"/>
      <c r="W196" s="460"/>
      <c r="X196" s="460"/>
      <c r="Y196" s="460"/>
      <c r="Z196" s="460"/>
      <c r="AA196" s="461"/>
      <c r="AB196" s="461"/>
      <c r="AC196" s="461"/>
      <c r="AD196" s="461"/>
      <c r="AE196" s="461"/>
      <c r="AF196" s="461"/>
      <c r="AG196" s="460" t="str">
        <f t="shared" si="181"/>
        <v/>
      </c>
      <c r="AH196" s="460"/>
      <c r="AI196" s="460"/>
      <c r="AJ196" s="461"/>
      <c r="AK196" s="461"/>
      <c r="AL196" s="461"/>
      <c r="AM196" s="461"/>
      <c r="AN196" s="461"/>
      <c r="AO196" s="461"/>
      <c r="AP196" s="461"/>
      <c r="AQ196" s="461"/>
      <c r="AR196" s="461"/>
      <c r="AS196" s="460" t="str">
        <f t="shared" si="175"/>
        <v/>
      </c>
      <c r="AT196" s="460"/>
      <c r="AU196" s="460"/>
      <c r="AV196" s="461"/>
      <c r="AW196" s="461"/>
      <c r="AX196" s="461"/>
      <c r="AY196" s="461"/>
      <c r="AZ196" s="461"/>
      <c r="BA196" s="461"/>
      <c r="BB196" s="460" t="str">
        <f t="shared" si="189"/>
        <v/>
      </c>
      <c r="BC196" s="460"/>
      <c r="BD196" s="460"/>
      <c r="BE196" s="461"/>
      <c r="BF196" s="461"/>
      <c r="BG196" s="461"/>
      <c r="BH196" s="461"/>
      <c r="BI196" s="461"/>
      <c r="BJ196" s="461"/>
      <c r="BK196" s="460" t="str">
        <f t="shared" si="190"/>
        <v/>
      </c>
      <c r="BL196" s="460"/>
      <c r="BM196" s="460"/>
      <c r="BN196" s="461"/>
      <c r="BO196" s="461"/>
      <c r="BP196" s="461"/>
      <c r="BQ196" s="473" t="str">
        <f t="shared" si="191"/>
        <v/>
      </c>
      <c r="BR196" s="460"/>
      <c r="BS196" s="460"/>
      <c r="BT196" s="460" t="str">
        <f t="shared" si="192"/>
        <v/>
      </c>
      <c r="BU196" s="460"/>
      <c r="BV196" s="460"/>
      <c r="BW196" s="461"/>
      <c r="BX196" s="461"/>
      <c r="BY196" s="461"/>
      <c r="BZ196" s="473" t="str">
        <f t="shared" si="193"/>
        <v/>
      </c>
      <c r="CA196" s="460"/>
      <c r="CB196" s="460"/>
      <c r="CC196" s="460" t="str">
        <f t="shared" si="194"/>
        <v/>
      </c>
      <c r="CD196" s="460"/>
      <c r="CE196" s="460"/>
      <c r="CF196" s="542" t="str">
        <f t="shared" si="184"/>
        <v/>
      </c>
      <c r="CG196" s="542"/>
      <c r="CH196" s="542"/>
      <c r="CI196" s="542" t="str">
        <f t="shared" si="185"/>
        <v/>
      </c>
      <c r="CJ196" s="460"/>
      <c r="CK196" s="460"/>
      <c r="CL196" s="461"/>
      <c r="CM196" s="461"/>
      <c r="CN196" s="461"/>
      <c r="CO196" s="460" t="str">
        <f t="shared" si="180"/>
        <v/>
      </c>
      <c r="CP196" s="460"/>
      <c r="CQ196" s="469"/>
    </row>
    <row r="197" spans="3:95" s="414" customFormat="1" hidden="1" x14ac:dyDescent="0.2">
      <c r="C197" s="930"/>
      <c r="D197" s="541" t="s">
        <v>224</v>
      </c>
      <c r="E197" s="539"/>
      <c r="F197" s="540" t="s">
        <v>235</v>
      </c>
      <c r="G197" s="460"/>
      <c r="H197" s="460"/>
      <c r="I197" s="460"/>
      <c r="J197" s="460"/>
      <c r="K197" s="460"/>
      <c r="L197" s="460"/>
      <c r="M197" s="460"/>
      <c r="N197" s="460"/>
      <c r="O197" s="460"/>
      <c r="P197" s="460"/>
      <c r="Q197" s="460"/>
      <c r="R197" s="460"/>
      <c r="S197" s="460"/>
      <c r="T197" s="460"/>
      <c r="U197" s="460"/>
      <c r="V197" s="460"/>
      <c r="W197" s="460"/>
      <c r="X197" s="460"/>
      <c r="Y197" s="460"/>
      <c r="Z197" s="460"/>
      <c r="AA197" s="461"/>
      <c r="AB197" s="461"/>
      <c r="AC197" s="461"/>
      <c r="AD197" s="461"/>
      <c r="AE197" s="461"/>
      <c r="AF197" s="461"/>
      <c r="AG197" s="460" t="str">
        <f t="shared" si="181"/>
        <v/>
      </c>
      <c r="AH197" s="460"/>
      <c r="AI197" s="460"/>
      <c r="AJ197" s="461"/>
      <c r="AK197" s="461"/>
      <c r="AL197" s="461"/>
      <c r="AM197" s="461"/>
      <c r="AN197" s="461"/>
      <c r="AO197" s="461"/>
      <c r="AP197" s="461"/>
      <c r="AQ197" s="461"/>
      <c r="AR197" s="461"/>
      <c r="AS197" s="460" t="str">
        <f t="shared" si="175"/>
        <v/>
      </c>
      <c r="AT197" s="460"/>
      <c r="AU197" s="460"/>
      <c r="AV197" s="461"/>
      <c r="AW197" s="461"/>
      <c r="AX197" s="461"/>
      <c r="AY197" s="461"/>
      <c r="AZ197" s="461"/>
      <c r="BA197" s="461"/>
      <c r="BB197" s="460" t="str">
        <f t="shared" si="189"/>
        <v/>
      </c>
      <c r="BC197" s="460"/>
      <c r="BD197" s="460"/>
      <c r="BE197" s="461"/>
      <c r="BF197" s="461"/>
      <c r="BG197" s="461"/>
      <c r="BH197" s="461"/>
      <c r="BI197" s="461"/>
      <c r="BJ197" s="461"/>
      <c r="BK197" s="460" t="str">
        <f t="shared" si="190"/>
        <v/>
      </c>
      <c r="BL197" s="460"/>
      <c r="BM197" s="460"/>
      <c r="BN197" s="461"/>
      <c r="BO197" s="461"/>
      <c r="BP197" s="461"/>
      <c r="BQ197" s="473" t="str">
        <f t="shared" si="191"/>
        <v/>
      </c>
      <c r="BR197" s="460"/>
      <c r="BS197" s="460"/>
      <c r="BT197" s="460" t="str">
        <f t="shared" si="192"/>
        <v/>
      </c>
      <c r="BU197" s="460"/>
      <c r="BV197" s="460"/>
      <c r="BW197" s="461"/>
      <c r="BX197" s="461"/>
      <c r="BY197" s="461"/>
      <c r="BZ197" s="473" t="str">
        <f t="shared" si="193"/>
        <v/>
      </c>
      <c r="CA197" s="460"/>
      <c r="CB197" s="460"/>
      <c r="CC197" s="460" t="str">
        <f t="shared" si="194"/>
        <v/>
      </c>
      <c r="CD197" s="460"/>
      <c r="CE197" s="460"/>
      <c r="CF197" s="542" t="str">
        <f t="shared" si="184"/>
        <v/>
      </c>
      <c r="CG197" s="542"/>
      <c r="CH197" s="542"/>
      <c r="CI197" s="542" t="str">
        <f t="shared" si="185"/>
        <v/>
      </c>
      <c r="CJ197" s="460"/>
      <c r="CK197" s="460"/>
      <c r="CL197" s="461"/>
      <c r="CM197" s="461"/>
      <c r="CN197" s="461"/>
      <c r="CO197" s="460" t="str">
        <f t="shared" si="180"/>
        <v/>
      </c>
      <c r="CP197" s="460"/>
      <c r="CQ197" s="469"/>
    </row>
    <row r="198" spans="3:95" s="414" customFormat="1" hidden="1" x14ac:dyDescent="0.2">
      <c r="C198" s="930"/>
      <c r="D198" s="941" t="s">
        <v>236</v>
      </c>
      <c r="E198" s="517" t="s">
        <v>236</v>
      </c>
      <c r="F198" s="507" t="s">
        <v>336</v>
      </c>
      <c r="G198" s="460"/>
      <c r="H198" s="460"/>
      <c r="I198" s="460"/>
      <c r="J198" s="460"/>
      <c r="K198" s="460"/>
      <c r="L198" s="460"/>
      <c r="M198" s="460"/>
      <c r="N198" s="460"/>
      <c r="O198" s="460"/>
      <c r="P198" s="460"/>
      <c r="Q198" s="460"/>
      <c r="R198" s="460"/>
      <c r="S198" s="460"/>
      <c r="T198" s="460"/>
      <c r="U198" s="460"/>
      <c r="V198" s="460"/>
      <c r="W198" s="460"/>
      <c r="X198" s="460"/>
      <c r="Y198" s="460"/>
      <c r="Z198" s="460"/>
      <c r="AA198" s="461"/>
      <c r="AB198" s="461"/>
      <c r="AC198" s="461"/>
      <c r="AD198" s="461"/>
      <c r="AE198" s="461"/>
      <c r="AF198" s="461"/>
      <c r="AG198" s="460" t="str">
        <f t="shared" si="181"/>
        <v/>
      </c>
      <c r="AH198" s="460"/>
      <c r="AI198" s="460"/>
      <c r="AJ198" s="461"/>
      <c r="AK198" s="461"/>
      <c r="AL198" s="461"/>
      <c r="AM198" s="461"/>
      <c r="AN198" s="461"/>
      <c r="AO198" s="461"/>
      <c r="AP198" s="461"/>
      <c r="AQ198" s="461"/>
      <c r="AR198" s="461"/>
      <c r="AS198" s="460" t="str">
        <f t="shared" si="175"/>
        <v/>
      </c>
      <c r="AT198" s="460"/>
      <c r="AU198" s="460"/>
      <c r="AV198" s="461"/>
      <c r="AW198" s="461"/>
      <c r="AX198" s="461"/>
      <c r="AY198" s="461"/>
      <c r="AZ198" s="461"/>
      <c r="BA198" s="461"/>
      <c r="BB198" s="460" t="str">
        <f t="shared" si="189"/>
        <v/>
      </c>
      <c r="BC198" s="460"/>
      <c r="BD198" s="460"/>
      <c r="BE198" s="461"/>
      <c r="BF198" s="461"/>
      <c r="BG198" s="461"/>
      <c r="BH198" s="461"/>
      <c r="BI198" s="461"/>
      <c r="BJ198" s="461"/>
      <c r="BK198" s="460" t="str">
        <f t="shared" si="190"/>
        <v/>
      </c>
      <c r="BL198" s="460"/>
      <c r="BM198" s="460"/>
      <c r="BN198" s="461"/>
      <c r="BO198" s="461"/>
      <c r="BP198" s="461"/>
      <c r="BQ198" s="473" t="str">
        <f t="shared" si="191"/>
        <v/>
      </c>
      <c r="BR198" s="460"/>
      <c r="BS198" s="460"/>
      <c r="BT198" s="460" t="str">
        <f t="shared" si="192"/>
        <v/>
      </c>
      <c r="BU198" s="460"/>
      <c r="BV198" s="460"/>
      <c r="BW198" s="461"/>
      <c r="BX198" s="461"/>
      <c r="BY198" s="461"/>
      <c r="BZ198" s="473" t="str">
        <f t="shared" si="193"/>
        <v/>
      </c>
      <c r="CA198" s="460"/>
      <c r="CB198" s="460"/>
      <c r="CC198" s="460" t="str">
        <f t="shared" si="194"/>
        <v/>
      </c>
      <c r="CD198" s="460"/>
      <c r="CE198" s="460"/>
      <c r="CF198" s="542" t="str">
        <f t="shared" si="184"/>
        <v/>
      </c>
      <c r="CG198" s="542"/>
      <c r="CH198" s="542"/>
      <c r="CI198" s="542" t="str">
        <f t="shared" si="185"/>
        <v/>
      </c>
      <c r="CJ198" s="460"/>
      <c r="CK198" s="460"/>
      <c r="CL198" s="461"/>
      <c r="CM198" s="461"/>
      <c r="CN198" s="461"/>
      <c r="CO198" s="460" t="str">
        <f>IF(OR(AG53&lt;&gt;"",AJ53&lt;&gt;"",AS53&lt;&gt;"",BT53&lt;&gt;"",CC53&lt;&gt;"",CL53&lt;&gt;""),IF(SUM(AG53,AJ53,AS53,BT53,CC53,CL53)=CO53,"","Check ISCED _T"),"")</f>
        <v/>
      </c>
      <c r="CP198" s="460"/>
      <c r="CQ198" s="469"/>
    </row>
    <row r="199" spans="3:95" s="414" customFormat="1" hidden="1" x14ac:dyDescent="0.2">
      <c r="C199" s="930"/>
      <c r="D199" s="942"/>
      <c r="E199" s="514" t="s">
        <v>237</v>
      </c>
      <c r="F199" s="508" t="s">
        <v>238</v>
      </c>
      <c r="G199" s="460"/>
      <c r="H199" s="460"/>
      <c r="I199" s="460"/>
      <c r="J199" s="460"/>
      <c r="K199" s="460"/>
      <c r="L199" s="460"/>
      <c r="M199" s="460"/>
      <c r="N199" s="460"/>
      <c r="O199" s="460"/>
      <c r="P199" s="460"/>
      <c r="Q199" s="460"/>
      <c r="R199" s="460"/>
      <c r="S199" s="460"/>
      <c r="T199" s="460"/>
      <c r="U199" s="460"/>
      <c r="V199" s="460"/>
      <c r="W199" s="460"/>
      <c r="X199" s="460"/>
      <c r="Y199" s="460"/>
      <c r="Z199" s="460"/>
      <c r="AA199" s="461"/>
      <c r="AB199" s="461"/>
      <c r="AC199" s="461"/>
      <c r="AD199" s="461"/>
      <c r="AE199" s="461"/>
      <c r="AF199" s="461"/>
      <c r="AG199" s="460" t="str">
        <f t="shared" si="181"/>
        <v/>
      </c>
      <c r="AH199" s="460"/>
      <c r="AI199" s="460"/>
      <c r="AJ199" s="461"/>
      <c r="AK199" s="461"/>
      <c r="AL199" s="461"/>
      <c r="AM199" s="461"/>
      <c r="AN199" s="461"/>
      <c r="AO199" s="461"/>
      <c r="AP199" s="461"/>
      <c r="AQ199" s="461"/>
      <c r="AR199" s="461"/>
      <c r="AS199" s="460" t="str">
        <f t="shared" si="175"/>
        <v/>
      </c>
      <c r="AT199" s="460"/>
      <c r="AU199" s="460"/>
      <c r="AV199" s="461"/>
      <c r="AW199" s="461"/>
      <c r="AX199" s="461"/>
      <c r="AY199" s="461"/>
      <c r="AZ199" s="461"/>
      <c r="BA199" s="461"/>
      <c r="BB199" s="460" t="str">
        <f t="shared" si="189"/>
        <v/>
      </c>
      <c r="BC199" s="460"/>
      <c r="BD199" s="460"/>
      <c r="BE199" s="461"/>
      <c r="BF199" s="461"/>
      <c r="BG199" s="461"/>
      <c r="BH199" s="461"/>
      <c r="BI199" s="461"/>
      <c r="BJ199" s="461"/>
      <c r="BK199" s="460" t="str">
        <f t="shared" si="190"/>
        <v/>
      </c>
      <c r="BL199" s="460"/>
      <c r="BM199" s="460"/>
      <c r="BN199" s="461"/>
      <c r="BO199" s="461"/>
      <c r="BP199" s="461"/>
      <c r="BQ199" s="473" t="str">
        <f t="shared" si="191"/>
        <v/>
      </c>
      <c r="BR199" s="460"/>
      <c r="BS199" s="460"/>
      <c r="BT199" s="460" t="str">
        <f t="shared" si="192"/>
        <v/>
      </c>
      <c r="BU199" s="460"/>
      <c r="BV199" s="460"/>
      <c r="BW199" s="461"/>
      <c r="BX199" s="461"/>
      <c r="BY199" s="461"/>
      <c r="BZ199" s="473" t="str">
        <f t="shared" si="193"/>
        <v/>
      </c>
      <c r="CA199" s="460"/>
      <c r="CB199" s="460"/>
      <c r="CC199" s="460" t="str">
        <f t="shared" si="194"/>
        <v/>
      </c>
      <c r="CD199" s="460"/>
      <c r="CE199" s="460"/>
      <c r="CF199" s="542" t="str">
        <f t="shared" si="184"/>
        <v/>
      </c>
      <c r="CG199" s="542"/>
      <c r="CH199" s="542"/>
      <c r="CI199" s="542" t="str">
        <f t="shared" si="185"/>
        <v/>
      </c>
      <c r="CJ199" s="460"/>
      <c r="CK199" s="460"/>
      <c r="CL199" s="461"/>
      <c r="CM199" s="461"/>
      <c r="CN199" s="461"/>
      <c r="CO199" s="460" t="str">
        <f t="shared" si="180"/>
        <v/>
      </c>
      <c r="CP199" s="460"/>
      <c r="CQ199" s="469"/>
    </row>
    <row r="200" spans="3:95" s="414" customFormat="1" hidden="1" x14ac:dyDescent="0.2">
      <c r="C200" s="930"/>
      <c r="D200" s="942"/>
      <c r="E200" s="514" t="s">
        <v>239</v>
      </c>
      <c r="F200" s="508" t="s">
        <v>240</v>
      </c>
      <c r="G200" s="460"/>
      <c r="H200" s="460"/>
      <c r="I200" s="460"/>
      <c r="J200" s="460"/>
      <c r="K200" s="460"/>
      <c r="L200" s="460"/>
      <c r="M200" s="460"/>
      <c r="N200" s="460"/>
      <c r="O200" s="460"/>
      <c r="P200" s="460"/>
      <c r="Q200" s="460"/>
      <c r="R200" s="460"/>
      <c r="S200" s="460"/>
      <c r="T200" s="460"/>
      <c r="U200" s="460"/>
      <c r="V200" s="460"/>
      <c r="W200" s="460"/>
      <c r="X200" s="460"/>
      <c r="Y200" s="460"/>
      <c r="Z200" s="460"/>
      <c r="AA200" s="461"/>
      <c r="AB200" s="461"/>
      <c r="AC200" s="461"/>
      <c r="AD200" s="461"/>
      <c r="AE200" s="461"/>
      <c r="AF200" s="461"/>
      <c r="AG200" s="460" t="str">
        <f t="shared" si="181"/>
        <v/>
      </c>
      <c r="AH200" s="460"/>
      <c r="AI200" s="460"/>
      <c r="AJ200" s="461"/>
      <c r="AK200" s="461"/>
      <c r="AL200" s="461"/>
      <c r="AM200" s="461"/>
      <c r="AN200" s="461"/>
      <c r="AO200" s="461"/>
      <c r="AP200" s="461"/>
      <c r="AQ200" s="461"/>
      <c r="AR200" s="461"/>
      <c r="AS200" s="460" t="str">
        <f t="shared" si="175"/>
        <v/>
      </c>
      <c r="AT200" s="460"/>
      <c r="AU200" s="460"/>
      <c r="AV200" s="461"/>
      <c r="AW200" s="461"/>
      <c r="AX200" s="461"/>
      <c r="AY200" s="461"/>
      <c r="AZ200" s="461"/>
      <c r="BA200" s="461"/>
      <c r="BB200" s="460" t="str">
        <f t="shared" si="189"/>
        <v/>
      </c>
      <c r="BC200" s="460"/>
      <c r="BD200" s="460"/>
      <c r="BE200" s="461"/>
      <c r="BF200" s="461"/>
      <c r="BG200" s="461"/>
      <c r="BH200" s="461"/>
      <c r="BI200" s="461"/>
      <c r="BJ200" s="461"/>
      <c r="BK200" s="460" t="str">
        <f t="shared" si="190"/>
        <v/>
      </c>
      <c r="BL200" s="460"/>
      <c r="BM200" s="460"/>
      <c r="BN200" s="461"/>
      <c r="BO200" s="461"/>
      <c r="BP200" s="461"/>
      <c r="BQ200" s="473" t="str">
        <f t="shared" si="191"/>
        <v/>
      </c>
      <c r="BR200" s="460"/>
      <c r="BS200" s="460"/>
      <c r="BT200" s="460" t="str">
        <f t="shared" si="192"/>
        <v/>
      </c>
      <c r="BU200" s="460"/>
      <c r="BV200" s="460"/>
      <c r="BW200" s="461"/>
      <c r="BX200" s="461"/>
      <c r="BY200" s="461"/>
      <c r="BZ200" s="473" t="str">
        <f t="shared" si="193"/>
        <v/>
      </c>
      <c r="CA200" s="460"/>
      <c r="CB200" s="460"/>
      <c r="CC200" s="460" t="str">
        <f t="shared" si="194"/>
        <v/>
      </c>
      <c r="CD200" s="460"/>
      <c r="CE200" s="460"/>
      <c r="CF200" s="542" t="str">
        <f t="shared" si="184"/>
        <v/>
      </c>
      <c r="CG200" s="542"/>
      <c r="CH200" s="542"/>
      <c r="CI200" s="542" t="str">
        <f t="shared" si="185"/>
        <v/>
      </c>
      <c r="CJ200" s="460"/>
      <c r="CK200" s="460"/>
      <c r="CL200" s="461"/>
      <c r="CM200" s="461"/>
      <c r="CN200" s="461"/>
      <c r="CO200" s="460" t="str">
        <f t="shared" si="180"/>
        <v/>
      </c>
      <c r="CP200" s="460"/>
      <c r="CQ200" s="469"/>
    </row>
    <row r="201" spans="3:95" s="414" customFormat="1" hidden="1" x14ac:dyDescent="0.2">
      <c r="C201" s="930"/>
      <c r="D201" s="943"/>
      <c r="E201" s="519" t="s">
        <v>758</v>
      </c>
      <c r="F201" s="509" t="s">
        <v>241</v>
      </c>
      <c r="G201" s="460"/>
      <c r="H201" s="460"/>
      <c r="I201" s="460"/>
      <c r="J201" s="460"/>
      <c r="K201" s="460"/>
      <c r="L201" s="460"/>
      <c r="M201" s="460"/>
      <c r="N201" s="460"/>
      <c r="O201" s="460"/>
      <c r="P201" s="460"/>
      <c r="Q201" s="460"/>
      <c r="R201" s="460"/>
      <c r="S201" s="460"/>
      <c r="T201" s="460"/>
      <c r="U201" s="460"/>
      <c r="V201" s="460"/>
      <c r="W201" s="460"/>
      <c r="X201" s="460"/>
      <c r="Y201" s="460"/>
      <c r="Z201" s="460"/>
      <c r="AA201" s="461"/>
      <c r="AB201" s="461"/>
      <c r="AC201" s="461"/>
      <c r="AD201" s="461"/>
      <c r="AE201" s="461"/>
      <c r="AF201" s="461"/>
      <c r="AG201" s="460" t="str">
        <f t="shared" si="181"/>
        <v/>
      </c>
      <c r="AH201" s="460"/>
      <c r="AI201" s="460"/>
      <c r="AJ201" s="461"/>
      <c r="AK201" s="461"/>
      <c r="AL201" s="461"/>
      <c r="AM201" s="461"/>
      <c r="AN201" s="461"/>
      <c r="AO201" s="461"/>
      <c r="AP201" s="461"/>
      <c r="AQ201" s="461"/>
      <c r="AR201" s="461"/>
      <c r="AS201" s="460" t="str">
        <f t="shared" si="175"/>
        <v/>
      </c>
      <c r="AT201" s="460"/>
      <c r="AU201" s="460"/>
      <c r="AV201" s="461"/>
      <c r="AW201" s="461"/>
      <c r="AX201" s="461"/>
      <c r="AY201" s="461"/>
      <c r="AZ201" s="461"/>
      <c r="BA201" s="461"/>
      <c r="BB201" s="460" t="str">
        <f t="shared" si="189"/>
        <v/>
      </c>
      <c r="BC201" s="460"/>
      <c r="BD201" s="460"/>
      <c r="BE201" s="461"/>
      <c r="BF201" s="461"/>
      <c r="BG201" s="461"/>
      <c r="BH201" s="461"/>
      <c r="BI201" s="461"/>
      <c r="BJ201" s="461"/>
      <c r="BK201" s="460" t="str">
        <f t="shared" si="190"/>
        <v/>
      </c>
      <c r="BL201" s="460"/>
      <c r="BM201" s="460"/>
      <c r="BN201" s="461"/>
      <c r="BO201" s="461"/>
      <c r="BP201" s="461"/>
      <c r="BQ201" s="473" t="str">
        <f t="shared" si="191"/>
        <v/>
      </c>
      <c r="BR201" s="460"/>
      <c r="BS201" s="460"/>
      <c r="BT201" s="460" t="str">
        <f t="shared" si="192"/>
        <v/>
      </c>
      <c r="BU201" s="460"/>
      <c r="BV201" s="460"/>
      <c r="BW201" s="461"/>
      <c r="BX201" s="461"/>
      <c r="BY201" s="461"/>
      <c r="BZ201" s="473" t="str">
        <f t="shared" si="193"/>
        <v/>
      </c>
      <c r="CA201" s="460"/>
      <c r="CB201" s="460"/>
      <c r="CC201" s="460" t="str">
        <f t="shared" si="194"/>
        <v/>
      </c>
      <c r="CD201" s="460"/>
      <c r="CE201" s="460"/>
      <c r="CF201" s="542" t="str">
        <f t="shared" si="184"/>
        <v/>
      </c>
      <c r="CG201" s="542"/>
      <c r="CH201" s="542"/>
      <c r="CI201" s="542" t="str">
        <f t="shared" si="185"/>
        <v/>
      </c>
      <c r="CJ201" s="460"/>
      <c r="CK201" s="460"/>
      <c r="CL201" s="461"/>
      <c r="CM201" s="461"/>
      <c r="CN201" s="461"/>
      <c r="CO201" s="460" t="str">
        <f t="shared" si="180"/>
        <v/>
      </c>
      <c r="CP201" s="460"/>
      <c r="CQ201" s="469"/>
    </row>
    <row r="202" spans="3:95" s="414" customFormat="1" hidden="1" x14ac:dyDescent="0.2">
      <c r="C202" s="930"/>
      <c r="D202" s="938" t="s">
        <v>739</v>
      </c>
      <c r="E202" s="517" t="s">
        <v>207</v>
      </c>
      <c r="F202" s="507" t="s">
        <v>242</v>
      </c>
      <c r="G202" s="460"/>
      <c r="H202" s="460"/>
      <c r="I202" s="460"/>
      <c r="J202" s="460"/>
      <c r="K202" s="460"/>
      <c r="L202" s="460"/>
      <c r="M202" s="460"/>
      <c r="N202" s="460"/>
      <c r="O202" s="460"/>
      <c r="P202" s="460"/>
      <c r="Q202" s="460"/>
      <c r="R202" s="460"/>
      <c r="S202" s="460"/>
      <c r="T202" s="460"/>
      <c r="U202" s="460"/>
      <c r="V202" s="460"/>
      <c r="W202" s="460"/>
      <c r="X202" s="460"/>
      <c r="Y202" s="460"/>
      <c r="Z202" s="460"/>
      <c r="AA202" s="461"/>
      <c r="AB202" s="461"/>
      <c r="AC202" s="461"/>
      <c r="AD202" s="461"/>
      <c r="AE202" s="461"/>
      <c r="AF202" s="461"/>
      <c r="AG202" s="460" t="str">
        <f t="shared" si="181"/>
        <v/>
      </c>
      <c r="AH202" s="460"/>
      <c r="AI202" s="460"/>
      <c r="AJ202" s="461"/>
      <c r="AK202" s="461"/>
      <c r="AL202" s="461"/>
      <c r="AM202" s="461"/>
      <c r="AN202" s="461"/>
      <c r="AO202" s="461"/>
      <c r="AP202" s="461"/>
      <c r="AQ202" s="461"/>
      <c r="AR202" s="461"/>
      <c r="AS202" s="460" t="str">
        <f t="shared" si="175"/>
        <v/>
      </c>
      <c r="AT202" s="460"/>
      <c r="AU202" s="460"/>
      <c r="AV202" s="461"/>
      <c r="AW202" s="461"/>
      <c r="AX202" s="461"/>
      <c r="AY202" s="461"/>
      <c r="AZ202" s="461"/>
      <c r="BA202" s="461"/>
      <c r="BB202" s="460" t="str">
        <f t="shared" si="189"/>
        <v/>
      </c>
      <c r="BC202" s="460"/>
      <c r="BD202" s="460"/>
      <c r="BE202" s="461"/>
      <c r="BF202" s="461"/>
      <c r="BG202" s="461"/>
      <c r="BH202" s="461"/>
      <c r="BI202" s="461"/>
      <c r="BJ202" s="461"/>
      <c r="BK202" s="460" t="str">
        <f t="shared" si="190"/>
        <v/>
      </c>
      <c r="BL202" s="460"/>
      <c r="BM202" s="460"/>
      <c r="BN202" s="461"/>
      <c r="BO202" s="461"/>
      <c r="BP202" s="461"/>
      <c r="BQ202" s="473" t="str">
        <f t="shared" si="191"/>
        <v/>
      </c>
      <c r="BR202" s="460"/>
      <c r="BS202" s="460"/>
      <c r="BT202" s="460" t="str">
        <f t="shared" si="192"/>
        <v/>
      </c>
      <c r="BU202" s="460"/>
      <c r="BV202" s="460"/>
      <c r="BW202" s="461"/>
      <c r="BX202" s="461"/>
      <c r="BY202" s="461"/>
      <c r="BZ202" s="473" t="str">
        <f t="shared" si="193"/>
        <v/>
      </c>
      <c r="CA202" s="460"/>
      <c r="CB202" s="460"/>
      <c r="CC202" s="460" t="str">
        <f t="shared" si="194"/>
        <v/>
      </c>
      <c r="CD202" s="460"/>
      <c r="CE202" s="460"/>
      <c r="CF202" s="542" t="str">
        <f t="shared" si="184"/>
        <v/>
      </c>
      <c r="CG202" s="542"/>
      <c r="CH202" s="542"/>
      <c r="CI202" s="542" t="str">
        <f t="shared" si="185"/>
        <v/>
      </c>
      <c r="CJ202" s="460"/>
      <c r="CK202" s="460"/>
      <c r="CL202" s="461"/>
      <c r="CM202" s="461"/>
      <c r="CN202" s="461"/>
      <c r="CO202" s="460" t="str">
        <f t="shared" si="180"/>
        <v/>
      </c>
      <c r="CP202" s="460"/>
      <c r="CQ202" s="469"/>
    </row>
    <row r="203" spans="3:95" s="414" customFormat="1" hidden="1" x14ac:dyDescent="0.2">
      <c r="C203" s="930"/>
      <c r="D203" s="939"/>
      <c r="E203" s="514" t="s">
        <v>210</v>
      </c>
      <c r="F203" s="508" t="s">
        <v>243</v>
      </c>
      <c r="G203" s="460"/>
      <c r="H203" s="460"/>
      <c r="I203" s="460"/>
      <c r="J203" s="460"/>
      <c r="K203" s="460"/>
      <c r="L203" s="460"/>
      <c r="M203" s="460"/>
      <c r="N203" s="460"/>
      <c r="O203" s="460"/>
      <c r="P203" s="460"/>
      <c r="Q203" s="460"/>
      <c r="R203" s="460"/>
      <c r="S203" s="460"/>
      <c r="T203" s="460"/>
      <c r="U203" s="460"/>
      <c r="V203" s="460"/>
      <c r="W203" s="460"/>
      <c r="X203" s="460"/>
      <c r="Y203" s="460"/>
      <c r="Z203" s="460"/>
      <c r="AA203" s="461"/>
      <c r="AB203" s="461"/>
      <c r="AC203" s="461"/>
      <c r="AD203" s="461"/>
      <c r="AE203" s="461"/>
      <c r="AF203" s="461"/>
      <c r="AG203" s="460" t="str">
        <f t="shared" si="181"/>
        <v/>
      </c>
      <c r="AH203" s="460"/>
      <c r="AI203" s="460"/>
      <c r="AJ203" s="461"/>
      <c r="AK203" s="461"/>
      <c r="AL203" s="461"/>
      <c r="AM203" s="461"/>
      <c r="AN203" s="461"/>
      <c r="AO203" s="461"/>
      <c r="AP203" s="461"/>
      <c r="AQ203" s="461"/>
      <c r="AR203" s="461"/>
      <c r="AS203" s="460" t="str">
        <f t="shared" si="175"/>
        <v/>
      </c>
      <c r="AT203" s="460"/>
      <c r="AU203" s="460"/>
      <c r="AV203" s="461"/>
      <c r="AW203" s="461"/>
      <c r="AX203" s="461"/>
      <c r="AY203" s="461"/>
      <c r="AZ203" s="461"/>
      <c r="BA203" s="461"/>
      <c r="BB203" s="460" t="str">
        <f t="shared" si="189"/>
        <v/>
      </c>
      <c r="BC203" s="460"/>
      <c r="BD203" s="460"/>
      <c r="BE203" s="461"/>
      <c r="BF203" s="461"/>
      <c r="BG203" s="461"/>
      <c r="BH203" s="461"/>
      <c r="BI203" s="461"/>
      <c r="BJ203" s="461"/>
      <c r="BK203" s="460" t="str">
        <f t="shared" si="190"/>
        <v/>
      </c>
      <c r="BL203" s="460"/>
      <c r="BM203" s="460"/>
      <c r="BN203" s="461"/>
      <c r="BO203" s="461"/>
      <c r="BP203" s="461"/>
      <c r="BQ203" s="473" t="str">
        <f t="shared" si="191"/>
        <v/>
      </c>
      <c r="BR203" s="460"/>
      <c r="BS203" s="460"/>
      <c r="BT203" s="460" t="str">
        <f t="shared" si="192"/>
        <v/>
      </c>
      <c r="BU203" s="460"/>
      <c r="BV203" s="460"/>
      <c r="BW203" s="461"/>
      <c r="BX203" s="461"/>
      <c r="BY203" s="461"/>
      <c r="BZ203" s="473" t="str">
        <f t="shared" si="193"/>
        <v/>
      </c>
      <c r="CA203" s="460"/>
      <c r="CB203" s="460"/>
      <c r="CC203" s="460" t="str">
        <f t="shared" si="194"/>
        <v/>
      </c>
      <c r="CD203" s="460"/>
      <c r="CE203" s="460"/>
      <c r="CF203" s="542" t="str">
        <f t="shared" si="184"/>
        <v/>
      </c>
      <c r="CG203" s="542"/>
      <c r="CH203" s="542"/>
      <c r="CI203" s="542" t="str">
        <f t="shared" si="185"/>
        <v/>
      </c>
      <c r="CJ203" s="460"/>
      <c r="CK203" s="460"/>
      <c r="CL203" s="461"/>
      <c r="CM203" s="461"/>
      <c r="CN203" s="461"/>
      <c r="CO203" s="460" t="str">
        <f t="shared" si="180"/>
        <v/>
      </c>
      <c r="CP203" s="460"/>
      <c r="CQ203" s="469"/>
    </row>
    <row r="204" spans="3:95" s="414" customFormat="1" hidden="1" x14ac:dyDescent="0.2">
      <c r="C204" s="930"/>
      <c r="D204" s="939"/>
      <c r="E204" s="514" t="s">
        <v>213</v>
      </c>
      <c r="F204" s="508" t="s">
        <v>376</v>
      </c>
      <c r="G204" s="460"/>
      <c r="H204" s="460"/>
      <c r="I204" s="460"/>
      <c r="J204" s="460"/>
      <c r="K204" s="460"/>
      <c r="L204" s="460"/>
      <c r="M204" s="460"/>
      <c r="N204" s="460"/>
      <c r="O204" s="460"/>
      <c r="P204" s="460"/>
      <c r="Q204" s="460"/>
      <c r="R204" s="460"/>
      <c r="S204" s="460"/>
      <c r="T204" s="460"/>
      <c r="U204" s="460"/>
      <c r="V204" s="460"/>
      <c r="W204" s="460"/>
      <c r="X204" s="460"/>
      <c r="Y204" s="460"/>
      <c r="Z204" s="460"/>
      <c r="AA204" s="461"/>
      <c r="AB204" s="461"/>
      <c r="AC204" s="461"/>
      <c r="AD204" s="461"/>
      <c r="AE204" s="461"/>
      <c r="AF204" s="461"/>
      <c r="AG204" s="460" t="str">
        <f t="shared" si="181"/>
        <v/>
      </c>
      <c r="AH204" s="460"/>
      <c r="AI204" s="460"/>
      <c r="AJ204" s="461"/>
      <c r="AK204" s="461"/>
      <c r="AL204" s="461"/>
      <c r="AM204" s="461"/>
      <c r="AN204" s="461"/>
      <c r="AO204" s="461"/>
      <c r="AP204" s="461"/>
      <c r="AQ204" s="461"/>
      <c r="AR204" s="461"/>
      <c r="AS204" s="460" t="str">
        <f t="shared" si="175"/>
        <v/>
      </c>
      <c r="AT204" s="460"/>
      <c r="AU204" s="460"/>
      <c r="AV204" s="461"/>
      <c r="AW204" s="461"/>
      <c r="AX204" s="461"/>
      <c r="AY204" s="461"/>
      <c r="AZ204" s="461"/>
      <c r="BA204" s="461"/>
      <c r="BB204" s="460" t="str">
        <f t="shared" si="189"/>
        <v/>
      </c>
      <c r="BC204" s="460"/>
      <c r="BD204" s="460"/>
      <c r="BE204" s="461"/>
      <c r="BF204" s="461"/>
      <c r="BG204" s="461"/>
      <c r="BH204" s="461"/>
      <c r="BI204" s="461"/>
      <c r="BJ204" s="461"/>
      <c r="BK204" s="460" t="str">
        <f t="shared" si="190"/>
        <v/>
      </c>
      <c r="BL204" s="460"/>
      <c r="BM204" s="460"/>
      <c r="BN204" s="461"/>
      <c r="BO204" s="461"/>
      <c r="BP204" s="461"/>
      <c r="BQ204" s="473" t="str">
        <f t="shared" si="191"/>
        <v/>
      </c>
      <c r="BR204" s="460"/>
      <c r="BS204" s="460"/>
      <c r="BT204" s="460" t="str">
        <f t="shared" si="192"/>
        <v/>
      </c>
      <c r="BU204" s="460"/>
      <c r="BV204" s="460"/>
      <c r="BW204" s="461"/>
      <c r="BX204" s="461"/>
      <c r="BY204" s="461"/>
      <c r="BZ204" s="473" t="str">
        <f t="shared" si="193"/>
        <v/>
      </c>
      <c r="CA204" s="460"/>
      <c r="CB204" s="460"/>
      <c r="CC204" s="460" t="str">
        <f t="shared" si="194"/>
        <v/>
      </c>
      <c r="CD204" s="460"/>
      <c r="CE204" s="460"/>
      <c r="CF204" s="542" t="str">
        <f t="shared" si="184"/>
        <v/>
      </c>
      <c r="CG204" s="542"/>
      <c r="CH204" s="542"/>
      <c r="CI204" s="542" t="str">
        <f t="shared" si="185"/>
        <v/>
      </c>
      <c r="CJ204" s="460"/>
      <c r="CK204" s="460"/>
      <c r="CL204" s="461"/>
      <c r="CM204" s="461"/>
      <c r="CN204" s="461"/>
      <c r="CO204" s="460" t="str">
        <f t="shared" si="180"/>
        <v/>
      </c>
      <c r="CP204" s="460"/>
      <c r="CQ204" s="469"/>
    </row>
    <row r="205" spans="3:95" s="414" customFormat="1" hidden="1" x14ac:dyDescent="0.2">
      <c r="C205" s="930"/>
      <c r="D205" s="939"/>
      <c r="E205" s="514" t="s">
        <v>219</v>
      </c>
      <c r="F205" s="508" t="s">
        <v>244</v>
      </c>
      <c r="G205" s="460"/>
      <c r="H205" s="460"/>
      <c r="I205" s="460"/>
      <c r="J205" s="460"/>
      <c r="K205" s="460"/>
      <c r="L205" s="460"/>
      <c r="M205" s="460"/>
      <c r="N205" s="460"/>
      <c r="O205" s="460"/>
      <c r="P205" s="460"/>
      <c r="Q205" s="460"/>
      <c r="R205" s="460"/>
      <c r="S205" s="460"/>
      <c r="T205" s="460"/>
      <c r="U205" s="460"/>
      <c r="V205" s="460"/>
      <c r="W205" s="460"/>
      <c r="X205" s="460"/>
      <c r="Y205" s="460"/>
      <c r="Z205" s="460"/>
      <c r="AA205" s="461"/>
      <c r="AB205" s="461"/>
      <c r="AC205" s="461"/>
      <c r="AD205" s="461"/>
      <c r="AE205" s="461"/>
      <c r="AF205" s="461"/>
      <c r="AG205" s="460" t="str">
        <f t="shared" si="181"/>
        <v/>
      </c>
      <c r="AH205" s="460"/>
      <c r="AI205" s="460"/>
      <c r="AJ205" s="461"/>
      <c r="AK205" s="461"/>
      <c r="AL205" s="461"/>
      <c r="AM205" s="461"/>
      <c r="AN205" s="461"/>
      <c r="AO205" s="461"/>
      <c r="AP205" s="461"/>
      <c r="AQ205" s="461"/>
      <c r="AR205" s="461"/>
      <c r="AS205" s="460" t="str">
        <f t="shared" si="175"/>
        <v/>
      </c>
      <c r="AT205" s="460"/>
      <c r="AU205" s="460"/>
      <c r="AV205" s="461"/>
      <c r="AW205" s="461"/>
      <c r="AX205" s="461"/>
      <c r="AY205" s="461"/>
      <c r="AZ205" s="461"/>
      <c r="BA205" s="461"/>
      <c r="BB205" s="460" t="str">
        <f t="shared" si="189"/>
        <v/>
      </c>
      <c r="BC205" s="460"/>
      <c r="BD205" s="460"/>
      <c r="BE205" s="461"/>
      <c r="BF205" s="461"/>
      <c r="BG205" s="461"/>
      <c r="BH205" s="461"/>
      <c r="BI205" s="461"/>
      <c r="BJ205" s="461"/>
      <c r="BK205" s="460" t="str">
        <f t="shared" si="190"/>
        <v/>
      </c>
      <c r="BL205" s="460"/>
      <c r="BM205" s="460"/>
      <c r="BN205" s="461"/>
      <c r="BO205" s="461"/>
      <c r="BP205" s="461"/>
      <c r="BQ205" s="473" t="str">
        <f t="shared" si="191"/>
        <v/>
      </c>
      <c r="BR205" s="460"/>
      <c r="BS205" s="460"/>
      <c r="BT205" s="460" t="str">
        <f t="shared" si="192"/>
        <v/>
      </c>
      <c r="BU205" s="460"/>
      <c r="BV205" s="460"/>
      <c r="BW205" s="461"/>
      <c r="BX205" s="461"/>
      <c r="BY205" s="461"/>
      <c r="BZ205" s="473" t="str">
        <f t="shared" si="193"/>
        <v/>
      </c>
      <c r="CA205" s="460"/>
      <c r="CB205" s="460"/>
      <c r="CC205" s="460" t="str">
        <f t="shared" si="194"/>
        <v/>
      </c>
      <c r="CD205" s="460"/>
      <c r="CE205" s="460"/>
      <c r="CF205" s="542" t="str">
        <f t="shared" si="184"/>
        <v/>
      </c>
      <c r="CG205" s="542"/>
      <c r="CH205" s="542"/>
      <c r="CI205" s="542" t="str">
        <f t="shared" si="185"/>
        <v/>
      </c>
      <c r="CJ205" s="460"/>
      <c r="CK205" s="460"/>
      <c r="CL205" s="461"/>
      <c r="CM205" s="461"/>
      <c r="CN205" s="461"/>
      <c r="CO205" s="460" t="str">
        <f t="shared" si="180"/>
        <v/>
      </c>
      <c r="CP205" s="460"/>
      <c r="CQ205" s="469"/>
    </row>
    <row r="206" spans="3:95" s="414" customFormat="1" hidden="1" x14ac:dyDescent="0.2">
      <c r="C206" s="930"/>
      <c r="D206" s="940"/>
      <c r="E206" s="519" t="s">
        <v>222</v>
      </c>
      <c r="F206" s="509" t="s">
        <v>337</v>
      </c>
      <c r="G206" s="460"/>
      <c r="H206" s="460"/>
      <c r="I206" s="460"/>
      <c r="J206" s="460"/>
      <c r="K206" s="460"/>
      <c r="L206" s="460"/>
      <c r="M206" s="460"/>
      <c r="N206" s="460"/>
      <c r="O206" s="460"/>
      <c r="P206" s="460"/>
      <c r="Q206" s="460"/>
      <c r="R206" s="460"/>
      <c r="S206" s="460"/>
      <c r="T206" s="460"/>
      <c r="U206" s="460"/>
      <c r="V206" s="460"/>
      <c r="W206" s="460"/>
      <c r="X206" s="460"/>
      <c r="Y206" s="460"/>
      <c r="Z206" s="460"/>
      <c r="AA206" s="461"/>
      <c r="AB206" s="461"/>
      <c r="AC206" s="461"/>
      <c r="AD206" s="461"/>
      <c r="AE206" s="461"/>
      <c r="AF206" s="461"/>
      <c r="AG206" s="460" t="str">
        <f t="shared" si="181"/>
        <v/>
      </c>
      <c r="AH206" s="460"/>
      <c r="AI206" s="460"/>
      <c r="AJ206" s="461"/>
      <c r="AK206" s="461"/>
      <c r="AL206" s="461"/>
      <c r="AM206" s="461"/>
      <c r="AN206" s="461"/>
      <c r="AO206" s="461"/>
      <c r="AP206" s="461"/>
      <c r="AQ206" s="461"/>
      <c r="AR206" s="461"/>
      <c r="AS206" s="460" t="str">
        <f t="shared" si="175"/>
        <v/>
      </c>
      <c r="AT206" s="460"/>
      <c r="AU206" s="460"/>
      <c r="AV206" s="461"/>
      <c r="AW206" s="461"/>
      <c r="AX206" s="461"/>
      <c r="AY206" s="461"/>
      <c r="AZ206" s="461"/>
      <c r="BA206" s="461"/>
      <c r="BB206" s="460" t="str">
        <f t="shared" si="189"/>
        <v/>
      </c>
      <c r="BC206" s="460"/>
      <c r="BD206" s="460"/>
      <c r="BE206" s="461"/>
      <c r="BF206" s="461"/>
      <c r="BG206" s="461"/>
      <c r="BH206" s="461"/>
      <c r="BI206" s="461"/>
      <c r="BJ206" s="461"/>
      <c r="BK206" s="460" t="str">
        <f t="shared" si="190"/>
        <v/>
      </c>
      <c r="BL206" s="460"/>
      <c r="BM206" s="460"/>
      <c r="BN206" s="461"/>
      <c r="BO206" s="461"/>
      <c r="BP206" s="461"/>
      <c r="BQ206" s="473" t="str">
        <f t="shared" si="191"/>
        <v/>
      </c>
      <c r="BR206" s="460"/>
      <c r="BS206" s="460"/>
      <c r="BT206" s="460" t="str">
        <f t="shared" si="192"/>
        <v/>
      </c>
      <c r="BU206" s="460"/>
      <c r="BV206" s="460"/>
      <c r="BW206" s="461"/>
      <c r="BX206" s="461"/>
      <c r="BY206" s="461"/>
      <c r="BZ206" s="473" t="str">
        <f t="shared" si="193"/>
        <v/>
      </c>
      <c r="CA206" s="460"/>
      <c r="CB206" s="460"/>
      <c r="CC206" s="460" t="str">
        <f t="shared" si="194"/>
        <v/>
      </c>
      <c r="CD206" s="460"/>
      <c r="CE206" s="460"/>
      <c r="CF206" s="542" t="str">
        <f t="shared" si="184"/>
        <v/>
      </c>
      <c r="CG206" s="542"/>
      <c r="CH206" s="542"/>
      <c r="CI206" s="542" t="str">
        <f t="shared" si="185"/>
        <v/>
      </c>
      <c r="CJ206" s="460"/>
      <c r="CK206" s="460"/>
      <c r="CL206" s="461"/>
      <c r="CM206" s="461"/>
      <c r="CN206" s="461"/>
      <c r="CO206" s="460" t="str">
        <f t="shared" si="180"/>
        <v/>
      </c>
      <c r="CP206" s="460"/>
      <c r="CQ206" s="469"/>
    </row>
    <row r="207" spans="3:95" s="414" customFormat="1" hidden="1" x14ac:dyDescent="0.2">
      <c r="C207" s="930"/>
      <c r="D207" s="541" t="s">
        <v>224</v>
      </c>
      <c r="E207" s="539"/>
      <c r="F207" s="540" t="s">
        <v>245</v>
      </c>
      <c r="G207" s="460"/>
      <c r="H207" s="460"/>
      <c r="I207" s="460"/>
      <c r="J207" s="460"/>
      <c r="K207" s="460"/>
      <c r="L207" s="460"/>
      <c r="M207" s="460"/>
      <c r="N207" s="460"/>
      <c r="O207" s="460"/>
      <c r="P207" s="460"/>
      <c r="Q207" s="460"/>
      <c r="R207" s="460"/>
      <c r="S207" s="460"/>
      <c r="T207" s="460"/>
      <c r="U207" s="460"/>
      <c r="V207" s="460"/>
      <c r="W207" s="460"/>
      <c r="X207" s="460"/>
      <c r="Y207" s="460"/>
      <c r="Z207" s="460"/>
      <c r="AA207" s="461"/>
      <c r="AB207" s="461"/>
      <c r="AC207" s="461"/>
      <c r="AD207" s="461"/>
      <c r="AE207" s="461"/>
      <c r="AF207" s="461"/>
      <c r="AG207" s="460" t="str">
        <f t="shared" si="181"/>
        <v/>
      </c>
      <c r="AH207" s="460"/>
      <c r="AI207" s="460"/>
      <c r="AJ207" s="461"/>
      <c r="AK207" s="461"/>
      <c r="AL207" s="461"/>
      <c r="AM207" s="461"/>
      <c r="AN207" s="461"/>
      <c r="AO207" s="461"/>
      <c r="AP207" s="461"/>
      <c r="AQ207" s="461"/>
      <c r="AR207" s="461"/>
      <c r="AS207" s="460" t="str">
        <f t="shared" si="175"/>
        <v/>
      </c>
      <c r="AT207" s="460"/>
      <c r="AU207" s="460"/>
      <c r="AV207" s="461"/>
      <c r="AW207" s="461"/>
      <c r="AX207" s="461"/>
      <c r="AY207" s="461"/>
      <c r="AZ207" s="461"/>
      <c r="BA207" s="461"/>
      <c r="BB207" s="460" t="str">
        <f t="shared" si="189"/>
        <v/>
      </c>
      <c r="BC207" s="460"/>
      <c r="BD207" s="460"/>
      <c r="BE207" s="461"/>
      <c r="BF207" s="461"/>
      <c r="BG207" s="461"/>
      <c r="BH207" s="461"/>
      <c r="BI207" s="461"/>
      <c r="BJ207" s="461"/>
      <c r="BK207" s="460" t="str">
        <f t="shared" si="190"/>
        <v/>
      </c>
      <c r="BL207" s="460"/>
      <c r="BM207" s="460"/>
      <c r="BN207" s="461"/>
      <c r="BO207" s="461"/>
      <c r="BP207" s="461"/>
      <c r="BQ207" s="473" t="str">
        <f t="shared" si="191"/>
        <v/>
      </c>
      <c r="BR207" s="460"/>
      <c r="BS207" s="460"/>
      <c r="BT207" s="460" t="str">
        <f t="shared" si="192"/>
        <v/>
      </c>
      <c r="BU207" s="460"/>
      <c r="BV207" s="460"/>
      <c r="BW207" s="461"/>
      <c r="BX207" s="461"/>
      <c r="BY207" s="461"/>
      <c r="BZ207" s="473" t="str">
        <f t="shared" si="193"/>
        <v/>
      </c>
      <c r="CA207" s="460"/>
      <c r="CB207" s="460"/>
      <c r="CC207" s="460" t="str">
        <f t="shared" si="194"/>
        <v/>
      </c>
      <c r="CD207" s="460"/>
      <c r="CE207" s="460"/>
      <c r="CF207" s="542" t="str">
        <f t="shared" si="184"/>
        <v/>
      </c>
      <c r="CG207" s="542"/>
      <c r="CH207" s="542"/>
      <c r="CI207" s="542" t="str">
        <f t="shared" si="185"/>
        <v/>
      </c>
      <c r="CJ207" s="460"/>
      <c r="CK207" s="460"/>
      <c r="CL207" s="461"/>
      <c r="CM207" s="461"/>
      <c r="CN207" s="461"/>
      <c r="CO207" s="460" t="str">
        <f t="shared" si="180"/>
        <v/>
      </c>
      <c r="CP207" s="460"/>
      <c r="CQ207" s="469"/>
    </row>
    <row r="208" spans="3:95" s="414" customFormat="1" hidden="1" x14ac:dyDescent="0.2">
      <c r="C208" s="930"/>
      <c r="D208" s="941" t="s">
        <v>246</v>
      </c>
      <c r="E208" s="517" t="s">
        <v>246</v>
      </c>
      <c r="F208" s="507" t="s">
        <v>338</v>
      </c>
      <c r="G208" s="460"/>
      <c r="H208" s="460"/>
      <c r="I208" s="460"/>
      <c r="J208" s="460"/>
      <c r="K208" s="460"/>
      <c r="L208" s="460"/>
      <c r="M208" s="460"/>
      <c r="N208" s="460"/>
      <c r="O208" s="460"/>
      <c r="P208" s="460"/>
      <c r="Q208" s="460"/>
      <c r="R208" s="460"/>
      <c r="S208" s="460"/>
      <c r="T208" s="460"/>
      <c r="U208" s="460"/>
      <c r="V208" s="460"/>
      <c r="W208" s="460"/>
      <c r="X208" s="460"/>
      <c r="Y208" s="460"/>
      <c r="Z208" s="460"/>
      <c r="AA208" s="461"/>
      <c r="AB208" s="461"/>
      <c r="AC208" s="461"/>
      <c r="AD208" s="461"/>
      <c r="AE208" s="461"/>
      <c r="AF208" s="461"/>
      <c r="AG208" s="460" t="str">
        <f t="shared" si="181"/>
        <v/>
      </c>
      <c r="AH208" s="460"/>
      <c r="AI208" s="460"/>
      <c r="AJ208" s="461"/>
      <c r="AK208" s="461"/>
      <c r="AL208" s="461"/>
      <c r="AM208" s="461"/>
      <c r="AN208" s="461"/>
      <c r="AO208" s="461"/>
      <c r="AP208" s="461"/>
      <c r="AQ208" s="461"/>
      <c r="AR208" s="461"/>
      <c r="AS208" s="460" t="str">
        <f t="shared" si="175"/>
        <v/>
      </c>
      <c r="AT208" s="460"/>
      <c r="AU208" s="460"/>
      <c r="AV208" s="461"/>
      <c r="AW208" s="461"/>
      <c r="AX208" s="461"/>
      <c r="AY208" s="461"/>
      <c r="AZ208" s="461"/>
      <c r="BA208" s="461"/>
      <c r="BB208" s="460" t="str">
        <f t="shared" si="189"/>
        <v/>
      </c>
      <c r="BC208" s="460"/>
      <c r="BD208" s="460"/>
      <c r="BE208" s="461"/>
      <c r="BF208" s="461"/>
      <c r="BG208" s="461"/>
      <c r="BH208" s="461"/>
      <c r="BI208" s="461"/>
      <c r="BJ208" s="461"/>
      <c r="BK208" s="460" t="str">
        <f t="shared" si="190"/>
        <v/>
      </c>
      <c r="BL208" s="460"/>
      <c r="BM208" s="460"/>
      <c r="BN208" s="461"/>
      <c r="BO208" s="461"/>
      <c r="BP208" s="461"/>
      <c r="BQ208" s="473" t="str">
        <f t="shared" si="191"/>
        <v/>
      </c>
      <c r="BR208" s="460"/>
      <c r="BS208" s="460"/>
      <c r="BT208" s="460" t="str">
        <f t="shared" si="192"/>
        <v/>
      </c>
      <c r="BU208" s="460"/>
      <c r="BV208" s="460"/>
      <c r="BW208" s="461"/>
      <c r="BX208" s="461"/>
      <c r="BY208" s="461"/>
      <c r="BZ208" s="473" t="str">
        <f t="shared" si="193"/>
        <v/>
      </c>
      <c r="CA208" s="460"/>
      <c r="CB208" s="460"/>
      <c r="CC208" s="460" t="str">
        <f t="shared" si="194"/>
        <v/>
      </c>
      <c r="CD208" s="460"/>
      <c r="CE208" s="460"/>
      <c r="CF208" s="542" t="str">
        <f t="shared" si="184"/>
        <v/>
      </c>
      <c r="CG208" s="542"/>
      <c r="CH208" s="542"/>
      <c r="CI208" s="542" t="str">
        <f t="shared" si="185"/>
        <v/>
      </c>
      <c r="CJ208" s="460"/>
      <c r="CK208" s="460"/>
      <c r="CL208" s="461"/>
      <c r="CM208" s="461"/>
      <c r="CN208" s="461"/>
      <c r="CO208" s="460" t="str">
        <f t="shared" si="180"/>
        <v/>
      </c>
      <c r="CP208" s="460"/>
      <c r="CQ208" s="469"/>
    </row>
    <row r="209" spans="3:95" s="414" customFormat="1" hidden="1" x14ac:dyDescent="0.2">
      <c r="C209" s="930"/>
      <c r="D209" s="942"/>
      <c r="E209" s="514" t="s">
        <v>247</v>
      </c>
      <c r="F209" s="508" t="s">
        <v>248</v>
      </c>
      <c r="G209" s="460"/>
      <c r="H209" s="460"/>
      <c r="I209" s="460"/>
      <c r="J209" s="460"/>
      <c r="K209" s="460"/>
      <c r="L209" s="460"/>
      <c r="M209" s="460"/>
      <c r="N209" s="460"/>
      <c r="O209" s="460"/>
      <c r="P209" s="460"/>
      <c r="Q209" s="460"/>
      <c r="R209" s="460"/>
      <c r="S209" s="460"/>
      <c r="T209" s="460"/>
      <c r="U209" s="460"/>
      <c r="V209" s="460"/>
      <c r="W209" s="460"/>
      <c r="X209" s="460"/>
      <c r="Y209" s="460"/>
      <c r="Z209" s="460"/>
      <c r="AA209" s="461"/>
      <c r="AB209" s="461"/>
      <c r="AC209" s="461"/>
      <c r="AD209" s="461"/>
      <c r="AE209" s="461"/>
      <c r="AF209" s="461"/>
      <c r="AG209" s="460" t="str">
        <f t="shared" si="181"/>
        <v/>
      </c>
      <c r="AH209" s="460"/>
      <c r="AI209" s="460"/>
      <c r="AJ209" s="461"/>
      <c r="AK209" s="461"/>
      <c r="AL209" s="461"/>
      <c r="AM209" s="461"/>
      <c r="AN209" s="461"/>
      <c r="AO209" s="461"/>
      <c r="AP209" s="461"/>
      <c r="AQ209" s="461"/>
      <c r="AR209" s="461"/>
      <c r="AS209" s="460" t="str">
        <f t="shared" si="175"/>
        <v/>
      </c>
      <c r="AT209" s="460"/>
      <c r="AU209" s="460"/>
      <c r="AV209" s="461"/>
      <c r="AW209" s="461"/>
      <c r="AX209" s="461"/>
      <c r="AY209" s="461"/>
      <c r="AZ209" s="461"/>
      <c r="BA209" s="461"/>
      <c r="BB209" s="460" t="str">
        <f t="shared" si="189"/>
        <v/>
      </c>
      <c r="BC209" s="460"/>
      <c r="BD209" s="460"/>
      <c r="BE209" s="461"/>
      <c r="BF209" s="461"/>
      <c r="BG209" s="461"/>
      <c r="BH209" s="461"/>
      <c r="BI209" s="461"/>
      <c r="BJ209" s="461"/>
      <c r="BK209" s="460" t="str">
        <f t="shared" si="190"/>
        <v/>
      </c>
      <c r="BL209" s="460"/>
      <c r="BM209" s="460"/>
      <c r="BN209" s="461"/>
      <c r="BO209" s="461"/>
      <c r="BP209" s="461"/>
      <c r="BQ209" s="473" t="str">
        <f t="shared" si="191"/>
        <v/>
      </c>
      <c r="BR209" s="460"/>
      <c r="BS209" s="460"/>
      <c r="BT209" s="460" t="str">
        <f t="shared" si="192"/>
        <v/>
      </c>
      <c r="BU209" s="460"/>
      <c r="BV209" s="460"/>
      <c r="BW209" s="461"/>
      <c r="BX209" s="461"/>
      <c r="BY209" s="461"/>
      <c r="BZ209" s="473" t="str">
        <f t="shared" si="193"/>
        <v/>
      </c>
      <c r="CA209" s="460"/>
      <c r="CB209" s="460"/>
      <c r="CC209" s="460" t="str">
        <f t="shared" si="194"/>
        <v/>
      </c>
      <c r="CD209" s="460"/>
      <c r="CE209" s="460"/>
      <c r="CF209" s="542" t="str">
        <f t="shared" si="184"/>
        <v/>
      </c>
      <c r="CG209" s="542"/>
      <c r="CH209" s="542"/>
      <c r="CI209" s="542" t="str">
        <f t="shared" si="185"/>
        <v/>
      </c>
      <c r="CJ209" s="460"/>
      <c r="CK209" s="460"/>
      <c r="CL209" s="461"/>
      <c r="CM209" s="461"/>
      <c r="CN209" s="461"/>
      <c r="CO209" s="460" t="str">
        <f t="shared" si="180"/>
        <v/>
      </c>
      <c r="CP209" s="460"/>
      <c r="CQ209" s="469"/>
    </row>
    <row r="210" spans="3:95" s="414" customFormat="1" hidden="1" x14ac:dyDescent="0.2">
      <c r="C210" s="930"/>
      <c r="D210" s="942"/>
      <c r="E210" s="514" t="s">
        <v>249</v>
      </c>
      <c r="F210" s="508" t="s">
        <v>250</v>
      </c>
      <c r="G210" s="460"/>
      <c r="H210" s="460"/>
      <c r="I210" s="460"/>
      <c r="J210" s="460"/>
      <c r="K210" s="460"/>
      <c r="L210" s="460"/>
      <c r="M210" s="460"/>
      <c r="N210" s="460"/>
      <c r="O210" s="460"/>
      <c r="P210" s="460"/>
      <c r="Q210" s="460"/>
      <c r="R210" s="460"/>
      <c r="S210" s="460"/>
      <c r="T210" s="460"/>
      <c r="U210" s="460"/>
      <c r="V210" s="460"/>
      <c r="W210" s="460"/>
      <c r="X210" s="460"/>
      <c r="Y210" s="460"/>
      <c r="Z210" s="460"/>
      <c r="AA210" s="461"/>
      <c r="AB210" s="461"/>
      <c r="AC210" s="461"/>
      <c r="AD210" s="461"/>
      <c r="AE210" s="461"/>
      <c r="AF210" s="461"/>
      <c r="AG210" s="460" t="str">
        <f t="shared" si="181"/>
        <v/>
      </c>
      <c r="AH210" s="460"/>
      <c r="AI210" s="460"/>
      <c r="AJ210" s="461"/>
      <c r="AK210" s="461"/>
      <c r="AL210" s="461"/>
      <c r="AM210" s="461"/>
      <c r="AN210" s="461"/>
      <c r="AO210" s="461"/>
      <c r="AP210" s="461"/>
      <c r="AQ210" s="461"/>
      <c r="AR210" s="461"/>
      <c r="AS210" s="460" t="str">
        <f t="shared" si="175"/>
        <v/>
      </c>
      <c r="AT210" s="460"/>
      <c r="AU210" s="460"/>
      <c r="AV210" s="461"/>
      <c r="AW210" s="461"/>
      <c r="AX210" s="461"/>
      <c r="AY210" s="461"/>
      <c r="AZ210" s="461"/>
      <c r="BA210" s="461"/>
      <c r="BB210" s="460" t="str">
        <f t="shared" si="189"/>
        <v/>
      </c>
      <c r="BC210" s="460"/>
      <c r="BD210" s="460"/>
      <c r="BE210" s="461"/>
      <c r="BF210" s="461"/>
      <c r="BG210" s="461"/>
      <c r="BH210" s="461"/>
      <c r="BI210" s="461"/>
      <c r="BJ210" s="461"/>
      <c r="BK210" s="460" t="str">
        <f t="shared" si="190"/>
        <v/>
      </c>
      <c r="BL210" s="460"/>
      <c r="BM210" s="460"/>
      <c r="BN210" s="461"/>
      <c r="BO210" s="461"/>
      <c r="BP210" s="461"/>
      <c r="BQ210" s="473" t="str">
        <f t="shared" si="191"/>
        <v/>
      </c>
      <c r="BR210" s="460"/>
      <c r="BS210" s="460"/>
      <c r="BT210" s="460" t="str">
        <f t="shared" si="192"/>
        <v/>
      </c>
      <c r="BU210" s="460"/>
      <c r="BV210" s="460"/>
      <c r="BW210" s="461"/>
      <c r="BX210" s="461"/>
      <c r="BY210" s="461"/>
      <c r="BZ210" s="473" t="str">
        <f t="shared" si="193"/>
        <v/>
      </c>
      <c r="CA210" s="460"/>
      <c r="CB210" s="460"/>
      <c r="CC210" s="460" t="str">
        <f t="shared" si="194"/>
        <v/>
      </c>
      <c r="CD210" s="460"/>
      <c r="CE210" s="460"/>
      <c r="CF210" s="542" t="str">
        <f t="shared" si="184"/>
        <v/>
      </c>
      <c r="CG210" s="542"/>
      <c r="CH210" s="542"/>
      <c r="CI210" s="542" t="str">
        <f t="shared" si="185"/>
        <v/>
      </c>
      <c r="CJ210" s="460"/>
      <c r="CK210" s="460"/>
      <c r="CL210" s="461"/>
      <c r="CM210" s="461"/>
      <c r="CN210" s="461"/>
      <c r="CO210" s="460" t="str">
        <f t="shared" si="180"/>
        <v/>
      </c>
      <c r="CP210" s="460"/>
      <c r="CQ210" s="469"/>
    </row>
    <row r="211" spans="3:95" s="414" customFormat="1" hidden="1" x14ac:dyDescent="0.2">
      <c r="C211" s="930"/>
      <c r="D211" s="943"/>
      <c r="E211" s="519" t="s">
        <v>759</v>
      </c>
      <c r="F211" s="509" t="s">
        <v>251</v>
      </c>
      <c r="G211" s="460"/>
      <c r="H211" s="460"/>
      <c r="I211" s="460"/>
      <c r="J211" s="460"/>
      <c r="K211" s="460"/>
      <c r="L211" s="460"/>
      <c r="M211" s="460"/>
      <c r="N211" s="460"/>
      <c r="O211" s="460"/>
      <c r="P211" s="460"/>
      <c r="Q211" s="460"/>
      <c r="R211" s="460"/>
      <c r="S211" s="460"/>
      <c r="T211" s="460"/>
      <c r="U211" s="460"/>
      <c r="V211" s="460"/>
      <c r="W211" s="460"/>
      <c r="X211" s="460"/>
      <c r="Y211" s="460"/>
      <c r="Z211" s="460"/>
      <c r="AA211" s="461"/>
      <c r="AB211" s="461"/>
      <c r="AC211" s="461"/>
      <c r="AD211" s="461"/>
      <c r="AE211" s="461"/>
      <c r="AF211" s="461"/>
      <c r="AG211" s="460" t="str">
        <f t="shared" si="181"/>
        <v/>
      </c>
      <c r="AH211" s="460"/>
      <c r="AI211" s="460"/>
      <c r="AJ211" s="461"/>
      <c r="AK211" s="461"/>
      <c r="AL211" s="461"/>
      <c r="AM211" s="461"/>
      <c r="AN211" s="461"/>
      <c r="AO211" s="461"/>
      <c r="AP211" s="461"/>
      <c r="AQ211" s="461"/>
      <c r="AR211" s="461"/>
      <c r="AS211" s="460" t="str">
        <f t="shared" si="175"/>
        <v/>
      </c>
      <c r="AT211" s="460"/>
      <c r="AU211" s="460"/>
      <c r="AV211" s="461"/>
      <c r="AW211" s="461"/>
      <c r="AX211" s="461"/>
      <c r="AY211" s="461"/>
      <c r="AZ211" s="461"/>
      <c r="BA211" s="461"/>
      <c r="BB211" s="460" t="str">
        <f t="shared" si="189"/>
        <v/>
      </c>
      <c r="BC211" s="460"/>
      <c r="BD211" s="460"/>
      <c r="BE211" s="461"/>
      <c r="BF211" s="461"/>
      <c r="BG211" s="461"/>
      <c r="BH211" s="461"/>
      <c r="BI211" s="461"/>
      <c r="BJ211" s="461"/>
      <c r="BK211" s="460" t="str">
        <f t="shared" si="190"/>
        <v/>
      </c>
      <c r="BL211" s="460"/>
      <c r="BM211" s="460"/>
      <c r="BN211" s="461"/>
      <c r="BO211" s="461"/>
      <c r="BP211" s="461"/>
      <c r="BQ211" s="473" t="str">
        <f t="shared" si="191"/>
        <v/>
      </c>
      <c r="BR211" s="460"/>
      <c r="BS211" s="460"/>
      <c r="BT211" s="460" t="str">
        <f t="shared" si="192"/>
        <v/>
      </c>
      <c r="BU211" s="460"/>
      <c r="BV211" s="460"/>
      <c r="BW211" s="461"/>
      <c r="BX211" s="461"/>
      <c r="BY211" s="461"/>
      <c r="BZ211" s="473" t="str">
        <f t="shared" si="193"/>
        <v/>
      </c>
      <c r="CA211" s="460"/>
      <c r="CB211" s="460"/>
      <c r="CC211" s="460" t="str">
        <f t="shared" si="194"/>
        <v/>
      </c>
      <c r="CD211" s="460"/>
      <c r="CE211" s="460"/>
      <c r="CF211" s="542" t="str">
        <f t="shared" si="184"/>
        <v/>
      </c>
      <c r="CG211" s="542"/>
      <c r="CH211" s="542"/>
      <c r="CI211" s="542" t="str">
        <f t="shared" si="185"/>
        <v/>
      </c>
      <c r="CJ211" s="460"/>
      <c r="CK211" s="460"/>
      <c r="CL211" s="461"/>
      <c r="CM211" s="461"/>
      <c r="CN211" s="461"/>
      <c r="CO211" s="460" t="str">
        <f t="shared" si="180"/>
        <v/>
      </c>
      <c r="CP211" s="460"/>
      <c r="CQ211" s="469"/>
    </row>
    <row r="212" spans="3:95" s="414" customFormat="1" hidden="1" x14ac:dyDescent="0.2">
      <c r="C212" s="930"/>
      <c r="D212" s="938" t="s">
        <v>739</v>
      </c>
      <c r="E212" s="517" t="s">
        <v>207</v>
      </c>
      <c r="F212" s="507" t="s">
        <v>339</v>
      </c>
      <c r="G212" s="460"/>
      <c r="H212" s="460"/>
      <c r="I212" s="460"/>
      <c r="J212" s="460"/>
      <c r="K212" s="460"/>
      <c r="L212" s="460"/>
      <c r="M212" s="460"/>
      <c r="N212" s="460"/>
      <c r="O212" s="460"/>
      <c r="P212" s="460"/>
      <c r="Q212" s="460"/>
      <c r="R212" s="460"/>
      <c r="S212" s="460"/>
      <c r="T212" s="460"/>
      <c r="U212" s="460"/>
      <c r="V212" s="460"/>
      <c r="W212" s="460"/>
      <c r="X212" s="460"/>
      <c r="Y212" s="460"/>
      <c r="Z212" s="460"/>
      <c r="AA212" s="461"/>
      <c r="AB212" s="461"/>
      <c r="AC212" s="461"/>
      <c r="AD212" s="461"/>
      <c r="AE212" s="461"/>
      <c r="AF212" s="461"/>
      <c r="AG212" s="460" t="str">
        <f t="shared" si="181"/>
        <v/>
      </c>
      <c r="AH212" s="460"/>
      <c r="AI212" s="460"/>
      <c r="AJ212" s="461"/>
      <c r="AK212" s="461"/>
      <c r="AL212" s="461"/>
      <c r="AM212" s="461"/>
      <c r="AN212" s="461"/>
      <c r="AO212" s="461"/>
      <c r="AP212" s="461"/>
      <c r="AQ212" s="461"/>
      <c r="AR212" s="461"/>
      <c r="AS212" s="460" t="str">
        <f t="shared" si="175"/>
        <v/>
      </c>
      <c r="AT212" s="460"/>
      <c r="AU212" s="460"/>
      <c r="AV212" s="461"/>
      <c r="AW212" s="461"/>
      <c r="AX212" s="461"/>
      <c r="AY212" s="461"/>
      <c r="AZ212" s="461"/>
      <c r="BA212" s="461"/>
      <c r="BB212" s="460" t="str">
        <f t="shared" si="189"/>
        <v/>
      </c>
      <c r="BC212" s="460"/>
      <c r="BD212" s="460"/>
      <c r="BE212" s="461"/>
      <c r="BF212" s="461"/>
      <c r="BG212" s="461"/>
      <c r="BH212" s="461"/>
      <c r="BI212" s="461"/>
      <c r="BJ212" s="461"/>
      <c r="BK212" s="460" t="str">
        <f t="shared" si="190"/>
        <v/>
      </c>
      <c r="BL212" s="460"/>
      <c r="BM212" s="460"/>
      <c r="BN212" s="461"/>
      <c r="BO212" s="461"/>
      <c r="BP212" s="461"/>
      <c r="BQ212" s="473" t="str">
        <f t="shared" si="191"/>
        <v/>
      </c>
      <c r="BR212" s="460"/>
      <c r="BS212" s="460"/>
      <c r="BT212" s="460" t="str">
        <f t="shared" si="192"/>
        <v/>
      </c>
      <c r="BU212" s="460"/>
      <c r="BV212" s="460"/>
      <c r="BW212" s="461"/>
      <c r="BX212" s="461"/>
      <c r="BY212" s="461"/>
      <c r="BZ212" s="473" t="str">
        <f t="shared" si="193"/>
        <v/>
      </c>
      <c r="CA212" s="460"/>
      <c r="CB212" s="460"/>
      <c r="CC212" s="460" t="str">
        <f t="shared" si="194"/>
        <v/>
      </c>
      <c r="CD212" s="460"/>
      <c r="CE212" s="460"/>
      <c r="CF212" s="542" t="str">
        <f t="shared" si="184"/>
        <v/>
      </c>
      <c r="CG212" s="542"/>
      <c r="CH212" s="542"/>
      <c r="CI212" s="542" t="str">
        <f t="shared" si="185"/>
        <v/>
      </c>
      <c r="CJ212" s="460"/>
      <c r="CK212" s="460"/>
      <c r="CL212" s="461"/>
      <c r="CM212" s="461"/>
      <c r="CN212" s="461"/>
      <c r="CO212" s="460" t="str">
        <f t="shared" si="180"/>
        <v/>
      </c>
      <c r="CP212" s="460"/>
      <c r="CQ212" s="469"/>
    </row>
    <row r="213" spans="3:95" s="414" customFormat="1" hidden="1" x14ac:dyDescent="0.2">
      <c r="C213" s="930"/>
      <c r="D213" s="939"/>
      <c r="E213" s="514" t="s">
        <v>210</v>
      </c>
      <c r="F213" s="508" t="s">
        <v>340</v>
      </c>
      <c r="G213" s="460"/>
      <c r="H213" s="460"/>
      <c r="I213" s="460"/>
      <c r="J213" s="460"/>
      <c r="K213" s="460"/>
      <c r="L213" s="460"/>
      <c r="M213" s="460"/>
      <c r="N213" s="460"/>
      <c r="O213" s="460"/>
      <c r="P213" s="460"/>
      <c r="Q213" s="460"/>
      <c r="R213" s="460"/>
      <c r="S213" s="460"/>
      <c r="T213" s="460"/>
      <c r="U213" s="460"/>
      <c r="V213" s="460"/>
      <c r="W213" s="460"/>
      <c r="X213" s="460"/>
      <c r="Y213" s="460"/>
      <c r="Z213" s="460"/>
      <c r="AA213" s="461"/>
      <c r="AB213" s="461"/>
      <c r="AC213" s="461"/>
      <c r="AD213" s="461"/>
      <c r="AE213" s="461"/>
      <c r="AF213" s="461"/>
      <c r="AG213" s="460" t="str">
        <f t="shared" si="181"/>
        <v/>
      </c>
      <c r="AH213" s="460"/>
      <c r="AI213" s="460"/>
      <c r="AJ213" s="461"/>
      <c r="AK213" s="461"/>
      <c r="AL213" s="461"/>
      <c r="AM213" s="461"/>
      <c r="AN213" s="461"/>
      <c r="AO213" s="461"/>
      <c r="AP213" s="461"/>
      <c r="AQ213" s="461"/>
      <c r="AR213" s="461"/>
      <c r="AS213" s="460" t="str">
        <f t="shared" si="175"/>
        <v/>
      </c>
      <c r="AT213" s="460"/>
      <c r="AU213" s="460"/>
      <c r="AV213" s="461"/>
      <c r="AW213" s="461"/>
      <c r="AX213" s="461"/>
      <c r="AY213" s="461"/>
      <c r="AZ213" s="461"/>
      <c r="BA213" s="461"/>
      <c r="BB213" s="460" t="str">
        <f t="shared" si="189"/>
        <v/>
      </c>
      <c r="BC213" s="460"/>
      <c r="BD213" s="460"/>
      <c r="BE213" s="461"/>
      <c r="BF213" s="461"/>
      <c r="BG213" s="461"/>
      <c r="BH213" s="461"/>
      <c r="BI213" s="461"/>
      <c r="BJ213" s="461"/>
      <c r="BK213" s="460" t="str">
        <f t="shared" si="190"/>
        <v/>
      </c>
      <c r="BL213" s="460"/>
      <c r="BM213" s="460"/>
      <c r="BN213" s="461"/>
      <c r="BO213" s="461"/>
      <c r="BP213" s="461"/>
      <c r="BQ213" s="473" t="str">
        <f t="shared" si="191"/>
        <v/>
      </c>
      <c r="BR213" s="460"/>
      <c r="BS213" s="460"/>
      <c r="BT213" s="460" t="str">
        <f t="shared" si="192"/>
        <v/>
      </c>
      <c r="BU213" s="460"/>
      <c r="BV213" s="460"/>
      <c r="BW213" s="461"/>
      <c r="BX213" s="461"/>
      <c r="BY213" s="461"/>
      <c r="BZ213" s="473" t="str">
        <f t="shared" si="193"/>
        <v/>
      </c>
      <c r="CA213" s="460"/>
      <c r="CB213" s="460"/>
      <c r="CC213" s="460" t="str">
        <f t="shared" si="194"/>
        <v/>
      </c>
      <c r="CD213" s="460"/>
      <c r="CE213" s="460"/>
      <c r="CF213" s="542" t="str">
        <f t="shared" si="184"/>
        <v/>
      </c>
      <c r="CG213" s="542"/>
      <c r="CH213" s="542"/>
      <c r="CI213" s="542" t="str">
        <f t="shared" si="185"/>
        <v/>
      </c>
      <c r="CJ213" s="460"/>
      <c r="CK213" s="460"/>
      <c r="CL213" s="461"/>
      <c r="CM213" s="461"/>
      <c r="CN213" s="461"/>
      <c r="CO213" s="460" t="str">
        <f t="shared" si="180"/>
        <v/>
      </c>
      <c r="CP213" s="460"/>
      <c r="CQ213" s="469"/>
    </row>
    <row r="214" spans="3:95" s="414" customFormat="1" hidden="1" x14ac:dyDescent="0.2">
      <c r="C214" s="930"/>
      <c r="D214" s="939"/>
      <c r="E214" s="514" t="s">
        <v>213</v>
      </c>
      <c r="F214" s="508" t="s">
        <v>377</v>
      </c>
      <c r="G214" s="460"/>
      <c r="H214" s="460"/>
      <c r="I214" s="460"/>
      <c r="J214" s="460"/>
      <c r="K214" s="460"/>
      <c r="L214" s="460"/>
      <c r="M214" s="460"/>
      <c r="N214" s="460"/>
      <c r="O214" s="460"/>
      <c r="P214" s="460"/>
      <c r="Q214" s="460"/>
      <c r="R214" s="460"/>
      <c r="S214" s="460"/>
      <c r="T214" s="460"/>
      <c r="U214" s="460"/>
      <c r="V214" s="460"/>
      <c r="W214" s="460"/>
      <c r="X214" s="460"/>
      <c r="Y214" s="460"/>
      <c r="Z214" s="460"/>
      <c r="AA214" s="461"/>
      <c r="AB214" s="461"/>
      <c r="AC214" s="461"/>
      <c r="AD214" s="461"/>
      <c r="AE214" s="461"/>
      <c r="AF214" s="461"/>
      <c r="AG214" s="460" t="str">
        <f t="shared" si="181"/>
        <v/>
      </c>
      <c r="AH214" s="460"/>
      <c r="AI214" s="460"/>
      <c r="AJ214" s="461"/>
      <c r="AK214" s="461"/>
      <c r="AL214" s="461"/>
      <c r="AM214" s="461"/>
      <c r="AN214" s="461"/>
      <c r="AO214" s="461"/>
      <c r="AP214" s="461"/>
      <c r="AQ214" s="461"/>
      <c r="AR214" s="461"/>
      <c r="AS214" s="460" t="str">
        <f t="shared" si="175"/>
        <v/>
      </c>
      <c r="AT214" s="460"/>
      <c r="AU214" s="460"/>
      <c r="AV214" s="461"/>
      <c r="AW214" s="461"/>
      <c r="AX214" s="461"/>
      <c r="AY214" s="461"/>
      <c r="AZ214" s="461"/>
      <c r="BA214" s="461"/>
      <c r="BB214" s="460" t="str">
        <f t="shared" si="189"/>
        <v/>
      </c>
      <c r="BC214" s="460"/>
      <c r="BD214" s="460"/>
      <c r="BE214" s="461"/>
      <c r="BF214" s="461"/>
      <c r="BG214" s="461"/>
      <c r="BH214" s="461"/>
      <c r="BI214" s="461"/>
      <c r="BJ214" s="461"/>
      <c r="BK214" s="460" t="str">
        <f t="shared" si="190"/>
        <v/>
      </c>
      <c r="BL214" s="460"/>
      <c r="BM214" s="460"/>
      <c r="BN214" s="461"/>
      <c r="BO214" s="461"/>
      <c r="BP214" s="461"/>
      <c r="BQ214" s="473" t="str">
        <f t="shared" si="191"/>
        <v/>
      </c>
      <c r="BR214" s="460"/>
      <c r="BS214" s="460"/>
      <c r="BT214" s="460" t="str">
        <f t="shared" si="192"/>
        <v/>
      </c>
      <c r="BU214" s="460"/>
      <c r="BV214" s="460"/>
      <c r="BW214" s="461"/>
      <c r="BX214" s="461"/>
      <c r="BY214" s="461"/>
      <c r="BZ214" s="473" t="str">
        <f t="shared" si="193"/>
        <v/>
      </c>
      <c r="CA214" s="460"/>
      <c r="CB214" s="460"/>
      <c r="CC214" s="460" t="str">
        <f t="shared" si="194"/>
        <v/>
      </c>
      <c r="CD214" s="460"/>
      <c r="CE214" s="460"/>
      <c r="CF214" s="542" t="str">
        <f t="shared" si="184"/>
        <v/>
      </c>
      <c r="CG214" s="542"/>
      <c r="CH214" s="542"/>
      <c r="CI214" s="542" t="str">
        <f t="shared" si="185"/>
        <v/>
      </c>
      <c r="CJ214" s="460"/>
      <c r="CK214" s="460"/>
      <c r="CL214" s="461"/>
      <c r="CM214" s="461"/>
      <c r="CN214" s="461"/>
      <c r="CO214" s="460" t="str">
        <f t="shared" si="180"/>
        <v/>
      </c>
      <c r="CP214" s="460"/>
      <c r="CQ214" s="469"/>
    </row>
    <row r="215" spans="3:95" s="414" customFormat="1" hidden="1" x14ac:dyDescent="0.2">
      <c r="C215" s="930"/>
      <c r="D215" s="939"/>
      <c r="E215" s="514" t="s">
        <v>218</v>
      </c>
      <c r="F215" s="508" t="s">
        <v>341</v>
      </c>
      <c r="G215" s="460"/>
      <c r="H215" s="460"/>
      <c r="I215" s="460"/>
      <c r="J215" s="460"/>
      <c r="K215" s="460"/>
      <c r="L215" s="460"/>
      <c r="M215" s="460"/>
      <c r="N215" s="460"/>
      <c r="O215" s="460"/>
      <c r="P215" s="460"/>
      <c r="Q215" s="460"/>
      <c r="R215" s="460"/>
      <c r="S215" s="460"/>
      <c r="T215" s="460"/>
      <c r="U215" s="460"/>
      <c r="V215" s="460"/>
      <c r="W215" s="460"/>
      <c r="X215" s="460"/>
      <c r="Y215" s="460"/>
      <c r="Z215" s="460"/>
      <c r="AA215" s="461"/>
      <c r="AB215" s="461"/>
      <c r="AC215" s="461"/>
      <c r="AD215" s="461"/>
      <c r="AE215" s="461"/>
      <c r="AF215" s="461"/>
      <c r="AG215" s="460" t="str">
        <f t="shared" si="181"/>
        <v/>
      </c>
      <c r="AH215" s="460"/>
      <c r="AI215" s="460"/>
      <c r="AJ215" s="461"/>
      <c r="AK215" s="461"/>
      <c r="AL215" s="461"/>
      <c r="AM215" s="461"/>
      <c r="AN215" s="461"/>
      <c r="AO215" s="461"/>
      <c r="AP215" s="461"/>
      <c r="AQ215" s="461"/>
      <c r="AR215" s="461"/>
      <c r="AS215" s="460" t="str">
        <f t="shared" si="175"/>
        <v/>
      </c>
      <c r="AT215" s="460"/>
      <c r="AU215" s="460"/>
      <c r="AV215" s="461"/>
      <c r="AW215" s="461"/>
      <c r="AX215" s="461"/>
      <c r="AY215" s="461"/>
      <c r="AZ215" s="461"/>
      <c r="BA215" s="461"/>
      <c r="BB215" s="460" t="str">
        <f t="shared" si="189"/>
        <v/>
      </c>
      <c r="BC215" s="460"/>
      <c r="BD215" s="460"/>
      <c r="BE215" s="461"/>
      <c r="BF215" s="461"/>
      <c r="BG215" s="461"/>
      <c r="BH215" s="461"/>
      <c r="BI215" s="461"/>
      <c r="BJ215" s="461"/>
      <c r="BK215" s="460" t="str">
        <f t="shared" si="190"/>
        <v/>
      </c>
      <c r="BL215" s="460"/>
      <c r="BM215" s="460"/>
      <c r="BN215" s="461"/>
      <c r="BO215" s="461"/>
      <c r="BP215" s="461"/>
      <c r="BQ215" s="473" t="str">
        <f t="shared" si="191"/>
        <v/>
      </c>
      <c r="BR215" s="460"/>
      <c r="BS215" s="460"/>
      <c r="BT215" s="460" t="str">
        <f t="shared" si="192"/>
        <v/>
      </c>
      <c r="BU215" s="460"/>
      <c r="BV215" s="460"/>
      <c r="BW215" s="461"/>
      <c r="BX215" s="461"/>
      <c r="BY215" s="461"/>
      <c r="BZ215" s="473" t="str">
        <f t="shared" si="193"/>
        <v/>
      </c>
      <c r="CA215" s="460"/>
      <c r="CB215" s="460"/>
      <c r="CC215" s="460" t="str">
        <f t="shared" si="194"/>
        <v/>
      </c>
      <c r="CD215" s="460"/>
      <c r="CE215" s="460"/>
      <c r="CF215" s="542" t="str">
        <f t="shared" si="184"/>
        <v/>
      </c>
      <c r="CG215" s="542"/>
      <c r="CH215" s="542"/>
      <c r="CI215" s="542" t="str">
        <f t="shared" si="185"/>
        <v/>
      </c>
      <c r="CJ215" s="460"/>
      <c r="CK215" s="460"/>
      <c r="CL215" s="461"/>
      <c r="CM215" s="461"/>
      <c r="CN215" s="461"/>
      <c r="CO215" s="460" t="str">
        <f t="shared" si="180"/>
        <v/>
      </c>
      <c r="CP215" s="460"/>
      <c r="CQ215" s="469"/>
    </row>
    <row r="216" spans="3:95" s="414" customFormat="1" hidden="1" x14ac:dyDescent="0.2">
      <c r="C216" s="930"/>
      <c r="D216" s="940"/>
      <c r="E216" s="519" t="s">
        <v>222</v>
      </c>
      <c r="F216" s="509" t="s">
        <v>378</v>
      </c>
      <c r="G216" s="460"/>
      <c r="H216" s="460"/>
      <c r="I216" s="460"/>
      <c r="J216" s="460"/>
      <c r="K216" s="460"/>
      <c r="L216" s="460"/>
      <c r="M216" s="460"/>
      <c r="N216" s="460"/>
      <c r="O216" s="460"/>
      <c r="P216" s="460"/>
      <c r="Q216" s="460"/>
      <c r="R216" s="460"/>
      <c r="S216" s="460"/>
      <c r="T216" s="460"/>
      <c r="U216" s="460"/>
      <c r="V216" s="460"/>
      <c r="W216" s="460"/>
      <c r="X216" s="460"/>
      <c r="Y216" s="460"/>
      <c r="Z216" s="460"/>
      <c r="AA216" s="461"/>
      <c r="AB216" s="461"/>
      <c r="AC216" s="461"/>
      <c r="AD216" s="461"/>
      <c r="AE216" s="461"/>
      <c r="AF216" s="461"/>
      <c r="AG216" s="460" t="str">
        <f t="shared" si="181"/>
        <v/>
      </c>
      <c r="AH216" s="460"/>
      <c r="AI216" s="460"/>
      <c r="AJ216" s="461"/>
      <c r="AK216" s="461"/>
      <c r="AL216" s="461"/>
      <c r="AM216" s="461"/>
      <c r="AN216" s="461"/>
      <c r="AO216" s="461"/>
      <c r="AP216" s="461"/>
      <c r="AQ216" s="461"/>
      <c r="AR216" s="461"/>
      <c r="AS216" s="460" t="str">
        <f t="shared" si="175"/>
        <v/>
      </c>
      <c r="AT216" s="460"/>
      <c r="AU216" s="460"/>
      <c r="AV216" s="461"/>
      <c r="AW216" s="461"/>
      <c r="AX216" s="461"/>
      <c r="AY216" s="461"/>
      <c r="AZ216" s="461"/>
      <c r="BA216" s="461"/>
      <c r="BB216" s="460" t="str">
        <f t="shared" si="189"/>
        <v/>
      </c>
      <c r="BC216" s="460"/>
      <c r="BD216" s="460"/>
      <c r="BE216" s="461"/>
      <c r="BF216" s="461"/>
      <c r="BG216" s="461"/>
      <c r="BH216" s="461"/>
      <c r="BI216" s="461"/>
      <c r="BJ216" s="461"/>
      <c r="BK216" s="460" t="str">
        <f t="shared" si="190"/>
        <v/>
      </c>
      <c r="BL216" s="460"/>
      <c r="BM216" s="460"/>
      <c r="BN216" s="461"/>
      <c r="BO216" s="461"/>
      <c r="BP216" s="461"/>
      <c r="BQ216" s="473" t="str">
        <f t="shared" si="191"/>
        <v/>
      </c>
      <c r="BR216" s="460"/>
      <c r="BS216" s="460"/>
      <c r="BT216" s="460" t="str">
        <f t="shared" si="192"/>
        <v/>
      </c>
      <c r="BU216" s="460"/>
      <c r="BV216" s="460"/>
      <c r="BW216" s="461"/>
      <c r="BX216" s="461"/>
      <c r="BY216" s="461"/>
      <c r="BZ216" s="473" t="str">
        <f t="shared" si="193"/>
        <v/>
      </c>
      <c r="CA216" s="460"/>
      <c r="CB216" s="460"/>
      <c r="CC216" s="460" t="str">
        <f t="shared" si="194"/>
        <v/>
      </c>
      <c r="CD216" s="460"/>
      <c r="CE216" s="460"/>
      <c r="CF216" s="542" t="str">
        <f t="shared" si="184"/>
        <v/>
      </c>
      <c r="CG216" s="542"/>
      <c r="CH216" s="542"/>
      <c r="CI216" s="542" t="str">
        <f t="shared" si="185"/>
        <v/>
      </c>
      <c r="CJ216" s="460"/>
      <c r="CK216" s="460"/>
      <c r="CL216" s="461"/>
      <c r="CM216" s="461"/>
      <c r="CN216" s="461"/>
      <c r="CO216" s="460" t="str">
        <f t="shared" si="180"/>
        <v/>
      </c>
      <c r="CP216" s="460"/>
      <c r="CQ216" s="469"/>
    </row>
    <row r="217" spans="3:95" s="414" customFormat="1" hidden="1" x14ac:dyDescent="0.2">
      <c r="C217" s="930"/>
      <c r="D217" s="543" t="s">
        <v>224</v>
      </c>
      <c r="E217" s="517"/>
      <c r="F217" s="507" t="s">
        <v>342</v>
      </c>
      <c r="G217" s="460"/>
      <c r="H217" s="460"/>
      <c r="I217" s="460"/>
      <c r="J217" s="460"/>
      <c r="K217" s="460"/>
      <c r="L217" s="460"/>
      <c r="M217" s="460"/>
      <c r="N217" s="460"/>
      <c r="O217" s="460"/>
      <c r="P217" s="460"/>
      <c r="Q217" s="460"/>
      <c r="R217" s="460"/>
      <c r="S217" s="460"/>
      <c r="T217" s="460"/>
      <c r="U217" s="460"/>
      <c r="V217" s="460"/>
      <c r="W217" s="460"/>
      <c r="X217" s="460"/>
      <c r="Y217" s="460"/>
      <c r="Z217" s="460"/>
      <c r="AA217" s="461"/>
      <c r="AB217" s="461"/>
      <c r="AC217" s="461"/>
      <c r="AD217" s="461"/>
      <c r="AE217" s="461"/>
      <c r="AF217" s="461"/>
      <c r="AG217" s="460" t="str">
        <f t="shared" si="181"/>
        <v/>
      </c>
      <c r="AH217" s="460"/>
      <c r="AI217" s="460"/>
      <c r="AJ217" s="461"/>
      <c r="AK217" s="461"/>
      <c r="AL217" s="461"/>
      <c r="AM217" s="461"/>
      <c r="AN217" s="461"/>
      <c r="AO217" s="461"/>
      <c r="AP217" s="461"/>
      <c r="AQ217" s="461"/>
      <c r="AR217" s="461"/>
      <c r="AS217" s="460" t="str">
        <f t="shared" si="175"/>
        <v/>
      </c>
      <c r="AT217" s="460"/>
      <c r="AU217" s="460"/>
      <c r="AV217" s="461"/>
      <c r="AW217" s="461"/>
      <c r="AX217" s="461"/>
      <c r="AY217" s="461"/>
      <c r="AZ217" s="461"/>
      <c r="BA217" s="461"/>
      <c r="BB217" s="460" t="str">
        <f t="shared" si="189"/>
        <v/>
      </c>
      <c r="BC217" s="460"/>
      <c r="BD217" s="460"/>
      <c r="BE217" s="461"/>
      <c r="BF217" s="461"/>
      <c r="BG217" s="461"/>
      <c r="BH217" s="461"/>
      <c r="BI217" s="461"/>
      <c r="BJ217" s="461"/>
      <c r="BK217" s="460" t="str">
        <f t="shared" si="190"/>
        <v/>
      </c>
      <c r="BL217" s="460"/>
      <c r="BM217" s="460"/>
      <c r="BN217" s="461"/>
      <c r="BO217" s="461"/>
      <c r="BP217" s="461"/>
      <c r="BQ217" s="473" t="str">
        <f t="shared" si="191"/>
        <v/>
      </c>
      <c r="BR217" s="460"/>
      <c r="BS217" s="460"/>
      <c r="BT217" s="460" t="str">
        <f t="shared" si="192"/>
        <v/>
      </c>
      <c r="BU217" s="460"/>
      <c r="BV217" s="460"/>
      <c r="BW217" s="461"/>
      <c r="BX217" s="461"/>
      <c r="BY217" s="461"/>
      <c r="BZ217" s="473" t="str">
        <f t="shared" si="193"/>
        <v/>
      </c>
      <c r="CA217" s="460"/>
      <c r="CB217" s="460"/>
      <c r="CC217" s="460" t="str">
        <f t="shared" si="194"/>
        <v/>
      </c>
      <c r="CD217" s="460"/>
      <c r="CE217" s="460"/>
      <c r="CF217" s="542" t="str">
        <f t="shared" si="184"/>
        <v/>
      </c>
      <c r="CG217" s="542"/>
      <c r="CH217" s="542"/>
      <c r="CI217" s="542" t="str">
        <f t="shared" si="185"/>
        <v/>
      </c>
      <c r="CJ217" s="460"/>
      <c r="CK217" s="460"/>
      <c r="CL217" s="461"/>
      <c r="CM217" s="461"/>
      <c r="CN217" s="461"/>
      <c r="CO217" s="460" t="str">
        <f t="shared" si="180"/>
        <v/>
      </c>
      <c r="CP217" s="460"/>
      <c r="CQ217" s="469"/>
    </row>
    <row r="218" spans="3:95" s="414" customFormat="1" hidden="1" x14ac:dyDescent="0.2">
      <c r="C218" s="930"/>
      <c r="D218" s="932" t="s">
        <v>359</v>
      </c>
      <c r="E218" s="517" t="s">
        <v>359</v>
      </c>
      <c r="F218" s="507" t="s">
        <v>714</v>
      </c>
      <c r="G218" s="460"/>
      <c r="H218" s="460"/>
      <c r="I218" s="460"/>
      <c r="J218" s="460"/>
      <c r="K218" s="460"/>
      <c r="L218" s="460"/>
      <c r="M218" s="460"/>
      <c r="N218" s="460"/>
      <c r="O218" s="460"/>
      <c r="P218" s="460"/>
      <c r="Q218" s="460"/>
      <c r="R218" s="460"/>
      <c r="S218" s="460"/>
      <c r="T218" s="460"/>
      <c r="U218" s="460"/>
      <c r="V218" s="460"/>
      <c r="W218" s="460"/>
      <c r="X218" s="460"/>
      <c r="Y218" s="460"/>
      <c r="Z218" s="460"/>
      <c r="AA218" s="461"/>
      <c r="AB218" s="461"/>
      <c r="AC218" s="461"/>
      <c r="AD218" s="461"/>
      <c r="AE218" s="461"/>
      <c r="AF218" s="461"/>
      <c r="AG218" s="460" t="str">
        <f t="shared" si="181"/>
        <v/>
      </c>
      <c r="AH218" s="460"/>
      <c r="AI218" s="460"/>
      <c r="AJ218" s="461"/>
      <c r="AK218" s="461"/>
      <c r="AL218" s="461"/>
      <c r="AM218" s="461"/>
      <c r="AN218" s="461"/>
      <c r="AO218" s="461"/>
      <c r="AP218" s="461"/>
      <c r="AQ218" s="461"/>
      <c r="AR218" s="461"/>
      <c r="AS218" s="460" t="str">
        <f t="shared" si="175"/>
        <v/>
      </c>
      <c r="AT218" s="460"/>
      <c r="AU218" s="460"/>
      <c r="AV218" s="461"/>
      <c r="AW218" s="461"/>
      <c r="AX218" s="461"/>
      <c r="AY218" s="461"/>
      <c r="AZ218" s="461"/>
      <c r="BA218" s="461"/>
      <c r="BB218" s="460" t="str">
        <f t="shared" si="189"/>
        <v/>
      </c>
      <c r="BC218" s="460"/>
      <c r="BD218" s="460"/>
      <c r="BE218" s="461"/>
      <c r="BF218" s="461"/>
      <c r="BG218" s="461"/>
      <c r="BH218" s="461"/>
      <c r="BI218" s="461"/>
      <c r="BJ218" s="461"/>
      <c r="BK218" s="460" t="str">
        <f t="shared" si="190"/>
        <v/>
      </c>
      <c r="BL218" s="460"/>
      <c r="BM218" s="460"/>
      <c r="BN218" s="461"/>
      <c r="BO218" s="461"/>
      <c r="BP218" s="461"/>
      <c r="BQ218" s="473" t="str">
        <f t="shared" si="191"/>
        <v/>
      </c>
      <c r="BR218" s="460"/>
      <c r="BS218" s="460"/>
      <c r="BT218" s="460" t="str">
        <f t="shared" si="192"/>
        <v/>
      </c>
      <c r="BU218" s="460"/>
      <c r="BV218" s="460"/>
      <c r="BW218" s="461"/>
      <c r="BX218" s="461"/>
      <c r="BY218" s="461"/>
      <c r="BZ218" s="473" t="str">
        <f t="shared" si="193"/>
        <v/>
      </c>
      <c r="CA218" s="460"/>
      <c r="CB218" s="460"/>
      <c r="CC218" s="460" t="str">
        <f t="shared" si="194"/>
        <v/>
      </c>
      <c r="CD218" s="460"/>
      <c r="CE218" s="460"/>
      <c r="CF218" s="542" t="str">
        <f t="shared" si="184"/>
        <v/>
      </c>
      <c r="CG218" s="542"/>
      <c r="CH218" s="542"/>
      <c r="CI218" s="542" t="str">
        <f t="shared" si="185"/>
        <v/>
      </c>
      <c r="CJ218" s="460"/>
      <c r="CK218" s="460"/>
      <c r="CL218" s="461"/>
      <c r="CM218" s="461"/>
      <c r="CN218" s="461"/>
      <c r="CO218" s="460" t="str">
        <f t="shared" si="180"/>
        <v/>
      </c>
      <c r="CP218" s="460"/>
      <c r="CQ218" s="469"/>
    </row>
    <row r="219" spans="3:95" s="414" customFormat="1" hidden="1" x14ac:dyDescent="0.2">
      <c r="C219" s="930"/>
      <c r="D219" s="933"/>
      <c r="E219" s="514" t="s">
        <v>252</v>
      </c>
      <c r="F219" s="508" t="s">
        <v>343</v>
      </c>
      <c r="G219" s="460"/>
      <c r="H219" s="460"/>
      <c r="I219" s="460"/>
      <c r="J219" s="460"/>
      <c r="K219" s="460"/>
      <c r="L219" s="460"/>
      <c r="M219" s="460"/>
      <c r="N219" s="460"/>
      <c r="O219" s="460"/>
      <c r="P219" s="460"/>
      <c r="Q219" s="460"/>
      <c r="R219" s="460"/>
      <c r="S219" s="460"/>
      <c r="T219" s="460"/>
      <c r="U219" s="460"/>
      <c r="V219" s="460"/>
      <c r="W219" s="460"/>
      <c r="X219" s="460"/>
      <c r="Y219" s="460"/>
      <c r="Z219" s="460"/>
      <c r="AA219" s="461"/>
      <c r="AB219" s="461"/>
      <c r="AC219" s="461"/>
      <c r="AD219" s="461"/>
      <c r="AE219" s="461"/>
      <c r="AF219" s="461"/>
      <c r="AG219" s="460" t="str">
        <f t="shared" si="181"/>
        <v/>
      </c>
      <c r="AH219" s="460"/>
      <c r="AI219" s="460"/>
      <c r="AJ219" s="461"/>
      <c r="AK219" s="461"/>
      <c r="AL219" s="461"/>
      <c r="AM219" s="461"/>
      <c r="AN219" s="461"/>
      <c r="AO219" s="461"/>
      <c r="AP219" s="461"/>
      <c r="AQ219" s="461"/>
      <c r="AR219" s="461"/>
      <c r="AS219" s="460" t="str">
        <f t="shared" si="175"/>
        <v/>
      </c>
      <c r="AT219" s="460"/>
      <c r="AU219" s="460"/>
      <c r="AV219" s="461"/>
      <c r="AW219" s="461"/>
      <c r="AX219" s="461"/>
      <c r="AY219" s="461"/>
      <c r="AZ219" s="461"/>
      <c r="BA219" s="461"/>
      <c r="BB219" s="460" t="str">
        <f t="shared" si="189"/>
        <v/>
      </c>
      <c r="BC219" s="460"/>
      <c r="BD219" s="460"/>
      <c r="BE219" s="461"/>
      <c r="BF219" s="461"/>
      <c r="BG219" s="461"/>
      <c r="BH219" s="461"/>
      <c r="BI219" s="461"/>
      <c r="BJ219" s="461"/>
      <c r="BK219" s="460" t="str">
        <f t="shared" si="190"/>
        <v/>
      </c>
      <c r="BL219" s="460"/>
      <c r="BM219" s="460"/>
      <c r="BN219" s="461"/>
      <c r="BO219" s="461"/>
      <c r="BP219" s="461"/>
      <c r="BQ219" s="473" t="str">
        <f t="shared" si="191"/>
        <v/>
      </c>
      <c r="BR219" s="460"/>
      <c r="BS219" s="460"/>
      <c r="BT219" s="460" t="str">
        <f t="shared" si="192"/>
        <v/>
      </c>
      <c r="BU219" s="460"/>
      <c r="BV219" s="460"/>
      <c r="BW219" s="461"/>
      <c r="BX219" s="461"/>
      <c r="BY219" s="461"/>
      <c r="BZ219" s="473" t="str">
        <f t="shared" si="193"/>
        <v/>
      </c>
      <c r="CA219" s="460"/>
      <c r="CB219" s="460"/>
      <c r="CC219" s="460" t="str">
        <f t="shared" si="194"/>
        <v/>
      </c>
      <c r="CD219" s="460"/>
      <c r="CE219" s="460"/>
      <c r="CF219" s="542" t="str">
        <f t="shared" si="184"/>
        <v/>
      </c>
      <c r="CG219" s="542"/>
      <c r="CH219" s="542"/>
      <c r="CI219" s="542" t="str">
        <f t="shared" si="185"/>
        <v/>
      </c>
      <c r="CJ219" s="460"/>
      <c r="CK219" s="460"/>
      <c r="CL219" s="461"/>
      <c r="CM219" s="461"/>
      <c r="CN219" s="461"/>
      <c r="CO219" s="460" t="str">
        <f t="shared" si="180"/>
        <v/>
      </c>
      <c r="CP219" s="460"/>
      <c r="CQ219" s="469"/>
    </row>
    <row r="220" spans="3:95" s="414" customFormat="1" hidden="1" x14ac:dyDescent="0.2">
      <c r="C220" s="930"/>
      <c r="D220" s="933"/>
      <c r="E220" s="514" t="s">
        <v>253</v>
      </c>
      <c r="F220" s="508" t="s">
        <v>344</v>
      </c>
      <c r="G220" s="460"/>
      <c r="H220" s="460"/>
      <c r="I220" s="460"/>
      <c r="J220" s="460"/>
      <c r="K220" s="460"/>
      <c r="L220" s="460"/>
      <c r="M220" s="460"/>
      <c r="N220" s="460"/>
      <c r="O220" s="460"/>
      <c r="P220" s="460"/>
      <c r="Q220" s="460"/>
      <c r="R220" s="460"/>
      <c r="S220" s="460"/>
      <c r="T220" s="460"/>
      <c r="U220" s="460"/>
      <c r="V220" s="460"/>
      <c r="W220" s="460"/>
      <c r="X220" s="460"/>
      <c r="Y220" s="460"/>
      <c r="Z220" s="460"/>
      <c r="AA220" s="461"/>
      <c r="AB220" s="461"/>
      <c r="AC220" s="461"/>
      <c r="AD220" s="461"/>
      <c r="AE220" s="461"/>
      <c r="AF220" s="461"/>
      <c r="AG220" s="460" t="str">
        <f t="shared" si="181"/>
        <v/>
      </c>
      <c r="AH220" s="460"/>
      <c r="AI220" s="460"/>
      <c r="AJ220" s="461"/>
      <c r="AK220" s="461"/>
      <c r="AL220" s="461"/>
      <c r="AM220" s="461"/>
      <c r="AN220" s="461"/>
      <c r="AO220" s="461"/>
      <c r="AP220" s="461"/>
      <c r="AQ220" s="461"/>
      <c r="AR220" s="461"/>
      <c r="AS220" s="460" t="str">
        <f t="shared" si="175"/>
        <v/>
      </c>
      <c r="AT220" s="460"/>
      <c r="AU220" s="460"/>
      <c r="AV220" s="461"/>
      <c r="AW220" s="461"/>
      <c r="AX220" s="461"/>
      <c r="AY220" s="461"/>
      <c r="AZ220" s="461"/>
      <c r="BA220" s="461"/>
      <c r="BB220" s="460" t="str">
        <f t="shared" si="189"/>
        <v/>
      </c>
      <c r="BC220" s="460"/>
      <c r="BD220" s="460"/>
      <c r="BE220" s="461"/>
      <c r="BF220" s="461"/>
      <c r="BG220" s="461"/>
      <c r="BH220" s="461"/>
      <c r="BI220" s="461"/>
      <c r="BJ220" s="461"/>
      <c r="BK220" s="460" t="str">
        <f t="shared" si="190"/>
        <v/>
      </c>
      <c r="BL220" s="460"/>
      <c r="BM220" s="460"/>
      <c r="BN220" s="461"/>
      <c r="BO220" s="461"/>
      <c r="BP220" s="461"/>
      <c r="BQ220" s="473" t="str">
        <f t="shared" si="191"/>
        <v/>
      </c>
      <c r="BR220" s="460"/>
      <c r="BS220" s="460"/>
      <c r="BT220" s="460" t="str">
        <f t="shared" si="192"/>
        <v/>
      </c>
      <c r="BU220" s="460"/>
      <c r="BV220" s="460"/>
      <c r="BW220" s="461"/>
      <c r="BX220" s="461"/>
      <c r="BY220" s="461"/>
      <c r="BZ220" s="473" t="str">
        <f t="shared" si="193"/>
        <v/>
      </c>
      <c r="CA220" s="460"/>
      <c r="CB220" s="460"/>
      <c r="CC220" s="460" t="str">
        <f t="shared" si="194"/>
        <v/>
      </c>
      <c r="CD220" s="460"/>
      <c r="CE220" s="460"/>
      <c r="CF220" s="542" t="str">
        <f t="shared" si="184"/>
        <v/>
      </c>
      <c r="CG220" s="542"/>
      <c r="CH220" s="542"/>
      <c r="CI220" s="542" t="str">
        <f t="shared" si="185"/>
        <v/>
      </c>
      <c r="CJ220" s="460"/>
      <c r="CK220" s="460"/>
      <c r="CL220" s="461"/>
      <c r="CM220" s="461"/>
      <c r="CN220" s="461"/>
      <c r="CO220" s="460" t="str">
        <f t="shared" si="180"/>
        <v/>
      </c>
      <c r="CP220" s="460"/>
      <c r="CQ220" s="469"/>
    </row>
    <row r="221" spans="3:95" s="414" customFormat="1" hidden="1" x14ac:dyDescent="0.2">
      <c r="C221" s="930"/>
      <c r="D221" s="934"/>
      <c r="E221" s="519" t="s">
        <v>760</v>
      </c>
      <c r="F221" s="508" t="s">
        <v>345</v>
      </c>
      <c r="G221" s="460"/>
      <c r="H221" s="460"/>
      <c r="I221" s="460"/>
      <c r="J221" s="460"/>
      <c r="K221" s="460"/>
      <c r="L221" s="460"/>
      <c r="M221" s="460"/>
      <c r="N221" s="460"/>
      <c r="O221" s="460"/>
      <c r="P221" s="460"/>
      <c r="Q221" s="460"/>
      <c r="R221" s="460"/>
      <c r="S221" s="460"/>
      <c r="T221" s="460"/>
      <c r="U221" s="460"/>
      <c r="V221" s="460"/>
      <c r="W221" s="460"/>
      <c r="X221" s="460"/>
      <c r="Y221" s="460"/>
      <c r="Z221" s="460"/>
      <c r="AA221" s="461"/>
      <c r="AB221" s="461"/>
      <c r="AC221" s="461"/>
      <c r="AD221" s="461"/>
      <c r="AE221" s="461"/>
      <c r="AF221" s="461"/>
      <c r="AG221" s="460" t="str">
        <f t="shared" si="181"/>
        <v/>
      </c>
      <c r="AH221" s="460"/>
      <c r="AI221" s="460"/>
      <c r="AJ221" s="461"/>
      <c r="AK221" s="461"/>
      <c r="AL221" s="461"/>
      <c r="AM221" s="461"/>
      <c r="AN221" s="461"/>
      <c r="AO221" s="461"/>
      <c r="AP221" s="461"/>
      <c r="AQ221" s="461"/>
      <c r="AR221" s="461"/>
      <c r="AS221" s="460" t="str">
        <f t="shared" si="175"/>
        <v/>
      </c>
      <c r="AT221" s="460"/>
      <c r="AU221" s="460"/>
      <c r="AV221" s="461"/>
      <c r="AW221" s="461"/>
      <c r="AX221" s="461"/>
      <c r="AY221" s="461"/>
      <c r="AZ221" s="461"/>
      <c r="BA221" s="461"/>
      <c r="BB221" s="460" t="str">
        <f t="shared" si="189"/>
        <v/>
      </c>
      <c r="BC221" s="460"/>
      <c r="BD221" s="460"/>
      <c r="BE221" s="461"/>
      <c r="BF221" s="461"/>
      <c r="BG221" s="461"/>
      <c r="BH221" s="461"/>
      <c r="BI221" s="461"/>
      <c r="BJ221" s="461"/>
      <c r="BK221" s="460" t="str">
        <f t="shared" si="190"/>
        <v/>
      </c>
      <c r="BL221" s="460"/>
      <c r="BM221" s="460"/>
      <c r="BN221" s="461"/>
      <c r="BO221" s="461"/>
      <c r="BP221" s="461"/>
      <c r="BQ221" s="473" t="str">
        <f t="shared" si="191"/>
        <v/>
      </c>
      <c r="BR221" s="460"/>
      <c r="BS221" s="460"/>
      <c r="BT221" s="460" t="str">
        <f t="shared" si="192"/>
        <v/>
      </c>
      <c r="BU221" s="460"/>
      <c r="BV221" s="460"/>
      <c r="BW221" s="461"/>
      <c r="BX221" s="461"/>
      <c r="BY221" s="461"/>
      <c r="BZ221" s="473" t="str">
        <f t="shared" si="193"/>
        <v/>
      </c>
      <c r="CA221" s="460"/>
      <c r="CB221" s="460"/>
      <c r="CC221" s="460" t="str">
        <f t="shared" si="194"/>
        <v/>
      </c>
      <c r="CD221" s="460"/>
      <c r="CE221" s="460"/>
      <c r="CF221" s="542" t="str">
        <f t="shared" si="184"/>
        <v/>
      </c>
      <c r="CG221" s="542"/>
      <c r="CH221" s="542"/>
      <c r="CI221" s="542" t="str">
        <f t="shared" si="185"/>
        <v/>
      </c>
      <c r="CJ221" s="460"/>
      <c r="CK221" s="460"/>
      <c r="CL221" s="461"/>
      <c r="CM221" s="461"/>
      <c r="CN221" s="461"/>
      <c r="CO221" s="460" t="str">
        <f t="shared" si="180"/>
        <v/>
      </c>
      <c r="CP221" s="460"/>
      <c r="CQ221" s="469"/>
    </row>
    <row r="222" spans="3:95" s="414" customFormat="1" hidden="1" x14ac:dyDescent="0.2">
      <c r="C222" s="930"/>
      <c r="D222" s="935" t="s">
        <v>739</v>
      </c>
      <c r="E222" s="517" t="s">
        <v>207</v>
      </c>
      <c r="F222" s="507" t="s">
        <v>379</v>
      </c>
      <c r="G222" s="460"/>
      <c r="H222" s="460"/>
      <c r="I222" s="460"/>
      <c r="J222" s="460"/>
      <c r="K222" s="460"/>
      <c r="L222" s="460"/>
      <c r="M222" s="460"/>
      <c r="N222" s="460"/>
      <c r="O222" s="460"/>
      <c r="P222" s="460"/>
      <c r="Q222" s="460"/>
      <c r="R222" s="460"/>
      <c r="S222" s="460"/>
      <c r="T222" s="460"/>
      <c r="U222" s="460"/>
      <c r="V222" s="460"/>
      <c r="W222" s="460"/>
      <c r="X222" s="460"/>
      <c r="Y222" s="460"/>
      <c r="Z222" s="460"/>
      <c r="AA222" s="461"/>
      <c r="AB222" s="461"/>
      <c r="AC222" s="461"/>
      <c r="AD222" s="461"/>
      <c r="AE222" s="461"/>
      <c r="AF222" s="461"/>
      <c r="AG222" s="460" t="str">
        <f t="shared" si="181"/>
        <v/>
      </c>
      <c r="AH222" s="460"/>
      <c r="AI222" s="460"/>
      <c r="AJ222" s="461"/>
      <c r="AK222" s="461"/>
      <c r="AL222" s="461"/>
      <c r="AM222" s="461"/>
      <c r="AN222" s="461"/>
      <c r="AO222" s="461"/>
      <c r="AP222" s="461"/>
      <c r="AQ222" s="461"/>
      <c r="AR222" s="461"/>
      <c r="AS222" s="460" t="str">
        <f t="shared" si="175"/>
        <v/>
      </c>
      <c r="AT222" s="460"/>
      <c r="AU222" s="460"/>
      <c r="AV222" s="461"/>
      <c r="AW222" s="461"/>
      <c r="AX222" s="461"/>
      <c r="AY222" s="461"/>
      <c r="AZ222" s="461"/>
      <c r="BA222" s="461"/>
      <c r="BB222" s="460" t="str">
        <f t="shared" si="189"/>
        <v/>
      </c>
      <c r="BC222" s="460"/>
      <c r="BD222" s="460"/>
      <c r="BE222" s="461"/>
      <c r="BF222" s="461"/>
      <c r="BG222" s="461"/>
      <c r="BH222" s="461"/>
      <c r="BI222" s="461"/>
      <c r="BJ222" s="461"/>
      <c r="BK222" s="460" t="str">
        <f t="shared" si="190"/>
        <v/>
      </c>
      <c r="BL222" s="460"/>
      <c r="BM222" s="460"/>
      <c r="BN222" s="461"/>
      <c r="BO222" s="461"/>
      <c r="BP222" s="461"/>
      <c r="BQ222" s="473" t="str">
        <f t="shared" si="191"/>
        <v/>
      </c>
      <c r="BR222" s="460"/>
      <c r="BS222" s="460"/>
      <c r="BT222" s="460" t="str">
        <f t="shared" si="192"/>
        <v/>
      </c>
      <c r="BU222" s="460"/>
      <c r="BV222" s="460"/>
      <c r="BW222" s="461"/>
      <c r="BX222" s="461"/>
      <c r="BY222" s="461"/>
      <c r="BZ222" s="473" t="str">
        <f t="shared" si="193"/>
        <v/>
      </c>
      <c r="CA222" s="460"/>
      <c r="CB222" s="460"/>
      <c r="CC222" s="460" t="str">
        <f t="shared" si="194"/>
        <v/>
      </c>
      <c r="CD222" s="460"/>
      <c r="CE222" s="460"/>
      <c r="CF222" s="542" t="str">
        <f t="shared" si="184"/>
        <v/>
      </c>
      <c r="CG222" s="542"/>
      <c r="CH222" s="542"/>
      <c r="CI222" s="542" t="str">
        <f t="shared" si="185"/>
        <v/>
      </c>
      <c r="CJ222" s="460"/>
      <c r="CK222" s="460"/>
      <c r="CL222" s="461"/>
      <c r="CM222" s="461"/>
      <c r="CN222" s="461"/>
      <c r="CO222" s="460" t="str">
        <f t="shared" si="180"/>
        <v/>
      </c>
      <c r="CP222" s="460"/>
      <c r="CQ222" s="469"/>
    </row>
    <row r="223" spans="3:95" s="414" customFormat="1" hidden="1" x14ac:dyDescent="0.2">
      <c r="C223" s="930"/>
      <c r="D223" s="936"/>
      <c r="E223" s="514" t="s">
        <v>210</v>
      </c>
      <c r="F223" s="508" t="s">
        <v>380</v>
      </c>
      <c r="G223" s="460"/>
      <c r="H223" s="460"/>
      <c r="I223" s="460"/>
      <c r="J223" s="460"/>
      <c r="K223" s="460"/>
      <c r="L223" s="460"/>
      <c r="M223" s="460"/>
      <c r="N223" s="460"/>
      <c r="O223" s="460"/>
      <c r="P223" s="460"/>
      <c r="Q223" s="460"/>
      <c r="R223" s="460"/>
      <c r="S223" s="460"/>
      <c r="T223" s="460"/>
      <c r="U223" s="460"/>
      <c r="V223" s="460"/>
      <c r="W223" s="460"/>
      <c r="X223" s="460"/>
      <c r="Y223" s="460"/>
      <c r="Z223" s="460"/>
      <c r="AA223" s="461"/>
      <c r="AB223" s="461"/>
      <c r="AC223" s="461"/>
      <c r="AD223" s="461"/>
      <c r="AE223" s="461"/>
      <c r="AF223" s="461"/>
      <c r="AG223" s="460" t="str">
        <f t="shared" si="181"/>
        <v/>
      </c>
      <c r="AH223" s="460"/>
      <c r="AI223" s="460"/>
      <c r="AJ223" s="461"/>
      <c r="AK223" s="461"/>
      <c r="AL223" s="461"/>
      <c r="AM223" s="461"/>
      <c r="AN223" s="461"/>
      <c r="AO223" s="461"/>
      <c r="AP223" s="461"/>
      <c r="AQ223" s="461"/>
      <c r="AR223" s="461"/>
      <c r="AS223" s="460" t="str">
        <f t="shared" si="175"/>
        <v/>
      </c>
      <c r="AT223" s="460"/>
      <c r="AU223" s="460"/>
      <c r="AV223" s="461"/>
      <c r="AW223" s="461"/>
      <c r="AX223" s="461"/>
      <c r="AY223" s="461"/>
      <c r="AZ223" s="461"/>
      <c r="BA223" s="461"/>
      <c r="BB223" s="460" t="str">
        <f t="shared" si="189"/>
        <v/>
      </c>
      <c r="BC223" s="460"/>
      <c r="BD223" s="460"/>
      <c r="BE223" s="461"/>
      <c r="BF223" s="461"/>
      <c r="BG223" s="461"/>
      <c r="BH223" s="461"/>
      <c r="BI223" s="461"/>
      <c r="BJ223" s="461"/>
      <c r="BK223" s="460" t="str">
        <f t="shared" si="190"/>
        <v/>
      </c>
      <c r="BL223" s="460"/>
      <c r="BM223" s="460"/>
      <c r="BN223" s="461"/>
      <c r="BO223" s="461"/>
      <c r="BP223" s="461"/>
      <c r="BQ223" s="473" t="str">
        <f t="shared" si="191"/>
        <v/>
      </c>
      <c r="BR223" s="460"/>
      <c r="BS223" s="460"/>
      <c r="BT223" s="460" t="str">
        <f t="shared" si="192"/>
        <v/>
      </c>
      <c r="BU223" s="460"/>
      <c r="BV223" s="460"/>
      <c r="BW223" s="461"/>
      <c r="BX223" s="461"/>
      <c r="BY223" s="461"/>
      <c r="BZ223" s="473" t="str">
        <f t="shared" si="193"/>
        <v/>
      </c>
      <c r="CA223" s="460"/>
      <c r="CB223" s="460"/>
      <c r="CC223" s="460" t="str">
        <f t="shared" si="194"/>
        <v/>
      </c>
      <c r="CD223" s="460"/>
      <c r="CE223" s="460"/>
      <c r="CF223" s="542" t="str">
        <f t="shared" si="184"/>
        <v/>
      </c>
      <c r="CG223" s="542"/>
      <c r="CH223" s="542"/>
      <c r="CI223" s="542" t="str">
        <f t="shared" si="185"/>
        <v/>
      </c>
      <c r="CJ223" s="460"/>
      <c r="CK223" s="460"/>
      <c r="CL223" s="461"/>
      <c r="CM223" s="461"/>
      <c r="CN223" s="461"/>
      <c r="CO223" s="460" t="str">
        <f t="shared" si="180"/>
        <v/>
      </c>
      <c r="CP223" s="460"/>
      <c r="CQ223" s="469"/>
    </row>
    <row r="224" spans="3:95" s="414" customFormat="1" hidden="1" x14ac:dyDescent="0.2">
      <c r="C224" s="930"/>
      <c r="D224" s="936"/>
      <c r="E224" s="514" t="s">
        <v>213</v>
      </c>
      <c r="F224" s="508" t="s">
        <v>381</v>
      </c>
      <c r="G224" s="460"/>
      <c r="H224" s="460"/>
      <c r="I224" s="460"/>
      <c r="J224" s="460"/>
      <c r="K224" s="460"/>
      <c r="L224" s="460"/>
      <c r="M224" s="460"/>
      <c r="N224" s="460"/>
      <c r="O224" s="460"/>
      <c r="P224" s="460"/>
      <c r="Q224" s="460"/>
      <c r="R224" s="460"/>
      <c r="S224" s="460"/>
      <c r="T224" s="460"/>
      <c r="U224" s="460"/>
      <c r="V224" s="460"/>
      <c r="W224" s="460"/>
      <c r="X224" s="460"/>
      <c r="Y224" s="460"/>
      <c r="Z224" s="460"/>
      <c r="AA224" s="461"/>
      <c r="AB224" s="461"/>
      <c r="AC224" s="461"/>
      <c r="AD224" s="461"/>
      <c r="AE224" s="461"/>
      <c r="AF224" s="461"/>
      <c r="AG224" s="460" t="str">
        <f t="shared" si="181"/>
        <v/>
      </c>
      <c r="AH224" s="460"/>
      <c r="AI224" s="460"/>
      <c r="AJ224" s="461"/>
      <c r="AK224" s="461"/>
      <c r="AL224" s="461"/>
      <c r="AM224" s="461"/>
      <c r="AN224" s="461"/>
      <c r="AO224" s="461"/>
      <c r="AP224" s="461"/>
      <c r="AQ224" s="461"/>
      <c r="AR224" s="461"/>
      <c r="AS224" s="460" t="str">
        <f t="shared" si="175"/>
        <v/>
      </c>
      <c r="AT224" s="460"/>
      <c r="AU224" s="460"/>
      <c r="AV224" s="461"/>
      <c r="AW224" s="461"/>
      <c r="AX224" s="461"/>
      <c r="AY224" s="461"/>
      <c r="AZ224" s="461"/>
      <c r="BA224" s="461"/>
      <c r="BB224" s="460" t="str">
        <f t="shared" si="189"/>
        <v/>
      </c>
      <c r="BC224" s="460"/>
      <c r="BD224" s="460"/>
      <c r="BE224" s="461"/>
      <c r="BF224" s="461"/>
      <c r="BG224" s="461"/>
      <c r="BH224" s="461"/>
      <c r="BI224" s="461"/>
      <c r="BJ224" s="461"/>
      <c r="BK224" s="460" t="str">
        <f t="shared" si="190"/>
        <v/>
      </c>
      <c r="BL224" s="460"/>
      <c r="BM224" s="460"/>
      <c r="BN224" s="461"/>
      <c r="BO224" s="461"/>
      <c r="BP224" s="461"/>
      <c r="BQ224" s="473" t="str">
        <f t="shared" si="191"/>
        <v/>
      </c>
      <c r="BR224" s="460"/>
      <c r="BS224" s="460"/>
      <c r="BT224" s="460" t="str">
        <f t="shared" si="192"/>
        <v/>
      </c>
      <c r="BU224" s="460"/>
      <c r="BV224" s="460"/>
      <c r="BW224" s="461"/>
      <c r="BX224" s="461"/>
      <c r="BY224" s="461"/>
      <c r="BZ224" s="473" t="str">
        <f t="shared" si="193"/>
        <v/>
      </c>
      <c r="CA224" s="460"/>
      <c r="CB224" s="460"/>
      <c r="CC224" s="460" t="str">
        <f t="shared" si="194"/>
        <v/>
      </c>
      <c r="CD224" s="460"/>
      <c r="CE224" s="460"/>
      <c r="CF224" s="542" t="str">
        <f t="shared" si="184"/>
        <v/>
      </c>
      <c r="CG224" s="542"/>
      <c r="CH224" s="542"/>
      <c r="CI224" s="542" t="str">
        <f t="shared" si="185"/>
        <v/>
      </c>
      <c r="CJ224" s="460"/>
      <c r="CK224" s="460"/>
      <c r="CL224" s="461"/>
      <c r="CM224" s="461"/>
      <c r="CN224" s="461"/>
      <c r="CO224" s="460" t="str">
        <f t="shared" si="180"/>
        <v/>
      </c>
      <c r="CP224" s="460"/>
      <c r="CQ224" s="469"/>
    </row>
    <row r="225" spans="3:95" s="414" customFormat="1" hidden="1" x14ac:dyDescent="0.2">
      <c r="C225" s="930"/>
      <c r="D225" s="936"/>
      <c r="E225" s="514" t="s">
        <v>218</v>
      </c>
      <c r="F225" s="508" t="s">
        <v>382</v>
      </c>
      <c r="G225" s="460"/>
      <c r="H225" s="460"/>
      <c r="I225" s="460"/>
      <c r="J225" s="460"/>
      <c r="K225" s="460"/>
      <c r="L225" s="460"/>
      <c r="M225" s="460"/>
      <c r="N225" s="460"/>
      <c r="O225" s="460"/>
      <c r="P225" s="460"/>
      <c r="Q225" s="460"/>
      <c r="R225" s="460"/>
      <c r="S225" s="460"/>
      <c r="T225" s="460"/>
      <c r="U225" s="460"/>
      <c r="V225" s="460"/>
      <c r="W225" s="460"/>
      <c r="X225" s="460"/>
      <c r="Y225" s="460"/>
      <c r="Z225" s="460"/>
      <c r="AA225" s="461"/>
      <c r="AB225" s="461"/>
      <c r="AC225" s="461"/>
      <c r="AD225" s="461"/>
      <c r="AE225" s="461"/>
      <c r="AF225" s="461"/>
      <c r="AG225" s="460" t="str">
        <f t="shared" si="181"/>
        <v/>
      </c>
      <c r="AH225" s="460"/>
      <c r="AI225" s="460"/>
      <c r="AJ225" s="461"/>
      <c r="AK225" s="461"/>
      <c r="AL225" s="461"/>
      <c r="AM225" s="461"/>
      <c r="AN225" s="461"/>
      <c r="AO225" s="461"/>
      <c r="AP225" s="461"/>
      <c r="AQ225" s="461"/>
      <c r="AR225" s="461"/>
      <c r="AS225" s="460" t="str">
        <f t="shared" si="175"/>
        <v/>
      </c>
      <c r="AT225" s="460"/>
      <c r="AU225" s="460"/>
      <c r="AV225" s="461"/>
      <c r="AW225" s="461"/>
      <c r="AX225" s="461"/>
      <c r="AY225" s="461"/>
      <c r="AZ225" s="461"/>
      <c r="BA225" s="461"/>
      <c r="BB225" s="460" t="str">
        <f t="shared" si="189"/>
        <v/>
      </c>
      <c r="BC225" s="460"/>
      <c r="BD225" s="460"/>
      <c r="BE225" s="461"/>
      <c r="BF225" s="461"/>
      <c r="BG225" s="461"/>
      <c r="BH225" s="461"/>
      <c r="BI225" s="461"/>
      <c r="BJ225" s="461"/>
      <c r="BK225" s="460" t="str">
        <f t="shared" si="190"/>
        <v/>
      </c>
      <c r="BL225" s="460"/>
      <c r="BM225" s="460"/>
      <c r="BN225" s="461"/>
      <c r="BO225" s="461"/>
      <c r="BP225" s="461"/>
      <c r="BQ225" s="473" t="str">
        <f t="shared" si="191"/>
        <v/>
      </c>
      <c r="BR225" s="460"/>
      <c r="BS225" s="460"/>
      <c r="BT225" s="460" t="str">
        <f t="shared" si="192"/>
        <v/>
      </c>
      <c r="BU225" s="460"/>
      <c r="BV225" s="460"/>
      <c r="BW225" s="461"/>
      <c r="BX225" s="461"/>
      <c r="BY225" s="461"/>
      <c r="BZ225" s="473" t="str">
        <f t="shared" si="193"/>
        <v/>
      </c>
      <c r="CA225" s="460"/>
      <c r="CB225" s="460"/>
      <c r="CC225" s="460" t="str">
        <f t="shared" si="194"/>
        <v/>
      </c>
      <c r="CD225" s="460"/>
      <c r="CE225" s="460"/>
      <c r="CF225" s="542" t="str">
        <f t="shared" si="184"/>
        <v/>
      </c>
      <c r="CG225" s="542"/>
      <c r="CH225" s="542"/>
      <c r="CI225" s="542" t="str">
        <f t="shared" si="185"/>
        <v/>
      </c>
      <c r="CJ225" s="460"/>
      <c r="CK225" s="460"/>
      <c r="CL225" s="461"/>
      <c r="CM225" s="461"/>
      <c r="CN225" s="461"/>
      <c r="CO225" s="460" t="str">
        <f t="shared" si="180"/>
        <v/>
      </c>
      <c r="CP225" s="460"/>
      <c r="CQ225" s="469"/>
    </row>
    <row r="226" spans="3:95" s="414" customFormat="1" hidden="1" x14ac:dyDescent="0.2">
      <c r="C226" s="930"/>
      <c r="D226" s="937"/>
      <c r="E226" s="519" t="s">
        <v>222</v>
      </c>
      <c r="F226" s="509" t="s">
        <v>383</v>
      </c>
      <c r="G226" s="460"/>
      <c r="H226" s="460"/>
      <c r="I226" s="460"/>
      <c r="J226" s="460"/>
      <c r="K226" s="460"/>
      <c r="L226" s="460"/>
      <c r="M226" s="460"/>
      <c r="N226" s="460"/>
      <c r="O226" s="460"/>
      <c r="P226" s="460"/>
      <c r="Q226" s="460"/>
      <c r="R226" s="460"/>
      <c r="S226" s="460"/>
      <c r="T226" s="460"/>
      <c r="U226" s="460"/>
      <c r="V226" s="460"/>
      <c r="W226" s="460"/>
      <c r="X226" s="460"/>
      <c r="Y226" s="460"/>
      <c r="Z226" s="460"/>
      <c r="AA226" s="461"/>
      <c r="AB226" s="461"/>
      <c r="AC226" s="461"/>
      <c r="AD226" s="461"/>
      <c r="AE226" s="461"/>
      <c r="AF226" s="461"/>
      <c r="AG226" s="460" t="str">
        <f t="shared" si="181"/>
        <v/>
      </c>
      <c r="AH226" s="460"/>
      <c r="AI226" s="460"/>
      <c r="AJ226" s="461"/>
      <c r="AK226" s="461"/>
      <c r="AL226" s="461"/>
      <c r="AM226" s="461"/>
      <c r="AN226" s="461"/>
      <c r="AO226" s="461"/>
      <c r="AP226" s="461"/>
      <c r="AQ226" s="461"/>
      <c r="AR226" s="461"/>
      <c r="AS226" s="460" t="str">
        <f t="shared" si="175"/>
        <v/>
      </c>
      <c r="AT226" s="460"/>
      <c r="AU226" s="460"/>
      <c r="AV226" s="461"/>
      <c r="AW226" s="461"/>
      <c r="AX226" s="461"/>
      <c r="AY226" s="461"/>
      <c r="AZ226" s="461"/>
      <c r="BA226" s="461"/>
      <c r="BB226" s="460" t="str">
        <f t="shared" si="189"/>
        <v/>
      </c>
      <c r="BC226" s="460"/>
      <c r="BD226" s="460"/>
      <c r="BE226" s="461"/>
      <c r="BF226" s="461"/>
      <c r="BG226" s="461"/>
      <c r="BH226" s="461"/>
      <c r="BI226" s="461"/>
      <c r="BJ226" s="461"/>
      <c r="BK226" s="460" t="str">
        <f t="shared" si="190"/>
        <v/>
      </c>
      <c r="BL226" s="460"/>
      <c r="BM226" s="460"/>
      <c r="BN226" s="461"/>
      <c r="BO226" s="461"/>
      <c r="BP226" s="461"/>
      <c r="BQ226" s="473" t="str">
        <f t="shared" si="191"/>
        <v/>
      </c>
      <c r="BR226" s="460"/>
      <c r="BS226" s="460"/>
      <c r="BT226" s="460" t="str">
        <f t="shared" si="192"/>
        <v/>
      </c>
      <c r="BU226" s="460"/>
      <c r="BV226" s="460"/>
      <c r="BW226" s="461"/>
      <c r="BX226" s="461"/>
      <c r="BY226" s="461"/>
      <c r="BZ226" s="473" t="str">
        <f t="shared" si="193"/>
        <v/>
      </c>
      <c r="CA226" s="460"/>
      <c r="CB226" s="460"/>
      <c r="CC226" s="460" t="str">
        <f t="shared" si="194"/>
        <v/>
      </c>
      <c r="CD226" s="460"/>
      <c r="CE226" s="460"/>
      <c r="CF226" s="542" t="str">
        <f t="shared" si="184"/>
        <v/>
      </c>
      <c r="CG226" s="542"/>
      <c r="CH226" s="542"/>
      <c r="CI226" s="542" t="str">
        <f t="shared" si="185"/>
        <v/>
      </c>
      <c r="CJ226" s="460"/>
      <c r="CK226" s="460"/>
      <c r="CL226" s="461"/>
      <c r="CM226" s="461"/>
      <c r="CN226" s="461"/>
      <c r="CO226" s="460" t="str">
        <f t="shared" si="180"/>
        <v/>
      </c>
      <c r="CP226" s="460"/>
      <c r="CQ226" s="469"/>
    </row>
    <row r="227" spans="3:95" s="414" customFormat="1" hidden="1" x14ac:dyDescent="0.2">
      <c r="C227" s="930"/>
      <c r="D227" s="459" t="s">
        <v>224</v>
      </c>
      <c r="E227" s="514"/>
      <c r="F227" s="485" t="s">
        <v>384</v>
      </c>
      <c r="G227" s="460"/>
      <c r="H227" s="460"/>
      <c r="I227" s="460"/>
      <c r="J227" s="460"/>
      <c r="K227" s="460"/>
      <c r="L227" s="460"/>
      <c r="M227" s="460"/>
      <c r="N227" s="460"/>
      <c r="O227" s="460"/>
      <c r="P227" s="460"/>
      <c r="Q227" s="460"/>
      <c r="R227" s="460"/>
      <c r="S227" s="460"/>
      <c r="T227" s="460"/>
      <c r="U227" s="460"/>
      <c r="V227" s="460"/>
      <c r="W227" s="460"/>
      <c r="X227" s="460"/>
      <c r="Y227" s="460"/>
      <c r="Z227" s="460"/>
      <c r="AA227" s="461"/>
      <c r="AB227" s="461"/>
      <c r="AC227" s="461"/>
      <c r="AD227" s="461"/>
      <c r="AE227" s="461"/>
      <c r="AF227" s="461"/>
      <c r="AG227" s="460" t="str">
        <f t="shared" si="181"/>
        <v/>
      </c>
      <c r="AH227" s="460"/>
      <c r="AI227" s="460"/>
      <c r="AJ227" s="461"/>
      <c r="AK227" s="461"/>
      <c r="AL227" s="461"/>
      <c r="AM227" s="461"/>
      <c r="AN227" s="461"/>
      <c r="AO227" s="461"/>
      <c r="AP227" s="461"/>
      <c r="AQ227" s="461"/>
      <c r="AR227" s="461"/>
      <c r="AS227" s="460" t="str">
        <f t="shared" si="175"/>
        <v/>
      </c>
      <c r="AT227" s="460"/>
      <c r="AU227" s="460"/>
      <c r="AV227" s="461"/>
      <c r="AW227" s="461"/>
      <c r="AX227" s="461"/>
      <c r="AY227" s="461"/>
      <c r="AZ227" s="461"/>
      <c r="BA227" s="461"/>
      <c r="BB227" s="460" t="str">
        <f t="shared" si="189"/>
        <v/>
      </c>
      <c r="BC227" s="460"/>
      <c r="BD227" s="460"/>
      <c r="BE227" s="461"/>
      <c r="BF227" s="461"/>
      <c r="BG227" s="461"/>
      <c r="BH227" s="461"/>
      <c r="BI227" s="461"/>
      <c r="BJ227" s="461"/>
      <c r="BK227" s="460" t="str">
        <f t="shared" si="190"/>
        <v/>
      </c>
      <c r="BL227" s="460"/>
      <c r="BM227" s="460"/>
      <c r="BN227" s="461"/>
      <c r="BO227" s="461"/>
      <c r="BP227" s="461"/>
      <c r="BQ227" s="473" t="str">
        <f t="shared" si="191"/>
        <v/>
      </c>
      <c r="BR227" s="460"/>
      <c r="BS227" s="460"/>
      <c r="BT227" s="460" t="str">
        <f t="shared" si="192"/>
        <v/>
      </c>
      <c r="BU227" s="460"/>
      <c r="BV227" s="460"/>
      <c r="BW227" s="461"/>
      <c r="BX227" s="461"/>
      <c r="BY227" s="461"/>
      <c r="BZ227" s="473" t="str">
        <f t="shared" si="193"/>
        <v/>
      </c>
      <c r="CA227" s="460"/>
      <c r="CB227" s="460"/>
      <c r="CC227" s="460" t="str">
        <f t="shared" si="194"/>
        <v/>
      </c>
      <c r="CD227" s="460"/>
      <c r="CE227" s="460"/>
      <c r="CF227" s="542" t="str">
        <f t="shared" si="184"/>
        <v/>
      </c>
      <c r="CG227" s="542"/>
      <c r="CH227" s="542"/>
      <c r="CI227" s="542" t="str">
        <f t="shared" si="185"/>
        <v/>
      </c>
      <c r="CJ227" s="460"/>
      <c r="CK227" s="460"/>
      <c r="CL227" s="461"/>
      <c r="CM227" s="461"/>
      <c r="CN227" s="461"/>
      <c r="CO227" s="460" t="str">
        <f t="shared" si="180"/>
        <v/>
      </c>
      <c r="CP227" s="460"/>
      <c r="CQ227" s="469"/>
    </row>
    <row r="228" spans="3:95" s="414" customFormat="1" hidden="1" x14ac:dyDescent="0.2">
      <c r="C228" s="930"/>
      <c r="D228" s="932" t="s">
        <v>360</v>
      </c>
      <c r="E228" s="517" t="s">
        <v>360</v>
      </c>
      <c r="F228" s="507" t="s">
        <v>715</v>
      </c>
      <c r="G228" s="460"/>
      <c r="H228" s="460"/>
      <c r="I228" s="460"/>
      <c r="J228" s="460"/>
      <c r="K228" s="460"/>
      <c r="L228" s="460"/>
      <c r="M228" s="460"/>
      <c r="N228" s="460"/>
      <c r="O228" s="460"/>
      <c r="P228" s="460"/>
      <c r="Q228" s="460"/>
      <c r="R228" s="460"/>
      <c r="S228" s="460"/>
      <c r="T228" s="460"/>
      <c r="U228" s="460"/>
      <c r="V228" s="460"/>
      <c r="W228" s="460"/>
      <c r="X228" s="460"/>
      <c r="Y228" s="460"/>
      <c r="Z228" s="460"/>
      <c r="AA228" s="461"/>
      <c r="AB228" s="461"/>
      <c r="AC228" s="461"/>
      <c r="AD228" s="461"/>
      <c r="AE228" s="461"/>
      <c r="AF228" s="461"/>
      <c r="AG228" s="460" t="str">
        <f t="shared" si="181"/>
        <v/>
      </c>
      <c r="AH228" s="460"/>
      <c r="AI228" s="460"/>
      <c r="AJ228" s="461"/>
      <c r="AK228" s="461"/>
      <c r="AL228" s="461"/>
      <c r="AM228" s="461"/>
      <c r="AN228" s="461"/>
      <c r="AO228" s="461"/>
      <c r="AP228" s="461"/>
      <c r="AQ228" s="461"/>
      <c r="AR228" s="461"/>
      <c r="AS228" s="460" t="str">
        <f t="shared" si="175"/>
        <v/>
      </c>
      <c r="AT228" s="460"/>
      <c r="AU228" s="460"/>
      <c r="AV228" s="461"/>
      <c r="AW228" s="461"/>
      <c r="AX228" s="461"/>
      <c r="AY228" s="461"/>
      <c r="AZ228" s="461"/>
      <c r="BA228" s="461"/>
      <c r="BB228" s="460" t="str">
        <f t="shared" si="189"/>
        <v/>
      </c>
      <c r="BC228" s="460"/>
      <c r="BD228" s="460"/>
      <c r="BE228" s="461"/>
      <c r="BF228" s="461"/>
      <c r="BG228" s="461"/>
      <c r="BH228" s="461"/>
      <c r="BI228" s="461"/>
      <c r="BJ228" s="461"/>
      <c r="BK228" s="460" t="str">
        <f t="shared" si="190"/>
        <v/>
      </c>
      <c r="BL228" s="460"/>
      <c r="BM228" s="460"/>
      <c r="BN228" s="461"/>
      <c r="BO228" s="461"/>
      <c r="BP228" s="461"/>
      <c r="BQ228" s="473" t="str">
        <f t="shared" si="191"/>
        <v/>
      </c>
      <c r="BR228" s="460"/>
      <c r="BS228" s="460"/>
      <c r="BT228" s="460" t="str">
        <f t="shared" si="192"/>
        <v/>
      </c>
      <c r="BU228" s="460"/>
      <c r="BV228" s="460"/>
      <c r="BW228" s="461"/>
      <c r="BX228" s="461"/>
      <c r="BY228" s="461"/>
      <c r="BZ228" s="473" t="str">
        <f t="shared" si="193"/>
        <v/>
      </c>
      <c r="CA228" s="460"/>
      <c r="CB228" s="460"/>
      <c r="CC228" s="460" t="str">
        <f t="shared" si="194"/>
        <v/>
      </c>
      <c r="CD228" s="460"/>
      <c r="CE228" s="460"/>
      <c r="CF228" s="542" t="str">
        <f t="shared" si="184"/>
        <v/>
      </c>
      <c r="CG228" s="542"/>
      <c r="CH228" s="542"/>
      <c r="CI228" s="542" t="str">
        <f t="shared" si="185"/>
        <v/>
      </c>
      <c r="CJ228" s="460"/>
      <c r="CK228" s="460"/>
      <c r="CL228" s="461"/>
      <c r="CM228" s="461"/>
      <c r="CN228" s="461"/>
      <c r="CO228" s="460" t="str">
        <f t="shared" si="180"/>
        <v/>
      </c>
      <c r="CP228" s="460"/>
      <c r="CQ228" s="469"/>
    </row>
    <row r="229" spans="3:95" s="414" customFormat="1" hidden="1" x14ac:dyDescent="0.2">
      <c r="C229" s="930"/>
      <c r="D229" s="933"/>
      <c r="E229" s="514" t="s">
        <v>254</v>
      </c>
      <c r="F229" s="508" t="s">
        <v>385</v>
      </c>
      <c r="G229" s="460"/>
      <c r="H229" s="460"/>
      <c r="I229" s="460"/>
      <c r="J229" s="460"/>
      <c r="K229" s="460"/>
      <c r="L229" s="460"/>
      <c r="M229" s="460"/>
      <c r="N229" s="460"/>
      <c r="O229" s="460"/>
      <c r="P229" s="460"/>
      <c r="Q229" s="460"/>
      <c r="R229" s="460"/>
      <c r="S229" s="460"/>
      <c r="T229" s="460"/>
      <c r="U229" s="460"/>
      <c r="V229" s="460"/>
      <c r="W229" s="460"/>
      <c r="X229" s="460"/>
      <c r="Y229" s="460"/>
      <c r="Z229" s="460"/>
      <c r="AA229" s="461"/>
      <c r="AB229" s="461"/>
      <c r="AC229" s="461"/>
      <c r="AD229" s="461"/>
      <c r="AE229" s="461"/>
      <c r="AF229" s="461"/>
      <c r="AG229" s="460" t="str">
        <f>IF(OR(AA84&lt;&gt;"",AD84&lt;&gt;""),IF(SUM(AA84,AD84)=AG84,"","Check ISCED "&amp;AG$8),"")</f>
        <v/>
      </c>
      <c r="AH229" s="460"/>
      <c r="AI229" s="460"/>
      <c r="AJ229" s="461"/>
      <c r="AK229" s="461"/>
      <c r="AL229" s="461"/>
      <c r="AM229" s="461"/>
      <c r="AN229" s="461"/>
      <c r="AO229" s="461"/>
      <c r="AP229" s="461"/>
      <c r="AQ229" s="461"/>
      <c r="AR229" s="461"/>
      <c r="AS229" s="460" t="str">
        <f t="shared" si="175"/>
        <v/>
      </c>
      <c r="AT229" s="460"/>
      <c r="AU229" s="460"/>
      <c r="AV229" s="461"/>
      <c r="AW229" s="461"/>
      <c r="AX229" s="461"/>
      <c r="AY229" s="461"/>
      <c r="AZ229" s="461"/>
      <c r="BA229" s="461"/>
      <c r="BB229" s="460" t="str">
        <f t="shared" si="189"/>
        <v/>
      </c>
      <c r="BC229" s="460"/>
      <c r="BD229" s="460"/>
      <c r="BE229" s="461"/>
      <c r="BF229" s="461"/>
      <c r="BG229" s="461"/>
      <c r="BH229" s="461"/>
      <c r="BI229" s="461"/>
      <c r="BJ229" s="461"/>
      <c r="BK229" s="460" t="str">
        <f t="shared" si="190"/>
        <v/>
      </c>
      <c r="BL229" s="460"/>
      <c r="BM229" s="460"/>
      <c r="BN229" s="461"/>
      <c r="BO229" s="461"/>
      <c r="BP229" s="461"/>
      <c r="BQ229" s="473" t="str">
        <f t="shared" si="191"/>
        <v/>
      </c>
      <c r="BR229" s="460"/>
      <c r="BS229" s="460"/>
      <c r="BT229" s="460" t="str">
        <f t="shared" si="192"/>
        <v/>
      </c>
      <c r="BU229" s="460"/>
      <c r="BV229" s="460"/>
      <c r="BW229" s="461"/>
      <c r="BX229" s="461"/>
      <c r="BY229" s="461"/>
      <c r="BZ229" s="473" t="str">
        <f t="shared" si="193"/>
        <v/>
      </c>
      <c r="CA229" s="460"/>
      <c r="CB229" s="460"/>
      <c r="CC229" s="460" t="str">
        <f t="shared" si="194"/>
        <v/>
      </c>
      <c r="CD229" s="460"/>
      <c r="CE229" s="460"/>
      <c r="CF229" s="542" t="str">
        <f t="shared" si="184"/>
        <v/>
      </c>
      <c r="CG229" s="542"/>
      <c r="CH229" s="542"/>
      <c r="CI229" s="542" t="str">
        <f t="shared" si="185"/>
        <v/>
      </c>
      <c r="CJ229" s="460"/>
      <c r="CK229" s="460"/>
      <c r="CL229" s="461"/>
      <c r="CM229" s="461"/>
      <c r="CN229" s="461"/>
      <c r="CO229" s="460" t="str">
        <f t="shared" si="180"/>
        <v/>
      </c>
      <c r="CP229" s="460"/>
      <c r="CQ229" s="469"/>
    </row>
    <row r="230" spans="3:95" s="414" customFormat="1" hidden="1" x14ac:dyDescent="0.2">
      <c r="C230" s="930"/>
      <c r="D230" s="933"/>
      <c r="E230" s="514" t="s">
        <v>255</v>
      </c>
      <c r="F230" s="508" t="s">
        <v>386</v>
      </c>
      <c r="G230" s="460"/>
      <c r="H230" s="460"/>
      <c r="I230" s="460"/>
      <c r="J230" s="460"/>
      <c r="K230" s="460"/>
      <c r="L230" s="460"/>
      <c r="M230" s="460"/>
      <c r="N230" s="460"/>
      <c r="O230" s="460"/>
      <c r="P230" s="460"/>
      <c r="Q230" s="460"/>
      <c r="R230" s="460"/>
      <c r="S230" s="460"/>
      <c r="T230" s="460"/>
      <c r="U230" s="460"/>
      <c r="V230" s="460"/>
      <c r="W230" s="460"/>
      <c r="X230" s="460"/>
      <c r="Y230" s="460"/>
      <c r="Z230" s="460"/>
      <c r="AA230" s="461"/>
      <c r="AB230" s="461"/>
      <c r="AC230" s="461"/>
      <c r="AD230" s="461"/>
      <c r="AE230" s="461"/>
      <c r="AF230" s="461"/>
      <c r="AG230" s="460" t="str">
        <f>IF(OR(AA85&lt;&gt;"",AD85&lt;&gt;""),IF(SUM(AA85,AD85)=AG85,"","Check ISCED "&amp;AG$8),"")</f>
        <v/>
      </c>
      <c r="AH230" s="460"/>
      <c r="AI230" s="460"/>
      <c r="AJ230" s="461"/>
      <c r="AK230" s="461"/>
      <c r="AL230" s="461"/>
      <c r="AM230" s="461"/>
      <c r="AN230" s="461"/>
      <c r="AO230" s="461"/>
      <c r="AP230" s="461"/>
      <c r="AQ230" s="461"/>
      <c r="AR230" s="461"/>
      <c r="AS230" s="460" t="str">
        <f t="shared" si="175"/>
        <v/>
      </c>
      <c r="AT230" s="460"/>
      <c r="AU230" s="460"/>
      <c r="AV230" s="461"/>
      <c r="AW230" s="461"/>
      <c r="AX230" s="461"/>
      <c r="AY230" s="461"/>
      <c r="AZ230" s="461"/>
      <c r="BA230" s="461"/>
      <c r="BB230" s="460" t="str">
        <f t="shared" si="189"/>
        <v/>
      </c>
      <c r="BC230" s="460"/>
      <c r="BD230" s="460"/>
      <c r="BE230" s="461"/>
      <c r="BF230" s="461"/>
      <c r="BG230" s="461"/>
      <c r="BH230" s="461"/>
      <c r="BI230" s="461"/>
      <c r="BJ230" s="461"/>
      <c r="BK230" s="460" t="str">
        <f t="shared" si="190"/>
        <v/>
      </c>
      <c r="BL230" s="460"/>
      <c r="BM230" s="460"/>
      <c r="BN230" s="461"/>
      <c r="BO230" s="461"/>
      <c r="BP230" s="461"/>
      <c r="BQ230" s="473" t="str">
        <f t="shared" si="191"/>
        <v/>
      </c>
      <c r="BR230" s="460"/>
      <c r="BS230" s="460"/>
      <c r="BT230" s="460" t="str">
        <f t="shared" si="192"/>
        <v/>
      </c>
      <c r="BU230" s="460"/>
      <c r="BV230" s="460"/>
      <c r="BW230" s="461"/>
      <c r="BX230" s="461"/>
      <c r="BY230" s="461"/>
      <c r="BZ230" s="473" t="str">
        <f t="shared" si="193"/>
        <v/>
      </c>
      <c r="CA230" s="460"/>
      <c r="CB230" s="460"/>
      <c r="CC230" s="460" t="str">
        <f t="shared" si="194"/>
        <v/>
      </c>
      <c r="CD230" s="460"/>
      <c r="CE230" s="460"/>
      <c r="CF230" s="542" t="str">
        <f t="shared" si="184"/>
        <v/>
      </c>
      <c r="CG230" s="542"/>
      <c r="CH230" s="542"/>
      <c r="CI230" s="542" t="str">
        <f t="shared" si="185"/>
        <v/>
      </c>
      <c r="CJ230" s="460"/>
      <c r="CK230" s="460"/>
      <c r="CL230" s="461"/>
      <c r="CM230" s="461"/>
      <c r="CN230" s="461"/>
      <c r="CO230" s="460" t="str">
        <f t="shared" si="180"/>
        <v/>
      </c>
      <c r="CP230" s="460"/>
      <c r="CQ230" s="469"/>
    </row>
    <row r="231" spans="3:95" s="414" customFormat="1" hidden="1" x14ac:dyDescent="0.2">
      <c r="C231" s="931"/>
      <c r="D231" s="934"/>
      <c r="E231" s="519" t="s">
        <v>761</v>
      </c>
      <c r="F231" s="509" t="s">
        <v>387</v>
      </c>
      <c r="G231" s="445"/>
      <c r="H231" s="445"/>
      <c r="I231" s="445"/>
      <c r="J231" s="445"/>
      <c r="K231" s="445"/>
      <c r="L231" s="445"/>
      <c r="M231" s="445"/>
      <c r="N231" s="445"/>
      <c r="O231" s="445"/>
      <c r="P231" s="445"/>
      <c r="Q231" s="445"/>
      <c r="R231" s="445"/>
      <c r="S231" s="445"/>
      <c r="T231" s="445"/>
      <c r="U231" s="445"/>
      <c r="V231" s="445"/>
      <c r="W231" s="445"/>
      <c r="X231" s="445"/>
      <c r="Y231" s="445"/>
      <c r="Z231" s="445"/>
      <c r="AA231" s="465"/>
      <c r="AB231" s="465"/>
      <c r="AC231" s="465"/>
      <c r="AD231" s="465"/>
      <c r="AE231" s="465"/>
      <c r="AF231" s="465"/>
      <c r="AG231" s="445" t="str">
        <f>IF(OR(AA86&lt;&gt;"",AD86&lt;&gt;""),IF(SUM(AA86,AD86)=AG86,"","Check ISCED "&amp;AG$8),"")</f>
        <v/>
      </c>
      <c r="AH231" s="445"/>
      <c r="AI231" s="445"/>
      <c r="AJ231" s="465"/>
      <c r="AK231" s="465"/>
      <c r="AL231" s="465"/>
      <c r="AM231" s="465"/>
      <c r="AN231" s="465"/>
      <c r="AO231" s="465"/>
      <c r="AP231" s="465"/>
      <c r="AQ231" s="465"/>
      <c r="AR231" s="465"/>
      <c r="AS231" s="445" t="str">
        <f t="shared" si="175"/>
        <v/>
      </c>
      <c r="AT231" s="445"/>
      <c r="AU231" s="445"/>
      <c r="AV231" s="465"/>
      <c r="AW231" s="465"/>
      <c r="AX231" s="465"/>
      <c r="AY231" s="465"/>
      <c r="AZ231" s="465"/>
      <c r="BA231" s="465"/>
      <c r="BB231" s="445" t="str">
        <f t="shared" si="189"/>
        <v/>
      </c>
      <c r="BC231" s="445"/>
      <c r="BD231" s="445"/>
      <c r="BE231" s="465"/>
      <c r="BF231" s="465"/>
      <c r="BG231" s="465"/>
      <c r="BH231" s="465"/>
      <c r="BI231" s="465"/>
      <c r="BJ231" s="465"/>
      <c r="BK231" s="445" t="str">
        <f>IF(OR(BE86&lt;&gt;"",BH86&lt;&gt;""),IF(SUM(BE86,BH86)=BK86,"","Check ISCED "&amp;BK$8),"")</f>
        <v/>
      </c>
      <c r="BL231" s="445"/>
      <c r="BM231" s="445"/>
      <c r="BN231" s="465"/>
      <c r="BO231" s="465"/>
      <c r="BP231" s="465"/>
      <c r="BQ231" s="474" t="str">
        <f t="shared" si="191"/>
        <v/>
      </c>
      <c r="BR231" s="445"/>
      <c r="BS231" s="445"/>
      <c r="BT231" s="445" t="str">
        <f t="shared" si="192"/>
        <v/>
      </c>
      <c r="BU231" s="445"/>
      <c r="BV231" s="445"/>
      <c r="BW231" s="465"/>
      <c r="BX231" s="465"/>
      <c r="BY231" s="465"/>
      <c r="BZ231" s="474" t="str">
        <f>IF(OR(CF86&lt;&gt;"",CI86&lt;&gt;""),IF(SUM(CF86,CI86)=CC86,"","Check ISCED "&amp;CC$8),"")</f>
        <v/>
      </c>
      <c r="CA231" s="445"/>
      <c r="CB231" s="445"/>
      <c r="CC231" s="445" t="str">
        <f>IF(OR(BW86&lt;&gt;"",BZ86&lt;&gt;""),IF(SUM(BW86,BZ86)=CC86,"","Check ISCED "&amp;CC$8),"")</f>
        <v/>
      </c>
      <c r="CD231" s="445"/>
      <c r="CE231" s="445"/>
      <c r="CF231" s="475" t="str">
        <f t="shared" si="184"/>
        <v/>
      </c>
      <c r="CG231" s="475"/>
      <c r="CH231" s="475"/>
      <c r="CI231" s="475" t="str">
        <f t="shared" si="185"/>
        <v/>
      </c>
      <c r="CJ231" s="445"/>
      <c r="CK231" s="445"/>
      <c r="CL231" s="465"/>
      <c r="CM231" s="465"/>
      <c r="CN231" s="465"/>
      <c r="CO231" s="445" t="str">
        <f t="shared" si="180"/>
        <v/>
      </c>
      <c r="CP231" s="445"/>
      <c r="CQ231" s="470"/>
    </row>
    <row r="232" spans="3:95" s="414" customFormat="1" hidden="1" x14ac:dyDescent="0.2">
      <c r="D232" s="536"/>
      <c r="E232" s="537"/>
    </row>
    <row r="233" spans="3:95" s="414" customFormat="1" hidden="1" x14ac:dyDescent="0.2">
      <c r="D233" s="544"/>
      <c r="E233" s="545"/>
      <c r="F233" s="445"/>
    </row>
    <row r="234" spans="3:95" s="414" customFormat="1" hidden="1" x14ac:dyDescent="0.2">
      <c r="C234" s="929" t="s">
        <v>9140</v>
      </c>
      <c r="D234" s="459"/>
      <c r="E234" s="514" t="s">
        <v>723</v>
      </c>
      <c r="F234" s="485" t="s">
        <v>9141</v>
      </c>
      <c r="G234" s="455"/>
      <c r="H234" s="455"/>
      <c r="I234" s="455"/>
      <c r="J234" s="455"/>
      <c r="K234" s="455"/>
      <c r="L234" s="455"/>
      <c r="M234" s="455"/>
      <c r="N234" s="455"/>
      <c r="O234" s="455"/>
      <c r="P234" s="455"/>
      <c r="Q234" s="455"/>
      <c r="R234" s="455"/>
      <c r="S234" s="455"/>
      <c r="T234" s="455"/>
      <c r="U234" s="455"/>
      <c r="V234" s="455"/>
      <c r="W234" s="455"/>
      <c r="X234" s="455"/>
      <c r="Y234" s="455"/>
      <c r="Z234" s="455"/>
      <c r="AA234" s="455" t="str">
        <f>IF(OR(AA34&lt;&gt;"",AA35&lt;&gt;"",AA36&lt;&gt;""),IF(SUM(AA34,AA35,AA36)=AA33,"","Check ISCED "&amp;AA$8),"")</f>
        <v/>
      </c>
      <c r="AB234" s="455"/>
      <c r="AC234" s="455"/>
      <c r="AD234" s="455" t="str">
        <f>IF(OR(AD34&lt;&gt;"",AD35&lt;&gt;"",AD36&lt;&gt;""),IF(SUM(AD34,AD35,AD36)=AD33,"","Check ISCED "&amp;AD$8),"")</f>
        <v/>
      </c>
      <c r="AE234" s="455"/>
      <c r="AF234" s="455"/>
      <c r="AG234" s="455" t="str">
        <f>IF(OR(AG34&lt;&gt;"",AG35&lt;&gt;"",AG36&lt;&gt;""),IF(SUM(AG34,AG35,AG36)=AG33,"","Check ISCED "&amp;AG$8),"")</f>
        <v/>
      </c>
      <c r="AH234" s="455"/>
      <c r="AI234" s="455"/>
      <c r="AJ234" s="455" t="str">
        <f>IF(OR(AJ34&lt;&gt;"",AJ35&lt;&gt;"",AJ36&lt;&gt;""),IF(SUM(AJ34,AJ35,AJ36)=AJ33,"","Check ISCED "&amp;AJ$8),"")</f>
        <v/>
      </c>
      <c r="AK234" s="455"/>
      <c r="AL234" s="455"/>
      <c r="AM234" s="455" t="str">
        <f>IF(OR(AM34&lt;&gt;"",AM35&lt;&gt;"",AM36&lt;&gt;""),IF(SUM(AM34,AM35,AM36)=AM33,"","Check ISCED "&amp;AM$8),"")</f>
        <v/>
      </c>
      <c r="AN234" s="455"/>
      <c r="AO234" s="455"/>
      <c r="AP234" s="455" t="str">
        <f>IF(OR(AP34&lt;&gt;"",AP35&lt;&gt;"",AP36&lt;&gt;""),IF(SUM(AP34,AP35,AP36)=AP33,"","Check ISCED "&amp;AP$8),"")</f>
        <v/>
      </c>
      <c r="AQ234" s="455"/>
      <c r="AR234" s="455"/>
      <c r="AS234" s="455" t="str">
        <f>IF(OR(AS34&lt;&gt;"",AS35&lt;&gt;"",AS36&lt;&gt;""),IF(SUM(AS34,AS35,AS36)=AS33,"","Check ISCED "&amp;AS$8),"")</f>
        <v/>
      </c>
      <c r="AT234" s="455"/>
      <c r="AU234" s="455"/>
      <c r="AV234" s="455" t="str">
        <f>IF(OR(AV34&lt;&gt;"",AV35&lt;&gt;"",AV36&lt;&gt;""),IF(SUM(AV34,AV35,AV36)=AV33,"","Check ISCED "&amp;AV$8),"")</f>
        <v/>
      </c>
      <c r="AW234" s="455"/>
      <c r="AX234" s="455"/>
      <c r="AY234" s="455" t="str">
        <f>IF(OR(AY34&lt;&gt;"",AY35&lt;&gt;"",AY36&lt;&gt;""),IF(SUM(AY34,AY35,AY36)=AY33,"","Check ISCED "&amp;AY$8),"")</f>
        <v/>
      </c>
      <c r="AZ234" s="455"/>
      <c r="BA234" s="455"/>
      <c r="BB234" s="455" t="str">
        <f>IF(OR(BB34&lt;&gt;"",BB35&lt;&gt;"",BB36&lt;&gt;""),IF(SUM(BB34,BB35,BB36)=BB33,"","Check ISCED "&amp;BB$8),"")</f>
        <v/>
      </c>
      <c r="BC234" s="455"/>
      <c r="BD234" s="455"/>
      <c r="BE234" s="455" t="str">
        <f>IF(OR(BE34&lt;&gt;"",BE35&lt;&gt;"",BE36&lt;&gt;""),IF(SUM(BE34,BE35,BE36)=BE33,"","Check ISCED "&amp;BE$8),"")</f>
        <v/>
      </c>
      <c r="BF234" s="455"/>
      <c r="BG234" s="455"/>
      <c r="BH234" s="455" t="str">
        <f>IF(OR(BH34&lt;&gt;"",BH35&lt;&gt;"",BH36&lt;&gt;""),IF(SUM(BH34,BH35,BH36)=BH33,"","Check ISCED "&amp;BH$8),"")</f>
        <v/>
      </c>
      <c r="BI234" s="455"/>
      <c r="BJ234" s="455"/>
      <c r="BK234" s="455" t="str">
        <f>IF(OR(BK34&lt;&gt;"",BK35&lt;&gt;"",BK36&lt;&gt;""),IF(SUM(BK34,BK35,BK36)=BK33,"","Check ISCED "&amp;BK$8),"")</f>
        <v/>
      </c>
      <c r="BL234" s="455"/>
      <c r="BM234" s="455"/>
      <c r="BN234" s="455" t="str">
        <f>IF(OR(BN34&lt;&gt;"",BN35&lt;&gt;"",BN36&lt;&gt;""),IF(SUM(BN34,BN35,BN36)=BN33,"","Check ISCED "&amp;BN$8),"")</f>
        <v/>
      </c>
      <c r="BO234" s="455"/>
      <c r="BP234" s="455"/>
      <c r="BQ234" s="455" t="str">
        <f>IF(OR(BQ34&lt;&gt;"",BQ35&lt;&gt;"",BQ36&lt;&gt;""),IF(SUM(BQ34,BQ35,BQ36)=BQ33,"","Check ISCED "&amp;BQ$8),"")</f>
        <v/>
      </c>
      <c r="BR234" s="455"/>
      <c r="BS234" s="455"/>
      <c r="BT234" s="455" t="str">
        <f>IF(OR(BT34&lt;&gt;"",BT35&lt;&gt;"",BT36&lt;&gt;""),IF(SUM(BT34,BT35,BT36)=BT33,"","Check ISCED "&amp;BT$8),"")</f>
        <v/>
      </c>
      <c r="BU234" s="455"/>
      <c r="BV234" s="455"/>
      <c r="BW234" s="455" t="str">
        <f>IF(OR(BW34&lt;&gt;"",BW35&lt;&gt;"",BW36&lt;&gt;""),IF(SUM(BW34,BW35,BW36)=BW33,"","Check ISCED "&amp;BW$8),"")</f>
        <v/>
      </c>
      <c r="BX234" s="455"/>
      <c r="BY234" s="455"/>
      <c r="BZ234" s="455" t="str">
        <f>IF(OR(BZ34&lt;&gt;"",BZ35&lt;&gt;"",BZ36&lt;&gt;""),IF(SUM(BZ34,BZ35,BZ36)=BZ33,"","Check ISCED "&amp;BZ$8),"")</f>
        <v/>
      </c>
      <c r="CA234" s="455"/>
      <c r="CB234" s="455"/>
      <c r="CC234" s="455" t="str">
        <f>IF(OR(CC34&lt;&gt;"",CC35&lt;&gt;"",CC36&lt;&gt;""),IF(SUM(CC34,CC35,CC36)=CC33,"","Check ISCED "&amp;CC$8),"")</f>
        <v/>
      </c>
      <c r="CD234" s="455"/>
      <c r="CE234" s="455"/>
      <c r="CF234" s="455" t="str">
        <f>IF(OR(CF34&lt;&gt;"",CF35&lt;&gt;"",CF36&lt;&gt;""),IF(SUM(CF34,CF35,CF36)=CF33,"","Check ISCED "&amp;CF$8),"")</f>
        <v/>
      </c>
      <c r="CG234" s="455"/>
      <c r="CH234" s="455"/>
      <c r="CI234" s="455" t="str">
        <f>IF(OR(CI34&lt;&gt;"",CI35&lt;&gt;"",CI36&lt;&gt;""),IF(SUM(CI34,CI35,CI36)=CI33,"","Check ISCED "&amp;CI$8),"")</f>
        <v/>
      </c>
      <c r="CJ234" s="455"/>
      <c r="CK234" s="455"/>
      <c r="CL234" s="455" t="str">
        <f>IF(OR(CL34&lt;&gt;"",CL35&lt;&gt;"",CL36&lt;&gt;""),IF(SUM(CL34,CL35,CL36)=CL33,"","Check ISCED_X "&amp;CL$8),"")</f>
        <v/>
      </c>
      <c r="CM234" s="455"/>
      <c r="CN234" s="455"/>
      <c r="CO234" s="455" t="str">
        <f>IF(OR(CO34&lt;&gt;"",CO35&lt;&gt;"",CO36&lt;&gt;""),IF(SUM(CO34,CO35,CO36)=CO33,"","Check ISCED_T "&amp;CO$8),"")</f>
        <v/>
      </c>
      <c r="CP234" s="455"/>
      <c r="CQ234" s="468"/>
    </row>
    <row r="235" spans="3:95" s="414" customFormat="1" hidden="1" x14ac:dyDescent="0.2">
      <c r="C235" s="931"/>
      <c r="D235" s="464"/>
      <c r="E235" s="519" t="s">
        <v>9142</v>
      </c>
      <c r="F235" s="509" t="s">
        <v>9143</v>
      </c>
      <c r="G235" s="445"/>
      <c r="H235" s="445"/>
      <c r="I235" s="445"/>
      <c r="J235" s="445"/>
      <c r="K235" s="445"/>
      <c r="L235" s="445"/>
      <c r="M235" s="445"/>
      <c r="N235" s="445"/>
      <c r="O235" s="445"/>
      <c r="P235" s="445"/>
      <c r="Q235" s="445"/>
      <c r="R235" s="445"/>
      <c r="S235" s="445"/>
      <c r="T235" s="445"/>
      <c r="U235" s="445"/>
      <c r="V235" s="445"/>
      <c r="W235" s="445"/>
      <c r="X235" s="445"/>
      <c r="Y235" s="445"/>
      <c r="Z235" s="445"/>
      <c r="AA235" s="445" t="str">
        <f>IF(OR(AA47&lt;&gt;"",AA48&lt;&gt;"",AA49&lt;&gt;""),IF(SUM(AA47,AA48,AA49)=AA46,"","Check ISCED "&amp;AA$8),"")</f>
        <v/>
      </c>
      <c r="AB235" s="445"/>
      <c r="AC235" s="445"/>
      <c r="AD235" s="445" t="str">
        <f>IF(OR(AD47&lt;&gt;"",AD48&lt;&gt;"",AD49&lt;&gt;""),IF(SUM(AD47,AD48,AD49)=AD46,"","Check ISCED "&amp;AD$8),"")</f>
        <v/>
      </c>
      <c r="AE235" s="445"/>
      <c r="AF235" s="445"/>
      <c r="AG235" s="445" t="str">
        <f>IF(OR(AG47&lt;&gt;"",AG48&lt;&gt;"",AG49&lt;&gt;""),IF(SUM(AG47,AG48,AG49)=AG46,"","Check ISCED "&amp;AG$8),"")</f>
        <v/>
      </c>
      <c r="AH235" s="445"/>
      <c r="AI235" s="445"/>
      <c r="AJ235" s="445" t="str">
        <f>IF(OR(AJ47&lt;&gt;"",AJ48&lt;&gt;"",AJ49&lt;&gt;""),IF(SUM(AJ47,AJ48,AJ49)=AJ46,"","Check ISCED "&amp;AJ$8),"")</f>
        <v/>
      </c>
      <c r="AK235" s="445"/>
      <c r="AL235" s="445"/>
      <c r="AM235" s="445" t="str">
        <f>IF(OR(AM47&lt;&gt;"",AM48&lt;&gt;"",AM49&lt;&gt;""),IF(SUM(AM47,AM48,AM49)=AM46,"","Check ISCED "&amp;AM$8),"")</f>
        <v/>
      </c>
      <c r="AN235" s="445"/>
      <c r="AO235" s="445"/>
      <c r="AP235" s="445" t="str">
        <f>IF(OR(AP47&lt;&gt;"",AP48&lt;&gt;"",AP49&lt;&gt;""),IF(SUM(AP47,AP48,AP49)=AP46,"","Check ISCED "&amp;AP$8),"")</f>
        <v/>
      </c>
      <c r="AQ235" s="445"/>
      <c r="AR235" s="445"/>
      <c r="AS235" s="445" t="str">
        <f>IF(OR(AS47&lt;&gt;"",AS48&lt;&gt;"",AS49&lt;&gt;""),IF(SUM(AS47,AS48,AS49)=AS46,"","Check ISCED "&amp;AS$8),"")</f>
        <v/>
      </c>
      <c r="AT235" s="445"/>
      <c r="AU235" s="445"/>
      <c r="AV235" s="445" t="str">
        <f>IF(OR(AV47&lt;&gt;"",AV48&lt;&gt;"",AV49&lt;&gt;""),IF(SUM(AV47,AV48,AV49)=AV46,"","Check ISCED "&amp;AV$8),"")</f>
        <v/>
      </c>
      <c r="AW235" s="445"/>
      <c r="AX235" s="445"/>
      <c r="AY235" s="445" t="str">
        <f>IF(OR(AY47&lt;&gt;"",AY48&lt;&gt;"",AY49&lt;&gt;""),IF(SUM(AY47,AY48,AY49)=AY46,"","Check ISCED "&amp;AY$8),"")</f>
        <v/>
      </c>
      <c r="AZ235" s="445"/>
      <c r="BA235" s="445"/>
      <c r="BB235" s="445" t="str">
        <f>IF(OR(BB47&lt;&gt;"",BB48&lt;&gt;"",BB49&lt;&gt;""),IF(SUM(BB47,BB48,BB49)=BB46,"","Check ISCED "&amp;BB$8),"")</f>
        <v/>
      </c>
      <c r="BC235" s="445"/>
      <c r="BD235" s="445"/>
      <c r="BE235" s="445" t="str">
        <f>IF(OR(BE47&lt;&gt;"",BE48&lt;&gt;"",BE49&lt;&gt;""),IF(SUM(BE47,BE48,BE49)=BE46,"","Check ISCED "&amp;BE$8),"")</f>
        <v/>
      </c>
      <c r="BF235" s="445"/>
      <c r="BG235" s="445"/>
      <c r="BH235" s="445" t="str">
        <f>IF(OR(BH47&lt;&gt;"",BH48&lt;&gt;"",BH49&lt;&gt;""),IF(SUM(BH47,BH48,BH49)=BH46,"","Check ISCED "&amp;BH$8),"")</f>
        <v/>
      </c>
      <c r="BI235" s="445"/>
      <c r="BJ235" s="445"/>
      <c r="BK235" s="445" t="str">
        <f>IF(OR(BK47&lt;&gt;"",BK48&lt;&gt;"",BK49&lt;&gt;""),IF(SUM(BK47,BK48,BK49)=BK46,"","Check ISCED "&amp;BK$8),"")</f>
        <v/>
      </c>
      <c r="BL235" s="445"/>
      <c r="BM235" s="445"/>
      <c r="BN235" s="445" t="str">
        <f>IF(OR(BN47&lt;&gt;"",BN48&lt;&gt;"",BN49&lt;&gt;""),IF(SUM(BN47,BN48,BN49)=BN46,"","Check ISCED "&amp;BN$8),"")</f>
        <v/>
      </c>
      <c r="BO235" s="445"/>
      <c r="BP235" s="445"/>
      <c r="BQ235" s="445" t="str">
        <f>IF(OR(BQ47&lt;&gt;"",BQ48&lt;&gt;"",BQ49&lt;&gt;""),IF(SUM(BQ47,BQ48,BQ49)=BQ46,"","Check ISCED "&amp;BQ$8),"")</f>
        <v/>
      </c>
      <c r="BR235" s="445"/>
      <c r="BS235" s="445"/>
      <c r="BT235" s="445" t="str">
        <f>IF(OR(BT47&lt;&gt;"",BT48&lt;&gt;"",BT49&lt;&gt;""),IF(SUM(BT47,BT48,BT49)=BT46,"","Check ISCED "&amp;BT$8),"")</f>
        <v/>
      </c>
      <c r="BU235" s="445"/>
      <c r="BV235" s="445"/>
      <c r="BW235" s="445" t="str">
        <f>IF(OR(BW47&lt;&gt;"",BW48&lt;&gt;"",BW49&lt;&gt;""),IF(SUM(BW47,BW48,BW49)=BW46,"","Check ISCED "&amp;BW$8),"")</f>
        <v/>
      </c>
      <c r="BX235" s="445"/>
      <c r="BY235" s="445"/>
      <c r="BZ235" s="445" t="str">
        <f>IF(OR(BZ47&lt;&gt;"",BZ48&lt;&gt;"",BZ49&lt;&gt;""),IF(SUM(BZ47,BZ48,BZ49)=BZ46,"","Check ISCED "&amp;BZ$8),"")</f>
        <v/>
      </c>
      <c r="CA235" s="445"/>
      <c r="CB235" s="445"/>
      <c r="CC235" s="445" t="str">
        <f>IF(OR(CC47&lt;&gt;"",CC48&lt;&gt;"",CC49&lt;&gt;""),IF(SUM(CC47,CC48,CC49)=CC46,"","Check ISCED "&amp;CC$8),"")</f>
        <v/>
      </c>
      <c r="CD235" s="445"/>
      <c r="CE235" s="445"/>
      <c r="CF235" s="445" t="str">
        <f>IF(OR(CF47&lt;&gt;"",CF48&lt;&gt;"",CF49&lt;&gt;""),IF(SUM(CF47,CF48,CF49)=CF46,"","Check ISCED "&amp;CF$8),"")</f>
        <v/>
      </c>
      <c r="CG235" s="445"/>
      <c r="CH235" s="445"/>
      <c r="CI235" s="445" t="str">
        <f>IF(OR(CI47&lt;&gt;"",CI48&lt;&gt;"",CI49&lt;&gt;""),IF(SUM(CI47,CI48,CI49)=CI46,"","Check ISCED "&amp;CI$8),"")</f>
        <v/>
      </c>
      <c r="CJ235" s="445"/>
      <c r="CK235" s="445"/>
      <c r="CL235" s="445" t="str">
        <f>IF(OR(CL47&lt;&gt;"",CL48&lt;&gt;"",CL49&lt;&gt;""),IF(SUM(CL47,CL48,CL49)=CL46,"","Check ISCED_X "&amp;CL$8),"")</f>
        <v/>
      </c>
      <c r="CM235" s="445"/>
      <c r="CN235" s="445"/>
      <c r="CO235" s="445" t="str">
        <f>IF(OR(CO47&lt;&gt;"",CO48&lt;&gt;"",CO49&lt;&gt;""),IF(SUM(CO47,CO48,CO49)=CO46,"","Check ISCED_T "&amp;CO$8),"")</f>
        <v/>
      </c>
      <c r="CP235" s="445"/>
      <c r="CQ235" s="470"/>
    </row>
    <row r="236" spans="3:95" s="414" customFormat="1" hidden="1" x14ac:dyDescent="0.2">
      <c r="D236" s="546"/>
      <c r="E236" s="547"/>
      <c r="F236" s="532"/>
    </row>
    <row r="237" spans="3:95" s="414" customFormat="1" hidden="1" x14ac:dyDescent="0.2">
      <c r="C237" s="929" t="s">
        <v>9144</v>
      </c>
      <c r="D237" s="459"/>
      <c r="E237" s="514" t="s">
        <v>723</v>
      </c>
      <c r="F237" s="485" t="s">
        <v>9145</v>
      </c>
      <c r="G237" s="455"/>
      <c r="H237" s="455"/>
      <c r="I237" s="455"/>
      <c r="J237" s="455"/>
      <c r="K237" s="455"/>
      <c r="L237" s="455"/>
      <c r="M237" s="455"/>
      <c r="N237" s="455"/>
      <c r="O237" s="455"/>
      <c r="P237" s="455"/>
      <c r="Q237" s="455"/>
      <c r="R237" s="455"/>
      <c r="S237" s="455"/>
      <c r="T237" s="455"/>
      <c r="U237" s="455"/>
      <c r="V237" s="455"/>
      <c r="W237" s="455"/>
      <c r="X237" s="455"/>
      <c r="Y237" s="455"/>
      <c r="Z237" s="455"/>
      <c r="AA237" s="455" t="str">
        <f>IF(AA31&lt;&gt;"",IF(AA32&lt;&gt;"",IF(AA31&gt;AA32,"","Check ISCED "&amp;AA$8),""),"")</f>
        <v/>
      </c>
      <c r="AB237" s="455"/>
      <c r="AC237" s="455"/>
      <c r="AD237" s="455" t="str">
        <f>IF(AD31&lt;&gt;"",IF(AD32&lt;&gt;"",IF(AD31&gt;AD32,"","Check ISCED "&amp;AD$8),""),"")</f>
        <v/>
      </c>
      <c r="AE237" s="455"/>
      <c r="AF237" s="455"/>
      <c r="AG237" s="455" t="str">
        <f>IF(AG31&lt;&gt;"",IF(AG32&lt;&gt;"",IF(AG31&gt;AG32,"","Check ISCED "&amp;AG$8),""),"")</f>
        <v/>
      </c>
      <c r="AH237" s="455"/>
      <c r="AI237" s="455"/>
      <c r="AJ237" s="455" t="str">
        <f>IF(AJ31&lt;&gt;"",IF(AJ32&lt;&gt;"",IF(AJ31&gt;AJ32,"","Check ISCED "&amp;AJ$8),""),"")</f>
        <v/>
      </c>
      <c r="AK237" s="455"/>
      <c r="AL237" s="455"/>
      <c r="AM237" s="455" t="str">
        <f>IF(AM31&lt;&gt;"",IF(AM32&lt;&gt;"",IF(AM31&gt;AM32,"","Check ISCED "&amp;AM$8),""),"")</f>
        <v/>
      </c>
      <c r="AN237" s="455"/>
      <c r="AO237" s="455"/>
      <c r="AP237" s="455" t="str">
        <f>IF(AP31&lt;&gt;"",IF(AP32&lt;&gt;"",IF(AP31&gt;AP32,"","Check ISCED "&amp;AP$8),""),"")</f>
        <v/>
      </c>
      <c r="AQ237" s="455"/>
      <c r="AR237" s="455"/>
      <c r="AS237" s="455" t="str">
        <f>IF(AS31&lt;&gt;"",IF(AS32&lt;&gt;"",IF(AS31&gt;AS32,"","Check ISCED "&amp;AS$8),""),"")</f>
        <v/>
      </c>
      <c r="AT237" s="455"/>
      <c r="AU237" s="455"/>
      <c r="AV237" s="455" t="str">
        <f>IF(AV31&lt;&gt;"",IF(AV32&lt;&gt;"",IF(AV31&gt;AV32,"","Check ISCED "&amp;AV$8),""),"")</f>
        <v/>
      </c>
      <c r="AW237" s="455"/>
      <c r="AX237" s="455"/>
      <c r="AY237" s="455" t="str">
        <f>IF(AY31&lt;&gt;"",IF(AY32&lt;&gt;"",IF(AY31&gt;AY32,"","Check ISCED "&amp;AY$8),""),"")</f>
        <v/>
      </c>
      <c r="AZ237" s="455"/>
      <c r="BA237" s="455"/>
      <c r="BB237" s="455" t="str">
        <f>IF(BB31&lt;&gt;"",IF(BB32&lt;&gt;"",IF(BB31&gt;BB32,"","Check ISCED "&amp;BB$8),""),"")</f>
        <v/>
      </c>
      <c r="BC237" s="455"/>
      <c r="BD237" s="455"/>
      <c r="BE237" s="455" t="str">
        <f>IF(BE31&lt;&gt;"",IF(BE32&lt;&gt;"",IF(BE31&gt;BE32,"","Check ISCED "&amp;BE$8),""),"")</f>
        <v/>
      </c>
      <c r="BF237" s="455"/>
      <c r="BG237" s="455"/>
      <c r="BH237" s="455" t="str">
        <f>IF(BH31&lt;&gt;"",IF(BH32&lt;&gt;"",IF(BH31&gt;BH32,"","Check ISCED "&amp;BH$8),""),"")</f>
        <v/>
      </c>
      <c r="BI237" s="455"/>
      <c r="BJ237" s="455"/>
      <c r="BK237" s="455" t="str">
        <f>IF(BK31&lt;&gt;"",IF(BK32&lt;&gt;"",IF(BK31&gt;BK32,"","Check ISCED "&amp;BK$8),""),"")</f>
        <v/>
      </c>
      <c r="BL237" s="455"/>
      <c r="BM237" s="455"/>
      <c r="BN237" s="455" t="str">
        <f>IF(BN31&lt;&gt;"",IF(BN32&lt;&gt;"",IF(BN31&gt;BN32,"","Check ISCED "&amp;BN$8),""),"")</f>
        <v/>
      </c>
      <c r="BO237" s="455"/>
      <c r="BP237" s="455"/>
      <c r="BQ237" s="455" t="str">
        <f>IF(BQ31&lt;&gt;"",IF(BQ32&lt;&gt;"",IF(BQ31&gt;BQ32,"","Check ISCED "&amp;BQ$8),""),"")</f>
        <v/>
      </c>
      <c r="BR237" s="455"/>
      <c r="BS237" s="455"/>
      <c r="BT237" s="455" t="str">
        <f>IF(BT31&lt;&gt;"",IF(BT32&lt;&gt;"",IF(BT31&gt;BT32,"","Check ISCED "&amp;BT$8),""),"")</f>
        <v/>
      </c>
      <c r="BU237" s="455"/>
      <c r="BV237" s="455"/>
      <c r="BW237" s="455" t="str">
        <f>IF(BW31&lt;&gt;"",IF(BW32&lt;&gt;"",IF(BW31&gt;BW32,"","Check ISCED "&amp;BW$8),""),"")</f>
        <v/>
      </c>
      <c r="BX237" s="455"/>
      <c r="BY237" s="455"/>
      <c r="BZ237" s="455" t="str">
        <f>IF(BZ31&lt;&gt;"",IF(BZ32&lt;&gt;"",IF(BZ31&gt;BZ32,"","Check ISCED "&amp;BZ$8),""),"")</f>
        <v/>
      </c>
      <c r="CA237" s="455"/>
      <c r="CB237" s="455"/>
      <c r="CC237" s="455" t="str">
        <f>IF(CC31&lt;&gt;"",IF(CC32&lt;&gt;"",IF(CC31&gt;CC32,"","Check ISCED "&amp;CC$8),""),"")</f>
        <v/>
      </c>
      <c r="CD237" s="455"/>
      <c r="CE237" s="455"/>
      <c r="CF237" s="455" t="str">
        <f>IF(CF31&lt;&gt;"",IF(CF32&lt;&gt;"",IF(CF31&gt;CF32,"","Check ISCED "&amp;CF$8),""),"")</f>
        <v/>
      </c>
      <c r="CG237" s="455"/>
      <c r="CH237" s="455"/>
      <c r="CI237" s="455" t="str">
        <f>IF(CI31&lt;&gt;"",IF(CI32&lt;&gt;"",IF(CI31&gt;CI32,"","Check ISCED "&amp;CI$8),""),"")</f>
        <v/>
      </c>
      <c r="CJ237" s="455"/>
      <c r="CK237" s="455"/>
      <c r="CL237" s="455" t="str">
        <f>IF(CL31&lt;&gt;"",IF(CL32&lt;&gt;"",IF(CL31&gt;CL32,"","Check ISCED _X"),""),"")</f>
        <v/>
      </c>
      <c r="CM237" s="455"/>
      <c r="CN237" s="455"/>
      <c r="CO237" s="455" t="str">
        <f>IF(CO31&lt;&gt;"",IF(CO32&lt;&gt;"",IF(CO31&gt;CO32,"","Check ISCED _T"),""),"")</f>
        <v/>
      </c>
      <c r="CP237" s="455"/>
      <c r="CQ237" s="468"/>
    </row>
    <row r="238" spans="3:95" s="414" customFormat="1" hidden="1" x14ac:dyDescent="0.2">
      <c r="C238" s="930"/>
      <c r="D238" s="459"/>
      <c r="E238" s="514" t="s">
        <v>9112</v>
      </c>
      <c r="F238" s="485" t="s">
        <v>9146</v>
      </c>
      <c r="G238" s="460"/>
      <c r="H238" s="460"/>
      <c r="I238" s="460"/>
      <c r="J238" s="460"/>
      <c r="K238" s="460"/>
      <c r="L238" s="460"/>
      <c r="M238" s="460"/>
      <c r="N238" s="460"/>
      <c r="O238" s="460"/>
      <c r="P238" s="460"/>
      <c r="Q238" s="460"/>
      <c r="R238" s="460"/>
      <c r="S238" s="460"/>
      <c r="T238" s="460"/>
      <c r="U238" s="460"/>
      <c r="V238" s="460"/>
      <c r="W238" s="460"/>
      <c r="X238" s="460"/>
      <c r="Y238" s="460"/>
      <c r="Z238" s="460"/>
      <c r="AA238" s="460" t="str">
        <f>IF(AA44&lt;&gt;"",IF(AA45&lt;&gt;"",IF(AA44&gt;AA45,"","Check ISCED "&amp;AA$8),""),"")</f>
        <v/>
      </c>
      <c r="AB238" s="460"/>
      <c r="AC238" s="460"/>
      <c r="AD238" s="460" t="str">
        <f>IF(AD44&lt;&gt;"",IF(AD45&lt;&gt;"",IF(AD44&gt;AD45,"","Check ISCED "&amp;AD$8),""),"")</f>
        <v/>
      </c>
      <c r="AE238" s="460"/>
      <c r="AF238" s="460"/>
      <c r="AG238" s="460" t="str">
        <f>IF(AG44&lt;&gt;"",IF(AG45&lt;&gt;"",IF(AG44&gt;AG45,"","Check ISCED "&amp;AG$8),""),"")</f>
        <v/>
      </c>
      <c r="AH238" s="460"/>
      <c r="AI238" s="460"/>
      <c r="AJ238" s="460" t="str">
        <f>IF(AJ44&lt;&gt;"",IF(AJ45&lt;&gt;"",IF(AJ44&gt;AJ45,"","Check ISCED "&amp;AJ$8),""),"")</f>
        <v/>
      </c>
      <c r="AK238" s="460"/>
      <c r="AL238" s="460"/>
      <c r="AM238" s="460" t="str">
        <f>IF(AM44&lt;&gt;"",IF(AM45&lt;&gt;"",IF(AM44&gt;AM45,"","Check ISCED "&amp;AM$8),""),"")</f>
        <v/>
      </c>
      <c r="AN238" s="460"/>
      <c r="AO238" s="460"/>
      <c r="AP238" s="460" t="str">
        <f>IF(AP44&lt;&gt;"",IF(AP45&lt;&gt;"",IF(AP44&gt;AP45,"","Check ISCED "&amp;AP$8),""),"")</f>
        <v/>
      </c>
      <c r="AQ238" s="460"/>
      <c r="AR238" s="460"/>
      <c r="AS238" s="460" t="str">
        <f>IF(AS44&lt;&gt;"",IF(AS45&lt;&gt;"",IF(AS44&gt;AS45,"","Check ISCED "&amp;AS$8),""),"")</f>
        <v/>
      </c>
      <c r="AT238" s="460"/>
      <c r="AU238" s="460"/>
      <c r="AV238" s="460" t="str">
        <f>IF(AV44&lt;&gt;"",IF(AV45&lt;&gt;"",IF(AV44&gt;AV45,"","Check ISCED "&amp;AV$8),""),"")</f>
        <v/>
      </c>
      <c r="AW238" s="460"/>
      <c r="AX238" s="460"/>
      <c r="AY238" s="460" t="str">
        <f>IF(AY44&lt;&gt;"",IF(AY45&lt;&gt;"",IF(AY44&gt;AY45,"","Check ISCED "&amp;AY$8),""),"")</f>
        <v/>
      </c>
      <c r="AZ238" s="460"/>
      <c r="BA238" s="460"/>
      <c r="BB238" s="460" t="str">
        <f>IF(BB44&lt;&gt;"",IF(BB45&lt;&gt;"",IF(BB44&gt;BB45,"","Check ISCED "&amp;BB$8),""),"")</f>
        <v/>
      </c>
      <c r="BC238" s="460"/>
      <c r="BD238" s="460"/>
      <c r="BE238" s="460" t="str">
        <f>IF(BE44&lt;&gt;"",IF(BE45&lt;&gt;"",IF(BE44&gt;BE45,"","Check ISCED "&amp;BE$8),""),"")</f>
        <v/>
      </c>
      <c r="BF238" s="460"/>
      <c r="BG238" s="460"/>
      <c r="BH238" s="460" t="str">
        <f>IF(BH44&lt;&gt;"",IF(BH45&lt;&gt;"",IF(BH44&gt;BH45,"","Check ISCED "&amp;BH$8),""),"")</f>
        <v/>
      </c>
      <c r="BI238" s="460"/>
      <c r="BJ238" s="460"/>
      <c r="BK238" s="460" t="str">
        <f>IF(BK44&lt;&gt;"",IF(BK45&lt;&gt;"",IF(BK44&gt;BK45,"","Check ISCED "&amp;BK$8),""),"")</f>
        <v/>
      </c>
      <c r="BL238" s="460"/>
      <c r="BM238" s="460"/>
      <c r="BN238" s="460" t="str">
        <f>IF(BN44&lt;&gt;"",IF(BN45&lt;&gt;"",IF(BN44&gt;BN45,"","Check ISCED "&amp;BN$8),""),"")</f>
        <v/>
      </c>
      <c r="BO238" s="460"/>
      <c r="BP238" s="460"/>
      <c r="BQ238" s="460" t="str">
        <f>IF(BQ44&lt;&gt;"",IF(BQ45&lt;&gt;"",IF(BQ44&gt;BQ45,"","Check ISCED "&amp;BQ$8),""),"")</f>
        <v/>
      </c>
      <c r="BR238" s="460"/>
      <c r="BS238" s="460"/>
      <c r="BT238" s="460" t="str">
        <f>IF(BT44&lt;&gt;"",IF(BT45&lt;&gt;"",IF(BT44&gt;BT45,"","Check ISCED "&amp;BT$8),""),"")</f>
        <v/>
      </c>
      <c r="BU238" s="460"/>
      <c r="BV238" s="460"/>
      <c r="BW238" s="460" t="str">
        <f>IF(BW44&lt;&gt;"",IF(BW45&lt;&gt;"",IF(BW44&gt;BW45,"","Check ISCED "&amp;BW$8),""),"")</f>
        <v/>
      </c>
      <c r="BX238" s="460"/>
      <c r="BY238" s="460"/>
      <c r="BZ238" s="460" t="str">
        <f>IF(BZ44&lt;&gt;"",IF(BZ45&lt;&gt;"",IF(BZ44&gt;BZ45,"","Check ISCED "&amp;BZ$8),""),"")</f>
        <v/>
      </c>
      <c r="CA238" s="460"/>
      <c r="CB238" s="460"/>
      <c r="CC238" s="460" t="str">
        <f>IF(CC44&lt;&gt;"",IF(CC45&lt;&gt;"",IF(CC44&gt;CC45,"","Check ISCED "&amp;CC$8),""),"")</f>
        <v/>
      </c>
      <c r="CD238" s="460"/>
      <c r="CE238" s="460"/>
      <c r="CF238" s="460" t="str">
        <f>IF(CF44&lt;&gt;"",IF(CF45&lt;&gt;"",IF(CF44&gt;CF45,"","Check ISCED "&amp;CF$8),""),"")</f>
        <v/>
      </c>
      <c r="CG238" s="460"/>
      <c r="CH238" s="460"/>
      <c r="CI238" s="460" t="str">
        <f>IF(CI44&lt;&gt;"",IF(CI45&lt;&gt;"",IF(CI44&gt;CI45,"","Check ISCED "&amp;CI$8),""),"")</f>
        <v/>
      </c>
      <c r="CJ238" s="460"/>
      <c r="CK238" s="460"/>
      <c r="CL238" s="460" t="str">
        <f>IF(CL44&lt;&gt;"",IF(CL45&lt;&gt;"",IF(CL44&gt;CL45,"","Check ISCED _X"),""),"")</f>
        <v/>
      </c>
      <c r="CM238" s="460"/>
      <c r="CN238" s="460"/>
      <c r="CO238" s="460" t="str">
        <f>IF(CO44&lt;&gt;"",IF(CO45&lt;&gt;"",IF(CO44&gt;CO45,"","Check ISCED _T"),""),"")</f>
        <v/>
      </c>
      <c r="CP238" s="460"/>
      <c r="CQ238" s="469"/>
    </row>
    <row r="239" spans="3:95" s="414" customFormat="1" hidden="1" x14ac:dyDescent="0.2">
      <c r="C239" s="930"/>
      <c r="D239" s="459"/>
      <c r="E239" s="514" t="s">
        <v>9116</v>
      </c>
      <c r="F239" s="485" t="s">
        <v>9147</v>
      </c>
      <c r="G239" s="460"/>
      <c r="H239" s="460"/>
      <c r="I239" s="460"/>
      <c r="J239" s="460"/>
      <c r="K239" s="460"/>
      <c r="L239" s="460"/>
      <c r="M239" s="460"/>
      <c r="N239" s="460"/>
      <c r="O239" s="460"/>
      <c r="P239" s="460"/>
      <c r="Q239" s="460"/>
      <c r="R239" s="460"/>
      <c r="S239" s="460"/>
      <c r="T239" s="460"/>
      <c r="U239" s="460"/>
      <c r="V239" s="460"/>
      <c r="W239" s="460"/>
      <c r="X239" s="460"/>
      <c r="Y239" s="460"/>
      <c r="Z239" s="460"/>
      <c r="AA239" s="460" t="str">
        <f>IF(AA57&lt;&gt;"",IF(AA58&lt;&gt;"",IF(AA57&gt;AA58,"","Check ISCED "&amp;AA$8),""),"")</f>
        <v/>
      </c>
      <c r="AB239" s="460"/>
      <c r="AC239" s="460"/>
      <c r="AD239" s="460" t="str">
        <f>IF(AD57&lt;&gt;"",IF(AD58&lt;&gt;"",IF(AD57&gt;AD58,"","Check ISCED "&amp;AD$8),""),"")</f>
        <v/>
      </c>
      <c r="AE239" s="460"/>
      <c r="AF239" s="460"/>
      <c r="AG239" s="460" t="str">
        <f>IF(AG57&lt;&gt;"",IF(AG58&lt;&gt;"",IF(AG57&gt;AG58,"","Check ISCED "&amp;AG$8),""),"")</f>
        <v/>
      </c>
      <c r="AH239" s="460"/>
      <c r="AI239" s="460"/>
      <c r="AJ239" s="460" t="str">
        <f>IF(AJ57&lt;&gt;"",IF(AJ58&lt;&gt;"",IF(AJ57&gt;AJ58,"","Check ISCED "&amp;AJ$8),""),"")</f>
        <v/>
      </c>
      <c r="AK239" s="460"/>
      <c r="AL239" s="460"/>
      <c r="AM239" s="460" t="str">
        <f>IF(AM57&lt;&gt;"",IF(AM58&lt;&gt;"",IF(AM57&gt;AM58,"","Check ISCED "&amp;AM$8),""),"")</f>
        <v/>
      </c>
      <c r="AN239" s="460"/>
      <c r="AO239" s="460"/>
      <c r="AP239" s="460" t="str">
        <f>IF(AP57&lt;&gt;"",IF(AP58&lt;&gt;"",IF(AP57&gt;AP58,"","Check ISCED "&amp;AP$8),""),"")</f>
        <v/>
      </c>
      <c r="AQ239" s="460"/>
      <c r="AR239" s="460"/>
      <c r="AS239" s="460" t="str">
        <f>IF(AS57&lt;&gt;"",IF(AS58&lt;&gt;"",IF(AS57&gt;AS58,"","Check ISCED "&amp;AS$8),""),"")</f>
        <v/>
      </c>
      <c r="AT239" s="460"/>
      <c r="AU239" s="460"/>
      <c r="AV239" s="460" t="str">
        <f>IF(AV57&lt;&gt;"",IF(AV58&lt;&gt;"",IF(AV57&gt;AV58,"","Check ISCED "&amp;AV$8),""),"")</f>
        <v/>
      </c>
      <c r="AW239" s="460"/>
      <c r="AX239" s="460"/>
      <c r="AY239" s="460" t="str">
        <f>IF(AY57&lt;&gt;"",IF(AY58&lt;&gt;"",IF(AY57&gt;AY58,"","Check ISCED "&amp;AY$8),""),"")</f>
        <v/>
      </c>
      <c r="AZ239" s="460"/>
      <c r="BA239" s="460"/>
      <c r="BB239" s="460" t="str">
        <f>IF(BB57&lt;&gt;"",IF(BB58&lt;&gt;"",IF(BB57&gt;BB58,"","Check ISCED "&amp;BB$8),""),"")</f>
        <v/>
      </c>
      <c r="BC239" s="460"/>
      <c r="BD239" s="460"/>
      <c r="BE239" s="460" t="str">
        <f>IF(BE57&lt;&gt;"",IF(BE58&lt;&gt;"",IF(BE57&gt;BE58,"","Check ISCED "&amp;BE$8),""),"")</f>
        <v/>
      </c>
      <c r="BF239" s="460"/>
      <c r="BG239" s="460"/>
      <c r="BH239" s="460" t="str">
        <f>IF(BH57&lt;&gt;"",IF(BH58&lt;&gt;"",IF(BH57&gt;BH58,"","Check ISCED "&amp;BH$8),""),"")</f>
        <v/>
      </c>
      <c r="BI239" s="460"/>
      <c r="BJ239" s="460"/>
      <c r="BK239" s="460" t="str">
        <f>IF(BK57&lt;&gt;"",IF(BK58&lt;&gt;"",IF(BK57&gt;BK58,"","Check ISCED "&amp;BK$8),""),"")</f>
        <v/>
      </c>
      <c r="BL239" s="460"/>
      <c r="BM239" s="460"/>
      <c r="BN239" s="460" t="str">
        <f>IF(BN57&lt;&gt;"",IF(BN58&lt;&gt;"",IF(BN57&gt;BN58,"","Check ISCED "&amp;BN$8),""),"")</f>
        <v/>
      </c>
      <c r="BO239" s="460"/>
      <c r="BP239" s="460"/>
      <c r="BQ239" s="460" t="str">
        <f>IF(BQ57&lt;&gt;"",IF(BQ58&lt;&gt;"",IF(BQ57&gt;BQ58,"","Check ISCED "&amp;BQ$8),""),"")</f>
        <v/>
      </c>
      <c r="BR239" s="460"/>
      <c r="BS239" s="460"/>
      <c r="BT239" s="460" t="str">
        <f>IF(BT57&lt;&gt;"",IF(BT58&lt;&gt;"",IF(BT57&gt;BT58,"","Check ISCED "&amp;BT$8),""),"")</f>
        <v/>
      </c>
      <c r="BU239" s="460"/>
      <c r="BV239" s="460"/>
      <c r="BW239" s="460" t="str">
        <f>IF(BW57&lt;&gt;"",IF(BW58&lt;&gt;"",IF(BW57&gt;BW58,"","Check ISCED "&amp;BW$8),""),"")</f>
        <v/>
      </c>
      <c r="BX239" s="460"/>
      <c r="BY239" s="460"/>
      <c r="BZ239" s="460" t="str">
        <f>IF(BZ57&lt;&gt;"",IF(BZ58&lt;&gt;"",IF(BZ57&gt;BZ58,"","Check ISCED "&amp;BZ$8),""),"")</f>
        <v/>
      </c>
      <c r="CA239" s="460"/>
      <c r="CB239" s="460"/>
      <c r="CC239" s="460" t="str">
        <f>IF(CC57&lt;&gt;"",IF(CC58&lt;&gt;"",IF(CC57&gt;CC58,"","Check ISCED "&amp;CC$8),""),"")</f>
        <v/>
      </c>
      <c r="CD239" s="460"/>
      <c r="CE239" s="460"/>
      <c r="CF239" s="460" t="str">
        <f>IF(CF57&lt;&gt;"",IF(CF58&lt;&gt;"",IF(CF57&gt;CF58,"","Check ISCED "&amp;CF$8),""),"")</f>
        <v/>
      </c>
      <c r="CG239" s="460"/>
      <c r="CH239" s="460"/>
      <c r="CI239" s="460" t="str">
        <f>IF(CI57&lt;&gt;"",IF(CI58&lt;&gt;"",IF(CI57&gt;CI58,"","Check ISCED "&amp;CI$8),""),"")</f>
        <v/>
      </c>
      <c r="CJ239" s="460"/>
      <c r="CK239" s="460"/>
      <c r="CL239" s="460" t="str">
        <f>IF(CL57&lt;&gt;"",IF(CL58&lt;&gt;"",IF(CL57&gt;CL58,"","Check ISCED _X"),""),"")</f>
        <v/>
      </c>
      <c r="CM239" s="460"/>
      <c r="CN239" s="460"/>
      <c r="CO239" s="460" t="str">
        <f>IF(CO57&lt;&gt;"",IF(CO58&lt;&gt;"",IF(CO57&gt;CO58,"","Check ISCED _T"),""),"")</f>
        <v/>
      </c>
      <c r="CP239" s="460"/>
      <c r="CQ239" s="469"/>
    </row>
    <row r="240" spans="3:95" s="414" customFormat="1" hidden="1" x14ac:dyDescent="0.2">
      <c r="C240" s="930"/>
      <c r="D240" s="459"/>
      <c r="E240" s="514" t="s">
        <v>9120</v>
      </c>
      <c r="F240" s="485" t="s">
        <v>9148</v>
      </c>
      <c r="G240" s="460"/>
      <c r="H240" s="460"/>
      <c r="I240" s="460"/>
      <c r="J240" s="460"/>
      <c r="K240" s="460"/>
      <c r="L240" s="460"/>
      <c r="M240" s="460"/>
      <c r="N240" s="460"/>
      <c r="O240" s="460"/>
      <c r="P240" s="460"/>
      <c r="Q240" s="460"/>
      <c r="R240" s="460"/>
      <c r="S240" s="460"/>
      <c r="T240" s="460"/>
      <c r="U240" s="460"/>
      <c r="V240" s="460"/>
      <c r="W240" s="460"/>
      <c r="X240" s="460"/>
      <c r="Y240" s="460"/>
      <c r="Z240" s="460"/>
      <c r="AA240" s="460" t="str">
        <f>IF(AA67&lt;&gt;"",IF(AA68&lt;&gt;"",IF(AA67&gt;AA68,"","Check ISCED "&amp;AA$8),""),"")</f>
        <v/>
      </c>
      <c r="AB240" s="460"/>
      <c r="AC240" s="460"/>
      <c r="AD240" s="460" t="str">
        <f>IF(AD67&lt;&gt;"",IF(AD68&lt;&gt;"",IF(AD67&gt;AD68,"","Check ISCED "&amp;AD$8),""),"")</f>
        <v/>
      </c>
      <c r="AE240" s="460"/>
      <c r="AF240" s="460"/>
      <c r="AG240" s="460" t="str">
        <f>IF(AG67&lt;&gt;"",IF(AG68&lt;&gt;"",IF(AG67&gt;AG68,"","Check ISCED "&amp;AG$8),""),"")</f>
        <v/>
      </c>
      <c r="AH240" s="460"/>
      <c r="AI240" s="460"/>
      <c r="AJ240" s="460" t="str">
        <f>IF(AJ67&lt;&gt;"",IF(AJ68&lt;&gt;"",IF(AJ67&gt;AJ68,"","Check ISCED "&amp;AJ$8),""),"")</f>
        <v/>
      </c>
      <c r="AK240" s="460"/>
      <c r="AL240" s="460"/>
      <c r="AM240" s="460" t="str">
        <f>IF(AM67&lt;&gt;"",IF(AM68&lt;&gt;"",IF(AM67&gt;AM68,"","Check ISCED "&amp;AM$8),""),"")</f>
        <v/>
      </c>
      <c r="AN240" s="460"/>
      <c r="AO240" s="460"/>
      <c r="AP240" s="460" t="str">
        <f>IF(AP67&lt;&gt;"",IF(AP68&lt;&gt;"",IF(AP67&gt;AP68,"","Check ISCED "&amp;AP$8),""),"")</f>
        <v/>
      </c>
      <c r="AQ240" s="460"/>
      <c r="AR240" s="460"/>
      <c r="AS240" s="460" t="str">
        <f>IF(AS67&lt;&gt;"",IF(AS68&lt;&gt;"",IF(AS67&gt;AS68,"","Check ISCED "&amp;AS$8),""),"")</f>
        <v/>
      </c>
      <c r="AT240" s="460"/>
      <c r="AU240" s="460"/>
      <c r="AV240" s="460" t="str">
        <f>IF(AV67&lt;&gt;"",IF(AV68&lt;&gt;"",IF(AV67&gt;AV68,"","Check ISCED "&amp;AV$8),""),"")</f>
        <v/>
      </c>
      <c r="AW240" s="460"/>
      <c r="AX240" s="460"/>
      <c r="AY240" s="460" t="str">
        <f>IF(AY67&lt;&gt;"",IF(AY68&lt;&gt;"",IF(AY67&gt;AY68,"","Check ISCED "&amp;AY$8),""),"")</f>
        <v/>
      </c>
      <c r="AZ240" s="460"/>
      <c r="BA240" s="460"/>
      <c r="BB240" s="460" t="str">
        <f>IF(BB67&lt;&gt;"",IF(BB68&lt;&gt;"",IF(BB67&gt;BB68,"","Check ISCED "&amp;BB$8),""),"")</f>
        <v/>
      </c>
      <c r="BC240" s="460"/>
      <c r="BD240" s="460"/>
      <c r="BE240" s="460" t="str">
        <f>IF(BE67&lt;&gt;"",IF(BE68&lt;&gt;"",IF(BE67&gt;BE68,"","Check ISCED "&amp;BE$8),""),"")</f>
        <v/>
      </c>
      <c r="BF240" s="460"/>
      <c r="BG240" s="460"/>
      <c r="BH240" s="460" t="str">
        <f>IF(BH67&lt;&gt;"",IF(BH68&lt;&gt;"",IF(BH67&gt;BH68,"","Check ISCED "&amp;BH$8),""),"")</f>
        <v/>
      </c>
      <c r="BI240" s="460"/>
      <c r="BJ240" s="460"/>
      <c r="BK240" s="460" t="str">
        <f>IF(BK67&lt;&gt;"",IF(BK68&lt;&gt;"",IF(BK67&gt;BK68,"","Check ISCED "&amp;BK$8),""),"")</f>
        <v/>
      </c>
      <c r="BL240" s="460"/>
      <c r="BM240" s="460"/>
      <c r="BN240" s="460" t="str">
        <f>IF(BN67&lt;&gt;"",IF(BN68&lt;&gt;"",IF(BN67&gt;BN68,"","Check ISCED "&amp;BN$8),""),"")</f>
        <v/>
      </c>
      <c r="BO240" s="460"/>
      <c r="BP240" s="460"/>
      <c r="BQ240" s="460" t="str">
        <f>IF(BQ67&lt;&gt;"",IF(BQ68&lt;&gt;"",IF(BQ67&gt;BQ68,"","Check ISCED "&amp;BQ$8),""),"")</f>
        <v/>
      </c>
      <c r="BR240" s="460"/>
      <c r="BS240" s="460"/>
      <c r="BT240" s="460" t="str">
        <f>IF(BT67&lt;&gt;"",IF(BT68&lt;&gt;"",IF(BT67&gt;BT68,"","Check ISCED "&amp;BT$8),""),"")</f>
        <v/>
      </c>
      <c r="BU240" s="460"/>
      <c r="BV240" s="460"/>
      <c r="BW240" s="460" t="str">
        <f>IF(BW67&lt;&gt;"",IF(BW68&lt;&gt;"",IF(BW67&gt;BW68,"","Check ISCED "&amp;BW$8),""),"")</f>
        <v/>
      </c>
      <c r="BX240" s="460"/>
      <c r="BY240" s="460"/>
      <c r="BZ240" s="460" t="str">
        <f>IF(BZ67&lt;&gt;"",IF(BZ68&lt;&gt;"",IF(BZ67&gt;BZ68,"","Check ISCED "&amp;BZ$8),""),"")</f>
        <v/>
      </c>
      <c r="CA240" s="460"/>
      <c r="CB240" s="460"/>
      <c r="CC240" s="460" t="str">
        <f>IF(CC67&lt;&gt;"",IF(CC68&lt;&gt;"",IF(CC67&gt;CC68,"","Check ISCED "&amp;CC$8),""),"")</f>
        <v/>
      </c>
      <c r="CD240" s="460"/>
      <c r="CE240" s="460"/>
      <c r="CF240" s="460" t="str">
        <f>IF(CF67&lt;&gt;"",IF(CF68&lt;&gt;"",IF(CF67&gt;CF68,"","Check ISCED "&amp;CF$8),""),"")</f>
        <v/>
      </c>
      <c r="CG240" s="460"/>
      <c r="CH240" s="460"/>
      <c r="CI240" s="460" t="str">
        <f>IF(CI67&lt;&gt;"",IF(CI68&lt;&gt;"",IF(CI67&gt;CI68,"","Check ISCED "&amp;CI$8),""),"")</f>
        <v/>
      </c>
      <c r="CJ240" s="460"/>
      <c r="CK240" s="460"/>
      <c r="CL240" s="460" t="str">
        <f>IF(CL67&lt;&gt;"",IF(CL68&lt;&gt;"",IF(CL67&gt;CL68,"","Check ISCED _X"),""),"")</f>
        <v/>
      </c>
      <c r="CM240" s="460"/>
      <c r="CN240" s="460"/>
      <c r="CO240" s="460" t="str">
        <f>IF(CO67&lt;&gt;"",IF(CO68&lt;&gt;"",IF(CO67&gt;CO68,"","Check ISCED _T"),""),"")</f>
        <v/>
      </c>
      <c r="CP240" s="460"/>
      <c r="CQ240" s="469"/>
    </row>
    <row r="241" spans="3:95" s="414" customFormat="1" hidden="1" x14ac:dyDescent="0.2">
      <c r="C241" s="931"/>
      <c r="D241" s="464"/>
      <c r="E241" s="519" t="s">
        <v>9124</v>
      </c>
      <c r="F241" s="436" t="s">
        <v>9149</v>
      </c>
      <c r="G241" s="445"/>
      <c r="H241" s="445"/>
      <c r="I241" s="445"/>
      <c r="J241" s="445"/>
      <c r="K241" s="445"/>
      <c r="L241" s="445"/>
      <c r="M241" s="445"/>
      <c r="N241" s="445"/>
      <c r="O241" s="445"/>
      <c r="P241" s="445"/>
      <c r="Q241" s="445"/>
      <c r="R241" s="445"/>
      <c r="S241" s="445"/>
      <c r="T241" s="445"/>
      <c r="U241" s="445"/>
      <c r="V241" s="445"/>
      <c r="W241" s="445"/>
      <c r="X241" s="445"/>
      <c r="Y241" s="445"/>
      <c r="Z241" s="445"/>
      <c r="AA241" s="445" t="str">
        <f>IF(AA77&lt;&gt;"",IF(AA78&lt;&gt;"",IF(AA77&gt;AA78,"","Check ISCED "&amp;AA$8),""),"")</f>
        <v/>
      </c>
      <c r="AB241" s="445"/>
      <c r="AC241" s="445"/>
      <c r="AD241" s="445" t="str">
        <f>IF(AD77&lt;&gt;"",IF(AD78&lt;&gt;"",IF(AD77&gt;AD78,"","Check ISCED "&amp;AD$8),""),"")</f>
        <v/>
      </c>
      <c r="AE241" s="445"/>
      <c r="AF241" s="445"/>
      <c r="AG241" s="445" t="str">
        <f>IF(AG77&lt;&gt;"",IF(AG78&lt;&gt;"",IF(AG77&gt;AG78,"","Check ISCED "&amp;AG$8),""),"")</f>
        <v/>
      </c>
      <c r="AH241" s="445"/>
      <c r="AI241" s="445"/>
      <c r="AJ241" s="445" t="str">
        <f>IF(AJ77&lt;&gt;"",IF(AJ78&lt;&gt;"",IF(AJ77&gt;AJ78,"","Check ISCED "&amp;AJ$8),""),"")</f>
        <v/>
      </c>
      <c r="AK241" s="445"/>
      <c r="AL241" s="445"/>
      <c r="AM241" s="445" t="str">
        <f>IF(AM77&lt;&gt;"",IF(AM78&lt;&gt;"",IF(AM77&gt;AM78,"","Check ISCED "&amp;AM$8),""),"")</f>
        <v/>
      </c>
      <c r="AN241" s="445"/>
      <c r="AO241" s="445"/>
      <c r="AP241" s="445" t="str">
        <f>IF(AP77&lt;&gt;"",IF(AP78&lt;&gt;"",IF(AP77&gt;AP78,"","Check ISCED "&amp;AP$8),""),"")</f>
        <v/>
      </c>
      <c r="AQ241" s="445"/>
      <c r="AR241" s="445"/>
      <c r="AS241" s="445" t="str">
        <f>IF(AS77&lt;&gt;"",IF(AS78&lt;&gt;"",IF(AS77&gt;AS78,"","Check ISCED "&amp;AS$8),""),"")</f>
        <v/>
      </c>
      <c r="AT241" s="445"/>
      <c r="AU241" s="445"/>
      <c r="AV241" s="445" t="str">
        <f>IF(AV77&lt;&gt;"",IF(AV78&lt;&gt;"",IF(AV77&gt;AV78,"","Check ISCED "&amp;AV$8),""),"")</f>
        <v/>
      </c>
      <c r="AW241" s="445"/>
      <c r="AX241" s="445"/>
      <c r="AY241" s="445" t="str">
        <f>IF(AY77&lt;&gt;"",IF(AY78&lt;&gt;"",IF(AY77&gt;AY78,"","Check ISCED "&amp;AY$8),""),"")</f>
        <v/>
      </c>
      <c r="AZ241" s="445"/>
      <c r="BA241" s="445"/>
      <c r="BB241" s="445" t="str">
        <f>IF(BB77&lt;&gt;"",IF(BB78&lt;&gt;"",IF(BB77&gt;BB78,"","Check ISCED "&amp;BB$8),""),"")</f>
        <v/>
      </c>
      <c r="BC241" s="445"/>
      <c r="BD241" s="445"/>
      <c r="BE241" s="445" t="str">
        <f>IF(BE77&lt;&gt;"",IF(BE78&lt;&gt;"",IF(BE77&gt;BE78,"","Check ISCED "&amp;BE$8),""),"")</f>
        <v/>
      </c>
      <c r="BF241" s="445"/>
      <c r="BG241" s="445"/>
      <c r="BH241" s="445" t="str">
        <f>IF(BH77&lt;&gt;"",IF(BH78&lt;&gt;"",IF(BH77&gt;BH78,"","Check ISCED "&amp;BH$8),""),"")</f>
        <v/>
      </c>
      <c r="BI241" s="445"/>
      <c r="BJ241" s="445"/>
      <c r="BK241" s="445" t="str">
        <f>IF(BK77&lt;&gt;"",IF(BK78&lt;&gt;"",IF(BK77&gt;BK78,"","Check ISCED "&amp;BK$8),""),"")</f>
        <v/>
      </c>
      <c r="BL241" s="445"/>
      <c r="BM241" s="445"/>
      <c r="BN241" s="445" t="str">
        <f>IF(BN77&lt;&gt;"",IF(BN78&lt;&gt;"",IF(BN77&gt;BN78,"","Check ISCED "&amp;BN$8),""),"")</f>
        <v/>
      </c>
      <c r="BO241" s="445"/>
      <c r="BP241" s="445"/>
      <c r="BQ241" s="445" t="str">
        <f>IF(BQ77&lt;&gt;"",IF(BQ78&lt;&gt;"",IF(BQ77&gt;BQ78,"","Check ISCED "&amp;BQ$8),""),"")</f>
        <v/>
      </c>
      <c r="BR241" s="445"/>
      <c r="BS241" s="445"/>
      <c r="BT241" s="445" t="str">
        <f>IF(BT77&lt;&gt;"",IF(BT78&lt;&gt;"",IF(BT77&gt;BT78,"","Check ISCED "&amp;BT$8),""),"")</f>
        <v/>
      </c>
      <c r="BU241" s="445"/>
      <c r="BV241" s="445"/>
      <c r="BW241" s="445" t="str">
        <f>IF(BW77&lt;&gt;"",IF(BW78&lt;&gt;"",IF(BW77&gt;BW78,"","Check ISCED "&amp;BW$8),""),"")</f>
        <v/>
      </c>
      <c r="BX241" s="445"/>
      <c r="BY241" s="445"/>
      <c r="BZ241" s="445" t="str">
        <f>IF(BZ77&lt;&gt;"",IF(BZ78&lt;&gt;"",IF(BZ77&gt;BZ78,"","Check ISCED "&amp;BZ$8),""),"")</f>
        <v/>
      </c>
      <c r="CA241" s="445"/>
      <c r="CB241" s="445"/>
      <c r="CC241" s="445" t="str">
        <f>IF(CC77&lt;&gt;"",IF(CC78&lt;&gt;"",IF(CC77&gt;CC78,"","Check ISCED "&amp;CC$8),""),"")</f>
        <v/>
      </c>
      <c r="CD241" s="445"/>
      <c r="CE241" s="445"/>
      <c r="CF241" s="445" t="str">
        <f>IF(CF77&lt;&gt;"",IF(CF78&lt;&gt;"",IF(CF77&gt;CF78,"","Check ISCED "&amp;CF$8),""),"")</f>
        <v/>
      </c>
      <c r="CG241" s="445"/>
      <c r="CH241" s="445"/>
      <c r="CI241" s="445" t="str">
        <f>IF(CI77&lt;&gt;"",IF(CI78&lt;&gt;"",IF(CI77&gt;CI78,"","Check ISCED "&amp;CI$8),""),"")</f>
        <v/>
      </c>
      <c r="CJ241" s="445"/>
      <c r="CK241" s="445"/>
      <c r="CL241" s="445" t="str">
        <f>IF(CL77&lt;&gt;"",IF(CL78&lt;&gt;"",IF(CL77&gt;CL78,"","Check ISCED _X"),""),"")</f>
        <v/>
      </c>
      <c r="CM241" s="445"/>
      <c r="CN241" s="445"/>
      <c r="CO241" s="445" t="str">
        <f>IF(CO77&lt;&gt;"",IF(CO78&lt;&gt;"",IF(CO77&gt;CO78,"","Check ISCED _T"),""),"")</f>
        <v/>
      </c>
      <c r="CP241" s="445"/>
      <c r="CQ241" s="470"/>
    </row>
    <row r="242" spans="3:95" s="414" customFormat="1" hidden="1" x14ac:dyDescent="0.2">
      <c r="D242" s="536"/>
      <c r="E242" s="537"/>
    </row>
    <row r="243" spans="3:95" s="414" customFormat="1" hidden="1" x14ac:dyDescent="0.2">
      <c r="C243" s="929" t="s">
        <v>9150</v>
      </c>
      <c r="D243" s="548"/>
      <c r="E243" s="549" t="s">
        <v>723</v>
      </c>
      <c r="F243" s="481" t="s">
        <v>9151</v>
      </c>
      <c r="G243" s="455"/>
      <c r="H243" s="455"/>
      <c r="I243" s="455"/>
      <c r="J243" s="455"/>
      <c r="K243" s="455"/>
      <c r="L243" s="455"/>
      <c r="M243" s="455"/>
      <c r="N243" s="455"/>
      <c r="O243" s="455"/>
      <c r="P243" s="455"/>
      <c r="Q243" s="455"/>
      <c r="R243" s="455"/>
      <c r="S243" s="455"/>
      <c r="T243" s="455"/>
      <c r="U243" s="455"/>
      <c r="V243" s="455"/>
      <c r="W243" s="455"/>
      <c r="X243" s="455"/>
      <c r="Y243" s="455"/>
      <c r="Z243" s="455"/>
      <c r="AA243" s="550" t="str">
        <f>IF(AA33&lt;&gt;"",IF(AA34&lt;&gt;"",IF(AA33&gt;=AA34,"","Check ISCED "&amp;AA$8),""),"")</f>
        <v/>
      </c>
      <c r="AB243" s="455"/>
      <c r="AC243" s="455"/>
      <c r="AD243" s="455" t="str">
        <f>IF(AD33&lt;&gt;"",IF(AD34&lt;&gt;"",IF(AD33&gt;=AD34,"","Check ISCED "&amp;AD$8),""),"")</f>
        <v/>
      </c>
      <c r="AE243" s="455"/>
      <c r="AF243" s="455"/>
      <c r="AG243" s="455" t="str">
        <f>IF(AG33&lt;&gt;"",IF(AG34&lt;&gt;"",IF(AG33&gt;=AG34,"","Check ISCED "&amp;AG$8),""),"")</f>
        <v/>
      </c>
      <c r="AH243" s="455"/>
      <c r="AI243" s="455"/>
      <c r="AJ243" s="455" t="str">
        <f>IF(AJ33&lt;&gt;"",IF(AJ34&lt;&gt;"",IF(AJ33&gt;=AJ34,"","Check ISCED "&amp;AJ$8),""),"")</f>
        <v/>
      </c>
      <c r="AK243" s="455"/>
      <c r="AL243" s="455"/>
      <c r="AM243" s="455" t="str">
        <f>IF(AM33&lt;&gt;"",IF(AM34&lt;&gt;"",IF(AM33&gt;=AM34,"","Check ISCED "&amp;AM$8),""),"")</f>
        <v/>
      </c>
      <c r="AN243" s="455"/>
      <c r="AO243" s="455"/>
      <c r="AP243" s="455" t="str">
        <f>IF(AP33&lt;&gt;"",IF(AP34&lt;&gt;"",IF(AP33&gt;=AP34,"","Check ISCED "&amp;AP$8),""),"")</f>
        <v/>
      </c>
      <c r="AQ243" s="455"/>
      <c r="AR243" s="455"/>
      <c r="AS243" s="455" t="str">
        <f>IF(AS33&lt;&gt;"",IF(AS34&lt;&gt;"",IF(AS33&gt;=AS34,"","Check ISCED "&amp;AS$8),""),"")</f>
        <v/>
      </c>
      <c r="AT243" s="455"/>
      <c r="AU243" s="455"/>
      <c r="AV243" s="455" t="str">
        <f>IF(AV33&lt;&gt;"",IF(AV34&lt;&gt;"",IF(AV33&gt;=AV34,"","Check ISCED "&amp;AV$8),""),"")</f>
        <v/>
      </c>
      <c r="AW243" s="455"/>
      <c r="AX243" s="455"/>
      <c r="AY243" s="455" t="str">
        <f>IF(AY33&lt;&gt;"",IF(AY34&lt;&gt;"",IF(AY33&gt;=AY34,"","Check ISCED "&amp;AY$8),""),"")</f>
        <v/>
      </c>
      <c r="AZ243" s="455"/>
      <c r="BA243" s="455"/>
      <c r="BB243" s="455" t="str">
        <f>IF(BB33&lt;&gt;"",IF(BB34&lt;&gt;"",IF(BB33&gt;=BB34,"","Check ISCED "&amp;BB$8),""),"")</f>
        <v/>
      </c>
      <c r="BC243" s="455"/>
      <c r="BD243" s="455"/>
      <c r="BE243" s="455" t="str">
        <f>IF(BE33&lt;&gt;"",IF(BE34&lt;&gt;"",IF(BE33&gt;=BE34,"","Check ISCED "&amp;BE$8),""),"")</f>
        <v/>
      </c>
      <c r="BF243" s="455"/>
      <c r="BG243" s="455"/>
      <c r="BH243" s="455" t="str">
        <f>IF(BH33&lt;&gt;"",IF(BH34&lt;&gt;"",IF(BH33&gt;=BH34,"","Check ISCED "&amp;BH$8),""),"")</f>
        <v/>
      </c>
      <c r="BI243" s="455"/>
      <c r="BJ243" s="455"/>
      <c r="BK243" s="455" t="str">
        <f>IF(BK33&lt;&gt;"",IF(BK34&lt;&gt;"",IF(BK33&gt;=BK34,"","Check ISCED "&amp;BK$8),""),"")</f>
        <v/>
      </c>
      <c r="BL243" s="455"/>
      <c r="BM243" s="455"/>
      <c r="BN243" s="455" t="str">
        <f>IF(BN33&lt;&gt;"",IF(BN34&lt;&gt;"",IF(BN33&gt;=BN34,"","Check ISCED "&amp;BN$8),""),"")</f>
        <v/>
      </c>
      <c r="BO243" s="455"/>
      <c r="BP243" s="455"/>
      <c r="BQ243" s="455" t="str">
        <f>IF(BQ33&lt;&gt;"",IF(BQ34&lt;&gt;"",IF(BQ33&gt;=BQ34,"","Check ISCED "&amp;BQ$8),""),"")</f>
        <v/>
      </c>
      <c r="BR243" s="455"/>
      <c r="BS243" s="455"/>
      <c r="BT243" s="455" t="str">
        <f>IF(BT33&lt;&gt;"",IF(BT34&lt;&gt;"",IF(BT33&gt;=BT34,"","Check ISCED "&amp;BT$8),""),"")</f>
        <v/>
      </c>
      <c r="BU243" s="455"/>
      <c r="BV243" s="455"/>
      <c r="BW243" s="455" t="str">
        <f>IF(BW33&lt;&gt;"",IF(BW34&lt;&gt;"",IF(BW33&gt;=BW34,"","Check ISCED "&amp;BW$8),""),"")</f>
        <v/>
      </c>
      <c r="BX243" s="455"/>
      <c r="BY243" s="455"/>
      <c r="BZ243" s="455" t="str">
        <f>IF(BZ33&lt;&gt;"",IF(BZ34&lt;&gt;"",IF(BZ33&gt;=BZ34,"","Check ISCED "&amp;BZ$8),""),"")</f>
        <v/>
      </c>
      <c r="CA243" s="455"/>
      <c r="CB243" s="455"/>
      <c r="CC243" s="455" t="str">
        <f>IF(CC33&lt;&gt;"",IF(CC34&lt;&gt;"",IF(CC33&gt;=CC34,"","Check ISCED "&amp;CC$8),""),"")</f>
        <v/>
      </c>
      <c r="CD243" s="455"/>
      <c r="CE243" s="455"/>
      <c r="CF243" s="455" t="str">
        <f>IF(CF33&lt;&gt;"",IF(CF34&lt;&gt;"",IF(CF33&gt;=CF34,"","Check ISCED "&amp;CF$8),""),"")</f>
        <v/>
      </c>
      <c r="CG243" s="455"/>
      <c r="CH243" s="455"/>
      <c r="CI243" s="455" t="str">
        <f>IF(CI33&lt;&gt;"",IF(CI34&lt;&gt;"",IF(CI33&gt;=CI34,"","Check ISCED "&amp;CI$8),""),"")</f>
        <v/>
      </c>
      <c r="CJ243" s="455"/>
      <c r="CK243" s="455"/>
      <c r="CL243" s="455" t="str">
        <f>IF(CL33&lt;&gt;"",IF(CL34&lt;&gt;"",IF(CL33&gt;=CL34,"","Check ISCED_X "&amp;CL$8),""),"")</f>
        <v/>
      </c>
      <c r="CM243" s="455"/>
      <c r="CN243" s="455"/>
      <c r="CO243" s="455" t="str">
        <f>IF(CO33&lt;&gt;"",IF(CO34&lt;&gt;"",IF(CO33&gt;=CO34,"","Check ISCED_T "&amp;CO$8),""),"")</f>
        <v/>
      </c>
      <c r="CP243" s="455"/>
      <c r="CQ243" s="468"/>
    </row>
    <row r="244" spans="3:95" s="414" customFormat="1" hidden="1" x14ac:dyDescent="0.2">
      <c r="C244" s="930"/>
      <c r="D244" s="46"/>
      <c r="E244" s="551"/>
      <c r="F244" s="485" t="s">
        <v>9152</v>
      </c>
      <c r="G244" s="460"/>
      <c r="H244" s="460"/>
      <c r="I244" s="460"/>
      <c r="J244" s="460"/>
      <c r="K244" s="460"/>
      <c r="L244" s="460"/>
      <c r="M244" s="460"/>
      <c r="N244" s="460"/>
      <c r="O244" s="460"/>
      <c r="P244" s="460"/>
      <c r="Q244" s="460"/>
      <c r="R244" s="460"/>
      <c r="S244" s="460"/>
      <c r="T244" s="460"/>
      <c r="U244" s="460"/>
      <c r="V244" s="460"/>
      <c r="W244" s="460"/>
      <c r="X244" s="460"/>
      <c r="Y244" s="460"/>
      <c r="Z244" s="460"/>
      <c r="AA244" s="460" t="str">
        <f>IF(AA33&lt;&gt;"",IF(AA35&lt;&gt;"",IF(AA33&gt;=AA35,"","Check ISCED "&amp;AA$8),""),"")</f>
        <v/>
      </c>
      <c r="AB244" s="460"/>
      <c r="AC244" s="460"/>
      <c r="AD244" s="460" t="str">
        <f>IF(AD33&lt;&gt;"",IF(AD35&lt;&gt;"",IF(AD33&gt;=AD35,"","Check ISCED "&amp;AD$8),""),"")</f>
        <v/>
      </c>
      <c r="AE244" s="460"/>
      <c r="AF244" s="460"/>
      <c r="AG244" s="460" t="str">
        <f>IF(AG33&lt;&gt;"",IF(AG35&lt;&gt;"",IF(AG33&gt;=AG35,"","Check ISCED "&amp;AG$8),""),"")</f>
        <v/>
      </c>
      <c r="AH244" s="460"/>
      <c r="AI244" s="460"/>
      <c r="AJ244" s="460" t="str">
        <f>IF(AJ33&lt;&gt;"",IF(AJ35&lt;&gt;"",IF(AJ33&gt;=AJ35,"","Check ISCED "&amp;AJ$8),""),"")</f>
        <v/>
      </c>
      <c r="AK244" s="460"/>
      <c r="AL244" s="460"/>
      <c r="AM244" s="460" t="str">
        <f>IF(AM33&lt;&gt;"",IF(AM35&lt;&gt;"",IF(AM33&gt;=AM35,"","Check ISCED "&amp;AM$8),""),"")</f>
        <v/>
      </c>
      <c r="AN244" s="460"/>
      <c r="AO244" s="460"/>
      <c r="AP244" s="460" t="str">
        <f>IF(AP33&lt;&gt;"",IF(AP35&lt;&gt;"",IF(AP33&gt;=AP35,"","Check ISCED "&amp;AP$8),""),"")</f>
        <v/>
      </c>
      <c r="AQ244" s="460"/>
      <c r="AR244" s="460"/>
      <c r="AS244" s="460" t="str">
        <f>IF(AS33&lt;&gt;"",IF(AS35&lt;&gt;"",IF(AS33&gt;=AS35,"","Check ISCED "&amp;AS$8),""),"")</f>
        <v/>
      </c>
      <c r="AT244" s="460"/>
      <c r="AU244" s="460"/>
      <c r="AV244" s="460" t="str">
        <f>IF(AV33&lt;&gt;"",IF(AV35&lt;&gt;"",IF(AV33&gt;=AV35,"","Check ISCED "&amp;AV$8),""),"")</f>
        <v/>
      </c>
      <c r="AW244" s="460"/>
      <c r="AX244" s="460"/>
      <c r="AY244" s="460" t="str">
        <f>IF(AY33&lt;&gt;"",IF(AY35&lt;&gt;"",IF(AY33&gt;=AY35,"","Check ISCED "&amp;AY$8),""),"")</f>
        <v/>
      </c>
      <c r="AZ244" s="460"/>
      <c r="BA244" s="460"/>
      <c r="BB244" s="460" t="str">
        <f>IF(BB33&lt;&gt;"",IF(BB35&lt;&gt;"",IF(BB33&gt;=BB35,"","Check ISCED "&amp;BB$8),""),"")</f>
        <v/>
      </c>
      <c r="BC244" s="460"/>
      <c r="BD244" s="460"/>
      <c r="BE244" s="460" t="str">
        <f>IF(BE33&lt;&gt;"",IF(BE35&lt;&gt;"",IF(BE33&gt;=BE35,"","Check ISCED "&amp;BE$8),""),"")</f>
        <v/>
      </c>
      <c r="BF244" s="460"/>
      <c r="BG244" s="460"/>
      <c r="BH244" s="460" t="str">
        <f>IF(BH33&lt;&gt;"",IF(BH35&lt;&gt;"",IF(BH33&gt;=BH35,"","Check ISCED "&amp;BH$8),""),"")</f>
        <v/>
      </c>
      <c r="BI244" s="460"/>
      <c r="BJ244" s="460"/>
      <c r="BK244" s="460" t="str">
        <f>IF(BK33&lt;&gt;"",IF(BK35&lt;&gt;"",IF(BK33&gt;=BK35,"","Check ISCED "&amp;BK$8),""),"")</f>
        <v/>
      </c>
      <c r="BL244" s="460"/>
      <c r="BM244" s="460"/>
      <c r="BN244" s="460" t="str">
        <f>IF(BN33&lt;&gt;"",IF(BN35&lt;&gt;"",IF(BN33&gt;=BN35,"","Check ISCED "&amp;BN$8),""),"")</f>
        <v/>
      </c>
      <c r="BO244" s="460"/>
      <c r="BP244" s="460"/>
      <c r="BQ244" s="460" t="str">
        <f>IF(BQ33&lt;&gt;"",IF(BQ35&lt;&gt;"",IF(BQ33&gt;=BQ35,"","Check ISCED "&amp;BQ$8),""),"")</f>
        <v/>
      </c>
      <c r="BR244" s="460"/>
      <c r="BS244" s="460"/>
      <c r="BT244" s="460" t="str">
        <f>IF(BT33&lt;&gt;"",IF(BT35&lt;&gt;"",IF(BT33&gt;=BT35,"","Check ISCED "&amp;BT$8),""),"")</f>
        <v/>
      </c>
      <c r="BU244" s="460"/>
      <c r="BV244" s="460"/>
      <c r="BW244" s="460" t="str">
        <f>IF(BW33&lt;&gt;"",IF(BW35&lt;&gt;"",IF(BW33&gt;=BW35,"","Check ISCED "&amp;BW$8),""),"")</f>
        <v/>
      </c>
      <c r="BX244" s="460"/>
      <c r="BY244" s="460"/>
      <c r="BZ244" s="460" t="str">
        <f>IF(BZ33&lt;&gt;"",IF(BZ35&lt;&gt;"",IF(BZ33&gt;=BZ35,"","Check ISCED "&amp;BZ$8),""),"")</f>
        <v/>
      </c>
      <c r="CA244" s="460"/>
      <c r="CB244" s="460"/>
      <c r="CC244" s="460" t="str">
        <f>IF(CC33&lt;&gt;"",IF(CC35&lt;&gt;"",IF(CC33&gt;=CC35,"","Check ISCED "&amp;CC$8),""),"")</f>
        <v/>
      </c>
      <c r="CD244" s="460"/>
      <c r="CE244" s="460"/>
      <c r="CF244" s="460" t="str">
        <f>IF(CF33&lt;&gt;"",IF(CF35&lt;&gt;"",IF(CF33&gt;=CF35,"","Check ISCED "&amp;CF$8),""),"")</f>
        <v/>
      </c>
      <c r="CG244" s="460"/>
      <c r="CH244" s="460"/>
      <c r="CI244" s="460" t="str">
        <f>IF(CI33&lt;&gt;"",IF(CI35&lt;&gt;"",IF(CI33&gt;=CI35,"","Check ISCED "&amp;CI$8),""),"")</f>
        <v/>
      </c>
      <c r="CJ244" s="460"/>
      <c r="CK244" s="460"/>
      <c r="CL244" s="460" t="str">
        <f>IF(CL33&lt;&gt;"",IF(CL35&lt;&gt;"",IF(CL33&gt;=CL35,"","Check ISCED_X "&amp;CL$8),""),"")</f>
        <v/>
      </c>
      <c r="CM244" s="460"/>
      <c r="CN244" s="460"/>
      <c r="CO244" s="460" t="str">
        <f>IF(CO33&lt;&gt;"",IF(CO35&lt;&gt;"",IF(CO33&gt;=CO35,"","Check ISCED_T "&amp;CO$8),""),"")</f>
        <v/>
      </c>
      <c r="CP244" s="460"/>
      <c r="CQ244" s="469"/>
    </row>
    <row r="245" spans="3:95" s="414" customFormat="1" hidden="1" x14ac:dyDescent="0.2">
      <c r="C245" s="930"/>
      <c r="D245" s="46"/>
      <c r="E245" s="551"/>
      <c r="F245" s="485" t="s">
        <v>9153</v>
      </c>
      <c r="G245" s="460"/>
      <c r="H245" s="460"/>
      <c r="I245" s="460"/>
      <c r="J245" s="460"/>
      <c r="K245" s="460"/>
      <c r="L245" s="460"/>
      <c r="M245" s="460"/>
      <c r="N245" s="460"/>
      <c r="O245" s="460"/>
      <c r="P245" s="460"/>
      <c r="Q245" s="460"/>
      <c r="R245" s="460"/>
      <c r="S245" s="460"/>
      <c r="T245" s="460"/>
      <c r="U245" s="460"/>
      <c r="V245" s="460"/>
      <c r="W245" s="460"/>
      <c r="X245" s="460"/>
      <c r="Y245" s="460"/>
      <c r="Z245" s="460"/>
      <c r="AA245" s="460" t="str">
        <f>IF(AA33&lt;&gt;"",IF(AA36&lt;&gt;"",IF(AA33&gt;=AA36,"","Check ISCED "&amp;AA$8),""),"")</f>
        <v/>
      </c>
      <c r="AB245" s="460"/>
      <c r="AC245" s="460"/>
      <c r="AD245" s="460" t="str">
        <f>IF(AD33&lt;&gt;"",IF(AD36&lt;&gt;"",IF(AD33&gt;=AD36,"","Check ISCED "&amp;AD$8),""),"")</f>
        <v/>
      </c>
      <c r="AE245" s="460"/>
      <c r="AF245" s="460"/>
      <c r="AG245" s="460" t="str">
        <f>IF(AG33&lt;&gt;"",IF(AG36&lt;&gt;"",IF(AG33&gt;=AG36,"","Check ISCED "&amp;AG$8),""),"")</f>
        <v/>
      </c>
      <c r="AH245" s="460"/>
      <c r="AI245" s="460"/>
      <c r="AJ245" s="460" t="str">
        <f>IF(AJ33&lt;&gt;"",IF(AJ36&lt;&gt;"",IF(AJ33&gt;=AJ36,"","Check ISCED "&amp;AJ$8),""),"")</f>
        <v/>
      </c>
      <c r="AK245" s="460"/>
      <c r="AL245" s="460"/>
      <c r="AM245" s="460" t="str">
        <f>IF(AM33&lt;&gt;"",IF(AM36&lt;&gt;"",IF(AM33&gt;=AM36,"","Check ISCED "&amp;AM$8),""),"")</f>
        <v/>
      </c>
      <c r="AN245" s="460"/>
      <c r="AO245" s="460"/>
      <c r="AP245" s="460" t="str">
        <f>IF(AP33&lt;&gt;"",IF(AP36&lt;&gt;"",IF(AP33&gt;=AP36,"","Check ISCED "&amp;AP$8),""),"")</f>
        <v/>
      </c>
      <c r="AQ245" s="460"/>
      <c r="AR245" s="460"/>
      <c r="AS245" s="460" t="str">
        <f>IF(AS33&lt;&gt;"",IF(AS36&lt;&gt;"",IF(AS33&gt;=AS36,"","Check ISCED "&amp;AS$8),""),"")</f>
        <v/>
      </c>
      <c r="AT245" s="460"/>
      <c r="AU245" s="460"/>
      <c r="AV245" s="460" t="str">
        <f>IF(AV33&lt;&gt;"",IF(AV36&lt;&gt;"",IF(AV33&gt;=AV36,"","Check ISCED "&amp;AV$8),""),"")</f>
        <v/>
      </c>
      <c r="AW245" s="460"/>
      <c r="AX245" s="460"/>
      <c r="AY245" s="460" t="str">
        <f>IF(AY33&lt;&gt;"",IF(AY36&lt;&gt;"",IF(AY33&gt;=AY36,"","Check ISCED "&amp;AY$8),""),"")</f>
        <v/>
      </c>
      <c r="AZ245" s="460"/>
      <c r="BA245" s="460"/>
      <c r="BB245" s="460" t="str">
        <f>IF(BB33&lt;&gt;"",IF(BB36&lt;&gt;"",IF(BB33&gt;=BB36,"","Check ISCED "&amp;BB$8),""),"")</f>
        <v/>
      </c>
      <c r="BC245" s="460"/>
      <c r="BD245" s="460"/>
      <c r="BE245" s="460" t="str">
        <f>IF(BE33&lt;&gt;"",IF(BE36&lt;&gt;"",IF(BE33&gt;=BE36,"","Check ISCED "&amp;BE$8),""),"")</f>
        <v/>
      </c>
      <c r="BF245" s="460"/>
      <c r="BG245" s="460"/>
      <c r="BH245" s="460" t="str">
        <f>IF(BH33&lt;&gt;"",IF(BH36&lt;&gt;"",IF(BH33&gt;=BH36,"","Check ISCED "&amp;BH$8),""),"")</f>
        <v/>
      </c>
      <c r="BI245" s="460"/>
      <c r="BJ245" s="460"/>
      <c r="BK245" s="460" t="str">
        <f>IF(BK33&lt;&gt;"",IF(BK36&lt;&gt;"",IF(BK33&gt;=BK36,"","Check ISCED "&amp;BK$8),""),"")</f>
        <v/>
      </c>
      <c r="BL245" s="460"/>
      <c r="BM245" s="460"/>
      <c r="BN245" s="460" t="str">
        <f>IF(BN33&lt;&gt;"",IF(BN36&lt;&gt;"",IF(BN33&gt;=BN36,"","Check ISCED "&amp;BN$8),""),"")</f>
        <v/>
      </c>
      <c r="BO245" s="460"/>
      <c r="BP245" s="460"/>
      <c r="BQ245" s="460" t="str">
        <f>IF(BQ33&lt;&gt;"",IF(BQ36&lt;&gt;"",IF(BQ33&gt;=BQ36,"","Check ISCED "&amp;BQ$8),""),"")</f>
        <v/>
      </c>
      <c r="BR245" s="460"/>
      <c r="BS245" s="460"/>
      <c r="BT245" s="460" t="str">
        <f>IF(BT33&lt;&gt;"",IF(BT36&lt;&gt;"",IF(BT33&gt;=BT36,"","Check ISCED "&amp;BT$8),""),"")</f>
        <v/>
      </c>
      <c r="BU245" s="460"/>
      <c r="BV245" s="460"/>
      <c r="BW245" s="460" t="str">
        <f>IF(BW33&lt;&gt;"",IF(BW36&lt;&gt;"",IF(BW33&gt;=BW36,"","Check ISCED "&amp;BW$8),""),"")</f>
        <v/>
      </c>
      <c r="BX245" s="460"/>
      <c r="BY245" s="460"/>
      <c r="BZ245" s="460" t="str">
        <f>IF(BZ33&lt;&gt;"",IF(BZ36&lt;&gt;"",IF(BZ33&gt;=BZ36,"","Check ISCED "&amp;BZ$8),""),"")</f>
        <v/>
      </c>
      <c r="CA245" s="460"/>
      <c r="CB245" s="460"/>
      <c r="CC245" s="460" t="str">
        <f>IF(CC33&lt;&gt;"",IF(CC36&lt;&gt;"",IF(CC33&gt;=CC36,"","Check ISCED "&amp;CC$8),""),"")</f>
        <v/>
      </c>
      <c r="CD245" s="460"/>
      <c r="CE245" s="460"/>
      <c r="CF245" s="460" t="str">
        <f>IF(CF33&lt;&gt;"",IF(CF36&lt;&gt;"",IF(CF33&gt;=CF36,"","Check ISCED "&amp;CF$8),""),"")</f>
        <v/>
      </c>
      <c r="CG245" s="460"/>
      <c r="CH245" s="460"/>
      <c r="CI245" s="460" t="str">
        <f>IF(CI33&lt;&gt;"",IF(CI36&lt;&gt;"",IF(CI33&gt;=CI36,"","Check ISCED "&amp;CI$8),""),"")</f>
        <v/>
      </c>
      <c r="CJ245" s="460"/>
      <c r="CK245" s="460"/>
      <c r="CL245" s="460" t="str">
        <f>IF(CL33&lt;&gt;"",IF(CL36&lt;&gt;"",IF(CL33&gt;=CL36,"","Check ISCED_X "&amp;CL$8),""),"")</f>
        <v/>
      </c>
      <c r="CM245" s="460"/>
      <c r="CN245" s="460"/>
      <c r="CO245" s="460" t="str">
        <f>IF(CO33&lt;&gt;"",IF(CO36&lt;&gt;"",IF(CO33&gt;=CO36,"","Check ISCED_T "&amp;CO$8),""),"")</f>
        <v/>
      </c>
      <c r="CP245" s="460"/>
      <c r="CQ245" s="469"/>
    </row>
    <row r="246" spans="3:95" s="414" customFormat="1" hidden="1" x14ac:dyDescent="0.2">
      <c r="C246" s="930"/>
      <c r="D246" s="46"/>
      <c r="E246" s="551" t="s">
        <v>9112</v>
      </c>
      <c r="F246" s="485" t="s">
        <v>9154</v>
      </c>
      <c r="G246" s="460"/>
      <c r="H246" s="460"/>
      <c r="I246" s="460"/>
      <c r="J246" s="460"/>
      <c r="K246" s="460"/>
      <c r="L246" s="460"/>
      <c r="M246" s="460"/>
      <c r="N246" s="460"/>
      <c r="O246" s="460"/>
      <c r="P246" s="460"/>
      <c r="Q246" s="460"/>
      <c r="R246" s="460"/>
      <c r="S246" s="460"/>
      <c r="T246" s="460"/>
      <c r="U246" s="460"/>
      <c r="V246" s="460"/>
      <c r="W246" s="460"/>
      <c r="X246" s="460"/>
      <c r="Y246" s="460"/>
      <c r="Z246" s="460"/>
      <c r="AA246" s="460" t="str">
        <f>IF(AA46&lt;&gt;"",IF(AA47&lt;&gt;"",IF(AA46&gt;=AA47,"","Check ISCED "&amp;AA$8),""),"")</f>
        <v/>
      </c>
      <c r="AB246" s="460"/>
      <c r="AC246" s="460"/>
      <c r="AD246" s="460" t="str">
        <f>IF(AD46&lt;&gt;"",IF(AD47&lt;&gt;"",IF(AD46&gt;=AD47,"","Check ISCED "&amp;AD$8),""),"")</f>
        <v/>
      </c>
      <c r="AE246" s="460"/>
      <c r="AF246" s="460"/>
      <c r="AG246" s="460" t="str">
        <f>IF(AG46&lt;&gt;"",IF(AG47&lt;&gt;"",IF(AG46&gt;=AG47,"","Check ISCED "&amp;AG$8),""),"")</f>
        <v/>
      </c>
      <c r="AH246" s="460"/>
      <c r="AI246" s="460"/>
      <c r="AJ246" s="460" t="str">
        <f>IF(AJ46&lt;&gt;"",IF(AJ47&lt;&gt;"",IF(AJ46&gt;=AJ47,"","Check ISCED "&amp;AJ$8),""),"")</f>
        <v/>
      </c>
      <c r="AK246" s="460"/>
      <c r="AL246" s="460"/>
      <c r="AM246" s="460" t="str">
        <f>IF(AM46&lt;&gt;"",IF(AM47&lt;&gt;"",IF(AM46&gt;=AM47,"","Check ISCED "&amp;AM$8),""),"")</f>
        <v/>
      </c>
      <c r="AN246" s="460"/>
      <c r="AO246" s="460"/>
      <c r="AP246" s="460" t="str">
        <f>IF(AP46&lt;&gt;"",IF(AP47&lt;&gt;"",IF(AP46&gt;=AP47,"","Check ISCED "&amp;AP$8),""),"")</f>
        <v/>
      </c>
      <c r="AQ246" s="460"/>
      <c r="AR246" s="460"/>
      <c r="AS246" s="460" t="str">
        <f>IF(AS46&lt;&gt;"",IF(AS47&lt;&gt;"",IF(AS46&gt;=AS47,"","Check ISCED "&amp;AS$8),""),"")</f>
        <v/>
      </c>
      <c r="AT246" s="460"/>
      <c r="AU246" s="460"/>
      <c r="AV246" s="460" t="str">
        <f>IF(AV46&lt;&gt;"",IF(AV47&lt;&gt;"",IF(AV46&gt;=AV47,"","Check ISCED "&amp;AV$8),""),"")</f>
        <v/>
      </c>
      <c r="AW246" s="460"/>
      <c r="AX246" s="460"/>
      <c r="AY246" s="460" t="str">
        <f>IF(AY46&lt;&gt;"",IF(AY47&lt;&gt;"",IF(AY46&gt;=AY47,"","Check ISCED "&amp;AY$8),""),"")</f>
        <v/>
      </c>
      <c r="AZ246" s="460"/>
      <c r="BA246" s="460"/>
      <c r="BB246" s="460" t="str">
        <f>IF(BB46&lt;&gt;"",IF(BB47&lt;&gt;"",IF(BB46&gt;=BB47,"","Check ISCED "&amp;BB$8),""),"")</f>
        <v/>
      </c>
      <c r="BC246" s="460"/>
      <c r="BD246" s="460"/>
      <c r="BE246" s="460" t="str">
        <f>IF(BE46&lt;&gt;"",IF(BE47&lt;&gt;"",IF(BE46&gt;=BE47,"","Check ISCED "&amp;BE$8),""),"")</f>
        <v/>
      </c>
      <c r="BF246" s="460"/>
      <c r="BG246" s="460"/>
      <c r="BH246" s="460" t="str">
        <f>IF(BH46&lt;&gt;"",IF(BH47&lt;&gt;"",IF(BH46&gt;=BH47,"","Check ISCED "&amp;BH$8),""),"")</f>
        <v/>
      </c>
      <c r="BI246" s="460"/>
      <c r="BJ246" s="460"/>
      <c r="BK246" s="460" t="str">
        <f>IF(BK46&lt;&gt;"",IF(BK47&lt;&gt;"",IF(BK46&gt;=BK47,"","Check ISCED "&amp;BK$8),""),"")</f>
        <v/>
      </c>
      <c r="BL246" s="460"/>
      <c r="BM246" s="460"/>
      <c r="BN246" s="460" t="str">
        <f>IF(BN46&lt;&gt;"",IF(BN47&lt;&gt;"",IF(BN46&gt;=BN47,"","Check ISCED "&amp;BN$8),""),"")</f>
        <v/>
      </c>
      <c r="BO246" s="460"/>
      <c r="BP246" s="460"/>
      <c r="BQ246" s="460" t="str">
        <f>IF(BQ46&lt;&gt;"",IF(BQ47&lt;&gt;"",IF(BQ46&gt;=BQ47,"","Check ISCED "&amp;BQ$8),""),"")</f>
        <v/>
      </c>
      <c r="BR246" s="460"/>
      <c r="BS246" s="460"/>
      <c r="BT246" s="460" t="str">
        <f>IF(BT46&lt;&gt;"",IF(BT47&lt;&gt;"",IF(BT46&gt;=BT47,"","Check ISCED "&amp;BT$8),""),"")</f>
        <v/>
      </c>
      <c r="BU246" s="460"/>
      <c r="BV246" s="460"/>
      <c r="BW246" s="460" t="str">
        <f>IF(BW46&lt;&gt;"",IF(BW47&lt;&gt;"",IF(BW46&gt;=BW47,"","Check ISCED "&amp;BW$8),""),"")</f>
        <v/>
      </c>
      <c r="BX246" s="460"/>
      <c r="BY246" s="460"/>
      <c r="BZ246" s="460" t="str">
        <f>IF(BZ46&lt;&gt;"",IF(BZ47&lt;&gt;"",IF(BZ46&gt;=BZ47,"","Check ISCED "&amp;BZ$8),""),"")</f>
        <v/>
      </c>
      <c r="CA246" s="460"/>
      <c r="CB246" s="460"/>
      <c r="CC246" s="460" t="str">
        <f>IF(CC46&lt;&gt;"",IF(CC47&lt;&gt;"",IF(CC46&gt;=CC47,"","Check ISCED "&amp;CC$8),""),"")</f>
        <v/>
      </c>
      <c r="CD246" s="460"/>
      <c r="CE246" s="460"/>
      <c r="CF246" s="460" t="str">
        <f>IF(CF46&lt;&gt;"",IF(CF47&lt;&gt;"",IF(CF46&gt;=CF47,"","Check ISCED "&amp;CF$8),""),"")</f>
        <v/>
      </c>
      <c r="CG246" s="460"/>
      <c r="CH246" s="460"/>
      <c r="CI246" s="460" t="str">
        <f>IF(CI46&lt;&gt;"",IF(CI47&lt;&gt;"",IF(CI46&gt;=CI47,"","Check ISCED "&amp;CI$8),""),"")</f>
        <v/>
      </c>
      <c r="CJ246" s="460"/>
      <c r="CK246" s="460"/>
      <c r="CL246" s="460" t="str">
        <f>IF(CL46&lt;&gt;"",IF(CL47&lt;&gt;"",IF(CL46&gt;=CL47,"","Check ISCED_X "&amp;CL$8),""),"")</f>
        <v/>
      </c>
      <c r="CM246" s="460"/>
      <c r="CN246" s="460"/>
      <c r="CO246" s="460" t="str">
        <f>IF(CO46&lt;&gt;"",IF(CO47&lt;&gt;"",IF(CO46&gt;=CO47,"","Check ISCED_T "&amp;CO$8),""),"")</f>
        <v/>
      </c>
      <c r="CP246" s="460"/>
      <c r="CQ246" s="469"/>
    </row>
    <row r="247" spans="3:95" s="414" customFormat="1" hidden="1" x14ac:dyDescent="0.2">
      <c r="C247" s="930"/>
      <c r="D247" s="46"/>
      <c r="E247" s="551"/>
      <c r="F247" s="485" t="s">
        <v>9155</v>
      </c>
      <c r="G247" s="460"/>
      <c r="H247" s="460"/>
      <c r="I247" s="460"/>
      <c r="J247" s="460"/>
      <c r="K247" s="460"/>
      <c r="L247" s="460"/>
      <c r="M247" s="460"/>
      <c r="N247" s="460"/>
      <c r="O247" s="460"/>
      <c r="P247" s="460"/>
      <c r="Q247" s="460"/>
      <c r="R247" s="460"/>
      <c r="S247" s="460"/>
      <c r="T247" s="460"/>
      <c r="U247" s="460"/>
      <c r="V247" s="460"/>
      <c r="W247" s="460"/>
      <c r="X247" s="460"/>
      <c r="Y247" s="460"/>
      <c r="Z247" s="460"/>
      <c r="AA247" s="460" t="str">
        <f>IF(AA46&lt;&gt;"",IF(AA48&lt;&gt;"",IF(AA46&gt;=AA48,"","Check ISCED "&amp;AA$8),""),"")</f>
        <v/>
      </c>
      <c r="AB247" s="460"/>
      <c r="AC247" s="460"/>
      <c r="AD247" s="460" t="str">
        <f>IF(AD46&lt;&gt;"",IF(AD48&lt;&gt;"",IF(AD46&gt;=AD48,"","Check ISCED "&amp;AD$8),""),"")</f>
        <v/>
      </c>
      <c r="AE247" s="460"/>
      <c r="AF247" s="460"/>
      <c r="AG247" s="460" t="str">
        <f>IF(AG46&lt;&gt;"",IF(AG48&lt;&gt;"",IF(AG46&gt;=AG48,"","Check ISCED "&amp;AG$8),""),"")</f>
        <v/>
      </c>
      <c r="AH247" s="460"/>
      <c r="AI247" s="460"/>
      <c r="AJ247" s="460" t="str">
        <f>IF(AJ46&lt;&gt;"",IF(AJ48&lt;&gt;"",IF(AJ46&gt;=AJ48,"","Check ISCED "&amp;AJ$8),""),"")</f>
        <v/>
      </c>
      <c r="AK247" s="460"/>
      <c r="AL247" s="460"/>
      <c r="AM247" s="460" t="str">
        <f>IF(AM46&lt;&gt;"",IF(AM48&lt;&gt;"",IF(AM46&gt;=AM48,"","Check ISCED "&amp;AM$8),""),"")</f>
        <v/>
      </c>
      <c r="AN247" s="460"/>
      <c r="AO247" s="460"/>
      <c r="AP247" s="460" t="str">
        <f>IF(AP46&lt;&gt;"",IF(AP48&lt;&gt;"",IF(AP46&gt;=AP48,"","Check ISCED "&amp;AP$8),""),"")</f>
        <v/>
      </c>
      <c r="AQ247" s="460"/>
      <c r="AR247" s="460"/>
      <c r="AS247" s="460" t="str">
        <f>IF(AS46&lt;&gt;"",IF(AS48&lt;&gt;"",IF(AS46&gt;=AS48,"","Check ISCED "&amp;AS$8),""),"")</f>
        <v/>
      </c>
      <c r="AT247" s="460"/>
      <c r="AU247" s="460"/>
      <c r="AV247" s="460" t="str">
        <f>IF(AV46&lt;&gt;"",IF(AV48&lt;&gt;"",IF(AV46&gt;=AV48,"","Check ISCED "&amp;AV$8),""),"")</f>
        <v/>
      </c>
      <c r="AW247" s="460"/>
      <c r="AX247" s="460"/>
      <c r="AY247" s="460" t="str">
        <f>IF(AY46&lt;&gt;"",IF(AY48&lt;&gt;"",IF(AY46&gt;=AY48,"","Check ISCED "&amp;AY$8),""),"")</f>
        <v/>
      </c>
      <c r="AZ247" s="460"/>
      <c r="BA247" s="460"/>
      <c r="BB247" s="460" t="str">
        <f>IF(BB46&lt;&gt;"",IF(BB48&lt;&gt;"",IF(BB46&gt;=BB48,"","Check ISCED "&amp;BB$8),""),"")</f>
        <v/>
      </c>
      <c r="BC247" s="460"/>
      <c r="BD247" s="460"/>
      <c r="BE247" s="460" t="str">
        <f>IF(BE46&lt;&gt;"",IF(BE48&lt;&gt;"",IF(BE46&gt;=BE48,"","Check ISCED "&amp;BE$8),""),"")</f>
        <v/>
      </c>
      <c r="BF247" s="460"/>
      <c r="BG247" s="460"/>
      <c r="BH247" s="460" t="str">
        <f>IF(BH46&lt;&gt;"",IF(BH48&lt;&gt;"",IF(BH46&gt;=BH48,"","Check ISCED "&amp;BH$8),""),"")</f>
        <v/>
      </c>
      <c r="BI247" s="460"/>
      <c r="BJ247" s="460"/>
      <c r="BK247" s="460" t="str">
        <f>IF(BK46&lt;&gt;"",IF(BK48&lt;&gt;"",IF(BK46&gt;=BK48,"","Check ISCED "&amp;BK$8),""),"")</f>
        <v/>
      </c>
      <c r="BL247" s="460"/>
      <c r="BM247" s="460"/>
      <c r="BN247" s="460" t="str">
        <f>IF(BN46&lt;&gt;"",IF(BN48&lt;&gt;"",IF(BN46&gt;=BN48,"","Check ISCED "&amp;BN$8),""),"")</f>
        <v/>
      </c>
      <c r="BO247" s="460"/>
      <c r="BP247" s="460"/>
      <c r="BQ247" s="460" t="str">
        <f>IF(BQ46&lt;&gt;"",IF(BQ48&lt;&gt;"",IF(BQ46&gt;=BQ48,"","Check ISCED "&amp;BQ$8),""),"")</f>
        <v/>
      </c>
      <c r="BR247" s="460"/>
      <c r="BS247" s="460"/>
      <c r="BT247" s="460" t="str">
        <f>IF(BT46&lt;&gt;"",IF(BT48&lt;&gt;"",IF(BT46&gt;=BT48,"","Check ISCED "&amp;BT$8),""),"")</f>
        <v/>
      </c>
      <c r="BU247" s="460"/>
      <c r="BV247" s="460"/>
      <c r="BW247" s="460" t="str">
        <f>IF(BW46&lt;&gt;"",IF(BW48&lt;&gt;"",IF(BW46&gt;=BW48,"","Check ISCED "&amp;BW$8),""),"")</f>
        <v/>
      </c>
      <c r="BX247" s="460"/>
      <c r="BY247" s="460"/>
      <c r="BZ247" s="460" t="str">
        <f>IF(BZ46&lt;&gt;"",IF(BZ48&lt;&gt;"",IF(BZ46&gt;=BZ48,"","Check ISCED "&amp;BZ$8),""),"")</f>
        <v/>
      </c>
      <c r="CA247" s="460"/>
      <c r="CB247" s="460"/>
      <c r="CC247" s="460" t="str">
        <f>IF(CC46&lt;&gt;"",IF(CC48&lt;&gt;"",IF(CC46&gt;=CC48,"","Check ISCED "&amp;CC$8),""),"")</f>
        <v/>
      </c>
      <c r="CD247" s="460"/>
      <c r="CE247" s="460"/>
      <c r="CF247" s="460" t="str">
        <f>IF(CF46&lt;&gt;"",IF(CF48&lt;&gt;"",IF(CF46&gt;=CF48,"","Check ISCED "&amp;CF$8),""),"")</f>
        <v/>
      </c>
      <c r="CG247" s="460"/>
      <c r="CH247" s="460"/>
      <c r="CI247" s="460" t="str">
        <f>IF(CI46&lt;&gt;"",IF(CI48&lt;&gt;"",IF(CI46&gt;=CI48,"","Check ISCED "&amp;CI$8),""),"")</f>
        <v/>
      </c>
      <c r="CJ247" s="460"/>
      <c r="CK247" s="460"/>
      <c r="CL247" s="460" t="str">
        <f>IF(CL46&lt;&gt;"",IF(CL48&lt;&gt;"",IF(CL46&gt;=CL48,"","Check ISCED_X "&amp;CL$8),""),"")</f>
        <v/>
      </c>
      <c r="CM247" s="460"/>
      <c r="CN247" s="460"/>
      <c r="CO247" s="460" t="str">
        <f>IF(CO46&lt;&gt;"",IF(CO48&lt;&gt;"",IF(CO46&gt;=CO48,"","Check ISCED_T "&amp;CO$8),""),"")</f>
        <v/>
      </c>
      <c r="CP247" s="460"/>
      <c r="CQ247" s="469"/>
    </row>
    <row r="248" spans="3:95" s="414" customFormat="1" hidden="1" x14ac:dyDescent="0.2">
      <c r="C248" s="931"/>
      <c r="D248" s="544"/>
      <c r="E248" s="545"/>
      <c r="F248" s="436" t="s">
        <v>9156</v>
      </c>
      <c r="G248" s="445"/>
      <c r="H248" s="445"/>
      <c r="I248" s="445"/>
      <c r="J248" s="445"/>
      <c r="K248" s="445"/>
      <c r="L248" s="445"/>
      <c r="M248" s="445"/>
      <c r="N248" s="445"/>
      <c r="O248" s="445"/>
      <c r="P248" s="445"/>
      <c r="Q248" s="445"/>
      <c r="R248" s="445"/>
      <c r="S248" s="445"/>
      <c r="T248" s="445"/>
      <c r="U248" s="445"/>
      <c r="V248" s="445"/>
      <c r="W248" s="445"/>
      <c r="X248" s="445"/>
      <c r="Y248" s="445"/>
      <c r="Z248" s="445"/>
      <c r="AA248" s="445" t="str">
        <f>IF(AA46&lt;&gt;"",IF(AA49&lt;&gt;"",IF(AA46&gt;=AA49,"","Check ISCED "&amp;AA$8),""),"")</f>
        <v/>
      </c>
      <c r="AB248" s="445"/>
      <c r="AC248" s="445"/>
      <c r="AD248" s="445" t="str">
        <f>IF(AD46&lt;&gt;"",IF(AD49&lt;&gt;"",IF(AD46&gt;=AD49,"","Check ISCED "&amp;AD$8),""),"")</f>
        <v/>
      </c>
      <c r="AE248" s="445"/>
      <c r="AF248" s="445"/>
      <c r="AG248" s="445" t="str">
        <f>IF(AG46&lt;&gt;"",IF(AG49&lt;&gt;"",IF(AG46&gt;=AG49,"","Check ISCED "&amp;AG$8),""),"")</f>
        <v/>
      </c>
      <c r="AH248" s="445"/>
      <c r="AI248" s="445"/>
      <c r="AJ248" s="445" t="str">
        <f>IF(AJ46&lt;&gt;"",IF(AJ49&lt;&gt;"",IF(AJ46&gt;=AJ49,"","Check ISCED "&amp;AJ$8),""),"")</f>
        <v/>
      </c>
      <c r="AK248" s="445"/>
      <c r="AL248" s="445"/>
      <c r="AM248" s="445" t="str">
        <f>IF(AM46&lt;&gt;"",IF(AM49&lt;&gt;"",IF(AM46&gt;=AM49,"","Check ISCED "&amp;AM$8),""),"")</f>
        <v/>
      </c>
      <c r="AN248" s="445"/>
      <c r="AO248" s="445"/>
      <c r="AP248" s="445" t="str">
        <f>IF(AP46&lt;&gt;"",IF(AP49&lt;&gt;"",IF(AP46&gt;=AP49,"","Check ISCED "&amp;AP$8),""),"")</f>
        <v/>
      </c>
      <c r="AQ248" s="445"/>
      <c r="AR248" s="445"/>
      <c r="AS248" s="445" t="str">
        <f>IF(AS46&lt;&gt;"",IF(AS49&lt;&gt;"",IF(AS46&gt;=AS49,"","Check ISCED "&amp;AS$8),""),"")</f>
        <v/>
      </c>
      <c r="AT248" s="445"/>
      <c r="AU248" s="445"/>
      <c r="AV248" s="445" t="str">
        <f>IF(AV46&lt;&gt;"",IF(AV49&lt;&gt;"",IF(AV46&gt;=AV49,"","Check ISCED "&amp;AV$8),""),"")</f>
        <v/>
      </c>
      <c r="AW248" s="445"/>
      <c r="AX248" s="445"/>
      <c r="AY248" s="445" t="str">
        <f>IF(AY46&lt;&gt;"",IF(AY49&lt;&gt;"",IF(AY46&gt;=AY49,"","Check ISCED "&amp;AY$8),""),"")</f>
        <v/>
      </c>
      <c r="AZ248" s="445"/>
      <c r="BA248" s="445"/>
      <c r="BB248" s="445" t="str">
        <f>IF(BB46&lt;&gt;"",IF(BB49&lt;&gt;"",IF(BB46&gt;=BB49,"","Check ISCED "&amp;BB$8),""),"")</f>
        <v/>
      </c>
      <c r="BC248" s="445"/>
      <c r="BD248" s="445"/>
      <c r="BE248" s="445" t="str">
        <f>IF(BE46&lt;&gt;"",IF(BE49&lt;&gt;"",IF(BE46&gt;=BE49,"","Check ISCED "&amp;BE$8),""),"")</f>
        <v/>
      </c>
      <c r="BF248" s="445"/>
      <c r="BG248" s="445"/>
      <c r="BH248" s="445" t="str">
        <f>IF(BH46&lt;&gt;"",IF(BH49&lt;&gt;"",IF(BH46&gt;=BH49,"","Check ISCED "&amp;BH$8),""),"")</f>
        <v/>
      </c>
      <c r="BI248" s="445"/>
      <c r="BJ248" s="445"/>
      <c r="BK248" s="445" t="str">
        <f>IF(BK46&lt;&gt;"",IF(BK49&lt;&gt;"",IF(BK46&gt;=BK49,"","Check ISCED "&amp;BK$8),""),"")</f>
        <v/>
      </c>
      <c r="BL248" s="445"/>
      <c r="BM248" s="445"/>
      <c r="BN248" s="445" t="str">
        <f>IF(BN46&lt;&gt;"",IF(BN49&lt;&gt;"",IF(BN46&gt;=BN49,"","Check ISCED "&amp;BN$8),""),"")</f>
        <v/>
      </c>
      <c r="BO248" s="445"/>
      <c r="BP248" s="445"/>
      <c r="BQ248" s="445" t="str">
        <f>IF(BQ46&lt;&gt;"",IF(BQ49&lt;&gt;"",IF(BQ46&gt;=BQ49,"","Check ISCED "&amp;BQ$8),""),"")</f>
        <v/>
      </c>
      <c r="BR248" s="445"/>
      <c r="BS248" s="445"/>
      <c r="BT248" s="445" t="str">
        <f>IF(BT46&lt;&gt;"",IF(BT49&lt;&gt;"",IF(BT46&gt;=BT49,"","Check ISCED "&amp;BT$8),""),"")</f>
        <v/>
      </c>
      <c r="BU248" s="445"/>
      <c r="BV248" s="445"/>
      <c r="BW248" s="445" t="str">
        <f>IF(BW46&lt;&gt;"",IF(BW49&lt;&gt;"",IF(BW46&gt;=BW49,"","Check ISCED "&amp;BW$8),""),"")</f>
        <v/>
      </c>
      <c r="BX248" s="445"/>
      <c r="BY248" s="445"/>
      <c r="BZ248" s="445" t="str">
        <f>IF(BZ46&lt;&gt;"",IF(BZ49&lt;&gt;"",IF(BZ46&gt;=BZ49,"","Check ISCED "&amp;BZ$8),""),"")</f>
        <v/>
      </c>
      <c r="CA248" s="445"/>
      <c r="CB248" s="445"/>
      <c r="CC248" s="445" t="str">
        <f>IF(CC46&lt;&gt;"",IF(CC49&lt;&gt;"",IF(CC46&gt;=CC49,"","Check ISCED "&amp;CC$8),""),"")</f>
        <v/>
      </c>
      <c r="CD248" s="445"/>
      <c r="CE248" s="445"/>
      <c r="CF248" s="445" t="str">
        <f>IF(CF46&lt;&gt;"",IF(CF49&lt;&gt;"",IF(CF46&gt;=CF49,"","Check ISCED "&amp;CF$8),""),"")</f>
        <v/>
      </c>
      <c r="CG248" s="445"/>
      <c r="CH248" s="445"/>
      <c r="CI248" s="445" t="str">
        <f>IF(CI46&lt;&gt;"",IF(CI49&lt;&gt;"",IF(CI46&gt;=CI49,"","Check ISCED "&amp;CI$8),""),"")</f>
        <v/>
      </c>
      <c r="CJ248" s="445"/>
      <c r="CK248" s="445"/>
      <c r="CL248" s="445" t="str">
        <f>IF(CL46&lt;&gt;"",IF(CL49&lt;&gt;"",IF(CL46&gt;=CL49,"","Check ISCED_X "&amp;CL$8),""),"")</f>
        <v/>
      </c>
      <c r="CM248" s="445"/>
      <c r="CN248" s="445"/>
      <c r="CO248" s="445" t="str">
        <f>IF(CO46&lt;&gt;"",IF(CO49&lt;&gt;"",IF(CO46&gt;=CO49,"","Check ISCED_T "&amp;CO$8),""),"")</f>
        <v/>
      </c>
      <c r="CP248" s="445"/>
      <c r="CQ248" s="470"/>
    </row>
    <row r="249" spans="3:95" s="414" customFormat="1" hidden="1" x14ac:dyDescent="0.2">
      <c r="D249" s="536"/>
      <c r="E249" s="537"/>
    </row>
    <row r="250" spans="3:95" s="414" customFormat="1" hidden="1" x14ac:dyDescent="0.2">
      <c r="C250" s="929" t="s">
        <v>9157</v>
      </c>
      <c r="D250" s="548"/>
      <c r="E250" s="549" t="s">
        <v>723</v>
      </c>
      <c r="F250" s="481" t="s">
        <v>9158</v>
      </c>
      <c r="G250" s="455"/>
      <c r="H250" s="455"/>
      <c r="I250" s="455"/>
      <c r="J250" s="455"/>
      <c r="K250" s="455"/>
      <c r="L250" s="455"/>
      <c r="M250" s="455"/>
      <c r="N250" s="455"/>
      <c r="O250" s="455"/>
      <c r="P250" s="455"/>
      <c r="Q250" s="455"/>
      <c r="R250" s="455"/>
      <c r="S250" s="455"/>
      <c r="T250" s="455"/>
      <c r="U250" s="455"/>
      <c r="V250" s="455"/>
      <c r="W250" s="455"/>
      <c r="X250" s="455"/>
      <c r="Y250" s="455"/>
      <c r="Z250" s="455"/>
      <c r="AA250" s="455" t="str">
        <f>IF(AA40&lt;&gt;"",IF(AA41&lt;&gt;"",IF(AA40&gt;=AA41,"","Check ISCED "&amp;AA$8),""),"")</f>
        <v/>
      </c>
      <c r="AB250" s="455"/>
      <c r="AC250" s="455"/>
      <c r="AD250" s="455" t="str">
        <f>IF(AD40&lt;&gt;"",IF(AD41&lt;&gt;"",IF(AD40&gt;=AD41,"","Check ISCED "&amp;AD$8),""),"")</f>
        <v/>
      </c>
      <c r="AE250" s="455"/>
      <c r="AF250" s="455"/>
      <c r="AG250" s="455" t="str">
        <f>IF(AG40&lt;&gt;"",IF(AG41&lt;&gt;"",IF(AG40&gt;=AG41,"","Check ISCED "&amp;AG$8),""),"")</f>
        <v/>
      </c>
      <c r="AH250" s="455"/>
      <c r="AI250" s="455"/>
      <c r="AJ250" s="455" t="str">
        <f>IF(AJ40&lt;&gt;"",IF(AJ41&lt;&gt;"",IF(AJ40&gt;=AJ41,"","Check ISCED "&amp;AJ$8),""),"")</f>
        <v/>
      </c>
      <c r="AK250" s="455"/>
      <c r="AL250" s="455"/>
      <c r="AM250" s="455" t="str">
        <f>IF(AM40&lt;&gt;"",IF(AM41&lt;&gt;"",IF(AM40&gt;=AM41,"","Check ISCED "&amp;AM$8),""),"")</f>
        <v/>
      </c>
      <c r="AN250" s="455"/>
      <c r="AO250" s="455"/>
      <c r="AP250" s="455" t="str">
        <f>IF(AP40&lt;&gt;"",IF(AP41&lt;&gt;"",IF(AP40&gt;=AP41,"","Check ISCED "&amp;AP$8),""),"")</f>
        <v/>
      </c>
      <c r="AQ250" s="455"/>
      <c r="AR250" s="455"/>
      <c r="AS250" s="455" t="str">
        <f>IF(AS40&lt;&gt;"",IF(AS41&lt;&gt;"",IF(AS40&gt;=AS41,"","Check ISCED "&amp;AS$8),""),"")</f>
        <v/>
      </c>
      <c r="AT250" s="455"/>
      <c r="AU250" s="455"/>
      <c r="AV250" s="455" t="str">
        <f>IF(AV40&lt;&gt;"",IF(AV41&lt;&gt;"",IF(AV40&gt;=AV41,"","Check ISCED "&amp;AV$8),""),"")</f>
        <v/>
      </c>
      <c r="AW250" s="455"/>
      <c r="AX250" s="455"/>
      <c r="AY250" s="455" t="str">
        <f>IF(AY40&lt;&gt;"",IF(AY41&lt;&gt;"",IF(AY40&gt;=AY41,"","Check ISCED "&amp;AY$8),""),"")</f>
        <v/>
      </c>
      <c r="AZ250" s="455"/>
      <c r="BA250" s="455"/>
      <c r="BB250" s="455" t="str">
        <f>IF(BB40&lt;&gt;"",IF(BB41&lt;&gt;"",IF(BB40&gt;=BB41,"","Check ISCED "&amp;BB$8),""),"")</f>
        <v/>
      </c>
      <c r="BC250" s="455"/>
      <c r="BD250" s="455"/>
      <c r="BE250" s="455" t="str">
        <f>IF(BE40&lt;&gt;"",IF(BE41&lt;&gt;"",IF(BE40&gt;=BE41,"","Check ISCED "&amp;BE$8),""),"")</f>
        <v/>
      </c>
      <c r="BF250" s="455"/>
      <c r="BG250" s="455"/>
      <c r="BH250" s="455" t="str">
        <f>IF(BH40&lt;&gt;"",IF(BH41&lt;&gt;"",IF(BH40&gt;=BH41,"","Check ISCED "&amp;BH$8),""),"")</f>
        <v/>
      </c>
      <c r="BI250" s="455"/>
      <c r="BJ250" s="455"/>
      <c r="BK250" s="455" t="str">
        <f>IF(BK40&lt;&gt;"",IF(BK41&lt;&gt;"",IF(BK40&gt;=BK41,"","Check ISCED "&amp;BK$8),""),"")</f>
        <v/>
      </c>
      <c r="BL250" s="455"/>
      <c r="BM250" s="455"/>
      <c r="BN250" s="455" t="str">
        <f>IF(BN40&lt;&gt;"",IF(BN41&lt;&gt;"",IF(BN40&gt;=BN41,"","Check ISCED "&amp;BN$8),""),"")</f>
        <v/>
      </c>
      <c r="BO250" s="455"/>
      <c r="BP250" s="455"/>
      <c r="BQ250" s="455" t="str">
        <f>IF(BQ40&lt;&gt;"",IF(BQ41&lt;&gt;"",IF(BQ40&gt;=BQ41,"","Check ISCED "&amp;BQ$8),""),"")</f>
        <v/>
      </c>
      <c r="BR250" s="455"/>
      <c r="BS250" s="455"/>
      <c r="BT250" s="455" t="str">
        <f>IF(BT40&lt;&gt;"",IF(BT41&lt;&gt;"",IF(BT40&gt;=BT41,"","Check ISCED "&amp;BT$8),""),"")</f>
        <v/>
      </c>
      <c r="BU250" s="455"/>
      <c r="BV250" s="455"/>
      <c r="BW250" s="455" t="str">
        <f>IF(BW40&lt;&gt;"",IF(BW41&lt;&gt;"",IF(BW40&gt;=BW41,"","Check ISCED "&amp;BW$8),""),"")</f>
        <v/>
      </c>
      <c r="BX250" s="455"/>
      <c r="BY250" s="455"/>
      <c r="BZ250" s="455" t="str">
        <f>IF(BZ40&lt;&gt;"",IF(BZ41&lt;&gt;"",IF(BZ40&gt;=BZ41,"","Check ISCED "&amp;BZ$8),""),"")</f>
        <v/>
      </c>
      <c r="CA250" s="455"/>
      <c r="CB250" s="455"/>
      <c r="CC250" s="455" t="str">
        <f>IF(CC40&lt;&gt;"",IF(CC41&lt;&gt;"",IF(CC40&gt;=CC41,"","Check ISCED "&amp;CC$8),""),"")</f>
        <v/>
      </c>
      <c r="CD250" s="455"/>
      <c r="CE250" s="455"/>
      <c r="CF250" s="455" t="str">
        <f>IF(CF40&lt;&gt;"",IF(CF41&lt;&gt;"",IF(CF40&gt;=CF41,"","Check ISCED "&amp;CF$8),""),"")</f>
        <v/>
      </c>
      <c r="CG250" s="455"/>
      <c r="CH250" s="455"/>
      <c r="CI250" s="455" t="str">
        <f>IF(CI40&lt;&gt;"",IF(CI41&lt;&gt;"",IF(CI40&gt;=CI41,"","Check ISCED "&amp;CI$8),""),"")</f>
        <v/>
      </c>
      <c r="CJ250" s="455"/>
      <c r="CK250" s="455"/>
      <c r="CL250" s="455" t="str">
        <f>IF(CL40&lt;&gt;"",IF(CL41&lt;&gt;"",IF(CL40&gt;=CL41,"","Check ISCED _X"),""),"")</f>
        <v/>
      </c>
      <c r="CM250" s="455"/>
      <c r="CN250" s="455"/>
      <c r="CO250" s="455" t="str">
        <f>IF(CO40&lt;&gt;"",IF(CO41&lt;&gt;"",IF(CO40&gt;=CO41,"","Check ISCED _T"),""),"")</f>
        <v/>
      </c>
      <c r="CP250" s="455"/>
      <c r="CQ250" s="468"/>
    </row>
    <row r="251" spans="3:95" s="414" customFormat="1" hidden="1" x14ac:dyDescent="0.2">
      <c r="C251" s="930"/>
      <c r="D251" s="46"/>
      <c r="E251" s="551"/>
      <c r="F251" s="485" t="s">
        <v>9159</v>
      </c>
      <c r="G251" s="460"/>
      <c r="H251" s="460"/>
      <c r="I251" s="460"/>
      <c r="J251" s="460"/>
      <c r="K251" s="460"/>
      <c r="L251" s="460"/>
      <c r="M251" s="460"/>
      <c r="N251" s="460"/>
      <c r="O251" s="460"/>
      <c r="P251" s="460"/>
      <c r="Q251" s="460"/>
      <c r="R251" s="460"/>
      <c r="S251" s="460"/>
      <c r="T251" s="460"/>
      <c r="U251" s="460"/>
      <c r="V251" s="460"/>
      <c r="W251" s="460"/>
      <c r="X251" s="460"/>
      <c r="Y251" s="460"/>
      <c r="Z251" s="460"/>
      <c r="AA251" s="460" t="str">
        <f>IF(AA40&lt;&gt;"",IF(AA42&lt;&gt;"",IF(AA40&gt;=AA42,"","Check ISCED "&amp;AA$8),""),"")</f>
        <v/>
      </c>
      <c r="AB251" s="460"/>
      <c r="AC251" s="460"/>
      <c r="AD251" s="460" t="str">
        <f>IF(AD40&lt;&gt;"",IF(AD42&lt;&gt;"",IF(AD40&gt;=AD42,"","Check ISCED "&amp;AD$8),""),"")</f>
        <v/>
      </c>
      <c r="AE251" s="460"/>
      <c r="AF251" s="460"/>
      <c r="AG251" s="460" t="str">
        <f>IF(AG40&lt;&gt;"",IF(AG42&lt;&gt;"",IF(AG40&gt;=AG42,"","Check ISCED "&amp;AG$8),""),"")</f>
        <v/>
      </c>
      <c r="AH251" s="460"/>
      <c r="AI251" s="460"/>
      <c r="AJ251" s="460" t="str">
        <f>IF(AJ40&lt;&gt;"",IF(AJ42&lt;&gt;"",IF(AJ40&gt;=AJ42,"","Check ISCED "&amp;AJ$8),""),"")</f>
        <v/>
      </c>
      <c r="AK251" s="460"/>
      <c r="AL251" s="460"/>
      <c r="AM251" s="460" t="str">
        <f>IF(AM40&lt;&gt;"",IF(AM42&lt;&gt;"",IF(AM40&gt;=AM42,"","Check ISCED "&amp;AM$8),""),"")</f>
        <v/>
      </c>
      <c r="AN251" s="460"/>
      <c r="AO251" s="460"/>
      <c r="AP251" s="460" t="str">
        <f>IF(AP40&lt;&gt;"",IF(AP42&lt;&gt;"",IF(AP40&gt;=AP42,"","Check ISCED "&amp;AP$8),""),"")</f>
        <v/>
      </c>
      <c r="AQ251" s="460"/>
      <c r="AR251" s="460"/>
      <c r="AS251" s="460" t="str">
        <f>IF(AS40&lt;&gt;"",IF(AS42&lt;&gt;"",IF(AS40&gt;=AS42,"","Check ISCED "&amp;AS$8),""),"")</f>
        <v/>
      </c>
      <c r="AT251" s="460"/>
      <c r="AU251" s="460"/>
      <c r="AV251" s="460" t="str">
        <f>IF(AV40&lt;&gt;"",IF(AV42&lt;&gt;"",IF(AV40&gt;=AV42,"","Check ISCED "&amp;AV$8),""),"")</f>
        <v/>
      </c>
      <c r="AW251" s="460"/>
      <c r="AX251" s="460"/>
      <c r="AY251" s="460" t="str">
        <f>IF(AY40&lt;&gt;"",IF(AY42&lt;&gt;"",IF(AY40&gt;=AY42,"","Check ISCED "&amp;AY$8),""),"")</f>
        <v/>
      </c>
      <c r="AZ251" s="460"/>
      <c r="BA251" s="460"/>
      <c r="BB251" s="460" t="str">
        <f>IF(BB40&lt;&gt;"",IF(BB42&lt;&gt;"",IF(BB40&gt;=BB42,"","Check ISCED "&amp;BB$8),""),"")</f>
        <v/>
      </c>
      <c r="BC251" s="460"/>
      <c r="BD251" s="460"/>
      <c r="BE251" s="460" t="str">
        <f>IF(BE40&lt;&gt;"",IF(BE42&lt;&gt;"",IF(BE40&gt;=BE42,"","Check ISCED "&amp;BE$8),""),"")</f>
        <v/>
      </c>
      <c r="BF251" s="460"/>
      <c r="BG251" s="460"/>
      <c r="BH251" s="460" t="str">
        <f>IF(BH40&lt;&gt;"",IF(BH42&lt;&gt;"",IF(BH40&gt;=BH42,"","Check ISCED "&amp;BH$8),""),"")</f>
        <v/>
      </c>
      <c r="BI251" s="460"/>
      <c r="BJ251" s="460"/>
      <c r="BK251" s="460" t="str">
        <f>IF(BK40&lt;&gt;"",IF(BK42&lt;&gt;"",IF(BK40&gt;=BK42,"","Check ISCED "&amp;BK$8),""),"")</f>
        <v/>
      </c>
      <c r="BL251" s="460"/>
      <c r="BM251" s="460"/>
      <c r="BN251" s="460" t="str">
        <f>IF(BN40&lt;&gt;"",IF(BN42&lt;&gt;"",IF(BN40&gt;=BN42,"","Check ISCED "&amp;BN$8),""),"")</f>
        <v/>
      </c>
      <c r="BO251" s="460"/>
      <c r="BP251" s="460"/>
      <c r="BQ251" s="460" t="str">
        <f>IF(BQ40&lt;&gt;"",IF(BQ42&lt;&gt;"",IF(BQ40&gt;=BQ42,"","Check ISCED "&amp;BQ$8),""),"")</f>
        <v/>
      </c>
      <c r="BR251" s="460"/>
      <c r="BS251" s="460"/>
      <c r="BT251" s="460" t="str">
        <f>IF(BT40&lt;&gt;"",IF(BT42&lt;&gt;"",IF(BT40&gt;=BT42,"","Check ISCED "&amp;BT$8),""),"")</f>
        <v/>
      </c>
      <c r="BU251" s="460"/>
      <c r="BV251" s="460"/>
      <c r="BW251" s="460" t="str">
        <f>IF(BW40&lt;&gt;"",IF(BW42&lt;&gt;"",IF(BW40&gt;=BW42,"","Check ISCED "&amp;BW$8),""),"")</f>
        <v/>
      </c>
      <c r="BX251" s="460"/>
      <c r="BY251" s="460"/>
      <c r="BZ251" s="460" t="str">
        <f>IF(BZ40&lt;&gt;"",IF(BZ42&lt;&gt;"",IF(BZ40&gt;=BZ42,"","Check ISCED "&amp;BZ$8),""),"")</f>
        <v/>
      </c>
      <c r="CA251" s="460"/>
      <c r="CB251" s="460"/>
      <c r="CC251" s="460" t="str">
        <f>IF(CC40&lt;&gt;"",IF(CC42&lt;&gt;"",IF(CC40&gt;=CC42,"","Check ISCED "&amp;CC$8),""),"")</f>
        <v/>
      </c>
      <c r="CD251" s="460"/>
      <c r="CE251" s="460"/>
      <c r="CF251" s="460" t="str">
        <f>IF(CF40&lt;&gt;"",IF(CF42&lt;&gt;"",IF(CF40&gt;=CF42,"","Check ISCED "&amp;CF$8),""),"")</f>
        <v/>
      </c>
      <c r="CG251" s="460"/>
      <c r="CH251" s="460"/>
      <c r="CI251" s="460" t="str">
        <f>IF(CI40&lt;&gt;"",IF(CI42&lt;&gt;"",IF(CI40&gt;=CI42,"","Check ISCED "&amp;CI$8),""),"")</f>
        <v/>
      </c>
      <c r="CJ251" s="460"/>
      <c r="CK251" s="460"/>
      <c r="CL251" s="460" t="str">
        <f>IF(CL40&lt;&gt;"",IF(CL42&lt;&gt;"",IF(CL40&gt;=CL42,"","Check ISCED _X"),""),"")</f>
        <v/>
      </c>
      <c r="CM251" s="460"/>
      <c r="CN251" s="460"/>
      <c r="CO251" s="460" t="str">
        <f>IF(CO40&lt;&gt;"",IF(CO42&lt;&gt;"",IF(CO40&gt;=CO42,"","Check ISCED _T"),""),"")</f>
        <v/>
      </c>
      <c r="CP251" s="460"/>
      <c r="CQ251" s="469"/>
    </row>
    <row r="252" spans="3:95" s="414" customFormat="1" hidden="1" x14ac:dyDescent="0.2">
      <c r="C252" s="930"/>
      <c r="D252" s="46"/>
      <c r="E252" s="551" t="s">
        <v>9112</v>
      </c>
      <c r="F252" s="485" t="s">
        <v>9160</v>
      </c>
      <c r="G252" s="460"/>
      <c r="H252" s="460"/>
      <c r="I252" s="460"/>
      <c r="J252" s="460"/>
      <c r="K252" s="460"/>
      <c r="L252" s="460"/>
      <c r="M252" s="460"/>
      <c r="N252" s="460"/>
      <c r="O252" s="460"/>
      <c r="P252" s="460"/>
      <c r="Q252" s="460"/>
      <c r="R252" s="460"/>
      <c r="S252" s="460"/>
      <c r="T252" s="460"/>
      <c r="U252" s="460"/>
      <c r="V252" s="460"/>
      <c r="W252" s="460"/>
      <c r="X252" s="460"/>
      <c r="Y252" s="460"/>
      <c r="Z252" s="460"/>
      <c r="AA252" s="460" t="str">
        <f>IF(AA53&lt;&gt;"",IF(AA54&lt;&gt;"",IF(AA53&gt;=AA54,"","Check ISCED "&amp;AA$8),""),"")</f>
        <v/>
      </c>
      <c r="AB252" s="460"/>
      <c r="AC252" s="460"/>
      <c r="AD252" s="460" t="str">
        <f>IF(AD53&lt;&gt;"",IF(AD54&lt;&gt;"",IF(AD53&gt;=AD54,"","Check ISCED "&amp;AD$8),""),"")</f>
        <v/>
      </c>
      <c r="AE252" s="460"/>
      <c r="AF252" s="460"/>
      <c r="AG252" s="460" t="str">
        <f>IF(AG53&lt;&gt;"",IF(AG54&lt;&gt;"",IF(AG53&gt;=AG54,"","Check ISCED "&amp;AG$8),""),"")</f>
        <v/>
      </c>
      <c r="AH252" s="460"/>
      <c r="AI252" s="460"/>
      <c r="AJ252" s="460" t="str">
        <f>IF(AJ53&lt;&gt;"",IF(AJ54&lt;&gt;"",IF(AJ53&gt;=AJ54,"","Check ISCED "&amp;AJ$8),""),"")</f>
        <v/>
      </c>
      <c r="AK252" s="460"/>
      <c r="AL252" s="460"/>
      <c r="AM252" s="460" t="str">
        <f>IF(AM53&lt;&gt;"",IF(AM54&lt;&gt;"",IF(AM53&gt;=AM54,"","Check ISCED "&amp;AM$8),""),"")</f>
        <v/>
      </c>
      <c r="AN252" s="460"/>
      <c r="AO252" s="460"/>
      <c r="AP252" s="460" t="str">
        <f>IF(AP53&lt;&gt;"",IF(AP54&lt;&gt;"",IF(AP53&gt;=AP54,"","Check ISCED "&amp;AP$8),""),"")</f>
        <v/>
      </c>
      <c r="AQ252" s="460"/>
      <c r="AR252" s="460"/>
      <c r="AS252" s="460" t="str">
        <f>IF(AS53&lt;&gt;"",IF(AS54&lt;&gt;"",IF(AS53&gt;=AS54,"","Check ISCED "&amp;AS$8),""),"")</f>
        <v/>
      </c>
      <c r="AT252" s="460"/>
      <c r="AU252" s="460"/>
      <c r="AV252" s="460" t="str">
        <f>IF(AV53&lt;&gt;"",IF(AV54&lt;&gt;"",IF(AV53&gt;=AV54,"","Check ISCED "&amp;AV$8),""),"")</f>
        <v/>
      </c>
      <c r="AW252" s="460"/>
      <c r="AX252" s="460"/>
      <c r="AY252" s="460" t="str">
        <f>IF(AY53&lt;&gt;"",IF(AY54&lt;&gt;"",IF(AY53&gt;=AY54,"","Check ISCED "&amp;AY$8),""),"")</f>
        <v/>
      </c>
      <c r="AZ252" s="460"/>
      <c r="BA252" s="460"/>
      <c r="BB252" s="460" t="str">
        <f>IF(BB53&lt;&gt;"",IF(BB54&lt;&gt;"",IF(BB53&gt;=BB54,"","Check ISCED "&amp;BB$8),""),"")</f>
        <v/>
      </c>
      <c r="BC252" s="460"/>
      <c r="BD252" s="460"/>
      <c r="BE252" s="460" t="str">
        <f>IF(BE53&lt;&gt;"",IF(BE54&lt;&gt;"",IF(BE53&gt;=BE54,"","Check ISCED "&amp;BE$8),""),"")</f>
        <v/>
      </c>
      <c r="BF252" s="460"/>
      <c r="BG252" s="460"/>
      <c r="BH252" s="460" t="str">
        <f>IF(BH53&lt;&gt;"",IF(BH54&lt;&gt;"",IF(BH53&gt;=BH54,"","Check ISCED "&amp;BH$8),""),"")</f>
        <v/>
      </c>
      <c r="BI252" s="460"/>
      <c r="BJ252" s="460"/>
      <c r="BK252" s="460" t="str">
        <f>IF(BK53&lt;&gt;"",IF(BK54&lt;&gt;"",IF(BK53&gt;=BK54,"","Check ISCED "&amp;BK$8),""),"")</f>
        <v/>
      </c>
      <c r="BL252" s="460"/>
      <c r="BM252" s="460"/>
      <c r="BN252" s="460" t="str">
        <f>IF(BN53&lt;&gt;"",IF(BN54&lt;&gt;"",IF(BN53&gt;=BN54,"","Check ISCED "&amp;BN$8),""),"")</f>
        <v/>
      </c>
      <c r="BO252" s="460"/>
      <c r="BP252" s="460"/>
      <c r="BQ252" s="460" t="str">
        <f>IF(BQ53&lt;&gt;"",IF(BQ54&lt;&gt;"",IF(BQ53&gt;=BQ54,"","Check ISCED "&amp;BQ$8),""),"")</f>
        <v/>
      </c>
      <c r="BR252" s="460"/>
      <c r="BS252" s="460"/>
      <c r="BT252" s="460" t="str">
        <f>IF(BT53&lt;&gt;"",IF(BT54&lt;&gt;"",IF(BT53&gt;=BT54,"","Check ISCED "&amp;BT$8),""),"")</f>
        <v/>
      </c>
      <c r="BU252" s="460"/>
      <c r="BV252" s="460"/>
      <c r="BW252" s="460" t="str">
        <f>IF(BW53&lt;&gt;"",IF(BW54&lt;&gt;"",IF(BW53&gt;=BW54,"","Check ISCED "&amp;BW$8),""),"")</f>
        <v/>
      </c>
      <c r="BX252" s="460"/>
      <c r="BY252" s="460"/>
      <c r="BZ252" s="460" t="str">
        <f>IF(BZ53&lt;&gt;"",IF(BZ54&lt;&gt;"",IF(BZ53&gt;=BZ54,"","Check ISCED "&amp;BZ$8),""),"")</f>
        <v/>
      </c>
      <c r="CA252" s="460"/>
      <c r="CB252" s="460"/>
      <c r="CC252" s="460" t="str">
        <f>IF(CC53&lt;&gt;"",IF(CC54&lt;&gt;"",IF(CC53&gt;=CC54,"","Check ISCED "&amp;CC$8),""),"")</f>
        <v/>
      </c>
      <c r="CD252" s="460"/>
      <c r="CE252" s="460"/>
      <c r="CF252" s="460" t="str">
        <f>IF(CF53&lt;&gt;"",IF(CF54&lt;&gt;"",IF(CF53&gt;=CF54,"","Check ISCED "&amp;CF$8),""),"")</f>
        <v/>
      </c>
      <c r="CG252" s="460"/>
      <c r="CH252" s="460"/>
      <c r="CI252" s="460" t="str">
        <f>IF(CI53&lt;&gt;"",IF(CI54&lt;&gt;"",IF(CI53&gt;=CI54,"","Check ISCED "&amp;CI$8),""),"")</f>
        <v/>
      </c>
      <c r="CJ252" s="460"/>
      <c r="CK252" s="460"/>
      <c r="CL252" s="460" t="str">
        <f>IF(CL53&lt;&gt;"",IF(CL54&lt;&gt;"",IF(CL53&gt;=CL54,"","Check ISCED _X"),""),"")</f>
        <v/>
      </c>
      <c r="CM252" s="460"/>
      <c r="CN252" s="460"/>
      <c r="CO252" s="460" t="str">
        <f>IF(CO53&lt;&gt;"",IF(CO54&lt;&gt;"",IF(CO53&gt;=CO54,"","Check ISCED _T"),""),"")</f>
        <v/>
      </c>
      <c r="CP252" s="460"/>
      <c r="CQ252" s="469"/>
    </row>
    <row r="253" spans="3:95" s="414" customFormat="1" hidden="1" x14ac:dyDescent="0.2">
      <c r="C253" s="930"/>
      <c r="D253" s="46"/>
      <c r="E253" s="551"/>
      <c r="F253" s="485" t="s">
        <v>9161</v>
      </c>
      <c r="G253" s="460"/>
      <c r="H253" s="460"/>
      <c r="I253" s="460"/>
      <c r="J253" s="460"/>
      <c r="K253" s="460"/>
      <c r="L253" s="460"/>
      <c r="M253" s="460"/>
      <c r="N253" s="460"/>
      <c r="O253" s="460"/>
      <c r="P253" s="460"/>
      <c r="Q253" s="460"/>
      <c r="R253" s="460"/>
      <c r="S253" s="460"/>
      <c r="T253" s="460"/>
      <c r="U253" s="460"/>
      <c r="V253" s="460"/>
      <c r="W253" s="460"/>
      <c r="X253" s="460"/>
      <c r="Y253" s="460"/>
      <c r="Z253" s="460"/>
      <c r="AA253" s="460" t="str">
        <f>IF(AA53&lt;&gt;"",IF(AA55&lt;&gt;"",IF(AA53&gt;=AA55,"","Check ISCED "&amp;AA$8),""),"")</f>
        <v/>
      </c>
      <c r="AB253" s="460"/>
      <c r="AC253" s="460"/>
      <c r="AD253" s="460" t="str">
        <f>IF(AD53&lt;&gt;"",IF(AD55&lt;&gt;"",IF(AD53&gt;=AD55,"","Check ISCED "&amp;AD$8),""),"")</f>
        <v/>
      </c>
      <c r="AE253" s="460"/>
      <c r="AF253" s="460"/>
      <c r="AG253" s="460" t="str">
        <f>IF(AG53&lt;&gt;"",IF(AG55&lt;&gt;"",IF(AG53&gt;=AG55,"","Check ISCED "&amp;AG$8),""),"")</f>
        <v/>
      </c>
      <c r="AH253" s="460"/>
      <c r="AI253" s="460"/>
      <c r="AJ253" s="460" t="str">
        <f>IF(AJ53&lt;&gt;"",IF(AJ55&lt;&gt;"",IF(AJ53&gt;=AJ55,"","Check ISCED "&amp;AJ$8),""),"")</f>
        <v/>
      </c>
      <c r="AK253" s="460"/>
      <c r="AL253" s="460"/>
      <c r="AM253" s="460" t="str">
        <f>IF(AM53&lt;&gt;"",IF(AM55&lt;&gt;"",IF(AM53&gt;=AM55,"","Check ISCED "&amp;AM$8),""),"")</f>
        <v/>
      </c>
      <c r="AN253" s="460"/>
      <c r="AO253" s="460"/>
      <c r="AP253" s="460" t="str">
        <f>IF(AP53&lt;&gt;"",IF(AP55&lt;&gt;"",IF(AP53&gt;=AP55,"","Check ISCED "&amp;AP$8),""),"")</f>
        <v/>
      </c>
      <c r="AQ253" s="460"/>
      <c r="AR253" s="460"/>
      <c r="AS253" s="460" t="str">
        <f>IF(AS53&lt;&gt;"",IF(AS55&lt;&gt;"",IF(AS53&gt;=AS55,"","Check ISCED "&amp;AS$8),""),"")</f>
        <v/>
      </c>
      <c r="AT253" s="460"/>
      <c r="AU253" s="460"/>
      <c r="AV253" s="460" t="str">
        <f>IF(AV53&lt;&gt;"",IF(AV55&lt;&gt;"",IF(AV53&gt;=AV55,"","Check ISCED "&amp;AV$8),""),"")</f>
        <v/>
      </c>
      <c r="AW253" s="460"/>
      <c r="AX253" s="460"/>
      <c r="AY253" s="460" t="str">
        <f>IF(AY53&lt;&gt;"",IF(AY55&lt;&gt;"",IF(AY53&gt;=AY55,"","Check ISCED "&amp;AY$8),""),"")</f>
        <v/>
      </c>
      <c r="AZ253" s="460"/>
      <c r="BA253" s="460"/>
      <c r="BB253" s="460" t="str">
        <f>IF(BB53&lt;&gt;"",IF(BB55&lt;&gt;"",IF(BB53&gt;=BB55,"","Check ISCED "&amp;BB$8),""),"")</f>
        <v/>
      </c>
      <c r="BC253" s="460"/>
      <c r="BD253" s="460"/>
      <c r="BE253" s="460" t="str">
        <f>IF(BE53&lt;&gt;"",IF(BE55&lt;&gt;"",IF(BE53&gt;=BE55,"","Check ISCED "&amp;BE$8),""),"")</f>
        <v/>
      </c>
      <c r="BF253" s="460"/>
      <c r="BG253" s="460"/>
      <c r="BH253" s="460" t="str">
        <f>IF(BH53&lt;&gt;"",IF(BH55&lt;&gt;"",IF(BH53&gt;=BH55,"","Check ISCED "&amp;BH$8),""),"")</f>
        <v/>
      </c>
      <c r="BI253" s="460"/>
      <c r="BJ253" s="460"/>
      <c r="BK253" s="460" t="str">
        <f>IF(BK53&lt;&gt;"",IF(BK55&lt;&gt;"",IF(BK53&gt;=BK55,"","Check ISCED "&amp;BK$8),""),"")</f>
        <v/>
      </c>
      <c r="BL253" s="460"/>
      <c r="BM253" s="460"/>
      <c r="BN253" s="460" t="str">
        <f>IF(BN53&lt;&gt;"",IF(BN55&lt;&gt;"",IF(BN53&gt;=BN55,"","Check ISCED "&amp;BN$8),""),"")</f>
        <v/>
      </c>
      <c r="BO253" s="460"/>
      <c r="BP253" s="460"/>
      <c r="BQ253" s="460" t="str">
        <f>IF(BQ53&lt;&gt;"",IF(BQ55&lt;&gt;"",IF(BQ53&gt;=BQ55,"","Check ISCED "&amp;BQ$8),""),"")</f>
        <v/>
      </c>
      <c r="BR253" s="460"/>
      <c r="BS253" s="460"/>
      <c r="BT253" s="460" t="str">
        <f>IF(BT53&lt;&gt;"",IF(BT55&lt;&gt;"",IF(BT53&gt;=BT55,"","Check ISCED "&amp;BT$8),""),"")</f>
        <v/>
      </c>
      <c r="BU253" s="460"/>
      <c r="BV253" s="460"/>
      <c r="BW253" s="460" t="str">
        <f>IF(BW53&lt;&gt;"",IF(BW55&lt;&gt;"",IF(BW53&gt;=BW55,"","Check ISCED "&amp;BW$8),""),"")</f>
        <v/>
      </c>
      <c r="BX253" s="460"/>
      <c r="BY253" s="460"/>
      <c r="BZ253" s="460" t="str">
        <f>IF(BZ53&lt;&gt;"",IF(BZ55&lt;&gt;"",IF(BZ53&gt;=BZ55,"","Check ISCED "&amp;BZ$8),""),"")</f>
        <v/>
      </c>
      <c r="CA253" s="460"/>
      <c r="CB253" s="460"/>
      <c r="CC253" s="460" t="str">
        <f>IF(CC53&lt;&gt;"",IF(CC55&lt;&gt;"",IF(CC53&gt;=CC55,"","Check ISCED "&amp;CC$8),""),"")</f>
        <v/>
      </c>
      <c r="CD253" s="460"/>
      <c r="CE253" s="460"/>
      <c r="CF253" s="460" t="str">
        <f>IF(CF53&lt;&gt;"",IF(CF55&lt;&gt;"",IF(CF53&gt;=CF55,"","Check ISCED "&amp;CF$8),""),"")</f>
        <v/>
      </c>
      <c r="CG253" s="460"/>
      <c r="CH253" s="460"/>
      <c r="CI253" s="460" t="str">
        <f>IF(CI53&lt;&gt;"",IF(CI55&lt;&gt;"",IF(CI53&gt;=CI55,"","Check ISCED "&amp;CI$8),""),"")</f>
        <v/>
      </c>
      <c r="CJ253" s="460"/>
      <c r="CK253" s="460"/>
      <c r="CL253" s="460" t="str">
        <f>IF(CL53&lt;&gt;"",IF(CL55&lt;&gt;"",IF(CL53&gt;=CL55,"","Check ISCED _X"),""),"")</f>
        <v/>
      </c>
      <c r="CM253" s="460"/>
      <c r="CN253" s="460"/>
      <c r="CO253" s="460" t="str">
        <f>IF(CO53&lt;&gt;"",IF(CO55&lt;&gt;"",IF(CO53&gt;=CO55,"","Check ISCED _T"),""),"")</f>
        <v/>
      </c>
      <c r="CP253" s="460"/>
      <c r="CQ253" s="469"/>
    </row>
    <row r="254" spans="3:95" s="414" customFormat="1" hidden="1" x14ac:dyDescent="0.2">
      <c r="C254" s="930"/>
      <c r="D254" s="46"/>
      <c r="E254" s="551" t="s">
        <v>9116</v>
      </c>
      <c r="F254" s="485" t="s">
        <v>9162</v>
      </c>
      <c r="G254" s="460"/>
      <c r="H254" s="460"/>
      <c r="I254" s="460"/>
      <c r="J254" s="460"/>
      <c r="K254" s="460"/>
      <c r="L254" s="460"/>
      <c r="M254" s="460"/>
      <c r="N254" s="460"/>
      <c r="O254" s="460"/>
      <c r="P254" s="460"/>
      <c r="Q254" s="460"/>
      <c r="R254" s="460"/>
      <c r="S254" s="460"/>
      <c r="T254" s="460"/>
      <c r="U254" s="460"/>
      <c r="V254" s="460"/>
      <c r="W254" s="460"/>
      <c r="X254" s="460"/>
      <c r="Y254" s="460"/>
      <c r="Z254" s="460"/>
      <c r="AA254" s="460" t="str">
        <f>IF(AA63&lt;&gt;"",IF(AA64&lt;&gt;"",IF(AA63&gt;=AA64,"","Check ISCED "&amp;AA$8),""),"")</f>
        <v/>
      </c>
      <c r="AB254" s="460"/>
      <c r="AC254" s="460"/>
      <c r="AD254" s="460" t="str">
        <f>IF(AD63&lt;&gt;"",IF(AD64&lt;&gt;"",IF(AD63&gt;=AD64,"","Check ISCED "&amp;AD$8),""),"")</f>
        <v/>
      </c>
      <c r="AE254" s="460"/>
      <c r="AF254" s="460"/>
      <c r="AG254" s="460" t="str">
        <f>IF(AG63&lt;&gt;"",IF(AG64&lt;&gt;"",IF(AG63&gt;=AG64,"","Check ISCED "&amp;AG$8),""),"")</f>
        <v/>
      </c>
      <c r="AH254" s="460"/>
      <c r="AI254" s="460"/>
      <c r="AJ254" s="460" t="str">
        <f>IF(AJ63&lt;&gt;"",IF(AJ64&lt;&gt;"",IF(AJ63&gt;=AJ64,"","Check ISCED "&amp;AJ$8),""),"")</f>
        <v/>
      </c>
      <c r="AK254" s="460"/>
      <c r="AL254" s="460"/>
      <c r="AM254" s="460" t="str">
        <f>IF(AM63&lt;&gt;"",IF(AM64&lt;&gt;"",IF(AM63&gt;=AM64,"","Check ISCED "&amp;AM$8),""),"")</f>
        <v/>
      </c>
      <c r="AN254" s="460"/>
      <c r="AO254" s="460"/>
      <c r="AP254" s="460" t="str">
        <f>IF(AP63&lt;&gt;"",IF(AP64&lt;&gt;"",IF(AP63&gt;=AP64,"","Check ISCED "&amp;AP$8),""),"")</f>
        <v/>
      </c>
      <c r="AQ254" s="460"/>
      <c r="AR254" s="460"/>
      <c r="AS254" s="460" t="str">
        <f>IF(AS63&lt;&gt;"",IF(AS64&lt;&gt;"",IF(AS63&gt;=AS64,"","Check ISCED "&amp;AS$8),""),"")</f>
        <v/>
      </c>
      <c r="AT254" s="460"/>
      <c r="AU254" s="460"/>
      <c r="AV254" s="460" t="str">
        <f>IF(AV63&lt;&gt;"",IF(AV64&lt;&gt;"",IF(AV63&gt;=AV64,"","Check ISCED "&amp;AV$8),""),"")</f>
        <v/>
      </c>
      <c r="AW254" s="460"/>
      <c r="AX254" s="460"/>
      <c r="AY254" s="460" t="str">
        <f>IF(AY63&lt;&gt;"",IF(AY64&lt;&gt;"",IF(AY63&gt;=AY64,"","Check ISCED "&amp;AY$8),""),"")</f>
        <v/>
      </c>
      <c r="AZ254" s="460"/>
      <c r="BA254" s="460"/>
      <c r="BB254" s="460" t="str">
        <f>IF(BB63&lt;&gt;"",IF(BB64&lt;&gt;"",IF(BB63&gt;=BB64,"","Check ISCED "&amp;BB$8),""),"")</f>
        <v/>
      </c>
      <c r="BC254" s="460"/>
      <c r="BD254" s="460"/>
      <c r="BE254" s="460" t="str">
        <f>IF(BE63&lt;&gt;"",IF(BE64&lt;&gt;"",IF(BE63&gt;=BE64,"","Check ISCED "&amp;BE$8),""),"")</f>
        <v/>
      </c>
      <c r="BF254" s="460"/>
      <c r="BG254" s="460"/>
      <c r="BH254" s="460" t="str">
        <f>IF(BH63&lt;&gt;"",IF(BH64&lt;&gt;"",IF(BH63&gt;=BH64,"","Check ISCED "&amp;BH$8),""),"")</f>
        <v/>
      </c>
      <c r="BI254" s="460"/>
      <c r="BJ254" s="460"/>
      <c r="BK254" s="460" t="str">
        <f>IF(BK63&lt;&gt;"",IF(BK64&lt;&gt;"",IF(BK63&gt;=BK64,"","Check ISCED "&amp;BK$8),""),"")</f>
        <v/>
      </c>
      <c r="BL254" s="460"/>
      <c r="BM254" s="460"/>
      <c r="BN254" s="460" t="str">
        <f>IF(BN63&lt;&gt;"",IF(BN64&lt;&gt;"",IF(BN63&gt;=BN64,"","Check ISCED "&amp;BN$8),""),"")</f>
        <v/>
      </c>
      <c r="BO254" s="460"/>
      <c r="BP254" s="460"/>
      <c r="BQ254" s="460" t="str">
        <f>IF(BQ63&lt;&gt;"",IF(BQ64&lt;&gt;"",IF(BQ63&gt;=BQ64,"","Check ISCED "&amp;BQ$8),""),"")</f>
        <v/>
      </c>
      <c r="BR254" s="460"/>
      <c r="BS254" s="460"/>
      <c r="BT254" s="460" t="str">
        <f>IF(BT63&lt;&gt;"",IF(BT64&lt;&gt;"",IF(BT63&gt;=BT64,"","Check ISCED "&amp;BT$8),""),"")</f>
        <v/>
      </c>
      <c r="BU254" s="460"/>
      <c r="BV254" s="460"/>
      <c r="BW254" s="460" t="str">
        <f>IF(BW63&lt;&gt;"",IF(BW64&lt;&gt;"",IF(BW63&gt;=BW64,"","Check ISCED "&amp;BW$8),""),"")</f>
        <v/>
      </c>
      <c r="BX254" s="460"/>
      <c r="BY254" s="460"/>
      <c r="BZ254" s="460" t="str">
        <f>IF(BZ63&lt;&gt;"",IF(BZ64&lt;&gt;"",IF(BZ63&gt;=BZ64,"","Check ISCED "&amp;BZ$8),""),"")</f>
        <v/>
      </c>
      <c r="CA254" s="460"/>
      <c r="CB254" s="460"/>
      <c r="CC254" s="460" t="str">
        <f>IF(CC63&lt;&gt;"",IF(CC64&lt;&gt;"",IF(CC63&gt;=CC64,"","Check ISCED "&amp;CC$8),""),"")</f>
        <v/>
      </c>
      <c r="CD254" s="460"/>
      <c r="CE254" s="460"/>
      <c r="CF254" s="460" t="str">
        <f>IF(CF63&lt;&gt;"",IF(CF64&lt;&gt;"",IF(CF63&gt;=CF64,"","Check ISCED "&amp;CF$8),""),"")</f>
        <v/>
      </c>
      <c r="CG254" s="460"/>
      <c r="CH254" s="460"/>
      <c r="CI254" s="460" t="str">
        <f>IF(CI63&lt;&gt;"",IF(CI64&lt;&gt;"",IF(CI63&gt;=CI64,"","Check ISCED "&amp;CI$8),""),"")</f>
        <v/>
      </c>
      <c r="CJ254" s="460"/>
      <c r="CK254" s="460"/>
      <c r="CL254" s="460" t="str">
        <f>IF(CL63&lt;&gt;"",IF(CL64&lt;&gt;"",IF(CL63&gt;=CL64,"","Check ISCED _X"),""),"")</f>
        <v/>
      </c>
      <c r="CM254" s="460"/>
      <c r="CN254" s="460"/>
      <c r="CO254" s="460" t="str">
        <f>IF(CO63&lt;&gt;"",IF(CO64&lt;&gt;"",IF(CO63&gt;=CO64,"","Check ISCED _T"),""),"")</f>
        <v/>
      </c>
      <c r="CP254" s="460"/>
      <c r="CQ254" s="469"/>
    </row>
    <row r="255" spans="3:95" s="414" customFormat="1" hidden="1" x14ac:dyDescent="0.2">
      <c r="C255" s="930"/>
      <c r="D255" s="46"/>
      <c r="E255" s="551"/>
      <c r="F255" s="485" t="s">
        <v>9163</v>
      </c>
      <c r="G255" s="460"/>
      <c r="H255" s="460"/>
      <c r="I255" s="460"/>
      <c r="J255" s="460"/>
      <c r="K255" s="460"/>
      <c r="L255" s="460"/>
      <c r="M255" s="460"/>
      <c r="N255" s="460"/>
      <c r="O255" s="460"/>
      <c r="P255" s="460"/>
      <c r="Q255" s="460"/>
      <c r="R255" s="460"/>
      <c r="S255" s="460"/>
      <c r="T255" s="460"/>
      <c r="U255" s="460"/>
      <c r="V255" s="460"/>
      <c r="W255" s="460"/>
      <c r="X255" s="460"/>
      <c r="Y255" s="460"/>
      <c r="Z255" s="460"/>
      <c r="AA255" s="460" t="str">
        <f>IF(AA63&lt;&gt;"",IF(AA65&lt;&gt;"",IF(AA63&gt;=AA65,"","Check ISCED "&amp;AA$8),""),"")</f>
        <v/>
      </c>
      <c r="AB255" s="460"/>
      <c r="AC255" s="460"/>
      <c r="AD255" s="460" t="str">
        <f>IF(AD63&lt;&gt;"",IF(AD65&lt;&gt;"",IF(AD63&gt;=AD65,"","Check ISCED "&amp;AD$8),""),"")</f>
        <v/>
      </c>
      <c r="AE255" s="460"/>
      <c r="AF255" s="460"/>
      <c r="AG255" s="460" t="str">
        <f>IF(AG63&lt;&gt;"",IF(AG65&lt;&gt;"",IF(AG63&gt;=AG65,"","Check ISCED "&amp;AG$8),""),"")</f>
        <v/>
      </c>
      <c r="AH255" s="460"/>
      <c r="AI255" s="460"/>
      <c r="AJ255" s="460" t="str">
        <f>IF(AJ63&lt;&gt;"",IF(AJ65&lt;&gt;"",IF(AJ63&gt;=AJ65,"","Check ISCED "&amp;AJ$8),""),"")</f>
        <v/>
      </c>
      <c r="AK255" s="460"/>
      <c r="AL255" s="460"/>
      <c r="AM255" s="460" t="str">
        <f>IF(AM63&lt;&gt;"",IF(AM65&lt;&gt;"",IF(AM63&gt;=AM65,"","Check ISCED "&amp;AM$8),""),"")</f>
        <v/>
      </c>
      <c r="AN255" s="460"/>
      <c r="AO255" s="460"/>
      <c r="AP255" s="460" t="str">
        <f>IF(AP63&lt;&gt;"",IF(AP65&lt;&gt;"",IF(AP63&gt;=AP65,"","Check ISCED "&amp;AP$8),""),"")</f>
        <v/>
      </c>
      <c r="AQ255" s="460"/>
      <c r="AR255" s="460"/>
      <c r="AS255" s="460" t="str">
        <f>IF(AS63&lt;&gt;"",IF(AS65&lt;&gt;"",IF(AS63&gt;=AS65,"","Check ISCED "&amp;AS$8),""),"")</f>
        <v/>
      </c>
      <c r="AT255" s="460"/>
      <c r="AU255" s="460"/>
      <c r="AV255" s="460" t="str">
        <f>IF(AV63&lt;&gt;"",IF(AV65&lt;&gt;"",IF(AV63&gt;=AV65,"","Check ISCED "&amp;AV$8),""),"")</f>
        <v/>
      </c>
      <c r="AW255" s="460"/>
      <c r="AX255" s="460"/>
      <c r="AY255" s="460" t="str">
        <f>IF(AY63&lt;&gt;"",IF(AY65&lt;&gt;"",IF(AY63&gt;=AY65,"","Check ISCED "&amp;AY$8),""),"")</f>
        <v/>
      </c>
      <c r="AZ255" s="460"/>
      <c r="BA255" s="460"/>
      <c r="BB255" s="460" t="str">
        <f>IF(BB63&lt;&gt;"",IF(BB65&lt;&gt;"",IF(BB63&gt;=BB65,"","Check ISCED "&amp;BB$8),""),"")</f>
        <v/>
      </c>
      <c r="BC255" s="460"/>
      <c r="BD255" s="460"/>
      <c r="BE255" s="460" t="str">
        <f>IF(BE63&lt;&gt;"",IF(BE65&lt;&gt;"",IF(BE63&gt;=BE65,"","Check ISCED "&amp;BE$8),""),"")</f>
        <v/>
      </c>
      <c r="BF255" s="460"/>
      <c r="BG255" s="460"/>
      <c r="BH255" s="460" t="str">
        <f>IF(BH63&lt;&gt;"",IF(BH65&lt;&gt;"",IF(BH63&gt;=BH65,"","Check ISCED "&amp;BH$8),""),"")</f>
        <v/>
      </c>
      <c r="BI255" s="460"/>
      <c r="BJ255" s="460"/>
      <c r="BK255" s="460" t="str">
        <f>IF(BK63&lt;&gt;"",IF(BK65&lt;&gt;"",IF(BK63&gt;=BK65,"","Check ISCED "&amp;BK$8),""),"")</f>
        <v/>
      </c>
      <c r="BL255" s="460"/>
      <c r="BM255" s="460"/>
      <c r="BN255" s="460" t="str">
        <f>IF(BN63&lt;&gt;"",IF(BN65&lt;&gt;"",IF(BN63&gt;=BN65,"","Check ISCED "&amp;BN$8),""),"")</f>
        <v/>
      </c>
      <c r="BO255" s="460"/>
      <c r="BP255" s="460"/>
      <c r="BQ255" s="460" t="str">
        <f>IF(BQ63&lt;&gt;"",IF(BQ65&lt;&gt;"",IF(BQ63&gt;=BQ65,"","Check ISCED "&amp;BQ$8),""),"")</f>
        <v/>
      </c>
      <c r="BR255" s="460"/>
      <c r="BS255" s="460"/>
      <c r="BT255" s="460" t="str">
        <f>IF(BT63&lt;&gt;"",IF(BT65&lt;&gt;"",IF(BT63&gt;=BT65,"","Check ISCED "&amp;BT$8),""),"")</f>
        <v/>
      </c>
      <c r="BU255" s="460"/>
      <c r="BV255" s="460"/>
      <c r="BW255" s="460" t="str">
        <f>IF(BW63&lt;&gt;"",IF(BW65&lt;&gt;"",IF(BW63&gt;=BW65,"","Check ISCED "&amp;BW$8),""),"")</f>
        <v/>
      </c>
      <c r="BX255" s="460"/>
      <c r="BY255" s="460"/>
      <c r="BZ255" s="460" t="str">
        <f>IF(BZ63&lt;&gt;"",IF(BZ65&lt;&gt;"",IF(BZ63&gt;=BZ65,"","Check ISCED "&amp;BZ$8),""),"")</f>
        <v/>
      </c>
      <c r="CA255" s="460"/>
      <c r="CB255" s="460"/>
      <c r="CC255" s="460" t="str">
        <f>IF(CC63&lt;&gt;"",IF(CC65&lt;&gt;"",IF(CC63&gt;=CC65,"","Check ISCED "&amp;CC$8),""),"")</f>
        <v/>
      </c>
      <c r="CD255" s="460"/>
      <c r="CE255" s="460"/>
      <c r="CF255" s="460" t="str">
        <f>IF(CF63&lt;&gt;"",IF(CF65&lt;&gt;"",IF(CF63&gt;=CF65,"","Check ISCED "&amp;CF$8),""),"")</f>
        <v/>
      </c>
      <c r="CG255" s="460"/>
      <c r="CH255" s="460"/>
      <c r="CI255" s="460" t="str">
        <f>IF(CI63&lt;&gt;"",IF(CI65&lt;&gt;"",IF(CI63&gt;=CI65,"","Check ISCED "&amp;CI$8),""),"")</f>
        <v/>
      </c>
      <c r="CJ255" s="460"/>
      <c r="CK255" s="460"/>
      <c r="CL255" s="460" t="str">
        <f>IF(CL63&lt;&gt;"",IF(CL65&lt;&gt;"",IF(CL63&gt;=CL65,"","Check ISCED _X"),""),"")</f>
        <v/>
      </c>
      <c r="CM255" s="460"/>
      <c r="CN255" s="460"/>
      <c r="CO255" s="460" t="str">
        <f>IF(CO63&lt;&gt;"",IF(CO65&lt;&gt;"",IF(CO63&gt;=CO65,"","Check ISCED _T"),""),"")</f>
        <v/>
      </c>
      <c r="CP255" s="460"/>
      <c r="CQ255" s="469"/>
    </row>
    <row r="256" spans="3:95" s="414" customFormat="1" hidden="1" x14ac:dyDescent="0.2">
      <c r="C256" s="930"/>
      <c r="D256" s="46"/>
      <c r="E256" s="551" t="s">
        <v>9120</v>
      </c>
      <c r="F256" s="485" t="s">
        <v>9164</v>
      </c>
      <c r="G256" s="460"/>
      <c r="H256" s="460"/>
      <c r="I256" s="460"/>
      <c r="J256" s="460"/>
      <c r="K256" s="460"/>
      <c r="L256" s="460"/>
      <c r="M256" s="460"/>
      <c r="N256" s="460"/>
      <c r="O256" s="460"/>
      <c r="P256" s="460"/>
      <c r="Q256" s="460"/>
      <c r="R256" s="460"/>
      <c r="S256" s="460"/>
      <c r="T256" s="460"/>
      <c r="U256" s="460"/>
      <c r="V256" s="460"/>
      <c r="W256" s="460"/>
      <c r="X256" s="460"/>
      <c r="Y256" s="460"/>
      <c r="Z256" s="460"/>
      <c r="AA256" s="460" t="str">
        <f>IF(AA73&lt;&gt;"",IF(AA74&lt;&gt;"",IF(AA73&gt;=AA74,"","Check ISCED "&amp;AA$8),""),"")</f>
        <v/>
      </c>
      <c r="AB256" s="460"/>
      <c r="AC256" s="460"/>
      <c r="AD256" s="460" t="str">
        <f>IF(AD73&lt;&gt;"",IF(AD74&lt;&gt;"",IF(AD73&gt;=AD74,"","Check ISCED "&amp;AD$8),""),"")</f>
        <v/>
      </c>
      <c r="AE256" s="460"/>
      <c r="AF256" s="460"/>
      <c r="AG256" s="460" t="str">
        <f>IF(AG73&lt;&gt;"",IF(AG74&lt;&gt;"",IF(AG73&gt;=AG74,"","Check ISCED "&amp;AG$8),""),"")</f>
        <v/>
      </c>
      <c r="AH256" s="460"/>
      <c r="AI256" s="460"/>
      <c r="AJ256" s="460" t="str">
        <f>IF(AJ73&lt;&gt;"",IF(AJ74&lt;&gt;"",IF(AJ73&gt;=AJ74,"","Check ISCED "&amp;AJ$8),""),"")</f>
        <v/>
      </c>
      <c r="AK256" s="460"/>
      <c r="AL256" s="460"/>
      <c r="AM256" s="460" t="str">
        <f>IF(AM73&lt;&gt;"",IF(AM74&lt;&gt;"",IF(AM73&gt;=AM74,"","Check ISCED "&amp;AM$8),""),"")</f>
        <v/>
      </c>
      <c r="AN256" s="460"/>
      <c r="AO256" s="460"/>
      <c r="AP256" s="460" t="str">
        <f>IF(AP73&lt;&gt;"",IF(AP74&lt;&gt;"",IF(AP73&gt;=AP74,"","Check ISCED "&amp;AP$8),""),"")</f>
        <v/>
      </c>
      <c r="AQ256" s="460"/>
      <c r="AR256" s="460"/>
      <c r="AS256" s="460" t="str">
        <f>IF(AS73&lt;&gt;"",IF(AS74&lt;&gt;"",IF(AS73&gt;=AS74,"","Check ISCED "&amp;AS$8),""),"")</f>
        <v/>
      </c>
      <c r="AT256" s="460"/>
      <c r="AU256" s="460"/>
      <c r="AV256" s="460" t="str">
        <f>IF(AV73&lt;&gt;"",IF(AV74&lt;&gt;"",IF(AV73&gt;=AV74,"","Check ISCED "&amp;AV$8),""),"")</f>
        <v/>
      </c>
      <c r="AW256" s="460"/>
      <c r="AX256" s="460"/>
      <c r="AY256" s="460" t="str">
        <f>IF(AY73&lt;&gt;"",IF(AY74&lt;&gt;"",IF(AY73&gt;=AY74,"","Check ISCED "&amp;AY$8),""),"")</f>
        <v/>
      </c>
      <c r="AZ256" s="460"/>
      <c r="BA256" s="460"/>
      <c r="BB256" s="460" t="str">
        <f>IF(BB73&lt;&gt;"",IF(BB74&lt;&gt;"",IF(BB73&gt;=BB74,"","Check ISCED "&amp;BB$8),""),"")</f>
        <v/>
      </c>
      <c r="BC256" s="460"/>
      <c r="BD256" s="460"/>
      <c r="BE256" s="460" t="str">
        <f>IF(BE73&lt;&gt;"",IF(BE74&lt;&gt;"",IF(BE73&gt;=BE74,"","Check ISCED "&amp;BE$8),""),"")</f>
        <v/>
      </c>
      <c r="BF256" s="460"/>
      <c r="BG256" s="460"/>
      <c r="BH256" s="460" t="str">
        <f>IF(BH73&lt;&gt;"",IF(BH74&lt;&gt;"",IF(BH73&gt;=BH74,"","Check ISCED "&amp;BH$8),""),"")</f>
        <v/>
      </c>
      <c r="BI256" s="460"/>
      <c r="BJ256" s="460"/>
      <c r="BK256" s="460" t="str">
        <f>IF(BK73&lt;&gt;"",IF(BK74&lt;&gt;"",IF(BK73&gt;=BK74,"","Check ISCED "&amp;BK$8),""),"")</f>
        <v/>
      </c>
      <c r="BL256" s="460"/>
      <c r="BM256" s="460"/>
      <c r="BN256" s="460" t="str">
        <f>IF(BN73&lt;&gt;"",IF(BN74&lt;&gt;"",IF(BN73&gt;=BN74,"","Check ISCED "&amp;BN$8),""),"")</f>
        <v/>
      </c>
      <c r="BO256" s="460"/>
      <c r="BP256" s="460"/>
      <c r="BQ256" s="460" t="str">
        <f>IF(BQ73&lt;&gt;"",IF(BQ74&lt;&gt;"",IF(BQ73&gt;=BQ74,"","Check ISCED "&amp;BQ$8),""),"")</f>
        <v/>
      </c>
      <c r="BR256" s="460"/>
      <c r="BS256" s="460"/>
      <c r="BT256" s="460" t="str">
        <f>IF(BT73&lt;&gt;"",IF(BT74&lt;&gt;"",IF(BT73&gt;=BT74,"","Check ISCED "&amp;BT$8),""),"")</f>
        <v/>
      </c>
      <c r="BU256" s="460"/>
      <c r="BV256" s="460"/>
      <c r="BW256" s="460" t="str">
        <f>IF(BW73&lt;&gt;"",IF(BW74&lt;&gt;"",IF(BW73&gt;=BW74,"","Check ISCED "&amp;BW$8),""),"")</f>
        <v/>
      </c>
      <c r="BX256" s="460"/>
      <c r="BY256" s="460"/>
      <c r="BZ256" s="460" t="str">
        <f>IF(BZ73&lt;&gt;"",IF(BZ74&lt;&gt;"",IF(BZ73&gt;=BZ74,"","Check ISCED "&amp;BZ$8),""),"")</f>
        <v/>
      </c>
      <c r="CA256" s="460"/>
      <c r="CB256" s="460"/>
      <c r="CC256" s="460" t="str">
        <f>IF(CC73&lt;&gt;"",IF(CC74&lt;&gt;"",IF(CC73&gt;=CC74,"","Check ISCED "&amp;CC$8),""),"")</f>
        <v/>
      </c>
      <c r="CD256" s="460"/>
      <c r="CE256" s="460"/>
      <c r="CF256" s="460" t="str">
        <f>IF(CF73&lt;&gt;"",IF(CF74&lt;&gt;"",IF(CF73&gt;=CF74,"","Check ISCED "&amp;CF$8),""),"")</f>
        <v/>
      </c>
      <c r="CG256" s="460"/>
      <c r="CH256" s="460"/>
      <c r="CI256" s="460" t="str">
        <f>IF(CI73&lt;&gt;"",IF(CI74&lt;&gt;"",IF(CI73&gt;=CI74,"","Check ISCED "&amp;CI$8),""),"")</f>
        <v/>
      </c>
      <c r="CJ256" s="460"/>
      <c r="CK256" s="460"/>
      <c r="CL256" s="460" t="str">
        <f>IF(CL73&lt;&gt;"",IF(CL74&lt;&gt;"",IF(CL73&gt;=CL74,"","Check ISCED _X"),""),"")</f>
        <v/>
      </c>
      <c r="CM256" s="460"/>
      <c r="CN256" s="460"/>
      <c r="CO256" s="460" t="str">
        <f>IF(CO73&lt;&gt;"",IF(CO74&lt;&gt;"",IF(CO73&gt;=CO74,"","Check ISCED _T"),""),"")</f>
        <v/>
      </c>
      <c r="CP256" s="460"/>
      <c r="CQ256" s="469"/>
    </row>
    <row r="257" spans="3:95" s="414" customFormat="1" hidden="1" x14ac:dyDescent="0.2">
      <c r="C257" s="930"/>
      <c r="D257" s="46"/>
      <c r="E257" s="551"/>
      <c r="F257" s="485" t="s">
        <v>9165</v>
      </c>
      <c r="G257" s="460"/>
      <c r="H257" s="460"/>
      <c r="I257" s="460"/>
      <c r="J257" s="460"/>
      <c r="K257" s="460"/>
      <c r="L257" s="460"/>
      <c r="M257" s="460"/>
      <c r="N257" s="460"/>
      <c r="O257" s="460"/>
      <c r="P257" s="460"/>
      <c r="Q257" s="460"/>
      <c r="R257" s="460"/>
      <c r="S257" s="460"/>
      <c r="T257" s="460"/>
      <c r="U257" s="460"/>
      <c r="V257" s="460"/>
      <c r="W257" s="460"/>
      <c r="X257" s="460"/>
      <c r="Y257" s="460"/>
      <c r="Z257" s="460"/>
      <c r="AA257" s="460" t="str">
        <f>IF(AA73&lt;&gt;"",IF(AA75&lt;&gt;"",IF(AA73&gt;=AA75,"","Check ISCED "&amp;AA$8),""),"")</f>
        <v/>
      </c>
      <c r="AB257" s="460"/>
      <c r="AC257" s="460"/>
      <c r="AD257" s="460" t="str">
        <f>IF(AD73&lt;&gt;"",IF(AD75&lt;&gt;"",IF(AD73&gt;=AD75,"","Check ISCED "&amp;AD$8),""),"")</f>
        <v/>
      </c>
      <c r="AE257" s="460"/>
      <c r="AF257" s="460"/>
      <c r="AG257" s="460" t="str">
        <f>IF(AG73&lt;&gt;"",IF(AG75&lt;&gt;"",IF(AG73&gt;=AG75,"","Check ISCED "&amp;AG$8),""),"")</f>
        <v/>
      </c>
      <c r="AH257" s="460"/>
      <c r="AI257" s="460"/>
      <c r="AJ257" s="460" t="str">
        <f>IF(AJ73&lt;&gt;"",IF(AJ75&lt;&gt;"",IF(AJ73&gt;=AJ75,"","Check ISCED "&amp;AJ$8),""),"")</f>
        <v/>
      </c>
      <c r="AK257" s="460"/>
      <c r="AL257" s="460"/>
      <c r="AM257" s="460" t="str">
        <f>IF(AM73&lt;&gt;"",IF(AM75&lt;&gt;"",IF(AM73&gt;=AM75,"","Check ISCED "&amp;AM$8),""),"")</f>
        <v/>
      </c>
      <c r="AN257" s="460"/>
      <c r="AO257" s="460"/>
      <c r="AP257" s="460" t="str">
        <f>IF(AP73&lt;&gt;"",IF(AP75&lt;&gt;"",IF(AP73&gt;=AP75,"","Check ISCED "&amp;AP$8),""),"")</f>
        <v/>
      </c>
      <c r="AQ257" s="460"/>
      <c r="AR257" s="460"/>
      <c r="AS257" s="460" t="str">
        <f>IF(AS73&lt;&gt;"",IF(AS75&lt;&gt;"",IF(AS73&gt;=AS75,"","Check ISCED "&amp;AS$8),""),"")</f>
        <v/>
      </c>
      <c r="AT257" s="460"/>
      <c r="AU257" s="460"/>
      <c r="AV257" s="460" t="str">
        <f>IF(AV73&lt;&gt;"",IF(AV75&lt;&gt;"",IF(AV73&gt;=AV75,"","Check ISCED "&amp;AV$8),""),"")</f>
        <v/>
      </c>
      <c r="AW257" s="460"/>
      <c r="AX257" s="460"/>
      <c r="AY257" s="460" t="str">
        <f>IF(AY73&lt;&gt;"",IF(AY75&lt;&gt;"",IF(AY73&gt;=AY75,"","Check ISCED "&amp;AY$8),""),"")</f>
        <v/>
      </c>
      <c r="AZ257" s="460"/>
      <c r="BA257" s="460"/>
      <c r="BB257" s="460" t="str">
        <f>IF(BB73&lt;&gt;"",IF(BB75&lt;&gt;"",IF(BB73&gt;=BB75,"","Check ISCED "&amp;BB$8),""),"")</f>
        <v/>
      </c>
      <c r="BC257" s="460"/>
      <c r="BD257" s="460"/>
      <c r="BE257" s="460" t="str">
        <f>IF(BE73&lt;&gt;"",IF(BE75&lt;&gt;"",IF(BE73&gt;=BE75,"","Check ISCED "&amp;BE$8),""),"")</f>
        <v/>
      </c>
      <c r="BF257" s="460"/>
      <c r="BG257" s="460"/>
      <c r="BH257" s="460" t="str">
        <f>IF(BH73&lt;&gt;"",IF(BH75&lt;&gt;"",IF(BH73&gt;=BH75,"","Check ISCED "&amp;BH$8),""),"")</f>
        <v/>
      </c>
      <c r="BI257" s="460"/>
      <c r="BJ257" s="460"/>
      <c r="BK257" s="460" t="str">
        <f>IF(BK73&lt;&gt;"",IF(BK75&lt;&gt;"",IF(BK73&gt;=BK75,"","Check ISCED "&amp;BK$8),""),"")</f>
        <v/>
      </c>
      <c r="BL257" s="460"/>
      <c r="BM257" s="460"/>
      <c r="BN257" s="460" t="str">
        <f>IF(BN73&lt;&gt;"",IF(BN75&lt;&gt;"",IF(BN73&gt;=BN75,"","Check ISCED "&amp;BN$8),""),"")</f>
        <v/>
      </c>
      <c r="BO257" s="460"/>
      <c r="BP257" s="460"/>
      <c r="BQ257" s="460" t="str">
        <f>IF(BQ73&lt;&gt;"",IF(BQ75&lt;&gt;"",IF(BQ73&gt;=BQ75,"","Check ISCED "&amp;BQ$8),""),"")</f>
        <v/>
      </c>
      <c r="BR257" s="460"/>
      <c r="BS257" s="460"/>
      <c r="BT257" s="460" t="str">
        <f>IF(BT73&lt;&gt;"",IF(BT75&lt;&gt;"",IF(BT73&gt;=BT75,"","Check ISCED "&amp;BT$8),""),"")</f>
        <v/>
      </c>
      <c r="BU257" s="460"/>
      <c r="BV257" s="460"/>
      <c r="BW257" s="460" t="str">
        <f>IF(BW73&lt;&gt;"",IF(BW75&lt;&gt;"",IF(BW73&gt;=BW75,"","Check ISCED "&amp;BW$8),""),"")</f>
        <v/>
      </c>
      <c r="BX257" s="460"/>
      <c r="BY257" s="460"/>
      <c r="BZ257" s="460" t="str">
        <f>IF(BZ73&lt;&gt;"",IF(BZ75&lt;&gt;"",IF(BZ73&gt;=BZ75,"","Check ISCED "&amp;BZ$8),""),"")</f>
        <v/>
      </c>
      <c r="CA257" s="460"/>
      <c r="CB257" s="460"/>
      <c r="CC257" s="460" t="str">
        <f>IF(CC73&lt;&gt;"",IF(CC75&lt;&gt;"",IF(CC73&gt;=CC75,"","Check ISCED "&amp;CC$8),""),"")</f>
        <v/>
      </c>
      <c r="CD257" s="460"/>
      <c r="CE257" s="460"/>
      <c r="CF257" s="460" t="str">
        <f>IF(CF73&lt;&gt;"",IF(CF75&lt;&gt;"",IF(CF73&gt;=CF75,"","Check ISCED "&amp;CF$8),""),"")</f>
        <v/>
      </c>
      <c r="CG257" s="460"/>
      <c r="CH257" s="460"/>
      <c r="CI257" s="460" t="str">
        <f>IF(CI73&lt;&gt;"",IF(CI75&lt;&gt;"",IF(CI73&gt;=CI75,"","Check ISCED "&amp;CI$8),""),"")</f>
        <v/>
      </c>
      <c r="CJ257" s="460"/>
      <c r="CK257" s="460"/>
      <c r="CL257" s="460" t="str">
        <f>IF(CL73&lt;&gt;"",IF(CL75&lt;&gt;"",IF(CL73&gt;=CL75,"","Check ISCED _X"),""),"")</f>
        <v/>
      </c>
      <c r="CM257" s="460"/>
      <c r="CN257" s="460"/>
      <c r="CO257" s="460" t="str">
        <f>IF(CO73&lt;&gt;"",IF(CO75&lt;&gt;"",IF(CO73&gt;=CO75,"","Check ISCED _T"),""),"")</f>
        <v/>
      </c>
      <c r="CP257" s="460"/>
      <c r="CQ257" s="469"/>
    </row>
    <row r="258" spans="3:95" s="414" customFormat="1" hidden="1" x14ac:dyDescent="0.2">
      <c r="C258" s="930"/>
      <c r="D258" s="46"/>
      <c r="E258" s="551" t="s">
        <v>9124</v>
      </c>
      <c r="F258" s="485" t="s">
        <v>9166</v>
      </c>
      <c r="G258" s="460"/>
      <c r="H258" s="460"/>
      <c r="I258" s="460"/>
      <c r="J258" s="460"/>
      <c r="K258" s="460"/>
      <c r="L258" s="460"/>
      <c r="M258" s="460"/>
      <c r="N258" s="460"/>
      <c r="O258" s="460"/>
      <c r="P258" s="460"/>
      <c r="Q258" s="460"/>
      <c r="R258" s="460"/>
      <c r="S258" s="460"/>
      <c r="T258" s="460"/>
      <c r="U258" s="460"/>
      <c r="V258" s="460"/>
      <c r="W258" s="460"/>
      <c r="X258" s="460"/>
      <c r="Y258" s="460"/>
      <c r="Z258" s="460"/>
      <c r="AA258" s="460" t="str">
        <f>IF(AA83&lt;&gt;"",IF(AA84&lt;&gt;"",IF(AA83&gt;=AA84,"","Check ISCED "&amp;AA$8),""),"")</f>
        <v/>
      </c>
      <c r="AB258" s="460"/>
      <c r="AC258" s="460"/>
      <c r="AD258" s="460" t="str">
        <f>IF(AD83&lt;&gt;"",IF(AD84&lt;&gt;"",IF(AD83&gt;=AD84,"","Check ISCED "&amp;AD$8),""),"")</f>
        <v/>
      </c>
      <c r="AE258" s="460"/>
      <c r="AF258" s="460"/>
      <c r="AG258" s="460" t="str">
        <f>IF(AG83&lt;&gt;"",IF(AG84&lt;&gt;"",IF(AG83&gt;=AG84,"","Check ISCED "&amp;AG$8),""),"")</f>
        <v/>
      </c>
      <c r="AH258" s="460"/>
      <c r="AI258" s="460"/>
      <c r="AJ258" s="460" t="str">
        <f>IF(AJ83&lt;&gt;"",IF(AJ84&lt;&gt;"",IF(AJ83&gt;=AJ84,"","Check ISCED "&amp;AJ$8),""),"")</f>
        <v/>
      </c>
      <c r="AK258" s="460"/>
      <c r="AL258" s="460"/>
      <c r="AM258" s="460" t="str">
        <f>IF(AM83&lt;&gt;"",IF(AM84&lt;&gt;"",IF(AM83&gt;=AM84,"","Check ISCED "&amp;AM$8),""),"")</f>
        <v/>
      </c>
      <c r="AN258" s="460"/>
      <c r="AO258" s="460"/>
      <c r="AP258" s="460" t="str">
        <f>IF(AP83&lt;&gt;"",IF(AP84&lt;&gt;"",IF(AP83&gt;=AP84,"","Check ISCED "&amp;AP$8),""),"")</f>
        <v/>
      </c>
      <c r="AQ258" s="460"/>
      <c r="AR258" s="460"/>
      <c r="AS258" s="460" t="str">
        <f>IF(AS83&lt;&gt;"",IF(AS84&lt;&gt;"",IF(AS83&gt;=AS84,"","Check ISCED "&amp;AS$8),""),"")</f>
        <v/>
      </c>
      <c r="AT258" s="460"/>
      <c r="AU258" s="460"/>
      <c r="AV258" s="460" t="str">
        <f>IF(AV83&lt;&gt;"",IF(AV84&lt;&gt;"",IF(AV83&gt;=AV84,"","Check ISCED "&amp;AV$8),""),"")</f>
        <v/>
      </c>
      <c r="AW258" s="460"/>
      <c r="AX258" s="460"/>
      <c r="AY258" s="460" t="str">
        <f>IF(AY83&lt;&gt;"",IF(AY84&lt;&gt;"",IF(AY83&gt;=AY84,"","Check ISCED "&amp;AY$8),""),"")</f>
        <v/>
      </c>
      <c r="AZ258" s="460"/>
      <c r="BA258" s="460"/>
      <c r="BB258" s="460" t="str">
        <f>IF(BB83&lt;&gt;"",IF(BB84&lt;&gt;"",IF(BB83&gt;=BB84,"","Check ISCED "&amp;BB$8),""),"")</f>
        <v/>
      </c>
      <c r="BC258" s="460"/>
      <c r="BD258" s="460"/>
      <c r="BE258" s="460" t="str">
        <f>IF(BE83&lt;&gt;"",IF(BE84&lt;&gt;"",IF(BE83&gt;=BE84,"","Check ISCED "&amp;BE$8),""),"")</f>
        <v/>
      </c>
      <c r="BF258" s="460"/>
      <c r="BG258" s="460"/>
      <c r="BH258" s="460" t="str">
        <f>IF(BH83&lt;&gt;"",IF(BH84&lt;&gt;"",IF(BH83&gt;=BH84,"","Check ISCED "&amp;BH$8),""),"")</f>
        <v/>
      </c>
      <c r="BI258" s="460"/>
      <c r="BJ258" s="460"/>
      <c r="BK258" s="460" t="str">
        <f>IF(BK83&lt;&gt;"",IF(BK84&lt;&gt;"",IF(BK83&gt;=BK84,"","Check ISCED "&amp;BK$8),""),"")</f>
        <v/>
      </c>
      <c r="BL258" s="460"/>
      <c r="BM258" s="460"/>
      <c r="BN258" s="460" t="str">
        <f>IF(BN83&lt;&gt;"",IF(BN84&lt;&gt;"",IF(BN83&gt;=BN84,"","Check ISCED "&amp;BN$8),""),"")</f>
        <v/>
      </c>
      <c r="BO258" s="460"/>
      <c r="BP258" s="460"/>
      <c r="BQ258" s="460" t="str">
        <f>IF(BQ83&lt;&gt;"",IF(BQ84&lt;&gt;"",IF(BQ83&gt;=BQ84,"","Check ISCED "&amp;BQ$8),""),"")</f>
        <v/>
      </c>
      <c r="BR258" s="460"/>
      <c r="BS258" s="460"/>
      <c r="BT258" s="460" t="str">
        <f>IF(BT83&lt;&gt;"",IF(BT84&lt;&gt;"",IF(BT83&gt;=BT84,"","Check ISCED "&amp;BT$8),""),"")</f>
        <v/>
      </c>
      <c r="BU258" s="460"/>
      <c r="BV258" s="460"/>
      <c r="BW258" s="460" t="str">
        <f>IF(BW83&lt;&gt;"",IF(BW84&lt;&gt;"",IF(BW83&gt;=BW84,"","Check ISCED "&amp;BW$8),""),"")</f>
        <v/>
      </c>
      <c r="BX258" s="460"/>
      <c r="BY258" s="460"/>
      <c r="BZ258" s="460" t="str">
        <f>IF(BZ83&lt;&gt;"",IF(BZ84&lt;&gt;"",IF(BZ83&gt;=BZ84,"","Check ISCED "&amp;BZ$8),""),"")</f>
        <v/>
      </c>
      <c r="CA258" s="460"/>
      <c r="CB258" s="460"/>
      <c r="CC258" s="460" t="str">
        <f>IF(CC83&lt;&gt;"",IF(CC84&lt;&gt;"",IF(CC83&gt;=CC84,"","Check ISCED "&amp;CC$8),""),"")</f>
        <v/>
      </c>
      <c r="CD258" s="460"/>
      <c r="CE258" s="460"/>
      <c r="CF258" s="460" t="str">
        <f>IF(CF83&lt;&gt;"",IF(CF84&lt;&gt;"",IF(CF83&gt;=CF84,"","Check ISCED "&amp;CF$8),""),"")</f>
        <v/>
      </c>
      <c r="CG258" s="460"/>
      <c r="CH258" s="460"/>
      <c r="CI258" s="460" t="str">
        <f>IF(CI83&lt;&gt;"",IF(CI84&lt;&gt;"",IF(CI83&gt;=CI84,"","Check ISCED "&amp;CI$8),""),"")</f>
        <v/>
      </c>
      <c r="CJ258" s="460"/>
      <c r="CK258" s="460"/>
      <c r="CL258" s="460" t="str">
        <f>IF(CL83&lt;&gt;"",IF(CL84&lt;&gt;"",IF(CL83&gt;=CL84,"","Check ISCED _X"),""),"")</f>
        <v/>
      </c>
      <c r="CM258" s="460"/>
      <c r="CN258" s="460"/>
      <c r="CO258" s="460" t="str">
        <f>IF(CO83&lt;&gt;"",IF(CO84&lt;&gt;"",IF(CO83&gt;=CO84,"","Check ISCED _T"),""),"")</f>
        <v/>
      </c>
      <c r="CP258" s="460"/>
      <c r="CQ258" s="469"/>
    </row>
    <row r="259" spans="3:95" s="414" customFormat="1" hidden="1" x14ac:dyDescent="0.2">
      <c r="C259" s="931"/>
      <c r="D259" s="544"/>
      <c r="E259" s="545"/>
      <c r="F259" s="436" t="s">
        <v>9167</v>
      </c>
      <c r="G259" s="445"/>
      <c r="H259" s="445"/>
      <c r="I259" s="445"/>
      <c r="J259" s="445"/>
      <c r="K259" s="445"/>
      <c r="L259" s="445"/>
      <c r="M259" s="445"/>
      <c r="N259" s="445"/>
      <c r="O259" s="445"/>
      <c r="P259" s="445"/>
      <c r="Q259" s="445"/>
      <c r="R259" s="445"/>
      <c r="S259" s="445"/>
      <c r="T259" s="445"/>
      <c r="U259" s="445"/>
      <c r="V259" s="445"/>
      <c r="W259" s="445"/>
      <c r="X259" s="445"/>
      <c r="Y259" s="445"/>
      <c r="Z259" s="445"/>
      <c r="AA259" s="445" t="str">
        <f>IF(AA83&lt;&gt;"",IF(AA85&lt;&gt;"",IF(AA83&gt;=AA85,"","Check ISCED "&amp;AA$8),""),"")</f>
        <v/>
      </c>
      <c r="AB259" s="445"/>
      <c r="AC259" s="445"/>
      <c r="AD259" s="445" t="str">
        <f>IF(AD83&lt;&gt;"",IF(AD85&lt;&gt;"",IF(AD83&gt;=AD85,"","Check ISCED "&amp;AD$8),""),"")</f>
        <v/>
      </c>
      <c r="AE259" s="445"/>
      <c r="AF259" s="445"/>
      <c r="AG259" s="445" t="str">
        <f>IF(AG83&lt;&gt;"",IF(AG85&lt;&gt;"",IF(AG83&gt;=AG85,"","Check ISCED "&amp;AG$8),""),"")</f>
        <v/>
      </c>
      <c r="AH259" s="445"/>
      <c r="AI259" s="445"/>
      <c r="AJ259" s="445" t="str">
        <f>IF(AJ83&lt;&gt;"",IF(AJ85&lt;&gt;"",IF(AJ83&gt;=AJ85,"","Check ISCED "&amp;AJ$8),""),"")</f>
        <v/>
      </c>
      <c r="AK259" s="445"/>
      <c r="AL259" s="445"/>
      <c r="AM259" s="445" t="str">
        <f>IF(AM83&lt;&gt;"",IF(AM85&lt;&gt;"",IF(AM83&gt;=AM85,"","Check ISCED "&amp;AM$8),""),"")</f>
        <v/>
      </c>
      <c r="AN259" s="445"/>
      <c r="AO259" s="445"/>
      <c r="AP259" s="445" t="str">
        <f>IF(AP83&lt;&gt;"",IF(AP85&lt;&gt;"",IF(AP83&gt;=AP85,"","Check ISCED "&amp;AP$8),""),"")</f>
        <v/>
      </c>
      <c r="AQ259" s="445"/>
      <c r="AR259" s="445"/>
      <c r="AS259" s="445" t="str">
        <f>IF(AS83&lt;&gt;"",IF(AS85&lt;&gt;"",IF(AS83&gt;=AS85,"","Check ISCED "&amp;AS$8),""),"")</f>
        <v/>
      </c>
      <c r="AT259" s="445"/>
      <c r="AU259" s="445"/>
      <c r="AV259" s="445" t="str">
        <f>IF(AV83&lt;&gt;"",IF(AV85&lt;&gt;"",IF(AV83&gt;=AV85,"","Check ISCED "&amp;AV$8),""),"")</f>
        <v/>
      </c>
      <c r="AW259" s="445"/>
      <c r="AX259" s="445"/>
      <c r="AY259" s="445" t="str">
        <f>IF(AY83&lt;&gt;"",IF(AY85&lt;&gt;"",IF(AY83&gt;=AY85,"","Check ISCED "&amp;AY$8),""),"")</f>
        <v/>
      </c>
      <c r="AZ259" s="445"/>
      <c r="BA259" s="445"/>
      <c r="BB259" s="445" t="str">
        <f>IF(BB83&lt;&gt;"",IF(BB85&lt;&gt;"",IF(BB83&gt;=BB85,"","Check ISCED "&amp;BB$8),""),"")</f>
        <v/>
      </c>
      <c r="BC259" s="445"/>
      <c r="BD259" s="445"/>
      <c r="BE259" s="445" t="str">
        <f>IF(BE83&lt;&gt;"",IF(BE85&lt;&gt;"",IF(BE83&gt;=BE85,"","Check ISCED "&amp;BE$8),""),"")</f>
        <v/>
      </c>
      <c r="BF259" s="445"/>
      <c r="BG259" s="445"/>
      <c r="BH259" s="445" t="str">
        <f>IF(BH83&lt;&gt;"",IF(BH85&lt;&gt;"",IF(BH83&gt;=BH85,"","Check ISCED "&amp;BH$8),""),"")</f>
        <v/>
      </c>
      <c r="BI259" s="445"/>
      <c r="BJ259" s="445"/>
      <c r="BK259" s="445" t="str">
        <f>IF(BK83&lt;&gt;"",IF(BK85&lt;&gt;"",IF(BK83&gt;=BK85,"","Check ISCED "&amp;BK$8),""),"")</f>
        <v/>
      </c>
      <c r="BL259" s="445"/>
      <c r="BM259" s="445"/>
      <c r="BN259" s="445" t="str">
        <f>IF(BN83&lt;&gt;"",IF(BN85&lt;&gt;"",IF(BN83&gt;=BN85,"","Check ISCED "&amp;BN$8),""),"")</f>
        <v/>
      </c>
      <c r="BO259" s="445"/>
      <c r="BP259" s="445"/>
      <c r="BQ259" s="445" t="str">
        <f>IF(BQ83&lt;&gt;"",IF(BQ85&lt;&gt;"",IF(BQ83&gt;=BQ85,"","Check ISCED "&amp;BQ$8),""),"")</f>
        <v/>
      </c>
      <c r="BR259" s="445"/>
      <c r="BS259" s="445"/>
      <c r="BT259" s="445" t="str">
        <f>IF(BT83&lt;&gt;"",IF(BT85&lt;&gt;"",IF(BT83&gt;=BT85,"","Check ISCED "&amp;BT$8),""),"")</f>
        <v/>
      </c>
      <c r="BU259" s="445"/>
      <c r="BV259" s="445"/>
      <c r="BW259" s="445" t="str">
        <f>IF(BW83&lt;&gt;"",IF(BW85&lt;&gt;"",IF(BW83&gt;=BW85,"","Check ISCED "&amp;BW$8),""),"")</f>
        <v/>
      </c>
      <c r="BX259" s="445"/>
      <c r="BY259" s="445"/>
      <c r="BZ259" s="445" t="str">
        <f>IF(BZ83&lt;&gt;"",IF(BZ85&lt;&gt;"",IF(BZ83&gt;=BZ85,"","Check ISCED "&amp;BZ$8),""),"")</f>
        <v/>
      </c>
      <c r="CA259" s="445"/>
      <c r="CB259" s="445"/>
      <c r="CC259" s="445" t="str">
        <f>IF(CC83&lt;&gt;"",IF(CC85&lt;&gt;"",IF(CC83&gt;=CC85,"","Check ISCED "&amp;CC$8),""),"")</f>
        <v/>
      </c>
      <c r="CD259" s="445"/>
      <c r="CE259" s="445"/>
      <c r="CF259" s="445" t="str">
        <f>IF(CF83&lt;&gt;"",IF(CF85&lt;&gt;"",IF(CF83&gt;=CF85,"","Check ISCED "&amp;CF$8),""),"")</f>
        <v/>
      </c>
      <c r="CG259" s="445"/>
      <c r="CH259" s="445"/>
      <c r="CI259" s="445" t="str">
        <f>IF(CI83&lt;&gt;"",IF(CI85&lt;&gt;"",IF(CI83&gt;=CI85,"","Check ISCED "&amp;CI$8),""),"")</f>
        <v/>
      </c>
      <c r="CJ259" s="445"/>
      <c r="CK259" s="445"/>
      <c r="CL259" s="445" t="str">
        <f>IF(CL83&lt;&gt;"",IF(CL85&lt;&gt;"",IF(CL83&gt;=CL85,"","Check ISCED _X"),""),"")</f>
        <v/>
      </c>
      <c r="CM259" s="445"/>
      <c r="CN259" s="445"/>
      <c r="CO259" s="445" t="str">
        <f>IF(CO83&lt;&gt;"",IF(CO85&lt;&gt;"",IF(CO83&gt;=CO85,"","Check ISCED _T"),""),"")</f>
        <v/>
      </c>
      <c r="CP259" s="445"/>
      <c r="CQ259" s="470"/>
    </row>
    <row r="260" spans="3:95" s="49" customFormat="1" ht="12.75" hidden="1" x14ac:dyDescent="0.2">
      <c r="C260" s="414"/>
      <c r="D260" s="536"/>
      <c r="E260" s="552"/>
    </row>
    <row r="261" spans="3:95" s="49" customFormat="1" ht="12.75" hidden="1" x14ac:dyDescent="0.2">
      <c r="C261" s="414"/>
      <c r="D261" s="935"/>
      <c r="E261" s="517" t="s">
        <v>9168</v>
      </c>
      <c r="F261" s="507" t="s">
        <v>9169</v>
      </c>
      <c r="G261" s="455"/>
      <c r="H261" s="455"/>
      <c r="I261" s="455"/>
      <c r="J261" s="455"/>
      <c r="K261" s="455"/>
      <c r="L261" s="455"/>
      <c r="M261" s="455"/>
      <c r="N261" s="455"/>
      <c r="O261" s="455"/>
      <c r="P261" s="455"/>
      <c r="Q261" s="455"/>
      <c r="R261" s="455"/>
      <c r="S261" s="455"/>
      <c r="T261" s="455"/>
      <c r="U261" s="455"/>
      <c r="V261" s="455"/>
      <c r="W261" s="455"/>
      <c r="X261" s="455"/>
      <c r="Y261" s="455"/>
      <c r="Z261" s="455"/>
      <c r="AA261" s="455" t="str">
        <f>IF(AA40&lt;&gt;"",IF('FIN-STUDENTS'!AA33&lt;&gt;"",IF(AND(AA40&gt;0,'FIN-STUDENTS'!AA33&gt;0),"","Check ISCED "&amp;AA$8),""),"")</f>
        <v/>
      </c>
      <c r="AB261" s="455"/>
      <c r="AC261" s="455"/>
      <c r="AD261" s="455" t="str">
        <f>IF(AD40&lt;&gt;"",IF('FIN-STUDENTS'!AD33&lt;&gt;"",IF(AND(AD40&gt;0,'FIN-STUDENTS'!AD33&gt;0),"","Check ISCED "&amp;AD$8),""),"")</f>
        <v/>
      </c>
      <c r="AE261" s="455"/>
      <c r="AF261" s="455"/>
      <c r="AG261" s="455" t="str">
        <f>IF(AG40&lt;&gt;"",IF('FIN-STUDENTS'!AG33&lt;&gt;"",IF(AND(AG40&gt;0,'FIN-STUDENTS'!AG33&gt;0),"","Check ISCED "&amp;AG$8),""),"")</f>
        <v/>
      </c>
      <c r="AH261" s="455"/>
      <c r="AI261" s="455"/>
      <c r="AJ261" s="455" t="str">
        <f>IF(AJ40&lt;&gt;"",IF('FIN-STUDENTS'!AJ33&lt;&gt;"",IF(AND(AJ40&gt;0,'FIN-STUDENTS'!AJ33&gt;0),"","Check ISCED "&amp;AJ$8),""),"")</f>
        <v/>
      </c>
      <c r="AK261" s="455"/>
      <c r="AL261" s="455"/>
      <c r="AM261" s="455" t="str">
        <f>IF(AM40&lt;&gt;"",IF('FIN-STUDENTS'!AM33&lt;&gt;"",IF(AND(AM40&gt;0,'FIN-STUDENTS'!AM33&gt;0),"","Check ISCED "&amp;AM$8),""),"")</f>
        <v/>
      </c>
      <c r="AN261" s="455"/>
      <c r="AO261" s="455"/>
      <c r="AP261" s="455" t="str">
        <f>IF(AP40&lt;&gt;"",IF('FIN-STUDENTS'!AP33&lt;&gt;"",IF(AND(AP40&gt;0,'FIN-STUDENTS'!AP33&gt;0),"","Check ISCED "&amp;AP$8),""),"")</f>
        <v/>
      </c>
      <c r="AQ261" s="455"/>
      <c r="AR261" s="455"/>
      <c r="AS261" s="455" t="str">
        <f>IF(AS40&lt;&gt;"",IF('FIN-STUDENTS'!AS33&lt;&gt;"",IF(AND(AS40&gt;0,'FIN-STUDENTS'!AS33&gt;0),"","Check ISCED "&amp;AS$8),""),"")</f>
        <v/>
      </c>
      <c r="AT261" s="455"/>
      <c r="AU261" s="455"/>
      <c r="AV261" s="455" t="str">
        <f>IF(AV40&lt;&gt;"",IF('FIN-STUDENTS'!AV33&lt;&gt;"",IF(AND(AV40&gt;0,'FIN-STUDENTS'!AV33&gt;0),"","Check ISCED "&amp;AV$8),""),"")</f>
        <v/>
      </c>
      <c r="AW261" s="455"/>
      <c r="AX261" s="455"/>
      <c r="AY261" s="455" t="str">
        <f>IF(AY40&lt;&gt;"",IF('FIN-STUDENTS'!AY33&lt;&gt;"",IF(AND(AY40&gt;0,'FIN-STUDENTS'!AY33&gt;0),"","Check ISCED "&amp;AY$8),""),"")</f>
        <v/>
      </c>
      <c r="AZ261" s="455"/>
      <c r="BA261" s="455"/>
      <c r="BB261" s="455" t="str">
        <f>IF(BB40&lt;&gt;"",IF('FIN-STUDENTS'!BB33&lt;&gt;"",IF(AND(BB40&gt;0,'FIN-STUDENTS'!BB33&gt;0),"","Check ISCED "&amp;BB$8),""),"")</f>
        <v/>
      </c>
      <c r="BC261" s="455"/>
      <c r="BD261" s="455"/>
      <c r="BE261" s="455" t="str">
        <f>IF(BE40&lt;&gt;"",IF('FIN-STUDENTS'!BE33&lt;&gt;"",IF(AND(BE40&gt;0,'FIN-STUDENTS'!BE33&gt;0),"","Check ISCED "&amp;BE$8),""),"")</f>
        <v/>
      </c>
      <c r="BF261" s="455"/>
      <c r="BG261" s="455"/>
      <c r="BH261" s="455" t="str">
        <f>IF(BH40&lt;&gt;"",IF('FIN-STUDENTS'!BH33&lt;&gt;"",IF(AND(BH40&gt;0,'FIN-STUDENTS'!BH33&gt;0),"","Check ISCED "&amp;BH$8),""),"")</f>
        <v/>
      </c>
      <c r="BI261" s="455"/>
      <c r="BJ261" s="455"/>
      <c r="BK261" s="455" t="str">
        <f>IF(BK40&lt;&gt;"",IF('FIN-STUDENTS'!BK33&lt;&gt;"",IF(AND(BK40&gt;0,'FIN-STUDENTS'!BK33&gt;0),"","Check ISCED "&amp;BK$8),""),"")</f>
        <v/>
      </c>
      <c r="BL261" s="455"/>
      <c r="BM261" s="455"/>
      <c r="BN261" s="455" t="str">
        <f>IF(BN40&lt;&gt;"",IF('FIN-STUDENTS'!BN33&lt;&gt;"",IF(AND(BN40&gt;0,'FIN-STUDENTS'!BN33&gt;0),"","Check ISCED "&amp;BN$8),""),"")</f>
        <v/>
      </c>
      <c r="BO261" s="455"/>
      <c r="BP261" s="455"/>
      <c r="BQ261" s="455" t="str">
        <f>IF(BQ40&lt;&gt;"",IF('FIN-STUDENTS'!BQ33&lt;&gt;"",IF(AND(BQ40&gt;0,'FIN-STUDENTS'!BQ33&gt;0),"","Check ISCED "&amp;BQ$8),""),"")</f>
        <v/>
      </c>
      <c r="BR261" s="455"/>
      <c r="BS261" s="455"/>
      <c r="BT261" s="455" t="str">
        <f>IF(BT40&lt;&gt;"",IF('FIN-STUDENTS'!BT33&lt;&gt;"",IF(AND(BT40&gt;0,'FIN-STUDENTS'!BT33&gt;0),"","Check ISCED "&amp;BT$8),""),"")</f>
        <v/>
      </c>
      <c r="BU261" s="455"/>
      <c r="BV261" s="455"/>
      <c r="BW261" s="455" t="str">
        <f>IF(BW40&lt;&gt;"",IF('FIN-STUDENTS'!BW33&lt;&gt;"",IF(AND(BW40&gt;0,'FIN-STUDENTS'!BW33&gt;0),"","Check ISCED "&amp;BW$8),""),"")</f>
        <v/>
      </c>
      <c r="BX261" s="455"/>
      <c r="BY261" s="455"/>
      <c r="BZ261" s="455" t="str">
        <f>IF(BZ40&lt;&gt;"",IF('FIN-STUDENTS'!BZ33&lt;&gt;"",IF(AND(BZ40&gt;0,'FIN-STUDENTS'!BZ33&gt;0),"","Check ISCED "&amp;BZ$8),""),"")</f>
        <v/>
      </c>
      <c r="CA261" s="455"/>
      <c r="CB261" s="455"/>
      <c r="CC261" s="455" t="str">
        <f>IF(CC40&lt;&gt;"",IF('FIN-STUDENTS'!CC33&lt;&gt;"",IF(AND(CC40&gt;0,'FIN-STUDENTS'!CC33&gt;0),"","Check ISCED "&amp;CC$8),""),"")</f>
        <v/>
      </c>
      <c r="CD261" s="455"/>
      <c r="CE261" s="455"/>
      <c r="CF261" s="455" t="str">
        <f>IF(CF40&lt;&gt;"",IF('FIN-STUDENTS'!CF33&lt;&gt;"",IF(AND(CF40&gt;0,'FIN-STUDENTS'!CF33&gt;0),"","Check ISCED "&amp;CF$8),""),"")</f>
        <v/>
      </c>
      <c r="CG261" s="455"/>
      <c r="CH261" s="455"/>
      <c r="CI261" s="455" t="str">
        <f>IF(CI40&lt;&gt;"",IF('FIN-STUDENTS'!CI33&lt;&gt;"",IF(AND(CI40&gt;0,'FIN-STUDENTS'!CI33&gt;0),"","Check ISCED "&amp;CI$8),""),"")</f>
        <v/>
      </c>
      <c r="CJ261" s="455"/>
      <c r="CK261" s="455"/>
      <c r="CL261" s="455" t="str">
        <f>IF(CL40&lt;&gt;"",IF('FIN-STUDENTS'!CL33&lt;&gt;"",IF(AND(CL40&gt;0,'FIN-STUDENTS'!CL33&gt;0),"","Check ISCED _X"),""),"")</f>
        <v/>
      </c>
      <c r="CM261" s="455"/>
      <c r="CN261" s="455"/>
      <c r="CO261" s="455" t="str">
        <f>IF(CO40&lt;&gt;"",IF('FIN-STUDENTS'!CO33&lt;&gt;"",IF(AND(CO40&gt;0,'FIN-STUDENTS'!CO33&gt;0),"","Check ISCED _T"),""),"")</f>
        <v/>
      </c>
      <c r="CP261" s="455"/>
      <c r="CQ261" s="468"/>
    </row>
    <row r="262" spans="3:95" s="49" customFormat="1" ht="12.75" hidden="1" x14ac:dyDescent="0.2">
      <c r="C262" s="414"/>
      <c r="D262" s="936"/>
      <c r="E262" s="514" t="s">
        <v>9209</v>
      </c>
      <c r="F262" s="508" t="s">
        <v>9170</v>
      </c>
      <c r="G262" s="460"/>
      <c r="H262" s="460"/>
      <c r="I262" s="460"/>
      <c r="J262" s="460"/>
      <c r="K262" s="460"/>
      <c r="L262" s="460"/>
      <c r="M262" s="460"/>
      <c r="N262" s="460"/>
      <c r="O262" s="460"/>
      <c r="P262" s="460"/>
      <c r="Q262" s="460"/>
      <c r="R262" s="460"/>
      <c r="S262" s="460"/>
      <c r="T262" s="460"/>
      <c r="U262" s="460"/>
      <c r="V262" s="460"/>
      <c r="W262" s="460"/>
      <c r="X262" s="460"/>
      <c r="Y262" s="460"/>
      <c r="Z262" s="460"/>
      <c r="AA262" s="460" t="str">
        <f>IF(AA53&lt;&gt;"",IF('FIN-STUDENTS'!AA34&lt;&gt;"",IF(AND(AA53&gt;0,'FIN-STUDENTS'!AA36&gt;0),"","Check ISCED "&amp;AA$8),""),"")</f>
        <v/>
      </c>
      <c r="AB262" s="460"/>
      <c r="AC262" s="460"/>
      <c r="AD262" s="460" t="str">
        <f>IF(AD53&lt;&gt;"",IF('FIN-STUDENTS'!AD34&lt;&gt;"",IF(AND(AD53&gt;0,'FIN-STUDENTS'!AD36&gt;0),"","Check ISCED "&amp;AD$8),""),"")</f>
        <v/>
      </c>
      <c r="AE262" s="460"/>
      <c r="AF262" s="460"/>
      <c r="AG262" s="460" t="str">
        <f>IF(AG53&lt;&gt;"",IF('FIN-STUDENTS'!AG34&lt;&gt;"",IF(AND(AG53&gt;0,'FIN-STUDENTS'!AG36&gt;0),"","Check ISCED "&amp;AG$8),""),"")</f>
        <v/>
      </c>
      <c r="AH262" s="460"/>
      <c r="AI262" s="460"/>
      <c r="AJ262" s="460" t="str">
        <f>IF(AJ53&lt;&gt;"",IF('FIN-STUDENTS'!AJ34&lt;&gt;"",IF(AND(AJ53&gt;0,'FIN-STUDENTS'!AJ36&gt;0),"","Check ISCED "&amp;AJ$8),""),"")</f>
        <v/>
      </c>
      <c r="AK262" s="460"/>
      <c r="AL262" s="460"/>
      <c r="AM262" s="460" t="str">
        <f>IF(AM53&lt;&gt;"",IF('FIN-STUDENTS'!AM34&lt;&gt;"",IF(AND(AM53&gt;0,'FIN-STUDENTS'!AM36&gt;0),"","Check ISCED "&amp;AM$8),""),"")</f>
        <v/>
      </c>
      <c r="AN262" s="460"/>
      <c r="AO262" s="460"/>
      <c r="AP262" s="460" t="str">
        <f>IF(AP53&lt;&gt;"",IF('FIN-STUDENTS'!AP34&lt;&gt;"",IF(AND(AP53&gt;0,'FIN-STUDENTS'!AP36&gt;0),"","Check ISCED "&amp;AP$8),""),"")</f>
        <v/>
      </c>
      <c r="AQ262" s="460"/>
      <c r="AR262" s="460"/>
      <c r="AS262" s="460" t="str">
        <f>IF(AS53&lt;&gt;"",IF('FIN-STUDENTS'!AS34&lt;&gt;"",IF(AND(AS53&gt;0,'FIN-STUDENTS'!AS36&gt;0),"","Check ISCED "&amp;AS$8),""),"")</f>
        <v/>
      </c>
      <c r="AT262" s="460"/>
      <c r="AU262" s="460"/>
      <c r="AV262" s="460" t="str">
        <f>IF(AV53&lt;&gt;"",IF('FIN-STUDENTS'!AV34&lt;&gt;"",IF(AND(AV53&gt;0,'FIN-STUDENTS'!AV36&gt;0),"","Check ISCED "&amp;AV$8),""),"")</f>
        <v/>
      </c>
      <c r="AW262" s="460"/>
      <c r="AX262" s="460"/>
      <c r="AY262" s="460" t="str">
        <f>IF(AY53&lt;&gt;"",IF('FIN-STUDENTS'!AY34&lt;&gt;"",IF(AND(AY53&gt;0,'FIN-STUDENTS'!AY36&gt;0),"","Check ISCED "&amp;AY$8),""),"")</f>
        <v/>
      </c>
      <c r="AZ262" s="460"/>
      <c r="BA262" s="460"/>
      <c r="BB262" s="460" t="str">
        <f>IF(BB53&lt;&gt;"",IF('FIN-STUDENTS'!BB34&lt;&gt;"",IF(AND(BB53&gt;0,'FIN-STUDENTS'!BB36&gt;0),"","Check ISCED "&amp;BB$8),""),"")</f>
        <v/>
      </c>
      <c r="BC262" s="460"/>
      <c r="BD262" s="460"/>
      <c r="BE262" s="460" t="str">
        <f>IF(BE53&lt;&gt;"",IF('FIN-STUDENTS'!BE34&lt;&gt;"",IF(AND(BE53&gt;0,'FIN-STUDENTS'!BE36&gt;0),"","Check ISCED "&amp;BE$8),""),"")</f>
        <v/>
      </c>
      <c r="BF262" s="460"/>
      <c r="BG262" s="460"/>
      <c r="BH262" s="460" t="str">
        <f>IF(BH53&lt;&gt;"",IF('FIN-STUDENTS'!BH34&lt;&gt;"",IF(AND(BH53&gt;0,'FIN-STUDENTS'!BH36&gt;0),"","Check ISCED "&amp;BH$8),""),"")</f>
        <v/>
      </c>
      <c r="BI262" s="460"/>
      <c r="BJ262" s="460"/>
      <c r="BK262" s="460" t="str">
        <f>IF(BK53&lt;&gt;"",IF('FIN-STUDENTS'!BK34&lt;&gt;"",IF(AND(BK53&gt;0,'FIN-STUDENTS'!BK36&gt;0),"","Check ISCED "&amp;BK$8),""),"")</f>
        <v/>
      </c>
      <c r="BL262" s="460"/>
      <c r="BM262" s="460"/>
      <c r="BN262" s="460" t="str">
        <f>IF(BN53&lt;&gt;"",IF('FIN-STUDENTS'!BN34&lt;&gt;"",IF(AND(BN53&gt;0,'FIN-STUDENTS'!BN36&gt;0),"","Check ISCED "&amp;BN$8),""),"")</f>
        <v/>
      </c>
      <c r="BO262" s="460"/>
      <c r="BP262" s="460"/>
      <c r="BQ262" s="460" t="str">
        <f>IF(BQ53&lt;&gt;"",IF('FIN-STUDENTS'!BQ34&lt;&gt;"",IF(AND(BQ53&gt;0,'FIN-STUDENTS'!BQ36&gt;0),"","Check ISCED "&amp;BQ$8),""),"")</f>
        <v/>
      </c>
      <c r="BR262" s="460"/>
      <c r="BS262" s="460"/>
      <c r="BT262" s="460" t="str">
        <f>IF(BT53&lt;&gt;"",IF('FIN-STUDENTS'!BT34&lt;&gt;"",IF(AND(BT53&gt;0,'FIN-STUDENTS'!BT36&gt;0),"","Check ISCED "&amp;BT$8),""),"")</f>
        <v/>
      </c>
      <c r="BU262" s="460"/>
      <c r="BV262" s="460"/>
      <c r="BW262" s="460" t="str">
        <f>IF(BW53&lt;&gt;"",IF('FIN-STUDENTS'!BW34&lt;&gt;"",IF(AND(BW53&gt;0,'FIN-STUDENTS'!BW36&gt;0),"","Check ISCED "&amp;BW$8),""),"")</f>
        <v/>
      </c>
      <c r="BX262" s="460"/>
      <c r="BY262" s="460"/>
      <c r="BZ262" s="460" t="str">
        <f>IF(BZ53&lt;&gt;"",IF('FIN-STUDENTS'!BZ34&lt;&gt;"",IF(AND(BZ53&gt;0,'FIN-STUDENTS'!BZ36&gt;0),"","Check ISCED "&amp;BZ$8),""),"")</f>
        <v/>
      </c>
      <c r="CA262" s="460"/>
      <c r="CB262" s="460"/>
      <c r="CC262" s="460" t="str">
        <f>IF(CC53&lt;&gt;"",IF('FIN-STUDENTS'!CC34&lt;&gt;"",IF(AND(CC53&gt;0,'FIN-STUDENTS'!CC36&gt;0),"","Check ISCED "&amp;CC$8),""),"")</f>
        <v/>
      </c>
      <c r="CD262" s="460"/>
      <c r="CE262" s="460"/>
      <c r="CF262" s="460" t="str">
        <f>IF(CF53&lt;&gt;"",IF('FIN-STUDENTS'!CF34&lt;&gt;"",IF(AND(CF53&gt;0,'FIN-STUDENTS'!CF36&gt;0),"","Check ISCED "&amp;CF$8),""),"")</f>
        <v/>
      </c>
      <c r="CG262" s="460"/>
      <c r="CH262" s="460"/>
      <c r="CI262" s="460" t="str">
        <f>IF(CI53&lt;&gt;"",IF('FIN-STUDENTS'!CI34&lt;&gt;"",IF(AND(CI53&gt;0,'FIN-STUDENTS'!CI36&gt;0),"","Check ISCED "&amp;CI$8),""),"")</f>
        <v/>
      </c>
      <c r="CJ262" s="460"/>
      <c r="CK262" s="460"/>
      <c r="CL262" s="460" t="str">
        <f>IF(CL53&lt;&gt;"",IF('FIN-STUDENTS'!CL34&lt;&gt;"",IF(AND(CL53&gt;0,'FIN-STUDENTS'!CL36&gt;0),"","Check ISCED _X"),""),"")</f>
        <v/>
      </c>
      <c r="CM262" s="460"/>
      <c r="CN262" s="460"/>
      <c r="CO262" s="460" t="str">
        <f>IF(CO53&lt;&gt;"",IF('FIN-STUDENTS'!CO34&lt;&gt;"",IF(AND(CO53&gt;0,'FIN-STUDENTS'!CO36&gt;0),"","Check ISCED _T"),""),"")</f>
        <v/>
      </c>
      <c r="CP262" s="460"/>
      <c r="CQ262" s="469"/>
    </row>
    <row r="263" spans="3:95" s="49" customFormat="1" ht="12.75" hidden="1" x14ac:dyDescent="0.2">
      <c r="C263" s="414"/>
      <c r="D263" s="937"/>
      <c r="E263" s="519" t="s">
        <v>9171</v>
      </c>
      <c r="F263" s="509" t="s">
        <v>9172</v>
      </c>
      <c r="G263" s="445"/>
      <c r="H263" s="445"/>
      <c r="I263" s="445"/>
      <c r="J263" s="445"/>
      <c r="K263" s="445"/>
      <c r="L263" s="445"/>
      <c r="M263" s="445"/>
      <c r="N263" s="445"/>
      <c r="O263" s="445"/>
      <c r="P263" s="445"/>
      <c r="Q263" s="445"/>
      <c r="R263" s="445"/>
      <c r="S263" s="445"/>
      <c r="T263" s="445"/>
      <c r="U263" s="445"/>
      <c r="V263" s="445"/>
      <c r="W263" s="445"/>
      <c r="X263" s="445"/>
      <c r="Y263" s="445"/>
      <c r="Z263" s="445"/>
      <c r="AA263" s="445" t="str">
        <f>IF(AA63&lt;&gt;"",IF('FIN-STUDENTS'!AA35&lt;&gt;"",IF(AND(AA63&gt;0,'FIN-STUDENTS'!AA39&gt;0),"","Check ISCED "&amp;AA$8),""),"")</f>
        <v/>
      </c>
      <c r="AB263" s="445"/>
      <c r="AC263" s="445"/>
      <c r="AD263" s="445" t="str">
        <f>IF(AD63&lt;&gt;"",IF('FIN-STUDENTS'!AD35&lt;&gt;"",IF(AND(AD63&gt;0,'FIN-STUDENTS'!AD39&gt;0),"","Check ISCED "&amp;AD$8),""),"")</f>
        <v/>
      </c>
      <c r="AE263" s="445"/>
      <c r="AF263" s="445"/>
      <c r="AG263" s="445" t="str">
        <f>IF(AG63&lt;&gt;"",IF('FIN-STUDENTS'!AG35&lt;&gt;"",IF(AND(AG63&gt;0,'FIN-STUDENTS'!AG39&gt;0),"","Check ISCED "&amp;AG$8),""),"")</f>
        <v/>
      </c>
      <c r="AH263" s="445"/>
      <c r="AI263" s="445"/>
      <c r="AJ263" s="445" t="str">
        <f>IF(AJ63&lt;&gt;"",IF('FIN-STUDENTS'!AJ35&lt;&gt;"",IF(AND(AJ63&gt;0,'FIN-STUDENTS'!AJ39&gt;0),"","Check ISCED "&amp;AJ$8),""),"")</f>
        <v/>
      </c>
      <c r="AK263" s="445"/>
      <c r="AL263" s="445"/>
      <c r="AM263" s="445" t="str">
        <f>IF(AM63&lt;&gt;"",IF('FIN-STUDENTS'!AM35&lt;&gt;"",IF(AND(AM63&gt;0,'FIN-STUDENTS'!AM39&gt;0),"","Check ISCED "&amp;AM$8),""),"")</f>
        <v/>
      </c>
      <c r="AN263" s="445"/>
      <c r="AO263" s="445"/>
      <c r="AP263" s="445" t="str">
        <f>IF(AP63&lt;&gt;"",IF('FIN-STUDENTS'!AP35&lt;&gt;"",IF(AND(AP63&gt;0,'FIN-STUDENTS'!AP39&gt;0),"","Check ISCED "&amp;AP$8),""),"")</f>
        <v/>
      </c>
      <c r="AQ263" s="445"/>
      <c r="AR263" s="445"/>
      <c r="AS263" s="445" t="str">
        <f>IF(AS63&lt;&gt;"",IF('FIN-STUDENTS'!AS35&lt;&gt;"",IF(AND(AS63&gt;0,'FIN-STUDENTS'!AS39&gt;0),"","Check ISCED "&amp;AS$8),""),"")</f>
        <v/>
      </c>
      <c r="AT263" s="445"/>
      <c r="AU263" s="445"/>
      <c r="AV263" s="445" t="str">
        <f>IF(AV63&lt;&gt;"",IF('FIN-STUDENTS'!AV35&lt;&gt;"",IF(AND(AV63&gt;0,'FIN-STUDENTS'!AV39&gt;0),"","Check ISCED "&amp;AV$8),""),"")</f>
        <v/>
      </c>
      <c r="AW263" s="445"/>
      <c r="AX263" s="445"/>
      <c r="AY263" s="445" t="str">
        <f>IF(AY63&lt;&gt;"",IF('FIN-STUDENTS'!AY35&lt;&gt;"",IF(AND(AY63&gt;0,'FIN-STUDENTS'!AY39&gt;0),"","Check ISCED "&amp;AY$8),""),"")</f>
        <v/>
      </c>
      <c r="AZ263" s="445"/>
      <c r="BA263" s="445"/>
      <c r="BB263" s="445" t="str">
        <f>IF(BB63&lt;&gt;"",IF('FIN-STUDENTS'!BB35&lt;&gt;"",IF(AND(BB63&gt;0,'FIN-STUDENTS'!BB39&gt;0),"","Check ISCED "&amp;BB$8),""),"")</f>
        <v/>
      </c>
      <c r="BC263" s="445"/>
      <c r="BD263" s="445"/>
      <c r="BE263" s="445" t="str">
        <f>IF(BE63&lt;&gt;"",IF('FIN-STUDENTS'!BE35&lt;&gt;"",IF(AND(BE63&gt;0,'FIN-STUDENTS'!BE39&gt;0),"","Check ISCED "&amp;BE$8),""),"")</f>
        <v/>
      </c>
      <c r="BF263" s="445"/>
      <c r="BG263" s="445"/>
      <c r="BH263" s="445" t="str">
        <f>IF(BH63&lt;&gt;"",IF('FIN-STUDENTS'!BH35&lt;&gt;"",IF(AND(BH63&gt;0,'FIN-STUDENTS'!BH39&gt;0),"","Check ISCED "&amp;BH$8),""),"")</f>
        <v/>
      </c>
      <c r="BI263" s="445"/>
      <c r="BJ263" s="445"/>
      <c r="BK263" s="445" t="str">
        <f>IF(BK63&lt;&gt;"",IF('FIN-STUDENTS'!BK35&lt;&gt;"",IF(AND(BK63&gt;0,'FIN-STUDENTS'!BK39&gt;0),"","Check ISCED "&amp;BK$8),""),"")</f>
        <v/>
      </c>
      <c r="BL263" s="445"/>
      <c r="BM263" s="445"/>
      <c r="BN263" s="445" t="str">
        <f>IF(BN63&lt;&gt;"",IF('FIN-STUDENTS'!BN35&lt;&gt;"",IF(AND(BN63&gt;0,'FIN-STUDENTS'!BN39&gt;0),"","Check ISCED "&amp;BN$8),""),"")</f>
        <v/>
      </c>
      <c r="BO263" s="445"/>
      <c r="BP263" s="445"/>
      <c r="BQ263" s="445" t="str">
        <f>IF(BQ63&lt;&gt;"",IF('FIN-STUDENTS'!BQ35&lt;&gt;"",IF(AND(BQ63&gt;0,'FIN-STUDENTS'!BQ39&gt;0),"","Check ISCED "&amp;BQ$8),""),"")</f>
        <v/>
      </c>
      <c r="BR263" s="445"/>
      <c r="BS263" s="445"/>
      <c r="BT263" s="445" t="str">
        <f>IF(BT63&lt;&gt;"",IF('FIN-STUDENTS'!BT35&lt;&gt;"",IF(AND(BT63&gt;0,'FIN-STUDENTS'!BT39&gt;0),"","Check ISCED "&amp;BT$8),""),"")</f>
        <v/>
      </c>
      <c r="BU263" s="445"/>
      <c r="BV263" s="445"/>
      <c r="BW263" s="445" t="str">
        <f>IF(BW63&lt;&gt;"",IF('FIN-STUDENTS'!BW35&lt;&gt;"",IF(AND(BW63&gt;0,'FIN-STUDENTS'!BW39&gt;0),"","Check ISCED "&amp;BW$8),""),"")</f>
        <v/>
      </c>
      <c r="BX263" s="445"/>
      <c r="BY263" s="445"/>
      <c r="BZ263" s="445" t="str">
        <f>IF(BZ63&lt;&gt;"",IF('FIN-STUDENTS'!BZ35&lt;&gt;"",IF(AND(BZ63&gt;0,'FIN-STUDENTS'!BZ39&gt;0),"","Check ISCED "&amp;BZ$8),""),"")</f>
        <v/>
      </c>
      <c r="CA263" s="445"/>
      <c r="CB263" s="445"/>
      <c r="CC263" s="445" t="str">
        <f>IF(CC63&lt;&gt;"",IF('FIN-STUDENTS'!CC35&lt;&gt;"",IF(AND(CC63&gt;0,'FIN-STUDENTS'!CC39&gt;0),"","Check ISCED "&amp;CC$8),""),"")</f>
        <v/>
      </c>
      <c r="CD263" s="445"/>
      <c r="CE263" s="445"/>
      <c r="CF263" s="445" t="str">
        <f>IF(CF63&lt;&gt;"",IF('FIN-STUDENTS'!CF35&lt;&gt;"",IF(AND(CF63&gt;0,'FIN-STUDENTS'!CF39&gt;0),"","Check ISCED "&amp;CF$8),""),"")</f>
        <v/>
      </c>
      <c r="CG263" s="445"/>
      <c r="CH263" s="445"/>
      <c r="CI263" s="445" t="str">
        <f>IF(CI63&lt;&gt;"",IF('FIN-STUDENTS'!CI35&lt;&gt;"",IF(AND(CI63&gt;0,'FIN-STUDENTS'!CI39&gt;0),"","Check ISCED "&amp;CI$8),""),"")</f>
        <v/>
      </c>
      <c r="CJ263" s="445"/>
      <c r="CK263" s="445"/>
      <c r="CL263" s="445" t="str">
        <f>IF(CL63&lt;&gt;"",IF('FIN-STUDENTS'!CL35&lt;&gt;"",IF(AND(CL63&gt;0,'FIN-STUDENTS'!CL39&gt;0),"","Check ISCED _X"),""),"")</f>
        <v/>
      </c>
      <c r="CM263" s="445"/>
      <c r="CN263" s="445"/>
      <c r="CO263" s="445" t="str">
        <f>IF(CO63&lt;&gt;"",IF('FIN-STUDENTS'!CO35&lt;&gt;"",IF(AND(CO63&gt;0,'FIN-STUDENTS'!CO39&gt;0),"","Check ISCED _T"),""),"")</f>
        <v/>
      </c>
      <c r="CP263" s="445"/>
      <c r="CQ263" s="470"/>
    </row>
    <row r="264" spans="3:95" ht="12.75" x14ac:dyDescent="0.2">
      <c r="G264" s="102"/>
      <c r="H264" s="102"/>
      <c r="I264" s="102"/>
      <c r="J264" s="102"/>
      <c r="K264" s="102"/>
      <c r="L264" s="102"/>
    </row>
    <row r="265" spans="3:95" ht="12.75" x14ac:dyDescent="0.2">
      <c r="G265" s="102"/>
      <c r="H265" s="102"/>
      <c r="I265" s="102"/>
      <c r="J265" s="102"/>
      <c r="K265" s="102"/>
      <c r="L265" s="102"/>
    </row>
    <row r="266" spans="3:95" ht="12.75" x14ac:dyDescent="0.2">
      <c r="G266" s="102"/>
      <c r="H266" s="102"/>
      <c r="I266" s="102"/>
      <c r="J266" s="102"/>
      <c r="K266" s="102"/>
      <c r="L266" s="102"/>
    </row>
    <row r="267" spans="3:95" ht="12.75" x14ac:dyDescent="0.2">
      <c r="G267" s="102"/>
      <c r="H267" s="102"/>
      <c r="I267" s="102"/>
      <c r="J267" s="102"/>
      <c r="K267" s="102"/>
      <c r="L267" s="102"/>
    </row>
    <row r="268" spans="3:95" ht="12.75" x14ac:dyDescent="0.2">
      <c r="G268" s="102"/>
      <c r="H268" s="102"/>
      <c r="I268" s="102"/>
      <c r="J268" s="102"/>
      <c r="K268" s="102"/>
      <c r="L268" s="102"/>
    </row>
    <row r="269" spans="3:95" ht="12.75" x14ac:dyDescent="0.2">
      <c r="G269" s="102"/>
      <c r="H269" s="102"/>
      <c r="I269" s="102"/>
      <c r="J269" s="102"/>
      <c r="K269" s="102"/>
      <c r="L269" s="102"/>
    </row>
    <row r="270" spans="3:95" ht="12.75" x14ac:dyDescent="0.2">
      <c r="G270" s="102"/>
      <c r="H270" s="102"/>
      <c r="I270" s="102"/>
      <c r="J270" s="102"/>
      <c r="K270" s="102"/>
      <c r="L270" s="102"/>
    </row>
    <row r="271" spans="3:95" ht="12.75" x14ac:dyDescent="0.2">
      <c r="G271" s="102"/>
      <c r="H271" s="102"/>
      <c r="I271" s="102"/>
      <c r="J271" s="102"/>
      <c r="K271" s="102"/>
      <c r="L271" s="102"/>
    </row>
    <row r="272" spans="3:95" ht="12.75" x14ac:dyDescent="0.2">
      <c r="G272" s="102"/>
      <c r="H272" s="102"/>
      <c r="I272" s="102"/>
      <c r="J272" s="102"/>
      <c r="K272" s="102"/>
      <c r="L272" s="102"/>
    </row>
    <row r="273" spans="7:12" ht="12.75" x14ac:dyDescent="0.2">
      <c r="G273" s="102"/>
      <c r="H273" s="102"/>
      <c r="I273" s="102"/>
      <c r="J273" s="102"/>
      <c r="K273" s="102"/>
      <c r="L273" s="102"/>
    </row>
    <row r="274" spans="7:12" ht="12.75" x14ac:dyDescent="0.2">
      <c r="G274" s="102"/>
      <c r="H274" s="102"/>
      <c r="I274" s="102"/>
      <c r="J274" s="102"/>
      <c r="K274" s="102"/>
      <c r="L274" s="102"/>
    </row>
  </sheetData>
  <sheetProtection algorithmName="SHA-512" hashValue="GgPuTRYuNzj4gw0wlROJo4N5Vr9rKBJGSQqnSUczLjUce2jh4UAlUZiA77jjGRQJq+Rfam1hB5aWArJSDeZ+cA==" saltValue="xr2w3F1/0E09GfPhNwSGJg==" spinCount="100000" sheet="1" objects="1" scenarios="1"/>
  <mergeCells count="177">
    <mergeCell ref="C234:C235"/>
    <mergeCell ref="C237:C241"/>
    <mergeCell ref="C243:C248"/>
    <mergeCell ref="C250:C259"/>
    <mergeCell ref="D261:D263"/>
    <mergeCell ref="C165:C174"/>
    <mergeCell ref="D165:D169"/>
    <mergeCell ref="D171:D174"/>
    <mergeCell ref="C176:C231"/>
    <mergeCell ref="D176:D183"/>
    <mergeCell ref="D185:D188"/>
    <mergeCell ref="D189:D196"/>
    <mergeCell ref="D198:D201"/>
    <mergeCell ref="D202:D206"/>
    <mergeCell ref="D208:D211"/>
    <mergeCell ref="D212:D216"/>
    <mergeCell ref="D218:D221"/>
    <mergeCell ref="D222:D226"/>
    <mergeCell ref="D228:D231"/>
    <mergeCell ref="C106:C123"/>
    <mergeCell ref="C125:C136"/>
    <mergeCell ref="D125:E136"/>
    <mergeCell ref="C138:C147"/>
    <mergeCell ref="D138:D142"/>
    <mergeCell ref="D144:D147"/>
    <mergeCell ref="C149:C163"/>
    <mergeCell ref="D149:D151"/>
    <mergeCell ref="D152:D154"/>
    <mergeCell ref="D155:D157"/>
    <mergeCell ref="D158:D160"/>
    <mergeCell ref="D161:D163"/>
    <mergeCell ref="CF7:CH7"/>
    <mergeCell ref="CF8:CH8"/>
    <mergeCell ref="CF9:CH9"/>
    <mergeCell ref="CF10:CH10"/>
    <mergeCell ref="CF11:CH11"/>
    <mergeCell ref="CC12:CE12"/>
    <mergeCell ref="CC13:CE13"/>
    <mergeCell ref="E8:F8"/>
    <mergeCell ref="C67:C76"/>
    <mergeCell ref="D67:D71"/>
    <mergeCell ref="D73:D76"/>
    <mergeCell ref="D39:E39"/>
    <mergeCell ref="CC11:CE11"/>
    <mergeCell ref="BT10:BV10"/>
    <mergeCell ref="BW10:BY10"/>
    <mergeCell ref="AP10:AR10"/>
    <mergeCell ref="AS10:AU10"/>
    <mergeCell ref="AV10:AX10"/>
    <mergeCell ref="AY10:BA10"/>
    <mergeCell ref="BB10:BD10"/>
    <mergeCell ref="BE10:BG10"/>
    <mergeCell ref="BH10:BJ10"/>
    <mergeCell ref="BK10:BM10"/>
    <mergeCell ref="BN10:BP10"/>
    <mergeCell ref="AJ11:AL11"/>
    <mergeCell ref="AM11:AO11"/>
    <mergeCell ref="BZ11:CB11"/>
    <mergeCell ref="C77:C86"/>
    <mergeCell ref="D77:D81"/>
    <mergeCell ref="D83:D86"/>
    <mergeCell ref="C44:C56"/>
    <mergeCell ref="D44:D51"/>
    <mergeCell ref="D53:D56"/>
    <mergeCell ref="C57:C66"/>
    <mergeCell ref="D57:D61"/>
    <mergeCell ref="D63:D66"/>
    <mergeCell ref="D52:E52"/>
    <mergeCell ref="D82:E82"/>
    <mergeCell ref="D72:E72"/>
    <mergeCell ref="D62:E62"/>
    <mergeCell ref="CC10:CE10"/>
    <mergeCell ref="CI10:CK10"/>
    <mergeCell ref="CL10:CN10"/>
    <mergeCell ref="CI11:CK11"/>
    <mergeCell ref="CL11:CN11"/>
    <mergeCell ref="CO11:CQ11"/>
    <mergeCell ref="C31:C43"/>
    <mergeCell ref="D31:D38"/>
    <mergeCell ref="D40:D43"/>
    <mergeCell ref="BH11:BJ11"/>
    <mergeCell ref="BK11:BM11"/>
    <mergeCell ref="BN11:BP11"/>
    <mergeCell ref="BQ11:BS11"/>
    <mergeCell ref="BT11:BV11"/>
    <mergeCell ref="BW11:BY11"/>
    <mergeCell ref="AP11:AR11"/>
    <mergeCell ref="AS11:AU11"/>
    <mergeCell ref="AV11:AX11"/>
    <mergeCell ref="AY11:BA11"/>
    <mergeCell ref="BB11:BD11"/>
    <mergeCell ref="BE11:BG11"/>
    <mergeCell ref="AA11:AC11"/>
    <mergeCell ref="AD11:AF11"/>
    <mergeCell ref="AG11:AI11"/>
    <mergeCell ref="AJ7:AL7"/>
    <mergeCell ref="AM7:AO7"/>
    <mergeCell ref="AP7:AR7"/>
    <mergeCell ref="BQ10:BS10"/>
    <mergeCell ref="CL9:CN9"/>
    <mergeCell ref="CO9:CQ9"/>
    <mergeCell ref="AA10:AC10"/>
    <mergeCell ref="AD10:AF10"/>
    <mergeCell ref="AG10:AI10"/>
    <mergeCell ref="AJ10:AL10"/>
    <mergeCell ref="AM10:AO10"/>
    <mergeCell ref="BH9:BJ9"/>
    <mergeCell ref="BK9:BM9"/>
    <mergeCell ref="BN9:BP9"/>
    <mergeCell ref="BQ9:BS9"/>
    <mergeCell ref="BT9:BV9"/>
    <mergeCell ref="BW9:BY9"/>
    <mergeCell ref="AP9:AR9"/>
    <mergeCell ref="AS9:AU9"/>
    <mergeCell ref="AV9:AX9"/>
    <mergeCell ref="AY9:BA9"/>
    <mergeCell ref="BB9:BD9"/>
    <mergeCell ref="BE9:BG9"/>
    <mergeCell ref="BZ10:CB10"/>
    <mergeCell ref="BW8:BY8"/>
    <mergeCell ref="BZ8:CB8"/>
    <mergeCell ref="CC8:CE8"/>
    <mergeCell ref="CO10:CQ10"/>
    <mergeCell ref="CI8:CK8"/>
    <mergeCell ref="AA9:AC9"/>
    <mergeCell ref="AD9:AF9"/>
    <mergeCell ref="AG9:AI9"/>
    <mergeCell ref="AJ9:AL9"/>
    <mergeCell ref="AM9:AO9"/>
    <mergeCell ref="BB8:BD8"/>
    <mergeCell ref="BE8:BG8"/>
    <mergeCell ref="BH8:BJ8"/>
    <mergeCell ref="BK8:BM8"/>
    <mergeCell ref="BN8:BP8"/>
    <mergeCell ref="BQ8:BS8"/>
    <mergeCell ref="BZ9:CB9"/>
    <mergeCell ref="CC9:CE9"/>
    <mergeCell ref="CI9:CK9"/>
    <mergeCell ref="CL6:CN8"/>
    <mergeCell ref="CO6:CQ8"/>
    <mergeCell ref="AA7:AC7"/>
    <mergeCell ref="AD7:AF7"/>
    <mergeCell ref="AG7:AI7"/>
    <mergeCell ref="AS7:AU7"/>
    <mergeCell ref="CI7:CK7"/>
    <mergeCell ref="AA8:AC8"/>
    <mergeCell ref="AD8:AF8"/>
    <mergeCell ref="AG8:AI8"/>
    <mergeCell ref="AJ8:AL8"/>
    <mergeCell ref="AM8:AO8"/>
    <mergeCell ref="AP8:AR8"/>
    <mergeCell ref="AS8:AU8"/>
    <mergeCell ref="AV8:AX8"/>
    <mergeCell ref="AY8:BA8"/>
    <mergeCell ref="BN7:BP7"/>
    <mergeCell ref="BQ7:BS7"/>
    <mergeCell ref="BT7:BV7"/>
    <mergeCell ref="BW7:BY7"/>
    <mergeCell ref="BZ7:CB7"/>
    <mergeCell ref="CC7:CE7"/>
    <mergeCell ref="AV7:AX7"/>
    <mergeCell ref="AY7:BA7"/>
    <mergeCell ref="BB7:BD7"/>
    <mergeCell ref="BE7:BG7"/>
    <mergeCell ref="BH7:BJ7"/>
    <mergeCell ref="BK7:BM7"/>
    <mergeCell ref="BT8:BV8"/>
    <mergeCell ref="CC6:CK6"/>
    <mergeCell ref="BN5:BY5"/>
    <mergeCell ref="AA6:AI6"/>
    <mergeCell ref="AJ6:AL6"/>
    <mergeCell ref="AM6:AU6"/>
    <mergeCell ref="AV6:BD6"/>
    <mergeCell ref="BE6:BM6"/>
    <mergeCell ref="BN6:BV6"/>
    <mergeCell ref="BW6:BY6"/>
    <mergeCell ref="BZ6:CB6"/>
  </mergeCells>
  <dataValidations count="4">
    <dataValidation allowBlank="1" showInputMessage="1" showErrorMessage="1" sqref="CD1:CE9 C260:CQ1048576 CG1:CH9 CG11:CH30 CD11:CE30 AA1:CC30 A7:B14 A1:B5 CF1:CF30 CI1:CQ30 A105:B1048576 A17:A104 B16:B104 C1:Z104 AA87:CQ148 CR1:XFD1048576 CC158:CC231 CL176:CQ259 C105 E105:E124 D105:D125 C125 C249:C250 F105:Z148 G152:Z259 BK158:BK231 AG158:AG175 CP152:CQ175 CM152:CN175 AM158:AM175 CJ152:CK175 AJ158:AJ175 CG152:CH175 BZ158:BZ175 AD158:AD175 CA152:CB175 CL158:CL175 BX152:BY175 CI158:CI175 BU152:BV175 CF158:CF175 BR152:BS175 BL176:CB231 BO152:BP175 BH158:BH175 BL152:BM175 BT158:BT175 BI152:BJ175 BQ158:BQ175 BF152:BG175 D232:D259 BC152:BD175 AA176:AR231 AZ152:BA175 BW158:BW175 AW152:AX175 BB158:BB231 AT152:AU175 BE158:BE175 AQ152:AR175 AS158:AS231 AN152:AO175 AY158:AY175 AK152:AL175 AV158:AV175 AH152:AI175 AE152:AF175 AA158:AA175 AB152:AC175 AP158:AP175 CO158:CO175 CD152:CE231 AT176:BA231 BC176:BJ231 BN158:BN175 F149:F259 C232:C234 C236:C237 C242:C243 E137:E259 C175:D176 D184:D185 D189 D197:D198 D202 D207:D208 C137:D138 D143:D144 C148:D149 D152 D155 D158 D161 C164:D165 D170:D171 D212 D217:D218 D222 D227:D228 AA232:CK259"/>
    <dataValidation type="decimal" operator="notEqual" allowBlank="1" showInputMessage="1" showErrorMessage="1" errorTitle="Invalid input" error="Please enter a numeric value" sqref="AA31:AA86 AD31:AD86 AG31:AG86 AJ31:AJ86 AM31:AM86 AP31:AP86 AS31:AS86 AV31:AV86 AY31:AY86 BB31:BB86 BE31:BE86 BH31:BH86 BK31:BK86 BN31:BN86 BQ31:BQ86 BT31:BT86 BW31:BW86 BZ31:BZ86 CC31:CC86 CF31:CF86 CI31:CI86 CL31:CL86 CO31:CO86">
      <formula1>9.99999999999999E+25</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AB31:AB86 AE31:AE86 AH31:AH86 AK31:AK86 AN31:AN86 AQ31:AQ86 AT31:AT86 AW31:AW86 AZ31:AZ86 BC31:BC86 BF31:BF86 BI31:BI86 BL31:BL86 BO31:BO86 BR31:BR86 BU31:BU86 BX31:BX86 CA31:CA86 CD31:CD86 CG31:CG86 CJ31:CJ86 CM31:CM86 CP31:CP86">
      <formula1>"M,O,K,W"</formula1>
    </dataValidation>
    <dataValidation type="textLength" allowBlank="1" showInputMessage="1" showErrorMessage="1" errorTitle="Invalid input" error="The length of the text should be between 2 and 500 characters" sqref="AC31:AC86 AF31:AF86 AI31:AI86 AL31:AL86 AO31:AO86 AR31:AR86 AU31:AU86 AX31:AX86 BA31:BA86 BD31:BD86 BG31:BG86 BJ31:BJ86 BM31:BM86 BP31:BP86 BS31:BS86 BV31:BV86 BY31:BY86 CB31:CB86 CE31:CE86 CH31:CH86 CK31:CK86 CN31:CN86 CQ31:CQ86">
      <formula1>2</formula1>
      <formula2>500</formula2>
    </dataValidation>
  </dataValidations>
  <pageMargins left="0.7" right="0.7" top="0.75" bottom="0.75" header="0.3" footer="0.3"/>
  <pageSetup paperSize="17"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N3212"/>
  <sheetViews>
    <sheetView showGridLines="0" zoomScaleNormal="100" workbookViewId="0">
      <pane ySplit="16" topLeftCell="A17" activePane="bottomLeft" state="frozen"/>
      <selection pane="bottomLeft"/>
    </sheetView>
  </sheetViews>
  <sheetFormatPr defaultColWidth="9.140625" defaultRowHeight="15" x14ac:dyDescent="0.25"/>
  <cols>
    <col min="1" max="1" width="46.28515625" style="239" customWidth="1"/>
    <col min="2" max="2" width="24.28515625" style="239" customWidth="1"/>
    <col min="3" max="3" width="11.28515625" style="239" bestFit="1" customWidth="1"/>
    <col min="4" max="4" width="21.5703125" style="239" customWidth="1"/>
    <col min="5" max="5" width="8.28515625" style="258" customWidth="1"/>
    <col min="6" max="6" width="11.28515625" style="259" bestFit="1" customWidth="1"/>
    <col min="7" max="7" width="22.140625" style="239" customWidth="1"/>
    <col min="8" max="8" width="6.7109375" style="239" bestFit="1" customWidth="1"/>
    <col min="9" max="9" width="5.42578125" style="239" customWidth="1"/>
    <col min="10" max="10" width="8.28515625" style="258" customWidth="1"/>
    <col min="11" max="11" width="6.7109375" style="239" bestFit="1" customWidth="1"/>
    <col min="12" max="12" width="5.42578125" style="239" customWidth="1"/>
    <col min="13" max="13" width="6.85546875" style="239" bestFit="1" customWidth="1"/>
    <col min="14" max="14" width="30.7109375" style="239" customWidth="1"/>
    <col min="15" max="15" width="9.28515625" style="239" bestFit="1" customWidth="1"/>
    <col min="16" max="16" width="19.7109375" style="239" bestFit="1" customWidth="1"/>
    <col min="17" max="17" width="8.140625" style="239" bestFit="1" customWidth="1"/>
    <col min="18" max="20" width="9.140625" style="239"/>
    <col min="21" max="21" width="7.42578125" style="239" bestFit="1" customWidth="1"/>
    <col min="22" max="16384" width="9.140625" style="239"/>
  </cols>
  <sheetData>
    <row r="1" spans="1:14" ht="23.25" x14ac:dyDescent="0.25">
      <c r="A1" s="236" t="s">
        <v>694</v>
      </c>
      <c r="B1" s="236"/>
      <c r="C1" s="236"/>
      <c r="D1" s="236"/>
      <c r="E1" s="237"/>
      <c r="F1" s="238"/>
      <c r="G1" s="236"/>
      <c r="H1" s="236"/>
      <c r="I1" s="236"/>
      <c r="J1" s="237"/>
      <c r="K1" s="236"/>
      <c r="L1" s="236"/>
      <c r="M1" s="236"/>
      <c r="N1" s="236"/>
    </row>
    <row r="2" spans="1:14" x14ac:dyDescent="0.25">
      <c r="A2" s="240"/>
      <c r="B2" s="240"/>
      <c r="C2" s="240"/>
      <c r="D2" s="241"/>
      <c r="E2" s="242"/>
      <c r="F2" s="243"/>
      <c r="G2" s="240"/>
      <c r="H2" s="240"/>
      <c r="I2" s="241"/>
      <c r="J2" s="242"/>
      <c r="K2" s="240"/>
      <c r="L2" s="240"/>
      <c r="M2" s="240"/>
      <c r="N2" s="240"/>
    </row>
    <row r="3" spans="1:14" ht="24.75" customHeight="1" x14ac:dyDescent="0.25">
      <c r="A3" s="948" t="s">
        <v>778</v>
      </c>
      <c r="B3" s="948"/>
      <c r="C3" s="948"/>
      <c r="D3" s="948"/>
      <c r="E3" s="948"/>
      <c r="F3" s="948"/>
      <c r="G3" s="948"/>
      <c r="H3" s="948"/>
      <c r="I3" s="948"/>
      <c r="J3" s="948"/>
      <c r="K3" s="948"/>
      <c r="L3" s="948"/>
      <c r="M3" s="948"/>
      <c r="N3" s="240"/>
    </row>
    <row r="4" spans="1:14" x14ac:dyDescent="0.25">
      <c r="A4" s="244"/>
      <c r="B4" s="244"/>
      <c r="C4" s="244"/>
      <c r="D4" s="245"/>
      <c r="E4" s="245"/>
      <c r="F4" s="244"/>
      <c r="G4" s="244"/>
      <c r="H4" s="244"/>
      <c r="I4" s="245"/>
      <c r="J4" s="245"/>
      <c r="K4" s="244"/>
      <c r="L4" s="244"/>
      <c r="M4" s="240"/>
      <c r="N4" s="240"/>
    </row>
    <row r="5" spans="1:14" ht="15.75" x14ac:dyDescent="0.25">
      <c r="A5" s="246" t="s">
        <v>695</v>
      </c>
      <c r="B5" s="246"/>
      <c r="C5" s="246"/>
      <c r="D5" s="246"/>
      <c r="E5" s="247"/>
      <c r="F5" s="248"/>
      <c r="G5" s="246"/>
      <c r="H5" s="246"/>
      <c r="I5" s="246"/>
      <c r="J5" s="247"/>
      <c r="K5" s="246"/>
      <c r="L5" s="246"/>
      <c r="M5" s="246"/>
      <c r="N5" s="246"/>
    </row>
    <row r="6" spans="1:14" x14ac:dyDescent="0.25">
      <c r="A6" s="240"/>
      <c r="B6" s="240"/>
      <c r="C6" s="240"/>
      <c r="D6" s="241"/>
      <c r="E6" s="242"/>
      <c r="F6" s="243"/>
      <c r="G6" s="240"/>
      <c r="H6" s="240"/>
      <c r="I6" s="241"/>
      <c r="J6" s="242"/>
      <c r="K6" s="240"/>
      <c r="L6" s="240"/>
      <c r="M6" s="240"/>
      <c r="N6" s="240"/>
    </row>
    <row r="7" spans="1:14" ht="25.5" x14ac:dyDescent="0.25">
      <c r="A7" s="249" t="s">
        <v>696</v>
      </c>
      <c r="B7" s="250" t="str">
        <f>" "&amp; ROUND(SUM('FIN-STUDENTS'!AA54:CQ54,'FIN1-SOURCE'!AA147:CQ147,'FIN2-NATURE'!AA98:CQ98)/4048*100,0) &amp; "% (" &amp; SUM('FIN-STUDENTS'!AA54:CQ54,'FIN1-SOURCE'!AA147:CQ147,'FIN2-NATURE'!AA98:CQ98) &amp; ") of 4048 data items have been provided"</f>
        <v xml:space="preserve"> 0% (0) of 4048 data items have been provided</v>
      </c>
      <c r="C7" s="251"/>
      <c r="D7" s="251"/>
      <c r="E7" s="252"/>
      <c r="F7" s="253"/>
      <c r="G7" s="251"/>
      <c r="H7" s="251"/>
      <c r="I7" s="251"/>
      <c r="J7" s="252"/>
      <c r="K7" s="251"/>
      <c r="L7" s="251"/>
      <c r="M7" s="251"/>
      <c r="N7" s="251"/>
    </row>
    <row r="8" spans="1:14" x14ac:dyDescent="0.25">
      <c r="A8" s="249" t="s">
        <v>697</v>
      </c>
      <c r="B8" s="250">
        <f>COUNTIF(M17:M3212,"Check")</f>
        <v>0</v>
      </c>
      <c r="C8" s="251"/>
      <c r="D8" s="251"/>
      <c r="E8" s="252"/>
      <c r="F8" s="253"/>
      <c r="G8" s="251"/>
      <c r="H8" s="251"/>
      <c r="I8" s="251"/>
      <c r="J8" s="252"/>
      <c r="K8" s="251"/>
      <c r="L8" s="251"/>
      <c r="M8" s="251"/>
      <c r="N8" s="251"/>
    </row>
    <row r="9" spans="1:14" x14ac:dyDescent="0.25">
      <c r="A9" s="254" t="s">
        <v>698</v>
      </c>
      <c r="B9" s="250">
        <f>SUMPRODUCT(--(H17:H3212&lt;&gt;K17:K3212),--(J17:J3212="="))+SUMPRODUCT(--(H17:H3212&lt;=H17:H3212),--(J17:J3212="'&lt;="))</f>
        <v>0</v>
      </c>
      <c r="C9" s="251"/>
      <c r="D9" s="251"/>
      <c r="E9" s="252"/>
      <c r="F9" s="253"/>
      <c r="G9" s="251"/>
      <c r="H9" s="251"/>
      <c r="I9" s="251"/>
      <c r="J9" s="252"/>
      <c r="K9" s="251"/>
      <c r="L9" s="251"/>
      <c r="M9" s="251"/>
      <c r="N9" s="251"/>
    </row>
    <row r="10" spans="1:14" x14ac:dyDescent="0.25">
      <c r="A10" s="254" t="s">
        <v>699</v>
      </c>
      <c r="B10" s="250">
        <f>SUMPRODUCT(--(I17:I3212&lt;&gt;L17:L3212),--(J17:J3212="="))</f>
        <v>0</v>
      </c>
      <c r="C10" s="251"/>
      <c r="D10" s="251"/>
      <c r="E10" s="252"/>
      <c r="F10" s="253"/>
      <c r="G10" s="251"/>
      <c r="H10" s="251"/>
      <c r="I10" s="251"/>
      <c r="J10" s="252"/>
      <c r="K10" s="251"/>
      <c r="L10" s="251"/>
      <c r="M10" s="251"/>
      <c r="N10" s="251"/>
    </row>
    <row r="11" spans="1:14" x14ac:dyDescent="0.25">
      <c r="A11" s="240"/>
      <c r="B11" s="240"/>
      <c r="C11" s="240"/>
      <c r="D11" s="241"/>
      <c r="E11" s="242"/>
      <c r="F11" s="243"/>
      <c r="G11" s="240"/>
      <c r="H11" s="240"/>
      <c r="I11" s="240"/>
      <c r="J11" s="242"/>
      <c r="K11" s="240"/>
      <c r="L11" s="240"/>
      <c r="M11" s="240"/>
      <c r="N11" s="240"/>
    </row>
    <row r="12" spans="1:14" ht="15.75" x14ac:dyDescent="0.25">
      <c r="A12" s="949" t="s">
        <v>700</v>
      </c>
      <c r="B12" s="949"/>
      <c r="C12" s="949"/>
      <c r="D12" s="949"/>
      <c r="E12" s="949"/>
      <c r="F12" s="949"/>
      <c r="G12" s="949"/>
      <c r="H12" s="949"/>
      <c r="I12" s="949"/>
      <c r="J12" s="949"/>
      <c r="K12" s="949"/>
      <c r="L12" s="949"/>
      <c r="M12" s="949"/>
      <c r="N12" s="951" t="s">
        <v>820</v>
      </c>
    </row>
    <row r="13" spans="1:14" x14ac:dyDescent="0.25">
      <c r="A13" s="946" t="s">
        <v>701</v>
      </c>
      <c r="B13" s="947"/>
      <c r="C13" s="946" t="s">
        <v>702</v>
      </c>
      <c r="D13" s="950"/>
      <c r="E13" s="950"/>
      <c r="F13" s="950"/>
      <c r="G13" s="947"/>
      <c r="H13" s="946" t="s">
        <v>703</v>
      </c>
      <c r="I13" s="950"/>
      <c r="J13" s="950"/>
      <c r="K13" s="950"/>
      <c r="L13" s="950"/>
      <c r="M13" s="947"/>
      <c r="N13" s="952"/>
    </row>
    <row r="14" spans="1:14" x14ac:dyDescent="0.25">
      <c r="A14" s="944" t="s">
        <v>704</v>
      </c>
      <c r="B14" s="944" t="s">
        <v>705</v>
      </c>
      <c r="C14" s="946" t="s">
        <v>706</v>
      </c>
      <c r="D14" s="947"/>
      <c r="E14" s="944" t="s">
        <v>707</v>
      </c>
      <c r="F14" s="946" t="s">
        <v>708</v>
      </c>
      <c r="G14" s="947"/>
      <c r="H14" s="946" t="s">
        <v>706</v>
      </c>
      <c r="I14" s="947"/>
      <c r="J14" s="944" t="s">
        <v>707</v>
      </c>
      <c r="K14" s="946" t="s">
        <v>708</v>
      </c>
      <c r="L14" s="947"/>
      <c r="M14" s="954" t="s">
        <v>703</v>
      </c>
      <c r="N14" s="952"/>
    </row>
    <row r="15" spans="1:14" x14ac:dyDescent="0.25">
      <c r="A15" s="945"/>
      <c r="B15" s="945"/>
      <c r="C15" s="255" t="s">
        <v>354</v>
      </c>
      <c r="D15" s="255" t="s">
        <v>709</v>
      </c>
      <c r="E15" s="945"/>
      <c r="F15" s="255" t="s">
        <v>354</v>
      </c>
      <c r="G15" s="255" t="s">
        <v>709</v>
      </c>
      <c r="H15" s="255" t="s">
        <v>710</v>
      </c>
      <c r="I15" s="255" t="s">
        <v>15</v>
      </c>
      <c r="J15" s="945"/>
      <c r="K15" s="255" t="s">
        <v>710</v>
      </c>
      <c r="L15" s="255" t="s">
        <v>15</v>
      </c>
      <c r="M15" s="955"/>
      <c r="N15" s="953"/>
    </row>
    <row r="16" spans="1:14" x14ac:dyDescent="0.25">
      <c r="A16" s="349"/>
      <c r="B16" s="350"/>
      <c r="C16" s="351"/>
      <c r="D16" s="352"/>
      <c r="E16" s="350"/>
      <c r="F16" s="351"/>
      <c r="G16" s="352"/>
      <c r="H16" s="353"/>
      <c r="I16" s="353"/>
      <c r="J16" s="354"/>
      <c r="K16" s="355"/>
      <c r="L16" s="353"/>
      <c r="M16" s="353"/>
      <c r="N16" s="256"/>
    </row>
    <row r="17" spans="1:14" ht="45" x14ac:dyDescent="0.25">
      <c r="A17" s="257" t="s">
        <v>779</v>
      </c>
      <c r="B17" s="257" t="s">
        <v>780</v>
      </c>
      <c r="C17" s="257" t="s">
        <v>689</v>
      </c>
      <c r="D17" s="277" t="s">
        <v>781</v>
      </c>
      <c r="E17" s="278" t="s">
        <v>711</v>
      </c>
      <c r="F17" s="279" t="s">
        <v>688</v>
      </c>
      <c r="G17" s="277" t="s">
        <v>782</v>
      </c>
      <c r="H17" s="280" t="str">
        <f>IF(OR(AND('FIN2-NATURE'!AG40="",'FIN2-NATURE'!AH40=""),AND('FIN2-NATURE'!AG43="",'FIN2-NATURE'!AH43=""),AND('FIN2-NATURE'!AH40="K",'FIN2-NATURE'!AH43="K"),OR('FIN2-NATURE'!AH40="O",'FIN2-NATURE'!AH43="O")),"",SUM('FIN2-NATURE'!AG40,'FIN2-NATURE'!AG43))</f>
        <v/>
      </c>
      <c r="I17" s="280" t="str">
        <f>IF(OR('FIN2-NATURE'!AH40="O",'FIN2-NATURE'!AH43="O"),"O",IF(AND('FIN2-NATURE'!AH40='FIN2-NATURE'!AH43,OR('FIN2-NATURE'!AH40="K",'FIN2-NATURE'!AH40="W",'FIN2-NATURE'!AH40="M")), UPPER('FIN2-NATURE'!AH40),""))</f>
        <v/>
      </c>
      <c r="J17" s="281" t="s">
        <v>711</v>
      </c>
      <c r="K17" s="280" t="str">
        <f>IF(AND(ISBLANK('FIN1-SOURCE'!AG128),$L$17&lt;&gt;"M"),"",'FIN1-SOURCE'!AG128)</f>
        <v/>
      </c>
      <c r="L17" s="280" t="str">
        <f>IF(ISBLANK('FIN1-SOURCE'!AH128),"",'FIN1-SOURCE'!AH128)</f>
        <v/>
      </c>
      <c r="M17" s="257" t="str">
        <f t="shared" ref="M17:M46" si="0">IF(AND(ISNUMBER(H17),ISNUMBER(K17)),IF(OR(ROUND(H17,0)&lt;&gt;ROUND(K17,0),I17&lt;&gt;L17),"Check","OK"),IF(OR(AND(H17&lt;&gt;K17,I17&lt;&gt;"M",L17&lt;&gt;"M"),I17&lt;&gt;L17),"Check","OK"))</f>
        <v>OK</v>
      </c>
      <c r="N17" s="15"/>
    </row>
    <row r="18" spans="1:14" ht="45" x14ac:dyDescent="0.25">
      <c r="A18" s="257" t="s">
        <v>779</v>
      </c>
      <c r="B18" s="257" t="s">
        <v>792</v>
      </c>
      <c r="C18" s="257" t="s">
        <v>689</v>
      </c>
      <c r="D18" s="277" t="s">
        <v>781</v>
      </c>
      <c r="E18" s="278" t="s">
        <v>711</v>
      </c>
      <c r="F18" s="279" t="s">
        <v>688</v>
      </c>
      <c r="G18" s="277" t="s">
        <v>782</v>
      </c>
      <c r="H18" s="280" t="str">
        <f>IF(OR(AND('FIN2-NATURE'!AJ40="",'FIN2-NATURE'!AK40=""),AND('FIN2-NATURE'!AJ43="",'FIN2-NATURE'!AK43=""),AND('FIN2-NATURE'!AK40="K",'FIN2-NATURE'!AK43="K"),OR('FIN2-NATURE'!AK40="O",'FIN2-NATURE'!AK43="O")),"",SUM('FIN2-NATURE'!AJ40,'FIN2-NATURE'!AJ43))</f>
        <v/>
      </c>
      <c r="I18" s="280" t="str">
        <f>IF(OR('FIN2-NATURE'!AK40="O",'FIN2-NATURE'!AK43="O"),"O",IF(AND('FIN2-NATURE'!AK40='FIN2-NATURE'!AK43,OR('FIN2-NATURE'!AK40="K",'FIN2-NATURE'!AK40="W",'FIN2-NATURE'!AK40="M")), UPPER('FIN2-NATURE'!AK40),""))</f>
        <v/>
      </c>
      <c r="J18" s="281" t="s">
        <v>711</v>
      </c>
      <c r="K18" s="280" t="str">
        <f>IF(AND(ISBLANK('FIN1-SOURCE'!AJ128),$L$18&lt;&gt;"M"),"",'FIN1-SOURCE'!AJ128)</f>
        <v/>
      </c>
      <c r="L18" s="280" t="str">
        <f>IF(ISBLANK('FIN1-SOURCE'!AK128),"",'FIN1-SOURCE'!AK128)</f>
        <v/>
      </c>
      <c r="M18" s="257" t="str">
        <f t="shared" si="0"/>
        <v>OK</v>
      </c>
      <c r="N18" s="15"/>
    </row>
    <row r="19" spans="1:14" ht="45" x14ac:dyDescent="0.25">
      <c r="A19" s="257" t="s">
        <v>779</v>
      </c>
      <c r="B19" s="257" t="s">
        <v>793</v>
      </c>
      <c r="C19" s="257" t="s">
        <v>689</v>
      </c>
      <c r="D19" s="277" t="s">
        <v>781</v>
      </c>
      <c r="E19" s="278" t="s">
        <v>711</v>
      </c>
      <c r="F19" s="279" t="s">
        <v>688</v>
      </c>
      <c r="G19" s="277" t="s">
        <v>782</v>
      </c>
      <c r="H19" s="280" t="str">
        <f>IF(OR(AND('FIN2-NATURE'!AS40="",'FIN2-NATURE'!AT40=""),AND('FIN2-NATURE'!AS43="",'FIN2-NATURE'!AT43=""),AND('FIN2-NATURE'!AT40="K",'FIN2-NATURE'!AT43="K"),OR('FIN2-NATURE'!AT40="O",'FIN2-NATURE'!AT43="O")),"",SUM('FIN2-NATURE'!AS40,'FIN2-NATURE'!AS43))</f>
        <v/>
      </c>
      <c r="I19" s="280" t="str">
        <f>IF(OR('FIN2-NATURE'!AT40="O",'FIN2-NATURE'!AT43="O"),"O",IF(AND('FIN2-NATURE'!AT40='FIN2-NATURE'!AT43,OR('FIN2-NATURE'!AT40="K",'FIN2-NATURE'!AT40="W",'FIN2-NATURE'!AT40="M")), UPPER('FIN2-NATURE'!AT40),""))</f>
        <v/>
      </c>
      <c r="J19" s="281" t="s">
        <v>711</v>
      </c>
      <c r="K19" s="280" t="str">
        <f>IF(AND(ISBLANK('FIN1-SOURCE'!AS128),$L$19&lt;&gt;"M"),"",'FIN1-SOURCE'!AS128)</f>
        <v/>
      </c>
      <c r="L19" s="280" t="str">
        <f>IF(ISBLANK('FIN1-SOURCE'!AT128),"",'FIN1-SOURCE'!AT128)</f>
        <v/>
      </c>
      <c r="M19" s="257" t="str">
        <f t="shared" si="0"/>
        <v>OK</v>
      </c>
      <c r="N19" s="15"/>
    </row>
    <row r="20" spans="1:14" ht="45" x14ac:dyDescent="0.25">
      <c r="A20" s="257" t="s">
        <v>779</v>
      </c>
      <c r="B20" s="257" t="s">
        <v>794</v>
      </c>
      <c r="C20" s="257" t="s">
        <v>689</v>
      </c>
      <c r="D20" s="277" t="s">
        <v>781</v>
      </c>
      <c r="E20" s="278" t="s">
        <v>711</v>
      </c>
      <c r="F20" s="279" t="s">
        <v>688</v>
      </c>
      <c r="G20" s="277" t="s">
        <v>782</v>
      </c>
      <c r="H20" s="280" t="str">
        <f>IF(OR(AND('FIN2-NATURE'!BB40="",'FIN2-NATURE'!BC40=""),AND('FIN2-NATURE'!BB43="",'FIN2-NATURE'!BC43=""),AND('FIN2-NATURE'!BC40="K",'FIN2-NATURE'!BC43="K"),OR('FIN2-NATURE'!BC40="O",'FIN2-NATURE'!BC43="O")),"",SUM('FIN2-NATURE'!BB40,'FIN2-NATURE'!BB43))</f>
        <v/>
      </c>
      <c r="I20" s="280" t="str">
        <f>IF(OR('FIN2-NATURE'!BC40="O",'FIN2-NATURE'!BC43="O"),"O",IF(AND('FIN2-NATURE'!BC40='FIN2-NATURE'!BC43,OR('FIN2-NATURE'!BC40="K",'FIN2-NATURE'!BC40="W",'FIN2-NATURE'!BC40="M")), UPPER('FIN2-NATURE'!BC40),""))</f>
        <v/>
      </c>
      <c r="J20" s="281" t="s">
        <v>711</v>
      </c>
      <c r="K20" s="280" t="str">
        <f>IF(AND(ISBLANK('FIN1-SOURCE'!BB128),$L$20&lt;&gt;"M"),"",'FIN1-SOURCE'!BB128)</f>
        <v/>
      </c>
      <c r="L20" s="280" t="str">
        <f>IF(ISBLANK('FIN1-SOURCE'!BC128),"",'FIN1-SOURCE'!BC128)</f>
        <v/>
      </c>
      <c r="M20" s="257" t="str">
        <f t="shared" si="0"/>
        <v>OK</v>
      </c>
      <c r="N20" s="15"/>
    </row>
    <row r="21" spans="1:14" ht="45" x14ac:dyDescent="0.25">
      <c r="A21" s="257" t="s">
        <v>779</v>
      </c>
      <c r="B21" s="257" t="s">
        <v>795</v>
      </c>
      <c r="C21" s="257" t="s">
        <v>689</v>
      </c>
      <c r="D21" s="277" t="s">
        <v>781</v>
      </c>
      <c r="E21" s="278" t="s">
        <v>711</v>
      </c>
      <c r="F21" s="279" t="s">
        <v>688</v>
      </c>
      <c r="G21" s="277" t="s">
        <v>782</v>
      </c>
      <c r="H21" s="280" t="str">
        <f>IF(OR(AND('FIN2-NATURE'!BK40="",'FIN2-NATURE'!BL40=""),AND('FIN2-NATURE'!BK43="",'FIN2-NATURE'!BL43=""),AND('FIN2-NATURE'!BL40="K",'FIN2-NATURE'!BL43="K"),OR('FIN2-NATURE'!BL40="O",'FIN2-NATURE'!BL43="O")),"",SUM('FIN2-NATURE'!BK40,'FIN2-NATURE'!BK43))</f>
        <v/>
      </c>
      <c r="I21" s="280" t="str">
        <f>IF(OR('FIN2-NATURE'!BL40="O",'FIN2-NATURE'!BL43="O"),"O",IF(AND('FIN2-NATURE'!BL40='FIN2-NATURE'!BL43,OR('FIN2-NATURE'!BL40="K",'FIN2-NATURE'!BL40="W",'FIN2-NATURE'!BL40="M")), UPPER('FIN2-NATURE'!BL40),""))</f>
        <v/>
      </c>
      <c r="J21" s="281" t="s">
        <v>711</v>
      </c>
      <c r="K21" s="280" t="str">
        <f>IF(AND(ISBLANK('FIN1-SOURCE'!BK128),$L$21&lt;&gt;"M"),"",'FIN1-SOURCE'!BK128)</f>
        <v/>
      </c>
      <c r="L21" s="280" t="str">
        <f>IF(ISBLANK('FIN1-SOURCE'!BL128),"",'FIN1-SOURCE'!BL128)</f>
        <v/>
      </c>
      <c r="M21" s="257" t="str">
        <f t="shared" si="0"/>
        <v>OK</v>
      </c>
      <c r="N21" s="15"/>
    </row>
    <row r="22" spans="1:14" ht="45" x14ac:dyDescent="0.25">
      <c r="A22" s="257" t="s">
        <v>779</v>
      </c>
      <c r="B22" s="257" t="s">
        <v>796</v>
      </c>
      <c r="C22" s="257" t="s">
        <v>689</v>
      </c>
      <c r="D22" s="277" t="s">
        <v>781</v>
      </c>
      <c r="E22" s="278" t="s">
        <v>711</v>
      </c>
      <c r="F22" s="279" t="s">
        <v>688</v>
      </c>
      <c r="G22" s="277" t="s">
        <v>782</v>
      </c>
      <c r="H22" s="280" t="str">
        <f>IF(OR(AND('FIN2-NATURE'!CC40="",'FIN2-NATURE'!CD40=""),AND('FIN2-NATURE'!CC43="",'FIN2-NATURE'!CD43=""),AND('FIN2-NATURE'!CD40="K",'FIN2-NATURE'!CD43="K"),OR('FIN2-NATURE'!CD40="O",'FIN2-NATURE'!CD43="O")),"",SUM('FIN2-NATURE'!CC40,'FIN2-NATURE'!CC43))</f>
        <v/>
      </c>
      <c r="I22" s="280" t="str">
        <f>IF(OR('FIN2-NATURE'!CD40="O",'FIN2-NATURE'!CD43="O"),"O",IF(AND('FIN2-NATURE'!CD40='FIN2-NATURE'!CD43,OR('FIN2-NATURE'!CD40="K",'FIN2-NATURE'!CD40="W",'FIN2-NATURE'!CD40="M")), UPPER('FIN2-NATURE'!CD40),""))</f>
        <v/>
      </c>
      <c r="J22" s="281" t="s">
        <v>711</v>
      </c>
      <c r="K22" s="280" t="str">
        <f>IF(AND(ISBLANK('FIN1-SOURCE'!CC128),$L$22&lt;&gt;"M"),"",'FIN1-SOURCE'!CC128)</f>
        <v/>
      </c>
      <c r="L22" s="280" t="str">
        <f>IF(ISBLANK('FIN1-SOURCE'!CD128),"",'FIN1-SOURCE'!CD128)</f>
        <v/>
      </c>
      <c r="M22" s="257" t="str">
        <f t="shared" si="0"/>
        <v>OK</v>
      </c>
      <c r="N22" s="15"/>
    </row>
    <row r="23" spans="1:14" ht="45" x14ac:dyDescent="0.25">
      <c r="A23" s="257" t="s">
        <v>779</v>
      </c>
      <c r="B23" s="257" t="s">
        <v>790</v>
      </c>
      <c r="C23" s="257" t="s">
        <v>689</v>
      </c>
      <c r="D23" s="277" t="s">
        <v>785</v>
      </c>
      <c r="E23" s="278" t="s">
        <v>711</v>
      </c>
      <c r="F23" s="279" t="s">
        <v>688</v>
      </c>
      <c r="G23" s="277" t="s">
        <v>786</v>
      </c>
      <c r="H23" s="280" t="str">
        <f>IF(OR(AND('FIN2-NATURE'!AG53="",'FIN2-NATURE'!AH53=""),AND('FIN2-NATURE'!AG56="",'FIN2-NATURE'!AH56=""),AND('FIN2-NATURE'!AH53="K",'FIN2-NATURE'!AH56="K"),OR('FIN2-NATURE'!AH53="O",'FIN2-NATURE'!AH56="O")),"",SUM('FIN2-NATURE'!AG53,'FIN2-NATURE'!AG56))</f>
        <v/>
      </c>
      <c r="I23" s="280" t="str">
        <f>IF(OR('FIN2-NATURE'!AH53="O",'FIN2-NATURE'!AH56="O"),"O",IF(AND('FIN2-NATURE'!AH53='FIN2-NATURE'!AH56,OR('FIN2-NATURE'!AH53="K",'FIN2-NATURE'!AH53="W",'FIN2-NATURE'!AH53="M")), UPPER('FIN2-NATURE'!AH53),""))</f>
        <v/>
      </c>
      <c r="J23" s="281" t="s">
        <v>711</v>
      </c>
      <c r="K23" s="280" t="str">
        <f>IF(AND(ISBLANK('FIN1-SOURCE'!AG129),$L$23&lt;&gt;"M"),"",'FIN1-SOURCE'!AG129)</f>
        <v/>
      </c>
      <c r="L23" s="280" t="str">
        <f>IF(ISBLANK('FIN1-SOURCE'!AH129),"",'FIN1-SOURCE'!AH129)</f>
        <v/>
      </c>
      <c r="M23" s="257" t="str">
        <f t="shared" si="0"/>
        <v>OK</v>
      </c>
      <c r="N23" s="15"/>
    </row>
    <row r="24" spans="1:14" ht="45" x14ac:dyDescent="0.25">
      <c r="A24" s="257" t="s">
        <v>779</v>
      </c>
      <c r="B24" s="257" t="s">
        <v>791</v>
      </c>
      <c r="C24" s="257" t="s">
        <v>689</v>
      </c>
      <c r="D24" s="277" t="s">
        <v>785</v>
      </c>
      <c r="E24" s="278" t="s">
        <v>711</v>
      </c>
      <c r="F24" s="279" t="s">
        <v>688</v>
      </c>
      <c r="G24" s="277" t="s">
        <v>786</v>
      </c>
      <c r="H24" s="280" t="str">
        <f>IF(OR(AND('FIN2-NATURE'!AJ53="",'FIN2-NATURE'!AK53=""),AND('FIN2-NATURE'!AJ56="",'FIN2-NATURE'!AK56=""),AND('FIN2-NATURE'!AK53="K",'FIN2-NATURE'!AK56="K"),OR('FIN2-NATURE'!AK53="O",'FIN2-NATURE'!AK56="O")),"",SUM('FIN2-NATURE'!AJ53,'FIN2-NATURE'!AJ56))</f>
        <v/>
      </c>
      <c r="I24" s="280" t="str">
        <f>IF(OR('FIN2-NATURE'!AK53="O",'FIN2-NATURE'!AK56="O"),"O",IF(AND('FIN2-NATURE'!AK53='FIN2-NATURE'!AK56,OR('FIN2-NATURE'!AK53="K",'FIN2-NATURE'!AK53="W",'FIN2-NATURE'!AK53="M")), UPPER('FIN2-NATURE'!AK53),""))</f>
        <v/>
      </c>
      <c r="J24" s="281" t="s">
        <v>711</v>
      </c>
      <c r="K24" s="280" t="str">
        <f>IF(AND(ISBLANK('FIN1-SOURCE'!AJ129),$L$24&lt;&gt;"M"),"",'FIN1-SOURCE'!AJ129)</f>
        <v/>
      </c>
      <c r="L24" s="280" t="str">
        <f>IF(ISBLANK('FIN1-SOURCE'!AK129),"",'FIN1-SOURCE'!AK129)</f>
        <v/>
      </c>
      <c r="M24" s="257" t="str">
        <f t="shared" si="0"/>
        <v>OK</v>
      </c>
      <c r="N24" s="15"/>
    </row>
    <row r="25" spans="1:14" ht="45" x14ac:dyDescent="0.25">
      <c r="A25" s="257" t="s">
        <v>779</v>
      </c>
      <c r="B25" s="257" t="s">
        <v>797</v>
      </c>
      <c r="C25" s="257" t="s">
        <v>689</v>
      </c>
      <c r="D25" s="277" t="s">
        <v>785</v>
      </c>
      <c r="E25" s="278" t="s">
        <v>711</v>
      </c>
      <c r="F25" s="279" t="s">
        <v>688</v>
      </c>
      <c r="G25" s="277" t="s">
        <v>786</v>
      </c>
      <c r="H25" s="280" t="str">
        <f>IF(OR(AND('FIN2-NATURE'!AS53="",'FIN2-NATURE'!AT53=""),AND('FIN2-NATURE'!AS56="",'FIN2-NATURE'!AT56=""),AND('FIN2-NATURE'!AT53="K",'FIN2-NATURE'!AT56="K"),OR('FIN2-NATURE'!AT53="O",'FIN2-NATURE'!AT56="O")),"",SUM('FIN2-NATURE'!AS53,'FIN2-NATURE'!AS56))</f>
        <v/>
      </c>
      <c r="I25" s="280" t="str">
        <f>IF(OR('FIN2-NATURE'!AT53="O",'FIN2-NATURE'!AT56="O"),"O",IF(AND('FIN2-NATURE'!AT53='FIN2-NATURE'!AT56,OR('FIN2-NATURE'!AT53="K",'FIN2-NATURE'!AT53="W",'FIN2-NATURE'!AT53="M")), UPPER('FIN2-NATURE'!AT53),""))</f>
        <v/>
      </c>
      <c r="J25" s="281" t="s">
        <v>711</v>
      </c>
      <c r="K25" s="280" t="str">
        <f>IF(AND(ISBLANK('FIN1-SOURCE'!AS129),$L$25&lt;&gt;"M"),"",'FIN1-SOURCE'!AS129)</f>
        <v/>
      </c>
      <c r="L25" s="280" t="str">
        <f>IF(ISBLANK('FIN1-SOURCE'!AT129),"",'FIN1-SOURCE'!AT129)</f>
        <v/>
      </c>
      <c r="M25" s="257" t="str">
        <f t="shared" si="0"/>
        <v>OK</v>
      </c>
      <c r="N25" s="15"/>
    </row>
    <row r="26" spans="1:14" ht="45" x14ac:dyDescent="0.25">
      <c r="A26" s="257" t="s">
        <v>779</v>
      </c>
      <c r="B26" s="257" t="s">
        <v>783</v>
      </c>
      <c r="C26" s="257" t="s">
        <v>689</v>
      </c>
      <c r="D26" s="277" t="s">
        <v>785</v>
      </c>
      <c r="E26" s="278" t="s">
        <v>711</v>
      </c>
      <c r="F26" s="279" t="s">
        <v>688</v>
      </c>
      <c r="G26" s="277" t="s">
        <v>786</v>
      </c>
      <c r="H26" s="280" t="str">
        <f>IF(OR(AND('FIN2-NATURE'!BB53="",'FIN2-NATURE'!BC53=""),AND('FIN2-NATURE'!BB56="",'FIN2-NATURE'!BC56=""),AND('FIN2-NATURE'!BC53="K",'FIN2-NATURE'!BC56="K"),OR('FIN2-NATURE'!BC53="O",'FIN2-NATURE'!BC56="O")),"",SUM('FIN2-NATURE'!BB53,'FIN2-NATURE'!BB56))</f>
        <v/>
      </c>
      <c r="I26" s="280" t="str">
        <f>IF(OR('FIN2-NATURE'!BC53="O",'FIN2-NATURE'!BC56="O"),"O",IF(AND('FIN2-NATURE'!BC53='FIN2-NATURE'!BC56,OR('FIN2-NATURE'!BC53="K",'FIN2-NATURE'!BC53="W",'FIN2-NATURE'!BC53="M")), UPPER('FIN2-NATURE'!BC53),""))</f>
        <v/>
      </c>
      <c r="J26" s="281" t="s">
        <v>711</v>
      </c>
      <c r="K26" s="280" t="str">
        <f>IF(AND(ISBLANK('FIN1-SOURCE'!BB129),$L$26&lt;&gt;"M"),"",'FIN1-SOURCE'!BB129)</f>
        <v/>
      </c>
      <c r="L26" s="280" t="str">
        <f>IF(ISBLANK('FIN1-SOURCE'!BC129),"",'FIN1-SOURCE'!BC129)</f>
        <v/>
      </c>
      <c r="M26" s="257" t="str">
        <f t="shared" si="0"/>
        <v>OK</v>
      </c>
      <c r="N26" s="15"/>
    </row>
    <row r="27" spans="1:14" ht="45" x14ac:dyDescent="0.25">
      <c r="A27" s="257" t="s">
        <v>779</v>
      </c>
      <c r="B27" s="257" t="s">
        <v>784</v>
      </c>
      <c r="C27" s="257" t="s">
        <v>689</v>
      </c>
      <c r="D27" s="277" t="s">
        <v>785</v>
      </c>
      <c r="E27" s="278" t="s">
        <v>711</v>
      </c>
      <c r="F27" s="279" t="s">
        <v>688</v>
      </c>
      <c r="G27" s="277" t="s">
        <v>786</v>
      </c>
      <c r="H27" s="280" t="str">
        <f>IF(OR(AND('FIN2-NATURE'!BK53="",'FIN2-NATURE'!BL53=""),AND('FIN2-NATURE'!BK56="",'FIN2-NATURE'!BL56=""),AND('FIN2-NATURE'!BL53="K",'FIN2-NATURE'!BL56="K"),OR('FIN2-NATURE'!BL53="O",'FIN2-NATURE'!BL56="O")),"",SUM('FIN2-NATURE'!BK53,'FIN2-NATURE'!BK56))</f>
        <v/>
      </c>
      <c r="I27" s="280" t="str">
        <f>IF(OR('FIN2-NATURE'!BL53="O",'FIN2-NATURE'!BL56="O"),"O",IF(AND('FIN2-NATURE'!BL53='FIN2-NATURE'!BL56,OR('FIN2-NATURE'!BL53="K",'FIN2-NATURE'!BL53="W",'FIN2-NATURE'!BL53="M")), UPPER('FIN2-NATURE'!BL53),""))</f>
        <v/>
      </c>
      <c r="J27" s="281" t="s">
        <v>711</v>
      </c>
      <c r="K27" s="280" t="str">
        <f>IF(AND(ISBLANK('FIN1-SOURCE'!BK129),$L$27&lt;&gt;"M"),"",'FIN1-SOURCE'!BK129)</f>
        <v/>
      </c>
      <c r="L27" s="280" t="str">
        <f>IF(ISBLANK('FIN1-SOURCE'!BL129),"",'FIN1-SOURCE'!BL129)</f>
        <v/>
      </c>
      <c r="M27" s="257" t="str">
        <f t="shared" si="0"/>
        <v>OK</v>
      </c>
      <c r="N27" s="15"/>
    </row>
    <row r="28" spans="1:14" ht="45" x14ac:dyDescent="0.25">
      <c r="A28" s="257" t="s">
        <v>779</v>
      </c>
      <c r="B28" s="257" t="s">
        <v>789</v>
      </c>
      <c r="C28" s="257" t="s">
        <v>689</v>
      </c>
      <c r="D28" s="277" t="s">
        <v>785</v>
      </c>
      <c r="E28" s="278" t="s">
        <v>711</v>
      </c>
      <c r="F28" s="279" t="s">
        <v>688</v>
      </c>
      <c r="G28" s="277" t="s">
        <v>786</v>
      </c>
      <c r="H28" s="280" t="str">
        <f>IF(OR(AND('FIN2-NATURE'!CC53="",'FIN2-NATURE'!CD53=""),AND('FIN2-NATURE'!CC56="",'FIN2-NATURE'!CD56=""),AND('FIN2-NATURE'!CD53="K",'FIN2-NATURE'!CD56="K"),OR('FIN2-NATURE'!CD53="O",'FIN2-NATURE'!CD56="O")),"",SUM('FIN2-NATURE'!CC53,'FIN2-NATURE'!CC56))</f>
        <v/>
      </c>
      <c r="I28" s="280" t="str">
        <f>IF(OR('FIN2-NATURE'!CD53="O",'FIN2-NATURE'!CD56="O"),"O",IF(AND('FIN2-NATURE'!CD53='FIN2-NATURE'!CD56,OR('FIN2-NATURE'!CD53="K",'FIN2-NATURE'!CD53="W",'FIN2-NATURE'!CD53="M")), UPPER('FIN2-NATURE'!CD53),""))</f>
        <v/>
      </c>
      <c r="J28" s="281" t="s">
        <v>711</v>
      </c>
      <c r="K28" s="280" t="str">
        <f>IF(AND(ISBLANK('FIN1-SOURCE'!CC129),$L$28&lt;&gt;"M"),"",'FIN1-SOURCE'!CC129)</f>
        <v/>
      </c>
      <c r="L28" s="280" t="str">
        <f>IF(ISBLANK('FIN1-SOURCE'!CD129),"",'FIN1-SOURCE'!CD129)</f>
        <v/>
      </c>
      <c r="M28" s="257" t="str">
        <f t="shared" si="0"/>
        <v>OK</v>
      </c>
      <c r="N28" s="15"/>
    </row>
    <row r="29" spans="1:14" ht="45" x14ac:dyDescent="0.25">
      <c r="A29" s="257" t="s">
        <v>779</v>
      </c>
      <c r="B29" s="257" t="s">
        <v>798</v>
      </c>
      <c r="C29" s="257" t="s">
        <v>689</v>
      </c>
      <c r="D29" s="277" t="s">
        <v>787</v>
      </c>
      <c r="E29" s="278" t="s">
        <v>711</v>
      </c>
      <c r="F29" s="279" t="s">
        <v>688</v>
      </c>
      <c r="G29" s="277" t="s">
        <v>788</v>
      </c>
      <c r="H29" s="280" t="str">
        <f>IF(OR(AND('FIN2-NATURE'!AG63="",'FIN2-NATURE'!AG63=""),AND('FIN2-NATURE'!AG66="",'FIN2-NATURE'!AG66=""),AND('FIN2-NATURE'!AG63="K",'FIN2-NATURE'!AG66="K"),OR('FIN2-NATURE'!AG63="O",'FIN2-NATURE'!AG66="O")),"",SUM('FIN2-NATURE'!AG63,'FIN2-NATURE'!AG66))</f>
        <v/>
      </c>
      <c r="I29" s="280" t="str">
        <f>IF(OR('FIN2-NATURE'!AH63="O",'FIN2-NATURE'!AH66="O"),"O",IF(AND('FIN2-NATURE'!AH63='FIN2-NATURE'!AH66,OR('FIN2-NATURE'!AH63="K",'FIN2-NATURE'!AH63="W",'FIN2-NATURE'!AH63="M")), UPPER('FIN2-NATURE'!AH63),""))</f>
        <v/>
      </c>
      <c r="J29" s="281" t="s">
        <v>711</v>
      </c>
      <c r="K29" s="280" t="str">
        <f>IF(AND(ISBLANK('FIN1-SOURCE'!AG130),$L$29&lt;&gt;"M"),"",'FIN1-SOURCE'!AG130)</f>
        <v/>
      </c>
      <c r="L29" s="280" t="str">
        <f>IF(ISBLANK('FIN1-SOURCE'!AH130),"",'FIN1-SOURCE'!AH130)</f>
        <v/>
      </c>
      <c r="M29" s="257" t="str">
        <f t="shared" si="0"/>
        <v>OK</v>
      </c>
      <c r="N29" s="15"/>
    </row>
    <row r="30" spans="1:14" ht="45" x14ac:dyDescent="0.25">
      <c r="A30" s="257" t="s">
        <v>779</v>
      </c>
      <c r="B30" s="257" t="s">
        <v>799</v>
      </c>
      <c r="C30" s="257" t="s">
        <v>689</v>
      </c>
      <c r="D30" s="277" t="s">
        <v>787</v>
      </c>
      <c r="E30" s="278" t="s">
        <v>711</v>
      </c>
      <c r="F30" s="279" t="s">
        <v>688</v>
      </c>
      <c r="G30" s="277" t="s">
        <v>788</v>
      </c>
      <c r="H30" s="280" t="str">
        <f>IF(OR(AND('FIN2-NATURE'!AJ63="",'FIN2-NATURE'!AK63=""),AND('FIN2-NATURE'!AJ66="",'FIN2-NATURE'!AK66=""),AND('FIN2-NATURE'!AK63="K",'FIN2-NATURE'!AK66="K"),OR('FIN2-NATURE'!AK63="O",'FIN2-NATURE'!AK66="O")),"",SUM('FIN2-NATURE'!AJ63,'FIN2-NATURE'!AJ66))</f>
        <v/>
      </c>
      <c r="I30" s="280" t="str">
        <f>IF(OR('FIN2-NATURE'!AK63="O",'FIN2-NATURE'!AK66="O"),"O",IF(AND('FIN2-NATURE'!AK63='FIN2-NATURE'!AK66,OR('FIN2-NATURE'!AK63="K",'FIN2-NATURE'!AK63="W",'FIN2-NATURE'!AK63="M")), UPPER('FIN2-NATURE'!AK63),""))</f>
        <v/>
      </c>
      <c r="J30" s="281" t="s">
        <v>711</v>
      </c>
      <c r="K30" s="280" t="str">
        <f>IF(AND(ISBLANK('FIN1-SOURCE'!AJ130),$L$30&lt;&gt;"M"),"",'FIN1-SOURCE'!AJ130)</f>
        <v/>
      </c>
      <c r="L30" s="280" t="str">
        <f>IF(ISBLANK('FIN1-SOURCE'!AK130),"",'FIN1-SOURCE'!AK130)</f>
        <v/>
      </c>
      <c r="M30" s="257" t="str">
        <f t="shared" si="0"/>
        <v>OK</v>
      </c>
      <c r="N30" s="15"/>
    </row>
    <row r="31" spans="1:14" ht="45" x14ac:dyDescent="0.25">
      <c r="A31" s="257" t="s">
        <v>779</v>
      </c>
      <c r="B31" s="257" t="s">
        <v>800</v>
      </c>
      <c r="C31" s="257" t="s">
        <v>689</v>
      </c>
      <c r="D31" s="277" t="s">
        <v>787</v>
      </c>
      <c r="E31" s="278" t="s">
        <v>711</v>
      </c>
      <c r="F31" s="279" t="s">
        <v>688</v>
      </c>
      <c r="G31" s="277" t="s">
        <v>788</v>
      </c>
      <c r="H31" s="280" t="str">
        <f>IF(OR(AND('FIN2-NATURE'!AS63="",'FIN2-NATURE'!AT63=""),AND('FIN2-NATURE'!AS66="",'FIN2-NATURE'!AT66=""),AND('FIN2-NATURE'!AT63="K",'FIN2-NATURE'!AT66="K"),OR('FIN2-NATURE'!AT63="O",'FIN2-NATURE'!AT66="O")),"",SUM('FIN2-NATURE'!AS63,'FIN2-NATURE'!AS66))</f>
        <v/>
      </c>
      <c r="I31" s="280" t="str">
        <f>IF(OR('FIN2-NATURE'!AT63="O",'FIN2-NATURE'!AT66="O"),"O",IF(AND('FIN2-NATURE'!AT63='FIN2-NATURE'!AT66,OR('FIN2-NATURE'!AT63="K",'FIN2-NATURE'!AT63="W",'FIN2-NATURE'!AT63="M")), UPPER('FIN2-NATURE'!AT63),""))</f>
        <v/>
      </c>
      <c r="J31" s="281" t="s">
        <v>711</v>
      </c>
      <c r="K31" s="280" t="str">
        <f>IF(AND(ISBLANK('FIN1-SOURCE'!AS130),$L$31&lt;&gt;"M"),"",'FIN1-SOURCE'!AS130)</f>
        <v/>
      </c>
      <c r="L31" s="280" t="str">
        <f>IF(ISBLANK('FIN1-SOURCE'!AT130),"",'FIN1-SOURCE'!AT130)</f>
        <v/>
      </c>
      <c r="M31" s="257" t="str">
        <f t="shared" si="0"/>
        <v>OK</v>
      </c>
      <c r="N31" s="15"/>
    </row>
    <row r="32" spans="1:14" ht="45" x14ac:dyDescent="0.25">
      <c r="A32" s="257" t="s">
        <v>779</v>
      </c>
      <c r="B32" s="257" t="s">
        <v>801</v>
      </c>
      <c r="C32" s="257" t="s">
        <v>689</v>
      </c>
      <c r="D32" s="277" t="s">
        <v>787</v>
      </c>
      <c r="E32" s="278" t="s">
        <v>711</v>
      </c>
      <c r="F32" s="279" t="s">
        <v>688</v>
      </c>
      <c r="G32" s="277" t="s">
        <v>788</v>
      </c>
      <c r="H32" s="280" t="str">
        <f>IF(OR(AND('FIN2-NATURE'!BB63="",'FIN2-NATURE'!BC63=""),AND('FIN2-NATURE'!BB66="",'FIN2-NATURE'!BC66=""),AND('FIN2-NATURE'!BC63="K",'FIN2-NATURE'!BC66="K"),OR('FIN2-NATURE'!BC63="O",'FIN2-NATURE'!BC66="O")),"",SUM('FIN2-NATURE'!BB63,'FIN2-NATURE'!BB66))</f>
        <v/>
      </c>
      <c r="I32" s="280" t="str">
        <f>IF(OR('FIN2-NATURE'!BC63="O",'FIN2-NATURE'!BC66="O"),"O",IF(AND('FIN2-NATURE'!BC63='FIN2-NATURE'!BC66,OR('FIN2-NATURE'!BC63="K",'FIN2-NATURE'!BC63="W",'FIN2-NATURE'!BC63="M")), UPPER('FIN2-NATURE'!BC63),""))</f>
        <v/>
      </c>
      <c r="J32" s="281" t="s">
        <v>711</v>
      </c>
      <c r="K32" s="280" t="str">
        <f>IF(AND(ISBLANK('FIN1-SOURCE'!BB130),$L$32&lt;&gt;"M"),"",'FIN1-SOURCE'!BB130)</f>
        <v/>
      </c>
      <c r="L32" s="280" t="str">
        <f>IF(ISBLANK('FIN1-SOURCE'!BC130),"",'FIN1-SOURCE'!BC130)</f>
        <v/>
      </c>
      <c r="M32" s="257" t="str">
        <f t="shared" si="0"/>
        <v>OK</v>
      </c>
      <c r="N32" s="15"/>
    </row>
    <row r="33" spans="1:14" ht="45" x14ac:dyDescent="0.25">
      <c r="A33" s="257" t="s">
        <v>779</v>
      </c>
      <c r="B33" s="257" t="s">
        <v>802</v>
      </c>
      <c r="C33" s="257" t="s">
        <v>689</v>
      </c>
      <c r="D33" s="277" t="s">
        <v>787</v>
      </c>
      <c r="E33" s="278" t="s">
        <v>711</v>
      </c>
      <c r="F33" s="279" t="s">
        <v>688</v>
      </c>
      <c r="G33" s="277" t="s">
        <v>788</v>
      </c>
      <c r="H33" s="280" t="str">
        <f>IF(OR(AND('FIN2-NATURE'!BK63="",'FIN2-NATURE'!BL63=""),AND('FIN2-NATURE'!BK66="",'FIN2-NATURE'!BL66=""),AND('FIN2-NATURE'!BL63="K",'FIN2-NATURE'!BL66="K"),OR('FIN2-NATURE'!BL63="O",'FIN2-NATURE'!BL66="O")),"",SUM('FIN2-NATURE'!BK63,'FIN2-NATURE'!BK66))</f>
        <v/>
      </c>
      <c r="I33" s="280" t="str">
        <f>IF(OR('FIN2-NATURE'!BL63="O",'FIN2-NATURE'!BL66="O"),"O",IF(AND('FIN2-NATURE'!BL63='FIN2-NATURE'!BL66,OR('FIN2-NATURE'!BL63="K",'FIN2-NATURE'!BL63="W",'FIN2-NATURE'!BL63="M")), UPPER('FIN2-NATURE'!BL63),""))</f>
        <v/>
      </c>
      <c r="J33" s="281" t="s">
        <v>711</v>
      </c>
      <c r="K33" s="280" t="str">
        <f>IF(AND(ISBLANK('FIN1-SOURCE'!BK130),$L$33&lt;&gt;"M"),"",'FIN1-SOURCE'!BK130)</f>
        <v/>
      </c>
      <c r="L33" s="280" t="str">
        <f>IF(ISBLANK('FIN1-SOURCE'!BL130),"",'FIN1-SOURCE'!BL130)</f>
        <v/>
      </c>
      <c r="M33" s="257" t="str">
        <f t="shared" si="0"/>
        <v>OK</v>
      </c>
      <c r="N33" s="15"/>
    </row>
    <row r="34" spans="1:14" ht="45" x14ac:dyDescent="0.25">
      <c r="A34" s="257" t="s">
        <v>779</v>
      </c>
      <c r="B34" s="257" t="s">
        <v>803</v>
      </c>
      <c r="C34" s="257" t="s">
        <v>689</v>
      </c>
      <c r="D34" s="277" t="s">
        <v>787</v>
      </c>
      <c r="E34" s="278" t="s">
        <v>711</v>
      </c>
      <c r="F34" s="279" t="s">
        <v>688</v>
      </c>
      <c r="G34" s="277" t="s">
        <v>788</v>
      </c>
      <c r="H34" s="280" t="str">
        <f>IF(OR(AND('FIN2-NATURE'!CC63="",'FIN2-NATURE'!CD63=""),AND('FIN2-NATURE'!CC66="",'FIN2-NATURE'!CD66=""),AND('FIN2-NATURE'!CD63="K",'FIN2-NATURE'!CD66="K"),OR('FIN2-NATURE'!CD63="O",'FIN2-NATURE'!CD66="O")),"",SUM('FIN2-NATURE'!CC63,'FIN2-NATURE'!CC66))</f>
        <v/>
      </c>
      <c r="I34" s="280" t="str">
        <f>IF(OR('FIN2-NATURE'!CD63="O",'FIN2-NATURE'!CD66="O"),"O",IF(AND('FIN2-NATURE'!CD63='FIN2-NATURE'!CD66,OR('FIN2-NATURE'!CD63="K",'FIN2-NATURE'!CD63="W",'FIN2-NATURE'!CD63="M")), UPPER('FIN2-NATURE'!CD63),""))</f>
        <v/>
      </c>
      <c r="J34" s="281" t="s">
        <v>711</v>
      </c>
      <c r="K34" s="280" t="str">
        <f>IF(AND(ISBLANK('FIN1-SOURCE'!CC130),$L$34&lt;&gt;"M"),"",'FIN1-SOURCE'!CC130)</f>
        <v/>
      </c>
      <c r="L34" s="280" t="str">
        <f>IF(ISBLANK('FIN1-SOURCE'!CD130),"",'FIN1-SOURCE'!CD130)</f>
        <v/>
      </c>
      <c r="M34" s="257" t="str">
        <f t="shared" si="0"/>
        <v>OK</v>
      </c>
      <c r="N34" s="15"/>
    </row>
    <row r="35" spans="1:14" ht="45" x14ac:dyDescent="0.25">
      <c r="A35" s="257" t="s">
        <v>779</v>
      </c>
      <c r="B35" s="257" t="s">
        <v>805</v>
      </c>
      <c r="C35" s="257" t="s">
        <v>689</v>
      </c>
      <c r="D35" s="277" t="s">
        <v>804</v>
      </c>
      <c r="E35" s="278" t="s">
        <v>711</v>
      </c>
      <c r="F35" s="279" t="s">
        <v>688</v>
      </c>
      <c r="G35" s="277" t="s">
        <v>818</v>
      </c>
      <c r="H35" s="280" t="str">
        <f>IF(OR(AND('FIN2-NATURE'!AG73="",'FIN2-NATURE'!AG73=""),AND('FIN2-NATURE'!AG76="",'FIN2-NATURE'!AG76=""),AND('FIN2-NATURE'!AG73="K",'FIN2-NATURE'!AG76="K"),OR('FIN2-NATURE'!AG73="O",'FIN2-NATURE'!AG76="O")),"",SUM('FIN2-NATURE'!AG73,'FIN2-NATURE'!AG76))</f>
        <v/>
      </c>
      <c r="I35" s="280" t="str">
        <f>IF(OR('FIN2-NATURE'!AH73="O",'FIN2-NATURE'!AH76="O"),"O",IF(AND('FIN2-NATURE'!AH73='FIN2-NATURE'!AH76,OR('FIN2-NATURE'!AH73="K",'FIN2-NATURE'!AH73="W",'FIN2-NATURE'!AH73="M")), UPPER('FIN2-NATURE'!AH73),""))</f>
        <v/>
      </c>
      <c r="J35" s="281" t="s">
        <v>711</v>
      </c>
      <c r="K35" s="280" t="str">
        <f>IF(AND(ISBLANK('FIN1-SOURCE'!AG131),$L$35&lt;&gt;"M"),"",'FIN1-SOURCE'!AG131)</f>
        <v/>
      </c>
      <c r="L35" s="280" t="str">
        <f>IF(ISBLANK('FIN1-SOURCE'!AH131),"",'FIN1-SOURCE'!AH131)</f>
        <v/>
      </c>
      <c r="M35" s="257" t="str">
        <f t="shared" si="0"/>
        <v>OK</v>
      </c>
      <c r="N35" s="15"/>
    </row>
    <row r="36" spans="1:14" ht="45" x14ac:dyDescent="0.25">
      <c r="A36" s="257" t="s">
        <v>779</v>
      </c>
      <c r="B36" s="257" t="s">
        <v>807</v>
      </c>
      <c r="C36" s="257" t="s">
        <v>689</v>
      </c>
      <c r="D36" s="277" t="s">
        <v>804</v>
      </c>
      <c r="E36" s="278" t="s">
        <v>711</v>
      </c>
      <c r="F36" s="279" t="s">
        <v>688</v>
      </c>
      <c r="G36" s="277" t="s">
        <v>818</v>
      </c>
      <c r="H36" s="280" t="str">
        <f>IF(OR(AND('FIN2-NATURE'!AJ73="",'FIN2-NATURE'!AK73=""),AND('FIN2-NATURE'!AJ76="",'FIN2-NATURE'!AK76=""),AND('FIN2-NATURE'!AK73="K",'FIN2-NATURE'!AK76="K"),OR('FIN2-NATURE'!AK73="O",'FIN2-NATURE'!AK76="O")),"",SUM('FIN2-NATURE'!AJ73,'FIN2-NATURE'!AJ76))</f>
        <v/>
      </c>
      <c r="I36" s="280" t="str">
        <f>IF(OR('FIN2-NATURE'!AK73="O",'FIN2-NATURE'!AK76="O"),"O",IF(AND('FIN2-NATURE'!AK73='FIN2-NATURE'!AK76,OR('FIN2-NATURE'!AK73="K",'FIN2-NATURE'!AK73="W",'FIN2-NATURE'!AK73="M")), UPPER('FIN2-NATURE'!AK73),""))</f>
        <v/>
      </c>
      <c r="J36" s="281" t="s">
        <v>711</v>
      </c>
      <c r="K36" s="280" t="str">
        <f>IF(AND(ISBLANK('FIN1-SOURCE'!AJ131),$L$36&lt;&gt;"M"),"",'FIN1-SOURCE'!AJ131)</f>
        <v/>
      </c>
      <c r="L36" s="280" t="str">
        <f>IF(ISBLANK('FIN1-SOURCE'!AK131),"",'FIN1-SOURCE'!AK131)</f>
        <v/>
      </c>
      <c r="M36" s="257" t="str">
        <f t="shared" si="0"/>
        <v>OK</v>
      </c>
      <c r="N36" s="15"/>
    </row>
    <row r="37" spans="1:14" ht="45" x14ac:dyDescent="0.25">
      <c r="A37" s="257" t="s">
        <v>779</v>
      </c>
      <c r="B37" s="257" t="s">
        <v>808</v>
      </c>
      <c r="C37" s="257" t="s">
        <v>689</v>
      </c>
      <c r="D37" s="277" t="s">
        <v>804</v>
      </c>
      <c r="E37" s="278" t="s">
        <v>711</v>
      </c>
      <c r="F37" s="279" t="s">
        <v>688</v>
      </c>
      <c r="G37" s="277" t="s">
        <v>818</v>
      </c>
      <c r="H37" s="280" t="str">
        <f>IF(OR(AND('FIN2-NATURE'!AS73="",'FIN2-NATURE'!AT73=""),AND('FIN2-NATURE'!AS76="",'FIN2-NATURE'!AT76=""),AND('FIN2-NATURE'!AT73="K",'FIN2-NATURE'!AT76="K"),OR('FIN2-NATURE'!AT73="O",'FIN2-NATURE'!AT76="O")),"",SUM('FIN2-NATURE'!AS73,'FIN2-NATURE'!AS76))</f>
        <v/>
      </c>
      <c r="I37" s="280" t="str">
        <f>IF(OR('FIN2-NATURE'!AT73="O",'FIN2-NATURE'!AT76="O"),"O",IF(AND('FIN2-NATURE'!AT73='FIN2-NATURE'!AT76,OR('FIN2-NATURE'!AT73="K",'FIN2-NATURE'!AT73="W",'FIN2-NATURE'!AT73="M")), UPPER('FIN2-NATURE'!AT73),""))</f>
        <v/>
      </c>
      <c r="J37" s="281" t="s">
        <v>711</v>
      </c>
      <c r="K37" s="280" t="str">
        <f>IF(AND(ISBLANK('FIN1-SOURCE'!AS131),$L$37&lt;&gt;"M"),"",'FIN1-SOURCE'!AS131)</f>
        <v/>
      </c>
      <c r="L37" s="280" t="str">
        <f>IF(ISBLANK('FIN1-SOURCE'!AT131),"",'FIN1-SOURCE'!AT131)</f>
        <v/>
      </c>
      <c r="M37" s="257" t="str">
        <f t="shared" si="0"/>
        <v>OK</v>
      </c>
      <c r="N37" s="15"/>
    </row>
    <row r="38" spans="1:14" ht="45" x14ac:dyDescent="0.25">
      <c r="A38" s="257" t="s">
        <v>779</v>
      </c>
      <c r="B38" s="257" t="s">
        <v>809</v>
      </c>
      <c r="C38" s="257" t="s">
        <v>689</v>
      </c>
      <c r="D38" s="277" t="s">
        <v>804</v>
      </c>
      <c r="E38" s="278" t="s">
        <v>711</v>
      </c>
      <c r="F38" s="279" t="s">
        <v>688</v>
      </c>
      <c r="G38" s="277" t="s">
        <v>818</v>
      </c>
      <c r="H38" s="280" t="str">
        <f>IF(OR(AND('FIN2-NATURE'!BB73="",'FIN2-NATURE'!BC73=""),AND('FIN2-NATURE'!BB76="",'FIN2-NATURE'!BC76=""),AND('FIN2-NATURE'!BC73="K",'FIN2-NATURE'!BC76="K"),OR('FIN2-NATURE'!BC73="O",'FIN2-NATURE'!BC76="O")),"",SUM('FIN2-NATURE'!BB73,'FIN2-NATURE'!BB76))</f>
        <v/>
      </c>
      <c r="I38" s="280" t="str">
        <f>IF(OR('FIN2-NATURE'!BC73="O",'FIN2-NATURE'!BC76="O"),"O",IF(AND('FIN2-NATURE'!BC73='FIN2-NATURE'!BC76,OR('FIN2-NATURE'!BC73="K",'FIN2-NATURE'!BC73="W",'FIN2-NATURE'!BC73="M")), UPPER('FIN2-NATURE'!BC73),""))</f>
        <v/>
      </c>
      <c r="J38" s="281" t="s">
        <v>711</v>
      </c>
      <c r="K38" s="280" t="str">
        <f>IF(AND(ISBLANK('FIN1-SOURCE'!BB131),$L$38&lt;&gt;"M"),"",'FIN1-SOURCE'!BB131)</f>
        <v/>
      </c>
      <c r="L38" s="280" t="str">
        <f>IF(ISBLANK('FIN1-SOURCE'!BC131),"",'FIN1-SOURCE'!BC131)</f>
        <v/>
      </c>
      <c r="M38" s="257" t="str">
        <f t="shared" si="0"/>
        <v>OK</v>
      </c>
      <c r="N38" s="15"/>
    </row>
    <row r="39" spans="1:14" ht="45" x14ac:dyDescent="0.25">
      <c r="A39" s="257" t="s">
        <v>779</v>
      </c>
      <c r="B39" s="257" t="s">
        <v>810</v>
      </c>
      <c r="C39" s="257" t="s">
        <v>689</v>
      </c>
      <c r="D39" s="277" t="s">
        <v>804</v>
      </c>
      <c r="E39" s="278" t="s">
        <v>711</v>
      </c>
      <c r="F39" s="279" t="s">
        <v>688</v>
      </c>
      <c r="G39" s="277" t="s">
        <v>818</v>
      </c>
      <c r="H39" s="280" t="str">
        <f>IF(OR(AND('FIN2-NATURE'!BK73="",'FIN2-NATURE'!BL73=""),AND('FIN2-NATURE'!BK76="",'FIN2-NATURE'!BL76=""),AND('FIN2-NATURE'!BL73="K",'FIN2-NATURE'!BL76="K"),OR('FIN2-NATURE'!BL73="O",'FIN2-NATURE'!BL76="O")),"",SUM('FIN2-NATURE'!BK73,'FIN2-NATURE'!BK76))</f>
        <v/>
      </c>
      <c r="I39" s="280" t="str">
        <f>IF(OR('FIN2-NATURE'!BL73="O",'FIN2-NATURE'!BL76="O"),"O",IF(AND('FIN2-NATURE'!BL73='FIN2-NATURE'!BL76,OR('FIN2-NATURE'!BL73="K",'FIN2-NATURE'!BL73="W",'FIN2-NATURE'!BL73="M")), UPPER('FIN2-NATURE'!BL73),""))</f>
        <v/>
      </c>
      <c r="J39" s="281" t="s">
        <v>711</v>
      </c>
      <c r="K39" s="280" t="str">
        <f>IF(AND(ISBLANK('FIN1-SOURCE'!BK131),$L$39&lt;&gt;"M"),"",'FIN1-SOURCE'!BK131)</f>
        <v/>
      </c>
      <c r="L39" s="280" t="str">
        <f>IF(ISBLANK('FIN1-SOURCE'!BL131),"",'FIN1-SOURCE'!BL131)</f>
        <v/>
      </c>
      <c r="M39" s="257" t="str">
        <f t="shared" si="0"/>
        <v>OK</v>
      </c>
      <c r="N39" s="15"/>
    </row>
    <row r="40" spans="1:14" ht="45" x14ac:dyDescent="0.25">
      <c r="A40" s="257" t="s">
        <v>779</v>
      </c>
      <c r="B40" s="257" t="s">
        <v>811</v>
      </c>
      <c r="C40" s="257" t="s">
        <v>689</v>
      </c>
      <c r="D40" s="277" t="s">
        <v>804</v>
      </c>
      <c r="E40" s="278" t="s">
        <v>711</v>
      </c>
      <c r="F40" s="279" t="s">
        <v>688</v>
      </c>
      <c r="G40" s="277" t="s">
        <v>818</v>
      </c>
      <c r="H40" s="280" t="str">
        <f>IF(OR(AND('FIN2-NATURE'!CC73="",'FIN2-NATURE'!CD73=""),AND('FIN2-NATURE'!CC76="",'FIN2-NATURE'!CD76=""),AND('FIN2-NATURE'!CD73="K",'FIN2-NATURE'!CD76="K"),OR('FIN2-NATURE'!CD73="O",'FIN2-NATURE'!CD76="O")),"",SUM('FIN2-NATURE'!CC73,'FIN2-NATURE'!CC76))</f>
        <v/>
      </c>
      <c r="I40" s="280" t="str">
        <f>IF(OR('FIN2-NATURE'!CD73="O",'FIN2-NATURE'!CD76="O"),"O",IF(AND('FIN2-NATURE'!CD73='FIN2-NATURE'!CD76,OR('FIN2-NATURE'!CD73="K",'FIN2-NATURE'!CD73="W",'FIN2-NATURE'!CD73="M")), UPPER('FIN2-NATURE'!CD73),""))</f>
        <v/>
      </c>
      <c r="J40" s="281" t="s">
        <v>711</v>
      </c>
      <c r="K40" s="280" t="str">
        <f>IF(AND(ISBLANK('FIN1-SOURCE'!CC131),$L$40&lt;&gt;"M"),"",'FIN1-SOURCE'!CC131)</f>
        <v/>
      </c>
      <c r="L40" s="280" t="str">
        <f>IF(ISBLANK('FIN1-SOURCE'!CD131),"",'FIN1-SOURCE'!CD131)</f>
        <v/>
      </c>
      <c r="M40" s="257" t="str">
        <f t="shared" si="0"/>
        <v>OK</v>
      </c>
      <c r="N40" s="15"/>
    </row>
    <row r="41" spans="1:14" ht="56.25" x14ac:dyDescent="0.25">
      <c r="A41" s="257" t="s">
        <v>779</v>
      </c>
      <c r="B41" s="257" t="s">
        <v>806</v>
      </c>
      <c r="C41" s="257" t="s">
        <v>689</v>
      </c>
      <c r="D41" s="277" t="s">
        <v>817</v>
      </c>
      <c r="E41" s="278" t="s">
        <v>711</v>
      </c>
      <c r="F41" s="279" t="s">
        <v>688</v>
      </c>
      <c r="G41" s="277" t="s">
        <v>819</v>
      </c>
      <c r="H41" s="280" t="str">
        <f>IF(OR(AND('FIN2-NATURE'!AG83="",'FIN2-NATURE'!AG83=""),AND('FIN2-NATURE'!AG86="",'FIN2-NATURE'!AG86=""),AND('FIN2-NATURE'!AG83="K",'FIN2-NATURE'!AG86="K"),OR('FIN2-NATURE'!AG83="O",'FIN2-NATURE'!AG86="O")),"",SUM('FIN2-NATURE'!AG83,'FIN2-NATURE'!AG86))</f>
        <v/>
      </c>
      <c r="I41" s="280" t="str">
        <f>IF(OR('FIN2-NATURE'!AH83="O",'FIN2-NATURE'!AH86="O"),"O",IF(AND('FIN2-NATURE'!AH83='FIN2-NATURE'!AH86,OR('FIN2-NATURE'!AH83="K",'FIN2-NATURE'!AH83="W",'FIN2-NATURE'!AH83="M")), UPPER('FIN2-NATURE'!AH83),""))</f>
        <v/>
      </c>
      <c r="J41" s="281" t="s">
        <v>711</v>
      </c>
      <c r="K41" s="280" t="str">
        <f>IF(AND(ISBLANK('FIN1-SOURCE'!AG132),$L$41&lt;&gt;"M"),"",'FIN1-SOURCE'!AG132)</f>
        <v/>
      </c>
      <c r="L41" s="280" t="str">
        <f>IF(ISBLANK('FIN1-SOURCE'!AH132),"",'FIN1-SOURCE'!AH132)</f>
        <v/>
      </c>
      <c r="M41" s="257" t="str">
        <f t="shared" si="0"/>
        <v>OK</v>
      </c>
      <c r="N41" s="15"/>
    </row>
    <row r="42" spans="1:14" ht="56.25" x14ac:dyDescent="0.25">
      <c r="A42" s="257" t="s">
        <v>779</v>
      </c>
      <c r="B42" s="257" t="s">
        <v>812</v>
      </c>
      <c r="C42" s="257" t="s">
        <v>689</v>
      </c>
      <c r="D42" s="277" t="s">
        <v>817</v>
      </c>
      <c r="E42" s="278" t="s">
        <v>711</v>
      </c>
      <c r="F42" s="279" t="s">
        <v>688</v>
      </c>
      <c r="G42" s="277" t="s">
        <v>819</v>
      </c>
      <c r="H42" s="280" t="str">
        <f>IF(OR(AND('FIN2-NATURE'!AJ83="",'FIN2-NATURE'!AK83=""),AND('FIN2-NATURE'!AJ86="",'FIN2-NATURE'!AK86=""),AND('FIN2-NATURE'!AK83="K",'FIN2-NATURE'!AK86="K"),OR('FIN2-NATURE'!AK83="O",'FIN2-NATURE'!AK86="O")),"",SUM('FIN2-NATURE'!AJ83,'FIN2-NATURE'!AJ86))</f>
        <v/>
      </c>
      <c r="I42" s="280" t="str">
        <f>IF(OR('FIN2-NATURE'!AK83="O",'FIN2-NATURE'!AK86="O"),"O",IF(AND('FIN2-NATURE'!AK83='FIN2-NATURE'!AK86,OR('FIN2-NATURE'!AK83="K",'FIN2-NATURE'!AK83="W",'FIN2-NATURE'!AK83="M")), UPPER('FIN2-NATURE'!AK83),""))</f>
        <v/>
      </c>
      <c r="J42" s="281" t="s">
        <v>711</v>
      </c>
      <c r="K42" s="280" t="str">
        <f>IF(AND(ISBLANK('FIN1-SOURCE'!AJ132),$L$42&lt;&gt;"M"),"",'FIN1-SOURCE'!AJ132)</f>
        <v/>
      </c>
      <c r="L42" s="280" t="str">
        <f>IF(ISBLANK('FIN1-SOURCE'!AK132),"",'FIN1-SOURCE'!AK132)</f>
        <v/>
      </c>
      <c r="M42" s="257" t="str">
        <f t="shared" si="0"/>
        <v>OK</v>
      </c>
      <c r="N42" s="15"/>
    </row>
    <row r="43" spans="1:14" ht="56.25" x14ac:dyDescent="0.25">
      <c r="A43" s="257" t="s">
        <v>779</v>
      </c>
      <c r="B43" s="257" t="s">
        <v>813</v>
      </c>
      <c r="C43" s="257" t="s">
        <v>689</v>
      </c>
      <c r="D43" s="277" t="s">
        <v>817</v>
      </c>
      <c r="E43" s="278" t="s">
        <v>711</v>
      </c>
      <c r="F43" s="279" t="s">
        <v>688</v>
      </c>
      <c r="G43" s="277" t="s">
        <v>819</v>
      </c>
      <c r="H43" s="280" t="str">
        <f>IF(OR(AND('FIN2-NATURE'!AS83="",'FIN2-NATURE'!AT83=""),AND('FIN2-NATURE'!AS86="",'FIN2-NATURE'!AT86=""),AND('FIN2-NATURE'!AT83="K",'FIN2-NATURE'!AT86="K"),OR('FIN2-NATURE'!AT83="O",'FIN2-NATURE'!AT86="O")),"",SUM('FIN2-NATURE'!AS83,'FIN2-NATURE'!AS86))</f>
        <v/>
      </c>
      <c r="I43" s="280" t="str">
        <f>IF(OR('FIN2-NATURE'!AT83="O",'FIN2-NATURE'!AT86="O"),"O",IF(AND('FIN2-NATURE'!AT83='FIN2-NATURE'!AT86,OR('FIN2-NATURE'!AT83="K",'FIN2-NATURE'!AT83="W",'FIN2-NATURE'!AT83="M")), UPPER('FIN2-NATURE'!AT83),""))</f>
        <v/>
      </c>
      <c r="J43" s="281" t="s">
        <v>711</v>
      </c>
      <c r="K43" s="280" t="str">
        <f>IF(AND(ISBLANK('FIN1-SOURCE'!AS132),$L$43&lt;&gt;"M"),"",'FIN1-SOURCE'!AS132)</f>
        <v/>
      </c>
      <c r="L43" s="280" t="str">
        <f>IF(ISBLANK('FIN1-SOURCE'!AT132),"",'FIN1-SOURCE'!AT132)</f>
        <v/>
      </c>
      <c r="M43" s="257" t="str">
        <f t="shared" si="0"/>
        <v>OK</v>
      </c>
      <c r="N43" s="15"/>
    </row>
    <row r="44" spans="1:14" ht="56.25" x14ac:dyDescent="0.25">
      <c r="A44" s="257" t="s">
        <v>779</v>
      </c>
      <c r="B44" s="257" t="s">
        <v>814</v>
      </c>
      <c r="C44" s="257" t="s">
        <v>689</v>
      </c>
      <c r="D44" s="277" t="s">
        <v>817</v>
      </c>
      <c r="E44" s="278" t="s">
        <v>711</v>
      </c>
      <c r="F44" s="279" t="s">
        <v>688</v>
      </c>
      <c r="G44" s="277" t="s">
        <v>819</v>
      </c>
      <c r="H44" s="280" t="str">
        <f>IF(OR(AND('FIN2-NATURE'!BB83="",'FIN2-NATURE'!BC83=""),AND('FIN2-NATURE'!BB86="",'FIN2-NATURE'!BC86=""),AND('FIN2-NATURE'!BC83="K",'FIN2-NATURE'!BC86="K"),OR('FIN2-NATURE'!BC83="O",'FIN2-NATURE'!BC86="O")),"",SUM('FIN2-NATURE'!BB83,'FIN2-NATURE'!BB86))</f>
        <v/>
      </c>
      <c r="I44" s="280" t="str">
        <f>IF(OR('FIN2-NATURE'!BC83="O",'FIN2-NATURE'!BC86="O"),"O",IF(AND('FIN2-NATURE'!BC83='FIN2-NATURE'!BC86,OR('FIN2-NATURE'!BC83="K",'FIN2-NATURE'!BC83="W",'FIN2-NATURE'!BC83="M")), UPPER('FIN2-NATURE'!BC83),""))</f>
        <v/>
      </c>
      <c r="J44" s="281" t="s">
        <v>711</v>
      </c>
      <c r="K44" s="280" t="str">
        <f>IF(AND(ISBLANK('FIN1-SOURCE'!BB132),$L$44&lt;&gt;"M"),"",'FIN1-SOURCE'!BB132)</f>
        <v/>
      </c>
      <c r="L44" s="280" t="str">
        <f>IF(ISBLANK('FIN1-SOURCE'!BC132),"",'FIN1-SOURCE'!BC132)</f>
        <v/>
      </c>
      <c r="M44" s="257" t="str">
        <f t="shared" si="0"/>
        <v>OK</v>
      </c>
      <c r="N44" s="15"/>
    </row>
    <row r="45" spans="1:14" ht="56.25" x14ac:dyDescent="0.25">
      <c r="A45" s="257" t="s">
        <v>779</v>
      </c>
      <c r="B45" s="257" t="s">
        <v>815</v>
      </c>
      <c r="C45" s="257" t="s">
        <v>689</v>
      </c>
      <c r="D45" s="277" t="s">
        <v>817</v>
      </c>
      <c r="E45" s="278" t="s">
        <v>711</v>
      </c>
      <c r="F45" s="279" t="s">
        <v>688</v>
      </c>
      <c r="G45" s="277" t="s">
        <v>819</v>
      </c>
      <c r="H45" s="280" t="str">
        <f>IF(OR(AND('FIN2-NATURE'!BK83="",'FIN2-NATURE'!BL83=""),AND('FIN2-NATURE'!BK86="",'FIN2-NATURE'!BL86=""),AND('FIN2-NATURE'!BL83="K",'FIN2-NATURE'!BL86="K"),OR('FIN2-NATURE'!BL83="O",'FIN2-NATURE'!BL86="O")),"",SUM('FIN2-NATURE'!BK83,'FIN2-NATURE'!BK86))</f>
        <v/>
      </c>
      <c r="I45" s="280" t="str">
        <f>IF(OR('FIN2-NATURE'!BL83="O",'FIN2-NATURE'!BL86="O"),"O",IF(AND('FIN2-NATURE'!BL83='FIN2-NATURE'!BL86,OR('FIN2-NATURE'!BL83="K",'FIN2-NATURE'!BL83="W",'FIN2-NATURE'!BL83="M")), UPPER('FIN2-NATURE'!BL83),""))</f>
        <v/>
      </c>
      <c r="J45" s="281" t="s">
        <v>711</v>
      </c>
      <c r="K45" s="280" t="str">
        <f>IF(AND(ISBLANK('FIN1-SOURCE'!BK132),$L$45&lt;&gt;"M"),"",'FIN1-SOURCE'!BK132)</f>
        <v/>
      </c>
      <c r="L45" s="280" t="str">
        <f>IF(ISBLANK('FIN1-SOURCE'!BL132),"",'FIN1-SOURCE'!BL132)</f>
        <v/>
      </c>
      <c r="M45" s="257" t="str">
        <f t="shared" si="0"/>
        <v>OK</v>
      </c>
      <c r="N45" s="15"/>
    </row>
    <row r="46" spans="1:14" ht="56.25" x14ac:dyDescent="0.25">
      <c r="A46" s="257" t="s">
        <v>779</v>
      </c>
      <c r="B46" s="257" t="s">
        <v>816</v>
      </c>
      <c r="C46" s="257" t="s">
        <v>689</v>
      </c>
      <c r="D46" s="277" t="s">
        <v>817</v>
      </c>
      <c r="E46" s="278" t="s">
        <v>711</v>
      </c>
      <c r="F46" s="279" t="s">
        <v>688</v>
      </c>
      <c r="G46" s="277" t="s">
        <v>819</v>
      </c>
      <c r="H46" s="280" t="str">
        <f>IF(OR(AND('FIN2-NATURE'!BK83="",'FIN2-NATURE'!BL83=""),AND('FIN2-NATURE'!BK86="",'FIN2-NATURE'!BL86=""),AND('FIN2-NATURE'!BL83="K",'FIN2-NATURE'!BL86="K"),OR('FIN2-NATURE'!BL83="O",'FIN2-NATURE'!BL86="O")),"",SUM('FIN2-NATURE'!BK83,'FIN2-NATURE'!BK86))</f>
        <v/>
      </c>
      <c r="I46" s="280" t="str">
        <f>IF(OR('FIN2-NATURE'!BL83="O",'FIN2-NATURE'!BL86="O"),"O",IF(AND('FIN2-NATURE'!BL83='FIN2-NATURE'!BL86,OR('FIN2-NATURE'!BL83="K",'FIN2-NATURE'!BL83="W",'FIN2-NATURE'!BL83="M")), UPPER('FIN2-NATURE'!BL83),""))</f>
        <v/>
      </c>
      <c r="J46" s="281" t="s">
        <v>711</v>
      </c>
      <c r="K46" s="280" t="str">
        <f>IF(AND(ISBLANK('FIN1-SOURCE'!BK132),$L$46&lt;&gt;"M"),"",'FIN1-SOURCE'!BK132)</f>
        <v/>
      </c>
      <c r="L46" s="280" t="str">
        <f>IF(ISBLANK('FIN1-SOURCE'!BL132),"",'FIN1-SOURCE'!BL132)</f>
        <v/>
      </c>
      <c r="M46" s="257" t="str">
        <f t="shared" si="0"/>
        <v>OK</v>
      </c>
      <c r="N46" s="15"/>
    </row>
    <row r="47" spans="1:14" ht="22.5" x14ac:dyDescent="0.25">
      <c r="A47" s="257" t="s">
        <v>7224</v>
      </c>
      <c r="B47" s="257" t="s">
        <v>6836</v>
      </c>
      <c r="C47" s="257" t="s">
        <v>688</v>
      </c>
      <c r="D47" s="277" t="s">
        <v>6837</v>
      </c>
      <c r="E47" s="278" t="s">
        <v>6835</v>
      </c>
      <c r="F47" s="279" t="s">
        <v>688</v>
      </c>
      <c r="G47" s="277" t="s">
        <v>1350</v>
      </c>
      <c r="H47" s="280" t="str">
        <f>IF(AND(ISBLANK('FIN1-SOURCE'!CF31),$I$47&lt;&gt;"M"),"",'FIN1-SOURCE'!CF31)</f>
        <v/>
      </c>
      <c r="I47" s="280" t="str">
        <f>IF(ISBLANK('FIN1-SOURCE'!CG31),"",'FIN1-SOURCE'!CG31)</f>
        <v/>
      </c>
      <c r="J47" s="281" t="s">
        <v>6835</v>
      </c>
      <c r="K47" s="280" t="str">
        <f>IF(AND(ISBLANK('FIN1-SOURCE'!CC31),$L$47&lt;&gt;"M"),"",'FIN1-SOURCE'!CC31)</f>
        <v/>
      </c>
      <c r="L47" s="280" t="str">
        <f>IF(ISBLANK('FIN1-SOURCE'!CD31),"",'FIN1-SOURCE'!CD31)</f>
        <v/>
      </c>
      <c r="M47" s="257" t="str">
        <f t="shared" ref="M47:M110" si="1">IF(OR(AND(I47="O",AND(L47&lt;&gt;"O",L47&lt;&gt;"K")),AND(I47="K",AND(L47&lt;&gt;"O",L47&lt;&gt;"K",L47&lt;&gt;"W",NOT(AND(AND(ISNUMBER(K47),K47&gt;0),L47="")))),AND(H47=0,ISNUMBER(H47),I47="",L47="M"),AND(K47="",L47="",AND(OR(ISNUMBER(H47),I47="M"),OR(AND(H47=0,I47=""),H47=0,H47=""))),AND(OR(L47="",L47="M"),OR(AND(I47="",H47&lt;&gt;""),I47="W"),OR(NOT(ISNUMBER(K47)),AND(ISNUMBER(H47),K47&lt;H47))),AND(OR(I47="",I47="W"),OR(L47="",L47="W"),AND(ISNUMBER(H47),K47&lt;H47))),"Check","OK")</f>
        <v>OK</v>
      </c>
      <c r="N47" s="15"/>
    </row>
    <row r="48" spans="1:14" ht="22.5" x14ac:dyDescent="0.25">
      <c r="A48" s="257" t="s">
        <v>7224</v>
      </c>
      <c r="B48" s="257" t="s">
        <v>6838</v>
      </c>
      <c r="C48" s="257" t="s">
        <v>688</v>
      </c>
      <c r="D48" s="277" t="s">
        <v>6839</v>
      </c>
      <c r="E48" s="278" t="s">
        <v>6835</v>
      </c>
      <c r="F48" s="279" t="s">
        <v>688</v>
      </c>
      <c r="G48" s="277" t="s">
        <v>1353</v>
      </c>
      <c r="H48" s="280" t="str">
        <f>IF(AND(ISBLANK('FIN1-SOURCE'!CF32),$I$48&lt;&gt;"M"),"",'FIN1-SOURCE'!CF32)</f>
        <v/>
      </c>
      <c r="I48" s="280" t="str">
        <f>IF(ISBLANK('FIN1-SOURCE'!CG32),"",'FIN1-SOURCE'!CG32)</f>
        <v/>
      </c>
      <c r="J48" s="281" t="s">
        <v>6835</v>
      </c>
      <c r="K48" s="280" t="str">
        <f>IF(AND(ISBLANK('FIN1-SOURCE'!CC32),$L$48&lt;&gt;"M"),"",'FIN1-SOURCE'!CC32)</f>
        <v/>
      </c>
      <c r="L48" s="280" t="str">
        <f>IF(ISBLANK('FIN1-SOURCE'!CD32),"",'FIN1-SOURCE'!CD32)</f>
        <v/>
      </c>
      <c r="M48" s="257" t="str">
        <f t="shared" si="1"/>
        <v>OK</v>
      </c>
      <c r="N48" s="15"/>
    </row>
    <row r="49" spans="1:14" ht="22.5" x14ac:dyDescent="0.25">
      <c r="A49" s="257" t="s">
        <v>7224</v>
      </c>
      <c r="B49" s="257" t="s">
        <v>6840</v>
      </c>
      <c r="C49" s="257" t="s">
        <v>688</v>
      </c>
      <c r="D49" s="277" t="s">
        <v>6531</v>
      </c>
      <c r="E49" s="278" t="s">
        <v>6835</v>
      </c>
      <c r="F49" s="279" t="s">
        <v>688</v>
      </c>
      <c r="G49" s="277" t="s">
        <v>1356</v>
      </c>
      <c r="H49" s="280" t="str">
        <f>IF(AND(ISBLANK('FIN1-SOURCE'!CF33),$I$49&lt;&gt;"M"),"",'FIN1-SOURCE'!CF33)</f>
        <v/>
      </c>
      <c r="I49" s="280" t="str">
        <f>IF(ISBLANK('FIN1-SOURCE'!CG33),"",'FIN1-SOURCE'!CG33)</f>
        <v/>
      </c>
      <c r="J49" s="281" t="s">
        <v>6835</v>
      </c>
      <c r="K49" s="280" t="str">
        <f>IF(AND(ISBLANK('FIN1-SOURCE'!CC33),$L$49&lt;&gt;"M"),"",'FIN1-SOURCE'!CC33)</f>
        <v/>
      </c>
      <c r="L49" s="280" t="str">
        <f>IF(ISBLANK('FIN1-SOURCE'!CD33),"",'FIN1-SOURCE'!CD33)</f>
        <v/>
      </c>
      <c r="M49" s="257" t="str">
        <f t="shared" si="1"/>
        <v>OK</v>
      </c>
      <c r="N49" s="15"/>
    </row>
    <row r="50" spans="1:14" ht="22.5" x14ac:dyDescent="0.25">
      <c r="A50" s="257" t="s">
        <v>7224</v>
      </c>
      <c r="B50" s="257" t="s">
        <v>6841</v>
      </c>
      <c r="C50" s="257" t="s">
        <v>688</v>
      </c>
      <c r="D50" s="277" t="s">
        <v>4449</v>
      </c>
      <c r="E50" s="278" t="s">
        <v>6835</v>
      </c>
      <c r="F50" s="279" t="s">
        <v>688</v>
      </c>
      <c r="G50" s="277" t="s">
        <v>1359</v>
      </c>
      <c r="H50" s="280" t="str">
        <f>IF(AND(ISBLANK('FIN1-SOURCE'!CF34),$I$50&lt;&gt;"M"),"",'FIN1-SOURCE'!CF34)</f>
        <v/>
      </c>
      <c r="I50" s="280" t="str">
        <f>IF(ISBLANK('FIN1-SOURCE'!CG34),"",'FIN1-SOURCE'!CG34)</f>
        <v/>
      </c>
      <c r="J50" s="281" t="s">
        <v>6835</v>
      </c>
      <c r="K50" s="280" t="str">
        <f>IF(AND(ISBLANK('FIN1-SOURCE'!CC34),$L$50&lt;&gt;"M"),"",'FIN1-SOURCE'!CC34)</f>
        <v/>
      </c>
      <c r="L50" s="280" t="str">
        <f>IF(ISBLANK('FIN1-SOURCE'!CD34),"",'FIN1-SOURCE'!CD34)</f>
        <v/>
      </c>
      <c r="M50" s="257" t="str">
        <f t="shared" si="1"/>
        <v>OK</v>
      </c>
      <c r="N50" s="15"/>
    </row>
    <row r="51" spans="1:14" ht="22.5" x14ac:dyDescent="0.25">
      <c r="A51" s="257" t="s">
        <v>7224</v>
      </c>
      <c r="B51" s="257" t="s">
        <v>6842</v>
      </c>
      <c r="C51" s="257" t="s">
        <v>688</v>
      </c>
      <c r="D51" s="277" t="s">
        <v>4452</v>
      </c>
      <c r="E51" s="278" t="s">
        <v>6835</v>
      </c>
      <c r="F51" s="279" t="s">
        <v>688</v>
      </c>
      <c r="G51" s="277" t="s">
        <v>1362</v>
      </c>
      <c r="H51" s="280" t="str">
        <f>IF(AND(ISBLANK('FIN1-SOURCE'!CF35),$I$51&lt;&gt;"M"),"",'FIN1-SOURCE'!CF35)</f>
        <v/>
      </c>
      <c r="I51" s="280" t="str">
        <f>IF(ISBLANK('FIN1-SOURCE'!CG35),"",'FIN1-SOURCE'!CG35)</f>
        <v/>
      </c>
      <c r="J51" s="281" t="s">
        <v>6835</v>
      </c>
      <c r="K51" s="280" t="str">
        <f>IF(AND(ISBLANK('FIN1-SOURCE'!CC35),$L$51&lt;&gt;"M"),"",'FIN1-SOURCE'!CC35)</f>
        <v/>
      </c>
      <c r="L51" s="280" t="str">
        <f>IF(ISBLANK('FIN1-SOURCE'!CD35),"",'FIN1-SOURCE'!CD35)</f>
        <v/>
      </c>
      <c r="M51" s="257" t="str">
        <f t="shared" si="1"/>
        <v>OK</v>
      </c>
      <c r="N51" s="15"/>
    </row>
    <row r="52" spans="1:14" ht="22.5" x14ac:dyDescent="0.25">
      <c r="A52" s="257" t="s">
        <v>7224</v>
      </c>
      <c r="B52" s="257" t="s">
        <v>6843</v>
      </c>
      <c r="C52" s="257" t="s">
        <v>688</v>
      </c>
      <c r="D52" s="277" t="s">
        <v>6844</v>
      </c>
      <c r="E52" s="278" t="s">
        <v>6835</v>
      </c>
      <c r="F52" s="279" t="s">
        <v>688</v>
      </c>
      <c r="G52" s="277" t="s">
        <v>1365</v>
      </c>
      <c r="H52" s="280" t="str">
        <f>IF(AND(ISBLANK('FIN1-SOURCE'!CF36),$I$52&lt;&gt;"M"),"",'FIN1-SOURCE'!CF36)</f>
        <v/>
      </c>
      <c r="I52" s="280" t="str">
        <f>IF(ISBLANK('FIN1-SOURCE'!CG36),"",'FIN1-SOURCE'!CG36)</f>
        <v/>
      </c>
      <c r="J52" s="281" t="s">
        <v>6835</v>
      </c>
      <c r="K52" s="280" t="str">
        <f>IF(AND(ISBLANK('FIN1-SOURCE'!CC36),$L$52&lt;&gt;"M"),"",'FIN1-SOURCE'!CC36)</f>
        <v/>
      </c>
      <c r="L52" s="280" t="str">
        <f>IF(ISBLANK('FIN1-SOURCE'!CD36),"",'FIN1-SOURCE'!CD36)</f>
        <v/>
      </c>
      <c r="M52" s="257" t="str">
        <f t="shared" si="1"/>
        <v>OK</v>
      </c>
      <c r="N52" s="15"/>
    </row>
    <row r="53" spans="1:14" ht="22.5" x14ac:dyDescent="0.25">
      <c r="A53" s="257" t="s">
        <v>7224</v>
      </c>
      <c r="B53" s="257" t="s">
        <v>6845</v>
      </c>
      <c r="C53" s="257" t="s">
        <v>688</v>
      </c>
      <c r="D53" s="277" t="s">
        <v>6846</v>
      </c>
      <c r="E53" s="278" t="s">
        <v>6835</v>
      </c>
      <c r="F53" s="279" t="s">
        <v>688</v>
      </c>
      <c r="G53" s="277" t="s">
        <v>1368</v>
      </c>
      <c r="H53" s="280" t="str">
        <f>IF(AND(ISBLANK('FIN1-SOURCE'!CF37),$I$53&lt;&gt;"M"),"",'FIN1-SOURCE'!CF37)</f>
        <v/>
      </c>
      <c r="I53" s="280" t="str">
        <f>IF(ISBLANK('FIN1-SOURCE'!CG37),"",'FIN1-SOURCE'!CG37)</f>
        <v/>
      </c>
      <c r="J53" s="281" t="s">
        <v>6835</v>
      </c>
      <c r="K53" s="280" t="str">
        <f>IF(AND(ISBLANK('FIN1-SOURCE'!CC37),$L$53&lt;&gt;"M"),"",'FIN1-SOURCE'!CC37)</f>
        <v/>
      </c>
      <c r="L53" s="280" t="str">
        <f>IF(ISBLANK('FIN1-SOURCE'!CD37),"",'FIN1-SOURCE'!CD37)</f>
        <v/>
      </c>
      <c r="M53" s="257" t="str">
        <f t="shared" si="1"/>
        <v>OK</v>
      </c>
      <c r="N53" s="15"/>
    </row>
    <row r="54" spans="1:14" ht="22.5" x14ac:dyDescent="0.25">
      <c r="A54" s="257" t="s">
        <v>7224</v>
      </c>
      <c r="B54" s="257" t="s">
        <v>6847</v>
      </c>
      <c r="C54" s="257" t="s">
        <v>688</v>
      </c>
      <c r="D54" s="277" t="s">
        <v>6534</v>
      </c>
      <c r="E54" s="278" t="s">
        <v>6835</v>
      </c>
      <c r="F54" s="279" t="s">
        <v>688</v>
      </c>
      <c r="G54" s="277" t="s">
        <v>1371</v>
      </c>
      <c r="H54" s="280" t="str">
        <f>IF(AND(ISBLANK('FIN1-SOURCE'!CF38),$I$54&lt;&gt;"M"),"",'FIN1-SOURCE'!CF38)</f>
        <v/>
      </c>
      <c r="I54" s="280" t="str">
        <f>IF(ISBLANK('FIN1-SOURCE'!CG38),"",'FIN1-SOURCE'!CG38)</f>
        <v/>
      </c>
      <c r="J54" s="281" t="s">
        <v>6835</v>
      </c>
      <c r="K54" s="280" t="str">
        <f>IF(AND(ISBLANK('FIN1-SOURCE'!CC38),$L$54&lt;&gt;"M"),"",'FIN1-SOURCE'!CC38)</f>
        <v/>
      </c>
      <c r="L54" s="280" t="str">
        <f>IF(ISBLANK('FIN1-SOURCE'!CD38),"",'FIN1-SOURCE'!CD38)</f>
        <v/>
      </c>
      <c r="M54" s="257" t="str">
        <f t="shared" si="1"/>
        <v>OK</v>
      </c>
      <c r="N54" s="15"/>
    </row>
    <row r="55" spans="1:14" ht="22.5" x14ac:dyDescent="0.25">
      <c r="A55" s="257" t="s">
        <v>7224</v>
      </c>
      <c r="B55" s="257" t="s">
        <v>6848</v>
      </c>
      <c r="C55" s="257" t="s">
        <v>688</v>
      </c>
      <c r="D55" s="277" t="s">
        <v>4455</v>
      </c>
      <c r="E55" s="278" t="s">
        <v>6835</v>
      </c>
      <c r="F55" s="279" t="s">
        <v>688</v>
      </c>
      <c r="G55" s="277" t="s">
        <v>1374</v>
      </c>
      <c r="H55" s="280" t="str">
        <f>IF(AND(ISBLANK('FIN1-SOURCE'!CF39),$I$55&lt;&gt;"M"),"",'FIN1-SOURCE'!CF39)</f>
        <v/>
      </c>
      <c r="I55" s="280" t="str">
        <f>IF(ISBLANK('FIN1-SOURCE'!CG39),"",'FIN1-SOURCE'!CG39)</f>
        <v/>
      </c>
      <c r="J55" s="281" t="s">
        <v>6835</v>
      </c>
      <c r="K55" s="280" t="str">
        <f>IF(AND(ISBLANK('FIN1-SOURCE'!CC39),$L$55&lt;&gt;"M"),"",'FIN1-SOURCE'!CC39)</f>
        <v/>
      </c>
      <c r="L55" s="280" t="str">
        <f>IF(ISBLANK('FIN1-SOURCE'!CD39),"",'FIN1-SOURCE'!CD39)</f>
        <v/>
      </c>
      <c r="M55" s="257" t="str">
        <f t="shared" si="1"/>
        <v>OK</v>
      </c>
      <c r="N55" s="15"/>
    </row>
    <row r="56" spans="1:14" ht="22.5" x14ac:dyDescent="0.25">
      <c r="A56" s="257" t="s">
        <v>7224</v>
      </c>
      <c r="B56" s="257" t="s">
        <v>6849</v>
      </c>
      <c r="C56" s="257" t="s">
        <v>688</v>
      </c>
      <c r="D56" s="277" t="s">
        <v>1395</v>
      </c>
      <c r="E56" s="278" t="s">
        <v>6835</v>
      </c>
      <c r="F56" s="279" t="s">
        <v>688</v>
      </c>
      <c r="G56" s="277" t="s">
        <v>1377</v>
      </c>
      <c r="H56" s="280" t="str">
        <f>IF(AND(ISBLANK('FIN1-SOURCE'!CF40),$I$56&lt;&gt;"M"),"",'FIN1-SOURCE'!CF40)</f>
        <v/>
      </c>
      <c r="I56" s="280" t="str">
        <f>IF(ISBLANK('FIN1-SOURCE'!CG40),"",'FIN1-SOURCE'!CG40)</f>
        <v/>
      </c>
      <c r="J56" s="281" t="s">
        <v>6835</v>
      </c>
      <c r="K56" s="280" t="str">
        <f>IF(AND(ISBLANK('FIN1-SOURCE'!CC40),$L$56&lt;&gt;"M"),"",'FIN1-SOURCE'!CC40)</f>
        <v/>
      </c>
      <c r="L56" s="280" t="str">
        <f>IF(ISBLANK('FIN1-SOURCE'!CD40),"",'FIN1-SOURCE'!CD40)</f>
        <v/>
      </c>
      <c r="M56" s="257" t="str">
        <f t="shared" si="1"/>
        <v>OK</v>
      </c>
      <c r="N56" s="15"/>
    </row>
    <row r="57" spans="1:14" ht="22.5" x14ac:dyDescent="0.25">
      <c r="A57" s="257" t="s">
        <v>7224</v>
      </c>
      <c r="B57" s="257" t="s">
        <v>6850</v>
      </c>
      <c r="C57" s="257" t="s">
        <v>688</v>
      </c>
      <c r="D57" s="277" t="s">
        <v>1398</v>
      </c>
      <c r="E57" s="278" t="s">
        <v>6835</v>
      </c>
      <c r="F57" s="279" t="s">
        <v>688</v>
      </c>
      <c r="G57" s="277" t="s">
        <v>1380</v>
      </c>
      <c r="H57" s="280" t="str">
        <f>IF(AND(ISBLANK('FIN1-SOURCE'!CF41),$I$57&lt;&gt;"M"),"",'FIN1-SOURCE'!CF41)</f>
        <v/>
      </c>
      <c r="I57" s="280" t="str">
        <f>IF(ISBLANK('FIN1-SOURCE'!CG41),"",'FIN1-SOURCE'!CG41)</f>
        <v/>
      </c>
      <c r="J57" s="281" t="s">
        <v>6835</v>
      </c>
      <c r="K57" s="280" t="str">
        <f>IF(AND(ISBLANK('FIN1-SOURCE'!CC41),$L$57&lt;&gt;"M"),"",'FIN1-SOURCE'!CC41)</f>
        <v/>
      </c>
      <c r="L57" s="280" t="str">
        <f>IF(ISBLANK('FIN1-SOURCE'!CD41),"",'FIN1-SOURCE'!CD41)</f>
        <v/>
      </c>
      <c r="M57" s="257" t="str">
        <f t="shared" si="1"/>
        <v>OK</v>
      </c>
      <c r="N57" s="15"/>
    </row>
    <row r="58" spans="1:14" ht="22.5" x14ac:dyDescent="0.25">
      <c r="A58" s="257" t="s">
        <v>7224</v>
      </c>
      <c r="B58" s="257" t="s">
        <v>6851</v>
      </c>
      <c r="C58" s="257" t="s">
        <v>688</v>
      </c>
      <c r="D58" s="277" t="s">
        <v>1401</v>
      </c>
      <c r="E58" s="278" t="s">
        <v>6835</v>
      </c>
      <c r="F58" s="279" t="s">
        <v>688</v>
      </c>
      <c r="G58" s="277" t="s">
        <v>1383</v>
      </c>
      <c r="H58" s="280" t="str">
        <f>IF(AND(ISBLANK('FIN1-SOURCE'!CF42),$I$58&lt;&gt;"M"),"",'FIN1-SOURCE'!CF42)</f>
        <v/>
      </c>
      <c r="I58" s="280" t="str">
        <f>IF(ISBLANK('FIN1-SOURCE'!CG42),"",'FIN1-SOURCE'!CG42)</f>
        <v/>
      </c>
      <c r="J58" s="281" t="s">
        <v>6835</v>
      </c>
      <c r="K58" s="280" t="str">
        <f>IF(AND(ISBLANK('FIN1-SOURCE'!CC42),$L$58&lt;&gt;"M"),"",'FIN1-SOURCE'!CC42)</f>
        <v/>
      </c>
      <c r="L58" s="280" t="str">
        <f>IF(ISBLANK('FIN1-SOURCE'!CD42),"",'FIN1-SOURCE'!CD42)</f>
        <v/>
      </c>
      <c r="M58" s="257" t="str">
        <f t="shared" si="1"/>
        <v>OK</v>
      </c>
      <c r="N58" s="15"/>
    </row>
    <row r="59" spans="1:14" ht="22.5" x14ac:dyDescent="0.25">
      <c r="A59" s="257" t="s">
        <v>7224</v>
      </c>
      <c r="B59" s="257" t="s">
        <v>6852</v>
      </c>
      <c r="C59" s="257" t="s">
        <v>688</v>
      </c>
      <c r="D59" s="277" t="s">
        <v>1404</v>
      </c>
      <c r="E59" s="278" t="s">
        <v>6835</v>
      </c>
      <c r="F59" s="279" t="s">
        <v>688</v>
      </c>
      <c r="G59" s="277" t="s">
        <v>1386</v>
      </c>
      <c r="H59" s="280" t="str">
        <f>IF(AND(ISBLANK('FIN1-SOURCE'!CF43),$I$59&lt;&gt;"M"),"",'FIN1-SOURCE'!CF43)</f>
        <v/>
      </c>
      <c r="I59" s="280" t="str">
        <f>IF(ISBLANK('FIN1-SOURCE'!CG43),"",'FIN1-SOURCE'!CG43)</f>
        <v/>
      </c>
      <c r="J59" s="281" t="s">
        <v>6835</v>
      </c>
      <c r="K59" s="280" t="str">
        <f>IF(AND(ISBLANK('FIN1-SOURCE'!CC43),$L$59&lt;&gt;"M"),"",'FIN1-SOURCE'!CC43)</f>
        <v/>
      </c>
      <c r="L59" s="280" t="str">
        <f>IF(ISBLANK('FIN1-SOURCE'!CD43),"",'FIN1-SOURCE'!CD43)</f>
        <v/>
      </c>
      <c r="M59" s="257" t="str">
        <f t="shared" si="1"/>
        <v>OK</v>
      </c>
      <c r="N59" s="15"/>
    </row>
    <row r="60" spans="1:14" ht="22.5" x14ac:dyDescent="0.25">
      <c r="A60" s="257" t="s">
        <v>7224</v>
      </c>
      <c r="B60" s="257" t="s">
        <v>6853</v>
      </c>
      <c r="C60" s="257" t="s">
        <v>688</v>
      </c>
      <c r="D60" s="277" t="s">
        <v>1407</v>
      </c>
      <c r="E60" s="278" t="s">
        <v>6835</v>
      </c>
      <c r="F60" s="279" t="s">
        <v>688</v>
      </c>
      <c r="G60" s="277" t="s">
        <v>1389</v>
      </c>
      <c r="H60" s="280" t="str">
        <f>IF(AND(ISBLANK('FIN1-SOURCE'!CF44),$I$60&lt;&gt;"M"),"",'FIN1-SOURCE'!CF44)</f>
        <v/>
      </c>
      <c r="I60" s="280" t="str">
        <f>IF(ISBLANK('FIN1-SOURCE'!CG44),"",'FIN1-SOURCE'!CG44)</f>
        <v/>
      </c>
      <c r="J60" s="281" t="s">
        <v>6835</v>
      </c>
      <c r="K60" s="280" t="str">
        <f>IF(AND(ISBLANK('FIN1-SOURCE'!CC44),$L$60&lt;&gt;"M"),"",'FIN1-SOURCE'!CC44)</f>
        <v/>
      </c>
      <c r="L60" s="280" t="str">
        <f>IF(ISBLANK('FIN1-SOURCE'!CD44),"",'FIN1-SOURCE'!CD44)</f>
        <v/>
      </c>
      <c r="M60" s="257" t="str">
        <f t="shared" si="1"/>
        <v>OK</v>
      </c>
      <c r="N60" s="15"/>
    </row>
    <row r="61" spans="1:14" ht="22.5" x14ac:dyDescent="0.25">
      <c r="A61" s="257" t="s">
        <v>7224</v>
      </c>
      <c r="B61" s="257" t="s">
        <v>6854</v>
      </c>
      <c r="C61" s="257" t="s">
        <v>688</v>
      </c>
      <c r="D61" s="277" t="s">
        <v>1410</v>
      </c>
      <c r="E61" s="278" t="s">
        <v>6835</v>
      </c>
      <c r="F61" s="279" t="s">
        <v>688</v>
      </c>
      <c r="G61" s="277" t="s">
        <v>1392</v>
      </c>
      <c r="H61" s="280" t="str">
        <f>IF(AND(ISBLANK('FIN1-SOURCE'!CF45),$I$61&lt;&gt;"M"),"",'FIN1-SOURCE'!CF45)</f>
        <v/>
      </c>
      <c r="I61" s="280" t="str">
        <f>IF(ISBLANK('FIN1-SOURCE'!CG45),"",'FIN1-SOURCE'!CG45)</f>
        <v/>
      </c>
      <c r="J61" s="281" t="s">
        <v>6835</v>
      </c>
      <c r="K61" s="280" t="str">
        <f>IF(AND(ISBLANK('FIN1-SOURCE'!CC45),$L$61&lt;&gt;"M"),"",'FIN1-SOURCE'!CC45)</f>
        <v/>
      </c>
      <c r="L61" s="280" t="str">
        <f>IF(ISBLANK('FIN1-SOURCE'!CD45),"",'FIN1-SOURCE'!CD45)</f>
        <v/>
      </c>
      <c r="M61" s="257" t="str">
        <f t="shared" si="1"/>
        <v>OK</v>
      </c>
      <c r="N61" s="15"/>
    </row>
    <row r="62" spans="1:14" ht="22.5" x14ac:dyDescent="0.25">
      <c r="A62" s="257" t="s">
        <v>7224</v>
      </c>
      <c r="B62" s="257" t="s">
        <v>6855</v>
      </c>
      <c r="C62" s="257" t="s">
        <v>688</v>
      </c>
      <c r="D62" s="277" t="s">
        <v>6539</v>
      </c>
      <c r="E62" s="278" t="s">
        <v>6835</v>
      </c>
      <c r="F62" s="279" t="s">
        <v>688</v>
      </c>
      <c r="G62" s="277" t="s">
        <v>4248</v>
      </c>
      <c r="H62" s="280" t="str">
        <f>IF(AND(ISBLANK('FIN1-SOURCE'!CF46),$I$62&lt;&gt;"M"),"",'FIN1-SOURCE'!CF46)</f>
        <v/>
      </c>
      <c r="I62" s="280" t="str">
        <f>IF(ISBLANK('FIN1-SOURCE'!CG46),"",'FIN1-SOURCE'!CG46)</f>
        <v/>
      </c>
      <c r="J62" s="281" t="s">
        <v>6835</v>
      </c>
      <c r="K62" s="280" t="str">
        <f>IF(AND(ISBLANK('FIN1-SOURCE'!CC46),$L$62&lt;&gt;"M"),"",'FIN1-SOURCE'!CC46)</f>
        <v/>
      </c>
      <c r="L62" s="280" t="str">
        <f>IF(ISBLANK('FIN1-SOURCE'!CD46),"",'FIN1-SOURCE'!CD46)</f>
        <v/>
      </c>
      <c r="M62" s="257" t="str">
        <f t="shared" si="1"/>
        <v>OK</v>
      </c>
      <c r="N62" s="15"/>
    </row>
    <row r="63" spans="1:14" ht="22.5" x14ac:dyDescent="0.25">
      <c r="A63" s="257" t="s">
        <v>7224</v>
      </c>
      <c r="B63" s="257" t="s">
        <v>6856</v>
      </c>
      <c r="C63" s="257" t="s">
        <v>688</v>
      </c>
      <c r="D63" s="277" t="s">
        <v>6857</v>
      </c>
      <c r="E63" s="278" t="s">
        <v>6835</v>
      </c>
      <c r="F63" s="279" t="s">
        <v>688</v>
      </c>
      <c r="G63" s="277" t="s">
        <v>4251</v>
      </c>
      <c r="H63" s="280" t="str">
        <f>IF(AND(ISBLANK('FIN1-SOURCE'!CF47),$I$63&lt;&gt;"M"),"",'FIN1-SOURCE'!CF47)</f>
        <v/>
      </c>
      <c r="I63" s="280" t="str">
        <f>IF(ISBLANK('FIN1-SOURCE'!CG47),"",'FIN1-SOURCE'!CG47)</f>
        <v/>
      </c>
      <c r="J63" s="281" t="s">
        <v>6835</v>
      </c>
      <c r="K63" s="280" t="str">
        <f>IF(AND(ISBLANK('FIN1-SOURCE'!CC47),$L$63&lt;&gt;"M"),"",'FIN1-SOURCE'!CC47)</f>
        <v/>
      </c>
      <c r="L63" s="280" t="str">
        <f>IF(ISBLANK('FIN1-SOURCE'!CD47),"",'FIN1-SOURCE'!CD47)</f>
        <v/>
      </c>
      <c r="M63" s="257" t="str">
        <f t="shared" si="1"/>
        <v>OK</v>
      </c>
      <c r="N63" s="15"/>
    </row>
    <row r="64" spans="1:14" ht="22.5" x14ac:dyDescent="0.25">
      <c r="A64" s="257" t="s">
        <v>7224</v>
      </c>
      <c r="B64" s="257" t="s">
        <v>6858</v>
      </c>
      <c r="C64" s="257" t="s">
        <v>688</v>
      </c>
      <c r="D64" s="277" t="s">
        <v>6859</v>
      </c>
      <c r="E64" s="278" t="s">
        <v>6835</v>
      </c>
      <c r="F64" s="279" t="s">
        <v>688</v>
      </c>
      <c r="G64" s="277" t="s">
        <v>4254</v>
      </c>
      <c r="H64" s="280" t="str">
        <f>IF(AND(ISBLANK('FIN1-SOURCE'!CF48),$I$64&lt;&gt;"M"),"",'FIN1-SOURCE'!CF48)</f>
        <v/>
      </c>
      <c r="I64" s="280" t="str">
        <f>IF(ISBLANK('FIN1-SOURCE'!CG48),"",'FIN1-SOURCE'!CG48)</f>
        <v/>
      </c>
      <c r="J64" s="281" t="s">
        <v>6835</v>
      </c>
      <c r="K64" s="280" t="str">
        <f>IF(AND(ISBLANK('FIN1-SOURCE'!CC48),$L$64&lt;&gt;"M"),"",'FIN1-SOURCE'!CC48)</f>
        <v/>
      </c>
      <c r="L64" s="280" t="str">
        <f>IF(ISBLANK('FIN1-SOURCE'!CD48),"",'FIN1-SOURCE'!CD48)</f>
        <v/>
      </c>
      <c r="M64" s="257" t="str">
        <f t="shared" si="1"/>
        <v>OK</v>
      </c>
      <c r="N64" s="15"/>
    </row>
    <row r="65" spans="1:14" ht="22.5" x14ac:dyDescent="0.25">
      <c r="A65" s="257" t="s">
        <v>7224</v>
      </c>
      <c r="B65" s="257" t="s">
        <v>6860</v>
      </c>
      <c r="C65" s="257" t="s">
        <v>688</v>
      </c>
      <c r="D65" s="277" t="s">
        <v>4464</v>
      </c>
      <c r="E65" s="278" t="s">
        <v>6835</v>
      </c>
      <c r="F65" s="279" t="s">
        <v>688</v>
      </c>
      <c r="G65" s="277" t="s">
        <v>4257</v>
      </c>
      <c r="H65" s="280" t="str">
        <f>IF(AND(ISBLANK('FIN1-SOURCE'!CF49),$I$65&lt;&gt;"M"),"",'FIN1-SOURCE'!CF49)</f>
        <v/>
      </c>
      <c r="I65" s="280" t="str">
        <f>IF(ISBLANK('FIN1-SOURCE'!CG49),"",'FIN1-SOURCE'!CG49)</f>
        <v/>
      </c>
      <c r="J65" s="281" t="s">
        <v>6835</v>
      </c>
      <c r="K65" s="280" t="str">
        <f>IF(AND(ISBLANK('FIN1-SOURCE'!CC49),$L$65&lt;&gt;"M"),"",'FIN1-SOURCE'!CC49)</f>
        <v/>
      </c>
      <c r="L65" s="280" t="str">
        <f>IF(ISBLANK('FIN1-SOURCE'!CD49),"",'FIN1-SOURCE'!CD49)</f>
        <v/>
      </c>
      <c r="M65" s="257" t="str">
        <f t="shared" si="1"/>
        <v>OK</v>
      </c>
      <c r="N65" s="15"/>
    </row>
    <row r="66" spans="1:14" ht="22.5" x14ac:dyDescent="0.25">
      <c r="A66" s="257" t="s">
        <v>7224</v>
      </c>
      <c r="B66" s="257" t="s">
        <v>6861</v>
      </c>
      <c r="C66" s="257" t="s">
        <v>688</v>
      </c>
      <c r="D66" s="277" t="s">
        <v>4467</v>
      </c>
      <c r="E66" s="278" t="s">
        <v>6835</v>
      </c>
      <c r="F66" s="279" t="s">
        <v>688</v>
      </c>
      <c r="G66" s="277" t="s">
        <v>4260</v>
      </c>
      <c r="H66" s="280" t="str">
        <f>IF(AND(ISBLANK('FIN1-SOURCE'!CF50),$I$66&lt;&gt;"M"),"",'FIN1-SOURCE'!CF50)</f>
        <v/>
      </c>
      <c r="I66" s="280" t="str">
        <f>IF(ISBLANK('FIN1-SOURCE'!CG50),"",'FIN1-SOURCE'!CG50)</f>
        <v/>
      </c>
      <c r="J66" s="281" t="s">
        <v>6835</v>
      </c>
      <c r="K66" s="280" t="str">
        <f>IF(AND(ISBLANK('FIN1-SOURCE'!CC50),$L$66&lt;&gt;"M"),"",'FIN1-SOURCE'!CC50)</f>
        <v/>
      </c>
      <c r="L66" s="280" t="str">
        <f>IF(ISBLANK('FIN1-SOURCE'!CD50),"",'FIN1-SOURCE'!CD50)</f>
        <v/>
      </c>
      <c r="M66" s="257" t="str">
        <f t="shared" si="1"/>
        <v>OK</v>
      </c>
      <c r="N66" s="15"/>
    </row>
    <row r="67" spans="1:14" ht="22.5" x14ac:dyDescent="0.25">
      <c r="A67" s="257" t="s">
        <v>7224</v>
      </c>
      <c r="B67" s="257" t="s">
        <v>6862</v>
      </c>
      <c r="C67" s="257" t="s">
        <v>688</v>
      </c>
      <c r="D67" s="277" t="s">
        <v>6542</v>
      </c>
      <c r="E67" s="278" t="s">
        <v>6835</v>
      </c>
      <c r="F67" s="279" t="s">
        <v>688</v>
      </c>
      <c r="G67" s="277" t="s">
        <v>4263</v>
      </c>
      <c r="H67" s="280" t="str">
        <f>IF(AND(ISBLANK('FIN1-SOURCE'!CF51),$I$67&lt;&gt;"M"),"",'FIN1-SOURCE'!CF51)</f>
        <v/>
      </c>
      <c r="I67" s="280" t="str">
        <f>IF(ISBLANK('FIN1-SOURCE'!CG51),"",'FIN1-SOURCE'!CG51)</f>
        <v/>
      </c>
      <c r="J67" s="281" t="s">
        <v>6835</v>
      </c>
      <c r="K67" s="280" t="str">
        <f>IF(AND(ISBLANK('FIN1-SOURCE'!CC51),$L$67&lt;&gt;"M"),"",'FIN1-SOURCE'!CC51)</f>
        <v/>
      </c>
      <c r="L67" s="280" t="str">
        <f>IF(ISBLANK('FIN1-SOURCE'!CD51),"",'FIN1-SOURCE'!CD51)</f>
        <v/>
      </c>
      <c r="M67" s="257" t="str">
        <f t="shared" si="1"/>
        <v>OK</v>
      </c>
      <c r="N67" s="15"/>
    </row>
    <row r="68" spans="1:14" ht="22.5" x14ac:dyDescent="0.25">
      <c r="A68" s="257" t="s">
        <v>7224</v>
      </c>
      <c r="B68" s="257" t="s">
        <v>6863</v>
      </c>
      <c r="C68" s="257" t="s">
        <v>688</v>
      </c>
      <c r="D68" s="277" t="s">
        <v>6864</v>
      </c>
      <c r="E68" s="278" t="s">
        <v>6835</v>
      </c>
      <c r="F68" s="279" t="s">
        <v>688</v>
      </c>
      <c r="G68" s="277" t="s">
        <v>4266</v>
      </c>
      <c r="H68" s="280" t="str">
        <f>IF(AND(ISBLANK('FIN1-SOURCE'!CF52),$I$68&lt;&gt;"M"),"",'FIN1-SOURCE'!CF52)</f>
        <v/>
      </c>
      <c r="I68" s="280" t="str">
        <f>IF(ISBLANK('FIN1-SOURCE'!CG52),"",'FIN1-SOURCE'!CG52)</f>
        <v/>
      </c>
      <c r="J68" s="281" t="s">
        <v>6835</v>
      </c>
      <c r="K68" s="280" t="str">
        <f>IF(AND(ISBLANK('FIN1-SOURCE'!CC52),$L$68&lt;&gt;"M"),"",'FIN1-SOURCE'!CC52)</f>
        <v/>
      </c>
      <c r="L68" s="280" t="str">
        <f>IF(ISBLANK('FIN1-SOURCE'!CD52),"",'FIN1-SOURCE'!CD52)</f>
        <v/>
      </c>
      <c r="M68" s="257" t="str">
        <f t="shared" si="1"/>
        <v>OK</v>
      </c>
      <c r="N68" s="15"/>
    </row>
    <row r="69" spans="1:14" ht="22.5" x14ac:dyDescent="0.25">
      <c r="A69" s="257" t="s">
        <v>7224</v>
      </c>
      <c r="B69" s="257" t="s">
        <v>6865</v>
      </c>
      <c r="C69" s="257" t="s">
        <v>688</v>
      </c>
      <c r="D69" s="277" t="s">
        <v>6545</v>
      </c>
      <c r="E69" s="278" t="s">
        <v>6835</v>
      </c>
      <c r="F69" s="279" t="s">
        <v>688</v>
      </c>
      <c r="G69" s="277" t="s">
        <v>4269</v>
      </c>
      <c r="H69" s="280" t="str">
        <f>IF(AND(ISBLANK('FIN1-SOURCE'!CF53),$I$69&lt;&gt;"M"),"",'FIN1-SOURCE'!CF53)</f>
        <v/>
      </c>
      <c r="I69" s="280" t="str">
        <f>IF(ISBLANK('FIN1-SOURCE'!CG53),"",'FIN1-SOURCE'!CG53)</f>
        <v/>
      </c>
      <c r="J69" s="281" t="s">
        <v>6835</v>
      </c>
      <c r="K69" s="280" t="str">
        <f>IF(AND(ISBLANK('FIN1-SOURCE'!CC53),$L$69&lt;&gt;"M"),"",'FIN1-SOURCE'!CC53)</f>
        <v/>
      </c>
      <c r="L69" s="280" t="str">
        <f>IF(ISBLANK('FIN1-SOURCE'!CD53),"",'FIN1-SOURCE'!CD53)</f>
        <v/>
      </c>
      <c r="M69" s="257" t="str">
        <f t="shared" si="1"/>
        <v>OK</v>
      </c>
      <c r="N69" s="15"/>
    </row>
    <row r="70" spans="1:14" ht="22.5" x14ac:dyDescent="0.25">
      <c r="A70" s="257" t="s">
        <v>7224</v>
      </c>
      <c r="B70" s="257" t="s">
        <v>6866</v>
      </c>
      <c r="C70" s="257" t="s">
        <v>688</v>
      </c>
      <c r="D70" s="277" t="s">
        <v>6867</v>
      </c>
      <c r="E70" s="278" t="s">
        <v>6835</v>
      </c>
      <c r="F70" s="279" t="s">
        <v>688</v>
      </c>
      <c r="G70" s="277" t="s">
        <v>4272</v>
      </c>
      <c r="H70" s="280" t="str">
        <f>IF(AND(ISBLANK('FIN1-SOURCE'!CF54),$I$70&lt;&gt;"M"),"",'FIN1-SOURCE'!CF54)</f>
        <v/>
      </c>
      <c r="I70" s="280" t="str">
        <f>IF(ISBLANK('FIN1-SOURCE'!CG54),"",'FIN1-SOURCE'!CG54)</f>
        <v/>
      </c>
      <c r="J70" s="281" t="s">
        <v>6835</v>
      </c>
      <c r="K70" s="280" t="str">
        <f>IF(AND(ISBLANK('FIN1-SOURCE'!CC54),$L$70&lt;&gt;"M"),"",'FIN1-SOURCE'!CC54)</f>
        <v/>
      </c>
      <c r="L70" s="280" t="str">
        <f>IF(ISBLANK('FIN1-SOURCE'!CD54),"",'FIN1-SOURCE'!CD54)</f>
        <v/>
      </c>
      <c r="M70" s="257" t="str">
        <f t="shared" si="1"/>
        <v>OK</v>
      </c>
      <c r="N70" s="15"/>
    </row>
    <row r="71" spans="1:14" ht="22.5" x14ac:dyDescent="0.25">
      <c r="A71" s="257" t="s">
        <v>7224</v>
      </c>
      <c r="B71" s="257" t="s">
        <v>6868</v>
      </c>
      <c r="C71" s="257" t="s">
        <v>688</v>
      </c>
      <c r="D71" s="277" t="s">
        <v>4470</v>
      </c>
      <c r="E71" s="278" t="s">
        <v>6835</v>
      </c>
      <c r="F71" s="279" t="s">
        <v>688</v>
      </c>
      <c r="G71" s="277" t="s">
        <v>4275</v>
      </c>
      <c r="H71" s="280" t="str">
        <f>IF(AND(ISBLANK('FIN1-SOURCE'!CF55),$I$71&lt;&gt;"M"),"",'FIN1-SOURCE'!CF55)</f>
        <v/>
      </c>
      <c r="I71" s="280" t="str">
        <f>IF(ISBLANK('FIN1-SOURCE'!CG55),"",'FIN1-SOURCE'!CG55)</f>
        <v/>
      </c>
      <c r="J71" s="281" t="s">
        <v>6835</v>
      </c>
      <c r="K71" s="280" t="str">
        <f>IF(AND(ISBLANK('FIN1-SOURCE'!CC55),$L$71&lt;&gt;"M"),"",'FIN1-SOURCE'!CC55)</f>
        <v/>
      </c>
      <c r="L71" s="280" t="str">
        <f>IF(ISBLANK('FIN1-SOURCE'!CD55),"",'FIN1-SOURCE'!CD55)</f>
        <v/>
      </c>
      <c r="M71" s="257" t="str">
        <f t="shared" si="1"/>
        <v>OK</v>
      </c>
      <c r="N71" s="15"/>
    </row>
    <row r="72" spans="1:14" ht="22.5" x14ac:dyDescent="0.25">
      <c r="A72" s="257" t="s">
        <v>7224</v>
      </c>
      <c r="B72" s="257" t="s">
        <v>6869</v>
      </c>
      <c r="C72" s="257" t="s">
        <v>688</v>
      </c>
      <c r="D72" s="277" t="s">
        <v>6870</v>
      </c>
      <c r="E72" s="278" t="s">
        <v>6835</v>
      </c>
      <c r="F72" s="279" t="s">
        <v>688</v>
      </c>
      <c r="G72" s="277" t="s">
        <v>4278</v>
      </c>
      <c r="H72" s="280" t="str">
        <f>IF(AND(ISBLANK('FIN1-SOURCE'!CF56),$I$72&lt;&gt;"M"),"",'FIN1-SOURCE'!CF56)</f>
        <v/>
      </c>
      <c r="I72" s="280" t="str">
        <f>IF(ISBLANK('FIN1-SOURCE'!CG56),"",'FIN1-SOURCE'!CG56)</f>
        <v/>
      </c>
      <c r="J72" s="281" t="s">
        <v>6835</v>
      </c>
      <c r="K72" s="280" t="str">
        <f>IF(AND(ISBLANK('FIN1-SOURCE'!CC56),$L$72&lt;&gt;"M"),"",'FIN1-SOURCE'!CC56)</f>
        <v/>
      </c>
      <c r="L72" s="280" t="str">
        <f>IF(ISBLANK('FIN1-SOURCE'!CD56),"",'FIN1-SOURCE'!CD56)</f>
        <v/>
      </c>
      <c r="M72" s="257" t="str">
        <f t="shared" si="1"/>
        <v>OK</v>
      </c>
      <c r="N72" s="15"/>
    </row>
    <row r="73" spans="1:14" ht="22.5" x14ac:dyDescent="0.25">
      <c r="A73" s="257" t="s">
        <v>7224</v>
      </c>
      <c r="B73" s="257" t="s">
        <v>6871</v>
      </c>
      <c r="C73" s="257" t="s">
        <v>688</v>
      </c>
      <c r="D73" s="277" t="s">
        <v>4473</v>
      </c>
      <c r="E73" s="278" t="s">
        <v>6835</v>
      </c>
      <c r="F73" s="279" t="s">
        <v>688</v>
      </c>
      <c r="G73" s="277" t="s">
        <v>4281</v>
      </c>
      <c r="H73" s="280" t="str">
        <f>IF(AND(ISBLANK('FIN1-SOURCE'!CF57),$I$73&lt;&gt;"M"),"",'FIN1-SOURCE'!CF57)</f>
        <v/>
      </c>
      <c r="I73" s="280" t="str">
        <f>IF(ISBLANK('FIN1-SOURCE'!CG57),"",'FIN1-SOURCE'!CG57)</f>
        <v/>
      </c>
      <c r="J73" s="281" t="s">
        <v>6835</v>
      </c>
      <c r="K73" s="280" t="str">
        <f>IF(AND(ISBLANK('FIN1-SOURCE'!CC57),$L$73&lt;&gt;"M"),"",'FIN1-SOURCE'!CC57)</f>
        <v/>
      </c>
      <c r="L73" s="280" t="str">
        <f>IF(ISBLANK('FIN1-SOURCE'!CD57),"",'FIN1-SOURCE'!CD57)</f>
        <v/>
      </c>
      <c r="M73" s="257" t="str">
        <f t="shared" si="1"/>
        <v>OK</v>
      </c>
      <c r="N73" s="15"/>
    </row>
    <row r="74" spans="1:14" ht="22.5" x14ac:dyDescent="0.25">
      <c r="A74" s="257" t="s">
        <v>7224</v>
      </c>
      <c r="B74" s="257" t="s">
        <v>6872</v>
      </c>
      <c r="C74" s="257" t="s">
        <v>688</v>
      </c>
      <c r="D74" s="277" t="s">
        <v>4476</v>
      </c>
      <c r="E74" s="278" t="s">
        <v>6835</v>
      </c>
      <c r="F74" s="279" t="s">
        <v>688</v>
      </c>
      <c r="G74" s="277" t="s">
        <v>4284</v>
      </c>
      <c r="H74" s="280" t="str">
        <f>IF(AND(ISBLANK('FIN1-SOURCE'!CF58),$I$74&lt;&gt;"M"),"",'FIN1-SOURCE'!CF58)</f>
        <v/>
      </c>
      <c r="I74" s="280" t="str">
        <f>IF(ISBLANK('FIN1-SOURCE'!CG58),"",'FIN1-SOURCE'!CG58)</f>
        <v/>
      </c>
      <c r="J74" s="281" t="s">
        <v>6835</v>
      </c>
      <c r="K74" s="280" t="str">
        <f>IF(AND(ISBLANK('FIN1-SOURCE'!CC58),$L$74&lt;&gt;"M"),"",'FIN1-SOURCE'!CC58)</f>
        <v/>
      </c>
      <c r="L74" s="280" t="str">
        <f>IF(ISBLANK('FIN1-SOURCE'!CD58),"",'FIN1-SOURCE'!CD58)</f>
        <v/>
      </c>
      <c r="M74" s="257" t="str">
        <f t="shared" si="1"/>
        <v>OK</v>
      </c>
      <c r="N74" s="15"/>
    </row>
    <row r="75" spans="1:14" ht="22.5" x14ac:dyDescent="0.25">
      <c r="A75" s="257" t="s">
        <v>7224</v>
      </c>
      <c r="B75" s="257" t="s">
        <v>6873</v>
      </c>
      <c r="C75" s="257" t="s">
        <v>688</v>
      </c>
      <c r="D75" s="277" t="s">
        <v>6548</v>
      </c>
      <c r="E75" s="278" t="s">
        <v>6835</v>
      </c>
      <c r="F75" s="279" t="s">
        <v>688</v>
      </c>
      <c r="G75" s="277" t="s">
        <v>4287</v>
      </c>
      <c r="H75" s="280" t="str">
        <f>IF(AND(ISBLANK('FIN1-SOURCE'!CF59),$I$75&lt;&gt;"M"),"",'FIN1-SOURCE'!CF59)</f>
        <v/>
      </c>
      <c r="I75" s="280" t="str">
        <f>IF(ISBLANK('FIN1-SOURCE'!CG59),"",'FIN1-SOURCE'!CG59)</f>
        <v/>
      </c>
      <c r="J75" s="281" t="s">
        <v>6835</v>
      </c>
      <c r="K75" s="280" t="str">
        <f>IF(AND(ISBLANK('FIN1-SOURCE'!CC59),$L$75&lt;&gt;"M"),"",'FIN1-SOURCE'!CC59)</f>
        <v/>
      </c>
      <c r="L75" s="280" t="str">
        <f>IF(ISBLANK('FIN1-SOURCE'!CD59),"",'FIN1-SOURCE'!CD59)</f>
        <v/>
      </c>
      <c r="M75" s="257" t="str">
        <f t="shared" si="1"/>
        <v>OK</v>
      </c>
      <c r="N75" s="15"/>
    </row>
    <row r="76" spans="1:14" ht="22.5" x14ac:dyDescent="0.25">
      <c r="A76" s="257" t="s">
        <v>7224</v>
      </c>
      <c r="B76" s="257" t="s">
        <v>6874</v>
      </c>
      <c r="C76" s="257" t="s">
        <v>688</v>
      </c>
      <c r="D76" s="277" t="s">
        <v>6875</v>
      </c>
      <c r="E76" s="278" t="s">
        <v>6835</v>
      </c>
      <c r="F76" s="279" t="s">
        <v>688</v>
      </c>
      <c r="G76" s="277" t="s">
        <v>4290</v>
      </c>
      <c r="H76" s="280" t="str">
        <f>IF(AND(ISBLANK('FIN1-SOURCE'!CF60),$I$76&lt;&gt;"M"),"",'FIN1-SOURCE'!CF60)</f>
        <v/>
      </c>
      <c r="I76" s="280" t="str">
        <f>IF(ISBLANK('FIN1-SOURCE'!CG60),"",'FIN1-SOURCE'!CG60)</f>
        <v/>
      </c>
      <c r="J76" s="281" t="s">
        <v>6835</v>
      </c>
      <c r="K76" s="280" t="str">
        <f>IF(AND(ISBLANK('FIN1-SOURCE'!CC60),$L$76&lt;&gt;"M"),"",'FIN1-SOURCE'!CC60)</f>
        <v/>
      </c>
      <c r="L76" s="280" t="str">
        <f>IF(ISBLANK('FIN1-SOURCE'!CD60),"",'FIN1-SOURCE'!CD60)</f>
        <v/>
      </c>
      <c r="M76" s="257" t="str">
        <f t="shared" si="1"/>
        <v>OK</v>
      </c>
      <c r="N76" s="15"/>
    </row>
    <row r="77" spans="1:14" ht="22.5" x14ac:dyDescent="0.25">
      <c r="A77" s="257" t="s">
        <v>7224</v>
      </c>
      <c r="B77" s="257" t="s">
        <v>6876</v>
      </c>
      <c r="C77" s="257" t="s">
        <v>688</v>
      </c>
      <c r="D77" s="277" t="s">
        <v>6551</v>
      </c>
      <c r="E77" s="278" t="s">
        <v>6835</v>
      </c>
      <c r="F77" s="279" t="s">
        <v>688</v>
      </c>
      <c r="G77" s="277" t="s">
        <v>4293</v>
      </c>
      <c r="H77" s="280" t="str">
        <f>IF(AND(ISBLANK('FIN1-SOURCE'!CF61),$I$77&lt;&gt;"M"),"",'FIN1-SOURCE'!CF61)</f>
        <v/>
      </c>
      <c r="I77" s="280" t="str">
        <f>IF(ISBLANK('FIN1-SOURCE'!CG61),"",'FIN1-SOURCE'!CG61)</f>
        <v/>
      </c>
      <c r="J77" s="281" t="s">
        <v>6835</v>
      </c>
      <c r="K77" s="280" t="str">
        <f>IF(AND(ISBLANK('FIN1-SOURCE'!CC61),$L$77&lt;&gt;"M"),"",'FIN1-SOURCE'!CC61)</f>
        <v/>
      </c>
      <c r="L77" s="280" t="str">
        <f>IF(ISBLANK('FIN1-SOURCE'!CD61),"",'FIN1-SOURCE'!CD61)</f>
        <v/>
      </c>
      <c r="M77" s="257" t="str">
        <f t="shared" si="1"/>
        <v>OK</v>
      </c>
      <c r="N77" s="15"/>
    </row>
    <row r="78" spans="1:14" ht="22.5" x14ac:dyDescent="0.25">
      <c r="A78" s="257" t="s">
        <v>7224</v>
      </c>
      <c r="B78" s="257" t="s">
        <v>6877</v>
      </c>
      <c r="C78" s="257" t="s">
        <v>688</v>
      </c>
      <c r="D78" s="277" t="s">
        <v>4479</v>
      </c>
      <c r="E78" s="278" t="s">
        <v>6835</v>
      </c>
      <c r="F78" s="279" t="s">
        <v>688</v>
      </c>
      <c r="G78" s="277" t="s">
        <v>4296</v>
      </c>
      <c r="H78" s="280" t="str">
        <f>IF(AND(ISBLANK('FIN1-SOURCE'!CF62),$I$78&lt;&gt;"M"),"",'FIN1-SOURCE'!CF62)</f>
        <v/>
      </c>
      <c r="I78" s="280" t="str">
        <f>IF(ISBLANK('FIN1-SOURCE'!CG62),"",'FIN1-SOURCE'!CG62)</f>
        <v/>
      </c>
      <c r="J78" s="281" t="s">
        <v>6835</v>
      </c>
      <c r="K78" s="280" t="str">
        <f>IF(AND(ISBLANK('FIN1-SOURCE'!CC62),$L$78&lt;&gt;"M"),"",'FIN1-SOURCE'!CC62)</f>
        <v/>
      </c>
      <c r="L78" s="280" t="str">
        <f>IF(ISBLANK('FIN1-SOURCE'!CD62),"",'FIN1-SOURCE'!CD62)</f>
        <v/>
      </c>
      <c r="M78" s="257" t="str">
        <f t="shared" si="1"/>
        <v>OK</v>
      </c>
      <c r="N78" s="15"/>
    </row>
    <row r="79" spans="1:14" ht="22.5" x14ac:dyDescent="0.25">
      <c r="A79" s="257" t="s">
        <v>7224</v>
      </c>
      <c r="B79" s="257" t="s">
        <v>6878</v>
      </c>
      <c r="C79" s="257" t="s">
        <v>688</v>
      </c>
      <c r="D79" s="277" t="s">
        <v>4482</v>
      </c>
      <c r="E79" s="278" t="s">
        <v>6835</v>
      </c>
      <c r="F79" s="279" t="s">
        <v>688</v>
      </c>
      <c r="G79" s="277" t="s">
        <v>4299</v>
      </c>
      <c r="H79" s="280" t="str">
        <f>IF(AND(ISBLANK('FIN1-SOURCE'!CF63),$I$79&lt;&gt;"M"),"",'FIN1-SOURCE'!CF63)</f>
        <v/>
      </c>
      <c r="I79" s="280" t="str">
        <f>IF(ISBLANK('FIN1-SOURCE'!CG63),"",'FIN1-SOURCE'!CG63)</f>
        <v/>
      </c>
      <c r="J79" s="281" t="s">
        <v>6835</v>
      </c>
      <c r="K79" s="280" t="str">
        <f>IF(AND(ISBLANK('FIN1-SOURCE'!CC63),$L$79&lt;&gt;"M"),"",'FIN1-SOURCE'!CC63)</f>
        <v/>
      </c>
      <c r="L79" s="280" t="str">
        <f>IF(ISBLANK('FIN1-SOURCE'!CD63),"",'FIN1-SOURCE'!CD63)</f>
        <v/>
      </c>
      <c r="M79" s="257" t="str">
        <f t="shared" si="1"/>
        <v>OK</v>
      </c>
      <c r="N79" s="15"/>
    </row>
    <row r="80" spans="1:14" ht="22.5" x14ac:dyDescent="0.25">
      <c r="A80" s="257" t="s">
        <v>7224</v>
      </c>
      <c r="B80" s="257" t="s">
        <v>6879</v>
      </c>
      <c r="C80" s="257" t="s">
        <v>688</v>
      </c>
      <c r="D80" s="277" t="s">
        <v>6880</v>
      </c>
      <c r="E80" s="278" t="s">
        <v>6835</v>
      </c>
      <c r="F80" s="279" t="s">
        <v>688</v>
      </c>
      <c r="G80" s="277" t="s">
        <v>4302</v>
      </c>
      <c r="H80" s="280" t="str">
        <f>IF(AND(ISBLANK('FIN1-SOURCE'!CF64),$I$80&lt;&gt;"M"),"",'FIN1-SOURCE'!CF64)</f>
        <v/>
      </c>
      <c r="I80" s="280" t="str">
        <f>IF(ISBLANK('FIN1-SOURCE'!CG64),"",'FIN1-SOURCE'!CG64)</f>
        <v/>
      </c>
      <c r="J80" s="281" t="s">
        <v>6835</v>
      </c>
      <c r="K80" s="280" t="str">
        <f>IF(AND(ISBLANK('FIN1-SOURCE'!CC64),$L$80&lt;&gt;"M"),"",'FIN1-SOURCE'!CC64)</f>
        <v/>
      </c>
      <c r="L80" s="280" t="str">
        <f>IF(ISBLANK('FIN1-SOURCE'!CD64),"",'FIN1-SOURCE'!CD64)</f>
        <v/>
      </c>
      <c r="M80" s="257" t="str">
        <f t="shared" si="1"/>
        <v>OK</v>
      </c>
      <c r="N80" s="15"/>
    </row>
    <row r="81" spans="1:14" ht="22.5" x14ac:dyDescent="0.25">
      <c r="A81" s="257" t="s">
        <v>7224</v>
      </c>
      <c r="B81" s="257" t="s">
        <v>6881</v>
      </c>
      <c r="C81" s="257" t="s">
        <v>688</v>
      </c>
      <c r="D81" s="277" t="s">
        <v>6882</v>
      </c>
      <c r="E81" s="278" t="s">
        <v>6835</v>
      </c>
      <c r="F81" s="279" t="s">
        <v>688</v>
      </c>
      <c r="G81" s="277" t="s">
        <v>4305</v>
      </c>
      <c r="H81" s="280" t="str">
        <f>IF(AND(ISBLANK('FIN1-SOURCE'!CF65),$I$81&lt;&gt;"M"),"",'FIN1-SOURCE'!CF65)</f>
        <v/>
      </c>
      <c r="I81" s="280" t="str">
        <f>IF(ISBLANK('FIN1-SOURCE'!CG65),"",'FIN1-SOURCE'!CG65)</f>
        <v/>
      </c>
      <c r="J81" s="281" t="s">
        <v>6835</v>
      </c>
      <c r="K81" s="280" t="str">
        <f>IF(AND(ISBLANK('FIN1-SOURCE'!CC65),$L$81&lt;&gt;"M"),"",'FIN1-SOURCE'!CC65)</f>
        <v/>
      </c>
      <c r="L81" s="280" t="str">
        <f>IF(ISBLANK('FIN1-SOURCE'!CD65),"",'FIN1-SOURCE'!CD65)</f>
        <v/>
      </c>
      <c r="M81" s="257" t="str">
        <f t="shared" si="1"/>
        <v>OK</v>
      </c>
      <c r="N81" s="15"/>
    </row>
    <row r="82" spans="1:14" ht="22.5" x14ac:dyDescent="0.25">
      <c r="A82" s="257" t="s">
        <v>7224</v>
      </c>
      <c r="B82" s="257" t="s">
        <v>6883</v>
      </c>
      <c r="C82" s="257" t="s">
        <v>688</v>
      </c>
      <c r="D82" s="277" t="s">
        <v>6884</v>
      </c>
      <c r="E82" s="278" t="s">
        <v>6835</v>
      </c>
      <c r="F82" s="279" t="s">
        <v>688</v>
      </c>
      <c r="G82" s="277" t="s">
        <v>4308</v>
      </c>
      <c r="H82" s="280" t="str">
        <f>IF(AND(ISBLANK('FIN1-SOURCE'!CF66),$I$82&lt;&gt;"M"),"",'FIN1-SOURCE'!CF66)</f>
        <v/>
      </c>
      <c r="I82" s="280" t="str">
        <f>IF(ISBLANK('FIN1-SOURCE'!CG66),"",'FIN1-SOURCE'!CG66)</f>
        <v/>
      </c>
      <c r="J82" s="281" t="s">
        <v>6835</v>
      </c>
      <c r="K82" s="280" t="str">
        <f>IF(AND(ISBLANK('FIN1-SOURCE'!CC66),$L$82&lt;&gt;"M"),"",'FIN1-SOURCE'!CC66)</f>
        <v/>
      </c>
      <c r="L82" s="280" t="str">
        <f>IF(ISBLANK('FIN1-SOURCE'!CD66),"",'FIN1-SOURCE'!CD66)</f>
        <v/>
      </c>
      <c r="M82" s="257" t="str">
        <f t="shared" si="1"/>
        <v>OK</v>
      </c>
      <c r="N82" s="15"/>
    </row>
    <row r="83" spans="1:14" ht="22.5" x14ac:dyDescent="0.25">
      <c r="A83" s="257" t="s">
        <v>7224</v>
      </c>
      <c r="B83" s="257" t="s">
        <v>6885</v>
      </c>
      <c r="C83" s="257" t="s">
        <v>688</v>
      </c>
      <c r="D83" s="277" t="s">
        <v>4485</v>
      </c>
      <c r="E83" s="278" t="s">
        <v>6835</v>
      </c>
      <c r="F83" s="279" t="s">
        <v>688</v>
      </c>
      <c r="G83" s="277" t="s">
        <v>4311</v>
      </c>
      <c r="H83" s="280" t="str">
        <f>IF(AND(ISBLANK('FIN1-SOURCE'!CF67),$I$83&lt;&gt;"M"),"",'FIN1-SOURCE'!CF67)</f>
        <v/>
      </c>
      <c r="I83" s="280" t="str">
        <f>IF(ISBLANK('FIN1-SOURCE'!CG67),"",'FIN1-SOURCE'!CG67)</f>
        <v/>
      </c>
      <c r="J83" s="281" t="s">
        <v>6835</v>
      </c>
      <c r="K83" s="280" t="str">
        <f>IF(AND(ISBLANK('FIN1-SOURCE'!CC67),$L$83&lt;&gt;"M"),"",'FIN1-SOURCE'!CC67)</f>
        <v/>
      </c>
      <c r="L83" s="280" t="str">
        <f>IF(ISBLANK('FIN1-SOURCE'!CD67),"",'FIN1-SOURCE'!CD67)</f>
        <v/>
      </c>
      <c r="M83" s="257" t="str">
        <f t="shared" si="1"/>
        <v>OK</v>
      </c>
      <c r="N83" s="15"/>
    </row>
    <row r="84" spans="1:14" ht="22.5" x14ac:dyDescent="0.25">
      <c r="A84" s="257" t="s">
        <v>7224</v>
      </c>
      <c r="B84" s="257" t="s">
        <v>6886</v>
      </c>
      <c r="C84" s="257" t="s">
        <v>688</v>
      </c>
      <c r="D84" s="277" t="s">
        <v>6558</v>
      </c>
      <c r="E84" s="278" t="s">
        <v>6835</v>
      </c>
      <c r="F84" s="279" t="s">
        <v>688</v>
      </c>
      <c r="G84" s="277" t="s">
        <v>4314</v>
      </c>
      <c r="H84" s="280" t="str">
        <f>IF(AND(ISBLANK('FIN1-SOURCE'!CF68),$I$84&lt;&gt;"M"),"",'FIN1-SOURCE'!CF68)</f>
        <v/>
      </c>
      <c r="I84" s="280" t="str">
        <f>IF(ISBLANK('FIN1-SOURCE'!CG68),"",'FIN1-SOURCE'!CG68)</f>
        <v/>
      </c>
      <c r="J84" s="281" t="s">
        <v>6835</v>
      </c>
      <c r="K84" s="280" t="str">
        <f>IF(AND(ISBLANK('FIN1-SOURCE'!CC68),$L$84&lt;&gt;"M"),"",'FIN1-SOURCE'!CC68)</f>
        <v/>
      </c>
      <c r="L84" s="280" t="str">
        <f>IF(ISBLANK('FIN1-SOURCE'!CD68),"",'FIN1-SOURCE'!CD68)</f>
        <v/>
      </c>
      <c r="M84" s="257" t="str">
        <f t="shared" si="1"/>
        <v>OK</v>
      </c>
      <c r="N84" s="15"/>
    </row>
    <row r="85" spans="1:14" ht="22.5" x14ac:dyDescent="0.25">
      <c r="A85" s="257" t="s">
        <v>7224</v>
      </c>
      <c r="B85" s="257" t="s">
        <v>6887</v>
      </c>
      <c r="C85" s="257" t="s">
        <v>688</v>
      </c>
      <c r="D85" s="277" t="s">
        <v>4488</v>
      </c>
      <c r="E85" s="278" t="s">
        <v>6835</v>
      </c>
      <c r="F85" s="279" t="s">
        <v>688</v>
      </c>
      <c r="G85" s="277" t="s">
        <v>4317</v>
      </c>
      <c r="H85" s="280" t="str">
        <f>IF(AND(ISBLANK('FIN1-SOURCE'!CF69),$I$85&lt;&gt;"M"),"",'FIN1-SOURCE'!CF69)</f>
        <v/>
      </c>
      <c r="I85" s="280" t="str">
        <f>IF(ISBLANK('FIN1-SOURCE'!CG69),"",'FIN1-SOURCE'!CG69)</f>
        <v/>
      </c>
      <c r="J85" s="281" t="s">
        <v>6835</v>
      </c>
      <c r="K85" s="280" t="str">
        <f>IF(AND(ISBLANK('FIN1-SOURCE'!CC69),$L$85&lt;&gt;"M"),"",'FIN1-SOURCE'!CC69)</f>
        <v/>
      </c>
      <c r="L85" s="280" t="str">
        <f>IF(ISBLANK('FIN1-SOURCE'!CD69),"",'FIN1-SOURCE'!CD69)</f>
        <v/>
      </c>
      <c r="M85" s="257" t="str">
        <f t="shared" si="1"/>
        <v>OK</v>
      </c>
      <c r="N85" s="15"/>
    </row>
    <row r="86" spans="1:14" ht="22.5" x14ac:dyDescent="0.25">
      <c r="A86" s="257" t="s">
        <v>7224</v>
      </c>
      <c r="B86" s="257" t="s">
        <v>6888</v>
      </c>
      <c r="C86" s="257" t="s">
        <v>688</v>
      </c>
      <c r="D86" s="277" t="s">
        <v>4491</v>
      </c>
      <c r="E86" s="278" t="s">
        <v>6835</v>
      </c>
      <c r="F86" s="279" t="s">
        <v>688</v>
      </c>
      <c r="G86" s="277" t="s">
        <v>4320</v>
      </c>
      <c r="H86" s="280" t="str">
        <f>IF(AND(ISBLANK('FIN1-SOURCE'!CF70),$I$86&lt;&gt;"M"),"",'FIN1-SOURCE'!CF70)</f>
        <v/>
      </c>
      <c r="I86" s="280" t="str">
        <f>IF(ISBLANK('FIN1-SOURCE'!CG70),"",'FIN1-SOURCE'!CG70)</f>
        <v/>
      </c>
      <c r="J86" s="281" t="s">
        <v>6835</v>
      </c>
      <c r="K86" s="280" t="str">
        <f>IF(AND(ISBLANK('FIN1-SOURCE'!CC70),$L$86&lt;&gt;"M"),"",'FIN1-SOURCE'!CC70)</f>
        <v/>
      </c>
      <c r="L86" s="280" t="str">
        <f>IF(ISBLANK('FIN1-SOURCE'!CD70),"",'FIN1-SOURCE'!CD70)</f>
        <v/>
      </c>
      <c r="M86" s="257" t="str">
        <f t="shared" si="1"/>
        <v>OK</v>
      </c>
      <c r="N86" s="15"/>
    </row>
    <row r="87" spans="1:14" ht="22.5" x14ac:dyDescent="0.25">
      <c r="A87" s="257" t="s">
        <v>7224</v>
      </c>
      <c r="B87" s="257" t="s">
        <v>6889</v>
      </c>
      <c r="C87" s="257" t="s">
        <v>688</v>
      </c>
      <c r="D87" s="277" t="s">
        <v>4494</v>
      </c>
      <c r="E87" s="278" t="s">
        <v>6835</v>
      </c>
      <c r="F87" s="279" t="s">
        <v>688</v>
      </c>
      <c r="G87" s="277" t="s">
        <v>4323</v>
      </c>
      <c r="H87" s="280" t="str">
        <f>IF(AND(ISBLANK('FIN1-SOURCE'!CF71),$I$87&lt;&gt;"M"),"",'FIN1-SOURCE'!CF71)</f>
        <v/>
      </c>
      <c r="I87" s="280" t="str">
        <f>IF(ISBLANK('FIN1-SOURCE'!CG71),"",'FIN1-SOURCE'!CG71)</f>
        <v/>
      </c>
      <c r="J87" s="281" t="s">
        <v>6835</v>
      </c>
      <c r="K87" s="280" t="str">
        <f>IF(AND(ISBLANK('FIN1-SOURCE'!CC71),$L$87&lt;&gt;"M"),"",'FIN1-SOURCE'!CC71)</f>
        <v/>
      </c>
      <c r="L87" s="280" t="str">
        <f>IF(ISBLANK('FIN1-SOURCE'!CD71),"",'FIN1-SOURCE'!CD71)</f>
        <v/>
      </c>
      <c r="M87" s="257" t="str">
        <f t="shared" si="1"/>
        <v>OK</v>
      </c>
      <c r="N87" s="15"/>
    </row>
    <row r="88" spans="1:14" ht="22.5" x14ac:dyDescent="0.25">
      <c r="A88" s="257" t="s">
        <v>7224</v>
      </c>
      <c r="B88" s="257" t="s">
        <v>6890</v>
      </c>
      <c r="C88" s="257" t="s">
        <v>688</v>
      </c>
      <c r="D88" s="277" t="s">
        <v>4497</v>
      </c>
      <c r="E88" s="278" t="s">
        <v>6835</v>
      </c>
      <c r="F88" s="279" t="s">
        <v>688</v>
      </c>
      <c r="G88" s="277" t="s">
        <v>4326</v>
      </c>
      <c r="H88" s="280" t="str">
        <f>IF(AND(ISBLANK('FIN1-SOURCE'!CF72),$I$88&lt;&gt;"M"),"",'FIN1-SOURCE'!CF72)</f>
        <v/>
      </c>
      <c r="I88" s="280" t="str">
        <f>IF(ISBLANK('FIN1-SOURCE'!CG72),"",'FIN1-SOURCE'!CG72)</f>
        <v/>
      </c>
      <c r="J88" s="281" t="s">
        <v>6835</v>
      </c>
      <c r="K88" s="280" t="str">
        <f>IF(AND(ISBLANK('FIN1-SOURCE'!CC72),$L$88&lt;&gt;"M"),"",'FIN1-SOURCE'!CC72)</f>
        <v/>
      </c>
      <c r="L88" s="280" t="str">
        <f>IF(ISBLANK('FIN1-SOURCE'!CD72),"",'FIN1-SOURCE'!CD72)</f>
        <v/>
      </c>
      <c r="M88" s="257" t="str">
        <f t="shared" si="1"/>
        <v>OK</v>
      </c>
      <c r="N88" s="15"/>
    </row>
    <row r="89" spans="1:14" ht="22.5" x14ac:dyDescent="0.25">
      <c r="A89" s="257" t="s">
        <v>7224</v>
      </c>
      <c r="B89" s="257" t="s">
        <v>6891</v>
      </c>
      <c r="C89" s="257" t="s">
        <v>688</v>
      </c>
      <c r="D89" s="277" t="s">
        <v>4500</v>
      </c>
      <c r="E89" s="278" t="s">
        <v>6835</v>
      </c>
      <c r="F89" s="279" t="s">
        <v>688</v>
      </c>
      <c r="G89" s="277" t="s">
        <v>4329</v>
      </c>
      <c r="H89" s="280" t="str">
        <f>IF(AND(ISBLANK('FIN1-SOURCE'!CF73),$I$89&lt;&gt;"M"),"",'FIN1-SOURCE'!CF73)</f>
        <v/>
      </c>
      <c r="I89" s="280" t="str">
        <f>IF(ISBLANK('FIN1-SOURCE'!CG73),"",'FIN1-SOURCE'!CG73)</f>
        <v/>
      </c>
      <c r="J89" s="281" t="s">
        <v>6835</v>
      </c>
      <c r="K89" s="280" t="str">
        <f>IF(AND(ISBLANK('FIN1-SOURCE'!CC73),$L$89&lt;&gt;"M"),"",'FIN1-SOURCE'!CC73)</f>
        <v/>
      </c>
      <c r="L89" s="280" t="str">
        <f>IF(ISBLANK('FIN1-SOURCE'!CD73),"",'FIN1-SOURCE'!CD73)</f>
        <v/>
      </c>
      <c r="M89" s="257" t="str">
        <f t="shared" si="1"/>
        <v>OK</v>
      </c>
      <c r="N89" s="15"/>
    </row>
    <row r="90" spans="1:14" ht="22.5" x14ac:dyDescent="0.25">
      <c r="A90" s="257" t="s">
        <v>7224</v>
      </c>
      <c r="B90" s="257" t="s">
        <v>6892</v>
      </c>
      <c r="C90" s="257" t="s">
        <v>688</v>
      </c>
      <c r="D90" s="277" t="s">
        <v>4503</v>
      </c>
      <c r="E90" s="278" t="s">
        <v>6835</v>
      </c>
      <c r="F90" s="279" t="s">
        <v>688</v>
      </c>
      <c r="G90" s="277" t="s">
        <v>4332</v>
      </c>
      <c r="H90" s="280" t="str">
        <f>IF(AND(ISBLANK('FIN1-SOURCE'!CF74),$I$90&lt;&gt;"M"),"",'FIN1-SOURCE'!CF74)</f>
        <v/>
      </c>
      <c r="I90" s="280" t="str">
        <f>IF(ISBLANK('FIN1-SOURCE'!CG74),"",'FIN1-SOURCE'!CG74)</f>
        <v/>
      </c>
      <c r="J90" s="281" t="s">
        <v>6835</v>
      </c>
      <c r="K90" s="280" t="str">
        <f>IF(AND(ISBLANK('FIN1-SOURCE'!CC74),$L$90&lt;&gt;"M"),"",'FIN1-SOURCE'!CC74)</f>
        <v/>
      </c>
      <c r="L90" s="280" t="str">
        <f>IF(ISBLANK('FIN1-SOURCE'!CD74),"",'FIN1-SOURCE'!CD74)</f>
        <v/>
      </c>
      <c r="M90" s="257" t="str">
        <f t="shared" si="1"/>
        <v>OK</v>
      </c>
      <c r="N90" s="15"/>
    </row>
    <row r="91" spans="1:14" ht="22.5" x14ac:dyDescent="0.25">
      <c r="A91" s="257" t="s">
        <v>7224</v>
      </c>
      <c r="B91" s="257" t="s">
        <v>6893</v>
      </c>
      <c r="C91" s="257" t="s">
        <v>688</v>
      </c>
      <c r="D91" s="277" t="s">
        <v>4506</v>
      </c>
      <c r="E91" s="278" t="s">
        <v>6835</v>
      </c>
      <c r="F91" s="279" t="s">
        <v>688</v>
      </c>
      <c r="G91" s="277" t="s">
        <v>4335</v>
      </c>
      <c r="H91" s="280" t="str">
        <f>IF(AND(ISBLANK('FIN1-SOURCE'!CF75),$I$91&lt;&gt;"M"),"",'FIN1-SOURCE'!CF75)</f>
        <v/>
      </c>
      <c r="I91" s="280" t="str">
        <f>IF(ISBLANK('FIN1-SOURCE'!CG75),"",'FIN1-SOURCE'!CG75)</f>
        <v/>
      </c>
      <c r="J91" s="281" t="s">
        <v>6835</v>
      </c>
      <c r="K91" s="280" t="str">
        <f>IF(AND(ISBLANK('FIN1-SOURCE'!CC75),$L$91&lt;&gt;"M"),"",'FIN1-SOURCE'!CC75)</f>
        <v/>
      </c>
      <c r="L91" s="280" t="str">
        <f>IF(ISBLANK('FIN1-SOURCE'!CD75),"",'FIN1-SOURCE'!CD75)</f>
        <v/>
      </c>
      <c r="M91" s="257" t="str">
        <f t="shared" si="1"/>
        <v>OK</v>
      </c>
      <c r="N91" s="15"/>
    </row>
    <row r="92" spans="1:14" ht="22.5" x14ac:dyDescent="0.25">
      <c r="A92" s="257" t="s">
        <v>7224</v>
      </c>
      <c r="B92" s="257" t="s">
        <v>6894</v>
      </c>
      <c r="C92" s="257" t="s">
        <v>688</v>
      </c>
      <c r="D92" s="277" t="s">
        <v>4509</v>
      </c>
      <c r="E92" s="278" t="s">
        <v>6835</v>
      </c>
      <c r="F92" s="279" t="s">
        <v>688</v>
      </c>
      <c r="G92" s="277" t="s">
        <v>4338</v>
      </c>
      <c r="H92" s="280" t="str">
        <f>IF(AND(ISBLANK('FIN1-SOURCE'!CF76),$I$92&lt;&gt;"M"),"",'FIN1-SOURCE'!CF76)</f>
        <v/>
      </c>
      <c r="I92" s="280" t="str">
        <f>IF(ISBLANK('FIN1-SOURCE'!CG76),"",'FIN1-SOURCE'!CG76)</f>
        <v/>
      </c>
      <c r="J92" s="281" t="s">
        <v>6835</v>
      </c>
      <c r="K92" s="280" t="str">
        <f>IF(AND(ISBLANK('FIN1-SOURCE'!CC76),$L$92&lt;&gt;"M"),"",'FIN1-SOURCE'!CC76)</f>
        <v/>
      </c>
      <c r="L92" s="280" t="str">
        <f>IF(ISBLANK('FIN1-SOURCE'!CD76),"",'FIN1-SOURCE'!CD76)</f>
        <v/>
      </c>
      <c r="M92" s="257" t="str">
        <f t="shared" si="1"/>
        <v>OK</v>
      </c>
      <c r="N92" s="15"/>
    </row>
    <row r="93" spans="1:14" ht="22.5" x14ac:dyDescent="0.25">
      <c r="A93" s="257" t="s">
        <v>7224</v>
      </c>
      <c r="B93" s="257" t="s">
        <v>6895</v>
      </c>
      <c r="C93" s="257" t="s">
        <v>688</v>
      </c>
      <c r="D93" s="277" t="s">
        <v>6577</v>
      </c>
      <c r="E93" s="278" t="s">
        <v>6835</v>
      </c>
      <c r="F93" s="279" t="s">
        <v>688</v>
      </c>
      <c r="G93" s="277" t="s">
        <v>4341</v>
      </c>
      <c r="H93" s="280" t="str">
        <f>IF(AND(ISBLANK('FIN1-SOURCE'!CF77),$I$93&lt;&gt;"M"),"",'FIN1-SOURCE'!CF77)</f>
        <v/>
      </c>
      <c r="I93" s="280" t="str">
        <f>IF(ISBLANK('FIN1-SOURCE'!CG77),"",'FIN1-SOURCE'!CG77)</f>
        <v/>
      </c>
      <c r="J93" s="281" t="s">
        <v>6835</v>
      </c>
      <c r="K93" s="280" t="str">
        <f>IF(AND(ISBLANK('FIN1-SOURCE'!CC77),$L$93&lt;&gt;"M"),"",'FIN1-SOURCE'!CC77)</f>
        <v/>
      </c>
      <c r="L93" s="280" t="str">
        <f>IF(ISBLANK('FIN1-SOURCE'!CD77),"",'FIN1-SOURCE'!CD77)</f>
        <v/>
      </c>
      <c r="M93" s="257" t="str">
        <f t="shared" si="1"/>
        <v>OK</v>
      </c>
      <c r="N93" s="15"/>
    </row>
    <row r="94" spans="1:14" ht="22.5" x14ac:dyDescent="0.25">
      <c r="A94" s="257" t="s">
        <v>7224</v>
      </c>
      <c r="B94" s="257" t="s">
        <v>6896</v>
      </c>
      <c r="C94" s="257" t="s">
        <v>688</v>
      </c>
      <c r="D94" s="277" t="s">
        <v>6580</v>
      </c>
      <c r="E94" s="278" t="s">
        <v>6835</v>
      </c>
      <c r="F94" s="279" t="s">
        <v>688</v>
      </c>
      <c r="G94" s="277" t="s">
        <v>4344</v>
      </c>
      <c r="H94" s="280" t="str">
        <f>IF(AND(ISBLANK('FIN1-SOURCE'!CF78),$I$94&lt;&gt;"M"),"",'FIN1-SOURCE'!CF78)</f>
        <v/>
      </c>
      <c r="I94" s="280" t="str">
        <f>IF(ISBLANK('FIN1-SOURCE'!CG78),"",'FIN1-SOURCE'!CG78)</f>
        <v/>
      </c>
      <c r="J94" s="281" t="s">
        <v>6835</v>
      </c>
      <c r="K94" s="280" t="str">
        <f>IF(AND(ISBLANK('FIN1-SOURCE'!CC78),$L$94&lt;&gt;"M"),"",'FIN1-SOURCE'!CC78)</f>
        <v/>
      </c>
      <c r="L94" s="280" t="str">
        <f>IF(ISBLANK('FIN1-SOURCE'!CD78),"",'FIN1-SOURCE'!CD78)</f>
        <v/>
      </c>
      <c r="M94" s="257" t="str">
        <f t="shared" si="1"/>
        <v>OK</v>
      </c>
      <c r="N94" s="15"/>
    </row>
    <row r="95" spans="1:14" ht="22.5" x14ac:dyDescent="0.25">
      <c r="A95" s="257" t="s">
        <v>7224</v>
      </c>
      <c r="B95" s="257" t="s">
        <v>6897</v>
      </c>
      <c r="C95" s="257" t="s">
        <v>688</v>
      </c>
      <c r="D95" s="277" t="s">
        <v>4512</v>
      </c>
      <c r="E95" s="278" t="s">
        <v>6835</v>
      </c>
      <c r="F95" s="279" t="s">
        <v>688</v>
      </c>
      <c r="G95" s="277" t="s">
        <v>4347</v>
      </c>
      <c r="H95" s="280" t="str">
        <f>IF(AND(ISBLANK('FIN1-SOURCE'!CF79),$I$95&lt;&gt;"M"),"",'FIN1-SOURCE'!CF79)</f>
        <v/>
      </c>
      <c r="I95" s="280" t="str">
        <f>IF(ISBLANK('FIN1-SOURCE'!CG79),"",'FIN1-SOURCE'!CG79)</f>
        <v/>
      </c>
      <c r="J95" s="281" t="s">
        <v>6835</v>
      </c>
      <c r="K95" s="280" t="str">
        <f>IF(AND(ISBLANK('FIN1-SOURCE'!CC79),$L$95&lt;&gt;"M"),"",'FIN1-SOURCE'!CC79)</f>
        <v/>
      </c>
      <c r="L95" s="280" t="str">
        <f>IF(ISBLANK('FIN1-SOURCE'!CD79),"",'FIN1-SOURCE'!CD79)</f>
        <v/>
      </c>
      <c r="M95" s="257" t="str">
        <f t="shared" si="1"/>
        <v>OK</v>
      </c>
      <c r="N95" s="15"/>
    </row>
    <row r="96" spans="1:14" ht="22.5" x14ac:dyDescent="0.25">
      <c r="A96" s="257" t="s">
        <v>7224</v>
      </c>
      <c r="B96" s="257" t="s">
        <v>6898</v>
      </c>
      <c r="C96" s="257" t="s">
        <v>688</v>
      </c>
      <c r="D96" s="277" t="s">
        <v>6585</v>
      </c>
      <c r="E96" s="278" t="s">
        <v>6835</v>
      </c>
      <c r="F96" s="279" t="s">
        <v>688</v>
      </c>
      <c r="G96" s="277" t="s">
        <v>6516</v>
      </c>
      <c r="H96" s="280" t="str">
        <f>IF(AND(ISBLANK('FIN1-SOURCE'!CF80),$I$96&lt;&gt;"M"),"",'FIN1-SOURCE'!CF80)</f>
        <v/>
      </c>
      <c r="I96" s="280" t="str">
        <f>IF(ISBLANK('FIN1-SOURCE'!CG80),"",'FIN1-SOURCE'!CG80)</f>
        <v/>
      </c>
      <c r="J96" s="281" t="s">
        <v>6835</v>
      </c>
      <c r="K96" s="280" t="str">
        <f>IF(AND(ISBLANK('FIN1-SOURCE'!CC80),$L$96&lt;&gt;"M"),"",'FIN1-SOURCE'!CC80)</f>
        <v/>
      </c>
      <c r="L96" s="280" t="str">
        <f>IF(ISBLANK('FIN1-SOURCE'!CD80),"",'FIN1-SOURCE'!CD80)</f>
        <v/>
      </c>
      <c r="M96" s="257" t="str">
        <f t="shared" si="1"/>
        <v>OK</v>
      </c>
      <c r="N96" s="15"/>
    </row>
    <row r="97" spans="1:14" ht="22.5" x14ac:dyDescent="0.25">
      <c r="A97" s="257" t="s">
        <v>7224</v>
      </c>
      <c r="B97" s="257" t="s">
        <v>6899</v>
      </c>
      <c r="C97" s="257" t="s">
        <v>688</v>
      </c>
      <c r="D97" s="277" t="s">
        <v>4515</v>
      </c>
      <c r="E97" s="278" t="s">
        <v>6835</v>
      </c>
      <c r="F97" s="279" t="s">
        <v>688</v>
      </c>
      <c r="G97" s="277" t="s">
        <v>4350</v>
      </c>
      <c r="H97" s="280" t="str">
        <f>IF(AND(ISBLANK('FIN1-SOURCE'!CF81),$I$97&lt;&gt;"M"),"",'FIN1-SOURCE'!CF81)</f>
        <v/>
      </c>
      <c r="I97" s="280" t="str">
        <f>IF(ISBLANK('FIN1-SOURCE'!CG81),"",'FIN1-SOURCE'!CG81)</f>
        <v/>
      </c>
      <c r="J97" s="281" t="s">
        <v>6835</v>
      </c>
      <c r="K97" s="280" t="str">
        <f>IF(AND(ISBLANK('FIN1-SOURCE'!CC81),$L$97&lt;&gt;"M"),"",'FIN1-SOURCE'!CC81)</f>
        <v/>
      </c>
      <c r="L97" s="280" t="str">
        <f>IF(ISBLANK('FIN1-SOURCE'!CD81),"",'FIN1-SOURCE'!CD81)</f>
        <v/>
      </c>
      <c r="M97" s="257" t="str">
        <f t="shared" si="1"/>
        <v>OK</v>
      </c>
      <c r="N97" s="15"/>
    </row>
    <row r="98" spans="1:14" ht="22.5" x14ac:dyDescent="0.25">
      <c r="A98" s="257" t="s">
        <v>7224</v>
      </c>
      <c r="B98" s="257" t="s">
        <v>6900</v>
      </c>
      <c r="C98" s="257" t="s">
        <v>688</v>
      </c>
      <c r="D98" s="277" t="s">
        <v>4517</v>
      </c>
      <c r="E98" s="278" t="s">
        <v>6835</v>
      </c>
      <c r="F98" s="279" t="s">
        <v>688</v>
      </c>
      <c r="G98" s="277" t="s">
        <v>4352</v>
      </c>
      <c r="H98" s="280" t="str">
        <f>IF(AND(ISBLANK('FIN1-SOURCE'!CF82),$I$98&lt;&gt;"M"),"",'FIN1-SOURCE'!CF82)</f>
        <v/>
      </c>
      <c r="I98" s="280" t="str">
        <f>IF(ISBLANK('FIN1-SOURCE'!CG82),"",'FIN1-SOURCE'!CG82)</f>
        <v/>
      </c>
      <c r="J98" s="281" t="s">
        <v>6835</v>
      </c>
      <c r="K98" s="280" t="str">
        <f>IF(AND(ISBLANK('FIN1-SOURCE'!CC82),$L$98&lt;&gt;"M"),"",'FIN1-SOURCE'!CC82)</f>
        <v/>
      </c>
      <c r="L98" s="280" t="str">
        <f>IF(ISBLANK('FIN1-SOURCE'!CD82),"",'FIN1-SOURCE'!CD82)</f>
        <v/>
      </c>
      <c r="M98" s="257" t="str">
        <f t="shared" si="1"/>
        <v>OK</v>
      </c>
      <c r="N98" s="15"/>
    </row>
    <row r="99" spans="1:14" ht="22.5" x14ac:dyDescent="0.25">
      <c r="A99" s="257" t="s">
        <v>7224</v>
      </c>
      <c r="B99" s="257" t="s">
        <v>6901</v>
      </c>
      <c r="C99" s="257" t="s">
        <v>688</v>
      </c>
      <c r="D99" s="277" t="s">
        <v>4519</v>
      </c>
      <c r="E99" s="278" t="s">
        <v>6835</v>
      </c>
      <c r="F99" s="279" t="s">
        <v>688</v>
      </c>
      <c r="G99" s="277" t="s">
        <v>4354</v>
      </c>
      <c r="H99" s="280" t="str">
        <f>IF(AND(ISBLANK('FIN1-SOURCE'!CF83),$I$99&lt;&gt;"M"),"",'FIN1-SOURCE'!CF83)</f>
        <v/>
      </c>
      <c r="I99" s="280" t="str">
        <f>IF(ISBLANK('FIN1-SOURCE'!CG83),"",'FIN1-SOURCE'!CG83)</f>
        <v/>
      </c>
      <c r="J99" s="281" t="s">
        <v>6835</v>
      </c>
      <c r="K99" s="280" t="str">
        <f>IF(AND(ISBLANK('FIN1-SOURCE'!CC83),$L$99&lt;&gt;"M"),"",'FIN1-SOURCE'!CC83)</f>
        <v/>
      </c>
      <c r="L99" s="280" t="str">
        <f>IF(ISBLANK('FIN1-SOURCE'!CD83),"",'FIN1-SOURCE'!CD83)</f>
        <v/>
      </c>
      <c r="M99" s="257" t="str">
        <f t="shared" si="1"/>
        <v>OK</v>
      </c>
      <c r="N99" s="15"/>
    </row>
    <row r="100" spans="1:14" ht="22.5" x14ac:dyDescent="0.25">
      <c r="A100" s="257" t="s">
        <v>7224</v>
      </c>
      <c r="B100" s="257" t="s">
        <v>6902</v>
      </c>
      <c r="C100" s="257" t="s">
        <v>688</v>
      </c>
      <c r="D100" s="277" t="s">
        <v>4521</v>
      </c>
      <c r="E100" s="278" t="s">
        <v>6835</v>
      </c>
      <c r="F100" s="279" t="s">
        <v>688</v>
      </c>
      <c r="G100" s="277" t="s">
        <v>4356</v>
      </c>
      <c r="H100" s="280" t="str">
        <f>IF(AND(ISBLANK('FIN1-SOURCE'!CF84),$I$100&lt;&gt;"M"),"",'FIN1-SOURCE'!CF84)</f>
        <v/>
      </c>
      <c r="I100" s="280" t="str">
        <f>IF(ISBLANK('FIN1-SOURCE'!CG84),"",'FIN1-SOURCE'!CG84)</f>
        <v/>
      </c>
      <c r="J100" s="281" t="s">
        <v>6835</v>
      </c>
      <c r="K100" s="280" t="str">
        <f>IF(AND(ISBLANK('FIN1-SOURCE'!CC84),$L$100&lt;&gt;"M"),"",'FIN1-SOURCE'!CC84)</f>
        <v/>
      </c>
      <c r="L100" s="280" t="str">
        <f>IF(ISBLANK('FIN1-SOURCE'!CD84),"",'FIN1-SOURCE'!CD84)</f>
        <v/>
      </c>
      <c r="M100" s="257" t="str">
        <f t="shared" si="1"/>
        <v>OK</v>
      </c>
      <c r="N100" s="15"/>
    </row>
    <row r="101" spans="1:14" ht="22.5" x14ac:dyDescent="0.25">
      <c r="A101" s="257" t="s">
        <v>7224</v>
      </c>
      <c r="B101" s="257" t="s">
        <v>6903</v>
      </c>
      <c r="C101" s="257" t="s">
        <v>688</v>
      </c>
      <c r="D101" s="277" t="s">
        <v>4522</v>
      </c>
      <c r="E101" s="278" t="s">
        <v>6835</v>
      </c>
      <c r="F101" s="279" t="s">
        <v>688</v>
      </c>
      <c r="G101" s="277" t="s">
        <v>4357</v>
      </c>
      <c r="H101" s="280" t="str">
        <f>IF(AND(ISBLANK('FIN1-SOURCE'!CF85),$I$101&lt;&gt;"M"),"",'FIN1-SOURCE'!CF85)</f>
        <v/>
      </c>
      <c r="I101" s="280" t="str">
        <f>IF(ISBLANK('FIN1-SOURCE'!CG85),"",'FIN1-SOURCE'!CG85)</f>
        <v/>
      </c>
      <c r="J101" s="281" t="s">
        <v>6835</v>
      </c>
      <c r="K101" s="280" t="str">
        <f>IF(AND(ISBLANK('FIN1-SOURCE'!CC85),$L$101&lt;&gt;"M"),"",'FIN1-SOURCE'!CC85)</f>
        <v/>
      </c>
      <c r="L101" s="280" t="str">
        <f>IF(ISBLANK('FIN1-SOURCE'!CD85),"",'FIN1-SOURCE'!CD85)</f>
        <v/>
      </c>
      <c r="M101" s="257" t="str">
        <f t="shared" si="1"/>
        <v>OK</v>
      </c>
      <c r="N101" s="15"/>
    </row>
    <row r="102" spans="1:14" ht="22.5" x14ac:dyDescent="0.25">
      <c r="A102" s="257" t="s">
        <v>7224</v>
      </c>
      <c r="B102" s="257" t="s">
        <v>6904</v>
      </c>
      <c r="C102" s="257" t="s">
        <v>688</v>
      </c>
      <c r="D102" s="277" t="s">
        <v>6598</v>
      </c>
      <c r="E102" s="278" t="s">
        <v>6835</v>
      </c>
      <c r="F102" s="279" t="s">
        <v>688</v>
      </c>
      <c r="G102" s="277" t="s">
        <v>4358</v>
      </c>
      <c r="H102" s="280" t="str">
        <f>IF(AND(ISBLANK('FIN1-SOURCE'!CF86),$I$102&lt;&gt;"M"),"",'FIN1-SOURCE'!CF86)</f>
        <v/>
      </c>
      <c r="I102" s="280" t="str">
        <f>IF(ISBLANK('FIN1-SOURCE'!CG86),"",'FIN1-SOURCE'!CG86)</f>
        <v/>
      </c>
      <c r="J102" s="281" t="s">
        <v>6835</v>
      </c>
      <c r="K102" s="280" t="str">
        <f>IF(AND(ISBLANK('FIN1-SOURCE'!CC86),$L$102&lt;&gt;"M"),"",'FIN1-SOURCE'!CC86)</f>
        <v/>
      </c>
      <c r="L102" s="280" t="str">
        <f>IF(ISBLANK('FIN1-SOURCE'!CD86),"",'FIN1-SOURCE'!CD86)</f>
        <v/>
      </c>
      <c r="M102" s="257" t="str">
        <f t="shared" si="1"/>
        <v>OK</v>
      </c>
      <c r="N102" s="15"/>
    </row>
    <row r="103" spans="1:14" ht="22.5" x14ac:dyDescent="0.25">
      <c r="A103" s="257" t="s">
        <v>7224</v>
      </c>
      <c r="B103" s="257" t="s">
        <v>6905</v>
      </c>
      <c r="C103" s="257" t="s">
        <v>688</v>
      </c>
      <c r="D103" s="277" t="s">
        <v>6906</v>
      </c>
      <c r="E103" s="278" t="s">
        <v>6835</v>
      </c>
      <c r="F103" s="279" t="s">
        <v>688</v>
      </c>
      <c r="G103" s="277" t="s">
        <v>4361</v>
      </c>
      <c r="H103" s="280" t="str">
        <f>IF(AND(ISBLANK('FIN1-SOURCE'!CF87),$I$103&lt;&gt;"M"),"",'FIN1-SOURCE'!CF87)</f>
        <v/>
      </c>
      <c r="I103" s="280" t="str">
        <f>IF(ISBLANK('FIN1-SOURCE'!CG87),"",'FIN1-SOURCE'!CG87)</f>
        <v/>
      </c>
      <c r="J103" s="281" t="s">
        <v>6835</v>
      </c>
      <c r="K103" s="280" t="str">
        <f>IF(AND(ISBLANK('FIN1-SOURCE'!CC87),$L$103&lt;&gt;"M"),"",'FIN1-SOURCE'!CC87)</f>
        <v/>
      </c>
      <c r="L103" s="280" t="str">
        <f>IF(ISBLANK('FIN1-SOURCE'!CD87),"",'FIN1-SOURCE'!CD87)</f>
        <v/>
      </c>
      <c r="M103" s="257" t="str">
        <f t="shared" si="1"/>
        <v>OK</v>
      </c>
      <c r="N103" s="15"/>
    </row>
    <row r="104" spans="1:14" ht="22.5" x14ac:dyDescent="0.25">
      <c r="A104" s="257" t="s">
        <v>7224</v>
      </c>
      <c r="B104" s="257" t="s">
        <v>6907</v>
      </c>
      <c r="C104" s="257" t="s">
        <v>688</v>
      </c>
      <c r="D104" s="277" t="s">
        <v>6908</v>
      </c>
      <c r="E104" s="278" t="s">
        <v>6835</v>
      </c>
      <c r="F104" s="279" t="s">
        <v>688</v>
      </c>
      <c r="G104" s="277" t="s">
        <v>4364</v>
      </c>
      <c r="H104" s="280" t="str">
        <f>IF(AND(ISBLANK('FIN1-SOURCE'!CF88),$I$104&lt;&gt;"M"),"",'FIN1-SOURCE'!CF88)</f>
        <v/>
      </c>
      <c r="I104" s="280" t="str">
        <f>IF(ISBLANK('FIN1-SOURCE'!CG88),"",'FIN1-SOURCE'!CG88)</f>
        <v/>
      </c>
      <c r="J104" s="281" t="s">
        <v>6835</v>
      </c>
      <c r="K104" s="280" t="str">
        <f>IF(AND(ISBLANK('FIN1-SOURCE'!CC88),$L$104&lt;&gt;"M"),"",'FIN1-SOURCE'!CC88)</f>
        <v/>
      </c>
      <c r="L104" s="280" t="str">
        <f>IF(ISBLANK('FIN1-SOURCE'!CD88),"",'FIN1-SOURCE'!CD88)</f>
        <v/>
      </c>
      <c r="M104" s="257" t="str">
        <f t="shared" si="1"/>
        <v>OK</v>
      </c>
      <c r="N104" s="15"/>
    </row>
    <row r="105" spans="1:14" ht="22.5" x14ac:dyDescent="0.25">
      <c r="A105" s="257" t="s">
        <v>7224</v>
      </c>
      <c r="B105" s="257" t="s">
        <v>6909</v>
      </c>
      <c r="C105" s="257" t="s">
        <v>688</v>
      </c>
      <c r="D105" s="277" t="s">
        <v>4523</v>
      </c>
      <c r="E105" s="278" t="s">
        <v>6835</v>
      </c>
      <c r="F105" s="279" t="s">
        <v>688</v>
      </c>
      <c r="G105" s="277" t="s">
        <v>4365</v>
      </c>
      <c r="H105" s="280" t="str">
        <f>IF(AND(ISBLANK('FIN1-SOURCE'!CF89),$I$105&lt;&gt;"M"),"",'FIN1-SOURCE'!CF89)</f>
        <v/>
      </c>
      <c r="I105" s="280" t="str">
        <f>IF(ISBLANK('FIN1-SOURCE'!CG89),"",'FIN1-SOURCE'!CG89)</f>
        <v/>
      </c>
      <c r="J105" s="281" t="s">
        <v>6835</v>
      </c>
      <c r="K105" s="280" t="str">
        <f>IF(AND(ISBLANK('FIN1-SOURCE'!CC89),$L$105&lt;&gt;"M"),"",'FIN1-SOURCE'!CC89)</f>
        <v/>
      </c>
      <c r="L105" s="280" t="str">
        <f>IF(ISBLANK('FIN1-SOURCE'!CD89),"",'FIN1-SOURCE'!CD89)</f>
        <v/>
      </c>
      <c r="M105" s="257" t="str">
        <f t="shared" si="1"/>
        <v>OK</v>
      </c>
      <c r="N105" s="15"/>
    </row>
    <row r="106" spans="1:14" ht="22.5" x14ac:dyDescent="0.25">
      <c r="A106" s="257" t="s">
        <v>7224</v>
      </c>
      <c r="B106" s="257" t="s">
        <v>6910</v>
      </c>
      <c r="C106" s="257" t="s">
        <v>688</v>
      </c>
      <c r="D106" s="277" t="s">
        <v>4524</v>
      </c>
      <c r="E106" s="278" t="s">
        <v>6835</v>
      </c>
      <c r="F106" s="279" t="s">
        <v>688</v>
      </c>
      <c r="G106" s="277" t="s">
        <v>4366</v>
      </c>
      <c r="H106" s="280" t="str">
        <f>IF(AND(ISBLANK('FIN1-SOURCE'!CF90),$I$106&lt;&gt;"M"),"",'FIN1-SOURCE'!CF90)</f>
        <v/>
      </c>
      <c r="I106" s="280" t="str">
        <f>IF(ISBLANK('FIN1-SOURCE'!CG90),"",'FIN1-SOURCE'!CG90)</f>
        <v/>
      </c>
      <c r="J106" s="281" t="s">
        <v>6835</v>
      </c>
      <c r="K106" s="280" t="str">
        <f>IF(AND(ISBLANK('FIN1-SOURCE'!CC90),$L$106&lt;&gt;"M"),"",'FIN1-SOURCE'!CC90)</f>
        <v/>
      </c>
      <c r="L106" s="280" t="str">
        <f>IF(ISBLANK('FIN1-SOURCE'!CD90),"",'FIN1-SOURCE'!CD90)</f>
        <v/>
      </c>
      <c r="M106" s="257" t="str">
        <f t="shared" si="1"/>
        <v>OK</v>
      </c>
      <c r="N106" s="15"/>
    </row>
    <row r="107" spans="1:14" ht="22.5" x14ac:dyDescent="0.25">
      <c r="A107" s="257" t="s">
        <v>7224</v>
      </c>
      <c r="B107" s="257" t="s">
        <v>6911</v>
      </c>
      <c r="C107" s="257" t="s">
        <v>688</v>
      </c>
      <c r="D107" s="277" t="s">
        <v>6912</v>
      </c>
      <c r="E107" s="278" t="s">
        <v>6835</v>
      </c>
      <c r="F107" s="279" t="s">
        <v>688</v>
      </c>
      <c r="G107" s="277" t="s">
        <v>4367</v>
      </c>
      <c r="H107" s="280" t="str">
        <f>IF(AND(ISBLANK('FIN1-SOURCE'!CF91),$I$107&lt;&gt;"M"),"",'FIN1-SOURCE'!CF91)</f>
        <v/>
      </c>
      <c r="I107" s="280" t="str">
        <f>IF(ISBLANK('FIN1-SOURCE'!CG91),"",'FIN1-SOURCE'!CG91)</f>
        <v/>
      </c>
      <c r="J107" s="281" t="s">
        <v>6835</v>
      </c>
      <c r="K107" s="280" t="str">
        <f>IF(AND(ISBLANK('FIN1-SOURCE'!CC91),$L$107&lt;&gt;"M"),"",'FIN1-SOURCE'!CC91)</f>
        <v/>
      </c>
      <c r="L107" s="280" t="str">
        <f>IF(ISBLANK('FIN1-SOURCE'!CD91),"",'FIN1-SOURCE'!CD91)</f>
        <v/>
      </c>
      <c r="M107" s="257" t="str">
        <f t="shared" si="1"/>
        <v>OK</v>
      </c>
      <c r="N107" s="15"/>
    </row>
    <row r="108" spans="1:14" ht="22.5" x14ac:dyDescent="0.25">
      <c r="A108" s="257" t="s">
        <v>7224</v>
      </c>
      <c r="B108" s="257" t="s">
        <v>6913</v>
      </c>
      <c r="C108" s="257" t="s">
        <v>688</v>
      </c>
      <c r="D108" s="277" t="s">
        <v>6914</v>
      </c>
      <c r="E108" s="278" t="s">
        <v>6835</v>
      </c>
      <c r="F108" s="279" t="s">
        <v>688</v>
      </c>
      <c r="G108" s="277" t="s">
        <v>4370</v>
      </c>
      <c r="H108" s="280" t="str">
        <f>IF(AND(ISBLANK('FIN1-SOURCE'!CF92),$I$108&lt;&gt;"M"),"",'FIN1-SOURCE'!CF92)</f>
        <v/>
      </c>
      <c r="I108" s="280" t="str">
        <f>IF(ISBLANK('FIN1-SOURCE'!CG92),"",'FIN1-SOURCE'!CG92)</f>
        <v/>
      </c>
      <c r="J108" s="281" t="s">
        <v>6835</v>
      </c>
      <c r="K108" s="280" t="str">
        <f>IF(AND(ISBLANK('FIN1-SOURCE'!CC92),$L$108&lt;&gt;"M"),"",'FIN1-SOURCE'!CC92)</f>
        <v/>
      </c>
      <c r="L108" s="280" t="str">
        <f>IF(ISBLANK('FIN1-SOURCE'!CD92),"",'FIN1-SOURCE'!CD92)</f>
        <v/>
      </c>
      <c r="M108" s="257" t="str">
        <f t="shared" si="1"/>
        <v>OK</v>
      </c>
      <c r="N108" s="15"/>
    </row>
    <row r="109" spans="1:14" ht="22.5" x14ac:dyDescent="0.25">
      <c r="A109" s="257" t="s">
        <v>7224</v>
      </c>
      <c r="B109" s="257" t="s">
        <v>6915</v>
      </c>
      <c r="C109" s="257" t="s">
        <v>688</v>
      </c>
      <c r="D109" s="277" t="s">
        <v>6916</v>
      </c>
      <c r="E109" s="278" t="s">
        <v>6835</v>
      </c>
      <c r="F109" s="279" t="s">
        <v>688</v>
      </c>
      <c r="G109" s="277" t="s">
        <v>4373</v>
      </c>
      <c r="H109" s="280" t="str">
        <f>IF(AND(ISBLANK('FIN1-SOURCE'!CF93),$I$109&lt;&gt;"M"),"",'FIN1-SOURCE'!CF93)</f>
        <v/>
      </c>
      <c r="I109" s="280" t="str">
        <f>IF(ISBLANK('FIN1-SOURCE'!CG93),"",'FIN1-SOURCE'!CG93)</f>
        <v/>
      </c>
      <c r="J109" s="281" t="s">
        <v>6835</v>
      </c>
      <c r="K109" s="280" t="str">
        <f>IF(AND(ISBLANK('FIN1-SOURCE'!CC93),$L$109&lt;&gt;"M"),"",'FIN1-SOURCE'!CC93)</f>
        <v/>
      </c>
      <c r="L109" s="280" t="str">
        <f>IF(ISBLANK('FIN1-SOURCE'!CD93),"",'FIN1-SOURCE'!CD93)</f>
        <v/>
      </c>
      <c r="M109" s="257" t="str">
        <f t="shared" si="1"/>
        <v>OK</v>
      </c>
      <c r="N109" s="15"/>
    </row>
    <row r="110" spans="1:14" ht="22.5" x14ac:dyDescent="0.25">
      <c r="A110" s="257" t="s">
        <v>7224</v>
      </c>
      <c r="B110" s="257" t="s">
        <v>6917</v>
      </c>
      <c r="C110" s="257" t="s">
        <v>688</v>
      </c>
      <c r="D110" s="277" t="s">
        <v>6918</v>
      </c>
      <c r="E110" s="278" t="s">
        <v>6835</v>
      </c>
      <c r="F110" s="279" t="s">
        <v>688</v>
      </c>
      <c r="G110" s="277" t="s">
        <v>4376</v>
      </c>
      <c r="H110" s="280" t="str">
        <f>IF(AND(ISBLANK('FIN1-SOURCE'!CF94),$I$110&lt;&gt;"M"),"",'FIN1-SOURCE'!CF94)</f>
        <v/>
      </c>
      <c r="I110" s="280" t="str">
        <f>IF(ISBLANK('FIN1-SOURCE'!CG94),"",'FIN1-SOURCE'!CG94)</f>
        <v/>
      </c>
      <c r="J110" s="281" t="s">
        <v>6835</v>
      </c>
      <c r="K110" s="280" t="str">
        <f>IF(AND(ISBLANK('FIN1-SOURCE'!CC94),$L$110&lt;&gt;"M"),"",'FIN1-SOURCE'!CC94)</f>
        <v/>
      </c>
      <c r="L110" s="280" t="str">
        <f>IF(ISBLANK('FIN1-SOURCE'!CD94),"",'FIN1-SOURCE'!CD94)</f>
        <v/>
      </c>
      <c r="M110" s="257" t="str">
        <f t="shared" si="1"/>
        <v>OK</v>
      </c>
      <c r="N110" s="15"/>
    </row>
    <row r="111" spans="1:14" ht="22.5" x14ac:dyDescent="0.25">
      <c r="A111" s="257" t="s">
        <v>7224</v>
      </c>
      <c r="B111" s="257" t="s">
        <v>6919</v>
      </c>
      <c r="C111" s="257" t="s">
        <v>688</v>
      </c>
      <c r="D111" s="277" t="s">
        <v>4525</v>
      </c>
      <c r="E111" s="278" t="s">
        <v>6835</v>
      </c>
      <c r="F111" s="279" t="s">
        <v>688</v>
      </c>
      <c r="G111" s="277" t="s">
        <v>4377</v>
      </c>
      <c r="H111" s="280" t="str">
        <f>IF(AND(ISBLANK('FIN1-SOURCE'!CF95),$I$111&lt;&gt;"M"),"",'FIN1-SOURCE'!CF95)</f>
        <v/>
      </c>
      <c r="I111" s="280" t="str">
        <f>IF(ISBLANK('FIN1-SOURCE'!CG95),"",'FIN1-SOURCE'!CG95)</f>
        <v/>
      </c>
      <c r="J111" s="281" t="s">
        <v>6835</v>
      </c>
      <c r="K111" s="280" t="str">
        <f>IF(AND(ISBLANK('FIN1-SOURCE'!CC95),$L$111&lt;&gt;"M"),"",'FIN1-SOURCE'!CC95)</f>
        <v/>
      </c>
      <c r="L111" s="280" t="str">
        <f>IF(ISBLANK('FIN1-SOURCE'!CD95),"",'FIN1-SOURCE'!CD95)</f>
        <v/>
      </c>
      <c r="M111" s="257" t="str">
        <f t="shared" ref="M111:M174" si="2">IF(OR(AND(I111="O",AND(L111&lt;&gt;"O",L111&lt;&gt;"K")),AND(I111="K",AND(L111&lt;&gt;"O",L111&lt;&gt;"K",L111&lt;&gt;"W",NOT(AND(AND(ISNUMBER(K111),K111&gt;0),L111="")))),AND(H111=0,ISNUMBER(H111),I111="",L111="M"),AND(K111="",L111="",AND(OR(ISNUMBER(H111),I111="M"),OR(AND(H111=0,I111=""),H111=0,H111=""))),AND(OR(L111="",L111="M"),OR(AND(I111="",H111&lt;&gt;""),I111="W"),OR(NOT(ISNUMBER(K111)),AND(ISNUMBER(H111),K111&lt;H111))),AND(OR(I111="",I111="W"),OR(L111="",L111="W"),AND(ISNUMBER(H111),K111&lt;H111))),"Check","OK")</f>
        <v>OK</v>
      </c>
      <c r="N111" s="15"/>
    </row>
    <row r="112" spans="1:14" ht="22.5" x14ac:dyDescent="0.25">
      <c r="A112" s="257" t="s">
        <v>7224</v>
      </c>
      <c r="B112" s="257" t="s">
        <v>6920</v>
      </c>
      <c r="C112" s="257" t="s">
        <v>688</v>
      </c>
      <c r="D112" s="277" t="s">
        <v>4526</v>
      </c>
      <c r="E112" s="278" t="s">
        <v>6835</v>
      </c>
      <c r="F112" s="279" t="s">
        <v>688</v>
      </c>
      <c r="G112" s="277" t="s">
        <v>4378</v>
      </c>
      <c r="H112" s="280" t="str">
        <f>IF(AND(ISBLANK('FIN1-SOURCE'!CF96),$I$112&lt;&gt;"M"),"",'FIN1-SOURCE'!CF96)</f>
        <v/>
      </c>
      <c r="I112" s="280" t="str">
        <f>IF(ISBLANK('FIN1-SOURCE'!CG96),"",'FIN1-SOURCE'!CG96)</f>
        <v/>
      </c>
      <c r="J112" s="281" t="s">
        <v>6835</v>
      </c>
      <c r="K112" s="280" t="str">
        <f>IF(AND(ISBLANK('FIN1-SOURCE'!CC96),$L$112&lt;&gt;"M"),"",'FIN1-SOURCE'!CC96)</f>
        <v/>
      </c>
      <c r="L112" s="280" t="str">
        <f>IF(ISBLANK('FIN1-SOURCE'!CD96),"",'FIN1-SOURCE'!CD96)</f>
        <v/>
      </c>
      <c r="M112" s="257" t="str">
        <f t="shared" si="2"/>
        <v>OK</v>
      </c>
      <c r="N112" s="15"/>
    </row>
    <row r="113" spans="1:14" ht="22.5" x14ac:dyDescent="0.25">
      <c r="A113" s="257" t="s">
        <v>7224</v>
      </c>
      <c r="B113" s="257" t="s">
        <v>6921</v>
      </c>
      <c r="C113" s="257" t="s">
        <v>688</v>
      </c>
      <c r="D113" s="277" t="s">
        <v>6922</v>
      </c>
      <c r="E113" s="278" t="s">
        <v>6835</v>
      </c>
      <c r="F113" s="279" t="s">
        <v>688</v>
      </c>
      <c r="G113" s="277" t="s">
        <v>4379</v>
      </c>
      <c r="H113" s="280" t="str">
        <f>IF(AND(ISBLANK('FIN1-SOURCE'!CF97),$I$113&lt;&gt;"M"),"",'FIN1-SOURCE'!CF97)</f>
        <v/>
      </c>
      <c r="I113" s="280" t="str">
        <f>IF(ISBLANK('FIN1-SOURCE'!CG97),"",'FIN1-SOURCE'!CG97)</f>
        <v/>
      </c>
      <c r="J113" s="281" t="s">
        <v>6835</v>
      </c>
      <c r="K113" s="280" t="str">
        <f>IF(AND(ISBLANK('FIN1-SOURCE'!CC97),$L$113&lt;&gt;"M"),"",'FIN1-SOURCE'!CC97)</f>
        <v/>
      </c>
      <c r="L113" s="280" t="str">
        <f>IF(ISBLANK('FIN1-SOURCE'!CD97),"",'FIN1-SOURCE'!CD97)</f>
        <v/>
      </c>
      <c r="M113" s="257" t="str">
        <f t="shared" si="2"/>
        <v>OK</v>
      </c>
      <c r="N113" s="15"/>
    </row>
    <row r="114" spans="1:14" ht="22.5" x14ac:dyDescent="0.25">
      <c r="A114" s="257" t="s">
        <v>7224</v>
      </c>
      <c r="B114" s="257" t="s">
        <v>6923</v>
      </c>
      <c r="C114" s="257" t="s">
        <v>688</v>
      </c>
      <c r="D114" s="277" t="s">
        <v>6924</v>
      </c>
      <c r="E114" s="278" t="s">
        <v>6835</v>
      </c>
      <c r="F114" s="279" t="s">
        <v>688</v>
      </c>
      <c r="G114" s="277" t="s">
        <v>4382</v>
      </c>
      <c r="H114" s="280" t="str">
        <f>IF(AND(ISBLANK('FIN1-SOURCE'!CF98),$I$114&lt;&gt;"M"),"",'FIN1-SOURCE'!CF98)</f>
        <v/>
      </c>
      <c r="I114" s="280" t="str">
        <f>IF(ISBLANK('FIN1-SOURCE'!CG98),"",'FIN1-SOURCE'!CG98)</f>
        <v/>
      </c>
      <c r="J114" s="281" t="s">
        <v>6835</v>
      </c>
      <c r="K114" s="280" t="str">
        <f>IF(AND(ISBLANK('FIN1-SOURCE'!CC98),$L$114&lt;&gt;"M"),"",'FIN1-SOURCE'!CC98)</f>
        <v/>
      </c>
      <c r="L114" s="280" t="str">
        <f>IF(ISBLANK('FIN1-SOURCE'!CD98),"",'FIN1-SOURCE'!CD98)</f>
        <v/>
      </c>
      <c r="M114" s="257" t="str">
        <f t="shared" si="2"/>
        <v>OK</v>
      </c>
      <c r="N114" s="15"/>
    </row>
    <row r="115" spans="1:14" ht="22.5" x14ac:dyDescent="0.25">
      <c r="A115" s="257" t="s">
        <v>7224</v>
      </c>
      <c r="B115" s="257" t="s">
        <v>6925</v>
      </c>
      <c r="C115" s="257" t="s">
        <v>688</v>
      </c>
      <c r="D115" s="277" t="s">
        <v>6926</v>
      </c>
      <c r="E115" s="278" t="s">
        <v>6835</v>
      </c>
      <c r="F115" s="279" t="s">
        <v>688</v>
      </c>
      <c r="G115" s="277" t="s">
        <v>4385</v>
      </c>
      <c r="H115" s="280" t="str">
        <f>IF(AND(ISBLANK('FIN1-SOURCE'!CF99),$I$115&lt;&gt;"M"),"",'FIN1-SOURCE'!CF99)</f>
        <v/>
      </c>
      <c r="I115" s="280" t="str">
        <f>IF(ISBLANK('FIN1-SOURCE'!CG99),"",'FIN1-SOURCE'!CG99)</f>
        <v/>
      </c>
      <c r="J115" s="281" t="s">
        <v>6835</v>
      </c>
      <c r="K115" s="280" t="str">
        <f>IF(AND(ISBLANK('FIN1-SOURCE'!CC99),$L$115&lt;&gt;"M"),"",'FIN1-SOURCE'!CC99)</f>
        <v/>
      </c>
      <c r="L115" s="280" t="str">
        <f>IF(ISBLANK('FIN1-SOURCE'!CD99),"",'FIN1-SOURCE'!CD99)</f>
        <v/>
      </c>
      <c r="M115" s="257" t="str">
        <f t="shared" si="2"/>
        <v>OK</v>
      </c>
      <c r="N115" s="15"/>
    </row>
    <row r="116" spans="1:14" ht="22.5" x14ac:dyDescent="0.25">
      <c r="A116" s="257" t="s">
        <v>7224</v>
      </c>
      <c r="B116" s="257" t="s">
        <v>6927</v>
      </c>
      <c r="C116" s="257" t="s">
        <v>688</v>
      </c>
      <c r="D116" s="277" t="s">
        <v>4527</v>
      </c>
      <c r="E116" s="278" t="s">
        <v>6835</v>
      </c>
      <c r="F116" s="279" t="s">
        <v>688</v>
      </c>
      <c r="G116" s="277" t="s">
        <v>4386</v>
      </c>
      <c r="H116" s="280" t="str">
        <f>IF(AND(ISBLANK('FIN1-SOURCE'!CF100),$I$116&lt;&gt;"M"),"",'FIN1-SOURCE'!CF100)</f>
        <v/>
      </c>
      <c r="I116" s="280" t="str">
        <f>IF(ISBLANK('FIN1-SOURCE'!CG100),"",'FIN1-SOURCE'!CG100)</f>
        <v/>
      </c>
      <c r="J116" s="281" t="s">
        <v>6835</v>
      </c>
      <c r="K116" s="280" t="str">
        <f>IF(AND(ISBLANK('FIN1-SOURCE'!CC100),$L$116&lt;&gt;"M"),"",'FIN1-SOURCE'!CC100)</f>
        <v/>
      </c>
      <c r="L116" s="280" t="str">
        <f>IF(ISBLANK('FIN1-SOURCE'!CD100),"",'FIN1-SOURCE'!CD100)</f>
        <v/>
      </c>
      <c r="M116" s="257" t="str">
        <f t="shared" si="2"/>
        <v>OK</v>
      </c>
      <c r="N116" s="15"/>
    </row>
    <row r="117" spans="1:14" ht="22.5" x14ac:dyDescent="0.25">
      <c r="A117" s="257" t="s">
        <v>7224</v>
      </c>
      <c r="B117" s="257" t="s">
        <v>6928</v>
      </c>
      <c r="C117" s="257" t="s">
        <v>688</v>
      </c>
      <c r="D117" s="277" t="s">
        <v>4528</v>
      </c>
      <c r="E117" s="278" t="s">
        <v>6835</v>
      </c>
      <c r="F117" s="279" t="s">
        <v>688</v>
      </c>
      <c r="G117" s="277" t="s">
        <v>4387</v>
      </c>
      <c r="H117" s="280" t="str">
        <f>IF(AND(ISBLANK('FIN1-SOURCE'!CF101),$I$117&lt;&gt;"M"),"",'FIN1-SOURCE'!CF101)</f>
        <v/>
      </c>
      <c r="I117" s="280" t="str">
        <f>IF(ISBLANK('FIN1-SOURCE'!CG101),"",'FIN1-SOURCE'!CG101)</f>
        <v/>
      </c>
      <c r="J117" s="281" t="s">
        <v>6835</v>
      </c>
      <c r="K117" s="280" t="str">
        <f>IF(AND(ISBLANK('FIN1-SOURCE'!CC101),$L$117&lt;&gt;"M"),"",'FIN1-SOURCE'!CC101)</f>
        <v/>
      </c>
      <c r="L117" s="280" t="str">
        <f>IF(ISBLANK('FIN1-SOURCE'!CD101),"",'FIN1-SOURCE'!CD101)</f>
        <v/>
      </c>
      <c r="M117" s="257" t="str">
        <f t="shared" si="2"/>
        <v>OK</v>
      </c>
      <c r="N117" s="15"/>
    </row>
    <row r="118" spans="1:14" ht="22.5" x14ac:dyDescent="0.25">
      <c r="A118" s="257" t="s">
        <v>7224</v>
      </c>
      <c r="B118" s="257" t="s">
        <v>6929</v>
      </c>
      <c r="C118" s="257" t="s">
        <v>688</v>
      </c>
      <c r="D118" s="277" t="s">
        <v>6930</v>
      </c>
      <c r="E118" s="278" t="s">
        <v>6835</v>
      </c>
      <c r="F118" s="279" t="s">
        <v>688</v>
      </c>
      <c r="G118" s="277" t="s">
        <v>4388</v>
      </c>
      <c r="H118" s="280" t="str">
        <f>IF(AND(ISBLANK('FIN1-SOURCE'!CF102),$I$118&lt;&gt;"M"),"",'FIN1-SOURCE'!CF102)</f>
        <v/>
      </c>
      <c r="I118" s="280" t="str">
        <f>IF(ISBLANK('FIN1-SOURCE'!CG102),"",'FIN1-SOURCE'!CG102)</f>
        <v/>
      </c>
      <c r="J118" s="281" t="s">
        <v>6835</v>
      </c>
      <c r="K118" s="280" t="str">
        <f>IF(AND(ISBLANK('FIN1-SOURCE'!CC102),$L$118&lt;&gt;"M"),"",'FIN1-SOURCE'!CC102)</f>
        <v/>
      </c>
      <c r="L118" s="280" t="str">
        <f>IF(ISBLANK('FIN1-SOURCE'!CD102),"",'FIN1-SOURCE'!CD102)</f>
        <v/>
      </c>
      <c r="M118" s="257" t="str">
        <f t="shared" si="2"/>
        <v>OK</v>
      </c>
      <c r="N118" s="15"/>
    </row>
    <row r="119" spans="1:14" ht="22.5" x14ac:dyDescent="0.25">
      <c r="A119" s="257" t="s">
        <v>7224</v>
      </c>
      <c r="B119" s="257" t="s">
        <v>6931</v>
      </c>
      <c r="C119" s="257" t="s">
        <v>688</v>
      </c>
      <c r="D119" s="277" t="s">
        <v>6932</v>
      </c>
      <c r="E119" s="278" t="s">
        <v>6835</v>
      </c>
      <c r="F119" s="279" t="s">
        <v>688</v>
      </c>
      <c r="G119" s="277" t="s">
        <v>4391</v>
      </c>
      <c r="H119" s="280" t="str">
        <f>IF(AND(ISBLANK('FIN1-SOURCE'!CF103),$I$119&lt;&gt;"M"),"",'FIN1-SOURCE'!CF103)</f>
        <v/>
      </c>
      <c r="I119" s="280" t="str">
        <f>IF(ISBLANK('FIN1-SOURCE'!CG103),"",'FIN1-SOURCE'!CG103)</f>
        <v/>
      </c>
      <c r="J119" s="281" t="s">
        <v>6835</v>
      </c>
      <c r="K119" s="280" t="str">
        <f>IF(AND(ISBLANK('FIN1-SOURCE'!CC103),$L$119&lt;&gt;"M"),"",'FIN1-SOURCE'!CC103)</f>
        <v/>
      </c>
      <c r="L119" s="280" t="str">
        <f>IF(ISBLANK('FIN1-SOURCE'!CD103),"",'FIN1-SOURCE'!CD103)</f>
        <v/>
      </c>
      <c r="M119" s="257" t="str">
        <f t="shared" si="2"/>
        <v>OK</v>
      </c>
      <c r="N119" s="15"/>
    </row>
    <row r="120" spans="1:14" ht="22.5" x14ac:dyDescent="0.25">
      <c r="A120" s="257" t="s">
        <v>7224</v>
      </c>
      <c r="B120" s="257" t="s">
        <v>6933</v>
      </c>
      <c r="C120" s="257" t="s">
        <v>688</v>
      </c>
      <c r="D120" s="277" t="s">
        <v>6934</v>
      </c>
      <c r="E120" s="278" t="s">
        <v>6835</v>
      </c>
      <c r="F120" s="279" t="s">
        <v>688</v>
      </c>
      <c r="G120" s="277" t="s">
        <v>4394</v>
      </c>
      <c r="H120" s="280" t="str">
        <f>IF(AND(ISBLANK('FIN1-SOURCE'!CF104),$I$120&lt;&gt;"M"),"",'FIN1-SOURCE'!CF104)</f>
        <v/>
      </c>
      <c r="I120" s="280" t="str">
        <f>IF(ISBLANK('FIN1-SOURCE'!CG104),"",'FIN1-SOURCE'!CG104)</f>
        <v/>
      </c>
      <c r="J120" s="281" t="s">
        <v>6835</v>
      </c>
      <c r="K120" s="280" t="str">
        <f>IF(AND(ISBLANK('FIN1-SOURCE'!CC104),$L$120&lt;&gt;"M"),"",'FIN1-SOURCE'!CC104)</f>
        <v/>
      </c>
      <c r="L120" s="280" t="str">
        <f>IF(ISBLANK('FIN1-SOURCE'!CD104),"",'FIN1-SOURCE'!CD104)</f>
        <v/>
      </c>
      <c r="M120" s="257" t="str">
        <f t="shared" si="2"/>
        <v>OK</v>
      </c>
      <c r="N120" s="15"/>
    </row>
    <row r="121" spans="1:14" ht="22.5" x14ac:dyDescent="0.25">
      <c r="A121" s="257" t="s">
        <v>7224</v>
      </c>
      <c r="B121" s="257" t="s">
        <v>6935</v>
      </c>
      <c r="C121" s="257" t="s">
        <v>688</v>
      </c>
      <c r="D121" s="277" t="s">
        <v>6936</v>
      </c>
      <c r="E121" s="278" t="s">
        <v>6835</v>
      </c>
      <c r="F121" s="279" t="s">
        <v>688</v>
      </c>
      <c r="G121" s="277" t="s">
        <v>4397</v>
      </c>
      <c r="H121" s="280" t="str">
        <f>IF(AND(ISBLANK('FIN1-SOURCE'!CF105),$I$121&lt;&gt;"M"),"",'FIN1-SOURCE'!CF105)</f>
        <v/>
      </c>
      <c r="I121" s="280" t="str">
        <f>IF(ISBLANK('FIN1-SOURCE'!CG105),"",'FIN1-SOURCE'!CG105)</f>
        <v/>
      </c>
      <c r="J121" s="281" t="s">
        <v>6835</v>
      </c>
      <c r="K121" s="280" t="str">
        <f>IF(AND(ISBLANK('FIN1-SOURCE'!CC105),$L$121&lt;&gt;"M"),"",'FIN1-SOURCE'!CC105)</f>
        <v/>
      </c>
      <c r="L121" s="280" t="str">
        <f>IF(ISBLANK('FIN1-SOURCE'!CD105),"",'FIN1-SOURCE'!CD105)</f>
        <v/>
      </c>
      <c r="M121" s="257" t="str">
        <f t="shared" si="2"/>
        <v>OK</v>
      </c>
      <c r="N121" s="15"/>
    </row>
    <row r="122" spans="1:14" ht="22.5" x14ac:dyDescent="0.25">
      <c r="A122" s="257" t="s">
        <v>7224</v>
      </c>
      <c r="B122" s="257" t="s">
        <v>6937</v>
      </c>
      <c r="C122" s="257" t="s">
        <v>688</v>
      </c>
      <c r="D122" s="277" t="s">
        <v>4529</v>
      </c>
      <c r="E122" s="278" t="s">
        <v>6835</v>
      </c>
      <c r="F122" s="279" t="s">
        <v>688</v>
      </c>
      <c r="G122" s="277" t="s">
        <v>4398</v>
      </c>
      <c r="H122" s="280" t="str">
        <f>IF(AND(ISBLANK('FIN1-SOURCE'!CF106),$I$122&lt;&gt;"M"),"",'FIN1-SOURCE'!CF106)</f>
        <v/>
      </c>
      <c r="I122" s="280" t="str">
        <f>IF(ISBLANK('FIN1-SOURCE'!CG106),"",'FIN1-SOURCE'!CG106)</f>
        <v/>
      </c>
      <c r="J122" s="281" t="s">
        <v>6835</v>
      </c>
      <c r="K122" s="280" t="str">
        <f>IF(AND(ISBLANK('FIN1-SOURCE'!CC106),$L$122&lt;&gt;"M"),"",'FIN1-SOURCE'!CC106)</f>
        <v/>
      </c>
      <c r="L122" s="280" t="str">
        <f>IF(ISBLANK('FIN1-SOURCE'!CD106),"",'FIN1-SOURCE'!CD106)</f>
        <v/>
      </c>
      <c r="M122" s="257" t="str">
        <f t="shared" si="2"/>
        <v>OK</v>
      </c>
      <c r="N122" s="15"/>
    </row>
    <row r="123" spans="1:14" ht="22.5" x14ac:dyDescent="0.25">
      <c r="A123" s="257" t="s">
        <v>7224</v>
      </c>
      <c r="B123" s="257" t="s">
        <v>6938</v>
      </c>
      <c r="C123" s="257" t="s">
        <v>688</v>
      </c>
      <c r="D123" s="277" t="s">
        <v>4530</v>
      </c>
      <c r="E123" s="278" t="s">
        <v>6835</v>
      </c>
      <c r="F123" s="279" t="s">
        <v>688</v>
      </c>
      <c r="G123" s="277" t="s">
        <v>4399</v>
      </c>
      <c r="H123" s="280" t="str">
        <f>IF(AND(ISBLANK('FIN1-SOURCE'!CF107),$I$123&lt;&gt;"M"),"",'FIN1-SOURCE'!CF107)</f>
        <v/>
      </c>
      <c r="I123" s="280" t="str">
        <f>IF(ISBLANK('FIN1-SOURCE'!CG107),"",'FIN1-SOURCE'!CG107)</f>
        <v/>
      </c>
      <c r="J123" s="281" t="s">
        <v>6835</v>
      </c>
      <c r="K123" s="280" t="str">
        <f>IF(AND(ISBLANK('FIN1-SOURCE'!CC107),$L$123&lt;&gt;"M"),"",'FIN1-SOURCE'!CC107)</f>
        <v/>
      </c>
      <c r="L123" s="280" t="str">
        <f>IF(ISBLANK('FIN1-SOURCE'!CD107),"",'FIN1-SOURCE'!CD107)</f>
        <v/>
      </c>
      <c r="M123" s="257" t="str">
        <f t="shared" si="2"/>
        <v>OK</v>
      </c>
      <c r="N123" s="15"/>
    </row>
    <row r="124" spans="1:14" ht="22.5" x14ac:dyDescent="0.25">
      <c r="A124" s="257" t="s">
        <v>7224</v>
      </c>
      <c r="B124" s="257" t="s">
        <v>6939</v>
      </c>
      <c r="C124" s="257" t="s">
        <v>688</v>
      </c>
      <c r="D124" s="277" t="s">
        <v>6940</v>
      </c>
      <c r="E124" s="278" t="s">
        <v>6835</v>
      </c>
      <c r="F124" s="279" t="s">
        <v>688</v>
      </c>
      <c r="G124" s="277" t="s">
        <v>4400</v>
      </c>
      <c r="H124" s="280" t="str">
        <f>IF(AND(ISBLANK('FIN1-SOURCE'!CF108),$I$124&lt;&gt;"M"),"",'FIN1-SOURCE'!CF108)</f>
        <v/>
      </c>
      <c r="I124" s="280" t="str">
        <f>IF(ISBLANK('FIN1-SOURCE'!CG108),"",'FIN1-SOURCE'!CG108)</f>
        <v/>
      </c>
      <c r="J124" s="281" t="s">
        <v>6835</v>
      </c>
      <c r="K124" s="280" t="str">
        <f>IF(AND(ISBLANK('FIN1-SOURCE'!CC108),$L$124&lt;&gt;"M"),"",'FIN1-SOURCE'!CC108)</f>
        <v/>
      </c>
      <c r="L124" s="280" t="str">
        <f>IF(ISBLANK('FIN1-SOURCE'!CD108),"",'FIN1-SOURCE'!CD108)</f>
        <v/>
      </c>
      <c r="M124" s="257" t="str">
        <f t="shared" si="2"/>
        <v>OK</v>
      </c>
      <c r="N124" s="15"/>
    </row>
    <row r="125" spans="1:14" ht="22.5" x14ac:dyDescent="0.25">
      <c r="A125" s="257" t="s">
        <v>7224</v>
      </c>
      <c r="B125" s="257" t="s">
        <v>6941</v>
      </c>
      <c r="C125" s="257" t="s">
        <v>688</v>
      </c>
      <c r="D125" s="277" t="s">
        <v>6942</v>
      </c>
      <c r="E125" s="278" t="s">
        <v>6835</v>
      </c>
      <c r="F125" s="279" t="s">
        <v>688</v>
      </c>
      <c r="G125" s="277" t="s">
        <v>4403</v>
      </c>
      <c r="H125" s="280" t="str">
        <f>IF(AND(ISBLANK('FIN1-SOURCE'!CF109),$I$125&lt;&gt;"M"),"",'FIN1-SOURCE'!CF109)</f>
        <v/>
      </c>
      <c r="I125" s="280" t="str">
        <f>IF(ISBLANK('FIN1-SOURCE'!CG109),"",'FIN1-SOURCE'!CG109)</f>
        <v/>
      </c>
      <c r="J125" s="281" t="s">
        <v>6835</v>
      </c>
      <c r="K125" s="280" t="str">
        <f>IF(AND(ISBLANK('FIN1-SOURCE'!CC109),$L$125&lt;&gt;"M"),"",'FIN1-SOURCE'!CC109)</f>
        <v/>
      </c>
      <c r="L125" s="280" t="str">
        <f>IF(ISBLANK('FIN1-SOURCE'!CD109),"",'FIN1-SOURCE'!CD109)</f>
        <v/>
      </c>
      <c r="M125" s="257" t="str">
        <f t="shared" si="2"/>
        <v>OK</v>
      </c>
      <c r="N125" s="15"/>
    </row>
    <row r="126" spans="1:14" ht="22.5" x14ac:dyDescent="0.25">
      <c r="A126" s="257" t="s">
        <v>7224</v>
      </c>
      <c r="B126" s="257" t="s">
        <v>6943</v>
      </c>
      <c r="C126" s="257" t="s">
        <v>688</v>
      </c>
      <c r="D126" s="277" t="s">
        <v>6944</v>
      </c>
      <c r="E126" s="278" t="s">
        <v>6835</v>
      </c>
      <c r="F126" s="279" t="s">
        <v>688</v>
      </c>
      <c r="G126" s="277" t="s">
        <v>4406</v>
      </c>
      <c r="H126" s="280" t="str">
        <f>IF(AND(ISBLANK('FIN1-SOURCE'!CF110),$I$126&lt;&gt;"M"),"",'FIN1-SOURCE'!CF110)</f>
        <v/>
      </c>
      <c r="I126" s="280" t="str">
        <f>IF(ISBLANK('FIN1-SOURCE'!CG110),"",'FIN1-SOURCE'!CG110)</f>
        <v/>
      </c>
      <c r="J126" s="281" t="s">
        <v>6835</v>
      </c>
      <c r="K126" s="280" t="str">
        <f>IF(AND(ISBLANK('FIN1-SOURCE'!CC110),$L$126&lt;&gt;"M"),"",'FIN1-SOURCE'!CC110)</f>
        <v/>
      </c>
      <c r="L126" s="280" t="str">
        <f>IF(ISBLANK('FIN1-SOURCE'!CD110),"",'FIN1-SOURCE'!CD110)</f>
        <v/>
      </c>
      <c r="M126" s="257" t="str">
        <f t="shared" si="2"/>
        <v>OK</v>
      </c>
      <c r="N126" s="15"/>
    </row>
    <row r="127" spans="1:14" ht="22.5" x14ac:dyDescent="0.25">
      <c r="A127" s="257" t="s">
        <v>7224</v>
      </c>
      <c r="B127" s="257" t="s">
        <v>6945</v>
      </c>
      <c r="C127" s="257" t="s">
        <v>688</v>
      </c>
      <c r="D127" s="277" t="s">
        <v>4531</v>
      </c>
      <c r="E127" s="278" t="s">
        <v>6835</v>
      </c>
      <c r="F127" s="279" t="s">
        <v>688</v>
      </c>
      <c r="G127" s="277" t="s">
        <v>4407</v>
      </c>
      <c r="H127" s="280" t="str">
        <f>IF(AND(ISBLANK('FIN1-SOURCE'!CF111),$I$127&lt;&gt;"M"),"",'FIN1-SOURCE'!CF111)</f>
        <v/>
      </c>
      <c r="I127" s="280" t="str">
        <f>IF(ISBLANK('FIN1-SOURCE'!CG111),"",'FIN1-SOURCE'!CG111)</f>
        <v/>
      </c>
      <c r="J127" s="281" t="s">
        <v>6835</v>
      </c>
      <c r="K127" s="280" t="str">
        <f>IF(AND(ISBLANK('FIN1-SOURCE'!CC111),$L$127&lt;&gt;"M"),"",'FIN1-SOURCE'!CC111)</f>
        <v/>
      </c>
      <c r="L127" s="280" t="str">
        <f>IF(ISBLANK('FIN1-SOURCE'!CD111),"",'FIN1-SOURCE'!CD111)</f>
        <v/>
      </c>
      <c r="M127" s="257" t="str">
        <f t="shared" si="2"/>
        <v>OK</v>
      </c>
      <c r="N127" s="15"/>
    </row>
    <row r="128" spans="1:14" ht="22.5" x14ac:dyDescent="0.25">
      <c r="A128" s="257" t="s">
        <v>7224</v>
      </c>
      <c r="B128" s="257" t="s">
        <v>6946</v>
      </c>
      <c r="C128" s="257" t="s">
        <v>688</v>
      </c>
      <c r="D128" s="277" t="s">
        <v>4532</v>
      </c>
      <c r="E128" s="278" t="s">
        <v>6835</v>
      </c>
      <c r="F128" s="279" t="s">
        <v>688</v>
      </c>
      <c r="G128" s="277" t="s">
        <v>4408</v>
      </c>
      <c r="H128" s="280" t="str">
        <f>IF(AND(ISBLANK('FIN1-SOURCE'!CF112),$I$128&lt;&gt;"M"),"",'FIN1-SOURCE'!CF112)</f>
        <v/>
      </c>
      <c r="I128" s="280" t="str">
        <f>IF(ISBLANK('FIN1-SOURCE'!CG112),"",'FIN1-SOURCE'!CG112)</f>
        <v/>
      </c>
      <c r="J128" s="281" t="s">
        <v>6835</v>
      </c>
      <c r="K128" s="280" t="str">
        <f>IF(AND(ISBLANK('FIN1-SOURCE'!CC112),$L$128&lt;&gt;"M"),"",'FIN1-SOURCE'!CC112)</f>
        <v/>
      </c>
      <c r="L128" s="280" t="str">
        <f>IF(ISBLANK('FIN1-SOURCE'!CD112),"",'FIN1-SOURCE'!CD112)</f>
        <v/>
      </c>
      <c r="M128" s="257" t="str">
        <f t="shared" si="2"/>
        <v>OK</v>
      </c>
      <c r="N128" s="15"/>
    </row>
    <row r="129" spans="1:14" ht="22.5" x14ac:dyDescent="0.25">
      <c r="A129" s="257" t="s">
        <v>7224</v>
      </c>
      <c r="B129" s="257" t="s">
        <v>6947</v>
      </c>
      <c r="C129" s="257" t="s">
        <v>688</v>
      </c>
      <c r="D129" s="277" t="s">
        <v>6948</v>
      </c>
      <c r="E129" s="278" t="s">
        <v>6835</v>
      </c>
      <c r="F129" s="279" t="s">
        <v>688</v>
      </c>
      <c r="G129" s="277" t="s">
        <v>4409</v>
      </c>
      <c r="H129" s="280" t="str">
        <f>IF(AND(ISBLANK('FIN1-SOURCE'!CF113),$I$129&lt;&gt;"M"),"",'FIN1-SOURCE'!CF113)</f>
        <v/>
      </c>
      <c r="I129" s="280" t="str">
        <f>IF(ISBLANK('FIN1-SOURCE'!CG113),"",'FIN1-SOURCE'!CG113)</f>
        <v/>
      </c>
      <c r="J129" s="281" t="s">
        <v>6835</v>
      </c>
      <c r="K129" s="280" t="str">
        <f>IF(AND(ISBLANK('FIN1-SOURCE'!CC113),$L$129&lt;&gt;"M"),"",'FIN1-SOURCE'!CC113)</f>
        <v/>
      </c>
      <c r="L129" s="280" t="str">
        <f>IF(ISBLANK('FIN1-SOURCE'!CD113),"",'FIN1-SOURCE'!CD113)</f>
        <v/>
      </c>
      <c r="M129" s="257" t="str">
        <f t="shared" si="2"/>
        <v>OK</v>
      </c>
      <c r="N129" s="15"/>
    </row>
    <row r="130" spans="1:14" ht="22.5" x14ac:dyDescent="0.25">
      <c r="A130" s="257" t="s">
        <v>7224</v>
      </c>
      <c r="B130" s="257" t="s">
        <v>6949</v>
      </c>
      <c r="C130" s="257" t="s">
        <v>688</v>
      </c>
      <c r="D130" s="277" t="s">
        <v>6950</v>
      </c>
      <c r="E130" s="278" t="s">
        <v>6835</v>
      </c>
      <c r="F130" s="279" t="s">
        <v>688</v>
      </c>
      <c r="G130" s="277" t="s">
        <v>4412</v>
      </c>
      <c r="H130" s="280" t="str">
        <f>IF(AND(ISBLANK('FIN1-SOURCE'!CF114),$I$130&lt;&gt;"M"),"",'FIN1-SOURCE'!CF114)</f>
        <v/>
      </c>
      <c r="I130" s="280" t="str">
        <f>IF(ISBLANK('FIN1-SOURCE'!CG114),"",'FIN1-SOURCE'!CG114)</f>
        <v/>
      </c>
      <c r="J130" s="281" t="s">
        <v>6835</v>
      </c>
      <c r="K130" s="280" t="str">
        <f>IF(AND(ISBLANK('FIN1-SOURCE'!CC114),$L$130&lt;&gt;"M"),"",'FIN1-SOURCE'!CC114)</f>
        <v/>
      </c>
      <c r="L130" s="280" t="str">
        <f>IF(ISBLANK('FIN1-SOURCE'!CD114),"",'FIN1-SOURCE'!CD114)</f>
        <v/>
      </c>
      <c r="M130" s="257" t="str">
        <f t="shared" si="2"/>
        <v>OK</v>
      </c>
      <c r="N130" s="15"/>
    </row>
    <row r="131" spans="1:14" ht="22.5" x14ac:dyDescent="0.25">
      <c r="A131" s="257" t="s">
        <v>7224</v>
      </c>
      <c r="B131" s="257" t="s">
        <v>6951</v>
      </c>
      <c r="C131" s="257" t="s">
        <v>688</v>
      </c>
      <c r="D131" s="277" t="s">
        <v>6952</v>
      </c>
      <c r="E131" s="278" t="s">
        <v>6835</v>
      </c>
      <c r="F131" s="279" t="s">
        <v>688</v>
      </c>
      <c r="G131" s="277" t="s">
        <v>4415</v>
      </c>
      <c r="H131" s="280" t="str">
        <f>IF(AND(ISBLANK('FIN1-SOURCE'!CF115),$I$131&lt;&gt;"M"),"",'FIN1-SOURCE'!CF115)</f>
        <v/>
      </c>
      <c r="I131" s="280" t="str">
        <f>IF(ISBLANK('FIN1-SOURCE'!CG115),"",'FIN1-SOURCE'!CG115)</f>
        <v/>
      </c>
      <c r="J131" s="281" t="s">
        <v>6835</v>
      </c>
      <c r="K131" s="280" t="str">
        <f>IF(AND(ISBLANK('FIN1-SOURCE'!CC115),$L$131&lt;&gt;"M"),"",'FIN1-SOURCE'!CC115)</f>
        <v/>
      </c>
      <c r="L131" s="280" t="str">
        <f>IF(ISBLANK('FIN1-SOURCE'!CD115),"",'FIN1-SOURCE'!CD115)</f>
        <v/>
      </c>
      <c r="M131" s="257" t="str">
        <f t="shared" si="2"/>
        <v>OK</v>
      </c>
      <c r="N131" s="15"/>
    </row>
    <row r="132" spans="1:14" ht="22.5" x14ac:dyDescent="0.25">
      <c r="A132" s="257" t="s">
        <v>7224</v>
      </c>
      <c r="B132" s="257" t="s">
        <v>6953</v>
      </c>
      <c r="C132" s="257" t="s">
        <v>688</v>
      </c>
      <c r="D132" s="277" t="s">
        <v>6954</v>
      </c>
      <c r="E132" s="278" t="s">
        <v>6835</v>
      </c>
      <c r="F132" s="279" t="s">
        <v>688</v>
      </c>
      <c r="G132" s="277" t="s">
        <v>4418</v>
      </c>
      <c r="H132" s="280" t="str">
        <f>IF(AND(ISBLANK('FIN1-SOURCE'!CF116),$I$132&lt;&gt;"M"),"",'FIN1-SOURCE'!CF116)</f>
        <v/>
      </c>
      <c r="I132" s="280" t="str">
        <f>IF(ISBLANK('FIN1-SOURCE'!CG116),"",'FIN1-SOURCE'!CG116)</f>
        <v/>
      </c>
      <c r="J132" s="281" t="s">
        <v>6835</v>
      </c>
      <c r="K132" s="280" t="str">
        <f>IF(AND(ISBLANK('FIN1-SOURCE'!CC116),$L$132&lt;&gt;"M"),"",'FIN1-SOURCE'!CC116)</f>
        <v/>
      </c>
      <c r="L132" s="280" t="str">
        <f>IF(ISBLANK('FIN1-SOURCE'!CD116),"",'FIN1-SOURCE'!CD116)</f>
        <v/>
      </c>
      <c r="M132" s="257" t="str">
        <f t="shared" si="2"/>
        <v>OK</v>
      </c>
      <c r="N132" s="15"/>
    </row>
    <row r="133" spans="1:14" ht="22.5" x14ac:dyDescent="0.25">
      <c r="A133" s="257" t="s">
        <v>7224</v>
      </c>
      <c r="B133" s="257" t="s">
        <v>6955</v>
      </c>
      <c r="C133" s="257" t="s">
        <v>688</v>
      </c>
      <c r="D133" s="277" t="s">
        <v>6956</v>
      </c>
      <c r="E133" s="278" t="s">
        <v>6835</v>
      </c>
      <c r="F133" s="279" t="s">
        <v>688</v>
      </c>
      <c r="G133" s="277" t="s">
        <v>4421</v>
      </c>
      <c r="H133" s="280" t="str">
        <f>IF(AND(ISBLANK('FIN1-SOURCE'!CF117),$I$133&lt;&gt;"M"),"",'FIN1-SOURCE'!CF117)</f>
        <v/>
      </c>
      <c r="I133" s="280" t="str">
        <f>IF(ISBLANK('FIN1-SOURCE'!CG117),"",'FIN1-SOURCE'!CG117)</f>
        <v/>
      </c>
      <c r="J133" s="281" t="s">
        <v>6835</v>
      </c>
      <c r="K133" s="280" t="str">
        <f>IF(AND(ISBLANK('FIN1-SOURCE'!CC117),$L$133&lt;&gt;"M"),"",'FIN1-SOURCE'!CC117)</f>
        <v/>
      </c>
      <c r="L133" s="280" t="str">
        <f>IF(ISBLANK('FIN1-SOURCE'!CD117),"",'FIN1-SOURCE'!CD117)</f>
        <v/>
      </c>
      <c r="M133" s="257" t="str">
        <f t="shared" si="2"/>
        <v>OK</v>
      </c>
      <c r="N133" s="15"/>
    </row>
    <row r="134" spans="1:14" ht="22.5" x14ac:dyDescent="0.25">
      <c r="A134" s="257" t="s">
        <v>7224</v>
      </c>
      <c r="B134" s="257" t="s">
        <v>6957</v>
      </c>
      <c r="C134" s="257" t="s">
        <v>688</v>
      </c>
      <c r="D134" s="277" t="s">
        <v>4533</v>
      </c>
      <c r="E134" s="278" t="s">
        <v>6835</v>
      </c>
      <c r="F134" s="279" t="s">
        <v>688</v>
      </c>
      <c r="G134" s="277" t="s">
        <v>4422</v>
      </c>
      <c r="H134" s="280" t="str">
        <f>IF(AND(ISBLANK('FIN1-SOURCE'!CF118),$I$134&lt;&gt;"M"),"",'FIN1-SOURCE'!CF118)</f>
        <v/>
      </c>
      <c r="I134" s="280" t="str">
        <f>IF(ISBLANK('FIN1-SOURCE'!CG118),"",'FIN1-SOURCE'!CG118)</f>
        <v/>
      </c>
      <c r="J134" s="281" t="s">
        <v>6835</v>
      </c>
      <c r="K134" s="280" t="str">
        <f>IF(AND(ISBLANK('FIN1-SOURCE'!CC118),$L$134&lt;&gt;"M"),"",'FIN1-SOURCE'!CC118)</f>
        <v/>
      </c>
      <c r="L134" s="280" t="str">
        <f>IF(ISBLANK('FIN1-SOURCE'!CD118),"",'FIN1-SOURCE'!CD118)</f>
        <v/>
      </c>
      <c r="M134" s="257" t="str">
        <f t="shared" si="2"/>
        <v>OK</v>
      </c>
      <c r="N134" s="15"/>
    </row>
    <row r="135" spans="1:14" ht="22.5" x14ac:dyDescent="0.25">
      <c r="A135" s="257" t="s">
        <v>7224</v>
      </c>
      <c r="B135" s="257" t="s">
        <v>6958</v>
      </c>
      <c r="C135" s="257" t="s">
        <v>688</v>
      </c>
      <c r="D135" s="277" t="s">
        <v>4534</v>
      </c>
      <c r="E135" s="278" t="s">
        <v>6835</v>
      </c>
      <c r="F135" s="279" t="s">
        <v>688</v>
      </c>
      <c r="G135" s="277" t="s">
        <v>4423</v>
      </c>
      <c r="H135" s="280" t="str">
        <f>IF(AND(ISBLANK('FIN1-SOURCE'!CF119),$I$135&lt;&gt;"M"),"",'FIN1-SOURCE'!CF119)</f>
        <v/>
      </c>
      <c r="I135" s="280" t="str">
        <f>IF(ISBLANK('FIN1-SOURCE'!CG119),"",'FIN1-SOURCE'!CG119)</f>
        <v/>
      </c>
      <c r="J135" s="281" t="s">
        <v>6835</v>
      </c>
      <c r="K135" s="280" t="str">
        <f>IF(AND(ISBLANK('FIN1-SOURCE'!CC119),$L$135&lt;&gt;"M"),"",'FIN1-SOURCE'!CC119)</f>
        <v/>
      </c>
      <c r="L135" s="280" t="str">
        <f>IF(ISBLANK('FIN1-SOURCE'!CD119),"",'FIN1-SOURCE'!CD119)</f>
        <v/>
      </c>
      <c r="M135" s="257" t="str">
        <f t="shared" si="2"/>
        <v>OK</v>
      </c>
      <c r="N135" s="15"/>
    </row>
    <row r="136" spans="1:14" ht="22.5" x14ac:dyDescent="0.25">
      <c r="A136" s="257" t="s">
        <v>7224</v>
      </c>
      <c r="B136" s="257" t="s">
        <v>6959</v>
      </c>
      <c r="C136" s="257" t="s">
        <v>688</v>
      </c>
      <c r="D136" s="277" t="s">
        <v>4535</v>
      </c>
      <c r="E136" s="278" t="s">
        <v>6835</v>
      </c>
      <c r="F136" s="279" t="s">
        <v>688</v>
      </c>
      <c r="G136" s="277" t="s">
        <v>4424</v>
      </c>
      <c r="H136" s="280" t="str">
        <f>IF(AND(ISBLANK('FIN1-SOURCE'!CF120),$I$136&lt;&gt;"M"),"",'FIN1-SOURCE'!CF120)</f>
        <v/>
      </c>
      <c r="I136" s="280" t="str">
        <f>IF(ISBLANK('FIN1-SOURCE'!CG120),"",'FIN1-SOURCE'!CG120)</f>
        <v/>
      </c>
      <c r="J136" s="281" t="s">
        <v>6835</v>
      </c>
      <c r="K136" s="280" t="str">
        <f>IF(AND(ISBLANK('FIN1-SOURCE'!CC120),$L$136&lt;&gt;"M"),"",'FIN1-SOURCE'!CC120)</f>
        <v/>
      </c>
      <c r="L136" s="280" t="str">
        <f>IF(ISBLANK('FIN1-SOURCE'!CD120),"",'FIN1-SOURCE'!CD120)</f>
        <v/>
      </c>
      <c r="M136" s="257" t="str">
        <f t="shared" si="2"/>
        <v>OK</v>
      </c>
      <c r="N136" s="15"/>
    </row>
    <row r="137" spans="1:14" ht="22.5" x14ac:dyDescent="0.25">
      <c r="A137" s="257" t="s">
        <v>7224</v>
      </c>
      <c r="B137" s="257" t="s">
        <v>6960</v>
      </c>
      <c r="C137" s="257" t="s">
        <v>688</v>
      </c>
      <c r="D137" s="277" t="s">
        <v>4538</v>
      </c>
      <c r="E137" s="278" t="s">
        <v>6835</v>
      </c>
      <c r="F137" s="279" t="s">
        <v>688</v>
      </c>
      <c r="G137" s="277" t="s">
        <v>4427</v>
      </c>
      <c r="H137" s="280" t="str">
        <f>IF(AND(ISBLANK('FIN1-SOURCE'!CF121),$I$137&lt;&gt;"M"),"",'FIN1-SOURCE'!CF121)</f>
        <v/>
      </c>
      <c r="I137" s="280" t="str">
        <f>IF(ISBLANK('FIN1-SOURCE'!CG121),"",'FIN1-SOURCE'!CG121)</f>
        <v/>
      </c>
      <c r="J137" s="281" t="s">
        <v>6835</v>
      </c>
      <c r="K137" s="280" t="str">
        <f>IF(AND(ISBLANK('FIN1-SOURCE'!CC121),$L$137&lt;&gt;"M"),"",'FIN1-SOURCE'!CC121)</f>
        <v/>
      </c>
      <c r="L137" s="280" t="str">
        <f>IF(ISBLANK('FIN1-SOURCE'!CD121),"",'FIN1-SOURCE'!CD121)</f>
        <v/>
      </c>
      <c r="M137" s="257" t="str">
        <f t="shared" si="2"/>
        <v>OK</v>
      </c>
      <c r="N137" s="15"/>
    </row>
    <row r="138" spans="1:14" ht="22.5" x14ac:dyDescent="0.25">
      <c r="A138" s="257" t="s">
        <v>7224</v>
      </c>
      <c r="B138" s="257" t="s">
        <v>6961</v>
      </c>
      <c r="C138" s="257" t="s">
        <v>688</v>
      </c>
      <c r="D138" s="277" t="s">
        <v>4541</v>
      </c>
      <c r="E138" s="278" t="s">
        <v>6835</v>
      </c>
      <c r="F138" s="279" t="s">
        <v>688</v>
      </c>
      <c r="G138" s="277" t="s">
        <v>4430</v>
      </c>
      <c r="H138" s="280" t="str">
        <f>IF(AND(ISBLANK('FIN1-SOURCE'!CF122),$I$138&lt;&gt;"M"),"",'FIN1-SOURCE'!CF122)</f>
        <v/>
      </c>
      <c r="I138" s="280" t="str">
        <f>IF(ISBLANK('FIN1-SOURCE'!CG122),"",'FIN1-SOURCE'!CG122)</f>
        <v/>
      </c>
      <c r="J138" s="281" t="s">
        <v>6835</v>
      </c>
      <c r="K138" s="280" t="str">
        <f>IF(AND(ISBLANK('FIN1-SOURCE'!CC122),$L$138&lt;&gt;"M"),"",'FIN1-SOURCE'!CC122)</f>
        <v/>
      </c>
      <c r="L138" s="280" t="str">
        <f>IF(ISBLANK('FIN1-SOURCE'!CD122),"",'FIN1-SOURCE'!CD122)</f>
        <v/>
      </c>
      <c r="M138" s="257" t="str">
        <f t="shared" si="2"/>
        <v>OK</v>
      </c>
      <c r="N138" s="15"/>
    </row>
    <row r="139" spans="1:14" ht="22.5" x14ac:dyDescent="0.25">
      <c r="A139" s="257" t="s">
        <v>7224</v>
      </c>
      <c r="B139" s="257" t="s">
        <v>6962</v>
      </c>
      <c r="C139" s="257" t="s">
        <v>688</v>
      </c>
      <c r="D139" s="277" t="s">
        <v>4544</v>
      </c>
      <c r="E139" s="278" t="s">
        <v>6835</v>
      </c>
      <c r="F139" s="279" t="s">
        <v>688</v>
      </c>
      <c r="G139" s="277" t="s">
        <v>4433</v>
      </c>
      <c r="H139" s="280" t="str">
        <f>IF(AND(ISBLANK('FIN1-SOURCE'!CF123),$I$139&lt;&gt;"M"),"",'FIN1-SOURCE'!CF123)</f>
        <v/>
      </c>
      <c r="I139" s="280" t="str">
        <f>IF(ISBLANK('FIN1-SOURCE'!CG123),"",'FIN1-SOURCE'!CG123)</f>
        <v/>
      </c>
      <c r="J139" s="281" t="s">
        <v>6835</v>
      </c>
      <c r="K139" s="280" t="str">
        <f>IF(AND(ISBLANK('FIN1-SOURCE'!CC123),$L$139&lt;&gt;"M"),"",'FIN1-SOURCE'!CC123)</f>
        <v/>
      </c>
      <c r="L139" s="280" t="str">
        <f>IF(ISBLANK('FIN1-SOURCE'!CD123),"",'FIN1-SOURCE'!CD123)</f>
        <v/>
      </c>
      <c r="M139" s="257" t="str">
        <f t="shared" si="2"/>
        <v>OK</v>
      </c>
      <c r="N139" s="15"/>
    </row>
    <row r="140" spans="1:14" ht="22.5" x14ac:dyDescent="0.25">
      <c r="A140" s="257" t="s">
        <v>7224</v>
      </c>
      <c r="B140" s="257" t="s">
        <v>6963</v>
      </c>
      <c r="C140" s="257" t="s">
        <v>688</v>
      </c>
      <c r="D140" s="277" t="s">
        <v>4547</v>
      </c>
      <c r="E140" s="278" t="s">
        <v>6835</v>
      </c>
      <c r="F140" s="279" t="s">
        <v>688</v>
      </c>
      <c r="G140" s="277" t="s">
        <v>4436</v>
      </c>
      <c r="H140" s="280" t="str">
        <f>IF(AND(ISBLANK('FIN1-SOURCE'!CF124),$I$140&lt;&gt;"M"),"",'FIN1-SOURCE'!CF124)</f>
        <v/>
      </c>
      <c r="I140" s="280" t="str">
        <f>IF(ISBLANK('FIN1-SOURCE'!CG124),"",'FIN1-SOURCE'!CG124)</f>
        <v/>
      </c>
      <c r="J140" s="281" t="s">
        <v>6835</v>
      </c>
      <c r="K140" s="280" t="str">
        <f>IF(AND(ISBLANK('FIN1-SOURCE'!CC124),$L$140&lt;&gt;"M"),"",'FIN1-SOURCE'!CC124)</f>
        <v/>
      </c>
      <c r="L140" s="280" t="str">
        <f>IF(ISBLANK('FIN1-SOURCE'!CD124),"",'FIN1-SOURCE'!CD124)</f>
        <v/>
      </c>
      <c r="M140" s="257" t="str">
        <f t="shared" si="2"/>
        <v>OK</v>
      </c>
      <c r="N140" s="15"/>
    </row>
    <row r="141" spans="1:14" ht="22.5" x14ac:dyDescent="0.25">
      <c r="A141" s="257" t="s">
        <v>7224</v>
      </c>
      <c r="B141" s="257" t="s">
        <v>6964</v>
      </c>
      <c r="C141" s="257" t="s">
        <v>688</v>
      </c>
      <c r="D141" s="277" t="s">
        <v>4548</v>
      </c>
      <c r="E141" s="278" t="s">
        <v>6835</v>
      </c>
      <c r="F141" s="279" t="s">
        <v>688</v>
      </c>
      <c r="G141" s="277" t="s">
        <v>4437</v>
      </c>
      <c r="H141" s="280" t="str">
        <f>IF(AND(ISBLANK('FIN1-SOURCE'!CF125),$I$141&lt;&gt;"M"),"",'FIN1-SOURCE'!CF125)</f>
        <v/>
      </c>
      <c r="I141" s="280" t="str">
        <f>IF(ISBLANK('FIN1-SOURCE'!CG125),"",'FIN1-SOURCE'!CG125)</f>
        <v/>
      </c>
      <c r="J141" s="281" t="s">
        <v>6835</v>
      </c>
      <c r="K141" s="280" t="str">
        <f>IF(AND(ISBLANK('FIN1-SOURCE'!CC125),$L$141&lt;&gt;"M"),"",'FIN1-SOURCE'!CC125)</f>
        <v/>
      </c>
      <c r="L141" s="280" t="str">
        <f>IF(ISBLANK('FIN1-SOURCE'!CD125),"",'FIN1-SOURCE'!CD125)</f>
        <v/>
      </c>
      <c r="M141" s="257" t="str">
        <f t="shared" si="2"/>
        <v>OK</v>
      </c>
      <c r="N141" s="15"/>
    </row>
    <row r="142" spans="1:14" ht="22.5" x14ac:dyDescent="0.25">
      <c r="A142" s="257" t="s">
        <v>7224</v>
      </c>
      <c r="B142" s="257" t="s">
        <v>6965</v>
      </c>
      <c r="C142" s="257" t="s">
        <v>688</v>
      </c>
      <c r="D142" s="277" t="s">
        <v>4549</v>
      </c>
      <c r="E142" s="278" t="s">
        <v>6835</v>
      </c>
      <c r="F142" s="279" t="s">
        <v>688</v>
      </c>
      <c r="G142" s="277" t="s">
        <v>4438</v>
      </c>
      <c r="H142" s="280" t="str">
        <f>IF(AND(ISBLANK('FIN1-SOURCE'!CF126),$I$142&lt;&gt;"M"),"",'FIN1-SOURCE'!CF126)</f>
        <v/>
      </c>
      <c r="I142" s="280" t="str">
        <f>IF(ISBLANK('FIN1-SOURCE'!CG126),"",'FIN1-SOURCE'!CG126)</f>
        <v/>
      </c>
      <c r="J142" s="281" t="s">
        <v>6835</v>
      </c>
      <c r="K142" s="280" t="str">
        <f>IF(AND(ISBLANK('FIN1-SOURCE'!CC126),$L$142&lt;&gt;"M"),"",'FIN1-SOURCE'!CC126)</f>
        <v/>
      </c>
      <c r="L142" s="280" t="str">
        <f>IF(ISBLANK('FIN1-SOURCE'!CD126),"",'FIN1-SOURCE'!CD126)</f>
        <v/>
      </c>
      <c r="M142" s="257" t="str">
        <f t="shared" si="2"/>
        <v>OK</v>
      </c>
      <c r="N142" s="15"/>
    </row>
    <row r="143" spans="1:14" ht="22.5" x14ac:dyDescent="0.25">
      <c r="A143" s="257" t="s">
        <v>7224</v>
      </c>
      <c r="B143" s="257" t="s">
        <v>6966</v>
      </c>
      <c r="C143" s="257" t="s">
        <v>688</v>
      </c>
      <c r="D143" s="277" t="s">
        <v>4550</v>
      </c>
      <c r="E143" s="278" t="s">
        <v>6835</v>
      </c>
      <c r="F143" s="279" t="s">
        <v>688</v>
      </c>
      <c r="G143" s="277" t="s">
        <v>4439</v>
      </c>
      <c r="H143" s="280" t="str">
        <f>IF(AND(ISBLANK('FIN1-SOURCE'!CF127),$I$143&lt;&gt;"M"),"",'FIN1-SOURCE'!CF127)</f>
        <v/>
      </c>
      <c r="I143" s="280" t="str">
        <f>IF(ISBLANK('FIN1-SOURCE'!CG127),"",'FIN1-SOURCE'!CG127)</f>
        <v/>
      </c>
      <c r="J143" s="281" t="s">
        <v>6835</v>
      </c>
      <c r="K143" s="280" t="str">
        <f>IF(AND(ISBLANK('FIN1-SOURCE'!CC127),$L$143&lt;&gt;"M"),"",'FIN1-SOURCE'!CC127)</f>
        <v/>
      </c>
      <c r="L143" s="280" t="str">
        <f>IF(ISBLANK('FIN1-SOURCE'!CD127),"",'FIN1-SOURCE'!CD127)</f>
        <v/>
      </c>
      <c r="M143" s="257" t="str">
        <f t="shared" si="2"/>
        <v>OK</v>
      </c>
      <c r="N143" s="15"/>
    </row>
    <row r="144" spans="1:14" ht="22.5" x14ac:dyDescent="0.25">
      <c r="A144" s="257" t="s">
        <v>7224</v>
      </c>
      <c r="B144" s="257" t="s">
        <v>6967</v>
      </c>
      <c r="C144" s="257" t="s">
        <v>688</v>
      </c>
      <c r="D144" s="277" t="s">
        <v>4551</v>
      </c>
      <c r="E144" s="278" t="s">
        <v>6835</v>
      </c>
      <c r="F144" s="279" t="s">
        <v>688</v>
      </c>
      <c r="G144" s="277" t="s">
        <v>4440</v>
      </c>
      <c r="H144" s="280" t="str">
        <f>IF(AND(ISBLANK('FIN1-SOURCE'!CF128),$I$144&lt;&gt;"M"),"",'FIN1-SOURCE'!CF128)</f>
        <v/>
      </c>
      <c r="I144" s="280" t="str">
        <f>IF(ISBLANK('FIN1-SOURCE'!CG128),"",'FIN1-SOURCE'!CG128)</f>
        <v/>
      </c>
      <c r="J144" s="281" t="s">
        <v>6835</v>
      </c>
      <c r="K144" s="280" t="str">
        <f>IF(AND(ISBLANK('FIN1-SOURCE'!CC128),$L$144&lt;&gt;"M"),"",'FIN1-SOURCE'!CC128)</f>
        <v/>
      </c>
      <c r="L144" s="280" t="str">
        <f>IF(ISBLANK('FIN1-SOURCE'!CD128),"",'FIN1-SOURCE'!CD128)</f>
        <v/>
      </c>
      <c r="M144" s="257" t="str">
        <f t="shared" si="2"/>
        <v>OK</v>
      </c>
      <c r="N144" s="15"/>
    </row>
    <row r="145" spans="1:14" ht="22.5" x14ac:dyDescent="0.25">
      <c r="A145" s="257" t="s">
        <v>7224</v>
      </c>
      <c r="B145" s="257" t="s">
        <v>6968</v>
      </c>
      <c r="C145" s="257" t="s">
        <v>688</v>
      </c>
      <c r="D145" s="277" t="s">
        <v>4552</v>
      </c>
      <c r="E145" s="278" t="s">
        <v>6835</v>
      </c>
      <c r="F145" s="279" t="s">
        <v>688</v>
      </c>
      <c r="G145" s="277" t="s">
        <v>4441</v>
      </c>
      <c r="H145" s="280" t="str">
        <f>IF(AND(ISBLANK('FIN1-SOURCE'!CF129),$I$145&lt;&gt;"M"),"",'FIN1-SOURCE'!CF129)</f>
        <v/>
      </c>
      <c r="I145" s="280" t="str">
        <f>IF(ISBLANK('FIN1-SOURCE'!CG129),"",'FIN1-SOURCE'!CG129)</f>
        <v/>
      </c>
      <c r="J145" s="281" t="s">
        <v>6835</v>
      </c>
      <c r="K145" s="280" t="str">
        <f>IF(AND(ISBLANK('FIN1-SOURCE'!CC129),$L$145&lt;&gt;"M"),"",'FIN1-SOURCE'!CC129)</f>
        <v/>
      </c>
      <c r="L145" s="280" t="str">
        <f>IF(ISBLANK('FIN1-SOURCE'!CD129),"",'FIN1-SOURCE'!CD129)</f>
        <v/>
      </c>
      <c r="M145" s="257" t="str">
        <f t="shared" si="2"/>
        <v>OK</v>
      </c>
      <c r="N145" s="15"/>
    </row>
    <row r="146" spans="1:14" ht="22.5" x14ac:dyDescent="0.25">
      <c r="A146" s="257" t="s">
        <v>7224</v>
      </c>
      <c r="B146" s="257" t="s">
        <v>6969</v>
      </c>
      <c r="C146" s="257" t="s">
        <v>688</v>
      </c>
      <c r="D146" s="277" t="s">
        <v>4553</v>
      </c>
      <c r="E146" s="278" t="s">
        <v>6835</v>
      </c>
      <c r="F146" s="279" t="s">
        <v>688</v>
      </c>
      <c r="G146" s="277" t="s">
        <v>4442</v>
      </c>
      <c r="H146" s="280" t="str">
        <f>IF(AND(ISBLANK('FIN1-SOURCE'!CF130),$I$146&lt;&gt;"M"),"",'FIN1-SOURCE'!CF130)</f>
        <v/>
      </c>
      <c r="I146" s="280" t="str">
        <f>IF(ISBLANK('FIN1-SOURCE'!CG130),"",'FIN1-SOURCE'!CG130)</f>
        <v/>
      </c>
      <c r="J146" s="281" t="s">
        <v>6835</v>
      </c>
      <c r="K146" s="280" t="str">
        <f>IF(AND(ISBLANK('FIN1-SOURCE'!CC130),$L$146&lt;&gt;"M"),"",'FIN1-SOURCE'!CC130)</f>
        <v/>
      </c>
      <c r="L146" s="280" t="str">
        <f>IF(ISBLANK('FIN1-SOURCE'!CD130),"",'FIN1-SOURCE'!CD130)</f>
        <v/>
      </c>
      <c r="M146" s="257" t="str">
        <f t="shared" si="2"/>
        <v>OK</v>
      </c>
      <c r="N146" s="15"/>
    </row>
    <row r="147" spans="1:14" ht="22.5" x14ac:dyDescent="0.25">
      <c r="A147" s="257" t="s">
        <v>7224</v>
      </c>
      <c r="B147" s="257" t="s">
        <v>6970</v>
      </c>
      <c r="C147" s="257" t="s">
        <v>688</v>
      </c>
      <c r="D147" s="277" t="s">
        <v>4554</v>
      </c>
      <c r="E147" s="278" t="s">
        <v>6835</v>
      </c>
      <c r="F147" s="279" t="s">
        <v>688</v>
      </c>
      <c r="G147" s="277" t="s">
        <v>4443</v>
      </c>
      <c r="H147" s="280" t="str">
        <f>IF(AND(ISBLANK('FIN1-SOURCE'!CF131),$I$147&lt;&gt;"M"),"",'FIN1-SOURCE'!CF131)</f>
        <v/>
      </c>
      <c r="I147" s="280" t="str">
        <f>IF(ISBLANK('FIN1-SOURCE'!CG131),"",'FIN1-SOURCE'!CG131)</f>
        <v/>
      </c>
      <c r="J147" s="281" t="s">
        <v>6835</v>
      </c>
      <c r="K147" s="280" t="str">
        <f>IF(AND(ISBLANK('FIN1-SOURCE'!CC131),$L$147&lt;&gt;"M"),"",'FIN1-SOURCE'!CC131)</f>
        <v/>
      </c>
      <c r="L147" s="280" t="str">
        <f>IF(ISBLANK('FIN1-SOURCE'!CD131),"",'FIN1-SOURCE'!CD131)</f>
        <v/>
      </c>
      <c r="M147" s="257" t="str">
        <f t="shared" si="2"/>
        <v>OK</v>
      </c>
      <c r="N147" s="15"/>
    </row>
    <row r="148" spans="1:14" ht="22.5" x14ac:dyDescent="0.25">
      <c r="A148" s="257" t="s">
        <v>7224</v>
      </c>
      <c r="B148" s="257" t="s">
        <v>6971</v>
      </c>
      <c r="C148" s="257" t="s">
        <v>688</v>
      </c>
      <c r="D148" s="277" t="s">
        <v>4555</v>
      </c>
      <c r="E148" s="278" t="s">
        <v>6835</v>
      </c>
      <c r="F148" s="279" t="s">
        <v>688</v>
      </c>
      <c r="G148" s="277" t="s">
        <v>4444</v>
      </c>
      <c r="H148" s="280" t="str">
        <f>IF(AND(ISBLANK('FIN1-SOURCE'!CF132),$I$148&lt;&gt;"M"),"",'FIN1-SOURCE'!CF132)</f>
        <v/>
      </c>
      <c r="I148" s="280" t="str">
        <f>IF(ISBLANK('FIN1-SOURCE'!CG132),"",'FIN1-SOURCE'!CG132)</f>
        <v/>
      </c>
      <c r="J148" s="281" t="s">
        <v>6835</v>
      </c>
      <c r="K148" s="280" t="str">
        <f>IF(AND(ISBLANK('FIN1-SOURCE'!CC132),$L$148&lt;&gt;"M"),"",'FIN1-SOURCE'!CC132)</f>
        <v/>
      </c>
      <c r="L148" s="280" t="str">
        <f>IF(ISBLANK('FIN1-SOURCE'!CD132),"",'FIN1-SOURCE'!CD132)</f>
        <v/>
      </c>
      <c r="M148" s="257" t="str">
        <f t="shared" si="2"/>
        <v>OK</v>
      </c>
      <c r="N148" s="15"/>
    </row>
    <row r="149" spans="1:14" ht="22.5" x14ac:dyDescent="0.25">
      <c r="A149" s="257" t="s">
        <v>7224</v>
      </c>
      <c r="B149" s="257" t="s">
        <v>6972</v>
      </c>
      <c r="C149" s="257" t="s">
        <v>688</v>
      </c>
      <c r="D149" s="277" t="s">
        <v>4556</v>
      </c>
      <c r="E149" s="278" t="s">
        <v>6835</v>
      </c>
      <c r="F149" s="279" t="s">
        <v>688</v>
      </c>
      <c r="G149" s="277" t="s">
        <v>4445</v>
      </c>
      <c r="H149" s="280" t="str">
        <f>IF(AND(ISBLANK('FIN1-SOURCE'!CF133),$I$149&lt;&gt;"M"),"",'FIN1-SOURCE'!CF133)</f>
        <v/>
      </c>
      <c r="I149" s="280" t="str">
        <f>IF(ISBLANK('FIN1-SOURCE'!CG133),"",'FIN1-SOURCE'!CG133)</f>
        <v/>
      </c>
      <c r="J149" s="281" t="s">
        <v>6835</v>
      </c>
      <c r="K149" s="280" t="str">
        <f>IF(AND(ISBLANK('FIN1-SOURCE'!CC133),$L$149&lt;&gt;"M"),"",'FIN1-SOURCE'!CC133)</f>
        <v/>
      </c>
      <c r="L149" s="280" t="str">
        <f>IF(ISBLANK('FIN1-SOURCE'!CD133),"",'FIN1-SOURCE'!CD133)</f>
        <v/>
      </c>
      <c r="M149" s="257" t="str">
        <f t="shared" si="2"/>
        <v>OK</v>
      </c>
      <c r="N149" s="15"/>
    </row>
    <row r="150" spans="1:14" ht="22.5" x14ac:dyDescent="0.25">
      <c r="A150" s="257" t="s">
        <v>7224</v>
      </c>
      <c r="B150" s="257" t="s">
        <v>6973</v>
      </c>
      <c r="C150" s="257" t="s">
        <v>688</v>
      </c>
      <c r="D150" s="277" t="s">
        <v>4557</v>
      </c>
      <c r="E150" s="278" t="s">
        <v>6835</v>
      </c>
      <c r="F150" s="279" t="s">
        <v>688</v>
      </c>
      <c r="G150" s="277" t="s">
        <v>4446</v>
      </c>
      <c r="H150" s="280" t="str">
        <f>IF(AND(ISBLANK('FIN1-SOURCE'!CF134),$I$150&lt;&gt;"M"),"",'FIN1-SOURCE'!CF134)</f>
        <v/>
      </c>
      <c r="I150" s="280" t="str">
        <f>IF(ISBLANK('FIN1-SOURCE'!CG134),"",'FIN1-SOURCE'!CG134)</f>
        <v/>
      </c>
      <c r="J150" s="281" t="s">
        <v>6835</v>
      </c>
      <c r="K150" s="280" t="str">
        <f>IF(AND(ISBLANK('FIN1-SOURCE'!CC134),$L$150&lt;&gt;"M"),"",'FIN1-SOURCE'!CC134)</f>
        <v/>
      </c>
      <c r="L150" s="280" t="str">
        <f>IF(ISBLANK('FIN1-SOURCE'!CD134),"",'FIN1-SOURCE'!CD134)</f>
        <v/>
      </c>
      <c r="M150" s="257" t="str">
        <f t="shared" si="2"/>
        <v>OK</v>
      </c>
      <c r="N150" s="15"/>
    </row>
    <row r="151" spans="1:14" ht="22.5" x14ac:dyDescent="0.25">
      <c r="A151" s="257" t="s">
        <v>7224</v>
      </c>
      <c r="B151" s="257" t="s">
        <v>7295</v>
      </c>
      <c r="C151" s="257" t="s">
        <v>688</v>
      </c>
      <c r="D151" s="277" t="s">
        <v>7296</v>
      </c>
      <c r="E151" s="278" t="s">
        <v>6835</v>
      </c>
      <c r="F151" s="279" t="s">
        <v>688</v>
      </c>
      <c r="G151" s="277" t="s">
        <v>7297</v>
      </c>
      <c r="H151" s="280" t="str">
        <f>IF(AND(ISBLANK('FIN1-SOURCE'!CF135),$I$151&lt;&gt;"M"),"",'FIN1-SOURCE'!CF135)</f>
        <v/>
      </c>
      <c r="I151" s="280" t="str">
        <f>IF(ISBLANK('FIN1-SOURCE'!CG135),"",'FIN1-SOURCE'!CG135)</f>
        <v/>
      </c>
      <c r="J151" s="281" t="s">
        <v>6835</v>
      </c>
      <c r="K151" s="280" t="str">
        <f>IF(AND(ISBLANK('FIN1-SOURCE'!CC135),$L$151&lt;&gt;"M"),"",'FIN1-SOURCE'!CC135)</f>
        <v/>
      </c>
      <c r="L151" s="280" t="str">
        <f>IF(ISBLANK('FIN1-SOURCE'!CD135),"",'FIN1-SOURCE'!CD135)</f>
        <v/>
      </c>
      <c r="M151" s="257" t="str">
        <f t="shared" si="2"/>
        <v>OK</v>
      </c>
      <c r="N151" s="15"/>
    </row>
    <row r="152" spans="1:14" ht="22.5" x14ac:dyDescent="0.25">
      <c r="A152" s="257" t="s">
        <v>7224</v>
      </c>
      <c r="B152" s="257" t="s">
        <v>6974</v>
      </c>
      <c r="C152" s="257" t="s">
        <v>688</v>
      </c>
      <c r="D152" s="277" t="s">
        <v>6975</v>
      </c>
      <c r="E152" s="278" t="s">
        <v>6835</v>
      </c>
      <c r="F152" s="279" t="s">
        <v>688</v>
      </c>
      <c r="G152" s="277" t="s">
        <v>1350</v>
      </c>
      <c r="H152" s="280" t="str">
        <f>IF(AND(ISBLANK('FIN1-SOURCE'!CI31),$I$152&lt;&gt;"M"),"",'FIN1-SOURCE'!CI31)</f>
        <v/>
      </c>
      <c r="I152" s="280" t="str">
        <f>IF(ISBLANK('FIN1-SOURCE'!CJ31),"",'FIN1-SOURCE'!CJ31)</f>
        <v/>
      </c>
      <c r="J152" s="281" t="s">
        <v>6835</v>
      </c>
      <c r="K152" s="280" t="str">
        <f>IF(AND(ISBLANK('FIN1-SOURCE'!CC31),$L$152&lt;&gt;"M"),"",'FIN1-SOURCE'!CC31)</f>
        <v/>
      </c>
      <c r="L152" s="280" t="str">
        <f>IF(ISBLANK('FIN1-SOURCE'!CD31),"",'FIN1-SOURCE'!CD31)</f>
        <v/>
      </c>
      <c r="M152" s="257" t="str">
        <f t="shared" si="2"/>
        <v>OK</v>
      </c>
      <c r="N152" s="15"/>
    </row>
    <row r="153" spans="1:14" ht="22.5" x14ac:dyDescent="0.25">
      <c r="A153" s="257" t="s">
        <v>7224</v>
      </c>
      <c r="B153" s="257" t="s">
        <v>6976</v>
      </c>
      <c r="C153" s="257" t="s">
        <v>688</v>
      </c>
      <c r="D153" s="277" t="s">
        <v>6977</v>
      </c>
      <c r="E153" s="278" t="s">
        <v>6835</v>
      </c>
      <c r="F153" s="279" t="s">
        <v>688</v>
      </c>
      <c r="G153" s="277" t="s">
        <v>1353</v>
      </c>
      <c r="H153" s="280" t="str">
        <f>IF(AND(ISBLANK('FIN1-SOURCE'!CI32),$I$153&lt;&gt;"M"),"",'FIN1-SOURCE'!CI32)</f>
        <v/>
      </c>
      <c r="I153" s="280" t="str">
        <f>IF(ISBLANK('FIN1-SOURCE'!CJ32),"",'FIN1-SOURCE'!CJ32)</f>
        <v/>
      </c>
      <c r="J153" s="281" t="s">
        <v>6835</v>
      </c>
      <c r="K153" s="280" t="str">
        <f>IF(AND(ISBLANK('FIN1-SOURCE'!CC32),$L$153&lt;&gt;"M"),"",'FIN1-SOURCE'!CC32)</f>
        <v/>
      </c>
      <c r="L153" s="280" t="str">
        <f>IF(ISBLANK('FIN1-SOURCE'!CD32),"",'FIN1-SOURCE'!CD32)</f>
        <v/>
      </c>
      <c r="M153" s="257" t="str">
        <f t="shared" si="2"/>
        <v>OK</v>
      </c>
      <c r="N153" s="15"/>
    </row>
    <row r="154" spans="1:14" ht="22.5" x14ac:dyDescent="0.25">
      <c r="A154" s="257" t="s">
        <v>7224</v>
      </c>
      <c r="B154" s="257" t="s">
        <v>6978</v>
      </c>
      <c r="C154" s="257" t="s">
        <v>688</v>
      </c>
      <c r="D154" s="277" t="s">
        <v>6601</v>
      </c>
      <c r="E154" s="278" t="s">
        <v>6835</v>
      </c>
      <c r="F154" s="279" t="s">
        <v>688</v>
      </c>
      <c r="G154" s="277" t="s">
        <v>1356</v>
      </c>
      <c r="H154" s="280" t="str">
        <f>IF(AND(ISBLANK('FIN1-SOURCE'!CI33),$I$154&lt;&gt;"M"),"",'FIN1-SOURCE'!CI33)</f>
        <v/>
      </c>
      <c r="I154" s="280" t="str">
        <f>IF(ISBLANK('FIN1-SOURCE'!CJ33),"",'FIN1-SOURCE'!CJ33)</f>
        <v/>
      </c>
      <c r="J154" s="281" t="s">
        <v>6835</v>
      </c>
      <c r="K154" s="280" t="str">
        <f>IF(AND(ISBLANK('FIN1-SOURCE'!CC33),$L$154&lt;&gt;"M"),"",'FIN1-SOURCE'!CC33)</f>
        <v/>
      </c>
      <c r="L154" s="280" t="str">
        <f>IF(ISBLANK('FIN1-SOURCE'!CD33),"",'FIN1-SOURCE'!CD33)</f>
        <v/>
      </c>
      <c r="M154" s="257" t="str">
        <f t="shared" si="2"/>
        <v>OK</v>
      </c>
      <c r="N154" s="15"/>
    </row>
    <row r="155" spans="1:14" ht="22.5" x14ac:dyDescent="0.25">
      <c r="A155" s="257" t="s">
        <v>7224</v>
      </c>
      <c r="B155" s="257" t="s">
        <v>6979</v>
      </c>
      <c r="C155" s="257" t="s">
        <v>688</v>
      </c>
      <c r="D155" s="277" t="s">
        <v>4560</v>
      </c>
      <c r="E155" s="278" t="s">
        <v>6835</v>
      </c>
      <c r="F155" s="279" t="s">
        <v>688</v>
      </c>
      <c r="G155" s="277" t="s">
        <v>1359</v>
      </c>
      <c r="H155" s="280" t="str">
        <f>IF(AND(ISBLANK('FIN1-SOURCE'!CI34),$I$155&lt;&gt;"M"),"",'FIN1-SOURCE'!CI34)</f>
        <v/>
      </c>
      <c r="I155" s="280" t="str">
        <f>IF(ISBLANK('FIN1-SOURCE'!CJ34),"",'FIN1-SOURCE'!CJ34)</f>
        <v/>
      </c>
      <c r="J155" s="281" t="s">
        <v>6835</v>
      </c>
      <c r="K155" s="280" t="str">
        <f>IF(AND(ISBLANK('FIN1-SOURCE'!CC34),$L$155&lt;&gt;"M"),"",'FIN1-SOURCE'!CC34)</f>
        <v/>
      </c>
      <c r="L155" s="280" t="str">
        <f>IF(ISBLANK('FIN1-SOURCE'!CD34),"",'FIN1-SOURCE'!CD34)</f>
        <v/>
      </c>
      <c r="M155" s="257" t="str">
        <f t="shared" si="2"/>
        <v>OK</v>
      </c>
      <c r="N155" s="15"/>
    </row>
    <row r="156" spans="1:14" ht="22.5" x14ac:dyDescent="0.25">
      <c r="A156" s="257" t="s">
        <v>7224</v>
      </c>
      <c r="B156" s="257" t="s">
        <v>6980</v>
      </c>
      <c r="C156" s="257" t="s">
        <v>688</v>
      </c>
      <c r="D156" s="277" t="s">
        <v>4563</v>
      </c>
      <c r="E156" s="278" t="s">
        <v>6835</v>
      </c>
      <c r="F156" s="279" t="s">
        <v>688</v>
      </c>
      <c r="G156" s="277" t="s">
        <v>1362</v>
      </c>
      <c r="H156" s="280" t="str">
        <f>IF(AND(ISBLANK('FIN1-SOURCE'!CI35),$I$156&lt;&gt;"M"),"",'FIN1-SOURCE'!CI35)</f>
        <v/>
      </c>
      <c r="I156" s="280" t="str">
        <f>IF(ISBLANK('FIN1-SOURCE'!CJ35),"",'FIN1-SOURCE'!CJ35)</f>
        <v/>
      </c>
      <c r="J156" s="281" t="s">
        <v>6835</v>
      </c>
      <c r="K156" s="280" t="str">
        <f>IF(AND(ISBLANK('FIN1-SOURCE'!CC35),$L$156&lt;&gt;"M"),"",'FIN1-SOURCE'!CC35)</f>
        <v/>
      </c>
      <c r="L156" s="280" t="str">
        <f>IF(ISBLANK('FIN1-SOURCE'!CD35),"",'FIN1-SOURCE'!CD35)</f>
        <v/>
      </c>
      <c r="M156" s="257" t="str">
        <f t="shared" si="2"/>
        <v>OK</v>
      </c>
      <c r="N156" s="15"/>
    </row>
    <row r="157" spans="1:14" ht="22.5" x14ac:dyDescent="0.25">
      <c r="A157" s="257" t="s">
        <v>7224</v>
      </c>
      <c r="B157" s="257" t="s">
        <v>6981</v>
      </c>
      <c r="C157" s="257" t="s">
        <v>688</v>
      </c>
      <c r="D157" s="277" t="s">
        <v>6982</v>
      </c>
      <c r="E157" s="278" t="s">
        <v>6835</v>
      </c>
      <c r="F157" s="279" t="s">
        <v>688</v>
      </c>
      <c r="G157" s="277" t="s">
        <v>1365</v>
      </c>
      <c r="H157" s="280" t="str">
        <f>IF(AND(ISBLANK('FIN1-SOURCE'!CI36),$I$157&lt;&gt;"M"),"",'FIN1-SOURCE'!CI36)</f>
        <v/>
      </c>
      <c r="I157" s="280" t="str">
        <f>IF(ISBLANK('FIN1-SOURCE'!CJ36),"",'FIN1-SOURCE'!CJ36)</f>
        <v/>
      </c>
      <c r="J157" s="281" t="s">
        <v>6835</v>
      </c>
      <c r="K157" s="280" t="str">
        <f>IF(AND(ISBLANK('FIN1-SOURCE'!CC36),$L$157&lt;&gt;"M"),"",'FIN1-SOURCE'!CC36)</f>
        <v/>
      </c>
      <c r="L157" s="280" t="str">
        <f>IF(ISBLANK('FIN1-SOURCE'!CD36),"",'FIN1-SOURCE'!CD36)</f>
        <v/>
      </c>
      <c r="M157" s="257" t="str">
        <f t="shared" si="2"/>
        <v>OK</v>
      </c>
      <c r="N157" s="15"/>
    </row>
    <row r="158" spans="1:14" ht="22.5" x14ac:dyDescent="0.25">
      <c r="A158" s="257" t="s">
        <v>7224</v>
      </c>
      <c r="B158" s="257" t="s">
        <v>6983</v>
      </c>
      <c r="C158" s="257" t="s">
        <v>688</v>
      </c>
      <c r="D158" s="277" t="s">
        <v>6984</v>
      </c>
      <c r="E158" s="278" t="s">
        <v>6835</v>
      </c>
      <c r="F158" s="279" t="s">
        <v>688</v>
      </c>
      <c r="G158" s="277" t="s">
        <v>1368</v>
      </c>
      <c r="H158" s="280" t="str">
        <f>IF(AND(ISBLANK('FIN1-SOURCE'!CI37),$I$158&lt;&gt;"M"),"",'FIN1-SOURCE'!CI37)</f>
        <v/>
      </c>
      <c r="I158" s="280" t="str">
        <f>IF(ISBLANK('FIN1-SOURCE'!CJ37),"",'FIN1-SOURCE'!CJ37)</f>
        <v/>
      </c>
      <c r="J158" s="281" t="s">
        <v>6835</v>
      </c>
      <c r="K158" s="280" t="str">
        <f>IF(AND(ISBLANK('FIN1-SOURCE'!CC37),$L$158&lt;&gt;"M"),"",'FIN1-SOURCE'!CC37)</f>
        <v/>
      </c>
      <c r="L158" s="280" t="str">
        <f>IF(ISBLANK('FIN1-SOURCE'!CD37),"",'FIN1-SOURCE'!CD37)</f>
        <v/>
      </c>
      <c r="M158" s="257" t="str">
        <f t="shared" si="2"/>
        <v>OK</v>
      </c>
      <c r="N158" s="15"/>
    </row>
    <row r="159" spans="1:14" ht="22.5" x14ac:dyDescent="0.25">
      <c r="A159" s="257" t="s">
        <v>7224</v>
      </c>
      <c r="B159" s="257" t="s">
        <v>6985</v>
      </c>
      <c r="C159" s="257" t="s">
        <v>688</v>
      </c>
      <c r="D159" s="277" t="s">
        <v>6604</v>
      </c>
      <c r="E159" s="278" t="s">
        <v>6835</v>
      </c>
      <c r="F159" s="279" t="s">
        <v>688</v>
      </c>
      <c r="G159" s="277" t="s">
        <v>1371</v>
      </c>
      <c r="H159" s="280" t="str">
        <f>IF(AND(ISBLANK('FIN1-SOURCE'!CI38),$I$159&lt;&gt;"M"),"",'FIN1-SOURCE'!CI38)</f>
        <v/>
      </c>
      <c r="I159" s="280" t="str">
        <f>IF(ISBLANK('FIN1-SOURCE'!CJ38),"",'FIN1-SOURCE'!CJ38)</f>
        <v/>
      </c>
      <c r="J159" s="281" t="s">
        <v>6835</v>
      </c>
      <c r="K159" s="280" t="str">
        <f>IF(AND(ISBLANK('FIN1-SOURCE'!CC38),$L$159&lt;&gt;"M"),"",'FIN1-SOURCE'!CC38)</f>
        <v/>
      </c>
      <c r="L159" s="280" t="str">
        <f>IF(ISBLANK('FIN1-SOURCE'!CD38),"",'FIN1-SOURCE'!CD38)</f>
        <v/>
      </c>
      <c r="M159" s="257" t="str">
        <f t="shared" si="2"/>
        <v>OK</v>
      </c>
      <c r="N159" s="15"/>
    </row>
    <row r="160" spans="1:14" ht="22.5" x14ac:dyDescent="0.25">
      <c r="A160" s="257" t="s">
        <v>7224</v>
      </c>
      <c r="B160" s="257" t="s">
        <v>6986</v>
      </c>
      <c r="C160" s="257" t="s">
        <v>688</v>
      </c>
      <c r="D160" s="277" t="s">
        <v>4566</v>
      </c>
      <c r="E160" s="278" t="s">
        <v>6835</v>
      </c>
      <c r="F160" s="279" t="s">
        <v>688</v>
      </c>
      <c r="G160" s="277" t="s">
        <v>1374</v>
      </c>
      <c r="H160" s="280" t="str">
        <f>IF(AND(ISBLANK('FIN1-SOURCE'!CI39),$I$160&lt;&gt;"M"),"",'FIN1-SOURCE'!CI39)</f>
        <v/>
      </c>
      <c r="I160" s="280" t="str">
        <f>IF(ISBLANK('FIN1-SOURCE'!CJ39),"",'FIN1-SOURCE'!CJ39)</f>
        <v/>
      </c>
      <c r="J160" s="281" t="s">
        <v>6835</v>
      </c>
      <c r="K160" s="280" t="str">
        <f>IF(AND(ISBLANK('FIN1-SOURCE'!CC39),$L$160&lt;&gt;"M"),"",'FIN1-SOURCE'!CC39)</f>
        <v/>
      </c>
      <c r="L160" s="280" t="str">
        <f>IF(ISBLANK('FIN1-SOURCE'!CD39),"",'FIN1-SOURCE'!CD39)</f>
        <v/>
      </c>
      <c r="M160" s="257" t="str">
        <f t="shared" si="2"/>
        <v>OK</v>
      </c>
      <c r="N160" s="15"/>
    </row>
    <row r="161" spans="1:14" ht="22.5" x14ac:dyDescent="0.25">
      <c r="A161" s="257" t="s">
        <v>7224</v>
      </c>
      <c r="B161" s="257" t="s">
        <v>6987</v>
      </c>
      <c r="C161" s="257" t="s">
        <v>688</v>
      </c>
      <c r="D161" s="277" t="s">
        <v>1413</v>
      </c>
      <c r="E161" s="278" t="s">
        <v>6835</v>
      </c>
      <c r="F161" s="279" t="s">
        <v>688</v>
      </c>
      <c r="G161" s="277" t="s">
        <v>1377</v>
      </c>
      <c r="H161" s="280" t="str">
        <f>IF(AND(ISBLANK('FIN1-SOURCE'!CI40),$I$161&lt;&gt;"M"),"",'FIN1-SOURCE'!CI40)</f>
        <v/>
      </c>
      <c r="I161" s="280" t="str">
        <f>IF(ISBLANK('FIN1-SOURCE'!CJ40),"",'FIN1-SOURCE'!CJ40)</f>
        <v/>
      </c>
      <c r="J161" s="281" t="s">
        <v>6835</v>
      </c>
      <c r="K161" s="280" t="str">
        <f>IF(AND(ISBLANK('FIN1-SOURCE'!CC40),$L$161&lt;&gt;"M"),"",'FIN1-SOURCE'!CC40)</f>
        <v/>
      </c>
      <c r="L161" s="280" t="str">
        <f>IF(ISBLANK('FIN1-SOURCE'!CD40),"",'FIN1-SOURCE'!CD40)</f>
        <v/>
      </c>
      <c r="M161" s="257" t="str">
        <f t="shared" si="2"/>
        <v>OK</v>
      </c>
      <c r="N161" s="15"/>
    </row>
    <row r="162" spans="1:14" ht="22.5" x14ac:dyDescent="0.25">
      <c r="A162" s="257" t="s">
        <v>7224</v>
      </c>
      <c r="B162" s="257" t="s">
        <v>6988</v>
      </c>
      <c r="C162" s="257" t="s">
        <v>688</v>
      </c>
      <c r="D162" s="277" t="s">
        <v>1416</v>
      </c>
      <c r="E162" s="278" t="s">
        <v>6835</v>
      </c>
      <c r="F162" s="279" t="s">
        <v>688</v>
      </c>
      <c r="G162" s="277" t="s">
        <v>1380</v>
      </c>
      <c r="H162" s="280" t="str">
        <f>IF(AND(ISBLANK('FIN1-SOURCE'!CI41),$I$162&lt;&gt;"M"),"",'FIN1-SOURCE'!CI41)</f>
        <v/>
      </c>
      <c r="I162" s="280" t="str">
        <f>IF(ISBLANK('FIN1-SOURCE'!CJ41),"",'FIN1-SOURCE'!CJ41)</f>
        <v/>
      </c>
      <c r="J162" s="281" t="s">
        <v>6835</v>
      </c>
      <c r="K162" s="280" t="str">
        <f>IF(AND(ISBLANK('FIN1-SOURCE'!CC41),$L$162&lt;&gt;"M"),"",'FIN1-SOURCE'!CC41)</f>
        <v/>
      </c>
      <c r="L162" s="280" t="str">
        <f>IF(ISBLANK('FIN1-SOURCE'!CD41),"",'FIN1-SOURCE'!CD41)</f>
        <v/>
      </c>
      <c r="M162" s="257" t="str">
        <f t="shared" si="2"/>
        <v>OK</v>
      </c>
      <c r="N162" s="15"/>
    </row>
    <row r="163" spans="1:14" ht="22.5" x14ac:dyDescent="0.25">
      <c r="A163" s="257" t="s">
        <v>7224</v>
      </c>
      <c r="B163" s="257" t="s">
        <v>6989</v>
      </c>
      <c r="C163" s="257" t="s">
        <v>688</v>
      </c>
      <c r="D163" s="277" t="s">
        <v>1419</v>
      </c>
      <c r="E163" s="278" t="s">
        <v>6835</v>
      </c>
      <c r="F163" s="279" t="s">
        <v>688</v>
      </c>
      <c r="G163" s="277" t="s">
        <v>1383</v>
      </c>
      <c r="H163" s="280" t="str">
        <f>IF(AND(ISBLANK('FIN1-SOURCE'!CI42),$I$163&lt;&gt;"M"),"",'FIN1-SOURCE'!CI42)</f>
        <v/>
      </c>
      <c r="I163" s="280" t="str">
        <f>IF(ISBLANK('FIN1-SOURCE'!CJ42),"",'FIN1-SOURCE'!CJ42)</f>
        <v/>
      </c>
      <c r="J163" s="281" t="s">
        <v>6835</v>
      </c>
      <c r="K163" s="280" t="str">
        <f>IF(AND(ISBLANK('FIN1-SOURCE'!CC42),$L$163&lt;&gt;"M"),"",'FIN1-SOURCE'!CC42)</f>
        <v/>
      </c>
      <c r="L163" s="280" t="str">
        <f>IF(ISBLANK('FIN1-SOURCE'!CD42),"",'FIN1-SOURCE'!CD42)</f>
        <v/>
      </c>
      <c r="M163" s="257" t="str">
        <f t="shared" si="2"/>
        <v>OK</v>
      </c>
      <c r="N163" s="15"/>
    </row>
    <row r="164" spans="1:14" ht="22.5" x14ac:dyDescent="0.25">
      <c r="A164" s="257" t="s">
        <v>7224</v>
      </c>
      <c r="B164" s="257" t="s">
        <v>6990</v>
      </c>
      <c r="C164" s="257" t="s">
        <v>688</v>
      </c>
      <c r="D164" s="277" t="s">
        <v>1422</v>
      </c>
      <c r="E164" s="278" t="s">
        <v>6835</v>
      </c>
      <c r="F164" s="279" t="s">
        <v>688</v>
      </c>
      <c r="G164" s="277" t="s">
        <v>1386</v>
      </c>
      <c r="H164" s="280" t="str">
        <f>IF(AND(ISBLANK('FIN1-SOURCE'!CI43),$I$164&lt;&gt;"M"),"",'FIN1-SOURCE'!CI43)</f>
        <v/>
      </c>
      <c r="I164" s="280" t="str">
        <f>IF(ISBLANK('FIN1-SOURCE'!CJ43),"",'FIN1-SOURCE'!CJ43)</f>
        <v/>
      </c>
      <c r="J164" s="281" t="s">
        <v>6835</v>
      </c>
      <c r="K164" s="280" t="str">
        <f>IF(AND(ISBLANK('FIN1-SOURCE'!CC43),$L$164&lt;&gt;"M"),"",'FIN1-SOURCE'!CC43)</f>
        <v/>
      </c>
      <c r="L164" s="280" t="str">
        <f>IF(ISBLANK('FIN1-SOURCE'!CD43),"",'FIN1-SOURCE'!CD43)</f>
        <v/>
      </c>
      <c r="M164" s="257" t="str">
        <f t="shared" si="2"/>
        <v>OK</v>
      </c>
      <c r="N164" s="15"/>
    </row>
    <row r="165" spans="1:14" ht="22.5" x14ac:dyDescent="0.25">
      <c r="A165" s="257" t="s">
        <v>7224</v>
      </c>
      <c r="B165" s="257" t="s">
        <v>6991</v>
      </c>
      <c r="C165" s="257" t="s">
        <v>688</v>
      </c>
      <c r="D165" s="277" t="s">
        <v>1425</v>
      </c>
      <c r="E165" s="278" t="s">
        <v>6835</v>
      </c>
      <c r="F165" s="279" t="s">
        <v>688</v>
      </c>
      <c r="G165" s="277" t="s">
        <v>1389</v>
      </c>
      <c r="H165" s="280" t="str">
        <f>IF(AND(ISBLANK('FIN1-SOURCE'!CI44),$I$165&lt;&gt;"M"),"",'FIN1-SOURCE'!CI44)</f>
        <v/>
      </c>
      <c r="I165" s="280" t="str">
        <f>IF(ISBLANK('FIN1-SOURCE'!CJ44),"",'FIN1-SOURCE'!CJ44)</f>
        <v/>
      </c>
      <c r="J165" s="281" t="s">
        <v>6835</v>
      </c>
      <c r="K165" s="280" t="str">
        <f>IF(AND(ISBLANK('FIN1-SOURCE'!CC44),$L$165&lt;&gt;"M"),"",'FIN1-SOURCE'!CC44)</f>
        <v/>
      </c>
      <c r="L165" s="280" t="str">
        <f>IF(ISBLANK('FIN1-SOURCE'!CD44),"",'FIN1-SOURCE'!CD44)</f>
        <v/>
      </c>
      <c r="M165" s="257" t="str">
        <f t="shared" si="2"/>
        <v>OK</v>
      </c>
      <c r="N165" s="15"/>
    </row>
    <row r="166" spans="1:14" ht="22.5" x14ac:dyDescent="0.25">
      <c r="A166" s="257" t="s">
        <v>7224</v>
      </c>
      <c r="B166" s="257" t="s">
        <v>6992</v>
      </c>
      <c r="C166" s="257" t="s">
        <v>688</v>
      </c>
      <c r="D166" s="277" t="s">
        <v>1428</v>
      </c>
      <c r="E166" s="278" t="s">
        <v>6835</v>
      </c>
      <c r="F166" s="279" t="s">
        <v>688</v>
      </c>
      <c r="G166" s="277" t="s">
        <v>1392</v>
      </c>
      <c r="H166" s="280" t="str">
        <f>IF(AND(ISBLANK('FIN1-SOURCE'!CI45),$I$166&lt;&gt;"M"),"",'FIN1-SOURCE'!CI45)</f>
        <v/>
      </c>
      <c r="I166" s="280" t="str">
        <f>IF(ISBLANK('FIN1-SOURCE'!CJ45),"",'FIN1-SOURCE'!CJ45)</f>
        <v/>
      </c>
      <c r="J166" s="281" t="s">
        <v>6835</v>
      </c>
      <c r="K166" s="280" t="str">
        <f>IF(AND(ISBLANK('FIN1-SOURCE'!CC45),$L$166&lt;&gt;"M"),"",'FIN1-SOURCE'!CC45)</f>
        <v/>
      </c>
      <c r="L166" s="280" t="str">
        <f>IF(ISBLANK('FIN1-SOURCE'!CD45),"",'FIN1-SOURCE'!CD45)</f>
        <v/>
      </c>
      <c r="M166" s="257" t="str">
        <f t="shared" si="2"/>
        <v>OK</v>
      </c>
      <c r="N166" s="15"/>
    </row>
    <row r="167" spans="1:14" ht="22.5" x14ac:dyDescent="0.25">
      <c r="A167" s="257" t="s">
        <v>7224</v>
      </c>
      <c r="B167" s="257" t="s">
        <v>6993</v>
      </c>
      <c r="C167" s="257" t="s">
        <v>688</v>
      </c>
      <c r="D167" s="277" t="s">
        <v>6609</v>
      </c>
      <c r="E167" s="278" t="s">
        <v>6835</v>
      </c>
      <c r="F167" s="279" t="s">
        <v>688</v>
      </c>
      <c r="G167" s="277" t="s">
        <v>4248</v>
      </c>
      <c r="H167" s="280" t="str">
        <f>IF(AND(ISBLANK('FIN1-SOURCE'!CI46),$I$167&lt;&gt;"M"),"",'FIN1-SOURCE'!CI46)</f>
        <v/>
      </c>
      <c r="I167" s="280" t="str">
        <f>IF(ISBLANK('FIN1-SOURCE'!CJ46),"",'FIN1-SOURCE'!CJ46)</f>
        <v/>
      </c>
      <c r="J167" s="281" t="s">
        <v>6835</v>
      </c>
      <c r="K167" s="280" t="str">
        <f>IF(AND(ISBLANK('FIN1-SOURCE'!CC46),$L$167&lt;&gt;"M"),"",'FIN1-SOURCE'!CC46)</f>
        <v/>
      </c>
      <c r="L167" s="280" t="str">
        <f>IF(ISBLANK('FIN1-SOURCE'!CD46),"",'FIN1-SOURCE'!CD46)</f>
        <v/>
      </c>
      <c r="M167" s="257" t="str">
        <f t="shared" si="2"/>
        <v>OK</v>
      </c>
      <c r="N167" s="15"/>
    </row>
    <row r="168" spans="1:14" ht="22.5" x14ac:dyDescent="0.25">
      <c r="A168" s="257" t="s">
        <v>7224</v>
      </c>
      <c r="B168" s="257" t="s">
        <v>6994</v>
      </c>
      <c r="C168" s="257" t="s">
        <v>688</v>
      </c>
      <c r="D168" s="277" t="s">
        <v>6995</v>
      </c>
      <c r="E168" s="278" t="s">
        <v>6835</v>
      </c>
      <c r="F168" s="279" t="s">
        <v>688</v>
      </c>
      <c r="G168" s="277" t="s">
        <v>4251</v>
      </c>
      <c r="H168" s="280" t="str">
        <f>IF(AND(ISBLANK('FIN1-SOURCE'!CI47),$I$168&lt;&gt;"M"),"",'FIN1-SOURCE'!CI47)</f>
        <v/>
      </c>
      <c r="I168" s="280" t="str">
        <f>IF(ISBLANK('FIN1-SOURCE'!CJ47),"",'FIN1-SOURCE'!CJ47)</f>
        <v/>
      </c>
      <c r="J168" s="281" t="s">
        <v>6835</v>
      </c>
      <c r="K168" s="280" t="str">
        <f>IF(AND(ISBLANK('FIN1-SOURCE'!CC47),$L$168&lt;&gt;"M"),"",'FIN1-SOURCE'!CC47)</f>
        <v/>
      </c>
      <c r="L168" s="280" t="str">
        <f>IF(ISBLANK('FIN1-SOURCE'!CD47),"",'FIN1-SOURCE'!CD47)</f>
        <v/>
      </c>
      <c r="M168" s="257" t="str">
        <f t="shared" si="2"/>
        <v>OK</v>
      </c>
      <c r="N168" s="15"/>
    </row>
    <row r="169" spans="1:14" ht="22.5" x14ac:dyDescent="0.25">
      <c r="A169" s="257" t="s">
        <v>7224</v>
      </c>
      <c r="B169" s="257" t="s">
        <v>6996</v>
      </c>
      <c r="C169" s="257" t="s">
        <v>688</v>
      </c>
      <c r="D169" s="277" t="s">
        <v>6997</v>
      </c>
      <c r="E169" s="278" t="s">
        <v>6835</v>
      </c>
      <c r="F169" s="279" t="s">
        <v>688</v>
      </c>
      <c r="G169" s="277" t="s">
        <v>4254</v>
      </c>
      <c r="H169" s="280" t="str">
        <f>IF(AND(ISBLANK('FIN1-SOURCE'!CI48),$I$169&lt;&gt;"M"),"",'FIN1-SOURCE'!CI48)</f>
        <v/>
      </c>
      <c r="I169" s="280" t="str">
        <f>IF(ISBLANK('FIN1-SOURCE'!CJ48),"",'FIN1-SOURCE'!CJ48)</f>
        <v/>
      </c>
      <c r="J169" s="281" t="s">
        <v>6835</v>
      </c>
      <c r="K169" s="280" t="str">
        <f>IF(AND(ISBLANK('FIN1-SOURCE'!CC48),$L$169&lt;&gt;"M"),"",'FIN1-SOURCE'!CC48)</f>
        <v/>
      </c>
      <c r="L169" s="280" t="str">
        <f>IF(ISBLANK('FIN1-SOURCE'!CD48),"",'FIN1-SOURCE'!CD48)</f>
        <v/>
      </c>
      <c r="M169" s="257" t="str">
        <f t="shared" si="2"/>
        <v>OK</v>
      </c>
      <c r="N169" s="15"/>
    </row>
    <row r="170" spans="1:14" ht="22.5" x14ac:dyDescent="0.25">
      <c r="A170" s="257" t="s">
        <v>7224</v>
      </c>
      <c r="B170" s="257" t="s">
        <v>6998</v>
      </c>
      <c r="C170" s="257" t="s">
        <v>688</v>
      </c>
      <c r="D170" s="277" t="s">
        <v>4575</v>
      </c>
      <c r="E170" s="278" t="s">
        <v>6835</v>
      </c>
      <c r="F170" s="279" t="s">
        <v>688</v>
      </c>
      <c r="G170" s="277" t="s">
        <v>4257</v>
      </c>
      <c r="H170" s="280" t="str">
        <f>IF(AND(ISBLANK('FIN1-SOURCE'!CI49),$I$170&lt;&gt;"M"),"",'FIN1-SOURCE'!CI49)</f>
        <v/>
      </c>
      <c r="I170" s="280" t="str">
        <f>IF(ISBLANK('FIN1-SOURCE'!CJ49),"",'FIN1-SOURCE'!CJ49)</f>
        <v/>
      </c>
      <c r="J170" s="281" t="s">
        <v>6835</v>
      </c>
      <c r="K170" s="280" t="str">
        <f>IF(AND(ISBLANK('FIN1-SOURCE'!CC49),$L$170&lt;&gt;"M"),"",'FIN1-SOURCE'!CC49)</f>
        <v/>
      </c>
      <c r="L170" s="280" t="str">
        <f>IF(ISBLANK('FIN1-SOURCE'!CD49),"",'FIN1-SOURCE'!CD49)</f>
        <v/>
      </c>
      <c r="M170" s="257" t="str">
        <f t="shared" si="2"/>
        <v>OK</v>
      </c>
      <c r="N170" s="15"/>
    </row>
    <row r="171" spans="1:14" ht="22.5" x14ac:dyDescent="0.25">
      <c r="A171" s="257" t="s">
        <v>7224</v>
      </c>
      <c r="B171" s="257" t="s">
        <v>6999</v>
      </c>
      <c r="C171" s="257" t="s">
        <v>688</v>
      </c>
      <c r="D171" s="277" t="s">
        <v>4578</v>
      </c>
      <c r="E171" s="278" t="s">
        <v>6835</v>
      </c>
      <c r="F171" s="279" t="s">
        <v>688</v>
      </c>
      <c r="G171" s="277" t="s">
        <v>4260</v>
      </c>
      <c r="H171" s="280" t="str">
        <f>IF(AND(ISBLANK('FIN1-SOURCE'!CI50),$I$171&lt;&gt;"M"),"",'FIN1-SOURCE'!CI50)</f>
        <v/>
      </c>
      <c r="I171" s="280" t="str">
        <f>IF(ISBLANK('FIN1-SOURCE'!CJ50),"",'FIN1-SOURCE'!CJ50)</f>
        <v/>
      </c>
      <c r="J171" s="281" t="s">
        <v>6835</v>
      </c>
      <c r="K171" s="280" t="str">
        <f>IF(AND(ISBLANK('FIN1-SOURCE'!CC50),$L$171&lt;&gt;"M"),"",'FIN1-SOURCE'!CC50)</f>
        <v/>
      </c>
      <c r="L171" s="280" t="str">
        <f>IF(ISBLANK('FIN1-SOURCE'!CD50),"",'FIN1-SOURCE'!CD50)</f>
        <v/>
      </c>
      <c r="M171" s="257" t="str">
        <f t="shared" si="2"/>
        <v>OK</v>
      </c>
      <c r="N171" s="15"/>
    </row>
    <row r="172" spans="1:14" ht="22.5" x14ac:dyDescent="0.25">
      <c r="A172" s="257" t="s">
        <v>7224</v>
      </c>
      <c r="B172" s="257" t="s">
        <v>7000</v>
      </c>
      <c r="C172" s="257" t="s">
        <v>688</v>
      </c>
      <c r="D172" s="277" t="s">
        <v>6612</v>
      </c>
      <c r="E172" s="278" t="s">
        <v>6835</v>
      </c>
      <c r="F172" s="279" t="s">
        <v>688</v>
      </c>
      <c r="G172" s="277" t="s">
        <v>4263</v>
      </c>
      <c r="H172" s="280" t="str">
        <f>IF(AND(ISBLANK('FIN1-SOURCE'!CI51),$I$172&lt;&gt;"M"),"",'FIN1-SOURCE'!CI51)</f>
        <v/>
      </c>
      <c r="I172" s="280" t="str">
        <f>IF(ISBLANK('FIN1-SOURCE'!CJ51),"",'FIN1-SOURCE'!CJ51)</f>
        <v/>
      </c>
      <c r="J172" s="281" t="s">
        <v>6835</v>
      </c>
      <c r="K172" s="280" t="str">
        <f>IF(AND(ISBLANK('FIN1-SOURCE'!CC51),$L$172&lt;&gt;"M"),"",'FIN1-SOURCE'!CC51)</f>
        <v/>
      </c>
      <c r="L172" s="280" t="str">
        <f>IF(ISBLANK('FIN1-SOURCE'!CD51),"",'FIN1-SOURCE'!CD51)</f>
        <v/>
      </c>
      <c r="M172" s="257" t="str">
        <f t="shared" si="2"/>
        <v>OK</v>
      </c>
      <c r="N172" s="15"/>
    </row>
    <row r="173" spans="1:14" ht="22.5" x14ac:dyDescent="0.25">
      <c r="A173" s="257" t="s">
        <v>7224</v>
      </c>
      <c r="B173" s="257" t="s">
        <v>7001</v>
      </c>
      <c r="C173" s="257" t="s">
        <v>688</v>
      </c>
      <c r="D173" s="277" t="s">
        <v>7002</v>
      </c>
      <c r="E173" s="278" t="s">
        <v>6835</v>
      </c>
      <c r="F173" s="279" t="s">
        <v>688</v>
      </c>
      <c r="G173" s="277" t="s">
        <v>4266</v>
      </c>
      <c r="H173" s="280" t="str">
        <f>IF(AND(ISBLANK('FIN1-SOURCE'!CI52),$I$173&lt;&gt;"M"),"",'FIN1-SOURCE'!CI52)</f>
        <v/>
      </c>
      <c r="I173" s="280" t="str">
        <f>IF(ISBLANK('FIN1-SOURCE'!CJ52),"",'FIN1-SOURCE'!CJ52)</f>
        <v/>
      </c>
      <c r="J173" s="281" t="s">
        <v>6835</v>
      </c>
      <c r="K173" s="280" t="str">
        <f>IF(AND(ISBLANK('FIN1-SOURCE'!CC52),$L$173&lt;&gt;"M"),"",'FIN1-SOURCE'!CC52)</f>
        <v/>
      </c>
      <c r="L173" s="280" t="str">
        <f>IF(ISBLANK('FIN1-SOURCE'!CD52),"",'FIN1-SOURCE'!CD52)</f>
        <v/>
      </c>
      <c r="M173" s="257" t="str">
        <f t="shared" si="2"/>
        <v>OK</v>
      </c>
      <c r="N173" s="15"/>
    </row>
    <row r="174" spans="1:14" ht="22.5" x14ac:dyDescent="0.25">
      <c r="A174" s="257" t="s">
        <v>7224</v>
      </c>
      <c r="B174" s="257" t="s">
        <v>7003</v>
      </c>
      <c r="C174" s="257" t="s">
        <v>688</v>
      </c>
      <c r="D174" s="277" t="s">
        <v>6615</v>
      </c>
      <c r="E174" s="278" t="s">
        <v>6835</v>
      </c>
      <c r="F174" s="279" t="s">
        <v>688</v>
      </c>
      <c r="G174" s="277" t="s">
        <v>4269</v>
      </c>
      <c r="H174" s="280" t="str">
        <f>IF(AND(ISBLANK('FIN1-SOURCE'!CI53),$I$174&lt;&gt;"M"),"",'FIN1-SOURCE'!CI53)</f>
        <v/>
      </c>
      <c r="I174" s="280" t="str">
        <f>IF(ISBLANK('FIN1-SOURCE'!CJ53),"",'FIN1-SOURCE'!CJ53)</f>
        <v/>
      </c>
      <c r="J174" s="281" t="s">
        <v>6835</v>
      </c>
      <c r="K174" s="280" t="str">
        <f>IF(AND(ISBLANK('FIN1-SOURCE'!CC53),$L$174&lt;&gt;"M"),"",'FIN1-SOURCE'!CC53)</f>
        <v/>
      </c>
      <c r="L174" s="280" t="str">
        <f>IF(ISBLANK('FIN1-SOURCE'!CD53),"",'FIN1-SOURCE'!CD53)</f>
        <v/>
      </c>
      <c r="M174" s="257" t="str">
        <f t="shared" si="2"/>
        <v>OK</v>
      </c>
      <c r="N174" s="15"/>
    </row>
    <row r="175" spans="1:14" ht="22.5" x14ac:dyDescent="0.25">
      <c r="A175" s="257" t="s">
        <v>7224</v>
      </c>
      <c r="B175" s="257" t="s">
        <v>7004</v>
      </c>
      <c r="C175" s="257" t="s">
        <v>688</v>
      </c>
      <c r="D175" s="277" t="s">
        <v>7005</v>
      </c>
      <c r="E175" s="278" t="s">
        <v>6835</v>
      </c>
      <c r="F175" s="279" t="s">
        <v>688</v>
      </c>
      <c r="G175" s="277" t="s">
        <v>4272</v>
      </c>
      <c r="H175" s="280" t="str">
        <f>IF(AND(ISBLANK('FIN1-SOURCE'!CI54),$I$175&lt;&gt;"M"),"",'FIN1-SOURCE'!CI54)</f>
        <v/>
      </c>
      <c r="I175" s="280" t="str">
        <f>IF(ISBLANK('FIN1-SOURCE'!CJ54),"",'FIN1-SOURCE'!CJ54)</f>
        <v/>
      </c>
      <c r="J175" s="281" t="s">
        <v>6835</v>
      </c>
      <c r="K175" s="280" t="str">
        <f>IF(AND(ISBLANK('FIN1-SOURCE'!CC54),$L$175&lt;&gt;"M"),"",'FIN1-SOURCE'!CC54)</f>
        <v/>
      </c>
      <c r="L175" s="280" t="str">
        <f>IF(ISBLANK('FIN1-SOURCE'!CD54),"",'FIN1-SOURCE'!CD54)</f>
        <v/>
      </c>
      <c r="M175" s="257" t="str">
        <f t="shared" ref="M175:M238" si="3">IF(OR(AND(I175="O",AND(L175&lt;&gt;"O",L175&lt;&gt;"K")),AND(I175="K",AND(L175&lt;&gt;"O",L175&lt;&gt;"K",L175&lt;&gt;"W",NOT(AND(AND(ISNUMBER(K175),K175&gt;0),L175="")))),AND(H175=0,ISNUMBER(H175),I175="",L175="M"),AND(K175="",L175="",AND(OR(ISNUMBER(H175),I175="M"),OR(AND(H175=0,I175=""),H175=0,H175=""))),AND(OR(L175="",L175="M"),OR(AND(I175="",H175&lt;&gt;""),I175="W"),OR(NOT(ISNUMBER(K175)),AND(ISNUMBER(H175),K175&lt;H175))),AND(OR(I175="",I175="W"),OR(L175="",L175="W"),AND(ISNUMBER(H175),K175&lt;H175))),"Check","OK")</f>
        <v>OK</v>
      </c>
      <c r="N175" s="15"/>
    </row>
    <row r="176" spans="1:14" ht="22.5" x14ac:dyDescent="0.25">
      <c r="A176" s="257" t="s">
        <v>7224</v>
      </c>
      <c r="B176" s="257" t="s">
        <v>7006</v>
      </c>
      <c r="C176" s="257" t="s">
        <v>688</v>
      </c>
      <c r="D176" s="277" t="s">
        <v>4581</v>
      </c>
      <c r="E176" s="278" t="s">
        <v>6835</v>
      </c>
      <c r="F176" s="279" t="s">
        <v>688</v>
      </c>
      <c r="G176" s="277" t="s">
        <v>4275</v>
      </c>
      <c r="H176" s="280" t="str">
        <f>IF(AND(ISBLANK('FIN1-SOURCE'!CI55),$I$176&lt;&gt;"M"),"",'FIN1-SOURCE'!CI55)</f>
        <v/>
      </c>
      <c r="I176" s="280" t="str">
        <f>IF(ISBLANK('FIN1-SOURCE'!CJ55),"",'FIN1-SOURCE'!CJ55)</f>
        <v/>
      </c>
      <c r="J176" s="281" t="s">
        <v>6835</v>
      </c>
      <c r="K176" s="280" t="str">
        <f>IF(AND(ISBLANK('FIN1-SOURCE'!CC55),$L$176&lt;&gt;"M"),"",'FIN1-SOURCE'!CC55)</f>
        <v/>
      </c>
      <c r="L176" s="280" t="str">
        <f>IF(ISBLANK('FIN1-SOURCE'!CD55),"",'FIN1-SOURCE'!CD55)</f>
        <v/>
      </c>
      <c r="M176" s="257" t="str">
        <f t="shared" si="3"/>
        <v>OK</v>
      </c>
      <c r="N176" s="15"/>
    </row>
    <row r="177" spans="1:14" ht="22.5" x14ac:dyDescent="0.25">
      <c r="A177" s="257" t="s">
        <v>7224</v>
      </c>
      <c r="B177" s="257" t="s">
        <v>7007</v>
      </c>
      <c r="C177" s="257" t="s">
        <v>688</v>
      </c>
      <c r="D177" s="277" t="s">
        <v>7008</v>
      </c>
      <c r="E177" s="278" t="s">
        <v>6835</v>
      </c>
      <c r="F177" s="279" t="s">
        <v>688</v>
      </c>
      <c r="G177" s="277" t="s">
        <v>4278</v>
      </c>
      <c r="H177" s="280" t="str">
        <f>IF(AND(ISBLANK('FIN1-SOURCE'!CI56),$I$177&lt;&gt;"M"),"",'FIN1-SOURCE'!CI56)</f>
        <v/>
      </c>
      <c r="I177" s="280" t="str">
        <f>IF(ISBLANK('FIN1-SOURCE'!CJ56),"",'FIN1-SOURCE'!CJ56)</f>
        <v/>
      </c>
      <c r="J177" s="281" t="s">
        <v>6835</v>
      </c>
      <c r="K177" s="280" t="str">
        <f>IF(AND(ISBLANK('FIN1-SOURCE'!CC56),$L$177&lt;&gt;"M"),"",'FIN1-SOURCE'!CC56)</f>
        <v/>
      </c>
      <c r="L177" s="280" t="str">
        <f>IF(ISBLANK('FIN1-SOURCE'!CD56),"",'FIN1-SOURCE'!CD56)</f>
        <v/>
      </c>
      <c r="M177" s="257" t="str">
        <f t="shared" si="3"/>
        <v>OK</v>
      </c>
      <c r="N177" s="15"/>
    </row>
    <row r="178" spans="1:14" ht="22.5" x14ac:dyDescent="0.25">
      <c r="A178" s="257" t="s">
        <v>7224</v>
      </c>
      <c r="B178" s="257" t="s">
        <v>7009</v>
      </c>
      <c r="C178" s="257" t="s">
        <v>688</v>
      </c>
      <c r="D178" s="277" t="s">
        <v>4584</v>
      </c>
      <c r="E178" s="278" t="s">
        <v>6835</v>
      </c>
      <c r="F178" s="279" t="s">
        <v>688</v>
      </c>
      <c r="G178" s="277" t="s">
        <v>4281</v>
      </c>
      <c r="H178" s="280" t="str">
        <f>IF(AND(ISBLANK('FIN1-SOURCE'!CI57),$I$178&lt;&gt;"M"),"",'FIN1-SOURCE'!CI57)</f>
        <v/>
      </c>
      <c r="I178" s="280" t="str">
        <f>IF(ISBLANK('FIN1-SOURCE'!CJ57),"",'FIN1-SOURCE'!CJ57)</f>
        <v/>
      </c>
      <c r="J178" s="281" t="s">
        <v>6835</v>
      </c>
      <c r="K178" s="280" t="str">
        <f>IF(AND(ISBLANK('FIN1-SOURCE'!CC57),$L$178&lt;&gt;"M"),"",'FIN1-SOURCE'!CC57)</f>
        <v/>
      </c>
      <c r="L178" s="280" t="str">
        <f>IF(ISBLANK('FIN1-SOURCE'!CD57),"",'FIN1-SOURCE'!CD57)</f>
        <v/>
      </c>
      <c r="M178" s="257" t="str">
        <f t="shared" si="3"/>
        <v>OK</v>
      </c>
      <c r="N178" s="15"/>
    </row>
    <row r="179" spans="1:14" ht="22.5" x14ac:dyDescent="0.25">
      <c r="A179" s="257" t="s">
        <v>7224</v>
      </c>
      <c r="B179" s="257" t="s">
        <v>7010</v>
      </c>
      <c r="C179" s="257" t="s">
        <v>688</v>
      </c>
      <c r="D179" s="277" t="s">
        <v>4587</v>
      </c>
      <c r="E179" s="278" t="s">
        <v>6835</v>
      </c>
      <c r="F179" s="279" t="s">
        <v>688</v>
      </c>
      <c r="G179" s="277" t="s">
        <v>4284</v>
      </c>
      <c r="H179" s="280" t="str">
        <f>IF(AND(ISBLANK('FIN1-SOURCE'!CI58),$I$179&lt;&gt;"M"),"",'FIN1-SOURCE'!CI58)</f>
        <v/>
      </c>
      <c r="I179" s="280" t="str">
        <f>IF(ISBLANK('FIN1-SOURCE'!CJ58),"",'FIN1-SOURCE'!CJ58)</f>
        <v/>
      </c>
      <c r="J179" s="281" t="s">
        <v>6835</v>
      </c>
      <c r="K179" s="280" t="str">
        <f>IF(AND(ISBLANK('FIN1-SOURCE'!CC58),$L$179&lt;&gt;"M"),"",'FIN1-SOURCE'!CC58)</f>
        <v/>
      </c>
      <c r="L179" s="280" t="str">
        <f>IF(ISBLANK('FIN1-SOURCE'!CD58),"",'FIN1-SOURCE'!CD58)</f>
        <v/>
      </c>
      <c r="M179" s="257" t="str">
        <f t="shared" si="3"/>
        <v>OK</v>
      </c>
      <c r="N179" s="15"/>
    </row>
    <row r="180" spans="1:14" ht="22.5" x14ac:dyDescent="0.25">
      <c r="A180" s="257" t="s">
        <v>7224</v>
      </c>
      <c r="B180" s="257" t="s">
        <v>7011</v>
      </c>
      <c r="C180" s="257" t="s">
        <v>688</v>
      </c>
      <c r="D180" s="277" t="s">
        <v>6618</v>
      </c>
      <c r="E180" s="278" t="s">
        <v>6835</v>
      </c>
      <c r="F180" s="279" t="s">
        <v>688</v>
      </c>
      <c r="G180" s="277" t="s">
        <v>4287</v>
      </c>
      <c r="H180" s="280" t="str">
        <f>IF(AND(ISBLANK('FIN1-SOURCE'!CI59),$I$180&lt;&gt;"M"),"",'FIN1-SOURCE'!CI59)</f>
        <v/>
      </c>
      <c r="I180" s="280" t="str">
        <f>IF(ISBLANK('FIN1-SOURCE'!CJ59),"",'FIN1-SOURCE'!CJ59)</f>
        <v/>
      </c>
      <c r="J180" s="281" t="s">
        <v>6835</v>
      </c>
      <c r="K180" s="280" t="str">
        <f>IF(AND(ISBLANK('FIN1-SOURCE'!CC59),$L$180&lt;&gt;"M"),"",'FIN1-SOURCE'!CC59)</f>
        <v/>
      </c>
      <c r="L180" s="280" t="str">
        <f>IF(ISBLANK('FIN1-SOURCE'!CD59),"",'FIN1-SOURCE'!CD59)</f>
        <v/>
      </c>
      <c r="M180" s="257" t="str">
        <f t="shared" si="3"/>
        <v>OK</v>
      </c>
      <c r="N180" s="15"/>
    </row>
    <row r="181" spans="1:14" ht="22.5" x14ac:dyDescent="0.25">
      <c r="A181" s="257" t="s">
        <v>7224</v>
      </c>
      <c r="B181" s="257" t="s">
        <v>7012</v>
      </c>
      <c r="C181" s="257" t="s">
        <v>688</v>
      </c>
      <c r="D181" s="277" t="s">
        <v>7013</v>
      </c>
      <c r="E181" s="278" t="s">
        <v>6835</v>
      </c>
      <c r="F181" s="279" t="s">
        <v>688</v>
      </c>
      <c r="G181" s="277" t="s">
        <v>4290</v>
      </c>
      <c r="H181" s="280" t="str">
        <f>IF(AND(ISBLANK('FIN1-SOURCE'!CI60),$I$181&lt;&gt;"M"),"",'FIN1-SOURCE'!CI60)</f>
        <v/>
      </c>
      <c r="I181" s="280" t="str">
        <f>IF(ISBLANK('FIN1-SOURCE'!CJ60),"",'FIN1-SOURCE'!CJ60)</f>
        <v/>
      </c>
      <c r="J181" s="281" t="s">
        <v>6835</v>
      </c>
      <c r="K181" s="280" t="str">
        <f>IF(AND(ISBLANK('FIN1-SOURCE'!CC60),$L$181&lt;&gt;"M"),"",'FIN1-SOURCE'!CC60)</f>
        <v/>
      </c>
      <c r="L181" s="280" t="str">
        <f>IF(ISBLANK('FIN1-SOURCE'!CD60),"",'FIN1-SOURCE'!CD60)</f>
        <v/>
      </c>
      <c r="M181" s="257" t="str">
        <f t="shared" si="3"/>
        <v>OK</v>
      </c>
      <c r="N181" s="15"/>
    </row>
    <row r="182" spans="1:14" ht="22.5" x14ac:dyDescent="0.25">
      <c r="A182" s="257" t="s">
        <v>7224</v>
      </c>
      <c r="B182" s="257" t="s">
        <v>7014</v>
      </c>
      <c r="C182" s="257" t="s">
        <v>688</v>
      </c>
      <c r="D182" s="277" t="s">
        <v>6621</v>
      </c>
      <c r="E182" s="278" t="s">
        <v>6835</v>
      </c>
      <c r="F182" s="279" t="s">
        <v>688</v>
      </c>
      <c r="G182" s="277" t="s">
        <v>4293</v>
      </c>
      <c r="H182" s="280" t="str">
        <f>IF(AND(ISBLANK('FIN1-SOURCE'!CI61),$I$182&lt;&gt;"M"),"",'FIN1-SOURCE'!CI61)</f>
        <v/>
      </c>
      <c r="I182" s="280" t="str">
        <f>IF(ISBLANK('FIN1-SOURCE'!CJ61),"",'FIN1-SOURCE'!CJ61)</f>
        <v/>
      </c>
      <c r="J182" s="281" t="s">
        <v>6835</v>
      </c>
      <c r="K182" s="280" t="str">
        <f>IF(AND(ISBLANK('FIN1-SOURCE'!CC61),$L$182&lt;&gt;"M"),"",'FIN1-SOURCE'!CC61)</f>
        <v/>
      </c>
      <c r="L182" s="280" t="str">
        <f>IF(ISBLANK('FIN1-SOURCE'!CD61),"",'FIN1-SOURCE'!CD61)</f>
        <v/>
      </c>
      <c r="M182" s="257" t="str">
        <f t="shared" si="3"/>
        <v>OK</v>
      </c>
      <c r="N182" s="15"/>
    </row>
    <row r="183" spans="1:14" ht="22.5" x14ac:dyDescent="0.25">
      <c r="A183" s="257" t="s">
        <v>7224</v>
      </c>
      <c r="B183" s="257" t="s">
        <v>7015</v>
      </c>
      <c r="C183" s="257" t="s">
        <v>688</v>
      </c>
      <c r="D183" s="277" t="s">
        <v>4590</v>
      </c>
      <c r="E183" s="278" t="s">
        <v>6835</v>
      </c>
      <c r="F183" s="279" t="s">
        <v>688</v>
      </c>
      <c r="G183" s="277" t="s">
        <v>4296</v>
      </c>
      <c r="H183" s="280" t="str">
        <f>IF(AND(ISBLANK('FIN1-SOURCE'!CI62),$I$183&lt;&gt;"M"),"",'FIN1-SOURCE'!CI62)</f>
        <v/>
      </c>
      <c r="I183" s="280" t="str">
        <f>IF(ISBLANK('FIN1-SOURCE'!CJ62),"",'FIN1-SOURCE'!CJ62)</f>
        <v/>
      </c>
      <c r="J183" s="281" t="s">
        <v>6835</v>
      </c>
      <c r="K183" s="280" t="str">
        <f>IF(AND(ISBLANK('FIN1-SOURCE'!CC62),$L$183&lt;&gt;"M"),"",'FIN1-SOURCE'!CC62)</f>
        <v/>
      </c>
      <c r="L183" s="280" t="str">
        <f>IF(ISBLANK('FIN1-SOURCE'!CD62),"",'FIN1-SOURCE'!CD62)</f>
        <v/>
      </c>
      <c r="M183" s="257" t="str">
        <f t="shared" si="3"/>
        <v>OK</v>
      </c>
      <c r="N183" s="15"/>
    </row>
    <row r="184" spans="1:14" ht="22.5" x14ac:dyDescent="0.25">
      <c r="A184" s="257" t="s">
        <v>7224</v>
      </c>
      <c r="B184" s="257" t="s">
        <v>7016</v>
      </c>
      <c r="C184" s="257" t="s">
        <v>688</v>
      </c>
      <c r="D184" s="277" t="s">
        <v>4593</v>
      </c>
      <c r="E184" s="278" t="s">
        <v>6835</v>
      </c>
      <c r="F184" s="279" t="s">
        <v>688</v>
      </c>
      <c r="G184" s="277" t="s">
        <v>4299</v>
      </c>
      <c r="H184" s="280" t="str">
        <f>IF(AND(ISBLANK('FIN1-SOURCE'!CI63),$I$184&lt;&gt;"M"),"",'FIN1-SOURCE'!CI63)</f>
        <v/>
      </c>
      <c r="I184" s="280" t="str">
        <f>IF(ISBLANK('FIN1-SOURCE'!CJ63),"",'FIN1-SOURCE'!CJ63)</f>
        <v/>
      </c>
      <c r="J184" s="281" t="s">
        <v>6835</v>
      </c>
      <c r="K184" s="280" t="str">
        <f>IF(AND(ISBLANK('FIN1-SOURCE'!CC63),$L$184&lt;&gt;"M"),"",'FIN1-SOURCE'!CC63)</f>
        <v/>
      </c>
      <c r="L184" s="280" t="str">
        <f>IF(ISBLANK('FIN1-SOURCE'!CD63),"",'FIN1-SOURCE'!CD63)</f>
        <v/>
      </c>
      <c r="M184" s="257" t="str">
        <f t="shared" si="3"/>
        <v>OK</v>
      </c>
      <c r="N184" s="15"/>
    </row>
    <row r="185" spans="1:14" ht="22.5" x14ac:dyDescent="0.25">
      <c r="A185" s="257" t="s">
        <v>7224</v>
      </c>
      <c r="B185" s="257" t="s">
        <v>7017</v>
      </c>
      <c r="C185" s="257" t="s">
        <v>688</v>
      </c>
      <c r="D185" s="277" t="s">
        <v>7018</v>
      </c>
      <c r="E185" s="278" t="s">
        <v>6835</v>
      </c>
      <c r="F185" s="279" t="s">
        <v>688</v>
      </c>
      <c r="G185" s="277" t="s">
        <v>4302</v>
      </c>
      <c r="H185" s="280" t="str">
        <f>IF(AND(ISBLANK('FIN1-SOURCE'!CI64),$I$185&lt;&gt;"M"),"",'FIN1-SOURCE'!CI64)</f>
        <v/>
      </c>
      <c r="I185" s="280" t="str">
        <f>IF(ISBLANK('FIN1-SOURCE'!CJ64),"",'FIN1-SOURCE'!CJ64)</f>
        <v/>
      </c>
      <c r="J185" s="281" t="s">
        <v>6835</v>
      </c>
      <c r="K185" s="280" t="str">
        <f>IF(AND(ISBLANK('FIN1-SOURCE'!CC64),$L$185&lt;&gt;"M"),"",'FIN1-SOURCE'!CC64)</f>
        <v/>
      </c>
      <c r="L185" s="280" t="str">
        <f>IF(ISBLANK('FIN1-SOURCE'!CD64),"",'FIN1-SOURCE'!CD64)</f>
        <v/>
      </c>
      <c r="M185" s="257" t="str">
        <f t="shared" si="3"/>
        <v>OK</v>
      </c>
      <c r="N185" s="15"/>
    </row>
    <row r="186" spans="1:14" ht="22.5" x14ac:dyDescent="0.25">
      <c r="A186" s="257" t="s">
        <v>7224</v>
      </c>
      <c r="B186" s="257" t="s">
        <v>7019</v>
      </c>
      <c r="C186" s="257" t="s">
        <v>688</v>
      </c>
      <c r="D186" s="277" t="s">
        <v>7020</v>
      </c>
      <c r="E186" s="278" t="s">
        <v>6835</v>
      </c>
      <c r="F186" s="279" t="s">
        <v>688</v>
      </c>
      <c r="G186" s="277" t="s">
        <v>4305</v>
      </c>
      <c r="H186" s="280" t="str">
        <f>IF(AND(ISBLANK('FIN1-SOURCE'!CI65),$I$186&lt;&gt;"M"),"",'FIN1-SOURCE'!CI65)</f>
        <v/>
      </c>
      <c r="I186" s="280" t="str">
        <f>IF(ISBLANK('FIN1-SOURCE'!CJ65),"",'FIN1-SOURCE'!CJ65)</f>
        <v/>
      </c>
      <c r="J186" s="281" t="s">
        <v>6835</v>
      </c>
      <c r="K186" s="280" t="str">
        <f>IF(AND(ISBLANK('FIN1-SOURCE'!CC65),$L$186&lt;&gt;"M"),"",'FIN1-SOURCE'!CC65)</f>
        <v/>
      </c>
      <c r="L186" s="280" t="str">
        <f>IF(ISBLANK('FIN1-SOURCE'!CD65),"",'FIN1-SOURCE'!CD65)</f>
        <v/>
      </c>
      <c r="M186" s="257" t="str">
        <f t="shared" si="3"/>
        <v>OK</v>
      </c>
      <c r="N186" s="15"/>
    </row>
    <row r="187" spans="1:14" ht="22.5" x14ac:dyDescent="0.25">
      <c r="A187" s="257" t="s">
        <v>7224</v>
      </c>
      <c r="B187" s="257" t="s">
        <v>7021</v>
      </c>
      <c r="C187" s="257" t="s">
        <v>688</v>
      </c>
      <c r="D187" s="277" t="s">
        <v>7022</v>
      </c>
      <c r="E187" s="278" t="s">
        <v>6835</v>
      </c>
      <c r="F187" s="279" t="s">
        <v>688</v>
      </c>
      <c r="G187" s="277" t="s">
        <v>4308</v>
      </c>
      <c r="H187" s="280" t="str">
        <f>IF(AND(ISBLANK('FIN1-SOURCE'!CI66),$I$187&lt;&gt;"M"),"",'FIN1-SOURCE'!CI66)</f>
        <v/>
      </c>
      <c r="I187" s="280" t="str">
        <f>IF(ISBLANK('FIN1-SOURCE'!CJ66),"",'FIN1-SOURCE'!CJ66)</f>
        <v/>
      </c>
      <c r="J187" s="281" t="s">
        <v>6835</v>
      </c>
      <c r="K187" s="280" t="str">
        <f>IF(AND(ISBLANK('FIN1-SOURCE'!CC66),$L$187&lt;&gt;"M"),"",'FIN1-SOURCE'!CC66)</f>
        <v/>
      </c>
      <c r="L187" s="280" t="str">
        <f>IF(ISBLANK('FIN1-SOURCE'!CD66),"",'FIN1-SOURCE'!CD66)</f>
        <v/>
      </c>
      <c r="M187" s="257" t="str">
        <f t="shared" si="3"/>
        <v>OK</v>
      </c>
      <c r="N187" s="15"/>
    </row>
    <row r="188" spans="1:14" ht="22.5" x14ac:dyDescent="0.25">
      <c r="A188" s="257" t="s">
        <v>7224</v>
      </c>
      <c r="B188" s="257" t="s">
        <v>7023</v>
      </c>
      <c r="C188" s="257" t="s">
        <v>688</v>
      </c>
      <c r="D188" s="277" t="s">
        <v>4596</v>
      </c>
      <c r="E188" s="278" t="s">
        <v>6835</v>
      </c>
      <c r="F188" s="279" t="s">
        <v>688</v>
      </c>
      <c r="G188" s="277" t="s">
        <v>4311</v>
      </c>
      <c r="H188" s="280" t="str">
        <f>IF(AND(ISBLANK('FIN1-SOURCE'!CI67),$I$188&lt;&gt;"M"),"",'FIN1-SOURCE'!CI67)</f>
        <v/>
      </c>
      <c r="I188" s="280" t="str">
        <f>IF(ISBLANK('FIN1-SOURCE'!CJ67),"",'FIN1-SOURCE'!CJ67)</f>
        <v/>
      </c>
      <c r="J188" s="281" t="s">
        <v>6835</v>
      </c>
      <c r="K188" s="280" t="str">
        <f>IF(AND(ISBLANK('FIN1-SOURCE'!CC67),$L$188&lt;&gt;"M"),"",'FIN1-SOURCE'!CC67)</f>
        <v/>
      </c>
      <c r="L188" s="280" t="str">
        <f>IF(ISBLANK('FIN1-SOURCE'!CD67),"",'FIN1-SOURCE'!CD67)</f>
        <v/>
      </c>
      <c r="M188" s="257" t="str">
        <f t="shared" si="3"/>
        <v>OK</v>
      </c>
      <c r="N188" s="15"/>
    </row>
    <row r="189" spans="1:14" ht="22.5" x14ac:dyDescent="0.25">
      <c r="A189" s="257" t="s">
        <v>7224</v>
      </c>
      <c r="B189" s="257" t="s">
        <v>7024</v>
      </c>
      <c r="C189" s="257" t="s">
        <v>688</v>
      </c>
      <c r="D189" s="277" t="s">
        <v>6628</v>
      </c>
      <c r="E189" s="278" t="s">
        <v>6835</v>
      </c>
      <c r="F189" s="279" t="s">
        <v>688</v>
      </c>
      <c r="G189" s="277" t="s">
        <v>4314</v>
      </c>
      <c r="H189" s="280" t="str">
        <f>IF(AND(ISBLANK('FIN1-SOURCE'!CI68),$I$189&lt;&gt;"M"),"",'FIN1-SOURCE'!CI68)</f>
        <v/>
      </c>
      <c r="I189" s="280" t="str">
        <f>IF(ISBLANK('FIN1-SOURCE'!CJ68),"",'FIN1-SOURCE'!CJ68)</f>
        <v/>
      </c>
      <c r="J189" s="281" t="s">
        <v>6835</v>
      </c>
      <c r="K189" s="280" t="str">
        <f>IF(AND(ISBLANK('FIN1-SOURCE'!CC68),$L$189&lt;&gt;"M"),"",'FIN1-SOURCE'!CC68)</f>
        <v/>
      </c>
      <c r="L189" s="280" t="str">
        <f>IF(ISBLANK('FIN1-SOURCE'!CD68),"",'FIN1-SOURCE'!CD68)</f>
        <v/>
      </c>
      <c r="M189" s="257" t="str">
        <f t="shared" si="3"/>
        <v>OK</v>
      </c>
      <c r="N189" s="15"/>
    </row>
    <row r="190" spans="1:14" ht="22.5" x14ac:dyDescent="0.25">
      <c r="A190" s="257" t="s">
        <v>7224</v>
      </c>
      <c r="B190" s="257" t="s">
        <v>7025</v>
      </c>
      <c r="C190" s="257" t="s">
        <v>688</v>
      </c>
      <c r="D190" s="277" t="s">
        <v>4599</v>
      </c>
      <c r="E190" s="278" t="s">
        <v>6835</v>
      </c>
      <c r="F190" s="279" t="s">
        <v>688</v>
      </c>
      <c r="G190" s="277" t="s">
        <v>4317</v>
      </c>
      <c r="H190" s="280" t="str">
        <f>IF(AND(ISBLANK('FIN1-SOURCE'!CI69),$I$190&lt;&gt;"M"),"",'FIN1-SOURCE'!CI69)</f>
        <v/>
      </c>
      <c r="I190" s="280" t="str">
        <f>IF(ISBLANK('FIN1-SOURCE'!CJ69),"",'FIN1-SOURCE'!CJ69)</f>
        <v/>
      </c>
      <c r="J190" s="281" t="s">
        <v>6835</v>
      </c>
      <c r="K190" s="280" t="str">
        <f>IF(AND(ISBLANK('FIN1-SOURCE'!CC69),$L$190&lt;&gt;"M"),"",'FIN1-SOURCE'!CC69)</f>
        <v/>
      </c>
      <c r="L190" s="280" t="str">
        <f>IF(ISBLANK('FIN1-SOURCE'!CD69),"",'FIN1-SOURCE'!CD69)</f>
        <v/>
      </c>
      <c r="M190" s="257" t="str">
        <f t="shared" si="3"/>
        <v>OK</v>
      </c>
      <c r="N190" s="15"/>
    </row>
    <row r="191" spans="1:14" ht="22.5" x14ac:dyDescent="0.25">
      <c r="A191" s="257" t="s">
        <v>7224</v>
      </c>
      <c r="B191" s="257" t="s">
        <v>7026</v>
      </c>
      <c r="C191" s="257" t="s">
        <v>688</v>
      </c>
      <c r="D191" s="277" t="s">
        <v>4602</v>
      </c>
      <c r="E191" s="278" t="s">
        <v>6835</v>
      </c>
      <c r="F191" s="279" t="s">
        <v>688</v>
      </c>
      <c r="G191" s="277" t="s">
        <v>4320</v>
      </c>
      <c r="H191" s="280" t="str">
        <f>IF(AND(ISBLANK('FIN1-SOURCE'!CI70),$I$191&lt;&gt;"M"),"",'FIN1-SOURCE'!CI70)</f>
        <v/>
      </c>
      <c r="I191" s="280" t="str">
        <f>IF(ISBLANK('FIN1-SOURCE'!CJ70),"",'FIN1-SOURCE'!CJ70)</f>
        <v/>
      </c>
      <c r="J191" s="281" t="s">
        <v>6835</v>
      </c>
      <c r="K191" s="280" t="str">
        <f>IF(AND(ISBLANK('FIN1-SOURCE'!CC70),$L$191&lt;&gt;"M"),"",'FIN1-SOURCE'!CC70)</f>
        <v/>
      </c>
      <c r="L191" s="280" t="str">
        <f>IF(ISBLANK('FIN1-SOURCE'!CD70),"",'FIN1-SOURCE'!CD70)</f>
        <v/>
      </c>
      <c r="M191" s="257" t="str">
        <f t="shared" si="3"/>
        <v>OK</v>
      </c>
      <c r="N191" s="15"/>
    </row>
    <row r="192" spans="1:14" ht="22.5" x14ac:dyDescent="0.25">
      <c r="A192" s="257" t="s">
        <v>7224</v>
      </c>
      <c r="B192" s="257" t="s">
        <v>7027</v>
      </c>
      <c r="C192" s="257" t="s">
        <v>688</v>
      </c>
      <c r="D192" s="277" t="s">
        <v>4605</v>
      </c>
      <c r="E192" s="278" t="s">
        <v>6835</v>
      </c>
      <c r="F192" s="279" t="s">
        <v>688</v>
      </c>
      <c r="G192" s="277" t="s">
        <v>4323</v>
      </c>
      <c r="H192" s="280" t="str">
        <f>IF(AND(ISBLANK('FIN1-SOURCE'!CI71),$I$192&lt;&gt;"M"),"",'FIN1-SOURCE'!CI71)</f>
        <v/>
      </c>
      <c r="I192" s="280" t="str">
        <f>IF(ISBLANK('FIN1-SOURCE'!CJ71),"",'FIN1-SOURCE'!CJ71)</f>
        <v/>
      </c>
      <c r="J192" s="281" t="s">
        <v>6835</v>
      </c>
      <c r="K192" s="280" t="str">
        <f>IF(AND(ISBLANK('FIN1-SOURCE'!CC71),$L$192&lt;&gt;"M"),"",'FIN1-SOURCE'!CC71)</f>
        <v/>
      </c>
      <c r="L192" s="280" t="str">
        <f>IF(ISBLANK('FIN1-SOURCE'!CD71),"",'FIN1-SOURCE'!CD71)</f>
        <v/>
      </c>
      <c r="M192" s="257" t="str">
        <f t="shared" si="3"/>
        <v>OK</v>
      </c>
      <c r="N192" s="15"/>
    </row>
    <row r="193" spans="1:14" ht="22.5" x14ac:dyDescent="0.25">
      <c r="A193" s="257" t="s">
        <v>7224</v>
      </c>
      <c r="B193" s="257" t="s">
        <v>7028</v>
      </c>
      <c r="C193" s="257" t="s">
        <v>688</v>
      </c>
      <c r="D193" s="277" t="s">
        <v>4608</v>
      </c>
      <c r="E193" s="278" t="s">
        <v>6835</v>
      </c>
      <c r="F193" s="279" t="s">
        <v>688</v>
      </c>
      <c r="G193" s="277" t="s">
        <v>4326</v>
      </c>
      <c r="H193" s="280" t="str">
        <f>IF(AND(ISBLANK('FIN1-SOURCE'!CI72),$I$193&lt;&gt;"M"),"",'FIN1-SOURCE'!CI72)</f>
        <v/>
      </c>
      <c r="I193" s="280" t="str">
        <f>IF(ISBLANK('FIN1-SOURCE'!CJ72),"",'FIN1-SOURCE'!CJ72)</f>
        <v/>
      </c>
      <c r="J193" s="281" t="s">
        <v>6835</v>
      </c>
      <c r="K193" s="280" t="str">
        <f>IF(AND(ISBLANK('FIN1-SOURCE'!CC72),$L$193&lt;&gt;"M"),"",'FIN1-SOURCE'!CC72)</f>
        <v/>
      </c>
      <c r="L193" s="280" t="str">
        <f>IF(ISBLANK('FIN1-SOURCE'!CD72),"",'FIN1-SOURCE'!CD72)</f>
        <v/>
      </c>
      <c r="M193" s="257" t="str">
        <f t="shared" si="3"/>
        <v>OK</v>
      </c>
      <c r="N193" s="15"/>
    </row>
    <row r="194" spans="1:14" ht="22.5" x14ac:dyDescent="0.25">
      <c r="A194" s="257" t="s">
        <v>7224</v>
      </c>
      <c r="B194" s="257" t="s">
        <v>7029</v>
      </c>
      <c r="C194" s="257" t="s">
        <v>688</v>
      </c>
      <c r="D194" s="277" t="s">
        <v>4611</v>
      </c>
      <c r="E194" s="278" t="s">
        <v>6835</v>
      </c>
      <c r="F194" s="279" t="s">
        <v>688</v>
      </c>
      <c r="G194" s="277" t="s">
        <v>4329</v>
      </c>
      <c r="H194" s="280" t="str">
        <f>IF(AND(ISBLANK('FIN1-SOURCE'!CI73),$I$194&lt;&gt;"M"),"",'FIN1-SOURCE'!CI73)</f>
        <v/>
      </c>
      <c r="I194" s="280" t="str">
        <f>IF(ISBLANK('FIN1-SOURCE'!CJ73),"",'FIN1-SOURCE'!CJ73)</f>
        <v/>
      </c>
      <c r="J194" s="281" t="s">
        <v>6835</v>
      </c>
      <c r="K194" s="280" t="str">
        <f>IF(AND(ISBLANK('FIN1-SOURCE'!CC73),$L$194&lt;&gt;"M"),"",'FIN1-SOURCE'!CC73)</f>
        <v/>
      </c>
      <c r="L194" s="280" t="str">
        <f>IF(ISBLANK('FIN1-SOURCE'!CD73),"",'FIN1-SOURCE'!CD73)</f>
        <v/>
      </c>
      <c r="M194" s="257" t="str">
        <f t="shared" si="3"/>
        <v>OK</v>
      </c>
      <c r="N194" s="15"/>
    </row>
    <row r="195" spans="1:14" ht="22.5" x14ac:dyDescent="0.25">
      <c r="A195" s="257" t="s">
        <v>7224</v>
      </c>
      <c r="B195" s="257" t="s">
        <v>7030</v>
      </c>
      <c r="C195" s="257" t="s">
        <v>688</v>
      </c>
      <c r="D195" s="277" t="s">
        <v>4614</v>
      </c>
      <c r="E195" s="278" t="s">
        <v>6835</v>
      </c>
      <c r="F195" s="279" t="s">
        <v>688</v>
      </c>
      <c r="G195" s="277" t="s">
        <v>4332</v>
      </c>
      <c r="H195" s="280" t="str">
        <f>IF(AND(ISBLANK('FIN1-SOURCE'!CI74),$I$195&lt;&gt;"M"),"",'FIN1-SOURCE'!CI74)</f>
        <v/>
      </c>
      <c r="I195" s="280" t="str">
        <f>IF(ISBLANK('FIN1-SOURCE'!CJ74),"",'FIN1-SOURCE'!CJ74)</f>
        <v/>
      </c>
      <c r="J195" s="281" t="s">
        <v>6835</v>
      </c>
      <c r="K195" s="280" t="str">
        <f>IF(AND(ISBLANK('FIN1-SOURCE'!CC74),$L$195&lt;&gt;"M"),"",'FIN1-SOURCE'!CC74)</f>
        <v/>
      </c>
      <c r="L195" s="280" t="str">
        <f>IF(ISBLANK('FIN1-SOURCE'!CD74),"",'FIN1-SOURCE'!CD74)</f>
        <v/>
      </c>
      <c r="M195" s="257" t="str">
        <f t="shared" si="3"/>
        <v>OK</v>
      </c>
      <c r="N195" s="15"/>
    </row>
    <row r="196" spans="1:14" ht="22.5" x14ac:dyDescent="0.25">
      <c r="A196" s="257" t="s">
        <v>7224</v>
      </c>
      <c r="B196" s="257" t="s">
        <v>7031</v>
      </c>
      <c r="C196" s="257" t="s">
        <v>688</v>
      </c>
      <c r="D196" s="277" t="s">
        <v>4617</v>
      </c>
      <c r="E196" s="278" t="s">
        <v>6835</v>
      </c>
      <c r="F196" s="279" t="s">
        <v>688</v>
      </c>
      <c r="G196" s="277" t="s">
        <v>4335</v>
      </c>
      <c r="H196" s="280" t="str">
        <f>IF(AND(ISBLANK('FIN1-SOURCE'!CI75),$I$196&lt;&gt;"M"),"",'FIN1-SOURCE'!CI75)</f>
        <v/>
      </c>
      <c r="I196" s="280" t="str">
        <f>IF(ISBLANK('FIN1-SOURCE'!CJ75),"",'FIN1-SOURCE'!CJ75)</f>
        <v/>
      </c>
      <c r="J196" s="281" t="s">
        <v>6835</v>
      </c>
      <c r="K196" s="280" t="str">
        <f>IF(AND(ISBLANK('FIN1-SOURCE'!CC75),$L$196&lt;&gt;"M"),"",'FIN1-SOURCE'!CC75)</f>
        <v/>
      </c>
      <c r="L196" s="280" t="str">
        <f>IF(ISBLANK('FIN1-SOURCE'!CD75),"",'FIN1-SOURCE'!CD75)</f>
        <v/>
      </c>
      <c r="M196" s="257" t="str">
        <f t="shared" si="3"/>
        <v>OK</v>
      </c>
      <c r="N196" s="15"/>
    </row>
    <row r="197" spans="1:14" ht="22.5" x14ac:dyDescent="0.25">
      <c r="A197" s="257" t="s">
        <v>7224</v>
      </c>
      <c r="B197" s="257" t="s">
        <v>7032</v>
      </c>
      <c r="C197" s="257" t="s">
        <v>688</v>
      </c>
      <c r="D197" s="277" t="s">
        <v>4620</v>
      </c>
      <c r="E197" s="278" t="s">
        <v>6835</v>
      </c>
      <c r="F197" s="279" t="s">
        <v>688</v>
      </c>
      <c r="G197" s="277" t="s">
        <v>4338</v>
      </c>
      <c r="H197" s="280" t="str">
        <f>IF(AND(ISBLANK('FIN1-SOURCE'!CI76),$I$197&lt;&gt;"M"),"",'FIN1-SOURCE'!CI76)</f>
        <v/>
      </c>
      <c r="I197" s="280" t="str">
        <f>IF(ISBLANK('FIN1-SOURCE'!CJ76),"",'FIN1-SOURCE'!CJ76)</f>
        <v/>
      </c>
      <c r="J197" s="281" t="s">
        <v>6835</v>
      </c>
      <c r="K197" s="280" t="str">
        <f>IF(AND(ISBLANK('FIN1-SOURCE'!CC76),$L$197&lt;&gt;"M"),"",'FIN1-SOURCE'!CC76)</f>
        <v/>
      </c>
      <c r="L197" s="280" t="str">
        <f>IF(ISBLANK('FIN1-SOURCE'!CD76),"",'FIN1-SOURCE'!CD76)</f>
        <v/>
      </c>
      <c r="M197" s="257" t="str">
        <f t="shared" si="3"/>
        <v>OK</v>
      </c>
      <c r="N197" s="15"/>
    </row>
    <row r="198" spans="1:14" ht="22.5" x14ac:dyDescent="0.25">
      <c r="A198" s="257" t="s">
        <v>7224</v>
      </c>
      <c r="B198" s="257" t="s">
        <v>7033</v>
      </c>
      <c r="C198" s="257" t="s">
        <v>688</v>
      </c>
      <c r="D198" s="277" t="s">
        <v>6647</v>
      </c>
      <c r="E198" s="278" t="s">
        <v>6835</v>
      </c>
      <c r="F198" s="279" t="s">
        <v>688</v>
      </c>
      <c r="G198" s="277" t="s">
        <v>4341</v>
      </c>
      <c r="H198" s="280" t="str">
        <f>IF(AND(ISBLANK('FIN1-SOURCE'!CI77),$I$198&lt;&gt;"M"),"",'FIN1-SOURCE'!CI77)</f>
        <v/>
      </c>
      <c r="I198" s="280" t="str">
        <f>IF(ISBLANK('FIN1-SOURCE'!CJ77),"",'FIN1-SOURCE'!CJ77)</f>
        <v/>
      </c>
      <c r="J198" s="281" t="s">
        <v>6835</v>
      </c>
      <c r="K198" s="280" t="str">
        <f>IF(AND(ISBLANK('FIN1-SOURCE'!CC77),$L$198&lt;&gt;"M"),"",'FIN1-SOURCE'!CC77)</f>
        <v/>
      </c>
      <c r="L198" s="280" t="str">
        <f>IF(ISBLANK('FIN1-SOURCE'!CD77),"",'FIN1-SOURCE'!CD77)</f>
        <v/>
      </c>
      <c r="M198" s="257" t="str">
        <f t="shared" si="3"/>
        <v>OK</v>
      </c>
      <c r="N198" s="15"/>
    </row>
    <row r="199" spans="1:14" ht="22.5" x14ac:dyDescent="0.25">
      <c r="A199" s="257" t="s">
        <v>7224</v>
      </c>
      <c r="B199" s="257" t="s">
        <v>7034</v>
      </c>
      <c r="C199" s="257" t="s">
        <v>688</v>
      </c>
      <c r="D199" s="277" t="s">
        <v>6650</v>
      </c>
      <c r="E199" s="278" t="s">
        <v>6835</v>
      </c>
      <c r="F199" s="279" t="s">
        <v>688</v>
      </c>
      <c r="G199" s="277" t="s">
        <v>4344</v>
      </c>
      <c r="H199" s="280" t="str">
        <f>IF(AND(ISBLANK('FIN1-SOURCE'!CI78),$I$199&lt;&gt;"M"),"",'FIN1-SOURCE'!CI78)</f>
        <v/>
      </c>
      <c r="I199" s="280" t="str">
        <f>IF(ISBLANK('FIN1-SOURCE'!CJ78),"",'FIN1-SOURCE'!CJ78)</f>
        <v/>
      </c>
      <c r="J199" s="281" t="s">
        <v>6835</v>
      </c>
      <c r="K199" s="280" t="str">
        <f>IF(AND(ISBLANK('FIN1-SOURCE'!CC78),$L$199&lt;&gt;"M"),"",'FIN1-SOURCE'!CC78)</f>
        <v/>
      </c>
      <c r="L199" s="280" t="str">
        <f>IF(ISBLANK('FIN1-SOURCE'!CD78),"",'FIN1-SOURCE'!CD78)</f>
        <v/>
      </c>
      <c r="M199" s="257" t="str">
        <f t="shared" si="3"/>
        <v>OK</v>
      </c>
      <c r="N199" s="15"/>
    </row>
    <row r="200" spans="1:14" ht="22.5" x14ac:dyDescent="0.25">
      <c r="A200" s="257" t="s">
        <v>7224</v>
      </c>
      <c r="B200" s="257" t="s">
        <v>7035</v>
      </c>
      <c r="C200" s="257" t="s">
        <v>688</v>
      </c>
      <c r="D200" s="277" t="s">
        <v>4623</v>
      </c>
      <c r="E200" s="278" t="s">
        <v>6835</v>
      </c>
      <c r="F200" s="279" t="s">
        <v>688</v>
      </c>
      <c r="G200" s="277" t="s">
        <v>4347</v>
      </c>
      <c r="H200" s="280" t="str">
        <f>IF(AND(ISBLANK('FIN1-SOURCE'!CI79),$I$200&lt;&gt;"M"),"",'FIN1-SOURCE'!CI79)</f>
        <v/>
      </c>
      <c r="I200" s="280" t="str">
        <f>IF(ISBLANK('FIN1-SOURCE'!CJ79),"",'FIN1-SOURCE'!CJ79)</f>
        <v/>
      </c>
      <c r="J200" s="281" t="s">
        <v>6835</v>
      </c>
      <c r="K200" s="280" t="str">
        <f>IF(AND(ISBLANK('FIN1-SOURCE'!CC79),$L$200&lt;&gt;"M"),"",'FIN1-SOURCE'!CC79)</f>
        <v/>
      </c>
      <c r="L200" s="280" t="str">
        <f>IF(ISBLANK('FIN1-SOURCE'!CD79),"",'FIN1-SOURCE'!CD79)</f>
        <v/>
      </c>
      <c r="M200" s="257" t="str">
        <f t="shared" si="3"/>
        <v>OK</v>
      </c>
      <c r="N200" s="15"/>
    </row>
    <row r="201" spans="1:14" ht="22.5" x14ac:dyDescent="0.25">
      <c r="A201" s="257" t="s">
        <v>7224</v>
      </c>
      <c r="B201" s="257" t="s">
        <v>7036</v>
      </c>
      <c r="C201" s="257" t="s">
        <v>688</v>
      </c>
      <c r="D201" s="277" t="s">
        <v>6655</v>
      </c>
      <c r="E201" s="278" t="s">
        <v>6835</v>
      </c>
      <c r="F201" s="279" t="s">
        <v>688</v>
      </c>
      <c r="G201" s="277" t="s">
        <v>6516</v>
      </c>
      <c r="H201" s="280" t="str">
        <f>IF(AND(ISBLANK('FIN1-SOURCE'!CI80),$I$201&lt;&gt;"M"),"",'FIN1-SOURCE'!CI80)</f>
        <v/>
      </c>
      <c r="I201" s="280" t="str">
        <f>IF(ISBLANK('FIN1-SOURCE'!CJ80),"",'FIN1-SOURCE'!CJ80)</f>
        <v/>
      </c>
      <c r="J201" s="281" t="s">
        <v>6835</v>
      </c>
      <c r="K201" s="280" t="str">
        <f>IF(AND(ISBLANK('FIN1-SOURCE'!CC80),$L$201&lt;&gt;"M"),"",'FIN1-SOURCE'!CC80)</f>
        <v/>
      </c>
      <c r="L201" s="280" t="str">
        <f>IF(ISBLANK('FIN1-SOURCE'!CD80),"",'FIN1-SOURCE'!CD80)</f>
        <v/>
      </c>
      <c r="M201" s="257" t="str">
        <f t="shared" si="3"/>
        <v>OK</v>
      </c>
      <c r="N201" s="15"/>
    </row>
    <row r="202" spans="1:14" ht="22.5" x14ac:dyDescent="0.25">
      <c r="A202" s="257" t="s">
        <v>7224</v>
      </c>
      <c r="B202" s="257" t="s">
        <v>7037</v>
      </c>
      <c r="C202" s="257" t="s">
        <v>688</v>
      </c>
      <c r="D202" s="277" t="s">
        <v>4626</v>
      </c>
      <c r="E202" s="278" t="s">
        <v>6835</v>
      </c>
      <c r="F202" s="279" t="s">
        <v>688</v>
      </c>
      <c r="G202" s="277" t="s">
        <v>4350</v>
      </c>
      <c r="H202" s="280" t="str">
        <f>IF(AND(ISBLANK('FIN1-SOURCE'!CI81),$I$202&lt;&gt;"M"),"",'FIN1-SOURCE'!CI81)</f>
        <v/>
      </c>
      <c r="I202" s="280" t="str">
        <f>IF(ISBLANK('FIN1-SOURCE'!CJ81),"",'FIN1-SOURCE'!CJ81)</f>
        <v/>
      </c>
      <c r="J202" s="281" t="s">
        <v>6835</v>
      </c>
      <c r="K202" s="280" t="str">
        <f>IF(AND(ISBLANK('FIN1-SOURCE'!CC81),$L$202&lt;&gt;"M"),"",'FIN1-SOURCE'!CC81)</f>
        <v/>
      </c>
      <c r="L202" s="280" t="str">
        <f>IF(ISBLANK('FIN1-SOURCE'!CD81),"",'FIN1-SOURCE'!CD81)</f>
        <v/>
      </c>
      <c r="M202" s="257" t="str">
        <f t="shared" si="3"/>
        <v>OK</v>
      </c>
      <c r="N202" s="15"/>
    </row>
    <row r="203" spans="1:14" ht="22.5" x14ac:dyDescent="0.25">
      <c r="A203" s="257" t="s">
        <v>7224</v>
      </c>
      <c r="B203" s="257" t="s">
        <v>7038</v>
      </c>
      <c r="C203" s="257" t="s">
        <v>688</v>
      </c>
      <c r="D203" s="277" t="s">
        <v>4628</v>
      </c>
      <c r="E203" s="278" t="s">
        <v>6835</v>
      </c>
      <c r="F203" s="279" t="s">
        <v>688</v>
      </c>
      <c r="G203" s="277" t="s">
        <v>4352</v>
      </c>
      <c r="H203" s="280" t="str">
        <f>IF(AND(ISBLANK('FIN1-SOURCE'!CI82),$I$203&lt;&gt;"M"),"",'FIN1-SOURCE'!CI82)</f>
        <v/>
      </c>
      <c r="I203" s="280" t="str">
        <f>IF(ISBLANK('FIN1-SOURCE'!CJ82),"",'FIN1-SOURCE'!CJ82)</f>
        <v/>
      </c>
      <c r="J203" s="281" t="s">
        <v>6835</v>
      </c>
      <c r="K203" s="280" t="str">
        <f>IF(AND(ISBLANK('FIN1-SOURCE'!CC82),$L$203&lt;&gt;"M"),"",'FIN1-SOURCE'!CC82)</f>
        <v/>
      </c>
      <c r="L203" s="280" t="str">
        <f>IF(ISBLANK('FIN1-SOURCE'!CD82),"",'FIN1-SOURCE'!CD82)</f>
        <v/>
      </c>
      <c r="M203" s="257" t="str">
        <f t="shared" si="3"/>
        <v>OK</v>
      </c>
      <c r="N203" s="15"/>
    </row>
    <row r="204" spans="1:14" s="373" customFormat="1" ht="22.5" x14ac:dyDescent="0.2">
      <c r="A204" s="257" t="s">
        <v>7224</v>
      </c>
      <c r="B204" s="257" t="s">
        <v>7039</v>
      </c>
      <c r="C204" s="257" t="s">
        <v>688</v>
      </c>
      <c r="D204" s="277" t="s">
        <v>4630</v>
      </c>
      <c r="E204" s="278" t="s">
        <v>6835</v>
      </c>
      <c r="F204" s="279" t="s">
        <v>688</v>
      </c>
      <c r="G204" s="277" t="s">
        <v>4354</v>
      </c>
      <c r="H204" s="280" t="str">
        <f>IF(AND(ISBLANK('FIN1-SOURCE'!CI83),$I$204&lt;&gt;"M"),"",'FIN1-SOURCE'!CI83)</f>
        <v/>
      </c>
      <c r="I204" s="280" t="str">
        <f>IF(ISBLANK('FIN1-SOURCE'!CJ83),"",'FIN1-SOURCE'!CJ83)</f>
        <v/>
      </c>
      <c r="J204" s="281" t="s">
        <v>6835</v>
      </c>
      <c r="K204" s="280" t="str">
        <f>IF(AND(ISBLANK('FIN1-SOURCE'!CC83),$L$204&lt;&gt;"M"),"",'FIN1-SOURCE'!CC83)</f>
        <v/>
      </c>
      <c r="L204" s="280" t="str">
        <f>IF(ISBLANK('FIN1-SOURCE'!CD83),"",'FIN1-SOURCE'!CD83)</f>
        <v/>
      </c>
      <c r="M204" s="257" t="str">
        <f t="shared" si="3"/>
        <v>OK</v>
      </c>
      <c r="N204" s="15"/>
    </row>
    <row r="205" spans="1:14" s="373" customFormat="1" ht="22.5" x14ac:dyDescent="0.2">
      <c r="A205" s="257" t="s">
        <v>7224</v>
      </c>
      <c r="B205" s="257" t="s">
        <v>7040</v>
      </c>
      <c r="C205" s="257" t="s">
        <v>688</v>
      </c>
      <c r="D205" s="277" t="s">
        <v>4632</v>
      </c>
      <c r="E205" s="278" t="s">
        <v>6835</v>
      </c>
      <c r="F205" s="279" t="s">
        <v>688</v>
      </c>
      <c r="G205" s="277" t="s">
        <v>4356</v>
      </c>
      <c r="H205" s="280" t="str">
        <f>IF(AND(ISBLANK('FIN1-SOURCE'!CI84),$I$205&lt;&gt;"M"),"",'FIN1-SOURCE'!CI84)</f>
        <v/>
      </c>
      <c r="I205" s="280" t="str">
        <f>IF(ISBLANK('FIN1-SOURCE'!CJ84),"",'FIN1-SOURCE'!CJ84)</f>
        <v/>
      </c>
      <c r="J205" s="281" t="s">
        <v>6835</v>
      </c>
      <c r="K205" s="280" t="str">
        <f>IF(AND(ISBLANK('FIN1-SOURCE'!CC84),$L$205&lt;&gt;"M"),"",'FIN1-SOURCE'!CC84)</f>
        <v/>
      </c>
      <c r="L205" s="280" t="str">
        <f>IF(ISBLANK('FIN1-SOURCE'!CD84),"",'FIN1-SOURCE'!CD84)</f>
        <v/>
      </c>
      <c r="M205" s="257" t="str">
        <f t="shared" si="3"/>
        <v>OK</v>
      </c>
      <c r="N205" s="15"/>
    </row>
    <row r="206" spans="1:14" s="373" customFormat="1" ht="22.5" x14ac:dyDescent="0.2">
      <c r="A206" s="257" t="s">
        <v>7224</v>
      </c>
      <c r="B206" s="257" t="s">
        <v>7041</v>
      </c>
      <c r="C206" s="257" t="s">
        <v>688</v>
      </c>
      <c r="D206" s="277" t="s">
        <v>4633</v>
      </c>
      <c r="E206" s="278" t="s">
        <v>6835</v>
      </c>
      <c r="F206" s="279" t="s">
        <v>688</v>
      </c>
      <c r="G206" s="277" t="s">
        <v>4357</v>
      </c>
      <c r="H206" s="280" t="str">
        <f>IF(AND(ISBLANK('FIN1-SOURCE'!CI85),$I$206&lt;&gt;"M"),"",'FIN1-SOURCE'!CI85)</f>
        <v/>
      </c>
      <c r="I206" s="280" t="str">
        <f>IF(ISBLANK('FIN1-SOURCE'!CJ85),"",'FIN1-SOURCE'!CJ85)</f>
        <v/>
      </c>
      <c r="J206" s="281" t="s">
        <v>6835</v>
      </c>
      <c r="K206" s="280" t="str">
        <f>IF(AND(ISBLANK('FIN1-SOURCE'!CC85),$L$206&lt;&gt;"M"),"",'FIN1-SOURCE'!CC85)</f>
        <v/>
      </c>
      <c r="L206" s="280" t="str">
        <f>IF(ISBLANK('FIN1-SOURCE'!CD85),"",'FIN1-SOURCE'!CD85)</f>
        <v/>
      </c>
      <c r="M206" s="257" t="str">
        <f t="shared" si="3"/>
        <v>OK</v>
      </c>
      <c r="N206" s="15"/>
    </row>
    <row r="207" spans="1:14" s="373" customFormat="1" ht="22.5" x14ac:dyDescent="0.2">
      <c r="A207" s="257" t="s">
        <v>7224</v>
      </c>
      <c r="B207" s="257" t="s">
        <v>7042</v>
      </c>
      <c r="C207" s="257" t="s">
        <v>688</v>
      </c>
      <c r="D207" s="277" t="s">
        <v>6668</v>
      </c>
      <c r="E207" s="278" t="s">
        <v>6835</v>
      </c>
      <c r="F207" s="279" t="s">
        <v>688</v>
      </c>
      <c r="G207" s="277" t="s">
        <v>4358</v>
      </c>
      <c r="H207" s="280" t="str">
        <f>IF(AND(ISBLANK('FIN1-SOURCE'!CI86),$I$207&lt;&gt;"M"),"",'FIN1-SOURCE'!CI86)</f>
        <v/>
      </c>
      <c r="I207" s="280" t="str">
        <f>IF(ISBLANK('FIN1-SOURCE'!CJ86),"",'FIN1-SOURCE'!CJ86)</f>
        <v/>
      </c>
      <c r="J207" s="281" t="s">
        <v>6835</v>
      </c>
      <c r="K207" s="280" t="str">
        <f>IF(AND(ISBLANK('FIN1-SOURCE'!CC86),$L$207&lt;&gt;"M"),"",'FIN1-SOURCE'!CC86)</f>
        <v/>
      </c>
      <c r="L207" s="280" t="str">
        <f>IF(ISBLANK('FIN1-SOURCE'!CD86),"",'FIN1-SOURCE'!CD86)</f>
        <v/>
      </c>
      <c r="M207" s="257" t="str">
        <f t="shared" si="3"/>
        <v>OK</v>
      </c>
      <c r="N207" s="15"/>
    </row>
    <row r="208" spans="1:14" s="373" customFormat="1" ht="22.5" x14ac:dyDescent="0.2">
      <c r="A208" s="257" t="s">
        <v>7224</v>
      </c>
      <c r="B208" s="257" t="s">
        <v>7043</v>
      </c>
      <c r="C208" s="257" t="s">
        <v>688</v>
      </c>
      <c r="D208" s="277" t="s">
        <v>7044</v>
      </c>
      <c r="E208" s="278" t="s">
        <v>6835</v>
      </c>
      <c r="F208" s="279" t="s">
        <v>688</v>
      </c>
      <c r="G208" s="277" t="s">
        <v>4361</v>
      </c>
      <c r="H208" s="280" t="str">
        <f>IF(AND(ISBLANK('FIN1-SOURCE'!CI87),$I$208&lt;&gt;"M"),"",'FIN1-SOURCE'!CI87)</f>
        <v/>
      </c>
      <c r="I208" s="280" t="str">
        <f>IF(ISBLANK('FIN1-SOURCE'!CJ87),"",'FIN1-SOURCE'!CJ87)</f>
        <v/>
      </c>
      <c r="J208" s="281" t="s">
        <v>6835</v>
      </c>
      <c r="K208" s="280" t="str">
        <f>IF(AND(ISBLANK('FIN1-SOURCE'!CC87),$L$208&lt;&gt;"M"),"",'FIN1-SOURCE'!CC87)</f>
        <v/>
      </c>
      <c r="L208" s="280" t="str">
        <f>IF(ISBLANK('FIN1-SOURCE'!CD87),"",'FIN1-SOURCE'!CD87)</f>
        <v/>
      </c>
      <c r="M208" s="257" t="str">
        <f t="shared" si="3"/>
        <v>OK</v>
      </c>
      <c r="N208" s="15"/>
    </row>
    <row r="209" spans="1:14" s="373" customFormat="1" ht="22.5" x14ac:dyDescent="0.2">
      <c r="A209" s="257" t="s">
        <v>7224</v>
      </c>
      <c r="B209" s="257" t="s">
        <v>7045</v>
      </c>
      <c r="C209" s="257" t="s">
        <v>688</v>
      </c>
      <c r="D209" s="277" t="s">
        <v>7046</v>
      </c>
      <c r="E209" s="278" t="s">
        <v>6835</v>
      </c>
      <c r="F209" s="279" t="s">
        <v>688</v>
      </c>
      <c r="G209" s="277" t="s">
        <v>4364</v>
      </c>
      <c r="H209" s="280" t="str">
        <f>IF(AND(ISBLANK('FIN1-SOURCE'!CI88),$I$209&lt;&gt;"M"),"",'FIN1-SOURCE'!CI88)</f>
        <v/>
      </c>
      <c r="I209" s="280" t="str">
        <f>IF(ISBLANK('FIN1-SOURCE'!CJ88),"",'FIN1-SOURCE'!CJ88)</f>
        <v/>
      </c>
      <c r="J209" s="281" t="s">
        <v>6835</v>
      </c>
      <c r="K209" s="280" t="str">
        <f>IF(AND(ISBLANK('FIN1-SOURCE'!CC88),$L$209&lt;&gt;"M"),"",'FIN1-SOURCE'!CC88)</f>
        <v/>
      </c>
      <c r="L209" s="280" t="str">
        <f>IF(ISBLANK('FIN1-SOURCE'!CD88),"",'FIN1-SOURCE'!CD88)</f>
        <v/>
      </c>
      <c r="M209" s="257" t="str">
        <f t="shared" si="3"/>
        <v>OK</v>
      </c>
      <c r="N209" s="15"/>
    </row>
    <row r="210" spans="1:14" s="373" customFormat="1" ht="22.5" x14ac:dyDescent="0.2">
      <c r="A210" s="257" t="s">
        <v>7224</v>
      </c>
      <c r="B210" s="257" t="s">
        <v>7047</v>
      </c>
      <c r="C210" s="257" t="s">
        <v>688</v>
      </c>
      <c r="D210" s="277" t="s">
        <v>4634</v>
      </c>
      <c r="E210" s="278" t="s">
        <v>6835</v>
      </c>
      <c r="F210" s="279" t="s">
        <v>688</v>
      </c>
      <c r="G210" s="277" t="s">
        <v>4365</v>
      </c>
      <c r="H210" s="280" t="str">
        <f>IF(AND(ISBLANK('FIN1-SOURCE'!CI89),$I$210&lt;&gt;"M"),"",'FIN1-SOURCE'!CI89)</f>
        <v/>
      </c>
      <c r="I210" s="280" t="str">
        <f>IF(ISBLANK('FIN1-SOURCE'!CJ89),"",'FIN1-SOURCE'!CJ89)</f>
        <v/>
      </c>
      <c r="J210" s="281" t="s">
        <v>6835</v>
      </c>
      <c r="K210" s="280" t="str">
        <f>IF(AND(ISBLANK('FIN1-SOURCE'!CC89),$L$210&lt;&gt;"M"),"",'FIN1-SOURCE'!CC89)</f>
        <v/>
      </c>
      <c r="L210" s="280" t="str">
        <f>IF(ISBLANK('FIN1-SOURCE'!CD89),"",'FIN1-SOURCE'!CD89)</f>
        <v/>
      </c>
      <c r="M210" s="257" t="str">
        <f t="shared" si="3"/>
        <v>OK</v>
      </c>
      <c r="N210" s="15"/>
    </row>
    <row r="211" spans="1:14" s="373" customFormat="1" ht="22.5" x14ac:dyDescent="0.2">
      <c r="A211" s="257" t="s">
        <v>7224</v>
      </c>
      <c r="B211" s="257" t="s">
        <v>7048</v>
      </c>
      <c r="C211" s="257" t="s">
        <v>688</v>
      </c>
      <c r="D211" s="277" t="s">
        <v>4635</v>
      </c>
      <c r="E211" s="278" t="s">
        <v>6835</v>
      </c>
      <c r="F211" s="279" t="s">
        <v>688</v>
      </c>
      <c r="G211" s="277" t="s">
        <v>4366</v>
      </c>
      <c r="H211" s="280" t="str">
        <f>IF(AND(ISBLANK('FIN1-SOURCE'!CI90),$I$211&lt;&gt;"M"),"",'FIN1-SOURCE'!CI90)</f>
        <v/>
      </c>
      <c r="I211" s="280" t="str">
        <f>IF(ISBLANK('FIN1-SOURCE'!CJ90),"",'FIN1-SOURCE'!CJ90)</f>
        <v/>
      </c>
      <c r="J211" s="281" t="s">
        <v>6835</v>
      </c>
      <c r="K211" s="280" t="str">
        <f>IF(AND(ISBLANK('FIN1-SOURCE'!CC90),$L$211&lt;&gt;"M"),"",'FIN1-SOURCE'!CC90)</f>
        <v/>
      </c>
      <c r="L211" s="280" t="str">
        <f>IF(ISBLANK('FIN1-SOURCE'!CD90),"",'FIN1-SOURCE'!CD90)</f>
        <v/>
      </c>
      <c r="M211" s="257" t="str">
        <f t="shared" si="3"/>
        <v>OK</v>
      </c>
      <c r="N211" s="15"/>
    </row>
    <row r="212" spans="1:14" s="373" customFormat="1" ht="22.5" x14ac:dyDescent="0.2">
      <c r="A212" s="257" t="s">
        <v>7224</v>
      </c>
      <c r="B212" s="257" t="s">
        <v>7049</v>
      </c>
      <c r="C212" s="257" t="s">
        <v>688</v>
      </c>
      <c r="D212" s="277" t="s">
        <v>7050</v>
      </c>
      <c r="E212" s="278" t="s">
        <v>6835</v>
      </c>
      <c r="F212" s="279" t="s">
        <v>688</v>
      </c>
      <c r="G212" s="277" t="s">
        <v>4367</v>
      </c>
      <c r="H212" s="280" t="str">
        <f>IF(AND(ISBLANK('FIN1-SOURCE'!CI91),$I$212&lt;&gt;"M"),"",'FIN1-SOURCE'!CI91)</f>
        <v/>
      </c>
      <c r="I212" s="280" t="str">
        <f>IF(ISBLANK('FIN1-SOURCE'!CJ91),"",'FIN1-SOURCE'!CJ91)</f>
        <v/>
      </c>
      <c r="J212" s="281" t="s">
        <v>6835</v>
      </c>
      <c r="K212" s="280" t="str">
        <f>IF(AND(ISBLANK('FIN1-SOURCE'!CC91),$L$212&lt;&gt;"M"),"",'FIN1-SOURCE'!CC91)</f>
        <v/>
      </c>
      <c r="L212" s="280" t="str">
        <f>IF(ISBLANK('FIN1-SOURCE'!CD91),"",'FIN1-SOURCE'!CD91)</f>
        <v/>
      </c>
      <c r="M212" s="257" t="str">
        <f t="shared" si="3"/>
        <v>OK</v>
      </c>
      <c r="N212" s="15"/>
    </row>
    <row r="213" spans="1:14" s="373" customFormat="1" ht="22.5" x14ac:dyDescent="0.2">
      <c r="A213" s="257" t="s">
        <v>7224</v>
      </c>
      <c r="B213" s="257" t="s">
        <v>7051</v>
      </c>
      <c r="C213" s="257" t="s">
        <v>688</v>
      </c>
      <c r="D213" s="277" t="s">
        <v>7052</v>
      </c>
      <c r="E213" s="278" t="s">
        <v>6835</v>
      </c>
      <c r="F213" s="279" t="s">
        <v>688</v>
      </c>
      <c r="G213" s="277" t="s">
        <v>4370</v>
      </c>
      <c r="H213" s="280" t="str">
        <f>IF(AND(ISBLANK('FIN1-SOURCE'!CI92),$I$213&lt;&gt;"M"),"",'FIN1-SOURCE'!CI92)</f>
        <v/>
      </c>
      <c r="I213" s="280" t="str">
        <f>IF(ISBLANK('FIN1-SOURCE'!CJ92),"",'FIN1-SOURCE'!CJ92)</f>
        <v/>
      </c>
      <c r="J213" s="281" t="s">
        <v>6835</v>
      </c>
      <c r="K213" s="280" t="str">
        <f>IF(AND(ISBLANK('FIN1-SOURCE'!CC92),$L$213&lt;&gt;"M"),"",'FIN1-SOURCE'!CC92)</f>
        <v/>
      </c>
      <c r="L213" s="280" t="str">
        <f>IF(ISBLANK('FIN1-SOURCE'!CD92),"",'FIN1-SOURCE'!CD92)</f>
        <v/>
      </c>
      <c r="M213" s="257" t="str">
        <f t="shared" si="3"/>
        <v>OK</v>
      </c>
      <c r="N213" s="15"/>
    </row>
    <row r="214" spans="1:14" s="373" customFormat="1" ht="22.5" x14ac:dyDescent="0.2">
      <c r="A214" s="257" t="s">
        <v>7224</v>
      </c>
      <c r="B214" s="257" t="s">
        <v>7053</v>
      </c>
      <c r="C214" s="257" t="s">
        <v>688</v>
      </c>
      <c r="D214" s="277" t="s">
        <v>7054</v>
      </c>
      <c r="E214" s="278" t="s">
        <v>6835</v>
      </c>
      <c r="F214" s="279" t="s">
        <v>688</v>
      </c>
      <c r="G214" s="277" t="s">
        <v>4373</v>
      </c>
      <c r="H214" s="280" t="str">
        <f>IF(AND(ISBLANK('FIN1-SOURCE'!CI93),$I$214&lt;&gt;"M"),"",'FIN1-SOURCE'!CI93)</f>
        <v/>
      </c>
      <c r="I214" s="280" t="str">
        <f>IF(ISBLANK('FIN1-SOURCE'!CJ93),"",'FIN1-SOURCE'!CJ93)</f>
        <v/>
      </c>
      <c r="J214" s="281" t="s">
        <v>6835</v>
      </c>
      <c r="K214" s="280" t="str">
        <f>IF(AND(ISBLANK('FIN1-SOURCE'!CC93),$L$214&lt;&gt;"M"),"",'FIN1-SOURCE'!CC93)</f>
        <v/>
      </c>
      <c r="L214" s="280" t="str">
        <f>IF(ISBLANK('FIN1-SOURCE'!CD93),"",'FIN1-SOURCE'!CD93)</f>
        <v/>
      </c>
      <c r="M214" s="257" t="str">
        <f t="shared" si="3"/>
        <v>OK</v>
      </c>
      <c r="N214" s="15"/>
    </row>
    <row r="215" spans="1:14" s="373" customFormat="1" ht="22.5" x14ac:dyDescent="0.2">
      <c r="A215" s="257" t="s">
        <v>7224</v>
      </c>
      <c r="B215" s="257" t="s">
        <v>7055</v>
      </c>
      <c r="C215" s="257" t="s">
        <v>688</v>
      </c>
      <c r="D215" s="277" t="s">
        <v>7056</v>
      </c>
      <c r="E215" s="278" t="s">
        <v>6835</v>
      </c>
      <c r="F215" s="279" t="s">
        <v>688</v>
      </c>
      <c r="G215" s="277" t="s">
        <v>4376</v>
      </c>
      <c r="H215" s="280" t="str">
        <f>IF(AND(ISBLANK('FIN1-SOURCE'!CI94),$I$215&lt;&gt;"M"),"",'FIN1-SOURCE'!CI94)</f>
        <v/>
      </c>
      <c r="I215" s="280" t="str">
        <f>IF(ISBLANK('FIN1-SOURCE'!CJ94),"",'FIN1-SOURCE'!CJ94)</f>
        <v/>
      </c>
      <c r="J215" s="281" t="s">
        <v>6835</v>
      </c>
      <c r="K215" s="280" t="str">
        <f>IF(AND(ISBLANK('FIN1-SOURCE'!CC94),$L$215&lt;&gt;"M"),"",'FIN1-SOURCE'!CC94)</f>
        <v/>
      </c>
      <c r="L215" s="280" t="str">
        <f>IF(ISBLANK('FIN1-SOURCE'!CD94),"",'FIN1-SOURCE'!CD94)</f>
        <v/>
      </c>
      <c r="M215" s="257" t="str">
        <f t="shared" si="3"/>
        <v>OK</v>
      </c>
      <c r="N215" s="15"/>
    </row>
    <row r="216" spans="1:14" s="373" customFormat="1" ht="22.5" x14ac:dyDescent="0.2">
      <c r="A216" s="257" t="s">
        <v>7224</v>
      </c>
      <c r="B216" s="257" t="s">
        <v>7057</v>
      </c>
      <c r="C216" s="257" t="s">
        <v>688</v>
      </c>
      <c r="D216" s="277" t="s">
        <v>4636</v>
      </c>
      <c r="E216" s="278" t="s">
        <v>6835</v>
      </c>
      <c r="F216" s="279" t="s">
        <v>688</v>
      </c>
      <c r="G216" s="277" t="s">
        <v>4377</v>
      </c>
      <c r="H216" s="280" t="str">
        <f>IF(AND(ISBLANK('FIN1-SOURCE'!CI95),$I$216&lt;&gt;"M"),"",'FIN1-SOURCE'!CI95)</f>
        <v/>
      </c>
      <c r="I216" s="280" t="str">
        <f>IF(ISBLANK('FIN1-SOURCE'!CJ95),"",'FIN1-SOURCE'!CJ95)</f>
        <v/>
      </c>
      <c r="J216" s="281" t="s">
        <v>6835</v>
      </c>
      <c r="K216" s="280" t="str">
        <f>IF(AND(ISBLANK('FIN1-SOURCE'!CC95),$L$216&lt;&gt;"M"),"",'FIN1-SOURCE'!CC95)</f>
        <v/>
      </c>
      <c r="L216" s="280" t="str">
        <f>IF(ISBLANK('FIN1-SOURCE'!CD95),"",'FIN1-SOURCE'!CD95)</f>
        <v/>
      </c>
      <c r="M216" s="257" t="str">
        <f t="shared" si="3"/>
        <v>OK</v>
      </c>
      <c r="N216" s="15"/>
    </row>
    <row r="217" spans="1:14" s="373" customFormat="1" ht="22.5" x14ac:dyDescent="0.2">
      <c r="A217" s="257" t="s">
        <v>7224</v>
      </c>
      <c r="B217" s="257" t="s">
        <v>7058</v>
      </c>
      <c r="C217" s="257" t="s">
        <v>688</v>
      </c>
      <c r="D217" s="277" t="s">
        <v>4637</v>
      </c>
      <c r="E217" s="278" t="s">
        <v>6835</v>
      </c>
      <c r="F217" s="279" t="s">
        <v>688</v>
      </c>
      <c r="G217" s="277" t="s">
        <v>4378</v>
      </c>
      <c r="H217" s="280" t="str">
        <f>IF(AND(ISBLANK('FIN1-SOURCE'!CI96),$I$217&lt;&gt;"M"),"",'FIN1-SOURCE'!CI96)</f>
        <v/>
      </c>
      <c r="I217" s="280" t="str">
        <f>IF(ISBLANK('FIN1-SOURCE'!CJ96),"",'FIN1-SOURCE'!CJ96)</f>
        <v/>
      </c>
      <c r="J217" s="281" t="s">
        <v>6835</v>
      </c>
      <c r="K217" s="280" t="str">
        <f>IF(AND(ISBLANK('FIN1-SOURCE'!CC96),$L$217&lt;&gt;"M"),"",'FIN1-SOURCE'!CC96)</f>
        <v/>
      </c>
      <c r="L217" s="280" t="str">
        <f>IF(ISBLANK('FIN1-SOURCE'!CD96),"",'FIN1-SOURCE'!CD96)</f>
        <v/>
      </c>
      <c r="M217" s="257" t="str">
        <f t="shared" si="3"/>
        <v>OK</v>
      </c>
      <c r="N217" s="15"/>
    </row>
    <row r="218" spans="1:14" s="373" customFormat="1" ht="22.5" x14ac:dyDescent="0.2">
      <c r="A218" s="257" t="s">
        <v>7224</v>
      </c>
      <c r="B218" s="257" t="s">
        <v>7059</v>
      </c>
      <c r="C218" s="257" t="s">
        <v>688</v>
      </c>
      <c r="D218" s="277" t="s">
        <v>7060</v>
      </c>
      <c r="E218" s="278" t="s">
        <v>6835</v>
      </c>
      <c r="F218" s="279" t="s">
        <v>688</v>
      </c>
      <c r="G218" s="277" t="s">
        <v>4379</v>
      </c>
      <c r="H218" s="280" t="str">
        <f>IF(AND(ISBLANK('FIN1-SOURCE'!CI97),$I$218&lt;&gt;"M"),"",'FIN1-SOURCE'!CI97)</f>
        <v/>
      </c>
      <c r="I218" s="280" t="str">
        <f>IF(ISBLANK('FIN1-SOURCE'!CJ97),"",'FIN1-SOURCE'!CJ97)</f>
        <v/>
      </c>
      <c r="J218" s="281" t="s">
        <v>6835</v>
      </c>
      <c r="K218" s="280" t="str">
        <f>IF(AND(ISBLANK('FIN1-SOURCE'!CC97),$L$218&lt;&gt;"M"),"",'FIN1-SOURCE'!CC97)</f>
        <v/>
      </c>
      <c r="L218" s="280" t="str">
        <f>IF(ISBLANK('FIN1-SOURCE'!CD97),"",'FIN1-SOURCE'!CD97)</f>
        <v/>
      </c>
      <c r="M218" s="257" t="str">
        <f t="shared" si="3"/>
        <v>OK</v>
      </c>
      <c r="N218" s="15"/>
    </row>
    <row r="219" spans="1:14" s="373" customFormat="1" ht="22.5" x14ac:dyDescent="0.2">
      <c r="A219" s="257" t="s">
        <v>7224</v>
      </c>
      <c r="B219" s="257" t="s">
        <v>7061</v>
      </c>
      <c r="C219" s="257" t="s">
        <v>688</v>
      </c>
      <c r="D219" s="277" t="s">
        <v>7062</v>
      </c>
      <c r="E219" s="278" t="s">
        <v>6835</v>
      </c>
      <c r="F219" s="279" t="s">
        <v>688</v>
      </c>
      <c r="G219" s="277" t="s">
        <v>4382</v>
      </c>
      <c r="H219" s="280" t="str">
        <f>IF(AND(ISBLANK('FIN1-SOURCE'!CI98),$I$219&lt;&gt;"M"),"",'FIN1-SOURCE'!CI98)</f>
        <v/>
      </c>
      <c r="I219" s="280" t="str">
        <f>IF(ISBLANK('FIN1-SOURCE'!CJ98),"",'FIN1-SOURCE'!CJ98)</f>
        <v/>
      </c>
      <c r="J219" s="281" t="s">
        <v>6835</v>
      </c>
      <c r="K219" s="280" t="str">
        <f>IF(AND(ISBLANK('FIN1-SOURCE'!CC98),$L$219&lt;&gt;"M"),"",'FIN1-SOURCE'!CC98)</f>
        <v/>
      </c>
      <c r="L219" s="280" t="str">
        <f>IF(ISBLANK('FIN1-SOURCE'!CD98),"",'FIN1-SOURCE'!CD98)</f>
        <v/>
      </c>
      <c r="M219" s="257" t="str">
        <f t="shared" si="3"/>
        <v>OK</v>
      </c>
      <c r="N219" s="15"/>
    </row>
    <row r="220" spans="1:14" s="373" customFormat="1" ht="22.5" x14ac:dyDescent="0.2">
      <c r="A220" s="257" t="s">
        <v>7224</v>
      </c>
      <c r="B220" s="257" t="s">
        <v>7063</v>
      </c>
      <c r="C220" s="257" t="s">
        <v>688</v>
      </c>
      <c r="D220" s="277" t="s">
        <v>7064</v>
      </c>
      <c r="E220" s="278" t="s">
        <v>6835</v>
      </c>
      <c r="F220" s="279" t="s">
        <v>688</v>
      </c>
      <c r="G220" s="277" t="s">
        <v>4385</v>
      </c>
      <c r="H220" s="280" t="str">
        <f>IF(AND(ISBLANK('FIN1-SOURCE'!CI99),$I$220&lt;&gt;"M"),"",'FIN1-SOURCE'!CI99)</f>
        <v/>
      </c>
      <c r="I220" s="280" t="str">
        <f>IF(ISBLANK('FIN1-SOURCE'!CJ99),"",'FIN1-SOURCE'!CJ99)</f>
        <v/>
      </c>
      <c r="J220" s="281" t="s">
        <v>6835</v>
      </c>
      <c r="K220" s="280" t="str">
        <f>IF(AND(ISBLANK('FIN1-SOURCE'!CC99),$L$220&lt;&gt;"M"),"",'FIN1-SOURCE'!CC99)</f>
        <v/>
      </c>
      <c r="L220" s="280" t="str">
        <f>IF(ISBLANK('FIN1-SOURCE'!CD99),"",'FIN1-SOURCE'!CD99)</f>
        <v/>
      </c>
      <c r="M220" s="257" t="str">
        <f t="shared" si="3"/>
        <v>OK</v>
      </c>
      <c r="N220" s="15"/>
    </row>
    <row r="221" spans="1:14" s="373" customFormat="1" ht="22.5" x14ac:dyDescent="0.2">
      <c r="A221" s="257" t="s">
        <v>7224</v>
      </c>
      <c r="B221" s="257" t="s">
        <v>7065</v>
      </c>
      <c r="C221" s="257" t="s">
        <v>688</v>
      </c>
      <c r="D221" s="277" t="s">
        <v>4638</v>
      </c>
      <c r="E221" s="278" t="s">
        <v>6835</v>
      </c>
      <c r="F221" s="279" t="s">
        <v>688</v>
      </c>
      <c r="G221" s="277" t="s">
        <v>4386</v>
      </c>
      <c r="H221" s="280" t="str">
        <f>IF(AND(ISBLANK('FIN1-SOURCE'!CI100),$I$221&lt;&gt;"M"),"",'FIN1-SOURCE'!CI100)</f>
        <v/>
      </c>
      <c r="I221" s="280" t="str">
        <f>IF(ISBLANK('FIN1-SOURCE'!CJ100),"",'FIN1-SOURCE'!CJ100)</f>
        <v/>
      </c>
      <c r="J221" s="281" t="s">
        <v>6835</v>
      </c>
      <c r="K221" s="280" t="str">
        <f>IF(AND(ISBLANK('FIN1-SOURCE'!CC100),$L$221&lt;&gt;"M"),"",'FIN1-SOURCE'!CC100)</f>
        <v/>
      </c>
      <c r="L221" s="280" t="str">
        <f>IF(ISBLANK('FIN1-SOURCE'!CD100),"",'FIN1-SOURCE'!CD100)</f>
        <v/>
      </c>
      <c r="M221" s="257" t="str">
        <f t="shared" si="3"/>
        <v>OK</v>
      </c>
      <c r="N221" s="15"/>
    </row>
    <row r="222" spans="1:14" s="373" customFormat="1" ht="22.5" x14ac:dyDescent="0.2">
      <c r="A222" s="257" t="s">
        <v>7224</v>
      </c>
      <c r="B222" s="257" t="s">
        <v>7066</v>
      </c>
      <c r="C222" s="257" t="s">
        <v>688</v>
      </c>
      <c r="D222" s="277" t="s">
        <v>4639</v>
      </c>
      <c r="E222" s="278" t="s">
        <v>6835</v>
      </c>
      <c r="F222" s="279" t="s">
        <v>688</v>
      </c>
      <c r="G222" s="277" t="s">
        <v>4387</v>
      </c>
      <c r="H222" s="280" t="str">
        <f>IF(AND(ISBLANK('FIN1-SOURCE'!CI101),$I$222&lt;&gt;"M"),"",'FIN1-SOURCE'!CI101)</f>
        <v/>
      </c>
      <c r="I222" s="280" t="str">
        <f>IF(ISBLANK('FIN1-SOURCE'!CJ101),"",'FIN1-SOURCE'!CJ101)</f>
        <v/>
      </c>
      <c r="J222" s="281" t="s">
        <v>6835</v>
      </c>
      <c r="K222" s="280" t="str">
        <f>IF(AND(ISBLANK('FIN1-SOURCE'!CC101),$L$222&lt;&gt;"M"),"",'FIN1-SOURCE'!CC101)</f>
        <v/>
      </c>
      <c r="L222" s="280" t="str">
        <f>IF(ISBLANK('FIN1-SOURCE'!CD101),"",'FIN1-SOURCE'!CD101)</f>
        <v/>
      </c>
      <c r="M222" s="257" t="str">
        <f t="shared" si="3"/>
        <v>OK</v>
      </c>
      <c r="N222" s="15"/>
    </row>
    <row r="223" spans="1:14" s="373" customFormat="1" ht="22.5" x14ac:dyDescent="0.2">
      <c r="A223" s="257" t="s">
        <v>7224</v>
      </c>
      <c r="B223" s="257" t="s">
        <v>7067</v>
      </c>
      <c r="C223" s="257" t="s">
        <v>688</v>
      </c>
      <c r="D223" s="277" t="s">
        <v>7068</v>
      </c>
      <c r="E223" s="278" t="s">
        <v>6835</v>
      </c>
      <c r="F223" s="279" t="s">
        <v>688</v>
      </c>
      <c r="G223" s="277" t="s">
        <v>4388</v>
      </c>
      <c r="H223" s="280" t="str">
        <f>IF(AND(ISBLANK('FIN1-SOURCE'!CI102),$I$223&lt;&gt;"M"),"",'FIN1-SOURCE'!CI102)</f>
        <v/>
      </c>
      <c r="I223" s="280" t="str">
        <f>IF(ISBLANK('FIN1-SOURCE'!CJ102),"",'FIN1-SOURCE'!CJ102)</f>
        <v/>
      </c>
      <c r="J223" s="281" t="s">
        <v>6835</v>
      </c>
      <c r="K223" s="280" t="str">
        <f>IF(AND(ISBLANK('FIN1-SOURCE'!CC102),$L$223&lt;&gt;"M"),"",'FIN1-SOURCE'!CC102)</f>
        <v/>
      </c>
      <c r="L223" s="280" t="str">
        <f>IF(ISBLANK('FIN1-SOURCE'!CD102),"",'FIN1-SOURCE'!CD102)</f>
        <v/>
      </c>
      <c r="M223" s="257" t="str">
        <f t="shared" si="3"/>
        <v>OK</v>
      </c>
      <c r="N223" s="15"/>
    </row>
    <row r="224" spans="1:14" s="373" customFormat="1" ht="22.5" x14ac:dyDescent="0.2">
      <c r="A224" s="257" t="s">
        <v>7224</v>
      </c>
      <c r="B224" s="257" t="s">
        <v>7069</v>
      </c>
      <c r="C224" s="257" t="s">
        <v>688</v>
      </c>
      <c r="D224" s="277" t="s">
        <v>7070</v>
      </c>
      <c r="E224" s="278" t="s">
        <v>6835</v>
      </c>
      <c r="F224" s="279" t="s">
        <v>688</v>
      </c>
      <c r="G224" s="277" t="s">
        <v>4391</v>
      </c>
      <c r="H224" s="280" t="str">
        <f>IF(AND(ISBLANK('FIN1-SOURCE'!CI103),$I$224&lt;&gt;"M"),"",'FIN1-SOURCE'!CI103)</f>
        <v/>
      </c>
      <c r="I224" s="280" t="str">
        <f>IF(ISBLANK('FIN1-SOURCE'!CJ103),"",'FIN1-SOURCE'!CJ103)</f>
        <v/>
      </c>
      <c r="J224" s="281" t="s">
        <v>6835</v>
      </c>
      <c r="K224" s="280" t="str">
        <f>IF(AND(ISBLANK('FIN1-SOURCE'!CC103),$L$224&lt;&gt;"M"),"",'FIN1-SOURCE'!CC103)</f>
        <v/>
      </c>
      <c r="L224" s="280" t="str">
        <f>IF(ISBLANK('FIN1-SOURCE'!CD103),"",'FIN1-SOURCE'!CD103)</f>
        <v/>
      </c>
      <c r="M224" s="257" t="str">
        <f t="shared" si="3"/>
        <v>OK</v>
      </c>
      <c r="N224" s="15"/>
    </row>
    <row r="225" spans="1:14" s="373" customFormat="1" ht="22.5" x14ac:dyDescent="0.2">
      <c r="A225" s="257" t="s">
        <v>7224</v>
      </c>
      <c r="B225" s="257" t="s">
        <v>7071</v>
      </c>
      <c r="C225" s="257" t="s">
        <v>688</v>
      </c>
      <c r="D225" s="277" t="s">
        <v>7072</v>
      </c>
      <c r="E225" s="278" t="s">
        <v>6835</v>
      </c>
      <c r="F225" s="279" t="s">
        <v>688</v>
      </c>
      <c r="G225" s="277" t="s">
        <v>4394</v>
      </c>
      <c r="H225" s="280" t="str">
        <f>IF(AND(ISBLANK('FIN1-SOURCE'!CI104),$I$225&lt;&gt;"M"),"",'FIN1-SOURCE'!CI104)</f>
        <v/>
      </c>
      <c r="I225" s="280" t="str">
        <f>IF(ISBLANK('FIN1-SOURCE'!CJ104),"",'FIN1-SOURCE'!CJ104)</f>
        <v/>
      </c>
      <c r="J225" s="281" t="s">
        <v>6835</v>
      </c>
      <c r="K225" s="280" t="str">
        <f>IF(AND(ISBLANK('FIN1-SOURCE'!CC104),$L$225&lt;&gt;"M"),"",'FIN1-SOURCE'!CC104)</f>
        <v/>
      </c>
      <c r="L225" s="280" t="str">
        <f>IF(ISBLANK('FIN1-SOURCE'!CD104),"",'FIN1-SOURCE'!CD104)</f>
        <v/>
      </c>
      <c r="M225" s="257" t="str">
        <f t="shared" si="3"/>
        <v>OK</v>
      </c>
      <c r="N225" s="15"/>
    </row>
    <row r="226" spans="1:14" s="373" customFormat="1" ht="22.5" x14ac:dyDescent="0.2">
      <c r="A226" s="257" t="s">
        <v>7224</v>
      </c>
      <c r="B226" s="257" t="s">
        <v>7073</v>
      </c>
      <c r="C226" s="257" t="s">
        <v>688</v>
      </c>
      <c r="D226" s="277" t="s">
        <v>7074</v>
      </c>
      <c r="E226" s="278" t="s">
        <v>6835</v>
      </c>
      <c r="F226" s="279" t="s">
        <v>688</v>
      </c>
      <c r="G226" s="277" t="s">
        <v>4397</v>
      </c>
      <c r="H226" s="280" t="str">
        <f>IF(AND(ISBLANK('FIN1-SOURCE'!CI105),$I$226&lt;&gt;"M"),"",'FIN1-SOURCE'!CI105)</f>
        <v/>
      </c>
      <c r="I226" s="280" t="str">
        <f>IF(ISBLANK('FIN1-SOURCE'!CJ105),"",'FIN1-SOURCE'!CJ105)</f>
        <v/>
      </c>
      <c r="J226" s="281" t="s">
        <v>6835</v>
      </c>
      <c r="K226" s="280" t="str">
        <f>IF(AND(ISBLANK('FIN1-SOURCE'!CC105),$L$226&lt;&gt;"M"),"",'FIN1-SOURCE'!CC105)</f>
        <v/>
      </c>
      <c r="L226" s="280" t="str">
        <f>IF(ISBLANK('FIN1-SOURCE'!CD105),"",'FIN1-SOURCE'!CD105)</f>
        <v/>
      </c>
      <c r="M226" s="257" t="str">
        <f t="shared" si="3"/>
        <v>OK</v>
      </c>
      <c r="N226" s="15"/>
    </row>
    <row r="227" spans="1:14" s="373" customFormat="1" ht="22.5" x14ac:dyDescent="0.2">
      <c r="A227" s="257" t="s">
        <v>7224</v>
      </c>
      <c r="B227" s="257" t="s">
        <v>7075</v>
      </c>
      <c r="C227" s="257" t="s">
        <v>688</v>
      </c>
      <c r="D227" s="277" t="s">
        <v>4640</v>
      </c>
      <c r="E227" s="278" t="s">
        <v>6835</v>
      </c>
      <c r="F227" s="279" t="s">
        <v>688</v>
      </c>
      <c r="G227" s="277" t="s">
        <v>4398</v>
      </c>
      <c r="H227" s="280" t="str">
        <f>IF(AND(ISBLANK('FIN1-SOURCE'!CI106),$I$227&lt;&gt;"M"),"",'FIN1-SOURCE'!CI106)</f>
        <v/>
      </c>
      <c r="I227" s="280" t="str">
        <f>IF(ISBLANK('FIN1-SOURCE'!CJ106),"",'FIN1-SOURCE'!CJ106)</f>
        <v/>
      </c>
      <c r="J227" s="281" t="s">
        <v>6835</v>
      </c>
      <c r="K227" s="280" t="str">
        <f>IF(AND(ISBLANK('FIN1-SOURCE'!CC106),$L$227&lt;&gt;"M"),"",'FIN1-SOURCE'!CC106)</f>
        <v/>
      </c>
      <c r="L227" s="280" t="str">
        <f>IF(ISBLANK('FIN1-SOURCE'!CD106),"",'FIN1-SOURCE'!CD106)</f>
        <v/>
      </c>
      <c r="M227" s="257" t="str">
        <f t="shared" si="3"/>
        <v>OK</v>
      </c>
      <c r="N227" s="15"/>
    </row>
    <row r="228" spans="1:14" s="373" customFormat="1" ht="22.5" x14ac:dyDescent="0.2">
      <c r="A228" s="257" t="s">
        <v>7224</v>
      </c>
      <c r="B228" s="257" t="s">
        <v>7076</v>
      </c>
      <c r="C228" s="257" t="s">
        <v>688</v>
      </c>
      <c r="D228" s="277" t="s">
        <v>4641</v>
      </c>
      <c r="E228" s="278" t="s">
        <v>6835</v>
      </c>
      <c r="F228" s="279" t="s">
        <v>688</v>
      </c>
      <c r="G228" s="277" t="s">
        <v>4399</v>
      </c>
      <c r="H228" s="280" t="str">
        <f>IF(AND(ISBLANK('FIN1-SOURCE'!CI107),$I$228&lt;&gt;"M"),"",'FIN1-SOURCE'!CI107)</f>
        <v/>
      </c>
      <c r="I228" s="280" t="str">
        <f>IF(ISBLANK('FIN1-SOURCE'!CJ107),"",'FIN1-SOURCE'!CJ107)</f>
        <v/>
      </c>
      <c r="J228" s="281" t="s">
        <v>6835</v>
      </c>
      <c r="K228" s="280" t="str">
        <f>IF(AND(ISBLANK('FIN1-SOURCE'!CC107),$L$228&lt;&gt;"M"),"",'FIN1-SOURCE'!CC107)</f>
        <v/>
      </c>
      <c r="L228" s="280" t="str">
        <f>IF(ISBLANK('FIN1-SOURCE'!CD107),"",'FIN1-SOURCE'!CD107)</f>
        <v/>
      </c>
      <c r="M228" s="257" t="str">
        <f t="shared" si="3"/>
        <v>OK</v>
      </c>
      <c r="N228" s="15"/>
    </row>
    <row r="229" spans="1:14" s="373" customFormat="1" ht="22.5" x14ac:dyDescent="0.2">
      <c r="A229" s="257" t="s">
        <v>7224</v>
      </c>
      <c r="B229" s="257" t="s">
        <v>7077</v>
      </c>
      <c r="C229" s="257" t="s">
        <v>688</v>
      </c>
      <c r="D229" s="277" t="s">
        <v>7078</v>
      </c>
      <c r="E229" s="278" t="s">
        <v>6835</v>
      </c>
      <c r="F229" s="279" t="s">
        <v>688</v>
      </c>
      <c r="G229" s="277" t="s">
        <v>4400</v>
      </c>
      <c r="H229" s="280" t="str">
        <f>IF(AND(ISBLANK('FIN1-SOURCE'!CI108),$I$229&lt;&gt;"M"),"",'FIN1-SOURCE'!CI108)</f>
        <v/>
      </c>
      <c r="I229" s="280" t="str">
        <f>IF(ISBLANK('FIN1-SOURCE'!CJ108),"",'FIN1-SOURCE'!CJ108)</f>
        <v/>
      </c>
      <c r="J229" s="281" t="s">
        <v>6835</v>
      </c>
      <c r="K229" s="280" t="str">
        <f>IF(AND(ISBLANK('FIN1-SOURCE'!CC108),$L$229&lt;&gt;"M"),"",'FIN1-SOURCE'!CC108)</f>
        <v/>
      </c>
      <c r="L229" s="280" t="str">
        <f>IF(ISBLANK('FIN1-SOURCE'!CD108),"",'FIN1-SOURCE'!CD108)</f>
        <v/>
      </c>
      <c r="M229" s="257" t="str">
        <f t="shared" si="3"/>
        <v>OK</v>
      </c>
      <c r="N229" s="15"/>
    </row>
    <row r="230" spans="1:14" s="373" customFormat="1" ht="22.5" x14ac:dyDescent="0.2">
      <c r="A230" s="257" t="s">
        <v>7224</v>
      </c>
      <c r="B230" s="257" t="s">
        <v>7079</v>
      </c>
      <c r="C230" s="257" t="s">
        <v>688</v>
      </c>
      <c r="D230" s="277" t="s">
        <v>7080</v>
      </c>
      <c r="E230" s="278" t="s">
        <v>6835</v>
      </c>
      <c r="F230" s="279" t="s">
        <v>688</v>
      </c>
      <c r="G230" s="277" t="s">
        <v>4403</v>
      </c>
      <c r="H230" s="280" t="str">
        <f>IF(AND(ISBLANK('FIN1-SOURCE'!CI109),$I$230&lt;&gt;"M"),"",'FIN1-SOURCE'!CI109)</f>
        <v/>
      </c>
      <c r="I230" s="280" t="str">
        <f>IF(ISBLANK('FIN1-SOURCE'!CJ109),"",'FIN1-SOURCE'!CJ109)</f>
        <v/>
      </c>
      <c r="J230" s="281" t="s">
        <v>6835</v>
      </c>
      <c r="K230" s="280" t="str">
        <f>IF(AND(ISBLANK('FIN1-SOURCE'!CC109),$L$230&lt;&gt;"M"),"",'FIN1-SOURCE'!CC109)</f>
        <v/>
      </c>
      <c r="L230" s="280" t="str">
        <f>IF(ISBLANK('FIN1-SOURCE'!CD109),"",'FIN1-SOURCE'!CD109)</f>
        <v/>
      </c>
      <c r="M230" s="257" t="str">
        <f t="shared" si="3"/>
        <v>OK</v>
      </c>
      <c r="N230" s="15"/>
    </row>
    <row r="231" spans="1:14" s="373" customFormat="1" ht="22.5" x14ac:dyDescent="0.2">
      <c r="A231" s="257" t="s">
        <v>7224</v>
      </c>
      <c r="B231" s="257" t="s">
        <v>7081</v>
      </c>
      <c r="C231" s="257" t="s">
        <v>688</v>
      </c>
      <c r="D231" s="277" t="s">
        <v>7082</v>
      </c>
      <c r="E231" s="278" t="s">
        <v>6835</v>
      </c>
      <c r="F231" s="279" t="s">
        <v>688</v>
      </c>
      <c r="G231" s="277" t="s">
        <v>4406</v>
      </c>
      <c r="H231" s="280" t="str">
        <f>IF(AND(ISBLANK('FIN1-SOURCE'!CI110),$I$231&lt;&gt;"M"),"",'FIN1-SOURCE'!CI110)</f>
        <v/>
      </c>
      <c r="I231" s="280" t="str">
        <f>IF(ISBLANK('FIN1-SOURCE'!CJ110),"",'FIN1-SOURCE'!CJ110)</f>
        <v/>
      </c>
      <c r="J231" s="281" t="s">
        <v>6835</v>
      </c>
      <c r="K231" s="280" t="str">
        <f>IF(AND(ISBLANK('FIN1-SOURCE'!CC110),$L$231&lt;&gt;"M"),"",'FIN1-SOURCE'!CC110)</f>
        <v/>
      </c>
      <c r="L231" s="280" t="str">
        <f>IF(ISBLANK('FIN1-SOURCE'!CD110),"",'FIN1-SOURCE'!CD110)</f>
        <v/>
      </c>
      <c r="M231" s="257" t="str">
        <f t="shared" si="3"/>
        <v>OK</v>
      </c>
      <c r="N231" s="15"/>
    </row>
    <row r="232" spans="1:14" s="373" customFormat="1" ht="22.5" x14ac:dyDescent="0.2">
      <c r="A232" s="257" t="s">
        <v>7224</v>
      </c>
      <c r="B232" s="257" t="s">
        <v>7083</v>
      </c>
      <c r="C232" s="257" t="s">
        <v>688</v>
      </c>
      <c r="D232" s="277" t="s">
        <v>4642</v>
      </c>
      <c r="E232" s="278" t="s">
        <v>6835</v>
      </c>
      <c r="F232" s="279" t="s">
        <v>688</v>
      </c>
      <c r="G232" s="277" t="s">
        <v>4407</v>
      </c>
      <c r="H232" s="280" t="str">
        <f>IF(AND(ISBLANK('FIN1-SOURCE'!CI111),$I$232&lt;&gt;"M"),"",'FIN1-SOURCE'!CI111)</f>
        <v/>
      </c>
      <c r="I232" s="280" t="str">
        <f>IF(ISBLANK('FIN1-SOURCE'!CJ111),"",'FIN1-SOURCE'!CJ111)</f>
        <v/>
      </c>
      <c r="J232" s="281" t="s">
        <v>6835</v>
      </c>
      <c r="K232" s="280" t="str">
        <f>IF(AND(ISBLANK('FIN1-SOURCE'!CC111),$L$232&lt;&gt;"M"),"",'FIN1-SOURCE'!CC111)</f>
        <v/>
      </c>
      <c r="L232" s="280" t="str">
        <f>IF(ISBLANK('FIN1-SOURCE'!CD111),"",'FIN1-SOURCE'!CD111)</f>
        <v/>
      </c>
      <c r="M232" s="257" t="str">
        <f t="shared" si="3"/>
        <v>OK</v>
      </c>
      <c r="N232" s="15"/>
    </row>
    <row r="233" spans="1:14" s="373" customFormat="1" ht="22.5" x14ac:dyDescent="0.2">
      <c r="A233" s="257" t="s">
        <v>7224</v>
      </c>
      <c r="B233" s="257" t="s">
        <v>7084</v>
      </c>
      <c r="C233" s="257" t="s">
        <v>688</v>
      </c>
      <c r="D233" s="277" t="s">
        <v>4643</v>
      </c>
      <c r="E233" s="278" t="s">
        <v>6835</v>
      </c>
      <c r="F233" s="279" t="s">
        <v>688</v>
      </c>
      <c r="G233" s="277" t="s">
        <v>4408</v>
      </c>
      <c r="H233" s="280" t="str">
        <f>IF(AND(ISBLANK('FIN1-SOURCE'!CI112),$I$233&lt;&gt;"M"),"",'FIN1-SOURCE'!CI112)</f>
        <v/>
      </c>
      <c r="I233" s="280" t="str">
        <f>IF(ISBLANK('FIN1-SOURCE'!CJ112),"",'FIN1-SOURCE'!CJ112)</f>
        <v/>
      </c>
      <c r="J233" s="281" t="s">
        <v>6835</v>
      </c>
      <c r="K233" s="280" t="str">
        <f>IF(AND(ISBLANK('FIN1-SOURCE'!CC112),$L$233&lt;&gt;"M"),"",'FIN1-SOURCE'!CC112)</f>
        <v/>
      </c>
      <c r="L233" s="280" t="str">
        <f>IF(ISBLANK('FIN1-SOURCE'!CD112),"",'FIN1-SOURCE'!CD112)</f>
        <v/>
      </c>
      <c r="M233" s="257" t="str">
        <f t="shared" si="3"/>
        <v>OK</v>
      </c>
      <c r="N233" s="15"/>
    </row>
    <row r="234" spans="1:14" s="373" customFormat="1" ht="22.5" x14ac:dyDescent="0.2">
      <c r="A234" s="257" t="s">
        <v>7224</v>
      </c>
      <c r="B234" s="257" t="s">
        <v>7085</v>
      </c>
      <c r="C234" s="257" t="s">
        <v>688</v>
      </c>
      <c r="D234" s="277" t="s">
        <v>7086</v>
      </c>
      <c r="E234" s="278" t="s">
        <v>6835</v>
      </c>
      <c r="F234" s="279" t="s">
        <v>688</v>
      </c>
      <c r="G234" s="277" t="s">
        <v>4409</v>
      </c>
      <c r="H234" s="280" t="str">
        <f>IF(AND(ISBLANK('FIN1-SOURCE'!CI113),$I$234&lt;&gt;"M"),"",'FIN1-SOURCE'!CI113)</f>
        <v/>
      </c>
      <c r="I234" s="280" t="str">
        <f>IF(ISBLANK('FIN1-SOURCE'!CJ113),"",'FIN1-SOURCE'!CJ113)</f>
        <v/>
      </c>
      <c r="J234" s="281" t="s">
        <v>6835</v>
      </c>
      <c r="K234" s="280" t="str">
        <f>IF(AND(ISBLANK('FIN1-SOURCE'!CC113),$L$234&lt;&gt;"M"),"",'FIN1-SOURCE'!CC113)</f>
        <v/>
      </c>
      <c r="L234" s="280" t="str">
        <f>IF(ISBLANK('FIN1-SOURCE'!CD113),"",'FIN1-SOURCE'!CD113)</f>
        <v/>
      </c>
      <c r="M234" s="257" t="str">
        <f t="shared" si="3"/>
        <v>OK</v>
      </c>
      <c r="N234" s="15"/>
    </row>
    <row r="235" spans="1:14" s="373" customFormat="1" ht="22.5" x14ac:dyDescent="0.2">
      <c r="A235" s="257" t="s">
        <v>7224</v>
      </c>
      <c r="B235" s="257" t="s">
        <v>7087</v>
      </c>
      <c r="C235" s="257" t="s">
        <v>688</v>
      </c>
      <c r="D235" s="277" t="s">
        <v>7088</v>
      </c>
      <c r="E235" s="278" t="s">
        <v>6835</v>
      </c>
      <c r="F235" s="279" t="s">
        <v>688</v>
      </c>
      <c r="G235" s="277" t="s">
        <v>4412</v>
      </c>
      <c r="H235" s="280" t="str">
        <f>IF(AND(ISBLANK('FIN1-SOURCE'!CI114),$I$235&lt;&gt;"M"),"",'FIN1-SOURCE'!CI114)</f>
        <v/>
      </c>
      <c r="I235" s="280" t="str">
        <f>IF(ISBLANK('FIN1-SOURCE'!CJ114),"",'FIN1-SOURCE'!CJ114)</f>
        <v/>
      </c>
      <c r="J235" s="281" t="s">
        <v>6835</v>
      </c>
      <c r="K235" s="280" t="str">
        <f>IF(AND(ISBLANK('FIN1-SOURCE'!CC114),$L$235&lt;&gt;"M"),"",'FIN1-SOURCE'!CC114)</f>
        <v/>
      </c>
      <c r="L235" s="280" t="str">
        <f>IF(ISBLANK('FIN1-SOURCE'!CD114),"",'FIN1-SOURCE'!CD114)</f>
        <v/>
      </c>
      <c r="M235" s="257" t="str">
        <f t="shared" si="3"/>
        <v>OK</v>
      </c>
      <c r="N235" s="15"/>
    </row>
    <row r="236" spans="1:14" s="373" customFormat="1" ht="22.5" x14ac:dyDescent="0.2">
      <c r="A236" s="257" t="s">
        <v>7224</v>
      </c>
      <c r="B236" s="257" t="s">
        <v>7089</v>
      </c>
      <c r="C236" s="257" t="s">
        <v>688</v>
      </c>
      <c r="D236" s="277" t="s">
        <v>7090</v>
      </c>
      <c r="E236" s="278" t="s">
        <v>6835</v>
      </c>
      <c r="F236" s="279" t="s">
        <v>688</v>
      </c>
      <c r="G236" s="277" t="s">
        <v>4415</v>
      </c>
      <c r="H236" s="280" t="str">
        <f>IF(AND(ISBLANK('FIN1-SOURCE'!CI115),$I$236&lt;&gt;"M"),"",'FIN1-SOURCE'!CI115)</f>
        <v/>
      </c>
      <c r="I236" s="280" t="str">
        <f>IF(ISBLANK('FIN1-SOURCE'!CJ115),"",'FIN1-SOURCE'!CJ115)</f>
        <v/>
      </c>
      <c r="J236" s="281" t="s">
        <v>6835</v>
      </c>
      <c r="K236" s="280" t="str">
        <f>IF(AND(ISBLANK('FIN1-SOURCE'!CC115),$L$236&lt;&gt;"M"),"",'FIN1-SOURCE'!CC115)</f>
        <v/>
      </c>
      <c r="L236" s="280" t="str">
        <f>IF(ISBLANK('FIN1-SOURCE'!CD115),"",'FIN1-SOURCE'!CD115)</f>
        <v/>
      </c>
      <c r="M236" s="257" t="str">
        <f t="shared" si="3"/>
        <v>OK</v>
      </c>
      <c r="N236" s="15"/>
    </row>
    <row r="237" spans="1:14" s="373" customFormat="1" ht="22.5" x14ac:dyDescent="0.2">
      <c r="A237" s="257" t="s">
        <v>7224</v>
      </c>
      <c r="B237" s="257" t="s">
        <v>7091</v>
      </c>
      <c r="C237" s="257" t="s">
        <v>688</v>
      </c>
      <c r="D237" s="277" t="s">
        <v>7092</v>
      </c>
      <c r="E237" s="278" t="s">
        <v>6835</v>
      </c>
      <c r="F237" s="279" t="s">
        <v>688</v>
      </c>
      <c r="G237" s="277" t="s">
        <v>4418</v>
      </c>
      <c r="H237" s="280" t="str">
        <f>IF(AND(ISBLANK('FIN1-SOURCE'!CI116),$I$237&lt;&gt;"M"),"",'FIN1-SOURCE'!CI116)</f>
        <v/>
      </c>
      <c r="I237" s="280" t="str">
        <f>IF(ISBLANK('FIN1-SOURCE'!CJ116),"",'FIN1-SOURCE'!CJ116)</f>
        <v/>
      </c>
      <c r="J237" s="281" t="s">
        <v>6835</v>
      </c>
      <c r="K237" s="280" t="str">
        <f>IF(AND(ISBLANK('FIN1-SOURCE'!CC116),$L$237&lt;&gt;"M"),"",'FIN1-SOURCE'!CC116)</f>
        <v/>
      </c>
      <c r="L237" s="280" t="str">
        <f>IF(ISBLANK('FIN1-SOURCE'!CD116),"",'FIN1-SOURCE'!CD116)</f>
        <v/>
      </c>
      <c r="M237" s="257" t="str">
        <f t="shared" si="3"/>
        <v>OK</v>
      </c>
      <c r="N237" s="15"/>
    </row>
    <row r="238" spans="1:14" s="373" customFormat="1" ht="22.5" x14ac:dyDescent="0.2">
      <c r="A238" s="257" t="s">
        <v>7224</v>
      </c>
      <c r="B238" s="257" t="s">
        <v>7093</v>
      </c>
      <c r="C238" s="257" t="s">
        <v>688</v>
      </c>
      <c r="D238" s="277" t="s">
        <v>7094</v>
      </c>
      <c r="E238" s="278" t="s">
        <v>6835</v>
      </c>
      <c r="F238" s="279" t="s">
        <v>688</v>
      </c>
      <c r="G238" s="277" t="s">
        <v>4421</v>
      </c>
      <c r="H238" s="280" t="str">
        <f>IF(AND(ISBLANK('FIN1-SOURCE'!CI117),$I$238&lt;&gt;"M"),"",'FIN1-SOURCE'!CI117)</f>
        <v/>
      </c>
      <c r="I238" s="280" t="str">
        <f>IF(ISBLANK('FIN1-SOURCE'!CJ117),"",'FIN1-SOURCE'!CJ117)</f>
        <v/>
      </c>
      <c r="J238" s="281" t="s">
        <v>6835</v>
      </c>
      <c r="K238" s="280" t="str">
        <f>IF(AND(ISBLANK('FIN1-SOURCE'!CC117),$L$238&lt;&gt;"M"),"",'FIN1-SOURCE'!CC117)</f>
        <v/>
      </c>
      <c r="L238" s="280" t="str">
        <f>IF(ISBLANK('FIN1-SOURCE'!CD117),"",'FIN1-SOURCE'!CD117)</f>
        <v/>
      </c>
      <c r="M238" s="257" t="str">
        <f t="shared" si="3"/>
        <v>OK</v>
      </c>
      <c r="N238" s="15"/>
    </row>
    <row r="239" spans="1:14" s="373" customFormat="1" ht="22.5" x14ac:dyDescent="0.2">
      <c r="A239" s="257" t="s">
        <v>7224</v>
      </c>
      <c r="B239" s="257" t="s">
        <v>7095</v>
      </c>
      <c r="C239" s="257" t="s">
        <v>688</v>
      </c>
      <c r="D239" s="277" t="s">
        <v>4644</v>
      </c>
      <c r="E239" s="278" t="s">
        <v>6835</v>
      </c>
      <c r="F239" s="279" t="s">
        <v>688</v>
      </c>
      <c r="G239" s="277" t="s">
        <v>4422</v>
      </c>
      <c r="H239" s="280" t="str">
        <f>IF(AND(ISBLANK('FIN1-SOURCE'!CI118),$I$239&lt;&gt;"M"),"",'FIN1-SOURCE'!CI118)</f>
        <v/>
      </c>
      <c r="I239" s="280" t="str">
        <f>IF(ISBLANK('FIN1-SOURCE'!CJ118),"",'FIN1-SOURCE'!CJ118)</f>
        <v/>
      </c>
      <c r="J239" s="281" t="s">
        <v>6835</v>
      </c>
      <c r="K239" s="280" t="str">
        <f>IF(AND(ISBLANK('FIN1-SOURCE'!CC118),$L$239&lt;&gt;"M"),"",'FIN1-SOURCE'!CC118)</f>
        <v/>
      </c>
      <c r="L239" s="280" t="str">
        <f>IF(ISBLANK('FIN1-SOURCE'!CD118),"",'FIN1-SOURCE'!CD118)</f>
        <v/>
      </c>
      <c r="M239" s="257" t="str">
        <f t="shared" ref="M239:M302" si="4">IF(OR(AND(I239="O",AND(L239&lt;&gt;"O",L239&lt;&gt;"K")),AND(I239="K",AND(L239&lt;&gt;"O",L239&lt;&gt;"K",L239&lt;&gt;"W",NOT(AND(AND(ISNUMBER(K239),K239&gt;0),L239="")))),AND(H239=0,ISNUMBER(H239),I239="",L239="M"),AND(K239="",L239="",AND(OR(ISNUMBER(H239),I239="M"),OR(AND(H239=0,I239=""),H239=0,H239=""))),AND(OR(L239="",L239="M"),OR(AND(I239="",H239&lt;&gt;""),I239="W"),OR(NOT(ISNUMBER(K239)),AND(ISNUMBER(H239),K239&lt;H239))),AND(OR(I239="",I239="W"),OR(L239="",L239="W"),AND(ISNUMBER(H239),K239&lt;H239))),"Check","OK")</f>
        <v>OK</v>
      </c>
      <c r="N239" s="15"/>
    </row>
    <row r="240" spans="1:14" s="373" customFormat="1" ht="22.5" x14ac:dyDescent="0.2">
      <c r="A240" s="257" t="s">
        <v>7224</v>
      </c>
      <c r="B240" s="257" t="s">
        <v>7096</v>
      </c>
      <c r="C240" s="257" t="s">
        <v>688</v>
      </c>
      <c r="D240" s="277" t="s">
        <v>4645</v>
      </c>
      <c r="E240" s="278" t="s">
        <v>6835</v>
      </c>
      <c r="F240" s="279" t="s">
        <v>688</v>
      </c>
      <c r="G240" s="277" t="s">
        <v>4423</v>
      </c>
      <c r="H240" s="280" t="str">
        <f>IF(AND(ISBLANK('FIN1-SOURCE'!CI119),$I$240&lt;&gt;"M"),"",'FIN1-SOURCE'!CI119)</f>
        <v/>
      </c>
      <c r="I240" s="280" t="str">
        <f>IF(ISBLANK('FIN1-SOURCE'!CJ119),"",'FIN1-SOURCE'!CJ119)</f>
        <v/>
      </c>
      <c r="J240" s="281" t="s">
        <v>6835</v>
      </c>
      <c r="K240" s="280" t="str">
        <f>IF(AND(ISBLANK('FIN1-SOURCE'!CC119),$L$240&lt;&gt;"M"),"",'FIN1-SOURCE'!CC119)</f>
        <v/>
      </c>
      <c r="L240" s="280" t="str">
        <f>IF(ISBLANK('FIN1-SOURCE'!CD119),"",'FIN1-SOURCE'!CD119)</f>
        <v/>
      </c>
      <c r="M240" s="257" t="str">
        <f t="shared" si="4"/>
        <v>OK</v>
      </c>
      <c r="N240" s="15"/>
    </row>
    <row r="241" spans="1:14" s="373" customFormat="1" ht="22.5" x14ac:dyDescent="0.2">
      <c r="A241" s="257" t="s">
        <v>7224</v>
      </c>
      <c r="B241" s="257" t="s">
        <v>7097</v>
      </c>
      <c r="C241" s="257" t="s">
        <v>688</v>
      </c>
      <c r="D241" s="277" t="s">
        <v>4646</v>
      </c>
      <c r="E241" s="278" t="s">
        <v>6835</v>
      </c>
      <c r="F241" s="279" t="s">
        <v>688</v>
      </c>
      <c r="G241" s="277" t="s">
        <v>4424</v>
      </c>
      <c r="H241" s="280" t="str">
        <f>IF(AND(ISBLANK('FIN1-SOURCE'!CI120),$I$241&lt;&gt;"M"),"",'FIN1-SOURCE'!CI120)</f>
        <v/>
      </c>
      <c r="I241" s="280" t="str">
        <f>IF(ISBLANK('FIN1-SOURCE'!CJ120),"",'FIN1-SOURCE'!CJ120)</f>
        <v/>
      </c>
      <c r="J241" s="281" t="s">
        <v>6835</v>
      </c>
      <c r="K241" s="280" t="str">
        <f>IF(AND(ISBLANK('FIN1-SOURCE'!CC120),$L$241&lt;&gt;"M"),"",'FIN1-SOURCE'!CC120)</f>
        <v/>
      </c>
      <c r="L241" s="280" t="str">
        <f>IF(ISBLANK('FIN1-SOURCE'!CD120),"",'FIN1-SOURCE'!CD120)</f>
        <v/>
      </c>
      <c r="M241" s="257" t="str">
        <f t="shared" si="4"/>
        <v>OK</v>
      </c>
      <c r="N241" s="15"/>
    </row>
    <row r="242" spans="1:14" s="373" customFormat="1" ht="22.5" x14ac:dyDescent="0.2">
      <c r="A242" s="257" t="s">
        <v>7224</v>
      </c>
      <c r="B242" s="257" t="s">
        <v>7098</v>
      </c>
      <c r="C242" s="257" t="s">
        <v>688</v>
      </c>
      <c r="D242" s="277" t="s">
        <v>4649</v>
      </c>
      <c r="E242" s="278" t="s">
        <v>6835</v>
      </c>
      <c r="F242" s="279" t="s">
        <v>688</v>
      </c>
      <c r="G242" s="277" t="s">
        <v>4427</v>
      </c>
      <c r="H242" s="280" t="str">
        <f>IF(AND(ISBLANK('FIN1-SOURCE'!CI121),$I$242&lt;&gt;"M"),"",'FIN1-SOURCE'!CI121)</f>
        <v/>
      </c>
      <c r="I242" s="280" t="str">
        <f>IF(ISBLANK('FIN1-SOURCE'!CJ121),"",'FIN1-SOURCE'!CJ121)</f>
        <v/>
      </c>
      <c r="J242" s="281" t="s">
        <v>6835</v>
      </c>
      <c r="K242" s="280" t="str">
        <f>IF(AND(ISBLANK('FIN1-SOURCE'!CC121),$L$242&lt;&gt;"M"),"",'FIN1-SOURCE'!CC121)</f>
        <v/>
      </c>
      <c r="L242" s="280" t="str">
        <f>IF(ISBLANK('FIN1-SOURCE'!CD121),"",'FIN1-SOURCE'!CD121)</f>
        <v/>
      </c>
      <c r="M242" s="257" t="str">
        <f t="shared" si="4"/>
        <v>OK</v>
      </c>
      <c r="N242" s="15"/>
    </row>
    <row r="243" spans="1:14" s="373" customFormat="1" ht="22.5" x14ac:dyDescent="0.2">
      <c r="A243" s="257" t="s">
        <v>7224</v>
      </c>
      <c r="B243" s="257" t="s">
        <v>7099</v>
      </c>
      <c r="C243" s="257" t="s">
        <v>688</v>
      </c>
      <c r="D243" s="277" t="s">
        <v>4652</v>
      </c>
      <c r="E243" s="278" t="s">
        <v>6835</v>
      </c>
      <c r="F243" s="279" t="s">
        <v>688</v>
      </c>
      <c r="G243" s="277" t="s">
        <v>4430</v>
      </c>
      <c r="H243" s="280" t="str">
        <f>IF(AND(ISBLANK('FIN1-SOURCE'!CI122),$I$243&lt;&gt;"M"),"",'FIN1-SOURCE'!CI122)</f>
        <v/>
      </c>
      <c r="I243" s="280" t="str">
        <f>IF(ISBLANK('FIN1-SOURCE'!CJ122),"",'FIN1-SOURCE'!CJ122)</f>
        <v/>
      </c>
      <c r="J243" s="281" t="s">
        <v>6835</v>
      </c>
      <c r="K243" s="280" t="str">
        <f>IF(AND(ISBLANK('FIN1-SOURCE'!CC122),$L$243&lt;&gt;"M"),"",'FIN1-SOURCE'!CC122)</f>
        <v/>
      </c>
      <c r="L243" s="280" t="str">
        <f>IF(ISBLANK('FIN1-SOURCE'!CD122),"",'FIN1-SOURCE'!CD122)</f>
        <v/>
      </c>
      <c r="M243" s="257" t="str">
        <f t="shared" si="4"/>
        <v>OK</v>
      </c>
      <c r="N243" s="15"/>
    </row>
    <row r="244" spans="1:14" s="373" customFormat="1" ht="22.5" x14ac:dyDescent="0.2">
      <c r="A244" s="257" t="s">
        <v>7224</v>
      </c>
      <c r="B244" s="257" t="s">
        <v>7100</v>
      </c>
      <c r="C244" s="257" t="s">
        <v>688</v>
      </c>
      <c r="D244" s="277" t="s">
        <v>4655</v>
      </c>
      <c r="E244" s="278" t="s">
        <v>6835</v>
      </c>
      <c r="F244" s="279" t="s">
        <v>688</v>
      </c>
      <c r="G244" s="277" t="s">
        <v>4433</v>
      </c>
      <c r="H244" s="280" t="str">
        <f>IF(AND(ISBLANK('FIN1-SOURCE'!CI123),$I$244&lt;&gt;"M"),"",'FIN1-SOURCE'!CI123)</f>
        <v/>
      </c>
      <c r="I244" s="280" t="str">
        <f>IF(ISBLANK('FIN1-SOURCE'!CJ123),"",'FIN1-SOURCE'!CJ123)</f>
        <v/>
      </c>
      <c r="J244" s="281" t="s">
        <v>6835</v>
      </c>
      <c r="K244" s="280" t="str">
        <f>IF(AND(ISBLANK('FIN1-SOURCE'!CC123),$L$244&lt;&gt;"M"),"",'FIN1-SOURCE'!CC123)</f>
        <v/>
      </c>
      <c r="L244" s="280" t="str">
        <f>IF(ISBLANK('FIN1-SOURCE'!CD123),"",'FIN1-SOURCE'!CD123)</f>
        <v/>
      </c>
      <c r="M244" s="257" t="str">
        <f t="shared" si="4"/>
        <v>OK</v>
      </c>
      <c r="N244" s="15"/>
    </row>
    <row r="245" spans="1:14" s="373" customFormat="1" ht="22.5" x14ac:dyDescent="0.2">
      <c r="A245" s="257" t="s">
        <v>7224</v>
      </c>
      <c r="B245" s="257" t="s">
        <v>7101</v>
      </c>
      <c r="C245" s="257" t="s">
        <v>688</v>
      </c>
      <c r="D245" s="277" t="s">
        <v>4658</v>
      </c>
      <c r="E245" s="278" t="s">
        <v>6835</v>
      </c>
      <c r="F245" s="279" t="s">
        <v>688</v>
      </c>
      <c r="G245" s="277" t="s">
        <v>4436</v>
      </c>
      <c r="H245" s="280" t="str">
        <f>IF(AND(ISBLANK('FIN1-SOURCE'!CI124),$I$245&lt;&gt;"M"),"",'FIN1-SOURCE'!CI124)</f>
        <v/>
      </c>
      <c r="I245" s="280" t="str">
        <f>IF(ISBLANK('FIN1-SOURCE'!CJ124),"",'FIN1-SOURCE'!CJ124)</f>
        <v/>
      </c>
      <c r="J245" s="281" t="s">
        <v>6835</v>
      </c>
      <c r="K245" s="280" t="str">
        <f>IF(AND(ISBLANK('FIN1-SOURCE'!CC124),$L$245&lt;&gt;"M"),"",'FIN1-SOURCE'!CC124)</f>
        <v/>
      </c>
      <c r="L245" s="280" t="str">
        <f>IF(ISBLANK('FIN1-SOURCE'!CD124),"",'FIN1-SOURCE'!CD124)</f>
        <v/>
      </c>
      <c r="M245" s="257" t="str">
        <f t="shared" si="4"/>
        <v>OK</v>
      </c>
      <c r="N245" s="15"/>
    </row>
    <row r="246" spans="1:14" s="373" customFormat="1" ht="22.5" x14ac:dyDescent="0.2">
      <c r="A246" s="257" t="s">
        <v>7224</v>
      </c>
      <c r="B246" s="257" t="s">
        <v>7102</v>
      </c>
      <c r="C246" s="257" t="s">
        <v>688</v>
      </c>
      <c r="D246" s="277" t="s">
        <v>4659</v>
      </c>
      <c r="E246" s="278" t="s">
        <v>6835</v>
      </c>
      <c r="F246" s="279" t="s">
        <v>688</v>
      </c>
      <c r="G246" s="277" t="s">
        <v>4437</v>
      </c>
      <c r="H246" s="280" t="str">
        <f>IF(AND(ISBLANK('FIN1-SOURCE'!CI125),$I$246&lt;&gt;"M"),"",'FIN1-SOURCE'!CI125)</f>
        <v/>
      </c>
      <c r="I246" s="280" t="str">
        <f>IF(ISBLANK('FIN1-SOURCE'!CJ125),"",'FIN1-SOURCE'!CJ125)</f>
        <v/>
      </c>
      <c r="J246" s="281" t="s">
        <v>6835</v>
      </c>
      <c r="K246" s="280" t="str">
        <f>IF(AND(ISBLANK('FIN1-SOURCE'!CC125),$L$246&lt;&gt;"M"),"",'FIN1-SOURCE'!CC125)</f>
        <v/>
      </c>
      <c r="L246" s="280" t="str">
        <f>IF(ISBLANK('FIN1-SOURCE'!CD125),"",'FIN1-SOURCE'!CD125)</f>
        <v/>
      </c>
      <c r="M246" s="257" t="str">
        <f t="shared" si="4"/>
        <v>OK</v>
      </c>
      <c r="N246" s="15"/>
    </row>
    <row r="247" spans="1:14" s="373" customFormat="1" ht="22.5" x14ac:dyDescent="0.2">
      <c r="A247" s="257" t="s">
        <v>7224</v>
      </c>
      <c r="B247" s="257" t="s">
        <v>7103</v>
      </c>
      <c r="C247" s="257" t="s">
        <v>688</v>
      </c>
      <c r="D247" s="277" t="s">
        <v>4660</v>
      </c>
      <c r="E247" s="278" t="s">
        <v>6835</v>
      </c>
      <c r="F247" s="279" t="s">
        <v>688</v>
      </c>
      <c r="G247" s="277" t="s">
        <v>4438</v>
      </c>
      <c r="H247" s="280" t="str">
        <f>IF(AND(ISBLANK('FIN1-SOURCE'!CI126),$I$247&lt;&gt;"M"),"",'FIN1-SOURCE'!CI126)</f>
        <v/>
      </c>
      <c r="I247" s="280" t="str">
        <f>IF(ISBLANK('FIN1-SOURCE'!CJ126),"",'FIN1-SOURCE'!CJ126)</f>
        <v/>
      </c>
      <c r="J247" s="281" t="s">
        <v>6835</v>
      </c>
      <c r="K247" s="280" t="str">
        <f>IF(AND(ISBLANK('FIN1-SOURCE'!CC126),$L$247&lt;&gt;"M"),"",'FIN1-SOURCE'!CC126)</f>
        <v/>
      </c>
      <c r="L247" s="280" t="str">
        <f>IF(ISBLANK('FIN1-SOURCE'!CD126),"",'FIN1-SOURCE'!CD126)</f>
        <v/>
      </c>
      <c r="M247" s="257" t="str">
        <f t="shared" si="4"/>
        <v>OK</v>
      </c>
      <c r="N247" s="15"/>
    </row>
    <row r="248" spans="1:14" s="373" customFormat="1" ht="22.5" x14ac:dyDescent="0.2">
      <c r="A248" s="257" t="s">
        <v>7224</v>
      </c>
      <c r="B248" s="257" t="s">
        <v>7104</v>
      </c>
      <c r="C248" s="257" t="s">
        <v>688</v>
      </c>
      <c r="D248" s="277" t="s">
        <v>4661</v>
      </c>
      <c r="E248" s="278" t="s">
        <v>6835</v>
      </c>
      <c r="F248" s="279" t="s">
        <v>688</v>
      </c>
      <c r="G248" s="277" t="s">
        <v>4439</v>
      </c>
      <c r="H248" s="280" t="str">
        <f>IF(AND(ISBLANK('FIN1-SOURCE'!CI127),$I$248&lt;&gt;"M"),"",'FIN1-SOURCE'!CI127)</f>
        <v/>
      </c>
      <c r="I248" s="280" t="str">
        <f>IF(ISBLANK('FIN1-SOURCE'!CJ127),"",'FIN1-SOURCE'!CJ127)</f>
        <v/>
      </c>
      <c r="J248" s="281" t="s">
        <v>6835</v>
      </c>
      <c r="K248" s="280" t="str">
        <f>IF(AND(ISBLANK('FIN1-SOURCE'!CC127),$L$248&lt;&gt;"M"),"",'FIN1-SOURCE'!CC127)</f>
        <v/>
      </c>
      <c r="L248" s="280" t="str">
        <f>IF(ISBLANK('FIN1-SOURCE'!CD127),"",'FIN1-SOURCE'!CD127)</f>
        <v/>
      </c>
      <c r="M248" s="257" t="str">
        <f t="shared" si="4"/>
        <v>OK</v>
      </c>
      <c r="N248" s="15"/>
    </row>
    <row r="249" spans="1:14" s="373" customFormat="1" ht="22.5" x14ac:dyDescent="0.2">
      <c r="A249" s="257" t="s">
        <v>7224</v>
      </c>
      <c r="B249" s="257" t="s">
        <v>7105</v>
      </c>
      <c r="C249" s="257" t="s">
        <v>688</v>
      </c>
      <c r="D249" s="277" t="s">
        <v>4662</v>
      </c>
      <c r="E249" s="278" t="s">
        <v>6835</v>
      </c>
      <c r="F249" s="279" t="s">
        <v>688</v>
      </c>
      <c r="G249" s="277" t="s">
        <v>4440</v>
      </c>
      <c r="H249" s="280" t="str">
        <f>IF(AND(ISBLANK('FIN1-SOURCE'!CI128),$I$249&lt;&gt;"M"),"",'FIN1-SOURCE'!CI128)</f>
        <v/>
      </c>
      <c r="I249" s="280" t="str">
        <f>IF(ISBLANK('FIN1-SOURCE'!CJ128),"",'FIN1-SOURCE'!CJ128)</f>
        <v/>
      </c>
      <c r="J249" s="281" t="s">
        <v>6835</v>
      </c>
      <c r="K249" s="280" t="str">
        <f>IF(AND(ISBLANK('FIN1-SOURCE'!CC128),$L$249&lt;&gt;"M"),"",'FIN1-SOURCE'!CC128)</f>
        <v/>
      </c>
      <c r="L249" s="280" t="str">
        <f>IF(ISBLANK('FIN1-SOURCE'!CD128),"",'FIN1-SOURCE'!CD128)</f>
        <v/>
      </c>
      <c r="M249" s="257" t="str">
        <f t="shared" si="4"/>
        <v>OK</v>
      </c>
      <c r="N249" s="15"/>
    </row>
    <row r="250" spans="1:14" s="373" customFormat="1" ht="22.5" x14ac:dyDescent="0.2">
      <c r="A250" s="257" t="s">
        <v>7224</v>
      </c>
      <c r="B250" s="257" t="s">
        <v>7106</v>
      </c>
      <c r="C250" s="257" t="s">
        <v>688</v>
      </c>
      <c r="D250" s="277" t="s">
        <v>4663</v>
      </c>
      <c r="E250" s="278" t="s">
        <v>6835</v>
      </c>
      <c r="F250" s="279" t="s">
        <v>688</v>
      </c>
      <c r="G250" s="277" t="s">
        <v>4441</v>
      </c>
      <c r="H250" s="280" t="str">
        <f>IF(AND(ISBLANK('FIN1-SOURCE'!CI129),$I$250&lt;&gt;"M"),"",'FIN1-SOURCE'!CI129)</f>
        <v/>
      </c>
      <c r="I250" s="280" t="str">
        <f>IF(ISBLANK('FIN1-SOURCE'!CJ129),"",'FIN1-SOURCE'!CJ129)</f>
        <v/>
      </c>
      <c r="J250" s="281" t="s">
        <v>6835</v>
      </c>
      <c r="K250" s="280" t="str">
        <f>IF(AND(ISBLANK('FIN1-SOURCE'!CC129),$L$250&lt;&gt;"M"),"",'FIN1-SOURCE'!CC129)</f>
        <v/>
      </c>
      <c r="L250" s="280" t="str">
        <f>IF(ISBLANK('FIN1-SOURCE'!CD129),"",'FIN1-SOURCE'!CD129)</f>
        <v/>
      </c>
      <c r="M250" s="257" t="str">
        <f t="shared" si="4"/>
        <v>OK</v>
      </c>
      <c r="N250" s="15"/>
    </row>
    <row r="251" spans="1:14" s="373" customFormat="1" ht="22.5" x14ac:dyDescent="0.2">
      <c r="A251" s="257" t="s">
        <v>7224</v>
      </c>
      <c r="B251" s="257" t="s">
        <v>7107</v>
      </c>
      <c r="C251" s="257" t="s">
        <v>688</v>
      </c>
      <c r="D251" s="277" t="s">
        <v>4664</v>
      </c>
      <c r="E251" s="278" t="s">
        <v>6835</v>
      </c>
      <c r="F251" s="279" t="s">
        <v>688</v>
      </c>
      <c r="G251" s="277" t="s">
        <v>4442</v>
      </c>
      <c r="H251" s="280" t="str">
        <f>IF(AND(ISBLANK('FIN1-SOURCE'!CI130),$I$251&lt;&gt;"M"),"",'FIN1-SOURCE'!CI130)</f>
        <v/>
      </c>
      <c r="I251" s="280" t="str">
        <f>IF(ISBLANK('FIN1-SOURCE'!CJ130),"",'FIN1-SOURCE'!CJ130)</f>
        <v/>
      </c>
      <c r="J251" s="281" t="s">
        <v>6835</v>
      </c>
      <c r="K251" s="280" t="str">
        <f>IF(AND(ISBLANK('FIN1-SOURCE'!CC130),$L$251&lt;&gt;"M"),"",'FIN1-SOURCE'!CC130)</f>
        <v/>
      </c>
      <c r="L251" s="280" t="str">
        <f>IF(ISBLANK('FIN1-SOURCE'!CD130),"",'FIN1-SOURCE'!CD130)</f>
        <v/>
      </c>
      <c r="M251" s="257" t="str">
        <f t="shared" si="4"/>
        <v>OK</v>
      </c>
      <c r="N251" s="15"/>
    </row>
    <row r="252" spans="1:14" s="373" customFormat="1" ht="22.5" x14ac:dyDescent="0.2">
      <c r="A252" s="257" t="s">
        <v>7224</v>
      </c>
      <c r="B252" s="257" t="s">
        <v>7108</v>
      </c>
      <c r="C252" s="257" t="s">
        <v>688</v>
      </c>
      <c r="D252" s="277" t="s">
        <v>4665</v>
      </c>
      <c r="E252" s="278" t="s">
        <v>6835</v>
      </c>
      <c r="F252" s="279" t="s">
        <v>688</v>
      </c>
      <c r="G252" s="277" t="s">
        <v>4443</v>
      </c>
      <c r="H252" s="280" t="str">
        <f>IF(AND(ISBLANK('FIN1-SOURCE'!CI131),$I$252&lt;&gt;"M"),"",'FIN1-SOURCE'!CI131)</f>
        <v/>
      </c>
      <c r="I252" s="280" t="str">
        <f>IF(ISBLANK('FIN1-SOURCE'!CJ131),"",'FIN1-SOURCE'!CJ131)</f>
        <v/>
      </c>
      <c r="J252" s="281" t="s">
        <v>6835</v>
      </c>
      <c r="K252" s="280" t="str">
        <f>IF(AND(ISBLANK('FIN1-SOURCE'!CC131),$L$252&lt;&gt;"M"),"",'FIN1-SOURCE'!CC131)</f>
        <v/>
      </c>
      <c r="L252" s="280" t="str">
        <f>IF(ISBLANK('FIN1-SOURCE'!CD131),"",'FIN1-SOURCE'!CD131)</f>
        <v/>
      </c>
      <c r="M252" s="257" t="str">
        <f t="shared" si="4"/>
        <v>OK</v>
      </c>
      <c r="N252" s="15"/>
    </row>
    <row r="253" spans="1:14" s="373" customFormat="1" ht="22.5" x14ac:dyDescent="0.2">
      <c r="A253" s="257" t="s">
        <v>7224</v>
      </c>
      <c r="B253" s="257" t="s">
        <v>7109</v>
      </c>
      <c r="C253" s="257" t="s">
        <v>688</v>
      </c>
      <c r="D253" s="277" t="s">
        <v>4666</v>
      </c>
      <c r="E253" s="278" t="s">
        <v>6835</v>
      </c>
      <c r="F253" s="279" t="s">
        <v>688</v>
      </c>
      <c r="G253" s="277" t="s">
        <v>4444</v>
      </c>
      <c r="H253" s="280" t="str">
        <f>IF(AND(ISBLANK('FIN1-SOURCE'!CI132),$I$253&lt;&gt;"M"),"",'FIN1-SOURCE'!CI132)</f>
        <v/>
      </c>
      <c r="I253" s="280" t="str">
        <f>IF(ISBLANK('FIN1-SOURCE'!CJ132),"",'FIN1-SOURCE'!CJ132)</f>
        <v/>
      </c>
      <c r="J253" s="281" t="s">
        <v>6835</v>
      </c>
      <c r="K253" s="280" t="str">
        <f>IF(AND(ISBLANK('FIN1-SOURCE'!CC132),$L$253&lt;&gt;"M"),"",'FIN1-SOURCE'!CC132)</f>
        <v/>
      </c>
      <c r="L253" s="280" t="str">
        <f>IF(ISBLANK('FIN1-SOURCE'!CD132),"",'FIN1-SOURCE'!CD132)</f>
        <v/>
      </c>
      <c r="M253" s="257" t="str">
        <f t="shared" si="4"/>
        <v>OK</v>
      </c>
      <c r="N253" s="15"/>
    </row>
    <row r="254" spans="1:14" s="373" customFormat="1" ht="22.5" x14ac:dyDescent="0.2">
      <c r="A254" s="257" t="s">
        <v>7224</v>
      </c>
      <c r="B254" s="257" t="s">
        <v>7110</v>
      </c>
      <c r="C254" s="257" t="s">
        <v>688</v>
      </c>
      <c r="D254" s="277" t="s">
        <v>4667</v>
      </c>
      <c r="E254" s="278" t="s">
        <v>6835</v>
      </c>
      <c r="F254" s="279" t="s">
        <v>688</v>
      </c>
      <c r="G254" s="277" t="s">
        <v>4445</v>
      </c>
      <c r="H254" s="280" t="str">
        <f>IF(AND(ISBLANK('FIN1-SOURCE'!CI133),$I$254&lt;&gt;"M"),"",'FIN1-SOURCE'!CI133)</f>
        <v/>
      </c>
      <c r="I254" s="280" t="str">
        <f>IF(ISBLANK('FIN1-SOURCE'!CJ133),"",'FIN1-SOURCE'!CJ133)</f>
        <v/>
      </c>
      <c r="J254" s="281" t="s">
        <v>6835</v>
      </c>
      <c r="K254" s="280" t="str">
        <f>IF(AND(ISBLANK('FIN1-SOURCE'!CC133),$L$254&lt;&gt;"M"),"",'FIN1-SOURCE'!CC133)</f>
        <v/>
      </c>
      <c r="L254" s="280" t="str">
        <f>IF(ISBLANK('FIN1-SOURCE'!CD133),"",'FIN1-SOURCE'!CD133)</f>
        <v/>
      </c>
      <c r="M254" s="257" t="str">
        <f t="shared" si="4"/>
        <v>OK</v>
      </c>
      <c r="N254" s="15"/>
    </row>
    <row r="255" spans="1:14" s="373" customFormat="1" ht="22.5" x14ac:dyDescent="0.2">
      <c r="A255" s="257" t="s">
        <v>7224</v>
      </c>
      <c r="B255" s="257" t="s">
        <v>7111</v>
      </c>
      <c r="C255" s="257" t="s">
        <v>688</v>
      </c>
      <c r="D255" s="277" t="s">
        <v>4668</v>
      </c>
      <c r="E255" s="278" t="s">
        <v>6835</v>
      </c>
      <c r="F255" s="279" t="s">
        <v>688</v>
      </c>
      <c r="G255" s="277" t="s">
        <v>4446</v>
      </c>
      <c r="H255" s="280" t="str">
        <f>IF(AND(ISBLANK('FIN1-SOURCE'!CI134),$I$255&lt;&gt;"M"),"",'FIN1-SOURCE'!CI134)</f>
        <v/>
      </c>
      <c r="I255" s="280" t="str">
        <f>IF(ISBLANK('FIN1-SOURCE'!CJ134),"",'FIN1-SOURCE'!CJ134)</f>
        <v/>
      </c>
      <c r="J255" s="281" t="s">
        <v>6835</v>
      </c>
      <c r="K255" s="280" t="str">
        <f>IF(AND(ISBLANK('FIN1-SOURCE'!CC134),$L$255&lt;&gt;"M"),"",'FIN1-SOURCE'!CC134)</f>
        <v/>
      </c>
      <c r="L255" s="280" t="str">
        <f>IF(ISBLANK('FIN1-SOURCE'!CD134),"",'FIN1-SOURCE'!CD134)</f>
        <v/>
      </c>
      <c r="M255" s="257" t="str">
        <f t="shared" si="4"/>
        <v>OK</v>
      </c>
      <c r="N255" s="15"/>
    </row>
    <row r="256" spans="1:14" s="373" customFormat="1" ht="22.5" x14ac:dyDescent="0.2">
      <c r="A256" s="257" t="s">
        <v>7224</v>
      </c>
      <c r="B256" s="257" t="s">
        <v>7298</v>
      </c>
      <c r="C256" s="257" t="s">
        <v>688</v>
      </c>
      <c r="D256" s="277" t="s">
        <v>7299</v>
      </c>
      <c r="E256" s="278" t="s">
        <v>6835</v>
      </c>
      <c r="F256" s="279" t="s">
        <v>688</v>
      </c>
      <c r="G256" s="277" t="s">
        <v>7297</v>
      </c>
      <c r="H256" s="280" t="str">
        <f>IF(AND(ISBLANK('FIN1-SOURCE'!CI135),$I$256&lt;&gt;"M"),"",'FIN1-SOURCE'!CI135)</f>
        <v/>
      </c>
      <c r="I256" s="280" t="str">
        <f>IF(ISBLANK('FIN1-SOURCE'!CJ135),"",'FIN1-SOURCE'!CJ135)</f>
        <v/>
      </c>
      <c r="J256" s="281" t="s">
        <v>6835</v>
      </c>
      <c r="K256" s="280" t="str">
        <f>IF(AND(ISBLANK('FIN1-SOURCE'!CC135),$L$256&lt;&gt;"M"),"",'FIN1-SOURCE'!CC135)</f>
        <v/>
      </c>
      <c r="L256" s="280" t="str">
        <f>IF(ISBLANK('FIN1-SOURCE'!CD135),"",'FIN1-SOURCE'!CD135)</f>
        <v/>
      </c>
      <c r="M256" s="257" t="str">
        <f t="shared" si="4"/>
        <v>OK</v>
      </c>
      <c r="N256" s="15"/>
    </row>
    <row r="257" spans="1:14" ht="22.5" x14ac:dyDescent="0.25">
      <c r="A257" s="257" t="s">
        <v>7224</v>
      </c>
      <c r="B257" s="257" t="s">
        <v>7112</v>
      </c>
      <c r="C257" s="257" t="s">
        <v>689</v>
      </c>
      <c r="D257" s="277" t="s">
        <v>6837</v>
      </c>
      <c r="E257" s="278" t="s">
        <v>6835</v>
      </c>
      <c r="F257" s="279" t="s">
        <v>689</v>
      </c>
      <c r="G257" s="277" t="s">
        <v>1350</v>
      </c>
      <c r="H257" s="280" t="str">
        <f>IF(AND(ISBLANK('FIN2-NATURE'!CF31),$I$257&lt;&gt;"M"),"",'FIN2-NATURE'!CF31)</f>
        <v/>
      </c>
      <c r="I257" s="280" t="str">
        <f>IF(ISBLANK('FIN2-NATURE'!CG31),"",'FIN2-NATURE'!CG31)</f>
        <v/>
      </c>
      <c r="J257" s="281" t="s">
        <v>6835</v>
      </c>
      <c r="K257" s="280" t="str">
        <f>IF(AND(ISBLANK('FIN2-NATURE'!CC31),$L$257&lt;&gt;"M"),"",'FIN2-NATURE'!CC31)</f>
        <v/>
      </c>
      <c r="L257" s="280" t="str">
        <f>IF(ISBLANK('FIN2-NATURE'!CD31),"",'FIN2-NATURE'!CD31)</f>
        <v/>
      </c>
      <c r="M257" s="257" t="str">
        <f t="shared" si="4"/>
        <v>OK</v>
      </c>
      <c r="N257" s="15"/>
    </row>
    <row r="258" spans="1:14" ht="22.5" x14ac:dyDescent="0.25">
      <c r="A258" s="257" t="s">
        <v>7224</v>
      </c>
      <c r="B258" s="257" t="s">
        <v>7113</v>
      </c>
      <c r="C258" s="257" t="s">
        <v>689</v>
      </c>
      <c r="D258" s="277" t="s">
        <v>6839</v>
      </c>
      <c r="E258" s="278" t="s">
        <v>6835</v>
      </c>
      <c r="F258" s="279" t="s">
        <v>689</v>
      </c>
      <c r="G258" s="277" t="s">
        <v>1353</v>
      </c>
      <c r="H258" s="280" t="str">
        <f>IF(AND(ISBLANK('FIN2-NATURE'!CF32),$I$258&lt;&gt;"M"),"",'FIN2-NATURE'!CF32)</f>
        <v/>
      </c>
      <c r="I258" s="280" t="str">
        <f>IF(ISBLANK('FIN2-NATURE'!CG32),"",'FIN2-NATURE'!CG32)</f>
        <v/>
      </c>
      <c r="J258" s="281" t="s">
        <v>6835</v>
      </c>
      <c r="K258" s="280" t="str">
        <f>IF(AND(ISBLANK('FIN2-NATURE'!CC32),$L$258&lt;&gt;"M"),"",'FIN2-NATURE'!CC32)</f>
        <v/>
      </c>
      <c r="L258" s="280" t="str">
        <f>IF(ISBLANK('FIN2-NATURE'!CD32),"",'FIN2-NATURE'!CD32)</f>
        <v/>
      </c>
      <c r="M258" s="257" t="str">
        <f t="shared" si="4"/>
        <v>OK</v>
      </c>
      <c r="N258" s="15"/>
    </row>
    <row r="259" spans="1:14" ht="22.5" x14ac:dyDescent="0.25">
      <c r="A259" s="257" t="s">
        <v>7224</v>
      </c>
      <c r="B259" s="257" t="s">
        <v>7114</v>
      </c>
      <c r="C259" s="257" t="s">
        <v>689</v>
      </c>
      <c r="D259" s="277" t="s">
        <v>6531</v>
      </c>
      <c r="E259" s="278" t="s">
        <v>6835</v>
      </c>
      <c r="F259" s="279" t="s">
        <v>689</v>
      </c>
      <c r="G259" s="277" t="s">
        <v>1356</v>
      </c>
      <c r="H259" s="280" t="str">
        <f>IF(AND(ISBLANK('FIN2-NATURE'!CF33),$I$259&lt;&gt;"M"),"",'FIN2-NATURE'!CF33)</f>
        <v/>
      </c>
      <c r="I259" s="280" t="str">
        <f>IF(ISBLANK('FIN2-NATURE'!CG33),"",'FIN2-NATURE'!CG33)</f>
        <v/>
      </c>
      <c r="J259" s="281" t="s">
        <v>6835</v>
      </c>
      <c r="K259" s="280" t="str">
        <f>IF(AND(ISBLANK('FIN2-NATURE'!CC33),$L$259&lt;&gt;"M"),"",'FIN2-NATURE'!CC33)</f>
        <v/>
      </c>
      <c r="L259" s="280" t="str">
        <f>IF(ISBLANK('FIN2-NATURE'!CD33),"",'FIN2-NATURE'!CD33)</f>
        <v/>
      </c>
      <c r="M259" s="257" t="str">
        <f t="shared" si="4"/>
        <v>OK</v>
      </c>
      <c r="N259" s="15"/>
    </row>
    <row r="260" spans="1:14" ht="22.5" x14ac:dyDescent="0.25">
      <c r="A260" s="257" t="s">
        <v>7224</v>
      </c>
      <c r="B260" s="257" t="s">
        <v>7115</v>
      </c>
      <c r="C260" s="257" t="s">
        <v>689</v>
      </c>
      <c r="D260" s="277" t="s">
        <v>4449</v>
      </c>
      <c r="E260" s="278" t="s">
        <v>6835</v>
      </c>
      <c r="F260" s="279" t="s">
        <v>689</v>
      </c>
      <c r="G260" s="277" t="s">
        <v>1359</v>
      </c>
      <c r="H260" s="280" t="str">
        <f>IF(AND(ISBLANK('FIN2-NATURE'!CF34),$I$260&lt;&gt;"M"),"",'FIN2-NATURE'!CF34)</f>
        <v/>
      </c>
      <c r="I260" s="280" t="str">
        <f>IF(ISBLANK('FIN2-NATURE'!CG34),"",'FIN2-NATURE'!CG34)</f>
        <v/>
      </c>
      <c r="J260" s="281" t="s">
        <v>6835</v>
      </c>
      <c r="K260" s="280" t="str">
        <f>IF(AND(ISBLANK('FIN2-NATURE'!CC34),$L$260&lt;&gt;"M"),"",'FIN2-NATURE'!CC34)</f>
        <v/>
      </c>
      <c r="L260" s="280" t="str">
        <f>IF(ISBLANK('FIN2-NATURE'!CD34),"",'FIN2-NATURE'!CD34)</f>
        <v/>
      </c>
      <c r="M260" s="257" t="str">
        <f t="shared" si="4"/>
        <v>OK</v>
      </c>
      <c r="N260" s="15"/>
    </row>
    <row r="261" spans="1:14" ht="22.5" x14ac:dyDescent="0.25">
      <c r="A261" s="257" t="s">
        <v>7224</v>
      </c>
      <c r="B261" s="257" t="s">
        <v>7116</v>
      </c>
      <c r="C261" s="257" t="s">
        <v>689</v>
      </c>
      <c r="D261" s="277" t="s">
        <v>4452</v>
      </c>
      <c r="E261" s="278" t="s">
        <v>6835</v>
      </c>
      <c r="F261" s="279" t="s">
        <v>689</v>
      </c>
      <c r="G261" s="277" t="s">
        <v>1362</v>
      </c>
      <c r="H261" s="280" t="str">
        <f>IF(AND(ISBLANK('FIN2-NATURE'!CF35),$I$261&lt;&gt;"M"),"",'FIN2-NATURE'!CF35)</f>
        <v/>
      </c>
      <c r="I261" s="280" t="str">
        <f>IF(ISBLANK('FIN2-NATURE'!CG35),"",'FIN2-NATURE'!CG35)</f>
        <v/>
      </c>
      <c r="J261" s="281" t="s">
        <v>6835</v>
      </c>
      <c r="K261" s="280" t="str">
        <f>IF(AND(ISBLANK('FIN2-NATURE'!CC35),$L$261&lt;&gt;"M"),"",'FIN2-NATURE'!CC35)</f>
        <v/>
      </c>
      <c r="L261" s="280" t="str">
        <f>IF(ISBLANK('FIN2-NATURE'!CD35),"",'FIN2-NATURE'!CD35)</f>
        <v/>
      </c>
      <c r="M261" s="257" t="str">
        <f t="shared" si="4"/>
        <v>OK</v>
      </c>
      <c r="N261" s="15"/>
    </row>
    <row r="262" spans="1:14" ht="22.5" x14ac:dyDescent="0.25">
      <c r="A262" s="257" t="s">
        <v>7224</v>
      </c>
      <c r="B262" s="257" t="s">
        <v>7117</v>
      </c>
      <c r="C262" s="257" t="s">
        <v>689</v>
      </c>
      <c r="D262" s="277" t="s">
        <v>6844</v>
      </c>
      <c r="E262" s="278" t="s">
        <v>6835</v>
      </c>
      <c r="F262" s="279" t="s">
        <v>689</v>
      </c>
      <c r="G262" s="277" t="s">
        <v>1365</v>
      </c>
      <c r="H262" s="280" t="str">
        <f>IF(AND(ISBLANK('FIN2-NATURE'!CF36),$I$262&lt;&gt;"M"),"",'FIN2-NATURE'!CF36)</f>
        <v/>
      </c>
      <c r="I262" s="280" t="str">
        <f>IF(ISBLANK('FIN2-NATURE'!CG36),"",'FIN2-NATURE'!CG36)</f>
        <v/>
      </c>
      <c r="J262" s="281" t="s">
        <v>6835</v>
      </c>
      <c r="K262" s="280" t="str">
        <f>IF(AND(ISBLANK('FIN2-NATURE'!CC36),$L$262&lt;&gt;"M"),"",'FIN2-NATURE'!CC36)</f>
        <v/>
      </c>
      <c r="L262" s="280" t="str">
        <f>IF(ISBLANK('FIN2-NATURE'!CD36),"",'FIN2-NATURE'!CD36)</f>
        <v/>
      </c>
      <c r="M262" s="257" t="str">
        <f t="shared" si="4"/>
        <v>OK</v>
      </c>
      <c r="N262" s="15"/>
    </row>
    <row r="263" spans="1:14" ht="22.5" x14ac:dyDescent="0.25">
      <c r="A263" s="257" t="s">
        <v>7224</v>
      </c>
      <c r="B263" s="257" t="s">
        <v>7118</v>
      </c>
      <c r="C263" s="257" t="s">
        <v>689</v>
      </c>
      <c r="D263" s="277" t="s">
        <v>6846</v>
      </c>
      <c r="E263" s="278" t="s">
        <v>6835</v>
      </c>
      <c r="F263" s="279" t="s">
        <v>689</v>
      </c>
      <c r="G263" s="277" t="s">
        <v>1368</v>
      </c>
      <c r="H263" s="280" t="str">
        <f>IF(AND(ISBLANK('FIN2-NATURE'!CF37),$I$263&lt;&gt;"M"),"",'FIN2-NATURE'!CF37)</f>
        <v/>
      </c>
      <c r="I263" s="280" t="str">
        <f>IF(ISBLANK('FIN2-NATURE'!CG37),"",'FIN2-NATURE'!CG37)</f>
        <v/>
      </c>
      <c r="J263" s="281" t="s">
        <v>6835</v>
      </c>
      <c r="K263" s="280" t="str">
        <f>IF(AND(ISBLANK('FIN2-NATURE'!CC37),$L$263&lt;&gt;"M"),"",'FIN2-NATURE'!CC37)</f>
        <v/>
      </c>
      <c r="L263" s="280" t="str">
        <f>IF(ISBLANK('FIN2-NATURE'!CD37),"",'FIN2-NATURE'!CD37)</f>
        <v/>
      </c>
      <c r="M263" s="257" t="str">
        <f t="shared" si="4"/>
        <v>OK</v>
      </c>
      <c r="N263" s="15"/>
    </row>
    <row r="264" spans="1:14" ht="22.5" x14ac:dyDescent="0.25">
      <c r="A264" s="257" t="s">
        <v>7224</v>
      </c>
      <c r="B264" s="257" t="s">
        <v>7119</v>
      </c>
      <c r="C264" s="257" t="s">
        <v>689</v>
      </c>
      <c r="D264" s="277" t="s">
        <v>6534</v>
      </c>
      <c r="E264" s="278" t="s">
        <v>6835</v>
      </c>
      <c r="F264" s="279" t="s">
        <v>689</v>
      </c>
      <c r="G264" s="277" t="s">
        <v>1371</v>
      </c>
      <c r="H264" s="280" t="str">
        <f>IF(AND(ISBLANK('FIN2-NATURE'!CF38),$I$264&lt;&gt;"M"),"",'FIN2-NATURE'!CF38)</f>
        <v/>
      </c>
      <c r="I264" s="280" t="str">
        <f>IF(ISBLANK('FIN2-NATURE'!CG38),"",'FIN2-NATURE'!CG38)</f>
        <v/>
      </c>
      <c r="J264" s="281" t="s">
        <v>6835</v>
      </c>
      <c r="K264" s="280" t="str">
        <f>IF(AND(ISBLANK('FIN2-NATURE'!CC38),$L$264&lt;&gt;"M"),"",'FIN2-NATURE'!CC38)</f>
        <v/>
      </c>
      <c r="L264" s="280" t="str">
        <f>IF(ISBLANK('FIN2-NATURE'!CD38),"",'FIN2-NATURE'!CD38)</f>
        <v/>
      </c>
      <c r="M264" s="257" t="str">
        <f t="shared" si="4"/>
        <v>OK</v>
      </c>
      <c r="N264" s="15"/>
    </row>
    <row r="265" spans="1:14" ht="22.5" x14ac:dyDescent="0.25">
      <c r="A265" s="257" t="s">
        <v>7224</v>
      </c>
      <c r="B265" s="257" t="s">
        <v>7120</v>
      </c>
      <c r="C265" s="257" t="s">
        <v>689</v>
      </c>
      <c r="D265" s="277" t="s">
        <v>4455</v>
      </c>
      <c r="E265" s="278" t="s">
        <v>6835</v>
      </c>
      <c r="F265" s="279" t="s">
        <v>689</v>
      </c>
      <c r="G265" s="277" t="s">
        <v>1374</v>
      </c>
      <c r="H265" s="280" t="str">
        <f>IF(AND(ISBLANK('FIN2-NATURE'!CF39),$I$265&lt;&gt;"M"),"",'FIN2-NATURE'!CF39)</f>
        <v/>
      </c>
      <c r="I265" s="280" t="str">
        <f>IF(ISBLANK('FIN2-NATURE'!CG39),"",'FIN2-NATURE'!CG39)</f>
        <v/>
      </c>
      <c r="J265" s="281" t="s">
        <v>6835</v>
      </c>
      <c r="K265" s="280" t="str">
        <f>IF(AND(ISBLANK('FIN2-NATURE'!CC39),$L$265&lt;&gt;"M"),"",'FIN2-NATURE'!CC39)</f>
        <v/>
      </c>
      <c r="L265" s="280" t="str">
        <f>IF(ISBLANK('FIN2-NATURE'!CD39),"",'FIN2-NATURE'!CD39)</f>
        <v/>
      </c>
      <c r="M265" s="257" t="str">
        <f t="shared" si="4"/>
        <v>OK</v>
      </c>
      <c r="N265" s="15"/>
    </row>
    <row r="266" spans="1:14" ht="22.5" x14ac:dyDescent="0.25">
      <c r="A266" s="257" t="s">
        <v>7224</v>
      </c>
      <c r="B266" s="257" t="s">
        <v>7121</v>
      </c>
      <c r="C266" s="257" t="s">
        <v>689</v>
      </c>
      <c r="D266" s="277" t="s">
        <v>1395</v>
      </c>
      <c r="E266" s="278" t="s">
        <v>6835</v>
      </c>
      <c r="F266" s="279" t="s">
        <v>689</v>
      </c>
      <c r="G266" s="277" t="s">
        <v>1377</v>
      </c>
      <c r="H266" s="280" t="str">
        <f>IF(AND(ISBLANK('FIN2-NATURE'!CF40),$I$266&lt;&gt;"M"),"",'FIN2-NATURE'!CF40)</f>
        <v/>
      </c>
      <c r="I266" s="280" t="str">
        <f>IF(ISBLANK('FIN2-NATURE'!CG40),"",'FIN2-NATURE'!CG40)</f>
        <v/>
      </c>
      <c r="J266" s="281" t="s">
        <v>6835</v>
      </c>
      <c r="K266" s="280" t="str">
        <f>IF(AND(ISBLANK('FIN2-NATURE'!CC40),$L$266&lt;&gt;"M"),"",'FIN2-NATURE'!CC40)</f>
        <v/>
      </c>
      <c r="L266" s="280" t="str">
        <f>IF(ISBLANK('FIN2-NATURE'!CD40),"",'FIN2-NATURE'!CD40)</f>
        <v/>
      </c>
      <c r="M266" s="257" t="str">
        <f t="shared" si="4"/>
        <v>OK</v>
      </c>
      <c r="N266" s="15"/>
    </row>
    <row r="267" spans="1:14" ht="22.5" x14ac:dyDescent="0.25">
      <c r="A267" s="257" t="s">
        <v>7224</v>
      </c>
      <c r="B267" s="257" t="s">
        <v>7122</v>
      </c>
      <c r="C267" s="257" t="s">
        <v>689</v>
      </c>
      <c r="D267" s="277" t="s">
        <v>1398</v>
      </c>
      <c r="E267" s="278" t="s">
        <v>6835</v>
      </c>
      <c r="F267" s="279" t="s">
        <v>689</v>
      </c>
      <c r="G267" s="277" t="s">
        <v>1380</v>
      </c>
      <c r="H267" s="280" t="str">
        <f>IF(AND(ISBLANK('FIN2-NATURE'!CF41),$I$267&lt;&gt;"M"),"",'FIN2-NATURE'!CF41)</f>
        <v/>
      </c>
      <c r="I267" s="280" t="str">
        <f>IF(ISBLANK('FIN2-NATURE'!CG41),"",'FIN2-NATURE'!CG41)</f>
        <v/>
      </c>
      <c r="J267" s="281" t="s">
        <v>6835</v>
      </c>
      <c r="K267" s="280" t="str">
        <f>IF(AND(ISBLANK('FIN2-NATURE'!CC41),$L$267&lt;&gt;"M"),"",'FIN2-NATURE'!CC41)</f>
        <v/>
      </c>
      <c r="L267" s="280" t="str">
        <f>IF(ISBLANK('FIN2-NATURE'!CD41),"",'FIN2-NATURE'!CD41)</f>
        <v/>
      </c>
      <c r="M267" s="257" t="str">
        <f t="shared" si="4"/>
        <v>OK</v>
      </c>
      <c r="N267" s="15"/>
    </row>
    <row r="268" spans="1:14" ht="22.5" x14ac:dyDescent="0.25">
      <c r="A268" s="257" t="s">
        <v>7224</v>
      </c>
      <c r="B268" s="257" t="s">
        <v>7123</v>
      </c>
      <c r="C268" s="257" t="s">
        <v>689</v>
      </c>
      <c r="D268" s="277" t="s">
        <v>1401</v>
      </c>
      <c r="E268" s="278" t="s">
        <v>6835</v>
      </c>
      <c r="F268" s="279" t="s">
        <v>689</v>
      </c>
      <c r="G268" s="277" t="s">
        <v>1383</v>
      </c>
      <c r="H268" s="280" t="str">
        <f>IF(AND(ISBLANK('FIN2-NATURE'!CF42),$I$268&lt;&gt;"M"),"",'FIN2-NATURE'!CF42)</f>
        <v/>
      </c>
      <c r="I268" s="280" t="str">
        <f>IF(ISBLANK('FIN2-NATURE'!CG42),"",'FIN2-NATURE'!CG42)</f>
        <v/>
      </c>
      <c r="J268" s="281" t="s">
        <v>6835</v>
      </c>
      <c r="K268" s="280" t="str">
        <f>IF(AND(ISBLANK('FIN2-NATURE'!CC42),$L$268&lt;&gt;"M"),"",'FIN2-NATURE'!CC42)</f>
        <v/>
      </c>
      <c r="L268" s="280" t="str">
        <f>IF(ISBLANK('FIN2-NATURE'!CD42),"",'FIN2-NATURE'!CD42)</f>
        <v/>
      </c>
      <c r="M268" s="257" t="str">
        <f t="shared" si="4"/>
        <v>OK</v>
      </c>
      <c r="N268" s="15"/>
    </row>
    <row r="269" spans="1:14" ht="22.5" x14ac:dyDescent="0.25">
      <c r="A269" s="257" t="s">
        <v>7224</v>
      </c>
      <c r="B269" s="257" t="s">
        <v>7124</v>
      </c>
      <c r="C269" s="257" t="s">
        <v>689</v>
      </c>
      <c r="D269" s="277" t="s">
        <v>1404</v>
      </c>
      <c r="E269" s="278" t="s">
        <v>6835</v>
      </c>
      <c r="F269" s="279" t="s">
        <v>689</v>
      </c>
      <c r="G269" s="277" t="s">
        <v>1386</v>
      </c>
      <c r="H269" s="280" t="str">
        <f>IF(AND(ISBLANK('FIN2-NATURE'!CF43),$I$269&lt;&gt;"M"),"",'FIN2-NATURE'!CF43)</f>
        <v/>
      </c>
      <c r="I269" s="280" t="str">
        <f>IF(ISBLANK('FIN2-NATURE'!CG43),"",'FIN2-NATURE'!CG43)</f>
        <v/>
      </c>
      <c r="J269" s="281" t="s">
        <v>6835</v>
      </c>
      <c r="K269" s="280" t="str">
        <f>IF(AND(ISBLANK('FIN2-NATURE'!CC43),$L$269&lt;&gt;"M"),"",'FIN2-NATURE'!CC43)</f>
        <v/>
      </c>
      <c r="L269" s="280" t="str">
        <f>IF(ISBLANK('FIN2-NATURE'!CD43),"",'FIN2-NATURE'!CD43)</f>
        <v/>
      </c>
      <c r="M269" s="257" t="str">
        <f t="shared" si="4"/>
        <v>OK</v>
      </c>
      <c r="N269" s="15"/>
    </row>
    <row r="270" spans="1:14" ht="22.5" x14ac:dyDescent="0.25">
      <c r="A270" s="257" t="s">
        <v>7224</v>
      </c>
      <c r="B270" s="257" t="s">
        <v>7125</v>
      </c>
      <c r="C270" s="257" t="s">
        <v>689</v>
      </c>
      <c r="D270" s="277" t="s">
        <v>1407</v>
      </c>
      <c r="E270" s="278" t="s">
        <v>6835</v>
      </c>
      <c r="F270" s="279" t="s">
        <v>689</v>
      </c>
      <c r="G270" s="277" t="s">
        <v>1389</v>
      </c>
      <c r="H270" s="280" t="str">
        <f>IF(AND(ISBLANK('FIN2-NATURE'!CF44),$I$270&lt;&gt;"M"),"",'FIN2-NATURE'!CF44)</f>
        <v/>
      </c>
      <c r="I270" s="280" t="str">
        <f>IF(ISBLANK('FIN2-NATURE'!CG44),"",'FIN2-NATURE'!CG44)</f>
        <v/>
      </c>
      <c r="J270" s="281" t="s">
        <v>6835</v>
      </c>
      <c r="K270" s="280" t="str">
        <f>IF(AND(ISBLANK('FIN2-NATURE'!CC44),$L$270&lt;&gt;"M"),"",'FIN2-NATURE'!CC44)</f>
        <v/>
      </c>
      <c r="L270" s="280" t="str">
        <f>IF(ISBLANK('FIN2-NATURE'!CD44),"",'FIN2-NATURE'!CD44)</f>
        <v/>
      </c>
      <c r="M270" s="257" t="str">
        <f t="shared" si="4"/>
        <v>OK</v>
      </c>
      <c r="N270" s="15"/>
    </row>
    <row r="271" spans="1:14" ht="22.5" x14ac:dyDescent="0.25">
      <c r="A271" s="257" t="s">
        <v>7224</v>
      </c>
      <c r="B271" s="257" t="s">
        <v>7126</v>
      </c>
      <c r="C271" s="257" t="s">
        <v>689</v>
      </c>
      <c r="D271" s="277" t="s">
        <v>1410</v>
      </c>
      <c r="E271" s="278" t="s">
        <v>6835</v>
      </c>
      <c r="F271" s="279" t="s">
        <v>689</v>
      </c>
      <c r="G271" s="277" t="s">
        <v>1392</v>
      </c>
      <c r="H271" s="280" t="str">
        <f>IF(AND(ISBLANK('FIN2-NATURE'!CF45),$I$271&lt;&gt;"M"),"",'FIN2-NATURE'!CF45)</f>
        <v/>
      </c>
      <c r="I271" s="280" t="str">
        <f>IF(ISBLANK('FIN2-NATURE'!CG45),"",'FIN2-NATURE'!CG45)</f>
        <v/>
      </c>
      <c r="J271" s="281" t="s">
        <v>6835</v>
      </c>
      <c r="K271" s="280" t="str">
        <f>IF(AND(ISBLANK('FIN2-NATURE'!CC45),$L$271&lt;&gt;"M"),"",'FIN2-NATURE'!CC45)</f>
        <v/>
      </c>
      <c r="L271" s="280" t="str">
        <f>IF(ISBLANK('FIN2-NATURE'!CD45),"",'FIN2-NATURE'!CD45)</f>
        <v/>
      </c>
      <c r="M271" s="257" t="str">
        <f t="shared" si="4"/>
        <v>OK</v>
      </c>
      <c r="N271" s="15"/>
    </row>
    <row r="272" spans="1:14" ht="22.5" x14ac:dyDescent="0.25">
      <c r="A272" s="257" t="s">
        <v>7224</v>
      </c>
      <c r="B272" s="257" t="s">
        <v>7127</v>
      </c>
      <c r="C272" s="257" t="s">
        <v>689</v>
      </c>
      <c r="D272" s="277" t="s">
        <v>6539</v>
      </c>
      <c r="E272" s="278" t="s">
        <v>6835</v>
      </c>
      <c r="F272" s="279" t="s">
        <v>689</v>
      </c>
      <c r="G272" s="277" t="s">
        <v>4248</v>
      </c>
      <c r="H272" s="280" t="str">
        <f>IF(AND(ISBLANK('FIN2-NATURE'!CF46),$I$272&lt;&gt;"M"),"",'FIN2-NATURE'!CF46)</f>
        <v/>
      </c>
      <c r="I272" s="280" t="str">
        <f>IF(ISBLANK('FIN2-NATURE'!CG46),"",'FIN2-NATURE'!CG46)</f>
        <v/>
      </c>
      <c r="J272" s="281" t="s">
        <v>6835</v>
      </c>
      <c r="K272" s="280" t="str">
        <f>IF(AND(ISBLANK('FIN2-NATURE'!CC46),$L$272&lt;&gt;"M"),"",'FIN2-NATURE'!CC46)</f>
        <v/>
      </c>
      <c r="L272" s="280" t="str">
        <f>IF(ISBLANK('FIN2-NATURE'!CD46),"",'FIN2-NATURE'!CD46)</f>
        <v/>
      </c>
      <c r="M272" s="257" t="str">
        <f t="shared" si="4"/>
        <v>OK</v>
      </c>
      <c r="N272" s="15"/>
    </row>
    <row r="273" spans="1:14" ht="22.5" x14ac:dyDescent="0.25">
      <c r="A273" s="257" t="s">
        <v>7224</v>
      </c>
      <c r="B273" s="257" t="s">
        <v>7128</v>
      </c>
      <c r="C273" s="257" t="s">
        <v>689</v>
      </c>
      <c r="D273" s="277" t="s">
        <v>6857</v>
      </c>
      <c r="E273" s="278" t="s">
        <v>6835</v>
      </c>
      <c r="F273" s="279" t="s">
        <v>689</v>
      </c>
      <c r="G273" s="277" t="s">
        <v>4251</v>
      </c>
      <c r="H273" s="280" t="str">
        <f>IF(AND(ISBLANK('FIN2-NATURE'!CF47),$I$273&lt;&gt;"M"),"",'FIN2-NATURE'!CF47)</f>
        <v/>
      </c>
      <c r="I273" s="280" t="str">
        <f>IF(ISBLANK('FIN2-NATURE'!CG47),"",'FIN2-NATURE'!CG47)</f>
        <v/>
      </c>
      <c r="J273" s="281" t="s">
        <v>6835</v>
      </c>
      <c r="K273" s="280" t="str">
        <f>IF(AND(ISBLANK('FIN2-NATURE'!CC47),$L$273&lt;&gt;"M"),"",'FIN2-NATURE'!CC47)</f>
        <v/>
      </c>
      <c r="L273" s="280" t="str">
        <f>IF(ISBLANK('FIN2-NATURE'!CD47),"",'FIN2-NATURE'!CD47)</f>
        <v/>
      </c>
      <c r="M273" s="257" t="str">
        <f t="shared" si="4"/>
        <v>OK</v>
      </c>
      <c r="N273" s="15"/>
    </row>
    <row r="274" spans="1:14" ht="22.5" x14ac:dyDescent="0.25">
      <c r="A274" s="257" t="s">
        <v>7224</v>
      </c>
      <c r="B274" s="257" t="s">
        <v>7129</v>
      </c>
      <c r="C274" s="257" t="s">
        <v>689</v>
      </c>
      <c r="D274" s="277" t="s">
        <v>6859</v>
      </c>
      <c r="E274" s="278" t="s">
        <v>6835</v>
      </c>
      <c r="F274" s="279" t="s">
        <v>689</v>
      </c>
      <c r="G274" s="277" t="s">
        <v>4254</v>
      </c>
      <c r="H274" s="280" t="str">
        <f>IF(AND(ISBLANK('FIN2-NATURE'!CF48),$I$274&lt;&gt;"M"),"",'FIN2-NATURE'!CF48)</f>
        <v/>
      </c>
      <c r="I274" s="280" t="str">
        <f>IF(ISBLANK('FIN2-NATURE'!CG48),"",'FIN2-NATURE'!CG48)</f>
        <v/>
      </c>
      <c r="J274" s="281" t="s">
        <v>6835</v>
      </c>
      <c r="K274" s="280" t="str">
        <f>IF(AND(ISBLANK('FIN2-NATURE'!CC48),$L$274&lt;&gt;"M"),"",'FIN2-NATURE'!CC48)</f>
        <v/>
      </c>
      <c r="L274" s="280" t="str">
        <f>IF(ISBLANK('FIN2-NATURE'!CD48),"",'FIN2-NATURE'!CD48)</f>
        <v/>
      </c>
      <c r="M274" s="257" t="str">
        <f t="shared" si="4"/>
        <v>OK</v>
      </c>
      <c r="N274" s="15"/>
    </row>
    <row r="275" spans="1:14" ht="22.5" x14ac:dyDescent="0.25">
      <c r="A275" s="257" t="s">
        <v>7224</v>
      </c>
      <c r="B275" s="257" t="s">
        <v>7130</v>
      </c>
      <c r="C275" s="257" t="s">
        <v>689</v>
      </c>
      <c r="D275" s="277" t="s">
        <v>4464</v>
      </c>
      <c r="E275" s="278" t="s">
        <v>6835</v>
      </c>
      <c r="F275" s="279" t="s">
        <v>689</v>
      </c>
      <c r="G275" s="277" t="s">
        <v>4257</v>
      </c>
      <c r="H275" s="280" t="str">
        <f>IF(AND(ISBLANK('FIN2-NATURE'!CF49),$I$275&lt;&gt;"M"),"",'FIN2-NATURE'!CF49)</f>
        <v/>
      </c>
      <c r="I275" s="280" t="str">
        <f>IF(ISBLANK('FIN2-NATURE'!CG49),"",'FIN2-NATURE'!CG49)</f>
        <v/>
      </c>
      <c r="J275" s="281" t="s">
        <v>6835</v>
      </c>
      <c r="K275" s="280" t="str">
        <f>IF(AND(ISBLANK('FIN2-NATURE'!CC49),$L$275&lt;&gt;"M"),"",'FIN2-NATURE'!CC49)</f>
        <v/>
      </c>
      <c r="L275" s="280" t="str">
        <f>IF(ISBLANK('FIN2-NATURE'!CD49),"",'FIN2-NATURE'!CD49)</f>
        <v/>
      </c>
      <c r="M275" s="257" t="str">
        <f t="shared" si="4"/>
        <v>OK</v>
      </c>
      <c r="N275" s="15"/>
    </row>
    <row r="276" spans="1:14" ht="22.5" x14ac:dyDescent="0.25">
      <c r="A276" s="257" t="s">
        <v>7224</v>
      </c>
      <c r="B276" s="257" t="s">
        <v>7131</v>
      </c>
      <c r="C276" s="257" t="s">
        <v>689</v>
      </c>
      <c r="D276" s="277" t="s">
        <v>4467</v>
      </c>
      <c r="E276" s="278" t="s">
        <v>6835</v>
      </c>
      <c r="F276" s="279" t="s">
        <v>689</v>
      </c>
      <c r="G276" s="277" t="s">
        <v>4260</v>
      </c>
      <c r="H276" s="280" t="str">
        <f>IF(AND(ISBLANK('FIN2-NATURE'!CF50),$I$276&lt;&gt;"M"),"",'FIN2-NATURE'!CF50)</f>
        <v/>
      </c>
      <c r="I276" s="280" t="str">
        <f>IF(ISBLANK('FIN2-NATURE'!CG50),"",'FIN2-NATURE'!CG50)</f>
        <v/>
      </c>
      <c r="J276" s="281" t="s">
        <v>6835</v>
      </c>
      <c r="K276" s="280" t="str">
        <f>IF(AND(ISBLANK('FIN2-NATURE'!CC50),$L$276&lt;&gt;"M"),"",'FIN2-NATURE'!CC50)</f>
        <v/>
      </c>
      <c r="L276" s="280" t="str">
        <f>IF(ISBLANK('FIN2-NATURE'!CD50),"",'FIN2-NATURE'!CD50)</f>
        <v/>
      </c>
      <c r="M276" s="257" t="str">
        <f t="shared" si="4"/>
        <v>OK</v>
      </c>
      <c r="N276" s="15"/>
    </row>
    <row r="277" spans="1:14" ht="22.5" x14ac:dyDescent="0.25">
      <c r="A277" s="257" t="s">
        <v>7224</v>
      </c>
      <c r="B277" s="257" t="s">
        <v>7132</v>
      </c>
      <c r="C277" s="257" t="s">
        <v>689</v>
      </c>
      <c r="D277" s="277" t="s">
        <v>6542</v>
      </c>
      <c r="E277" s="278" t="s">
        <v>6835</v>
      </c>
      <c r="F277" s="279" t="s">
        <v>689</v>
      </c>
      <c r="G277" s="277" t="s">
        <v>4263</v>
      </c>
      <c r="H277" s="280" t="str">
        <f>IF(AND(ISBLANK('FIN2-NATURE'!CF51),$I$277&lt;&gt;"M"),"",'FIN2-NATURE'!CF51)</f>
        <v/>
      </c>
      <c r="I277" s="280" t="str">
        <f>IF(ISBLANK('FIN2-NATURE'!CG51),"",'FIN2-NATURE'!CG51)</f>
        <v/>
      </c>
      <c r="J277" s="281" t="s">
        <v>6835</v>
      </c>
      <c r="K277" s="280" t="str">
        <f>IF(AND(ISBLANK('FIN2-NATURE'!CC51),$L$277&lt;&gt;"M"),"",'FIN2-NATURE'!CC51)</f>
        <v/>
      </c>
      <c r="L277" s="280" t="str">
        <f>IF(ISBLANK('FIN2-NATURE'!CD51),"",'FIN2-NATURE'!CD51)</f>
        <v/>
      </c>
      <c r="M277" s="257" t="str">
        <f t="shared" si="4"/>
        <v>OK</v>
      </c>
      <c r="N277" s="15"/>
    </row>
    <row r="278" spans="1:14" ht="22.5" x14ac:dyDescent="0.25">
      <c r="A278" s="257" t="s">
        <v>7224</v>
      </c>
      <c r="B278" s="257" t="s">
        <v>7133</v>
      </c>
      <c r="C278" s="257" t="s">
        <v>689</v>
      </c>
      <c r="D278" s="277" t="s">
        <v>6864</v>
      </c>
      <c r="E278" s="278" t="s">
        <v>6835</v>
      </c>
      <c r="F278" s="279" t="s">
        <v>689</v>
      </c>
      <c r="G278" s="277" t="s">
        <v>4266</v>
      </c>
      <c r="H278" s="280" t="str">
        <f>IF(AND(ISBLANK('FIN2-NATURE'!CF52),$I$278&lt;&gt;"M"),"",'FIN2-NATURE'!CF52)</f>
        <v/>
      </c>
      <c r="I278" s="280" t="str">
        <f>IF(ISBLANK('FIN2-NATURE'!CG52),"",'FIN2-NATURE'!CG52)</f>
        <v/>
      </c>
      <c r="J278" s="281" t="s">
        <v>6835</v>
      </c>
      <c r="K278" s="280" t="str">
        <f>IF(AND(ISBLANK('FIN2-NATURE'!CC52),$L$278&lt;&gt;"M"),"",'FIN2-NATURE'!CC52)</f>
        <v/>
      </c>
      <c r="L278" s="280" t="str">
        <f>IF(ISBLANK('FIN2-NATURE'!CD52),"",'FIN2-NATURE'!CD52)</f>
        <v/>
      </c>
      <c r="M278" s="257" t="str">
        <f t="shared" si="4"/>
        <v>OK</v>
      </c>
      <c r="N278" s="15"/>
    </row>
    <row r="279" spans="1:14" ht="22.5" x14ac:dyDescent="0.25">
      <c r="A279" s="257" t="s">
        <v>7224</v>
      </c>
      <c r="B279" s="257" t="s">
        <v>7134</v>
      </c>
      <c r="C279" s="257" t="s">
        <v>689</v>
      </c>
      <c r="D279" s="277" t="s">
        <v>6545</v>
      </c>
      <c r="E279" s="278" t="s">
        <v>6835</v>
      </c>
      <c r="F279" s="279" t="s">
        <v>689</v>
      </c>
      <c r="G279" s="277" t="s">
        <v>4269</v>
      </c>
      <c r="H279" s="280" t="str">
        <f>IF(AND(ISBLANK('FIN2-NATURE'!CF53),$I$279&lt;&gt;"M"),"",'FIN2-NATURE'!CF53)</f>
        <v/>
      </c>
      <c r="I279" s="280" t="str">
        <f>IF(ISBLANK('FIN2-NATURE'!CG53),"",'FIN2-NATURE'!CG53)</f>
        <v/>
      </c>
      <c r="J279" s="281" t="s">
        <v>6835</v>
      </c>
      <c r="K279" s="280" t="str">
        <f>IF(AND(ISBLANK('FIN2-NATURE'!CC53),$L$279&lt;&gt;"M"),"",'FIN2-NATURE'!CC53)</f>
        <v/>
      </c>
      <c r="L279" s="280" t="str">
        <f>IF(ISBLANK('FIN2-NATURE'!CD53),"",'FIN2-NATURE'!CD53)</f>
        <v/>
      </c>
      <c r="M279" s="257" t="str">
        <f t="shared" si="4"/>
        <v>OK</v>
      </c>
      <c r="N279" s="15"/>
    </row>
    <row r="280" spans="1:14" ht="22.5" x14ac:dyDescent="0.25">
      <c r="A280" s="257" t="s">
        <v>7224</v>
      </c>
      <c r="B280" s="257" t="s">
        <v>7135</v>
      </c>
      <c r="C280" s="257" t="s">
        <v>689</v>
      </c>
      <c r="D280" s="277" t="s">
        <v>6867</v>
      </c>
      <c r="E280" s="278" t="s">
        <v>6835</v>
      </c>
      <c r="F280" s="279" t="s">
        <v>689</v>
      </c>
      <c r="G280" s="277" t="s">
        <v>4272</v>
      </c>
      <c r="H280" s="280" t="str">
        <f>IF(AND(ISBLANK('FIN2-NATURE'!CF54),$I$280&lt;&gt;"M"),"",'FIN2-NATURE'!CF54)</f>
        <v/>
      </c>
      <c r="I280" s="280" t="str">
        <f>IF(ISBLANK('FIN2-NATURE'!CG54),"",'FIN2-NATURE'!CG54)</f>
        <v/>
      </c>
      <c r="J280" s="281" t="s">
        <v>6835</v>
      </c>
      <c r="K280" s="280" t="str">
        <f>IF(AND(ISBLANK('FIN2-NATURE'!CC54),$L$280&lt;&gt;"M"),"",'FIN2-NATURE'!CC54)</f>
        <v/>
      </c>
      <c r="L280" s="280" t="str">
        <f>IF(ISBLANK('FIN2-NATURE'!CD54),"",'FIN2-NATURE'!CD54)</f>
        <v/>
      </c>
      <c r="M280" s="257" t="str">
        <f t="shared" si="4"/>
        <v>OK</v>
      </c>
      <c r="N280" s="15"/>
    </row>
    <row r="281" spans="1:14" ht="22.5" x14ac:dyDescent="0.25">
      <c r="A281" s="257" t="s">
        <v>7224</v>
      </c>
      <c r="B281" s="257" t="s">
        <v>7136</v>
      </c>
      <c r="C281" s="257" t="s">
        <v>689</v>
      </c>
      <c r="D281" s="277" t="s">
        <v>4470</v>
      </c>
      <c r="E281" s="278" t="s">
        <v>6835</v>
      </c>
      <c r="F281" s="279" t="s">
        <v>689</v>
      </c>
      <c r="G281" s="277" t="s">
        <v>4275</v>
      </c>
      <c r="H281" s="280" t="str">
        <f>IF(AND(ISBLANK('FIN2-NATURE'!CF55),$I$281&lt;&gt;"M"),"",'FIN2-NATURE'!CF55)</f>
        <v/>
      </c>
      <c r="I281" s="280" t="str">
        <f>IF(ISBLANK('FIN2-NATURE'!CG55),"",'FIN2-NATURE'!CG55)</f>
        <v/>
      </c>
      <c r="J281" s="281" t="s">
        <v>6835</v>
      </c>
      <c r="K281" s="280" t="str">
        <f>IF(AND(ISBLANK('FIN2-NATURE'!CC55),$L$281&lt;&gt;"M"),"",'FIN2-NATURE'!CC55)</f>
        <v/>
      </c>
      <c r="L281" s="280" t="str">
        <f>IF(ISBLANK('FIN2-NATURE'!CD55),"",'FIN2-NATURE'!CD55)</f>
        <v/>
      </c>
      <c r="M281" s="257" t="str">
        <f t="shared" si="4"/>
        <v>OK</v>
      </c>
      <c r="N281" s="15"/>
    </row>
    <row r="282" spans="1:14" ht="22.5" x14ac:dyDescent="0.25">
      <c r="A282" s="257" t="s">
        <v>7224</v>
      </c>
      <c r="B282" s="257" t="s">
        <v>7137</v>
      </c>
      <c r="C282" s="257" t="s">
        <v>689</v>
      </c>
      <c r="D282" s="277" t="s">
        <v>6870</v>
      </c>
      <c r="E282" s="278" t="s">
        <v>6835</v>
      </c>
      <c r="F282" s="279" t="s">
        <v>689</v>
      </c>
      <c r="G282" s="277" t="s">
        <v>4278</v>
      </c>
      <c r="H282" s="280" t="str">
        <f>IF(AND(ISBLANK('FIN2-NATURE'!CF56),$I$282&lt;&gt;"M"),"",'FIN2-NATURE'!CF56)</f>
        <v/>
      </c>
      <c r="I282" s="280" t="str">
        <f>IF(ISBLANK('FIN2-NATURE'!CG56),"",'FIN2-NATURE'!CG56)</f>
        <v/>
      </c>
      <c r="J282" s="281" t="s">
        <v>6835</v>
      </c>
      <c r="K282" s="280" t="str">
        <f>IF(AND(ISBLANK('FIN2-NATURE'!CC56),$L$282&lt;&gt;"M"),"",'FIN2-NATURE'!CC56)</f>
        <v/>
      </c>
      <c r="L282" s="280" t="str">
        <f>IF(ISBLANK('FIN2-NATURE'!CD56),"",'FIN2-NATURE'!CD56)</f>
        <v/>
      </c>
      <c r="M282" s="257" t="str">
        <f t="shared" si="4"/>
        <v>OK</v>
      </c>
      <c r="N282" s="15"/>
    </row>
    <row r="283" spans="1:14" ht="22.5" x14ac:dyDescent="0.25">
      <c r="A283" s="257" t="s">
        <v>7224</v>
      </c>
      <c r="B283" s="257" t="s">
        <v>7138</v>
      </c>
      <c r="C283" s="257" t="s">
        <v>689</v>
      </c>
      <c r="D283" s="277" t="s">
        <v>4473</v>
      </c>
      <c r="E283" s="278" t="s">
        <v>6835</v>
      </c>
      <c r="F283" s="279" t="s">
        <v>689</v>
      </c>
      <c r="G283" s="277" t="s">
        <v>4281</v>
      </c>
      <c r="H283" s="280" t="str">
        <f>IF(AND(ISBLANK('FIN2-NATURE'!CF57),$I$283&lt;&gt;"M"),"",'FIN2-NATURE'!CF57)</f>
        <v/>
      </c>
      <c r="I283" s="280" t="str">
        <f>IF(ISBLANK('FIN2-NATURE'!CG57),"",'FIN2-NATURE'!CG57)</f>
        <v/>
      </c>
      <c r="J283" s="281" t="s">
        <v>6835</v>
      </c>
      <c r="K283" s="280" t="str">
        <f>IF(AND(ISBLANK('FIN2-NATURE'!CC57),$L$283&lt;&gt;"M"),"",'FIN2-NATURE'!CC57)</f>
        <v/>
      </c>
      <c r="L283" s="280" t="str">
        <f>IF(ISBLANK('FIN2-NATURE'!CD57),"",'FIN2-NATURE'!CD57)</f>
        <v/>
      </c>
      <c r="M283" s="257" t="str">
        <f t="shared" si="4"/>
        <v>OK</v>
      </c>
      <c r="N283" s="15"/>
    </row>
    <row r="284" spans="1:14" ht="22.5" x14ac:dyDescent="0.25">
      <c r="A284" s="257" t="s">
        <v>7224</v>
      </c>
      <c r="B284" s="257" t="s">
        <v>7139</v>
      </c>
      <c r="C284" s="257" t="s">
        <v>689</v>
      </c>
      <c r="D284" s="277" t="s">
        <v>4476</v>
      </c>
      <c r="E284" s="278" t="s">
        <v>6835</v>
      </c>
      <c r="F284" s="279" t="s">
        <v>689</v>
      </c>
      <c r="G284" s="277" t="s">
        <v>4284</v>
      </c>
      <c r="H284" s="280" t="str">
        <f>IF(AND(ISBLANK('FIN2-NATURE'!CF58),$I$284&lt;&gt;"M"),"",'FIN2-NATURE'!CF58)</f>
        <v/>
      </c>
      <c r="I284" s="280" t="str">
        <f>IF(ISBLANK('FIN2-NATURE'!CG58),"",'FIN2-NATURE'!CG58)</f>
        <v/>
      </c>
      <c r="J284" s="281" t="s">
        <v>6835</v>
      </c>
      <c r="K284" s="280" t="str">
        <f>IF(AND(ISBLANK('FIN2-NATURE'!CC58),$L$284&lt;&gt;"M"),"",'FIN2-NATURE'!CC58)</f>
        <v/>
      </c>
      <c r="L284" s="280" t="str">
        <f>IF(ISBLANK('FIN2-NATURE'!CD58),"",'FIN2-NATURE'!CD58)</f>
        <v/>
      </c>
      <c r="M284" s="257" t="str">
        <f t="shared" si="4"/>
        <v>OK</v>
      </c>
      <c r="N284" s="15"/>
    </row>
    <row r="285" spans="1:14" ht="22.5" x14ac:dyDescent="0.25">
      <c r="A285" s="257" t="s">
        <v>7224</v>
      </c>
      <c r="B285" s="257" t="s">
        <v>7140</v>
      </c>
      <c r="C285" s="257" t="s">
        <v>689</v>
      </c>
      <c r="D285" s="277" t="s">
        <v>6548</v>
      </c>
      <c r="E285" s="278" t="s">
        <v>6835</v>
      </c>
      <c r="F285" s="279" t="s">
        <v>689</v>
      </c>
      <c r="G285" s="277" t="s">
        <v>4287</v>
      </c>
      <c r="H285" s="280" t="str">
        <f>IF(AND(ISBLANK('FIN2-NATURE'!CF59),$I$285&lt;&gt;"M"),"",'FIN2-NATURE'!CF59)</f>
        <v/>
      </c>
      <c r="I285" s="280" t="str">
        <f>IF(ISBLANK('FIN2-NATURE'!CG59),"",'FIN2-NATURE'!CG59)</f>
        <v/>
      </c>
      <c r="J285" s="281" t="s">
        <v>6835</v>
      </c>
      <c r="K285" s="280" t="str">
        <f>IF(AND(ISBLANK('FIN2-NATURE'!CC59),$L$285&lt;&gt;"M"),"",'FIN2-NATURE'!CC59)</f>
        <v/>
      </c>
      <c r="L285" s="280" t="str">
        <f>IF(ISBLANK('FIN2-NATURE'!CD59),"",'FIN2-NATURE'!CD59)</f>
        <v/>
      </c>
      <c r="M285" s="257" t="str">
        <f t="shared" si="4"/>
        <v>OK</v>
      </c>
      <c r="N285" s="15"/>
    </row>
    <row r="286" spans="1:14" ht="22.5" x14ac:dyDescent="0.25">
      <c r="A286" s="257" t="s">
        <v>7224</v>
      </c>
      <c r="B286" s="257" t="s">
        <v>7141</v>
      </c>
      <c r="C286" s="257" t="s">
        <v>689</v>
      </c>
      <c r="D286" s="277" t="s">
        <v>6875</v>
      </c>
      <c r="E286" s="278" t="s">
        <v>6835</v>
      </c>
      <c r="F286" s="279" t="s">
        <v>689</v>
      </c>
      <c r="G286" s="277" t="s">
        <v>4290</v>
      </c>
      <c r="H286" s="280" t="str">
        <f>IF(AND(ISBLANK('FIN2-NATURE'!CF60),$I$286&lt;&gt;"M"),"",'FIN2-NATURE'!CF60)</f>
        <v/>
      </c>
      <c r="I286" s="280" t="str">
        <f>IF(ISBLANK('FIN2-NATURE'!CG60),"",'FIN2-NATURE'!CG60)</f>
        <v/>
      </c>
      <c r="J286" s="281" t="s">
        <v>6835</v>
      </c>
      <c r="K286" s="280" t="str">
        <f>IF(AND(ISBLANK('FIN2-NATURE'!CC60),$L$286&lt;&gt;"M"),"",'FIN2-NATURE'!CC60)</f>
        <v/>
      </c>
      <c r="L286" s="280" t="str">
        <f>IF(ISBLANK('FIN2-NATURE'!CD60),"",'FIN2-NATURE'!CD60)</f>
        <v/>
      </c>
      <c r="M286" s="257" t="str">
        <f t="shared" si="4"/>
        <v>OK</v>
      </c>
      <c r="N286" s="15"/>
    </row>
    <row r="287" spans="1:14" ht="22.5" x14ac:dyDescent="0.25">
      <c r="A287" s="257" t="s">
        <v>7224</v>
      </c>
      <c r="B287" s="257" t="s">
        <v>7142</v>
      </c>
      <c r="C287" s="257" t="s">
        <v>689</v>
      </c>
      <c r="D287" s="277" t="s">
        <v>6551</v>
      </c>
      <c r="E287" s="278" t="s">
        <v>6835</v>
      </c>
      <c r="F287" s="279" t="s">
        <v>689</v>
      </c>
      <c r="G287" s="277" t="s">
        <v>4293</v>
      </c>
      <c r="H287" s="280" t="str">
        <f>IF(AND(ISBLANK('FIN2-NATURE'!CF61),$I$287&lt;&gt;"M"),"",'FIN2-NATURE'!CF61)</f>
        <v/>
      </c>
      <c r="I287" s="280" t="str">
        <f>IF(ISBLANK('FIN2-NATURE'!CG61),"",'FIN2-NATURE'!CG61)</f>
        <v/>
      </c>
      <c r="J287" s="281" t="s">
        <v>6835</v>
      </c>
      <c r="K287" s="280" t="str">
        <f>IF(AND(ISBLANK('FIN2-NATURE'!CC61),$L$287&lt;&gt;"M"),"",'FIN2-NATURE'!CC61)</f>
        <v/>
      </c>
      <c r="L287" s="280" t="str">
        <f>IF(ISBLANK('FIN2-NATURE'!CD61),"",'FIN2-NATURE'!CD61)</f>
        <v/>
      </c>
      <c r="M287" s="257" t="str">
        <f t="shared" si="4"/>
        <v>OK</v>
      </c>
      <c r="N287" s="15"/>
    </row>
    <row r="288" spans="1:14" ht="22.5" x14ac:dyDescent="0.25">
      <c r="A288" s="257" t="s">
        <v>7224</v>
      </c>
      <c r="B288" s="257" t="s">
        <v>7143</v>
      </c>
      <c r="C288" s="257" t="s">
        <v>689</v>
      </c>
      <c r="D288" s="277" t="s">
        <v>4479</v>
      </c>
      <c r="E288" s="278" t="s">
        <v>6835</v>
      </c>
      <c r="F288" s="279" t="s">
        <v>689</v>
      </c>
      <c r="G288" s="277" t="s">
        <v>4296</v>
      </c>
      <c r="H288" s="280" t="str">
        <f>IF(AND(ISBLANK('FIN2-NATURE'!CF62),$I$288&lt;&gt;"M"),"",'FIN2-NATURE'!CF62)</f>
        <v/>
      </c>
      <c r="I288" s="280" t="str">
        <f>IF(ISBLANK('FIN2-NATURE'!CG62),"",'FIN2-NATURE'!CG62)</f>
        <v/>
      </c>
      <c r="J288" s="281" t="s">
        <v>6835</v>
      </c>
      <c r="K288" s="280" t="str">
        <f>IF(AND(ISBLANK('FIN2-NATURE'!CC62),$L$288&lt;&gt;"M"),"",'FIN2-NATURE'!CC62)</f>
        <v/>
      </c>
      <c r="L288" s="280" t="str">
        <f>IF(ISBLANK('FIN2-NATURE'!CD62),"",'FIN2-NATURE'!CD62)</f>
        <v/>
      </c>
      <c r="M288" s="257" t="str">
        <f t="shared" si="4"/>
        <v>OK</v>
      </c>
      <c r="N288" s="15"/>
    </row>
    <row r="289" spans="1:14" ht="22.5" x14ac:dyDescent="0.25">
      <c r="A289" s="257" t="s">
        <v>7224</v>
      </c>
      <c r="B289" s="257" t="s">
        <v>7144</v>
      </c>
      <c r="C289" s="257" t="s">
        <v>689</v>
      </c>
      <c r="D289" s="277" t="s">
        <v>4482</v>
      </c>
      <c r="E289" s="278" t="s">
        <v>6835</v>
      </c>
      <c r="F289" s="279" t="s">
        <v>689</v>
      </c>
      <c r="G289" s="277" t="s">
        <v>4299</v>
      </c>
      <c r="H289" s="280" t="str">
        <f>IF(AND(ISBLANK('FIN2-NATURE'!CF63),$I$289&lt;&gt;"M"),"",'FIN2-NATURE'!CF63)</f>
        <v/>
      </c>
      <c r="I289" s="280" t="str">
        <f>IF(ISBLANK('FIN2-NATURE'!CG63),"",'FIN2-NATURE'!CG63)</f>
        <v/>
      </c>
      <c r="J289" s="281" t="s">
        <v>6835</v>
      </c>
      <c r="K289" s="280" t="str">
        <f>IF(AND(ISBLANK('FIN2-NATURE'!CC63),$L$289&lt;&gt;"M"),"",'FIN2-NATURE'!CC63)</f>
        <v/>
      </c>
      <c r="L289" s="280" t="str">
        <f>IF(ISBLANK('FIN2-NATURE'!CD63),"",'FIN2-NATURE'!CD63)</f>
        <v/>
      </c>
      <c r="M289" s="257" t="str">
        <f t="shared" si="4"/>
        <v>OK</v>
      </c>
      <c r="N289" s="15"/>
    </row>
    <row r="290" spans="1:14" ht="22.5" x14ac:dyDescent="0.25">
      <c r="A290" s="257" t="s">
        <v>7224</v>
      </c>
      <c r="B290" s="257" t="s">
        <v>7145</v>
      </c>
      <c r="C290" s="257" t="s">
        <v>689</v>
      </c>
      <c r="D290" s="277" t="s">
        <v>6880</v>
      </c>
      <c r="E290" s="278" t="s">
        <v>6835</v>
      </c>
      <c r="F290" s="279" t="s">
        <v>689</v>
      </c>
      <c r="G290" s="277" t="s">
        <v>4302</v>
      </c>
      <c r="H290" s="280" t="str">
        <f>IF(AND(ISBLANK('FIN2-NATURE'!CF64),$I$290&lt;&gt;"M"),"",'FIN2-NATURE'!CF64)</f>
        <v/>
      </c>
      <c r="I290" s="280" t="str">
        <f>IF(ISBLANK('FIN2-NATURE'!CG64),"",'FIN2-NATURE'!CG64)</f>
        <v/>
      </c>
      <c r="J290" s="281" t="s">
        <v>6835</v>
      </c>
      <c r="K290" s="280" t="str">
        <f>IF(AND(ISBLANK('FIN2-NATURE'!CC64),$L$290&lt;&gt;"M"),"",'FIN2-NATURE'!CC64)</f>
        <v/>
      </c>
      <c r="L290" s="280" t="str">
        <f>IF(ISBLANK('FIN2-NATURE'!CD64),"",'FIN2-NATURE'!CD64)</f>
        <v/>
      </c>
      <c r="M290" s="257" t="str">
        <f t="shared" si="4"/>
        <v>OK</v>
      </c>
      <c r="N290" s="15"/>
    </row>
    <row r="291" spans="1:14" ht="22.5" x14ac:dyDescent="0.25">
      <c r="A291" s="257" t="s">
        <v>7224</v>
      </c>
      <c r="B291" s="257" t="s">
        <v>7146</v>
      </c>
      <c r="C291" s="257" t="s">
        <v>689</v>
      </c>
      <c r="D291" s="277" t="s">
        <v>6882</v>
      </c>
      <c r="E291" s="278" t="s">
        <v>6835</v>
      </c>
      <c r="F291" s="279" t="s">
        <v>689</v>
      </c>
      <c r="G291" s="277" t="s">
        <v>4305</v>
      </c>
      <c r="H291" s="280" t="str">
        <f>IF(AND(ISBLANK('FIN2-NATURE'!CF65),$I$291&lt;&gt;"M"),"",'FIN2-NATURE'!CF65)</f>
        <v/>
      </c>
      <c r="I291" s="280" t="str">
        <f>IF(ISBLANK('FIN2-NATURE'!CG65),"",'FIN2-NATURE'!CG65)</f>
        <v/>
      </c>
      <c r="J291" s="281" t="s">
        <v>6835</v>
      </c>
      <c r="K291" s="280" t="str">
        <f>IF(AND(ISBLANK('FIN2-NATURE'!CC65),$L$291&lt;&gt;"M"),"",'FIN2-NATURE'!CC65)</f>
        <v/>
      </c>
      <c r="L291" s="280" t="str">
        <f>IF(ISBLANK('FIN2-NATURE'!CD65),"",'FIN2-NATURE'!CD65)</f>
        <v/>
      </c>
      <c r="M291" s="257" t="str">
        <f t="shared" si="4"/>
        <v>OK</v>
      </c>
      <c r="N291" s="15"/>
    </row>
    <row r="292" spans="1:14" ht="22.5" x14ac:dyDescent="0.25">
      <c r="A292" s="257" t="s">
        <v>7224</v>
      </c>
      <c r="B292" s="257" t="s">
        <v>7147</v>
      </c>
      <c r="C292" s="257" t="s">
        <v>689</v>
      </c>
      <c r="D292" s="277" t="s">
        <v>6884</v>
      </c>
      <c r="E292" s="278" t="s">
        <v>6835</v>
      </c>
      <c r="F292" s="279" t="s">
        <v>689</v>
      </c>
      <c r="G292" s="277" t="s">
        <v>4308</v>
      </c>
      <c r="H292" s="280" t="str">
        <f>IF(AND(ISBLANK('FIN2-NATURE'!CF66),$I$292&lt;&gt;"M"),"",'FIN2-NATURE'!CF66)</f>
        <v/>
      </c>
      <c r="I292" s="280" t="str">
        <f>IF(ISBLANK('FIN2-NATURE'!CG66),"",'FIN2-NATURE'!CG66)</f>
        <v/>
      </c>
      <c r="J292" s="281" t="s">
        <v>6835</v>
      </c>
      <c r="K292" s="280" t="str">
        <f>IF(AND(ISBLANK('FIN2-NATURE'!CC66),$L$292&lt;&gt;"M"),"",'FIN2-NATURE'!CC66)</f>
        <v/>
      </c>
      <c r="L292" s="280" t="str">
        <f>IF(ISBLANK('FIN2-NATURE'!CD66),"",'FIN2-NATURE'!CD66)</f>
        <v/>
      </c>
      <c r="M292" s="257" t="str">
        <f t="shared" si="4"/>
        <v>OK</v>
      </c>
      <c r="N292" s="15"/>
    </row>
    <row r="293" spans="1:14" ht="22.5" x14ac:dyDescent="0.25">
      <c r="A293" s="257" t="s">
        <v>7224</v>
      </c>
      <c r="B293" s="257" t="s">
        <v>7148</v>
      </c>
      <c r="C293" s="257" t="s">
        <v>689</v>
      </c>
      <c r="D293" s="277" t="s">
        <v>4485</v>
      </c>
      <c r="E293" s="278" t="s">
        <v>6835</v>
      </c>
      <c r="F293" s="279" t="s">
        <v>689</v>
      </c>
      <c r="G293" s="277" t="s">
        <v>4311</v>
      </c>
      <c r="H293" s="280" t="str">
        <f>IF(AND(ISBLANK('FIN2-NATURE'!CF67),$I$293&lt;&gt;"M"),"",'FIN2-NATURE'!CF67)</f>
        <v/>
      </c>
      <c r="I293" s="280" t="str">
        <f>IF(ISBLANK('FIN2-NATURE'!CG67),"",'FIN2-NATURE'!CG67)</f>
        <v/>
      </c>
      <c r="J293" s="281" t="s">
        <v>6835</v>
      </c>
      <c r="K293" s="280" t="str">
        <f>IF(AND(ISBLANK('FIN2-NATURE'!CC67),$L$293&lt;&gt;"M"),"",'FIN2-NATURE'!CC67)</f>
        <v/>
      </c>
      <c r="L293" s="280" t="str">
        <f>IF(ISBLANK('FIN2-NATURE'!CD67),"",'FIN2-NATURE'!CD67)</f>
        <v/>
      </c>
      <c r="M293" s="257" t="str">
        <f t="shared" si="4"/>
        <v>OK</v>
      </c>
      <c r="N293" s="15"/>
    </row>
    <row r="294" spans="1:14" ht="22.5" x14ac:dyDescent="0.25">
      <c r="A294" s="257" t="s">
        <v>7224</v>
      </c>
      <c r="B294" s="257" t="s">
        <v>7149</v>
      </c>
      <c r="C294" s="257" t="s">
        <v>689</v>
      </c>
      <c r="D294" s="277" t="s">
        <v>6558</v>
      </c>
      <c r="E294" s="278" t="s">
        <v>6835</v>
      </c>
      <c r="F294" s="279" t="s">
        <v>689</v>
      </c>
      <c r="G294" s="277" t="s">
        <v>4314</v>
      </c>
      <c r="H294" s="280" t="str">
        <f>IF(AND(ISBLANK('FIN2-NATURE'!CF68),$I$294&lt;&gt;"M"),"",'FIN2-NATURE'!CF68)</f>
        <v/>
      </c>
      <c r="I294" s="280" t="str">
        <f>IF(ISBLANK('FIN2-NATURE'!CG68),"",'FIN2-NATURE'!CG68)</f>
        <v/>
      </c>
      <c r="J294" s="281" t="s">
        <v>6835</v>
      </c>
      <c r="K294" s="280" t="str">
        <f>IF(AND(ISBLANK('FIN2-NATURE'!CC68),$L$294&lt;&gt;"M"),"",'FIN2-NATURE'!CC68)</f>
        <v/>
      </c>
      <c r="L294" s="280" t="str">
        <f>IF(ISBLANK('FIN2-NATURE'!CD68),"",'FIN2-NATURE'!CD68)</f>
        <v/>
      </c>
      <c r="M294" s="257" t="str">
        <f t="shared" si="4"/>
        <v>OK</v>
      </c>
      <c r="N294" s="15"/>
    </row>
    <row r="295" spans="1:14" ht="22.5" x14ac:dyDescent="0.25">
      <c r="A295" s="257" t="s">
        <v>7224</v>
      </c>
      <c r="B295" s="257" t="s">
        <v>7150</v>
      </c>
      <c r="C295" s="257" t="s">
        <v>689</v>
      </c>
      <c r="D295" s="277" t="s">
        <v>4488</v>
      </c>
      <c r="E295" s="278" t="s">
        <v>6835</v>
      </c>
      <c r="F295" s="279" t="s">
        <v>689</v>
      </c>
      <c r="G295" s="277" t="s">
        <v>4317</v>
      </c>
      <c r="H295" s="280" t="str">
        <f>IF(AND(ISBLANK('FIN2-NATURE'!CF69),$I$295&lt;&gt;"M"),"",'FIN2-NATURE'!CF69)</f>
        <v/>
      </c>
      <c r="I295" s="280" t="str">
        <f>IF(ISBLANK('FIN2-NATURE'!CG69),"",'FIN2-NATURE'!CG69)</f>
        <v/>
      </c>
      <c r="J295" s="281" t="s">
        <v>6835</v>
      </c>
      <c r="K295" s="280" t="str">
        <f>IF(AND(ISBLANK('FIN2-NATURE'!CC69),$L$295&lt;&gt;"M"),"",'FIN2-NATURE'!CC69)</f>
        <v/>
      </c>
      <c r="L295" s="280" t="str">
        <f>IF(ISBLANK('FIN2-NATURE'!CD69),"",'FIN2-NATURE'!CD69)</f>
        <v/>
      </c>
      <c r="M295" s="257" t="str">
        <f t="shared" si="4"/>
        <v>OK</v>
      </c>
      <c r="N295" s="15"/>
    </row>
    <row r="296" spans="1:14" ht="22.5" x14ac:dyDescent="0.25">
      <c r="A296" s="257" t="s">
        <v>7224</v>
      </c>
      <c r="B296" s="257" t="s">
        <v>7151</v>
      </c>
      <c r="C296" s="257" t="s">
        <v>689</v>
      </c>
      <c r="D296" s="277" t="s">
        <v>4491</v>
      </c>
      <c r="E296" s="278" t="s">
        <v>6835</v>
      </c>
      <c r="F296" s="279" t="s">
        <v>689</v>
      </c>
      <c r="G296" s="277" t="s">
        <v>4320</v>
      </c>
      <c r="H296" s="280" t="str">
        <f>IF(AND(ISBLANK('FIN2-NATURE'!CF70),$I$296&lt;&gt;"M"),"",'FIN2-NATURE'!CF70)</f>
        <v/>
      </c>
      <c r="I296" s="280" t="str">
        <f>IF(ISBLANK('FIN2-NATURE'!CG70),"",'FIN2-NATURE'!CG70)</f>
        <v/>
      </c>
      <c r="J296" s="281" t="s">
        <v>6835</v>
      </c>
      <c r="K296" s="280" t="str">
        <f>IF(AND(ISBLANK('FIN2-NATURE'!CC70),$L$296&lt;&gt;"M"),"",'FIN2-NATURE'!CC70)</f>
        <v/>
      </c>
      <c r="L296" s="280" t="str">
        <f>IF(ISBLANK('FIN2-NATURE'!CD70),"",'FIN2-NATURE'!CD70)</f>
        <v/>
      </c>
      <c r="M296" s="257" t="str">
        <f t="shared" si="4"/>
        <v>OK</v>
      </c>
      <c r="N296" s="15"/>
    </row>
    <row r="297" spans="1:14" ht="22.5" x14ac:dyDescent="0.25">
      <c r="A297" s="257" t="s">
        <v>7224</v>
      </c>
      <c r="B297" s="257" t="s">
        <v>7152</v>
      </c>
      <c r="C297" s="257" t="s">
        <v>689</v>
      </c>
      <c r="D297" s="277" t="s">
        <v>4494</v>
      </c>
      <c r="E297" s="278" t="s">
        <v>6835</v>
      </c>
      <c r="F297" s="279" t="s">
        <v>689</v>
      </c>
      <c r="G297" s="277" t="s">
        <v>4323</v>
      </c>
      <c r="H297" s="280" t="str">
        <f>IF(AND(ISBLANK('FIN2-NATURE'!CF71),$I$297&lt;&gt;"M"),"",'FIN2-NATURE'!CF71)</f>
        <v/>
      </c>
      <c r="I297" s="280" t="str">
        <f>IF(ISBLANK('FIN2-NATURE'!CG71),"",'FIN2-NATURE'!CG71)</f>
        <v/>
      </c>
      <c r="J297" s="281" t="s">
        <v>6835</v>
      </c>
      <c r="K297" s="280" t="str">
        <f>IF(AND(ISBLANK('FIN2-NATURE'!CC71),$L$297&lt;&gt;"M"),"",'FIN2-NATURE'!CC71)</f>
        <v/>
      </c>
      <c r="L297" s="280" t="str">
        <f>IF(ISBLANK('FIN2-NATURE'!CD71),"",'FIN2-NATURE'!CD71)</f>
        <v/>
      </c>
      <c r="M297" s="257" t="str">
        <f t="shared" si="4"/>
        <v>OK</v>
      </c>
      <c r="N297" s="15"/>
    </row>
    <row r="298" spans="1:14" ht="22.5" x14ac:dyDescent="0.25">
      <c r="A298" s="257" t="s">
        <v>7224</v>
      </c>
      <c r="B298" s="257" t="s">
        <v>7153</v>
      </c>
      <c r="C298" s="257" t="s">
        <v>689</v>
      </c>
      <c r="D298" s="277" t="s">
        <v>4497</v>
      </c>
      <c r="E298" s="278" t="s">
        <v>6835</v>
      </c>
      <c r="F298" s="279" t="s">
        <v>689</v>
      </c>
      <c r="G298" s="277" t="s">
        <v>4326</v>
      </c>
      <c r="H298" s="280" t="str">
        <f>IF(AND(ISBLANK('FIN2-NATURE'!CF72),$I$298&lt;&gt;"M"),"",'FIN2-NATURE'!CF72)</f>
        <v/>
      </c>
      <c r="I298" s="280" t="str">
        <f>IF(ISBLANK('FIN2-NATURE'!CG72),"",'FIN2-NATURE'!CG72)</f>
        <v/>
      </c>
      <c r="J298" s="281" t="s">
        <v>6835</v>
      </c>
      <c r="K298" s="280" t="str">
        <f>IF(AND(ISBLANK('FIN2-NATURE'!CC72),$L$298&lt;&gt;"M"),"",'FIN2-NATURE'!CC72)</f>
        <v/>
      </c>
      <c r="L298" s="280" t="str">
        <f>IF(ISBLANK('FIN2-NATURE'!CD72),"",'FIN2-NATURE'!CD72)</f>
        <v/>
      </c>
      <c r="M298" s="257" t="str">
        <f t="shared" si="4"/>
        <v>OK</v>
      </c>
      <c r="N298" s="15"/>
    </row>
    <row r="299" spans="1:14" ht="22.5" x14ac:dyDescent="0.25">
      <c r="A299" s="257" t="s">
        <v>7224</v>
      </c>
      <c r="B299" s="257" t="s">
        <v>7154</v>
      </c>
      <c r="C299" s="257" t="s">
        <v>689</v>
      </c>
      <c r="D299" s="277" t="s">
        <v>4500</v>
      </c>
      <c r="E299" s="278" t="s">
        <v>6835</v>
      </c>
      <c r="F299" s="279" t="s">
        <v>689</v>
      </c>
      <c r="G299" s="277" t="s">
        <v>4329</v>
      </c>
      <c r="H299" s="280" t="str">
        <f>IF(AND(ISBLANK('FIN2-NATURE'!CF73),$I$299&lt;&gt;"M"),"",'FIN2-NATURE'!CF73)</f>
        <v/>
      </c>
      <c r="I299" s="280" t="str">
        <f>IF(ISBLANK('FIN2-NATURE'!CG73),"",'FIN2-NATURE'!CG73)</f>
        <v/>
      </c>
      <c r="J299" s="281" t="s">
        <v>6835</v>
      </c>
      <c r="K299" s="280" t="str">
        <f>IF(AND(ISBLANK('FIN2-NATURE'!CC73),$L$299&lt;&gt;"M"),"",'FIN2-NATURE'!CC73)</f>
        <v/>
      </c>
      <c r="L299" s="280" t="str">
        <f>IF(ISBLANK('FIN2-NATURE'!CD73),"",'FIN2-NATURE'!CD73)</f>
        <v/>
      </c>
      <c r="M299" s="257" t="str">
        <f t="shared" si="4"/>
        <v>OK</v>
      </c>
      <c r="N299" s="15"/>
    </row>
    <row r="300" spans="1:14" ht="22.5" x14ac:dyDescent="0.25">
      <c r="A300" s="257" t="s">
        <v>7224</v>
      </c>
      <c r="B300" s="257" t="s">
        <v>7155</v>
      </c>
      <c r="C300" s="257" t="s">
        <v>689</v>
      </c>
      <c r="D300" s="277" t="s">
        <v>4503</v>
      </c>
      <c r="E300" s="278" t="s">
        <v>6835</v>
      </c>
      <c r="F300" s="279" t="s">
        <v>689</v>
      </c>
      <c r="G300" s="277" t="s">
        <v>4332</v>
      </c>
      <c r="H300" s="280" t="str">
        <f>IF(AND(ISBLANK('FIN2-NATURE'!CF74),$I$300&lt;&gt;"M"),"",'FIN2-NATURE'!CF74)</f>
        <v/>
      </c>
      <c r="I300" s="280" t="str">
        <f>IF(ISBLANK('FIN2-NATURE'!CG74),"",'FIN2-NATURE'!CG74)</f>
        <v/>
      </c>
      <c r="J300" s="281" t="s">
        <v>6835</v>
      </c>
      <c r="K300" s="280" t="str">
        <f>IF(AND(ISBLANK('FIN2-NATURE'!CC74),$L$300&lt;&gt;"M"),"",'FIN2-NATURE'!CC74)</f>
        <v/>
      </c>
      <c r="L300" s="280" t="str">
        <f>IF(ISBLANK('FIN2-NATURE'!CD74),"",'FIN2-NATURE'!CD74)</f>
        <v/>
      </c>
      <c r="M300" s="257" t="str">
        <f t="shared" si="4"/>
        <v>OK</v>
      </c>
      <c r="N300" s="15"/>
    </row>
    <row r="301" spans="1:14" ht="22.5" x14ac:dyDescent="0.25">
      <c r="A301" s="257" t="s">
        <v>7224</v>
      </c>
      <c r="B301" s="257" t="s">
        <v>7156</v>
      </c>
      <c r="C301" s="257" t="s">
        <v>689</v>
      </c>
      <c r="D301" s="277" t="s">
        <v>4506</v>
      </c>
      <c r="E301" s="278" t="s">
        <v>6835</v>
      </c>
      <c r="F301" s="279" t="s">
        <v>689</v>
      </c>
      <c r="G301" s="277" t="s">
        <v>4335</v>
      </c>
      <c r="H301" s="280" t="str">
        <f>IF(AND(ISBLANK('FIN2-NATURE'!CF75),$I$301&lt;&gt;"M"),"",'FIN2-NATURE'!CF75)</f>
        <v/>
      </c>
      <c r="I301" s="280" t="str">
        <f>IF(ISBLANK('FIN2-NATURE'!CG75),"",'FIN2-NATURE'!CG75)</f>
        <v/>
      </c>
      <c r="J301" s="281" t="s">
        <v>6835</v>
      </c>
      <c r="K301" s="280" t="str">
        <f>IF(AND(ISBLANK('FIN2-NATURE'!CC75),$L$301&lt;&gt;"M"),"",'FIN2-NATURE'!CC75)</f>
        <v/>
      </c>
      <c r="L301" s="280" t="str">
        <f>IF(ISBLANK('FIN2-NATURE'!CD75),"",'FIN2-NATURE'!CD75)</f>
        <v/>
      </c>
      <c r="M301" s="257" t="str">
        <f t="shared" si="4"/>
        <v>OK</v>
      </c>
      <c r="N301" s="15"/>
    </row>
    <row r="302" spans="1:14" ht="22.5" x14ac:dyDescent="0.25">
      <c r="A302" s="257" t="s">
        <v>7224</v>
      </c>
      <c r="B302" s="257" t="s">
        <v>7157</v>
      </c>
      <c r="C302" s="257" t="s">
        <v>689</v>
      </c>
      <c r="D302" s="277" t="s">
        <v>4509</v>
      </c>
      <c r="E302" s="278" t="s">
        <v>6835</v>
      </c>
      <c r="F302" s="279" t="s">
        <v>689</v>
      </c>
      <c r="G302" s="277" t="s">
        <v>4338</v>
      </c>
      <c r="H302" s="280" t="str">
        <f>IF(AND(ISBLANK('FIN2-NATURE'!CF76),$I$302&lt;&gt;"M"),"",'FIN2-NATURE'!CF76)</f>
        <v/>
      </c>
      <c r="I302" s="280" t="str">
        <f>IF(ISBLANK('FIN2-NATURE'!CG76),"",'FIN2-NATURE'!CG76)</f>
        <v/>
      </c>
      <c r="J302" s="281" t="s">
        <v>6835</v>
      </c>
      <c r="K302" s="280" t="str">
        <f>IF(AND(ISBLANK('FIN2-NATURE'!CC76),$L$302&lt;&gt;"M"),"",'FIN2-NATURE'!CC76)</f>
        <v/>
      </c>
      <c r="L302" s="280" t="str">
        <f>IF(ISBLANK('FIN2-NATURE'!CD76),"",'FIN2-NATURE'!CD76)</f>
        <v/>
      </c>
      <c r="M302" s="257" t="str">
        <f t="shared" si="4"/>
        <v>OK</v>
      </c>
      <c r="N302" s="15"/>
    </row>
    <row r="303" spans="1:14" ht="22.5" x14ac:dyDescent="0.25">
      <c r="A303" s="257" t="s">
        <v>7224</v>
      </c>
      <c r="B303" s="257" t="s">
        <v>7158</v>
      </c>
      <c r="C303" s="257" t="s">
        <v>689</v>
      </c>
      <c r="D303" s="277" t="s">
        <v>6577</v>
      </c>
      <c r="E303" s="278" t="s">
        <v>6835</v>
      </c>
      <c r="F303" s="279" t="s">
        <v>689</v>
      </c>
      <c r="G303" s="277" t="s">
        <v>4341</v>
      </c>
      <c r="H303" s="280" t="str">
        <f>IF(AND(ISBLANK('FIN2-NATURE'!CF77),$I$303&lt;&gt;"M"),"",'FIN2-NATURE'!CF77)</f>
        <v/>
      </c>
      <c r="I303" s="280" t="str">
        <f>IF(ISBLANK('FIN2-NATURE'!CG77),"",'FIN2-NATURE'!CG77)</f>
        <v/>
      </c>
      <c r="J303" s="281" t="s">
        <v>6835</v>
      </c>
      <c r="K303" s="280" t="str">
        <f>IF(AND(ISBLANK('FIN2-NATURE'!CC77),$L$303&lt;&gt;"M"),"",'FIN2-NATURE'!CC77)</f>
        <v/>
      </c>
      <c r="L303" s="280" t="str">
        <f>IF(ISBLANK('FIN2-NATURE'!CD77),"",'FIN2-NATURE'!CD77)</f>
        <v/>
      </c>
      <c r="M303" s="257" t="str">
        <f t="shared" ref="M303:M366" si="5">IF(OR(AND(I303="O",AND(L303&lt;&gt;"O",L303&lt;&gt;"K")),AND(I303="K",AND(L303&lt;&gt;"O",L303&lt;&gt;"K",L303&lt;&gt;"W",NOT(AND(AND(ISNUMBER(K303),K303&gt;0),L303="")))),AND(H303=0,ISNUMBER(H303),I303="",L303="M"),AND(K303="",L303="",AND(OR(ISNUMBER(H303),I303="M"),OR(AND(H303=0,I303=""),H303=0,H303=""))),AND(OR(L303="",L303="M"),OR(AND(I303="",H303&lt;&gt;""),I303="W"),OR(NOT(ISNUMBER(K303)),AND(ISNUMBER(H303),K303&lt;H303))),AND(OR(I303="",I303="W"),OR(L303="",L303="W"),AND(ISNUMBER(H303),K303&lt;H303))),"Check","OK")</f>
        <v>OK</v>
      </c>
      <c r="N303" s="15"/>
    </row>
    <row r="304" spans="1:14" ht="22.5" x14ac:dyDescent="0.25">
      <c r="A304" s="257" t="s">
        <v>7224</v>
      </c>
      <c r="B304" s="257" t="s">
        <v>7159</v>
      </c>
      <c r="C304" s="257" t="s">
        <v>689</v>
      </c>
      <c r="D304" s="277" t="s">
        <v>6580</v>
      </c>
      <c r="E304" s="278" t="s">
        <v>6835</v>
      </c>
      <c r="F304" s="279" t="s">
        <v>689</v>
      </c>
      <c r="G304" s="277" t="s">
        <v>4344</v>
      </c>
      <c r="H304" s="280" t="str">
        <f>IF(AND(ISBLANK('FIN2-NATURE'!CF78),$I$304&lt;&gt;"M"),"",'FIN2-NATURE'!CF78)</f>
        <v/>
      </c>
      <c r="I304" s="280" t="str">
        <f>IF(ISBLANK('FIN2-NATURE'!CG78),"",'FIN2-NATURE'!CG78)</f>
        <v/>
      </c>
      <c r="J304" s="281" t="s">
        <v>6835</v>
      </c>
      <c r="K304" s="280" t="str">
        <f>IF(AND(ISBLANK('FIN2-NATURE'!CC78),$L$304&lt;&gt;"M"),"",'FIN2-NATURE'!CC78)</f>
        <v/>
      </c>
      <c r="L304" s="280" t="str">
        <f>IF(ISBLANK('FIN2-NATURE'!CD78),"",'FIN2-NATURE'!CD78)</f>
        <v/>
      </c>
      <c r="M304" s="257" t="str">
        <f t="shared" si="5"/>
        <v>OK</v>
      </c>
      <c r="N304" s="15"/>
    </row>
    <row r="305" spans="1:14" ht="22.5" x14ac:dyDescent="0.25">
      <c r="A305" s="257" t="s">
        <v>7224</v>
      </c>
      <c r="B305" s="257" t="s">
        <v>7160</v>
      </c>
      <c r="C305" s="257" t="s">
        <v>689</v>
      </c>
      <c r="D305" s="277" t="s">
        <v>4512</v>
      </c>
      <c r="E305" s="278" t="s">
        <v>6835</v>
      </c>
      <c r="F305" s="279" t="s">
        <v>689</v>
      </c>
      <c r="G305" s="277" t="s">
        <v>4347</v>
      </c>
      <c r="H305" s="280" t="str">
        <f>IF(AND(ISBLANK('FIN2-NATURE'!CF79),$I$305&lt;&gt;"M"),"",'FIN2-NATURE'!CF79)</f>
        <v/>
      </c>
      <c r="I305" s="280" t="str">
        <f>IF(ISBLANK('FIN2-NATURE'!CG79),"",'FIN2-NATURE'!CG79)</f>
        <v/>
      </c>
      <c r="J305" s="281" t="s">
        <v>6835</v>
      </c>
      <c r="K305" s="280" t="str">
        <f>IF(AND(ISBLANK('FIN2-NATURE'!CC79),$L$305&lt;&gt;"M"),"",'FIN2-NATURE'!CC79)</f>
        <v/>
      </c>
      <c r="L305" s="280" t="str">
        <f>IF(ISBLANK('FIN2-NATURE'!CD79),"",'FIN2-NATURE'!CD79)</f>
        <v/>
      </c>
      <c r="M305" s="257" t="str">
        <f t="shared" si="5"/>
        <v>OK</v>
      </c>
      <c r="N305" s="15"/>
    </row>
    <row r="306" spans="1:14" ht="22.5" x14ac:dyDescent="0.25">
      <c r="A306" s="257" t="s">
        <v>7224</v>
      </c>
      <c r="B306" s="257" t="s">
        <v>7161</v>
      </c>
      <c r="C306" s="257" t="s">
        <v>689</v>
      </c>
      <c r="D306" s="277" t="s">
        <v>6585</v>
      </c>
      <c r="E306" s="278" t="s">
        <v>6835</v>
      </c>
      <c r="F306" s="279" t="s">
        <v>689</v>
      </c>
      <c r="G306" s="277" t="s">
        <v>6516</v>
      </c>
      <c r="H306" s="280" t="str">
        <f>IF(AND(ISBLANK('FIN2-NATURE'!CF80),$I$306&lt;&gt;"M"),"",'FIN2-NATURE'!CF80)</f>
        <v/>
      </c>
      <c r="I306" s="280" t="str">
        <f>IF(ISBLANK('FIN2-NATURE'!CG80),"",'FIN2-NATURE'!CG80)</f>
        <v/>
      </c>
      <c r="J306" s="281" t="s">
        <v>6835</v>
      </c>
      <c r="K306" s="280" t="str">
        <f>IF(AND(ISBLANK('FIN2-NATURE'!CC80),$L$306&lt;&gt;"M"),"",'FIN2-NATURE'!CC80)</f>
        <v/>
      </c>
      <c r="L306" s="280" t="str">
        <f>IF(ISBLANK('FIN2-NATURE'!CD80),"",'FIN2-NATURE'!CD80)</f>
        <v/>
      </c>
      <c r="M306" s="257" t="str">
        <f t="shared" si="5"/>
        <v>OK</v>
      </c>
      <c r="N306" s="15"/>
    </row>
    <row r="307" spans="1:14" ht="22.5" x14ac:dyDescent="0.25">
      <c r="A307" s="257" t="s">
        <v>7224</v>
      </c>
      <c r="B307" s="257" t="s">
        <v>7162</v>
      </c>
      <c r="C307" s="257" t="s">
        <v>689</v>
      </c>
      <c r="D307" s="277" t="s">
        <v>4515</v>
      </c>
      <c r="E307" s="278" t="s">
        <v>6835</v>
      </c>
      <c r="F307" s="279" t="s">
        <v>689</v>
      </c>
      <c r="G307" s="277" t="s">
        <v>4350</v>
      </c>
      <c r="H307" s="280" t="str">
        <f>IF(AND(ISBLANK('FIN2-NATURE'!CF81),$I$307&lt;&gt;"M"),"",'FIN2-NATURE'!CF81)</f>
        <v/>
      </c>
      <c r="I307" s="280" t="str">
        <f>IF(ISBLANK('FIN2-NATURE'!CG81),"",'FIN2-NATURE'!CG81)</f>
        <v/>
      </c>
      <c r="J307" s="281" t="s">
        <v>6835</v>
      </c>
      <c r="K307" s="280" t="str">
        <f>IF(AND(ISBLANK('FIN2-NATURE'!CC81),$L$307&lt;&gt;"M"),"",'FIN2-NATURE'!CC81)</f>
        <v/>
      </c>
      <c r="L307" s="280" t="str">
        <f>IF(ISBLANK('FIN2-NATURE'!CD81),"",'FIN2-NATURE'!CD81)</f>
        <v/>
      </c>
      <c r="M307" s="257" t="str">
        <f t="shared" si="5"/>
        <v>OK</v>
      </c>
      <c r="N307" s="15"/>
    </row>
    <row r="308" spans="1:14" ht="22.5" x14ac:dyDescent="0.25">
      <c r="A308" s="257" t="s">
        <v>7224</v>
      </c>
      <c r="B308" s="257" t="s">
        <v>7163</v>
      </c>
      <c r="C308" s="257" t="s">
        <v>689</v>
      </c>
      <c r="D308" s="277" t="s">
        <v>4517</v>
      </c>
      <c r="E308" s="278" t="s">
        <v>6835</v>
      </c>
      <c r="F308" s="279" t="s">
        <v>689</v>
      </c>
      <c r="G308" s="277" t="s">
        <v>4352</v>
      </c>
      <c r="H308" s="280" t="str">
        <f>IF(AND(ISBLANK('FIN2-NATURE'!CF82),$I$308&lt;&gt;"M"),"",'FIN2-NATURE'!CF82)</f>
        <v/>
      </c>
      <c r="I308" s="280" t="str">
        <f>IF(ISBLANK('FIN2-NATURE'!CG82),"",'FIN2-NATURE'!CG82)</f>
        <v/>
      </c>
      <c r="J308" s="281" t="s">
        <v>6835</v>
      </c>
      <c r="K308" s="280" t="str">
        <f>IF(AND(ISBLANK('FIN2-NATURE'!CC82),$L$308&lt;&gt;"M"),"",'FIN2-NATURE'!CC82)</f>
        <v/>
      </c>
      <c r="L308" s="280" t="str">
        <f>IF(ISBLANK('FIN2-NATURE'!CD82),"",'FIN2-NATURE'!CD82)</f>
        <v/>
      </c>
      <c r="M308" s="257" t="str">
        <f t="shared" si="5"/>
        <v>OK</v>
      </c>
      <c r="N308" s="15"/>
    </row>
    <row r="309" spans="1:14" ht="22.5" x14ac:dyDescent="0.25">
      <c r="A309" s="257" t="s">
        <v>7224</v>
      </c>
      <c r="B309" s="257" t="s">
        <v>7164</v>
      </c>
      <c r="C309" s="257" t="s">
        <v>689</v>
      </c>
      <c r="D309" s="277" t="s">
        <v>4519</v>
      </c>
      <c r="E309" s="278" t="s">
        <v>6835</v>
      </c>
      <c r="F309" s="279" t="s">
        <v>689</v>
      </c>
      <c r="G309" s="277" t="s">
        <v>4354</v>
      </c>
      <c r="H309" s="280" t="str">
        <f>IF(AND(ISBLANK('FIN2-NATURE'!CF83),$I$309&lt;&gt;"M"),"",'FIN2-NATURE'!CF83)</f>
        <v/>
      </c>
      <c r="I309" s="280" t="str">
        <f>IF(ISBLANK('FIN2-NATURE'!CG83),"",'FIN2-NATURE'!CG83)</f>
        <v/>
      </c>
      <c r="J309" s="281" t="s">
        <v>6835</v>
      </c>
      <c r="K309" s="280" t="str">
        <f>IF(AND(ISBLANK('FIN2-NATURE'!CC83),$L$309&lt;&gt;"M"),"",'FIN2-NATURE'!CC83)</f>
        <v/>
      </c>
      <c r="L309" s="280" t="str">
        <f>IF(ISBLANK('FIN2-NATURE'!CD83),"",'FIN2-NATURE'!CD83)</f>
        <v/>
      </c>
      <c r="M309" s="257" t="str">
        <f t="shared" si="5"/>
        <v>OK</v>
      </c>
      <c r="N309" s="15"/>
    </row>
    <row r="310" spans="1:14" ht="22.5" x14ac:dyDescent="0.25">
      <c r="A310" s="257" t="s">
        <v>7224</v>
      </c>
      <c r="B310" s="257" t="s">
        <v>7165</v>
      </c>
      <c r="C310" s="257" t="s">
        <v>689</v>
      </c>
      <c r="D310" s="277" t="s">
        <v>4521</v>
      </c>
      <c r="E310" s="278" t="s">
        <v>6835</v>
      </c>
      <c r="F310" s="279" t="s">
        <v>689</v>
      </c>
      <c r="G310" s="277" t="s">
        <v>4356</v>
      </c>
      <c r="H310" s="280" t="str">
        <f>IF(AND(ISBLANK('FIN2-NATURE'!CF84),$I$310&lt;&gt;"M"),"",'FIN2-NATURE'!CF84)</f>
        <v/>
      </c>
      <c r="I310" s="280" t="str">
        <f>IF(ISBLANK('FIN2-NATURE'!CG84),"",'FIN2-NATURE'!CG84)</f>
        <v/>
      </c>
      <c r="J310" s="281" t="s">
        <v>6835</v>
      </c>
      <c r="K310" s="280" t="str">
        <f>IF(AND(ISBLANK('FIN2-NATURE'!CC84),$L$310&lt;&gt;"M"),"",'FIN2-NATURE'!CC84)</f>
        <v/>
      </c>
      <c r="L310" s="280" t="str">
        <f>IF(ISBLANK('FIN2-NATURE'!CD84),"",'FIN2-NATURE'!CD84)</f>
        <v/>
      </c>
      <c r="M310" s="257" t="str">
        <f t="shared" si="5"/>
        <v>OK</v>
      </c>
      <c r="N310" s="15"/>
    </row>
    <row r="311" spans="1:14" ht="22.5" x14ac:dyDescent="0.25">
      <c r="A311" s="257" t="s">
        <v>7224</v>
      </c>
      <c r="B311" s="257" t="s">
        <v>7166</v>
      </c>
      <c r="C311" s="257" t="s">
        <v>689</v>
      </c>
      <c r="D311" s="277" t="s">
        <v>4522</v>
      </c>
      <c r="E311" s="278" t="s">
        <v>6835</v>
      </c>
      <c r="F311" s="279" t="s">
        <v>689</v>
      </c>
      <c r="G311" s="277" t="s">
        <v>4357</v>
      </c>
      <c r="H311" s="280" t="str">
        <f>IF(AND(ISBLANK('FIN2-NATURE'!CF85),$I$311&lt;&gt;"M"),"",'FIN2-NATURE'!CF85)</f>
        <v/>
      </c>
      <c r="I311" s="280" t="str">
        <f>IF(ISBLANK('FIN2-NATURE'!CG85),"",'FIN2-NATURE'!CG85)</f>
        <v/>
      </c>
      <c r="J311" s="281" t="s">
        <v>6835</v>
      </c>
      <c r="K311" s="280" t="str">
        <f>IF(AND(ISBLANK('FIN2-NATURE'!CC85),$L$311&lt;&gt;"M"),"",'FIN2-NATURE'!CC85)</f>
        <v/>
      </c>
      <c r="L311" s="280" t="str">
        <f>IF(ISBLANK('FIN2-NATURE'!CD85),"",'FIN2-NATURE'!CD85)</f>
        <v/>
      </c>
      <c r="M311" s="257" t="str">
        <f t="shared" si="5"/>
        <v>OK</v>
      </c>
      <c r="N311" s="15"/>
    </row>
    <row r="312" spans="1:14" ht="22.5" x14ac:dyDescent="0.25">
      <c r="A312" s="257" t="s">
        <v>7224</v>
      </c>
      <c r="B312" s="257" t="s">
        <v>7167</v>
      </c>
      <c r="C312" s="257" t="s">
        <v>689</v>
      </c>
      <c r="D312" s="277" t="s">
        <v>6598</v>
      </c>
      <c r="E312" s="278" t="s">
        <v>6835</v>
      </c>
      <c r="F312" s="279" t="s">
        <v>689</v>
      </c>
      <c r="G312" s="277" t="s">
        <v>4358</v>
      </c>
      <c r="H312" s="280" t="str">
        <f>IF(AND(ISBLANK('FIN2-NATURE'!CF86),$I$312&lt;&gt;"M"),"",'FIN2-NATURE'!CF86)</f>
        <v/>
      </c>
      <c r="I312" s="280" t="str">
        <f>IF(ISBLANK('FIN2-NATURE'!CG86),"",'FIN2-NATURE'!CG86)</f>
        <v/>
      </c>
      <c r="J312" s="281" t="s">
        <v>6835</v>
      </c>
      <c r="K312" s="280" t="str">
        <f>IF(AND(ISBLANK('FIN2-NATURE'!CC86),$L$312&lt;&gt;"M"),"",'FIN2-NATURE'!CC86)</f>
        <v/>
      </c>
      <c r="L312" s="280" t="str">
        <f>IF(ISBLANK('FIN2-NATURE'!CD86),"",'FIN2-NATURE'!CD86)</f>
        <v/>
      </c>
      <c r="M312" s="257" t="str">
        <f t="shared" si="5"/>
        <v>OK</v>
      </c>
      <c r="N312" s="15"/>
    </row>
    <row r="313" spans="1:14" ht="22.5" x14ac:dyDescent="0.25">
      <c r="A313" s="257" t="s">
        <v>7224</v>
      </c>
      <c r="B313" s="257" t="s">
        <v>7168</v>
      </c>
      <c r="C313" s="257" t="s">
        <v>689</v>
      </c>
      <c r="D313" s="277" t="s">
        <v>6975</v>
      </c>
      <c r="E313" s="278" t="s">
        <v>6835</v>
      </c>
      <c r="F313" s="279" t="s">
        <v>689</v>
      </c>
      <c r="G313" s="277" t="s">
        <v>1350</v>
      </c>
      <c r="H313" s="280" t="str">
        <f>IF(AND(ISBLANK('FIN2-NATURE'!CI31),$I$313&lt;&gt;"M"),"",'FIN2-NATURE'!CI31)</f>
        <v/>
      </c>
      <c r="I313" s="280" t="str">
        <f>IF(ISBLANK('FIN2-NATURE'!CJ31),"",'FIN2-NATURE'!CJ31)</f>
        <v/>
      </c>
      <c r="J313" s="281" t="s">
        <v>6835</v>
      </c>
      <c r="K313" s="280" t="str">
        <f>IF(AND(ISBLANK('FIN2-NATURE'!CC31),$L$313&lt;&gt;"M"),"",'FIN2-NATURE'!CC31)</f>
        <v/>
      </c>
      <c r="L313" s="280" t="str">
        <f>IF(ISBLANK('FIN2-NATURE'!CD31),"",'FIN2-NATURE'!CD31)</f>
        <v/>
      </c>
      <c r="M313" s="257" t="str">
        <f t="shared" si="5"/>
        <v>OK</v>
      </c>
      <c r="N313" s="15"/>
    </row>
    <row r="314" spans="1:14" ht="22.5" x14ac:dyDescent="0.25">
      <c r="A314" s="257" t="s">
        <v>7224</v>
      </c>
      <c r="B314" s="257" t="s">
        <v>7169</v>
      </c>
      <c r="C314" s="257" t="s">
        <v>689</v>
      </c>
      <c r="D314" s="277" t="s">
        <v>6977</v>
      </c>
      <c r="E314" s="278" t="s">
        <v>6835</v>
      </c>
      <c r="F314" s="279" t="s">
        <v>689</v>
      </c>
      <c r="G314" s="277" t="s">
        <v>1353</v>
      </c>
      <c r="H314" s="280" t="str">
        <f>IF(AND(ISBLANK('FIN2-NATURE'!CI32),$I$314&lt;&gt;"M"),"",'FIN2-NATURE'!CI32)</f>
        <v/>
      </c>
      <c r="I314" s="280" t="str">
        <f>IF(ISBLANK('FIN2-NATURE'!CJ32),"",'FIN2-NATURE'!CJ32)</f>
        <v/>
      </c>
      <c r="J314" s="281" t="s">
        <v>6835</v>
      </c>
      <c r="K314" s="280" t="str">
        <f>IF(AND(ISBLANK('FIN2-NATURE'!CC32),$L$314&lt;&gt;"M"),"",'FIN2-NATURE'!CC32)</f>
        <v/>
      </c>
      <c r="L314" s="280" t="str">
        <f>IF(ISBLANK('FIN2-NATURE'!CD32),"",'FIN2-NATURE'!CD32)</f>
        <v/>
      </c>
      <c r="M314" s="257" t="str">
        <f t="shared" si="5"/>
        <v>OK</v>
      </c>
      <c r="N314" s="15"/>
    </row>
    <row r="315" spans="1:14" ht="22.5" x14ac:dyDescent="0.25">
      <c r="A315" s="257" t="s">
        <v>7224</v>
      </c>
      <c r="B315" s="257" t="s">
        <v>7170</v>
      </c>
      <c r="C315" s="257" t="s">
        <v>689</v>
      </c>
      <c r="D315" s="277" t="s">
        <v>6601</v>
      </c>
      <c r="E315" s="278" t="s">
        <v>6835</v>
      </c>
      <c r="F315" s="279" t="s">
        <v>689</v>
      </c>
      <c r="G315" s="277" t="s">
        <v>1356</v>
      </c>
      <c r="H315" s="280" t="str">
        <f>IF(AND(ISBLANK('FIN2-NATURE'!CI33),$I$315&lt;&gt;"M"),"",'FIN2-NATURE'!CI33)</f>
        <v/>
      </c>
      <c r="I315" s="280" t="str">
        <f>IF(ISBLANK('FIN2-NATURE'!CJ33),"",'FIN2-NATURE'!CJ33)</f>
        <v/>
      </c>
      <c r="J315" s="281" t="s">
        <v>6835</v>
      </c>
      <c r="K315" s="280" t="str">
        <f>IF(AND(ISBLANK('FIN2-NATURE'!CC33),$L$315&lt;&gt;"M"),"",'FIN2-NATURE'!CC33)</f>
        <v/>
      </c>
      <c r="L315" s="280" t="str">
        <f>IF(ISBLANK('FIN2-NATURE'!CD33),"",'FIN2-NATURE'!CD33)</f>
        <v/>
      </c>
      <c r="M315" s="257" t="str">
        <f t="shared" si="5"/>
        <v>OK</v>
      </c>
      <c r="N315" s="15"/>
    </row>
    <row r="316" spans="1:14" ht="22.5" x14ac:dyDescent="0.25">
      <c r="A316" s="257" t="s">
        <v>7224</v>
      </c>
      <c r="B316" s="257" t="s">
        <v>7171</v>
      </c>
      <c r="C316" s="257" t="s">
        <v>689</v>
      </c>
      <c r="D316" s="277" t="s">
        <v>4560</v>
      </c>
      <c r="E316" s="278" t="s">
        <v>6835</v>
      </c>
      <c r="F316" s="279" t="s">
        <v>689</v>
      </c>
      <c r="G316" s="277" t="s">
        <v>1359</v>
      </c>
      <c r="H316" s="280" t="str">
        <f>IF(AND(ISBLANK('FIN2-NATURE'!CI34),$I$316&lt;&gt;"M"),"",'FIN2-NATURE'!CI34)</f>
        <v/>
      </c>
      <c r="I316" s="280" t="str">
        <f>IF(ISBLANK('FIN2-NATURE'!CJ34),"",'FIN2-NATURE'!CJ34)</f>
        <v/>
      </c>
      <c r="J316" s="281" t="s">
        <v>6835</v>
      </c>
      <c r="K316" s="280" t="str">
        <f>IF(AND(ISBLANK('FIN2-NATURE'!CC34),$L$316&lt;&gt;"M"),"",'FIN2-NATURE'!CC34)</f>
        <v/>
      </c>
      <c r="L316" s="280" t="str">
        <f>IF(ISBLANK('FIN2-NATURE'!CD34),"",'FIN2-NATURE'!CD34)</f>
        <v/>
      </c>
      <c r="M316" s="257" t="str">
        <f t="shared" si="5"/>
        <v>OK</v>
      </c>
      <c r="N316" s="15"/>
    </row>
    <row r="317" spans="1:14" ht="22.5" x14ac:dyDescent="0.25">
      <c r="A317" s="257" t="s">
        <v>7224</v>
      </c>
      <c r="B317" s="257" t="s">
        <v>7172</v>
      </c>
      <c r="C317" s="257" t="s">
        <v>689</v>
      </c>
      <c r="D317" s="277" t="s">
        <v>4563</v>
      </c>
      <c r="E317" s="278" t="s">
        <v>6835</v>
      </c>
      <c r="F317" s="279" t="s">
        <v>689</v>
      </c>
      <c r="G317" s="277" t="s">
        <v>1362</v>
      </c>
      <c r="H317" s="280" t="str">
        <f>IF(AND(ISBLANK('FIN2-NATURE'!CI35),$I$317&lt;&gt;"M"),"",'FIN2-NATURE'!CI35)</f>
        <v/>
      </c>
      <c r="I317" s="280" t="str">
        <f>IF(ISBLANK('FIN2-NATURE'!CJ35),"",'FIN2-NATURE'!CJ35)</f>
        <v/>
      </c>
      <c r="J317" s="281" t="s">
        <v>6835</v>
      </c>
      <c r="K317" s="280" t="str">
        <f>IF(AND(ISBLANK('FIN2-NATURE'!CC35),$L$317&lt;&gt;"M"),"",'FIN2-NATURE'!CC35)</f>
        <v/>
      </c>
      <c r="L317" s="280" t="str">
        <f>IF(ISBLANK('FIN2-NATURE'!CD35),"",'FIN2-NATURE'!CD35)</f>
        <v/>
      </c>
      <c r="M317" s="257" t="str">
        <f t="shared" si="5"/>
        <v>OK</v>
      </c>
      <c r="N317" s="15"/>
    </row>
    <row r="318" spans="1:14" ht="22.5" x14ac:dyDescent="0.25">
      <c r="A318" s="257" t="s">
        <v>7224</v>
      </c>
      <c r="B318" s="257" t="s">
        <v>7173</v>
      </c>
      <c r="C318" s="257" t="s">
        <v>689</v>
      </c>
      <c r="D318" s="277" t="s">
        <v>6982</v>
      </c>
      <c r="E318" s="278" t="s">
        <v>6835</v>
      </c>
      <c r="F318" s="279" t="s">
        <v>689</v>
      </c>
      <c r="G318" s="277" t="s">
        <v>1365</v>
      </c>
      <c r="H318" s="280" t="str">
        <f>IF(AND(ISBLANK('FIN2-NATURE'!CI36),$I$318&lt;&gt;"M"),"",'FIN2-NATURE'!CI36)</f>
        <v/>
      </c>
      <c r="I318" s="280" t="str">
        <f>IF(ISBLANK('FIN2-NATURE'!CJ36),"",'FIN2-NATURE'!CJ36)</f>
        <v/>
      </c>
      <c r="J318" s="281" t="s">
        <v>6835</v>
      </c>
      <c r="K318" s="280" t="str">
        <f>IF(AND(ISBLANK('FIN2-NATURE'!CC36),$L$318&lt;&gt;"M"),"",'FIN2-NATURE'!CC36)</f>
        <v/>
      </c>
      <c r="L318" s="280" t="str">
        <f>IF(ISBLANK('FIN2-NATURE'!CD36),"",'FIN2-NATURE'!CD36)</f>
        <v/>
      </c>
      <c r="M318" s="257" t="str">
        <f t="shared" si="5"/>
        <v>OK</v>
      </c>
      <c r="N318" s="15"/>
    </row>
    <row r="319" spans="1:14" ht="22.5" x14ac:dyDescent="0.25">
      <c r="A319" s="257" t="s">
        <v>7224</v>
      </c>
      <c r="B319" s="257" t="s">
        <v>7174</v>
      </c>
      <c r="C319" s="257" t="s">
        <v>689</v>
      </c>
      <c r="D319" s="277" t="s">
        <v>6984</v>
      </c>
      <c r="E319" s="278" t="s">
        <v>6835</v>
      </c>
      <c r="F319" s="279" t="s">
        <v>689</v>
      </c>
      <c r="G319" s="277" t="s">
        <v>1368</v>
      </c>
      <c r="H319" s="280" t="str">
        <f>IF(AND(ISBLANK('FIN2-NATURE'!CI37),$I$319&lt;&gt;"M"),"",'FIN2-NATURE'!CI37)</f>
        <v/>
      </c>
      <c r="I319" s="280" t="str">
        <f>IF(ISBLANK('FIN2-NATURE'!CJ37),"",'FIN2-NATURE'!CJ37)</f>
        <v/>
      </c>
      <c r="J319" s="281" t="s">
        <v>6835</v>
      </c>
      <c r="K319" s="280" t="str">
        <f>IF(AND(ISBLANK('FIN2-NATURE'!CC37),$L$319&lt;&gt;"M"),"",'FIN2-NATURE'!CC37)</f>
        <v/>
      </c>
      <c r="L319" s="280" t="str">
        <f>IF(ISBLANK('FIN2-NATURE'!CD37),"",'FIN2-NATURE'!CD37)</f>
        <v/>
      </c>
      <c r="M319" s="257" t="str">
        <f t="shared" si="5"/>
        <v>OK</v>
      </c>
      <c r="N319" s="15"/>
    </row>
    <row r="320" spans="1:14" ht="22.5" x14ac:dyDescent="0.25">
      <c r="A320" s="257" t="s">
        <v>7224</v>
      </c>
      <c r="B320" s="257" t="s">
        <v>7175</v>
      </c>
      <c r="C320" s="257" t="s">
        <v>689</v>
      </c>
      <c r="D320" s="277" t="s">
        <v>6604</v>
      </c>
      <c r="E320" s="278" t="s">
        <v>6835</v>
      </c>
      <c r="F320" s="279" t="s">
        <v>689</v>
      </c>
      <c r="G320" s="277" t="s">
        <v>1371</v>
      </c>
      <c r="H320" s="280" t="str">
        <f>IF(AND(ISBLANK('FIN2-NATURE'!CI38),$I$320&lt;&gt;"M"),"",'FIN2-NATURE'!CI38)</f>
        <v/>
      </c>
      <c r="I320" s="280" t="str">
        <f>IF(ISBLANK('FIN2-NATURE'!CJ38),"",'FIN2-NATURE'!CJ38)</f>
        <v/>
      </c>
      <c r="J320" s="281" t="s">
        <v>6835</v>
      </c>
      <c r="K320" s="280" t="str">
        <f>IF(AND(ISBLANK('FIN2-NATURE'!CC38),$L$320&lt;&gt;"M"),"",'FIN2-NATURE'!CC38)</f>
        <v/>
      </c>
      <c r="L320" s="280" t="str">
        <f>IF(ISBLANK('FIN2-NATURE'!CD38),"",'FIN2-NATURE'!CD38)</f>
        <v/>
      </c>
      <c r="M320" s="257" t="str">
        <f t="shared" si="5"/>
        <v>OK</v>
      </c>
      <c r="N320" s="15"/>
    </row>
    <row r="321" spans="1:14" ht="22.5" x14ac:dyDescent="0.25">
      <c r="A321" s="257" t="s">
        <v>7224</v>
      </c>
      <c r="B321" s="257" t="s">
        <v>7176</v>
      </c>
      <c r="C321" s="257" t="s">
        <v>689</v>
      </c>
      <c r="D321" s="277" t="s">
        <v>4566</v>
      </c>
      <c r="E321" s="278" t="s">
        <v>6835</v>
      </c>
      <c r="F321" s="279" t="s">
        <v>689</v>
      </c>
      <c r="G321" s="277" t="s">
        <v>1374</v>
      </c>
      <c r="H321" s="280" t="str">
        <f>IF(AND(ISBLANK('FIN2-NATURE'!CI39),$I$321&lt;&gt;"M"),"",'FIN2-NATURE'!CI39)</f>
        <v/>
      </c>
      <c r="I321" s="280" t="str">
        <f>IF(ISBLANK('FIN2-NATURE'!CJ39),"",'FIN2-NATURE'!CJ39)</f>
        <v/>
      </c>
      <c r="J321" s="281" t="s">
        <v>6835</v>
      </c>
      <c r="K321" s="280" t="str">
        <f>IF(AND(ISBLANK('FIN2-NATURE'!CC39),$L$321&lt;&gt;"M"),"",'FIN2-NATURE'!CC39)</f>
        <v/>
      </c>
      <c r="L321" s="280" t="str">
        <f>IF(ISBLANK('FIN2-NATURE'!CD39),"",'FIN2-NATURE'!CD39)</f>
        <v/>
      </c>
      <c r="M321" s="257" t="str">
        <f t="shared" si="5"/>
        <v>OK</v>
      </c>
      <c r="N321" s="15"/>
    </row>
    <row r="322" spans="1:14" ht="22.5" x14ac:dyDescent="0.25">
      <c r="A322" s="257" t="s">
        <v>7224</v>
      </c>
      <c r="B322" s="257" t="s">
        <v>7177</v>
      </c>
      <c r="C322" s="257" t="s">
        <v>689</v>
      </c>
      <c r="D322" s="277" t="s">
        <v>1413</v>
      </c>
      <c r="E322" s="278" t="s">
        <v>6835</v>
      </c>
      <c r="F322" s="279" t="s">
        <v>689</v>
      </c>
      <c r="G322" s="277" t="s">
        <v>1377</v>
      </c>
      <c r="H322" s="280" t="str">
        <f>IF(AND(ISBLANK('FIN2-NATURE'!CI40),$I$322&lt;&gt;"M"),"",'FIN2-NATURE'!CI40)</f>
        <v/>
      </c>
      <c r="I322" s="280" t="str">
        <f>IF(ISBLANK('FIN2-NATURE'!CJ40),"",'FIN2-NATURE'!CJ40)</f>
        <v/>
      </c>
      <c r="J322" s="281" t="s">
        <v>6835</v>
      </c>
      <c r="K322" s="280" t="str">
        <f>IF(AND(ISBLANK('FIN2-NATURE'!CC40),$L$322&lt;&gt;"M"),"",'FIN2-NATURE'!CC40)</f>
        <v/>
      </c>
      <c r="L322" s="280" t="str">
        <f>IF(ISBLANK('FIN2-NATURE'!CD40),"",'FIN2-NATURE'!CD40)</f>
        <v/>
      </c>
      <c r="M322" s="257" t="str">
        <f t="shared" si="5"/>
        <v>OK</v>
      </c>
      <c r="N322" s="15"/>
    </row>
    <row r="323" spans="1:14" ht="22.5" x14ac:dyDescent="0.25">
      <c r="A323" s="257" t="s">
        <v>7224</v>
      </c>
      <c r="B323" s="257" t="s">
        <v>7178</v>
      </c>
      <c r="C323" s="257" t="s">
        <v>689</v>
      </c>
      <c r="D323" s="277" t="s">
        <v>1416</v>
      </c>
      <c r="E323" s="278" t="s">
        <v>6835</v>
      </c>
      <c r="F323" s="279" t="s">
        <v>689</v>
      </c>
      <c r="G323" s="277" t="s">
        <v>1380</v>
      </c>
      <c r="H323" s="280" t="str">
        <f>IF(AND(ISBLANK('FIN2-NATURE'!CI41),$I$323&lt;&gt;"M"),"",'FIN2-NATURE'!CI41)</f>
        <v/>
      </c>
      <c r="I323" s="280" t="str">
        <f>IF(ISBLANK('FIN2-NATURE'!CJ41),"",'FIN2-NATURE'!CJ41)</f>
        <v/>
      </c>
      <c r="J323" s="281" t="s">
        <v>6835</v>
      </c>
      <c r="K323" s="280" t="str">
        <f>IF(AND(ISBLANK('FIN2-NATURE'!CC41),$L$323&lt;&gt;"M"),"",'FIN2-NATURE'!CC41)</f>
        <v/>
      </c>
      <c r="L323" s="280" t="str">
        <f>IF(ISBLANK('FIN2-NATURE'!CD41),"",'FIN2-NATURE'!CD41)</f>
        <v/>
      </c>
      <c r="M323" s="257" t="str">
        <f t="shared" si="5"/>
        <v>OK</v>
      </c>
      <c r="N323" s="15"/>
    </row>
    <row r="324" spans="1:14" ht="22.5" x14ac:dyDescent="0.25">
      <c r="A324" s="257" t="s">
        <v>7224</v>
      </c>
      <c r="B324" s="257" t="s">
        <v>7179</v>
      </c>
      <c r="C324" s="257" t="s">
        <v>689</v>
      </c>
      <c r="D324" s="277" t="s">
        <v>1419</v>
      </c>
      <c r="E324" s="278" t="s">
        <v>6835</v>
      </c>
      <c r="F324" s="279" t="s">
        <v>689</v>
      </c>
      <c r="G324" s="277" t="s">
        <v>1383</v>
      </c>
      <c r="H324" s="280" t="str">
        <f>IF(AND(ISBLANK('FIN2-NATURE'!CI42),$I$324&lt;&gt;"M"),"",'FIN2-NATURE'!CI42)</f>
        <v/>
      </c>
      <c r="I324" s="280" t="str">
        <f>IF(ISBLANK('FIN2-NATURE'!CJ42),"",'FIN2-NATURE'!CJ42)</f>
        <v/>
      </c>
      <c r="J324" s="281" t="s">
        <v>6835</v>
      </c>
      <c r="K324" s="280" t="str">
        <f>IF(AND(ISBLANK('FIN2-NATURE'!CC42),$L$324&lt;&gt;"M"),"",'FIN2-NATURE'!CC42)</f>
        <v/>
      </c>
      <c r="L324" s="280" t="str">
        <f>IF(ISBLANK('FIN2-NATURE'!CD42),"",'FIN2-NATURE'!CD42)</f>
        <v/>
      </c>
      <c r="M324" s="257" t="str">
        <f t="shared" si="5"/>
        <v>OK</v>
      </c>
      <c r="N324" s="15"/>
    </row>
    <row r="325" spans="1:14" ht="22.5" x14ac:dyDescent="0.25">
      <c r="A325" s="257" t="s">
        <v>7224</v>
      </c>
      <c r="B325" s="257" t="s">
        <v>7180</v>
      </c>
      <c r="C325" s="257" t="s">
        <v>689</v>
      </c>
      <c r="D325" s="277" t="s">
        <v>1422</v>
      </c>
      <c r="E325" s="278" t="s">
        <v>6835</v>
      </c>
      <c r="F325" s="279" t="s">
        <v>689</v>
      </c>
      <c r="G325" s="277" t="s">
        <v>1386</v>
      </c>
      <c r="H325" s="280" t="str">
        <f>IF(AND(ISBLANK('FIN2-NATURE'!CI43),$I$325&lt;&gt;"M"),"",'FIN2-NATURE'!CI43)</f>
        <v/>
      </c>
      <c r="I325" s="280" t="str">
        <f>IF(ISBLANK('FIN2-NATURE'!CJ43),"",'FIN2-NATURE'!CJ43)</f>
        <v/>
      </c>
      <c r="J325" s="281" t="s">
        <v>6835</v>
      </c>
      <c r="K325" s="280" t="str">
        <f>IF(AND(ISBLANK('FIN2-NATURE'!CC43),$L$325&lt;&gt;"M"),"",'FIN2-NATURE'!CC43)</f>
        <v/>
      </c>
      <c r="L325" s="280" t="str">
        <f>IF(ISBLANK('FIN2-NATURE'!CD43),"",'FIN2-NATURE'!CD43)</f>
        <v/>
      </c>
      <c r="M325" s="257" t="str">
        <f t="shared" si="5"/>
        <v>OK</v>
      </c>
      <c r="N325" s="15"/>
    </row>
    <row r="326" spans="1:14" ht="22.5" x14ac:dyDescent="0.25">
      <c r="A326" s="257" t="s">
        <v>7224</v>
      </c>
      <c r="B326" s="257" t="s">
        <v>7181</v>
      </c>
      <c r="C326" s="257" t="s">
        <v>689</v>
      </c>
      <c r="D326" s="277" t="s">
        <v>1425</v>
      </c>
      <c r="E326" s="278" t="s">
        <v>6835</v>
      </c>
      <c r="F326" s="279" t="s">
        <v>689</v>
      </c>
      <c r="G326" s="277" t="s">
        <v>1389</v>
      </c>
      <c r="H326" s="280" t="str">
        <f>IF(AND(ISBLANK('FIN2-NATURE'!CI44),$I$326&lt;&gt;"M"),"",'FIN2-NATURE'!CI44)</f>
        <v/>
      </c>
      <c r="I326" s="280" t="str">
        <f>IF(ISBLANK('FIN2-NATURE'!CJ44),"",'FIN2-NATURE'!CJ44)</f>
        <v/>
      </c>
      <c r="J326" s="281" t="s">
        <v>6835</v>
      </c>
      <c r="K326" s="280" t="str">
        <f>IF(AND(ISBLANK('FIN2-NATURE'!CC44),$L$326&lt;&gt;"M"),"",'FIN2-NATURE'!CC44)</f>
        <v/>
      </c>
      <c r="L326" s="280" t="str">
        <f>IF(ISBLANK('FIN2-NATURE'!CD44),"",'FIN2-NATURE'!CD44)</f>
        <v/>
      </c>
      <c r="M326" s="257" t="str">
        <f t="shared" si="5"/>
        <v>OK</v>
      </c>
      <c r="N326" s="15"/>
    </row>
    <row r="327" spans="1:14" ht="22.5" x14ac:dyDescent="0.25">
      <c r="A327" s="257" t="s">
        <v>7224</v>
      </c>
      <c r="B327" s="257" t="s">
        <v>7182</v>
      </c>
      <c r="C327" s="257" t="s">
        <v>689</v>
      </c>
      <c r="D327" s="277" t="s">
        <v>1428</v>
      </c>
      <c r="E327" s="278" t="s">
        <v>6835</v>
      </c>
      <c r="F327" s="279" t="s">
        <v>689</v>
      </c>
      <c r="G327" s="277" t="s">
        <v>1392</v>
      </c>
      <c r="H327" s="280" t="str">
        <f>IF(AND(ISBLANK('FIN2-NATURE'!CI45),$I$327&lt;&gt;"M"),"",'FIN2-NATURE'!CI45)</f>
        <v/>
      </c>
      <c r="I327" s="280" t="str">
        <f>IF(ISBLANK('FIN2-NATURE'!CJ45),"",'FIN2-NATURE'!CJ45)</f>
        <v/>
      </c>
      <c r="J327" s="281" t="s">
        <v>6835</v>
      </c>
      <c r="K327" s="280" t="str">
        <f>IF(AND(ISBLANK('FIN2-NATURE'!CC45),$L$327&lt;&gt;"M"),"",'FIN2-NATURE'!CC45)</f>
        <v/>
      </c>
      <c r="L327" s="280" t="str">
        <f>IF(ISBLANK('FIN2-NATURE'!CD45),"",'FIN2-NATURE'!CD45)</f>
        <v/>
      </c>
      <c r="M327" s="257" t="str">
        <f t="shared" si="5"/>
        <v>OK</v>
      </c>
      <c r="N327" s="15"/>
    </row>
    <row r="328" spans="1:14" ht="22.5" x14ac:dyDescent="0.25">
      <c r="A328" s="257" t="s">
        <v>7224</v>
      </c>
      <c r="B328" s="257" t="s">
        <v>7183</v>
      </c>
      <c r="C328" s="257" t="s">
        <v>689</v>
      </c>
      <c r="D328" s="277" t="s">
        <v>6609</v>
      </c>
      <c r="E328" s="278" t="s">
        <v>6835</v>
      </c>
      <c r="F328" s="279" t="s">
        <v>689</v>
      </c>
      <c r="G328" s="277" t="s">
        <v>4248</v>
      </c>
      <c r="H328" s="280" t="str">
        <f>IF(AND(ISBLANK('FIN2-NATURE'!CI46),$I$328&lt;&gt;"M"),"",'FIN2-NATURE'!CI46)</f>
        <v/>
      </c>
      <c r="I328" s="280" t="str">
        <f>IF(ISBLANK('FIN2-NATURE'!CJ46),"",'FIN2-NATURE'!CJ46)</f>
        <v/>
      </c>
      <c r="J328" s="281" t="s">
        <v>6835</v>
      </c>
      <c r="K328" s="280" t="str">
        <f>IF(AND(ISBLANK('FIN2-NATURE'!CC46),$L$328&lt;&gt;"M"),"",'FIN2-NATURE'!CC46)</f>
        <v/>
      </c>
      <c r="L328" s="280" t="str">
        <f>IF(ISBLANK('FIN2-NATURE'!CD46),"",'FIN2-NATURE'!CD46)</f>
        <v/>
      </c>
      <c r="M328" s="257" t="str">
        <f t="shared" si="5"/>
        <v>OK</v>
      </c>
      <c r="N328" s="15"/>
    </row>
    <row r="329" spans="1:14" ht="22.5" x14ac:dyDescent="0.25">
      <c r="A329" s="257" t="s">
        <v>7224</v>
      </c>
      <c r="B329" s="257" t="s">
        <v>7184</v>
      </c>
      <c r="C329" s="257" t="s">
        <v>689</v>
      </c>
      <c r="D329" s="277" t="s">
        <v>6995</v>
      </c>
      <c r="E329" s="278" t="s">
        <v>6835</v>
      </c>
      <c r="F329" s="279" t="s">
        <v>689</v>
      </c>
      <c r="G329" s="277" t="s">
        <v>4251</v>
      </c>
      <c r="H329" s="280" t="str">
        <f>IF(AND(ISBLANK('FIN2-NATURE'!CI47),$I$329&lt;&gt;"M"),"",'FIN2-NATURE'!CI47)</f>
        <v/>
      </c>
      <c r="I329" s="280" t="str">
        <f>IF(ISBLANK('FIN2-NATURE'!CJ47),"",'FIN2-NATURE'!CJ47)</f>
        <v/>
      </c>
      <c r="J329" s="281" t="s">
        <v>6835</v>
      </c>
      <c r="K329" s="280" t="str">
        <f>IF(AND(ISBLANK('FIN2-NATURE'!CC47),$L$329&lt;&gt;"M"),"",'FIN2-NATURE'!CC47)</f>
        <v/>
      </c>
      <c r="L329" s="280" t="str">
        <f>IF(ISBLANK('FIN2-NATURE'!CD47),"",'FIN2-NATURE'!CD47)</f>
        <v/>
      </c>
      <c r="M329" s="257" t="str">
        <f t="shared" si="5"/>
        <v>OK</v>
      </c>
      <c r="N329" s="15"/>
    </row>
    <row r="330" spans="1:14" ht="22.5" x14ac:dyDescent="0.25">
      <c r="A330" s="257" t="s">
        <v>7224</v>
      </c>
      <c r="B330" s="257" t="s">
        <v>7185</v>
      </c>
      <c r="C330" s="257" t="s">
        <v>689</v>
      </c>
      <c r="D330" s="277" t="s">
        <v>6997</v>
      </c>
      <c r="E330" s="278" t="s">
        <v>6835</v>
      </c>
      <c r="F330" s="279" t="s">
        <v>689</v>
      </c>
      <c r="G330" s="277" t="s">
        <v>4254</v>
      </c>
      <c r="H330" s="280" t="str">
        <f>IF(AND(ISBLANK('FIN2-NATURE'!CI48),$I$330&lt;&gt;"M"),"",'FIN2-NATURE'!CI48)</f>
        <v/>
      </c>
      <c r="I330" s="280" t="str">
        <f>IF(ISBLANK('FIN2-NATURE'!CJ48),"",'FIN2-NATURE'!CJ48)</f>
        <v/>
      </c>
      <c r="J330" s="281" t="s">
        <v>6835</v>
      </c>
      <c r="K330" s="280" t="str">
        <f>IF(AND(ISBLANK('FIN2-NATURE'!CC48),$L$330&lt;&gt;"M"),"",'FIN2-NATURE'!CC48)</f>
        <v/>
      </c>
      <c r="L330" s="280" t="str">
        <f>IF(ISBLANK('FIN2-NATURE'!CD48),"",'FIN2-NATURE'!CD48)</f>
        <v/>
      </c>
      <c r="M330" s="257" t="str">
        <f t="shared" si="5"/>
        <v>OK</v>
      </c>
      <c r="N330" s="15"/>
    </row>
    <row r="331" spans="1:14" ht="22.5" x14ac:dyDescent="0.25">
      <c r="A331" s="257" t="s">
        <v>7224</v>
      </c>
      <c r="B331" s="257" t="s">
        <v>7186</v>
      </c>
      <c r="C331" s="257" t="s">
        <v>689</v>
      </c>
      <c r="D331" s="277" t="s">
        <v>4575</v>
      </c>
      <c r="E331" s="278" t="s">
        <v>6835</v>
      </c>
      <c r="F331" s="279" t="s">
        <v>689</v>
      </c>
      <c r="G331" s="277" t="s">
        <v>4257</v>
      </c>
      <c r="H331" s="280" t="str">
        <f>IF(AND(ISBLANK('FIN2-NATURE'!CI49),$I$331&lt;&gt;"M"),"",'FIN2-NATURE'!CI49)</f>
        <v/>
      </c>
      <c r="I331" s="280" t="str">
        <f>IF(ISBLANK('FIN2-NATURE'!CJ49),"",'FIN2-NATURE'!CJ49)</f>
        <v/>
      </c>
      <c r="J331" s="281" t="s">
        <v>6835</v>
      </c>
      <c r="K331" s="280" t="str">
        <f>IF(AND(ISBLANK('FIN2-NATURE'!CC49),$L$331&lt;&gt;"M"),"",'FIN2-NATURE'!CC49)</f>
        <v/>
      </c>
      <c r="L331" s="280" t="str">
        <f>IF(ISBLANK('FIN2-NATURE'!CD49),"",'FIN2-NATURE'!CD49)</f>
        <v/>
      </c>
      <c r="M331" s="257" t="str">
        <f t="shared" si="5"/>
        <v>OK</v>
      </c>
      <c r="N331" s="15"/>
    </row>
    <row r="332" spans="1:14" ht="22.5" x14ac:dyDescent="0.25">
      <c r="A332" s="257" t="s">
        <v>7224</v>
      </c>
      <c r="B332" s="257" t="s">
        <v>7187</v>
      </c>
      <c r="C332" s="257" t="s">
        <v>689</v>
      </c>
      <c r="D332" s="277" t="s">
        <v>4578</v>
      </c>
      <c r="E332" s="278" t="s">
        <v>6835</v>
      </c>
      <c r="F332" s="279" t="s">
        <v>689</v>
      </c>
      <c r="G332" s="277" t="s">
        <v>4260</v>
      </c>
      <c r="H332" s="280" t="str">
        <f>IF(AND(ISBLANK('FIN2-NATURE'!CI50),$I$332&lt;&gt;"M"),"",'FIN2-NATURE'!CI50)</f>
        <v/>
      </c>
      <c r="I332" s="280" t="str">
        <f>IF(ISBLANK('FIN2-NATURE'!CJ50),"",'FIN2-NATURE'!CJ50)</f>
        <v/>
      </c>
      <c r="J332" s="281" t="s">
        <v>6835</v>
      </c>
      <c r="K332" s="280" t="str">
        <f>IF(AND(ISBLANK('FIN2-NATURE'!CC50),$L$332&lt;&gt;"M"),"",'FIN2-NATURE'!CC50)</f>
        <v/>
      </c>
      <c r="L332" s="280" t="str">
        <f>IF(ISBLANK('FIN2-NATURE'!CD50),"",'FIN2-NATURE'!CD50)</f>
        <v/>
      </c>
      <c r="M332" s="257" t="str">
        <f t="shared" si="5"/>
        <v>OK</v>
      </c>
      <c r="N332" s="15"/>
    </row>
    <row r="333" spans="1:14" ht="22.5" x14ac:dyDescent="0.25">
      <c r="A333" s="257" t="s">
        <v>7224</v>
      </c>
      <c r="B333" s="257" t="s">
        <v>7188</v>
      </c>
      <c r="C333" s="257" t="s">
        <v>689</v>
      </c>
      <c r="D333" s="277" t="s">
        <v>6612</v>
      </c>
      <c r="E333" s="278" t="s">
        <v>6835</v>
      </c>
      <c r="F333" s="279" t="s">
        <v>689</v>
      </c>
      <c r="G333" s="277" t="s">
        <v>4263</v>
      </c>
      <c r="H333" s="280" t="str">
        <f>IF(AND(ISBLANK('FIN2-NATURE'!CI51),$I$333&lt;&gt;"M"),"",'FIN2-NATURE'!CI51)</f>
        <v/>
      </c>
      <c r="I333" s="280" t="str">
        <f>IF(ISBLANK('FIN2-NATURE'!CJ51),"",'FIN2-NATURE'!CJ51)</f>
        <v/>
      </c>
      <c r="J333" s="281" t="s">
        <v>6835</v>
      </c>
      <c r="K333" s="280" t="str">
        <f>IF(AND(ISBLANK('FIN2-NATURE'!CC51),$L$333&lt;&gt;"M"),"",'FIN2-NATURE'!CC51)</f>
        <v/>
      </c>
      <c r="L333" s="280" t="str">
        <f>IF(ISBLANK('FIN2-NATURE'!CD51),"",'FIN2-NATURE'!CD51)</f>
        <v/>
      </c>
      <c r="M333" s="257" t="str">
        <f t="shared" si="5"/>
        <v>OK</v>
      </c>
      <c r="N333" s="15"/>
    </row>
    <row r="334" spans="1:14" ht="22.5" x14ac:dyDescent="0.25">
      <c r="A334" s="257" t="s">
        <v>7224</v>
      </c>
      <c r="B334" s="257" t="s">
        <v>7189</v>
      </c>
      <c r="C334" s="257" t="s">
        <v>689</v>
      </c>
      <c r="D334" s="277" t="s">
        <v>7002</v>
      </c>
      <c r="E334" s="278" t="s">
        <v>6835</v>
      </c>
      <c r="F334" s="279" t="s">
        <v>689</v>
      </c>
      <c r="G334" s="277" t="s">
        <v>4266</v>
      </c>
      <c r="H334" s="280" t="str">
        <f>IF(AND(ISBLANK('FIN2-NATURE'!CI52),$I$334&lt;&gt;"M"),"",'FIN2-NATURE'!CI52)</f>
        <v/>
      </c>
      <c r="I334" s="280" t="str">
        <f>IF(ISBLANK('FIN2-NATURE'!CJ52),"",'FIN2-NATURE'!CJ52)</f>
        <v/>
      </c>
      <c r="J334" s="281" t="s">
        <v>6835</v>
      </c>
      <c r="K334" s="280" t="str">
        <f>IF(AND(ISBLANK('FIN2-NATURE'!CC52),$L$334&lt;&gt;"M"),"",'FIN2-NATURE'!CC52)</f>
        <v/>
      </c>
      <c r="L334" s="280" t="str">
        <f>IF(ISBLANK('FIN2-NATURE'!CD52),"",'FIN2-NATURE'!CD52)</f>
        <v/>
      </c>
      <c r="M334" s="257" t="str">
        <f t="shared" si="5"/>
        <v>OK</v>
      </c>
      <c r="N334" s="15"/>
    </row>
    <row r="335" spans="1:14" ht="22.5" x14ac:dyDescent="0.25">
      <c r="A335" s="257" t="s">
        <v>7224</v>
      </c>
      <c r="B335" s="257" t="s">
        <v>7190</v>
      </c>
      <c r="C335" s="257" t="s">
        <v>689</v>
      </c>
      <c r="D335" s="277" t="s">
        <v>6615</v>
      </c>
      <c r="E335" s="278" t="s">
        <v>6835</v>
      </c>
      <c r="F335" s="279" t="s">
        <v>689</v>
      </c>
      <c r="G335" s="277" t="s">
        <v>4269</v>
      </c>
      <c r="H335" s="280" t="str">
        <f>IF(AND(ISBLANK('FIN2-NATURE'!CI53),$I$335&lt;&gt;"M"),"",'FIN2-NATURE'!CI53)</f>
        <v/>
      </c>
      <c r="I335" s="280" t="str">
        <f>IF(ISBLANK('FIN2-NATURE'!CJ53),"",'FIN2-NATURE'!CJ53)</f>
        <v/>
      </c>
      <c r="J335" s="281" t="s">
        <v>6835</v>
      </c>
      <c r="K335" s="280" t="str">
        <f>IF(AND(ISBLANK('FIN2-NATURE'!CC53),$L$335&lt;&gt;"M"),"",'FIN2-NATURE'!CC53)</f>
        <v/>
      </c>
      <c r="L335" s="280" t="str">
        <f>IF(ISBLANK('FIN2-NATURE'!CD53),"",'FIN2-NATURE'!CD53)</f>
        <v/>
      </c>
      <c r="M335" s="257" t="str">
        <f t="shared" si="5"/>
        <v>OK</v>
      </c>
      <c r="N335" s="15"/>
    </row>
    <row r="336" spans="1:14" ht="22.5" x14ac:dyDescent="0.25">
      <c r="A336" s="257" t="s">
        <v>7224</v>
      </c>
      <c r="B336" s="257" t="s">
        <v>7191</v>
      </c>
      <c r="C336" s="257" t="s">
        <v>689</v>
      </c>
      <c r="D336" s="277" t="s">
        <v>7005</v>
      </c>
      <c r="E336" s="278" t="s">
        <v>6835</v>
      </c>
      <c r="F336" s="279" t="s">
        <v>689</v>
      </c>
      <c r="G336" s="277" t="s">
        <v>4272</v>
      </c>
      <c r="H336" s="280" t="str">
        <f>IF(AND(ISBLANK('FIN2-NATURE'!CI54),$I$336&lt;&gt;"M"),"",'FIN2-NATURE'!CI54)</f>
        <v/>
      </c>
      <c r="I336" s="280" t="str">
        <f>IF(ISBLANK('FIN2-NATURE'!CJ54),"",'FIN2-NATURE'!CJ54)</f>
        <v/>
      </c>
      <c r="J336" s="281" t="s">
        <v>6835</v>
      </c>
      <c r="K336" s="280" t="str">
        <f>IF(AND(ISBLANK('FIN2-NATURE'!CC54),$L$336&lt;&gt;"M"),"",'FIN2-NATURE'!CC54)</f>
        <v/>
      </c>
      <c r="L336" s="280" t="str">
        <f>IF(ISBLANK('FIN2-NATURE'!CD54),"",'FIN2-NATURE'!CD54)</f>
        <v/>
      </c>
      <c r="M336" s="257" t="str">
        <f t="shared" si="5"/>
        <v>OK</v>
      </c>
      <c r="N336" s="15"/>
    </row>
    <row r="337" spans="1:14" ht="22.5" x14ac:dyDescent="0.25">
      <c r="A337" s="257" t="s">
        <v>7224</v>
      </c>
      <c r="B337" s="257" t="s">
        <v>7192</v>
      </c>
      <c r="C337" s="257" t="s">
        <v>689</v>
      </c>
      <c r="D337" s="277" t="s">
        <v>4581</v>
      </c>
      <c r="E337" s="278" t="s">
        <v>6835</v>
      </c>
      <c r="F337" s="279" t="s">
        <v>689</v>
      </c>
      <c r="G337" s="277" t="s">
        <v>4275</v>
      </c>
      <c r="H337" s="280" t="str">
        <f>IF(AND(ISBLANK('FIN2-NATURE'!CI55),$I$337&lt;&gt;"M"),"",'FIN2-NATURE'!CI55)</f>
        <v/>
      </c>
      <c r="I337" s="280" t="str">
        <f>IF(ISBLANK('FIN2-NATURE'!CJ55),"",'FIN2-NATURE'!CJ55)</f>
        <v/>
      </c>
      <c r="J337" s="281" t="s">
        <v>6835</v>
      </c>
      <c r="K337" s="280" t="str">
        <f>IF(AND(ISBLANK('FIN2-NATURE'!CC55),$L$337&lt;&gt;"M"),"",'FIN2-NATURE'!CC55)</f>
        <v/>
      </c>
      <c r="L337" s="280" t="str">
        <f>IF(ISBLANK('FIN2-NATURE'!CD55),"",'FIN2-NATURE'!CD55)</f>
        <v/>
      </c>
      <c r="M337" s="257" t="str">
        <f t="shared" si="5"/>
        <v>OK</v>
      </c>
      <c r="N337" s="15"/>
    </row>
    <row r="338" spans="1:14" ht="22.5" x14ac:dyDescent="0.25">
      <c r="A338" s="257" t="s">
        <v>7224</v>
      </c>
      <c r="B338" s="257" t="s">
        <v>7193</v>
      </c>
      <c r="C338" s="257" t="s">
        <v>689</v>
      </c>
      <c r="D338" s="277" t="s">
        <v>7008</v>
      </c>
      <c r="E338" s="278" t="s">
        <v>6835</v>
      </c>
      <c r="F338" s="279" t="s">
        <v>689</v>
      </c>
      <c r="G338" s="277" t="s">
        <v>4278</v>
      </c>
      <c r="H338" s="280" t="str">
        <f>IF(AND(ISBLANK('FIN2-NATURE'!CI56),$I$338&lt;&gt;"M"),"",'FIN2-NATURE'!CI56)</f>
        <v/>
      </c>
      <c r="I338" s="280" t="str">
        <f>IF(ISBLANK('FIN2-NATURE'!CJ56),"",'FIN2-NATURE'!CJ56)</f>
        <v/>
      </c>
      <c r="J338" s="281" t="s">
        <v>6835</v>
      </c>
      <c r="K338" s="280" t="str">
        <f>IF(AND(ISBLANK('FIN2-NATURE'!CC56),$L$338&lt;&gt;"M"),"",'FIN2-NATURE'!CC56)</f>
        <v/>
      </c>
      <c r="L338" s="280" t="str">
        <f>IF(ISBLANK('FIN2-NATURE'!CD56),"",'FIN2-NATURE'!CD56)</f>
        <v/>
      </c>
      <c r="M338" s="257" t="str">
        <f t="shared" si="5"/>
        <v>OK</v>
      </c>
      <c r="N338" s="15"/>
    </row>
    <row r="339" spans="1:14" ht="22.5" x14ac:dyDescent="0.25">
      <c r="A339" s="257" t="s">
        <v>7224</v>
      </c>
      <c r="B339" s="257" t="s">
        <v>7194</v>
      </c>
      <c r="C339" s="257" t="s">
        <v>689</v>
      </c>
      <c r="D339" s="277" t="s">
        <v>4584</v>
      </c>
      <c r="E339" s="278" t="s">
        <v>6835</v>
      </c>
      <c r="F339" s="279" t="s">
        <v>689</v>
      </c>
      <c r="G339" s="277" t="s">
        <v>4281</v>
      </c>
      <c r="H339" s="280" t="str">
        <f>IF(AND(ISBLANK('FIN2-NATURE'!CI57),$I$339&lt;&gt;"M"),"",'FIN2-NATURE'!CI57)</f>
        <v/>
      </c>
      <c r="I339" s="280" t="str">
        <f>IF(ISBLANK('FIN2-NATURE'!CJ57),"",'FIN2-NATURE'!CJ57)</f>
        <v/>
      </c>
      <c r="J339" s="281" t="s">
        <v>6835</v>
      </c>
      <c r="K339" s="280" t="str">
        <f>IF(AND(ISBLANK('FIN2-NATURE'!CC57),$L$339&lt;&gt;"M"),"",'FIN2-NATURE'!CC57)</f>
        <v/>
      </c>
      <c r="L339" s="280" t="str">
        <f>IF(ISBLANK('FIN2-NATURE'!CD57),"",'FIN2-NATURE'!CD57)</f>
        <v/>
      </c>
      <c r="M339" s="257" t="str">
        <f t="shared" si="5"/>
        <v>OK</v>
      </c>
      <c r="N339" s="15"/>
    </row>
    <row r="340" spans="1:14" ht="22.5" x14ac:dyDescent="0.25">
      <c r="A340" s="257" t="s">
        <v>7224</v>
      </c>
      <c r="B340" s="257" t="s">
        <v>7195</v>
      </c>
      <c r="C340" s="257" t="s">
        <v>689</v>
      </c>
      <c r="D340" s="277" t="s">
        <v>4587</v>
      </c>
      <c r="E340" s="278" t="s">
        <v>6835</v>
      </c>
      <c r="F340" s="279" t="s">
        <v>689</v>
      </c>
      <c r="G340" s="277" t="s">
        <v>4284</v>
      </c>
      <c r="H340" s="280" t="str">
        <f>IF(AND(ISBLANK('FIN2-NATURE'!CI58),$I$340&lt;&gt;"M"),"",'FIN2-NATURE'!CI58)</f>
        <v/>
      </c>
      <c r="I340" s="280" t="str">
        <f>IF(ISBLANK('FIN2-NATURE'!CJ58),"",'FIN2-NATURE'!CJ58)</f>
        <v/>
      </c>
      <c r="J340" s="281" t="s">
        <v>6835</v>
      </c>
      <c r="K340" s="280" t="str">
        <f>IF(AND(ISBLANK('FIN2-NATURE'!CC58),$L$340&lt;&gt;"M"),"",'FIN2-NATURE'!CC58)</f>
        <v/>
      </c>
      <c r="L340" s="280" t="str">
        <f>IF(ISBLANK('FIN2-NATURE'!CD58),"",'FIN2-NATURE'!CD58)</f>
        <v/>
      </c>
      <c r="M340" s="257" t="str">
        <f t="shared" si="5"/>
        <v>OK</v>
      </c>
      <c r="N340" s="15"/>
    </row>
    <row r="341" spans="1:14" ht="22.5" x14ac:dyDescent="0.25">
      <c r="A341" s="257" t="s">
        <v>7224</v>
      </c>
      <c r="B341" s="257" t="s">
        <v>7196</v>
      </c>
      <c r="C341" s="257" t="s">
        <v>689</v>
      </c>
      <c r="D341" s="277" t="s">
        <v>6618</v>
      </c>
      <c r="E341" s="278" t="s">
        <v>6835</v>
      </c>
      <c r="F341" s="279" t="s">
        <v>689</v>
      </c>
      <c r="G341" s="277" t="s">
        <v>4287</v>
      </c>
      <c r="H341" s="280" t="str">
        <f>IF(AND(ISBLANK('FIN2-NATURE'!CI59),$I$341&lt;&gt;"M"),"",'FIN2-NATURE'!CI59)</f>
        <v/>
      </c>
      <c r="I341" s="280" t="str">
        <f>IF(ISBLANK('FIN2-NATURE'!CJ59),"",'FIN2-NATURE'!CJ59)</f>
        <v/>
      </c>
      <c r="J341" s="281" t="s">
        <v>6835</v>
      </c>
      <c r="K341" s="280" t="str">
        <f>IF(AND(ISBLANK('FIN2-NATURE'!CC59),$L$341&lt;&gt;"M"),"",'FIN2-NATURE'!CC59)</f>
        <v/>
      </c>
      <c r="L341" s="280" t="str">
        <f>IF(ISBLANK('FIN2-NATURE'!CD59),"",'FIN2-NATURE'!CD59)</f>
        <v/>
      </c>
      <c r="M341" s="257" t="str">
        <f t="shared" si="5"/>
        <v>OK</v>
      </c>
      <c r="N341" s="15"/>
    </row>
    <row r="342" spans="1:14" ht="22.5" x14ac:dyDescent="0.25">
      <c r="A342" s="257" t="s">
        <v>7224</v>
      </c>
      <c r="B342" s="257" t="s">
        <v>7197</v>
      </c>
      <c r="C342" s="257" t="s">
        <v>689</v>
      </c>
      <c r="D342" s="277" t="s">
        <v>7013</v>
      </c>
      <c r="E342" s="278" t="s">
        <v>6835</v>
      </c>
      <c r="F342" s="279" t="s">
        <v>689</v>
      </c>
      <c r="G342" s="277" t="s">
        <v>4290</v>
      </c>
      <c r="H342" s="280" t="str">
        <f>IF(AND(ISBLANK('FIN2-NATURE'!CI60),$I$342&lt;&gt;"M"),"",'FIN2-NATURE'!CI60)</f>
        <v/>
      </c>
      <c r="I342" s="280" t="str">
        <f>IF(ISBLANK('FIN2-NATURE'!CJ60),"",'FIN2-NATURE'!CJ60)</f>
        <v/>
      </c>
      <c r="J342" s="281" t="s">
        <v>6835</v>
      </c>
      <c r="K342" s="280" t="str">
        <f>IF(AND(ISBLANK('FIN2-NATURE'!CC60),$L$342&lt;&gt;"M"),"",'FIN2-NATURE'!CC60)</f>
        <v/>
      </c>
      <c r="L342" s="280" t="str">
        <f>IF(ISBLANK('FIN2-NATURE'!CD60),"",'FIN2-NATURE'!CD60)</f>
        <v/>
      </c>
      <c r="M342" s="257" t="str">
        <f t="shared" si="5"/>
        <v>OK</v>
      </c>
      <c r="N342" s="15"/>
    </row>
    <row r="343" spans="1:14" ht="22.5" x14ac:dyDescent="0.25">
      <c r="A343" s="257" t="s">
        <v>7224</v>
      </c>
      <c r="B343" s="257" t="s">
        <v>7198</v>
      </c>
      <c r="C343" s="257" t="s">
        <v>689</v>
      </c>
      <c r="D343" s="277" t="s">
        <v>6621</v>
      </c>
      <c r="E343" s="278" t="s">
        <v>6835</v>
      </c>
      <c r="F343" s="279" t="s">
        <v>689</v>
      </c>
      <c r="G343" s="277" t="s">
        <v>4293</v>
      </c>
      <c r="H343" s="280" t="str">
        <f>IF(AND(ISBLANK('FIN2-NATURE'!CI61),$I$343&lt;&gt;"M"),"",'FIN2-NATURE'!CI61)</f>
        <v/>
      </c>
      <c r="I343" s="280" t="str">
        <f>IF(ISBLANK('FIN2-NATURE'!CJ61),"",'FIN2-NATURE'!CJ61)</f>
        <v/>
      </c>
      <c r="J343" s="281" t="s">
        <v>6835</v>
      </c>
      <c r="K343" s="280" t="str">
        <f>IF(AND(ISBLANK('FIN2-NATURE'!CC61),$L$343&lt;&gt;"M"),"",'FIN2-NATURE'!CC61)</f>
        <v/>
      </c>
      <c r="L343" s="280" t="str">
        <f>IF(ISBLANK('FIN2-NATURE'!CD61),"",'FIN2-NATURE'!CD61)</f>
        <v/>
      </c>
      <c r="M343" s="257" t="str">
        <f t="shared" si="5"/>
        <v>OK</v>
      </c>
      <c r="N343" s="15"/>
    </row>
    <row r="344" spans="1:14" ht="22.5" x14ac:dyDescent="0.25">
      <c r="A344" s="257" t="s">
        <v>7224</v>
      </c>
      <c r="B344" s="257" t="s">
        <v>7199</v>
      </c>
      <c r="C344" s="257" t="s">
        <v>689</v>
      </c>
      <c r="D344" s="277" t="s">
        <v>4590</v>
      </c>
      <c r="E344" s="278" t="s">
        <v>6835</v>
      </c>
      <c r="F344" s="279" t="s">
        <v>689</v>
      </c>
      <c r="G344" s="277" t="s">
        <v>4296</v>
      </c>
      <c r="H344" s="280" t="str">
        <f>IF(AND(ISBLANK('FIN2-NATURE'!CI62),$I$344&lt;&gt;"M"),"",'FIN2-NATURE'!CI62)</f>
        <v/>
      </c>
      <c r="I344" s="280" t="str">
        <f>IF(ISBLANK('FIN2-NATURE'!CJ62),"",'FIN2-NATURE'!CJ62)</f>
        <v/>
      </c>
      <c r="J344" s="281" t="s">
        <v>6835</v>
      </c>
      <c r="K344" s="280" t="str">
        <f>IF(AND(ISBLANK('FIN2-NATURE'!CC62),$L$344&lt;&gt;"M"),"",'FIN2-NATURE'!CC62)</f>
        <v/>
      </c>
      <c r="L344" s="280" t="str">
        <f>IF(ISBLANK('FIN2-NATURE'!CD62),"",'FIN2-NATURE'!CD62)</f>
        <v/>
      </c>
      <c r="M344" s="257" t="str">
        <f t="shared" si="5"/>
        <v>OK</v>
      </c>
      <c r="N344" s="15"/>
    </row>
    <row r="345" spans="1:14" ht="22.5" x14ac:dyDescent="0.25">
      <c r="A345" s="257" t="s">
        <v>7224</v>
      </c>
      <c r="B345" s="257" t="s">
        <v>7200</v>
      </c>
      <c r="C345" s="257" t="s">
        <v>689</v>
      </c>
      <c r="D345" s="277" t="s">
        <v>4593</v>
      </c>
      <c r="E345" s="278" t="s">
        <v>6835</v>
      </c>
      <c r="F345" s="279" t="s">
        <v>689</v>
      </c>
      <c r="G345" s="277" t="s">
        <v>4299</v>
      </c>
      <c r="H345" s="280" t="str">
        <f>IF(AND(ISBLANK('FIN2-NATURE'!CI63),$I$345&lt;&gt;"M"),"",'FIN2-NATURE'!CI63)</f>
        <v/>
      </c>
      <c r="I345" s="280" t="str">
        <f>IF(ISBLANK('FIN2-NATURE'!CJ63),"",'FIN2-NATURE'!CJ63)</f>
        <v/>
      </c>
      <c r="J345" s="281" t="s">
        <v>6835</v>
      </c>
      <c r="K345" s="280" t="str">
        <f>IF(AND(ISBLANK('FIN2-NATURE'!CC63),$L$345&lt;&gt;"M"),"",'FIN2-NATURE'!CC63)</f>
        <v/>
      </c>
      <c r="L345" s="280" t="str">
        <f>IF(ISBLANK('FIN2-NATURE'!CD63),"",'FIN2-NATURE'!CD63)</f>
        <v/>
      </c>
      <c r="M345" s="257" t="str">
        <f t="shared" si="5"/>
        <v>OK</v>
      </c>
      <c r="N345" s="15"/>
    </row>
    <row r="346" spans="1:14" ht="22.5" x14ac:dyDescent="0.25">
      <c r="A346" s="257" t="s">
        <v>7224</v>
      </c>
      <c r="B346" s="257" t="s">
        <v>7201</v>
      </c>
      <c r="C346" s="257" t="s">
        <v>689</v>
      </c>
      <c r="D346" s="277" t="s">
        <v>7018</v>
      </c>
      <c r="E346" s="278" t="s">
        <v>6835</v>
      </c>
      <c r="F346" s="279" t="s">
        <v>689</v>
      </c>
      <c r="G346" s="277" t="s">
        <v>4302</v>
      </c>
      <c r="H346" s="280" t="str">
        <f>IF(AND(ISBLANK('FIN2-NATURE'!CI64),$I$346&lt;&gt;"M"),"",'FIN2-NATURE'!CI64)</f>
        <v/>
      </c>
      <c r="I346" s="280" t="str">
        <f>IF(ISBLANK('FIN2-NATURE'!CJ64),"",'FIN2-NATURE'!CJ64)</f>
        <v/>
      </c>
      <c r="J346" s="281" t="s">
        <v>6835</v>
      </c>
      <c r="K346" s="280" t="str">
        <f>IF(AND(ISBLANK('FIN2-NATURE'!CC64),$L$346&lt;&gt;"M"),"",'FIN2-NATURE'!CC64)</f>
        <v/>
      </c>
      <c r="L346" s="280" t="str">
        <f>IF(ISBLANK('FIN2-NATURE'!CD64),"",'FIN2-NATURE'!CD64)</f>
        <v/>
      </c>
      <c r="M346" s="257" t="str">
        <f t="shared" si="5"/>
        <v>OK</v>
      </c>
      <c r="N346" s="15"/>
    </row>
    <row r="347" spans="1:14" ht="22.5" x14ac:dyDescent="0.25">
      <c r="A347" s="257" t="s">
        <v>7224</v>
      </c>
      <c r="B347" s="257" t="s">
        <v>7202</v>
      </c>
      <c r="C347" s="257" t="s">
        <v>689</v>
      </c>
      <c r="D347" s="277" t="s">
        <v>7020</v>
      </c>
      <c r="E347" s="278" t="s">
        <v>6835</v>
      </c>
      <c r="F347" s="279" t="s">
        <v>689</v>
      </c>
      <c r="G347" s="277" t="s">
        <v>4305</v>
      </c>
      <c r="H347" s="280" t="str">
        <f>IF(AND(ISBLANK('FIN2-NATURE'!CI65),$I$347&lt;&gt;"M"),"",'FIN2-NATURE'!CI65)</f>
        <v/>
      </c>
      <c r="I347" s="280" t="str">
        <f>IF(ISBLANK('FIN2-NATURE'!CJ65),"",'FIN2-NATURE'!CJ65)</f>
        <v/>
      </c>
      <c r="J347" s="281" t="s">
        <v>6835</v>
      </c>
      <c r="K347" s="280" t="str">
        <f>IF(AND(ISBLANK('FIN2-NATURE'!CC65),$L$347&lt;&gt;"M"),"",'FIN2-NATURE'!CC65)</f>
        <v/>
      </c>
      <c r="L347" s="280" t="str">
        <f>IF(ISBLANK('FIN2-NATURE'!CD65),"",'FIN2-NATURE'!CD65)</f>
        <v/>
      </c>
      <c r="M347" s="257" t="str">
        <f t="shared" si="5"/>
        <v>OK</v>
      </c>
      <c r="N347" s="15"/>
    </row>
    <row r="348" spans="1:14" ht="22.5" x14ac:dyDescent="0.25">
      <c r="A348" s="257" t="s">
        <v>7224</v>
      </c>
      <c r="B348" s="257" t="s">
        <v>7203</v>
      </c>
      <c r="C348" s="257" t="s">
        <v>689</v>
      </c>
      <c r="D348" s="277" t="s">
        <v>7022</v>
      </c>
      <c r="E348" s="278" t="s">
        <v>6835</v>
      </c>
      <c r="F348" s="279" t="s">
        <v>689</v>
      </c>
      <c r="G348" s="277" t="s">
        <v>4308</v>
      </c>
      <c r="H348" s="280" t="str">
        <f>IF(AND(ISBLANK('FIN2-NATURE'!CI66),$I$348&lt;&gt;"M"),"",'FIN2-NATURE'!CI66)</f>
        <v/>
      </c>
      <c r="I348" s="280" t="str">
        <f>IF(ISBLANK('FIN2-NATURE'!CJ66),"",'FIN2-NATURE'!CJ66)</f>
        <v/>
      </c>
      <c r="J348" s="281" t="s">
        <v>6835</v>
      </c>
      <c r="K348" s="280" t="str">
        <f>IF(AND(ISBLANK('FIN2-NATURE'!CC66),$L$348&lt;&gt;"M"),"",'FIN2-NATURE'!CC66)</f>
        <v/>
      </c>
      <c r="L348" s="280" t="str">
        <f>IF(ISBLANK('FIN2-NATURE'!CD66),"",'FIN2-NATURE'!CD66)</f>
        <v/>
      </c>
      <c r="M348" s="257" t="str">
        <f t="shared" si="5"/>
        <v>OK</v>
      </c>
      <c r="N348" s="15"/>
    </row>
    <row r="349" spans="1:14" ht="22.5" x14ac:dyDescent="0.25">
      <c r="A349" s="257" t="s">
        <v>7224</v>
      </c>
      <c r="B349" s="257" t="s">
        <v>7204</v>
      </c>
      <c r="C349" s="257" t="s">
        <v>689</v>
      </c>
      <c r="D349" s="277" t="s">
        <v>4596</v>
      </c>
      <c r="E349" s="278" t="s">
        <v>6835</v>
      </c>
      <c r="F349" s="279" t="s">
        <v>689</v>
      </c>
      <c r="G349" s="277" t="s">
        <v>4311</v>
      </c>
      <c r="H349" s="280" t="str">
        <f>IF(AND(ISBLANK('FIN2-NATURE'!CI67),$I$349&lt;&gt;"M"),"",'FIN2-NATURE'!CI67)</f>
        <v/>
      </c>
      <c r="I349" s="280" t="str">
        <f>IF(ISBLANK('FIN2-NATURE'!CJ67),"",'FIN2-NATURE'!CJ67)</f>
        <v/>
      </c>
      <c r="J349" s="281" t="s">
        <v>6835</v>
      </c>
      <c r="K349" s="280" t="str">
        <f>IF(AND(ISBLANK('FIN2-NATURE'!CC67),$L$349&lt;&gt;"M"),"",'FIN2-NATURE'!CC67)</f>
        <v/>
      </c>
      <c r="L349" s="280" t="str">
        <f>IF(ISBLANK('FIN2-NATURE'!CD67),"",'FIN2-NATURE'!CD67)</f>
        <v/>
      </c>
      <c r="M349" s="257" t="str">
        <f t="shared" si="5"/>
        <v>OK</v>
      </c>
      <c r="N349" s="15"/>
    </row>
    <row r="350" spans="1:14" ht="22.5" x14ac:dyDescent="0.25">
      <c r="A350" s="257" t="s">
        <v>7224</v>
      </c>
      <c r="B350" s="257" t="s">
        <v>7205</v>
      </c>
      <c r="C350" s="257" t="s">
        <v>689</v>
      </c>
      <c r="D350" s="277" t="s">
        <v>6628</v>
      </c>
      <c r="E350" s="278" t="s">
        <v>6835</v>
      </c>
      <c r="F350" s="279" t="s">
        <v>689</v>
      </c>
      <c r="G350" s="277" t="s">
        <v>4314</v>
      </c>
      <c r="H350" s="280" t="str">
        <f>IF(AND(ISBLANK('FIN2-NATURE'!CI68),$I$350&lt;&gt;"M"),"",'FIN2-NATURE'!CI68)</f>
        <v/>
      </c>
      <c r="I350" s="280" t="str">
        <f>IF(ISBLANK('FIN2-NATURE'!CJ68),"",'FIN2-NATURE'!CJ68)</f>
        <v/>
      </c>
      <c r="J350" s="281" t="s">
        <v>6835</v>
      </c>
      <c r="K350" s="280" t="str">
        <f>IF(AND(ISBLANK('FIN2-NATURE'!CC68),$L$350&lt;&gt;"M"),"",'FIN2-NATURE'!CC68)</f>
        <v/>
      </c>
      <c r="L350" s="280" t="str">
        <f>IF(ISBLANK('FIN2-NATURE'!CD68),"",'FIN2-NATURE'!CD68)</f>
        <v/>
      </c>
      <c r="M350" s="257" t="str">
        <f t="shared" si="5"/>
        <v>OK</v>
      </c>
      <c r="N350" s="15"/>
    </row>
    <row r="351" spans="1:14" ht="22.5" x14ac:dyDescent="0.25">
      <c r="A351" s="257" t="s">
        <v>7224</v>
      </c>
      <c r="B351" s="257" t="s">
        <v>7206</v>
      </c>
      <c r="C351" s="257" t="s">
        <v>689</v>
      </c>
      <c r="D351" s="277" t="s">
        <v>4599</v>
      </c>
      <c r="E351" s="278" t="s">
        <v>6835</v>
      </c>
      <c r="F351" s="279" t="s">
        <v>689</v>
      </c>
      <c r="G351" s="277" t="s">
        <v>4317</v>
      </c>
      <c r="H351" s="280" t="str">
        <f>IF(AND(ISBLANK('FIN2-NATURE'!CI69),$I$351&lt;&gt;"M"),"",'FIN2-NATURE'!CI69)</f>
        <v/>
      </c>
      <c r="I351" s="280" t="str">
        <f>IF(ISBLANK('FIN2-NATURE'!CJ69),"",'FIN2-NATURE'!CJ69)</f>
        <v/>
      </c>
      <c r="J351" s="281" t="s">
        <v>6835</v>
      </c>
      <c r="K351" s="280" t="str">
        <f>IF(AND(ISBLANK('FIN2-NATURE'!CC69),$L$351&lt;&gt;"M"),"",'FIN2-NATURE'!CC69)</f>
        <v/>
      </c>
      <c r="L351" s="280" t="str">
        <f>IF(ISBLANK('FIN2-NATURE'!CD69),"",'FIN2-NATURE'!CD69)</f>
        <v/>
      </c>
      <c r="M351" s="257" t="str">
        <f t="shared" si="5"/>
        <v>OK</v>
      </c>
      <c r="N351" s="15"/>
    </row>
    <row r="352" spans="1:14" ht="22.5" x14ac:dyDescent="0.25">
      <c r="A352" s="257" t="s">
        <v>7224</v>
      </c>
      <c r="B352" s="257" t="s">
        <v>7207</v>
      </c>
      <c r="C352" s="257" t="s">
        <v>689</v>
      </c>
      <c r="D352" s="277" t="s">
        <v>4602</v>
      </c>
      <c r="E352" s="278" t="s">
        <v>6835</v>
      </c>
      <c r="F352" s="279" t="s">
        <v>689</v>
      </c>
      <c r="G352" s="277" t="s">
        <v>4320</v>
      </c>
      <c r="H352" s="280" t="str">
        <f>IF(AND(ISBLANK('FIN2-NATURE'!CI70),$I$352&lt;&gt;"M"),"",'FIN2-NATURE'!CI70)</f>
        <v/>
      </c>
      <c r="I352" s="280" t="str">
        <f>IF(ISBLANK('FIN2-NATURE'!CJ70),"",'FIN2-NATURE'!CJ70)</f>
        <v/>
      </c>
      <c r="J352" s="281" t="s">
        <v>6835</v>
      </c>
      <c r="K352" s="280" t="str">
        <f>IF(AND(ISBLANK('FIN2-NATURE'!CC70),$L$352&lt;&gt;"M"),"",'FIN2-NATURE'!CC70)</f>
        <v/>
      </c>
      <c r="L352" s="280" t="str">
        <f>IF(ISBLANK('FIN2-NATURE'!CD70),"",'FIN2-NATURE'!CD70)</f>
        <v/>
      </c>
      <c r="M352" s="257" t="str">
        <f t="shared" si="5"/>
        <v>OK</v>
      </c>
      <c r="N352" s="15"/>
    </row>
    <row r="353" spans="1:14" ht="22.5" x14ac:dyDescent="0.25">
      <c r="A353" s="257" t="s">
        <v>7224</v>
      </c>
      <c r="B353" s="257" t="s">
        <v>7208</v>
      </c>
      <c r="C353" s="257" t="s">
        <v>689</v>
      </c>
      <c r="D353" s="277" t="s">
        <v>4605</v>
      </c>
      <c r="E353" s="278" t="s">
        <v>6835</v>
      </c>
      <c r="F353" s="279" t="s">
        <v>689</v>
      </c>
      <c r="G353" s="277" t="s">
        <v>4323</v>
      </c>
      <c r="H353" s="280" t="str">
        <f>IF(AND(ISBLANK('FIN2-NATURE'!CI71),$I$353&lt;&gt;"M"),"",'FIN2-NATURE'!CI71)</f>
        <v/>
      </c>
      <c r="I353" s="280" t="str">
        <f>IF(ISBLANK('FIN2-NATURE'!CJ71),"",'FIN2-NATURE'!CJ71)</f>
        <v/>
      </c>
      <c r="J353" s="281" t="s">
        <v>6835</v>
      </c>
      <c r="K353" s="280" t="str">
        <f>IF(AND(ISBLANK('FIN2-NATURE'!CC71),$L$353&lt;&gt;"M"),"",'FIN2-NATURE'!CC71)</f>
        <v/>
      </c>
      <c r="L353" s="280" t="str">
        <f>IF(ISBLANK('FIN2-NATURE'!CD71),"",'FIN2-NATURE'!CD71)</f>
        <v/>
      </c>
      <c r="M353" s="257" t="str">
        <f t="shared" si="5"/>
        <v>OK</v>
      </c>
      <c r="N353" s="15"/>
    </row>
    <row r="354" spans="1:14" ht="22.5" x14ac:dyDescent="0.25">
      <c r="A354" s="257" t="s">
        <v>7224</v>
      </c>
      <c r="B354" s="257" t="s">
        <v>7209</v>
      </c>
      <c r="C354" s="257" t="s">
        <v>689</v>
      </c>
      <c r="D354" s="277" t="s">
        <v>4608</v>
      </c>
      <c r="E354" s="278" t="s">
        <v>6835</v>
      </c>
      <c r="F354" s="279" t="s">
        <v>689</v>
      </c>
      <c r="G354" s="277" t="s">
        <v>4326</v>
      </c>
      <c r="H354" s="280" t="str">
        <f>IF(AND(ISBLANK('FIN2-NATURE'!CI72),$I$354&lt;&gt;"M"),"",'FIN2-NATURE'!CI72)</f>
        <v/>
      </c>
      <c r="I354" s="280" t="str">
        <f>IF(ISBLANK('FIN2-NATURE'!CJ72),"",'FIN2-NATURE'!CJ72)</f>
        <v/>
      </c>
      <c r="J354" s="281" t="s">
        <v>6835</v>
      </c>
      <c r="K354" s="280" t="str">
        <f>IF(AND(ISBLANK('FIN2-NATURE'!CC72),$L$354&lt;&gt;"M"),"",'FIN2-NATURE'!CC72)</f>
        <v/>
      </c>
      <c r="L354" s="280" t="str">
        <f>IF(ISBLANK('FIN2-NATURE'!CD72),"",'FIN2-NATURE'!CD72)</f>
        <v/>
      </c>
      <c r="M354" s="257" t="str">
        <f t="shared" si="5"/>
        <v>OK</v>
      </c>
      <c r="N354" s="15"/>
    </row>
    <row r="355" spans="1:14" ht="22.5" x14ac:dyDescent="0.25">
      <c r="A355" s="257" t="s">
        <v>7224</v>
      </c>
      <c r="B355" s="257" t="s">
        <v>7210</v>
      </c>
      <c r="C355" s="257" t="s">
        <v>689</v>
      </c>
      <c r="D355" s="277" t="s">
        <v>4611</v>
      </c>
      <c r="E355" s="278" t="s">
        <v>6835</v>
      </c>
      <c r="F355" s="279" t="s">
        <v>689</v>
      </c>
      <c r="G355" s="277" t="s">
        <v>4329</v>
      </c>
      <c r="H355" s="280" t="str">
        <f>IF(AND(ISBLANK('FIN2-NATURE'!CI73),$I$355&lt;&gt;"M"),"",'FIN2-NATURE'!CI73)</f>
        <v/>
      </c>
      <c r="I355" s="280" t="str">
        <f>IF(ISBLANK('FIN2-NATURE'!CJ73),"",'FIN2-NATURE'!CJ73)</f>
        <v/>
      </c>
      <c r="J355" s="281" t="s">
        <v>6835</v>
      </c>
      <c r="K355" s="280" t="str">
        <f>IF(AND(ISBLANK('FIN2-NATURE'!CC73),$L$355&lt;&gt;"M"),"",'FIN2-NATURE'!CC73)</f>
        <v/>
      </c>
      <c r="L355" s="280" t="str">
        <f>IF(ISBLANK('FIN2-NATURE'!CD73),"",'FIN2-NATURE'!CD73)</f>
        <v/>
      </c>
      <c r="M355" s="257" t="str">
        <f t="shared" si="5"/>
        <v>OK</v>
      </c>
      <c r="N355" s="15"/>
    </row>
    <row r="356" spans="1:14" ht="22.5" x14ac:dyDescent="0.25">
      <c r="A356" s="257" t="s">
        <v>7224</v>
      </c>
      <c r="B356" s="257" t="s">
        <v>7211</v>
      </c>
      <c r="C356" s="257" t="s">
        <v>689</v>
      </c>
      <c r="D356" s="277" t="s">
        <v>4614</v>
      </c>
      <c r="E356" s="278" t="s">
        <v>6835</v>
      </c>
      <c r="F356" s="279" t="s">
        <v>689</v>
      </c>
      <c r="G356" s="277" t="s">
        <v>4332</v>
      </c>
      <c r="H356" s="280" t="str">
        <f>IF(AND(ISBLANK('FIN2-NATURE'!CI74),$I$356&lt;&gt;"M"),"",'FIN2-NATURE'!CI74)</f>
        <v/>
      </c>
      <c r="I356" s="280" t="str">
        <f>IF(ISBLANK('FIN2-NATURE'!CJ74),"",'FIN2-NATURE'!CJ74)</f>
        <v/>
      </c>
      <c r="J356" s="281" t="s">
        <v>6835</v>
      </c>
      <c r="K356" s="280" t="str">
        <f>IF(AND(ISBLANK('FIN2-NATURE'!CC74),$L$356&lt;&gt;"M"),"",'FIN2-NATURE'!CC74)</f>
        <v/>
      </c>
      <c r="L356" s="280" t="str">
        <f>IF(ISBLANK('FIN2-NATURE'!CD74),"",'FIN2-NATURE'!CD74)</f>
        <v/>
      </c>
      <c r="M356" s="257" t="str">
        <f t="shared" si="5"/>
        <v>OK</v>
      </c>
      <c r="N356" s="15"/>
    </row>
    <row r="357" spans="1:14" ht="22.5" x14ac:dyDescent="0.25">
      <c r="A357" s="257" t="s">
        <v>7224</v>
      </c>
      <c r="B357" s="257" t="s">
        <v>7212</v>
      </c>
      <c r="C357" s="257" t="s">
        <v>689</v>
      </c>
      <c r="D357" s="277" t="s">
        <v>4617</v>
      </c>
      <c r="E357" s="278" t="s">
        <v>6835</v>
      </c>
      <c r="F357" s="279" t="s">
        <v>689</v>
      </c>
      <c r="G357" s="277" t="s">
        <v>4335</v>
      </c>
      <c r="H357" s="280" t="str">
        <f>IF(AND(ISBLANK('FIN2-NATURE'!CI75),$I$357&lt;&gt;"M"),"",'FIN2-NATURE'!CI75)</f>
        <v/>
      </c>
      <c r="I357" s="280" t="str">
        <f>IF(ISBLANK('FIN2-NATURE'!CJ75),"",'FIN2-NATURE'!CJ75)</f>
        <v/>
      </c>
      <c r="J357" s="281" t="s">
        <v>6835</v>
      </c>
      <c r="K357" s="280" t="str">
        <f>IF(AND(ISBLANK('FIN2-NATURE'!CC75),$L$357&lt;&gt;"M"),"",'FIN2-NATURE'!CC75)</f>
        <v/>
      </c>
      <c r="L357" s="280" t="str">
        <f>IF(ISBLANK('FIN2-NATURE'!CD75),"",'FIN2-NATURE'!CD75)</f>
        <v/>
      </c>
      <c r="M357" s="257" t="str">
        <f t="shared" si="5"/>
        <v>OK</v>
      </c>
      <c r="N357" s="15"/>
    </row>
    <row r="358" spans="1:14" ht="22.5" x14ac:dyDescent="0.25">
      <c r="A358" s="257" t="s">
        <v>7224</v>
      </c>
      <c r="B358" s="257" t="s">
        <v>7213</v>
      </c>
      <c r="C358" s="257" t="s">
        <v>689</v>
      </c>
      <c r="D358" s="277" t="s">
        <v>4620</v>
      </c>
      <c r="E358" s="278" t="s">
        <v>6835</v>
      </c>
      <c r="F358" s="279" t="s">
        <v>689</v>
      </c>
      <c r="G358" s="277" t="s">
        <v>4338</v>
      </c>
      <c r="H358" s="280" t="str">
        <f>IF(AND(ISBLANK('FIN2-NATURE'!CI76),$I$358&lt;&gt;"M"),"",'FIN2-NATURE'!CI76)</f>
        <v/>
      </c>
      <c r="I358" s="280" t="str">
        <f>IF(ISBLANK('FIN2-NATURE'!CJ76),"",'FIN2-NATURE'!CJ76)</f>
        <v/>
      </c>
      <c r="J358" s="281" t="s">
        <v>6835</v>
      </c>
      <c r="K358" s="280" t="str">
        <f>IF(AND(ISBLANK('FIN2-NATURE'!CC76),$L$358&lt;&gt;"M"),"",'FIN2-NATURE'!CC76)</f>
        <v/>
      </c>
      <c r="L358" s="280" t="str">
        <f>IF(ISBLANK('FIN2-NATURE'!CD76),"",'FIN2-NATURE'!CD76)</f>
        <v/>
      </c>
      <c r="M358" s="257" t="str">
        <f t="shared" si="5"/>
        <v>OK</v>
      </c>
      <c r="N358" s="15"/>
    </row>
    <row r="359" spans="1:14" ht="22.5" x14ac:dyDescent="0.25">
      <c r="A359" s="257" t="s">
        <v>7224</v>
      </c>
      <c r="B359" s="257" t="s">
        <v>7214</v>
      </c>
      <c r="C359" s="257" t="s">
        <v>689</v>
      </c>
      <c r="D359" s="277" t="s">
        <v>6647</v>
      </c>
      <c r="E359" s="278" t="s">
        <v>6835</v>
      </c>
      <c r="F359" s="279" t="s">
        <v>689</v>
      </c>
      <c r="G359" s="277" t="s">
        <v>4341</v>
      </c>
      <c r="H359" s="280" t="str">
        <f>IF(AND(ISBLANK('FIN2-NATURE'!CI77),$I$359&lt;&gt;"M"),"",'FIN2-NATURE'!CI77)</f>
        <v/>
      </c>
      <c r="I359" s="280" t="str">
        <f>IF(ISBLANK('FIN2-NATURE'!CJ77),"",'FIN2-NATURE'!CJ77)</f>
        <v/>
      </c>
      <c r="J359" s="281" t="s">
        <v>6835</v>
      </c>
      <c r="K359" s="280" t="str">
        <f>IF(AND(ISBLANK('FIN2-NATURE'!CC77),$L$359&lt;&gt;"M"),"",'FIN2-NATURE'!CC77)</f>
        <v/>
      </c>
      <c r="L359" s="280" t="str">
        <f>IF(ISBLANK('FIN2-NATURE'!CD77),"",'FIN2-NATURE'!CD77)</f>
        <v/>
      </c>
      <c r="M359" s="257" t="str">
        <f t="shared" si="5"/>
        <v>OK</v>
      </c>
      <c r="N359" s="15"/>
    </row>
    <row r="360" spans="1:14" ht="22.5" x14ac:dyDescent="0.25">
      <c r="A360" s="257" t="s">
        <v>7224</v>
      </c>
      <c r="B360" s="257" t="s">
        <v>7215</v>
      </c>
      <c r="C360" s="257" t="s">
        <v>689</v>
      </c>
      <c r="D360" s="277" t="s">
        <v>6650</v>
      </c>
      <c r="E360" s="278" t="s">
        <v>6835</v>
      </c>
      <c r="F360" s="279" t="s">
        <v>689</v>
      </c>
      <c r="G360" s="277" t="s">
        <v>4344</v>
      </c>
      <c r="H360" s="280" t="str">
        <f>IF(AND(ISBLANK('FIN2-NATURE'!CI78),$I$360&lt;&gt;"M"),"",'FIN2-NATURE'!CI78)</f>
        <v/>
      </c>
      <c r="I360" s="280" t="str">
        <f>IF(ISBLANK('FIN2-NATURE'!CJ78),"",'FIN2-NATURE'!CJ78)</f>
        <v/>
      </c>
      <c r="J360" s="281" t="s">
        <v>6835</v>
      </c>
      <c r="K360" s="280" t="str">
        <f>IF(AND(ISBLANK('FIN2-NATURE'!CC78),$L$360&lt;&gt;"M"),"",'FIN2-NATURE'!CC78)</f>
        <v/>
      </c>
      <c r="L360" s="280" t="str">
        <f>IF(ISBLANK('FIN2-NATURE'!CD78),"",'FIN2-NATURE'!CD78)</f>
        <v/>
      </c>
      <c r="M360" s="257" t="str">
        <f t="shared" si="5"/>
        <v>OK</v>
      </c>
      <c r="N360" s="15"/>
    </row>
    <row r="361" spans="1:14" ht="22.5" x14ac:dyDescent="0.25">
      <c r="A361" s="257" t="s">
        <v>7224</v>
      </c>
      <c r="B361" s="257" t="s">
        <v>7216</v>
      </c>
      <c r="C361" s="257" t="s">
        <v>689</v>
      </c>
      <c r="D361" s="277" t="s">
        <v>4623</v>
      </c>
      <c r="E361" s="278" t="s">
        <v>6835</v>
      </c>
      <c r="F361" s="279" t="s">
        <v>689</v>
      </c>
      <c r="G361" s="277" t="s">
        <v>4347</v>
      </c>
      <c r="H361" s="280" t="str">
        <f>IF(AND(ISBLANK('FIN2-NATURE'!CI79),$I$361&lt;&gt;"M"),"",'FIN2-NATURE'!CI79)</f>
        <v/>
      </c>
      <c r="I361" s="280" t="str">
        <f>IF(ISBLANK('FIN2-NATURE'!CJ79),"",'FIN2-NATURE'!CJ79)</f>
        <v/>
      </c>
      <c r="J361" s="281" t="s">
        <v>6835</v>
      </c>
      <c r="K361" s="280" t="str">
        <f>IF(AND(ISBLANK('FIN2-NATURE'!CC79),$L$361&lt;&gt;"M"),"",'FIN2-NATURE'!CC79)</f>
        <v/>
      </c>
      <c r="L361" s="280" t="str">
        <f>IF(ISBLANK('FIN2-NATURE'!CD79),"",'FIN2-NATURE'!CD79)</f>
        <v/>
      </c>
      <c r="M361" s="257" t="str">
        <f t="shared" si="5"/>
        <v>OK</v>
      </c>
      <c r="N361" s="15"/>
    </row>
    <row r="362" spans="1:14" ht="22.5" x14ac:dyDescent="0.25">
      <c r="A362" s="257" t="s">
        <v>7224</v>
      </c>
      <c r="B362" s="257" t="s">
        <v>7217</v>
      </c>
      <c r="C362" s="257" t="s">
        <v>689</v>
      </c>
      <c r="D362" s="277" t="s">
        <v>6655</v>
      </c>
      <c r="E362" s="278" t="s">
        <v>6835</v>
      </c>
      <c r="F362" s="279" t="s">
        <v>689</v>
      </c>
      <c r="G362" s="277" t="s">
        <v>6516</v>
      </c>
      <c r="H362" s="280" t="str">
        <f>IF(AND(ISBLANK('FIN2-NATURE'!CI80),$I$362&lt;&gt;"M"),"",'FIN2-NATURE'!CI80)</f>
        <v/>
      </c>
      <c r="I362" s="280" t="str">
        <f>IF(ISBLANK('FIN2-NATURE'!CJ80),"",'FIN2-NATURE'!CJ80)</f>
        <v/>
      </c>
      <c r="J362" s="281" t="s">
        <v>6835</v>
      </c>
      <c r="K362" s="280" t="str">
        <f>IF(AND(ISBLANK('FIN2-NATURE'!CC80),$L$362&lt;&gt;"M"),"",'FIN2-NATURE'!CC80)</f>
        <v/>
      </c>
      <c r="L362" s="280" t="str">
        <f>IF(ISBLANK('FIN2-NATURE'!CD80),"",'FIN2-NATURE'!CD80)</f>
        <v/>
      </c>
      <c r="M362" s="257" t="str">
        <f t="shared" si="5"/>
        <v>OK</v>
      </c>
      <c r="N362" s="15"/>
    </row>
    <row r="363" spans="1:14" ht="22.5" x14ac:dyDescent="0.25">
      <c r="A363" s="257" t="s">
        <v>7224</v>
      </c>
      <c r="B363" s="257" t="s">
        <v>7218</v>
      </c>
      <c r="C363" s="257" t="s">
        <v>689</v>
      </c>
      <c r="D363" s="277" t="s">
        <v>4626</v>
      </c>
      <c r="E363" s="278" t="s">
        <v>6835</v>
      </c>
      <c r="F363" s="279" t="s">
        <v>689</v>
      </c>
      <c r="G363" s="277" t="s">
        <v>4350</v>
      </c>
      <c r="H363" s="280" t="str">
        <f>IF(AND(ISBLANK('FIN2-NATURE'!CI81),$I$363&lt;&gt;"M"),"",'FIN2-NATURE'!CI81)</f>
        <v/>
      </c>
      <c r="I363" s="280" t="str">
        <f>IF(ISBLANK('FIN2-NATURE'!CJ81),"",'FIN2-NATURE'!CJ81)</f>
        <v/>
      </c>
      <c r="J363" s="281" t="s">
        <v>6835</v>
      </c>
      <c r="K363" s="280" t="str">
        <f>IF(AND(ISBLANK('FIN2-NATURE'!CC81),$L$363&lt;&gt;"M"),"",'FIN2-NATURE'!CC81)</f>
        <v/>
      </c>
      <c r="L363" s="280" t="str">
        <f>IF(ISBLANK('FIN2-NATURE'!CD81),"",'FIN2-NATURE'!CD81)</f>
        <v/>
      </c>
      <c r="M363" s="257" t="str">
        <f t="shared" si="5"/>
        <v>OK</v>
      </c>
      <c r="N363" s="15"/>
    </row>
    <row r="364" spans="1:14" ht="22.5" x14ac:dyDescent="0.25">
      <c r="A364" s="257" t="s">
        <v>7224</v>
      </c>
      <c r="B364" s="257" t="s">
        <v>7219</v>
      </c>
      <c r="C364" s="257" t="s">
        <v>689</v>
      </c>
      <c r="D364" s="277" t="s">
        <v>4628</v>
      </c>
      <c r="E364" s="278" t="s">
        <v>6835</v>
      </c>
      <c r="F364" s="279" t="s">
        <v>689</v>
      </c>
      <c r="G364" s="277" t="s">
        <v>4352</v>
      </c>
      <c r="H364" s="280" t="str">
        <f>IF(AND(ISBLANK('FIN2-NATURE'!CI82),$I$364&lt;&gt;"M"),"",'FIN2-NATURE'!CI82)</f>
        <v/>
      </c>
      <c r="I364" s="280" t="str">
        <f>IF(ISBLANK('FIN2-NATURE'!CJ82),"",'FIN2-NATURE'!CJ82)</f>
        <v/>
      </c>
      <c r="J364" s="281" t="s">
        <v>6835</v>
      </c>
      <c r="K364" s="280" t="str">
        <f>IF(AND(ISBLANK('FIN2-NATURE'!CC82),$L$364&lt;&gt;"M"),"",'FIN2-NATURE'!CC82)</f>
        <v/>
      </c>
      <c r="L364" s="280" t="str">
        <f>IF(ISBLANK('FIN2-NATURE'!CD82),"",'FIN2-NATURE'!CD82)</f>
        <v/>
      </c>
      <c r="M364" s="257" t="str">
        <f t="shared" si="5"/>
        <v>OK</v>
      </c>
      <c r="N364" s="15"/>
    </row>
    <row r="365" spans="1:14" ht="22.5" x14ac:dyDescent="0.25">
      <c r="A365" s="257" t="s">
        <v>7224</v>
      </c>
      <c r="B365" s="257" t="s">
        <v>7220</v>
      </c>
      <c r="C365" s="257" t="s">
        <v>689</v>
      </c>
      <c r="D365" s="277" t="s">
        <v>4630</v>
      </c>
      <c r="E365" s="278" t="s">
        <v>6835</v>
      </c>
      <c r="F365" s="279" t="s">
        <v>689</v>
      </c>
      <c r="G365" s="277" t="s">
        <v>4354</v>
      </c>
      <c r="H365" s="280" t="str">
        <f>IF(AND(ISBLANK('FIN2-NATURE'!CI83),$I$365&lt;&gt;"M"),"",'FIN2-NATURE'!CI83)</f>
        <v/>
      </c>
      <c r="I365" s="280" t="str">
        <f>IF(ISBLANK('FIN2-NATURE'!CJ83),"",'FIN2-NATURE'!CJ83)</f>
        <v/>
      </c>
      <c r="J365" s="281" t="s">
        <v>6835</v>
      </c>
      <c r="K365" s="280" t="str">
        <f>IF(AND(ISBLANK('FIN2-NATURE'!CC83),$L$365&lt;&gt;"M"),"",'FIN2-NATURE'!CC83)</f>
        <v/>
      </c>
      <c r="L365" s="280" t="str">
        <f>IF(ISBLANK('FIN2-NATURE'!CD83),"",'FIN2-NATURE'!CD83)</f>
        <v/>
      </c>
      <c r="M365" s="257" t="str">
        <f t="shared" si="5"/>
        <v>OK</v>
      </c>
      <c r="N365" s="15"/>
    </row>
    <row r="366" spans="1:14" ht="22.5" x14ac:dyDescent="0.25">
      <c r="A366" s="257" t="s">
        <v>7224</v>
      </c>
      <c r="B366" s="257" t="s">
        <v>7221</v>
      </c>
      <c r="C366" s="257" t="s">
        <v>689</v>
      </c>
      <c r="D366" s="277" t="s">
        <v>4632</v>
      </c>
      <c r="E366" s="278" t="s">
        <v>6835</v>
      </c>
      <c r="F366" s="279" t="s">
        <v>689</v>
      </c>
      <c r="G366" s="277" t="s">
        <v>4356</v>
      </c>
      <c r="H366" s="280" t="str">
        <f>IF(AND(ISBLANK('FIN2-NATURE'!CI84),$I$366&lt;&gt;"M"),"",'FIN2-NATURE'!CI84)</f>
        <v/>
      </c>
      <c r="I366" s="280" t="str">
        <f>IF(ISBLANK('FIN2-NATURE'!CJ84),"",'FIN2-NATURE'!CJ84)</f>
        <v/>
      </c>
      <c r="J366" s="281" t="s">
        <v>6835</v>
      </c>
      <c r="K366" s="280" t="str">
        <f>IF(AND(ISBLANK('FIN2-NATURE'!CC84),$L$366&lt;&gt;"M"),"",'FIN2-NATURE'!CC84)</f>
        <v/>
      </c>
      <c r="L366" s="280" t="str">
        <f>IF(ISBLANK('FIN2-NATURE'!CD84),"",'FIN2-NATURE'!CD84)</f>
        <v/>
      </c>
      <c r="M366" s="257" t="str">
        <f t="shared" si="5"/>
        <v>OK</v>
      </c>
      <c r="N366" s="15"/>
    </row>
    <row r="367" spans="1:14" ht="22.5" x14ac:dyDescent="0.25">
      <c r="A367" s="257" t="s">
        <v>7224</v>
      </c>
      <c r="B367" s="257" t="s">
        <v>7222</v>
      </c>
      <c r="C367" s="257" t="s">
        <v>689</v>
      </c>
      <c r="D367" s="277" t="s">
        <v>4633</v>
      </c>
      <c r="E367" s="278" t="s">
        <v>6835</v>
      </c>
      <c r="F367" s="279" t="s">
        <v>689</v>
      </c>
      <c r="G367" s="277" t="s">
        <v>4357</v>
      </c>
      <c r="H367" s="280" t="str">
        <f>IF(AND(ISBLANK('FIN2-NATURE'!CI85),$I$367&lt;&gt;"M"),"",'FIN2-NATURE'!CI85)</f>
        <v/>
      </c>
      <c r="I367" s="280" t="str">
        <f>IF(ISBLANK('FIN2-NATURE'!CJ85),"",'FIN2-NATURE'!CJ85)</f>
        <v/>
      </c>
      <c r="J367" s="281" t="s">
        <v>6835</v>
      </c>
      <c r="K367" s="280" t="str">
        <f>IF(AND(ISBLANK('FIN2-NATURE'!CC85),$L$367&lt;&gt;"M"),"",'FIN2-NATURE'!CC85)</f>
        <v/>
      </c>
      <c r="L367" s="280" t="str">
        <f>IF(ISBLANK('FIN2-NATURE'!CD85),"",'FIN2-NATURE'!CD85)</f>
        <v/>
      </c>
      <c r="M367" s="257" t="str">
        <f t="shared" ref="M367:M368" si="6">IF(OR(AND(I367="O",AND(L367&lt;&gt;"O",L367&lt;&gt;"K")),AND(I367="K",AND(L367&lt;&gt;"O",L367&lt;&gt;"K",L367&lt;&gt;"W",NOT(AND(AND(ISNUMBER(K367),K367&gt;0),L367="")))),AND(H367=0,ISNUMBER(H367),I367="",L367="M"),AND(K367="",L367="",AND(OR(ISNUMBER(H367),I367="M"),OR(AND(H367=0,I367=""),H367=0,H367=""))),AND(OR(L367="",L367="M"),OR(AND(I367="",H367&lt;&gt;""),I367="W"),OR(NOT(ISNUMBER(K367)),AND(ISNUMBER(H367),K367&lt;H367))),AND(OR(I367="",I367="W"),OR(L367="",L367="W"),AND(ISNUMBER(H367),K367&lt;H367))),"Check","OK")</f>
        <v>OK</v>
      </c>
      <c r="N367" s="15"/>
    </row>
    <row r="368" spans="1:14" ht="22.5" x14ac:dyDescent="0.25">
      <c r="A368" s="257" t="s">
        <v>7224</v>
      </c>
      <c r="B368" s="257" t="s">
        <v>7223</v>
      </c>
      <c r="C368" s="257" t="s">
        <v>689</v>
      </c>
      <c r="D368" s="277" t="s">
        <v>6668</v>
      </c>
      <c r="E368" s="278" t="s">
        <v>6835</v>
      </c>
      <c r="F368" s="279" t="s">
        <v>689</v>
      </c>
      <c r="G368" s="277" t="s">
        <v>4358</v>
      </c>
      <c r="H368" s="280" t="str">
        <f>IF(AND(ISBLANK('FIN2-NATURE'!CI86),$I$368&lt;&gt;"M"),"",'FIN2-NATURE'!CI86)</f>
        <v/>
      </c>
      <c r="I368" s="280" t="str">
        <f>IF(ISBLANK('FIN2-NATURE'!CJ86),"",'FIN2-NATURE'!CJ86)</f>
        <v/>
      </c>
      <c r="J368" s="281" t="s">
        <v>6835</v>
      </c>
      <c r="K368" s="280" t="str">
        <f>IF(AND(ISBLANK('FIN2-NATURE'!CC86),$L$368&lt;&gt;"M"),"",'FIN2-NATURE'!CC86)</f>
        <v/>
      </c>
      <c r="L368" s="280" t="str">
        <f>IF(ISBLANK('FIN2-NATURE'!CD86),"",'FIN2-NATURE'!CD86)</f>
        <v/>
      </c>
      <c r="M368" s="257" t="str">
        <f t="shared" si="6"/>
        <v>OK</v>
      </c>
      <c r="N368" s="15"/>
    </row>
    <row r="369" spans="1:14" ht="33.75" x14ac:dyDescent="0.25">
      <c r="A369" s="257" t="s">
        <v>834</v>
      </c>
      <c r="B369" s="257" t="s">
        <v>835</v>
      </c>
      <c r="C369" s="257" t="s">
        <v>690</v>
      </c>
      <c r="D369" s="277" t="s">
        <v>836</v>
      </c>
      <c r="E369" s="278" t="s">
        <v>711</v>
      </c>
      <c r="F369" s="279" t="s">
        <v>690</v>
      </c>
      <c r="G369" s="277" t="s">
        <v>837</v>
      </c>
      <c r="H369" s="280" t="str">
        <f>IF(OR(AND('FIN-STUDENTS'!AA34="",'FIN-STUDENTS'!AB34=""),AND('FIN-STUDENTS'!AA37="",'FIN-STUDENTS'!AB37=""),AND('FIN-STUDENTS'!AB34="K",'FIN-STUDENTS'!AB37="K"),OR('FIN-STUDENTS'!AB34="O",'FIN-STUDENTS'!AB37="O")),"",SUM('FIN-STUDENTS'!AA34,'FIN-STUDENTS'!AA37))</f>
        <v/>
      </c>
      <c r="I369" s="280" t="str">
        <f>IF(AND(OR(AND('FIN-STUDENTS'!AB34="O",'FIN-STUDENTS'!AB37="O"),AND('FIN-STUDENTS'!AB34="K",'FIN-STUDENTS'!AB37="K")),SUM('FIN-STUDENTS'!AA34,'FIN-STUDENTS'!AA37)=0,ISNUMBER('FIN-STUDENTS'!AA40)),"",IF(OR('FIN-STUDENTS'!AB34="O",'FIN-STUDENTS'!AB37="O"),"O",IF(AND('FIN-STUDENTS'!AB34='FIN-STUDENTS'!AB37,OR('FIN-STUDENTS'!AB34="K",'FIN-STUDENTS'!AB34="W",'FIN-STUDENTS'!AB34="M")), UPPER('FIN-STUDENTS'!AB34),"")))</f>
        <v/>
      </c>
      <c r="J369" s="281" t="s">
        <v>711</v>
      </c>
      <c r="K369" s="280" t="str">
        <f>IF(AND(ISBLANK('FIN-STUDENTS'!AA40),$L$369&lt;&gt;"M"),"",'FIN-STUDENTS'!AA40)</f>
        <v/>
      </c>
      <c r="L369" s="280" t="str">
        <f>IF(ISBLANK('FIN-STUDENTS'!AB40),"",'FIN-STUDENTS'!AB40)</f>
        <v/>
      </c>
      <c r="M369" s="257" t="str">
        <f t="shared" ref="M369:M432" si="7">IF(AND(ISNUMBER(H369),ISNUMBER(K369)),IF(OR(ROUND(H369,0)&lt;&gt;ROUND(K369,0),I369&lt;&gt;L369),"Check","OK"),IF(OR(AND(H369&lt;&gt;K369,I369&lt;&gt;"M",L369&lt;&gt;"M"),I369&lt;&gt;L369),"Check","OK"))</f>
        <v>OK</v>
      </c>
      <c r="N369" s="15"/>
    </row>
    <row r="370" spans="1:14" ht="33.75" x14ac:dyDescent="0.25">
      <c r="A370" s="257" t="s">
        <v>834</v>
      </c>
      <c r="B370" s="257" t="s">
        <v>838</v>
      </c>
      <c r="C370" s="257" t="s">
        <v>690</v>
      </c>
      <c r="D370" s="277" t="s">
        <v>839</v>
      </c>
      <c r="E370" s="278" t="s">
        <v>711</v>
      </c>
      <c r="F370" s="279" t="s">
        <v>690</v>
      </c>
      <c r="G370" s="277" t="s">
        <v>840</v>
      </c>
      <c r="H370" s="280" t="str">
        <f>IF(OR(AND('FIN-STUDENTS'!AA35="",'FIN-STUDENTS'!AB35=""),AND('FIN-STUDENTS'!AA38="",'FIN-STUDENTS'!AB38=""),AND('FIN-STUDENTS'!AB35="K",'FIN-STUDENTS'!AB38="K"),OR('FIN-STUDENTS'!AB35="O",'FIN-STUDENTS'!AB38="O")),"",SUM('FIN-STUDENTS'!AA35,'FIN-STUDENTS'!AA38))</f>
        <v/>
      </c>
      <c r="I370" s="280" t="str">
        <f>IF(AND(OR(AND('FIN-STUDENTS'!AB35="O",'FIN-STUDENTS'!AB38="O"),AND('FIN-STUDENTS'!AB35="K",'FIN-STUDENTS'!AB38="K")),SUM('FIN-STUDENTS'!AA35,'FIN-STUDENTS'!AA38)=0,ISNUMBER('FIN-STUDENTS'!AA41)),"",IF(OR('FIN-STUDENTS'!AB35="O",'FIN-STUDENTS'!AB38="O"),"O",IF(AND('FIN-STUDENTS'!AB35='FIN-STUDENTS'!AB38,OR('FIN-STUDENTS'!AB35="K",'FIN-STUDENTS'!AB35="W",'FIN-STUDENTS'!AB35="M")), UPPER('FIN-STUDENTS'!AB35),"")))</f>
        <v/>
      </c>
      <c r="J370" s="281" t="s">
        <v>711</v>
      </c>
      <c r="K370" s="280" t="str">
        <f>IF(AND(ISBLANK('FIN-STUDENTS'!AA41),$L$370&lt;&gt;"M"),"",'FIN-STUDENTS'!AA41)</f>
        <v/>
      </c>
      <c r="L370" s="280" t="str">
        <f>IF(ISBLANK('FIN-STUDENTS'!AB41),"",'FIN-STUDENTS'!AB41)</f>
        <v/>
      </c>
      <c r="M370" s="257" t="str">
        <f t="shared" si="7"/>
        <v>OK</v>
      </c>
      <c r="N370" s="15"/>
    </row>
    <row r="371" spans="1:14" ht="33.75" x14ac:dyDescent="0.25">
      <c r="A371" s="257" t="s">
        <v>834</v>
      </c>
      <c r="B371" s="257" t="s">
        <v>841</v>
      </c>
      <c r="C371" s="257" t="s">
        <v>690</v>
      </c>
      <c r="D371" s="277" t="s">
        <v>842</v>
      </c>
      <c r="E371" s="278" t="s">
        <v>711</v>
      </c>
      <c r="F371" s="279" t="s">
        <v>690</v>
      </c>
      <c r="G371" s="277" t="s">
        <v>843</v>
      </c>
      <c r="H371" s="280" t="str">
        <f>IF(OR(AND('FIN-STUDENTS'!AA36="",'FIN-STUDENTS'!AB36=""),AND('FIN-STUDENTS'!AA39="",'FIN-STUDENTS'!AB39=""),AND('FIN-STUDENTS'!AB36="K",'FIN-STUDENTS'!AB39="K"),OR('FIN-STUDENTS'!AB36="O",'FIN-STUDENTS'!AB39="O")),"",SUM('FIN-STUDENTS'!AA36,'FIN-STUDENTS'!AA39))</f>
        <v/>
      </c>
      <c r="I371" s="280" t="str">
        <f>IF(AND(OR(AND('FIN-STUDENTS'!AB36="O",'FIN-STUDENTS'!AB39="O"),AND('FIN-STUDENTS'!AB36="K",'FIN-STUDENTS'!AB39="K")),SUM('FIN-STUDENTS'!AA36,'FIN-STUDENTS'!AA39)=0,ISNUMBER('FIN-STUDENTS'!AA42)),"",IF(OR('FIN-STUDENTS'!AB36="O",'FIN-STUDENTS'!AB39="O"),"O",IF(AND('FIN-STUDENTS'!AB36='FIN-STUDENTS'!AB39,OR('FIN-STUDENTS'!AB36="K",'FIN-STUDENTS'!AB36="W",'FIN-STUDENTS'!AB36="M")), UPPER('FIN-STUDENTS'!AB36),"")))</f>
        <v/>
      </c>
      <c r="J371" s="281" t="s">
        <v>711</v>
      </c>
      <c r="K371" s="280" t="str">
        <f>IF(AND(ISBLANK('FIN-STUDENTS'!AA42),$L$371&lt;&gt;"M"),"",'FIN-STUDENTS'!AA42)</f>
        <v/>
      </c>
      <c r="L371" s="280" t="str">
        <f>IF(ISBLANK('FIN-STUDENTS'!AB42),"",'FIN-STUDENTS'!AB42)</f>
        <v/>
      </c>
      <c r="M371" s="257" t="str">
        <f t="shared" si="7"/>
        <v>OK</v>
      </c>
      <c r="N371" s="15"/>
    </row>
    <row r="372" spans="1:14" ht="33.75" x14ac:dyDescent="0.25">
      <c r="A372" s="257" t="s">
        <v>834</v>
      </c>
      <c r="B372" s="257" t="s">
        <v>844</v>
      </c>
      <c r="C372" s="257" t="s">
        <v>690</v>
      </c>
      <c r="D372" s="277" t="s">
        <v>845</v>
      </c>
      <c r="E372" s="278" t="s">
        <v>711</v>
      </c>
      <c r="F372" s="279" t="s">
        <v>690</v>
      </c>
      <c r="G372" s="277" t="s">
        <v>846</v>
      </c>
      <c r="H372" s="280" t="str">
        <f>IF(OR(AND('FIN-STUDENTS'!AA31="",'FIN-STUDENTS'!AB31=""),AND('FIN-STUDENTS'!AA40="",'FIN-STUDENTS'!AB40=""),AND('FIN-STUDENTS'!AB31="K",'FIN-STUDENTS'!AB40="K"),OR('FIN-STUDENTS'!AB31="O",'FIN-STUDENTS'!AB40="O")),"",SUM('FIN-STUDENTS'!AA31,'FIN-STUDENTS'!AA40))</f>
        <v/>
      </c>
      <c r="I372" s="280" t="str">
        <f>IF(AND(OR(AND('FIN-STUDENTS'!AB31="O",'FIN-STUDENTS'!AB40="O"),AND('FIN-STUDENTS'!AB31="K",'FIN-STUDENTS'!AB40="K")),SUM('FIN-STUDENTS'!AA31,'FIN-STUDENTS'!AA40)=0,ISNUMBER('FIN-STUDENTS'!AA43)),"",IF(OR('FIN-STUDENTS'!AB31="O",'FIN-STUDENTS'!AB40="O"),"O",IF(AND('FIN-STUDENTS'!AB31='FIN-STUDENTS'!AB40,OR('FIN-STUDENTS'!AB31="K",'FIN-STUDENTS'!AB31="W",'FIN-STUDENTS'!AB31="M")), UPPER('FIN-STUDENTS'!AB31),"")))</f>
        <v/>
      </c>
      <c r="J372" s="281" t="s">
        <v>711</v>
      </c>
      <c r="K372" s="280" t="str">
        <f>IF(AND(ISBLANK('FIN-STUDENTS'!AA43),$L$372&lt;&gt;"M"),"",'FIN-STUDENTS'!AA43)</f>
        <v/>
      </c>
      <c r="L372" s="280" t="str">
        <f>IF(ISBLANK('FIN-STUDENTS'!AB43),"",'FIN-STUDENTS'!AB43)</f>
        <v/>
      </c>
      <c r="M372" s="257" t="str">
        <f t="shared" si="7"/>
        <v>OK</v>
      </c>
      <c r="N372" s="15"/>
    </row>
    <row r="373" spans="1:14" ht="33.75" x14ac:dyDescent="0.25">
      <c r="A373" s="257" t="s">
        <v>834</v>
      </c>
      <c r="B373" s="257" t="s">
        <v>847</v>
      </c>
      <c r="C373" s="257" t="s">
        <v>690</v>
      </c>
      <c r="D373" s="277" t="s">
        <v>848</v>
      </c>
      <c r="E373" s="278" t="s">
        <v>711</v>
      </c>
      <c r="F373" s="279" t="s">
        <v>690</v>
      </c>
      <c r="G373" s="277" t="s">
        <v>849</v>
      </c>
      <c r="H373" s="280" t="str">
        <f>IF(OR(AND('FIN-STUDENTS'!AA32="",'FIN-STUDENTS'!AB32=""),AND('FIN-STUDENTS'!AA41="",'FIN-STUDENTS'!AB41=""),AND('FIN-STUDENTS'!AB32="K",'FIN-STUDENTS'!AB41="K"),OR('FIN-STUDENTS'!AB32="O",'FIN-STUDENTS'!AB41="O")),"",SUM('FIN-STUDENTS'!AA32,'FIN-STUDENTS'!AA41))</f>
        <v/>
      </c>
      <c r="I373" s="280" t="str">
        <f>IF(AND(OR(AND('FIN-STUDENTS'!AB32="O",'FIN-STUDENTS'!AB41="O"),AND('FIN-STUDENTS'!AB32="K",'FIN-STUDENTS'!AB41="K")),SUM('FIN-STUDENTS'!AA32,'FIN-STUDENTS'!AA41)=0,ISNUMBER('FIN-STUDENTS'!AA44)),"",IF(OR('FIN-STUDENTS'!AB32="O",'FIN-STUDENTS'!AB41="O"),"O",IF(AND('FIN-STUDENTS'!AB32='FIN-STUDENTS'!AB41,OR('FIN-STUDENTS'!AB32="K",'FIN-STUDENTS'!AB32="W",'FIN-STUDENTS'!AB32="M")), UPPER('FIN-STUDENTS'!AB32),"")))</f>
        <v/>
      </c>
      <c r="J373" s="281" t="s">
        <v>711</v>
      </c>
      <c r="K373" s="280" t="str">
        <f>IF(AND(ISBLANK('FIN-STUDENTS'!AA44),$L$373&lt;&gt;"M"),"",'FIN-STUDENTS'!AA44)</f>
        <v/>
      </c>
      <c r="L373" s="280" t="str">
        <f>IF(ISBLANK('FIN-STUDENTS'!AB44),"",'FIN-STUDENTS'!AB44)</f>
        <v/>
      </c>
      <c r="M373" s="257" t="str">
        <f t="shared" si="7"/>
        <v>OK</v>
      </c>
      <c r="N373" s="15"/>
    </row>
    <row r="374" spans="1:14" ht="33.75" x14ac:dyDescent="0.25">
      <c r="A374" s="257" t="s">
        <v>834</v>
      </c>
      <c r="B374" s="257" t="s">
        <v>850</v>
      </c>
      <c r="C374" s="257" t="s">
        <v>690</v>
      </c>
      <c r="D374" s="277" t="s">
        <v>851</v>
      </c>
      <c r="E374" s="278" t="s">
        <v>711</v>
      </c>
      <c r="F374" s="279" t="s">
        <v>690</v>
      </c>
      <c r="G374" s="277" t="s">
        <v>852</v>
      </c>
      <c r="H374" s="280" t="str">
        <f>IF(OR(AND('FIN-STUDENTS'!AA33="",'FIN-STUDENTS'!AB33=""),AND('FIN-STUDENTS'!AA42="",'FIN-STUDENTS'!AB42=""),AND('FIN-STUDENTS'!AB33="K",'FIN-STUDENTS'!AB42="K"),OR('FIN-STUDENTS'!AB33="O",'FIN-STUDENTS'!AB42="O")),"",SUM('FIN-STUDENTS'!AA33,'FIN-STUDENTS'!AA42))</f>
        <v/>
      </c>
      <c r="I374" s="280" t="str">
        <f>IF(AND(OR(AND('FIN-STUDENTS'!AB33="O",'FIN-STUDENTS'!AB42="O"),AND('FIN-STUDENTS'!AB33="K",'FIN-STUDENTS'!AB42="K")),SUM('FIN-STUDENTS'!AA33,'FIN-STUDENTS'!AA42)=0,ISNUMBER('FIN-STUDENTS'!AA45)),"",IF(OR('FIN-STUDENTS'!AB33="O",'FIN-STUDENTS'!AB42="O"),"O",IF(AND('FIN-STUDENTS'!AB33='FIN-STUDENTS'!AB42,OR('FIN-STUDENTS'!AB33="K",'FIN-STUDENTS'!AB33="W",'FIN-STUDENTS'!AB33="M")), UPPER('FIN-STUDENTS'!AB33),"")))</f>
        <v/>
      </c>
      <c r="J374" s="281" t="s">
        <v>711</v>
      </c>
      <c r="K374" s="280" t="str">
        <f>IF(AND(ISBLANK('FIN-STUDENTS'!AA45),$L$374&lt;&gt;"M"),"",'FIN-STUDENTS'!AA45)</f>
        <v/>
      </c>
      <c r="L374" s="280" t="str">
        <f>IF(ISBLANK('FIN-STUDENTS'!AB45),"",'FIN-STUDENTS'!AB45)</f>
        <v/>
      </c>
      <c r="M374" s="257" t="str">
        <f t="shared" si="7"/>
        <v>OK</v>
      </c>
      <c r="N374" s="15"/>
    </row>
    <row r="375" spans="1:14" ht="33.75" x14ac:dyDescent="0.25">
      <c r="A375" s="257" t="s">
        <v>834</v>
      </c>
      <c r="B375" s="257" t="s">
        <v>853</v>
      </c>
      <c r="C375" s="257" t="s">
        <v>690</v>
      </c>
      <c r="D375" s="277" t="s">
        <v>854</v>
      </c>
      <c r="E375" s="278" t="s">
        <v>711</v>
      </c>
      <c r="F375" s="279" t="s">
        <v>690</v>
      </c>
      <c r="G375" s="277" t="s">
        <v>855</v>
      </c>
      <c r="H375" s="280" t="str">
        <f>IF(OR(AND('FIN-STUDENTS'!AD34="",'FIN-STUDENTS'!AE34=""),AND('FIN-STUDENTS'!AD37="",'FIN-STUDENTS'!AE37=""),AND('FIN-STUDENTS'!AE34="K",'FIN-STUDENTS'!AE37="K"),OR('FIN-STUDENTS'!AE34="O",'FIN-STUDENTS'!AE37="O")),"",SUM('FIN-STUDENTS'!AD34,'FIN-STUDENTS'!AD37))</f>
        <v/>
      </c>
      <c r="I375" s="280" t="str">
        <f>IF(AND(OR(AND('FIN-STUDENTS'!AE34="O",'FIN-STUDENTS'!AE37="O"),AND('FIN-STUDENTS'!AE34="K",'FIN-STUDENTS'!AE37="K")),SUM('FIN-STUDENTS'!AD34,'FIN-STUDENTS'!AD37)=0,ISNUMBER('FIN-STUDENTS'!AD40)),"",IF(OR('FIN-STUDENTS'!AE34="O",'FIN-STUDENTS'!AE37="O"),"O",IF(AND('FIN-STUDENTS'!AE34='FIN-STUDENTS'!AE37,OR('FIN-STUDENTS'!AE34="K",'FIN-STUDENTS'!AE34="W",'FIN-STUDENTS'!AE34="M")), UPPER('FIN-STUDENTS'!AE34),"")))</f>
        <v/>
      </c>
      <c r="J375" s="281" t="s">
        <v>711</v>
      </c>
      <c r="K375" s="280" t="str">
        <f>IF(AND(ISBLANK('FIN-STUDENTS'!AD40),$L$375&lt;&gt;"M"),"",'FIN-STUDENTS'!AD40)</f>
        <v/>
      </c>
      <c r="L375" s="280" t="str">
        <f>IF(ISBLANK('FIN-STUDENTS'!AE40),"",'FIN-STUDENTS'!AE40)</f>
        <v/>
      </c>
      <c r="M375" s="257" t="str">
        <f t="shared" si="7"/>
        <v>OK</v>
      </c>
      <c r="N375" s="15"/>
    </row>
    <row r="376" spans="1:14" ht="33.75" x14ac:dyDescent="0.25">
      <c r="A376" s="257" t="s">
        <v>834</v>
      </c>
      <c r="B376" s="257" t="s">
        <v>856</v>
      </c>
      <c r="C376" s="257" t="s">
        <v>690</v>
      </c>
      <c r="D376" s="277" t="s">
        <v>857</v>
      </c>
      <c r="E376" s="278" t="s">
        <v>711</v>
      </c>
      <c r="F376" s="279" t="s">
        <v>690</v>
      </c>
      <c r="G376" s="277" t="s">
        <v>858</v>
      </c>
      <c r="H376" s="280" t="str">
        <f>IF(OR(AND('FIN-STUDENTS'!AD35="",'FIN-STUDENTS'!AE35=""),AND('FIN-STUDENTS'!AD38="",'FIN-STUDENTS'!AE38=""),AND('FIN-STUDENTS'!AE35="K",'FIN-STUDENTS'!AE38="K"),OR('FIN-STUDENTS'!AE35="O",'FIN-STUDENTS'!AE38="O")),"",SUM('FIN-STUDENTS'!AD35,'FIN-STUDENTS'!AD38))</f>
        <v/>
      </c>
      <c r="I376" s="280" t="str">
        <f>IF(AND(OR(AND('FIN-STUDENTS'!AE35="O",'FIN-STUDENTS'!AE38="O"),AND('FIN-STUDENTS'!AE35="K",'FIN-STUDENTS'!AE38="K")),SUM('FIN-STUDENTS'!AD35,'FIN-STUDENTS'!AD38)=0,ISNUMBER('FIN-STUDENTS'!AD41)),"",IF(OR('FIN-STUDENTS'!AE35="O",'FIN-STUDENTS'!AE38="O"),"O",IF(AND('FIN-STUDENTS'!AE35='FIN-STUDENTS'!AE38,OR('FIN-STUDENTS'!AE35="K",'FIN-STUDENTS'!AE35="W",'FIN-STUDENTS'!AE35="M")), UPPER('FIN-STUDENTS'!AE35),"")))</f>
        <v/>
      </c>
      <c r="J376" s="281" t="s">
        <v>711</v>
      </c>
      <c r="K376" s="280" t="str">
        <f>IF(AND(ISBLANK('FIN-STUDENTS'!AD41),$L$376&lt;&gt;"M"),"",'FIN-STUDENTS'!AD41)</f>
        <v/>
      </c>
      <c r="L376" s="280" t="str">
        <f>IF(ISBLANK('FIN-STUDENTS'!AE41),"",'FIN-STUDENTS'!AE41)</f>
        <v/>
      </c>
      <c r="M376" s="257" t="str">
        <f t="shared" si="7"/>
        <v>OK</v>
      </c>
      <c r="N376" s="15"/>
    </row>
    <row r="377" spans="1:14" ht="33.75" x14ac:dyDescent="0.25">
      <c r="A377" s="257" t="s">
        <v>834</v>
      </c>
      <c r="B377" s="257" t="s">
        <v>859</v>
      </c>
      <c r="C377" s="257" t="s">
        <v>690</v>
      </c>
      <c r="D377" s="277" t="s">
        <v>860</v>
      </c>
      <c r="E377" s="278" t="s">
        <v>711</v>
      </c>
      <c r="F377" s="279" t="s">
        <v>690</v>
      </c>
      <c r="G377" s="277" t="s">
        <v>861</v>
      </c>
      <c r="H377" s="280" t="str">
        <f>IF(OR(AND('FIN-STUDENTS'!AD36="",'FIN-STUDENTS'!AE36=""),AND('FIN-STUDENTS'!AD39="",'FIN-STUDENTS'!AE39=""),AND('FIN-STUDENTS'!AE36="K",'FIN-STUDENTS'!AE39="K"),OR('FIN-STUDENTS'!AE36="O",'FIN-STUDENTS'!AE39="O")),"",SUM('FIN-STUDENTS'!AD36,'FIN-STUDENTS'!AD39))</f>
        <v/>
      </c>
      <c r="I377" s="280" t="str">
        <f>IF(AND(OR(AND('FIN-STUDENTS'!AE36="O",'FIN-STUDENTS'!AE39="O"),AND('FIN-STUDENTS'!AE36="K",'FIN-STUDENTS'!AE39="K")),SUM('FIN-STUDENTS'!AD36,'FIN-STUDENTS'!AD39)=0,ISNUMBER('FIN-STUDENTS'!AD42)),"",IF(OR('FIN-STUDENTS'!AE36="O",'FIN-STUDENTS'!AE39="O"),"O",IF(AND('FIN-STUDENTS'!AE36='FIN-STUDENTS'!AE39,OR('FIN-STUDENTS'!AE36="K",'FIN-STUDENTS'!AE36="W",'FIN-STUDENTS'!AE36="M")), UPPER('FIN-STUDENTS'!AE36),"")))</f>
        <v/>
      </c>
      <c r="J377" s="281" t="s">
        <v>711</v>
      </c>
      <c r="K377" s="280" t="str">
        <f>IF(AND(ISBLANK('FIN-STUDENTS'!AD42),$L$377&lt;&gt;"M"),"",'FIN-STUDENTS'!AD42)</f>
        <v/>
      </c>
      <c r="L377" s="280" t="str">
        <f>IF(ISBLANK('FIN-STUDENTS'!AE42),"",'FIN-STUDENTS'!AE42)</f>
        <v/>
      </c>
      <c r="M377" s="257" t="str">
        <f t="shared" si="7"/>
        <v>OK</v>
      </c>
      <c r="N377" s="15"/>
    </row>
    <row r="378" spans="1:14" ht="33.75" x14ac:dyDescent="0.25">
      <c r="A378" s="257" t="s">
        <v>834</v>
      </c>
      <c r="B378" s="257" t="s">
        <v>862</v>
      </c>
      <c r="C378" s="257" t="s">
        <v>690</v>
      </c>
      <c r="D378" s="277" t="s">
        <v>863</v>
      </c>
      <c r="E378" s="278" t="s">
        <v>711</v>
      </c>
      <c r="F378" s="279" t="s">
        <v>690</v>
      </c>
      <c r="G378" s="277" t="s">
        <v>864</v>
      </c>
      <c r="H378" s="280" t="str">
        <f>IF(OR(AND('FIN-STUDENTS'!AD31="",'FIN-STUDENTS'!AE31=""),AND('FIN-STUDENTS'!AD40="",'FIN-STUDENTS'!AE40=""),AND('FIN-STUDENTS'!AE31="K",'FIN-STUDENTS'!AE40="K"),OR('FIN-STUDENTS'!AE31="O",'FIN-STUDENTS'!AE40="O")),"",SUM('FIN-STUDENTS'!AD31,'FIN-STUDENTS'!AD40))</f>
        <v/>
      </c>
      <c r="I378" s="280" t="str">
        <f>IF(AND(OR(AND('FIN-STUDENTS'!AE31="O",'FIN-STUDENTS'!AE40="O"),AND('FIN-STUDENTS'!AE31="K",'FIN-STUDENTS'!AE40="K")),SUM('FIN-STUDENTS'!AD31,'FIN-STUDENTS'!AD40)=0,ISNUMBER('FIN-STUDENTS'!AD43)),"",IF(OR('FIN-STUDENTS'!AE31="O",'FIN-STUDENTS'!AE40="O"),"O",IF(AND('FIN-STUDENTS'!AE31='FIN-STUDENTS'!AE40,OR('FIN-STUDENTS'!AE31="K",'FIN-STUDENTS'!AE31="W",'FIN-STUDENTS'!AE31="M")), UPPER('FIN-STUDENTS'!AE31),"")))</f>
        <v/>
      </c>
      <c r="J378" s="281" t="s">
        <v>711</v>
      </c>
      <c r="K378" s="280" t="str">
        <f>IF(AND(ISBLANK('FIN-STUDENTS'!AD43),$L$378&lt;&gt;"M"),"",'FIN-STUDENTS'!AD43)</f>
        <v/>
      </c>
      <c r="L378" s="280" t="str">
        <f>IF(ISBLANK('FIN-STUDENTS'!AE43),"",'FIN-STUDENTS'!AE43)</f>
        <v/>
      </c>
      <c r="M378" s="257" t="str">
        <f t="shared" si="7"/>
        <v>OK</v>
      </c>
      <c r="N378" s="15"/>
    </row>
    <row r="379" spans="1:14" ht="33.75" x14ac:dyDescent="0.25">
      <c r="A379" s="257" t="s">
        <v>834</v>
      </c>
      <c r="B379" s="257" t="s">
        <v>865</v>
      </c>
      <c r="C379" s="257" t="s">
        <v>690</v>
      </c>
      <c r="D379" s="277" t="s">
        <v>866</v>
      </c>
      <c r="E379" s="278" t="s">
        <v>711</v>
      </c>
      <c r="F379" s="279" t="s">
        <v>690</v>
      </c>
      <c r="G379" s="277" t="s">
        <v>867</v>
      </c>
      <c r="H379" s="280" t="str">
        <f>IF(OR(AND('FIN-STUDENTS'!AD32="",'FIN-STUDENTS'!AE32=""),AND('FIN-STUDENTS'!AD41="",'FIN-STUDENTS'!AE41=""),AND('FIN-STUDENTS'!AE32="K",'FIN-STUDENTS'!AE41="K"),OR('FIN-STUDENTS'!AE32="O",'FIN-STUDENTS'!AE41="O")),"",SUM('FIN-STUDENTS'!AD32,'FIN-STUDENTS'!AD41))</f>
        <v/>
      </c>
      <c r="I379" s="280" t="str">
        <f>IF(AND(OR(AND('FIN-STUDENTS'!AE32="O",'FIN-STUDENTS'!AE41="O"),AND('FIN-STUDENTS'!AE32="K",'FIN-STUDENTS'!AE41="K")),SUM('FIN-STUDENTS'!AD32,'FIN-STUDENTS'!AD41)=0,ISNUMBER('FIN-STUDENTS'!AD44)),"",IF(OR('FIN-STUDENTS'!AE32="O",'FIN-STUDENTS'!AE41="O"),"O",IF(AND('FIN-STUDENTS'!AE32='FIN-STUDENTS'!AE41,OR('FIN-STUDENTS'!AE32="K",'FIN-STUDENTS'!AE32="W",'FIN-STUDENTS'!AE32="M")), UPPER('FIN-STUDENTS'!AE32),"")))</f>
        <v/>
      </c>
      <c r="J379" s="281" t="s">
        <v>711</v>
      </c>
      <c r="K379" s="280" t="str">
        <f>IF(AND(ISBLANK('FIN-STUDENTS'!AD44),$L$379&lt;&gt;"M"),"",'FIN-STUDENTS'!AD44)</f>
        <v/>
      </c>
      <c r="L379" s="280" t="str">
        <f>IF(ISBLANK('FIN-STUDENTS'!AE44),"",'FIN-STUDENTS'!AE44)</f>
        <v/>
      </c>
      <c r="M379" s="257" t="str">
        <f t="shared" si="7"/>
        <v>OK</v>
      </c>
      <c r="N379" s="15"/>
    </row>
    <row r="380" spans="1:14" ht="33.75" x14ac:dyDescent="0.25">
      <c r="A380" s="257" t="s">
        <v>834</v>
      </c>
      <c r="B380" s="257" t="s">
        <v>868</v>
      </c>
      <c r="C380" s="257" t="s">
        <v>690</v>
      </c>
      <c r="D380" s="277" t="s">
        <v>869</v>
      </c>
      <c r="E380" s="278" t="s">
        <v>711</v>
      </c>
      <c r="F380" s="279" t="s">
        <v>690</v>
      </c>
      <c r="G380" s="277" t="s">
        <v>870</v>
      </c>
      <c r="H380" s="280" t="str">
        <f>IF(OR(AND('FIN-STUDENTS'!AD33="",'FIN-STUDENTS'!AE33=""),AND('FIN-STUDENTS'!AD42="",'FIN-STUDENTS'!AE42=""),AND('FIN-STUDENTS'!AE33="K",'FIN-STUDENTS'!AE42="K"),OR('FIN-STUDENTS'!AE33="O",'FIN-STUDENTS'!AE42="O")),"",SUM('FIN-STUDENTS'!AD33,'FIN-STUDENTS'!AD42))</f>
        <v/>
      </c>
      <c r="I380" s="280" t="str">
        <f>IF(AND(OR(AND('FIN-STUDENTS'!AE33="O",'FIN-STUDENTS'!AE42="O"),AND('FIN-STUDENTS'!AE33="K",'FIN-STUDENTS'!AE42="K")),SUM('FIN-STUDENTS'!AD33,'FIN-STUDENTS'!AD42)=0,ISNUMBER('FIN-STUDENTS'!AD45)),"",IF(OR('FIN-STUDENTS'!AE33="O",'FIN-STUDENTS'!AE42="O"),"O",IF(AND('FIN-STUDENTS'!AE33='FIN-STUDENTS'!AE42,OR('FIN-STUDENTS'!AE33="K",'FIN-STUDENTS'!AE33="W",'FIN-STUDENTS'!AE33="M")), UPPER('FIN-STUDENTS'!AE33),"")))</f>
        <v/>
      </c>
      <c r="J380" s="281" t="s">
        <v>711</v>
      </c>
      <c r="K380" s="280" t="str">
        <f>IF(AND(ISBLANK('FIN-STUDENTS'!AD45),$L$380&lt;&gt;"M"),"",'FIN-STUDENTS'!AD45)</f>
        <v/>
      </c>
      <c r="L380" s="280" t="str">
        <f>IF(ISBLANK('FIN-STUDENTS'!AE45),"",'FIN-STUDENTS'!AE45)</f>
        <v/>
      </c>
      <c r="M380" s="257" t="str">
        <f t="shared" si="7"/>
        <v>OK</v>
      </c>
      <c r="N380" s="15"/>
    </row>
    <row r="381" spans="1:14" ht="33.75" x14ac:dyDescent="0.25">
      <c r="A381" s="257" t="s">
        <v>834</v>
      </c>
      <c r="B381" s="257" t="s">
        <v>871</v>
      </c>
      <c r="C381" s="257" t="s">
        <v>690</v>
      </c>
      <c r="D381" s="277" t="s">
        <v>872</v>
      </c>
      <c r="E381" s="278" t="s">
        <v>711</v>
      </c>
      <c r="F381" s="279" t="s">
        <v>690</v>
      </c>
      <c r="G381" s="277" t="s">
        <v>873</v>
      </c>
      <c r="H381" s="280" t="str">
        <f>IF(OR(AND('FIN-STUDENTS'!AA31="",'FIN-STUDENTS'!AB31=""),AND('FIN-STUDENTS'!AD31="",'FIN-STUDENTS'!AE31=""),AND('FIN-STUDENTS'!AB31="K",'FIN-STUDENTS'!AE31="K"),OR('FIN-STUDENTS'!AB31="O",'FIN-STUDENTS'!AE31="O")),"",SUM('FIN-STUDENTS'!AA31,'FIN-STUDENTS'!AD31))</f>
        <v/>
      </c>
      <c r="I381" s="280" t="str">
        <f xml:space="preserve"> IF(AND(OR(AND('FIN-STUDENTS'!AB31="O",'FIN-STUDENTS'!AE31="O"),AND('FIN-STUDENTS'!AB31="K",'FIN-STUDENTS'!AE31="K")),SUM('FIN-STUDENTS'!AA31,'FIN-STUDENTS'!AD31)=0,ISNUMBER('FIN-STUDENTS'!AG31)),"",IF(OR('FIN-STUDENTS'!AB31="O",'FIN-STUDENTS'!AE31="O"),"O",IF(AND('FIN-STUDENTS'!AB31='FIN-STUDENTS'!AE31,OR('FIN-STUDENTS'!AB31="K",'FIN-STUDENTS'!AB31="W",'FIN-STUDENTS'!AB31="M")),UPPER( 'FIN-STUDENTS'!AB31),"")))</f>
        <v/>
      </c>
      <c r="J381" s="281" t="s">
        <v>711</v>
      </c>
      <c r="K381" s="280" t="str">
        <f>IF(AND(ISBLANK('FIN-STUDENTS'!AG31),$L$381&lt;&gt;"M"),"",'FIN-STUDENTS'!AG31)</f>
        <v/>
      </c>
      <c r="L381" s="280" t="str">
        <f>IF(ISBLANK('FIN-STUDENTS'!AH31),"",'FIN-STUDENTS'!AH31)</f>
        <v/>
      </c>
      <c r="M381" s="257" t="str">
        <f t="shared" si="7"/>
        <v>OK</v>
      </c>
      <c r="N381" s="15"/>
    </row>
    <row r="382" spans="1:14" ht="33.75" x14ac:dyDescent="0.25">
      <c r="A382" s="257" t="s">
        <v>834</v>
      </c>
      <c r="B382" s="257" t="s">
        <v>874</v>
      </c>
      <c r="C382" s="257" t="s">
        <v>690</v>
      </c>
      <c r="D382" s="277" t="s">
        <v>875</v>
      </c>
      <c r="E382" s="278" t="s">
        <v>711</v>
      </c>
      <c r="F382" s="279" t="s">
        <v>690</v>
      </c>
      <c r="G382" s="277" t="s">
        <v>876</v>
      </c>
      <c r="H382" s="280" t="str">
        <f>IF(OR(AND('FIN-STUDENTS'!AA32="",'FIN-STUDENTS'!AB32=""),AND('FIN-STUDENTS'!AD32="",'FIN-STUDENTS'!AE32=""),AND('FIN-STUDENTS'!AB32="K",'FIN-STUDENTS'!AE32="K"),OR('FIN-STUDENTS'!AB32="O",'FIN-STUDENTS'!AE32="O")),"",SUM('FIN-STUDENTS'!AA32,'FIN-STUDENTS'!AD32))</f>
        <v/>
      </c>
      <c r="I382" s="280" t="str">
        <f xml:space="preserve"> IF(AND(OR(AND('FIN-STUDENTS'!AB32="O",'FIN-STUDENTS'!AE32="O"),AND('FIN-STUDENTS'!AB32="K",'FIN-STUDENTS'!AE32="K")),SUM('FIN-STUDENTS'!AA32,'FIN-STUDENTS'!AD32)=0,ISNUMBER('FIN-STUDENTS'!AG32)),"",IF(OR('FIN-STUDENTS'!AB32="O",'FIN-STUDENTS'!AE32="O"),"O",IF(AND('FIN-STUDENTS'!AB32='FIN-STUDENTS'!AE32,OR('FIN-STUDENTS'!AB32="K",'FIN-STUDENTS'!AB32="W",'FIN-STUDENTS'!AB32="M")),UPPER( 'FIN-STUDENTS'!AB32),"")))</f>
        <v/>
      </c>
      <c r="J382" s="281" t="s">
        <v>711</v>
      </c>
      <c r="K382" s="280" t="str">
        <f>IF(AND(ISBLANK('FIN-STUDENTS'!AG32),$L$382&lt;&gt;"M"),"",'FIN-STUDENTS'!AG32)</f>
        <v/>
      </c>
      <c r="L382" s="280" t="str">
        <f>IF(ISBLANK('FIN-STUDENTS'!AH32),"",'FIN-STUDENTS'!AH32)</f>
        <v/>
      </c>
      <c r="M382" s="257" t="str">
        <f t="shared" si="7"/>
        <v>OK</v>
      </c>
      <c r="N382" s="15"/>
    </row>
    <row r="383" spans="1:14" ht="33.75" x14ac:dyDescent="0.25">
      <c r="A383" s="257" t="s">
        <v>834</v>
      </c>
      <c r="B383" s="257" t="s">
        <v>877</v>
      </c>
      <c r="C383" s="257" t="s">
        <v>690</v>
      </c>
      <c r="D383" s="277" t="s">
        <v>878</v>
      </c>
      <c r="E383" s="278" t="s">
        <v>711</v>
      </c>
      <c r="F383" s="279" t="s">
        <v>690</v>
      </c>
      <c r="G383" s="277" t="s">
        <v>879</v>
      </c>
      <c r="H383" s="280" t="str">
        <f>IF(OR(AND('FIN-STUDENTS'!AA33="",'FIN-STUDENTS'!AB33=""),AND('FIN-STUDENTS'!AD33="",'FIN-STUDENTS'!AE33=""),AND('FIN-STUDENTS'!AB33="K",'FIN-STUDENTS'!AE33="K"),OR('FIN-STUDENTS'!AB33="O",'FIN-STUDENTS'!AE33="O")),"",SUM('FIN-STUDENTS'!AA33,'FIN-STUDENTS'!AD33))</f>
        <v/>
      </c>
      <c r="I383" s="280" t="str">
        <f xml:space="preserve"> IF(AND(OR(AND('FIN-STUDENTS'!AB33="O",'FIN-STUDENTS'!AE33="O"),AND('FIN-STUDENTS'!AB33="K",'FIN-STUDENTS'!AE33="K")),SUM('FIN-STUDENTS'!AA33,'FIN-STUDENTS'!AD33)=0,ISNUMBER('FIN-STUDENTS'!AG33)),"",IF(OR('FIN-STUDENTS'!AB33="O",'FIN-STUDENTS'!AE33="O"),"O",IF(AND('FIN-STUDENTS'!AB33='FIN-STUDENTS'!AE33,OR('FIN-STUDENTS'!AB33="K",'FIN-STUDENTS'!AB33="W",'FIN-STUDENTS'!AB33="M")),UPPER( 'FIN-STUDENTS'!AB33),"")))</f>
        <v/>
      </c>
      <c r="J383" s="281" t="s">
        <v>711</v>
      </c>
      <c r="K383" s="280" t="str">
        <f>IF(AND(ISBLANK('FIN-STUDENTS'!AG33),$L$383&lt;&gt;"M"),"",'FIN-STUDENTS'!AG33)</f>
        <v/>
      </c>
      <c r="L383" s="280" t="str">
        <f>IF(ISBLANK('FIN-STUDENTS'!AH33),"",'FIN-STUDENTS'!AH33)</f>
        <v/>
      </c>
      <c r="M383" s="257" t="str">
        <f t="shared" si="7"/>
        <v>OK</v>
      </c>
      <c r="N383" s="15"/>
    </row>
    <row r="384" spans="1:14" ht="33.75" x14ac:dyDescent="0.25">
      <c r="A384" s="257" t="s">
        <v>834</v>
      </c>
      <c r="B384" s="257" t="s">
        <v>880</v>
      </c>
      <c r="C384" s="257" t="s">
        <v>690</v>
      </c>
      <c r="D384" s="277" t="s">
        <v>881</v>
      </c>
      <c r="E384" s="278" t="s">
        <v>711</v>
      </c>
      <c r="F384" s="279" t="s">
        <v>690</v>
      </c>
      <c r="G384" s="277" t="s">
        <v>882</v>
      </c>
      <c r="H384" s="280" t="str">
        <f>IF(OR(AND('FIN-STUDENTS'!AA34="",'FIN-STUDENTS'!AB34=""),AND('FIN-STUDENTS'!AD34="",'FIN-STUDENTS'!AE34=""),AND('FIN-STUDENTS'!AB34="K",'FIN-STUDENTS'!AE34="K"),OR('FIN-STUDENTS'!AB34="O",'FIN-STUDENTS'!AE34="O")),"",SUM('FIN-STUDENTS'!AA34,'FIN-STUDENTS'!AD34))</f>
        <v/>
      </c>
      <c r="I384" s="280" t="str">
        <f xml:space="preserve"> IF(AND(OR(AND('FIN-STUDENTS'!AB34="O",'FIN-STUDENTS'!AE34="O"),AND('FIN-STUDENTS'!AB34="K",'FIN-STUDENTS'!AE34="K")),SUM('FIN-STUDENTS'!AA34,'FIN-STUDENTS'!AD34)=0,ISNUMBER('FIN-STUDENTS'!AG34)),"",IF(OR('FIN-STUDENTS'!AB34="O",'FIN-STUDENTS'!AE34="O"),"O",IF(AND('FIN-STUDENTS'!AB34='FIN-STUDENTS'!AE34,OR('FIN-STUDENTS'!AB34="K",'FIN-STUDENTS'!AB34="W",'FIN-STUDENTS'!AB34="M")),UPPER( 'FIN-STUDENTS'!AB34),"")))</f>
        <v/>
      </c>
      <c r="J384" s="281" t="s">
        <v>711</v>
      </c>
      <c r="K384" s="280" t="str">
        <f>IF(AND(ISBLANK('FIN-STUDENTS'!AG34),$L$384&lt;&gt;"M"),"",'FIN-STUDENTS'!AG34)</f>
        <v/>
      </c>
      <c r="L384" s="280" t="str">
        <f>IF(ISBLANK('FIN-STUDENTS'!AH34),"",'FIN-STUDENTS'!AH34)</f>
        <v/>
      </c>
      <c r="M384" s="257" t="str">
        <f t="shared" si="7"/>
        <v>OK</v>
      </c>
      <c r="N384" s="15"/>
    </row>
    <row r="385" spans="1:14" ht="33.75" x14ac:dyDescent="0.25">
      <c r="A385" s="257" t="s">
        <v>834</v>
      </c>
      <c r="B385" s="257" t="s">
        <v>883</v>
      </c>
      <c r="C385" s="257" t="s">
        <v>690</v>
      </c>
      <c r="D385" s="277" t="s">
        <v>884</v>
      </c>
      <c r="E385" s="278" t="s">
        <v>711</v>
      </c>
      <c r="F385" s="279" t="s">
        <v>690</v>
      </c>
      <c r="G385" s="277" t="s">
        <v>885</v>
      </c>
      <c r="H385" s="280" t="str">
        <f>IF(OR(AND('FIN-STUDENTS'!AA35="",'FIN-STUDENTS'!AB35=""),AND('FIN-STUDENTS'!AD35="",'FIN-STUDENTS'!AE35=""),AND('FIN-STUDENTS'!AB35="K",'FIN-STUDENTS'!AE35="K"),OR('FIN-STUDENTS'!AB35="O",'FIN-STUDENTS'!AE35="O")),"",SUM('FIN-STUDENTS'!AA35,'FIN-STUDENTS'!AD35))</f>
        <v/>
      </c>
      <c r="I385" s="280" t="str">
        <f xml:space="preserve"> IF(AND(OR(AND('FIN-STUDENTS'!AB35="O",'FIN-STUDENTS'!AE35="O"),AND('FIN-STUDENTS'!AB35="K",'FIN-STUDENTS'!AE35="K")),SUM('FIN-STUDENTS'!AA35,'FIN-STUDENTS'!AD35)=0,ISNUMBER('FIN-STUDENTS'!AG35)),"",IF(OR('FIN-STUDENTS'!AB35="O",'FIN-STUDENTS'!AE35="O"),"O",IF(AND('FIN-STUDENTS'!AB35='FIN-STUDENTS'!AE35,OR('FIN-STUDENTS'!AB35="K",'FIN-STUDENTS'!AB35="W",'FIN-STUDENTS'!AB35="M")),UPPER( 'FIN-STUDENTS'!AB35),"")))</f>
        <v/>
      </c>
      <c r="J385" s="281" t="s">
        <v>711</v>
      </c>
      <c r="K385" s="280" t="str">
        <f>IF(AND(ISBLANK('FIN-STUDENTS'!AG35),$L$385&lt;&gt;"M"),"",'FIN-STUDENTS'!AG35)</f>
        <v/>
      </c>
      <c r="L385" s="280" t="str">
        <f>IF(ISBLANK('FIN-STUDENTS'!AH35),"",'FIN-STUDENTS'!AH35)</f>
        <v/>
      </c>
      <c r="M385" s="257" t="str">
        <f t="shared" si="7"/>
        <v>OK</v>
      </c>
      <c r="N385" s="15"/>
    </row>
    <row r="386" spans="1:14" ht="33.75" x14ac:dyDescent="0.25">
      <c r="A386" s="257" t="s">
        <v>834</v>
      </c>
      <c r="B386" s="257" t="s">
        <v>886</v>
      </c>
      <c r="C386" s="257" t="s">
        <v>690</v>
      </c>
      <c r="D386" s="277" t="s">
        <v>887</v>
      </c>
      <c r="E386" s="278" t="s">
        <v>711</v>
      </c>
      <c r="F386" s="279" t="s">
        <v>690</v>
      </c>
      <c r="G386" s="277" t="s">
        <v>888</v>
      </c>
      <c r="H386" s="280" t="str">
        <f>IF(OR(AND('FIN-STUDENTS'!AA36="",'FIN-STUDENTS'!AB36=""),AND('FIN-STUDENTS'!AD36="",'FIN-STUDENTS'!AE36=""),AND('FIN-STUDENTS'!AB36="K",'FIN-STUDENTS'!AE36="K"),OR('FIN-STUDENTS'!AB36="O",'FIN-STUDENTS'!AE36="O")),"",SUM('FIN-STUDENTS'!AA36,'FIN-STUDENTS'!AD36))</f>
        <v/>
      </c>
      <c r="I386" s="280" t="str">
        <f xml:space="preserve"> IF(AND(OR(AND('FIN-STUDENTS'!AB36="O",'FIN-STUDENTS'!AE36="O"),AND('FIN-STUDENTS'!AB36="K",'FIN-STUDENTS'!AE36="K")),SUM('FIN-STUDENTS'!AA36,'FIN-STUDENTS'!AD36)=0,ISNUMBER('FIN-STUDENTS'!AG36)),"",IF(OR('FIN-STUDENTS'!AB36="O",'FIN-STUDENTS'!AE36="O"),"O",IF(AND('FIN-STUDENTS'!AB36='FIN-STUDENTS'!AE36,OR('FIN-STUDENTS'!AB36="K",'FIN-STUDENTS'!AB36="W",'FIN-STUDENTS'!AB36="M")),UPPER( 'FIN-STUDENTS'!AB36),"")))</f>
        <v/>
      </c>
      <c r="J386" s="281" t="s">
        <v>711</v>
      </c>
      <c r="K386" s="280" t="str">
        <f>IF(AND(ISBLANK('FIN-STUDENTS'!AG36),$L$386&lt;&gt;"M"),"",'FIN-STUDENTS'!AG36)</f>
        <v/>
      </c>
      <c r="L386" s="280" t="str">
        <f>IF(ISBLANK('FIN-STUDENTS'!AH36),"",'FIN-STUDENTS'!AH36)</f>
        <v/>
      </c>
      <c r="M386" s="257" t="str">
        <f t="shared" si="7"/>
        <v>OK</v>
      </c>
      <c r="N386" s="15"/>
    </row>
    <row r="387" spans="1:14" ht="33.75" x14ac:dyDescent="0.25">
      <c r="A387" s="257" t="s">
        <v>834</v>
      </c>
      <c r="B387" s="257" t="s">
        <v>889</v>
      </c>
      <c r="C387" s="257" t="s">
        <v>690</v>
      </c>
      <c r="D387" s="277" t="s">
        <v>890</v>
      </c>
      <c r="E387" s="278" t="s">
        <v>711</v>
      </c>
      <c r="F387" s="279" t="s">
        <v>690</v>
      </c>
      <c r="G387" s="277" t="s">
        <v>891</v>
      </c>
      <c r="H387" s="280" t="str">
        <f>IF(OR(AND('FIN-STUDENTS'!AA37="",'FIN-STUDENTS'!AB37=""),AND('FIN-STUDENTS'!AD37="",'FIN-STUDENTS'!AE37=""),AND('FIN-STUDENTS'!AB37="K",'FIN-STUDENTS'!AE37="K"),OR('FIN-STUDENTS'!AB37="O",'FIN-STUDENTS'!AE37="O")),"",SUM('FIN-STUDENTS'!AA37,'FIN-STUDENTS'!AD37))</f>
        <v/>
      </c>
      <c r="I387" s="280" t="str">
        <f xml:space="preserve"> IF(AND(OR(AND('FIN-STUDENTS'!AB37="O",'FIN-STUDENTS'!AE37="O"),AND('FIN-STUDENTS'!AB37="K",'FIN-STUDENTS'!AE37="K")),SUM('FIN-STUDENTS'!AA37,'FIN-STUDENTS'!AD37)=0,ISNUMBER('FIN-STUDENTS'!AG37)),"",IF(OR('FIN-STUDENTS'!AB37="O",'FIN-STUDENTS'!AE37="O"),"O",IF(AND('FIN-STUDENTS'!AB37='FIN-STUDENTS'!AE37,OR('FIN-STUDENTS'!AB37="K",'FIN-STUDENTS'!AB37="W",'FIN-STUDENTS'!AB37="M")),UPPER( 'FIN-STUDENTS'!AB37),"")))</f>
        <v/>
      </c>
      <c r="J387" s="281" t="s">
        <v>711</v>
      </c>
      <c r="K387" s="280" t="str">
        <f>IF(AND(ISBLANK('FIN-STUDENTS'!AG37),$L$387&lt;&gt;"M"),"",'FIN-STUDENTS'!AG37)</f>
        <v/>
      </c>
      <c r="L387" s="280" t="str">
        <f>IF(ISBLANK('FIN-STUDENTS'!AH37),"",'FIN-STUDENTS'!AH37)</f>
        <v/>
      </c>
      <c r="M387" s="257" t="str">
        <f t="shared" si="7"/>
        <v>OK</v>
      </c>
      <c r="N387" s="15"/>
    </row>
    <row r="388" spans="1:14" ht="33.75" x14ac:dyDescent="0.25">
      <c r="A388" s="257" t="s">
        <v>834</v>
      </c>
      <c r="B388" s="257" t="s">
        <v>892</v>
      </c>
      <c r="C388" s="257" t="s">
        <v>690</v>
      </c>
      <c r="D388" s="277" t="s">
        <v>893</v>
      </c>
      <c r="E388" s="278" t="s">
        <v>711</v>
      </c>
      <c r="F388" s="279" t="s">
        <v>690</v>
      </c>
      <c r="G388" s="277" t="s">
        <v>894</v>
      </c>
      <c r="H388" s="280" t="str">
        <f>IF(OR(AND('FIN-STUDENTS'!AA38="",'FIN-STUDENTS'!AB38=""),AND('FIN-STUDENTS'!AD38="",'FIN-STUDENTS'!AE38=""),AND('FIN-STUDENTS'!AB38="K",'FIN-STUDENTS'!AE38="K"),OR('FIN-STUDENTS'!AB38="O",'FIN-STUDENTS'!AE38="O")),"",SUM('FIN-STUDENTS'!AA38,'FIN-STUDENTS'!AD38))</f>
        <v/>
      </c>
      <c r="I388" s="280" t="str">
        <f xml:space="preserve"> IF(AND(OR(AND('FIN-STUDENTS'!AB38="O",'FIN-STUDENTS'!AE38="O"),AND('FIN-STUDENTS'!AB38="K",'FIN-STUDENTS'!AE38="K")),SUM('FIN-STUDENTS'!AA38,'FIN-STUDENTS'!AD38)=0,ISNUMBER('FIN-STUDENTS'!AG38)),"",IF(OR('FIN-STUDENTS'!AB38="O",'FIN-STUDENTS'!AE38="O"),"O",IF(AND('FIN-STUDENTS'!AB38='FIN-STUDENTS'!AE38,OR('FIN-STUDENTS'!AB38="K",'FIN-STUDENTS'!AB38="W",'FIN-STUDENTS'!AB38="M")),UPPER( 'FIN-STUDENTS'!AB38),"")))</f>
        <v/>
      </c>
      <c r="J388" s="281" t="s">
        <v>711</v>
      </c>
      <c r="K388" s="280" t="str">
        <f>IF(AND(ISBLANK('FIN-STUDENTS'!AG38),$L$388&lt;&gt;"M"),"",'FIN-STUDENTS'!AG38)</f>
        <v/>
      </c>
      <c r="L388" s="280" t="str">
        <f>IF(ISBLANK('FIN-STUDENTS'!AH38),"",'FIN-STUDENTS'!AH38)</f>
        <v/>
      </c>
      <c r="M388" s="257" t="str">
        <f t="shared" si="7"/>
        <v>OK</v>
      </c>
      <c r="N388" s="15"/>
    </row>
    <row r="389" spans="1:14" ht="33.75" x14ac:dyDescent="0.25">
      <c r="A389" s="257" t="s">
        <v>834</v>
      </c>
      <c r="B389" s="257" t="s">
        <v>895</v>
      </c>
      <c r="C389" s="257" t="s">
        <v>690</v>
      </c>
      <c r="D389" s="277" t="s">
        <v>896</v>
      </c>
      <c r="E389" s="278" t="s">
        <v>711</v>
      </c>
      <c r="F389" s="279" t="s">
        <v>690</v>
      </c>
      <c r="G389" s="277" t="s">
        <v>897</v>
      </c>
      <c r="H389" s="280" t="str">
        <f>IF(OR(AND('FIN-STUDENTS'!AA39="",'FIN-STUDENTS'!AB39=""),AND('FIN-STUDENTS'!AD39="",'FIN-STUDENTS'!AE39=""),AND('FIN-STUDENTS'!AB39="K",'FIN-STUDENTS'!AE39="K"),OR('FIN-STUDENTS'!AB39="O",'FIN-STUDENTS'!AE39="O")),"",SUM('FIN-STUDENTS'!AA39,'FIN-STUDENTS'!AD39))</f>
        <v/>
      </c>
      <c r="I389" s="280" t="str">
        <f xml:space="preserve"> IF(AND(OR(AND('FIN-STUDENTS'!AB39="O",'FIN-STUDENTS'!AE39="O"),AND('FIN-STUDENTS'!AB39="K",'FIN-STUDENTS'!AE39="K")),SUM('FIN-STUDENTS'!AA39,'FIN-STUDENTS'!AD39)=0,ISNUMBER('FIN-STUDENTS'!AG39)),"",IF(OR('FIN-STUDENTS'!AB39="O",'FIN-STUDENTS'!AE39="O"),"O",IF(AND('FIN-STUDENTS'!AB39='FIN-STUDENTS'!AE39,OR('FIN-STUDENTS'!AB39="K",'FIN-STUDENTS'!AB39="W",'FIN-STUDENTS'!AB39="M")),UPPER( 'FIN-STUDENTS'!AB39),"")))</f>
        <v/>
      </c>
      <c r="J389" s="281" t="s">
        <v>711</v>
      </c>
      <c r="K389" s="280" t="str">
        <f>IF(AND(ISBLANK('FIN-STUDENTS'!AG39),$L$389&lt;&gt;"M"),"",'FIN-STUDENTS'!AG39)</f>
        <v/>
      </c>
      <c r="L389" s="280" t="str">
        <f>IF(ISBLANK('FIN-STUDENTS'!AH39),"",'FIN-STUDENTS'!AH39)</f>
        <v/>
      </c>
      <c r="M389" s="257" t="str">
        <f t="shared" si="7"/>
        <v>OK</v>
      </c>
      <c r="N389" s="15"/>
    </row>
    <row r="390" spans="1:14" ht="33.75" x14ac:dyDescent="0.25">
      <c r="A390" s="257" t="s">
        <v>834</v>
      </c>
      <c r="B390" s="257" t="s">
        <v>898</v>
      </c>
      <c r="C390" s="257" t="s">
        <v>690</v>
      </c>
      <c r="D390" s="277" t="s">
        <v>899</v>
      </c>
      <c r="E390" s="278" t="s">
        <v>711</v>
      </c>
      <c r="F390" s="279" t="s">
        <v>690</v>
      </c>
      <c r="G390" s="277" t="s">
        <v>900</v>
      </c>
      <c r="H390" s="280" t="str">
        <f>IF(OR(AND('FIN-STUDENTS'!AG34="",'FIN-STUDENTS'!AH34=""),AND('FIN-STUDENTS'!AG37="",'FIN-STUDENTS'!AH37=""),AND('FIN-STUDENTS'!AH34="K",'FIN-STUDENTS'!AH37="K"),OR('FIN-STUDENTS'!AH34="O",'FIN-STUDENTS'!AH37="O")),"",SUM('FIN-STUDENTS'!AG34,'FIN-STUDENTS'!AG37))</f>
        <v/>
      </c>
      <c r="I390" s="280" t="str">
        <f>IF(AND(OR(AND('FIN-STUDENTS'!AH34="O",'FIN-STUDENTS'!AH37="O"),AND('FIN-STUDENTS'!AH34="K",'FIN-STUDENTS'!AH37="K")),SUM('FIN-STUDENTS'!AG34,'FIN-STUDENTS'!AG37)=0,ISNUMBER('FIN-STUDENTS'!AG40)),"",IF(OR('FIN-STUDENTS'!AH34="O",'FIN-STUDENTS'!AH37="O"),"O",IF(AND('FIN-STUDENTS'!AH34='FIN-STUDENTS'!AH37,OR('FIN-STUDENTS'!AH34="K",'FIN-STUDENTS'!AH34="W",'FIN-STUDENTS'!AH34="M")), UPPER('FIN-STUDENTS'!AH34),"")))</f>
        <v/>
      </c>
      <c r="J390" s="281" t="s">
        <v>711</v>
      </c>
      <c r="K390" s="280" t="str">
        <f>IF(AND(ISBLANK('FIN-STUDENTS'!AG40),$L$390&lt;&gt;"M"),"",'FIN-STUDENTS'!AG40)</f>
        <v/>
      </c>
      <c r="L390" s="280" t="str">
        <f>IF(ISBLANK('FIN-STUDENTS'!AH40),"",'FIN-STUDENTS'!AH40)</f>
        <v/>
      </c>
      <c r="M390" s="257" t="str">
        <f t="shared" si="7"/>
        <v>OK</v>
      </c>
      <c r="N390" s="15"/>
    </row>
    <row r="391" spans="1:14" ht="33.75" x14ac:dyDescent="0.25">
      <c r="A391" s="257" t="s">
        <v>834</v>
      </c>
      <c r="B391" s="257" t="s">
        <v>901</v>
      </c>
      <c r="C391" s="257" t="s">
        <v>690</v>
      </c>
      <c r="D391" s="277" t="s">
        <v>902</v>
      </c>
      <c r="E391" s="278" t="s">
        <v>711</v>
      </c>
      <c r="F391" s="279" t="s">
        <v>690</v>
      </c>
      <c r="G391" s="277" t="s">
        <v>903</v>
      </c>
      <c r="H391" s="280" t="str">
        <f>IF(OR(AND('FIN-STUDENTS'!AG35="",'FIN-STUDENTS'!AH35=""),AND('FIN-STUDENTS'!AG38="",'FIN-STUDENTS'!AH38=""),AND('FIN-STUDENTS'!AH35="K",'FIN-STUDENTS'!AH38="K"),OR('FIN-STUDENTS'!AH35="O",'FIN-STUDENTS'!AH38="O")),"",SUM('FIN-STUDENTS'!AG35,'FIN-STUDENTS'!AG38))</f>
        <v/>
      </c>
      <c r="I391" s="280" t="str">
        <f>IF(AND(OR(AND('FIN-STUDENTS'!AH35="O",'FIN-STUDENTS'!AH38="O"),AND('FIN-STUDENTS'!AH35="K",'FIN-STUDENTS'!AH38="K")),SUM('FIN-STUDENTS'!AG35,'FIN-STUDENTS'!AG38)=0,ISNUMBER('FIN-STUDENTS'!AG41)),"",IF(OR('FIN-STUDENTS'!AH35="O",'FIN-STUDENTS'!AH38="O"),"O",IF(AND('FIN-STUDENTS'!AH35='FIN-STUDENTS'!AH38,OR('FIN-STUDENTS'!AH35="K",'FIN-STUDENTS'!AH35="W",'FIN-STUDENTS'!AH35="M")), UPPER('FIN-STUDENTS'!AH35),"")))</f>
        <v/>
      </c>
      <c r="J391" s="281" t="s">
        <v>711</v>
      </c>
      <c r="K391" s="280" t="str">
        <f>IF(AND(ISBLANK('FIN-STUDENTS'!AG41),$L$391&lt;&gt;"M"),"",'FIN-STUDENTS'!AG41)</f>
        <v/>
      </c>
      <c r="L391" s="280" t="str">
        <f>IF(ISBLANK('FIN-STUDENTS'!AH41),"",'FIN-STUDENTS'!AH41)</f>
        <v/>
      </c>
      <c r="M391" s="257" t="str">
        <f t="shared" si="7"/>
        <v>OK</v>
      </c>
      <c r="N391" s="15"/>
    </row>
    <row r="392" spans="1:14" ht="33.75" x14ac:dyDescent="0.25">
      <c r="A392" s="257" t="s">
        <v>834</v>
      </c>
      <c r="B392" s="257" t="s">
        <v>904</v>
      </c>
      <c r="C392" s="257" t="s">
        <v>690</v>
      </c>
      <c r="D392" s="277" t="s">
        <v>905</v>
      </c>
      <c r="E392" s="278" t="s">
        <v>711</v>
      </c>
      <c r="F392" s="279" t="s">
        <v>690</v>
      </c>
      <c r="G392" s="277" t="s">
        <v>906</v>
      </c>
      <c r="H392" s="280" t="str">
        <f>IF(OR(AND('FIN-STUDENTS'!AG36="",'FIN-STUDENTS'!AH36=""),AND('FIN-STUDENTS'!AG39="",'FIN-STUDENTS'!AH39=""),AND('FIN-STUDENTS'!AH36="K",'FIN-STUDENTS'!AH39="K"),OR('FIN-STUDENTS'!AH36="O",'FIN-STUDENTS'!AH39="O")),"",SUM('FIN-STUDENTS'!AG36,'FIN-STUDENTS'!AG39))</f>
        <v/>
      </c>
      <c r="I392" s="280" t="str">
        <f>IF(AND(OR(AND('FIN-STUDENTS'!AH36="O",'FIN-STUDENTS'!AH39="O"),AND('FIN-STUDENTS'!AH36="K",'FIN-STUDENTS'!AH39="K")),SUM('FIN-STUDENTS'!AG36,'FIN-STUDENTS'!AG39)=0,ISNUMBER('FIN-STUDENTS'!AG42)),"",IF(OR('FIN-STUDENTS'!AH36="O",'FIN-STUDENTS'!AH39="O"),"O",IF(AND('FIN-STUDENTS'!AH36='FIN-STUDENTS'!AH39,OR('FIN-STUDENTS'!AH36="K",'FIN-STUDENTS'!AH36="W",'FIN-STUDENTS'!AH36="M")), UPPER('FIN-STUDENTS'!AH36),"")))</f>
        <v/>
      </c>
      <c r="J392" s="281" t="s">
        <v>711</v>
      </c>
      <c r="K392" s="280" t="str">
        <f>IF(AND(ISBLANK('FIN-STUDENTS'!AG42),$L$392&lt;&gt;"M"),"",'FIN-STUDENTS'!AG42)</f>
        <v/>
      </c>
      <c r="L392" s="280" t="str">
        <f>IF(ISBLANK('FIN-STUDENTS'!AH42),"",'FIN-STUDENTS'!AH42)</f>
        <v/>
      </c>
      <c r="M392" s="257" t="str">
        <f t="shared" si="7"/>
        <v>OK</v>
      </c>
      <c r="N392" s="15"/>
    </row>
    <row r="393" spans="1:14" ht="33.75" x14ac:dyDescent="0.25">
      <c r="A393" s="257" t="s">
        <v>834</v>
      </c>
      <c r="B393" s="257" t="s">
        <v>907</v>
      </c>
      <c r="C393" s="257" t="s">
        <v>690</v>
      </c>
      <c r="D393" s="277" t="s">
        <v>908</v>
      </c>
      <c r="E393" s="278" t="s">
        <v>711</v>
      </c>
      <c r="F393" s="279" t="s">
        <v>690</v>
      </c>
      <c r="G393" s="277" t="s">
        <v>909</v>
      </c>
      <c r="H393" s="280" t="str">
        <f>IF(OR(AND('FIN-STUDENTS'!AG31="",'FIN-STUDENTS'!AH31=""),AND('FIN-STUDENTS'!AG40="",'FIN-STUDENTS'!AH40=""),AND('FIN-STUDENTS'!AH31="K",'FIN-STUDENTS'!AH40="K"),OR('FIN-STUDENTS'!AH31="O",'FIN-STUDENTS'!AH40="O")),"",SUM('FIN-STUDENTS'!AG31,'FIN-STUDENTS'!AG40))</f>
        <v/>
      </c>
      <c r="I393" s="280" t="str">
        <f>IF(AND(OR(AND('FIN-STUDENTS'!AH31="O",'FIN-STUDENTS'!AH40="O"),AND('FIN-STUDENTS'!AH31="K",'FIN-STUDENTS'!AH40="K")),SUM('FIN-STUDENTS'!AG31,'FIN-STUDENTS'!AG40)=0,ISNUMBER('FIN-STUDENTS'!AG43)),"",IF(OR('FIN-STUDENTS'!AH31="O",'FIN-STUDENTS'!AH40="O"),"O",IF(AND('FIN-STUDENTS'!AH31='FIN-STUDENTS'!AH40,OR('FIN-STUDENTS'!AH31="K",'FIN-STUDENTS'!AH31="W",'FIN-STUDENTS'!AH31="M")), UPPER('FIN-STUDENTS'!AH31),"")))</f>
        <v/>
      </c>
      <c r="J393" s="281" t="s">
        <v>711</v>
      </c>
      <c r="K393" s="280" t="str">
        <f>IF(AND(ISBLANK('FIN-STUDENTS'!AG43),$L$393&lt;&gt;"M"),"",'FIN-STUDENTS'!AG43)</f>
        <v/>
      </c>
      <c r="L393" s="280" t="str">
        <f>IF(ISBLANK('FIN-STUDENTS'!AH43),"",'FIN-STUDENTS'!AH43)</f>
        <v/>
      </c>
      <c r="M393" s="257" t="str">
        <f t="shared" si="7"/>
        <v>OK</v>
      </c>
      <c r="N393" s="15"/>
    </row>
    <row r="394" spans="1:14" ht="33.75" x14ac:dyDescent="0.25">
      <c r="A394" s="257" t="s">
        <v>834</v>
      </c>
      <c r="B394" s="257" t="s">
        <v>910</v>
      </c>
      <c r="C394" s="257" t="s">
        <v>690</v>
      </c>
      <c r="D394" s="277" t="s">
        <v>911</v>
      </c>
      <c r="E394" s="278" t="s">
        <v>711</v>
      </c>
      <c r="F394" s="279" t="s">
        <v>690</v>
      </c>
      <c r="G394" s="277" t="s">
        <v>912</v>
      </c>
      <c r="H394" s="280" t="str">
        <f>IF(OR(AND('FIN-STUDENTS'!AG32="",'FIN-STUDENTS'!AH32=""),AND('FIN-STUDENTS'!AG41="",'FIN-STUDENTS'!AH41=""),AND('FIN-STUDENTS'!AH32="K",'FIN-STUDENTS'!AH41="K"),OR('FIN-STUDENTS'!AH32="O",'FIN-STUDENTS'!AH41="O")),"",SUM('FIN-STUDENTS'!AG32,'FIN-STUDENTS'!AG41))</f>
        <v/>
      </c>
      <c r="I394" s="280" t="str">
        <f>IF(AND(OR(AND('FIN-STUDENTS'!AH32="O",'FIN-STUDENTS'!AH41="O"),AND('FIN-STUDENTS'!AH32="K",'FIN-STUDENTS'!AH41="K")),SUM('FIN-STUDENTS'!AG32,'FIN-STUDENTS'!AG41)=0,ISNUMBER('FIN-STUDENTS'!AG44)),"",IF(OR('FIN-STUDENTS'!AH32="O",'FIN-STUDENTS'!AH41="O"),"O",IF(AND('FIN-STUDENTS'!AH32='FIN-STUDENTS'!AH41,OR('FIN-STUDENTS'!AH32="K",'FIN-STUDENTS'!AH32="W",'FIN-STUDENTS'!AH32="M")), UPPER('FIN-STUDENTS'!AH32),"")))</f>
        <v/>
      </c>
      <c r="J394" s="281" t="s">
        <v>711</v>
      </c>
      <c r="K394" s="280" t="str">
        <f>IF(AND(ISBLANK('FIN-STUDENTS'!AG44),$L$394&lt;&gt;"M"),"",'FIN-STUDENTS'!AG44)</f>
        <v/>
      </c>
      <c r="L394" s="280" t="str">
        <f>IF(ISBLANK('FIN-STUDENTS'!AH44),"",'FIN-STUDENTS'!AH44)</f>
        <v/>
      </c>
      <c r="M394" s="257" t="str">
        <f t="shared" si="7"/>
        <v>OK</v>
      </c>
      <c r="N394" s="15"/>
    </row>
    <row r="395" spans="1:14" ht="33.75" x14ac:dyDescent="0.25">
      <c r="A395" s="257" t="s">
        <v>834</v>
      </c>
      <c r="B395" s="257" t="s">
        <v>913</v>
      </c>
      <c r="C395" s="257" t="s">
        <v>690</v>
      </c>
      <c r="D395" s="277" t="s">
        <v>914</v>
      </c>
      <c r="E395" s="278" t="s">
        <v>711</v>
      </c>
      <c r="F395" s="279" t="s">
        <v>690</v>
      </c>
      <c r="G395" s="277" t="s">
        <v>915</v>
      </c>
      <c r="H395" s="280" t="str">
        <f>IF(OR(AND('FIN-STUDENTS'!AG33="",'FIN-STUDENTS'!AH33=""),AND('FIN-STUDENTS'!AG42="",'FIN-STUDENTS'!AH42=""),AND('FIN-STUDENTS'!AH33="K",'FIN-STUDENTS'!AH42="K"),OR('FIN-STUDENTS'!AH33="O",'FIN-STUDENTS'!AH42="O")),"",SUM('FIN-STUDENTS'!AG33,'FIN-STUDENTS'!AG42))</f>
        <v/>
      </c>
      <c r="I395" s="280" t="str">
        <f>IF(AND(OR(AND('FIN-STUDENTS'!AH33="O",'FIN-STUDENTS'!AH42="O"),AND('FIN-STUDENTS'!AH33="K",'FIN-STUDENTS'!AH42="K")),SUM('FIN-STUDENTS'!AG33,'FIN-STUDENTS'!AG42)=0,ISNUMBER('FIN-STUDENTS'!AG45)),"",IF(OR('FIN-STUDENTS'!AH33="O",'FIN-STUDENTS'!AH42="O"),"O",IF(AND('FIN-STUDENTS'!AH33='FIN-STUDENTS'!AH42,OR('FIN-STUDENTS'!AH33="K",'FIN-STUDENTS'!AH33="W",'FIN-STUDENTS'!AH33="M")), UPPER('FIN-STUDENTS'!AH33),"")))</f>
        <v/>
      </c>
      <c r="J395" s="281" t="s">
        <v>711</v>
      </c>
      <c r="K395" s="280" t="str">
        <f>IF(AND(ISBLANK('FIN-STUDENTS'!AG45),$L$395&lt;&gt;"M"),"",'FIN-STUDENTS'!AG45)</f>
        <v/>
      </c>
      <c r="L395" s="280" t="str">
        <f>IF(ISBLANK('FIN-STUDENTS'!AH45),"",'FIN-STUDENTS'!AH45)</f>
        <v/>
      </c>
      <c r="M395" s="257" t="str">
        <f t="shared" si="7"/>
        <v>OK</v>
      </c>
      <c r="N395" s="15"/>
    </row>
    <row r="396" spans="1:14" ht="33.75" x14ac:dyDescent="0.25">
      <c r="A396" s="257" t="s">
        <v>834</v>
      </c>
      <c r="B396" s="257" t="s">
        <v>916</v>
      </c>
      <c r="C396" s="257" t="s">
        <v>690</v>
      </c>
      <c r="D396" s="277" t="s">
        <v>917</v>
      </c>
      <c r="E396" s="278" t="s">
        <v>711</v>
      </c>
      <c r="F396" s="279" t="s">
        <v>690</v>
      </c>
      <c r="G396" s="277" t="s">
        <v>918</v>
      </c>
      <c r="H396" s="280" t="str">
        <f>IF(OR(AND('FIN-STUDENTS'!AJ34="",'FIN-STUDENTS'!AK34=""),AND('FIN-STUDENTS'!AJ37="",'FIN-STUDENTS'!AK37=""),AND('FIN-STUDENTS'!AK34="K",'FIN-STUDENTS'!AK37="K"),OR('FIN-STUDENTS'!AK34="O",'FIN-STUDENTS'!AK37="O")),"",SUM('FIN-STUDENTS'!AJ34,'FIN-STUDENTS'!AJ37))</f>
        <v/>
      </c>
      <c r="I396" s="280" t="str">
        <f>IF(AND(OR(AND('FIN-STUDENTS'!AK34="O",'FIN-STUDENTS'!AK37="O"),AND('FIN-STUDENTS'!AK34="K",'FIN-STUDENTS'!AK37="K")),SUM('FIN-STUDENTS'!AJ34,'FIN-STUDENTS'!AJ37)=0,ISNUMBER('FIN-STUDENTS'!AJ40)),"",IF(OR('FIN-STUDENTS'!AK34="O",'FIN-STUDENTS'!AK37="O"),"O",IF(AND('FIN-STUDENTS'!AK34='FIN-STUDENTS'!AK37,OR('FIN-STUDENTS'!AK34="K",'FIN-STUDENTS'!AK34="W",'FIN-STUDENTS'!AK34="M")), UPPER('FIN-STUDENTS'!AK34),"")))</f>
        <v/>
      </c>
      <c r="J396" s="281" t="s">
        <v>711</v>
      </c>
      <c r="K396" s="280" t="str">
        <f>IF(AND(ISBLANK('FIN-STUDENTS'!AJ40),$L$396&lt;&gt;"M"),"",'FIN-STUDENTS'!AJ40)</f>
        <v/>
      </c>
      <c r="L396" s="280" t="str">
        <f>IF(ISBLANK('FIN-STUDENTS'!AK40),"",'FIN-STUDENTS'!AK40)</f>
        <v/>
      </c>
      <c r="M396" s="257" t="str">
        <f t="shared" si="7"/>
        <v>OK</v>
      </c>
      <c r="N396" s="15"/>
    </row>
    <row r="397" spans="1:14" ht="33.75" x14ac:dyDescent="0.25">
      <c r="A397" s="257" t="s">
        <v>834</v>
      </c>
      <c r="B397" s="257" t="s">
        <v>919</v>
      </c>
      <c r="C397" s="257" t="s">
        <v>690</v>
      </c>
      <c r="D397" s="277" t="s">
        <v>920</v>
      </c>
      <c r="E397" s="278" t="s">
        <v>711</v>
      </c>
      <c r="F397" s="279" t="s">
        <v>690</v>
      </c>
      <c r="G397" s="277" t="s">
        <v>921</v>
      </c>
      <c r="H397" s="280" t="str">
        <f>IF(OR(AND('FIN-STUDENTS'!AJ35="",'FIN-STUDENTS'!AK35=""),AND('FIN-STUDENTS'!AJ38="",'FIN-STUDENTS'!AK38=""),AND('FIN-STUDENTS'!AK35="K",'FIN-STUDENTS'!AK38="K"),OR('FIN-STUDENTS'!AK35="O",'FIN-STUDENTS'!AK38="O")),"",SUM('FIN-STUDENTS'!AJ35,'FIN-STUDENTS'!AJ38))</f>
        <v/>
      </c>
      <c r="I397" s="280" t="str">
        <f>IF(AND(OR(AND('FIN-STUDENTS'!AK35="O",'FIN-STUDENTS'!AK38="O"),AND('FIN-STUDENTS'!AK35="K",'FIN-STUDENTS'!AK38="K")),SUM('FIN-STUDENTS'!AJ35,'FIN-STUDENTS'!AJ38)=0,ISNUMBER('FIN-STUDENTS'!AJ41)),"",IF(OR('FIN-STUDENTS'!AK35="O",'FIN-STUDENTS'!AK38="O"),"O",IF(AND('FIN-STUDENTS'!AK35='FIN-STUDENTS'!AK38,OR('FIN-STUDENTS'!AK35="K",'FIN-STUDENTS'!AK35="W",'FIN-STUDENTS'!AK35="M")), UPPER('FIN-STUDENTS'!AK35),"")))</f>
        <v/>
      </c>
      <c r="J397" s="281" t="s">
        <v>711</v>
      </c>
      <c r="K397" s="280" t="str">
        <f>IF(AND(ISBLANK('FIN-STUDENTS'!AJ41),$L$397&lt;&gt;"M"),"",'FIN-STUDENTS'!AJ41)</f>
        <v/>
      </c>
      <c r="L397" s="280" t="str">
        <f>IF(ISBLANK('FIN-STUDENTS'!AK41),"",'FIN-STUDENTS'!AK41)</f>
        <v/>
      </c>
      <c r="M397" s="257" t="str">
        <f t="shared" si="7"/>
        <v>OK</v>
      </c>
      <c r="N397" s="15"/>
    </row>
    <row r="398" spans="1:14" ht="33.75" x14ac:dyDescent="0.25">
      <c r="A398" s="257" t="s">
        <v>834</v>
      </c>
      <c r="B398" s="257" t="s">
        <v>922</v>
      </c>
      <c r="C398" s="257" t="s">
        <v>690</v>
      </c>
      <c r="D398" s="277" t="s">
        <v>923</v>
      </c>
      <c r="E398" s="278" t="s">
        <v>711</v>
      </c>
      <c r="F398" s="279" t="s">
        <v>690</v>
      </c>
      <c r="G398" s="277" t="s">
        <v>924</v>
      </c>
      <c r="H398" s="280" t="str">
        <f>IF(OR(AND('FIN-STUDENTS'!AJ36="",'FIN-STUDENTS'!AK36=""),AND('FIN-STUDENTS'!AJ39="",'FIN-STUDENTS'!AK39=""),AND('FIN-STUDENTS'!AK36="K",'FIN-STUDENTS'!AK39="K"),OR('FIN-STUDENTS'!AK36="O",'FIN-STUDENTS'!AK39="O")),"",SUM('FIN-STUDENTS'!AJ36,'FIN-STUDENTS'!AJ39))</f>
        <v/>
      </c>
      <c r="I398" s="280" t="str">
        <f>IF(AND(OR(AND('FIN-STUDENTS'!AK36="O",'FIN-STUDENTS'!AK39="O"),AND('FIN-STUDENTS'!AK36="K",'FIN-STUDENTS'!AK39="K")),SUM('FIN-STUDENTS'!AJ36,'FIN-STUDENTS'!AJ39)=0,ISNUMBER('FIN-STUDENTS'!AJ42)),"",IF(OR('FIN-STUDENTS'!AK36="O",'FIN-STUDENTS'!AK39="O"),"O",IF(AND('FIN-STUDENTS'!AK36='FIN-STUDENTS'!AK39,OR('FIN-STUDENTS'!AK36="K",'FIN-STUDENTS'!AK36="W",'FIN-STUDENTS'!AK36="M")), UPPER('FIN-STUDENTS'!AK36),"")))</f>
        <v/>
      </c>
      <c r="J398" s="281" t="s">
        <v>711</v>
      </c>
      <c r="K398" s="280" t="str">
        <f>IF(AND(ISBLANK('FIN-STUDENTS'!AJ42),$L$398&lt;&gt;"M"),"",'FIN-STUDENTS'!AJ42)</f>
        <v/>
      </c>
      <c r="L398" s="280" t="str">
        <f>IF(ISBLANK('FIN-STUDENTS'!AK42),"",'FIN-STUDENTS'!AK42)</f>
        <v/>
      </c>
      <c r="M398" s="257" t="str">
        <f t="shared" si="7"/>
        <v>OK</v>
      </c>
      <c r="N398" s="15"/>
    </row>
    <row r="399" spans="1:14" ht="33.75" x14ac:dyDescent="0.25">
      <c r="A399" s="257" t="s">
        <v>834</v>
      </c>
      <c r="B399" s="257" t="s">
        <v>925</v>
      </c>
      <c r="C399" s="257" t="s">
        <v>690</v>
      </c>
      <c r="D399" s="277" t="s">
        <v>926</v>
      </c>
      <c r="E399" s="278" t="s">
        <v>711</v>
      </c>
      <c r="F399" s="279" t="s">
        <v>690</v>
      </c>
      <c r="G399" s="277" t="s">
        <v>927</v>
      </c>
      <c r="H399" s="280" t="str">
        <f>IF(OR(AND('FIN-STUDENTS'!AJ31="",'FIN-STUDENTS'!AK31=""),AND('FIN-STUDENTS'!AJ40="",'FIN-STUDENTS'!AK40=""),AND('FIN-STUDENTS'!AK31="K",'FIN-STUDENTS'!AK40="K"),OR('FIN-STUDENTS'!AK31="O",'FIN-STUDENTS'!AK40="O")),"",SUM('FIN-STUDENTS'!AJ31,'FIN-STUDENTS'!AJ40))</f>
        <v/>
      </c>
      <c r="I399" s="280" t="str">
        <f>IF(AND(OR(AND('FIN-STUDENTS'!AK31="O",'FIN-STUDENTS'!AK40="O"),AND('FIN-STUDENTS'!AK31="K",'FIN-STUDENTS'!AK40="K")),SUM('FIN-STUDENTS'!AJ31,'FIN-STUDENTS'!AJ40)=0,ISNUMBER('FIN-STUDENTS'!AJ43)),"",IF(OR('FIN-STUDENTS'!AK31="O",'FIN-STUDENTS'!AK40="O"),"O",IF(AND('FIN-STUDENTS'!AK31='FIN-STUDENTS'!AK40,OR('FIN-STUDENTS'!AK31="K",'FIN-STUDENTS'!AK31="W",'FIN-STUDENTS'!AK31="M")), UPPER('FIN-STUDENTS'!AK31),"")))</f>
        <v/>
      </c>
      <c r="J399" s="281" t="s">
        <v>711</v>
      </c>
      <c r="K399" s="280" t="str">
        <f>IF(AND(ISBLANK('FIN-STUDENTS'!AJ43),$L$399&lt;&gt;"M"),"",'FIN-STUDENTS'!AJ43)</f>
        <v/>
      </c>
      <c r="L399" s="280" t="str">
        <f>IF(ISBLANK('FIN-STUDENTS'!AK43),"",'FIN-STUDENTS'!AK43)</f>
        <v/>
      </c>
      <c r="M399" s="257" t="str">
        <f t="shared" si="7"/>
        <v>OK</v>
      </c>
      <c r="N399" s="15"/>
    </row>
    <row r="400" spans="1:14" ht="33.75" x14ac:dyDescent="0.25">
      <c r="A400" s="257" t="s">
        <v>834</v>
      </c>
      <c r="B400" s="257" t="s">
        <v>928</v>
      </c>
      <c r="C400" s="257" t="s">
        <v>690</v>
      </c>
      <c r="D400" s="277" t="s">
        <v>929</v>
      </c>
      <c r="E400" s="278" t="s">
        <v>711</v>
      </c>
      <c r="F400" s="279" t="s">
        <v>690</v>
      </c>
      <c r="G400" s="277" t="s">
        <v>930</v>
      </c>
      <c r="H400" s="280" t="str">
        <f>IF(OR(AND('FIN-STUDENTS'!AJ32="",'FIN-STUDENTS'!AK32=""),AND('FIN-STUDENTS'!AJ41="",'FIN-STUDENTS'!AK41=""),AND('FIN-STUDENTS'!AK32="K",'FIN-STUDENTS'!AK41="K"),OR('FIN-STUDENTS'!AK32="O",'FIN-STUDENTS'!AK41="O")),"",SUM('FIN-STUDENTS'!AJ32,'FIN-STUDENTS'!AJ41))</f>
        <v/>
      </c>
      <c r="I400" s="280" t="str">
        <f>IF(AND(OR(AND('FIN-STUDENTS'!AK32="O",'FIN-STUDENTS'!AK41="O"),AND('FIN-STUDENTS'!AK32="K",'FIN-STUDENTS'!AK41="K")),SUM('FIN-STUDENTS'!AJ32,'FIN-STUDENTS'!AJ41)=0,ISNUMBER('FIN-STUDENTS'!AJ44)),"",IF(OR('FIN-STUDENTS'!AK32="O",'FIN-STUDENTS'!AK41="O"),"O",IF(AND('FIN-STUDENTS'!AK32='FIN-STUDENTS'!AK41,OR('FIN-STUDENTS'!AK32="K",'FIN-STUDENTS'!AK32="W",'FIN-STUDENTS'!AK32="M")), UPPER('FIN-STUDENTS'!AK32),"")))</f>
        <v/>
      </c>
      <c r="J400" s="281" t="s">
        <v>711</v>
      </c>
      <c r="K400" s="280" t="str">
        <f>IF(AND(ISBLANK('FIN-STUDENTS'!AJ44),$L$400&lt;&gt;"M"),"",'FIN-STUDENTS'!AJ44)</f>
        <v/>
      </c>
      <c r="L400" s="280" t="str">
        <f>IF(ISBLANK('FIN-STUDENTS'!AK44),"",'FIN-STUDENTS'!AK44)</f>
        <v/>
      </c>
      <c r="M400" s="257" t="str">
        <f t="shared" si="7"/>
        <v>OK</v>
      </c>
      <c r="N400" s="15"/>
    </row>
    <row r="401" spans="1:14" ht="33.75" x14ac:dyDescent="0.25">
      <c r="A401" s="257" t="s">
        <v>834</v>
      </c>
      <c r="B401" s="257" t="s">
        <v>931</v>
      </c>
      <c r="C401" s="257" t="s">
        <v>690</v>
      </c>
      <c r="D401" s="277" t="s">
        <v>932</v>
      </c>
      <c r="E401" s="278" t="s">
        <v>711</v>
      </c>
      <c r="F401" s="279" t="s">
        <v>690</v>
      </c>
      <c r="G401" s="277" t="s">
        <v>933</v>
      </c>
      <c r="H401" s="280" t="str">
        <f>IF(OR(AND('FIN-STUDENTS'!AJ33="",'FIN-STUDENTS'!AK33=""),AND('FIN-STUDENTS'!AJ42="",'FIN-STUDENTS'!AK42=""),AND('FIN-STUDENTS'!AK33="K",'FIN-STUDENTS'!AK42="K"),OR('FIN-STUDENTS'!AK33="O",'FIN-STUDENTS'!AK42="O")),"",SUM('FIN-STUDENTS'!AJ33,'FIN-STUDENTS'!AJ42))</f>
        <v/>
      </c>
      <c r="I401" s="280" t="str">
        <f>IF(AND(OR(AND('FIN-STUDENTS'!AK33="O",'FIN-STUDENTS'!AK42="O"),AND('FIN-STUDENTS'!AK33="K",'FIN-STUDENTS'!AK42="K")),SUM('FIN-STUDENTS'!AJ33,'FIN-STUDENTS'!AJ42)=0,ISNUMBER('FIN-STUDENTS'!AJ45)),"",IF(OR('FIN-STUDENTS'!AK33="O",'FIN-STUDENTS'!AK42="O"),"O",IF(AND('FIN-STUDENTS'!AK33='FIN-STUDENTS'!AK42,OR('FIN-STUDENTS'!AK33="K",'FIN-STUDENTS'!AK33="W",'FIN-STUDENTS'!AK33="M")), UPPER('FIN-STUDENTS'!AK33),"")))</f>
        <v/>
      </c>
      <c r="J401" s="281" t="s">
        <v>711</v>
      </c>
      <c r="K401" s="280" t="str">
        <f>IF(AND(ISBLANK('FIN-STUDENTS'!AJ45),$L$401&lt;&gt;"M"),"",'FIN-STUDENTS'!AJ45)</f>
        <v/>
      </c>
      <c r="L401" s="280" t="str">
        <f>IF(ISBLANK('FIN-STUDENTS'!AK45),"",'FIN-STUDENTS'!AK45)</f>
        <v/>
      </c>
      <c r="M401" s="257" t="str">
        <f t="shared" si="7"/>
        <v>OK</v>
      </c>
      <c r="N401" s="15"/>
    </row>
    <row r="402" spans="1:14" ht="33.75" x14ac:dyDescent="0.25">
      <c r="A402" s="257" t="s">
        <v>834</v>
      </c>
      <c r="B402" s="257" t="s">
        <v>934</v>
      </c>
      <c r="C402" s="257" t="s">
        <v>690</v>
      </c>
      <c r="D402" s="277" t="s">
        <v>935</v>
      </c>
      <c r="E402" s="278" t="s">
        <v>711</v>
      </c>
      <c r="F402" s="279" t="s">
        <v>690</v>
      </c>
      <c r="G402" s="277" t="s">
        <v>936</v>
      </c>
      <c r="H402" s="280" t="str">
        <f>IF(OR(AND('FIN-STUDENTS'!AM34="",'FIN-STUDENTS'!AN34=""),AND('FIN-STUDENTS'!AM37="",'FIN-STUDENTS'!AN37=""),AND('FIN-STUDENTS'!AN34="K",'FIN-STUDENTS'!AN37="K"),OR('FIN-STUDENTS'!AN34="O",'FIN-STUDENTS'!AN37="O")),"",SUM('FIN-STUDENTS'!AM34,'FIN-STUDENTS'!AM37))</f>
        <v/>
      </c>
      <c r="I402" s="280" t="str">
        <f>IF(AND(OR(AND('FIN-STUDENTS'!AN34="O",'FIN-STUDENTS'!AN37="O"),AND('FIN-STUDENTS'!AN34="K",'FIN-STUDENTS'!AN37="K")),SUM('FIN-STUDENTS'!AM34,'FIN-STUDENTS'!AM37)=0,ISNUMBER('FIN-STUDENTS'!AM40)),"",IF(OR('FIN-STUDENTS'!AN34="O",'FIN-STUDENTS'!AN37="O"),"O",IF(AND('FIN-STUDENTS'!AN34='FIN-STUDENTS'!AN37,OR('FIN-STUDENTS'!AN34="K",'FIN-STUDENTS'!AN34="W",'FIN-STUDENTS'!AN34="M")), UPPER('FIN-STUDENTS'!AN34),"")))</f>
        <v/>
      </c>
      <c r="J402" s="281" t="s">
        <v>711</v>
      </c>
      <c r="K402" s="280" t="str">
        <f>IF(AND(ISBLANK('FIN-STUDENTS'!AM40),$L$402&lt;&gt;"M"),"",'FIN-STUDENTS'!AM40)</f>
        <v/>
      </c>
      <c r="L402" s="280" t="str">
        <f>IF(ISBLANK('FIN-STUDENTS'!AN40),"",'FIN-STUDENTS'!AN40)</f>
        <v/>
      </c>
      <c r="M402" s="257" t="str">
        <f t="shared" si="7"/>
        <v>OK</v>
      </c>
      <c r="N402" s="15"/>
    </row>
    <row r="403" spans="1:14" ht="33.75" x14ac:dyDescent="0.25">
      <c r="A403" s="257" t="s">
        <v>834</v>
      </c>
      <c r="B403" s="257" t="s">
        <v>937</v>
      </c>
      <c r="C403" s="257" t="s">
        <v>690</v>
      </c>
      <c r="D403" s="277" t="s">
        <v>938</v>
      </c>
      <c r="E403" s="278" t="s">
        <v>711</v>
      </c>
      <c r="F403" s="279" t="s">
        <v>690</v>
      </c>
      <c r="G403" s="277" t="s">
        <v>939</v>
      </c>
      <c r="H403" s="280" t="str">
        <f>IF(OR(AND('FIN-STUDENTS'!AM35="",'FIN-STUDENTS'!AN35=""),AND('FIN-STUDENTS'!AM38="",'FIN-STUDENTS'!AN38=""),AND('FIN-STUDENTS'!AN35="K",'FIN-STUDENTS'!AN38="K"),OR('FIN-STUDENTS'!AN35="O",'FIN-STUDENTS'!AN38="O")),"",SUM('FIN-STUDENTS'!AM35,'FIN-STUDENTS'!AM38))</f>
        <v/>
      </c>
      <c r="I403" s="280" t="str">
        <f>IF(AND(OR(AND('FIN-STUDENTS'!AN35="O",'FIN-STUDENTS'!AN38="O"),AND('FIN-STUDENTS'!AN35="K",'FIN-STUDENTS'!AN38="K")),SUM('FIN-STUDENTS'!AM35,'FIN-STUDENTS'!AM38)=0,ISNUMBER('FIN-STUDENTS'!AM41)),"",IF(OR('FIN-STUDENTS'!AN35="O",'FIN-STUDENTS'!AN38="O"),"O",IF(AND('FIN-STUDENTS'!AN35='FIN-STUDENTS'!AN38,OR('FIN-STUDENTS'!AN35="K",'FIN-STUDENTS'!AN35="W",'FIN-STUDENTS'!AN35="M")), UPPER('FIN-STUDENTS'!AN35),"")))</f>
        <v/>
      </c>
      <c r="J403" s="281" t="s">
        <v>711</v>
      </c>
      <c r="K403" s="280" t="str">
        <f>IF(AND(ISBLANK('FIN-STUDENTS'!AM41),$L$403&lt;&gt;"M"),"",'FIN-STUDENTS'!AM41)</f>
        <v/>
      </c>
      <c r="L403" s="280" t="str">
        <f>IF(ISBLANK('FIN-STUDENTS'!AN41),"",'FIN-STUDENTS'!AN41)</f>
        <v/>
      </c>
      <c r="M403" s="257" t="str">
        <f t="shared" si="7"/>
        <v>OK</v>
      </c>
      <c r="N403" s="15"/>
    </row>
    <row r="404" spans="1:14" ht="33.75" x14ac:dyDescent="0.25">
      <c r="A404" s="257" t="s">
        <v>834</v>
      </c>
      <c r="B404" s="257" t="s">
        <v>940</v>
      </c>
      <c r="C404" s="257" t="s">
        <v>690</v>
      </c>
      <c r="D404" s="277" t="s">
        <v>941</v>
      </c>
      <c r="E404" s="278" t="s">
        <v>711</v>
      </c>
      <c r="F404" s="279" t="s">
        <v>690</v>
      </c>
      <c r="G404" s="277" t="s">
        <v>942</v>
      </c>
      <c r="H404" s="280" t="str">
        <f>IF(OR(AND('FIN-STUDENTS'!AM36="",'FIN-STUDENTS'!AN36=""),AND('FIN-STUDENTS'!AM39="",'FIN-STUDENTS'!AN39=""),AND('FIN-STUDENTS'!AN36="K",'FIN-STUDENTS'!AN39="K"),OR('FIN-STUDENTS'!AN36="O",'FIN-STUDENTS'!AN39="O")),"",SUM('FIN-STUDENTS'!AM36,'FIN-STUDENTS'!AM39))</f>
        <v/>
      </c>
      <c r="I404" s="280" t="str">
        <f>IF(AND(OR(AND('FIN-STUDENTS'!AN36="O",'FIN-STUDENTS'!AN39="O"),AND('FIN-STUDENTS'!AN36="K",'FIN-STUDENTS'!AN39="K")),SUM('FIN-STUDENTS'!AM36,'FIN-STUDENTS'!AM39)=0,ISNUMBER('FIN-STUDENTS'!AM42)),"",IF(OR('FIN-STUDENTS'!AN36="O",'FIN-STUDENTS'!AN39="O"),"O",IF(AND('FIN-STUDENTS'!AN36='FIN-STUDENTS'!AN39,OR('FIN-STUDENTS'!AN36="K",'FIN-STUDENTS'!AN36="W",'FIN-STUDENTS'!AN36="M")), UPPER('FIN-STUDENTS'!AN36),"")))</f>
        <v/>
      </c>
      <c r="J404" s="281" t="s">
        <v>711</v>
      </c>
      <c r="K404" s="280" t="str">
        <f>IF(AND(ISBLANK('FIN-STUDENTS'!AM42),$L$404&lt;&gt;"M"),"",'FIN-STUDENTS'!AM42)</f>
        <v/>
      </c>
      <c r="L404" s="280" t="str">
        <f>IF(ISBLANK('FIN-STUDENTS'!AN42),"",'FIN-STUDENTS'!AN42)</f>
        <v/>
      </c>
      <c r="M404" s="257" t="str">
        <f t="shared" si="7"/>
        <v>OK</v>
      </c>
      <c r="N404" s="15"/>
    </row>
    <row r="405" spans="1:14" ht="33.75" x14ac:dyDescent="0.25">
      <c r="A405" s="257" t="s">
        <v>834</v>
      </c>
      <c r="B405" s="257" t="s">
        <v>943</v>
      </c>
      <c r="C405" s="257" t="s">
        <v>690</v>
      </c>
      <c r="D405" s="277" t="s">
        <v>944</v>
      </c>
      <c r="E405" s="278" t="s">
        <v>711</v>
      </c>
      <c r="F405" s="279" t="s">
        <v>690</v>
      </c>
      <c r="G405" s="277" t="s">
        <v>945</v>
      </c>
      <c r="H405" s="280" t="str">
        <f>IF(OR(AND('FIN-STUDENTS'!AM31="",'FIN-STUDENTS'!AN31=""),AND('FIN-STUDENTS'!AM40="",'FIN-STUDENTS'!AN40=""),AND('FIN-STUDENTS'!AN31="K",'FIN-STUDENTS'!AN40="K"),OR('FIN-STUDENTS'!AN31="O",'FIN-STUDENTS'!AN40="O")),"",SUM('FIN-STUDENTS'!AM31,'FIN-STUDENTS'!AM40))</f>
        <v/>
      </c>
      <c r="I405" s="280" t="str">
        <f>IF(AND(OR(AND('FIN-STUDENTS'!AN31="O",'FIN-STUDENTS'!AN40="O"),AND('FIN-STUDENTS'!AN31="K",'FIN-STUDENTS'!AN40="K")),SUM('FIN-STUDENTS'!AM31,'FIN-STUDENTS'!AM40)=0,ISNUMBER('FIN-STUDENTS'!AM43)),"",IF(OR('FIN-STUDENTS'!AN31="O",'FIN-STUDENTS'!AN40="O"),"O",IF(AND('FIN-STUDENTS'!AN31='FIN-STUDENTS'!AN40,OR('FIN-STUDENTS'!AN31="K",'FIN-STUDENTS'!AN31="W",'FIN-STUDENTS'!AN31="M")), UPPER('FIN-STUDENTS'!AN31),"")))</f>
        <v/>
      </c>
      <c r="J405" s="281" t="s">
        <v>711</v>
      </c>
      <c r="K405" s="280" t="str">
        <f>IF(AND(ISBLANK('FIN-STUDENTS'!AM43),$L$405&lt;&gt;"M"),"",'FIN-STUDENTS'!AM43)</f>
        <v/>
      </c>
      <c r="L405" s="280" t="str">
        <f>IF(ISBLANK('FIN-STUDENTS'!AN43),"",'FIN-STUDENTS'!AN43)</f>
        <v/>
      </c>
      <c r="M405" s="257" t="str">
        <f t="shared" si="7"/>
        <v>OK</v>
      </c>
      <c r="N405" s="15"/>
    </row>
    <row r="406" spans="1:14" ht="33.75" x14ac:dyDescent="0.25">
      <c r="A406" s="257" t="s">
        <v>834</v>
      </c>
      <c r="B406" s="257" t="s">
        <v>946</v>
      </c>
      <c r="C406" s="257" t="s">
        <v>690</v>
      </c>
      <c r="D406" s="277" t="s">
        <v>947</v>
      </c>
      <c r="E406" s="278" t="s">
        <v>711</v>
      </c>
      <c r="F406" s="279" t="s">
        <v>690</v>
      </c>
      <c r="G406" s="277" t="s">
        <v>948</v>
      </c>
      <c r="H406" s="280" t="str">
        <f>IF(OR(AND('FIN-STUDENTS'!AM32="",'FIN-STUDENTS'!AN32=""),AND('FIN-STUDENTS'!AM41="",'FIN-STUDENTS'!AN41=""),AND('FIN-STUDENTS'!AN32="K",'FIN-STUDENTS'!AN41="K"),OR('FIN-STUDENTS'!AN32="O",'FIN-STUDENTS'!AN41="O")),"",SUM('FIN-STUDENTS'!AM32,'FIN-STUDENTS'!AM41))</f>
        <v/>
      </c>
      <c r="I406" s="280" t="str">
        <f>IF(AND(OR(AND('FIN-STUDENTS'!AN32="O",'FIN-STUDENTS'!AN41="O"),AND('FIN-STUDENTS'!AN32="K",'FIN-STUDENTS'!AN41="K")),SUM('FIN-STUDENTS'!AM32,'FIN-STUDENTS'!AM41)=0,ISNUMBER('FIN-STUDENTS'!AM44)),"",IF(OR('FIN-STUDENTS'!AN32="O",'FIN-STUDENTS'!AN41="O"),"O",IF(AND('FIN-STUDENTS'!AN32='FIN-STUDENTS'!AN41,OR('FIN-STUDENTS'!AN32="K",'FIN-STUDENTS'!AN32="W",'FIN-STUDENTS'!AN32="M")), UPPER('FIN-STUDENTS'!AN32),"")))</f>
        <v/>
      </c>
      <c r="J406" s="281" t="s">
        <v>711</v>
      </c>
      <c r="K406" s="280" t="str">
        <f>IF(AND(ISBLANK('FIN-STUDENTS'!AM44),$L$406&lt;&gt;"M"),"",'FIN-STUDENTS'!AM44)</f>
        <v/>
      </c>
      <c r="L406" s="280" t="str">
        <f>IF(ISBLANK('FIN-STUDENTS'!AN44),"",'FIN-STUDENTS'!AN44)</f>
        <v/>
      </c>
      <c r="M406" s="257" t="str">
        <f t="shared" si="7"/>
        <v>OK</v>
      </c>
      <c r="N406" s="15"/>
    </row>
    <row r="407" spans="1:14" ht="33.75" x14ac:dyDescent="0.25">
      <c r="A407" s="257" t="s">
        <v>834</v>
      </c>
      <c r="B407" s="257" t="s">
        <v>949</v>
      </c>
      <c r="C407" s="257" t="s">
        <v>690</v>
      </c>
      <c r="D407" s="277" t="s">
        <v>950</v>
      </c>
      <c r="E407" s="278" t="s">
        <v>711</v>
      </c>
      <c r="F407" s="279" t="s">
        <v>690</v>
      </c>
      <c r="G407" s="277" t="s">
        <v>951</v>
      </c>
      <c r="H407" s="280" t="str">
        <f>IF(OR(AND('FIN-STUDENTS'!AM33="",'FIN-STUDENTS'!AN33=""),AND('FIN-STUDENTS'!AM42="",'FIN-STUDENTS'!AN42=""),AND('FIN-STUDENTS'!AN33="K",'FIN-STUDENTS'!AN42="K"),OR('FIN-STUDENTS'!AN33="O",'FIN-STUDENTS'!AN42="O")),"",SUM('FIN-STUDENTS'!AM33,'FIN-STUDENTS'!AM42))</f>
        <v/>
      </c>
      <c r="I407" s="280" t="str">
        <f>IF(AND(OR(AND('FIN-STUDENTS'!AN33="O",'FIN-STUDENTS'!AN42="O"),AND('FIN-STUDENTS'!AN33="K",'FIN-STUDENTS'!AN42="K")),SUM('FIN-STUDENTS'!AM33,'FIN-STUDENTS'!AM42)=0,ISNUMBER('FIN-STUDENTS'!AM45)),"",IF(OR('FIN-STUDENTS'!AN33="O",'FIN-STUDENTS'!AN42="O"),"O",IF(AND('FIN-STUDENTS'!AN33='FIN-STUDENTS'!AN42,OR('FIN-STUDENTS'!AN33="K",'FIN-STUDENTS'!AN33="W",'FIN-STUDENTS'!AN33="M")), UPPER('FIN-STUDENTS'!AN33),"")))</f>
        <v/>
      </c>
      <c r="J407" s="281" t="s">
        <v>711</v>
      </c>
      <c r="K407" s="280" t="str">
        <f>IF(AND(ISBLANK('FIN-STUDENTS'!AM45),$L$407&lt;&gt;"M"),"",'FIN-STUDENTS'!AM45)</f>
        <v/>
      </c>
      <c r="L407" s="280" t="str">
        <f>IF(ISBLANK('FIN-STUDENTS'!AN45),"",'FIN-STUDENTS'!AN45)</f>
        <v/>
      </c>
      <c r="M407" s="257" t="str">
        <f t="shared" si="7"/>
        <v>OK</v>
      </c>
      <c r="N407" s="15"/>
    </row>
    <row r="408" spans="1:14" ht="33.75" x14ac:dyDescent="0.25">
      <c r="A408" s="257" t="s">
        <v>834</v>
      </c>
      <c r="B408" s="257" t="s">
        <v>952</v>
      </c>
      <c r="C408" s="257" t="s">
        <v>690</v>
      </c>
      <c r="D408" s="277" t="s">
        <v>953</v>
      </c>
      <c r="E408" s="278" t="s">
        <v>711</v>
      </c>
      <c r="F408" s="279" t="s">
        <v>690</v>
      </c>
      <c r="G408" s="277" t="s">
        <v>954</v>
      </c>
      <c r="H408" s="280" t="str">
        <f>IF(OR(AND('FIN-STUDENTS'!AP34="",'FIN-STUDENTS'!AQ34=""),AND('FIN-STUDENTS'!AP37="",'FIN-STUDENTS'!AQ37=""),AND('FIN-STUDENTS'!AQ34="K",'FIN-STUDENTS'!AQ37="K"),OR('FIN-STUDENTS'!AQ34="O",'FIN-STUDENTS'!AQ37="O")),"",SUM('FIN-STUDENTS'!AP34,'FIN-STUDENTS'!AP37))</f>
        <v/>
      </c>
      <c r="I408" s="280" t="str">
        <f>IF(AND(OR(AND('FIN-STUDENTS'!AQ34="O",'FIN-STUDENTS'!AQ37="O"),AND('FIN-STUDENTS'!AQ34="K",'FIN-STUDENTS'!AQ37="K")),SUM('FIN-STUDENTS'!AP34,'FIN-STUDENTS'!AP37)=0,ISNUMBER('FIN-STUDENTS'!AP40)),"",IF(OR('FIN-STUDENTS'!AQ34="O",'FIN-STUDENTS'!AQ37="O"),"O",IF(AND('FIN-STUDENTS'!AQ34='FIN-STUDENTS'!AQ37,OR('FIN-STUDENTS'!AQ34="K",'FIN-STUDENTS'!AQ34="W",'FIN-STUDENTS'!AQ34="M")), UPPER('FIN-STUDENTS'!AQ34),"")))</f>
        <v/>
      </c>
      <c r="J408" s="281" t="s">
        <v>711</v>
      </c>
      <c r="K408" s="280" t="str">
        <f>IF(AND(ISBLANK('FIN-STUDENTS'!AP40),$L$408&lt;&gt;"M"),"",'FIN-STUDENTS'!AP40)</f>
        <v/>
      </c>
      <c r="L408" s="280" t="str">
        <f>IF(ISBLANK('FIN-STUDENTS'!AQ40),"",'FIN-STUDENTS'!AQ40)</f>
        <v/>
      </c>
      <c r="M408" s="257" t="str">
        <f t="shared" si="7"/>
        <v>OK</v>
      </c>
      <c r="N408" s="15"/>
    </row>
    <row r="409" spans="1:14" ht="33.75" x14ac:dyDescent="0.25">
      <c r="A409" s="257" t="s">
        <v>834</v>
      </c>
      <c r="B409" s="257" t="s">
        <v>955</v>
      </c>
      <c r="C409" s="257" t="s">
        <v>690</v>
      </c>
      <c r="D409" s="277" t="s">
        <v>956</v>
      </c>
      <c r="E409" s="278" t="s">
        <v>711</v>
      </c>
      <c r="F409" s="279" t="s">
        <v>690</v>
      </c>
      <c r="G409" s="277" t="s">
        <v>957</v>
      </c>
      <c r="H409" s="280" t="str">
        <f>IF(OR(AND('FIN-STUDENTS'!AP35="",'FIN-STUDENTS'!AQ35=""),AND('FIN-STUDENTS'!AP38="",'FIN-STUDENTS'!AQ38=""),AND('FIN-STUDENTS'!AQ35="K",'FIN-STUDENTS'!AQ38="K"),OR('FIN-STUDENTS'!AQ35="O",'FIN-STUDENTS'!AQ38="O")),"",SUM('FIN-STUDENTS'!AP35,'FIN-STUDENTS'!AP38))</f>
        <v/>
      </c>
      <c r="I409" s="280" t="str">
        <f>IF(AND(OR(AND('FIN-STUDENTS'!AQ35="O",'FIN-STUDENTS'!AQ38="O"),AND('FIN-STUDENTS'!AQ35="K",'FIN-STUDENTS'!AQ38="K")),SUM('FIN-STUDENTS'!AP35,'FIN-STUDENTS'!AP38)=0,ISNUMBER('FIN-STUDENTS'!AP41)),"",IF(OR('FIN-STUDENTS'!AQ35="O",'FIN-STUDENTS'!AQ38="O"),"O",IF(AND('FIN-STUDENTS'!AQ35='FIN-STUDENTS'!AQ38,OR('FIN-STUDENTS'!AQ35="K",'FIN-STUDENTS'!AQ35="W",'FIN-STUDENTS'!AQ35="M")), UPPER('FIN-STUDENTS'!AQ35),"")))</f>
        <v/>
      </c>
      <c r="J409" s="281" t="s">
        <v>711</v>
      </c>
      <c r="K409" s="280" t="str">
        <f>IF(AND(ISBLANK('FIN-STUDENTS'!AP41),$L$409&lt;&gt;"M"),"",'FIN-STUDENTS'!AP41)</f>
        <v/>
      </c>
      <c r="L409" s="280" t="str">
        <f>IF(ISBLANK('FIN-STUDENTS'!AQ41),"",'FIN-STUDENTS'!AQ41)</f>
        <v/>
      </c>
      <c r="M409" s="257" t="str">
        <f t="shared" si="7"/>
        <v>OK</v>
      </c>
      <c r="N409" s="15"/>
    </row>
    <row r="410" spans="1:14" ht="33.75" x14ac:dyDescent="0.25">
      <c r="A410" s="257" t="s">
        <v>834</v>
      </c>
      <c r="B410" s="257" t="s">
        <v>958</v>
      </c>
      <c r="C410" s="257" t="s">
        <v>690</v>
      </c>
      <c r="D410" s="277" t="s">
        <v>959</v>
      </c>
      <c r="E410" s="278" t="s">
        <v>711</v>
      </c>
      <c r="F410" s="279" t="s">
        <v>690</v>
      </c>
      <c r="G410" s="277" t="s">
        <v>960</v>
      </c>
      <c r="H410" s="280" t="str">
        <f>IF(OR(AND('FIN-STUDENTS'!AP36="",'FIN-STUDENTS'!AQ36=""),AND('FIN-STUDENTS'!AP39="",'FIN-STUDENTS'!AQ39=""),AND('FIN-STUDENTS'!AQ36="K",'FIN-STUDENTS'!AQ39="K"),OR('FIN-STUDENTS'!AQ36="O",'FIN-STUDENTS'!AQ39="O")),"",SUM('FIN-STUDENTS'!AP36,'FIN-STUDENTS'!AP39))</f>
        <v/>
      </c>
      <c r="I410" s="280" t="str">
        <f>IF(AND(OR(AND('FIN-STUDENTS'!AQ36="O",'FIN-STUDENTS'!AQ39="O"),AND('FIN-STUDENTS'!AQ36="K",'FIN-STUDENTS'!AQ39="K")),SUM('FIN-STUDENTS'!AP36,'FIN-STUDENTS'!AP39)=0,ISNUMBER('FIN-STUDENTS'!AP42)),"",IF(OR('FIN-STUDENTS'!AQ36="O",'FIN-STUDENTS'!AQ39="O"),"O",IF(AND('FIN-STUDENTS'!AQ36='FIN-STUDENTS'!AQ39,OR('FIN-STUDENTS'!AQ36="K",'FIN-STUDENTS'!AQ36="W",'FIN-STUDENTS'!AQ36="M")), UPPER('FIN-STUDENTS'!AQ36),"")))</f>
        <v/>
      </c>
      <c r="J410" s="281" t="s">
        <v>711</v>
      </c>
      <c r="K410" s="280" t="str">
        <f>IF(AND(ISBLANK('FIN-STUDENTS'!AP42),$L$410&lt;&gt;"M"),"",'FIN-STUDENTS'!AP42)</f>
        <v/>
      </c>
      <c r="L410" s="280" t="str">
        <f>IF(ISBLANK('FIN-STUDENTS'!AQ42),"",'FIN-STUDENTS'!AQ42)</f>
        <v/>
      </c>
      <c r="M410" s="257" t="str">
        <f t="shared" si="7"/>
        <v>OK</v>
      </c>
      <c r="N410" s="15"/>
    </row>
    <row r="411" spans="1:14" ht="33.75" x14ac:dyDescent="0.25">
      <c r="A411" s="257" t="s">
        <v>834</v>
      </c>
      <c r="B411" s="257" t="s">
        <v>961</v>
      </c>
      <c r="C411" s="257" t="s">
        <v>690</v>
      </c>
      <c r="D411" s="277" t="s">
        <v>962</v>
      </c>
      <c r="E411" s="278" t="s">
        <v>711</v>
      </c>
      <c r="F411" s="279" t="s">
        <v>690</v>
      </c>
      <c r="G411" s="277" t="s">
        <v>963</v>
      </c>
      <c r="H411" s="280" t="str">
        <f>IF(OR(AND('FIN-STUDENTS'!AP31="",'FIN-STUDENTS'!AQ31=""),AND('FIN-STUDENTS'!AP40="",'FIN-STUDENTS'!AQ40=""),AND('FIN-STUDENTS'!AQ31="K",'FIN-STUDENTS'!AQ40="K"),OR('FIN-STUDENTS'!AQ31="O",'FIN-STUDENTS'!AQ40="O")),"",SUM('FIN-STUDENTS'!AP31,'FIN-STUDENTS'!AP40))</f>
        <v/>
      </c>
      <c r="I411" s="280" t="str">
        <f>IF(AND(OR(AND('FIN-STUDENTS'!AQ31="O",'FIN-STUDENTS'!AQ40="O"),AND('FIN-STUDENTS'!AQ31="K",'FIN-STUDENTS'!AQ40="K")),SUM('FIN-STUDENTS'!AP31,'FIN-STUDENTS'!AP40)=0,ISNUMBER('FIN-STUDENTS'!AP43)),"",IF(OR('FIN-STUDENTS'!AQ31="O",'FIN-STUDENTS'!AQ40="O"),"O",IF(AND('FIN-STUDENTS'!AQ31='FIN-STUDENTS'!AQ40,OR('FIN-STUDENTS'!AQ31="K",'FIN-STUDENTS'!AQ31="W",'FIN-STUDENTS'!AQ31="M")), UPPER('FIN-STUDENTS'!AQ31),"")))</f>
        <v/>
      </c>
      <c r="J411" s="281" t="s">
        <v>711</v>
      </c>
      <c r="K411" s="280" t="str">
        <f>IF(AND(ISBLANK('FIN-STUDENTS'!AP43),$L$411&lt;&gt;"M"),"",'FIN-STUDENTS'!AP43)</f>
        <v/>
      </c>
      <c r="L411" s="280" t="str">
        <f>IF(ISBLANK('FIN-STUDENTS'!AQ43),"",'FIN-STUDENTS'!AQ43)</f>
        <v/>
      </c>
      <c r="M411" s="257" t="str">
        <f t="shared" si="7"/>
        <v>OK</v>
      </c>
      <c r="N411" s="15"/>
    </row>
    <row r="412" spans="1:14" ht="33.75" x14ac:dyDescent="0.25">
      <c r="A412" s="257" t="s">
        <v>834</v>
      </c>
      <c r="B412" s="257" t="s">
        <v>964</v>
      </c>
      <c r="C412" s="257" t="s">
        <v>690</v>
      </c>
      <c r="D412" s="277" t="s">
        <v>965</v>
      </c>
      <c r="E412" s="278" t="s">
        <v>711</v>
      </c>
      <c r="F412" s="279" t="s">
        <v>690</v>
      </c>
      <c r="G412" s="277" t="s">
        <v>966</v>
      </c>
      <c r="H412" s="280" t="str">
        <f>IF(OR(AND('FIN-STUDENTS'!AP32="",'FIN-STUDENTS'!AQ32=""),AND('FIN-STUDENTS'!AP41="",'FIN-STUDENTS'!AQ41=""),AND('FIN-STUDENTS'!AQ32="K",'FIN-STUDENTS'!AQ41="K"),OR('FIN-STUDENTS'!AQ32="O",'FIN-STUDENTS'!AQ41="O")),"",SUM('FIN-STUDENTS'!AP32,'FIN-STUDENTS'!AP41))</f>
        <v/>
      </c>
      <c r="I412" s="280" t="str">
        <f>IF(AND(OR(AND('FIN-STUDENTS'!AQ32="O",'FIN-STUDENTS'!AQ41="O"),AND('FIN-STUDENTS'!AQ32="K",'FIN-STUDENTS'!AQ41="K")),SUM('FIN-STUDENTS'!AP32,'FIN-STUDENTS'!AP41)=0,ISNUMBER('FIN-STUDENTS'!AP44)),"",IF(OR('FIN-STUDENTS'!AQ32="O",'FIN-STUDENTS'!AQ41="O"),"O",IF(AND('FIN-STUDENTS'!AQ32='FIN-STUDENTS'!AQ41,OR('FIN-STUDENTS'!AQ32="K",'FIN-STUDENTS'!AQ32="W",'FIN-STUDENTS'!AQ32="M")), UPPER('FIN-STUDENTS'!AQ32),"")))</f>
        <v/>
      </c>
      <c r="J412" s="281" t="s">
        <v>711</v>
      </c>
      <c r="K412" s="280" t="str">
        <f>IF(AND(ISBLANK('FIN-STUDENTS'!AP44),$L$412&lt;&gt;"M"),"",'FIN-STUDENTS'!AP44)</f>
        <v/>
      </c>
      <c r="L412" s="280" t="str">
        <f>IF(ISBLANK('FIN-STUDENTS'!AQ44),"",'FIN-STUDENTS'!AQ44)</f>
        <v/>
      </c>
      <c r="M412" s="257" t="str">
        <f t="shared" si="7"/>
        <v>OK</v>
      </c>
      <c r="N412" s="15"/>
    </row>
    <row r="413" spans="1:14" ht="33.75" x14ac:dyDescent="0.25">
      <c r="A413" s="257" t="s">
        <v>834</v>
      </c>
      <c r="B413" s="257" t="s">
        <v>967</v>
      </c>
      <c r="C413" s="257" t="s">
        <v>690</v>
      </c>
      <c r="D413" s="277" t="s">
        <v>968</v>
      </c>
      <c r="E413" s="278" t="s">
        <v>711</v>
      </c>
      <c r="F413" s="279" t="s">
        <v>690</v>
      </c>
      <c r="G413" s="277" t="s">
        <v>969</v>
      </c>
      <c r="H413" s="280" t="str">
        <f>IF(OR(AND('FIN-STUDENTS'!AP33="",'FIN-STUDENTS'!AQ33=""),AND('FIN-STUDENTS'!AP42="",'FIN-STUDENTS'!AQ42=""),AND('FIN-STUDENTS'!AQ33="K",'FIN-STUDENTS'!AQ42="K"),OR('FIN-STUDENTS'!AQ33="O",'FIN-STUDENTS'!AQ42="O")),"",SUM('FIN-STUDENTS'!AP33,'FIN-STUDENTS'!AP42))</f>
        <v/>
      </c>
      <c r="I413" s="280" t="str">
        <f>IF(AND(OR(AND('FIN-STUDENTS'!AQ33="O",'FIN-STUDENTS'!AQ42="O"),AND('FIN-STUDENTS'!AQ33="K",'FIN-STUDENTS'!AQ42="K")),SUM('FIN-STUDENTS'!AP33,'FIN-STUDENTS'!AP42)=0,ISNUMBER('FIN-STUDENTS'!AP45)),"",IF(OR('FIN-STUDENTS'!AQ33="O",'FIN-STUDENTS'!AQ42="O"),"O",IF(AND('FIN-STUDENTS'!AQ33='FIN-STUDENTS'!AQ42,OR('FIN-STUDENTS'!AQ33="K",'FIN-STUDENTS'!AQ33="W",'FIN-STUDENTS'!AQ33="M")), UPPER('FIN-STUDENTS'!AQ33),"")))</f>
        <v/>
      </c>
      <c r="J413" s="281" t="s">
        <v>711</v>
      </c>
      <c r="K413" s="280" t="str">
        <f>IF(AND(ISBLANK('FIN-STUDENTS'!AP45),$L$413&lt;&gt;"M"),"",'FIN-STUDENTS'!AP45)</f>
        <v/>
      </c>
      <c r="L413" s="280" t="str">
        <f>IF(ISBLANK('FIN-STUDENTS'!AQ45),"",'FIN-STUDENTS'!AQ45)</f>
        <v/>
      </c>
      <c r="M413" s="257" t="str">
        <f t="shared" si="7"/>
        <v>OK</v>
      </c>
      <c r="N413" s="15"/>
    </row>
    <row r="414" spans="1:14" ht="33.75" x14ac:dyDescent="0.25">
      <c r="A414" s="257" t="s">
        <v>834</v>
      </c>
      <c r="B414" s="257" t="s">
        <v>970</v>
      </c>
      <c r="C414" s="257" t="s">
        <v>690</v>
      </c>
      <c r="D414" s="277" t="s">
        <v>971</v>
      </c>
      <c r="E414" s="278" t="s">
        <v>711</v>
      </c>
      <c r="F414" s="279" t="s">
        <v>690</v>
      </c>
      <c r="G414" s="277" t="s">
        <v>972</v>
      </c>
      <c r="H414" s="280" t="str">
        <f>IF(OR(AND('FIN-STUDENTS'!AM31="",'FIN-STUDENTS'!AN31=""),AND('FIN-STUDENTS'!AP31="",'FIN-STUDENTS'!AQ31=""),AND('FIN-STUDENTS'!AN31="K",'FIN-STUDENTS'!AQ31="K"),OR('FIN-STUDENTS'!AN31="O",'FIN-STUDENTS'!AQ31="O")),"",SUM('FIN-STUDENTS'!AM31,'FIN-STUDENTS'!AP31))</f>
        <v/>
      </c>
      <c r="I414" s="280" t="str">
        <f xml:space="preserve"> IF(AND(OR(AND('FIN-STUDENTS'!AN31="O",'FIN-STUDENTS'!AQ31="O"),AND('FIN-STUDENTS'!AN31="K",'FIN-STUDENTS'!AQ31="K")),SUM('FIN-STUDENTS'!AM31,'FIN-STUDENTS'!AP31)=0,ISNUMBER('FIN-STUDENTS'!AS31)),"",IF(OR('FIN-STUDENTS'!AN31="O",'FIN-STUDENTS'!AQ31="O"),"O",IF(AND('FIN-STUDENTS'!AN31='FIN-STUDENTS'!AQ31,OR('FIN-STUDENTS'!AN31="K",'FIN-STUDENTS'!AN31="W",'FIN-STUDENTS'!AN31="M")),UPPER( 'FIN-STUDENTS'!AN31),"")))</f>
        <v/>
      </c>
      <c r="J414" s="281" t="s">
        <v>711</v>
      </c>
      <c r="K414" s="280" t="str">
        <f>IF(AND(ISBLANK('FIN-STUDENTS'!AS31),$L$414&lt;&gt;"M"),"",'FIN-STUDENTS'!AS31)</f>
        <v/>
      </c>
      <c r="L414" s="280" t="str">
        <f>IF(ISBLANK('FIN-STUDENTS'!AT31),"",'FIN-STUDENTS'!AT31)</f>
        <v/>
      </c>
      <c r="M414" s="257" t="str">
        <f t="shared" si="7"/>
        <v>OK</v>
      </c>
      <c r="N414" s="15"/>
    </row>
    <row r="415" spans="1:14" ht="33.75" x14ac:dyDescent="0.25">
      <c r="A415" s="257" t="s">
        <v>834</v>
      </c>
      <c r="B415" s="257" t="s">
        <v>973</v>
      </c>
      <c r="C415" s="257" t="s">
        <v>690</v>
      </c>
      <c r="D415" s="277" t="s">
        <v>974</v>
      </c>
      <c r="E415" s="278" t="s">
        <v>711</v>
      </c>
      <c r="F415" s="279" t="s">
        <v>690</v>
      </c>
      <c r="G415" s="277" t="s">
        <v>975</v>
      </c>
      <c r="H415" s="280" t="str">
        <f>IF(OR(AND('FIN-STUDENTS'!AM32="",'FIN-STUDENTS'!AN32=""),AND('FIN-STUDENTS'!AP32="",'FIN-STUDENTS'!AQ32=""),AND('FIN-STUDENTS'!AN32="K",'FIN-STUDENTS'!AQ32="K"),OR('FIN-STUDENTS'!AN32="O",'FIN-STUDENTS'!AQ32="O")),"",SUM('FIN-STUDENTS'!AM32,'FIN-STUDENTS'!AP32))</f>
        <v/>
      </c>
      <c r="I415" s="280" t="str">
        <f xml:space="preserve"> IF(AND(OR(AND('FIN-STUDENTS'!AN32="O",'FIN-STUDENTS'!AQ32="O"),AND('FIN-STUDENTS'!AN32="K",'FIN-STUDENTS'!AQ32="K")),SUM('FIN-STUDENTS'!AM32,'FIN-STUDENTS'!AP32)=0,ISNUMBER('FIN-STUDENTS'!AS32)),"",IF(OR('FIN-STUDENTS'!AN32="O",'FIN-STUDENTS'!AQ32="O"),"O",IF(AND('FIN-STUDENTS'!AN32='FIN-STUDENTS'!AQ32,OR('FIN-STUDENTS'!AN32="K",'FIN-STUDENTS'!AN32="W",'FIN-STUDENTS'!AN32="M")),UPPER( 'FIN-STUDENTS'!AN32),"")))</f>
        <v/>
      </c>
      <c r="J415" s="281" t="s">
        <v>711</v>
      </c>
      <c r="K415" s="280" t="str">
        <f>IF(AND(ISBLANK('FIN-STUDENTS'!AS32),$L$415&lt;&gt;"M"),"",'FIN-STUDENTS'!AS32)</f>
        <v/>
      </c>
      <c r="L415" s="280" t="str">
        <f>IF(ISBLANK('FIN-STUDENTS'!AT32),"",'FIN-STUDENTS'!AT32)</f>
        <v/>
      </c>
      <c r="M415" s="257" t="str">
        <f t="shared" si="7"/>
        <v>OK</v>
      </c>
      <c r="N415" s="15"/>
    </row>
    <row r="416" spans="1:14" ht="33.75" x14ac:dyDescent="0.25">
      <c r="A416" s="257" t="s">
        <v>834</v>
      </c>
      <c r="B416" s="257" t="s">
        <v>976</v>
      </c>
      <c r="C416" s="257" t="s">
        <v>690</v>
      </c>
      <c r="D416" s="277" t="s">
        <v>977</v>
      </c>
      <c r="E416" s="278" t="s">
        <v>711</v>
      </c>
      <c r="F416" s="279" t="s">
        <v>690</v>
      </c>
      <c r="G416" s="277" t="s">
        <v>978</v>
      </c>
      <c r="H416" s="280" t="str">
        <f>IF(OR(AND('FIN-STUDENTS'!AM33="",'FIN-STUDENTS'!AN33=""),AND('FIN-STUDENTS'!AP33="",'FIN-STUDENTS'!AQ33=""),AND('FIN-STUDENTS'!AN33="K",'FIN-STUDENTS'!AQ33="K"),OR('FIN-STUDENTS'!AN33="O",'FIN-STUDENTS'!AQ33="O")),"",SUM('FIN-STUDENTS'!AM33,'FIN-STUDENTS'!AP33))</f>
        <v/>
      </c>
      <c r="I416" s="280" t="str">
        <f xml:space="preserve"> IF(AND(OR(AND('FIN-STUDENTS'!AN33="O",'FIN-STUDENTS'!AQ33="O"),AND('FIN-STUDENTS'!AN33="K",'FIN-STUDENTS'!AQ33="K")),SUM('FIN-STUDENTS'!AM33,'FIN-STUDENTS'!AP33)=0,ISNUMBER('FIN-STUDENTS'!AS33)),"",IF(OR('FIN-STUDENTS'!AN33="O",'FIN-STUDENTS'!AQ33="O"),"O",IF(AND('FIN-STUDENTS'!AN33='FIN-STUDENTS'!AQ33,OR('FIN-STUDENTS'!AN33="K",'FIN-STUDENTS'!AN33="W",'FIN-STUDENTS'!AN33="M")),UPPER( 'FIN-STUDENTS'!AN33),"")))</f>
        <v/>
      </c>
      <c r="J416" s="281" t="s">
        <v>711</v>
      </c>
      <c r="K416" s="280" t="str">
        <f>IF(AND(ISBLANK('FIN-STUDENTS'!AS33),$L$416&lt;&gt;"M"),"",'FIN-STUDENTS'!AS33)</f>
        <v/>
      </c>
      <c r="L416" s="280" t="str">
        <f>IF(ISBLANK('FIN-STUDENTS'!AT33),"",'FIN-STUDENTS'!AT33)</f>
        <v/>
      </c>
      <c r="M416" s="257" t="str">
        <f t="shared" si="7"/>
        <v>OK</v>
      </c>
      <c r="N416" s="15"/>
    </row>
    <row r="417" spans="1:14" ht="33.75" x14ac:dyDescent="0.25">
      <c r="A417" s="257" t="s">
        <v>834</v>
      </c>
      <c r="B417" s="257" t="s">
        <v>979</v>
      </c>
      <c r="C417" s="257" t="s">
        <v>690</v>
      </c>
      <c r="D417" s="277" t="s">
        <v>980</v>
      </c>
      <c r="E417" s="278" t="s">
        <v>711</v>
      </c>
      <c r="F417" s="279" t="s">
        <v>690</v>
      </c>
      <c r="G417" s="277" t="s">
        <v>981</v>
      </c>
      <c r="H417" s="280" t="str">
        <f>IF(OR(AND('FIN-STUDENTS'!AM34="",'FIN-STUDENTS'!AN34=""),AND('FIN-STUDENTS'!AP34="",'FIN-STUDENTS'!AQ34=""),AND('FIN-STUDENTS'!AN34="K",'FIN-STUDENTS'!AQ34="K"),OR('FIN-STUDENTS'!AN34="O",'FIN-STUDENTS'!AQ34="O")),"",SUM('FIN-STUDENTS'!AM34,'FIN-STUDENTS'!AP34))</f>
        <v/>
      </c>
      <c r="I417" s="280" t="str">
        <f xml:space="preserve"> IF(AND(OR(AND('FIN-STUDENTS'!AN34="O",'FIN-STUDENTS'!AQ34="O"),AND('FIN-STUDENTS'!AN34="K",'FIN-STUDENTS'!AQ34="K")),SUM('FIN-STUDENTS'!AM34,'FIN-STUDENTS'!AP34)=0,ISNUMBER('FIN-STUDENTS'!AS34)),"",IF(OR('FIN-STUDENTS'!AN34="O",'FIN-STUDENTS'!AQ34="O"),"O",IF(AND('FIN-STUDENTS'!AN34='FIN-STUDENTS'!AQ34,OR('FIN-STUDENTS'!AN34="K",'FIN-STUDENTS'!AN34="W",'FIN-STUDENTS'!AN34="M")),UPPER( 'FIN-STUDENTS'!AN34),"")))</f>
        <v/>
      </c>
      <c r="J417" s="281" t="s">
        <v>711</v>
      </c>
      <c r="K417" s="280" t="str">
        <f>IF(AND(ISBLANK('FIN-STUDENTS'!AS34),$L$417&lt;&gt;"M"),"",'FIN-STUDENTS'!AS34)</f>
        <v/>
      </c>
      <c r="L417" s="280" t="str">
        <f>IF(ISBLANK('FIN-STUDENTS'!AT34),"",'FIN-STUDENTS'!AT34)</f>
        <v/>
      </c>
      <c r="M417" s="257" t="str">
        <f t="shared" si="7"/>
        <v>OK</v>
      </c>
      <c r="N417" s="15"/>
    </row>
    <row r="418" spans="1:14" ht="33.75" x14ac:dyDescent="0.25">
      <c r="A418" s="257" t="s">
        <v>834</v>
      </c>
      <c r="B418" s="257" t="s">
        <v>982</v>
      </c>
      <c r="C418" s="257" t="s">
        <v>690</v>
      </c>
      <c r="D418" s="277" t="s">
        <v>983</v>
      </c>
      <c r="E418" s="278" t="s">
        <v>711</v>
      </c>
      <c r="F418" s="279" t="s">
        <v>690</v>
      </c>
      <c r="G418" s="277" t="s">
        <v>984</v>
      </c>
      <c r="H418" s="280" t="str">
        <f>IF(OR(AND('FIN-STUDENTS'!AM35="",'FIN-STUDENTS'!AN35=""),AND('FIN-STUDENTS'!AP35="",'FIN-STUDENTS'!AQ35=""),AND('FIN-STUDENTS'!AN35="K",'FIN-STUDENTS'!AQ35="K"),OR('FIN-STUDENTS'!AN35="O",'FIN-STUDENTS'!AQ35="O")),"",SUM('FIN-STUDENTS'!AM35,'FIN-STUDENTS'!AP35))</f>
        <v/>
      </c>
      <c r="I418" s="280" t="str">
        <f xml:space="preserve"> IF(AND(OR(AND('FIN-STUDENTS'!AN35="O",'FIN-STUDENTS'!AQ35="O"),AND('FIN-STUDENTS'!AN35="K",'FIN-STUDENTS'!AQ35="K")),SUM('FIN-STUDENTS'!AM35,'FIN-STUDENTS'!AP35)=0,ISNUMBER('FIN-STUDENTS'!AS35)),"",IF(OR('FIN-STUDENTS'!AN35="O",'FIN-STUDENTS'!AQ35="O"),"O",IF(AND('FIN-STUDENTS'!AN35='FIN-STUDENTS'!AQ35,OR('FIN-STUDENTS'!AN35="K",'FIN-STUDENTS'!AN35="W",'FIN-STUDENTS'!AN35="M")),UPPER( 'FIN-STUDENTS'!AN35),"")))</f>
        <v/>
      </c>
      <c r="J418" s="281" t="s">
        <v>711</v>
      </c>
      <c r="K418" s="280" t="str">
        <f>IF(AND(ISBLANK('FIN-STUDENTS'!AS35),$L$418&lt;&gt;"M"),"",'FIN-STUDENTS'!AS35)</f>
        <v/>
      </c>
      <c r="L418" s="280" t="str">
        <f>IF(ISBLANK('FIN-STUDENTS'!AT35),"",'FIN-STUDENTS'!AT35)</f>
        <v/>
      </c>
      <c r="M418" s="257" t="str">
        <f t="shared" si="7"/>
        <v>OK</v>
      </c>
      <c r="N418" s="15"/>
    </row>
    <row r="419" spans="1:14" ht="33.75" x14ac:dyDescent="0.25">
      <c r="A419" s="257" t="s">
        <v>834</v>
      </c>
      <c r="B419" s="257" t="s">
        <v>985</v>
      </c>
      <c r="C419" s="257" t="s">
        <v>690</v>
      </c>
      <c r="D419" s="277" t="s">
        <v>986</v>
      </c>
      <c r="E419" s="278" t="s">
        <v>711</v>
      </c>
      <c r="F419" s="279" t="s">
        <v>690</v>
      </c>
      <c r="G419" s="277" t="s">
        <v>987</v>
      </c>
      <c r="H419" s="280" t="str">
        <f>IF(OR(AND('FIN-STUDENTS'!AM36="",'FIN-STUDENTS'!AN36=""),AND('FIN-STUDENTS'!AP36="",'FIN-STUDENTS'!AQ36=""),AND('FIN-STUDENTS'!AN36="K",'FIN-STUDENTS'!AQ36="K"),OR('FIN-STUDENTS'!AN36="O",'FIN-STUDENTS'!AQ36="O")),"",SUM('FIN-STUDENTS'!AM36,'FIN-STUDENTS'!AP36))</f>
        <v/>
      </c>
      <c r="I419" s="280" t="str">
        <f xml:space="preserve"> IF(AND(OR(AND('FIN-STUDENTS'!AN36="O",'FIN-STUDENTS'!AQ36="O"),AND('FIN-STUDENTS'!AN36="K",'FIN-STUDENTS'!AQ36="K")),SUM('FIN-STUDENTS'!AM36,'FIN-STUDENTS'!AP36)=0,ISNUMBER('FIN-STUDENTS'!AS36)),"",IF(OR('FIN-STUDENTS'!AN36="O",'FIN-STUDENTS'!AQ36="O"),"O",IF(AND('FIN-STUDENTS'!AN36='FIN-STUDENTS'!AQ36,OR('FIN-STUDENTS'!AN36="K",'FIN-STUDENTS'!AN36="W",'FIN-STUDENTS'!AN36="M")),UPPER( 'FIN-STUDENTS'!AN36),"")))</f>
        <v/>
      </c>
      <c r="J419" s="281" t="s">
        <v>711</v>
      </c>
      <c r="K419" s="280" t="str">
        <f>IF(AND(ISBLANK('FIN-STUDENTS'!AS36),$L$419&lt;&gt;"M"),"",'FIN-STUDENTS'!AS36)</f>
        <v/>
      </c>
      <c r="L419" s="280" t="str">
        <f>IF(ISBLANK('FIN-STUDENTS'!AT36),"",'FIN-STUDENTS'!AT36)</f>
        <v/>
      </c>
      <c r="M419" s="257" t="str">
        <f t="shared" si="7"/>
        <v>OK</v>
      </c>
      <c r="N419" s="15"/>
    </row>
    <row r="420" spans="1:14" ht="33.75" x14ac:dyDescent="0.25">
      <c r="A420" s="257" t="s">
        <v>834</v>
      </c>
      <c r="B420" s="257" t="s">
        <v>988</v>
      </c>
      <c r="C420" s="257" t="s">
        <v>690</v>
      </c>
      <c r="D420" s="277" t="s">
        <v>989</v>
      </c>
      <c r="E420" s="278" t="s">
        <v>711</v>
      </c>
      <c r="F420" s="279" t="s">
        <v>690</v>
      </c>
      <c r="G420" s="277" t="s">
        <v>990</v>
      </c>
      <c r="H420" s="280" t="str">
        <f>IF(OR(AND('FIN-STUDENTS'!AM37="",'FIN-STUDENTS'!AN37=""),AND('FIN-STUDENTS'!AP37="",'FIN-STUDENTS'!AQ37=""),AND('FIN-STUDENTS'!AN37="K",'FIN-STUDENTS'!AQ37="K"),OR('FIN-STUDENTS'!AN37="O",'FIN-STUDENTS'!AQ37="O")),"",SUM('FIN-STUDENTS'!AM37,'FIN-STUDENTS'!AP37))</f>
        <v/>
      </c>
      <c r="I420" s="280" t="str">
        <f xml:space="preserve"> IF(AND(OR(AND('FIN-STUDENTS'!AN37="O",'FIN-STUDENTS'!AQ37="O"),AND('FIN-STUDENTS'!AN37="K",'FIN-STUDENTS'!AQ37="K")),SUM('FIN-STUDENTS'!AM37,'FIN-STUDENTS'!AP37)=0,ISNUMBER('FIN-STUDENTS'!AS37)),"",IF(OR('FIN-STUDENTS'!AN37="O",'FIN-STUDENTS'!AQ37="O"),"O",IF(AND('FIN-STUDENTS'!AN37='FIN-STUDENTS'!AQ37,OR('FIN-STUDENTS'!AN37="K",'FIN-STUDENTS'!AN37="W",'FIN-STUDENTS'!AN37="M")),UPPER( 'FIN-STUDENTS'!AN37),"")))</f>
        <v/>
      </c>
      <c r="J420" s="281" t="s">
        <v>711</v>
      </c>
      <c r="K420" s="280" t="str">
        <f>IF(AND(ISBLANK('FIN-STUDENTS'!AS37),$L$420&lt;&gt;"M"),"",'FIN-STUDENTS'!AS37)</f>
        <v/>
      </c>
      <c r="L420" s="280" t="str">
        <f>IF(ISBLANK('FIN-STUDENTS'!AT37),"",'FIN-STUDENTS'!AT37)</f>
        <v/>
      </c>
      <c r="M420" s="257" t="str">
        <f t="shared" si="7"/>
        <v>OK</v>
      </c>
      <c r="N420" s="15"/>
    </row>
    <row r="421" spans="1:14" ht="33.75" x14ac:dyDescent="0.25">
      <c r="A421" s="257" t="s">
        <v>834</v>
      </c>
      <c r="B421" s="257" t="s">
        <v>991</v>
      </c>
      <c r="C421" s="257" t="s">
        <v>690</v>
      </c>
      <c r="D421" s="277" t="s">
        <v>992</v>
      </c>
      <c r="E421" s="278" t="s">
        <v>711</v>
      </c>
      <c r="F421" s="279" t="s">
        <v>690</v>
      </c>
      <c r="G421" s="277" t="s">
        <v>993</v>
      </c>
      <c r="H421" s="280" t="str">
        <f>IF(OR(AND('FIN-STUDENTS'!AM38="",'FIN-STUDENTS'!AN38=""),AND('FIN-STUDENTS'!AP38="",'FIN-STUDENTS'!AQ38=""),AND('FIN-STUDENTS'!AN38="K",'FIN-STUDENTS'!AQ38="K"),OR('FIN-STUDENTS'!AN38="O",'FIN-STUDENTS'!AQ38="O")),"",SUM('FIN-STUDENTS'!AM38,'FIN-STUDENTS'!AP38))</f>
        <v/>
      </c>
      <c r="I421" s="280" t="str">
        <f xml:space="preserve"> IF(AND(OR(AND('FIN-STUDENTS'!AN38="O",'FIN-STUDENTS'!AQ38="O"),AND('FIN-STUDENTS'!AN38="K",'FIN-STUDENTS'!AQ38="K")),SUM('FIN-STUDENTS'!AM38,'FIN-STUDENTS'!AP38)=0,ISNUMBER('FIN-STUDENTS'!AS38)),"",IF(OR('FIN-STUDENTS'!AN38="O",'FIN-STUDENTS'!AQ38="O"),"O",IF(AND('FIN-STUDENTS'!AN38='FIN-STUDENTS'!AQ38,OR('FIN-STUDENTS'!AN38="K",'FIN-STUDENTS'!AN38="W",'FIN-STUDENTS'!AN38="M")),UPPER( 'FIN-STUDENTS'!AN38),"")))</f>
        <v/>
      </c>
      <c r="J421" s="281" t="s">
        <v>711</v>
      </c>
      <c r="K421" s="280" t="str">
        <f>IF(AND(ISBLANK('FIN-STUDENTS'!AS38),$L$421&lt;&gt;"M"),"",'FIN-STUDENTS'!AS38)</f>
        <v/>
      </c>
      <c r="L421" s="280" t="str">
        <f>IF(ISBLANK('FIN-STUDENTS'!AT38),"",'FIN-STUDENTS'!AT38)</f>
        <v/>
      </c>
      <c r="M421" s="257" t="str">
        <f t="shared" si="7"/>
        <v>OK</v>
      </c>
      <c r="N421" s="15"/>
    </row>
    <row r="422" spans="1:14" ht="33.75" x14ac:dyDescent="0.25">
      <c r="A422" s="257" t="s">
        <v>834</v>
      </c>
      <c r="B422" s="257" t="s">
        <v>994</v>
      </c>
      <c r="C422" s="257" t="s">
        <v>690</v>
      </c>
      <c r="D422" s="277" t="s">
        <v>995</v>
      </c>
      <c r="E422" s="278" t="s">
        <v>711</v>
      </c>
      <c r="F422" s="279" t="s">
        <v>690</v>
      </c>
      <c r="G422" s="277" t="s">
        <v>996</v>
      </c>
      <c r="H422" s="280" t="str">
        <f>IF(OR(AND('FIN-STUDENTS'!AM39="",'FIN-STUDENTS'!AN39=""),AND('FIN-STUDENTS'!AP39="",'FIN-STUDENTS'!AQ39=""),AND('FIN-STUDENTS'!AN39="K",'FIN-STUDENTS'!AQ39="K"),OR('FIN-STUDENTS'!AN39="O",'FIN-STUDENTS'!AQ39="O")),"",SUM('FIN-STUDENTS'!AM39,'FIN-STUDENTS'!AP39))</f>
        <v/>
      </c>
      <c r="I422" s="280" t="str">
        <f xml:space="preserve"> IF(AND(OR(AND('FIN-STUDENTS'!AN39="O",'FIN-STUDENTS'!AQ39="O"),AND('FIN-STUDENTS'!AN39="K",'FIN-STUDENTS'!AQ39="K")),SUM('FIN-STUDENTS'!AM39,'FIN-STUDENTS'!AP39)=0,ISNUMBER('FIN-STUDENTS'!AS39)),"",IF(OR('FIN-STUDENTS'!AN39="O",'FIN-STUDENTS'!AQ39="O"),"O",IF(AND('FIN-STUDENTS'!AN39='FIN-STUDENTS'!AQ39,OR('FIN-STUDENTS'!AN39="K",'FIN-STUDENTS'!AN39="W",'FIN-STUDENTS'!AN39="M")),UPPER( 'FIN-STUDENTS'!AN39),"")))</f>
        <v/>
      </c>
      <c r="J422" s="281" t="s">
        <v>711</v>
      </c>
      <c r="K422" s="280" t="str">
        <f>IF(AND(ISBLANK('FIN-STUDENTS'!AS39),$L$422&lt;&gt;"M"),"",'FIN-STUDENTS'!AS39)</f>
        <v/>
      </c>
      <c r="L422" s="280" t="str">
        <f>IF(ISBLANK('FIN-STUDENTS'!AT39),"",'FIN-STUDENTS'!AT39)</f>
        <v/>
      </c>
      <c r="M422" s="257" t="str">
        <f t="shared" si="7"/>
        <v>OK</v>
      </c>
      <c r="N422" s="15"/>
    </row>
    <row r="423" spans="1:14" ht="33.75" x14ac:dyDescent="0.25">
      <c r="A423" s="257" t="s">
        <v>834</v>
      </c>
      <c r="B423" s="257" t="s">
        <v>997</v>
      </c>
      <c r="C423" s="257" t="s">
        <v>690</v>
      </c>
      <c r="D423" s="277" t="s">
        <v>998</v>
      </c>
      <c r="E423" s="278" t="s">
        <v>711</v>
      </c>
      <c r="F423" s="279" t="s">
        <v>690</v>
      </c>
      <c r="G423" s="277" t="s">
        <v>999</v>
      </c>
      <c r="H423" s="280" t="str">
        <f>IF(OR(AND('FIN-STUDENTS'!AS34="",'FIN-STUDENTS'!AT34=""),AND('FIN-STUDENTS'!AS37="",'FIN-STUDENTS'!AT37=""),AND('FIN-STUDENTS'!AT34="K",'FIN-STUDENTS'!AT37="K"),OR('FIN-STUDENTS'!AT34="O",'FIN-STUDENTS'!AT37="O")),"",SUM('FIN-STUDENTS'!AS34,'FIN-STUDENTS'!AS37))</f>
        <v/>
      </c>
      <c r="I423" s="280" t="str">
        <f>IF(AND(OR(AND('FIN-STUDENTS'!AT34="O",'FIN-STUDENTS'!AT37="O"),AND('FIN-STUDENTS'!AT34="K",'FIN-STUDENTS'!AT37="K")),SUM('FIN-STUDENTS'!AS34,'FIN-STUDENTS'!AS37)=0,ISNUMBER('FIN-STUDENTS'!AS40)),"",IF(OR('FIN-STUDENTS'!AT34="O",'FIN-STUDENTS'!AT37="O"),"O",IF(AND('FIN-STUDENTS'!AT34='FIN-STUDENTS'!AT37,OR('FIN-STUDENTS'!AT34="K",'FIN-STUDENTS'!AT34="W",'FIN-STUDENTS'!AT34="M")), UPPER('FIN-STUDENTS'!AT34),"")))</f>
        <v/>
      </c>
      <c r="J423" s="281" t="s">
        <v>711</v>
      </c>
      <c r="K423" s="280" t="str">
        <f>IF(AND(ISBLANK('FIN-STUDENTS'!AS40),$L$423&lt;&gt;"M"),"",'FIN-STUDENTS'!AS40)</f>
        <v/>
      </c>
      <c r="L423" s="280" t="str">
        <f>IF(ISBLANK('FIN-STUDENTS'!AT40),"",'FIN-STUDENTS'!AT40)</f>
        <v/>
      </c>
      <c r="M423" s="257" t="str">
        <f t="shared" si="7"/>
        <v>OK</v>
      </c>
      <c r="N423" s="15"/>
    </row>
    <row r="424" spans="1:14" ht="33.75" x14ac:dyDescent="0.25">
      <c r="A424" s="257" t="s">
        <v>834</v>
      </c>
      <c r="B424" s="257" t="s">
        <v>1000</v>
      </c>
      <c r="C424" s="257" t="s">
        <v>690</v>
      </c>
      <c r="D424" s="277" t="s">
        <v>1001</v>
      </c>
      <c r="E424" s="278" t="s">
        <v>711</v>
      </c>
      <c r="F424" s="279" t="s">
        <v>690</v>
      </c>
      <c r="G424" s="277" t="s">
        <v>1002</v>
      </c>
      <c r="H424" s="280" t="str">
        <f>IF(OR(AND('FIN-STUDENTS'!AS35="",'FIN-STUDENTS'!AT35=""),AND('FIN-STUDENTS'!AS38="",'FIN-STUDENTS'!AT38=""),AND('FIN-STUDENTS'!AT35="K",'FIN-STUDENTS'!AT38="K"),OR('FIN-STUDENTS'!AT35="O",'FIN-STUDENTS'!AT38="O")),"",SUM('FIN-STUDENTS'!AS35,'FIN-STUDENTS'!AS38))</f>
        <v/>
      </c>
      <c r="I424" s="280" t="str">
        <f>IF(AND(OR(AND('FIN-STUDENTS'!AT35="O",'FIN-STUDENTS'!AT38="O"),AND('FIN-STUDENTS'!AT35="K",'FIN-STUDENTS'!AT38="K")),SUM('FIN-STUDENTS'!AS35,'FIN-STUDENTS'!AS38)=0,ISNUMBER('FIN-STUDENTS'!AS41)),"",IF(OR('FIN-STUDENTS'!AT35="O",'FIN-STUDENTS'!AT38="O"),"O",IF(AND('FIN-STUDENTS'!AT35='FIN-STUDENTS'!AT38,OR('FIN-STUDENTS'!AT35="K",'FIN-STUDENTS'!AT35="W",'FIN-STUDENTS'!AT35="M")), UPPER('FIN-STUDENTS'!AT35),"")))</f>
        <v/>
      </c>
      <c r="J424" s="281" t="s">
        <v>711</v>
      </c>
      <c r="K424" s="280" t="str">
        <f>IF(AND(ISBLANK('FIN-STUDENTS'!AS41),$L$424&lt;&gt;"M"),"",'FIN-STUDENTS'!AS41)</f>
        <v/>
      </c>
      <c r="L424" s="280" t="str">
        <f>IF(ISBLANK('FIN-STUDENTS'!AT41),"",'FIN-STUDENTS'!AT41)</f>
        <v/>
      </c>
      <c r="M424" s="257" t="str">
        <f t="shared" si="7"/>
        <v>OK</v>
      </c>
      <c r="N424" s="15"/>
    </row>
    <row r="425" spans="1:14" ht="33.75" x14ac:dyDescent="0.25">
      <c r="A425" s="257" t="s">
        <v>834</v>
      </c>
      <c r="B425" s="257" t="s">
        <v>1003</v>
      </c>
      <c r="C425" s="257" t="s">
        <v>690</v>
      </c>
      <c r="D425" s="277" t="s">
        <v>1004</v>
      </c>
      <c r="E425" s="278" t="s">
        <v>711</v>
      </c>
      <c r="F425" s="279" t="s">
        <v>690</v>
      </c>
      <c r="G425" s="277" t="s">
        <v>1005</v>
      </c>
      <c r="H425" s="280" t="str">
        <f>IF(OR(AND('FIN-STUDENTS'!AS36="",'FIN-STUDENTS'!AT36=""),AND('FIN-STUDENTS'!AS39="",'FIN-STUDENTS'!AT39=""),AND('FIN-STUDENTS'!AT36="K",'FIN-STUDENTS'!AT39="K"),OR('FIN-STUDENTS'!AT36="O",'FIN-STUDENTS'!AT39="O")),"",SUM('FIN-STUDENTS'!AS36,'FIN-STUDENTS'!AS39))</f>
        <v/>
      </c>
      <c r="I425" s="280" t="str">
        <f>IF(AND(OR(AND('FIN-STUDENTS'!AT36="O",'FIN-STUDENTS'!AT39="O"),AND('FIN-STUDENTS'!AT36="K",'FIN-STUDENTS'!AT39="K")),SUM('FIN-STUDENTS'!AS36,'FIN-STUDENTS'!AS39)=0,ISNUMBER('FIN-STUDENTS'!AS42)),"",IF(OR('FIN-STUDENTS'!AT36="O",'FIN-STUDENTS'!AT39="O"),"O",IF(AND('FIN-STUDENTS'!AT36='FIN-STUDENTS'!AT39,OR('FIN-STUDENTS'!AT36="K",'FIN-STUDENTS'!AT36="W",'FIN-STUDENTS'!AT36="M")), UPPER('FIN-STUDENTS'!AT36),"")))</f>
        <v/>
      </c>
      <c r="J425" s="281" t="s">
        <v>711</v>
      </c>
      <c r="K425" s="280" t="str">
        <f>IF(AND(ISBLANK('FIN-STUDENTS'!AS42),$L$425&lt;&gt;"M"),"",'FIN-STUDENTS'!AS42)</f>
        <v/>
      </c>
      <c r="L425" s="280" t="str">
        <f>IF(ISBLANK('FIN-STUDENTS'!AT42),"",'FIN-STUDENTS'!AT42)</f>
        <v/>
      </c>
      <c r="M425" s="257" t="str">
        <f t="shared" si="7"/>
        <v>OK</v>
      </c>
      <c r="N425" s="15"/>
    </row>
    <row r="426" spans="1:14" ht="33.75" x14ac:dyDescent="0.25">
      <c r="A426" s="257" t="s">
        <v>834</v>
      </c>
      <c r="B426" s="257" t="s">
        <v>1006</v>
      </c>
      <c r="C426" s="257" t="s">
        <v>690</v>
      </c>
      <c r="D426" s="277" t="s">
        <v>1007</v>
      </c>
      <c r="E426" s="278" t="s">
        <v>711</v>
      </c>
      <c r="F426" s="279" t="s">
        <v>690</v>
      </c>
      <c r="G426" s="277" t="s">
        <v>1008</v>
      </c>
      <c r="H426" s="280" t="str">
        <f>IF(OR(AND('FIN-STUDENTS'!AS31="",'FIN-STUDENTS'!AT31=""),AND('FIN-STUDENTS'!AS40="",'FIN-STUDENTS'!AT40=""),AND('FIN-STUDENTS'!AT31="K",'FIN-STUDENTS'!AT40="K"),OR('FIN-STUDENTS'!AT31="O",'FIN-STUDENTS'!AT40="O")),"",SUM('FIN-STUDENTS'!AS31,'FIN-STUDENTS'!AS40))</f>
        <v/>
      </c>
      <c r="I426" s="280" t="str">
        <f>IF(AND(OR(AND('FIN-STUDENTS'!AT31="O",'FIN-STUDENTS'!AT40="O"),AND('FIN-STUDENTS'!AT31="K",'FIN-STUDENTS'!AT40="K")),SUM('FIN-STUDENTS'!AS31,'FIN-STUDENTS'!AS40)=0,ISNUMBER('FIN-STUDENTS'!AS43)),"",IF(OR('FIN-STUDENTS'!AT31="O",'FIN-STUDENTS'!AT40="O"),"O",IF(AND('FIN-STUDENTS'!AT31='FIN-STUDENTS'!AT40,OR('FIN-STUDENTS'!AT31="K",'FIN-STUDENTS'!AT31="W",'FIN-STUDENTS'!AT31="M")), UPPER('FIN-STUDENTS'!AT31),"")))</f>
        <v/>
      </c>
      <c r="J426" s="281" t="s">
        <v>711</v>
      </c>
      <c r="K426" s="280" t="str">
        <f>IF(AND(ISBLANK('FIN-STUDENTS'!AS43),$L$426&lt;&gt;"M"),"",'FIN-STUDENTS'!AS43)</f>
        <v/>
      </c>
      <c r="L426" s="280" t="str">
        <f>IF(ISBLANK('FIN-STUDENTS'!AT43),"",'FIN-STUDENTS'!AT43)</f>
        <v/>
      </c>
      <c r="M426" s="257" t="str">
        <f t="shared" si="7"/>
        <v>OK</v>
      </c>
      <c r="N426" s="15"/>
    </row>
    <row r="427" spans="1:14" ht="33.75" x14ac:dyDescent="0.25">
      <c r="A427" s="257" t="s">
        <v>834</v>
      </c>
      <c r="B427" s="257" t="s">
        <v>1009</v>
      </c>
      <c r="C427" s="257" t="s">
        <v>690</v>
      </c>
      <c r="D427" s="277" t="s">
        <v>1010</v>
      </c>
      <c r="E427" s="278" t="s">
        <v>711</v>
      </c>
      <c r="F427" s="279" t="s">
        <v>690</v>
      </c>
      <c r="G427" s="277" t="s">
        <v>1011</v>
      </c>
      <c r="H427" s="280" t="str">
        <f>IF(OR(AND('FIN-STUDENTS'!AS32="",'FIN-STUDENTS'!AT32=""),AND('FIN-STUDENTS'!AS41="",'FIN-STUDENTS'!AT41=""),AND('FIN-STUDENTS'!AT32="K",'FIN-STUDENTS'!AT41="K"),OR('FIN-STUDENTS'!AT32="O",'FIN-STUDENTS'!AT41="O")),"",SUM('FIN-STUDENTS'!AS32,'FIN-STUDENTS'!AS41))</f>
        <v/>
      </c>
      <c r="I427" s="280" t="str">
        <f>IF(AND(OR(AND('FIN-STUDENTS'!AT32="O",'FIN-STUDENTS'!AT41="O"),AND('FIN-STUDENTS'!AT32="K",'FIN-STUDENTS'!AT41="K")),SUM('FIN-STUDENTS'!AS32,'FIN-STUDENTS'!AS41)=0,ISNUMBER('FIN-STUDENTS'!AS44)),"",IF(OR('FIN-STUDENTS'!AT32="O",'FIN-STUDENTS'!AT41="O"),"O",IF(AND('FIN-STUDENTS'!AT32='FIN-STUDENTS'!AT41,OR('FIN-STUDENTS'!AT32="K",'FIN-STUDENTS'!AT32="W",'FIN-STUDENTS'!AT32="M")), UPPER('FIN-STUDENTS'!AT32),"")))</f>
        <v/>
      </c>
      <c r="J427" s="281" t="s">
        <v>711</v>
      </c>
      <c r="K427" s="280" t="str">
        <f>IF(AND(ISBLANK('FIN-STUDENTS'!AS44),$L$427&lt;&gt;"M"),"",'FIN-STUDENTS'!AS44)</f>
        <v/>
      </c>
      <c r="L427" s="280" t="str">
        <f>IF(ISBLANK('FIN-STUDENTS'!AT44),"",'FIN-STUDENTS'!AT44)</f>
        <v/>
      </c>
      <c r="M427" s="257" t="str">
        <f t="shared" si="7"/>
        <v>OK</v>
      </c>
      <c r="N427" s="15"/>
    </row>
    <row r="428" spans="1:14" ht="33.75" x14ac:dyDescent="0.25">
      <c r="A428" s="257" t="s">
        <v>834</v>
      </c>
      <c r="B428" s="257" t="s">
        <v>1012</v>
      </c>
      <c r="C428" s="257" t="s">
        <v>690</v>
      </c>
      <c r="D428" s="277" t="s">
        <v>1013</v>
      </c>
      <c r="E428" s="278" t="s">
        <v>711</v>
      </c>
      <c r="F428" s="279" t="s">
        <v>690</v>
      </c>
      <c r="G428" s="277" t="s">
        <v>1014</v>
      </c>
      <c r="H428" s="280" t="str">
        <f>IF(OR(AND('FIN-STUDENTS'!AS33="",'FIN-STUDENTS'!AT33=""),AND('FIN-STUDENTS'!AS42="",'FIN-STUDENTS'!AT42=""),AND('FIN-STUDENTS'!AT33="K",'FIN-STUDENTS'!AT42="K"),OR('FIN-STUDENTS'!AT33="O",'FIN-STUDENTS'!AT42="O")),"",SUM('FIN-STUDENTS'!AS33,'FIN-STUDENTS'!AS42))</f>
        <v/>
      </c>
      <c r="I428" s="280" t="str">
        <f>IF(AND(OR(AND('FIN-STUDENTS'!AT33="O",'FIN-STUDENTS'!AT42="O"),AND('FIN-STUDENTS'!AT33="K",'FIN-STUDENTS'!AT42="K")),SUM('FIN-STUDENTS'!AS33,'FIN-STUDENTS'!AS42)=0,ISNUMBER('FIN-STUDENTS'!AS45)),"",IF(OR('FIN-STUDENTS'!AT33="O",'FIN-STUDENTS'!AT42="O"),"O",IF(AND('FIN-STUDENTS'!AT33='FIN-STUDENTS'!AT42,OR('FIN-STUDENTS'!AT33="K",'FIN-STUDENTS'!AT33="W",'FIN-STUDENTS'!AT33="M")), UPPER('FIN-STUDENTS'!AT33),"")))</f>
        <v/>
      </c>
      <c r="J428" s="281" t="s">
        <v>711</v>
      </c>
      <c r="K428" s="280" t="str">
        <f>IF(AND(ISBLANK('FIN-STUDENTS'!AS45),$L$428&lt;&gt;"M"),"",'FIN-STUDENTS'!AS45)</f>
        <v/>
      </c>
      <c r="L428" s="280" t="str">
        <f>IF(ISBLANK('FIN-STUDENTS'!AT45),"",'FIN-STUDENTS'!AT45)</f>
        <v/>
      </c>
      <c r="M428" s="257" t="str">
        <f t="shared" si="7"/>
        <v>OK</v>
      </c>
      <c r="N428" s="15"/>
    </row>
    <row r="429" spans="1:14" ht="33.75" x14ac:dyDescent="0.25">
      <c r="A429" s="257" t="s">
        <v>834</v>
      </c>
      <c r="B429" s="257" t="s">
        <v>1015</v>
      </c>
      <c r="C429" s="257" t="s">
        <v>690</v>
      </c>
      <c r="D429" s="277" t="s">
        <v>1016</v>
      </c>
      <c r="E429" s="278" t="s">
        <v>711</v>
      </c>
      <c r="F429" s="279" t="s">
        <v>690</v>
      </c>
      <c r="G429" s="277" t="s">
        <v>1017</v>
      </c>
      <c r="H429" s="280" t="str">
        <f>IF(OR(AND('FIN-STUDENTS'!AV34="",'FIN-STUDENTS'!AW34=""),AND('FIN-STUDENTS'!AV37="",'FIN-STUDENTS'!AW37=""),AND('FIN-STUDENTS'!AW34="K",'FIN-STUDENTS'!AW37="K"),OR('FIN-STUDENTS'!AW34="O",'FIN-STUDENTS'!AW37="O")),"",SUM('FIN-STUDENTS'!AV34,'FIN-STUDENTS'!AV37))</f>
        <v/>
      </c>
      <c r="I429" s="280" t="str">
        <f>IF(AND(OR(AND('FIN-STUDENTS'!AW34="O",'FIN-STUDENTS'!AW37="O"),AND('FIN-STUDENTS'!AW34="K",'FIN-STUDENTS'!AW37="K")),SUM('FIN-STUDENTS'!AV34,'FIN-STUDENTS'!AV37)=0,ISNUMBER('FIN-STUDENTS'!AV40)),"",IF(OR('FIN-STUDENTS'!AW34="O",'FIN-STUDENTS'!AW37="O"),"O",IF(AND('FIN-STUDENTS'!AW34='FIN-STUDENTS'!AW37,OR('FIN-STUDENTS'!AW34="K",'FIN-STUDENTS'!AW34="W",'FIN-STUDENTS'!AW34="M")), UPPER('FIN-STUDENTS'!AW34),"")))</f>
        <v/>
      </c>
      <c r="J429" s="281" t="s">
        <v>711</v>
      </c>
      <c r="K429" s="280" t="str">
        <f>IF(AND(ISBLANK('FIN-STUDENTS'!AV40),$L$429&lt;&gt;"M"),"",'FIN-STUDENTS'!AV40)</f>
        <v/>
      </c>
      <c r="L429" s="280" t="str">
        <f>IF(ISBLANK('FIN-STUDENTS'!AW40),"",'FIN-STUDENTS'!AW40)</f>
        <v/>
      </c>
      <c r="M429" s="257" t="str">
        <f t="shared" si="7"/>
        <v>OK</v>
      </c>
      <c r="N429" s="15"/>
    </row>
    <row r="430" spans="1:14" ht="33.75" x14ac:dyDescent="0.25">
      <c r="A430" s="257" t="s">
        <v>834</v>
      </c>
      <c r="B430" s="257" t="s">
        <v>1018</v>
      </c>
      <c r="C430" s="257" t="s">
        <v>690</v>
      </c>
      <c r="D430" s="277" t="s">
        <v>1019</v>
      </c>
      <c r="E430" s="278" t="s">
        <v>711</v>
      </c>
      <c r="F430" s="279" t="s">
        <v>690</v>
      </c>
      <c r="G430" s="277" t="s">
        <v>1020</v>
      </c>
      <c r="H430" s="280" t="str">
        <f>IF(OR(AND('FIN-STUDENTS'!AV35="",'FIN-STUDENTS'!AW35=""),AND('FIN-STUDENTS'!AV38="",'FIN-STUDENTS'!AW38=""),AND('FIN-STUDENTS'!AW35="K",'FIN-STUDENTS'!AW38="K"),OR('FIN-STUDENTS'!AW35="O",'FIN-STUDENTS'!AW38="O")),"",SUM('FIN-STUDENTS'!AV35,'FIN-STUDENTS'!AV38))</f>
        <v/>
      </c>
      <c r="I430" s="280" t="str">
        <f>IF(AND(OR(AND('FIN-STUDENTS'!AW35="O",'FIN-STUDENTS'!AW38="O"),AND('FIN-STUDENTS'!AW35="K",'FIN-STUDENTS'!AW38="K")),SUM('FIN-STUDENTS'!AV35,'FIN-STUDENTS'!AV38)=0,ISNUMBER('FIN-STUDENTS'!AV41)),"",IF(OR('FIN-STUDENTS'!AW35="O",'FIN-STUDENTS'!AW38="O"),"O",IF(AND('FIN-STUDENTS'!AW35='FIN-STUDENTS'!AW38,OR('FIN-STUDENTS'!AW35="K",'FIN-STUDENTS'!AW35="W",'FIN-STUDENTS'!AW35="M")), UPPER('FIN-STUDENTS'!AW35),"")))</f>
        <v/>
      </c>
      <c r="J430" s="281" t="s">
        <v>711</v>
      </c>
      <c r="K430" s="280" t="str">
        <f>IF(AND(ISBLANK('FIN-STUDENTS'!AV41),$L$430&lt;&gt;"M"),"",'FIN-STUDENTS'!AV41)</f>
        <v/>
      </c>
      <c r="L430" s="280" t="str">
        <f>IF(ISBLANK('FIN-STUDENTS'!AW41),"",'FIN-STUDENTS'!AW41)</f>
        <v/>
      </c>
      <c r="M430" s="257" t="str">
        <f t="shared" si="7"/>
        <v>OK</v>
      </c>
      <c r="N430" s="15"/>
    </row>
    <row r="431" spans="1:14" ht="33.75" x14ac:dyDescent="0.25">
      <c r="A431" s="257" t="s">
        <v>834</v>
      </c>
      <c r="B431" s="257" t="s">
        <v>1021</v>
      </c>
      <c r="C431" s="257" t="s">
        <v>690</v>
      </c>
      <c r="D431" s="277" t="s">
        <v>1022</v>
      </c>
      <c r="E431" s="278" t="s">
        <v>711</v>
      </c>
      <c r="F431" s="279" t="s">
        <v>690</v>
      </c>
      <c r="G431" s="277" t="s">
        <v>1023</v>
      </c>
      <c r="H431" s="280" t="str">
        <f>IF(OR(AND('FIN-STUDENTS'!AV36="",'FIN-STUDENTS'!AW36=""),AND('FIN-STUDENTS'!AV39="",'FIN-STUDENTS'!AW39=""),AND('FIN-STUDENTS'!AW36="K",'FIN-STUDENTS'!AW39="K"),OR('FIN-STUDENTS'!AW36="O",'FIN-STUDENTS'!AW39="O")),"",SUM('FIN-STUDENTS'!AV36,'FIN-STUDENTS'!AV39))</f>
        <v/>
      </c>
      <c r="I431" s="280" t="str">
        <f>IF(AND(OR(AND('FIN-STUDENTS'!AW36="O",'FIN-STUDENTS'!AW39="O"),AND('FIN-STUDENTS'!AW36="K",'FIN-STUDENTS'!AW39="K")),SUM('FIN-STUDENTS'!AV36,'FIN-STUDENTS'!AV39)=0,ISNUMBER('FIN-STUDENTS'!AV42)),"",IF(OR('FIN-STUDENTS'!AW36="O",'FIN-STUDENTS'!AW39="O"),"O",IF(AND('FIN-STUDENTS'!AW36='FIN-STUDENTS'!AW39,OR('FIN-STUDENTS'!AW36="K",'FIN-STUDENTS'!AW36="W",'FIN-STUDENTS'!AW36="M")), UPPER('FIN-STUDENTS'!AW36),"")))</f>
        <v/>
      </c>
      <c r="J431" s="281" t="s">
        <v>711</v>
      </c>
      <c r="K431" s="280" t="str">
        <f>IF(AND(ISBLANK('FIN-STUDENTS'!AV42),$L$431&lt;&gt;"M"),"",'FIN-STUDENTS'!AV42)</f>
        <v/>
      </c>
      <c r="L431" s="280" t="str">
        <f>IF(ISBLANK('FIN-STUDENTS'!AW42),"",'FIN-STUDENTS'!AW42)</f>
        <v/>
      </c>
      <c r="M431" s="257" t="str">
        <f t="shared" si="7"/>
        <v>OK</v>
      </c>
      <c r="N431" s="15"/>
    </row>
    <row r="432" spans="1:14" ht="33.75" x14ac:dyDescent="0.25">
      <c r="A432" s="257" t="s">
        <v>834</v>
      </c>
      <c r="B432" s="257" t="s">
        <v>1024</v>
      </c>
      <c r="C432" s="257" t="s">
        <v>690</v>
      </c>
      <c r="D432" s="277" t="s">
        <v>1025</v>
      </c>
      <c r="E432" s="278" t="s">
        <v>711</v>
      </c>
      <c r="F432" s="279" t="s">
        <v>690</v>
      </c>
      <c r="G432" s="277" t="s">
        <v>1026</v>
      </c>
      <c r="H432" s="280" t="str">
        <f>IF(OR(AND('FIN-STUDENTS'!AV31="",'FIN-STUDENTS'!AW31=""),AND('FIN-STUDENTS'!AV40="",'FIN-STUDENTS'!AW40=""),AND('FIN-STUDENTS'!AW31="K",'FIN-STUDENTS'!AW40="K"),OR('FIN-STUDENTS'!AW31="O",'FIN-STUDENTS'!AW40="O")),"",SUM('FIN-STUDENTS'!AV31,'FIN-STUDENTS'!AV40))</f>
        <v/>
      </c>
      <c r="I432" s="280" t="str">
        <f>IF(AND(OR(AND('FIN-STUDENTS'!AW31="O",'FIN-STUDENTS'!AW40="O"),AND('FIN-STUDENTS'!AW31="K",'FIN-STUDENTS'!AW40="K")),SUM('FIN-STUDENTS'!AV31,'FIN-STUDENTS'!AV40)=0,ISNUMBER('FIN-STUDENTS'!AV43)),"",IF(OR('FIN-STUDENTS'!AW31="O",'FIN-STUDENTS'!AW40="O"),"O",IF(AND('FIN-STUDENTS'!AW31='FIN-STUDENTS'!AW40,OR('FIN-STUDENTS'!AW31="K",'FIN-STUDENTS'!AW31="W",'FIN-STUDENTS'!AW31="M")), UPPER('FIN-STUDENTS'!AW31),"")))</f>
        <v/>
      </c>
      <c r="J432" s="281" t="s">
        <v>711</v>
      </c>
      <c r="K432" s="280" t="str">
        <f>IF(AND(ISBLANK('FIN-STUDENTS'!AV43),$L$432&lt;&gt;"M"),"",'FIN-STUDENTS'!AV43)</f>
        <v/>
      </c>
      <c r="L432" s="280" t="str">
        <f>IF(ISBLANK('FIN-STUDENTS'!AW43),"",'FIN-STUDENTS'!AW43)</f>
        <v/>
      </c>
      <c r="M432" s="257" t="str">
        <f t="shared" si="7"/>
        <v>OK</v>
      </c>
      <c r="N432" s="15"/>
    </row>
    <row r="433" spans="1:14" ht="33.75" x14ac:dyDescent="0.25">
      <c r="A433" s="257" t="s">
        <v>834</v>
      </c>
      <c r="B433" s="257" t="s">
        <v>1027</v>
      </c>
      <c r="C433" s="257" t="s">
        <v>690</v>
      </c>
      <c r="D433" s="277" t="s">
        <v>1028</v>
      </c>
      <c r="E433" s="278" t="s">
        <v>711</v>
      </c>
      <c r="F433" s="279" t="s">
        <v>690</v>
      </c>
      <c r="G433" s="277" t="s">
        <v>1029</v>
      </c>
      <c r="H433" s="280" t="str">
        <f>IF(OR(AND('FIN-STUDENTS'!AV32="",'FIN-STUDENTS'!AW32=""),AND('FIN-STUDENTS'!AV41="",'FIN-STUDENTS'!AW41=""),AND('FIN-STUDENTS'!AW32="K",'FIN-STUDENTS'!AW41="K"),OR('FIN-STUDENTS'!AW32="O",'FIN-STUDENTS'!AW41="O")),"",SUM('FIN-STUDENTS'!AV32,'FIN-STUDENTS'!AV41))</f>
        <v/>
      </c>
      <c r="I433" s="280" t="str">
        <f>IF(AND(OR(AND('FIN-STUDENTS'!AW32="O",'FIN-STUDENTS'!AW41="O"),AND('FIN-STUDENTS'!AW32="K",'FIN-STUDENTS'!AW41="K")),SUM('FIN-STUDENTS'!AV32,'FIN-STUDENTS'!AV41)=0,ISNUMBER('FIN-STUDENTS'!AV44)),"",IF(OR('FIN-STUDENTS'!AW32="O",'FIN-STUDENTS'!AW41="O"),"O",IF(AND('FIN-STUDENTS'!AW32='FIN-STUDENTS'!AW41,OR('FIN-STUDENTS'!AW32="K",'FIN-STUDENTS'!AW32="W",'FIN-STUDENTS'!AW32="M")), UPPER('FIN-STUDENTS'!AW32),"")))</f>
        <v/>
      </c>
      <c r="J433" s="281" t="s">
        <v>711</v>
      </c>
      <c r="K433" s="280" t="str">
        <f>IF(AND(ISBLANK('FIN-STUDENTS'!AV44),$L$433&lt;&gt;"M"),"",'FIN-STUDENTS'!AV44)</f>
        <v/>
      </c>
      <c r="L433" s="280" t="str">
        <f>IF(ISBLANK('FIN-STUDENTS'!AW44),"",'FIN-STUDENTS'!AW44)</f>
        <v/>
      </c>
      <c r="M433" s="257" t="str">
        <f t="shared" ref="M433:M496" si="8">IF(AND(ISNUMBER(H433),ISNUMBER(K433)),IF(OR(ROUND(H433,0)&lt;&gt;ROUND(K433,0),I433&lt;&gt;L433),"Check","OK"),IF(OR(AND(H433&lt;&gt;K433,I433&lt;&gt;"M",L433&lt;&gt;"M"),I433&lt;&gt;L433),"Check","OK"))</f>
        <v>OK</v>
      </c>
      <c r="N433" s="15"/>
    </row>
    <row r="434" spans="1:14" ht="33.75" x14ac:dyDescent="0.25">
      <c r="A434" s="257" t="s">
        <v>834</v>
      </c>
      <c r="B434" s="257" t="s">
        <v>1030</v>
      </c>
      <c r="C434" s="257" t="s">
        <v>690</v>
      </c>
      <c r="D434" s="277" t="s">
        <v>1031</v>
      </c>
      <c r="E434" s="278" t="s">
        <v>711</v>
      </c>
      <c r="F434" s="279" t="s">
        <v>690</v>
      </c>
      <c r="G434" s="277" t="s">
        <v>1032</v>
      </c>
      <c r="H434" s="280" t="str">
        <f>IF(OR(AND('FIN-STUDENTS'!AV33="",'FIN-STUDENTS'!AW33=""),AND('FIN-STUDENTS'!AV42="",'FIN-STUDENTS'!AW42=""),AND('FIN-STUDENTS'!AW33="K",'FIN-STUDENTS'!AW42="K"),OR('FIN-STUDENTS'!AW33="O",'FIN-STUDENTS'!AW42="O")),"",SUM('FIN-STUDENTS'!AV33,'FIN-STUDENTS'!AV42))</f>
        <v/>
      </c>
      <c r="I434" s="280" t="str">
        <f>IF(AND(OR(AND('FIN-STUDENTS'!AW33="O",'FIN-STUDENTS'!AW42="O"),AND('FIN-STUDENTS'!AW33="K",'FIN-STUDENTS'!AW42="K")),SUM('FIN-STUDENTS'!AV33,'FIN-STUDENTS'!AV42)=0,ISNUMBER('FIN-STUDENTS'!AV45)),"",IF(OR('FIN-STUDENTS'!AW33="O",'FIN-STUDENTS'!AW42="O"),"O",IF(AND('FIN-STUDENTS'!AW33='FIN-STUDENTS'!AW42,OR('FIN-STUDENTS'!AW33="K",'FIN-STUDENTS'!AW33="W",'FIN-STUDENTS'!AW33="M")), UPPER('FIN-STUDENTS'!AW33),"")))</f>
        <v/>
      </c>
      <c r="J434" s="281" t="s">
        <v>711</v>
      </c>
      <c r="K434" s="280" t="str">
        <f>IF(AND(ISBLANK('FIN-STUDENTS'!AV45),$L$434&lt;&gt;"M"),"",'FIN-STUDENTS'!AV45)</f>
        <v/>
      </c>
      <c r="L434" s="280" t="str">
        <f>IF(ISBLANK('FIN-STUDENTS'!AW45),"",'FIN-STUDENTS'!AW45)</f>
        <v/>
      </c>
      <c r="M434" s="257" t="str">
        <f t="shared" si="8"/>
        <v>OK</v>
      </c>
      <c r="N434" s="15"/>
    </row>
    <row r="435" spans="1:14" ht="33.75" x14ac:dyDescent="0.25">
      <c r="A435" s="257" t="s">
        <v>834</v>
      </c>
      <c r="B435" s="257" t="s">
        <v>1033</v>
      </c>
      <c r="C435" s="257" t="s">
        <v>690</v>
      </c>
      <c r="D435" s="277" t="s">
        <v>1034</v>
      </c>
      <c r="E435" s="278" t="s">
        <v>711</v>
      </c>
      <c r="F435" s="279" t="s">
        <v>690</v>
      </c>
      <c r="G435" s="277" t="s">
        <v>1035</v>
      </c>
      <c r="H435" s="280" t="str">
        <f>IF(OR(AND('FIN-STUDENTS'!AY34="",'FIN-STUDENTS'!AZ34=""),AND('FIN-STUDENTS'!AY37="",'FIN-STUDENTS'!AZ37=""),AND('FIN-STUDENTS'!AZ34="K",'FIN-STUDENTS'!AZ37="K"),OR('FIN-STUDENTS'!AZ34="O",'FIN-STUDENTS'!AZ37="O")),"",SUM('FIN-STUDENTS'!AY34,'FIN-STUDENTS'!AY37))</f>
        <v/>
      </c>
      <c r="I435" s="280" t="str">
        <f>IF(AND(OR(AND('FIN-STUDENTS'!AZ34="O",'FIN-STUDENTS'!AZ37="O"),AND('FIN-STUDENTS'!AZ34="K",'FIN-STUDENTS'!AZ37="K")),SUM('FIN-STUDENTS'!AY34,'FIN-STUDENTS'!AY37)=0,ISNUMBER('FIN-STUDENTS'!AY40)),"",IF(OR('FIN-STUDENTS'!AZ34="O",'FIN-STUDENTS'!AZ37="O"),"O",IF(AND('FIN-STUDENTS'!AZ34='FIN-STUDENTS'!AZ37,OR('FIN-STUDENTS'!AZ34="K",'FIN-STUDENTS'!AZ34="W",'FIN-STUDENTS'!AZ34="M")), UPPER('FIN-STUDENTS'!AZ34),"")))</f>
        <v/>
      </c>
      <c r="J435" s="281" t="s">
        <v>711</v>
      </c>
      <c r="K435" s="280" t="str">
        <f>IF(AND(ISBLANK('FIN-STUDENTS'!AY40),$L$435&lt;&gt;"M"),"",'FIN-STUDENTS'!AY40)</f>
        <v/>
      </c>
      <c r="L435" s="280" t="str">
        <f>IF(ISBLANK('FIN-STUDENTS'!AZ40),"",'FIN-STUDENTS'!AZ40)</f>
        <v/>
      </c>
      <c r="M435" s="257" t="str">
        <f t="shared" si="8"/>
        <v>OK</v>
      </c>
      <c r="N435" s="15"/>
    </row>
    <row r="436" spans="1:14" ht="33.75" x14ac:dyDescent="0.25">
      <c r="A436" s="257" t="s">
        <v>834</v>
      </c>
      <c r="B436" s="257" t="s">
        <v>1036</v>
      </c>
      <c r="C436" s="257" t="s">
        <v>690</v>
      </c>
      <c r="D436" s="277" t="s">
        <v>1037</v>
      </c>
      <c r="E436" s="278" t="s">
        <v>711</v>
      </c>
      <c r="F436" s="279" t="s">
        <v>690</v>
      </c>
      <c r="G436" s="277" t="s">
        <v>1038</v>
      </c>
      <c r="H436" s="280" t="str">
        <f>IF(OR(AND('FIN-STUDENTS'!AY35="",'FIN-STUDENTS'!AZ35=""),AND('FIN-STUDENTS'!AY38="",'FIN-STUDENTS'!AZ38=""),AND('FIN-STUDENTS'!AZ35="K",'FIN-STUDENTS'!AZ38="K"),OR('FIN-STUDENTS'!AZ35="O",'FIN-STUDENTS'!AZ38="O")),"",SUM('FIN-STUDENTS'!AY35,'FIN-STUDENTS'!AY38))</f>
        <v/>
      </c>
      <c r="I436" s="280" t="str">
        <f>IF(AND(OR(AND('FIN-STUDENTS'!AZ35="O",'FIN-STUDENTS'!AZ38="O"),AND('FIN-STUDENTS'!AZ35="K",'FIN-STUDENTS'!AZ38="K")),SUM('FIN-STUDENTS'!AY35,'FIN-STUDENTS'!AY38)=0,ISNUMBER('FIN-STUDENTS'!AY41)),"",IF(OR('FIN-STUDENTS'!AZ35="O",'FIN-STUDENTS'!AZ38="O"),"O",IF(AND('FIN-STUDENTS'!AZ35='FIN-STUDENTS'!AZ38,OR('FIN-STUDENTS'!AZ35="K",'FIN-STUDENTS'!AZ35="W",'FIN-STUDENTS'!AZ35="M")), UPPER('FIN-STUDENTS'!AZ35),"")))</f>
        <v/>
      </c>
      <c r="J436" s="281" t="s">
        <v>711</v>
      </c>
      <c r="K436" s="280" t="str">
        <f>IF(AND(ISBLANK('FIN-STUDENTS'!AY41),$L$436&lt;&gt;"M"),"",'FIN-STUDENTS'!AY41)</f>
        <v/>
      </c>
      <c r="L436" s="280" t="str">
        <f>IF(ISBLANK('FIN-STUDENTS'!AZ41),"",'FIN-STUDENTS'!AZ41)</f>
        <v/>
      </c>
      <c r="M436" s="257" t="str">
        <f t="shared" si="8"/>
        <v>OK</v>
      </c>
      <c r="N436" s="15"/>
    </row>
    <row r="437" spans="1:14" ht="33.75" x14ac:dyDescent="0.25">
      <c r="A437" s="257" t="s">
        <v>834</v>
      </c>
      <c r="B437" s="257" t="s">
        <v>1039</v>
      </c>
      <c r="C437" s="257" t="s">
        <v>690</v>
      </c>
      <c r="D437" s="277" t="s">
        <v>1040</v>
      </c>
      <c r="E437" s="278" t="s">
        <v>711</v>
      </c>
      <c r="F437" s="279" t="s">
        <v>690</v>
      </c>
      <c r="G437" s="277" t="s">
        <v>1041</v>
      </c>
      <c r="H437" s="280" t="str">
        <f>IF(OR(AND('FIN-STUDENTS'!AY36="",'FIN-STUDENTS'!AZ36=""),AND('FIN-STUDENTS'!AY39="",'FIN-STUDENTS'!AZ39=""),AND('FIN-STUDENTS'!AZ36="K",'FIN-STUDENTS'!AZ39="K"),OR('FIN-STUDENTS'!AZ36="O",'FIN-STUDENTS'!AZ39="O")),"",SUM('FIN-STUDENTS'!AY36,'FIN-STUDENTS'!AY39))</f>
        <v/>
      </c>
      <c r="I437" s="280" t="str">
        <f>IF(AND(OR(AND('FIN-STUDENTS'!AZ36="O",'FIN-STUDENTS'!AZ39="O"),AND('FIN-STUDENTS'!AZ36="K",'FIN-STUDENTS'!AZ39="K")),SUM('FIN-STUDENTS'!AY36,'FIN-STUDENTS'!AY39)=0,ISNUMBER('FIN-STUDENTS'!AY42)),"",IF(OR('FIN-STUDENTS'!AZ36="O",'FIN-STUDENTS'!AZ39="O"),"O",IF(AND('FIN-STUDENTS'!AZ36='FIN-STUDENTS'!AZ39,OR('FIN-STUDENTS'!AZ36="K",'FIN-STUDENTS'!AZ36="W",'FIN-STUDENTS'!AZ36="M")), UPPER('FIN-STUDENTS'!AZ36),"")))</f>
        <v/>
      </c>
      <c r="J437" s="281" t="s">
        <v>711</v>
      </c>
      <c r="K437" s="280" t="str">
        <f>IF(AND(ISBLANK('FIN-STUDENTS'!AY42),$L$437&lt;&gt;"M"),"",'FIN-STUDENTS'!AY42)</f>
        <v/>
      </c>
      <c r="L437" s="280" t="str">
        <f>IF(ISBLANK('FIN-STUDENTS'!AZ42),"",'FIN-STUDENTS'!AZ42)</f>
        <v/>
      </c>
      <c r="M437" s="257" t="str">
        <f t="shared" si="8"/>
        <v>OK</v>
      </c>
      <c r="N437" s="15"/>
    </row>
    <row r="438" spans="1:14" ht="33.75" x14ac:dyDescent="0.25">
      <c r="A438" s="257" t="s">
        <v>834</v>
      </c>
      <c r="B438" s="257" t="s">
        <v>1042</v>
      </c>
      <c r="C438" s="257" t="s">
        <v>690</v>
      </c>
      <c r="D438" s="277" t="s">
        <v>1043</v>
      </c>
      <c r="E438" s="278" t="s">
        <v>711</v>
      </c>
      <c r="F438" s="279" t="s">
        <v>690</v>
      </c>
      <c r="G438" s="277" t="s">
        <v>1044</v>
      </c>
      <c r="H438" s="280" t="str">
        <f>IF(OR(AND('FIN-STUDENTS'!AY31="",'FIN-STUDENTS'!AZ31=""),AND('FIN-STUDENTS'!AY40="",'FIN-STUDENTS'!AZ40=""),AND('FIN-STUDENTS'!AZ31="K",'FIN-STUDENTS'!AZ40="K"),OR('FIN-STUDENTS'!AZ31="O",'FIN-STUDENTS'!AZ40="O")),"",SUM('FIN-STUDENTS'!AY31,'FIN-STUDENTS'!AY40))</f>
        <v/>
      </c>
      <c r="I438" s="280" t="str">
        <f>IF(AND(OR(AND('FIN-STUDENTS'!AZ31="O",'FIN-STUDENTS'!AZ40="O"),AND('FIN-STUDENTS'!AZ31="K",'FIN-STUDENTS'!AZ40="K")),SUM('FIN-STUDENTS'!AY31,'FIN-STUDENTS'!AY40)=0,ISNUMBER('FIN-STUDENTS'!AY43)),"",IF(OR('FIN-STUDENTS'!AZ31="O",'FIN-STUDENTS'!AZ40="O"),"O",IF(AND('FIN-STUDENTS'!AZ31='FIN-STUDENTS'!AZ40,OR('FIN-STUDENTS'!AZ31="K",'FIN-STUDENTS'!AZ31="W",'FIN-STUDENTS'!AZ31="M")), UPPER('FIN-STUDENTS'!AZ31),"")))</f>
        <v/>
      </c>
      <c r="J438" s="281" t="s">
        <v>711</v>
      </c>
      <c r="K438" s="280" t="str">
        <f>IF(AND(ISBLANK('FIN-STUDENTS'!AY43),$L$438&lt;&gt;"M"),"",'FIN-STUDENTS'!AY43)</f>
        <v/>
      </c>
      <c r="L438" s="280" t="str">
        <f>IF(ISBLANK('FIN-STUDENTS'!AZ43),"",'FIN-STUDENTS'!AZ43)</f>
        <v/>
      </c>
      <c r="M438" s="257" t="str">
        <f t="shared" si="8"/>
        <v>OK</v>
      </c>
      <c r="N438" s="15"/>
    </row>
    <row r="439" spans="1:14" ht="33.75" x14ac:dyDescent="0.25">
      <c r="A439" s="257" t="s">
        <v>834</v>
      </c>
      <c r="B439" s="257" t="s">
        <v>1045</v>
      </c>
      <c r="C439" s="257" t="s">
        <v>690</v>
      </c>
      <c r="D439" s="277" t="s">
        <v>1046</v>
      </c>
      <c r="E439" s="278" t="s">
        <v>711</v>
      </c>
      <c r="F439" s="279" t="s">
        <v>690</v>
      </c>
      <c r="G439" s="277" t="s">
        <v>1047</v>
      </c>
      <c r="H439" s="280" t="str">
        <f>IF(OR(AND('FIN-STUDENTS'!AY32="",'FIN-STUDENTS'!AZ32=""),AND('FIN-STUDENTS'!AY41="",'FIN-STUDENTS'!AZ41=""),AND('FIN-STUDENTS'!AZ32="K",'FIN-STUDENTS'!AZ41="K"),OR('FIN-STUDENTS'!AZ32="O",'FIN-STUDENTS'!AZ41="O")),"",SUM('FIN-STUDENTS'!AY32,'FIN-STUDENTS'!AY41))</f>
        <v/>
      </c>
      <c r="I439" s="280" t="str">
        <f>IF(AND(OR(AND('FIN-STUDENTS'!AZ32="O",'FIN-STUDENTS'!AZ41="O"),AND('FIN-STUDENTS'!AZ32="K",'FIN-STUDENTS'!AZ41="K")),SUM('FIN-STUDENTS'!AY32,'FIN-STUDENTS'!AY41)=0,ISNUMBER('FIN-STUDENTS'!AY44)),"",IF(OR('FIN-STUDENTS'!AZ32="O",'FIN-STUDENTS'!AZ41="O"),"O",IF(AND('FIN-STUDENTS'!AZ32='FIN-STUDENTS'!AZ41,OR('FIN-STUDENTS'!AZ32="K",'FIN-STUDENTS'!AZ32="W",'FIN-STUDENTS'!AZ32="M")), UPPER('FIN-STUDENTS'!AZ32),"")))</f>
        <v/>
      </c>
      <c r="J439" s="281" t="s">
        <v>711</v>
      </c>
      <c r="K439" s="280" t="str">
        <f>IF(AND(ISBLANK('FIN-STUDENTS'!AY44),$L$439&lt;&gt;"M"),"",'FIN-STUDENTS'!AY44)</f>
        <v/>
      </c>
      <c r="L439" s="280" t="str">
        <f>IF(ISBLANK('FIN-STUDENTS'!AZ44),"",'FIN-STUDENTS'!AZ44)</f>
        <v/>
      </c>
      <c r="M439" s="257" t="str">
        <f t="shared" si="8"/>
        <v>OK</v>
      </c>
      <c r="N439" s="15"/>
    </row>
    <row r="440" spans="1:14" ht="33.75" x14ac:dyDescent="0.25">
      <c r="A440" s="257" t="s">
        <v>834</v>
      </c>
      <c r="B440" s="257" t="s">
        <v>1048</v>
      </c>
      <c r="C440" s="257" t="s">
        <v>690</v>
      </c>
      <c r="D440" s="277" t="s">
        <v>1049</v>
      </c>
      <c r="E440" s="278" t="s">
        <v>711</v>
      </c>
      <c r="F440" s="279" t="s">
        <v>690</v>
      </c>
      <c r="G440" s="277" t="s">
        <v>1050</v>
      </c>
      <c r="H440" s="280" t="str">
        <f>IF(OR(AND('FIN-STUDENTS'!AY33="",'FIN-STUDENTS'!AZ33=""),AND('FIN-STUDENTS'!AY42="",'FIN-STUDENTS'!AZ42=""),AND('FIN-STUDENTS'!AZ33="K",'FIN-STUDENTS'!AZ42="K"),OR('FIN-STUDENTS'!AZ33="O",'FIN-STUDENTS'!AZ42="O")),"",SUM('FIN-STUDENTS'!AY33,'FIN-STUDENTS'!AY42))</f>
        <v/>
      </c>
      <c r="I440" s="280" t="str">
        <f>IF(AND(OR(AND('FIN-STUDENTS'!AZ33="O",'FIN-STUDENTS'!AZ42="O"),AND('FIN-STUDENTS'!AZ33="K",'FIN-STUDENTS'!AZ42="K")),SUM('FIN-STUDENTS'!AY33,'FIN-STUDENTS'!AY42)=0,ISNUMBER('FIN-STUDENTS'!AY45)),"",IF(OR('FIN-STUDENTS'!AZ33="O",'FIN-STUDENTS'!AZ42="O"),"O",IF(AND('FIN-STUDENTS'!AZ33='FIN-STUDENTS'!AZ42,OR('FIN-STUDENTS'!AZ33="K",'FIN-STUDENTS'!AZ33="W",'FIN-STUDENTS'!AZ33="M")), UPPER('FIN-STUDENTS'!AZ33),"")))</f>
        <v/>
      </c>
      <c r="J440" s="281" t="s">
        <v>711</v>
      </c>
      <c r="K440" s="280" t="str">
        <f>IF(AND(ISBLANK('FIN-STUDENTS'!AY45),$L$440&lt;&gt;"M"),"",'FIN-STUDENTS'!AY45)</f>
        <v/>
      </c>
      <c r="L440" s="280" t="str">
        <f>IF(ISBLANK('FIN-STUDENTS'!AZ45),"",'FIN-STUDENTS'!AZ45)</f>
        <v/>
      </c>
      <c r="M440" s="257" t="str">
        <f t="shared" si="8"/>
        <v>OK</v>
      </c>
      <c r="N440" s="15"/>
    </row>
    <row r="441" spans="1:14" ht="33.75" x14ac:dyDescent="0.25">
      <c r="A441" s="257" t="s">
        <v>834</v>
      </c>
      <c r="B441" s="257" t="s">
        <v>1051</v>
      </c>
      <c r="C441" s="257" t="s">
        <v>690</v>
      </c>
      <c r="D441" s="277" t="s">
        <v>1052</v>
      </c>
      <c r="E441" s="278" t="s">
        <v>711</v>
      </c>
      <c r="F441" s="279" t="s">
        <v>690</v>
      </c>
      <c r="G441" s="277" t="s">
        <v>1053</v>
      </c>
      <c r="H441" s="280" t="str">
        <f>IF(OR(AND('FIN-STUDENTS'!AV31="",'FIN-STUDENTS'!AW31=""),AND('FIN-STUDENTS'!AY31="",'FIN-STUDENTS'!AZ31=""),AND('FIN-STUDENTS'!AW31="K",'FIN-STUDENTS'!AZ31="K"),OR('FIN-STUDENTS'!AW31="O",'FIN-STUDENTS'!AZ31="O")),"",SUM('FIN-STUDENTS'!AV31,'FIN-STUDENTS'!AY31))</f>
        <v/>
      </c>
      <c r="I441" s="280" t="str">
        <f xml:space="preserve"> IF(AND(OR(AND('FIN-STUDENTS'!AW31="O",'FIN-STUDENTS'!AZ31="O"),AND('FIN-STUDENTS'!AW31="K",'FIN-STUDENTS'!AZ31="K")),SUM('FIN-STUDENTS'!AV31,'FIN-STUDENTS'!AY31)=0,ISNUMBER('FIN-STUDENTS'!BB31)),"",IF(OR('FIN-STUDENTS'!AW31="O",'FIN-STUDENTS'!AZ31="O"),"O",IF(AND('FIN-STUDENTS'!AW31='FIN-STUDENTS'!AZ31,OR('FIN-STUDENTS'!AW31="K",'FIN-STUDENTS'!AW31="W",'FIN-STUDENTS'!AW31="M")),UPPER( 'FIN-STUDENTS'!AW31),"")))</f>
        <v/>
      </c>
      <c r="J441" s="281" t="s">
        <v>711</v>
      </c>
      <c r="K441" s="280" t="str">
        <f>IF(AND(ISBLANK('FIN-STUDENTS'!BB31),$L$441&lt;&gt;"M"),"",'FIN-STUDENTS'!BB31)</f>
        <v/>
      </c>
      <c r="L441" s="280" t="str">
        <f>IF(ISBLANK('FIN-STUDENTS'!BC31),"",'FIN-STUDENTS'!BC31)</f>
        <v/>
      </c>
      <c r="M441" s="257" t="str">
        <f t="shared" si="8"/>
        <v>OK</v>
      </c>
      <c r="N441" s="15"/>
    </row>
    <row r="442" spans="1:14" ht="33.75" x14ac:dyDescent="0.25">
      <c r="A442" s="257" t="s">
        <v>834</v>
      </c>
      <c r="B442" s="257" t="s">
        <v>1054</v>
      </c>
      <c r="C442" s="257" t="s">
        <v>690</v>
      </c>
      <c r="D442" s="277" t="s">
        <v>1055</v>
      </c>
      <c r="E442" s="278" t="s">
        <v>711</v>
      </c>
      <c r="F442" s="279" t="s">
        <v>690</v>
      </c>
      <c r="G442" s="277" t="s">
        <v>1056</v>
      </c>
      <c r="H442" s="280" t="str">
        <f>IF(OR(AND('FIN-STUDENTS'!AV32="",'FIN-STUDENTS'!AW32=""),AND('FIN-STUDENTS'!AY32="",'FIN-STUDENTS'!AZ32=""),AND('FIN-STUDENTS'!AW32="K",'FIN-STUDENTS'!AZ32="K"),OR('FIN-STUDENTS'!AW32="O",'FIN-STUDENTS'!AZ32="O")),"",SUM('FIN-STUDENTS'!AV32,'FIN-STUDENTS'!AY32))</f>
        <v/>
      </c>
      <c r="I442" s="280" t="str">
        <f xml:space="preserve"> IF(AND(OR(AND('FIN-STUDENTS'!AW32="O",'FIN-STUDENTS'!AZ32="O"),AND('FIN-STUDENTS'!AW32="K",'FIN-STUDENTS'!AZ32="K")),SUM('FIN-STUDENTS'!AV32,'FIN-STUDENTS'!AY32)=0,ISNUMBER('FIN-STUDENTS'!BB32)),"",IF(OR('FIN-STUDENTS'!AW32="O",'FIN-STUDENTS'!AZ32="O"),"O",IF(AND('FIN-STUDENTS'!AW32='FIN-STUDENTS'!AZ32,OR('FIN-STUDENTS'!AW32="K",'FIN-STUDENTS'!AW32="W",'FIN-STUDENTS'!AW32="M")),UPPER( 'FIN-STUDENTS'!AW32),"")))</f>
        <v/>
      </c>
      <c r="J442" s="281" t="s">
        <v>711</v>
      </c>
      <c r="K442" s="280" t="str">
        <f>IF(AND(ISBLANK('FIN-STUDENTS'!BB32),$L$442&lt;&gt;"M"),"",'FIN-STUDENTS'!BB32)</f>
        <v/>
      </c>
      <c r="L442" s="280" t="str">
        <f>IF(ISBLANK('FIN-STUDENTS'!BC32),"",'FIN-STUDENTS'!BC32)</f>
        <v/>
      </c>
      <c r="M442" s="257" t="str">
        <f t="shared" si="8"/>
        <v>OK</v>
      </c>
      <c r="N442" s="15"/>
    </row>
    <row r="443" spans="1:14" ht="33.75" x14ac:dyDescent="0.25">
      <c r="A443" s="257" t="s">
        <v>834</v>
      </c>
      <c r="B443" s="257" t="s">
        <v>1057</v>
      </c>
      <c r="C443" s="257" t="s">
        <v>690</v>
      </c>
      <c r="D443" s="277" t="s">
        <v>1058</v>
      </c>
      <c r="E443" s="278" t="s">
        <v>711</v>
      </c>
      <c r="F443" s="279" t="s">
        <v>690</v>
      </c>
      <c r="G443" s="277" t="s">
        <v>1059</v>
      </c>
      <c r="H443" s="280" t="str">
        <f>IF(OR(AND('FIN-STUDENTS'!AV33="",'FIN-STUDENTS'!AW33=""),AND('FIN-STUDENTS'!AY33="",'FIN-STUDENTS'!AZ33=""),AND('FIN-STUDENTS'!AW33="K",'FIN-STUDENTS'!AZ33="K"),OR('FIN-STUDENTS'!AW33="O",'FIN-STUDENTS'!AZ33="O")),"",SUM('FIN-STUDENTS'!AV33,'FIN-STUDENTS'!AY33))</f>
        <v/>
      </c>
      <c r="I443" s="280" t="str">
        <f xml:space="preserve"> IF(AND(OR(AND('FIN-STUDENTS'!AW33="O",'FIN-STUDENTS'!AZ33="O"),AND('FIN-STUDENTS'!AW33="K",'FIN-STUDENTS'!AZ33="K")),SUM('FIN-STUDENTS'!AV33,'FIN-STUDENTS'!AY33)=0,ISNUMBER('FIN-STUDENTS'!BB33)),"",IF(OR('FIN-STUDENTS'!AW33="O",'FIN-STUDENTS'!AZ33="O"),"O",IF(AND('FIN-STUDENTS'!AW33='FIN-STUDENTS'!AZ33,OR('FIN-STUDENTS'!AW33="K",'FIN-STUDENTS'!AW33="W",'FIN-STUDENTS'!AW33="M")),UPPER( 'FIN-STUDENTS'!AW33),"")))</f>
        <v/>
      </c>
      <c r="J443" s="281" t="s">
        <v>711</v>
      </c>
      <c r="K443" s="280" t="str">
        <f>IF(AND(ISBLANK('FIN-STUDENTS'!BB33),$L$443&lt;&gt;"M"),"",'FIN-STUDENTS'!BB33)</f>
        <v/>
      </c>
      <c r="L443" s="280" t="str">
        <f>IF(ISBLANK('FIN-STUDENTS'!BC33),"",'FIN-STUDENTS'!BC33)</f>
        <v/>
      </c>
      <c r="M443" s="257" t="str">
        <f t="shared" si="8"/>
        <v>OK</v>
      </c>
      <c r="N443" s="15"/>
    </row>
    <row r="444" spans="1:14" ht="33.75" x14ac:dyDescent="0.25">
      <c r="A444" s="257" t="s">
        <v>834</v>
      </c>
      <c r="B444" s="257" t="s">
        <v>1060</v>
      </c>
      <c r="C444" s="257" t="s">
        <v>690</v>
      </c>
      <c r="D444" s="277" t="s">
        <v>1061</v>
      </c>
      <c r="E444" s="278" t="s">
        <v>711</v>
      </c>
      <c r="F444" s="279" t="s">
        <v>690</v>
      </c>
      <c r="G444" s="277" t="s">
        <v>1062</v>
      </c>
      <c r="H444" s="280" t="str">
        <f>IF(OR(AND('FIN-STUDENTS'!AV34="",'FIN-STUDENTS'!AW34=""),AND('FIN-STUDENTS'!AY34="",'FIN-STUDENTS'!AZ34=""),AND('FIN-STUDENTS'!AW34="K",'FIN-STUDENTS'!AZ34="K"),OR('FIN-STUDENTS'!AW34="O",'FIN-STUDENTS'!AZ34="O")),"",SUM('FIN-STUDENTS'!AV34,'FIN-STUDENTS'!AY34))</f>
        <v/>
      </c>
      <c r="I444" s="280" t="str">
        <f xml:space="preserve"> IF(AND(OR(AND('FIN-STUDENTS'!AW34="O",'FIN-STUDENTS'!AZ34="O"),AND('FIN-STUDENTS'!AW34="K",'FIN-STUDENTS'!AZ34="K")),SUM('FIN-STUDENTS'!AV34,'FIN-STUDENTS'!AY34)=0,ISNUMBER('FIN-STUDENTS'!BB34)),"",IF(OR('FIN-STUDENTS'!AW34="O",'FIN-STUDENTS'!AZ34="O"),"O",IF(AND('FIN-STUDENTS'!AW34='FIN-STUDENTS'!AZ34,OR('FIN-STUDENTS'!AW34="K",'FIN-STUDENTS'!AW34="W",'FIN-STUDENTS'!AW34="M")),UPPER( 'FIN-STUDENTS'!AW34),"")))</f>
        <v/>
      </c>
      <c r="J444" s="281" t="s">
        <v>711</v>
      </c>
      <c r="K444" s="280" t="str">
        <f>IF(AND(ISBLANK('FIN-STUDENTS'!BB34),$L$444&lt;&gt;"M"),"",'FIN-STUDENTS'!BB34)</f>
        <v/>
      </c>
      <c r="L444" s="280" t="str">
        <f>IF(ISBLANK('FIN-STUDENTS'!BC34),"",'FIN-STUDENTS'!BC34)</f>
        <v/>
      </c>
      <c r="M444" s="257" t="str">
        <f t="shared" si="8"/>
        <v>OK</v>
      </c>
      <c r="N444" s="15"/>
    </row>
    <row r="445" spans="1:14" ht="33.75" x14ac:dyDescent="0.25">
      <c r="A445" s="257" t="s">
        <v>834</v>
      </c>
      <c r="B445" s="257" t="s">
        <v>1063</v>
      </c>
      <c r="C445" s="257" t="s">
        <v>690</v>
      </c>
      <c r="D445" s="277" t="s">
        <v>1064</v>
      </c>
      <c r="E445" s="278" t="s">
        <v>711</v>
      </c>
      <c r="F445" s="279" t="s">
        <v>690</v>
      </c>
      <c r="G445" s="277" t="s">
        <v>1065</v>
      </c>
      <c r="H445" s="280" t="str">
        <f>IF(OR(AND('FIN-STUDENTS'!AV35="",'FIN-STUDENTS'!AW35=""),AND('FIN-STUDENTS'!AY35="",'FIN-STUDENTS'!AZ35=""),AND('FIN-STUDENTS'!AW35="K",'FIN-STUDENTS'!AZ35="K"),OR('FIN-STUDENTS'!AW35="O",'FIN-STUDENTS'!AZ35="O")),"",SUM('FIN-STUDENTS'!AV35,'FIN-STUDENTS'!AY35))</f>
        <v/>
      </c>
      <c r="I445" s="280" t="str">
        <f xml:space="preserve"> IF(AND(OR(AND('FIN-STUDENTS'!AW35="O",'FIN-STUDENTS'!AZ35="O"),AND('FIN-STUDENTS'!AW35="K",'FIN-STUDENTS'!AZ35="K")),SUM('FIN-STUDENTS'!AV35,'FIN-STUDENTS'!AY35)=0,ISNUMBER('FIN-STUDENTS'!BB35)),"",IF(OR('FIN-STUDENTS'!AW35="O",'FIN-STUDENTS'!AZ35="O"),"O",IF(AND('FIN-STUDENTS'!AW35='FIN-STUDENTS'!AZ35,OR('FIN-STUDENTS'!AW35="K",'FIN-STUDENTS'!AW35="W",'FIN-STUDENTS'!AW35="M")),UPPER( 'FIN-STUDENTS'!AW35),"")))</f>
        <v/>
      </c>
      <c r="J445" s="281" t="s">
        <v>711</v>
      </c>
      <c r="K445" s="280" t="str">
        <f>IF(AND(ISBLANK('FIN-STUDENTS'!BB35),$L$445&lt;&gt;"M"),"",'FIN-STUDENTS'!BB35)</f>
        <v/>
      </c>
      <c r="L445" s="280" t="str">
        <f>IF(ISBLANK('FIN-STUDENTS'!BC35),"",'FIN-STUDENTS'!BC35)</f>
        <v/>
      </c>
      <c r="M445" s="257" t="str">
        <f t="shared" si="8"/>
        <v>OK</v>
      </c>
      <c r="N445" s="15"/>
    </row>
    <row r="446" spans="1:14" ht="33.75" x14ac:dyDescent="0.25">
      <c r="A446" s="257" t="s">
        <v>834</v>
      </c>
      <c r="B446" s="257" t="s">
        <v>1066</v>
      </c>
      <c r="C446" s="257" t="s">
        <v>690</v>
      </c>
      <c r="D446" s="277" t="s">
        <v>1067</v>
      </c>
      <c r="E446" s="278" t="s">
        <v>711</v>
      </c>
      <c r="F446" s="279" t="s">
        <v>690</v>
      </c>
      <c r="G446" s="277" t="s">
        <v>1068</v>
      </c>
      <c r="H446" s="280" t="str">
        <f>IF(OR(AND('FIN-STUDENTS'!AV36="",'FIN-STUDENTS'!AW36=""),AND('FIN-STUDENTS'!AY36="",'FIN-STUDENTS'!AZ36=""),AND('FIN-STUDENTS'!AW36="K",'FIN-STUDENTS'!AZ36="K"),OR('FIN-STUDENTS'!AW36="O",'FIN-STUDENTS'!AZ36="O")),"",SUM('FIN-STUDENTS'!AV36,'FIN-STUDENTS'!AY36))</f>
        <v/>
      </c>
      <c r="I446" s="280" t="str">
        <f xml:space="preserve"> IF(AND(OR(AND('FIN-STUDENTS'!AW36="O",'FIN-STUDENTS'!AZ36="O"),AND('FIN-STUDENTS'!AW36="K",'FIN-STUDENTS'!AZ36="K")),SUM('FIN-STUDENTS'!AV36,'FIN-STUDENTS'!AY36)=0,ISNUMBER('FIN-STUDENTS'!BB36)),"",IF(OR('FIN-STUDENTS'!AW36="O",'FIN-STUDENTS'!AZ36="O"),"O",IF(AND('FIN-STUDENTS'!AW36='FIN-STUDENTS'!AZ36,OR('FIN-STUDENTS'!AW36="K",'FIN-STUDENTS'!AW36="W",'FIN-STUDENTS'!AW36="M")),UPPER( 'FIN-STUDENTS'!AW36),"")))</f>
        <v/>
      </c>
      <c r="J446" s="281" t="s">
        <v>711</v>
      </c>
      <c r="K446" s="280" t="str">
        <f>IF(AND(ISBLANK('FIN-STUDENTS'!BB36),$L$446&lt;&gt;"M"),"",'FIN-STUDENTS'!BB36)</f>
        <v/>
      </c>
      <c r="L446" s="280" t="str">
        <f>IF(ISBLANK('FIN-STUDENTS'!BC36),"",'FIN-STUDENTS'!BC36)</f>
        <v/>
      </c>
      <c r="M446" s="257" t="str">
        <f t="shared" si="8"/>
        <v>OK</v>
      </c>
      <c r="N446" s="15"/>
    </row>
    <row r="447" spans="1:14" ht="33.75" x14ac:dyDescent="0.25">
      <c r="A447" s="257" t="s">
        <v>834</v>
      </c>
      <c r="B447" s="257" t="s">
        <v>1069</v>
      </c>
      <c r="C447" s="257" t="s">
        <v>690</v>
      </c>
      <c r="D447" s="277" t="s">
        <v>1070</v>
      </c>
      <c r="E447" s="278" t="s">
        <v>711</v>
      </c>
      <c r="F447" s="279" t="s">
        <v>690</v>
      </c>
      <c r="G447" s="277" t="s">
        <v>1071</v>
      </c>
      <c r="H447" s="280" t="str">
        <f>IF(OR(AND('FIN-STUDENTS'!AV37="",'FIN-STUDENTS'!AW37=""),AND('FIN-STUDENTS'!AY37="",'FIN-STUDENTS'!AZ37=""),AND('FIN-STUDENTS'!AW37="K",'FIN-STUDENTS'!AZ37="K"),OR('FIN-STUDENTS'!AW37="O",'FIN-STUDENTS'!AZ37="O")),"",SUM('FIN-STUDENTS'!AV37,'FIN-STUDENTS'!AY37))</f>
        <v/>
      </c>
      <c r="I447" s="280" t="str">
        <f xml:space="preserve"> IF(AND(OR(AND('FIN-STUDENTS'!AW37="O",'FIN-STUDENTS'!AZ37="O"),AND('FIN-STUDENTS'!AW37="K",'FIN-STUDENTS'!AZ37="K")),SUM('FIN-STUDENTS'!AV37,'FIN-STUDENTS'!AY37)=0,ISNUMBER('FIN-STUDENTS'!BB37)),"",IF(OR('FIN-STUDENTS'!AW37="O",'FIN-STUDENTS'!AZ37="O"),"O",IF(AND('FIN-STUDENTS'!AW37='FIN-STUDENTS'!AZ37,OR('FIN-STUDENTS'!AW37="K",'FIN-STUDENTS'!AW37="W",'FIN-STUDENTS'!AW37="M")),UPPER( 'FIN-STUDENTS'!AW37),"")))</f>
        <v/>
      </c>
      <c r="J447" s="281" t="s">
        <v>711</v>
      </c>
      <c r="K447" s="280" t="str">
        <f>IF(AND(ISBLANK('FIN-STUDENTS'!BB37),$L$447&lt;&gt;"M"),"",'FIN-STUDENTS'!BB37)</f>
        <v/>
      </c>
      <c r="L447" s="280" t="str">
        <f>IF(ISBLANK('FIN-STUDENTS'!BC37),"",'FIN-STUDENTS'!BC37)</f>
        <v/>
      </c>
      <c r="M447" s="257" t="str">
        <f t="shared" si="8"/>
        <v>OK</v>
      </c>
      <c r="N447" s="15"/>
    </row>
    <row r="448" spans="1:14" ht="33.75" x14ac:dyDescent="0.25">
      <c r="A448" s="257" t="s">
        <v>834</v>
      </c>
      <c r="B448" s="257" t="s">
        <v>1072</v>
      </c>
      <c r="C448" s="257" t="s">
        <v>690</v>
      </c>
      <c r="D448" s="277" t="s">
        <v>1073</v>
      </c>
      <c r="E448" s="278" t="s">
        <v>711</v>
      </c>
      <c r="F448" s="279" t="s">
        <v>690</v>
      </c>
      <c r="G448" s="277" t="s">
        <v>1074</v>
      </c>
      <c r="H448" s="280" t="str">
        <f>IF(OR(AND('FIN-STUDENTS'!AV38="",'FIN-STUDENTS'!AW38=""),AND('FIN-STUDENTS'!AY38="",'FIN-STUDENTS'!AZ38=""),AND('FIN-STUDENTS'!AW38="K",'FIN-STUDENTS'!AZ38="K"),OR('FIN-STUDENTS'!AW38="O",'FIN-STUDENTS'!AZ38="O")),"",SUM('FIN-STUDENTS'!AV38,'FIN-STUDENTS'!AY38))</f>
        <v/>
      </c>
      <c r="I448" s="280" t="str">
        <f xml:space="preserve"> IF(AND(OR(AND('FIN-STUDENTS'!AW38="O",'FIN-STUDENTS'!AZ38="O"),AND('FIN-STUDENTS'!AW38="K",'FIN-STUDENTS'!AZ38="K")),SUM('FIN-STUDENTS'!AV38,'FIN-STUDENTS'!AY38)=0,ISNUMBER('FIN-STUDENTS'!BB38)),"",IF(OR('FIN-STUDENTS'!AW38="O",'FIN-STUDENTS'!AZ38="O"),"O",IF(AND('FIN-STUDENTS'!AW38='FIN-STUDENTS'!AZ38,OR('FIN-STUDENTS'!AW38="K",'FIN-STUDENTS'!AW38="W",'FIN-STUDENTS'!AW38="M")),UPPER( 'FIN-STUDENTS'!AW38),"")))</f>
        <v/>
      </c>
      <c r="J448" s="281" t="s">
        <v>711</v>
      </c>
      <c r="K448" s="280" t="str">
        <f>IF(AND(ISBLANK('FIN-STUDENTS'!BB38),$L$448&lt;&gt;"M"),"",'FIN-STUDENTS'!BB38)</f>
        <v/>
      </c>
      <c r="L448" s="280" t="str">
        <f>IF(ISBLANK('FIN-STUDENTS'!BC38),"",'FIN-STUDENTS'!BC38)</f>
        <v/>
      </c>
      <c r="M448" s="257" t="str">
        <f t="shared" si="8"/>
        <v>OK</v>
      </c>
      <c r="N448" s="15"/>
    </row>
    <row r="449" spans="1:14" ht="33.75" x14ac:dyDescent="0.25">
      <c r="A449" s="257" t="s">
        <v>834</v>
      </c>
      <c r="B449" s="257" t="s">
        <v>1075</v>
      </c>
      <c r="C449" s="257" t="s">
        <v>690</v>
      </c>
      <c r="D449" s="277" t="s">
        <v>1076</v>
      </c>
      <c r="E449" s="278" t="s">
        <v>711</v>
      </c>
      <c r="F449" s="279" t="s">
        <v>690</v>
      </c>
      <c r="G449" s="277" t="s">
        <v>1077</v>
      </c>
      <c r="H449" s="280" t="str">
        <f>IF(OR(AND('FIN-STUDENTS'!AV39="",'FIN-STUDENTS'!AW39=""),AND('FIN-STUDENTS'!AY39="",'FIN-STUDENTS'!AZ39=""),AND('FIN-STUDENTS'!AW39="K",'FIN-STUDENTS'!AZ39="K"),OR('FIN-STUDENTS'!AW39="O",'FIN-STUDENTS'!AZ39="O")),"",SUM('FIN-STUDENTS'!AV39,'FIN-STUDENTS'!AY39))</f>
        <v/>
      </c>
      <c r="I449" s="280" t="str">
        <f xml:space="preserve"> IF(AND(OR(AND('FIN-STUDENTS'!AW39="O",'FIN-STUDENTS'!AZ39="O"),AND('FIN-STUDENTS'!AW39="K",'FIN-STUDENTS'!AZ39="K")),SUM('FIN-STUDENTS'!AV39,'FIN-STUDENTS'!AY39)=0,ISNUMBER('FIN-STUDENTS'!BB39)),"",IF(OR('FIN-STUDENTS'!AW39="O",'FIN-STUDENTS'!AZ39="O"),"O",IF(AND('FIN-STUDENTS'!AW39='FIN-STUDENTS'!AZ39,OR('FIN-STUDENTS'!AW39="K",'FIN-STUDENTS'!AW39="W",'FIN-STUDENTS'!AW39="M")),UPPER( 'FIN-STUDENTS'!AW39),"")))</f>
        <v/>
      </c>
      <c r="J449" s="281" t="s">
        <v>711</v>
      </c>
      <c r="K449" s="280" t="str">
        <f>IF(AND(ISBLANK('FIN-STUDENTS'!BB39),$L$449&lt;&gt;"M"),"",'FIN-STUDENTS'!BB39)</f>
        <v/>
      </c>
      <c r="L449" s="280" t="str">
        <f>IF(ISBLANK('FIN-STUDENTS'!BC39),"",'FIN-STUDENTS'!BC39)</f>
        <v/>
      </c>
      <c r="M449" s="257" t="str">
        <f t="shared" si="8"/>
        <v>OK</v>
      </c>
      <c r="N449" s="15"/>
    </row>
    <row r="450" spans="1:14" ht="33.75" x14ac:dyDescent="0.25">
      <c r="A450" s="257" t="s">
        <v>834</v>
      </c>
      <c r="B450" s="257" t="s">
        <v>1078</v>
      </c>
      <c r="C450" s="257" t="s">
        <v>690</v>
      </c>
      <c r="D450" s="277" t="s">
        <v>1079</v>
      </c>
      <c r="E450" s="278" t="s">
        <v>711</v>
      </c>
      <c r="F450" s="279" t="s">
        <v>690</v>
      </c>
      <c r="G450" s="277" t="s">
        <v>1080</v>
      </c>
      <c r="H450" s="280" t="str">
        <f>IF(OR(AND('FIN-STUDENTS'!BB34="",'FIN-STUDENTS'!BC34=""),AND('FIN-STUDENTS'!BB37="",'FIN-STUDENTS'!BC37=""),AND('FIN-STUDENTS'!BC34="K",'FIN-STUDENTS'!BC37="K"),OR('FIN-STUDENTS'!BC34="O",'FIN-STUDENTS'!BC37="O")),"",SUM('FIN-STUDENTS'!BB34,'FIN-STUDENTS'!BB37))</f>
        <v/>
      </c>
      <c r="I450" s="280" t="str">
        <f>IF(AND(OR(AND('FIN-STUDENTS'!BC34="O",'FIN-STUDENTS'!BC37="O"),AND('FIN-STUDENTS'!BC34="K",'FIN-STUDENTS'!BC37="K")),SUM('FIN-STUDENTS'!BB34,'FIN-STUDENTS'!BB37)=0,ISNUMBER('FIN-STUDENTS'!BB40)),"",IF(OR('FIN-STUDENTS'!BC34="O",'FIN-STUDENTS'!BC37="O"),"O",IF(AND('FIN-STUDENTS'!BC34='FIN-STUDENTS'!BC37,OR('FIN-STUDENTS'!BC34="K",'FIN-STUDENTS'!BC34="W",'FIN-STUDENTS'!BC34="M")), UPPER('FIN-STUDENTS'!BC34),"")))</f>
        <v/>
      </c>
      <c r="J450" s="281" t="s">
        <v>711</v>
      </c>
      <c r="K450" s="280" t="str">
        <f>IF(AND(ISBLANK('FIN-STUDENTS'!BB40),$L$450&lt;&gt;"M"),"",'FIN-STUDENTS'!BB40)</f>
        <v/>
      </c>
      <c r="L450" s="280" t="str">
        <f>IF(ISBLANK('FIN-STUDENTS'!BC40),"",'FIN-STUDENTS'!BC40)</f>
        <v/>
      </c>
      <c r="M450" s="257" t="str">
        <f t="shared" si="8"/>
        <v>OK</v>
      </c>
      <c r="N450" s="15"/>
    </row>
    <row r="451" spans="1:14" ht="33.75" x14ac:dyDescent="0.25">
      <c r="A451" s="257" t="s">
        <v>834</v>
      </c>
      <c r="B451" s="257" t="s">
        <v>1081</v>
      </c>
      <c r="C451" s="257" t="s">
        <v>690</v>
      </c>
      <c r="D451" s="277" t="s">
        <v>1082</v>
      </c>
      <c r="E451" s="278" t="s">
        <v>711</v>
      </c>
      <c r="F451" s="279" t="s">
        <v>690</v>
      </c>
      <c r="G451" s="277" t="s">
        <v>1083</v>
      </c>
      <c r="H451" s="280" t="str">
        <f>IF(OR(AND('FIN-STUDENTS'!BB35="",'FIN-STUDENTS'!BC35=""),AND('FIN-STUDENTS'!BB38="",'FIN-STUDENTS'!BC38=""),AND('FIN-STUDENTS'!BC35="K",'FIN-STUDENTS'!BC38="K"),OR('FIN-STUDENTS'!BC35="O",'FIN-STUDENTS'!BC38="O")),"",SUM('FIN-STUDENTS'!BB35,'FIN-STUDENTS'!BB38))</f>
        <v/>
      </c>
      <c r="I451" s="280" t="str">
        <f>IF(AND(OR(AND('FIN-STUDENTS'!BC35="O",'FIN-STUDENTS'!BC38="O"),AND('FIN-STUDENTS'!BC35="K",'FIN-STUDENTS'!BC38="K")),SUM('FIN-STUDENTS'!BB35,'FIN-STUDENTS'!BB38)=0,ISNUMBER('FIN-STUDENTS'!BB41)),"",IF(OR('FIN-STUDENTS'!BC35="O",'FIN-STUDENTS'!BC38="O"),"O",IF(AND('FIN-STUDENTS'!BC35='FIN-STUDENTS'!BC38,OR('FIN-STUDENTS'!BC35="K",'FIN-STUDENTS'!BC35="W",'FIN-STUDENTS'!BC35="M")), UPPER('FIN-STUDENTS'!BC35),"")))</f>
        <v/>
      </c>
      <c r="J451" s="281" t="s">
        <v>711</v>
      </c>
      <c r="K451" s="280" t="str">
        <f>IF(AND(ISBLANK('FIN-STUDENTS'!BB41),$L$451&lt;&gt;"M"),"",'FIN-STUDENTS'!BB41)</f>
        <v/>
      </c>
      <c r="L451" s="280" t="str">
        <f>IF(ISBLANK('FIN-STUDENTS'!BC41),"",'FIN-STUDENTS'!BC41)</f>
        <v/>
      </c>
      <c r="M451" s="257" t="str">
        <f t="shared" si="8"/>
        <v>OK</v>
      </c>
      <c r="N451" s="15"/>
    </row>
    <row r="452" spans="1:14" ht="33.75" x14ac:dyDescent="0.25">
      <c r="A452" s="257" t="s">
        <v>834</v>
      </c>
      <c r="B452" s="257" t="s">
        <v>1084</v>
      </c>
      <c r="C452" s="257" t="s">
        <v>690</v>
      </c>
      <c r="D452" s="277" t="s">
        <v>1085</v>
      </c>
      <c r="E452" s="278" t="s">
        <v>711</v>
      </c>
      <c r="F452" s="279" t="s">
        <v>690</v>
      </c>
      <c r="G452" s="277" t="s">
        <v>1086</v>
      </c>
      <c r="H452" s="280" t="str">
        <f>IF(OR(AND('FIN-STUDENTS'!BB36="",'FIN-STUDENTS'!BC36=""),AND('FIN-STUDENTS'!BB39="",'FIN-STUDENTS'!BC39=""),AND('FIN-STUDENTS'!BC36="K",'FIN-STUDENTS'!BC39="K"),OR('FIN-STUDENTS'!BC36="O",'FIN-STUDENTS'!BC39="O")),"",SUM('FIN-STUDENTS'!BB36,'FIN-STUDENTS'!BB39))</f>
        <v/>
      </c>
      <c r="I452" s="280" t="str">
        <f>IF(AND(OR(AND('FIN-STUDENTS'!BC36="O",'FIN-STUDENTS'!BC39="O"),AND('FIN-STUDENTS'!BC36="K",'FIN-STUDENTS'!BC39="K")),SUM('FIN-STUDENTS'!BB36,'FIN-STUDENTS'!BB39)=0,ISNUMBER('FIN-STUDENTS'!BB42)),"",IF(OR('FIN-STUDENTS'!BC36="O",'FIN-STUDENTS'!BC39="O"),"O",IF(AND('FIN-STUDENTS'!BC36='FIN-STUDENTS'!BC39,OR('FIN-STUDENTS'!BC36="K",'FIN-STUDENTS'!BC36="W",'FIN-STUDENTS'!BC36="M")), UPPER('FIN-STUDENTS'!BC36),"")))</f>
        <v/>
      </c>
      <c r="J452" s="281" t="s">
        <v>711</v>
      </c>
      <c r="K452" s="280" t="str">
        <f>IF(AND(ISBLANK('FIN-STUDENTS'!BB42),$L$452&lt;&gt;"M"),"",'FIN-STUDENTS'!BB42)</f>
        <v/>
      </c>
      <c r="L452" s="280" t="str">
        <f>IF(ISBLANK('FIN-STUDENTS'!BC42),"",'FIN-STUDENTS'!BC42)</f>
        <v/>
      </c>
      <c r="M452" s="257" t="str">
        <f t="shared" si="8"/>
        <v>OK</v>
      </c>
      <c r="N452" s="15"/>
    </row>
    <row r="453" spans="1:14" ht="33.75" x14ac:dyDescent="0.25">
      <c r="A453" s="257" t="s">
        <v>834</v>
      </c>
      <c r="B453" s="257" t="s">
        <v>1087</v>
      </c>
      <c r="C453" s="257" t="s">
        <v>690</v>
      </c>
      <c r="D453" s="277" t="s">
        <v>1088</v>
      </c>
      <c r="E453" s="278" t="s">
        <v>711</v>
      </c>
      <c r="F453" s="279" t="s">
        <v>690</v>
      </c>
      <c r="G453" s="277" t="s">
        <v>1089</v>
      </c>
      <c r="H453" s="280" t="str">
        <f>IF(OR(AND('FIN-STUDENTS'!BB31="",'FIN-STUDENTS'!BC31=""),AND('FIN-STUDENTS'!BB40="",'FIN-STUDENTS'!BC40=""),AND('FIN-STUDENTS'!BC31="K",'FIN-STUDENTS'!BC40="K"),OR('FIN-STUDENTS'!BC31="O",'FIN-STUDENTS'!BC40="O")),"",SUM('FIN-STUDENTS'!BB31,'FIN-STUDENTS'!BB40))</f>
        <v/>
      </c>
      <c r="I453" s="280" t="str">
        <f>IF(AND(OR(AND('FIN-STUDENTS'!BC31="O",'FIN-STUDENTS'!BC40="O"),AND('FIN-STUDENTS'!BC31="K",'FIN-STUDENTS'!BC40="K")),SUM('FIN-STUDENTS'!BB31,'FIN-STUDENTS'!BB40)=0,ISNUMBER('FIN-STUDENTS'!BB43)),"",IF(OR('FIN-STUDENTS'!BC31="O",'FIN-STUDENTS'!BC40="O"),"O",IF(AND('FIN-STUDENTS'!BC31='FIN-STUDENTS'!BC40,OR('FIN-STUDENTS'!BC31="K",'FIN-STUDENTS'!BC31="W",'FIN-STUDENTS'!BC31="M")), UPPER('FIN-STUDENTS'!BC31),"")))</f>
        <v/>
      </c>
      <c r="J453" s="281" t="s">
        <v>711</v>
      </c>
      <c r="K453" s="280" t="str">
        <f>IF(AND(ISBLANK('FIN-STUDENTS'!BB43),$L$453&lt;&gt;"M"),"",'FIN-STUDENTS'!BB43)</f>
        <v/>
      </c>
      <c r="L453" s="280" t="str">
        <f>IF(ISBLANK('FIN-STUDENTS'!BC43),"",'FIN-STUDENTS'!BC43)</f>
        <v/>
      </c>
      <c r="M453" s="257" t="str">
        <f t="shared" si="8"/>
        <v>OK</v>
      </c>
      <c r="N453" s="15"/>
    </row>
    <row r="454" spans="1:14" ht="33.75" x14ac:dyDescent="0.25">
      <c r="A454" s="257" t="s">
        <v>834</v>
      </c>
      <c r="B454" s="257" t="s">
        <v>1090</v>
      </c>
      <c r="C454" s="257" t="s">
        <v>690</v>
      </c>
      <c r="D454" s="277" t="s">
        <v>1091</v>
      </c>
      <c r="E454" s="278" t="s">
        <v>711</v>
      </c>
      <c r="F454" s="279" t="s">
        <v>690</v>
      </c>
      <c r="G454" s="277" t="s">
        <v>1092</v>
      </c>
      <c r="H454" s="280" t="str">
        <f>IF(OR(AND('FIN-STUDENTS'!BB32="",'FIN-STUDENTS'!BC32=""),AND('FIN-STUDENTS'!BB41="",'FIN-STUDENTS'!BC41=""),AND('FIN-STUDENTS'!BC32="K",'FIN-STUDENTS'!BC41="K"),OR('FIN-STUDENTS'!BC32="O",'FIN-STUDENTS'!BC41="O")),"",SUM('FIN-STUDENTS'!BB32,'FIN-STUDENTS'!BB41))</f>
        <v/>
      </c>
      <c r="I454" s="280" t="str">
        <f>IF(AND(OR(AND('FIN-STUDENTS'!BC32="O",'FIN-STUDENTS'!BC41="O"),AND('FIN-STUDENTS'!BC32="K",'FIN-STUDENTS'!BC41="K")),SUM('FIN-STUDENTS'!BB32,'FIN-STUDENTS'!BB41)=0,ISNUMBER('FIN-STUDENTS'!BB44)),"",IF(OR('FIN-STUDENTS'!BC32="O",'FIN-STUDENTS'!BC41="O"),"O",IF(AND('FIN-STUDENTS'!BC32='FIN-STUDENTS'!BC41,OR('FIN-STUDENTS'!BC32="K",'FIN-STUDENTS'!BC32="W",'FIN-STUDENTS'!BC32="M")), UPPER('FIN-STUDENTS'!BC32),"")))</f>
        <v/>
      </c>
      <c r="J454" s="281" t="s">
        <v>711</v>
      </c>
      <c r="K454" s="280" t="str">
        <f>IF(AND(ISBLANK('FIN-STUDENTS'!BB44),$L$454&lt;&gt;"M"),"",'FIN-STUDENTS'!BB44)</f>
        <v/>
      </c>
      <c r="L454" s="280" t="str">
        <f>IF(ISBLANK('FIN-STUDENTS'!BC44),"",'FIN-STUDENTS'!BC44)</f>
        <v/>
      </c>
      <c r="M454" s="257" t="str">
        <f t="shared" si="8"/>
        <v>OK</v>
      </c>
      <c r="N454" s="15"/>
    </row>
    <row r="455" spans="1:14" ht="33.75" x14ac:dyDescent="0.25">
      <c r="A455" s="257" t="s">
        <v>834</v>
      </c>
      <c r="B455" s="257" t="s">
        <v>1093</v>
      </c>
      <c r="C455" s="257" t="s">
        <v>690</v>
      </c>
      <c r="D455" s="277" t="s">
        <v>1094</v>
      </c>
      <c r="E455" s="278" t="s">
        <v>711</v>
      </c>
      <c r="F455" s="279" t="s">
        <v>690</v>
      </c>
      <c r="G455" s="277" t="s">
        <v>1095</v>
      </c>
      <c r="H455" s="280" t="str">
        <f>IF(OR(AND('FIN-STUDENTS'!BB33="",'FIN-STUDENTS'!BC33=""),AND('FIN-STUDENTS'!BB42="",'FIN-STUDENTS'!BC42=""),AND('FIN-STUDENTS'!BC33="K",'FIN-STUDENTS'!BC42="K"),OR('FIN-STUDENTS'!BC33="O",'FIN-STUDENTS'!BC42="O")),"",SUM('FIN-STUDENTS'!BB33,'FIN-STUDENTS'!BB42))</f>
        <v/>
      </c>
      <c r="I455" s="280" t="str">
        <f>IF(AND(OR(AND('FIN-STUDENTS'!BC33="O",'FIN-STUDENTS'!BC42="O"),AND('FIN-STUDENTS'!BC33="K",'FIN-STUDENTS'!BC42="K")),SUM('FIN-STUDENTS'!BB33,'FIN-STUDENTS'!BB42)=0,ISNUMBER('FIN-STUDENTS'!BB45)),"",IF(OR('FIN-STUDENTS'!BC33="O",'FIN-STUDENTS'!BC42="O"),"O",IF(AND('FIN-STUDENTS'!BC33='FIN-STUDENTS'!BC42,OR('FIN-STUDENTS'!BC33="K",'FIN-STUDENTS'!BC33="W",'FIN-STUDENTS'!BC33="M")), UPPER('FIN-STUDENTS'!BC33),"")))</f>
        <v/>
      </c>
      <c r="J455" s="281" t="s">
        <v>711</v>
      </c>
      <c r="K455" s="280" t="str">
        <f>IF(AND(ISBLANK('FIN-STUDENTS'!BB45),$L$455&lt;&gt;"M"),"",'FIN-STUDENTS'!BB45)</f>
        <v/>
      </c>
      <c r="L455" s="280" t="str">
        <f>IF(ISBLANK('FIN-STUDENTS'!BC45),"",'FIN-STUDENTS'!BC45)</f>
        <v/>
      </c>
      <c r="M455" s="257" t="str">
        <f t="shared" si="8"/>
        <v>OK</v>
      </c>
      <c r="N455" s="15"/>
    </row>
    <row r="456" spans="1:14" ht="33.75" x14ac:dyDescent="0.25">
      <c r="A456" s="257" t="s">
        <v>834</v>
      </c>
      <c r="B456" s="257" t="s">
        <v>1096</v>
      </c>
      <c r="C456" s="257" t="s">
        <v>690</v>
      </c>
      <c r="D456" s="277" t="s">
        <v>1097</v>
      </c>
      <c r="E456" s="278" t="s">
        <v>711</v>
      </c>
      <c r="F456" s="279" t="s">
        <v>690</v>
      </c>
      <c r="G456" s="277" t="s">
        <v>1098</v>
      </c>
      <c r="H456" s="280" t="str">
        <f>IF(OR(AND('FIN-STUDENTS'!BE34="",'FIN-STUDENTS'!BF34=""),AND('FIN-STUDENTS'!BE37="",'FIN-STUDENTS'!BF37=""),AND('FIN-STUDENTS'!BF34="K",'FIN-STUDENTS'!BF37="K"),OR('FIN-STUDENTS'!BF34="O",'FIN-STUDENTS'!BF37="O")),"",SUM('FIN-STUDENTS'!BE34,'FIN-STUDENTS'!BE37))</f>
        <v/>
      </c>
      <c r="I456" s="280" t="str">
        <f>IF(AND(OR(AND('FIN-STUDENTS'!BF34="O",'FIN-STUDENTS'!BF37="O"),AND('FIN-STUDENTS'!BF34="K",'FIN-STUDENTS'!BF37="K")),SUM('FIN-STUDENTS'!BE34,'FIN-STUDENTS'!BE37)=0,ISNUMBER('FIN-STUDENTS'!BE40)),"",IF(OR('FIN-STUDENTS'!BF34="O",'FIN-STUDENTS'!BF37="O"),"O",IF(AND('FIN-STUDENTS'!BF34='FIN-STUDENTS'!BF37,OR('FIN-STUDENTS'!BF34="K",'FIN-STUDENTS'!BF34="W",'FIN-STUDENTS'!BF34="M")), UPPER('FIN-STUDENTS'!BF34),"")))</f>
        <v/>
      </c>
      <c r="J456" s="281" t="s">
        <v>711</v>
      </c>
      <c r="K456" s="280" t="str">
        <f>IF(AND(ISBLANK('FIN-STUDENTS'!BE40),$L$456&lt;&gt;"M"),"",'FIN-STUDENTS'!BE40)</f>
        <v/>
      </c>
      <c r="L456" s="280" t="str">
        <f>IF(ISBLANK('FIN-STUDENTS'!BF40),"",'FIN-STUDENTS'!BF40)</f>
        <v/>
      </c>
      <c r="M456" s="257" t="str">
        <f t="shared" si="8"/>
        <v>OK</v>
      </c>
      <c r="N456" s="15"/>
    </row>
    <row r="457" spans="1:14" ht="33.75" x14ac:dyDescent="0.25">
      <c r="A457" s="257" t="s">
        <v>834</v>
      </c>
      <c r="B457" s="257" t="s">
        <v>1099</v>
      </c>
      <c r="C457" s="257" t="s">
        <v>690</v>
      </c>
      <c r="D457" s="277" t="s">
        <v>1100</v>
      </c>
      <c r="E457" s="278" t="s">
        <v>711</v>
      </c>
      <c r="F457" s="279" t="s">
        <v>690</v>
      </c>
      <c r="G457" s="277" t="s">
        <v>1101</v>
      </c>
      <c r="H457" s="280" t="str">
        <f>IF(OR(AND('FIN-STUDENTS'!BE35="",'FIN-STUDENTS'!BF35=""),AND('FIN-STUDENTS'!BE38="",'FIN-STUDENTS'!BF38=""),AND('FIN-STUDENTS'!BF35="K",'FIN-STUDENTS'!BF38="K"),OR('FIN-STUDENTS'!BF35="O",'FIN-STUDENTS'!BF38="O")),"",SUM('FIN-STUDENTS'!BE35,'FIN-STUDENTS'!BE38))</f>
        <v/>
      </c>
      <c r="I457" s="280" t="str">
        <f>IF(AND(OR(AND('FIN-STUDENTS'!BF35="O",'FIN-STUDENTS'!BF38="O"),AND('FIN-STUDENTS'!BF35="K",'FIN-STUDENTS'!BF38="K")),SUM('FIN-STUDENTS'!BE35,'FIN-STUDENTS'!BE38)=0,ISNUMBER('FIN-STUDENTS'!BE41)),"",IF(OR('FIN-STUDENTS'!BF35="O",'FIN-STUDENTS'!BF38="O"),"O",IF(AND('FIN-STUDENTS'!BF35='FIN-STUDENTS'!BF38,OR('FIN-STUDENTS'!BF35="K",'FIN-STUDENTS'!BF35="W",'FIN-STUDENTS'!BF35="M")), UPPER('FIN-STUDENTS'!BF35),"")))</f>
        <v/>
      </c>
      <c r="J457" s="281" t="s">
        <v>711</v>
      </c>
      <c r="K457" s="280" t="str">
        <f>IF(AND(ISBLANK('FIN-STUDENTS'!BE41),$L$457&lt;&gt;"M"),"",'FIN-STUDENTS'!BE41)</f>
        <v/>
      </c>
      <c r="L457" s="280" t="str">
        <f>IF(ISBLANK('FIN-STUDENTS'!BF41),"",'FIN-STUDENTS'!BF41)</f>
        <v/>
      </c>
      <c r="M457" s="257" t="str">
        <f t="shared" si="8"/>
        <v>OK</v>
      </c>
      <c r="N457" s="15"/>
    </row>
    <row r="458" spans="1:14" ht="33.75" x14ac:dyDescent="0.25">
      <c r="A458" s="257" t="s">
        <v>834</v>
      </c>
      <c r="B458" s="257" t="s">
        <v>1102</v>
      </c>
      <c r="C458" s="257" t="s">
        <v>690</v>
      </c>
      <c r="D458" s="277" t="s">
        <v>1103</v>
      </c>
      <c r="E458" s="278" t="s">
        <v>711</v>
      </c>
      <c r="F458" s="279" t="s">
        <v>690</v>
      </c>
      <c r="G458" s="277" t="s">
        <v>1104</v>
      </c>
      <c r="H458" s="280" t="str">
        <f>IF(OR(AND('FIN-STUDENTS'!BE36="",'FIN-STUDENTS'!BF36=""),AND('FIN-STUDENTS'!BE39="",'FIN-STUDENTS'!BF39=""),AND('FIN-STUDENTS'!BF36="K",'FIN-STUDENTS'!BF39="K"),OR('FIN-STUDENTS'!BF36="O",'FIN-STUDENTS'!BF39="O")),"",SUM('FIN-STUDENTS'!BE36,'FIN-STUDENTS'!BE39))</f>
        <v/>
      </c>
      <c r="I458" s="280" t="str">
        <f>IF(AND(OR(AND('FIN-STUDENTS'!BF36="O",'FIN-STUDENTS'!BF39="O"),AND('FIN-STUDENTS'!BF36="K",'FIN-STUDENTS'!BF39="K")),SUM('FIN-STUDENTS'!BE36,'FIN-STUDENTS'!BE39)=0,ISNUMBER('FIN-STUDENTS'!BE42)),"",IF(OR('FIN-STUDENTS'!BF36="O",'FIN-STUDENTS'!BF39="O"),"O",IF(AND('FIN-STUDENTS'!BF36='FIN-STUDENTS'!BF39,OR('FIN-STUDENTS'!BF36="K",'FIN-STUDENTS'!BF36="W",'FIN-STUDENTS'!BF36="M")), UPPER('FIN-STUDENTS'!BF36),"")))</f>
        <v/>
      </c>
      <c r="J458" s="281" t="s">
        <v>711</v>
      </c>
      <c r="K458" s="280" t="str">
        <f>IF(AND(ISBLANK('FIN-STUDENTS'!BE42),$L$458&lt;&gt;"M"),"",'FIN-STUDENTS'!BE42)</f>
        <v/>
      </c>
      <c r="L458" s="280" t="str">
        <f>IF(ISBLANK('FIN-STUDENTS'!BF42),"",'FIN-STUDENTS'!BF42)</f>
        <v/>
      </c>
      <c r="M458" s="257" t="str">
        <f t="shared" si="8"/>
        <v>OK</v>
      </c>
      <c r="N458" s="15"/>
    </row>
    <row r="459" spans="1:14" ht="33.75" x14ac:dyDescent="0.25">
      <c r="A459" s="257" t="s">
        <v>834</v>
      </c>
      <c r="B459" s="257" t="s">
        <v>1105</v>
      </c>
      <c r="C459" s="257" t="s">
        <v>690</v>
      </c>
      <c r="D459" s="277" t="s">
        <v>1106</v>
      </c>
      <c r="E459" s="278" t="s">
        <v>711</v>
      </c>
      <c r="F459" s="279" t="s">
        <v>690</v>
      </c>
      <c r="G459" s="277" t="s">
        <v>1107</v>
      </c>
      <c r="H459" s="280" t="str">
        <f>IF(OR(AND('FIN-STUDENTS'!BE31="",'FIN-STUDENTS'!BF31=""),AND('FIN-STUDENTS'!BE40="",'FIN-STUDENTS'!BF40=""),AND('FIN-STUDENTS'!BF31="K",'FIN-STUDENTS'!BF40="K"),OR('FIN-STUDENTS'!BF31="O",'FIN-STUDENTS'!BF40="O")),"",SUM('FIN-STUDENTS'!BE31,'FIN-STUDENTS'!BE40))</f>
        <v/>
      </c>
      <c r="I459" s="280" t="str">
        <f>IF(AND(OR(AND('FIN-STUDENTS'!BF31="O",'FIN-STUDENTS'!BF40="O"),AND('FIN-STUDENTS'!BF31="K",'FIN-STUDENTS'!BF40="K")),SUM('FIN-STUDENTS'!BE31,'FIN-STUDENTS'!BE40)=0,ISNUMBER('FIN-STUDENTS'!BE43)),"",IF(OR('FIN-STUDENTS'!BF31="O",'FIN-STUDENTS'!BF40="O"),"O",IF(AND('FIN-STUDENTS'!BF31='FIN-STUDENTS'!BF40,OR('FIN-STUDENTS'!BF31="K",'FIN-STUDENTS'!BF31="W",'FIN-STUDENTS'!BF31="M")), UPPER('FIN-STUDENTS'!BF31),"")))</f>
        <v/>
      </c>
      <c r="J459" s="281" t="s">
        <v>711</v>
      </c>
      <c r="K459" s="280" t="str">
        <f>IF(AND(ISBLANK('FIN-STUDENTS'!BE43),$L$459&lt;&gt;"M"),"",'FIN-STUDENTS'!BE43)</f>
        <v/>
      </c>
      <c r="L459" s="280" t="str">
        <f>IF(ISBLANK('FIN-STUDENTS'!BF43),"",'FIN-STUDENTS'!BF43)</f>
        <v/>
      </c>
      <c r="M459" s="257" t="str">
        <f t="shared" si="8"/>
        <v>OK</v>
      </c>
      <c r="N459" s="15"/>
    </row>
    <row r="460" spans="1:14" ht="33.75" x14ac:dyDescent="0.25">
      <c r="A460" s="257" t="s">
        <v>834</v>
      </c>
      <c r="B460" s="257" t="s">
        <v>1108</v>
      </c>
      <c r="C460" s="257" t="s">
        <v>690</v>
      </c>
      <c r="D460" s="277" t="s">
        <v>1109</v>
      </c>
      <c r="E460" s="278" t="s">
        <v>711</v>
      </c>
      <c r="F460" s="279" t="s">
        <v>690</v>
      </c>
      <c r="G460" s="277" t="s">
        <v>1110</v>
      </c>
      <c r="H460" s="280" t="str">
        <f>IF(OR(AND('FIN-STUDENTS'!BE32="",'FIN-STUDENTS'!BF32=""),AND('FIN-STUDENTS'!BE41="",'FIN-STUDENTS'!BF41=""),AND('FIN-STUDENTS'!BF32="K",'FIN-STUDENTS'!BF41="K"),OR('FIN-STUDENTS'!BF32="O",'FIN-STUDENTS'!BF41="O")),"",SUM('FIN-STUDENTS'!BE32,'FIN-STUDENTS'!BE41))</f>
        <v/>
      </c>
      <c r="I460" s="280" t="str">
        <f>IF(AND(OR(AND('FIN-STUDENTS'!BF32="O",'FIN-STUDENTS'!BF41="O"),AND('FIN-STUDENTS'!BF32="K",'FIN-STUDENTS'!BF41="K")),SUM('FIN-STUDENTS'!BE32,'FIN-STUDENTS'!BE41)=0,ISNUMBER('FIN-STUDENTS'!BE44)),"",IF(OR('FIN-STUDENTS'!BF32="O",'FIN-STUDENTS'!BF41="O"),"O",IF(AND('FIN-STUDENTS'!BF32='FIN-STUDENTS'!BF41,OR('FIN-STUDENTS'!BF32="K",'FIN-STUDENTS'!BF32="W",'FIN-STUDENTS'!BF32="M")), UPPER('FIN-STUDENTS'!BF32),"")))</f>
        <v/>
      </c>
      <c r="J460" s="281" t="s">
        <v>711</v>
      </c>
      <c r="K460" s="280" t="str">
        <f>IF(AND(ISBLANK('FIN-STUDENTS'!BE44),$L$460&lt;&gt;"M"),"",'FIN-STUDENTS'!BE44)</f>
        <v/>
      </c>
      <c r="L460" s="280" t="str">
        <f>IF(ISBLANK('FIN-STUDENTS'!BF44),"",'FIN-STUDENTS'!BF44)</f>
        <v/>
      </c>
      <c r="M460" s="257" t="str">
        <f t="shared" si="8"/>
        <v>OK</v>
      </c>
      <c r="N460" s="15"/>
    </row>
    <row r="461" spans="1:14" ht="33.75" x14ac:dyDescent="0.25">
      <c r="A461" s="257" t="s">
        <v>834</v>
      </c>
      <c r="B461" s="257" t="s">
        <v>1111</v>
      </c>
      <c r="C461" s="257" t="s">
        <v>690</v>
      </c>
      <c r="D461" s="277" t="s">
        <v>1112</v>
      </c>
      <c r="E461" s="278" t="s">
        <v>711</v>
      </c>
      <c r="F461" s="279" t="s">
        <v>690</v>
      </c>
      <c r="G461" s="277" t="s">
        <v>1113</v>
      </c>
      <c r="H461" s="280" t="str">
        <f>IF(OR(AND('FIN-STUDENTS'!BE33="",'FIN-STUDENTS'!BF33=""),AND('FIN-STUDENTS'!BE42="",'FIN-STUDENTS'!BF42=""),AND('FIN-STUDENTS'!BF33="K",'FIN-STUDENTS'!BF42="K"),OR('FIN-STUDENTS'!BF33="O",'FIN-STUDENTS'!BF42="O")),"",SUM('FIN-STUDENTS'!BE33,'FIN-STUDENTS'!BE42))</f>
        <v/>
      </c>
      <c r="I461" s="280" t="str">
        <f>IF(AND(OR(AND('FIN-STUDENTS'!BF33="O",'FIN-STUDENTS'!BF42="O"),AND('FIN-STUDENTS'!BF33="K",'FIN-STUDENTS'!BF42="K")),SUM('FIN-STUDENTS'!BE33,'FIN-STUDENTS'!BE42)=0,ISNUMBER('FIN-STUDENTS'!BE45)),"",IF(OR('FIN-STUDENTS'!BF33="O",'FIN-STUDENTS'!BF42="O"),"O",IF(AND('FIN-STUDENTS'!BF33='FIN-STUDENTS'!BF42,OR('FIN-STUDENTS'!BF33="K",'FIN-STUDENTS'!BF33="W",'FIN-STUDENTS'!BF33="M")), UPPER('FIN-STUDENTS'!BF33),"")))</f>
        <v/>
      </c>
      <c r="J461" s="281" t="s">
        <v>711</v>
      </c>
      <c r="K461" s="280" t="str">
        <f>IF(AND(ISBLANK('FIN-STUDENTS'!BE45),$L$461&lt;&gt;"M"),"",'FIN-STUDENTS'!BE45)</f>
        <v/>
      </c>
      <c r="L461" s="280" t="str">
        <f>IF(ISBLANK('FIN-STUDENTS'!BF45),"",'FIN-STUDENTS'!BF45)</f>
        <v/>
      </c>
      <c r="M461" s="257" t="str">
        <f t="shared" si="8"/>
        <v>OK</v>
      </c>
      <c r="N461" s="15"/>
    </row>
    <row r="462" spans="1:14" ht="33.75" x14ac:dyDescent="0.25">
      <c r="A462" s="257" t="s">
        <v>834</v>
      </c>
      <c r="B462" s="257" t="s">
        <v>1114</v>
      </c>
      <c r="C462" s="257" t="s">
        <v>690</v>
      </c>
      <c r="D462" s="277" t="s">
        <v>1115</v>
      </c>
      <c r="E462" s="278" t="s">
        <v>711</v>
      </c>
      <c r="F462" s="279" t="s">
        <v>690</v>
      </c>
      <c r="G462" s="277" t="s">
        <v>1116</v>
      </c>
      <c r="H462" s="280" t="str">
        <f>IF(OR(AND('FIN-STUDENTS'!BH34="",'FIN-STUDENTS'!BI34=""),AND('FIN-STUDENTS'!BH37="",'FIN-STUDENTS'!BI37=""),AND('FIN-STUDENTS'!BI34="K",'FIN-STUDENTS'!BI37="K"),OR('FIN-STUDENTS'!BI34="O",'FIN-STUDENTS'!BI37="O")),"",SUM('FIN-STUDENTS'!BH34,'FIN-STUDENTS'!BH37))</f>
        <v/>
      </c>
      <c r="I462" s="280" t="str">
        <f>IF(AND(OR(AND('FIN-STUDENTS'!BI34="O",'FIN-STUDENTS'!BI37="O"),AND('FIN-STUDENTS'!BI34="K",'FIN-STUDENTS'!BI37="K")),SUM('FIN-STUDENTS'!BH34,'FIN-STUDENTS'!BH37)=0,ISNUMBER('FIN-STUDENTS'!BH40)),"",IF(OR('FIN-STUDENTS'!BI34="O",'FIN-STUDENTS'!BI37="O"),"O",IF(AND('FIN-STUDENTS'!BI34='FIN-STUDENTS'!BI37,OR('FIN-STUDENTS'!BI34="K",'FIN-STUDENTS'!BI34="W",'FIN-STUDENTS'!BI34="M")), UPPER('FIN-STUDENTS'!BI34),"")))</f>
        <v/>
      </c>
      <c r="J462" s="281" t="s">
        <v>711</v>
      </c>
      <c r="K462" s="280" t="str">
        <f>IF(AND(ISBLANK('FIN-STUDENTS'!BH40),$L$462&lt;&gt;"M"),"",'FIN-STUDENTS'!BH40)</f>
        <v/>
      </c>
      <c r="L462" s="280" t="str">
        <f>IF(ISBLANK('FIN-STUDENTS'!BI40),"",'FIN-STUDENTS'!BI40)</f>
        <v/>
      </c>
      <c r="M462" s="257" t="str">
        <f t="shared" si="8"/>
        <v>OK</v>
      </c>
      <c r="N462" s="15"/>
    </row>
    <row r="463" spans="1:14" ht="33.75" x14ac:dyDescent="0.25">
      <c r="A463" s="257" t="s">
        <v>834</v>
      </c>
      <c r="B463" s="257" t="s">
        <v>1117</v>
      </c>
      <c r="C463" s="257" t="s">
        <v>690</v>
      </c>
      <c r="D463" s="277" t="s">
        <v>1118</v>
      </c>
      <c r="E463" s="278" t="s">
        <v>711</v>
      </c>
      <c r="F463" s="279" t="s">
        <v>690</v>
      </c>
      <c r="G463" s="277" t="s">
        <v>1119</v>
      </c>
      <c r="H463" s="280" t="str">
        <f>IF(OR(AND('FIN-STUDENTS'!BH35="",'FIN-STUDENTS'!BI35=""),AND('FIN-STUDENTS'!BH38="",'FIN-STUDENTS'!BI38=""),AND('FIN-STUDENTS'!BI35="K",'FIN-STUDENTS'!BI38="K"),OR('FIN-STUDENTS'!BI35="O",'FIN-STUDENTS'!BI38="O")),"",SUM('FIN-STUDENTS'!BH35,'FIN-STUDENTS'!BH38))</f>
        <v/>
      </c>
      <c r="I463" s="280" t="str">
        <f>IF(AND(OR(AND('FIN-STUDENTS'!BI35="O",'FIN-STUDENTS'!BI38="O"),AND('FIN-STUDENTS'!BI35="K",'FIN-STUDENTS'!BI38="K")),SUM('FIN-STUDENTS'!BH35,'FIN-STUDENTS'!BH38)=0,ISNUMBER('FIN-STUDENTS'!BH41)),"",IF(OR('FIN-STUDENTS'!BI35="O",'FIN-STUDENTS'!BI38="O"),"O",IF(AND('FIN-STUDENTS'!BI35='FIN-STUDENTS'!BI38,OR('FIN-STUDENTS'!BI35="K",'FIN-STUDENTS'!BI35="W",'FIN-STUDENTS'!BI35="M")), UPPER('FIN-STUDENTS'!BI35),"")))</f>
        <v/>
      </c>
      <c r="J463" s="281" t="s">
        <v>711</v>
      </c>
      <c r="K463" s="280" t="str">
        <f>IF(AND(ISBLANK('FIN-STUDENTS'!BH41),$L$463&lt;&gt;"M"),"",'FIN-STUDENTS'!BH41)</f>
        <v/>
      </c>
      <c r="L463" s="280" t="str">
        <f>IF(ISBLANK('FIN-STUDENTS'!BI41),"",'FIN-STUDENTS'!BI41)</f>
        <v/>
      </c>
      <c r="M463" s="257" t="str">
        <f t="shared" si="8"/>
        <v>OK</v>
      </c>
      <c r="N463" s="15"/>
    </row>
    <row r="464" spans="1:14" ht="33.75" x14ac:dyDescent="0.25">
      <c r="A464" s="257" t="s">
        <v>834</v>
      </c>
      <c r="B464" s="257" t="s">
        <v>1120</v>
      </c>
      <c r="C464" s="257" t="s">
        <v>690</v>
      </c>
      <c r="D464" s="277" t="s">
        <v>1121</v>
      </c>
      <c r="E464" s="278" t="s">
        <v>711</v>
      </c>
      <c r="F464" s="279" t="s">
        <v>690</v>
      </c>
      <c r="G464" s="277" t="s">
        <v>1122</v>
      </c>
      <c r="H464" s="280" t="str">
        <f>IF(OR(AND('FIN-STUDENTS'!BH36="",'FIN-STUDENTS'!BI36=""),AND('FIN-STUDENTS'!BH39="",'FIN-STUDENTS'!BI39=""),AND('FIN-STUDENTS'!BI36="K",'FIN-STUDENTS'!BI39="K"),OR('FIN-STUDENTS'!BI36="O",'FIN-STUDENTS'!BI39="O")),"",SUM('FIN-STUDENTS'!BH36,'FIN-STUDENTS'!BH39))</f>
        <v/>
      </c>
      <c r="I464" s="280" t="str">
        <f>IF(AND(OR(AND('FIN-STUDENTS'!BI36="O",'FIN-STUDENTS'!BI39="O"),AND('FIN-STUDENTS'!BI36="K",'FIN-STUDENTS'!BI39="K")),SUM('FIN-STUDENTS'!BH36,'FIN-STUDENTS'!BH39)=0,ISNUMBER('FIN-STUDENTS'!BH42)),"",IF(OR('FIN-STUDENTS'!BI36="O",'FIN-STUDENTS'!BI39="O"),"O",IF(AND('FIN-STUDENTS'!BI36='FIN-STUDENTS'!BI39,OR('FIN-STUDENTS'!BI36="K",'FIN-STUDENTS'!BI36="W",'FIN-STUDENTS'!BI36="M")), UPPER('FIN-STUDENTS'!BI36),"")))</f>
        <v/>
      </c>
      <c r="J464" s="281" t="s">
        <v>711</v>
      </c>
      <c r="K464" s="280" t="str">
        <f>IF(AND(ISBLANK('FIN-STUDENTS'!BH42),$L$464&lt;&gt;"M"),"",'FIN-STUDENTS'!BH42)</f>
        <v/>
      </c>
      <c r="L464" s="280" t="str">
        <f>IF(ISBLANK('FIN-STUDENTS'!BI42),"",'FIN-STUDENTS'!BI42)</f>
        <v/>
      </c>
      <c r="M464" s="257" t="str">
        <f t="shared" si="8"/>
        <v>OK</v>
      </c>
      <c r="N464" s="15"/>
    </row>
    <row r="465" spans="1:14" ht="33.75" x14ac:dyDescent="0.25">
      <c r="A465" s="257" t="s">
        <v>834</v>
      </c>
      <c r="B465" s="257" t="s">
        <v>1123</v>
      </c>
      <c r="C465" s="257" t="s">
        <v>690</v>
      </c>
      <c r="D465" s="277" t="s">
        <v>1124</v>
      </c>
      <c r="E465" s="278" t="s">
        <v>711</v>
      </c>
      <c r="F465" s="279" t="s">
        <v>690</v>
      </c>
      <c r="G465" s="277" t="s">
        <v>1125</v>
      </c>
      <c r="H465" s="280" t="str">
        <f>IF(OR(AND('FIN-STUDENTS'!BH31="",'FIN-STUDENTS'!BI31=""),AND('FIN-STUDENTS'!BH40="",'FIN-STUDENTS'!BI40=""),AND('FIN-STUDENTS'!BI31="K",'FIN-STUDENTS'!BI40="K"),OR('FIN-STUDENTS'!BI31="O",'FIN-STUDENTS'!BI40="O")),"",SUM('FIN-STUDENTS'!BH31,'FIN-STUDENTS'!BH40))</f>
        <v/>
      </c>
      <c r="I465" s="280" t="str">
        <f>IF(AND(OR(AND('FIN-STUDENTS'!BI31="O",'FIN-STUDENTS'!BI40="O"),AND('FIN-STUDENTS'!BI31="K",'FIN-STUDENTS'!BI40="K")),SUM('FIN-STUDENTS'!BH31,'FIN-STUDENTS'!BH40)=0,ISNUMBER('FIN-STUDENTS'!BH43)),"",IF(OR('FIN-STUDENTS'!BI31="O",'FIN-STUDENTS'!BI40="O"),"O",IF(AND('FIN-STUDENTS'!BI31='FIN-STUDENTS'!BI40,OR('FIN-STUDENTS'!BI31="K",'FIN-STUDENTS'!BI31="W",'FIN-STUDENTS'!BI31="M")), UPPER('FIN-STUDENTS'!BI31),"")))</f>
        <v/>
      </c>
      <c r="J465" s="281" t="s">
        <v>711</v>
      </c>
      <c r="K465" s="280" t="str">
        <f>IF(AND(ISBLANK('FIN-STUDENTS'!BH43),$L$465&lt;&gt;"M"),"",'FIN-STUDENTS'!BH43)</f>
        <v/>
      </c>
      <c r="L465" s="280" t="str">
        <f>IF(ISBLANK('FIN-STUDENTS'!BI43),"",'FIN-STUDENTS'!BI43)</f>
        <v/>
      </c>
      <c r="M465" s="257" t="str">
        <f t="shared" si="8"/>
        <v>OK</v>
      </c>
      <c r="N465" s="15"/>
    </row>
    <row r="466" spans="1:14" ht="33.75" x14ac:dyDescent="0.25">
      <c r="A466" s="257" t="s">
        <v>834</v>
      </c>
      <c r="B466" s="257" t="s">
        <v>1126</v>
      </c>
      <c r="C466" s="257" t="s">
        <v>690</v>
      </c>
      <c r="D466" s="277" t="s">
        <v>1127</v>
      </c>
      <c r="E466" s="278" t="s">
        <v>711</v>
      </c>
      <c r="F466" s="279" t="s">
        <v>690</v>
      </c>
      <c r="G466" s="277" t="s">
        <v>1128</v>
      </c>
      <c r="H466" s="280" t="str">
        <f>IF(OR(AND('FIN-STUDENTS'!BH32="",'FIN-STUDENTS'!BI32=""),AND('FIN-STUDENTS'!BH41="",'FIN-STUDENTS'!BI41=""),AND('FIN-STUDENTS'!BI32="K",'FIN-STUDENTS'!BI41="K"),OR('FIN-STUDENTS'!BI32="O",'FIN-STUDENTS'!BI41="O")),"",SUM('FIN-STUDENTS'!BH32,'FIN-STUDENTS'!BH41))</f>
        <v/>
      </c>
      <c r="I466" s="280" t="str">
        <f>IF(AND(OR(AND('FIN-STUDENTS'!BI32="O",'FIN-STUDENTS'!BI41="O"),AND('FIN-STUDENTS'!BI32="K",'FIN-STUDENTS'!BI41="K")),SUM('FIN-STUDENTS'!BH32,'FIN-STUDENTS'!BH41)=0,ISNUMBER('FIN-STUDENTS'!BH44)),"",IF(OR('FIN-STUDENTS'!BI32="O",'FIN-STUDENTS'!BI41="O"),"O",IF(AND('FIN-STUDENTS'!BI32='FIN-STUDENTS'!BI41,OR('FIN-STUDENTS'!BI32="K",'FIN-STUDENTS'!BI32="W",'FIN-STUDENTS'!BI32="M")), UPPER('FIN-STUDENTS'!BI32),"")))</f>
        <v/>
      </c>
      <c r="J466" s="281" t="s">
        <v>711</v>
      </c>
      <c r="K466" s="280" t="str">
        <f>IF(AND(ISBLANK('FIN-STUDENTS'!BH44),$L$466&lt;&gt;"M"),"",'FIN-STUDENTS'!BH44)</f>
        <v/>
      </c>
      <c r="L466" s="280" t="str">
        <f>IF(ISBLANK('FIN-STUDENTS'!BI44),"",'FIN-STUDENTS'!BI44)</f>
        <v/>
      </c>
      <c r="M466" s="257" t="str">
        <f t="shared" si="8"/>
        <v>OK</v>
      </c>
      <c r="N466" s="15"/>
    </row>
    <row r="467" spans="1:14" ht="33.75" x14ac:dyDescent="0.25">
      <c r="A467" s="257" t="s">
        <v>834</v>
      </c>
      <c r="B467" s="257" t="s">
        <v>1129</v>
      </c>
      <c r="C467" s="257" t="s">
        <v>690</v>
      </c>
      <c r="D467" s="277" t="s">
        <v>1130</v>
      </c>
      <c r="E467" s="278" t="s">
        <v>711</v>
      </c>
      <c r="F467" s="279" t="s">
        <v>690</v>
      </c>
      <c r="G467" s="277" t="s">
        <v>1131</v>
      </c>
      <c r="H467" s="280" t="str">
        <f>IF(OR(AND('FIN-STUDENTS'!BH33="",'FIN-STUDENTS'!BI33=""),AND('FIN-STUDENTS'!BH42="",'FIN-STUDENTS'!BI42=""),AND('FIN-STUDENTS'!BI33="K",'FIN-STUDENTS'!BI42="K"),OR('FIN-STUDENTS'!BI33="O",'FIN-STUDENTS'!BI42="O")),"",SUM('FIN-STUDENTS'!BH33,'FIN-STUDENTS'!BH42))</f>
        <v/>
      </c>
      <c r="I467" s="280" t="str">
        <f>IF(AND(OR(AND('FIN-STUDENTS'!BI33="O",'FIN-STUDENTS'!BI42="O"),AND('FIN-STUDENTS'!BI33="K",'FIN-STUDENTS'!BI42="K")),SUM('FIN-STUDENTS'!BH33,'FIN-STUDENTS'!BH42)=0,ISNUMBER('FIN-STUDENTS'!BH45)),"",IF(OR('FIN-STUDENTS'!BI33="O",'FIN-STUDENTS'!BI42="O"),"O",IF(AND('FIN-STUDENTS'!BI33='FIN-STUDENTS'!BI42,OR('FIN-STUDENTS'!BI33="K",'FIN-STUDENTS'!BI33="W",'FIN-STUDENTS'!BI33="M")), UPPER('FIN-STUDENTS'!BI33),"")))</f>
        <v/>
      </c>
      <c r="J467" s="281" t="s">
        <v>711</v>
      </c>
      <c r="K467" s="280" t="str">
        <f>IF(AND(ISBLANK('FIN-STUDENTS'!BH45),$L$467&lt;&gt;"M"),"",'FIN-STUDENTS'!BH45)</f>
        <v/>
      </c>
      <c r="L467" s="280" t="str">
        <f>IF(ISBLANK('FIN-STUDENTS'!BI45),"",'FIN-STUDENTS'!BI45)</f>
        <v/>
      </c>
      <c r="M467" s="257" t="str">
        <f t="shared" si="8"/>
        <v>OK</v>
      </c>
      <c r="N467" s="15"/>
    </row>
    <row r="468" spans="1:14" ht="33.75" x14ac:dyDescent="0.25">
      <c r="A468" s="257" t="s">
        <v>834</v>
      </c>
      <c r="B468" s="257" t="s">
        <v>1132</v>
      </c>
      <c r="C468" s="257" t="s">
        <v>690</v>
      </c>
      <c r="D468" s="277" t="s">
        <v>1133</v>
      </c>
      <c r="E468" s="278" t="s">
        <v>711</v>
      </c>
      <c r="F468" s="279" t="s">
        <v>690</v>
      </c>
      <c r="G468" s="277" t="s">
        <v>1134</v>
      </c>
      <c r="H468" s="280" t="str">
        <f>IF(OR(AND('FIN-STUDENTS'!BE31="",'FIN-STUDENTS'!BF31=""),AND('FIN-STUDENTS'!BH31="",'FIN-STUDENTS'!BI31=""),AND('FIN-STUDENTS'!BF31="K",'FIN-STUDENTS'!BI31="K"),OR('FIN-STUDENTS'!BF31="O",'FIN-STUDENTS'!BI31="O")),"",SUM('FIN-STUDENTS'!BE31,'FIN-STUDENTS'!BH31))</f>
        <v/>
      </c>
      <c r="I468" s="280" t="str">
        <f xml:space="preserve"> IF(AND(OR(AND('FIN-STUDENTS'!BF31="O",'FIN-STUDENTS'!BI31="O"),AND('FIN-STUDENTS'!BF31="K",'FIN-STUDENTS'!BI31="K")),SUM('FIN-STUDENTS'!BE31,'FIN-STUDENTS'!BH31)=0,ISNUMBER('FIN-STUDENTS'!BK31)),"",IF(OR('FIN-STUDENTS'!BF31="O",'FIN-STUDENTS'!BI31="O"),"O",IF(AND('FIN-STUDENTS'!BF31='FIN-STUDENTS'!BI31,OR('FIN-STUDENTS'!BF31="K",'FIN-STUDENTS'!BF31="W",'FIN-STUDENTS'!BF31="M")),UPPER( 'FIN-STUDENTS'!BF31),"")))</f>
        <v/>
      </c>
      <c r="J468" s="281" t="s">
        <v>711</v>
      </c>
      <c r="K468" s="280" t="str">
        <f>IF(AND(ISBLANK('FIN-STUDENTS'!BK31),$L$468&lt;&gt;"M"),"",'FIN-STUDENTS'!BK31)</f>
        <v/>
      </c>
      <c r="L468" s="280" t="str">
        <f>IF(ISBLANK('FIN-STUDENTS'!BL31),"",'FIN-STUDENTS'!BL31)</f>
        <v/>
      </c>
      <c r="M468" s="257" t="str">
        <f t="shared" si="8"/>
        <v>OK</v>
      </c>
      <c r="N468" s="15"/>
    </row>
    <row r="469" spans="1:14" ht="33.75" x14ac:dyDescent="0.25">
      <c r="A469" s="257" t="s">
        <v>834</v>
      </c>
      <c r="B469" s="257" t="s">
        <v>1135</v>
      </c>
      <c r="C469" s="257" t="s">
        <v>690</v>
      </c>
      <c r="D469" s="277" t="s">
        <v>1136</v>
      </c>
      <c r="E469" s="278" t="s">
        <v>711</v>
      </c>
      <c r="F469" s="279" t="s">
        <v>690</v>
      </c>
      <c r="G469" s="277" t="s">
        <v>1137</v>
      </c>
      <c r="H469" s="280" t="str">
        <f>IF(OR(AND('FIN-STUDENTS'!BE32="",'FIN-STUDENTS'!BF32=""),AND('FIN-STUDENTS'!BH32="",'FIN-STUDENTS'!BI32=""),AND('FIN-STUDENTS'!BF32="K",'FIN-STUDENTS'!BI32="K"),OR('FIN-STUDENTS'!BF32="O",'FIN-STUDENTS'!BI32="O")),"",SUM('FIN-STUDENTS'!BE32,'FIN-STUDENTS'!BH32))</f>
        <v/>
      </c>
      <c r="I469" s="280" t="str">
        <f xml:space="preserve"> IF(AND(OR(AND('FIN-STUDENTS'!BF32="O",'FIN-STUDENTS'!BI32="O"),AND('FIN-STUDENTS'!BF32="K",'FIN-STUDENTS'!BI32="K")),SUM('FIN-STUDENTS'!BE32,'FIN-STUDENTS'!BH32)=0,ISNUMBER('FIN-STUDENTS'!BK32)),"",IF(OR('FIN-STUDENTS'!BF32="O",'FIN-STUDENTS'!BI32="O"),"O",IF(AND('FIN-STUDENTS'!BF32='FIN-STUDENTS'!BI32,OR('FIN-STUDENTS'!BF32="K",'FIN-STUDENTS'!BF32="W",'FIN-STUDENTS'!BF32="M")),UPPER( 'FIN-STUDENTS'!BF32),"")))</f>
        <v/>
      </c>
      <c r="J469" s="281" t="s">
        <v>711</v>
      </c>
      <c r="K469" s="280" t="str">
        <f>IF(AND(ISBLANK('FIN-STUDENTS'!BK32),$L$469&lt;&gt;"M"),"",'FIN-STUDENTS'!BK32)</f>
        <v/>
      </c>
      <c r="L469" s="280" t="str">
        <f>IF(ISBLANK('FIN-STUDENTS'!BL32),"",'FIN-STUDENTS'!BL32)</f>
        <v/>
      </c>
      <c r="M469" s="257" t="str">
        <f t="shared" si="8"/>
        <v>OK</v>
      </c>
      <c r="N469" s="15"/>
    </row>
    <row r="470" spans="1:14" ht="33.75" x14ac:dyDescent="0.25">
      <c r="A470" s="257" t="s">
        <v>834</v>
      </c>
      <c r="B470" s="257" t="s">
        <v>1138</v>
      </c>
      <c r="C470" s="257" t="s">
        <v>690</v>
      </c>
      <c r="D470" s="277" t="s">
        <v>1139</v>
      </c>
      <c r="E470" s="278" t="s">
        <v>711</v>
      </c>
      <c r="F470" s="279" t="s">
        <v>690</v>
      </c>
      <c r="G470" s="277" t="s">
        <v>1140</v>
      </c>
      <c r="H470" s="280" t="str">
        <f>IF(OR(AND('FIN-STUDENTS'!BE33="",'FIN-STUDENTS'!BF33=""),AND('FIN-STUDENTS'!BH33="",'FIN-STUDENTS'!BI33=""),AND('FIN-STUDENTS'!BF33="K",'FIN-STUDENTS'!BI33="K"),OR('FIN-STUDENTS'!BF33="O",'FIN-STUDENTS'!BI33="O")),"",SUM('FIN-STUDENTS'!BE33,'FIN-STUDENTS'!BH33))</f>
        <v/>
      </c>
      <c r="I470" s="280" t="str">
        <f xml:space="preserve"> IF(AND(OR(AND('FIN-STUDENTS'!BF33="O",'FIN-STUDENTS'!BI33="O"),AND('FIN-STUDENTS'!BF33="K",'FIN-STUDENTS'!BI33="K")),SUM('FIN-STUDENTS'!BE33,'FIN-STUDENTS'!BH33)=0,ISNUMBER('FIN-STUDENTS'!BK33)),"",IF(OR('FIN-STUDENTS'!BF33="O",'FIN-STUDENTS'!BI33="O"),"O",IF(AND('FIN-STUDENTS'!BF33='FIN-STUDENTS'!BI33,OR('FIN-STUDENTS'!BF33="K",'FIN-STUDENTS'!BF33="W",'FIN-STUDENTS'!BF33="M")),UPPER( 'FIN-STUDENTS'!BF33),"")))</f>
        <v/>
      </c>
      <c r="J470" s="281" t="s">
        <v>711</v>
      </c>
      <c r="K470" s="280" t="str">
        <f>IF(AND(ISBLANK('FIN-STUDENTS'!BK33),$L$470&lt;&gt;"M"),"",'FIN-STUDENTS'!BK33)</f>
        <v/>
      </c>
      <c r="L470" s="280" t="str">
        <f>IF(ISBLANK('FIN-STUDENTS'!BL33),"",'FIN-STUDENTS'!BL33)</f>
        <v/>
      </c>
      <c r="M470" s="257" t="str">
        <f t="shared" si="8"/>
        <v>OK</v>
      </c>
      <c r="N470" s="15"/>
    </row>
    <row r="471" spans="1:14" ht="33.75" x14ac:dyDescent="0.25">
      <c r="A471" s="257" t="s">
        <v>834</v>
      </c>
      <c r="B471" s="257" t="s">
        <v>1141</v>
      </c>
      <c r="C471" s="257" t="s">
        <v>690</v>
      </c>
      <c r="D471" s="277" t="s">
        <v>1142</v>
      </c>
      <c r="E471" s="278" t="s">
        <v>711</v>
      </c>
      <c r="F471" s="279" t="s">
        <v>690</v>
      </c>
      <c r="G471" s="277" t="s">
        <v>1143</v>
      </c>
      <c r="H471" s="280" t="str">
        <f>IF(OR(AND('FIN-STUDENTS'!BE34="",'FIN-STUDENTS'!BF34=""),AND('FIN-STUDENTS'!BH34="",'FIN-STUDENTS'!BI34=""),AND('FIN-STUDENTS'!BF34="K",'FIN-STUDENTS'!BI34="K"),OR('FIN-STUDENTS'!BF34="O",'FIN-STUDENTS'!BI34="O")),"",SUM('FIN-STUDENTS'!BE34,'FIN-STUDENTS'!BH34))</f>
        <v/>
      </c>
      <c r="I471" s="280" t="str">
        <f xml:space="preserve"> IF(AND(OR(AND('FIN-STUDENTS'!BF34="O",'FIN-STUDENTS'!BI34="O"),AND('FIN-STUDENTS'!BF34="K",'FIN-STUDENTS'!BI34="K")),SUM('FIN-STUDENTS'!BE34,'FIN-STUDENTS'!BH34)=0,ISNUMBER('FIN-STUDENTS'!BK34)),"",IF(OR('FIN-STUDENTS'!BF34="O",'FIN-STUDENTS'!BI34="O"),"O",IF(AND('FIN-STUDENTS'!BF34='FIN-STUDENTS'!BI34,OR('FIN-STUDENTS'!BF34="K",'FIN-STUDENTS'!BF34="W",'FIN-STUDENTS'!BF34="M")),UPPER( 'FIN-STUDENTS'!BF34),"")))</f>
        <v/>
      </c>
      <c r="J471" s="281" t="s">
        <v>711</v>
      </c>
      <c r="K471" s="280" t="str">
        <f>IF(AND(ISBLANK('FIN-STUDENTS'!BK34),$L$471&lt;&gt;"M"),"",'FIN-STUDENTS'!BK34)</f>
        <v/>
      </c>
      <c r="L471" s="280" t="str">
        <f>IF(ISBLANK('FIN-STUDENTS'!BL34),"",'FIN-STUDENTS'!BL34)</f>
        <v/>
      </c>
      <c r="M471" s="257" t="str">
        <f t="shared" si="8"/>
        <v>OK</v>
      </c>
      <c r="N471" s="15"/>
    </row>
    <row r="472" spans="1:14" ht="33.75" x14ac:dyDescent="0.25">
      <c r="A472" s="257" t="s">
        <v>834</v>
      </c>
      <c r="B472" s="257" t="s">
        <v>1144</v>
      </c>
      <c r="C472" s="257" t="s">
        <v>690</v>
      </c>
      <c r="D472" s="277" t="s">
        <v>1145</v>
      </c>
      <c r="E472" s="278" t="s">
        <v>711</v>
      </c>
      <c r="F472" s="279" t="s">
        <v>690</v>
      </c>
      <c r="G472" s="277" t="s">
        <v>1146</v>
      </c>
      <c r="H472" s="280" t="str">
        <f>IF(OR(AND('FIN-STUDENTS'!BE35="",'FIN-STUDENTS'!BF35=""),AND('FIN-STUDENTS'!BH35="",'FIN-STUDENTS'!BI35=""),AND('FIN-STUDENTS'!BF35="K",'FIN-STUDENTS'!BI35="K"),OR('FIN-STUDENTS'!BF35="O",'FIN-STUDENTS'!BI35="O")),"",SUM('FIN-STUDENTS'!BE35,'FIN-STUDENTS'!BH35))</f>
        <v/>
      </c>
      <c r="I472" s="280" t="str">
        <f xml:space="preserve"> IF(AND(OR(AND('FIN-STUDENTS'!BF35="O",'FIN-STUDENTS'!BI35="O"),AND('FIN-STUDENTS'!BF35="K",'FIN-STUDENTS'!BI35="K")),SUM('FIN-STUDENTS'!BE35,'FIN-STUDENTS'!BH35)=0,ISNUMBER('FIN-STUDENTS'!BK35)),"",IF(OR('FIN-STUDENTS'!BF35="O",'FIN-STUDENTS'!BI35="O"),"O",IF(AND('FIN-STUDENTS'!BF35='FIN-STUDENTS'!BI35,OR('FIN-STUDENTS'!BF35="K",'FIN-STUDENTS'!BF35="W",'FIN-STUDENTS'!BF35="M")),UPPER( 'FIN-STUDENTS'!BF35),"")))</f>
        <v/>
      </c>
      <c r="J472" s="281" t="s">
        <v>711</v>
      </c>
      <c r="K472" s="280" t="str">
        <f>IF(AND(ISBLANK('FIN-STUDENTS'!BK35),$L$472&lt;&gt;"M"),"",'FIN-STUDENTS'!BK35)</f>
        <v/>
      </c>
      <c r="L472" s="280" t="str">
        <f>IF(ISBLANK('FIN-STUDENTS'!BL35),"",'FIN-STUDENTS'!BL35)</f>
        <v/>
      </c>
      <c r="M472" s="257" t="str">
        <f t="shared" si="8"/>
        <v>OK</v>
      </c>
      <c r="N472" s="15"/>
    </row>
    <row r="473" spans="1:14" ht="33.75" x14ac:dyDescent="0.25">
      <c r="A473" s="257" t="s">
        <v>834</v>
      </c>
      <c r="B473" s="257" t="s">
        <v>1147</v>
      </c>
      <c r="C473" s="257" t="s">
        <v>690</v>
      </c>
      <c r="D473" s="277" t="s">
        <v>1148</v>
      </c>
      <c r="E473" s="278" t="s">
        <v>711</v>
      </c>
      <c r="F473" s="279" t="s">
        <v>690</v>
      </c>
      <c r="G473" s="277" t="s">
        <v>1149</v>
      </c>
      <c r="H473" s="280" t="str">
        <f>IF(OR(AND('FIN-STUDENTS'!BE36="",'FIN-STUDENTS'!BF36=""),AND('FIN-STUDENTS'!BH36="",'FIN-STUDENTS'!BI36=""),AND('FIN-STUDENTS'!BF36="K",'FIN-STUDENTS'!BI36="K"),OR('FIN-STUDENTS'!BF36="O",'FIN-STUDENTS'!BI36="O")),"",SUM('FIN-STUDENTS'!BE36,'FIN-STUDENTS'!BH36))</f>
        <v/>
      </c>
      <c r="I473" s="280" t="str">
        <f xml:space="preserve"> IF(AND(OR(AND('FIN-STUDENTS'!BF36="O",'FIN-STUDENTS'!BI36="O"),AND('FIN-STUDENTS'!BF36="K",'FIN-STUDENTS'!BI36="K")),SUM('FIN-STUDENTS'!BE36,'FIN-STUDENTS'!BH36)=0,ISNUMBER('FIN-STUDENTS'!BK36)),"",IF(OR('FIN-STUDENTS'!BF36="O",'FIN-STUDENTS'!BI36="O"),"O",IF(AND('FIN-STUDENTS'!BF36='FIN-STUDENTS'!BI36,OR('FIN-STUDENTS'!BF36="K",'FIN-STUDENTS'!BF36="W",'FIN-STUDENTS'!BF36="M")),UPPER( 'FIN-STUDENTS'!BF36),"")))</f>
        <v/>
      </c>
      <c r="J473" s="281" t="s">
        <v>711</v>
      </c>
      <c r="K473" s="280" t="str">
        <f>IF(AND(ISBLANK('FIN-STUDENTS'!BK36),$L$473&lt;&gt;"M"),"",'FIN-STUDENTS'!BK36)</f>
        <v/>
      </c>
      <c r="L473" s="280" t="str">
        <f>IF(ISBLANK('FIN-STUDENTS'!BL36),"",'FIN-STUDENTS'!BL36)</f>
        <v/>
      </c>
      <c r="M473" s="257" t="str">
        <f t="shared" si="8"/>
        <v>OK</v>
      </c>
      <c r="N473" s="15"/>
    </row>
    <row r="474" spans="1:14" ht="33.75" x14ac:dyDescent="0.25">
      <c r="A474" s="257" t="s">
        <v>834</v>
      </c>
      <c r="B474" s="257" t="s">
        <v>1150</v>
      </c>
      <c r="C474" s="257" t="s">
        <v>690</v>
      </c>
      <c r="D474" s="277" t="s">
        <v>1151</v>
      </c>
      <c r="E474" s="278" t="s">
        <v>711</v>
      </c>
      <c r="F474" s="279" t="s">
        <v>690</v>
      </c>
      <c r="G474" s="277" t="s">
        <v>1152</v>
      </c>
      <c r="H474" s="280" t="str">
        <f>IF(OR(AND('FIN-STUDENTS'!BE37="",'FIN-STUDENTS'!BF37=""),AND('FIN-STUDENTS'!BH37="",'FIN-STUDENTS'!BI37=""),AND('FIN-STUDENTS'!BF37="K",'FIN-STUDENTS'!BI37="K"),OR('FIN-STUDENTS'!BF37="O",'FIN-STUDENTS'!BI37="O")),"",SUM('FIN-STUDENTS'!BE37,'FIN-STUDENTS'!BH37))</f>
        <v/>
      </c>
      <c r="I474" s="280" t="str">
        <f xml:space="preserve"> IF(AND(OR(AND('FIN-STUDENTS'!BF37="O",'FIN-STUDENTS'!BI37="O"),AND('FIN-STUDENTS'!BF37="K",'FIN-STUDENTS'!BI37="K")),SUM('FIN-STUDENTS'!BE37,'FIN-STUDENTS'!BH37)=0,ISNUMBER('FIN-STUDENTS'!BK37)),"",IF(OR('FIN-STUDENTS'!BF37="O",'FIN-STUDENTS'!BI37="O"),"O",IF(AND('FIN-STUDENTS'!BF37='FIN-STUDENTS'!BI37,OR('FIN-STUDENTS'!BF37="K",'FIN-STUDENTS'!BF37="W",'FIN-STUDENTS'!BF37="M")),UPPER( 'FIN-STUDENTS'!BF37),"")))</f>
        <v/>
      </c>
      <c r="J474" s="281" t="s">
        <v>711</v>
      </c>
      <c r="K474" s="280" t="str">
        <f>IF(AND(ISBLANK('FIN-STUDENTS'!BK37),$L$474&lt;&gt;"M"),"",'FIN-STUDENTS'!BK37)</f>
        <v/>
      </c>
      <c r="L474" s="280" t="str">
        <f>IF(ISBLANK('FIN-STUDENTS'!BL37),"",'FIN-STUDENTS'!BL37)</f>
        <v/>
      </c>
      <c r="M474" s="257" t="str">
        <f t="shared" si="8"/>
        <v>OK</v>
      </c>
      <c r="N474" s="15"/>
    </row>
    <row r="475" spans="1:14" ht="33.75" x14ac:dyDescent="0.25">
      <c r="A475" s="257" t="s">
        <v>834</v>
      </c>
      <c r="B475" s="257" t="s">
        <v>1153</v>
      </c>
      <c r="C475" s="257" t="s">
        <v>690</v>
      </c>
      <c r="D475" s="277" t="s">
        <v>1154</v>
      </c>
      <c r="E475" s="278" t="s">
        <v>711</v>
      </c>
      <c r="F475" s="279" t="s">
        <v>690</v>
      </c>
      <c r="G475" s="277" t="s">
        <v>1155</v>
      </c>
      <c r="H475" s="280" t="str">
        <f>IF(OR(AND('FIN-STUDENTS'!BE38="",'FIN-STUDENTS'!BF38=""),AND('FIN-STUDENTS'!BH38="",'FIN-STUDENTS'!BI38=""),AND('FIN-STUDENTS'!BF38="K",'FIN-STUDENTS'!BI38="K"),OR('FIN-STUDENTS'!BF38="O",'FIN-STUDENTS'!BI38="O")),"",SUM('FIN-STUDENTS'!BE38,'FIN-STUDENTS'!BH38))</f>
        <v/>
      </c>
      <c r="I475" s="280" t="str">
        <f xml:space="preserve"> IF(AND(OR(AND('FIN-STUDENTS'!BF38="O",'FIN-STUDENTS'!BI38="O"),AND('FIN-STUDENTS'!BF38="K",'FIN-STUDENTS'!BI38="K")),SUM('FIN-STUDENTS'!BE38,'FIN-STUDENTS'!BH38)=0,ISNUMBER('FIN-STUDENTS'!BK38)),"",IF(OR('FIN-STUDENTS'!BF38="O",'FIN-STUDENTS'!BI38="O"),"O",IF(AND('FIN-STUDENTS'!BF38='FIN-STUDENTS'!BI38,OR('FIN-STUDENTS'!BF38="K",'FIN-STUDENTS'!BF38="W",'FIN-STUDENTS'!BF38="M")),UPPER( 'FIN-STUDENTS'!BF38),"")))</f>
        <v/>
      </c>
      <c r="J475" s="281" t="s">
        <v>711</v>
      </c>
      <c r="K475" s="280" t="str">
        <f>IF(AND(ISBLANK('FIN-STUDENTS'!BK38),$L$475&lt;&gt;"M"),"",'FIN-STUDENTS'!BK38)</f>
        <v/>
      </c>
      <c r="L475" s="280" t="str">
        <f>IF(ISBLANK('FIN-STUDENTS'!BL38),"",'FIN-STUDENTS'!BL38)</f>
        <v/>
      </c>
      <c r="M475" s="257" t="str">
        <f t="shared" si="8"/>
        <v>OK</v>
      </c>
      <c r="N475" s="15"/>
    </row>
    <row r="476" spans="1:14" ht="33.75" x14ac:dyDescent="0.25">
      <c r="A476" s="257" t="s">
        <v>834</v>
      </c>
      <c r="B476" s="257" t="s">
        <v>1156</v>
      </c>
      <c r="C476" s="257" t="s">
        <v>690</v>
      </c>
      <c r="D476" s="277" t="s">
        <v>1157</v>
      </c>
      <c r="E476" s="278" t="s">
        <v>711</v>
      </c>
      <c r="F476" s="279" t="s">
        <v>690</v>
      </c>
      <c r="G476" s="277" t="s">
        <v>1158</v>
      </c>
      <c r="H476" s="280" t="str">
        <f>IF(OR(AND('FIN-STUDENTS'!BE39="",'FIN-STUDENTS'!BF39=""),AND('FIN-STUDENTS'!BH39="",'FIN-STUDENTS'!BI39=""),AND('FIN-STUDENTS'!BF39="K",'FIN-STUDENTS'!BI39="K"),OR('FIN-STUDENTS'!BF39="O",'FIN-STUDENTS'!BI39="O")),"",SUM('FIN-STUDENTS'!BE39,'FIN-STUDENTS'!BH39))</f>
        <v/>
      </c>
      <c r="I476" s="280" t="str">
        <f xml:space="preserve"> IF(AND(OR(AND('FIN-STUDENTS'!BF39="O",'FIN-STUDENTS'!BI39="O"),AND('FIN-STUDENTS'!BF39="K",'FIN-STUDENTS'!BI39="K")),SUM('FIN-STUDENTS'!BE39,'FIN-STUDENTS'!BH39)=0,ISNUMBER('FIN-STUDENTS'!BK39)),"",IF(OR('FIN-STUDENTS'!BF39="O",'FIN-STUDENTS'!BI39="O"),"O",IF(AND('FIN-STUDENTS'!BF39='FIN-STUDENTS'!BI39,OR('FIN-STUDENTS'!BF39="K",'FIN-STUDENTS'!BF39="W",'FIN-STUDENTS'!BF39="M")),UPPER( 'FIN-STUDENTS'!BF39),"")))</f>
        <v/>
      </c>
      <c r="J476" s="281" t="s">
        <v>711</v>
      </c>
      <c r="K476" s="280" t="str">
        <f>IF(AND(ISBLANK('FIN-STUDENTS'!BK39),$L$476&lt;&gt;"M"),"",'FIN-STUDENTS'!BK39)</f>
        <v/>
      </c>
      <c r="L476" s="280" t="str">
        <f>IF(ISBLANK('FIN-STUDENTS'!BL39),"",'FIN-STUDENTS'!BL39)</f>
        <v/>
      </c>
      <c r="M476" s="257" t="str">
        <f t="shared" si="8"/>
        <v>OK</v>
      </c>
      <c r="N476" s="15"/>
    </row>
    <row r="477" spans="1:14" ht="33.75" x14ac:dyDescent="0.25">
      <c r="A477" s="257" t="s">
        <v>834</v>
      </c>
      <c r="B477" s="257" t="s">
        <v>1159</v>
      </c>
      <c r="C477" s="257" t="s">
        <v>690</v>
      </c>
      <c r="D477" s="277" t="s">
        <v>1160</v>
      </c>
      <c r="E477" s="278" t="s">
        <v>711</v>
      </c>
      <c r="F477" s="279" t="s">
        <v>690</v>
      </c>
      <c r="G477" s="277" t="s">
        <v>1161</v>
      </c>
      <c r="H477" s="280" t="str">
        <f>IF(OR(AND('FIN-STUDENTS'!BK34="",'FIN-STUDENTS'!BL34=""),AND('FIN-STUDENTS'!BK37="",'FIN-STUDENTS'!BL37=""),AND('FIN-STUDENTS'!BL34="K",'FIN-STUDENTS'!BL37="K"),OR('FIN-STUDENTS'!BL34="O",'FIN-STUDENTS'!BL37="O")),"",SUM('FIN-STUDENTS'!BK34,'FIN-STUDENTS'!BK37))</f>
        <v/>
      </c>
      <c r="I477" s="280" t="str">
        <f>IF(AND(OR(AND('FIN-STUDENTS'!BL34="O",'FIN-STUDENTS'!BL37="O"),AND('FIN-STUDENTS'!BL34="K",'FIN-STUDENTS'!BL37="K")),SUM('FIN-STUDENTS'!BK34,'FIN-STUDENTS'!BK37)=0,ISNUMBER('FIN-STUDENTS'!BK40)),"",IF(OR('FIN-STUDENTS'!BL34="O",'FIN-STUDENTS'!BL37="O"),"O",IF(AND('FIN-STUDENTS'!BL34='FIN-STUDENTS'!BL37,OR('FIN-STUDENTS'!BL34="K",'FIN-STUDENTS'!BL34="W",'FIN-STUDENTS'!BL34="M")), UPPER('FIN-STUDENTS'!BL34),"")))</f>
        <v/>
      </c>
      <c r="J477" s="281" t="s">
        <v>711</v>
      </c>
      <c r="K477" s="280" t="str">
        <f>IF(AND(ISBLANK('FIN-STUDENTS'!BK40),$L$477&lt;&gt;"M"),"",'FIN-STUDENTS'!BK40)</f>
        <v/>
      </c>
      <c r="L477" s="280" t="str">
        <f>IF(ISBLANK('FIN-STUDENTS'!BL40),"",'FIN-STUDENTS'!BL40)</f>
        <v/>
      </c>
      <c r="M477" s="257" t="str">
        <f t="shared" si="8"/>
        <v>OK</v>
      </c>
      <c r="N477" s="15"/>
    </row>
    <row r="478" spans="1:14" ht="33.75" x14ac:dyDescent="0.25">
      <c r="A478" s="257" t="s">
        <v>834</v>
      </c>
      <c r="B478" s="257" t="s">
        <v>1162</v>
      </c>
      <c r="C478" s="257" t="s">
        <v>690</v>
      </c>
      <c r="D478" s="277" t="s">
        <v>1163</v>
      </c>
      <c r="E478" s="278" t="s">
        <v>711</v>
      </c>
      <c r="F478" s="279" t="s">
        <v>690</v>
      </c>
      <c r="G478" s="277" t="s">
        <v>1164</v>
      </c>
      <c r="H478" s="280" t="str">
        <f>IF(OR(AND('FIN-STUDENTS'!BK35="",'FIN-STUDENTS'!BL35=""),AND('FIN-STUDENTS'!BK38="",'FIN-STUDENTS'!BL38=""),AND('FIN-STUDENTS'!BL35="K",'FIN-STUDENTS'!BL38="K"),OR('FIN-STUDENTS'!BL35="O",'FIN-STUDENTS'!BL38="O")),"",SUM('FIN-STUDENTS'!BK35,'FIN-STUDENTS'!BK38))</f>
        <v/>
      </c>
      <c r="I478" s="280" t="str">
        <f>IF(AND(OR(AND('FIN-STUDENTS'!BL35="O",'FIN-STUDENTS'!BL38="O"),AND('FIN-STUDENTS'!BL35="K",'FIN-STUDENTS'!BL38="K")),SUM('FIN-STUDENTS'!BK35,'FIN-STUDENTS'!BK38)=0,ISNUMBER('FIN-STUDENTS'!BK41)),"",IF(OR('FIN-STUDENTS'!BL35="O",'FIN-STUDENTS'!BL38="O"),"O",IF(AND('FIN-STUDENTS'!BL35='FIN-STUDENTS'!BL38,OR('FIN-STUDENTS'!BL35="K",'FIN-STUDENTS'!BL35="W",'FIN-STUDENTS'!BL35="M")), UPPER('FIN-STUDENTS'!BL35),"")))</f>
        <v/>
      </c>
      <c r="J478" s="281" t="s">
        <v>711</v>
      </c>
      <c r="K478" s="280" t="str">
        <f>IF(AND(ISBLANK('FIN-STUDENTS'!BK41),$L$478&lt;&gt;"M"),"",'FIN-STUDENTS'!BK41)</f>
        <v/>
      </c>
      <c r="L478" s="280" t="str">
        <f>IF(ISBLANK('FIN-STUDENTS'!BL41),"",'FIN-STUDENTS'!BL41)</f>
        <v/>
      </c>
      <c r="M478" s="257" t="str">
        <f t="shared" si="8"/>
        <v>OK</v>
      </c>
      <c r="N478" s="15"/>
    </row>
    <row r="479" spans="1:14" ht="33.75" x14ac:dyDescent="0.25">
      <c r="A479" s="257" t="s">
        <v>834</v>
      </c>
      <c r="B479" s="257" t="s">
        <v>1165</v>
      </c>
      <c r="C479" s="257" t="s">
        <v>690</v>
      </c>
      <c r="D479" s="277" t="s">
        <v>1166</v>
      </c>
      <c r="E479" s="278" t="s">
        <v>711</v>
      </c>
      <c r="F479" s="279" t="s">
        <v>690</v>
      </c>
      <c r="G479" s="277" t="s">
        <v>1167</v>
      </c>
      <c r="H479" s="280" t="str">
        <f>IF(OR(AND('FIN-STUDENTS'!BK36="",'FIN-STUDENTS'!BL36=""),AND('FIN-STUDENTS'!BK39="",'FIN-STUDENTS'!BL39=""),AND('FIN-STUDENTS'!BL36="K",'FIN-STUDENTS'!BL39="K"),OR('FIN-STUDENTS'!BL36="O",'FIN-STUDENTS'!BL39="O")),"",SUM('FIN-STUDENTS'!BK36,'FIN-STUDENTS'!BK39))</f>
        <v/>
      </c>
      <c r="I479" s="280" t="str">
        <f>IF(AND(OR(AND('FIN-STUDENTS'!BL36="O",'FIN-STUDENTS'!BL39="O"),AND('FIN-STUDENTS'!BL36="K",'FIN-STUDENTS'!BL39="K")),SUM('FIN-STUDENTS'!BK36,'FIN-STUDENTS'!BK39)=0,ISNUMBER('FIN-STUDENTS'!BK42)),"",IF(OR('FIN-STUDENTS'!BL36="O",'FIN-STUDENTS'!BL39="O"),"O",IF(AND('FIN-STUDENTS'!BL36='FIN-STUDENTS'!BL39,OR('FIN-STUDENTS'!BL36="K",'FIN-STUDENTS'!BL36="W",'FIN-STUDENTS'!BL36="M")), UPPER('FIN-STUDENTS'!BL36),"")))</f>
        <v/>
      </c>
      <c r="J479" s="281" t="s">
        <v>711</v>
      </c>
      <c r="K479" s="280" t="str">
        <f>IF(AND(ISBLANK('FIN-STUDENTS'!BK42),$L$479&lt;&gt;"M"),"",'FIN-STUDENTS'!BK42)</f>
        <v/>
      </c>
      <c r="L479" s="280" t="str">
        <f>IF(ISBLANK('FIN-STUDENTS'!BL42),"",'FIN-STUDENTS'!BL42)</f>
        <v/>
      </c>
      <c r="M479" s="257" t="str">
        <f t="shared" si="8"/>
        <v>OK</v>
      </c>
      <c r="N479" s="15"/>
    </row>
    <row r="480" spans="1:14" ht="33.75" x14ac:dyDescent="0.25">
      <c r="A480" s="257" t="s">
        <v>834</v>
      </c>
      <c r="B480" s="257" t="s">
        <v>1168</v>
      </c>
      <c r="C480" s="257" t="s">
        <v>690</v>
      </c>
      <c r="D480" s="277" t="s">
        <v>1169</v>
      </c>
      <c r="E480" s="278" t="s">
        <v>711</v>
      </c>
      <c r="F480" s="279" t="s">
        <v>690</v>
      </c>
      <c r="G480" s="277" t="s">
        <v>1170</v>
      </c>
      <c r="H480" s="280" t="str">
        <f>IF(OR(AND('FIN-STUDENTS'!BK31="",'FIN-STUDENTS'!BL31=""),AND('FIN-STUDENTS'!BK40="",'FIN-STUDENTS'!BL40=""),AND('FIN-STUDENTS'!BL31="K",'FIN-STUDENTS'!BL40="K"),OR('FIN-STUDENTS'!BL31="O",'FIN-STUDENTS'!BL40="O")),"",SUM('FIN-STUDENTS'!BK31,'FIN-STUDENTS'!BK40))</f>
        <v/>
      </c>
      <c r="I480" s="280" t="str">
        <f>IF(AND(OR(AND('FIN-STUDENTS'!BL31="O",'FIN-STUDENTS'!BL40="O"),AND('FIN-STUDENTS'!BL31="K",'FIN-STUDENTS'!BL40="K")),SUM('FIN-STUDENTS'!BK31,'FIN-STUDENTS'!BK40)=0,ISNUMBER('FIN-STUDENTS'!BK43)),"",IF(OR('FIN-STUDENTS'!BL31="O",'FIN-STUDENTS'!BL40="O"),"O",IF(AND('FIN-STUDENTS'!BL31='FIN-STUDENTS'!BL40,OR('FIN-STUDENTS'!BL31="K",'FIN-STUDENTS'!BL31="W",'FIN-STUDENTS'!BL31="M")), UPPER('FIN-STUDENTS'!BL31),"")))</f>
        <v/>
      </c>
      <c r="J480" s="281" t="s">
        <v>711</v>
      </c>
      <c r="K480" s="280" t="str">
        <f>IF(AND(ISBLANK('FIN-STUDENTS'!BK43),$L$480&lt;&gt;"M"),"",'FIN-STUDENTS'!BK43)</f>
        <v/>
      </c>
      <c r="L480" s="280" t="str">
        <f>IF(ISBLANK('FIN-STUDENTS'!BL43),"",'FIN-STUDENTS'!BL43)</f>
        <v/>
      </c>
      <c r="M480" s="257" t="str">
        <f t="shared" si="8"/>
        <v>OK</v>
      </c>
      <c r="N480" s="15"/>
    </row>
    <row r="481" spans="1:14" ht="33.75" x14ac:dyDescent="0.25">
      <c r="A481" s="257" t="s">
        <v>834</v>
      </c>
      <c r="B481" s="257" t="s">
        <v>1171</v>
      </c>
      <c r="C481" s="257" t="s">
        <v>690</v>
      </c>
      <c r="D481" s="277" t="s">
        <v>1172</v>
      </c>
      <c r="E481" s="278" t="s">
        <v>711</v>
      </c>
      <c r="F481" s="279" t="s">
        <v>690</v>
      </c>
      <c r="G481" s="277" t="s">
        <v>1173</v>
      </c>
      <c r="H481" s="280" t="str">
        <f>IF(OR(AND('FIN-STUDENTS'!BK32="",'FIN-STUDENTS'!BL32=""),AND('FIN-STUDENTS'!BK41="",'FIN-STUDENTS'!BL41=""),AND('FIN-STUDENTS'!BL32="K",'FIN-STUDENTS'!BL41="K"),OR('FIN-STUDENTS'!BL32="O",'FIN-STUDENTS'!BL41="O")),"",SUM('FIN-STUDENTS'!BK32,'FIN-STUDENTS'!BK41))</f>
        <v/>
      </c>
      <c r="I481" s="280" t="str">
        <f>IF(AND(OR(AND('FIN-STUDENTS'!BL32="O",'FIN-STUDENTS'!BL41="O"),AND('FIN-STUDENTS'!BL32="K",'FIN-STUDENTS'!BL41="K")),SUM('FIN-STUDENTS'!BK32,'FIN-STUDENTS'!BK41)=0,ISNUMBER('FIN-STUDENTS'!BK44)),"",IF(OR('FIN-STUDENTS'!BL32="O",'FIN-STUDENTS'!BL41="O"),"O",IF(AND('FIN-STUDENTS'!BL32='FIN-STUDENTS'!BL41,OR('FIN-STUDENTS'!BL32="K",'FIN-STUDENTS'!BL32="W",'FIN-STUDENTS'!BL32="M")), UPPER('FIN-STUDENTS'!BL32),"")))</f>
        <v/>
      </c>
      <c r="J481" s="281" t="s">
        <v>711</v>
      </c>
      <c r="K481" s="280" t="str">
        <f>IF(AND(ISBLANK('FIN-STUDENTS'!BK44),$L$481&lt;&gt;"M"),"",'FIN-STUDENTS'!BK44)</f>
        <v/>
      </c>
      <c r="L481" s="280" t="str">
        <f>IF(ISBLANK('FIN-STUDENTS'!BL44),"",'FIN-STUDENTS'!BL44)</f>
        <v/>
      </c>
      <c r="M481" s="257" t="str">
        <f t="shared" si="8"/>
        <v>OK</v>
      </c>
      <c r="N481" s="15"/>
    </row>
    <row r="482" spans="1:14" ht="33.75" x14ac:dyDescent="0.25">
      <c r="A482" s="257" t="s">
        <v>834</v>
      </c>
      <c r="B482" s="257" t="s">
        <v>1174</v>
      </c>
      <c r="C482" s="257" t="s">
        <v>690</v>
      </c>
      <c r="D482" s="277" t="s">
        <v>1175</v>
      </c>
      <c r="E482" s="278" t="s">
        <v>711</v>
      </c>
      <c r="F482" s="279" t="s">
        <v>690</v>
      </c>
      <c r="G482" s="277" t="s">
        <v>1176</v>
      </c>
      <c r="H482" s="280" t="str">
        <f>IF(OR(AND('FIN-STUDENTS'!BK33="",'FIN-STUDENTS'!BL33=""),AND('FIN-STUDENTS'!BK42="",'FIN-STUDENTS'!BL42=""),AND('FIN-STUDENTS'!BL33="K",'FIN-STUDENTS'!BL42="K"),OR('FIN-STUDENTS'!BL33="O",'FIN-STUDENTS'!BL42="O")),"",SUM('FIN-STUDENTS'!BK33,'FIN-STUDENTS'!BK42))</f>
        <v/>
      </c>
      <c r="I482" s="280" t="str">
        <f>IF(AND(OR(AND('FIN-STUDENTS'!BL33="O",'FIN-STUDENTS'!BL42="O"),AND('FIN-STUDENTS'!BL33="K",'FIN-STUDENTS'!BL42="K")),SUM('FIN-STUDENTS'!BK33,'FIN-STUDENTS'!BK42)=0,ISNUMBER('FIN-STUDENTS'!BK45)),"",IF(OR('FIN-STUDENTS'!BL33="O",'FIN-STUDENTS'!BL42="O"),"O",IF(AND('FIN-STUDENTS'!BL33='FIN-STUDENTS'!BL42,OR('FIN-STUDENTS'!BL33="K",'FIN-STUDENTS'!BL33="W",'FIN-STUDENTS'!BL33="M")), UPPER('FIN-STUDENTS'!BL33),"")))</f>
        <v/>
      </c>
      <c r="J482" s="281" t="s">
        <v>711</v>
      </c>
      <c r="K482" s="280" t="str">
        <f>IF(AND(ISBLANK('FIN-STUDENTS'!BK45),$L$482&lt;&gt;"M"),"",'FIN-STUDENTS'!BK45)</f>
        <v/>
      </c>
      <c r="L482" s="280" t="str">
        <f>IF(ISBLANK('FIN-STUDENTS'!BL45),"",'FIN-STUDENTS'!BL45)</f>
        <v/>
      </c>
      <c r="M482" s="257" t="str">
        <f t="shared" si="8"/>
        <v>OK</v>
      </c>
      <c r="N482" s="15"/>
    </row>
    <row r="483" spans="1:14" ht="33.75" x14ac:dyDescent="0.25">
      <c r="A483" s="257" t="s">
        <v>834</v>
      </c>
      <c r="B483" s="257" t="s">
        <v>1177</v>
      </c>
      <c r="C483" s="257" t="s">
        <v>690</v>
      </c>
      <c r="D483" s="277" t="s">
        <v>1178</v>
      </c>
      <c r="E483" s="278" t="s">
        <v>711</v>
      </c>
      <c r="F483" s="279" t="s">
        <v>690</v>
      </c>
      <c r="G483" s="277" t="s">
        <v>1179</v>
      </c>
      <c r="H483" s="280" t="str">
        <f>IF(OR(AND('FIN-STUDENTS'!AV31="",'FIN-STUDENTS'!AW31=""),AND('FIN-STUDENTS'!BE31="",'FIN-STUDENTS'!BF31=""),AND('FIN-STUDENTS'!AW31="K",'FIN-STUDENTS'!BF31="K"),OR('FIN-STUDENTS'!AW31="O",'FIN-STUDENTS'!BF31="O")),"",SUM('FIN-STUDENTS'!AV31,'FIN-STUDENTS'!BE31))</f>
        <v/>
      </c>
      <c r="I483" s="280" t="str">
        <f xml:space="preserve"> IF(AND(OR(AND('FIN-STUDENTS'!AW31="O",'FIN-STUDENTS'!BF31="O"),AND('FIN-STUDENTS'!AW31="K",'FIN-STUDENTS'!BF31="K")),SUM('FIN-STUDENTS'!AV31,'FIN-STUDENTS'!BE31)=0,ISNUMBER('FIN-STUDENTS'!BN31)),"",IF(OR('FIN-STUDENTS'!AW31="O",'FIN-STUDENTS'!BF31="O"),"O",IF(AND('FIN-STUDENTS'!AW31='FIN-STUDENTS'!BF31,OR('FIN-STUDENTS'!AW31="K",'FIN-STUDENTS'!AW31="W",'FIN-STUDENTS'!AW31="M")),UPPER( 'FIN-STUDENTS'!AW31),"")))</f>
        <v/>
      </c>
      <c r="J483" s="281" t="s">
        <v>711</v>
      </c>
      <c r="K483" s="280" t="str">
        <f>IF(AND(ISBLANK('FIN-STUDENTS'!BN31),$L$483&lt;&gt;"M"),"",'FIN-STUDENTS'!BN31)</f>
        <v/>
      </c>
      <c r="L483" s="280" t="str">
        <f>IF(ISBLANK('FIN-STUDENTS'!BO31),"",'FIN-STUDENTS'!BO31)</f>
        <v/>
      </c>
      <c r="M483" s="257" t="str">
        <f t="shared" si="8"/>
        <v>OK</v>
      </c>
      <c r="N483" s="15"/>
    </row>
    <row r="484" spans="1:14" ht="33.75" x14ac:dyDescent="0.25">
      <c r="A484" s="257" t="s">
        <v>834</v>
      </c>
      <c r="B484" s="257" t="s">
        <v>1180</v>
      </c>
      <c r="C484" s="257" t="s">
        <v>690</v>
      </c>
      <c r="D484" s="277" t="s">
        <v>1181</v>
      </c>
      <c r="E484" s="278" t="s">
        <v>711</v>
      </c>
      <c r="F484" s="279" t="s">
        <v>690</v>
      </c>
      <c r="G484" s="277" t="s">
        <v>1182</v>
      </c>
      <c r="H484" s="280" t="str">
        <f>IF(OR(AND('FIN-STUDENTS'!AV32="",'FIN-STUDENTS'!AW32=""),AND('FIN-STUDENTS'!BE32="",'FIN-STUDENTS'!BF32=""),AND('FIN-STUDENTS'!AW32="K",'FIN-STUDENTS'!BF32="K"),OR('FIN-STUDENTS'!AW32="O",'FIN-STUDENTS'!BF32="O")),"",SUM('FIN-STUDENTS'!AV32,'FIN-STUDENTS'!BE32))</f>
        <v/>
      </c>
      <c r="I484" s="280" t="str">
        <f xml:space="preserve"> IF(AND(OR(AND('FIN-STUDENTS'!AW32="O",'FIN-STUDENTS'!BF32="O"),AND('FIN-STUDENTS'!AW32="K",'FIN-STUDENTS'!BF32="K")),SUM('FIN-STUDENTS'!AV32,'FIN-STUDENTS'!BE32)=0,ISNUMBER('FIN-STUDENTS'!BN32)),"",IF(OR('FIN-STUDENTS'!AW32="O",'FIN-STUDENTS'!BF32="O"),"O",IF(AND('FIN-STUDENTS'!AW32='FIN-STUDENTS'!BF32,OR('FIN-STUDENTS'!AW32="K",'FIN-STUDENTS'!AW32="W",'FIN-STUDENTS'!AW32="M")),UPPER( 'FIN-STUDENTS'!AW32),"")))</f>
        <v/>
      </c>
      <c r="J484" s="281" t="s">
        <v>711</v>
      </c>
      <c r="K484" s="280" t="str">
        <f>IF(AND(ISBLANK('FIN-STUDENTS'!BN32),$L$484&lt;&gt;"M"),"",'FIN-STUDENTS'!BN32)</f>
        <v/>
      </c>
      <c r="L484" s="280" t="str">
        <f>IF(ISBLANK('FIN-STUDENTS'!BO32),"",'FIN-STUDENTS'!BO32)</f>
        <v/>
      </c>
      <c r="M484" s="257" t="str">
        <f t="shared" si="8"/>
        <v>OK</v>
      </c>
      <c r="N484" s="15"/>
    </row>
    <row r="485" spans="1:14" ht="33.75" x14ac:dyDescent="0.25">
      <c r="A485" s="257" t="s">
        <v>834</v>
      </c>
      <c r="B485" s="257" t="s">
        <v>1183</v>
      </c>
      <c r="C485" s="257" t="s">
        <v>690</v>
      </c>
      <c r="D485" s="277" t="s">
        <v>1184</v>
      </c>
      <c r="E485" s="278" t="s">
        <v>711</v>
      </c>
      <c r="F485" s="279" t="s">
        <v>690</v>
      </c>
      <c r="G485" s="277" t="s">
        <v>1185</v>
      </c>
      <c r="H485" s="280" t="str">
        <f>IF(OR(AND('FIN-STUDENTS'!AV33="",'FIN-STUDENTS'!AW33=""),AND('FIN-STUDENTS'!BE33="",'FIN-STUDENTS'!BF33=""),AND('FIN-STUDENTS'!AW33="K",'FIN-STUDENTS'!BF33="K"),OR('FIN-STUDENTS'!AW33="O",'FIN-STUDENTS'!BF33="O")),"",SUM('FIN-STUDENTS'!AV33,'FIN-STUDENTS'!BE33))</f>
        <v/>
      </c>
      <c r="I485" s="280" t="str">
        <f xml:space="preserve"> IF(AND(OR(AND('FIN-STUDENTS'!AW33="O",'FIN-STUDENTS'!BF33="O"),AND('FIN-STUDENTS'!AW33="K",'FIN-STUDENTS'!BF33="K")),SUM('FIN-STUDENTS'!AV33,'FIN-STUDENTS'!BE33)=0,ISNUMBER('FIN-STUDENTS'!BN33)),"",IF(OR('FIN-STUDENTS'!AW33="O",'FIN-STUDENTS'!BF33="O"),"O",IF(AND('FIN-STUDENTS'!AW33='FIN-STUDENTS'!BF33,OR('FIN-STUDENTS'!AW33="K",'FIN-STUDENTS'!AW33="W",'FIN-STUDENTS'!AW33="M")),UPPER( 'FIN-STUDENTS'!AW33),"")))</f>
        <v/>
      </c>
      <c r="J485" s="281" t="s">
        <v>711</v>
      </c>
      <c r="K485" s="280" t="str">
        <f>IF(AND(ISBLANK('FIN-STUDENTS'!BN33),$L$485&lt;&gt;"M"),"",'FIN-STUDENTS'!BN33)</f>
        <v/>
      </c>
      <c r="L485" s="280" t="str">
        <f>IF(ISBLANK('FIN-STUDENTS'!BO33),"",'FIN-STUDENTS'!BO33)</f>
        <v/>
      </c>
      <c r="M485" s="257" t="str">
        <f t="shared" si="8"/>
        <v>OK</v>
      </c>
      <c r="N485" s="15"/>
    </row>
    <row r="486" spans="1:14" ht="33.75" x14ac:dyDescent="0.25">
      <c r="A486" s="257" t="s">
        <v>834</v>
      </c>
      <c r="B486" s="257" t="s">
        <v>1186</v>
      </c>
      <c r="C486" s="257" t="s">
        <v>690</v>
      </c>
      <c r="D486" s="277" t="s">
        <v>1187</v>
      </c>
      <c r="E486" s="278" t="s">
        <v>711</v>
      </c>
      <c r="F486" s="279" t="s">
        <v>690</v>
      </c>
      <c r="G486" s="277" t="s">
        <v>1188</v>
      </c>
      <c r="H486" s="280" t="str">
        <f>IF(OR(AND('FIN-STUDENTS'!AV34="",'FIN-STUDENTS'!AW34=""),AND('FIN-STUDENTS'!BE34="",'FIN-STUDENTS'!BF34=""),AND('FIN-STUDENTS'!AW34="K",'FIN-STUDENTS'!BF34="K"),OR('FIN-STUDENTS'!AW34="O",'FIN-STUDENTS'!BF34="O")),"",SUM('FIN-STUDENTS'!AV34,'FIN-STUDENTS'!BE34))</f>
        <v/>
      </c>
      <c r="I486" s="280" t="str">
        <f xml:space="preserve"> IF(AND(OR(AND('FIN-STUDENTS'!AW34="O",'FIN-STUDENTS'!BF34="O"),AND('FIN-STUDENTS'!AW34="K",'FIN-STUDENTS'!BF34="K")),SUM('FIN-STUDENTS'!AV34,'FIN-STUDENTS'!BE34)=0,ISNUMBER('FIN-STUDENTS'!BN34)),"",IF(OR('FIN-STUDENTS'!AW34="O",'FIN-STUDENTS'!BF34="O"),"O",IF(AND('FIN-STUDENTS'!AW34='FIN-STUDENTS'!BF34,OR('FIN-STUDENTS'!AW34="K",'FIN-STUDENTS'!AW34="W",'FIN-STUDENTS'!AW34="M")),UPPER( 'FIN-STUDENTS'!AW34),"")))</f>
        <v/>
      </c>
      <c r="J486" s="281" t="s">
        <v>711</v>
      </c>
      <c r="K486" s="280" t="str">
        <f>IF(AND(ISBLANK('FIN-STUDENTS'!BN34),$L$486&lt;&gt;"M"),"",'FIN-STUDENTS'!BN34)</f>
        <v/>
      </c>
      <c r="L486" s="280" t="str">
        <f>IF(ISBLANK('FIN-STUDENTS'!BO34),"",'FIN-STUDENTS'!BO34)</f>
        <v/>
      </c>
      <c r="M486" s="257" t="str">
        <f t="shared" si="8"/>
        <v>OK</v>
      </c>
      <c r="N486" s="15"/>
    </row>
    <row r="487" spans="1:14" ht="33.75" x14ac:dyDescent="0.25">
      <c r="A487" s="257" t="s">
        <v>834</v>
      </c>
      <c r="B487" s="257" t="s">
        <v>1189</v>
      </c>
      <c r="C487" s="257" t="s">
        <v>690</v>
      </c>
      <c r="D487" s="277" t="s">
        <v>1190</v>
      </c>
      <c r="E487" s="278" t="s">
        <v>711</v>
      </c>
      <c r="F487" s="279" t="s">
        <v>690</v>
      </c>
      <c r="G487" s="277" t="s">
        <v>1191</v>
      </c>
      <c r="H487" s="280" t="str">
        <f>IF(OR(AND('FIN-STUDENTS'!AV35="",'FIN-STUDENTS'!AW35=""),AND('FIN-STUDENTS'!BE35="",'FIN-STUDENTS'!BF35=""),AND('FIN-STUDENTS'!AW35="K",'FIN-STUDENTS'!BF35="K"),OR('FIN-STUDENTS'!AW35="O",'FIN-STUDENTS'!BF35="O")),"",SUM('FIN-STUDENTS'!AV35,'FIN-STUDENTS'!BE35))</f>
        <v/>
      </c>
      <c r="I487" s="280" t="str">
        <f xml:space="preserve"> IF(AND(OR(AND('FIN-STUDENTS'!AW35="O",'FIN-STUDENTS'!BF35="O"),AND('FIN-STUDENTS'!AW35="K",'FIN-STUDENTS'!BF35="K")),SUM('FIN-STUDENTS'!AV35,'FIN-STUDENTS'!BE35)=0,ISNUMBER('FIN-STUDENTS'!BN35)),"",IF(OR('FIN-STUDENTS'!AW35="O",'FIN-STUDENTS'!BF35="O"),"O",IF(AND('FIN-STUDENTS'!AW35='FIN-STUDENTS'!BF35,OR('FIN-STUDENTS'!AW35="K",'FIN-STUDENTS'!AW35="W",'FIN-STUDENTS'!AW35="M")),UPPER( 'FIN-STUDENTS'!AW35),"")))</f>
        <v/>
      </c>
      <c r="J487" s="281" t="s">
        <v>711</v>
      </c>
      <c r="K487" s="280" t="str">
        <f>IF(AND(ISBLANK('FIN-STUDENTS'!BN35),$L$487&lt;&gt;"M"),"",'FIN-STUDENTS'!BN35)</f>
        <v/>
      </c>
      <c r="L487" s="280" t="str">
        <f>IF(ISBLANK('FIN-STUDENTS'!BO35),"",'FIN-STUDENTS'!BO35)</f>
        <v/>
      </c>
      <c r="M487" s="257" t="str">
        <f t="shared" si="8"/>
        <v>OK</v>
      </c>
      <c r="N487" s="15"/>
    </row>
    <row r="488" spans="1:14" ht="33.75" x14ac:dyDescent="0.25">
      <c r="A488" s="257" t="s">
        <v>834</v>
      </c>
      <c r="B488" s="257" t="s">
        <v>1192</v>
      </c>
      <c r="C488" s="257" t="s">
        <v>690</v>
      </c>
      <c r="D488" s="277" t="s">
        <v>1193</v>
      </c>
      <c r="E488" s="278" t="s">
        <v>711</v>
      </c>
      <c r="F488" s="279" t="s">
        <v>690</v>
      </c>
      <c r="G488" s="277" t="s">
        <v>1194</v>
      </c>
      <c r="H488" s="280" t="str">
        <f>IF(OR(AND('FIN-STUDENTS'!AV36="",'FIN-STUDENTS'!AW36=""),AND('FIN-STUDENTS'!BE36="",'FIN-STUDENTS'!BF36=""),AND('FIN-STUDENTS'!AW36="K",'FIN-STUDENTS'!BF36="K"),OR('FIN-STUDENTS'!AW36="O",'FIN-STUDENTS'!BF36="O")),"",SUM('FIN-STUDENTS'!AV36,'FIN-STUDENTS'!BE36))</f>
        <v/>
      </c>
      <c r="I488" s="280" t="str">
        <f xml:space="preserve"> IF(AND(OR(AND('FIN-STUDENTS'!AW36="O",'FIN-STUDENTS'!BF36="O"),AND('FIN-STUDENTS'!AW36="K",'FIN-STUDENTS'!BF36="K")),SUM('FIN-STUDENTS'!AV36,'FIN-STUDENTS'!BE36)=0,ISNUMBER('FIN-STUDENTS'!BN36)),"",IF(OR('FIN-STUDENTS'!AW36="O",'FIN-STUDENTS'!BF36="O"),"O",IF(AND('FIN-STUDENTS'!AW36='FIN-STUDENTS'!BF36,OR('FIN-STUDENTS'!AW36="K",'FIN-STUDENTS'!AW36="W",'FIN-STUDENTS'!AW36="M")),UPPER( 'FIN-STUDENTS'!AW36),"")))</f>
        <v/>
      </c>
      <c r="J488" s="281" t="s">
        <v>711</v>
      </c>
      <c r="K488" s="280" t="str">
        <f>IF(AND(ISBLANK('FIN-STUDENTS'!BN36),$L$488&lt;&gt;"M"),"",'FIN-STUDENTS'!BN36)</f>
        <v/>
      </c>
      <c r="L488" s="280" t="str">
        <f>IF(ISBLANK('FIN-STUDENTS'!BO36),"",'FIN-STUDENTS'!BO36)</f>
        <v/>
      </c>
      <c r="M488" s="257" t="str">
        <f t="shared" si="8"/>
        <v>OK</v>
      </c>
      <c r="N488" s="15"/>
    </row>
    <row r="489" spans="1:14" ht="33.75" x14ac:dyDescent="0.25">
      <c r="A489" s="257" t="s">
        <v>834</v>
      </c>
      <c r="B489" s="257" t="s">
        <v>1195</v>
      </c>
      <c r="C489" s="257" t="s">
        <v>690</v>
      </c>
      <c r="D489" s="277" t="s">
        <v>1196</v>
      </c>
      <c r="E489" s="278" t="s">
        <v>711</v>
      </c>
      <c r="F489" s="279" t="s">
        <v>690</v>
      </c>
      <c r="G489" s="277" t="s">
        <v>1197</v>
      </c>
      <c r="H489" s="280" t="str">
        <f>IF(OR(AND('FIN-STUDENTS'!AV37="",'FIN-STUDENTS'!AW37=""),AND('FIN-STUDENTS'!BE37="",'FIN-STUDENTS'!BF37=""),AND('FIN-STUDENTS'!AW37="K",'FIN-STUDENTS'!BF37="K"),OR('FIN-STUDENTS'!AW37="O",'FIN-STUDENTS'!BF37="O")),"",SUM('FIN-STUDENTS'!AV37,'FIN-STUDENTS'!BE37))</f>
        <v/>
      </c>
      <c r="I489" s="280" t="str">
        <f xml:space="preserve"> IF(AND(OR(AND('FIN-STUDENTS'!AW37="O",'FIN-STUDENTS'!BF37="O"),AND('FIN-STUDENTS'!AW37="K",'FIN-STUDENTS'!BF37="K")),SUM('FIN-STUDENTS'!AV37,'FIN-STUDENTS'!BE37)=0,ISNUMBER('FIN-STUDENTS'!BN37)),"",IF(OR('FIN-STUDENTS'!AW37="O",'FIN-STUDENTS'!BF37="O"),"O",IF(AND('FIN-STUDENTS'!AW37='FIN-STUDENTS'!BF37,OR('FIN-STUDENTS'!AW37="K",'FIN-STUDENTS'!AW37="W",'FIN-STUDENTS'!AW37="M")),UPPER( 'FIN-STUDENTS'!AW37),"")))</f>
        <v/>
      </c>
      <c r="J489" s="281" t="s">
        <v>711</v>
      </c>
      <c r="K489" s="280" t="str">
        <f>IF(AND(ISBLANK('FIN-STUDENTS'!BN37),$L$489&lt;&gt;"M"),"",'FIN-STUDENTS'!BN37)</f>
        <v/>
      </c>
      <c r="L489" s="280" t="str">
        <f>IF(ISBLANK('FIN-STUDENTS'!BO37),"",'FIN-STUDENTS'!BO37)</f>
        <v/>
      </c>
      <c r="M489" s="257" t="str">
        <f t="shared" si="8"/>
        <v>OK</v>
      </c>
      <c r="N489" s="15"/>
    </row>
    <row r="490" spans="1:14" ht="33.75" x14ac:dyDescent="0.25">
      <c r="A490" s="257" t="s">
        <v>834</v>
      </c>
      <c r="B490" s="257" t="s">
        <v>1198</v>
      </c>
      <c r="C490" s="257" t="s">
        <v>690</v>
      </c>
      <c r="D490" s="277" t="s">
        <v>1199</v>
      </c>
      <c r="E490" s="278" t="s">
        <v>711</v>
      </c>
      <c r="F490" s="279" t="s">
        <v>690</v>
      </c>
      <c r="G490" s="277" t="s">
        <v>1200</v>
      </c>
      <c r="H490" s="280" t="str">
        <f>IF(OR(AND('FIN-STUDENTS'!AV38="",'FIN-STUDENTS'!AW38=""),AND('FIN-STUDENTS'!BE38="",'FIN-STUDENTS'!BF38=""),AND('FIN-STUDENTS'!AW38="K",'FIN-STUDENTS'!BF38="K"),OR('FIN-STUDENTS'!AW38="O",'FIN-STUDENTS'!BF38="O")),"",SUM('FIN-STUDENTS'!AV38,'FIN-STUDENTS'!BE38))</f>
        <v/>
      </c>
      <c r="I490" s="280" t="str">
        <f xml:space="preserve"> IF(AND(OR(AND('FIN-STUDENTS'!AW38="O",'FIN-STUDENTS'!BF38="O"),AND('FIN-STUDENTS'!AW38="K",'FIN-STUDENTS'!BF38="K")),SUM('FIN-STUDENTS'!AV38,'FIN-STUDENTS'!BE38)=0,ISNUMBER('FIN-STUDENTS'!BN38)),"",IF(OR('FIN-STUDENTS'!AW38="O",'FIN-STUDENTS'!BF38="O"),"O",IF(AND('FIN-STUDENTS'!AW38='FIN-STUDENTS'!BF38,OR('FIN-STUDENTS'!AW38="K",'FIN-STUDENTS'!AW38="W",'FIN-STUDENTS'!AW38="M")),UPPER( 'FIN-STUDENTS'!AW38),"")))</f>
        <v/>
      </c>
      <c r="J490" s="281" t="s">
        <v>711</v>
      </c>
      <c r="K490" s="280" t="str">
        <f>IF(AND(ISBLANK('FIN-STUDENTS'!BN38),$L$490&lt;&gt;"M"),"",'FIN-STUDENTS'!BN38)</f>
        <v/>
      </c>
      <c r="L490" s="280" t="str">
        <f>IF(ISBLANK('FIN-STUDENTS'!BO38),"",'FIN-STUDENTS'!BO38)</f>
        <v/>
      </c>
      <c r="M490" s="257" t="str">
        <f t="shared" si="8"/>
        <v>OK</v>
      </c>
      <c r="N490" s="15"/>
    </row>
    <row r="491" spans="1:14" ht="33.75" x14ac:dyDescent="0.25">
      <c r="A491" s="257" t="s">
        <v>834</v>
      </c>
      <c r="B491" s="257" t="s">
        <v>1201</v>
      </c>
      <c r="C491" s="257" t="s">
        <v>690</v>
      </c>
      <c r="D491" s="277" t="s">
        <v>1202</v>
      </c>
      <c r="E491" s="278" t="s">
        <v>711</v>
      </c>
      <c r="F491" s="279" t="s">
        <v>690</v>
      </c>
      <c r="G491" s="277" t="s">
        <v>1203</v>
      </c>
      <c r="H491" s="280" t="str">
        <f>IF(OR(AND('FIN-STUDENTS'!AV39="",'FIN-STUDENTS'!AW39=""),AND('FIN-STUDENTS'!BE39="",'FIN-STUDENTS'!BF39=""),AND('FIN-STUDENTS'!AW39="K",'FIN-STUDENTS'!BF39="K"),OR('FIN-STUDENTS'!AW39="O",'FIN-STUDENTS'!BF39="O")),"",SUM('FIN-STUDENTS'!AV39,'FIN-STUDENTS'!BE39))</f>
        <v/>
      </c>
      <c r="I491" s="280" t="str">
        <f xml:space="preserve"> IF(AND(OR(AND('FIN-STUDENTS'!AW39="O",'FIN-STUDENTS'!BF39="O"),AND('FIN-STUDENTS'!AW39="K",'FIN-STUDENTS'!BF39="K")),SUM('FIN-STUDENTS'!AV39,'FIN-STUDENTS'!BE39)=0,ISNUMBER('FIN-STUDENTS'!BN39)),"",IF(OR('FIN-STUDENTS'!AW39="O",'FIN-STUDENTS'!BF39="O"),"O",IF(AND('FIN-STUDENTS'!AW39='FIN-STUDENTS'!BF39,OR('FIN-STUDENTS'!AW39="K",'FIN-STUDENTS'!AW39="W",'FIN-STUDENTS'!AW39="M")),UPPER( 'FIN-STUDENTS'!AW39),"")))</f>
        <v/>
      </c>
      <c r="J491" s="281" t="s">
        <v>711</v>
      </c>
      <c r="K491" s="280" t="str">
        <f>IF(AND(ISBLANK('FIN-STUDENTS'!BN39),$L$491&lt;&gt;"M"),"",'FIN-STUDENTS'!BN39)</f>
        <v/>
      </c>
      <c r="L491" s="280" t="str">
        <f>IF(ISBLANK('FIN-STUDENTS'!BO39),"",'FIN-STUDENTS'!BO39)</f>
        <v/>
      </c>
      <c r="M491" s="257" t="str">
        <f t="shared" si="8"/>
        <v>OK</v>
      </c>
      <c r="N491" s="15"/>
    </row>
    <row r="492" spans="1:14" ht="33.75" x14ac:dyDescent="0.25">
      <c r="A492" s="257" t="s">
        <v>834</v>
      </c>
      <c r="B492" s="257" t="s">
        <v>1204</v>
      </c>
      <c r="C492" s="257" t="s">
        <v>690</v>
      </c>
      <c r="D492" s="277" t="s">
        <v>1205</v>
      </c>
      <c r="E492" s="278" t="s">
        <v>711</v>
      </c>
      <c r="F492" s="279" t="s">
        <v>690</v>
      </c>
      <c r="G492" s="277" t="s">
        <v>1206</v>
      </c>
      <c r="H492" s="280" t="str">
        <f>IF(OR(AND('FIN-STUDENTS'!BN34="",'FIN-STUDENTS'!BO34=""),AND('FIN-STUDENTS'!BN37="",'FIN-STUDENTS'!BO37=""),AND('FIN-STUDENTS'!BO34="K",'FIN-STUDENTS'!BO37="K"),OR('FIN-STUDENTS'!BO34="O",'FIN-STUDENTS'!BO37="O")),"",SUM('FIN-STUDENTS'!BN34,'FIN-STUDENTS'!BN37))</f>
        <v/>
      </c>
      <c r="I492" s="280" t="str">
        <f>IF(AND(OR(AND('FIN-STUDENTS'!BO34="O",'FIN-STUDENTS'!BO37="O"),AND('FIN-STUDENTS'!BO34="K",'FIN-STUDENTS'!BO37="K")),SUM('FIN-STUDENTS'!BN34,'FIN-STUDENTS'!BN37)=0,ISNUMBER('FIN-STUDENTS'!BN40)),"",IF(OR('FIN-STUDENTS'!BO34="O",'FIN-STUDENTS'!BO37="O"),"O",IF(AND('FIN-STUDENTS'!BO34='FIN-STUDENTS'!BO37,OR('FIN-STUDENTS'!BO34="K",'FIN-STUDENTS'!BO34="W",'FIN-STUDENTS'!BO34="M")), UPPER('FIN-STUDENTS'!BO34),"")))</f>
        <v/>
      </c>
      <c r="J492" s="281" t="s">
        <v>711</v>
      </c>
      <c r="K492" s="280" t="str">
        <f>IF(AND(ISBLANK('FIN-STUDENTS'!BN40),$L$492&lt;&gt;"M"),"",'FIN-STUDENTS'!BN40)</f>
        <v/>
      </c>
      <c r="L492" s="280" t="str">
        <f>IF(ISBLANK('FIN-STUDENTS'!BO40),"",'FIN-STUDENTS'!BO40)</f>
        <v/>
      </c>
      <c r="M492" s="257" t="str">
        <f t="shared" si="8"/>
        <v>OK</v>
      </c>
      <c r="N492" s="15"/>
    </row>
    <row r="493" spans="1:14" ht="33.75" x14ac:dyDescent="0.25">
      <c r="A493" s="257" t="s">
        <v>834</v>
      </c>
      <c r="B493" s="257" t="s">
        <v>1207</v>
      </c>
      <c r="C493" s="257" t="s">
        <v>690</v>
      </c>
      <c r="D493" s="277" t="s">
        <v>1208</v>
      </c>
      <c r="E493" s="278" t="s">
        <v>711</v>
      </c>
      <c r="F493" s="279" t="s">
        <v>690</v>
      </c>
      <c r="G493" s="277" t="s">
        <v>1209</v>
      </c>
      <c r="H493" s="280" t="str">
        <f>IF(OR(AND('FIN-STUDENTS'!BN35="",'FIN-STUDENTS'!BO35=""),AND('FIN-STUDENTS'!BN38="",'FIN-STUDENTS'!BO38=""),AND('FIN-STUDENTS'!BO35="K",'FIN-STUDENTS'!BO38="K"),OR('FIN-STUDENTS'!BO35="O",'FIN-STUDENTS'!BO38="O")),"",SUM('FIN-STUDENTS'!BN35,'FIN-STUDENTS'!BN38))</f>
        <v/>
      </c>
      <c r="I493" s="280" t="str">
        <f>IF(AND(OR(AND('FIN-STUDENTS'!BO35="O",'FIN-STUDENTS'!BO38="O"),AND('FIN-STUDENTS'!BO35="K",'FIN-STUDENTS'!BO38="K")),SUM('FIN-STUDENTS'!BN35,'FIN-STUDENTS'!BN38)=0,ISNUMBER('FIN-STUDENTS'!BN41)),"",IF(OR('FIN-STUDENTS'!BO35="O",'FIN-STUDENTS'!BO38="O"),"O",IF(AND('FIN-STUDENTS'!BO35='FIN-STUDENTS'!BO38,OR('FIN-STUDENTS'!BO35="K",'FIN-STUDENTS'!BO35="W",'FIN-STUDENTS'!BO35="M")), UPPER('FIN-STUDENTS'!BO35),"")))</f>
        <v/>
      </c>
      <c r="J493" s="281" t="s">
        <v>711</v>
      </c>
      <c r="K493" s="280" t="str">
        <f>IF(AND(ISBLANK('FIN-STUDENTS'!BN41),$L$493&lt;&gt;"M"),"",'FIN-STUDENTS'!BN41)</f>
        <v/>
      </c>
      <c r="L493" s="280" t="str">
        <f>IF(ISBLANK('FIN-STUDENTS'!BO41),"",'FIN-STUDENTS'!BO41)</f>
        <v/>
      </c>
      <c r="M493" s="257" t="str">
        <f t="shared" si="8"/>
        <v>OK</v>
      </c>
      <c r="N493" s="15"/>
    </row>
    <row r="494" spans="1:14" ht="33.75" x14ac:dyDescent="0.25">
      <c r="A494" s="257" t="s">
        <v>834</v>
      </c>
      <c r="B494" s="257" t="s">
        <v>1210</v>
      </c>
      <c r="C494" s="257" t="s">
        <v>690</v>
      </c>
      <c r="D494" s="277" t="s">
        <v>1211</v>
      </c>
      <c r="E494" s="278" t="s">
        <v>711</v>
      </c>
      <c r="F494" s="279" t="s">
        <v>690</v>
      </c>
      <c r="G494" s="277" t="s">
        <v>1212</v>
      </c>
      <c r="H494" s="280" t="str">
        <f>IF(OR(AND('FIN-STUDENTS'!BN36="",'FIN-STUDENTS'!BO36=""),AND('FIN-STUDENTS'!BN39="",'FIN-STUDENTS'!BO39=""),AND('FIN-STUDENTS'!BO36="K",'FIN-STUDENTS'!BO39="K"),OR('FIN-STUDENTS'!BO36="O",'FIN-STUDENTS'!BO39="O")),"",SUM('FIN-STUDENTS'!BN36,'FIN-STUDENTS'!BN39))</f>
        <v/>
      </c>
      <c r="I494" s="280" t="str">
        <f>IF(AND(OR(AND('FIN-STUDENTS'!BO36="O",'FIN-STUDENTS'!BO39="O"),AND('FIN-STUDENTS'!BO36="K",'FIN-STUDENTS'!BO39="K")),SUM('FIN-STUDENTS'!BN36,'FIN-STUDENTS'!BN39)=0,ISNUMBER('FIN-STUDENTS'!BN42)),"",IF(OR('FIN-STUDENTS'!BO36="O",'FIN-STUDENTS'!BO39="O"),"O",IF(AND('FIN-STUDENTS'!BO36='FIN-STUDENTS'!BO39,OR('FIN-STUDENTS'!BO36="K",'FIN-STUDENTS'!BO36="W",'FIN-STUDENTS'!BO36="M")), UPPER('FIN-STUDENTS'!BO36),"")))</f>
        <v/>
      </c>
      <c r="J494" s="281" t="s">
        <v>711</v>
      </c>
      <c r="K494" s="280" t="str">
        <f>IF(AND(ISBLANK('FIN-STUDENTS'!BN42),$L$494&lt;&gt;"M"),"",'FIN-STUDENTS'!BN42)</f>
        <v/>
      </c>
      <c r="L494" s="280" t="str">
        <f>IF(ISBLANK('FIN-STUDENTS'!BO42),"",'FIN-STUDENTS'!BO42)</f>
        <v/>
      </c>
      <c r="M494" s="257" t="str">
        <f t="shared" si="8"/>
        <v>OK</v>
      </c>
      <c r="N494" s="15"/>
    </row>
    <row r="495" spans="1:14" ht="33.75" x14ac:dyDescent="0.25">
      <c r="A495" s="257" t="s">
        <v>834</v>
      </c>
      <c r="B495" s="257" t="s">
        <v>1213</v>
      </c>
      <c r="C495" s="257" t="s">
        <v>690</v>
      </c>
      <c r="D495" s="277" t="s">
        <v>1214</v>
      </c>
      <c r="E495" s="278" t="s">
        <v>711</v>
      </c>
      <c r="F495" s="279" t="s">
        <v>690</v>
      </c>
      <c r="G495" s="277" t="s">
        <v>1215</v>
      </c>
      <c r="H495" s="280" t="str">
        <f>IF(OR(AND('FIN-STUDENTS'!BN31="",'FIN-STUDENTS'!BO31=""),AND('FIN-STUDENTS'!BN40="",'FIN-STUDENTS'!BO40=""),AND('FIN-STUDENTS'!BO31="K",'FIN-STUDENTS'!BO40="K"),OR('FIN-STUDENTS'!BO31="O",'FIN-STUDENTS'!BO40="O")),"",SUM('FIN-STUDENTS'!BN31,'FIN-STUDENTS'!BN40))</f>
        <v/>
      </c>
      <c r="I495" s="280" t="str">
        <f>IF(AND(OR(AND('FIN-STUDENTS'!BO31="O",'FIN-STUDENTS'!BO40="O"),AND('FIN-STUDENTS'!BO31="K",'FIN-STUDENTS'!BO40="K")),SUM('FIN-STUDENTS'!BN31,'FIN-STUDENTS'!BN40)=0,ISNUMBER('FIN-STUDENTS'!BN43)),"",IF(OR('FIN-STUDENTS'!BO31="O",'FIN-STUDENTS'!BO40="O"),"O",IF(AND('FIN-STUDENTS'!BO31='FIN-STUDENTS'!BO40,OR('FIN-STUDENTS'!BO31="K",'FIN-STUDENTS'!BO31="W",'FIN-STUDENTS'!BO31="M")), UPPER('FIN-STUDENTS'!BO31),"")))</f>
        <v/>
      </c>
      <c r="J495" s="281" t="s">
        <v>711</v>
      </c>
      <c r="K495" s="280" t="str">
        <f>IF(AND(ISBLANK('FIN-STUDENTS'!BN43),$L$495&lt;&gt;"M"),"",'FIN-STUDENTS'!BN43)</f>
        <v/>
      </c>
      <c r="L495" s="280" t="str">
        <f>IF(ISBLANK('FIN-STUDENTS'!BO43),"",'FIN-STUDENTS'!BO43)</f>
        <v/>
      </c>
      <c r="M495" s="257" t="str">
        <f t="shared" si="8"/>
        <v>OK</v>
      </c>
      <c r="N495" s="15"/>
    </row>
    <row r="496" spans="1:14" ht="33.75" x14ac:dyDescent="0.25">
      <c r="A496" s="257" t="s">
        <v>834</v>
      </c>
      <c r="B496" s="257" t="s">
        <v>1216</v>
      </c>
      <c r="C496" s="257" t="s">
        <v>690</v>
      </c>
      <c r="D496" s="277" t="s">
        <v>1217</v>
      </c>
      <c r="E496" s="278" t="s">
        <v>711</v>
      </c>
      <c r="F496" s="279" t="s">
        <v>690</v>
      </c>
      <c r="G496" s="277" t="s">
        <v>1218</v>
      </c>
      <c r="H496" s="280" t="str">
        <f>IF(OR(AND('FIN-STUDENTS'!BN32="",'FIN-STUDENTS'!BO32=""),AND('FIN-STUDENTS'!BN41="",'FIN-STUDENTS'!BO41=""),AND('FIN-STUDENTS'!BO32="K",'FIN-STUDENTS'!BO41="K"),OR('FIN-STUDENTS'!BO32="O",'FIN-STUDENTS'!BO41="O")),"",SUM('FIN-STUDENTS'!BN32,'FIN-STUDENTS'!BN41))</f>
        <v/>
      </c>
      <c r="I496" s="280" t="str">
        <f>IF(AND(OR(AND('FIN-STUDENTS'!BO32="O",'FIN-STUDENTS'!BO41="O"),AND('FIN-STUDENTS'!BO32="K",'FIN-STUDENTS'!BO41="K")),SUM('FIN-STUDENTS'!BN32,'FIN-STUDENTS'!BN41)=0,ISNUMBER('FIN-STUDENTS'!BN44)),"",IF(OR('FIN-STUDENTS'!BO32="O",'FIN-STUDENTS'!BO41="O"),"O",IF(AND('FIN-STUDENTS'!BO32='FIN-STUDENTS'!BO41,OR('FIN-STUDENTS'!BO32="K",'FIN-STUDENTS'!BO32="W",'FIN-STUDENTS'!BO32="M")), UPPER('FIN-STUDENTS'!BO32),"")))</f>
        <v/>
      </c>
      <c r="J496" s="281" t="s">
        <v>711</v>
      </c>
      <c r="K496" s="280" t="str">
        <f>IF(AND(ISBLANK('FIN-STUDENTS'!BN44),$L$496&lt;&gt;"M"),"",'FIN-STUDENTS'!BN44)</f>
        <v/>
      </c>
      <c r="L496" s="280" t="str">
        <f>IF(ISBLANK('FIN-STUDENTS'!BO44),"",'FIN-STUDENTS'!BO44)</f>
        <v/>
      </c>
      <c r="M496" s="257" t="str">
        <f t="shared" si="8"/>
        <v>OK</v>
      </c>
      <c r="N496" s="15"/>
    </row>
    <row r="497" spans="1:14" ht="33.75" x14ac:dyDescent="0.25">
      <c r="A497" s="257" t="s">
        <v>834</v>
      </c>
      <c r="B497" s="257" t="s">
        <v>1219</v>
      </c>
      <c r="C497" s="257" t="s">
        <v>690</v>
      </c>
      <c r="D497" s="277" t="s">
        <v>1220</v>
      </c>
      <c r="E497" s="278" t="s">
        <v>711</v>
      </c>
      <c r="F497" s="279" t="s">
        <v>690</v>
      </c>
      <c r="G497" s="277" t="s">
        <v>1221</v>
      </c>
      <c r="H497" s="280" t="str">
        <f>IF(OR(AND('FIN-STUDENTS'!BN33="",'FIN-STUDENTS'!BO33=""),AND('FIN-STUDENTS'!BN42="",'FIN-STUDENTS'!BO42=""),AND('FIN-STUDENTS'!BO33="K",'FIN-STUDENTS'!BO42="K"),OR('FIN-STUDENTS'!BO33="O",'FIN-STUDENTS'!BO42="O")),"",SUM('FIN-STUDENTS'!BN33,'FIN-STUDENTS'!BN42))</f>
        <v/>
      </c>
      <c r="I497" s="280" t="str">
        <f>IF(AND(OR(AND('FIN-STUDENTS'!BO33="O",'FIN-STUDENTS'!BO42="O"),AND('FIN-STUDENTS'!BO33="K",'FIN-STUDENTS'!BO42="K")),SUM('FIN-STUDENTS'!BN33,'FIN-STUDENTS'!BN42)=0,ISNUMBER('FIN-STUDENTS'!BN45)),"",IF(OR('FIN-STUDENTS'!BO33="O",'FIN-STUDENTS'!BO42="O"),"O",IF(AND('FIN-STUDENTS'!BO33='FIN-STUDENTS'!BO42,OR('FIN-STUDENTS'!BO33="K",'FIN-STUDENTS'!BO33="W",'FIN-STUDENTS'!BO33="M")), UPPER('FIN-STUDENTS'!BO33),"")))</f>
        <v/>
      </c>
      <c r="J497" s="281" t="s">
        <v>711</v>
      </c>
      <c r="K497" s="280" t="str">
        <f>IF(AND(ISBLANK('FIN-STUDENTS'!BN45),$L$497&lt;&gt;"M"),"",'FIN-STUDENTS'!BN45)</f>
        <v/>
      </c>
      <c r="L497" s="280" t="str">
        <f>IF(ISBLANK('FIN-STUDENTS'!BO45),"",'FIN-STUDENTS'!BO45)</f>
        <v/>
      </c>
      <c r="M497" s="257" t="str">
        <f t="shared" ref="M497:M560" si="9">IF(AND(ISNUMBER(H497),ISNUMBER(K497)),IF(OR(ROUND(H497,0)&lt;&gt;ROUND(K497,0),I497&lt;&gt;L497),"Check","OK"),IF(OR(AND(H497&lt;&gt;K497,I497&lt;&gt;"M",L497&lt;&gt;"M"),I497&lt;&gt;L497),"Check","OK"))</f>
        <v>OK</v>
      </c>
      <c r="N497" s="15"/>
    </row>
    <row r="498" spans="1:14" ht="33.75" x14ac:dyDescent="0.25">
      <c r="A498" s="257" t="s">
        <v>834</v>
      </c>
      <c r="B498" s="257" t="s">
        <v>1222</v>
      </c>
      <c r="C498" s="257" t="s">
        <v>690</v>
      </c>
      <c r="D498" s="277" t="s">
        <v>1223</v>
      </c>
      <c r="E498" s="278" t="s">
        <v>711</v>
      </c>
      <c r="F498" s="279" t="s">
        <v>690</v>
      </c>
      <c r="G498" s="277" t="s">
        <v>1224</v>
      </c>
      <c r="H498" s="280" t="str">
        <f>IF(OR(AND('FIN-STUDENTS'!AY31="",'FIN-STUDENTS'!AZ31=""),AND('FIN-STUDENTS'!BH31="",'FIN-STUDENTS'!BI31=""),AND('FIN-STUDENTS'!AZ31="K",'FIN-STUDENTS'!BI31="K"),OR('FIN-STUDENTS'!AZ31="O",'FIN-STUDENTS'!BI31="O")),"",SUM('FIN-STUDENTS'!AY31,'FIN-STUDENTS'!BH31))</f>
        <v/>
      </c>
      <c r="I498" s="280" t="str">
        <f xml:space="preserve"> IF(AND(OR(AND('FIN-STUDENTS'!AZ31="O",'FIN-STUDENTS'!BI31="O"),AND('FIN-STUDENTS'!AZ31="K",'FIN-STUDENTS'!BI31="K")),SUM('FIN-STUDENTS'!AY31,'FIN-STUDENTS'!BH31)=0,ISNUMBER('FIN-STUDENTS'!BQ31)),"",IF(OR('FIN-STUDENTS'!AZ31="O",'FIN-STUDENTS'!BI31="O"),"O",IF(AND('FIN-STUDENTS'!AZ31='FIN-STUDENTS'!BI31,OR('FIN-STUDENTS'!AZ31="K",'FIN-STUDENTS'!AZ31="W",'FIN-STUDENTS'!AZ31="M")),UPPER( 'FIN-STUDENTS'!AZ31),"")))</f>
        <v/>
      </c>
      <c r="J498" s="281" t="s">
        <v>711</v>
      </c>
      <c r="K498" s="280" t="str">
        <f>IF(AND(ISBLANK('FIN-STUDENTS'!BQ31),$L$498&lt;&gt;"M"),"",'FIN-STUDENTS'!BQ31)</f>
        <v/>
      </c>
      <c r="L498" s="280" t="str">
        <f>IF(ISBLANK('FIN-STUDENTS'!BR31),"",'FIN-STUDENTS'!BR31)</f>
        <v/>
      </c>
      <c r="M498" s="257" t="str">
        <f t="shared" si="9"/>
        <v>OK</v>
      </c>
      <c r="N498" s="15"/>
    </row>
    <row r="499" spans="1:14" ht="33.75" x14ac:dyDescent="0.25">
      <c r="A499" s="257" t="s">
        <v>834</v>
      </c>
      <c r="B499" s="257" t="s">
        <v>1225</v>
      </c>
      <c r="C499" s="257" t="s">
        <v>690</v>
      </c>
      <c r="D499" s="277" t="s">
        <v>1226</v>
      </c>
      <c r="E499" s="278" t="s">
        <v>711</v>
      </c>
      <c r="F499" s="279" t="s">
        <v>690</v>
      </c>
      <c r="G499" s="277" t="s">
        <v>1227</v>
      </c>
      <c r="H499" s="280" t="str">
        <f>IF(OR(AND('FIN-STUDENTS'!AY32="",'FIN-STUDENTS'!AZ32=""),AND('FIN-STUDENTS'!BH32="",'FIN-STUDENTS'!BI32=""),AND('FIN-STUDENTS'!AZ32="K",'FIN-STUDENTS'!BI32="K"),OR('FIN-STUDENTS'!AZ32="O",'FIN-STUDENTS'!BI32="O")),"",SUM('FIN-STUDENTS'!AY32,'FIN-STUDENTS'!BH32))</f>
        <v/>
      </c>
      <c r="I499" s="280" t="str">
        <f xml:space="preserve"> IF(AND(OR(AND('FIN-STUDENTS'!AZ32="O",'FIN-STUDENTS'!BI32="O"),AND('FIN-STUDENTS'!AZ32="K",'FIN-STUDENTS'!BI32="K")),SUM('FIN-STUDENTS'!AY32,'FIN-STUDENTS'!BH32)=0,ISNUMBER('FIN-STUDENTS'!BQ32)),"",IF(OR('FIN-STUDENTS'!AZ32="O",'FIN-STUDENTS'!BI32="O"),"O",IF(AND('FIN-STUDENTS'!AZ32='FIN-STUDENTS'!BI32,OR('FIN-STUDENTS'!AZ32="K",'FIN-STUDENTS'!AZ32="W",'FIN-STUDENTS'!AZ32="M")),UPPER( 'FIN-STUDENTS'!AZ32),"")))</f>
        <v/>
      </c>
      <c r="J499" s="281" t="s">
        <v>711</v>
      </c>
      <c r="K499" s="280" t="str">
        <f>IF(AND(ISBLANK('FIN-STUDENTS'!BQ32),$L$499&lt;&gt;"M"),"",'FIN-STUDENTS'!BQ32)</f>
        <v/>
      </c>
      <c r="L499" s="280" t="str">
        <f>IF(ISBLANK('FIN-STUDENTS'!BR32),"",'FIN-STUDENTS'!BR32)</f>
        <v/>
      </c>
      <c r="M499" s="257" t="str">
        <f t="shared" si="9"/>
        <v>OK</v>
      </c>
      <c r="N499" s="15"/>
    </row>
    <row r="500" spans="1:14" ht="33.75" x14ac:dyDescent="0.25">
      <c r="A500" s="257" t="s">
        <v>834</v>
      </c>
      <c r="B500" s="257" t="s">
        <v>1228</v>
      </c>
      <c r="C500" s="257" t="s">
        <v>690</v>
      </c>
      <c r="D500" s="277" t="s">
        <v>1229</v>
      </c>
      <c r="E500" s="278" t="s">
        <v>711</v>
      </c>
      <c r="F500" s="279" t="s">
        <v>690</v>
      </c>
      <c r="G500" s="277" t="s">
        <v>1230</v>
      </c>
      <c r="H500" s="280" t="str">
        <f>IF(OR(AND('FIN-STUDENTS'!AY33="",'FIN-STUDENTS'!AZ33=""),AND('FIN-STUDENTS'!BH33="",'FIN-STUDENTS'!BI33=""),AND('FIN-STUDENTS'!AZ33="K",'FIN-STUDENTS'!BI33="K"),OR('FIN-STUDENTS'!AZ33="O",'FIN-STUDENTS'!BI33="O")),"",SUM('FIN-STUDENTS'!AY33,'FIN-STUDENTS'!BH33))</f>
        <v/>
      </c>
      <c r="I500" s="280" t="str">
        <f xml:space="preserve"> IF(AND(OR(AND('FIN-STUDENTS'!AZ33="O",'FIN-STUDENTS'!BI33="O"),AND('FIN-STUDENTS'!AZ33="K",'FIN-STUDENTS'!BI33="K")),SUM('FIN-STUDENTS'!AY33,'FIN-STUDENTS'!BH33)=0,ISNUMBER('FIN-STUDENTS'!BQ33)),"",IF(OR('FIN-STUDENTS'!AZ33="O",'FIN-STUDENTS'!BI33="O"),"O",IF(AND('FIN-STUDENTS'!AZ33='FIN-STUDENTS'!BI33,OR('FIN-STUDENTS'!AZ33="K",'FIN-STUDENTS'!AZ33="W",'FIN-STUDENTS'!AZ33="M")),UPPER( 'FIN-STUDENTS'!AZ33),"")))</f>
        <v/>
      </c>
      <c r="J500" s="281" t="s">
        <v>711</v>
      </c>
      <c r="K500" s="280" t="str">
        <f>IF(AND(ISBLANK('FIN-STUDENTS'!BQ33),$L$500&lt;&gt;"M"),"",'FIN-STUDENTS'!BQ33)</f>
        <v/>
      </c>
      <c r="L500" s="280" t="str">
        <f>IF(ISBLANK('FIN-STUDENTS'!BR33),"",'FIN-STUDENTS'!BR33)</f>
        <v/>
      </c>
      <c r="M500" s="257" t="str">
        <f t="shared" si="9"/>
        <v>OK</v>
      </c>
      <c r="N500" s="15"/>
    </row>
    <row r="501" spans="1:14" ht="33.75" x14ac:dyDescent="0.25">
      <c r="A501" s="257" t="s">
        <v>834</v>
      </c>
      <c r="B501" s="257" t="s">
        <v>1231</v>
      </c>
      <c r="C501" s="257" t="s">
        <v>690</v>
      </c>
      <c r="D501" s="277" t="s">
        <v>1232</v>
      </c>
      <c r="E501" s="278" t="s">
        <v>711</v>
      </c>
      <c r="F501" s="279" t="s">
        <v>690</v>
      </c>
      <c r="G501" s="277" t="s">
        <v>1233</v>
      </c>
      <c r="H501" s="280" t="str">
        <f>IF(OR(AND('FIN-STUDENTS'!AY34="",'FIN-STUDENTS'!AZ34=""),AND('FIN-STUDENTS'!BH34="",'FIN-STUDENTS'!BI34=""),AND('FIN-STUDENTS'!AZ34="K",'FIN-STUDENTS'!BI34="K"),OR('FIN-STUDENTS'!AZ34="O",'FIN-STUDENTS'!BI34="O")),"",SUM('FIN-STUDENTS'!AY34,'FIN-STUDENTS'!BH34))</f>
        <v/>
      </c>
      <c r="I501" s="280" t="str">
        <f xml:space="preserve"> IF(AND(OR(AND('FIN-STUDENTS'!AZ34="O",'FIN-STUDENTS'!BI34="O"),AND('FIN-STUDENTS'!AZ34="K",'FIN-STUDENTS'!BI34="K")),SUM('FIN-STUDENTS'!AY34,'FIN-STUDENTS'!BH34)=0,ISNUMBER('FIN-STUDENTS'!BQ34)),"",IF(OR('FIN-STUDENTS'!AZ34="O",'FIN-STUDENTS'!BI34="O"),"O",IF(AND('FIN-STUDENTS'!AZ34='FIN-STUDENTS'!BI34,OR('FIN-STUDENTS'!AZ34="K",'FIN-STUDENTS'!AZ34="W",'FIN-STUDENTS'!AZ34="M")),UPPER( 'FIN-STUDENTS'!AZ34),"")))</f>
        <v/>
      </c>
      <c r="J501" s="281" t="s">
        <v>711</v>
      </c>
      <c r="K501" s="280" t="str">
        <f>IF(AND(ISBLANK('FIN-STUDENTS'!BQ34),$L$501&lt;&gt;"M"),"",'FIN-STUDENTS'!BQ34)</f>
        <v/>
      </c>
      <c r="L501" s="280" t="str">
        <f>IF(ISBLANK('FIN-STUDENTS'!BR34),"",'FIN-STUDENTS'!BR34)</f>
        <v/>
      </c>
      <c r="M501" s="257" t="str">
        <f t="shared" si="9"/>
        <v>OK</v>
      </c>
      <c r="N501" s="15"/>
    </row>
    <row r="502" spans="1:14" ht="33.75" x14ac:dyDescent="0.25">
      <c r="A502" s="257" t="s">
        <v>834</v>
      </c>
      <c r="B502" s="257" t="s">
        <v>1234</v>
      </c>
      <c r="C502" s="257" t="s">
        <v>690</v>
      </c>
      <c r="D502" s="277" t="s">
        <v>1235</v>
      </c>
      <c r="E502" s="278" t="s">
        <v>711</v>
      </c>
      <c r="F502" s="279" t="s">
        <v>690</v>
      </c>
      <c r="G502" s="277" t="s">
        <v>1236</v>
      </c>
      <c r="H502" s="280" t="str">
        <f>IF(OR(AND('FIN-STUDENTS'!AY35="",'FIN-STUDENTS'!AZ35=""),AND('FIN-STUDENTS'!BH35="",'FIN-STUDENTS'!BI35=""),AND('FIN-STUDENTS'!AZ35="K",'FIN-STUDENTS'!BI35="K"),OR('FIN-STUDENTS'!AZ35="O",'FIN-STUDENTS'!BI35="O")),"",SUM('FIN-STUDENTS'!AY35,'FIN-STUDENTS'!BH35))</f>
        <v/>
      </c>
      <c r="I502" s="280" t="str">
        <f xml:space="preserve"> IF(AND(OR(AND('FIN-STUDENTS'!AZ35="O",'FIN-STUDENTS'!BI35="O"),AND('FIN-STUDENTS'!AZ35="K",'FIN-STUDENTS'!BI35="K")),SUM('FIN-STUDENTS'!AY35,'FIN-STUDENTS'!BH35)=0,ISNUMBER('FIN-STUDENTS'!BQ35)),"",IF(OR('FIN-STUDENTS'!AZ35="O",'FIN-STUDENTS'!BI35="O"),"O",IF(AND('FIN-STUDENTS'!AZ35='FIN-STUDENTS'!BI35,OR('FIN-STUDENTS'!AZ35="K",'FIN-STUDENTS'!AZ35="W",'FIN-STUDENTS'!AZ35="M")),UPPER( 'FIN-STUDENTS'!AZ35),"")))</f>
        <v/>
      </c>
      <c r="J502" s="281" t="s">
        <v>711</v>
      </c>
      <c r="K502" s="280" t="str">
        <f>IF(AND(ISBLANK('FIN-STUDENTS'!BQ35),$L$502&lt;&gt;"M"),"",'FIN-STUDENTS'!BQ35)</f>
        <v/>
      </c>
      <c r="L502" s="280" t="str">
        <f>IF(ISBLANK('FIN-STUDENTS'!BR35),"",'FIN-STUDENTS'!BR35)</f>
        <v/>
      </c>
      <c r="M502" s="257" t="str">
        <f t="shared" si="9"/>
        <v>OK</v>
      </c>
      <c r="N502" s="15"/>
    </row>
    <row r="503" spans="1:14" ht="33.75" x14ac:dyDescent="0.25">
      <c r="A503" s="257" t="s">
        <v>834</v>
      </c>
      <c r="B503" s="257" t="s">
        <v>1237</v>
      </c>
      <c r="C503" s="257" t="s">
        <v>690</v>
      </c>
      <c r="D503" s="277" t="s">
        <v>1238</v>
      </c>
      <c r="E503" s="278" t="s">
        <v>711</v>
      </c>
      <c r="F503" s="279" t="s">
        <v>690</v>
      </c>
      <c r="G503" s="277" t="s">
        <v>1239</v>
      </c>
      <c r="H503" s="280" t="str">
        <f>IF(OR(AND('FIN-STUDENTS'!AY36="",'FIN-STUDENTS'!AZ36=""),AND('FIN-STUDENTS'!BH36="",'FIN-STUDENTS'!BI36=""),AND('FIN-STUDENTS'!AZ36="K",'FIN-STUDENTS'!BI36="K"),OR('FIN-STUDENTS'!AZ36="O",'FIN-STUDENTS'!BI36="O")),"",SUM('FIN-STUDENTS'!AY36,'FIN-STUDENTS'!BH36))</f>
        <v/>
      </c>
      <c r="I503" s="280" t="str">
        <f xml:space="preserve"> IF(AND(OR(AND('FIN-STUDENTS'!AZ36="O",'FIN-STUDENTS'!BI36="O"),AND('FIN-STUDENTS'!AZ36="K",'FIN-STUDENTS'!BI36="K")),SUM('FIN-STUDENTS'!AY36,'FIN-STUDENTS'!BH36)=0,ISNUMBER('FIN-STUDENTS'!BQ36)),"",IF(OR('FIN-STUDENTS'!AZ36="O",'FIN-STUDENTS'!BI36="O"),"O",IF(AND('FIN-STUDENTS'!AZ36='FIN-STUDENTS'!BI36,OR('FIN-STUDENTS'!AZ36="K",'FIN-STUDENTS'!AZ36="W",'FIN-STUDENTS'!AZ36="M")),UPPER( 'FIN-STUDENTS'!AZ36),"")))</f>
        <v/>
      </c>
      <c r="J503" s="281" t="s">
        <v>711</v>
      </c>
      <c r="K503" s="280" t="str">
        <f>IF(AND(ISBLANK('FIN-STUDENTS'!BQ36),$L$503&lt;&gt;"M"),"",'FIN-STUDENTS'!BQ36)</f>
        <v/>
      </c>
      <c r="L503" s="280" t="str">
        <f>IF(ISBLANK('FIN-STUDENTS'!BR36),"",'FIN-STUDENTS'!BR36)</f>
        <v/>
      </c>
      <c r="M503" s="257" t="str">
        <f t="shared" si="9"/>
        <v>OK</v>
      </c>
      <c r="N503" s="15"/>
    </row>
    <row r="504" spans="1:14" ht="33.75" x14ac:dyDescent="0.25">
      <c r="A504" s="257" t="s">
        <v>834</v>
      </c>
      <c r="B504" s="257" t="s">
        <v>1240</v>
      </c>
      <c r="C504" s="257" t="s">
        <v>690</v>
      </c>
      <c r="D504" s="277" t="s">
        <v>1241</v>
      </c>
      <c r="E504" s="278" t="s">
        <v>711</v>
      </c>
      <c r="F504" s="279" t="s">
        <v>690</v>
      </c>
      <c r="G504" s="277" t="s">
        <v>1242</v>
      </c>
      <c r="H504" s="280" t="str">
        <f>IF(OR(AND('FIN-STUDENTS'!AY37="",'FIN-STUDENTS'!AZ37=""),AND('FIN-STUDENTS'!BH37="",'FIN-STUDENTS'!BI37=""),AND('FIN-STUDENTS'!AZ37="K",'FIN-STUDENTS'!BI37="K"),OR('FIN-STUDENTS'!AZ37="O",'FIN-STUDENTS'!BI37="O")),"",SUM('FIN-STUDENTS'!AY37,'FIN-STUDENTS'!BH37))</f>
        <v/>
      </c>
      <c r="I504" s="280" t="str">
        <f xml:space="preserve"> IF(AND(OR(AND('FIN-STUDENTS'!AZ37="O",'FIN-STUDENTS'!BI37="O"),AND('FIN-STUDENTS'!AZ37="K",'FIN-STUDENTS'!BI37="K")),SUM('FIN-STUDENTS'!AY37,'FIN-STUDENTS'!BH37)=0,ISNUMBER('FIN-STUDENTS'!BQ37)),"",IF(OR('FIN-STUDENTS'!AZ37="O",'FIN-STUDENTS'!BI37="O"),"O",IF(AND('FIN-STUDENTS'!AZ37='FIN-STUDENTS'!BI37,OR('FIN-STUDENTS'!AZ37="K",'FIN-STUDENTS'!AZ37="W",'FIN-STUDENTS'!AZ37="M")),UPPER( 'FIN-STUDENTS'!AZ37),"")))</f>
        <v/>
      </c>
      <c r="J504" s="281" t="s">
        <v>711</v>
      </c>
      <c r="K504" s="280" t="str">
        <f>IF(AND(ISBLANK('FIN-STUDENTS'!BQ37),$L$504&lt;&gt;"M"),"",'FIN-STUDENTS'!BQ37)</f>
        <v/>
      </c>
      <c r="L504" s="280" t="str">
        <f>IF(ISBLANK('FIN-STUDENTS'!BR37),"",'FIN-STUDENTS'!BR37)</f>
        <v/>
      </c>
      <c r="M504" s="257" t="str">
        <f t="shared" si="9"/>
        <v>OK</v>
      </c>
      <c r="N504" s="15"/>
    </row>
    <row r="505" spans="1:14" ht="33.75" x14ac:dyDescent="0.25">
      <c r="A505" s="257" t="s">
        <v>834</v>
      </c>
      <c r="B505" s="257" t="s">
        <v>1243</v>
      </c>
      <c r="C505" s="257" t="s">
        <v>690</v>
      </c>
      <c r="D505" s="277" t="s">
        <v>1244</v>
      </c>
      <c r="E505" s="278" t="s">
        <v>711</v>
      </c>
      <c r="F505" s="279" t="s">
        <v>690</v>
      </c>
      <c r="G505" s="277" t="s">
        <v>1245</v>
      </c>
      <c r="H505" s="280" t="str">
        <f>IF(OR(AND('FIN-STUDENTS'!AY38="",'FIN-STUDENTS'!AZ38=""),AND('FIN-STUDENTS'!BH38="",'FIN-STUDENTS'!BI38=""),AND('FIN-STUDENTS'!AZ38="K",'FIN-STUDENTS'!BI38="K"),OR('FIN-STUDENTS'!AZ38="O",'FIN-STUDENTS'!BI38="O")),"",SUM('FIN-STUDENTS'!AY38,'FIN-STUDENTS'!BH38))</f>
        <v/>
      </c>
      <c r="I505" s="280" t="str">
        <f xml:space="preserve"> IF(AND(OR(AND('FIN-STUDENTS'!AZ38="O",'FIN-STUDENTS'!BI38="O"),AND('FIN-STUDENTS'!AZ38="K",'FIN-STUDENTS'!BI38="K")),SUM('FIN-STUDENTS'!AY38,'FIN-STUDENTS'!BH38)=0,ISNUMBER('FIN-STUDENTS'!BQ38)),"",IF(OR('FIN-STUDENTS'!AZ38="O",'FIN-STUDENTS'!BI38="O"),"O",IF(AND('FIN-STUDENTS'!AZ38='FIN-STUDENTS'!BI38,OR('FIN-STUDENTS'!AZ38="K",'FIN-STUDENTS'!AZ38="W",'FIN-STUDENTS'!AZ38="M")),UPPER( 'FIN-STUDENTS'!AZ38),"")))</f>
        <v/>
      </c>
      <c r="J505" s="281" t="s">
        <v>711</v>
      </c>
      <c r="K505" s="280" t="str">
        <f>IF(AND(ISBLANK('FIN-STUDENTS'!BQ38),$L$505&lt;&gt;"M"),"",'FIN-STUDENTS'!BQ38)</f>
        <v/>
      </c>
      <c r="L505" s="280" t="str">
        <f>IF(ISBLANK('FIN-STUDENTS'!BR38),"",'FIN-STUDENTS'!BR38)</f>
        <v/>
      </c>
      <c r="M505" s="257" t="str">
        <f t="shared" si="9"/>
        <v>OK</v>
      </c>
      <c r="N505" s="15"/>
    </row>
    <row r="506" spans="1:14" ht="33.75" x14ac:dyDescent="0.25">
      <c r="A506" s="257" t="s">
        <v>834</v>
      </c>
      <c r="B506" s="257" t="s">
        <v>1246</v>
      </c>
      <c r="C506" s="257" t="s">
        <v>690</v>
      </c>
      <c r="D506" s="277" t="s">
        <v>1247</v>
      </c>
      <c r="E506" s="278" t="s">
        <v>711</v>
      </c>
      <c r="F506" s="279" t="s">
        <v>690</v>
      </c>
      <c r="G506" s="277" t="s">
        <v>1248</v>
      </c>
      <c r="H506" s="280" t="str">
        <f>IF(OR(AND('FIN-STUDENTS'!AY39="",'FIN-STUDENTS'!AZ39=""),AND('FIN-STUDENTS'!BH39="",'FIN-STUDENTS'!BI39=""),AND('FIN-STUDENTS'!AZ39="K",'FIN-STUDENTS'!BI39="K"),OR('FIN-STUDENTS'!AZ39="O",'FIN-STUDENTS'!BI39="O")),"",SUM('FIN-STUDENTS'!AY39,'FIN-STUDENTS'!BH39))</f>
        <v/>
      </c>
      <c r="I506" s="280" t="str">
        <f xml:space="preserve"> IF(AND(OR(AND('FIN-STUDENTS'!AZ39="O",'FIN-STUDENTS'!BI39="O"),AND('FIN-STUDENTS'!AZ39="K",'FIN-STUDENTS'!BI39="K")),SUM('FIN-STUDENTS'!AY39,'FIN-STUDENTS'!BH39)=0,ISNUMBER('FIN-STUDENTS'!BQ39)),"",IF(OR('FIN-STUDENTS'!AZ39="O",'FIN-STUDENTS'!BI39="O"),"O",IF(AND('FIN-STUDENTS'!AZ39='FIN-STUDENTS'!BI39,OR('FIN-STUDENTS'!AZ39="K",'FIN-STUDENTS'!AZ39="W",'FIN-STUDENTS'!AZ39="M")),UPPER( 'FIN-STUDENTS'!AZ39),"")))</f>
        <v/>
      </c>
      <c r="J506" s="281" t="s">
        <v>711</v>
      </c>
      <c r="K506" s="280" t="str">
        <f>IF(AND(ISBLANK('FIN-STUDENTS'!BQ39),$L$506&lt;&gt;"M"),"",'FIN-STUDENTS'!BQ39)</f>
        <v/>
      </c>
      <c r="L506" s="280" t="str">
        <f>IF(ISBLANK('FIN-STUDENTS'!BR39),"",'FIN-STUDENTS'!BR39)</f>
        <v/>
      </c>
      <c r="M506" s="257" t="str">
        <f t="shared" si="9"/>
        <v>OK</v>
      </c>
      <c r="N506" s="15"/>
    </row>
    <row r="507" spans="1:14" ht="33.75" x14ac:dyDescent="0.25">
      <c r="A507" s="257" t="s">
        <v>834</v>
      </c>
      <c r="B507" s="257" t="s">
        <v>1249</v>
      </c>
      <c r="C507" s="257" t="s">
        <v>690</v>
      </c>
      <c r="D507" s="277" t="s">
        <v>1250</v>
      </c>
      <c r="E507" s="278" t="s">
        <v>711</v>
      </c>
      <c r="F507" s="279" t="s">
        <v>690</v>
      </c>
      <c r="G507" s="277" t="s">
        <v>1251</v>
      </c>
      <c r="H507" s="280" t="str">
        <f>IF(OR(AND('FIN-STUDENTS'!BQ34="",'FIN-STUDENTS'!BR34=""),AND('FIN-STUDENTS'!BQ37="",'FIN-STUDENTS'!BR37=""),AND('FIN-STUDENTS'!BR34="K",'FIN-STUDENTS'!BR37="K"),OR('FIN-STUDENTS'!BR34="O",'FIN-STUDENTS'!BR37="O")),"",SUM('FIN-STUDENTS'!BQ34,'FIN-STUDENTS'!BQ37))</f>
        <v/>
      </c>
      <c r="I507" s="280" t="str">
        <f>IF(AND(OR(AND('FIN-STUDENTS'!BR34="O",'FIN-STUDENTS'!BR37="O"),AND('FIN-STUDENTS'!BR34="K",'FIN-STUDENTS'!BR37="K")),SUM('FIN-STUDENTS'!BQ34,'FIN-STUDENTS'!BQ37)=0,ISNUMBER('FIN-STUDENTS'!BQ40)),"",IF(OR('FIN-STUDENTS'!BR34="O",'FIN-STUDENTS'!BR37="O"),"O",IF(AND('FIN-STUDENTS'!BR34='FIN-STUDENTS'!BR37,OR('FIN-STUDENTS'!BR34="K",'FIN-STUDENTS'!BR34="W",'FIN-STUDENTS'!BR34="M")), UPPER('FIN-STUDENTS'!BR34),"")))</f>
        <v/>
      </c>
      <c r="J507" s="281" t="s">
        <v>711</v>
      </c>
      <c r="K507" s="280" t="str">
        <f>IF(AND(ISBLANK('FIN-STUDENTS'!BQ40),$L$507&lt;&gt;"M"),"",'FIN-STUDENTS'!BQ40)</f>
        <v/>
      </c>
      <c r="L507" s="280" t="str">
        <f>IF(ISBLANK('FIN-STUDENTS'!BR40),"",'FIN-STUDENTS'!BR40)</f>
        <v/>
      </c>
      <c r="M507" s="257" t="str">
        <f t="shared" si="9"/>
        <v>OK</v>
      </c>
      <c r="N507" s="15"/>
    </row>
    <row r="508" spans="1:14" ht="33.75" x14ac:dyDescent="0.25">
      <c r="A508" s="257" t="s">
        <v>834</v>
      </c>
      <c r="B508" s="257" t="s">
        <v>1252</v>
      </c>
      <c r="C508" s="257" t="s">
        <v>690</v>
      </c>
      <c r="D508" s="277" t="s">
        <v>1253</v>
      </c>
      <c r="E508" s="278" t="s">
        <v>711</v>
      </c>
      <c r="F508" s="279" t="s">
        <v>690</v>
      </c>
      <c r="G508" s="277" t="s">
        <v>1254</v>
      </c>
      <c r="H508" s="280" t="str">
        <f>IF(OR(AND('FIN-STUDENTS'!BQ35="",'FIN-STUDENTS'!BR35=""),AND('FIN-STUDENTS'!BQ38="",'FIN-STUDENTS'!BR38=""),AND('FIN-STUDENTS'!BR35="K",'FIN-STUDENTS'!BR38="K"),OR('FIN-STUDENTS'!BR35="O",'FIN-STUDENTS'!BR38="O")),"",SUM('FIN-STUDENTS'!BQ35,'FIN-STUDENTS'!BQ38))</f>
        <v/>
      </c>
      <c r="I508" s="280" t="str">
        <f>IF(AND(OR(AND('FIN-STUDENTS'!BR35="O",'FIN-STUDENTS'!BR38="O"),AND('FIN-STUDENTS'!BR35="K",'FIN-STUDENTS'!BR38="K")),SUM('FIN-STUDENTS'!BQ35,'FIN-STUDENTS'!BQ38)=0,ISNUMBER('FIN-STUDENTS'!BQ41)),"",IF(OR('FIN-STUDENTS'!BR35="O",'FIN-STUDENTS'!BR38="O"),"O",IF(AND('FIN-STUDENTS'!BR35='FIN-STUDENTS'!BR38,OR('FIN-STUDENTS'!BR35="K",'FIN-STUDENTS'!BR35="W",'FIN-STUDENTS'!BR35="M")), UPPER('FIN-STUDENTS'!BR35),"")))</f>
        <v/>
      </c>
      <c r="J508" s="281" t="s">
        <v>711</v>
      </c>
      <c r="K508" s="280" t="str">
        <f>IF(AND(ISBLANK('FIN-STUDENTS'!BQ41),$L$508&lt;&gt;"M"),"",'FIN-STUDENTS'!BQ41)</f>
        <v/>
      </c>
      <c r="L508" s="280" t="str">
        <f>IF(ISBLANK('FIN-STUDENTS'!BR41),"",'FIN-STUDENTS'!BR41)</f>
        <v/>
      </c>
      <c r="M508" s="257" t="str">
        <f t="shared" si="9"/>
        <v>OK</v>
      </c>
      <c r="N508" s="15"/>
    </row>
    <row r="509" spans="1:14" ht="33.75" x14ac:dyDescent="0.25">
      <c r="A509" s="257" t="s">
        <v>834</v>
      </c>
      <c r="B509" s="257" t="s">
        <v>1255</v>
      </c>
      <c r="C509" s="257" t="s">
        <v>690</v>
      </c>
      <c r="D509" s="277" t="s">
        <v>1256</v>
      </c>
      <c r="E509" s="278" t="s">
        <v>711</v>
      </c>
      <c r="F509" s="279" t="s">
        <v>690</v>
      </c>
      <c r="G509" s="277" t="s">
        <v>1257</v>
      </c>
      <c r="H509" s="280" t="str">
        <f>IF(OR(AND('FIN-STUDENTS'!BQ36="",'FIN-STUDENTS'!BR36=""),AND('FIN-STUDENTS'!BQ39="",'FIN-STUDENTS'!BR39=""),AND('FIN-STUDENTS'!BR36="K",'FIN-STUDENTS'!BR39="K"),OR('FIN-STUDENTS'!BR36="O",'FIN-STUDENTS'!BR39="O")),"",SUM('FIN-STUDENTS'!BQ36,'FIN-STUDENTS'!BQ39))</f>
        <v/>
      </c>
      <c r="I509" s="280" t="str">
        <f>IF(AND(OR(AND('FIN-STUDENTS'!BR36="O",'FIN-STUDENTS'!BR39="O"),AND('FIN-STUDENTS'!BR36="K",'FIN-STUDENTS'!BR39="K")),SUM('FIN-STUDENTS'!BQ36,'FIN-STUDENTS'!BQ39)=0,ISNUMBER('FIN-STUDENTS'!BQ42)),"",IF(OR('FIN-STUDENTS'!BR36="O",'FIN-STUDENTS'!BR39="O"),"O",IF(AND('FIN-STUDENTS'!BR36='FIN-STUDENTS'!BR39,OR('FIN-STUDENTS'!BR36="K",'FIN-STUDENTS'!BR36="W",'FIN-STUDENTS'!BR36="M")), UPPER('FIN-STUDENTS'!BR36),"")))</f>
        <v/>
      </c>
      <c r="J509" s="281" t="s">
        <v>711</v>
      </c>
      <c r="K509" s="280" t="str">
        <f>IF(AND(ISBLANK('FIN-STUDENTS'!BQ42),$L$509&lt;&gt;"M"),"",'FIN-STUDENTS'!BQ42)</f>
        <v/>
      </c>
      <c r="L509" s="280" t="str">
        <f>IF(ISBLANK('FIN-STUDENTS'!BR42),"",'FIN-STUDENTS'!BR42)</f>
        <v/>
      </c>
      <c r="M509" s="257" t="str">
        <f t="shared" si="9"/>
        <v>OK</v>
      </c>
      <c r="N509" s="15"/>
    </row>
    <row r="510" spans="1:14" ht="33.75" x14ac:dyDescent="0.25">
      <c r="A510" s="257" t="s">
        <v>834</v>
      </c>
      <c r="B510" s="257" t="s">
        <v>1258</v>
      </c>
      <c r="C510" s="257" t="s">
        <v>690</v>
      </c>
      <c r="D510" s="277" t="s">
        <v>1259</v>
      </c>
      <c r="E510" s="278" t="s">
        <v>711</v>
      </c>
      <c r="F510" s="279" t="s">
        <v>690</v>
      </c>
      <c r="G510" s="277" t="s">
        <v>1260</v>
      </c>
      <c r="H510" s="280" t="str">
        <f>IF(OR(AND('FIN-STUDENTS'!BQ31="",'FIN-STUDENTS'!BR31=""),AND('FIN-STUDENTS'!BQ40="",'FIN-STUDENTS'!BR40=""),AND('FIN-STUDENTS'!BR31="K",'FIN-STUDENTS'!BR40="K"),OR('FIN-STUDENTS'!BR31="O",'FIN-STUDENTS'!BR40="O")),"",SUM('FIN-STUDENTS'!BQ31,'FIN-STUDENTS'!BQ40))</f>
        <v/>
      </c>
      <c r="I510" s="280" t="str">
        <f>IF(AND(OR(AND('FIN-STUDENTS'!BR31="O",'FIN-STUDENTS'!BR40="O"),AND('FIN-STUDENTS'!BR31="K",'FIN-STUDENTS'!BR40="K")),SUM('FIN-STUDENTS'!BQ31,'FIN-STUDENTS'!BQ40)=0,ISNUMBER('FIN-STUDENTS'!BQ43)),"",IF(OR('FIN-STUDENTS'!BR31="O",'FIN-STUDENTS'!BR40="O"),"O",IF(AND('FIN-STUDENTS'!BR31='FIN-STUDENTS'!BR40,OR('FIN-STUDENTS'!BR31="K",'FIN-STUDENTS'!BR31="W",'FIN-STUDENTS'!BR31="M")), UPPER('FIN-STUDENTS'!BR31),"")))</f>
        <v/>
      </c>
      <c r="J510" s="281" t="s">
        <v>711</v>
      </c>
      <c r="K510" s="280" t="str">
        <f>IF(AND(ISBLANK('FIN-STUDENTS'!BQ43),$L$510&lt;&gt;"M"),"",'FIN-STUDENTS'!BQ43)</f>
        <v/>
      </c>
      <c r="L510" s="280" t="str">
        <f>IF(ISBLANK('FIN-STUDENTS'!BR43),"",'FIN-STUDENTS'!BR43)</f>
        <v/>
      </c>
      <c r="M510" s="257" t="str">
        <f t="shared" si="9"/>
        <v>OK</v>
      </c>
      <c r="N510" s="15"/>
    </row>
    <row r="511" spans="1:14" ht="33.75" x14ac:dyDescent="0.25">
      <c r="A511" s="257" t="s">
        <v>834</v>
      </c>
      <c r="B511" s="257" t="s">
        <v>1261</v>
      </c>
      <c r="C511" s="257" t="s">
        <v>690</v>
      </c>
      <c r="D511" s="277" t="s">
        <v>1262</v>
      </c>
      <c r="E511" s="278" t="s">
        <v>711</v>
      </c>
      <c r="F511" s="279" t="s">
        <v>690</v>
      </c>
      <c r="G511" s="277" t="s">
        <v>1263</v>
      </c>
      <c r="H511" s="280" t="str">
        <f>IF(OR(AND('FIN-STUDENTS'!BQ32="",'FIN-STUDENTS'!BR32=""),AND('FIN-STUDENTS'!BQ41="",'FIN-STUDENTS'!BR41=""),AND('FIN-STUDENTS'!BR32="K",'FIN-STUDENTS'!BR41="K"),OR('FIN-STUDENTS'!BR32="O",'FIN-STUDENTS'!BR41="O")),"",SUM('FIN-STUDENTS'!BQ32,'FIN-STUDENTS'!BQ41))</f>
        <v/>
      </c>
      <c r="I511" s="280" t="str">
        <f>IF(AND(OR(AND('FIN-STUDENTS'!BR32="O",'FIN-STUDENTS'!BR41="O"),AND('FIN-STUDENTS'!BR32="K",'FIN-STUDENTS'!BR41="K")),SUM('FIN-STUDENTS'!BQ32,'FIN-STUDENTS'!BQ41)=0,ISNUMBER('FIN-STUDENTS'!BQ44)),"",IF(OR('FIN-STUDENTS'!BR32="O",'FIN-STUDENTS'!BR41="O"),"O",IF(AND('FIN-STUDENTS'!BR32='FIN-STUDENTS'!BR41,OR('FIN-STUDENTS'!BR32="K",'FIN-STUDENTS'!BR32="W",'FIN-STUDENTS'!BR32="M")), UPPER('FIN-STUDENTS'!BR32),"")))</f>
        <v/>
      </c>
      <c r="J511" s="281" t="s">
        <v>711</v>
      </c>
      <c r="K511" s="280" t="str">
        <f>IF(AND(ISBLANK('FIN-STUDENTS'!BQ44),$L$511&lt;&gt;"M"),"",'FIN-STUDENTS'!BQ44)</f>
        <v/>
      </c>
      <c r="L511" s="280" t="str">
        <f>IF(ISBLANK('FIN-STUDENTS'!BR44),"",'FIN-STUDENTS'!BR44)</f>
        <v/>
      </c>
      <c r="M511" s="257" t="str">
        <f t="shared" si="9"/>
        <v>OK</v>
      </c>
      <c r="N511" s="15"/>
    </row>
    <row r="512" spans="1:14" ht="33.75" x14ac:dyDescent="0.25">
      <c r="A512" s="257" t="s">
        <v>834</v>
      </c>
      <c r="B512" s="257" t="s">
        <v>1264</v>
      </c>
      <c r="C512" s="257" t="s">
        <v>690</v>
      </c>
      <c r="D512" s="277" t="s">
        <v>1265</v>
      </c>
      <c r="E512" s="278" t="s">
        <v>711</v>
      </c>
      <c r="F512" s="279" t="s">
        <v>690</v>
      </c>
      <c r="G512" s="277" t="s">
        <v>1266</v>
      </c>
      <c r="H512" s="280" t="str">
        <f>IF(OR(AND('FIN-STUDENTS'!BQ33="",'FIN-STUDENTS'!BR33=""),AND('FIN-STUDENTS'!BQ42="",'FIN-STUDENTS'!BR42=""),AND('FIN-STUDENTS'!BR33="K",'FIN-STUDENTS'!BR42="K"),OR('FIN-STUDENTS'!BR33="O",'FIN-STUDENTS'!BR42="O")),"",SUM('FIN-STUDENTS'!BQ33,'FIN-STUDENTS'!BQ42))</f>
        <v/>
      </c>
      <c r="I512" s="280" t="str">
        <f>IF(AND(OR(AND('FIN-STUDENTS'!BR33="O",'FIN-STUDENTS'!BR42="O"),AND('FIN-STUDENTS'!BR33="K",'FIN-STUDENTS'!BR42="K")),SUM('FIN-STUDENTS'!BQ33,'FIN-STUDENTS'!BQ42)=0,ISNUMBER('FIN-STUDENTS'!BQ45)),"",IF(OR('FIN-STUDENTS'!BR33="O",'FIN-STUDENTS'!BR42="O"),"O",IF(AND('FIN-STUDENTS'!BR33='FIN-STUDENTS'!BR42,OR('FIN-STUDENTS'!BR33="K",'FIN-STUDENTS'!BR33="W",'FIN-STUDENTS'!BR33="M")), UPPER('FIN-STUDENTS'!BR33),"")))</f>
        <v/>
      </c>
      <c r="J512" s="281" t="s">
        <v>711</v>
      </c>
      <c r="K512" s="280" t="str">
        <f>IF(AND(ISBLANK('FIN-STUDENTS'!BQ45),$L$512&lt;&gt;"M"),"",'FIN-STUDENTS'!BQ45)</f>
        <v/>
      </c>
      <c r="L512" s="280" t="str">
        <f>IF(ISBLANK('FIN-STUDENTS'!BR45),"",'FIN-STUDENTS'!BR45)</f>
        <v/>
      </c>
      <c r="M512" s="257" t="str">
        <f t="shared" si="9"/>
        <v>OK</v>
      </c>
      <c r="N512" s="15"/>
    </row>
    <row r="513" spans="1:14" ht="33.75" x14ac:dyDescent="0.25">
      <c r="A513" s="257" t="s">
        <v>834</v>
      </c>
      <c r="B513" s="257" t="s">
        <v>1267</v>
      </c>
      <c r="C513" s="257" t="s">
        <v>690</v>
      </c>
      <c r="D513" s="277" t="s">
        <v>1268</v>
      </c>
      <c r="E513" s="278" t="s">
        <v>711</v>
      </c>
      <c r="F513" s="279" t="s">
        <v>690</v>
      </c>
      <c r="G513" s="277" t="s">
        <v>1269</v>
      </c>
      <c r="H513" s="280" t="str">
        <f>IF(OR(AND('FIN-STUDENTS'!BN31="",'FIN-STUDENTS'!BO31=""),AND('FIN-STUDENTS'!BQ31="",'FIN-STUDENTS'!BR31=""),AND('FIN-STUDENTS'!BO31="K",'FIN-STUDENTS'!BR31="K"),OR('FIN-STUDENTS'!BO31="O",'FIN-STUDENTS'!BR31="O")),"",SUM('FIN-STUDENTS'!BN31,'FIN-STUDENTS'!BQ31))</f>
        <v/>
      </c>
      <c r="I513" s="280" t="str">
        <f xml:space="preserve"> IF(AND(OR(AND('FIN-STUDENTS'!BO31="O",'FIN-STUDENTS'!BR31="O"),AND('FIN-STUDENTS'!BO31="K",'FIN-STUDENTS'!BR31="K")),SUM('FIN-STUDENTS'!BN31,'FIN-STUDENTS'!BQ31)=0,ISNUMBER('FIN-STUDENTS'!BT31)),"",IF(OR('FIN-STUDENTS'!BO31="O",'FIN-STUDENTS'!BR31="O"),"O",IF(AND('FIN-STUDENTS'!BO31='FIN-STUDENTS'!BR31,OR('FIN-STUDENTS'!BO31="K",'FIN-STUDENTS'!BO31="W",'FIN-STUDENTS'!BO31="M")),UPPER( 'FIN-STUDENTS'!BO31),"")))</f>
        <v/>
      </c>
      <c r="J513" s="281" t="s">
        <v>711</v>
      </c>
      <c r="K513" s="280" t="str">
        <f>IF(AND(ISBLANK('FIN-STUDENTS'!BT31),$L$513&lt;&gt;"M"),"",'FIN-STUDENTS'!BT31)</f>
        <v/>
      </c>
      <c r="L513" s="280" t="str">
        <f>IF(ISBLANK('FIN-STUDENTS'!BU31),"",'FIN-STUDENTS'!BU31)</f>
        <v/>
      </c>
      <c r="M513" s="257" t="str">
        <f t="shared" si="9"/>
        <v>OK</v>
      </c>
      <c r="N513" s="15"/>
    </row>
    <row r="514" spans="1:14" ht="33.75" x14ac:dyDescent="0.25">
      <c r="A514" s="257" t="s">
        <v>834</v>
      </c>
      <c r="B514" s="257" t="s">
        <v>1270</v>
      </c>
      <c r="C514" s="257" t="s">
        <v>690</v>
      </c>
      <c r="D514" s="277" t="s">
        <v>1271</v>
      </c>
      <c r="E514" s="278" t="s">
        <v>711</v>
      </c>
      <c r="F514" s="279" t="s">
        <v>690</v>
      </c>
      <c r="G514" s="277" t="s">
        <v>1272</v>
      </c>
      <c r="H514" s="280" t="str">
        <f>IF(OR(AND('FIN-STUDENTS'!BN32="",'FIN-STUDENTS'!BO32=""),AND('FIN-STUDENTS'!BQ32="",'FIN-STUDENTS'!BR32=""),AND('FIN-STUDENTS'!BO32="K",'FIN-STUDENTS'!BR32="K"),OR('FIN-STUDENTS'!BO32="O",'FIN-STUDENTS'!BR32="O")),"",SUM('FIN-STUDENTS'!BN32,'FIN-STUDENTS'!BQ32))</f>
        <v/>
      </c>
      <c r="I514" s="280" t="str">
        <f xml:space="preserve"> IF(AND(OR(AND('FIN-STUDENTS'!BO32="O",'FIN-STUDENTS'!BR32="O"),AND('FIN-STUDENTS'!BO32="K",'FIN-STUDENTS'!BR32="K")),SUM('FIN-STUDENTS'!BN32,'FIN-STUDENTS'!BQ32)=0,ISNUMBER('FIN-STUDENTS'!BT32)),"",IF(OR('FIN-STUDENTS'!BO32="O",'FIN-STUDENTS'!BR32="O"),"O",IF(AND('FIN-STUDENTS'!BO32='FIN-STUDENTS'!BR32,OR('FIN-STUDENTS'!BO32="K",'FIN-STUDENTS'!BO32="W",'FIN-STUDENTS'!BO32="M")),UPPER( 'FIN-STUDENTS'!BO32),"")))</f>
        <v/>
      </c>
      <c r="J514" s="281" t="s">
        <v>711</v>
      </c>
      <c r="K514" s="280" t="str">
        <f>IF(AND(ISBLANK('FIN-STUDENTS'!BT32),$L$514&lt;&gt;"M"),"",'FIN-STUDENTS'!BT32)</f>
        <v/>
      </c>
      <c r="L514" s="280" t="str">
        <f>IF(ISBLANK('FIN-STUDENTS'!BU32),"",'FIN-STUDENTS'!BU32)</f>
        <v/>
      </c>
      <c r="M514" s="257" t="str">
        <f t="shared" si="9"/>
        <v>OK</v>
      </c>
      <c r="N514" s="15"/>
    </row>
    <row r="515" spans="1:14" ht="33.75" x14ac:dyDescent="0.25">
      <c r="A515" s="257" t="s">
        <v>834</v>
      </c>
      <c r="B515" s="257" t="s">
        <v>1273</v>
      </c>
      <c r="C515" s="257" t="s">
        <v>690</v>
      </c>
      <c r="D515" s="277" t="s">
        <v>1274</v>
      </c>
      <c r="E515" s="278" t="s">
        <v>711</v>
      </c>
      <c r="F515" s="279" t="s">
        <v>690</v>
      </c>
      <c r="G515" s="277" t="s">
        <v>1275</v>
      </c>
      <c r="H515" s="280" t="str">
        <f>IF(OR(AND('FIN-STUDENTS'!BN33="",'FIN-STUDENTS'!BO33=""),AND('FIN-STUDENTS'!BQ33="",'FIN-STUDENTS'!BR33=""),AND('FIN-STUDENTS'!BO33="K",'FIN-STUDENTS'!BR33="K"),OR('FIN-STUDENTS'!BO33="O",'FIN-STUDENTS'!BR33="O")),"",SUM('FIN-STUDENTS'!BN33,'FIN-STUDENTS'!BQ33))</f>
        <v/>
      </c>
      <c r="I515" s="280" t="str">
        <f xml:space="preserve"> IF(AND(OR(AND('FIN-STUDENTS'!BO33="O",'FIN-STUDENTS'!BR33="O"),AND('FIN-STUDENTS'!BO33="K",'FIN-STUDENTS'!BR33="K")),SUM('FIN-STUDENTS'!BN33,'FIN-STUDENTS'!BQ33)=0,ISNUMBER('FIN-STUDENTS'!BT33)),"",IF(OR('FIN-STUDENTS'!BO33="O",'FIN-STUDENTS'!BR33="O"),"O",IF(AND('FIN-STUDENTS'!BO33='FIN-STUDENTS'!BR33,OR('FIN-STUDENTS'!BO33="K",'FIN-STUDENTS'!BO33="W",'FIN-STUDENTS'!BO33="M")),UPPER( 'FIN-STUDENTS'!BO33),"")))</f>
        <v/>
      </c>
      <c r="J515" s="281" t="s">
        <v>711</v>
      </c>
      <c r="K515" s="280" t="str">
        <f>IF(AND(ISBLANK('FIN-STUDENTS'!BT33),$L$515&lt;&gt;"M"),"",'FIN-STUDENTS'!BT33)</f>
        <v/>
      </c>
      <c r="L515" s="280" t="str">
        <f>IF(ISBLANK('FIN-STUDENTS'!BU33),"",'FIN-STUDENTS'!BU33)</f>
        <v/>
      </c>
      <c r="M515" s="257" t="str">
        <f t="shared" si="9"/>
        <v>OK</v>
      </c>
      <c r="N515" s="15"/>
    </row>
    <row r="516" spans="1:14" ht="33.75" x14ac:dyDescent="0.25">
      <c r="A516" s="257" t="s">
        <v>834</v>
      </c>
      <c r="B516" s="257" t="s">
        <v>1276</v>
      </c>
      <c r="C516" s="257" t="s">
        <v>690</v>
      </c>
      <c r="D516" s="277" t="s">
        <v>1277</v>
      </c>
      <c r="E516" s="278" t="s">
        <v>711</v>
      </c>
      <c r="F516" s="279" t="s">
        <v>690</v>
      </c>
      <c r="G516" s="277" t="s">
        <v>1278</v>
      </c>
      <c r="H516" s="280" t="str">
        <f>IF(OR(AND('FIN-STUDENTS'!BN34="",'FIN-STUDENTS'!BO34=""),AND('FIN-STUDENTS'!BQ34="",'FIN-STUDENTS'!BR34=""),AND('FIN-STUDENTS'!BO34="K",'FIN-STUDENTS'!BR34="K"),OR('FIN-STUDENTS'!BO34="O",'FIN-STUDENTS'!BR34="O")),"",SUM('FIN-STUDENTS'!BN34,'FIN-STUDENTS'!BQ34))</f>
        <v/>
      </c>
      <c r="I516" s="280" t="str">
        <f xml:space="preserve"> IF(AND(OR(AND('FIN-STUDENTS'!BO34="O",'FIN-STUDENTS'!BR34="O"),AND('FIN-STUDENTS'!BO34="K",'FIN-STUDENTS'!BR34="K")),SUM('FIN-STUDENTS'!BN34,'FIN-STUDENTS'!BQ34)=0,ISNUMBER('FIN-STUDENTS'!BT34)),"",IF(OR('FIN-STUDENTS'!BO34="O",'FIN-STUDENTS'!BR34="O"),"O",IF(AND('FIN-STUDENTS'!BO34='FIN-STUDENTS'!BR34,OR('FIN-STUDENTS'!BO34="K",'FIN-STUDENTS'!BO34="W",'FIN-STUDENTS'!BO34="M")),UPPER( 'FIN-STUDENTS'!BO34),"")))</f>
        <v/>
      </c>
      <c r="J516" s="281" t="s">
        <v>711</v>
      </c>
      <c r="K516" s="280" t="str">
        <f>IF(AND(ISBLANK('FIN-STUDENTS'!BT34),$L$516&lt;&gt;"M"),"",'FIN-STUDENTS'!BT34)</f>
        <v/>
      </c>
      <c r="L516" s="280" t="str">
        <f>IF(ISBLANK('FIN-STUDENTS'!BU34),"",'FIN-STUDENTS'!BU34)</f>
        <v/>
      </c>
      <c r="M516" s="257" t="str">
        <f t="shared" si="9"/>
        <v>OK</v>
      </c>
      <c r="N516" s="15"/>
    </row>
    <row r="517" spans="1:14" ht="33.75" x14ac:dyDescent="0.25">
      <c r="A517" s="257" t="s">
        <v>834</v>
      </c>
      <c r="B517" s="257" t="s">
        <v>1279</v>
      </c>
      <c r="C517" s="257" t="s">
        <v>690</v>
      </c>
      <c r="D517" s="277" t="s">
        <v>1280</v>
      </c>
      <c r="E517" s="278" t="s">
        <v>711</v>
      </c>
      <c r="F517" s="279" t="s">
        <v>690</v>
      </c>
      <c r="G517" s="277" t="s">
        <v>1281</v>
      </c>
      <c r="H517" s="280" t="str">
        <f>IF(OR(AND('FIN-STUDENTS'!BN35="",'FIN-STUDENTS'!BO35=""),AND('FIN-STUDENTS'!BQ35="",'FIN-STUDENTS'!BR35=""),AND('FIN-STUDENTS'!BO35="K",'FIN-STUDENTS'!BR35="K"),OR('FIN-STUDENTS'!BO35="O",'FIN-STUDENTS'!BR35="O")),"",SUM('FIN-STUDENTS'!BN35,'FIN-STUDENTS'!BQ35))</f>
        <v/>
      </c>
      <c r="I517" s="280" t="str">
        <f xml:space="preserve"> IF(AND(OR(AND('FIN-STUDENTS'!BO35="O",'FIN-STUDENTS'!BR35="O"),AND('FIN-STUDENTS'!BO35="K",'FIN-STUDENTS'!BR35="K")),SUM('FIN-STUDENTS'!BN35,'FIN-STUDENTS'!BQ35)=0,ISNUMBER('FIN-STUDENTS'!BT35)),"",IF(OR('FIN-STUDENTS'!BO35="O",'FIN-STUDENTS'!BR35="O"),"O",IF(AND('FIN-STUDENTS'!BO35='FIN-STUDENTS'!BR35,OR('FIN-STUDENTS'!BO35="K",'FIN-STUDENTS'!BO35="W",'FIN-STUDENTS'!BO35="M")),UPPER( 'FIN-STUDENTS'!BO35),"")))</f>
        <v/>
      </c>
      <c r="J517" s="281" t="s">
        <v>711</v>
      </c>
      <c r="K517" s="280" t="str">
        <f>IF(AND(ISBLANK('FIN-STUDENTS'!BT35),$L$517&lt;&gt;"M"),"",'FIN-STUDENTS'!BT35)</f>
        <v/>
      </c>
      <c r="L517" s="280" t="str">
        <f>IF(ISBLANK('FIN-STUDENTS'!BU35),"",'FIN-STUDENTS'!BU35)</f>
        <v/>
      </c>
      <c r="M517" s="257" t="str">
        <f t="shared" si="9"/>
        <v>OK</v>
      </c>
      <c r="N517" s="15"/>
    </row>
    <row r="518" spans="1:14" ht="33.75" x14ac:dyDescent="0.25">
      <c r="A518" s="257" t="s">
        <v>834</v>
      </c>
      <c r="B518" s="257" t="s">
        <v>1282</v>
      </c>
      <c r="C518" s="257" t="s">
        <v>690</v>
      </c>
      <c r="D518" s="277" t="s">
        <v>1283</v>
      </c>
      <c r="E518" s="278" t="s">
        <v>711</v>
      </c>
      <c r="F518" s="279" t="s">
        <v>690</v>
      </c>
      <c r="G518" s="277" t="s">
        <v>1284</v>
      </c>
      <c r="H518" s="280" t="str">
        <f>IF(OR(AND('FIN-STUDENTS'!BN36="",'FIN-STUDENTS'!BO36=""),AND('FIN-STUDENTS'!BQ36="",'FIN-STUDENTS'!BR36=""),AND('FIN-STUDENTS'!BO36="K",'FIN-STUDENTS'!BR36="K"),OR('FIN-STUDENTS'!BO36="O",'FIN-STUDENTS'!BR36="O")),"",SUM('FIN-STUDENTS'!BN36,'FIN-STUDENTS'!BQ36))</f>
        <v/>
      </c>
      <c r="I518" s="280" t="str">
        <f xml:space="preserve"> IF(AND(OR(AND('FIN-STUDENTS'!BO36="O",'FIN-STUDENTS'!BR36="O"),AND('FIN-STUDENTS'!BO36="K",'FIN-STUDENTS'!BR36="K")),SUM('FIN-STUDENTS'!BN36,'FIN-STUDENTS'!BQ36)=0,ISNUMBER('FIN-STUDENTS'!BT36)),"",IF(OR('FIN-STUDENTS'!BO36="O",'FIN-STUDENTS'!BR36="O"),"O",IF(AND('FIN-STUDENTS'!BO36='FIN-STUDENTS'!BR36,OR('FIN-STUDENTS'!BO36="K",'FIN-STUDENTS'!BO36="W",'FIN-STUDENTS'!BO36="M")),UPPER( 'FIN-STUDENTS'!BO36),"")))</f>
        <v/>
      </c>
      <c r="J518" s="281" t="s">
        <v>711</v>
      </c>
      <c r="K518" s="280" t="str">
        <f>IF(AND(ISBLANK('FIN-STUDENTS'!BT36),$L$518&lt;&gt;"M"),"",'FIN-STUDENTS'!BT36)</f>
        <v/>
      </c>
      <c r="L518" s="280" t="str">
        <f>IF(ISBLANK('FIN-STUDENTS'!BU36),"",'FIN-STUDENTS'!BU36)</f>
        <v/>
      </c>
      <c r="M518" s="257" t="str">
        <f t="shared" si="9"/>
        <v>OK</v>
      </c>
      <c r="N518" s="15"/>
    </row>
    <row r="519" spans="1:14" ht="33.75" x14ac:dyDescent="0.25">
      <c r="A519" s="257" t="s">
        <v>834</v>
      </c>
      <c r="B519" s="257" t="s">
        <v>1285</v>
      </c>
      <c r="C519" s="257" t="s">
        <v>690</v>
      </c>
      <c r="D519" s="277" t="s">
        <v>1286</v>
      </c>
      <c r="E519" s="278" t="s">
        <v>711</v>
      </c>
      <c r="F519" s="279" t="s">
        <v>690</v>
      </c>
      <c r="G519" s="277" t="s">
        <v>1287</v>
      </c>
      <c r="H519" s="280" t="str">
        <f>IF(OR(AND('FIN-STUDENTS'!BN37="",'FIN-STUDENTS'!BO37=""),AND('FIN-STUDENTS'!BQ37="",'FIN-STUDENTS'!BR37=""),AND('FIN-STUDENTS'!BO37="K",'FIN-STUDENTS'!BR37="K"),OR('FIN-STUDENTS'!BO37="O",'FIN-STUDENTS'!BR37="O")),"",SUM('FIN-STUDENTS'!BN37,'FIN-STUDENTS'!BQ37))</f>
        <v/>
      </c>
      <c r="I519" s="280" t="str">
        <f xml:space="preserve"> IF(AND(OR(AND('FIN-STUDENTS'!BO37="O",'FIN-STUDENTS'!BR37="O"),AND('FIN-STUDENTS'!BO37="K",'FIN-STUDENTS'!BR37="K")),SUM('FIN-STUDENTS'!BN37,'FIN-STUDENTS'!BQ37)=0,ISNUMBER('FIN-STUDENTS'!BT37)),"",IF(OR('FIN-STUDENTS'!BO37="O",'FIN-STUDENTS'!BR37="O"),"O",IF(AND('FIN-STUDENTS'!BO37='FIN-STUDENTS'!BR37,OR('FIN-STUDENTS'!BO37="K",'FIN-STUDENTS'!BO37="W",'FIN-STUDENTS'!BO37="M")),UPPER( 'FIN-STUDENTS'!BO37),"")))</f>
        <v/>
      </c>
      <c r="J519" s="281" t="s">
        <v>711</v>
      </c>
      <c r="K519" s="280" t="str">
        <f>IF(AND(ISBLANK('FIN-STUDENTS'!BT37),$L$519&lt;&gt;"M"),"",'FIN-STUDENTS'!BT37)</f>
        <v/>
      </c>
      <c r="L519" s="280" t="str">
        <f>IF(ISBLANK('FIN-STUDENTS'!BU37),"",'FIN-STUDENTS'!BU37)</f>
        <v/>
      </c>
      <c r="M519" s="257" t="str">
        <f t="shared" si="9"/>
        <v>OK</v>
      </c>
      <c r="N519" s="15"/>
    </row>
    <row r="520" spans="1:14" ht="33.75" x14ac:dyDescent="0.25">
      <c r="A520" s="257" t="s">
        <v>834</v>
      </c>
      <c r="B520" s="257" t="s">
        <v>1288</v>
      </c>
      <c r="C520" s="257" t="s">
        <v>690</v>
      </c>
      <c r="D520" s="277" t="s">
        <v>1289</v>
      </c>
      <c r="E520" s="278" t="s">
        <v>711</v>
      </c>
      <c r="F520" s="279" t="s">
        <v>690</v>
      </c>
      <c r="G520" s="277" t="s">
        <v>1290</v>
      </c>
      <c r="H520" s="280" t="str">
        <f>IF(OR(AND('FIN-STUDENTS'!BN38="",'FIN-STUDENTS'!BO38=""),AND('FIN-STUDENTS'!BQ38="",'FIN-STUDENTS'!BR38=""),AND('FIN-STUDENTS'!BO38="K",'FIN-STUDENTS'!BR38="K"),OR('FIN-STUDENTS'!BO38="O",'FIN-STUDENTS'!BR38="O")),"",SUM('FIN-STUDENTS'!BN38,'FIN-STUDENTS'!BQ38))</f>
        <v/>
      </c>
      <c r="I520" s="280" t="str">
        <f xml:space="preserve"> IF(AND(OR(AND('FIN-STUDENTS'!BO38="O",'FIN-STUDENTS'!BR38="O"),AND('FIN-STUDENTS'!BO38="K",'FIN-STUDENTS'!BR38="K")),SUM('FIN-STUDENTS'!BN38,'FIN-STUDENTS'!BQ38)=0,ISNUMBER('FIN-STUDENTS'!BT38)),"",IF(OR('FIN-STUDENTS'!BO38="O",'FIN-STUDENTS'!BR38="O"),"O",IF(AND('FIN-STUDENTS'!BO38='FIN-STUDENTS'!BR38,OR('FIN-STUDENTS'!BO38="K",'FIN-STUDENTS'!BO38="W",'FIN-STUDENTS'!BO38="M")),UPPER( 'FIN-STUDENTS'!BO38),"")))</f>
        <v/>
      </c>
      <c r="J520" s="281" t="s">
        <v>711</v>
      </c>
      <c r="K520" s="280" t="str">
        <f>IF(AND(ISBLANK('FIN-STUDENTS'!BT38),$L$520&lt;&gt;"M"),"",'FIN-STUDENTS'!BT38)</f>
        <v/>
      </c>
      <c r="L520" s="280" t="str">
        <f>IF(ISBLANK('FIN-STUDENTS'!BU38),"",'FIN-STUDENTS'!BU38)</f>
        <v/>
      </c>
      <c r="M520" s="257" t="str">
        <f t="shared" si="9"/>
        <v>OK</v>
      </c>
      <c r="N520" s="15"/>
    </row>
    <row r="521" spans="1:14" ht="33.75" x14ac:dyDescent="0.25">
      <c r="A521" s="257" t="s">
        <v>834</v>
      </c>
      <c r="B521" s="257" t="s">
        <v>1291</v>
      </c>
      <c r="C521" s="257" t="s">
        <v>690</v>
      </c>
      <c r="D521" s="277" t="s">
        <v>1292</v>
      </c>
      <c r="E521" s="278" t="s">
        <v>711</v>
      </c>
      <c r="F521" s="279" t="s">
        <v>690</v>
      </c>
      <c r="G521" s="277" t="s">
        <v>1293</v>
      </c>
      <c r="H521" s="280" t="str">
        <f>IF(OR(AND('FIN-STUDENTS'!BN39="",'FIN-STUDENTS'!BO39=""),AND('FIN-STUDENTS'!BQ39="",'FIN-STUDENTS'!BR39=""),AND('FIN-STUDENTS'!BO39="K",'FIN-STUDENTS'!BR39="K"),OR('FIN-STUDENTS'!BO39="O",'FIN-STUDENTS'!BR39="O")),"",SUM('FIN-STUDENTS'!BN39,'FIN-STUDENTS'!BQ39))</f>
        <v/>
      </c>
      <c r="I521" s="280" t="str">
        <f xml:space="preserve"> IF(AND(OR(AND('FIN-STUDENTS'!BO39="O",'FIN-STUDENTS'!BR39="O"),AND('FIN-STUDENTS'!BO39="K",'FIN-STUDENTS'!BR39="K")),SUM('FIN-STUDENTS'!BN39,'FIN-STUDENTS'!BQ39)=0,ISNUMBER('FIN-STUDENTS'!BT39)),"",IF(OR('FIN-STUDENTS'!BO39="O",'FIN-STUDENTS'!BR39="O"),"O",IF(AND('FIN-STUDENTS'!BO39='FIN-STUDENTS'!BR39,OR('FIN-STUDENTS'!BO39="K",'FIN-STUDENTS'!BO39="W",'FIN-STUDENTS'!BO39="M")),UPPER( 'FIN-STUDENTS'!BO39),"")))</f>
        <v/>
      </c>
      <c r="J521" s="281" t="s">
        <v>711</v>
      </c>
      <c r="K521" s="280" t="str">
        <f>IF(AND(ISBLANK('FIN-STUDENTS'!BT39),$L$521&lt;&gt;"M"),"",'FIN-STUDENTS'!BT39)</f>
        <v/>
      </c>
      <c r="L521" s="280" t="str">
        <f>IF(ISBLANK('FIN-STUDENTS'!BU39),"",'FIN-STUDENTS'!BU39)</f>
        <v/>
      </c>
      <c r="M521" s="257" t="str">
        <f t="shared" si="9"/>
        <v>OK</v>
      </c>
      <c r="N521" s="15"/>
    </row>
    <row r="522" spans="1:14" ht="33.75" x14ac:dyDescent="0.25">
      <c r="A522" s="257" t="s">
        <v>834</v>
      </c>
      <c r="B522" s="257" t="s">
        <v>1294</v>
      </c>
      <c r="C522" s="257" t="s">
        <v>690</v>
      </c>
      <c r="D522" s="277" t="s">
        <v>1295</v>
      </c>
      <c r="E522" s="278" t="s">
        <v>711</v>
      </c>
      <c r="F522" s="279" t="s">
        <v>690</v>
      </c>
      <c r="G522" s="277" t="s">
        <v>1296</v>
      </c>
      <c r="H522" s="280" t="str">
        <f>IF(OR(AND('FIN-STUDENTS'!BT34="",'FIN-STUDENTS'!BU34=""),AND('FIN-STUDENTS'!BT37="",'FIN-STUDENTS'!BU37=""),AND('FIN-STUDENTS'!BU34="K",'FIN-STUDENTS'!BU37="K"),OR('FIN-STUDENTS'!BU34="O",'FIN-STUDENTS'!BU37="O")),"",SUM('FIN-STUDENTS'!BT34,'FIN-STUDENTS'!BT37))</f>
        <v/>
      </c>
      <c r="I522" s="280" t="str">
        <f>IF(AND(OR(AND('FIN-STUDENTS'!BU34="O",'FIN-STUDENTS'!BU37="O"),AND('FIN-STUDENTS'!BU34="K",'FIN-STUDENTS'!BU37="K")),SUM('FIN-STUDENTS'!BT34,'FIN-STUDENTS'!BT37)=0,ISNUMBER('FIN-STUDENTS'!BT40)),"",IF(OR('FIN-STUDENTS'!BU34="O",'FIN-STUDENTS'!BU37="O"),"O",IF(AND('FIN-STUDENTS'!BU34='FIN-STUDENTS'!BU37,OR('FIN-STUDENTS'!BU34="K",'FIN-STUDENTS'!BU34="W",'FIN-STUDENTS'!BU34="M")), UPPER('FIN-STUDENTS'!BU34),"")))</f>
        <v/>
      </c>
      <c r="J522" s="281" t="s">
        <v>711</v>
      </c>
      <c r="K522" s="280" t="str">
        <f>IF(AND(ISBLANK('FIN-STUDENTS'!BT40),$L$522&lt;&gt;"M"),"",'FIN-STUDENTS'!BT40)</f>
        <v/>
      </c>
      <c r="L522" s="280" t="str">
        <f>IF(ISBLANK('FIN-STUDENTS'!BU40),"",'FIN-STUDENTS'!BU40)</f>
        <v/>
      </c>
      <c r="M522" s="257" t="str">
        <f t="shared" si="9"/>
        <v>OK</v>
      </c>
      <c r="N522" s="15"/>
    </row>
    <row r="523" spans="1:14" ht="33.75" x14ac:dyDescent="0.25">
      <c r="A523" s="257" t="s">
        <v>834</v>
      </c>
      <c r="B523" s="257" t="s">
        <v>1297</v>
      </c>
      <c r="C523" s="257" t="s">
        <v>690</v>
      </c>
      <c r="D523" s="277" t="s">
        <v>1298</v>
      </c>
      <c r="E523" s="278" t="s">
        <v>711</v>
      </c>
      <c r="F523" s="279" t="s">
        <v>690</v>
      </c>
      <c r="G523" s="277" t="s">
        <v>1299</v>
      </c>
      <c r="H523" s="280" t="str">
        <f>IF(OR(AND('FIN-STUDENTS'!BT35="",'FIN-STUDENTS'!BU35=""),AND('FIN-STUDENTS'!BT38="",'FIN-STUDENTS'!BU38=""),AND('FIN-STUDENTS'!BU35="K",'FIN-STUDENTS'!BU38="K"),OR('FIN-STUDENTS'!BU35="O",'FIN-STUDENTS'!BU38="O")),"",SUM('FIN-STUDENTS'!BT35,'FIN-STUDENTS'!BT38))</f>
        <v/>
      </c>
      <c r="I523" s="280" t="str">
        <f>IF(AND(OR(AND('FIN-STUDENTS'!BU35="O",'FIN-STUDENTS'!BU38="O"),AND('FIN-STUDENTS'!BU35="K",'FIN-STUDENTS'!BU38="K")),SUM('FIN-STUDENTS'!BT35,'FIN-STUDENTS'!BT38)=0,ISNUMBER('FIN-STUDENTS'!BT41)),"",IF(OR('FIN-STUDENTS'!BU35="O",'FIN-STUDENTS'!BU38="O"),"O",IF(AND('FIN-STUDENTS'!BU35='FIN-STUDENTS'!BU38,OR('FIN-STUDENTS'!BU35="K",'FIN-STUDENTS'!BU35="W",'FIN-STUDENTS'!BU35="M")), UPPER('FIN-STUDENTS'!BU35),"")))</f>
        <v/>
      </c>
      <c r="J523" s="281" t="s">
        <v>711</v>
      </c>
      <c r="K523" s="280" t="str">
        <f>IF(AND(ISBLANK('FIN-STUDENTS'!BT41),$L$523&lt;&gt;"M"),"",'FIN-STUDENTS'!BT41)</f>
        <v/>
      </c>
      <c r="L523" s="280" t="str">
        <f>IF(ISBLANK('FIN-STUDENTS'!BU41),"",'FIN-STUDENTS'!BU41)</f>
        <v/>
      </c>
      <c r="M523" s="257" t="str">
        <f t="shared" si="9"/>
        <v>OK</v>
      </c>
      <c r="N523" s="15"/>
    </row>
    <row r="524" spans="1:14" ht="33.75" x14ac:dyDescent="0.25">
      <c r="A524" s="257" t="s">
        <v>834</v>
      </c>
      <c r="B524" s="257" t="s">
        <v>1300</v>
      </c>
      <c r="C524" s="257" t="s">
        <v>690</v>
      </c>
      <c r="D524" s="277" t="s">
        <v>1301</v>
      </c>
      <c r="E524" s="278" t="s">
        <v>711</v>
      </c>
      <c r="F524" s="279" t="s">
        <v>690</v>
      </c>
      <c r="G524" s="277" t="s">
        <v>1302</v>
      </c>
      <c r="H524" s="280" t="str">
        <f>IF(OR(AND('FIN-STUDENTS'!BT36="",'FIN-STUDENTS'!BU36=""),AND('FIN-STUDENTS'!BT39="",'FIN-STUDENTS'!BU39=""),AND('FIN-STUDENTS'!BU36="K",'FIN-STUDENTS'!BU39="K"),OR('FIN-STUDENTS'!BU36="O",'FIN-STUDENTS'!BU39="O")),"",SUM('FIN-STUDENTS'!BT36,'FIN-STUDENTS'!BT39))</f>
        <v/>
      </c>
      <c r="I524" s="280" t="str">
        <f>IF(AND(OR(AND('FIN-STUDENTS'!BU36="O",'FIN-STUDENTS'!BU39="O"),AND('FIN-STUDENTS'!BU36="K",'FIN-STUDENTS'!BU39="K")),SUM('FIN-STUDENTS'!BT36,'FIN-STUDENTS'!BT39)=0,ISNUMBER('FIN-STUDENTS'!BT42)),"",IF(OR('FIN-STUDENTS'!BU36="O",'FIN-STUDENTS'!BU39="O"),"O",IF(AND('FIN-STUDENTS'!BU36='FIN-STUDENTS'!BU39,OR('FIN-STUDENTS'!BU36="K",'FIN-STUDENTS'!BU36="W",'FIN-STUDENTS'!BU36="M")), UPPER('FIN-STUDENTS'!BU36),"")))</f>
        <v/>
      </c>
      <c r="J524" s="281" t="s">
        <v>711</v>
      </c>
      <c r="K524" s="280" t="str">
        <f>IF(AND(ISBLANK('FIN-STUDENTS'!BT42),$L$524&lt;&gt;"M"),"",'FIN-STUDENTS'!BT42)</f>
        <v/>
      </c>
      <c r="L524" s="280" t="str">
        <f>IF(ISBLANK('FIN-STUDENTS'!BU42),"",'FIN-STUDENTS'!BU42)</f>
        <v/>
      </c>
      <c r="M524" s="257" t="str">
        <f t="shared" si="9"/>
        <v>OK</v>
      </c>
      <c r="N524" s="15"/>
    </row>
    <row r="525" spans="1:14" ht="33.75" x14ac:dyDescent="0.25">
      <c r="A525" s="257" t="s">
        <v>834</v>
      </c>
      <c r="B525" s="257" t="s">
        <v>1303</v>
      </c>
      <c r="C525" s="257" t="s">
        <v>690</v>
      </c>
      <c r="D525" s="277" t="s">
        <v>1304</v>
      </c>
      <c r="E525" s="278" t="s">
        <v>711</v>
      </c>
      <c r="F525" s="279" t="s">
        <v>690</v>
      </c>
      <c r="G525" s="277" t="s">
        <v>1305</v>
      </c>
      <c r="H525" s="280" t="str">
        <f>IF(OR(AND('FIN-STUDENTS'!BT31="",'FIN-STUDENTS'!BU31=""),AND('FIN-STUDENTS'!BT40="",'FIN-STUDENTS'!BU40=""),AND('FIN-STUDENTS'!BU31="K",'FIN-STUDENTS'!BU40="K"),OR('FIN-STUDENTS'!BU31="O",'FIN-STUDENTS'!BU40="O")),"",SUM('FIN-STUDENTS'!BT31,'FIN-STUDENTS'!BT40))</f>
        <v/>
      </c>
      <c r="I525" s="280" t="str">
        <f>IF(AND(OR(AND('FIN-STUDENTS'!BU31="O",'FIN-STUDENTS'!BU40="O"),AND('FIN-STUDENTS'!BU31="K",'FIN-STUDENTS'!BU40="K")),SUM('FIN-STUDENTS'!BT31,'FIN-STUDENTS'!BT40)=0,ISNUMBER('FIN-STUDENTS'!BT43)),"",IF(OR('FIN-STUDENTS'!BU31="O",'FIN-STUDENTS'!BU40="O"),"O",IF(AND('FIN-STUDENTS'!BU31='FIN-STUDENTS'!BU40,OR('FIN-STUDENTS'!BU31="K",'FIN-STUDENTS'!BU31="W",'FIN-STUDENTS'!BU31="M")), UPPER('FIN-STUDENTS'!BU31),"")))</f>
        <v/>
      </c>
      <c r="J525" s="281" t="s">
        <v>711</v>
      </c>
      <c r="K525" s="280" t="str">
        <f>IF(AND(ISBLANK('FIN-STUDENTS'!BT43),$L$525&lt;&gt;"M"),"",'FIN-STUDENTS'!BT43)</f>
        <v/>
      </c>
      <c r="L525" s="280" t="str">
        <f>IF(ISBLANK('FIN-STUDENTS'!BU43),"",'FIN-STUDENTS'!BU43)</f>
        <v/>
      </c>
      <c r="M525" s="257" t="str">
        <f t="shared" si="9"/>
        <v>OK</v>
      </c>
      <c r="N525" s="15"/>
    </row>
    <row r="526" spans="1:14" ht="33.75" x14ac:dyDescent="0.25">
      <c r="A526" s="257" t="s">
        <v>834</v>
      </c>
      <c r="B526" s="257" t="s">
        <v>1306</v>
      </c>
      <c r="C526" s="257" t="s">
        <v>690</v>
      </c>
      <c r="D526" s="277" t="s">
        <v>1307</v>
      </c>
      <c r="E526" s="278" t="s">
        <v>711</v>
      </c>
      <c r="F526" s="279" t="s">
        <v>690</v>
      </c>
      <c r="G526" s="277" t="s">
        <v>1308</v>
      </c>
      <c r="H526" s="280" t="str">
        <f>IF(OR(AND('FIN-STUDENTS'!BT32="",'FIN-STUDENTS'!BU32=""),AND('FIN-STUDENTS'!BT41="",'FIN-STUDENTS'!BU41=""),AND('FIN-STUDENTS'!BU32="K",'FIN-STUDENTS'!BU41="K"),OR('FIN-STUDENTS'!BU32="O",'FIN-STUDENTS'!BU41="O")),"",SUM('FIN-STUDENTS'!BT32,'FIN-STUDENTS'!BT41))</f>
        <v/>
      </c>
      <c r="I526" s="280" t="str">
        <f>IF(AND(OR(AND('FIN-STUDENTS'!BU32="O",'FIN-STUDENTS'!BU41="O"),AND('FIN-STUDENTS'!BU32="K",'FIN-STUDENTS'!BU41="K")),SUM('FIN-STUDENTS'!BT32,'FIN-STUDENTS'!BT41)=0,ISNUMBER('FIN-STUDENTS'!BT44)),"",IF(OR('FIN-STUDENTS'!BU32="O",'FIN-STUDENTS'!BU41="O"),"O",IF(AND('FIN-STUDENTS'!BU32='FIN-STUDENTS'!BU41,OR('FIN-STUDENTS'!BU32="K",'FIN-STUDENTS'!BU32="W",'FIN-STUDENTS'!BU32="M")), UPPER('FIN-STUDENTS'!BU32),"")))</f>
        <v/>
      </c>
      <c r="J526" s="281" t="s">
        <v>711</v>
      </c>
      <c r="K526" s="280" t="str">
        <f>IF(AND(ISBLANK('FIN-STUDENTS'!BT44),$L$526&lt;&gt;"M"),"",'FIN-STUDENTS'!BT44)</f>
        <v/>
      </c>
      <c r="L526" s="280" t="str">
        <f>IF(ISBLANK('FIN-STUDENTS'!BU44),"",'FIN-STUDENTS'!BU44)</f>
        <v/>
      </c>
      <c r="M526" s="257" t="str">
        <f t="shared" si="9"/>
        <v>OK</v>
      </c>
      <c r="N526" s="15"/>
    </row>
    <row r="527" spans="1:14" ht="33.75" x14ac:dyDescent="0.25">
      <c r="A527" s="257" t="s">
        <v>834</v>
      </c>
      <c r="B527" s="257" t="s">
        <v>1309</v>
      </c>
      <c r="C527" s="257" t="s">
        <v>690</v>
      </c>
      <c r="D527" s="277" t="s">
        <v>1310</v>
      </c>
      <c r="E527" s="278" t="s">
        <v>711</v>
      </c>
      <c r="F527" s="279" t="s">
        <v>690</v>
      </c>
      <c r="G527" s="277" t="s">
        <v>1311</v>
      </c>
      <c r="H527" s="280" t="str">
        <f>IF(OR(AND('FIN-STUDENTS'!BT33="",'FIN-STUDENTS'!BU33=""),AND('FIN-STUDENTS'!BT42="",'FIN-STUDENTS'!BU42=""),AND('FIN-STUDENTS'!BU33="K",'FIN-STUDENTS'!BU42="K"),OR('FIN-STUDENTS'!BU33="O",'FIN-STUDENTS'!BU42="O")),"",SUM('FIN-STUDENTS'!BT33,'FIN-STUDENTS'!BT42))</f>
        <v/>
      </c>
      <c r="I527" s="280" t="str">
        <f>IF(AND(OR(AND('FIN-STUDENTS'!BU33="O",'FIN-STUDENTS'!BU42="O"),AND('FIN-STUDENTS'!BU33="K",'FIN-STUDENTS'!BU42="K")),SUM('FIN-STUDENTS'!BT33,'FIN-STUDENTS'!BT42)=0,ISNUMBER('FIN-STUDENTS'!BT45)),"",IF(OR('FIN-STUDENTS'!BU33="O",'FIN-STUDENTS'!BU42="O"),"O",IF(AND('FIN-STUDENTS'!BU33='FIN-STUDENTS'!BU42,OR('FIN-STUDENTS'!BU33="K",'FIN-STUDENTS'!BU33="W",'FIN-STUDENTS'!BU33="M")), UPPER('FIN-STUDENTS'!BU33),"")))</f>
        <v/>
      </c>
      <c r="J527" s="281" t="s">
        <v>711</v>
      </c>
      <c r="K527" s="280" t="str">
        <f>IF(AND(ISBLANK('FIN-STUDENTS'!BT45),$L$527&lt;&gt;"M"),"",'FIN-STUDENTS'!BT45)</f>
        <v/>
      </c>
      <c r="L527" s="280" t="str">
        <f>IF(ISBLANK('FIN-STUDENTS'!BU45),"",'FIN-STUDENTS'!BU45)</f>
        <v/>
      </c>
      <c r="M527" s="257" t="str">
        <f t="shared" si="9"/>
        <v>OK</v>
      </c>
      <c r="N527" s="15"/>
    </row>
    <row r="528" spans="1:14" ht="33.75" x14ac:dyDescent="0.25">
      <c r="A528" s="257" t="s">
        <v>834</v>
      </c>
      <c r="B528" s="257" t="s">
        <v>1312</v>
      </c>
      <c r="C528" s="257" t="s">
        <v>690</v>
      </c>
      <c r="D528" s="277" t="s">
        <v>1313</v>
      </c>
      <c r="E528" s="278" t="s">
        <v>711</v>
      </c>
      <c r="F528" s="279" t="s">
        <v>690</v>
      </c>
      <c r="G528" s="277" t="s">
        <v>1314</v>
      </c>
      <c r="H528" s="280" t="str">
        <f>IF(OR(AND('FIN-STUDENTS'!BW34="",'FIN-STUDENTS'!BX34=""),AND('FIN-STUDENTS'!BW37="",'FIN-STUDENTS'!BX37=""),AND('FIN-STUDENTS'!BX34="K",'FIN-STUDENTS'!BX37="K"),OR('FIN-STUDENTS'!BX34="O",'FIN-STUDENTS'!BX37="O")),"",SUM('FIN-STUDENTS'!BW34,'FIN-STUDENTS'!BW37))</f>
        <v/>
      </c>
      <c r="I528" s="280" t="str">
        <f>IF(AND(OR(AND('FIN-STUDENTS'!BX34="O",'FIN-STUDENTS'!BX37="O"),AND('FIN-STUDENTS'!BX34="K",'FIN-STUDENTS'!BX37="K")),SUM('FIN-STUDENTS'!BW34,'FIN-STUDENTS'!BW37)=0,ISNUMBER('FIN-STUDENTS'!BW40)),"",IF(OR('FIN-STUDENTS'!BX34="O",'FIN-STUDENTS'!BX37="O"),"O",IF(AND('FIN-STUDENTS'!BX34='FIN-STUDENTS'!BX37,OR('FIN-STUDENTS'!BX34="K",'FIN-STUDENTS'!BX34="W",'FIN-STUDENTS'!BX34="M")), UPPER('FIN-STUDENTS'!BX34),"")))</f>
        <v/>
      </c>
      <c r="J528" s="281" t="s">
        <v>711</v>
      </c>
      <c r="K528" s="280" t="str">
        <f>IF(AND(ISBLANK('FIN-STUDENTS'!BW40),$L$528&lt;&gt;"M"),"",'FIN-STUDENTS'!BW40)</f>
        <v/>
      </c>
      <c r="L528" s="280" t="str">
        <f>IF(ISBLANK('FIN-STUDENTS'!BX40),"",'FIN-STUDENTS'!BX40)</f>
        <v/>
      </c>
      <c r="M528" s="257" t="str">
        <f t="shared" si="9"/>
        <v>OK</v>
      </c>
      <c r="N528" s="15"/>
    </row>
    <row r="529" spans="1:14" ht="33.75" x14ac:dyDescent="0.25">
      <c r="A529" s="257" t="s">
        <v>834</v>
      </c>
      <c r="B529" s="257" t="s">
        <v>1315</v>
      </c>
      <c r="C529" s="257" t="s">
        <v>690</v>
      </c>
      <c r="D529" s="277" t="s">
        <v>1316</v>
      </c>
      <c r="E529" s="278" t="s">
        <v>711</v>
      </c>
      <c r="F529" s="279" t="s">
        <v>690</v>
      </c>
      <c r="G529" s="277" t="s">
        <v>1317</v>
      </c>
      <c r="H529" s="280" t="str">
        <f>IF(OR(AND('FIN-STUDENTS'!BW35="",'FIN-STUDENTS'!BX35=""),AND('FIN-STUDENTS'!BW38="",'FIN-STUDENTS'!BX38=""),AND('FIN-STUDENTS'!BX35="K",'FIN-STUDENTS'!BX38="K"),OR('FIN-STUDENTS'!BX35="O",'FIN-STUDENTS'!BX38="O")),"",SUM('FIN-STUDENTS'!BW35,'FIN-STUDENTS'!BW38))</f>
        <v/>
      </c>
      <c r="I529" s="280" t="str">
        <f>IF(AND(OR(AND('FIN-STUDENTS'!BX35="O",'FIN-STUDENTS'!BX38="O"),AND('FIN-STUDENTS'!BX35="K",'FIN-STUDENTS'!BX38="K")),SUM('FIN-STUDENTS'!BW35,'FIN-STUDENTS'!BW38)=0,ISNUMBER('FIN-STUDENTS'!BW41)),"",IF(OR('FIN-STUDENTS'!BX35="O",'FIN-STUDENTS'!BX38="O"),"O",IF(AND('FIN-STUDENTS'!BX35='FIN-STUDENTS'!BX38,OR('FIN-STUDENTS'!BX35="K",'FIN-STUDENTS'!BX35="W",'FIN-STUDENTS'!BX35="M")), UPPER('FIN-STUDENTS'!BX35),"")))</f>
        <v/>
      </c>
      <c r="J529" s="281" t="s">
        <v>711</v>
      </c>
      <c r="K529" s="280" t="str">
        <f>IF(AND(ISBLANK('FIN-STUDENTS'!BW41),$L$529&lt;&gt;"M"),"",'FIN-STUDENTS'!BW41)</f>
        <v/>
      </c>
      <c r="L529" s="280" t="str">
        <f>IF(ISBLANK('FIN-STUDENTS'!BX41),"",'FIN-STUDENTS'!BX41)</f>
        <v/>
      </c>
      <c r="M529" s="257" t="str">
        <f t="shared" si="9"/>
        <v>OK</v>
      </c>
      <c r="N529" s="15"/>
    </row>
    <row r="530" spans="1:14" ht="33.75" x14ac:dyDescent="0.25">
      <c r="A530" s="257" t="s">
        <v>834</v>
      </c>
      <c r="B530" s="257" t="s">
        <v>1318</v>
      </c>
      <c r="C530" s="257" t="s">
        <v>690</v>
      </c>
      <c r="D530" s="277" t="s">
        <v>1319</v>
      </c>
      <c r="E530" s="278" t="s">
        <v>711</v>
      </c>
      <c r="F530" s="279" t="s">
        <v>690</v>
      </c>
      <c r="G530" s="277" t="s">
        <v>1320</v>
      </c>
      <c r="H530" s="280" t="str">
        <f>IF(OR(AND('FIN-STUDENTS'!BW36="",'FIN-STUDENTS'!BX36=""),AND('FIN-STUDENTS'!BW39="",'FIN-STUDENTS'!BX39=""),AND('FIN-STUDENTS'!BX36="K",'FIN-STUDENTS'!BX39="K"),OR('FIN-STUDENTS'!BX36="O",'FIN-STUDENTS'!BX39="O")),"",SUM('FIN-STUDENTS'!BW36,'FIN-STUDENTS'!BW39))</f>
        <v/>
      </c>
      <c r="I530" s="280" t="str">
        <f>IF(AND(OR(AND('FIN-STUDENTS'!BX36="O",'FIN-STUDENTS'!BX39="O"),AND('FIN-STUDENTS'!BX36="K",'FIN-STUDENTS'!BX39="K")),SUM('FIN-STUDENTS'!BW36,'FIN-STUDENTS'!BW39)=0,ISNUMBER('FIN-STUDENTS'!BW42)),"",IF(OR('FIN-STUDENTS'!BX36="O",'FIN-STUDENTS'!BX39="O"),"O",IF(AND('FIN-STUDENTS'!BX36='FIN-STUDENTS'!BX39,OR('FIN-STUDENTS'!BX36="K",'FIN-STUDENTS'!BX36="W",'FIN-STUDENTS'!BX36="M")), UPPER('FIN-STUDENTS'!BX36),"")))</f>
        <v/>
      </c>
      <c r="J530" s="281" t="s">
        <v>711</v>
      </c>
      <c r="K530" s="280" t="str">
        <f>IF(AND(ISBLANK('FIN-STUDENTS'!BW42),$L$530&lt;&gt;"M"),"",'FIN-STUDENTS'!BW42)</f>
        <v/>
      </c>
      <c r="L530" s="280" t="str">
        <f>IF(ISBLANK('FIN-STUDENTS'!BX42),"",'FIN-STUDENTS'!BX42)</f>
        <v/>
      </c>
      <c r="M530" s="257" t="str">
        <f t="shared" si="9"/>
        <v>OK</v>
      </c>
      <c r="N530" s="15"/>
    </row>
    <row r="531" spans="1:14" ht="33.75" x14ac:dyDescent="0.25">
      <c r="A531" s="257" t="s">
        <v>834</v>
      </c>
      <c r="B531" s="257" t="s">
        <v>1321</v>
      </c>
      <c r="C531" s="257" t="s">
        <v>690</v>
      </c>
      <c r="D531" s="277" t="s">
        <v>1322</v>
      </c>
      <c r="E531" s="278" t="s">
        <v>711</v>
      </c>
      <c r="F531" s="279" t="s">
        <v>690</v>
      </c>
      <c r="G531" s="277" t="s">
        <v>1323</v>
      </c>
      <c r="H531" s="280" t="str">
        <f>IF(OR(AND('FIN-STUDENTS'!BW31="",'FIN-STUDENTS'!BX31=""),AND('FIN-STUDENTS'!BW40="",'FIN-STUDENTS'!BX40=""),AND('FIN-STUDENTS'!BX31="K",'FIN-STUDENTS'!BX40="K"),OR('FIN-STUDENTS'!BX31="O",'FIN-STUDENTS'!BX40="O")),"",SUM('FIN-STUDENTS'!BW31,'FIN-STUDENTS'!BW40))</f>
        <v/>
      </c>
      <c r="I531" s="280" t="str">
        <f>IF(AND(OR(AND('FIN-STUDENTS'!BX31="O",'FIN-STUDENTS'!BX40="O"),AND('FIN-STUDENTS'!BX31="K",'FIN-STUDENTS'!BX40="K")),SUM('FIN-STUDENTS'!BW31,'FIN-STUDENTS'!BW40)=0,ISNUMBER('FIN-STUDENTS'!BW43)),"",IF(OR('FIN-STUDENTS'!BX31="O",'FIN-STUDENTS'!BX40="O"),"O",IF(AND('FIN-STUDENTS'!BX31='FIN-STUDENTS'!BX40,OR('FIN-STUDENTS'!BX31="K",'FIN-STUDENTS'!BX31="W",'FIN-STUDENTS'!BX31="M")), UPPER('FIN-STUDENTS'!BX31),"")))</f>
        <v/>
      </c>
      <c r="J531" s="281" t="s">
        <v>711</v>
      </c>
      <c r="K531" s="280" t="str">
        <f>IF(AND(ISBLANK('FIN-STUDENTS'!BW43),$L$531&lt;&gt;"M"),"",'FIN-STUDENTS'!BW43)</f>
        <v/>
      </c>
      <c r="L531" s="280" t="str">
        <f>IF(ISBLANK('FIN-STUDENTS'!BX43),"",'FIN-STUDENTS'!BX43)</f>
        <v/>
      </c>
      <c r="M531" s="257" t="str">
        <f t="shared" si="9"/>
        <v>OK</v>
      </c>
      <c r="N531" s="15"/>
    </row>
    <row r="532" spans="1:14" ht="33.75" x14ac:dyDescent="0.25">
      <c r="A532" s="257" t="s">
        <v>834</v>
      </c>
      <c r="B532" s="257" t="s">
        <v>1324</v>
      </c>
      <c r="C532" s="257" t="s">
        <v>690</v>
      </c>
      <c r="D532" s="277" t="s">
        <v>1325</v>
      </c>
      <c r="E532" s="278" t="s">
        <v>711</v>
      </c>
      <c r="F532" s="279" t="s">
        <v>690</v>
      </c>
      <c r="G532" s="277" t="s">
        <v>1326</v>
      </c>
      <c r="H532" s="280" t="str">
        <f>IF(OR(AND('FIN-STUDENTS'!BW32="",'FIN-STUDENTS'!BX32=""),AND('FIN-STUDENTS'!BW41="",'FIN-STUDENTS'!BX41=""),AND('FIN-STUDENTS'!BX32="K",'FIN-STUDENTS'!BX41="K"),OR('FIN-STUDENTS'!BX32="O",'FIN-STUDENTS'!BX41="O")),"",SUM('FIN-STUDENTS'!BW32,'FIN-STUDENTS'!BW41))</f>
        <v/>
      </c>
      <c r="I532" s="280" t="str">
        <f>IF(AND(OR(AND('FIN-STUDENTS'!BX32="O",'FIN-STUDENTS'!BX41="O"),AND('FIN-STUDENTS'!BX32="K",'FIN-STUDENTS'!BX41="K")),SUM('FIN-STUDENTS'!BW32,'FIN-STUDENTS'!BW41)=0,ISNUMBER('FIN-STUDENTS'!BW44)),"",IF(OR('FIN-STUDENTS'!BX32="O",'FIN-STUDENTS'!BX41="O"),"O",IF(AND('FIN-STUDENTS'!BX32='FIN-STUDENTS'!BX41,OR('FIN-STUDENTS'!BX32="K",'FIN-STUDENTS'!BX32="W",'FIN-STUDENTS'!BX32="M")), UPPER('FIN-STUDENTS'!BX32),"")))</f>
        <v/>
      </c>
      <c r="J532" s="281" t="s">
        <v>711</v>
      </c>
      <c r="K532" s="280" t="str">
        <f>IF(AND(ISBLANK('FIN-STUDENTS'!BW44),$L$532&lt;&gt;"M"),"",'FIN-STUDENTS'!BW44)</f>
        <v/>
      </c>
      <c r="L532" s="280" t="str">
        <f>IF(ISBLANK('FIN-STUDENTS'!BX44),"",'FIN-STUDENTS'!BX44)</f>
        <v/>
      </c>
      <c r="M532" s="257" t="str">
        <f t="shared" si="9"/>
        <v>OK</v>
      </c>
      <c r="N532" s="15"/>
    </row>
    <row r="533" spans="1:14" ht="33.75" x14ac:dyDescent="0.25">
      <c r="A533" s="257" t="s">
        <v>834</v>
      </c>
      <c r="B533" s="257" t="s">
        <v>1327</v>
      </c>
      <c r="C533" s="257" t="s">
        <v>690</v>
      </c>
      <c r="D533" s="277" t="s">
        <v>1328</v>
      </c>
      <c r="E533" s="278" t="s">
        <v>711</v>
      </c>
      <c r="F533" s="279" t="s">
        <v>690</v>
      </c>
      <c r="G533" s="277" t="s">
        <v>1329</v>
      </c>
      <c r="H533" s="280" t="str">
        <f>IF(OR(AND('FIN-STUDENTS'!BW33="",'FIN-STUDENTS'!BX33=""),AND('FIN-STUDENTS'!BW42="",'FIN-STUDENTS'!BX42=""),AND('FIN-STUDENTS'!BX33="K",'FIN-STUDENTS'!BX42="K"),OR('FIN-STUDENTS'!BX33="O",'FIN-STUDENTS'!BX42="O")),"",SUM('FIN-STUDENTS'!BW33,'FIN-STUDENTS'!BW42))</f>
        <v/>
      </c>
      <c r="I533" s="280" t="str">
        <f>IF(AND(OR(AND('FIN-STUDENTS'!BX33="O",'FIN-STUDENTS'!BX42="O"),AND('FIN-STUDENTS'!BX33="K",'FIN-STUDENTS'!BX42="K")),SUM('FIN-STUDENTS'!BW33,'FIN-STUDENTS'!BW42)=0,ISNUMBER('FIN-STUDENTS'!BW45)),"",IF(OR('FIN-STUDENTS'!BX33="O",'FIN-STUDENTS'!BX42="O"),"O",IF(AND('FIN-STUDENTS'!BX33='FIN-STUDENTS'!BX42,OR('FIN-STUDENTS'!BX33="K",'FIN-STUDENTS'!BX33="W",'FIN-STUDENTS'!BX33="M")), UPPER('FIN-STUDENTS'!BX33),"")))</f>
        <v/>
      </c>
      <c r="J533" s="281" t="s">
        <v>711</v>
      </c>
      <c r="K533" s="280" t="str">
        <f>IF(AND(ISBLANK('FIN-STUDENTS'!BW45),$L$533&lt;&gt;"M"),"",'FIN-STUDENTS'!BW45)</f>
        <v/>
      </c>
      <c r="L533" s="280" t="str">
        <f>IF(ISBLANK('FIN-STUDENTS'!BX45),"",'FIN-STUDENTS'!BX45)</f>
        <v/>
      </c>
      <c r="M533" s="257" t="str">
        <f t="shared" si="9"/>
        <v>OK</v>
      </c>
      <c r="N533" s="15"/>
    </row>
    <row r="534" spans="1:14" ht="33.75" x14ac:dyDescent="0.25">
      <c r="A534" s="257" t="s">
        <v>834</v>
      </c>
      <c r="B534" s="257" t="s">
        <v>1330</v>
      </c>
      <c r="C534" s="257" t="s">
        <v>690</v>
      </c>
      <c r="D534" s="277" t="s">
        <v>1331</v>
      </c>
      <c r="E534" s="278" t="s">
        <v>711</v>
      </c>
      <c r="F534" s="279" t="s">
        <v>690</v>
      </c>
      <c r="G534" s="277" t="s">
        <v>1332</v>
      </c>
      <c r="H534" s="280" t="str">
        <f>IF(OR(AND('FIN-STUDENTS'!BZ34="",'FIN-STUDENTS'!CA34=""),AND('FIN-STUDENTS'!BZ37="",'FIN-STUDENTS'!CA37=""),AND('FIN-STUDENTS'!CA34="K",'FIN-STUDENTS'!CA37="K"),OR('FIN-STUDENTS'!CA34="O",'FIN-STUDENTS'!CA37="O")),"",SUM('FIN-STUDENTS'!BZ34,'FIN-STUDENTS'!BZ37))</f>
        <v/>
      </c>
      <c r="I534" s="280" t="str">
        <f>IF(AND(OR(AND('FIN-STUDENTS'!CA34="O",'FIN-STUDENTS'!CA37="O"),AND('FIN-STUDENTS'!CA34="K",'FIN-STUDENTS'!CA37="K")),SUM('FIN-STUDENTS'!BZ34,'FIN-STUDENTS'!BZ37)=0,ISNUMBER('FIN-STUDENTS'!BZ40)),"",IF(OR('FIN-STUDENTS'!CA34="O",'FIN-STUDENTS'!CA37="O"),"O",IF(AND('FIN-STUDENTS'!CA34='FIN-STUDENTS'!CA37,OR('FIN-STUDENTS'!CA34="K",'FIN-STUDENTS'!CA34="W",'FIN-STUDENTS'!CA34="M")), UPPER('FIN-STUDENTS'!CA34),"")))</f>
        <v/>
      </c>
      <c r="J534" s="281" t="s">
        <v>711</v>
      </c>
      <c r="K534" s="280" t="str">
        <f>IF(AND(ISBLANK('FIN-STUDENTS'!BZ40),$L$534&lt;&gt;"M"),"",'FIN-STUDENTS'!BZ40)</f>
        <v/>
      </c>
      <c r="L534" s="280" t="str">
        <f>IF(ISBLANK('FIN-STUDENTS'!CA40),"",'FIN-STUDENTS'!CA40)</f>
        <v/>
      </c>
      <c r="M534" s="257" t="str">
        <f t="shared" si="9"/>
        <v>OK</v>
      </c>
      <c r="N534" s="15"/>
    </row>
    <row r="535" spans="1:14" ht="33.75" x14ac:dyDescent="0.25">
      <c r="A535" s="257" t="s">
        <v>834</v>
      </c>
      <c r="B535" s="257" t="s">
        <v>1333</v>
      </c>
      <c r="C535" s="257" t="s">
        <v>690</v>
      </c>
      <c r="D535" s="277" t="s">
        <v>1334</v>
      </c>
      <c r="E535" s="278" t="s">
        <v>711</v>
      </c>
      <c r="F535" s="279" t="s">
        <v>690</v>
      </c>
      <c r="G535" s="277" t="s">
        <v>1335</v>
      </c>
      <c r="H535" s="280" t="str">
        <f>IF(OR(AND('FIN-STUDENTS'!BZ35="",'FIN-STUDENTS'!CA35=""),AND('FIN-STUDENTS'!BZ38="",'FIN-STUDENTS'!CA38=""),AND('FIN-STUDENTS'!CA35="K",'FIN-STUDENTS'!CA38="K"),OR('FIN-STUDENTS'!CA35="O",'FIN-STUDENTS'!CA38="O")),"",SUM('FIN-STUDENTS'!BZ35,'FIN-STUDENTS'!BZ38))</f>
        <v/>
      </c>
      <c r="I535" s="280" t="str">
        <f>IF(AND(OR(AND('FIN-STUDENTS'!CA35="O",'FIN-STUDENTS'!CA38="O"),AND('FIN-STUDENTS'!CA35="K",'FIN-STUDENTS'!CA38="K")),SUM('FIN-STUDENTS'!BZ35,'FIN-STUDENTS'!BZ38)=0,ISNUMBER('FIN-STUDENTS'!BZ41)),"",IF(OR('FIN-STUDENTS'!CA35="O",'FIN-STUDENTS'!CA38="O"),"O",IF(AND('FIN-STUDENTS'!CA35='FIN-STUDENTS'!CA38,OR('FIN-STUDENTS'!CA35="K",'FIN-STUDENTS'!CA35="W",'FIN-STUDENTS'!CA35="M")), UPPER('FIN-STUDENTS'!CA35),"")))</f>
        <v/>
      </c>
      <c r="J535" s="281" t="s">
        <v>711</v>
      </c>
      <c r="K535" s="280" t="str">
        <f>IF(AND(ISBLANK('FIN-STUDENTS'!BZ41),$L$535&lt;&gt;"M"),"",'FIN-STUDENTS'!BZ41)</f>
        <v/>
      </c>
      <c r="L535" s="280" t="str">
        <f>IF(ISBLANK('FIN-STUDENTS'!CA41),"",'FIN-STUDENTS'!CA41)</f>
        <v/>
      </c>
      <c r="M535" s="257" t="str">
        <f t="shared" si="9"/>
        <v>OK</v>
      </c>
      <c r="N535" s="15"/>
    </row>
    <row r="536" spans="1:14" ht="33.75" x14ac:dyDescent="0.25">
      <c r="A536" s="257" t="s">
        <v>834</v>
      </c>
      <c r="B536" s="257" t="s">
        <v>1336</v>
      </c>
      <c r="C536" s="257" t="s">
        <v>690</v>
      </c>
      <c r="D536" s="277" t="s">
        <v>1337</v>
      </c>
      <c r="E536" s="278" t="s">
        <v>711</v>
      </c>
      <c r="F536" s="279" t="s">
        <v>690</v>
      </c>
      <c r="G536" s="277" t="s">
        <v>1338</v>
      </c>
      <c r="H536" s="280" t="str">
        <f>IF(OR(AND('FIN-STUDENTS'!BZ36="",'FIN-STUDENTS'!CA36=""),AND('FIN-STUDENTS'!BZ39="",'FIN-STUDENTS'!CA39=""),AND('FIN-STUDENTS'!CA36="K",'FIN-STUDENTS'!CA39="K"),OR('FIN-STUDENTS'!CA36="O",'FIN-STUDENTS'!CA39="O")),"",SUM('FIN-STUDENTS'!BZ36,'FIN-STUDENTS'!BZ39))</f>
        <v/>
      </c>
      <c r="I536" s="280" t="str">
        <f>IF(AND(OR(AND('FIN-STUDENTS'!CA36="O",'FIN-STUDENTS'!CA39="O"),AND('FIN-STUDENTS'!CA36="K",'FIN-STUDENTS'!CA39="K")),SUM('FIN-STUDENTS'!BZ36,'FIN-STUDENTS'!BZ39)=0,ISNUMBER('FIN-STUDENTS'!BZ42)),"",IF(OR('FIN-STUDENTS'!CA36="O",'FIN-STUDENTS'!CA39="O"),"O",IF(AND('FIN-STUDENTS'!CA36='FIN-STUDENTS'!CA39,OR('FIN-STUDENTS'!CA36="K",'FIN-STUDENTS'!CA36="W",'FIN-STUDENTS'!CA36="M")), UPPER('FIN-STUDENTS'!CA36),"")))</f>
        <v/>
      </c>
      <c r="J536" s="281" t="s">
        <v>711</v>
      </c>
      <c r="K536" s="280" t="str">
        <f>IF(AND(ISBLANK('FIN-STUDENTS'!BZ42),$L$536&lt;&gt;"M"),"",'FIN-STUDENTS'!BZ42)</f>
        <v/>
      </c>
      <c r="L536" s="280" t="str">
        <f>IF(ISBLANK('FIN-STUDENTS'!CA42),"",'FIN-STUDENTS'!CA42)</f>
        <v/>
      </c>
      <c r="M536" s="257" t="str">
        <f t="shared" si="9"/>
        <v>OK</v>
      </c>
      <c r="N536" s="15"/>
    </row>
    <row r="537" spans="1:14" ht="33.75" x14ac:dyDescent="0.25">
      <c r="A537" s="257" t="s">
        <v>834</v>
      </c>
      <c r="B537" s="257" t="s">
        <v>1339</v>
      </c>
      <c r="C537" s="257" t="s">
        <v>690</v>
      </c>
      <c r="D537" s="277" t="s">
        <v>1340</v>
      </c>
      <c r="E537" s="278" t="s">
        <v>711</v>
      </c>
      <c r="F537" s="279" t="s">
        <v>690</v>
      </c>
      <c r="G537" s="277" t="s">
        <v>1341</v>
      </c>
      <c r="H537" s="280" t="str">
        <f>IF(OR(AND('FIN-STUDENTS'!BZ31="",'FIN-STUDENTS'!CA31=""),AND('FIN-STUDENTS'!BZ40="",'FIN-STUDENTS'!CA40=""),AND('FIN-STUDENTS'!CA31="K",'FIN-STUDENTS'!CA40="K"),OR('FIN-STUDENTS'!CA31="O",'FIN-STUDENTS'!CA40="O")),"",SUM('FIN-STUDENTS'!BZ31,'FIN-STUDENTS'!BZ40))</f>
        <v/>
      </c>
      <c r="I537" s="280" t="str">
        <f>IF(AND(OR(AND('FIN-STUDENTS'!CA31="O",'FIN-STUDENTS'!CA40="O"),AND('FIN-STUDENTS'!CA31="K",'FIN-STUDENTS'!CA40="K")),SUM('FIN-STUDENTS'!BZ31,'FIN-STUDENTS'!BZ40)=0,ISNUMBER('FIN-STUDENTS'!BZ43)),"",IF(OR('FIN-STUDENTS'!CA31="O",'FIN-STUDENTS'!CA40="O"),"O",IF(AND('FIN-STUDENTS'!CA31='FIN-STUDENTS'!CA40,OR('FIN-STUDENTS'!CA31="K",'FIN-STUDENTS'!CA31="W",'FIN-STUDENTS'!CA31="M")), UPPER('FIN-STUDENTS'!CA31),"")))</f>
        <v/>
      </c>
      <c r="J537" s="281" t="s">
        <v>711</v>
      </c>
      <c r="K537" s="280" t="str">
        <f>IF(AND(ISBLANK('FIN-STUDENTS'!BZ43),$L$537&lt;&gt;"M"),"",'FIN-STUDENTS'!BZ43)</f>
        <v/>
      </c>
      <c r="L537" s="280" t="str">
        <f>IF(ISBLANK('FIN-STUDENTS'!CA43),"",'FIN-STUDENTS'!CA43)</f>
        <v/>
      </c>
      <c r="M537" s="257" t="str">
        <f t="shared" si="9"/>
        <v>OK</v>
      </c>
      <c r="N537" s="15"/>
    </row>
    <row r="538" spans="1:14" ht="33.75" x14ac:dyDescent="0.25">
      <c r="A538" s="257" t="s">
        <v>834</v>
      </c>
      <c r="B538" s="257" t="s">
        <v>1342</v>
      </c>
      <c r="C538" s="257" t="s">
        <v>690</v>
      </c>
      <c r="D538" s="277" t="s">
        <v>1343</v>
      </c>
      <c r="E538" s="278" t="s">
        <v>711</v>
      </c>
      <c r="F538" s="279" t="s">
        <v>690</v>
      </c>
      <c r="G538" s="277" t="s">
        <v>1344</v>
      </c>
      <c r="H538" s="280" t="str">
        <f>IF(OR(AND('FIN-STUDENTS'!BZ32="",'FIN-STUDENTS'!CA32=""),AND('FIN-STUDENTS'!BZ41="",'FIN-STUDENTS'!CA41=""),AND('FIN-STUDENTS'!CA32="K",'FIN-STUDENTS'!CA41="K"),OR('FIN-STUDENTS'!CA32="O",'FIN-STUDENTS'!CA41="O")),"",SUM('FIN-STUDENTS'!BZ32,'FIN-STUDENTS'!BZ41))</f>
        <v/>
      </c>
      <c r="I538" s="280" t="str">
        <f>IF(AND(OR(AND('FIN-STUDENTS'!CA32="O",'FIN-STUDENTS'!CA41="O"),AND('FIN-STUDENTS'!CA32="K",'FIN-STUDENTS'!CA41="K")),SUM('FIN-STUDENTS'!BZ32,'FIN-STUDENTS'!BZ41)=0,ISNUMBER('FIN-STUDENTS'!BZ44)),"",IF(OR('FIN-STUDENTS'!CA32="O",'FIN-STUDENTS'!CA41="O"),"O",IF(AND('FIN-STUDENTS'!CA32='FIN-STUDENTS'!CA41,OR('FIN-STUDENTS'!CA32="K",'FIN-STUDENTS'!CA32="W",'FIN-STUDENTS'!CA32="M")), UPPER('FIN-STUDENTS'!CA32),"")))</f>
        <v/>
      </c>
      <c r="J538" s="281" t="s">
        <v>711</v>
      </c>
      <c r="K538" s="280" t="str">
        <f>IF(AND(ISBLANK('FIN-STUDENTS'!BZ44),$L$538&lt;&gt;"M"),"",'FIN-STUDENTS'!BZ44)</f>
        <v/>
      </c>
      <c r="L538" s="280" t="str">
        <f>IF(ISBLANK('FIN-STUDENTS'!CA44),"",'FIN-STUDENTS'!CA44)</f>
        <v/>
      </c>
      <c r="M538" s="257" t="str">
        <f t="shared" si="9"/>
        <v>OK</v>
      </c>
      <c r="N538" s="15"/>
    </row>
    <row r="539" spans="1:14" ht="33.75" x14ac:dyDescent="0.25">
      <c r="A539" s="257" t="s">
        <v>834</v>
      </c>
      <c r="B539" s="257" t="s">
        <v>1345</v>
      </c>
      <c r="C539" s="257" t="s">
        <v>690</v>
      </c>
      <c r="D539" s="277" t="s">
        <v>1346</v>
      </c>
      <c r="E539" s="278" t="s">
        <v>711</v>
      </c>
      <c r="F539" s="279" t="s">
        <v>690</v>
      </c>
      <c r="G539" s="277" t="s">
        <v>1347</v>
      </c>
      <c r="H539" s="280" t="str">
        <f>IF(OR(AND('FIN-STUDENTS'!BZ33="",'FIN-STUDENTS'!CA33=""),AND('FIN-STUDENTS'!BZ42="",'FIN-STUDENTS'!CA42=""),AND('FIN-STUDENTS'!CA33="K",'FIN-STUDENTS'!CA42="K"),OR('FIN-STUDENTS'!CA33="O",'FIN-STUDENTS'!CA42="O")),"",SUM('FIN-STUDENTS'!BZ33,'FIN-STUDENTS'!BZ42))</f>
        <v/>
      </c>
      <c r="I539" s="280" t="str">
        <f>IF(AND(OR(AND('FIN-STUDENTS'!CA33="O",'FIN-STUDENTS'!CA42="O"),AND('FIN-STUDENTS'!CA33="K",'FIN-STUDENTS'!CA42="K")),SUM('FIN-STUDENTS'!BZ33,'FIN-STUDENTS'!BZ42)=0,ISNUMBER('FIN-STUDENTS'!BZ45)),"",IF(OR('FIN-STUDENTS'!CA33="O",'FIN-STUDENTS'!CA42="O"),"O",IF(AND('FIN-STUDENTS'!CA33='FIN-STUDENTS'!CA42,OR('FIN-STUDENTS'!CA33="K",'FIN-STUDENTS'!CA33="W",'FIN-STUDENTS'!CA33="M")), UPPER('FIN-STUDENTS'!CA33),"")))</f>
        <v/>
      </c>
      <c r="J539" s="281" t="s">
        <v>711</v>
      </c>
      <c r="K539" s="280" t="str">
        <f>IF(AND(ISBLANK('FIN-STUDENTS'!BZ45),$L$539&lt;&gt;"M"),"",'FIN-STUDENTS'!BZ45)</f>
        <v/>
      </c>
      <c r="L539" s="280" t="str">
        <f>IF(ISBLANK('FIN-STUDENTS'!CA45),"",'FIN-STUDENTS'!CA45)</f>
        <v/>
      </c>
      <c r="M539" s="257" t="str">
        <f t="shared" si="9"/>
        <v>OK</v>
      </c>
      <c r="N539" s="15"/>
    </row>
    <row r="540" spans="1:14" ht="33.75" x14ac:dyDescent="0.25">
      <c r="A540" s="257" t="s">
        <v>834</v>
      </c>
      <c r="B540" s="257" t="s">
        <v>1348</v>
      </c>
      <c r="C540" s="257" t="s">
        <v>690</v>
      </c>
      <c r="D540" s="277" t="s">
        <v>1349</v>
      </c>
      <c r="E540" s="278" t="s">
        <v>711</v>
      </c>
      <c r="F540" s="279" t="s">
        <v>690</v>
      </c>
      <c r="G540" s="277" t="s">
        <v>1350</v>
      </c>
      <c r="H540" s="280" t="str">
        <f>IF(OR(AND('FIN-STUDENTS'!BW31="",'FIN-STUDENTS'!BX31=""),AND('FIN-STUDENTS'!BZ31="",'FIN-STUDENTS'!CA31=""),AND('FIN-STUDENTS'!BX31="K",'FIN-STUDENTS'!CA31="K"),OR('FIN-STUDENTS'!BX31="O",'FIN-STUDENTS'!CA31="O")),"",SUM('FIN-STUDENTS'!BW31,'FIN-STUDENTS'!BZ31))</f>
        <v/>
      </c>
      <c r="I540" s="280" t="str">
        <f xml:space="preserve"> IF(AND(OR(AND('FIN-STUDENTS'!BX31="O",'FIN-STUDENTS'!CA31="O"),AND('FIN-STUDENTS'!BX31="K",'FIN-STUDENTS'!CA31="K")),SUM('FIN-STUDENTS'!BW31,'FIN-STUDENTS'!BZ31)=0,ISNUMBER('FIN-STUDENTS'!CC31)),"",IF(OR('FIN-STUDENTS'!BX31="O",'FIN-STUDENTS'!CA31="O"),"O",IF(AND('FIN-STUDENTS'!BX31='FIN-STUDENTS'!CA31,OR('FIN-STUDENTS'!BX31="K",'FIN-STUDENTS'!BX31="W",'FIN-STUDENTS'!BX31="M")),UPPER( 'FIN-STUDENTS'!BX31),"")))</f>
        <v/>
      </c>
      <c r="J540" s="281" t="s">
        <v>711</v>
      </c>
      <c r="K540" s="280" t="str">
        <f>IF(AND(ISBLANK('FIN-STUDENTS'!CC31),$L$540&lt;&gt;"M"),"",'FIN-STUDENTS'!CC31)</f>
        <v/>
      </c>
      <c r="L540" s="280" t="str">
        <f>IF(ISBLANK('FIN-STUDENTS'!CD31),"",'FIN-STUDENTS'!CD31)</f>
        <v/>
      </c>
      <c r="M540" s="257" t="str">
        <f t="shared" si="9"/>
        <v>OK</v>
      </c>
      <c r="N540" s="15"/>
    </row>
    <row r="541" spans="1:14" ht="33.75" x14ac:dyDescent="0.25">
      <c r="A541" s="257" t="s">
        <v>834</v>
      </c>
      <c r="B541" s="257" t="s">
        <v>1351</v>
      </c>
      <c r="C541" s="257" t="s">
        <v>690</v>
      </c>
      <c r="D541" s="277" t="s">
        <v>1352</v>
      </c>
      <c r="E541" s="278" t="s">
        <v>711</v>
      </c>
      <c r="F541" s="279" t="s">
        <v>690</v>
      </c>
      <c r="G541" s="277" t="s">
        <v>1353</v>
      </c>
      <c r="H541" s="280" t="str">
        <f>IF(OR(AND('FIN-STUDENTS'!BW32="",'FIN-STUDENTS'!BX32=""),AND('FIN-STUDENTS'!BZ32="",'FIN-STUDENTS'!CA32=""),AND('FIN-STUDENTS'!BX32="K",'FIN-STUDENTS'!CA32="K"),OR('FIN-STUDENTS'!BX32="O",'FIN-STUDENTS'!CA32="O")),"",SUM('FIN-STUDENTS'!BW32,'FIN-STUDENTS'!BZ32))</f>
        <v/>
      </c>
      <c r="I541" s="280" t="str">
        <f xml:space="preserve"> IF(AND(OR(AND('FIN-STUDENTS'!BX32="O",'FIN-STUDENTS'!CA32="O"),AND('FIN-STUDENTS'!BX32="K",'FIN-STUDENTS'!CA32="K")),SUM('FIN-STUDENTS'!BW32,'FIN-STUDENTS'!BZ32)=0,ISNUMBER('FIN-STUDENTS'!CC32)),"",IF(OR('FIN-STUDENTS'!BX32="O",'FIN-STUDENTS'!CA32="O"),"O",IF(AND('FIN-STUDENTS'!BX32='FIN-STUDENTS'!CA32,OR('FIN-STUDENTS'!BX32="K",'FIN-STUDENTS'!BX32="W",'FIN-STUDENTS'!BX32="M")),UPPER( 'FIN-STUDENTS'!BX32),"")))</f>
        <v/>
      </c>
      <c r="J541" s="281" t="s">
        <v>711</v>
      </c>
      <c r="K541" s="280" t="str">
        <f>IF(AND(ISBLANK('FIN-STUDENTS'!CC32),$L$541&lt;&gt;"M"),"",'FIN-STUDENTS'!CC32)</f>
        <v/>
      </c>
      <c r="L541" s="280" t="str">
        <f>IF(ISBLANK('FIN-STUDENTS'!CD32),"",'FIN-STUDENTS'!CD32)</f>
        <v/>
      </c>
      <c r="M541" s="257" t="str">
        <f t="shared" si="9"/>
        <v>OK</v>
      </c>
      <c r="N541" s="15"/>
    </row>
    <row r="542" spans="1:14" ht="33.75" x14ac:dyDescent="0.25">
      <c r="A542" s="257" t="s">
        <v>834</v>
      </c>
      <c r="B542" s="257" t="s">
        <v>1354</v>
      </c>
      <c r="C542" s="257" t="s">
        <v>690</v>
      </c>
      <c r="D542" s="277" t="s">
        <v>1355</v>
      </c>
      <c r="E542" s="278" t="s">
        <v>711</v>
      </c>
      <c r="F542" s="279" t="s">
        <v>690</v>
      </c>
      <c r="G542" s="277" t="s">
        <v>1356</v>
      </c>
      <c r="H542" s="280" t="str">
        <f>IF(OR(AND('FIN-STUDENTS'!BW33="",'FIN-STUDENTS'!BX33=""),AND('FIN-STUDENTS'!BZ33="",'FIN-STUDENTS'!CA33=""),AND('FIN-STUDENTS'!BX33="K",'FIN-STUDENTS'!CA33="K"),OR('FIN-STUDENTS'!BX33="O",'FIN-STUDENTS'!CA33="O")),"",SUM('FIN-STUDENTS'!BW33,'FIN-STUDENTS'!BZ33))</f>
        <v/>
      </c>
      <c r="I542" s="280" t="str">
        <f xml:space="preserve"> IF(AND(OR(AND('FIN-STUDENTS'!BX33="O",'FIN-STUDENTS'!CA33="O"),AND('FIN-STUDENTS'!BX33="K",'FIN-STUDENTS'!CA33="K")),SUM('FIN-STUDENTS'!BW33,'FIN-STUDENTS'!BZ33)=0,ISNUMBER('FIN-STUDENTS'!CC33)),"",IF(OR('FIN-STUDENTS'!BX33="O",'FIN-STUDENTS'!CA33="O"),"O",IF(AND('FIN-STUDENTS'!BX33='FIN-STUDENTS'!CA33,OR('FIN-STUDENTS'!BX33="K",'FIN-STUDENTS'!BX33="W",'FIN-STUDENTS'!BX33="M")),UPPER( 'FIN-STUDENTS'!BX33),"")))</f>
        <v/>
      </c>
      <c r="J542" s="281" t="s">
        <v>711</v>
      </c>
      <c r="K542" s="280" t="str">
        <f>IF(AND(ISBLANK('FIN-STUDENTS'!CC33),$L$542&lt;&gt;"M"),"",'FIN-STUDENTS'!CC33)</f>
        <v/>
      </c>
      <c r="L542" s="280" t="str">
        <f>IF(ISBLANK('FIN-STUDENTS'!CD33),"",'FIN-STUDENTS'!CD33)</f>
        <v/>
      </c>
      <c r="M542" s="257" t="str">
        <f t="shared" si="9"/>
        <v>OK</v>
      </c>
      <c r="N542" s="15"/>
    </row>
    <row r="543" spans="1:14" ht="33.75" x14ac:dyDescent="0.25">
      <c r="A543" s="257" t="s">
        <v>834</v>
      </c>
      <c r="B543" s="257" t="s">
        <v>1357</v>
      </c>
      <c r="C543" s="257" t="s">
        <v>690</v>
      </c>
      <c r="D543" s="277" t="s">
        <v>1358</v>
      </c>
      <c r="E543" s="278" t="s">
        <v>711</v>
      </c>
      <c r="F543" s="279" t="s">
        <v>690</v>
      </c>
      <c r="G543" s="277" t="s">
        <v>1359</v>
      </c>
      <c r="H543" s="280" t="str">
        <f>IF(OR(AND('FIN-STUDENTS'!BW34="",'FIN-STUDENTS'!BX34=""),AND('FIN-STUDENTS'!BZ34="",'FIN-STUDENTS'!CA34=""),AND('FIN-STUDENTS'!BX34="K",'FIN-STUDENTS'!CA34="K"),OR('FIN-STUDENTS'!BX34="O",'FIN-STUDENTS'!CA34="O")),"",SUM('FIN-STUDENTS'!BW34,'FIN-STUDENTS'!BZ34))</f>
        <v/>
      </c>
      <c r="I543" s="280" t="str">
        <f xml:space="preserve"> IF(AND(OR(AND('FIN-STUDENTS'!BX34="O",'FIN-STUDENTS'!CA34="O"),AND('FIN-STUDENTS'!BX34="K",'FIN-STUDENTS'!CA34="K")),SUM('FIN-STUDENTS'!BW34,'FIN-STUDENTS'!BZ34)=0,ISNUMBER('FIN-STUDENTS'!CC34)),"",IF(OR('FIN-STUDENTS'!BX34="O",'FIN-STUDENTS'!CA34="O"),"O",IF(AND('FIN-STUDENTS'!BX34='FIN-STUDENTS'!CA34,OR('FIN-STUDENTS'!BX34="K",'FIN-STUDENTS'!BX34="W",'FIN-STUDENTS'!BX34="M")),UPPER( 'FIN-STUDENTS'!BX34),"")))</f>
        <v/>
      </c>
      <c r="J543" s="281" t="s">
        <v>711</v>
      </c>
      <c r="K543" s="280" t="str">
        <f>IF(AND(ISBLANK('FIN-STUDENTS'!CC34),$L$543&lt;&gt;"M"),"",'FIN-STUDENTS'!CC34)</f>
        <v/>
      </c>
      <c r="L543" s="280" t="str">
        <f>IF(ISBLANK('FIN-STUDENTS'!CD34),"",'FIN-STUDENTS'!CD34)</f>
        <v/>
      </c>
      <c r="M543" s="257" t="str">
        <f t="shared" si="9"/>
        <v>OK</v>
      </c>
      <c r="N543" s="15"/>
    </row>
    <row r="544" spans="1:14" ht="33.75" x14ac:dyDescent="0.25">
      <c r="A544" s="257" t="s">
        <v>834</v>
      </c>
      <c r="B544" s="257" t="s">
        <v>1360</v>
      </c>
      <c r="C544" s="257" t="s">
        <v>690</v>
      </c>
      <c r="D544" s="277" t="s">
        <v>1361</v>
      </c>
      <c r="E544" s="278" t="s">
        <v>711</v>
      </c>
      <c r="F544" s="279" t="s">
        <v>690</v>
      </c>
      <c r="G544" s="277" t="s">
        <v>1362</v>
      </c>
      <c r="H544" s="280" t="str">
        <f>IF(OR(AND('FIN-STUDENTS'!BW35="",'FIN-STUDENTS'!BX35=""),AND('FIN-STUDENTS'!BZ35="",'FIN-STUDENTS'!CA35=""),AND('FIN-STUDENTS'!BX35="K",'FIN-STUDENTS'!CA35="K"),OR('FIN-STUDENTS'!BX35="O",'FIN-STUDENTS'!CA35="O")),"",SUM('FIN-STUDENTS'!BW35,'FIN-STUDENTS'!BZ35))</f>
        <v/>
      </c>
      <c r="I544" s="280" t="str">
        <f xml:space="preserve"> IF(AND(OR(AND('FIN-STUDENTS'!BX35="O",'FIN-STUDENTS'!CA35="O"),AND('FIN-STUDENTS'!BX35="K",'FIN-STUDENTS'!CA35="K")),SUM('FIN-STUDENTS'!BW35,'FIN-STUDENTS'!BZ35)=0,ISNUMBER('FIN-STUDENTS'!CC35)),"",IF(OR('FIN-STUDENTS'!BX35="O",'FIN-STUDENTS'!CA35="O"),"O",IF(AND('FIN-STUDENTS'!BX35='FIN-STUDENTS'!CA35,OR('FIN-STUDENTS'!BX35="K",'FIN-STUDENTS'!BX35="W",'FIN-STUDENTS'!BX35="M")),UPPER( 'FIN-STUDENTS'!BX35),"")))</f>
        <v/>
      </c>
      <c r="J544" s="281" t="s">
        <v>711</v>
      </c>
      <c r="K544" s="280" t="str">
        <f>IF(AND(ISBLANK('FIN-STUDENTS'!CC35),$L$544&lt;&gt;"M"),"",'FIN-STUDENTS'!CC35)</f>
        <v/>
      </c>
      <c r="L544" s="280" t="str">
        <f>IF(ISBLANK('FIN-STUDENTS'!CD35),"",'FIN-STUDENTS'!CD35)</f>
        <v/>
      </c>
      <c r="M544" s="257" t="str">
        <f t="shared" si="9"/>
        <v>OK</v>
      </c>
      <c r="N544" s="15"/>
    </row>
    <row r="545" spans="1:14" ht="33.75" x14ac:dyDescent="0.25">
      <c r="A545" s="257" t="s">
        <v>834</v>
      </c>
      <c r="B545" s="257" t="s">
        <v>1363</v>
      </c>
      <c r="C545" s="257" t="s">
        <v>690</v>
      </c>
      <c r="D545" s="277" t="s">
        <v>1364</v>
      </c>
      <c r="E545" s="278" t="s">
        <v>711</v>
      </c>
      <c r="F545" s="279" t="s">
        <v>690</v>
      </c>
      <c r="G545" s="277" t="s">
        <v>1365</v>
      </c>
      <c r="H545" s="280" t="str">
        <f>IF(OR(AND('FIN-STUDENTS'!BW36="",'FIN-STUDENTS'!BX36=""),AND('FIN-STUDENTS'!BZ36="",'FIN-STUDENTS'!CA36=""),AND('FIN-STUDENTS'!BX36="K",'FIN-STUDENTS'!CA36="K"),OR('FIN-STUDENTS'!BX36="O",'FIN-STUDENTS'!CA36="O")),"",SUM('FIN-STUDENTS'!BW36,'FIN-STUDENTS'!BZ36))</f>
        <v/>
      </c>
      <c r="I545" s="280" t="str">
        <f xml:space="preserve"> IF(AND(OR(AND('FIN-STUDENTS'!BX36="O",'FIN-STUDENTS'!CA36="O"),AND('FIN-STUDENTS'!BX36="K",'FIN-STUDENTS'!CA36="K")),SUM('FIN-STUDENTS'!BW36,'FIN-STUDENTS'!BZ36)=0,ISNUMBER('FIN-STUDENTS'!CC36)),"",IF(OR('FIN-STUDENTS'!BX36="O",'FIN-STUDENTS'!CA36="O"),"O",IF(AND('FIN-STUDENTS'!BX36='FIN-STUDENTS'!CA36,OR('FIN-STUDENTS'!BX36="K",'FIN-STUDENTS'!BX36="W",'FIN-STUDENTS'!BX36="M")),UPPER( 'FIN-STUDENTS'!BX36),"")))</f>
        <v/>
      </c>
      <c r="J545" s="281" t="s">
        <v>711</v>
      </c>
      <c r="K545" s="280" t="str">
        <f>IF(AND(ISBLANK('FIN-STUDENTS'!CC36),$L$545&lt;&gt;"M"),"",'FIN-STUDENTS'!CC36)</f>
        <v/>
      </c>
      <c r="L545" s="280" t="str">
        <f>IF(ISBLANK('FIN-STUDENTS'!CD36),"",'FIN-STUDENTS'!CD36)</f>
        <v/>
      </c>
      <c r="M545" s="257" t="str">
        <f t="shared" si="9"/>
        <v>OK</v>
      </c>
      <c r="N545" s="15"/>
    </row>
    <row r="546" spans="1:14" ht="33.75" x14ac:dyDescent="0.25">
      <c r="A546" s="257" t="s">
        <v>834</v>
      </c>
      <c r="B546" s="257" t="s">
        <v>1366</v>
      </c>
      <c r="C546" s="257" t="s">
        <v>690</v>
      </c>
      <c r="D546" s="277" t="s">
        <v>1367</v>
      </c>
      <c r="E546" s="278" t="s">
        <v>711</v>
      </c>
      <c r="F546" s="279" t="s">
        <v>690</v>
      </c>
      <c r="G546" s="277" t="s">
        <v>1368</v>
      </c>
      <c r="H546" s="280" t="str">
        <f>IF(OR(AND('FIN-STUDENTS'!BW37="",'FIN-STUDENTS'!BX37=""),AND('FIN-STUDENTS'!BZ37="",'FIN-STUDENTS'!CA37=""),AND('FIN-STUDENTS'!BX37="K",'FIN-STUDENTS'!CA37="K"),OR('FIN-STUDENTS'!BX37="O",'FIN-STUDENTS'!CA37="O")),"",SUM('FIN-STUDENTS'!BW37,'FIN-STUDENTS'!BZ37))</f>
        <v/>
      </c>
      <c r="I546" s="280" t="str">
        <f xml:space="preserve"> IF(AND(OR(AND('FIN-STUDENTS'!BX37="O",'FIN-STUDENTS'!CA37="O"),AND('FIN-STUDENTS'!BX37="K",'FIN-STUDENTS'!CA37="K")),SUM('FIN-STUDENTS'!BW37,'FIN-STUDENTS'!BZ37)=0,ISNUMBER('FIN-STUDENTS'!CC37)),"",IF(OR('FIN-STUDENTS'!BX37="O",'FIN-STUDENTS'!CA37="O"),"O",IF(AND('FIN-STUDENTS'!BX37='FIN-STUDENTS'!CA37,OR('FIN-STUDENTS'!BX37="K",'FIN-STUDENTS'!BX37="W",'FIN-STUDENTS'!BX37="M")),UPPER( 'FIN-STUDENTS'!BX37),"")))</f>
        <v/>
      </c>
      <c r="J546" s="281" t="s">
        <v>711</v>
      </c>
      <c r="K546" s="280" t="str">
        <f>IF(AND(ISBLANK('FIN-STUDENTS'!CC37),$L$546&lt;&gt;"M"),"",'FIN-STUDENTS'!CC37)</f>
        <v/>
      </c>
      <c r="L546" s="280" t="str">
        <f>IF(ISBLANK('FIN-STUDENTS'!CD37),"",'FIN-STUDENTS'!CD37)</f>
        <v/>
      </c>
      <c r="M546" s="257" t="str">
        <f t="shared" si="9"/>
        <v>OK</v>
      </c>
      <c r="N546" s="15"/>
    </row>
    <row r="547" spans="1:14" ht="33.75" x14ac:dyDescent="0.25">
      <c r="A547" s="257" t="s">
        <v>834</v>
      </c>
      <c r="B547" s="257" t="s">
        <v>1369</v>
      </c>
      <c r="C547" s="257" t="s">
        <v>690</v>
      </c>
      <c r="D547" s="277" t="s">
        <v>1370</v>
      </c>
      <c r="E547" s="278" t="s">
        <v>711</v>
      </c>
      <c r="F547" s="279" t="s">
        <v>690</v>
      </c>
      <c r="G547" s="277" t="s">
        <v>1371</v>
      </c>
      <c r="H547" s="280" t="str">
        <f>IF(OR(AND('FIN-STUDENTS'!BW38="",'FIN-STUDENTS'!BX38=""),AND('FIN-STUDENTS'!BZ38="",'FIN-STUDENTS'!CA38=""),AND('FIN-STUDENTS'!BX38="K",'FIN-STUDENTS'!CA38="K"),OR('FIN-STUDENTS'!BX38="O",'FIN-STUDENTS'!CA38="O")),"",SUM('FIN-STUDENTS'!BW38,'FIN-STUDENTS'!BZ38))</f>
        <v/>
      </c>
      <c r="I547" s="280" t="str">
        <f xml:space="preserve"> IF(AND(OR(AND('FIN-STUDENTS'!BX38="O",'FIN-STUDENTS'!CA38="O"),AND('FIN-STUDENTS'!BX38="K",'FIN-STUDENTS'!CA38="K")),SUM('FIN-STUDENTS'!BW38,'FIN-STUDENTS'!BZ38)=0,ISNUMBER('FIN-STUDENTS'!CC38)),"",IF(OR('FIN-STUDENTS'!BX38="O",'FIN-STUDENTS'!CA38="O"),"O",IF(AND('FIN-STUDENTS'!BX38='FIN-STUDENTS'!CA38,OR('FIN-STUDENTS'!BX38="K",'FIN-STUDENTS'!BX38="W",'FIN-STUDENTS'!BX38="M")),UPPER( 'FIN-STUDENTS'!BX38),"")))</f>
        <v/>
      </c>
      <c r="J547" s="281" t="s">
        <v>711</v>
      </c>
      <c r="K547" s="280" t="str">
        <f>IF(AND(ISBLANK('FIN-STUDENTS'!CC38),$L$547&lt;&gt;"M"),"",'FIN-STUDENTS'!CC38)</f>
        <v/>
      </c>
      <c r="L547" s="280" t="str">
        <f>IF(ISBLANK('FIN-STUDENTS'!CD38),"",'FIN-STUDENTS'!CD38)</f>
        <v/>
      </c>
      <c r="M547" s="257" t="str">
        <f t="shared" si="9"/>
        <v>OK</v>
      </c>
      <c r="N547" s="15"/>
    </row>
    <row r="548" spans="1:14" ht="33.75" x14ac:dyDescent="0.25">
      <c r="A548" s="257" t="s">
        <v>834</v>
      </c>
      <c r="B548" s="257" t="s">
        <v>1372</v>
      </c>
      <c r="C548" s="257" t="s">
        <v>690</v>
      </c>
      <c r="D548" s="277" t="s">
        <v>1373</v>
      </c>
      <c r="E548" s="278" t="s">
        <v>711</v>
      </c>
      <c r="F548" s="279" t="s">
        <v>690</v>
      </c>
      <c r="G548" s="277" t="s">
        <v>1374</v>
      </c>
      <c r="H548" s="280" t="str">
        <f>IF(OR(AND('FIN-STUDENTS'!BW39="",'FIN-STUDENTS'!BX39=""),AND('FIN-STUDENTS'!BZ39="",'FIN-STUDENTS'!CA39=""),AND('FIN-STUDENTS'!BX39="K",'FIN-STUDENTS'!CA39="K"),OR('FIN-STUDENTS'!BX39="O",'FIN-STUDENTS'!CA39="O")),"",SUM('FIN-STUDENTS'!BW39,'FIN-STUDENTS'!BZ39))</f>
        <v/>
      </c>
      <c r="I548" s="280" t="str">
        <f xml:space="preserve"> IF(AND(OR(AND('FIN-STUDENTS'!BX39="O",'FIN-STUDENTS'!CA39="O"),AND('FIN-STUDENTS'!BX39="K",'FIN-STUDENTS'!CA39="K")),SUM('FIN-STUDENTS'!BW39,'FIN-STUDENTS'!BZ39)=0,ISNUMBER('FIN-STUDENTS'!CC39)),"",IF(OR('FIN-STUDENTS'!BX39="O",'FIN-STUDENTS'!CA39="O"),"O",IF(AND('FIN-STUDENTS'!BX39='FIN-STUDENTS'!CA39,OR('FIN-STUDENTS'!BX39="K",'FIN-STUDENTS'!BX39="W",'FIN-STUDENTS'!BX39="M")),UPPER( 'FIN-STUDENTS'!BX39),"")))</f>
        <v/>
      </c>
      <c r="J548" s="281" t="s">
        <v>711</v>
      </c>
      <c r="K548" s="280" t="str">
        <f>IF(AND(ISBLANK('FIN-STUDENTS'!CC39),$L$548&lt;&gt;"M"),"",'FIN-STUDENTS'!CC39)</f>
        <v/>
      </c>
      <c r="L548" s="280" t="str">
        <f>IF(ISBLANK('FIN-STUDENTS'!CD39),"",'FIN-STUDENTS'!CD39)</f>
        <v/>
      </c>
      <c r="M548" s="257" t="str">
        <f t="shared" si="9"/>
        <v>OK</v>
      </c>
      <c r="N548" s="15"/>
    </row>
    <row r="549" spans="1:14" ht="33.75" x14ac:dyDescent="0.25">
      <c r="A549" s="257" t="s">
        <v>834</v>
      </c>
      <c r="B549" s="257" t="s">
        <v>1375</v>
      </c>
      <c r="C549" s="257" t="s">
        <v>690</v>
      </c>
      <c r="D549" s="277" t="s">
        <v>1376</v>
      </c>
      <c r="E549" s="278" t="s">
        <v>711</v>
      </c>
      <c r="F549" s="279" t="s">
        <v>690</v>
      </c>
      <c r="G549" s="277" t="s">
        <v>1377</v>
      </c>
      <c r="H549" s="280" t="str">
        <f>IF(OR(AND('FIN-STUDENTS'!CC34="",'FIN-STUDENTS'!CD34=""),AND('FIN-STUDENTS'!CC37="",'FIN-STUDENTS'!CD37=""),AND('FIN-STUDENTS'!CD34="K",'FIN-STUDENTS'!CD37="K"),OR('FIN-STUDENTS'!CD34="O",'FIN-STUDENTS'!CD37="O")),"",SUM('FIN-STUDENTS'!CC34,'FIN-STUDENTS'!CC37))</f>
        <v/>
      </c>
      <c r="I549" s="280" t="str">
        <f>IF(AND(OR(AND('FIN-STUDENTS'!CD34="O",'FIN-STUDENTS'!CD37="O"),AND('FIN-STUDENTS'!CD34="K",'FIN-STUDENTS'!CD37="K")),SUM('FIN-STUDENTS'!CC34,'FIN-STUDENTS'!CC37)=0,ISNUMBER('FIN-STUDENTS'!CC40)),"",IF(OR('FIN-STUDENTS'!CD34="O",'FIN-STUDENTS'!CD37="O"),"O",IF(AND('FIN-STUDENTS'!CD34='FIN-STUDENTS'!CD37,OR('FIN-STUDENTS'!CD34="K",'FIN-STUDENTS'!CD34="W",'FIN-STUDENTS'!CD34="M")), UPPER('FIN-STUDENTS'!CD34),"")))</f>
        <v/>
      </c>
      <c r="J549" s="281" t="s">
        <v>711</v>
      </c>
      <c r="K549" s="280" t="str">
        <f>IF(AND(ISBLANK('FIN-STUDENTS'!CC40),$L$549&lt;&gt;"M"),"",'FIN-STUDENTS'!CC40)</f>
        <v/>
      </c>
      <c r="L549" s="280" t="str">
        <f>IF(ISBLANK('FIN-STUDENTS'!CD40),"",'FIN-STUDENTS'!CD40)</f>
        <v/>
      </c>
      <c r="M549" s="257" t="str">
        <f t="shared" si="9"/>
        <v>OK</v>
      </c>
      <c r="N549" s="15"/>
    </row>
    <row r="550" spans="1:14" ht="33.75" x14ac:dyDescent="0.25">
      <c r="A550" s="257" t="s">
        <v>834</v>
      </c>
      <c r="B550" s="257" t="s">
        <v>1378</v>
      </c>
      <c r="C550" s="257" t="s">
        <v>690</v>
      </c>
      <c r="D550" s="277" t="s">
        <v>1379</v>
      </c>
      <c r="E550" s="278" t="s">
        <v>711</v>
      </c>
      <c r="F550" s="279" t="s">
        <v>690</v>
      </c>
      <c r="G550" s="277" t="s">
        <v>1380</v>
      </c>
      <c r="H550" s="280" t="str">
        <f>IF(OR(AND('FIN-STUDENTS'!CC35="",'FIN-STUDENTS'!CD35=""),AND('FIN-STUDENTS'!CC38="",'FIN-STUDENTS'!CD38=""),AND('FIN-STUDENTS'!CD35="K",'FIN-STUDENTS'!CD38="K"),OR('FIN-STUDENTS'!CD35="O",'FIN-STUDENTS'!CD38="O")),"",SUM('FIN-STUDENTS'!CC35,'FIN-STUDENTS'!CC38))</f>
        <v/>
      </c>
      <c r="I550" s="280" t="str">
        <f>IF(AND(OR(AND('FIN-STUDENTS'!CD35="O",'FIN-STUDENTS'!CD38="O"),AND('FIN-STUDENTS'!CD35="K",'FIN-STUDENTS'!CD38="K")),SUM('FIN-STUDENTS'!CC35,'FIN-STUDENTS'!CC38)=0,ISNUMBER('FIN-STUDENTS'!CC41)),"",IF(OR('FIN-STUDENTS'!CD35="O",'FIN-STUDENTS'!CD38="O"),"O",IF(AND('FIN-STUDENTS'!CD35='FIN-STUDENTS'!CD38,OR('FIN-STUDENTS'!CD35="K",'FIN-STUDENTS'!CD35="W",'FIN-STUDENTS'!CD35="M")), UPPER('FIN-STUDENTS'!CD35),"")))</f>
        <v/>
      </c>
      <c r="J550" s="281" t="s">
        <v>711</v>
      </c>
      <c r="K550" s="280" t="str">
        <f>IF(AND(ISBLANK('FIN-STUDENTS'!CC41),$L$550&lt;&gt;"M"),"",'FIN-STUDENTS'!CC41)</f>
        <v/>
      </c>
      <c r="L550" s="280" t="str">
        <f>IF(ISBLANK('FIN-STUDENTS'!CD41),"",'FIN-STUDENTS'!CD41)</f>
        <v/>
      </c>
      <c r="M550" s="257" t="str">
        <f t="shared" si="9"/>
        <v>OK</v>
      </c>
      <c r="N550" s="15"/>
    </row>
    <row r="551" spans="1:14" ht="33.75" x14ac:dyDescent="0.25">
      <c r="A551" s="257" t="s">
        <v>834</v>
      </c>
      <c r="B551" s="257" t="s">
        <v>1381</v>
      </c>
      <c r="C551" s="257" t="s">
        <v>690</v>
      </c>
      <c r="D551" s="277" t="s">
        <v>1382</v>
      </c>
      <c r="E551" s="278" t="s">
        <v>711</v>
      </c>
      <c r="F551" s="279" t="s">
        <v>690</v>
      </c>
      <c r="G551" s="277" t="s">
        <v>1383</v>
      </c>
      <c r="H551" s="280" t="str">
        <f>IF(OR(AND('FIN-STUDENTS'!CC36="",'FIN-STUDENTS'!CD36=""),AND('FIN-STUDENTS'!CC39="",'FIN-STUDENTS'!CD39=""),AND('FIN-STUDENTS'!CD36="K",'FIN-STUDENTS'!CD39="K"),OR('FIN-STUDENTS'!CD36="O",'FIN-STUDENTS'!CD39="O")),"",SUM('FIN-STUDENTS'!CC36,'FIN-STUDENTS'!CC39))</f>
        <v/>
      </c>
      <c r="I551" s="280" t="str">
        <f>IF(AND(OR(AND('FIN-STUDENTS'!CD36="O",'FIN-STUDENTS'!CD39="O"),AND('FIN-STUDENTS'!CD36="K",'FIN-STUDENTS'!CD39="K")),SUM('FIN-STUDENTS'!CC36,'FIN-STUDENTS'!CC39)=0,ISNUMBER('FIN-STUDENTS'!CC42)),"",IF(OR('FIN-STUDENTS'!CD36="O",'FIN-STUDENTS'!CD39="O"),"O",IF(AND('FIN-STUDENTS'!CD36='FIN-STUDENTS'!CD39,OR('FIN-STUDENTS'!CD36="K",'FIN-STUDENTS'!CD36="W",'FIN-STUDENTS'!CD36="M")), UPPER('FIN-STUDENTS'!CD36),"")))</f>
        <v/>
      </c>
      <c r="J551" s="281" t="s">
        <v>711</v>
      </c>
      <c r="K551" s="280" t="str">
        <f>IF(AND(ISBLANK('FIN-STUDENTS'!CC42),$L$551&lt;&gt;"M"),"",'FIN-STUDENTS'!CC42)</f>
        <v/>
      </c>
      <c r="L551" s="280" t="str">
        <f>IF(ISBLANK('FIN-STUDENTS'!CD42),"",'FIN-STUDENTS'!CD42)</f>
        <v/>
      </c>
      <c r="M551" s="257" t="str">
        <f t="shared" si="9"/>
        <v>OK</v>
      </c>
      <c r="N551" s="15"/>
    </row>
    <row r="552" spans="1:14" ht="33.75" x14ac:dyDescent="0.25">
      <c r="A552" s="257" t="s">
        <v>834</v>
      </c>
      <c r="B552" s="257" t="s">
        <v>1384</v>
      </c>
      <c r="C552" s="257" t="s">
        <v>690</v>
      </c>
      <c r="D552" s="277" t="s">
        <v>1385</v>
      </c>
      <c r="E552" s="278" t="s">
        <v>711</v>
      </c>
      <c r="F552" s="279" t="s">
        <v>690</v>
      </c>
      <c r="G552" s="277" t="s">
        <v>1386</v>
      </c>
      <c r="H552" s="280" t="str">
        <f>IF(OR(AND('FIN-STUDENTS'!CC31="",'FIN-STUDENTS'!CD31=""),AND('FIN-STUDENTS'!CC40="",'FIN-STUDENTS'!CD40=""),AND('FIN-STUDENTS'!CD31="K",'FIN-STUDENTS'!CD40="K"),OR('FIN-STUDENTS'!CD31="O",'FIN-STUDENTS'!CD40="O")),"",SUM('FIN-STUDENTS'!CC31,'FIN-STUDENTS'!CC40))</f>
        <v/>
      </c>
      <c r="I552" s="280" t="str">
        <f>IF(AND(OR(AND('FIN-STUDENTS'!CD31="O",'FIN-STUDENTS'!CD40="O"),AND('FIN-STUDENTS'!CD31="K",'FIN-STUDENTS'!CD40="K")),SUM('FIN-STUDENTS'!CC31,'FIN-STUDENTS'!CC40)=0,ISNUMBER('FIN-STUDENTS'!CC43)),"",IF(OR('FIN-STUDENTS'!CD31="O",'FIN-STUDENTS'!CD40="O"),"O",IF(AND('FIN-STUDENTS'!CD31='FIN-STUDENTS'!CD40,OR('FIN-STUDENTS'!CD31="K",'FIN-STUDENTS'!CD31="W",'FIN-STUDENTS'!CD31="M")), UPPER('FIN-STUDENTS'!CD31),"")))</f>
        <v/>
      </c>
      <c r="J552" s="281" t="s">
        <v>711</v>
      </c>
      <c r="K552" s="280" t="str">
        <f>IF(AND(ISBLANK('FIN-STUDENTS'!CC43),$L$552&lt;&gt;"M"),"",'FIN-STUDENTS'!CC43)</f>
        <v/>
      </c>
      <c r="L552" s="280" t="str">
        <f>IF(ISBLANK('FIN-STUDENTS'!CD43),"",'FIN-STUDENTS'!CD43)</f>
        <v/>
      </c>
      <c r="M552" s="257" t="str">
        <f t="shared" si="9"/>
        <v>OK</v>
      </c>
      <c r="N552" s="15"/>
    </row>
    <row r="553" spans="1:14" ht="33.75" x14ac:dyDescent="0.25">
      <c r="A553" s="257" t="s">
        <v>834</v>
      </c>
      <c r="B553" s="257" t="s">
        <v>1387</v>
      </c>
      <c r="C553" s="257" t="s">
        <v>690</v>
      </c>
      <c r="D553" s="277" t="s">
        <v>1388</v>
      </c>
      <c r="E553" s="278" t="s">
        <v>711</v>
      </c>
      <c r="F553" s="279" t="s">
        <v>690</v>
      </c>
      <c r="G553" s="277" t="s">
        <v>1389</v>
      </c>
      <c r="H553" s="280" t="str">
        <f>IF(OR(AND('FIN-STUDENTS'!CC32="",'FIN-STUDENTS'!CD32=""),AND('FIN-STUDENTS'!CC41="",'FIN-STUDENTS'!CD41=""),AND('FIN-STUDENTS'!CD32="K",'FIN-STUDENTS'!CD41="K"),OR('FIN-STUDENTS'!CD32="O",'FIN-STUDENTS'!CD41="O")),"",SUM('FIN-STUDENTS'!CC32,'FIN-STUDENTS'!CC41))</f>
        <v/>
      </c>
      <c r="I553" s="280" t="str">
        <f>IF(AND(OR(AND('FIN-STUDENTS'!CD32="O",'FIN-STUDENTS'!CD41="O"),AND('FIN-STUDENTS'!CD32="K",'FIN-STUDENTS'!CD41="K")),SUM('FIN-STUDENTS'!CC32,'FIN-STUDENTS'!CC41)=0,ISNUMBER('FIN-STUDENTS'!CC44)),"",IF(OR('FIN-STUDENTS'!CD32="O",'FIN-STUDENTS'!CD41="O"),"O",IF(AND('FIN-STUDENTS'!CD32='FIN-STUDENTS'!CD41,OR('FIN-STUDENTS'!CD32="K",'FIN-STUDENTS'!CD32="W",'FIN-STUDENTS'!CD32="M")), UPPER('FIN-STUDENTS'!CD32),"")))</f>
        <v/>
      </c>
      <c r="J553" s="281" t="s">
        <v>711</v>
      </c>
      <c r="K553" s="280" t="str">
        <f>IF(AND(ISBLANK('FIN-STUDENTS'!CC44),$L$553&lt;&gt;"M"),"",'FIN-STUDENTS'!CC44)</f>
        <v/>
      </c>
      <c r="L553" s="280" t="str">
        <f>IF(ISBLANK('FIN-STUDENTS'!CD44),"",'FIN-STUDENTS'!CD44)</f>
        <v/>
      </c>
      <c r="M553" s="257" t="str">
        <f t="shared" si="9"/>
        <v>OK</v>
      </c>
      <c r="N553" s="15"/>
    </row>
    <row r="554" spans="1:14" ht="33.75" x14ac:dyDescent="0.25">
      <c r="A554" s="257" t="s">
        <v>834</v>
      </c>
      <c r="B554" s="257" t="s">
        <v>1390</v>
      </c>
      <c r="C554" s="257" t="s">
        <v>690</v>
      </c>
      <c r="D554" s="277" t="s">
        <v>1391</v>
      </c>
      <c r="E554" s="278" t="s">
        <v>711</v>
      </c>
      <c r="F554" s="279" t="s">
        <v>690</v>
      </c>
      <c r="G554" s="277" t="s">
        <v>1392</v>
      </c>
      <c r="H554" s="280" t="str">
        <f>IF(OR(AND('FIN-STUDENTS'!CC33="",'FIN-STUDENTS'!CD33=""),AND('FIN-STUDENTS'!CC42="",'FIN-STUDENTS'!CD42=""),AND('FIN-STUDENTS'!CD33="K",'FIN-STUDENTS'!CD42="K"),OR('FIN-STUDENTS'!CD33="O",'FIN-STUDENTS'!CD42="O")),"",SUM('FIN-STUDENTS'!CC33,'FIN-STUDENTS'!CC42))</f>
        <v/>
      </c>
      <c r="I554" s="280" t="str">
        <f>IF(AND(OR(AND('FIN-STUDENTS'!CD33="O",'FIN-STUDENTS'!CD42="O"),AND('FIN-STUDENTS'!CD33="K",'FIN-STUDENTS'!CD42="K")),SUM('FIN-STUDENTS'!CC33,'FIN-STUDENTS'!CC42)=0,ISNUMBER('FIN-STUDENTS'!CC45)),"",IF(OR('FIN-STUDENTS'!CD33="O",'FIN-STUDENTS'!CD42="O"),"O",IF(AND('FIN-STUDENTS'!CD33='FIN-STUDENTS'!CD42,OR('FIN-STUDENTS'!CD33="K",'FIN-STUDENTS'!CD33="W",'FIN-STUDENTS'!CD33="M")), UPPER('FIN-STUDENTS'!CD33),"")))</f>
        <v/>
      </c>
      <c r="J554" s="281" t="s">
        <v>711</v>
      </c>
      <c r="K554" s="280" t="str">
        <f>IF(AND(ISBLANK('FIN-STUDENTS'!CC45),$L$554&lt;&gt;"M"),"",'FIN-STUDENTS'!CC45)</f>
        <v/>
      </c>
      <c r="L554" s="280" t="str">
        <f>IF(ISBLANK('FIN-STUDENTS'!CD45),"",'FIN-STUDENTS'!CD45)</f>
        <v/>
      </c>
      <c r="M554" s="257" t="str">
        <f t="shared" si="9"/>
        <v>OK</v>
      </c>
      <c r="N554" s="15"/>
    </row>
    <row r="555" spans="1:14" ht="33.75" x14ac:dyDescent="0.25">
      <c r="A555" s="257" t="s">
        <v>834</v>
      </c>
      <c r="B555" s="257" t="s">
        <v>1393</v>
      </c>
      <c r="C555" s="257" t="s">
        <v>690</v>
      </c>
      <c r="D555" s="277" t="s">
        <v>1394</v>
      </c>
      <c r="E555" s="278" t="s">
        <v>711</v>
      </c>
      <c r="F555" s="279" t="s">
        <v>690</v>
      </c>
      <c r="G555" s="277" t="s">
        <v>1395</v>
      </c>
      <c r="H555" s="280" t="str">
        <f>IF(OR(AND('FIN-STUDENTS'!CF34="",'FIN-STUDENTS'!CG34=""),AND('FIN-STUDENTS'!CF37="",'FIN-STUDENTS'!CG37=""),AND('FIN-STUDENTS'!CG34="K",'FIN-STUDENTS'!CG37="K"),OR('FIN-STUDENTS'!CG34="O",'FIN-STUDENTS'!CG37="O")),"",SUM('FIN-STUDENTS'!CF34,'FIN-STUDENTS'!CF37))</f>
        <v/>
      </c>
      <c r="I555" s="280" t="str">
        <f>IF(AND(OR(AND('FIN-STUDENTS'!CG34="O",'FIN-STUDENTS'!CG37="O"),AND('FIN-STUDENTS'!CG34="K",'FIN-STUDENTS'!CG37="K")),SUM('FIN-STUDENTS'!CF34,'FIN-STUDENTS'!CF37)=0,ISNUMBER('FIN-STUDENTS'!CF40)),"",IF(OR('FIN-STUDENTS'!CG34="O",'FIN-STUDENTS'!CG37="O"),"O",IF(AND('FIN-STUDENTS'!CG34='FIN-STUDENTS'!CG37,OR('FIN-STUDENTS'!CG34="K",'FIN-STUDENTS'!CG34="W",'FIN-STUDENTS'!CG34="M")), UPPER('FIN-STUDENTS'!CG34),"")))</f>
        <v/>
      </c>
      <c r="J555" s="281" t="s">
        <v>711</v>
      </c>
      <c r="K555" s="280" t="str">
        <f>IF(AND(ISBLANK('FIN-STUDENTS'!CF40),$L$555&lt;&gt;"M"),"",'FIN-STUDENTS'!CF40)</f>
        <v/>
      </c>
      <c r="L555" s="280" t="str">
        <f>IF(ISBLANK('FIN-STUDENTS'!CG40),"",'FIN-STUDENTS'!CG40)</f>
        <v/>
      </c>
      <c r="M555" s="257" t="str">
        <f t="shared" si="9"/>
        <v>OK</v>
      </c>
      <c r="N555" s="15"/>
    </row>
    <row r="556" spans="1:14" ht="33.75" x14ac:dyDescent="0.25">
      <c r="A556" s="257" t="s">
        <v>834</v>
      </c>
      <c r="B556" s="257" t="s">
        <v>1396</v>
      </c>
      <c r="C556" s="257" t="s">
        <v>690</v>
      </c>
      <c r="D556" s="277" t="s">
        <v>1397</v>
      </c>
      <c r="E556" s="278" t="s">
        <v>711</v>
      </c>
      <c r="F556" s="279" t="s">
        <v>690</v>
      </c>
      <c r="G556" s="277" t="s">
        <v>1398</v>
      </c>
      <c r="H556" s="280" t="str">
        <f>IF(OR(AND('FIN-STUDENTS'!CF35="",'FIN-STUDENTS'!CG35=""),AND('FIN-STUDENTS'!CF38="",'FIN-STUDENTS'!CG38=""),AND('FIN-STUDENTS'!CG35="K",'FIN-STUDENTS'!CG38="K"),OR('FIN-STUDENTS'!CG35="O",'FIN-STUDENTS'!CG38="O")),"",SUM('FIN-STUDENTS'!CF35,'FIN-STUDENTS'!CF38))</f>
        <v/>
      </c>
      <c r="I556" s="280" t="str">
        <f>IF(AND(OR(AND('FIN-STUDENTS'!CG35="O",'FIN-STUDENTS'!CG38="O"),AND('FIN-STUDENTS'!CG35="K",'FIN-STUDENTS'!CG38="K")),SUM('FIN-STUDENTS'!CF35,'FIN-STUDENTS'!CF38)=0,ISNUMBER('FIN-STUDENTS'!CF41)),"",IF(OR('FIN-STUDENTS'!CG35="O",'FIN-STUDENTS'!CG38="O"),"O",IF(AND('FIN-STUDENTS'!CG35='FIN-STUDENTS'!CG38,OR('FIN-STUDENTS'!CG35="K",'FIN-STUDENTS'!CG35="W",'FIN-STUDENTS'!CG35="M")), UPPER('FIN-STUDENTS'!CG35),"")))</f>
        <v/>
      </c>
      <c r="J556" s="281" t="s">
        <v>711</v>
      </c>
      <c r="K556" s="280" t="str">
        <f>IF(AND(ISBLANK('FIN-STUDENTS'!CF41),$L$556&lt;&gt;"M"),"",'FIN-STUDENTS'!CF41)</f>
        <v/>
      </c>
      <c r="L556" s="280" t="str">
        <f>IF(ISBLANK('FIN-STUDENTS'!CG41),"",'FIN-STUDENTS'!CG41)</f>
        <v/>
      </c>
      <c r="M556" s="257" t="str">
        <f t="shared" si="9"/>
        <v>OK</v>
      </c>
      <c r="N556" s="15"/>
    </row>
    <row r="557" spans="1:14" ht="33.75" x14ac:dyDescent="0.25">
      <c r="A557" s="257" t="s">
        <v>834</v>
      </c>
      <c r="B557" s="257" t="s">
        <v>1399</v>
      </c>
      <c r="C557" s="257" t="s">
        <v>690</v>
      </c>
      <c r="D557" s="277" t="s">
        <v>1400</v>
      </c>
      <c r="E557" s="278" t="s">
        <v>711</v>
      </c>
      <c r="F557" s="279" t="s">
        <v>690</v>
      </c>
      <c r="G557" s="277" t="s">
        <v>1401</v>
      </c>
      <c r="H557" s="280" t="str">
        <f>IF(OR(AND('FIN-STUDENTS'!CF36="",'FIN-STUDENTS'!CG36=""),AND('FIN-STUDENTS'!CF39="",'FIN-STUDENTS'!CG39=""),AND('FIN-STUDENTS'!CG36="K",'FIN-STUDENTS'!CG39="K"),OR('FIN-STUDENTS'!CG36="O",'FIN-STUDENTS'!CG39="O")),"",SUM('FIN-STUDENTS'!CF36,'FIN-STUDENTS'!CF39))</f>
        <v/>
      </c>
      <c r="I557" s="280" t="str">
        <f>IF(AND(OR(AND('FIN-STUDENTS'!CG36="O",'FIN-STUDENTS'!CG39="O"),AND('FIN-STUDENTS'!CG36="K",'FIN-STUDENTS'!CG39="K")),SUM('FIN-STUDENTS'!CF36,'FIN-STUDENTS'!CF39)=0,ISNUMBER('FIN-STUDENTS'!CF42)),"",IF(OR('FIN-STUDENTS'!CG36="O",'FIN-STUDENTS'!CG39="O"),"O",IF(AND('FIN-STUDENTS'!CG36='FIN-STUDENTS'!CG39,OR('FIN-STUDENTS'!CG36="K",'FIN-STUDENTS'!CG36="W",'FIN-STUDENTS'!CG36="M")), UPPER('FIN-STUDENTS'!CG36),"")))</f>
        <v/>
      </c>
      <c r="J557" s="281" t="s">
        <v>711</v>
      </c>
      <c r="K557" s="280" t="str">
        <f>IF(AND(ISBLANK('FIN-STUDENTS'!CF42),$L$557&lt;&gt;"M"),"",'FIN-STUDENTS'!CF42)</f>
        <v/>
      </c>
      <c r="L557" s="280" t="str">
        <f>IF(ISBLANK('FIN-STUDENTS'!CG42),"",'FIN-STUDENTS'!CG42)</f>
        <v/>
      </c>
      <c r="M557" s="257" t="str">
        <f t="shared" si="9"/>
        <v>OK</v>
      </c>
      <c r="N557" s="15"/>
    </row>
    <row r="558" spans="1:14" ht="33.75" x14ac:dyDescent="0.25">
      <c r="A558" s="257" t="s">
        <v>834</v>
      </c>
      <c r="B558" s="257" t="s">
        <v>1402</v>
      </c>
      <c r="C558" s="257" t="s">
        <v>690</v>
      </c>
      <c r="D558" s="277" t="s">
        <v>1403</v>
      </c>
      <c r="E558" s="278" t="s">
        <v>711</v>
      </c>
      <c r="F558" s="279" t="s">
        <v>690</v>
      </c>
      <c r="G558" s="277" t="s">
        <v>1404</v>
      </c>
      <c r="H558" s="280" t="str">
        <f>IF(OR(AND('FIN-STUDENTS'!CF31="",'FIN-STUDENTS'!CG31=""),AND('FIN-STUDENTS'!CF40="",'FIN-STUDENTS'!CG40=""),AND('FIN-STUDENTS'!CG31="K",'FIN-STUDENTS'!CG40="K"),OR('FIN-STUDENTS'!CG31="O",'FIN-STUDENTS'!CG40="O")),"",SUM('FIN-STUDENTS'!CF31,'FIN-STUDENTS'!CF40))</f>
        <v/>
      </c>
      <c r="I558" s="280" t="str">
        <f>IF(AND(OR(AND('FIN-STUDENTS'!CG31="O",'FIN-STUDENTS'!CG40="O"),AND('FIN-STUDENTS'!CG31="K",'FIN-STUDENTS'!CG40="K")),SUM('FIN-STUDENTS'!CF31,'FIN-STUDENTS'!CF40)=0,ISNUMBER('FIN-STUDENTS'!CF43)),"",IF(OR('FIN-STUDENTS'!CG31="O",'FIN-STUDENTS'!CG40="O"),"O",IF(AND('FIN-STUDENTS'!CG31='FIN-STUDENTS'!CG40,OR('FIN-STUDENTS'!CG31="K",'FIN-STUDENTS'!CG31="W",'FIN-STUDENTS'!CG31="M")), UPPER('FIN-STUDENTS'!CG31),"")))</f>
        <v/>
      </c>
      <c r="J558" s="281" t="s">
        <v>711</v>
      </c>
      <c r="K558" s="280" t="str">
        <f>IF(AND(ISBLANK('FIN-STUDENTS'!CF43),$L$558&lt;&gt;"M"),"",'FIN-STUDENTS'!CF43)</f>
        <v/>
      </c>
      <c r="L558" s="280" t="str">
        <f>IF(ISBLANK('FIN-STUDENTS'!CG43),"",'FIN-STUDENTS'!CG43)</f>
        <v/>
      </c>
      <c r="M558" s="257" t="str">
        <f t="shared" si="9"/>
        <v>OK</v>
      </c>
      <c r="N558" s="15"/>
    </row>
    <row r="559" spans="1:14" ht="33.75" x14ac:dyDescent="0.25">
      <c r="A559" s="257" t="s">
        <v>834</v>
      </c>
      <c r="B559" s="257" t="s">
        <v>1405</v>
      </c>
      <c r="C559" s="257" t="s">
        <v>690</v>
      </c>
      <c r="D559" s="277" t="s">
        <v>1406</v>
      </c>
      <c r="E559" s="278" t="s">
        <v>711</v>
      </c>
      <c r="F559" s="279" t="s">
        <v>690</v>
      </c>
      <c r="G559" s="277" t="s">
        <v>1407</v>
      </c>
      <c r="H559" s="280" t="str">
        <f>IF(OR(AND('FIN-STUDENTS'!CF32="",'FIN-STUDENTS'!CG32=""),AND('FIN-STUDENTS'!CF41="",'FIN-STUDENTS'!CG41=""),AND('FIN-STUDENTS'!CG32="K",'FIN-STUDENTS'!CG41="K"),OR('FIN-STUDENTS'!CG32="O",'FIN-STUDENTS'!CG41="O")),"",SUM('FIN-STUDENTS'!CF32,'FIN-STUDENTS'!CF41))</f>
        <v/>
      </c>
      <c r="I559" s="280" t="str">
        <f>IF(AND(OR(AND('FIN-STUDENTS'!CG32="O",'FIN-STUDENTS'!CG41="O"),AND('FIN-STUDENTS'!CG32="K",'FIN-STUDENTS'!CG41="K")),SUM('FIN-STUDENTS'!CF32,'FIN-STUDENTS'!CF41)=0,ISNUMBER('FIN-STUDENTS'!CF44)),"",IF(OR('FIN-STUDENTS'!CG32="O",'FIN-STUDENTS'!CG41="O"),"O",IF(AND('FIN-STUDENTS'!CG32='FIN-STUDENTS'!CG41,OR('FIN-STUDENTS'!CG32="K",'FIN-STUDENTS'!CG32="W",'FIN-STUDENTS'!CG32="M")), UPPER('FIN-STUDENTS'!CG32),"")))</f>
        <v/>
      </c>
      <c r="J559" s="281" t="s">
        <v>711</v>
      </c>
      <c r="K559" s="280" t="str">
        <f>IF(AND(ISBLANK('FIN-STUDENTS'!CF44),$L$559&lt;&gt;"M"),"",'FIN-STUDENTS'!CF44)</f>
        <v/>
      </c>
      <c r="L559" s="280" t="str">
        <f>IF(ISBLANK('FIN-STUDENTS'!CG44),"",'FIN-STUDENTS'!CG44)</f>
        <v/>
      </c>
      <c r="M559" s="257" t="str">
        <f t="shared" si="9"/>
        <v>OK</v>
      </c>
      <c r="N559" s="15"/>
    </row>
    <row r="560" spans="1:14" ht="33.75" x14ac:dyDescent="0.25">
      <c r="A560" s="257" t="s">
        <v>834</v>
      </c>
      <c r="B560" s="257" t="s">
        <v>1408</v>
      </c>
      <c r="C560" s="257" t="s">
        <v>690</v>
      </c>
      <c r="D560" s="277" t="s">
        <v>1409</v>
      </c>
      <c r="E560" s="278" t="s">
        <v>711</v>
      </c>
      <c r="F560" s="279" t="s">
        <v>690</v>
      </c>
      <c r="G560" s="277" t="s">
        <v>1410</v>
      </c>
      <c r="H560" s="280" t="str">
        <f>IF(OR(AND('FIN-STUDENTS'!CF33="",'FIN-STUDENTS'!CG33=""),AND('FIN-STUDENTS'!CF42="",'FIN-STUDENTS'!CG42=""),AND('FIN-STUDENTS'!CG33="K",'FIN-STUDENTS'!CG42="K"),OR('FIN-STUDENTS'!CG33="O",'FIN-STUDENTS'!CG42="O")),"",SUM('FIN-STUDENTS'!CF33,'FIN-STUDENTS'!CF42))</f>
        <v/>
      </c>
      <c r="I560" s="280" t="str">
        <f>IF(AND(OR(AND('FIN-STUDENTS'!CG33="O",'FIN-STUDENTS'!CG42="O"),AND('FIN-STUDENTS'!CG33="K",'FIN-STUDENTS'!CG42="K")),SUM('FIN-STUDENTS'!CF33,'FIN-STUDENTS'!CF42)=0,ISNUMBER('FIN-STUDENTS'!CF45)),"",IF(OR('FIN-STUDENTS'!CG33="O",'FIN-STUDENTS'!CG42="O"),"O",IF(AND('FIN-STUDENTS'!CG33='FIN-STUDENTS'!CG42,OR('FIN-STUDENTS'!CG33="K",'FIN-STUDENTS'!CG33="W",'FIN-STUDENTS'!CG33="M")), UPPER('FIN-STUDENTS'!CG33),"")))</f>
        <v/>
      </c>
      <c r="J560" s="281" t="s">
        <v>711</v>
      </c>
      <c r="K560" s="280" t="str">
        <f>IF(AND(ISBLANK('FIN-STUDENTS'!CF45),$L$560&lt;&gt;"M"),"",'FIN-STUDENTS'!CF45)</f>
        <v/>
      </c>
      <c r="L560" s="280" t="str">
        <f>IF(ISBLANK('FIN-STUDENTS'!CG45),"",'FIN-STUDENTS'!CG45)</f>
        <v/>
      </c>
      <c r="M560" s="257" t="str">
        <f t="shared" si="9"/>
        <v>OK</v>
      </c>
      <c r="N560" s="15"/>
    </row>
    <row r="561" spans="1:14" ht="33.75" x14ac:dyDescent="0.25">
      <c r="A561" s="257" t="s">
        <v>834</v>
      </c>
      <c r="B561" s="257" t="s">
        <v>1411</v>
      </c>
      <c r="C561" s="257" t="s">
        <v>690</v>
      </c>
      <c r="D561" s="277" t="s">
        <v>1412</v>
      </c>
      <c r="E561" s="278" t="s">
        <v>711</v>
      </c>
      <c r="F561" s="279" t="s">
        <v>690</v>
      </c>
      <c r="G561" s="277" t="s">
        <v>1413</v>
      </c>
      <c r="H561" s="280" t="str">
        <f>IF(OR(AND('FIN-STUDENTS'!CI34="",'FIN-STUDENTS'!CJ34=""),AND('FIN-STUDENTS'!CI37="",'FIN-STUDENTS'!CJ37=""),AND('FIN-STUDENTS'!CJ34="K",'FIN-STUDENTS'!CJ37="K"),OR('FIN-STUDENTS'!CJ34="O",'FIN-STUDENTS'!CJ37="O")),"",SUM('FIN-STUDENTS'!CI34,'FIN-STUDENTS'!CI37))</f>
        <v/>
      </c>
      <c r="I561" s="280" t="str">
        <f>IF(AND(OR(AND('FIN-STUDENTS'!CJ34="O",'FIN-STUDENTS'!CJ37="O"),AND('FIN-STUDENTS'!CJ34="K",'FIN-STUDENTS'!CJ37="K")),SUM('FIN-STUDENTS'!CI34,'FIN-STUDENTS'!CI37)=0,ISNUMBER('FIN-STUDENTS'!CI40)),"",IF(OR('FIN-STUDENTS'!CJ34="O",'FIN-STUDENTS'!CJ37="O"),"O",IF(AND('FIN-STUDENTS'!CJ34='FIN-STUDENTS'!CJ37,OR('FIN-STUDENTS'!CJ34="K",'FIN-STUDENTS'!CJ34="W",'FIN-STUDENTS'!CJ34="M")), UPPER('FIN-STUDENTS'!CJ34),"")))</f>
        <v/>
      </c>
      <c r="J561" s="281" t="s">
        <v>711</v>
      </c>
      <c r="K561" s="280" t="str">
        <f>IF(AND(ISBLANK('FIN-STUDENTS'!CI40),$L$561&lt;&gt;"M"),"",'FIN-STUDENTS'!CI40)</f>
        <v/>
      </c>
      <c r="L561" s="280" t="str">
        <f>IF(ISBLANK('FIN-STUDENTS'!CJ40),"",'FIN-STUDENTS'!CJ40)</f>
        <v/>
      </c>
      <c r="M561" s="257" t="str">
        <f t="shared" ref="M561:M624" si="10">IF(AND(ISNUMBER(H561),ISNUMBER(K561)),IF(OR(ROUND(H561,0)&lt;&gt;ROUND(K561,0),I561&lt;&gt;L561),"Check","OK"),IF(OR(AND(H561&lt;&gt;K561,I561&lt;&gt;"M",L561&lt;&gt;"M"),I561&lt;&gt;L561),"Check","OK"))</f>
        <v>OK</v>
      </c>
      <c r="N561" s="15"/>
    </row>
    <row r="562" spans="1:14" ht="33.75" x14ac:dyDescent="0.25">
      <c r="A562" s="257" t="s">
        <v>834</v>
      </c>
      <c r="B562" s="257" t="s">
        <v>1414</v>
      </c>
      <c r="C562" s="257" t="s">
        <v>690</v>
      </c>
      <c r="D562" s="277" t="s">
        <v>1415</v>
      </c>
      <c r="E562" s="278" t="s">
        <v>711</v>
      </c>
      <c r="F562" s="279" t="s">
        <v>690</v>
      </c>
      <c r="G562" s="277" t="s">
        <v>1416</v>
      </c>
      <c r="H562" s="280" t="str">
        <f>IF(OR(AND('FIN-STUDENTS'!CI35="",'FIN-STUDENTS'!CJ35=""),AND('FIN-STUDENTS'!CI38="",'FIN-STUDENTS'!CJ38=""),AND('FIN-STUDENTS'!CJ35="K",'FIN-STUDENTS'!CJ38="K"),OR('FIN-STUDENTS'!CJ35="O",'FIN-STUDENTS'!CJ38="O")),"",SUM('FIN-STUDENTS'!CI35,'FIN-STUDENTS'!CI38))</f>
        <v/>
      </c>
      <c r="I562" s="280" t="str">
        <f>IF(AND(OR(AND('FIN-STUDENTS'!CJ35="O",'FIN-STUDENTS'!CJ38="O"),AND('FIN-STUDENTS'!CJ35="K",'FIN-STUDENTS'!CJ38="K")),SUM('FIN-STUDENTS'!CI35,'FIN-STUDENTS'!CI38)=0,ISNUMBER('FIN-STUDENTS'!CI41)),"",IF(OR('FIN-STUDENTS'!CJ35="O",'FIN-STUDENTS'!CJ38="O"),"O",IF(AND('FIN-STUDENTS'!CJ35='FIN-STUDENTS'!CJ38,OR('FIN-STUDENTS'!CJ35="K",'FIN-STUDENTS'!CJ35="W",'FIN-STUDENTS'!CJ35="M")), UPPER('FIN-STUDENTS'!CJ35),"")))</f>
        <v/>
      </c>
      <c r="J562" s="281" t="s">
        <v>711</v>
      </c>
      <c r="K562" s="280" t="str">
        <f>IF(AND(ISBLANK('FIN-STUDENTS'!CI41),$L$562&lt;&gt;"M"),"",'FIN-STUDENTS'!CI41)</f>
        <v/>
      </c>
      <c r="L562" s="280" t="str">
        <f>IF(ISBLANK('FIN-STUDENTS'!CJ41),"",'FIN-STUDENTS'!CJ41)</f>
        <v/>
      </c>
      <c r="M562" s="257" t="str">
        <f t="shared" si="10"/>
        <v>OK</v>
      </c>
      <c r="N562" s="15"/>
    </row>
    <row r="563" spans="1:14" ht="33.75" x14ac:dyDescent="0.25">
      <c r="A563" s="257" t="s">
        <v>834</v>
      </c>
      <c r="B563" s="257" t="s">
        <v>1417</v>
      </c>
      <c r="C563" s="257" t="s">
        <v>690</v>
      </c>
      <c r="D563" s="277" t="s">
        <v>1418</v>
      </c>
      <c r="E563" s="278" t="s">
        <v>711</v>
      </c>
      <c r="F563" s="279" t="s">
        <v>690</v>
      </c>
      <c r="G563" s="277" t="s">
        <v>1419</v>
      </c>
      <c r="H563" s="280" t="str">
        <f>IF(OR(AND('FIN-STUDENTS'!CI36="",'FIN-STUDENTS'!CJ36=""),AND('FIN-STUDENTS'!CI39="",'FIN-STUDENTS'!CJ39=""),AND('FIN-STUDENTS'!CJ36="K",'FIN-STUDENTS'!CJ39="K"),OR('FIN-STUDENTS'!CJ36="O",'FIN-STUDENTS'!CJ39="O")),"",SUM('FIN-STUDENTS'!CI36,'FIN-STUDENTS'!CI39))</f>
        <v/>
      </c>
      <c r="I563" s="280" t="str">
        <f>IF(AND(OR(AND('FIN-STUDENTS'!CJ36="O",'FIN-STUDENTS'!CJ39="O"),AND('FIN-STUDENTS'!CJ36="K",'FIN-STUDENTS'!CJ39="K")),SUM('FIN-STUDENTS'!CI36,'FIN-STUDENTS'!CI39)=0,ISNUMBER('FIN-STUDENTS'!CI42)),"",IF(OR('FIN-STUDENTS'!CJ36="O",'FIN-STUDENTS'!CJ39="O"),"O",IF(AND('FIN-STUDENTS'!CJ36='FIN-STUDENTS'!CJ39,OR('FIN-STUDENTS'!CJ36="K",'FIN-STUDENTS'!CJ36="W",'FIN-STUDENTS'!CJ36="M")), UPPER('FIN-STUDENTS'!CJ36),"")))</f>
        <v/>
      </c>
      <c r="J563" s="281" t="s">
        <v>711</v>
      </c>
      <c r="K563" s="280" t="str">
        <f>IF(AND(ISBLANK('FIN-STUDENTS'!CI42),$L$563&lt;&gt;"M"),"",'FIN-STUDENTS'!CI42)</f>
        <v/>
      </c>
      <c r="L563" s="280" t="str">
        <f>IF(ISBLANK('FIN-STUDENTS'!CJ42),"",'FIN-STUDENTS'!CJ42)</f>
        <v/>
      </c>
      <c r="M563" s="257" t="str">
        <f t="shared" si="10"/>
        <v>OK</v>
      </c>
      <c r="N563" s="15"/>
    </row>
    <row r="564" spans="1:14" ht="33.75" x14ac:dyDescent="0.25">
      <c r="A564" s="257" t="s">
        <v>834</v>
      </c>
      <c r="B564" s="257" t="s">
        <v>1420</v>
      </c>
      <c r="C564" s="257" t="s">
        <v>690</v>
      </c>
      <c r="D564" s="277" t="s">
        <v>1421</v>
      </c>
      <c r="E564" s="278" t="s">
        <v>711</v>
      </c>
      <c r="F564" s="279" t="s">
        <v>690</v>
      </c>
      <c r="G564" s="277" t="s">
        <v>1422</v>
      </c>
      <c r="H564" s="280" t="str">
        <f>IF(OR(AND('FIN-STUDENTS'!CI31="",'FIN-STUDENTS'!CJ31=""),AND('FIN-STUDENTS'!CI40="",'FIN-STUDENTS'!CJ40=""),AND('FIN-STUDENTS'!CJ31="K",'FIN-STUDENTS'!CJ40="K"),OR('FIN-STUDENTS'!CJ31="O",'FIN-STUDENTS'!CJ40="O")),"",SUM('FIN-STUDENTS'!CI31,'FIN-STUDENTS'!CI40))</f>
        <v/>
      </c>
      <c r="I564" s="280" t="str">
        <f>IF(AND(OR(AND('FIN-STUDENTS'!CJ31="O",'FIN-STUDENTS'!CJ40="O"),AND('FIN-STUDENTS'!CJ31="K",'FIN-STUDENTS'!CJ40="K")),SUM('FIN-STUDENTS'!CI31,'FIN-STUDENTS'!CI40)=0,ISNUMBER('FIN-STUDENTS'!CI43)),"",IF(OR('FIN-STUDENTS'!CJ31="O",'FIN-STUDENTS'!CJ40="O"),"O",IF(AND('FIN-STUDENTS'!CJ31='FIN-STUDENTS'!CJ40,OR('FIN-STUDENTS'!CJ31="K",'FIN-STUDENTS'!CJ31="W",'FIN-STUDENTS'!CJ31="M")), UPPER('FIN-STUDENTS'!CJ31),"")))</f>
        <v/>
      </c>
      <c r="J564" s="281" t="s">
        <v>711</v>
      </c>
      <c r="K564" s="280" t="str">
        <f>IF(AND(ISBLANK('FIN-STUDENTS'!CI43),$L$564&lt;&gt;"M"),"",'FIN-STUDENTS'!CI43)</f>
        <v/>
      </c>
      <c r="L564" s="280" t="str">
        <f>IF(ISBLANK('FIN-STUDENTS'!CJ43),"",'FIN-STUDENTS'!CJ43)</f>
        <v/>
      </c>
      <c r="M564" s="257" t="str">
        <f t="shared" si="10"/>
        <v>OK</v>
      </c>
      <c r="N564" s="15"/>
    </row>
    <row r="565" spans="1:14" ht="33.75" x14ac:dyDescent="0.25">
      <c r="A565" s="257" t="s">
        <v>834</v>
      </c>
      <c r="B565" s="257" t="s">
        <v>1423</v>
      </c>
      <c r="C565" s="257" t="s">
        <v>690</v>
      </c>
      <c r="D565" s="277" t="s">
        <v>1424</v>
      </c>
      <c r="E565" s="278" t="s">
        <v>711</v>
      </c>
      <c r="F565" s="279" t="s">
        <v>690</v>
      </c>
      <c r="G565" s="277" t="s">
        <v>1425</v>
      </c>
      <c r="H565" s="280" t="str">
        <f>IF(OR(AND('FIN-STUDENTS'!CI32="",'FIN-STUDENTS'!CJ32=""),AND('FIN-STUDENTS'!CI41="",'FIN-STUDENTS'!CJ41=""),AND('FIN-STUDENTS'!CJ32="K",'FIN-STUDENTS'!CJ41="K"),OR('FIN-STUDENTS'!CJ32="O",'FIN-STUDENTS'!CJ41="O")),"",SUM('FIN-STUDENTS'!CI32,'FIN-STUDENTS'!CI41))</f>
        <v/>
      </c>
      <c r="I565" s="280" t="str">
        <f>IF(AND(OR(AND('FIN-STUDENTS'!CJ32="O",'FIN-STUDENTS'!CJ41="O"),AND('FIN-STUDENTS'!CJ32="K",'FIN-STUDENTS'!CJ41="K")),SUM('FIN-STUDENTS'!CI32,'FIN-STUDENTS'!CI41)=0,ISNUMBER('FIN-STUDENTS'!CI44)),"",IF(OR('FIN-STUDENTS'!CJ32="O",'FIN-STUDENTS'!CJ41="O"),"O",IF(AND('FIN-STUDENTS'!CJ32='FIN-STUDENTS'!CJ41,OR('FIN-STUDENTS'!CJ32="K",'FIN-STUDENTS'!CJ32="W",'FIN-STUDENTS'!CJ32="M")), UPPER('FIN-STUDENTS'!CJ32),"")))</f>
        <v/>
      </c>
      <c r="J565" s="281" t="s">
        <v>711</v>
      </c>
      <c r="K565" s="280" t="str">
        <f>IF(AND(ISBLANK('FIN-STUDENTS'!CI44),$L$565&lt;&gt;"M"),"",'FIN-STUDENTS'!CI44)</f>
        <v/>
      </c>
      <c r="L565" s="280" t="str">
        <f>IF(ISBLANK('FIN-STUDENTS'!CJ44),"",'FIN-STUDENTS'!CJ44)</f>
        <v/>
      </c>
      <c r="M565" s="257" t="str">
        <f t="shared" si="10"/>
        <v>OK</v>
      </c>
      <c r="N565" s="15"/>
    </row>
    <row r="566" spans="1:14" ht="33.75" x14ac:dyDescent="0.25">
      <c r="A566" s="257" t="s">
        <v>834</v>
      </c>
      <c r="B566" s="257" t="s">
        <v>1426</v>
      </c>
      <c r="C566" s="257" t="s">
        <v>690</v>
      </c>
      <c r="D566" s="277" t="s">
        <v>1427</v>
      </c>
      <c r="E566" s="278" t="s">
        <v>711</v>
      </c>
      <c r="F566" s="279" t="s">
        <v>690</v>
      </c>
      <c r="G566" s="277" t="s">
        <v>1428</v>
      </c>
      <c r="H566" s="280" t="str">
        <f>IF(OR(AND('FIN-STUDENTS'!CI33="",'FIN-STUDENTS'!CJ33=""),AND('FIN-STUDENTS'!CI42="",'FIN-STUDENTS'!CJ42=""),AND('FIN-STUDENTS'!CJ33="K",'FIN-STUDENTS'!CJ42="K"),OR('FIN-STUDENTS'!CJ33="O",'FIN-STUDENTS'!CJ42="O")),"",SUM('FIN-STUDENTS'!CI33,'FIN-STUDENTS'!CI42))</f>
        <v/>
      </c>
      <c r="I566" s="280" t="str">
        <f>IF(AND(OR(AND('FIN-STUDENTS'!CJ33="O",'FIN-STUDENTS'!CJ42="O"),AND('FIN-STUDENTS'!CJ33="K",'FIN-STUDENTS'!CJ42="K")),SUM('FIN-STUDENTS'!CI33,'FIN-STUDENTS'!CI42)=0,ISNUMBER('FIN-STUDENTS'!CI45)),"",IF(OR('FIN-STUDENTS'!CJ33="O",'FIN-STUDENTS'!CJ42="O"),"O",IF(AND('FIN-STUDENTS'!CJ33='FIN-STUDENTS'!CJ42,OR('FIN-STUDENTS'!CJ33="K",'FIN-STUDENTS'!CJ33="W",'FIN-STUDENTS'!CJ33="M")), UPPER('FIN-STUDENTS'!CJ33),"")))</f>
        <v/>
      </c>
      <c r="J566" s="281" t="s">
        <v>711</v>
      </c>
      <c r="K566" s="280" t="str">
        <f>IF(AND(ISBLANK('FIN-STUDENTS'!CI45),$L$566&lt;&gt;"M"),"",'FIN-STUDENTS'!CI45)</f>
        <v/>
      </c>
      <c r="L566" s="280" t="str">
        <f>IF(ISBLANK('FIN-STUDENTS'!CJ45),"",'FIN-STUDENTS'!CJ45)</f>
        <v/>
      </c>
      <c r="M566" s="257" t="str">
        <f t="shared" si="10"/>
        <v>OK</v>
      </c>
      <c r="N566" s="15"/>
    </row>
    <row r="567" spans="1:14" ht="33.75" x14ac:dyDescent="0.25">
      <c r="A567" s="257" t="s">
        <v>834</v>
      </c>
      <c r="B567" s="257" t="s">
        <v>1429</v>
      </c>
      <c r="C567" s="257" t="s">
        <v>690</v>
      </c>
      <c r="D567" s="277" t="s">
        <v>1430</v>
      </c>
      <c r="E567" s="278" t="s">
        <v>711</v>
      </c>
      <c r="F567" s="279" t="s">
        <v>690</v>
      </c>
      <c r="G567" s="277" t="s">
        <v>1431</v>
      </c>
      <c r="H567" s="280" t="str">
        <f>IF(OR(AND('FIN-STUDENTS'!CL34="",'FIN-STUDENTS'!CM34=""),AND('FIN-STUDENTS'!CL37="",'FIN-STUDENTS'!CM37=""),AND('FIN-STUDENTS'!CM34="K",'FIN-STUDENTS'!CM37="K"),OR('FIN-STUDENTS'!CM34="O",'FIN-STUDENTS'!CM37="O")),"",SUM('FIN-STUDENTS'!CL34,'FIN-STUDENTS'!CL37))</f>
        <v/>
      </c>
      <c r="I567" s="280" t="str">
        <f>IF(AND(OR(AND('FIN-STUDENTS'!CM34="O",'FIN-STUDENTS'!CM37="O"),AND('FIN-STUDENTS'!CM34="K",'FIN-STUDENTS'!CM37="K")),SUM('FIN-STUDENTS'!CL34,'FIN-STUDENTS'!CL37)=0,ISNUMBER('FIN-STUDENTS'!CL40)),"",IF(OR('FIN-STUDENTS'!CM34="O",'FIN-STUDENTS'!CM37="O"),"O",IF(AND('FIN-STUDENTS'!CM34='FIN-STUDENTS'!CM37,OR('FIN-STUDENTS'!CM34="K",'FIN-STUDENTS'!CM34="W",'FIN-STUDENTS'!CM34="M")), UPPER('FIN-STUDENTS'!CM34),"")))</f>
        <v/>
      </c>
      <c r="J567" s="281" t="s">
        <v>711</v>
      </c>
      <c r="K567" s="280" t="str">
        <f>IF(AND(ISBLANK('FIN-STUDENTS'!CL40),$L$567&lt;&gt;"M"),"",'FIN-STUDENTS'!CL40)</f>
        <v/>
      </c>
      <c r="L567" s="280" t="str">
        <f>IF(ISBLANK('FIN-STUDENTS'!CM40),"",'FIN-STUDENTS'!CM40)</f>
        <v/>
      </c>
      <c r="M567" s="257" t="str">
        <f t="shared" si="10"/>
        <v>OK</v>
      </c>
      <c r="N567" s="15"/>
    </row>
    <row r="568" spans="1:14" ht="33.75" x14ac:dyDescent="0.25">
      <c r="A568" s="257" t="s">
        <v>834</v>
      </c>
      <c r="B568" s="257" t="s">
        <v>1432</v>
      </c>
      <c r="C568" s="257" t="s">
        <v>690</v>
      </c>
      <c r="D568" s="277" t="s">
        <v>1433</v>
      </c>
      <c r="E568" s="278" t="s">
        <v>711</v>
      </c>
      <c r="F568" s="279" t="s">
        <v>690</v>
      </c>
      <c r="G568" s="277" t="s">
        <v>1434</v>
      </c>
      <c r="H568" s="280" t="str">
        <f>IF(OR(AND('FIN-STUDENTS'!CL35="",'FIN-STUDENTS'!CM35=""),AND('FIN-STUDENTS'!CL38="",'FIN-STUDENTS'!CM38=""),AND('FIN-STUDENTS'!CM35="K",'FIN-STUDENTS'!CM38="K"),OR('FIN-STUDENTS'!CM35="O",'FIN-STUDENTS'!CM38="O")),"",SUM('FIN-STUDENTS'!CL35,'FIN-STUDENTS'!CL38))</f>
        <v/>
      </c>
      <c r="I568" s="280" t="str">
        <f>IF(AND(OR(AND('FIN-STUDENTS'!CM35="O",'FIN-STUDENTS'!CM38="O"),AND('FIN-STUDENTS'!CM35="K",'FIN-STUDENTS'!CM38="K")),SUM('FIN-STUDENTS'!CL35,'FIN-STUDENTS'!CL38)=0,ISNUMBER('FIN-STUDENTS'!CL41)),"",IF(OR('FIN-STUDENTS'!CM35="O",'FIN-STUDENTS'!CM38="O"),"O",IF(AND('FIN-STUDENTS'!CM35='FIN-STUDENTS'!CM38,OR('FIN-STUDENTS'!CM35="K",'FIN-STUDENTS'!CM35="W",'FIN-STUDENTS'!CM35="M")), UPPER('FIN-STUDENTS'!CM35),"")))</f>
        <v/>
      </c>
      <c r="J568" s="281" t="s">
        <v>711</v>
      </c>
      <c r="K568" s="280" t="str">
        <f>IF(AND(ISBLANK('FIN-STUDENTS'!CL41),$L$568&lt;&gt;"M"),"",'FIN-STUDENTS'!CL41)</f>
        <v/>
      </c>
      <c r="L568" s="280" t="str">
        <f>IF(ISBLANK('FIN-STUDENTS'!CM41),"",'FIN-STUDENTS'!CM41)</f>
        <v/>
      </c>
      <c r="M568" s="257" t="str">
        <f t="shared" si="10"/>
        <v>OK</v>
      </c>
      <c r="N568" s="15"/>
    </row>
    <row r="569" spans="1:14" ht="33.75" x14ac:dyDescent="0.25">
      <c r="A569" s="257" t="s">
        <v>834</v>
      </c>
      <c r="B569" s="257" t="s">
        <v>1435</v>
      </c>
      <c r="C569" s="257" t="s">
        <v>690</v>
      </c>
      <c r="D569" s="277" t="s">
        <v>1436</v>
      </c>
      <c r="E569" s="278" t="s">
        <v>711</v>
      </c>
      <c r="F569" s="279" t="s">
        <v>690</v>
      </c>
      <c r="G569" s="277" t="s">
        <v>1437</v>
      </c>
      <c r="H569" s="280" t="str">
        <f>IF(OR(AND('FIN-STUDENTS'!CL36="",'FIN-STUDENTS'!CM36=""),AND('FIN-STUDENTS'!CL39="",'FIN-STUDENTS'!CM39=""),AND('FIN-STUDENTS'!CM36="K",'FIN-STUDENTS'!CM39="K"),OR('FIN-STUDENTS'!CM36="O",'FIN-STUDENTS'!CM39="O")),"",SUM('FIN-STUDENTS'!CL36,'FIN-STUDENTS'!CL39))</f>
        <v/>
      </c>
      <c r="I569" s="280" t="str">
        <f>IF(AND(OR(AND('FIN-STUDENTS'!CM36="O",'FIN-STUDENTS'!CM39="O"),AND('FIN-STUDENTS'!CM36="K",'FIN-STUDENTS'!CM39="K")),SUM('FIN-STUDENTS'!CL36,'FIN-STUDENTS'!CL39)=0,ISNUMBER('FIN-STUDENTS'!CL42)),"",IF(OR('FIN-STUDENTS'!CM36="O",'FIN-STUDENTS'!CM39="O"),"O",IF(AND('FIN-STUDENTS'!CM36='FIN-STUDENTS'!CM39,OR('FIN-STUDENTS'!CM36="K",'FIN-STUDENTS'!CM36="W",'FIN-STUDENTS'!CM36="M")), UPPER('FIN-STUDENTS'!CM36),"")))</f>
        <v/>
      </c>
      <c r="J569" s="281" t="s">
        <v>711</v>
      </c>
      <c r="K569" s="280" t="str">
        <f>IF(AND(ISBLANK('FIN-STUDENTS'!CL42),$L$569&lt;&gt;"M"),"",'FIN-STUDENTS'!CL42)</f>
        <v/>
      </c>
      <c r="L569" s="280" t="str">
        <f>IF(ISBLANK('FIN-STUDENTS'!CM42),"",'FIN-STUDENTS'!CM42)</f>
        <v/>
      </c>
      <c r="M569" s="257" t="str">
        <f t="shared" si="10"/>
        <v>OK</v>
      </c>
      <c r="N569" s="15"/>
    </row>
    <row r="570" spans="1:14" ht="33.75" x14ac:dyDescent="0.25">
      <c r="A570" s="257" t="s">
        <v>834</v>
      </c>
      <c r="B570" s="257" t="s">
        <v>1438</v>
      </c>
      <c r="C570" s="257" t="s">
        <v>690</v>
      </c>
      <c r="D570" s="277" t="s">
        <v>1439</v>
      </c>
      <c r="E570" s="278" t="s">
        <v>711</v>
      </c>
      <c r="F570" s="279" t="s">
        <v>690</v>
      </c>
      <c r="G570" s="277" t="s">
        <v>1440</v>
      </c>
      <c r="H570" s="280" t="str">
        <f>IF(OR(AND('FIN-STUDENTS'!CL31="",'FIN-STUDENTS'!CM31=""),AND('FIN-STUDENTS'!CL40="",'FIN-STUDENTS'!CM40=""),AND('FIN-STUDENTS'!CM31="K",'FIN-STUDENTS'!CM40="K"),OR('FIN-STUDENTS'!CM31="O",'FIN-STUDENTS'!CM40="O")),"",SUM('FIN-STUDENTS'!CL31,'FIN-STUDENTS'!CL40))</f>
        <v/>
      </c>
      <c r="I570" s="280" t="str">
        <f>IF(AND(OR(AND('FIN-STUDENTS'!CM31="O",'FIN-STUDENTS'!CM40="O"),AND('FIN-STUDENTS'!CM31="K",'FIN-STUDENTS'!CM40="K")),SUM('FIN-STUDENTS'!CL31,'FIN-STUDENTS'!CL40)=0,ISNUMBER('FIN-STUDENTS'!CL43)),"",IF(OR('FIN-STUDENTS'!CM31="O",'FIN-STUDENTS'!CM40="O"),"O",IF(AND('FIN-STUDENTS'!CM31='FIN-STUDENTS'!CM40,OR('FIN-STUDENTS'!CM31="K",'FIN-STUDENTS'!CM31="W",'FIN-STUDENTS'!CM31="M")), UPPER('FIN-STUDENTS'!CM31),"")))</f>
        <v/>
      </c>
      <c r="J570" s="281" t="s">
        <v>711</v>
      </c>
      <c r="K570" s="280" t="str">
        <f>IF(AND(ISBLANK('FIN-STUDENTS'!CL43),$L$570&lt;&gt;"M"),"",'FIN-STUDENTS'!CL43)</f>
        <v/>
      </c>
      <c r="L570" s="280" t="str">
        <f>IF(ISBLANK('FIN-STUDENTS'!CM43),"",'FIN-STUDENTS'!CM43)</f>
        <v/>
      </c>
      <c r="M570" s="257" t="str">
        <f t="shared" si="10"/>
        <v>OK</v>
      </c>
      <c r="N570" s="15"/>
    </row>
    <row r="571" spans="1:14" ht="33.75" x14ac:dyDescent="0.25">
      <c r="A571" s="257" t="s">
        <v>834</v>
      </c>
      <c r="B571" s="257" t="s">
        <v>1441</v>
      </c>
      <c r="C571" s="257" t="s">
        <v>690</v>
      </c>
      <c r="D571" s="277" t="s">
        <v>1442</v>
      </c>
      <c r="E571" s="278" t="s">
        <v>711</v>
      </c>
      <c r="F571" s="279" t="s">
        <v>690</v>
      </c>
      <c r="G571" s="277" t="s">
        <v>1443</v>
      </c>
      <c r="H571" s="280" t="str">
        <f>IF(OR(AND('FIN-STUDENTS'!CL32="",'FIN-STUDENTS'!CM32=""),AND('FIN-STUDENTS'!CL41="",'FIN-STUDENTS'!CM41=""),AND('FIN-STUDENTS'!CM32="K",'FIN-STUDENTS'!CM41="K"),OR('FIN-STUDENTS'!CM32="O",'FIN-STUDENTS'!CM41="O")),"",SUM('FIN-STUDENTS'!CL32,'FIN-STUDENTS'!CL41))</f>
        <v/>
      </c>
      <c r="I571" s="280" t="str">
        <f>IF(AND(OR(AND('FIN-STUDENTS'!CM32="O",'FIN-STUDENTS'!CM41="O"),AND('FIN-STUDENTS'!CM32="K",'FIN-STUDENTS'!CM41="K")),SUM('FIN-STUDENTS'!CL32,'FIN-STUDENTS'!CL41)=0,ISNUMBER('FIN-STUDENTS'!CL44)),"",IF(OR('FIN-STUDENTS'!CM32="O",'FIN-STUDENTS'!CM41="O"),"O",IF(AND('FIN-STUDENTS'!CM32='FIN-STUDENTS'!CM41,OR('FIN-STUDENTS'!CM32="K",'FIN-STUDENTS'!CM32="W",'FIN-STUDENTS'!CM32="M")), UPPER('FIN-STUDENTS'!CM32),"")))</f>
        <v/>
      </c>
      <c r="J571" s="281" t="s">
        <v>711</v>
      </c>
      <c r="K571" s="280" t="str">
        <f>IF(AND(ISBLANK('FIN-STUDENTS'!CL44),$L$571&lt;&gt;"M"),"",'FIN-STUDENTS'!CL44)</f>
        <v/>
      </c>
      <c r="L571" s="280" t="str">
        <f>IF(ISBLANK('FIN-STUDENTS'!CM44),"",'FIN-STUDENTS'!CM44)</f>
        <v/>
      </c>
      <c r="M571" s="257" t="str">
        <f t="shared" si="10"/>
        <v>OK</v>
      </c>
      <c r="N571" s="15"/>
    </row>
    <row r="572" spans="1:14" ht="33.75" x14ac:dyDescent="0.25">
      <c r="A572" s="257" t="s">
        <v>834</v>
      </c>
      <c r="B572" s="257" t="s">
        <v>1444</v>
      </c>
      <c r="C572" s="257" t="s">
        <v>690</v>
      </c>
      <c r="D572" s="277" t="s">
        <v>1445</v>
      </c>
      <c r="E572" s="278" t="s">
        <v>711</v>
      </c>
      <c r="F572" s="279" t="s">
        <v>690</v>
      </c>
      <c r="G572" s="277" t="s">
        <v>1446</v>
      </c>
      <c r="H572" s="280" t="str">
        <f>IF(OR(AND('FIN-STUDENTS'!CL33="",'FIN-STUDENTS'!CM33=""),AND('FIN-STUDENTS'!CL42="",'FIN-STUDENTS'!CM42=""),AND('FIN-STUDENTS'!CM33="K",'FIN-STUDENTS'!CM42="K"),OR('FIN-STUDENTS'!CM33="O",'FIN-STUDENTS'!CM42="O")),"",SUM('FIN-STUDENTS'!CL33,'FIN-STUDENTS'!CL42))</f>
        <v/>
      </c>
      <c r="I572" s="280" t="str">
        <f>IF(AND(OR(AND('FIN-STUDENTS'!CM33="O",'FIN-STUDENTS'!CM42="O"),AND('FIN-STUDENTS'!CM33="K",'FIN-STUDENTS'!CM42="K")),SUM('FIN-STUDENTS'!CL33,'FIN-STUDENTS'!CL42)=0,ISNUMBER('FIN-STUDENTS'!CL45)),"",IF(OR('FIN-STUDENTS'!CM33="O",'FIN-STUDENTS'!CM42="O"),"O",IF(AND('FIN-STUDENTS'!CM33='FIN-STUDENTS'!CM42,OR('FIN-STUDENTS'!CM33="K",'FIN-STUDENTS'!CM33="W",'FIN-STUDENTS'!CM33="M")), UPPER('FIN-STUDENTS'!CM33),"")))</f>
        <v/>
      </c>
      <c r="J572" s="281" t="s">
        <v>711</v>
      </c>
      <c r="K572" s="280" t="str">
        <f>IF(AND(ISBLANK('FIN-STUDENTS'!CL45),$L$572&lt;&gt;"M"),"",'FIN-STUDENTS'!CL45)</f>
        <v/>
      </c>
      <c r="L572" s="280" t="str">
        <f>IF(ISBLANK('FIN-STUDENTS'!CM45),"",'FIN-STUDENTS'!CM45)</f>
        <v/>
      </c>
      <c r="M572" s="257" t="str">
        <f t="shared" si="10"/>
        <v>OK</v>
      </c>
      <c r="N572" s="15"/>
    </row>
    <row r="573" spans="1:14" ht="78.75" x14ac:dyDescent="0.25">
      <c r="A573" s="257" t="s">
        <v>834</v>
      </c>
      <c r="B573" s="257" t="s">
        <v>1447</v>
      </c>
      <c r="C573" s="257" t="s">
        <v>690</v>
      </c>
      <c r="D573" s="277" t="s">
        <v>1448</v>
      </c>
      <c r="E573" s="278" t="s">
        <v>711</v>
      </c>
      <c r="F573" s="279" t="s">
        <v>690</v>
      </c>
      <c r="G573" s="277" t="s">
        <v>1449</v>
      </c>
      <c r="H573" s="280" t="str">
        <f>IF(OR(EXACT('FIN-STUDENTS'!AG31,'FIN-STUDENTS'!AH31),EXACT('FIN-STUDENTS'!AJ31,'FIN-STUDENTS'!AK31),EXACT('FIN-STUDENTS'!AS31,'FIN-STUDENTS'!AT31),EXACT('FIN-STUDENTS'!BT31,'FIN-STUDENTS'!BU31),EXACT('FIN-STUDENTS'!CC31,'FIN-STUDENTS'!CD31), EXACT('FIN-STUDENTS'!CL31,'FIN-STUDENTS'!CM31),AND('FIN-STUDENTS'!AH31="K",'FIN-STUDENTS'!AK31="K",'FIN-STUDENTS'!AT31="K",'FIN-STUDENTS'!BU31="K", 'FIN-STUDENTS'!CD31="K",'FIN-STUDENTS'!CM31="K"),OR('FIN-STUDENTS'!AH31="O",'FIN-STUDENTS'!AK31="O",'FIN-STUDENTS'!AT31="O",'FIN-STUDENTS'!BU31="O", 'FIN-STUDENTS'!CD31="O",'FIN-STUDENTS'!CM31="O")),"",SUM('FIN-STUDENTS'!AG31,'FIN-STUDENTS'!AJ31,'FIN-STUDENTS'!AS31,'FIN-STUDENTS'!BT31,'FIN-STUDENTS'!CC31,'FIN-STUDENTS'!CL31))</f>
        <v/>
      </c>
      <c r="I573" s="280" t="str">
        <f>IF(AND(OR(OR('FIN-STUDENTS'!AH31="O",'FIN-STUDENTS'!AK31="O",'FIN-STUDENTS'!AT31="O",'FIN-STUDENTS'!BU31="O",'FIN-STUDENTS'!CD31="O",'FIN-STUDENTS'!CM31="O"), AND('FIN-STUDENTS'!AH31="K",'FIN-STUDENTS'!AK31="K",'FIN-STUDENTS'!AT31="K",'FIN-STUDENTS'!BU31="K", 'FIN-STUDENTS'!CD31="K",'FIN-STUDENTS'!CM31="K")),SUM('FIN-STUDENTS'!AG31,'FIN-STUDENTS'!AJ31,'FIN-STUDENTS'!AS31,'FIN-STUDENTS'!BT31,'FIN-STUDENTS'!CC31,'FIN-STUDENTS'!CL31)=0,ISNUMBER('FIN-STUDENTS'!CO31)),"",IF(OR('FIN-STUDENTS'!AH31="O",'FIN-STUDENTS'!AK31="O",'FIN-STUDENTS'!AT31="O",'FIN-STUDENTS'!BU31="O",'FIN-STUDENTS'!CD31="O",'FIN-STUDENTS'!CM31="O"),"O",IF(AND('FIN-STUDENTS'!AH31='FIN-STUDENTS'!AK31,'FIN-STUDENTS'!AH31='FIN-STUDENTS'!AT31,'FIN-STUDENTS'!AH31='FIN-STUDENTS'!BU31,'FIN-STUDENTS'!AH31='FIN-STUDENTS'!CD31,'FIN-STUDENTS'!AH31='FIN-STUDENTS'!CM31,OR('FIN-STUDENTS'!AH31="K",'FIN-STUDENTS'!AH31="W",'FIN-STUDENTS'!AH31="M")),UPPER('FIN-STUDENTS'!AH31),"")))</f>
        <v/>
      </c>
      <c r="J573" s="281" t="s">
        <v>711</v>
      </c>
      <c r="K573" s="280" t="str">
        <f>IF(AND(ISBLANK('FIN-STUDENTS'!CO31),$L$573&lt;&gt;"M"),"",'FIN-STUDENTS'!CO31)</f>
        <v/>
      </c>
      <c r="L573" s="280" t="str">
        <f>IF(ISBLANK('FIN-STUDENTS'!CP31),"",'FIN-STUDENTS'!CP31)</f>
        <v/>
      </c>
      <c r="M573" s="257" t="str">
        <f t="shared" si="10"/>
        <v>OK</v>
      </c>
      <c r="N573" s="15"/>
    </row>
    <row r="574" spans="1:14" ht="78.75" x14ac:dyDescent="0.25">
      <c r="A574" s="257" t="s">
        <v>834</v>
      </c>
      <c r="B574" s="257" t="s">
        <v>1450</v>
      </c>
      <c r="C574" s="257" t="s">
        <v>690</v>
      </c>
      <c r="D574" s="277" t="s">
        <v>1451</v>
      </c>
      <c r="E574" s="278" t="s">
        <v>711</v>
      </c>
      <c r="F574" s="279" t="s">
        <v>690</v>
      </c>
      <c r="G574" s="277" t="s">
        <v>1452</v>
      </c>
      <c r="H574" s="280" t="str">
        <f>IF(OR(EXACT('FIN-STUDENTS'!AG32,'FIN-STUDENTS'!AH32),EXACT('FIN-STUDENTS'!AJ32,'FIN-STUDENTS'!AK32),EXACT('FIN-STUDENTS'!AS32,'FIN-STUDENTS'!AT32),EXACT('FIN-STUDENTS'!BT32,'FIN-STUDENTS'!BU32),EXACT('FIN-STUDENTS'!CC32,'FIN-STUDENTS'!CD32), EXACT('FIN-STUDENTS'!CL32,'FIN-STUDENTS'!CM32),AND('FIN-STUDENTS'!AH32="K",'FIN-STUDENTS'!AK32="K",'FIN-STUDENTS'!AT32="K",'FIN-STUDENTS'!BU32="K", 'FIN-STUDENTS'!CD32="K",'FIN-STUDENTS'!CM32="K"),OR('FIN-STUDENTS'!AH32="O",'FIN-STUDENTS'!AK32="O",'FIN-STUDENTS'!AT32="O",'FIN-STUDENTS'!BU32="O", 'FIN-STUDENTS'!CD32="O",'FIN-STUDENTS'!CM32="O")),"",SUM('FIN-STUDENTS'!AG32,'FIN-STUDENTS'!AJ32,'FIN-STUDENTS'!AS32,'FIN-STUDENTS'!BT32,'FIN-STUDENTS'!CC32,'FIN-STUDENTS'!CL32))</f>
        <v/>
      </c>
      <c r="I574" s="280" t="str">
        <f>IF(AND(OR(OR('FIN-STUDENTS'!AH32="O",'FIN-STUDENTS'!AK32="O",'FIN-STUDENTS'!AT32="O",'FIN-STUDENTS'!BU32="O",'FIN-STUDENTS'!CD32="O",'FIN-STUDENTS'!CM32="O"), AND('FIN-STUDENTS'!AH32="K",'FIN-STUDENTS'!AK32="K",'FIN-STUDENTS'!AT32="K",'FIN-STUDENTS'!BU32="K", 'FIN-STUDENTS'!CD32="K",'FIN-STUDENTS'!CM32="K")),SUM('FIN-STUDENTS'!AG32,'FIN-STUDENTS'!AJ32,'FIN-STUDENTS'!AS32,'FIN-STUDENTS'!BT32,'FIN-STUDENTS'!CC32,'FIN-STUDENTS'!CL32)=0,ISNUMBER('FIN-STUDENTS'!CO32)),"",IF(OR('FIN-STUDENTS'!AH32="O",'FIN-STUDENTS'!AK32="O",'FIN-STUDENTS'!AT32="O",'FIN-STUDENTS'!BU32="O",'FIN-STUDENTS'!CD32="O",'FIN-STUDENTS'!CM32="O"),"O",IF(AND('FIN-STUDENTS'!AH32='FIN-STUDENTS'!AK32,'FIN-STUDENTS'!AH32='FIN-STUDENTS'!AT32,'FIN-STUDENTS'!AH32='FIN-STUDENTS'!BU32,'FIN-STUDENTS'!AH32='FIN-STUDENTS'!CD32,'FIN-STUDENTS'!AH32='FIN-STUDENTS'!CM32,OR('FIN-STUDENTS'!AH32="K",'FIN-STUDENTS'!AH32="W",'FIN-STUDENTS'!AH32="M")),UPPER('FIN-STUDENTS'!AH32),"")))</f>
        <v/>
      </c>
      <c r="J574" s="281" t="s">
        <v>711</v>
      </c>
      <c r="K574" s="280" t="str">
        <f>IF(AND(ISBLANK('FIN-STUDENTS'!CO32),$L$574&lt;&gt;"M"),"",'FIN-STUDENTS'!CO32)</f>
        <v/>
      </c>
      <c r="L574" s="280" t="str">
        <f>IF(ISBLANK('FIN-STUDENTS'!CP32),"",'FIN-STUDENTS'!CP32)</f>
        <v/>
      </c>
      <c r="M574" s="257" t="str">
        <f t="shared" si="10"/>
        <v>OK</v>
      </c>
      <c r="N574" s="15"/>
    </row>
    <row r="575" spans="1:14" ht="78.75" x14ac:dyDescent="0.25">
      <c r="A575" s="257" t="s">
        <v>834</v>
      </c>
      <c r="B575" s="257" t="s">
        <v>1453</v>
      </c>
      <c r="C575" s="257" t="s">
        <v>690</v>
      </c>
      <c r="D575" s="277" t="s">
        <v>1454</v>
      </c>
      <c r="E575" s="278" t="s">
        <v>711</v>
      </c>
      <c r="F575" s="279" t="s">
        <v>690</v>
      </c>
      <c r="G575" s="277" t="s">
        <v>1455</v>
      </c>
      <c r="H575" s="280" t="str">
        <f>IF(OR(EXACT('FIN-STUDENTS'!AG33,'FIN-STUDENTS'!AH33),EXACT('FIN-STUDENTS'!AJ33,'FIN-STUDENTS'!AK33),EXACT('FIN-STUDENTS'!AS33,'FIN-STUDENTS'!AT33),EXACT('FIN-STUDENTS'!BT33,'FIN-STUDENTS'!BU33),EXACT('FIN-STUDENTS'!CC33,'FIN-STUDENTS'!CD33), EXACT('FIN-STUDENTS'!CL33,'FIN-STUDENTS'!CM33),AND('FIN-STUDENTS'!AH33="K",'FIN-STUDENTS'!AK33="K",'FIN-STUDENTS'!AT33="K",'FIN-STUDENTS'!BU33="K", 'FIN-STUDENTS'!CD33="K",'FIN-STUDENTS'!CM33="K"),OR('FIN-STUDENTS'!AH33="O",'FIN-STUDENTS'!AK33="O",'FIN-STUDENTS'!AT33="O",'FIN-STUDENTS'!BU33="O", 'FIN-STUDENTS'!CD33="O",'FIN-STUDENTS'!CM33="O")),"",SUM('FIN-STUDENTS'!AG33,'FIN-STUDENTS'!AJ33,'FIN-STUDENTS'!AS33,'FIN-STUDENTS'!BT33,'FIN-STUDENTS'!CC33,'FIN-STUDENTS'!CL33))</f>
        <v/>
      </c>
      <c r="I575" s="280" t="str">
        <f>IF(AND(OR(OR('FIN-STUDENTS'!AH33="O",'FIN-STUDENTS'!AK33="O",'FIN-STUDENTS'!AT33="O",'FIN-STUDENTS'!BU33="O",'FIN-STUDENTS'!CD33="O",'FIN-STUDENTS'!CM33="O"), AND('FIN-STUDENTS'!AH33="K",'FIN-STUDENTS'!AK33="K",'FIN-STUDENTS'!AT33="K",'FIN-STUDENTS'!BU33="K", 'FIN-STUDENTS'!CD33="K",'FIN-STUDENTS'!CM33="K")),SUM('FIN-STUDENTS'!AG33,'FIN-STUDENTS'!AJ33,'FIN-STUDENTS'!AS33,'FIN-STUDENTS'!BT33,'FIN-STUDENTS'!CC33,'FIN-STUDENTS'!CL33)=0,ISNUMBER('FIN-STUDENTS'!CO33)),"",IF(OR('FIN-STUDENTS'!AH33="O",'FIN-STUDENTS'!AK33="O",'FIN-STUDENTS'!AT33="O",'FIN-STUDENTS'!BU33="O",'FIN-STUDENTS'!CD33="O",'FIN-STUDENTS'!CM33="O"),"O",IF(AND('FIN-STUDENTS'!AH33='FIN-STUDENTS'!AK33,'FIN-STUDENTS'!AH33='FIN-STUDENTS'!AT33,'FIN-STUDENTS'!AH33='FIN-STUDENTS'!BU33,'FIN-STUDENTS'!AH33='FIN-STUDENTS'!CD33,'FIN-STUDENTS'!AH33='FIN-STUDENTS'!CM33,OR('FIN-STUDENTS'!AH33="K",'FIN-STUDENTS'!AH33="W",'FIN-STUDENTS'!AH33="M")),UPPER('FIN-STUDENTS'!AH33),"")))</f>
        <v/>
      </c>
      <c r="J575" s="281" t="s">
        <v>711</v>
      </c>
      <c r="K575" s="280" t="str">
        <f>IF(AND(ISBLANK('FIN-STUDENTS'!CO33),$L$575&lt;&gt;"M"),"",'FIN-STUDENTS'!CO33)</f>
        <v/>
      </c>
      <c r="L575" s="280" t="str">
        <f>IF(ISBLANK('FIN-STUDENTS'!CP33),"",'FIN-STUDENTS'!CP33)</f>
        <v/>
      </c>
      <c r="M575" s="257" t="str">
        <f t="shared" si="10"/>
        <v>OK</v>
      </c>
      <c r="N575" s="15"/>
    </row>
    <row r="576" spans="1:14" ht="78.75" x14ac:dyDescent="0.25">
      <c r="A576" s="257" t="s">
        <v>834</v>
      </c>
      <c r="B576" s="257" t="s">
        <v>1456</v>
      </c>
      <c r="C576" s="257" t="s">
        <v>690</v>
      </c>
      <c r="D576" s="277" t="s">
        <v>1457</v>
      </c>
      <c r="E576" s="278" t="s">
        <v>711</v>
      </c>
      <c r="F576" s="279" t="s">
        <v>690</v>
      </c>
      <c r="G576" s="277" t="s">
        <v>1458</v>
      </c>
      <c r="H576" s="280" t="str">
        <f>IF(OR(EXACT('FIN-STUDENTS'!AG34,'FIN-STUDENTS'!AH34),EXACT('FIN-STUDENTS'!AJ34,'FIN-STUDENTS'!AK34),EXACT('FIN-STUDENTS'!AS34,'FIN-STUDENTS'!AT34),EXACT('FIN-STUDENTS'!BT34,'FIN-STUDENTS'!BU34),EXACT('FIN-STUDENTS'!CC34,'FIN-STUDENTS'!CD34), EXACT('FIN-STUDENTS'!CL34,'FIN-STUDENTS'!CM34),AND('FIN-STUDENTS'!AH34="K",'FIN-STUDENTS'!AK34="K",'FIN-STUDENTS'!AT34="K",'FIN-STUDENTS'!BU34="K", 'FIN-STUDENTS'!CD34="K",'FIN-STUDENTS'!CM34="K"),OR('FIN-STUDENTS'!AH34="O",'FIN-STUDENTS'!AK34="O",'FIN-STUDENTS'!AT34="O",'FIN-STUDENTS'!BU34="O", 'FIN-STUDENTS'!CD34="O",'FIN-STUDENTS'!CM34="O")),"",SUM('FIN-STUDENTS'!AG34,'FIN-STUDENTS'!AJ34,'FIN-STUDENTS'!AS34,'FIN-STUDENTS'!BT34,'FIN-STUDENTS'!CC34,'FIN-STUDENTS'!CL34))</f>
        <v/>
      </c>
      <c r="I576" s="280" t="str">
        <f>IF(AND(OR(OR('FIN-STUDENTS'!AH34="O",'FIN-STUDENTS'!AK34="O",'FIN-STUDENTS'!AT34="O",'FIN-STUDENTS'!BU34="O",'FIN-STUDENTS'!CD34="O",'FIN-STUDENTS'!CM34="O"), AND('FIN-STUDENTS'!AH34="K",'FIN-STUDENTS'!AK34="K",'FIN-STUDENTS'!AT34="K",'FIN-STUDENTS'!BU34="K", 'FIN-STUDENTS'!CD34="K",'FIN-STUDENTS'!CM34="K")),SUM('FIN-STUDENTS'!AG34,'FIN-STUDENTS'!AJ34,'FIN-STUDENTS'!AS34,'FIN-STUDENTS'!BT34,'FIN-STUDENTS'!CC34,'FIN-STUDENTS'!CL34)=0,ISNUMBER('FIN-STUDENTS'!CO34)),"",IF(OR('FIN-STUDENTS'!AH34="O",'FIN-STUDENTS'!AK34="O",'FIN-STUDENTS'!AT34="O",'FIN-STUDENTS'!BU34="O",'FIN-STUDENTS'!CD34="O",'FIN-STUDENTS'!CM34="O"),"O",IF(AND('FIN-STUDENTS'!AH34='FIN-STUDENTS'!AK34,'FIN-STUDENTS'!AH34='FIN-STUDENTS'!AT34,'FIN-STUDENTS'!AH34='FIN-STUDENTS'!BU34,'FIN-STUDENTS'!AH34='FIN-STUDENTS'!CD34,'FIN-STUDENTS'!AH34='FIN-STUDENTS'!CM34,OR('FIN-STUDENTS'!AH34="K",'FIN-STUDENTS'!AH34="W",'FIN-STUDENTS'!AH34="M")),UPPER('FIN-STUDENTS'!AH34),"")))</f>
        <v/>
      </c>
      <c r="J576" s="281" t="s">
        <v>711</v>
      </c>
      <c r="K576" s="280" t="str">
        <f>IF(AND(ISBLANK('FIN-STUDENTS'!CO34),$L$576&lt;&gt;"M"),"",'FIN-STUDENTS'!CO34)</f>
        <v/>
      </c>
      <c r="L576" s="280" t="str">
        <f>IF(ISBLANK('FIN-STUDENTS'!CP34),"",'FIN-STUDENTS'!CP34)</f>
        <v/>
      </c>
      <c r="M576" s="257" t="str">
        <f t="shared" si="10"/>
        <v>OK</v>
      </c>
      <c r="N576" s="15"/>
    </row>
    <row r="577" spans="1:14" ht="78.75" x14ac:dyDescent="0.25">
      <c r="A577" s="257" t="s">
        <v>834</v>
      </c>
      <c r="B577" s="257" t="s">
        <v>1459</v>
      </c>
      <c r="C577" s="257" t="s">
        <v>690</v>
      </c>
      <c r="D577" s="277" t="s">
        <v>1460</v>
      </c>
      <c r="E577" s="278" t="s">
        <v>711</v>
      </c>
      <c r="F577" s="279" t="s">
        <v>690</v>
      </c>
      <c r="G577" s="277" t="s">
        <v>1461</v>
      </c>
      <c r="H577" s="280" t="str">
        <f>IF(OR(EXACT('FIN-STUDENTS'!AG35,'FIN-STUDENTS'!AH35),EXACT('FIN-STUDENTS'!AJ35,'FIN-STUDENTS'!AK35),EXACT('FIN-STUDENTS'!AS35,'FIN-STUDENTS'!AT35),EXACT('FIN-STUDENTS'!BT35,'FIN-STUDENTS'!BU35),EXACT('FIN-STUDENTS'!CC35,'FIN-STUDENTS'!CD35), EXACT('FIN-STUDENTS'!CL35,'FIN-STUDENTS'!CM35),AND('FIN-STUDENTS'!AH35="K",'FIN-STUDENTS'!AK35="K",'FIN-STUDENTS'!AT35="K",'FIN-STUDENTS'!BU35="K", 'FIN-STUDENTS'!CD35="K",'FIN-STUDENTS'!CM35="K"),OR('FIN-STUDENTS'!AH35="O",'FIN-STUDENTS'!AK35="O",'FIN-STUDENTS'!AT35="O",'FIN-STUDENTS'!BU35="O", 'FIN-STUDENTS'!CD35="O",'FIN-STUDENTS'!CM35="O")),"",SUM('FIN-STUDENTS'!AG35,'FIN-STUDENTS'!AJ35,'FIN-STUDENTS'!AS35,'FIN-STUDENTS'!BT35,'FIN-STUDENTS'!CC35,'FIN-STUDENTS'!CL35))</f>
        <v/>
      </c>
      <c r="I577" s="280" t="str">
        <f>IF(AND(OR(OR('FIN-STUDENTS'!AH35="O",'FIN-STUDENTS'!AK35="O",'FIN-STUDENTS'!AT35="O",'FIN-STUDENTS'!BU35="O",'FIN-STUDENTS'!CD35="O",'FIN-STUDENTS'!CM35="O"), AND('FIN-STUDENTS'!AH35="K",'FIN-STUDENTS'!AK35="K",'FIN-STUDENTS'!AT35="K",'FIN-STUDENTS'!BU35="K", 'FIN-STUDENTS'!CD35="K",'FIN-STUDENTS'!CM35="K")),SUM('FIN-STUDENTS'!AG35,'FIN-STUDENTS'!AJ35,'FIN-STUDENTS'!AS35,'FIN-STUDENTS'!BT35,'FIN-STUDENTS'!CC35,'FIN-STUDENTS'!CL35)=0,ISNUMBER('FIN-STUDENTS'!CO35)),"",IF(OR('FIN-STUDENTS'!AH35="O",'FIN-STUDENTS'!AK35="O",'FIN-STUDENTS'!AT35="O",'FIN-STUDENTS'!BU35="O",'FIN-STUDENTS'!CD35="O",'FIN-STUDENTS'!CM35="O"),"O",IF(AND('FIN-STUDENTS'!AH35='FIN-STUDENTS'!AK35,'FIN-STUDENTS'!AH35='FIN-STUDENTS'!AT35,'FIN-STUDENTS'!AH35='FIN-STUDENTS'!BU35,'FIN-STUDENTS'!AH35='FIN-STUDENTS'!CD35,'FIN-STUDENTS'!AH35='FIN-STUDENTS'!CM35,OR('FIN-STUDENTS'!AH35="K",'FIN-STUDENTS'!AH35="W",'FIN-STUDENTS'!AH35="M")),UPPER('FIN-STUDENTS'!AH35),"")))</f>
        <v/>
      </c>
      <c r="J577" s="281" t="s">
        <v>711</v>
      </c>
      <c r="K577" s="280" t="str">
        <f>IF(AND(ISBLANK('FIN-STUDENTS'!CO35),$L$577&lt;&gt;"M"),"",'FIN-STUDENTS'!CO35)</f>
        <v/>
      </c>
      <c r="L577" s="280" t="str">
        <f>IF(ISBLANK('FIN-STUDENTS'!CP35),"",'FIN-STUDENTS'!CP35)</f>
        <v/>
      </c>
      <c r="M577" s="257" t="str">
        <f t="shared" si="10"/>
        <v>OK</v>
      </c>
      <c r="N577" s="15"/>
    </row>
    <row r="578" spans="1:14" ht="78.75" x14ac:dyDescent="0.25">
      <c r="A578" s="257" t="s">
        <v>834</v>
      </c>
      <c r="B578" s="257" t="s">
        <v>1462</v>
      </c>
      <c r="C578" s="257" t="s">
        <v>690</v>
      </c>
      <c r="D578" s="277" t="s">
        <v>1463</v>
      </c>
      <c r="E578" s="278" t="s">
        <v>711</v>
      </c>
      <c r="F578" s="279" t="s">
        <v>690</v>
      </c>
      <c r="G578" s="277" t="s">
        <v>1464</v>
      </c>
      <c r="H578" s="280" t="str">
        <f>IF(OR(EXACT('FIN-STUDENTS'!AG36,'FIN-STUDENTS'!AH36),EXACT('FIN-STUDENTS'!AJ36,'FIN-STUDENTS'!AK36),EXACT('FIN-STUDENTS'!AS36,'FIN-STUDENTS'!AT36),EXACT('FIN-STUDENTS'!BT36,'FIN-STUDENTS'!BU36),EXACT('FIN-STUDENTS'!CC36,'FIN-STUDENTS'!CD36), EXACT('FIN-STUDENTS'!CL36,'FIN-STUDENTS'!CM36),AND('FIN-STUDENTS'!AH36="K",'FIN-STUDENTS'!AK36="K",'FIN-STUDENTS'!AT36="K",'FIN-STUDENTS'!BU36="K", 'FIN-STUDENTS'!CD36="K",'FIN-STUDENTS'!CM36="K"),OR('FIN-STUDENTS'!AH36="O",'FIN-STUDENTS'!AK36="O",'FIN-STUDENTS'!AT36="O",'FIN-STUDENTS'!BU36="O", 'FIN-STUDENTS'!CD36="O",'FIN-STUDENTS'!CM36="O")),"",SUM('FIN-STUDENTS'!AG36,'FIN-STUDENTS'!AJ36,'FIN-STUDENTS'!AS36,'FIN-STUDENTS'!BT36,'FIN-STUDENTS'!CC36,'FIN-STUDENTS'!CL36))</f>
        <v/>
      </c>
      <c r="I578" s="280" t="str">
        <f>IF(AND(OR(OR('FIN-STUDENTS'!AH36="O",'FIN-STUDENTS'!AK36="O",'FIN-STUDENTS'!AT36="O",'FIN-STUDENTS'!BU36="O",'FIN-STUDENTS'!CD36="O",'FIN-STUDENTS'!CM36="O"), AND('FIN-STUDENTS'!AH36="K",'FIN-STUDENTS'!AK36="K",'FIN-STUDENTS'!AT36="K",'FIN-STUDENTS'!BU36="K", 'FIN-STUDENTS'!CD36="K",'FIN-STUDENTS'!CM36="K")),SUM('FIN-STUDENTS'!AG36,'FIN-STUDENTS'!AJ36,'FIN-STUDENTS'!AS36,'FIN-STUDENTS'!BT36,'FIN-STUDENTS'!CC36,'FIN-STUDENTS'!CL36)=0,ISNUMBER('FIN-STUDENTS'!CO36)),"",IF(OR('FIN-STUDENTS'!AH36="O",'FIN-STUDENTS'!AK36="O",'FIN-STUDENTS'!AT36="O",'FIN-STUDENTS'!BU36="O",'FIN-STUDENTS'!CD36="O",'FIN-STUDENTS'!CM36="O"),"O",IF(AND('FIN-STUDENTS'!AH36='FIN-STUDENTS'!AK36,'FIN-STUDENTS'!AH36='FIN-STUDENTS'!AT36,'FIN-STUDENTS'!AH36='FIN-STUDENTS'!BU36,'FIN-STUDENTS'!AH36='FIN-STUDENTS'!CD36,'FIN-STUDENTS'!AH36='FIN-STUDENTS'!CM36,OR('FIN-STUDENTS'!AH36="K",'FIN-STUDENTS'!AH36="W",'FIN-STUDENTS'!AH36="M")),UPPER('FIN-STUDENTS'!AH36),"")))</f>
        <v/>
      </c>
      <c r="J578" s="281" t="s">
        <v>711</v>
      </c>
      <c r="K578" s="280" t="str">
        <f>IF(AND(ISBLANK('FIN-STUDENTS'!CO36),$L$578&lt;&gt;"M"),"",'FIN-STUDENTS'!CO36)</f>
        <v/>
      </c>
      <c r="L578" s="280" t="str">
        <f>IF(ISBLANK('FIN-STUDENTS'!CP36),"",'FIN-STUDENTS'!CP36)</f>
        <v/>
      </c>
      <c r="M578" s="257" t="str">
        <f t="shared" si="10"/>
        <v>OK</v>
      </c>
      <c r="N578" s="15"/>
    </row>
    <row r="579" spans="1:14" ht="78.75" x14ac:dyDescent="0.25">
      <c r="A579" s="257" t="s">
        <v>834</v>
      </c>
      <c r="B579" s="257" t="s">
        <v>1465</v>
      </c>
      <c r="C579" s="257" t="s">
        <v>690</v>
      </c>
      <c r="D579" s="277" t="s">
        <v>1466</v>
      </c>
      <c r="E579" s="278" t="s">
        <v>711</v>
      </c>
      <c r="F579" s="279" t="s">
        <v>690</v>
      </c>
      <c r="G579" s="277" t="s">
        <v>1467</v>
      </c>
      <c r="H579" s="280" t="str">
        <f>IF(OR(EXACT('FIN-STUDENTS'!AG37,'FIN-STUDENTS'!AH37),EXACT('FIN-STUDENTS'!AJ37,'FIN-STUDENTS'!AK37),EXACT('FIN-STUDENTS'!AS37,'FIN-STUDENTS'!AT37),EXACT('FIN-STUDENTS'!BT37,'FIN-STUDENTS'!BU37),EXACT('FIN-STUDENTS'!CC37,'FIN-STUDENTS'!CD37), EXACT('FIN-STUDENTS'!CL37,'FIN-STUDENTS'!CM37),AND('FIN-STUDENTS'!AH37="K",'FIN-STUDENTS'!AK37="K",'FIN-STUDENTS'!AT37="K",'FIN-STUDENTS'!BU37="K", 'FIN-STUDENTS'!CD37="K",'FIN-STUDENTS'!CM37="K"),OR('FIN-STUDENTS'!AH37="O",'FIN-STUDENTS'!AK37="O",'FIN-STUDENTS'!AT37="O",'FIN-STUDENTS'!BU37="O", 'FIN-STUDENTS'!CD37="O",'FIN-STUDENTS'!CM37="O")),"",SUM('FIN-STUDENTS'!AG37,'FIN-STUDENTS'!AJ37,'FIN-STUDENTS'!AS37,'FIN-STUDENTS'!BT37,'FIN-STUDENTS'!CC37,'FIN-STUDENTS'!CL37))</f>
        <v/>
      </c>
      <c r="I579" s="280" t="str">
        <f>IF(AND(OR(OR('FIN-STUDENTS'!AH37="O",'FIN-STUDENTS'!AK37="O",'FIN-STUDENTS'!AT37="O",'FIN-STUDENTS'!BU37="O",'FIN-STUDENTS'!CD37="O",'FIN-STUDENTS'!CM37="O"), AND('FIN-STUDENTS'!AH37="K",'FIN-STUDENTS'!AK37="K",'FIN-STUDENTS'!AT37="K",'FIN-STUDENTS'!BU37="K", 'FIN-STUDENTS'!CD37="K",'FIN-STUDENTS'!CM37="K")),SUM('FIN-STUDENTS'!AG37,'FIN-STUDENTS'!AJ37,'FIN-STUDENTS'!AS37,'FIN-STUDENTS'!BT37,'FIN-STUDENTS'!CC37,'FIN-STUDENTS'!CL37)=0,ISNUMBER('FIN-STUDENTS'!CO37)),"",IF(OR('FIN-STUDENTS'!AH37="O",'FIN-STUDENTS'!AK37="O",'FIN-STUDENTS'!AT37="O",'FIN-STUDENTS'!BU37="O",'FIN-STUDENTS'!CD37="O",'FIN-STUDENTS'!CM37="O"),"O",IF(AND('FIN-STUDENTS'!AH37='FIN-STUDENTS'!AK37,'FIN-STUDENTS'!AH37='FIN-STUDENTS'!AT37,'FIN-STUDENTS'!AH37='FIN-STUDENTS'!BU37,'FIN-STUDENTS'!AH37='FIN-STUDENTS'!CD37,'FIN-STUDENTS'!AH37='FIN-STUDENTS'!CM37,OR('FIN-STUDENTS'!AH37="K",'FIN-STUDENTS'!AH37="W",'FIN-STUDENTS'!AH37="M")),UPPER('FIN-STUDENTS'!AH37),"")))</f>
        <v/>
      </c>
      <c r="J579" s="281" t="s">
        <v>711</v>
      </c>
      <c r="K579" s="280" t="str">
        <f>IF(AND(ISBLANK('FIN-STUDENTS'!CO37),$L$579&lt;&gt;"M"),"",'FIN-STUDENTS'!CO37)</f>
        <v/>
      </c>
      <c r="L579" s="280" t="str">
        <f>IF(ISBLANK('FIN-STUDENTS'!CP37),"",'FIN-STUDENTS'!CP37)</f>
        <v/>
      </c>
      <c r="M579" s="257" t="str">
        <f t="shared" si="10"/>
        <v>OK</v>
      </c>
      <c r="N579" s="15"/>
    </row>
    <row r="580" spans="1:14" ht="78.75" x14ac:dyDescent="0.25">
      <c r="A580" s="257" t="s">
        <v>834</v>
      </c>
      <c r="B580" s="257" t="s">
        <v>1468</v>
      </c>
      <c r="C580" s="257" t="s">
        <v>690</v>
      </c>
      <c r="D580" s="277" t="s">
        <v>1469</v>
      </c>
      <c r="E580" s="278" t="s">
        <v>711</v>
      </c>
      <c r="F580" s="279" t="s">
        <v>690</v>
      </c>
      <c r="G580" s="277" t="s">
        <v>1470</v>
      </c>
      <c r="H580" s="280" t="str">
        <f>IF(OR(EXACT('FIN-STUDENTS'!AG38,'FIN-STUDENTS'!AH38),EXACT('FIN-STUDENTS'!AJ38,'FIN-STUDENTS'!AK38),EXACT('FIN-STUDENTS'!AS38,'FIN-STUDENTS'!AT38),EXACT('FIN-STUDENTS'!BT38,'FIN-STUDENTS'!BU38),EXACT('FIN-STUDENTS'!CC38,'FIN-STUDENTS'!CD38), EXACT('FIN-STUDENTS'!CL38,'FIN-STUDENTS'!CM38),AND('FIN-STUDENTS'!AH38="K",'FIN-STUDENTS'!AK38="K",'FIN-STUDENTS'!AT38="K",'FIN-STUDENTS'!BU38="K", 'FIN-STUDENTS'!CD38="K",'FIN-STUDENTS'!CM38="K"),OR('FIN-STUDENTS'!AH38="O",'FIN-STUDENTS'!AK38="O",'FIN-STUDENTS'!AT38="O",'FIN-STUDENTS'!BU38="O", 'FIN-STUDENTS'!CD38="O",'FIN-STUDENTS'!CM38="O")),"",SUM('FIN-STUDENTS'!AG38,'FIN-STUDENTS'!AJ38,'FIN-STUDENTS'!AS38,'FIN-STUDENTS'!BT38,'FIN-STUDENTS'!CC38,'FIN-STUDENTS'!CL38))</f>
        <v/>
      </c>
      <c r="I580" s="280" t="str">
        <f>IF(AND(OR(OR('FIN-STUDENTS'!AH38="O",'FIN-STUDENTS'!AK38="O",'FIN-STUDENTS'!AT38="O",'FIN-STUDENTS'!BU38="O",'FIN-STUDENTS'!CD38="O",'FIN-STUDENTS'!CM38="O"), AND('FIN-STUDENTS'!AH38="K",'FIN-STUDENTS'!AK38="K",'FIN-STUDENTS'!AT38="K",'FIN-STUDENTS'!BU38="K", 'FIN-STUDENTS'!CD38="K",'FIN-STUDENTS'!CM38="K")),SUM('FIN-STUDENTS'!AG38,'FIN-STUDENTS'!AJ38,'FIN-STUDENTS'!AS38,'FIN-STUDENTS'!BT38,'FIN-STUDENTS'!CC38,'FIN-STUDENTS'!CL38)=0,ISNUMBER('FIN-STUDENTS'!CO38)),"",IF(OR('FIN-STUDENTS'!AH38="O",'FIN-STUDENTS'!AK38="O",'FIN-STUDENTS'!AT38="O",'FIN-STUDENTS'!BU38="O",'FIN-STUDENTS'!CD38="O",'FIN-STUDENTS'!CM38="O"),"O",IF(AND('FIN-STUDENTS'!AH38='FIN-STUDENTS'!AK38,'FIN-STUDENTS'!AH38='FIN-STUDENTS'!AT38,'FIN-STUDENTS'!AH38='FIN-STUDENTS'!BU38,'FIN-STUDENTS'!AH38='FIN-STUDENTS'!CD38,'FIN-STUDENTS'!AH38='FIN-STUDENTS'!CM38,OR('FIN-STUDENTS'!AH38="K",'FIN-STUDENTS'!AH38="W",'FIN-STUDENTS'!AH38="M")),UPPER('FIN-STUDENTS'!AH38),"")))</f>
        <v/>
      </c>
      <c r="J580" s="281" t="s">
        <v>711</v>
      </c>
      <c r="K580" s="280" t="str">
        <f>IF(AND(ISBLANK('FIN-STUDENTS'!CO38),$L$580&lt;&gt;"M"),"",'FIN-STUDENTS'!CO38)</f>
        <v/>
      </c>
      <c r="L580" s="280" t="str">
        <f>IF(ISBLANK('FIN-STUDENTS'!CP38),"",'FIN-STUDENTS'!CP38)</f>
        <v/>
      </c>
      <c r="M580" s="257" t="str">
        <f t="shared" si="10"/>
        <v>OK</v>
      </c>
      <c r="N580" s="15"/>
    </row>
    <row r="581" spans="1:14" ht="78.75" x14ac:dyDescent="0.25">
      <c r="A581" s="257" t="s">
        <v>834</v>
      </c>
      <c r="B581" s="257" t="s">
        <v>1471</v>
      </c>
      <c r="C581" s="257" t="s">
        <v>690</v>
      </c>
      <c r="D581" s="277" t="s">
        <v>1472</v>
      </c>
      <c r="E581" s="278" t="s">
        <v>711</v>
      </c>
      <c r="F581" s="279" t="s">
        <v>690</v>
      </c>
      <c r="G581" s="277" t="s">
        <v>1473</v>
      </c>
      <c r="H581" s="280" t="str">
        <f>IF(OR(EXACT('FIN-STUDENTS'!AG39,'FIN-STUDENTS'!AH39),EXACT('FIN-STUDENTS'!AJ39,'FIN-STUDENTS'!AK39),EXACT('FIN-STUDENTS'!AS39,'FIN-STUDENTS'!AT39),EXACT('FIN-STUDENTS'!BT39,'FIN-STUDENTS'!BU39),EXACT('FIN-STUDENTS'!CC39,'FIN-STUDENTS'!CD39), EXACT('FIN-STUDENTS'!CL39,'FIN-STUDENTS'!CM39),AND('FIN-STUDENTS'!AH39="K",'FIN-STUDENTS'!AK39="K",'FIN-STUDENTS'!AT39="K",'FIN-STUDENTS'!BU39="K", 'FIN-STUDENTS'!CD39="K",'FIN-STUDENTS'!CM39="K"),OR('FIN-STUDENTS'!AH39="O",'FIN-STUDENTS'!AK39="O",'FIN-STUDENTS'!AT39="O",'FIN-STUDENTS'!BU39="O", 'FIN-STUDENTS'!CD39="O",'FIN-STUDENTS'!CM39="O")),"",SUM('FIN-STUDENTS'!AG39,'FIN-STUDENTS'!AJ39,'FIN-STUDENTS'!AS39,'FIN-STUDENTS'!BT39,'FIN-STUDENTS'!CC39,'FIN-STUDENTS'!CL39))</f>
        <v/>
      </c>
      <c r="I581" s="280" t="str">
        <f>IF(AND(OR(OR('FIN-STUDENTS'!AH39="O",'FIN-STUDENTS'!AK39="O",'FIN-STUDENTS'!AT39="O",'FIN-STUDENTS'!BU39="O",'FIN-STUDENTS'!CD39="O",'FIN-STUDENTS'!CM39="O"), AND('FIN-STUDENTS'!AH39="K",'FIN-STUDENTS'!AK39="K",'FIN-STUDENTS'!AT39="K",'FIN-STUDENTS'!BU39="K", 'FIN-STUDENTS'!CD39="K",'FIN-STUDENTS'!CM39="K")),SUM('FIN-STUDENTS'!AG39,'FIN-STUDENTS'!AJ39,'FIN-STUDENTS'!AS39,'FIN-STUDENTS'!BT39,'FIN-STUDENTS'!CC39,'FIN-STUDENTS'!CL39)=0,ISNUMBER('FIN-STUDENTS'!CO39)),"",IF(OR('FIN-STUDENTS'!AH39="O",'FIN-STUDENTS'!AK39="O",'FIN-STUDENTS'!AT39="O",'FIN-STUDENTS'!BU39="O",'FIN-STUDENTS'!CD39="O",'FIN-STUDENTS'!CM39="O"),"O",IF(AND('FIN-STUDENTS'!AH39='FIN-STUDENTS'!AK39,'FIN-STUDENTS'!AH39='FIN-STUDENTS'!AT39,'FIN-STUDENTS'!AH39='FIN-STUDENTS'!BU39,'FIN-STUDENTS'!AH39='FIN-STUDENTS'!CD39,'FIN-STUDENTS'!AH39='FIN-STUDENTS'!CM39,OR('FIN-STUDENTS'!AH39="K",'FIN-STUDENTS'!AH39="W",'FIN-STUDENTS'!AH39="M")),UPPER('FIN-STUDENTS'!AH39),"")))</f>
        <v/>
      </c>
      <c r="J581" s="281" t="s">
        <v>711</v>
      </c>
      <c r="K581" s="280" t="str">
        <f>IF(AND(ISBLANK('FIN-STUDENTS'!CO39),$L$581&lt;&gt;"M"),"",'FIN-STUDENTS'!CO39)</f>
        <v/>
      </c>
      <c r="L581" s="280" t="str">
        <f>IF(ISBLANK('FIN-STUDENTS'!CP39),"",'FIN-STUDENTS'!CP39)</f>
        <v/>
      </c>
      <c r="M581" s="257" t="str">
        <f t="shared" si="10"/>
        <v>OK</v>
      </c>
      <c r="N581" s="15"/>
    </row>
    <row r="582" spans="1:14" ht="33.75" x14ac:dyDescent="0.25">
      <c r="A582" s="257" t="s">
        <v>834</v>
      </c>
      <c r="B582" s="257" t="s">
        <v>1474</v>
      </c>
      <c r="C582" s="257" t="s">
        <v>690</v>
      </c>
      <c r="D582" s="277" t="s">
        <v>1475</v>
      </c>
      <c r="E582" s="278" t="s">
        <v>711</v>
      </c>
      <c r="F582" s="279" t="s">
        <v>690</v>
      </c>
      <c r="G582" s="277" t="s">
        <v>1476</v>
      </c>
      <c r="H582" s="280" t="str">
        <f>IF(OR(AND('FIN-STUDENTS'!CO34="",'FIN-STUDENTS'!CP34=""),AND('FIN-STUDENTS'!CO37="",'FIN-STUDENTS'!CP37=""),AND('FIN-STUDENTS'!CP34="K",'FIN-STUDENTS'!CP37="K"),OR('FIN-STUDENTS'!CP34="O",'FIN-STUDENTS'!CP37="O")),"",SUM('FIN-STUDENTS'!CO34,'FIN-STUDENTS'!CO37))</f>
        <v/>
      </c>
      <c r="I582" s="280" t="str">
        <f>IF(AND(OR(AND('FIN-STUDENTS'!CP34="O",'FIN-STUDENTS'!CP37="O"),AND('FIN-STUDENTS'!CP34="K",'FIN-STUDENTS'!CP37="K")),SUM('FIN-STUDENTS'!CO34,'FIN-STUDENTS'!CO37)=0,ISNUMBER('FIN-STUDENTS'!CO40)),"",IF(OR('FIN-STUDENTS'!CP34="O",'FIN-STUDENTS'!CP37="O"),"O",IF(AND('FIN-STUDENTS'!CP34='FIN-STUDENTS'!CP37,OR('FIN-STUDENTS'!CP34="K",'FIN-STUDENTS'!CP34="W",'FIN-STUDENTS'!CP34="M")), UPPER('FIN-STUDENTS'!CP34),"")))</f>
        <v/>
      </c>
      <c r="J582" s="281" t="s">
        <v>711</v>
      </c>
      <c r="K582" s="280" t="str">
        <f>IF(AND(ISBLANK('FIN-STUDENTS'!CO40),$L$582&lt;&gt;"M"),"",'FIN-STUDENTS'!CO40)</f>
        <v/>
      </c>
      <c r="L582" s="280" t="str">
        <f>IF(ISBLANK('FIN-STUDENTS'!CP40),"",'FIN-STUDENTS'!CP40)</f>
        <v/>
      </c>
      <c r="M582" s="257" t="str">
        <f t="shared" si="10"/>
        <v>OK</v>
      </c>
      <c r="N582" s="15"/>
    </row>
    <row r="583" spans="1:14" ht="33.75" x14ac:dyDescent="0.25">
      <c r="A583" s="257" t="s">
        <v>834</v>
      </c>
      <c r="B583" s="257" t="s">
        <v>1477</v>
      </c>
      <c r="C583" s="257" t="s">
        <v>690</v>
      </c>
      <c r="D583" s="277" t="s">
        <v>1478</v>
      </c>
      <c r="E583" s="278" t="s">
        <v>711</v>
      </c>
      <c r="F583" s="279" t="s">
        <v>690</v>
      </c>
      <c r="G583" s="277" t="s">
        <v>1479</v>
      </c>
      <c r="H583" s="280" t="str">
        <f>IF(OR(AND('FIN-STUDENTS'!CO35="",'FIN-STUDENTS'!CP35=""),AND('FIN-STUDENTS'!CO38="",'FIN-STUDENTS'!CP38=""),AND('FIN-STUDENTS'!CP35="K",'FIN-STUDENTS'!CP38="K"),OR('FIN-STUDENTS'!CP35="O",'FIN-STUDENTS'!CP38="O")),"",SUM('FIN-STUDENTS'!CO35,'FIN-STUDENTS'!CO38))</f>
        <v/>
      </c>
      <c r="I583" s="280" t="str">
        <f>IF(AND(OR(AND('FIN-STUDENTS'!CP35="O",'FIN-STUDENTS'!CP38="O"),AND('FIN-STUDENTS'!CP35="K",'FIN-STUDENTS'!CP38="K")),SUM('FIN-STUDENTS'!CO35,'FIN-STUDENTS'!CO38)=0,ISNUMBER('FIN-STUDENTS'!CO41)),"",IF(OR('FIN-STUDENTS'!CP35="O",'FIN-STUDENTS'!CP38="O"),"O",IF(AND('FIN-STUDENTS'!CP35='FIN-STUDENTS'!CP38,OR('FIN-STUDENTS'!CP35="K",'FIN-STUDENTS'!CP35="W",'FIN-STUDENTS'!CP35="M")), UPPER('FIN-STUDENTS'!CP35),"")))</f>
        <v/>
      </c>
      <c r="J583" s="281" t="s">
        <v>711</v>
      </c>
      <c r="K583" s="280" t="str">
        <f>IF(AND(ISBLANK('FIN-STUDENTS'!CO41),$L$583&lt;&gt;"M"),"",'FIN-STUDENTS'!CO41)</f>
        <v/>
      </c>
      <c r="L583" s="280" t="str">
        <f>IF(ISBLANK('FIN-STUDENTS'!CP41),"",'FIN-STUDENTS'!CP41)</f>
        <v/>
      </c>
      <c r="M583" s="257" t="str">
        <f t="shared" si="10"/>
        <v>OK</v>
      </c>
      <c r="N583" s="15"/>
    </row>
    <row r="584" spans="1:14" ht="33.75" x14ac:dyDescent="0.25">
      <c r="A584" s="257" t="s">
        <v>834</v>
      </c>
      <c r="B584" s="257" t="s">
        <v>1480</v>
      </c>
      <c r="C584" s="257" t="s">
        <v>690</v>
      </c>
      <c r="D584" s="277" t="s">
        <v>1481</v>
      </c>
      <c r="E584" s="278" t="s">
        <v>711</v>
      </c>
      <c r="F584" s="279" t="s">
        <v>690</v>
      </c>
      <c r="G584" s="277" t="s">
        <v>1482</v>
      </c>
      <c r="H584" s="280" t="str">
        <f>IF(OR(AND('FIN-STUDENTS'!CO36="",'FIN-STUDENTS'!CP36=""),AND('FIN-STUDENTS'!CO39="",'FIN-STUDENTS'!CP39=""),AND('FIN-STUDENTS'!CP36="K",'FIN-STUDENTS'!CP39="K"),OR('FIN-STUDENTS'!CP36="O",'FIN-STUDENTS'!CP39="O")),"",SUM('FIN-STUDENTS'!CO36,'FIN-STUDENTS'!CO39))</f>
        <v/>
      </c>
      <c r="I584" s="280" t="str">
        <f>IF(AND(OR(AND('FIN-STUDENTS'!CP36="O",'FIN-STUDENTS'!CP39="O"),AND('FIN-STUDENTS'!CP36="K",'FIN-STUDENTS'!CP39="K")),SUM('FIN-STUDENTS'!CO36,'FIN-STUDENTS'!CO39)=0,ISNUMBER('FIN-STUDENTS'!CO42)),"",IF(OR('FIN-STUDENTS'!CP36="O",'FIN-STUDENTS'!CP39="O"),"O",IF(AND('FIN-STUDENTS'!CP36='FIN-STUDENTS'!CP39,OR('FIN-STUDENTS'!CP36="K",'FIN-STUDENTS'!CP36="W",'FIN-STUDENTS'!CP36="M")), UPPER('FIN-STUDENTS'!CP36),"")))</f>
        <v/>
      </c>
      <c r="J584" s="281" t="s">
        <v>711</v>
      </c>
      <c r="K584" s="280" t="str">
        <f>IF(AND(ISBLANK('FIN-STUDENTS'!CO42),$L$584&lt;&gt;"M"),"",'FIN-STUDENTS'!CO42)</f>
        <v/>
      </c>
      <c r="L584" s="280" t="str">
        <f>IF(ISBLANK('FIN-STUDENTS'!CP42),"",'FIN-STUDENTS'!CP42)</f>
        <v/>
      </c>
      <c r="M584" s="257" t="str">
        <f t="shared" si="10"/>
        <v>OK</v>
      </c>
      <c r="N584" s="15"/>
    </row>
    <row r="585" spans="1:14" ht="33.75" x14ac:dyDescent="0.25">
      <c r="A585" s="257" t="s">
        <v>834</v>
      </c>
      <c r="B585" s="257" t="s">
        <v>1483</v>
      </c>
      <c r="C585" s="257" t="s">
        <v>690</v>
      </c>
      <c r="D585" s="277" t="s">
        <v>1484</v>
      </c>
      <c r="E585" s="278" t="s">
        <v>711</v>
      </c>
      <c r="F585" s="279" t="s">
        <v>690</v>
      </c>
      <c r="G585" s="277" t="s">
        <v>1485</v>
      </c>
      <c r="H585" s="280" t="str">
        <f>IF(OR(AND('FIN-STUDENTS'!CO31="",'FIN-STUDENTS'!CP31=""),AND('FIN-STUDENTS'!CO40="",'FIN-STUDENTS'!CP40=""),AND('FIN-STUDENTS'!CP31="K",'FIN-STUDENTS'!CP40="K"),OR('FIN-STUDENTS'!CP31="O",'FIN-STUDENTS'!CP40="O")),"",SUM('FIN-STUDENTS'!CO31,'FIN-STUDENTS'!CO40))</f>
        <v/>
      </c>
      <c r="I585" s="280" t="str">
        <f>IF(AND(OR(AND('FIN-STUDENTS'!CP31="O",'FIN-STUDENTS'!CP40="O"),AND('FIN-STUDENTS'!CP31="K",'FIN-STUDENTS'!CP40="K")),SUM('FIN-STUDENTS'!CO31,'FIN-STUDENTS'!CO40)=0,ISNUMBER('FIN-STUDENTS'!CO43)),"",IF(OR('FIN-STUDENTS'!CP31="O",'FIN-STUDENTS'!CP40="O"),"O",IF(AND('FIN-STUDENTS'!CP31='FIN-STUDENTS'!CP40,OR('FIN-STUDENTS'!CP31="K",'FIN-STUDENTS'!CP31="W",'FIN-STUDENTS'!CP31="M")), UPPER('FIN-STUDENTS'!CP31),"")))</f>
        <v/>
      </c>
      <c r="J585" s="281" t="s">
        <v>711</v>
      </c>
      <c r="K585" s="280" t="str">
        <f>IF(AND(ISBLANK('FIN-STUDENTS'!CO43),$L$585&lt;&gt;"M"),"",'FIN-STUDENTS'!CO43)</f>
        <v/>
      </c>
      <c r="L585" s="280" t="str">
        <f>IF(ISBLANK('FIN-STUDENTS'!CP43),"",'FIN-STUDENTS'!CP43)</f>
        <v/>
      </c>
      <c r="M585" s="257" t="str">
        <f t="shared" si="10"/>
        <v>OK</v>
      </c>
      <c r="N585" s="15"/>
    </row>
    <row r="586" spans="1:14" ht="33.75" x14ac:dyDescent="0.25">
      <c r="A586" s="257" t="s">
        <v>834</v>
      </c>
      <c r="B586" s="257" t="s">
        <v>1486</v>
      </c>
      <c r="C586" s="257" t="s">
        <v>690</v>
      </c>
      <c r="D586" s="277" t="s">
        <v>1487</v>
      </c>
      <c r="E586" s="278" t="s">
        <v>711</v>
      </c>
      <c r="F586" s="279" t="s">
        <v>690</v>
      </c>
      <c r="G586" s="277" t="s">
        <v>1488</v>
      </c>
      <c r="H586" s="280" t="str">
        <f>IF(OR(AND('FIN-STUDENTS'!CO32="",'FIN-STUDENTS'!CP32=""),AND('FIN-STUDENTS'!CO41="",'FIN-STUDENTS'!CP41=""),AND('FIN-STUDENTS'!CP32="K",'FIN-STUDENTS'!CP41="K"),OR('FIN-STUDENTS'!CP32="O",'FIN-STUDENTS'!CP41="O")),"",SUM('FIN-STUDENTS'!CO32,'FIN-STUDENTS'!CO41))</f>
        <v/>
      </c>
      <c r="I586" s="280" t="str">
        <f>IF(AND(OR(AND('FIN-STUDENTS'!CP32="O",'FIN-STUDENTS'!CP41="O"),AND('FIN-STUDENTS'!CP32="K",'FIN-STUDENTS'!CP41="K")),SUM('FIN-STUDENTS'!CO32,'FIN-STUDENTS'!CO41)=0,ISNUMBER('FIN-STUDENTS'!CO44)),"",IF(OR('FIN-STUDENTS'!CP32="O",'FIN-STUDENTS'!CP41="O"),"O",IF(AND('FIN-STUDENTS'!CP32='FIN-STUDENTS'!CP41,OR('FIN-STUDENTS'!CP32="K",'FIN-STUDENTS'!CP32="W",'FIN-STUDENTS'!CP32="M")), UPPER('FIN-STUDENTS'!CP32),"")))</f>
        <v/>
      </c>
      <c r="J586" s="281" t="s">
        <v>711</v>
      </c>
      <c r="K586" s="280" t="str">
        <f>IF(AND(ISBLANK('FIN-STUDENTS'!CO44),$L$586&lt;&gt;"M"),"",'FIN-STUDENTS'!CO44)</f>
        <v/>
      </c>
      <c r="L586" s="280" t="str">
        <f>IF(ISBLANK('FIN-STUDENTS'!CP44),"",'FIN-STUDENTS'!CP44)</f>
        <v/>
      </c>
      <c r="M586" s="257" t="str">
        <f t="shared" si="10"/>
        <v>OK</v>
      </c>
      <c r="N586" s="15"/>
    </row>
    <row r="587" spans="1:14" ht="33.75" x14ac:dyDescent="0.25">
      <c r="A587" s="257" t="s">
        <v>834</v>
      </c>
      <c r="B587" s="257" t="s">
        <v>1489</v>
      </c>
      <c r="C587" s="257" t="s">
        <v>690</v>
      </c>
      <c r="D587" s="277" t="s">
        <v>1490</v>
      </c>
      <c r="E587" s="278" t="s">
        <v>711</v>
      </c>
      <c r="F587" s="279" t="s">
        <v>690</v>
      </c>
      <c r="G587" s="277" t="s">
        <v>1491</v>
      </c>
      <c r="H587" s="280" t="str">
        <f>IF(OR(AND('FIN-STUDENTS'!CO33="",'FIN-STUDENTS'!CP33=""),AND('FIN-STUDENTS'!CO42="",'FIN-STUDENTS'!CP42=""),AND('FIN-STUDENTS'!CP33="K",'FIN-STUDENTS'!CP42="K"),OR('FIN-STUDENTS'!CP33="O",'FIN-STUDENTS'!CP42="O")),"",SUM('FIN-STUDENTS'!CO33,'FIN-STUDENTS'!CO42))</f>
        <v/>
      </c>
      <c r="I587" s="280" t="str">
        <f>IF(AND(OR(AND('FIN-STUDENTS'!CP33="O",'FIN-STUDENTS'!CP42="O"),AND('FIN-STUDENTS'!CP33="K",'FIN-STUDENTS'!CP42="K")),SUM('FIN-STUDENTS'!CO33,'FIN-STUDENTS'!CO42)=0,ISNUMBER('FIN-STUDENTS'!CO45)),"",IF(OR('FIN-STUDENTS'!CP33="O",'FIN-STUDENTS'!CP42="O"),"O",IF(AND('FIN-STUDENTS'!CP33='FIN-STUDENTS'!CP42,OR('FIN-STUDENTS'!CP33="K",'FIN-STUDENTS'!CP33="W",'FIN-STUDENTS'!CP33="M")), UPPER('FIN-STUDENTS'!CP33),"")))</f>
        <v/>
      </c>
      <c r="J587" s="281" t="s">
        <v>711</v>
      </c>
      <c r="K587" s="280" t="str">
        <f>IF(AND(ISBLANK('FIN-STUDENTS'!CO45),$L$587&lt;&gt;"M"),"",'FIN-STUDENTS'!CO45)</f>
        <v/>
      </c>
      <c r="L587" s="280" t="str">
        <f>IF(ISBLANK('FIN-STUDENTS'!CP45),"",'FIN-STUDENTS'!CP45)</f>
        <v/>
      </c>
      <c r="M587" s="257" t="str">
        <f t="shared" si="10"/>
        <v>OK</v>
      </c>
      <c r="N587" s="15"/>
    </row>
    <row r="588" spans="1:14" ht="33.75" x14ac:dyDescent="0.25">
      <c r="A588" s="257" t="s">
        <v>834</v>
      </c>
      <c r="B588" s="257" t="s">
        <v>1492</v>
      </c>
      <c r="C588" s="257" t="s">
        <v>688</v>
      </c>
      <c r="D588" s="277" t="s">
        <v>1493</v>
      </c>
      <c r="E588" s="278" t="s">
        <v>711</v>
      </c>
      <c r="F588" s="279" t="s">
        <v>688</v>
      </c>
      <c r="G588" s="277" t="s">
        <v>1494</v>
      </c>
      <c r="H588" s="280" t="str">
        <f>IF(OR(AND('FIN1-SOURCE'!AA32="",'FIN1-SOURCE'!AB32=""),AND('FIN1-SOURCE'!AA33="",'FIN1-SOURCE'!AB33=""),AND('FIN1-SOURCE'!AB32="K",'FIN1-SOURCE'!AB33="K"),OR('FIN1-SOURCE'!AB32="O",'FIN1-SOURCE'!AB33="O")),"",SUM('FIN1-SOURCE'!AA32,'FIN1-SOURCE'!AA33))</f>
        <v/>
      </c>
      <c r="I588" s="280" t="str">
        <f>IF(AND(OR(AND('FIN1-SOURCE'!AB32="O",'FIN1-SOURCE'!AB33="O"),AND('FIN1-SOURCE'!AB32="K",'FIN1-SOURCE'!AB33="K")),SUM('FIN1-SOURCE'!AA32,'FIN1-SOURCE'!AA33)=0,ISNUMBER('FIN1-SOURCE'!AA34)),"",IF(OR('FIN1-SOURCE'!AB32="O",'FIN1-SOURCE'!AB33="O"),"O",IF(AND('FIN1-SOURCE'!AB32='FIN1-SOURCE'!AB33,OR('FIN1-SOURCE'!AB32="K",'FIN1-SOURCE'!AB32="W",'FIN1-SOURCE'!AB32="M")), UPPER('FIN1-SOURCE'!AB32),"")))</f>
        <v/>
      </c>
      <c r="J588" s="281" t="s">
        <v>711</v>
      </c>
      <c r="K588" s="280" t="str">
        <f>IF(AND(ISBLANK('FIN1-SOURCE'!AA34),$L$588&lt;&gt;"M"),"",'FIN1-SOURCE'!AA34)</f>
        <v/>
      </c>
      <c r="L588" s="280" t="str">
        <f>IF(ISBLANK('FIN1-SOURCE'!AB34),"",'FIN1-SOURCE'!AB34)</f>
        <v/>
      </c>
      <c r="M588" s="257" t="str">
        <f t="shared" si="10"/>
        <v>OK</v>
      </c>
      <c r="N588" s="15"/>
    </row>
    <row r="589" spans="1:14" ht="33.75" x14ac:dyDescent="0.25">
      <c r="A589" s="257" t="s">
        <v>834</v>
      </c>
      <c r="B589" s="257" t="s">
        <v>1495</v>
      </c>
      <c r="C589" s="257" t="s">
        <v>688</v>
      </c>
      <c r="D589" s="277" t="s">
        <v>1496</v>
      </c>
      <c r="E589" s="278" t="s">
        <v>711</v>
      </c>
      <c r="F589" s="279" t="s">
        <v>688</v>
      </c>
      <c r="G589" s="277" t="s">
        <v>1497</v>
      </c>
      <c r="H589" s="280" t="str">
        <f>IF(OR(AND('FIN1-SOURCE'!AA31="",'FIN1-SOURCE'!AB31=""),AND('FIN1-SOURCE'!AA34="",'FIN1-SOURCE'!AB34=""),AND('FIN1-SOURCE'!AB31="K",'FIN1-SOURCE'!AB34="K"),OR('FIN1-SOURCE'!AB31="O",'FIN1-SOURCE'!AB34="O")),"",SUM('FIN1-SOURCE'!AA31,'FIN1-SOURCE'!AA34))</f>
        <v/>
      </c>
      <c r="I589" s="280" t="str">
        <f>IF(AND(OR(AND('FIN1-SOURCE'!AB31="O",'FIN1-SOURCE'!AB34="O"),AND('FIN1-SOURCE'!AB31="K",'FIN1-SOURCE'!AB34="K")),SUM('FIN1-SOURCE'!AA31,'FIN1-SOURCE'!AA34)=0,ISNUMBER('FIN1-SOURCE'!AA35)),"",IF(OR('FIN1-SOURCE'!AB31="O",'FIN1-SOURCE'!AB34="O"),"O",IF(AND('FIN1-SOURCE'!AB31='FIN1-SOURCE'!AB34,OR('FIN1-SOURCE'!AB31="K",'FIN1-SOURCE'!AB31="W",'FIN1-SOURCE'!AB31="M")), UPPER('FIN1-SOURCE'!AB31),"")))</f>
        <v/>
      </c>
      <c r="J589" s="281" t="s">
        <v>711</v>
      </c>
      <c r="K589" s="280" t="str">
        <f>IF(AND(ISBLANK('FIN1-SOURCE'!AA35),$L$589&lt;&gt;"M"),"",'FIN1-SOURCE'!AA35)</f>
        <v/>
      </c>
      <c r="L589" s="280" t="str">
        <f>IF(ISBLANK('FIN1-SOURCE'!AB35),"",'FIN1-SOURCE'!AB35)</f>
        <v/>
      </c>
      <c r="M589" s="257" t="str">
        <f t="shared" si="10"/>
        <v>OK</v>
      </c>
      <c r="N589" s="15"/>
    </row>
    <row r="590" spans="1:14" ht="33.75" x14ac:dyDescent="0.25">
      <c r="A590" s="257" t="s">
        <v>834</v>
      </c>
      <c r="B590" s="257" t="s">
        <v>1498</v>
      </c>
      <c r="C590" s="257" t="s">
        <v>688</v>
      </c>
      <c r="D590" s="277" t="s">
        <v>1499</v>
      </c>
      <c r="E590" s="278" t="s">
        <v>711</v>
      </c>
      <c r="F590" s="279" t="s">
        <v>688</v>
      </c>
      <c r="G590" s="277" t="s">
        <v>1500</v>
      </c>
      <c r="H590" s="280" t="str">
        <f>IF(OR(AND('FIN1-SOURCE'!AA37="",'FIN1-SOURCE'!AB37=""),AND('FIN1-SOURCE'!AA38="",'FIN1-SOURCE'!AB38=""),AND('FIN1-SOURCE'!AB37="K",'FIN1-SOURCE'!AB38="K"),OR('FIN1-SOURCE'!AB37="O",'FIN1-SOURCE'!AB38="O")),"",SUM('FIN1-SOURCE'!AA37,'FIN1-SOURCE'!AA38))</f>
        <v/>
      </c>
      <c r="I590" s="280" t="str">
        <f>IF(AND(OR(AND('FIN1-SOURCE'!AB37="O",'FIN1-SOURCE'!AB38="O"),AND('FIN1-SOURCE'!AB37="K",'FIN1-SOURCE'!AB38="K")),SUM('FIN1-SOURCE'!AA37,'FIN1-SOURCE'!AA38)=0,ISNUMBER('FIN1-SOURCE'!AA39)),"",IF(OR('FIN1-SOURCE'!AB37="O",'FIN1-SOURCE'!AB38="O"),"O",IF(AND('FIN1-SOURCE'!AB37='FIN1-SOURCE'!AB38,OR('FIN1-SOURCE'!AB37="K",'FIN1-SOURCE'!AB37="W",'FIN1-SOURCE'!AB37="M")), UPPER('FIN1-SOURCE'!AB37),"")))</f>
        <v/>
      </c>
      <c r="J590" s="281" t="s">
        <v>711</v>
      </c>
      <c r="K590" s="280" t="str">
        <f>IF(AND(ISBLANK('FIN1-SOURCE'!AA39),$L$590&lt;&gt;"M"),"",'FIN1-SOURCE'!AA39)</f>
        <v/>
      </c>
      <c r="L590" s="280" t="str">
        <f>IF(ISBLANK('FIN1-SOURCE'!AB39),"",'FIN1-SOURCE'!AB39)</f>
        <v/>
      </c>
      <c r="M590" s="257" t="str">
        <f t="shared" si="10"/>
        <v>OK</v>
      </c>
      <c r="N590" s="15"/>
    </row>
    <row r="591" spans="1:14" ht="33.75" x14ac:dyDescent="0.25">
      <c r="A591" s="257" t="s">
        <v>834</v>
      </c>
      <c r="B591" s="257" t="s">
        <v>1501</v>
      </c>
      <c r="C591" s="257" t="s">
        <v>688</v>
      </c>
      <c r="D591" s="277" t="s">
        <v>1502</v>
      </c>
      <c r="E591" s="278" t="s">
        <v>711</v>
      </c>
      <c r="F591" s="279" t="s">
        <v>688</v>
      </c>
      <c r="G591" s="277" t="s">
        <v>843</v>
      </c>
      <c r="H591" s="280" t="str">
        <f>IF(OR(AND('FIN1-SOURCE'!AA40="",'FIN1-SOURCE'!AB40=""),AND('FIN1-SOURCE'!AA41="",'FIN1-SOURCE'!AB41=""),AND('FIN1-SOURCE'!AB40="K",'FIN1-SOURCE'!AB41="K"),OR('FIN1-SOURCE'!AB40="O",'FIN1-SOURCE'!AB41="O")),"",SUM('FIN1-SOURCE'!AA40,'FIN1-SOURCE'!AA41))</f>
        <v/>
      </c>
      <c r="I591" s="280" t="str">
        <f>IF(AND(OR(AND('FIN1-SOURCE'!AB40="O",'FIN1-SOURCE'!AB41="O"),AND('FIN1-SOURCE'!AB40="K",'FIN1-SOURCE'!AB41="K")),SUM('FIN1-SOURCE'!AA40,'FIN1-SOURCE'!AA41)=0,ISNUMBER('FIN1-SOURCE'!AA42)),"",IF(OR('FIN1-SOURCE'!AB40="O",'FIN1-SOURCE'!AB41="O"),"O",IF(AND('FIN1-SOURCE'!AB40='FIN1-SOURCE'!AB41,OR('FIN1-SOURCE'!AB40="K",'FIN1-SOURCE'!AB40="W",'FIN1-SOURCE'!AB40="M")), UPPER('FIN1-SOURCE'!AB40),"")))</f>
        <v/>
      </c>
      <c r="J591" s="281" t="s">
        <v>711</v>
      </c>
      <c r="K591" s="280" t="str">
        <f>IF(AND(ISBLANK('FIN1-SOURCE'!AA42),$L$591&lt;&gt;"M"),"",'FIN1-SOURCE'!AA42)</f>
        <v/>
      </c>
      <c r="L591" s="280" t="str">
        <f>IF(ISBLANK('FIN1-SOURCE'!AB42),"",'FIN1-SOURCE'!AB42)</f>
        <v/>
      </c>
      <c r="M591" s="257" t="str">
        <f t="shared" si="10"/>
        <v>OK</v>
      </c>
      <c r="N591" s="15"/>
    </row>
    <row r="592" spans="1:14" ht="33.75" x14ac:dyDescent="0.25">
      <c r="A592" s="257" t="s">
        <v>834</v>
      </c>
      <c r="B592" s="257" t="s">
        <v>1503</v>
      </c>
      <c r="C592" s="257" t="s">
        <v>688</v>
      </c>
      <c r="D592" s="277" t="s">
        <v>1504</v>
      </c>
      <c r="E592" s="278" t="s">
        <v>711</v>
      </c>
      <c r="F592" s="279" t="s">
        <v>688</v>
      </c>
      <c r="G592" s="277" t="s">
        <v>849</v>
      </c>
      <c r="H592" s="280" t="str">
        <f>IF(OR(AND('FIN1-SOURCE'!AA42="",'FIN1-SOURCE'!AB42=""),AND('FIN1-SOURCE'!AA43="",'FIN1-SOURCE'!AB43=""),AND('FIN1-SOURCE'!AB42="K",'FIN1-SOURCE'!AB43="K"),OR('FIN1-SOURCE'!AB42="O",'FIN1-SOURCE'!AB43="O")),"",SUM('FIN1-SOURCE'!AA42,'FIN1-SOURCE'!AA43))</f>
        <v/>
      </c>
      <c r="I592" s="280" t="str">
        <f>IF(AND(OR(AND('FIN1-SOURCE'!AB42="O",'FIN1-SOURCE'!AB43="O"),AND('FIN1-SOURCE'!AB42="K",'FIN1-SOURCE'!AB43="K")),SUM('FIN1-SOURCE'!AA42,'FIN1-SOURCE'!AA43)=0,ISNUMBER('FIN1-SOURCE'!AA44)),"",IF(OR('FIN1-SOURCE'!AB42="O",'FIN1-SOURCE'!AB43="O"),"O",IF(AND('FIN1-SOURCE'!AB42='FIN1-SOURCE'!AB43,OR('FIN1-SOURCE'!AB42="K",'FIN1-SOURCE'!AB42="W",'FIN1-SOURCE'!AB42="M")), UPPER('FIN1-SOURCE'!AB42),"")))</f>
        <v/>
      </c>
      <c r="J592" s="281" t="s">
        <v>711</v>
      </c>
      <c r="K592" s="280" t="str">
        <f>IF(AND(ISBLANK('FIN1-SOURCE'!AA44),$L$592&lt;&gt;"M"),"",'FIN1-SOURCE'!AA44)</f>
        <v/>
      </c>
      <c r="L592" s="280" t="str">
        <f>IF(ISBLANK('FIN1-SOURCE'!AB44),"",'FIN1-SOURCE'!AB44)</f>
        <v/>
      </c>
      <c r="M592" s="257" t="str">
        <f t="shared" si="10"/>
        <v>OK</v>
      </c>
      <c r="N592" s="15"/>
    </row>
    <row r="593" spans="1:14" ht="45" x14ac:dyDescent="0.25">
      <c r="A593" s="257" t="s">
        <v>834</v>
      </c>
      <c r="B593" s="257" t="s">
        <v>1505</v>
      </c>
      <c r="C593" s="257" t="s">
        <v>688</v>
      </c>
      <c r="D593" s="277" t="s">
        <v>1506</v>
      </c>
      <c r="E593" s="278" t="s">
        <v>711</v>
      </c>
      <c r="F593" s="279" t="s">
        <v>688</v>
      </c>
      <c r="G593" s="277" t="s">
        <v>852</v>
      </c>
      <c r="H593" s="280" t="str">
        <f>IF(OR(AND('FIN1-SOURCE'!AA35="",'FIN1-SOURCE'!AB35=""),AND('FIN1-SOURCE'!AA39="",'FIN1-SOURCE'!AB39=""),AND('FIN1-SOURCE'!AA44="",'FIN1-SOURCE'!AB44=""),AND('FIN1-SOURCE'!AB35="K",'FIN1-SOURCE'!AB39="K",'FIN1-SOURCE'!AB44="K"),OR('FIN1-SOURCE'!AB35="O",'FIN1-SOURCE'!AB39="O",'FIN1-SOURCE'!AB44="O")),"",SUM('FIN1-SOURCE'!AA35,'FIN1-SOURCE'!AA39,'FIN1-SOURCE'!AA44))</f>
        <v/>
      </c>
      <c r="I593" s="280" t="str">
        <f>IF(AND(OR(AND('FIN1-SOURCE'!AB35="O",'FIN1-SOURCE'!AB39="O",'FIN1-SOURCE'!AB44="O"),AND('FIN1-SOURCE'!AB35="K",'FIN1-SOURCE'!AB39="K",'FIN1-SOURCE'!AB44="K")),SUM('FIN1-SOURCE'!AA35,'FIN1-SOURCE'!AA39,'FIN1-SOURCE'!AA44)=0,ISNUMBER('FIN1-SOURCE'!AA45)),"",IF(OR('FIN1-SOURCE'!AB35="O",'FIN1-SOURCE'!AB39="O",'FIN1-SOURCE'!AB44="O"),"O",IF(AND('FIN1-SOURCE'!AB35='FIN1-SOURCE'!AB39,'FIN1-SOURCE'!AB39='FIN1-SOURCE'!AB44,OR('FIN1-SOURCE'!AB35="K",'FIN1-SOURCE'!AB35="W",'FIN1-SOURCE'!AB35="M")), UPPER('FIN1-SOURCE'!AB35),"")))</f>
        <v/>
      </c>
      <c r="J593" s="281" t="s">
        <v>711</v>
      </c>
      <c r="K593" s="280" t="str">
        <f>IF(AND(ISBLANK('FIN1-SOURCE'!AA45),$L$593&lt;&gt;"M"),"",'FIN1-SOURCE'!AA45)</f>
        <v/>
      </c>
      <c r="L593" s="280" t="str">
        <f>IF(ISBLANK('FIN1-SOURCE'!AB45),"",'FIN1-SOURCE'!AB45)</f>
        <v/>
      </c>
      <c r="M593" s="257" t="str">
        <f t="shared" si="10"/>
        <v>OK</v>
      </c>
      <c r="N593" s="15"/>
    </row>
    <row r="594" spans="1:14" ht="33.75" x14ac:dyDescent="0.25">
      <c r="A594" s="257" t="s">
        <v>834</v>
      </c>
      <c r="B594" s="257" t="s">
        <v>1507</v>
      </c>
      <c r="C594" s="257" t="s">
        <v>688</v>
      </c>
      <c r="D594" s="277" t="s">
        <v>1508</v>
      </c>
      <c r="E594" s="278" t="s">
        <v>711</v>
      </c>
      <c r="F594" s="279" t="s">
        <v>688</v>
      </c>
      <c r="G594" s="277" t="s">
        <v>1509</v>
      </c>
      <c r="H594" s="280" t="str">
        <f>IF(OR(AND('FIN1-SOURCE'!AA47="",'FIN1-SOURCE'!AB47=""),AND('FIN1-SOURCE'!AA48="",'FIN1-SOURCE'!AB48=""),AND('FIN1-SOURCE'!AB47="K",'FIN1-SOURCE'!AB48="K"),OR('FIN1-SOURCE'!AB47="O",'FIN1-SOURCE'!AB48="O")),"",SUM('FIN1-SOURCE'!AA47,'FIN1-SOURCE'!AA48))</f>
        <v/>
      </c>
      <c r="I594" s="280" t="str">
        <f>IF(AND(OR(AND('FIN1-SOURCE'!AB47="O",'FIN1-SOURCE'!AB48="O"),AND('FIN1-SOURCE'!AB47="K",'FIN1-SOURCE'!AB48="K")),SUM('FIN1-SOURCE'!AA47,'FIN1-SOURCE'!AA48)=0,ISNUMBER('FIN1-SOURCE'!AA49)),"",IF(OR('FIN1-SOURCE'!AB47="O",'FIN1-SOURCE'!AB48="O"),"O",IF(AND('FIN1-SOURCE'!AB47='FIN1-SOURCE'!AB48,OR('FIN1-SOURCE'!AB47="K",'FIN1-SOURCE'!AB47="W",'FIN1-SOURCE'!AB47="M")), UPPER('FIN1-SOURCE'!AB47),"")))</f>
        <v/>
      </c>
      <c r="J594" s="281" t="s">
        <v>711</v>
      </c>
      <c r="K594" s="280" t="str">
        <f>IF(AND(ISBLANK('FIN1-SOURCE'!AA49),$L$594&lt;&gt;"M"),"",'FIN1-SOURCE'!AA49)</f>
        <v/>
      </c>
      <c r="L594" s="280" t="str">
        <f>IF(ISBLANK('FIN1-SOURCE'!AB49),"",'FIN1-SOURCE'!AB49)</f>
        <v/>
      </c>
      <c r="M594" s="257" t="str">
        <f t="shared" si="10"/>
        <v>OK</v>
      </c>
      <c r="N594" s="15"/>
    </row>
    <row r="595" spans="1:14" ht="33.75" x14ac:dyDescent="0.25">
      <c r="A595" s="257" t="s">
        <v>834</v>
      </c>
      <c r="B595" s="257" t="s">
        <v>1510</v>
      </c>
      <c r="C595" s="257" t="s">
        <v>688</v>
      </c>
      <c r="D595" s="277" t="s">
        <v>1511</v>
      </c>
      <c r="E595" s="278" t="s">
        <v>711</v>
      </c>
      <c r="F595" s="279" t="s">
        <v>688</v>
      </c>
      <c r="G595" s="277" t="s">
        <v>1512</v>
      </c>
      <c r="H595" s="280" t="str">
        <f>IF(OR(AND('FIN1-SOURCE'!AA46="",'FIN1-SOURCE'!AB46=""),AND('FIN1-SOURCE'!AA49="",'FIN1-SOURCE'!AB49=""),AND('FIN1-SOURCE'!AB46="K",'FIN1-SOURCE'!AB49="K"),OR('FIN1-SOURCE'!AB46="O",'FIN1-SOURCE'!AB49="O")),"",SUM('FIN1-SOURCE'!AA46,'FIN1-SOURCE'!AA49))</f>
        <v/>
      </c>
      <c r="I595" s="280" t="str">
        <f>IF(AND(OR(AND('FIN1-SOURCE'!AB46="O",'FIN1-SOURCE'!AB49="O"),AND('FIN1-SOURCE'!AB46="K",'FIN1-SOURCE'!AB49="K")),SUM('FIN1-SOURCE'!AA46,'FIN1-SOURCE'!AA49)=0,ISNUMBER('FIN1-SOURCE'!AA50)),"",IF(OR('FIN1-SOURCE'!AB46="O",'FIN1-SOURCE'!AB49="O"),"O",IF(AND('FIN1-SOURCE'!AB46='FIN1-SOURCE'!AB49,OR('FIN1-SOURCE'!AB46="K",'FIN1-SOURCE'!AB46="W",'FIN1-SOURCE'!AB46="M")), UPPER('FIN1-SOURCE'!AB46),"")))</f>
        <v/>
      </c>
      <c r="J595" s="281" t="s">
        <v>711</v>
      </c>
      <c r="K595" s="280" t="str">
        <f>IF(AND(ISBLANK('FIN1-SOURCE'!AA50),$L$595&lt;&gt;"M"),"",'FIN1-SOURCE'!AA50)</f>
        <v/>
      </c>
      <c r="L595" s="280" t="str">
        <f>IF(ISBLANK('FIN1-SOURCE'!AB50),"",'FIN1-SOURCE'!AB50)</f>
        <v/>
      </c>
      <c r="M595" s="257" t="str">
        <f t="shared" si="10"/>
        <v>OK</v>
      </c>
      <c r="N595" s="15"/>
    </row>
    <row r="596" spans="1:14" ht="33.75" x14ac:dyDescent="0.25">
      <c r="A596" s="257" t="s">
        <v>834</v>
      </c>
      <c r="B596" s="257" t="s">
        <v>1513</v>
      </c>
      <c r="C596" s="257" t="s">
        <v>688</v>
      </c>
      <c r="D596" s="277" t="s">
        <v>1514</v>
      </c>
      <c r="E596" s="278" t="s">
        <v>711</v>
      </c>
      <c r="F596" s="279" t="s">
        <v>688</v>
      </c>
      <c r="G596" s="277" t="s">
        <v>1515</v>
      </c>
      <c r="H596" s="280" t="str">
        <f>IF(OR(AND('FIN1-SOURCE'!AA53="",'FIN1-SOURCE'!AB53=""),AND('FIN1-SOURCE'!AA54="",'FIN1-SOURCE'!AB54=""),AND('FIN1-SOURCE'!AB53="K",'FIN1-SOURCE'!AB54="K"),OR('FIN1-SOURCE'!AB53="O",'FIN1-SOURCE'!AB54="O")),"",SUM('FIN1-SOURCE'!AA53,'FIN1-SOURCE'!AA54))</f>
        <v/>
      </c>
      <c r="I596" s="280" t="str">
        <f>IF(AND(OR(AND('FIN1-SOURCE'!AB53="O",'FIN1-SOURCE'!AB54="O"),AND('FIN1-SOURCE'!AB53="K",'FIN1-SOURCE'!AB54="K")),SUM('FIN1-SOURCE'!AA53,'FIN1-SOURCE'!AA54)=0,ISNUMBER('FIN1-SOURCE'!AA55)),"",IF(OR('FIN1-SOURCE'!AB53="O",'FIN1-SOURCE'!AB54="O"),"O",IF(AND('FIN1-SOURCE'!AB53='FIN1-SOURCE'!AB54,OR('FIN1-SOURCE'!AB53="K",'FIN1-SOURCE'!AB53="W",'FIN1-SOURCE'!AB53="M")), UPPER('FIN1-SOURCE'!AB53),"")))</f>
        <v/>
      </c>
      <c r="J596" s="281" t="s">
        <v>711</v>
      </c>
      <c r="K596" s="280" t="str">
        <f>IF(AND(ISBLANK('FIN1-SOURCE'!AA55),$L$596&lt;&gt;"M"),"",'FIN1-SOURCE'!AA55)</f>
        <v/>
      </c>
      <c r="L596" s="280" t="str">
        <f>IF(ISBLANK('FIN1-SOURCE'!AB55),"",'FIN1-SOURCE'!AB55)</f>
        <v/>
      </c>
      <c r="M596" s="257" t="str">
        <f t="shared" si="10"/>
        <v>OK</v>
      </c>
      <c r="N596" s="15"/>
    </row>
    <row r="597" spans="1:14" ht="33.75" x14ac:dyDescent="0.25">
      <c r="A597" s="257" t="s">
        <v>834</v>
      </c>
      <c r="B597" s="257" t="s">
        <v>1516</v>
      </c>
      <c r="C597" s="257" t="s">
        <v>688</v>
      </c>
      <c r="D597" s="277" t="s">
        <v>1517</v>
      </c>
      <c r="E597" s="278" t="s">
        <v>711</v>
      </c>
      <c r="F597" s="279" t="s">
        <v>688</v>
      </c>
      <c r="G597" s="277" t="s">
        <v>1518</v>
      </c>
      <c r="H597" s="280" t="str">
        <f>IF(OR(AND('FIN1-SOURCE'!AA55="",'FIN1-SOURCE'!AB55=""),AND('FIN1-SOURCE'!AA56="",'FIN1-SOURCE'!AB56=""),AND('FIN1-SOURCE'!AB55="K",'FIN1-SOURCE'!AB56="K"),OR('FIN1-SOURCE'!AB55="O",'FIN1-SOURCE'!AB56="O")),"",SUM('FIN1-SOURCE'!AA55,'FIN1-SOURCE'!AA56))</f>
        <v/>
      </c>
      <c r="I597" s="280" t="str">
        <f>IF(AND(OR(AND('FIN1-SOURCE'!AB55="O",'FIN1-SOURCE'!AB56="O"),AND('FIN1-SOURCE'!AB55="K",'FIN1-SOURCE'!AB56="K")),SUM('FIN1-SOURCE'!AA55,'FIN1-SOURCE'!AA56)=0,ISNUMBER('FIN1-SOURCE'!AA57)),"",IF(OR('FIN1-SOURCE'!AB55="O",'FIN1-SOURCE'!AB56="O"),"O",IF(AND('FIN1-SOURCE'!AB55='FIN1-SOURCE'!AB56,OR('FIN1-SOURCE'!AB55="K",'FIN1-SOURCE'!AB55="W",'FIN1-SOURCE'!AB55="M")), UPPER('FIN1-SOURCE'!AB55),"")))</f>
        <v/>
      </c>
      <c r="J597" s="281" t="s">
        <v>711</v>
      </c>
      <c r="K597" s="280" t="str">
        <f>IF(AND(ISBLANK('FIN1-SOURCE'!AA57),$L$597&lt;&gt;"M"),"",'FIN1-SOURCE'!AA57)</f>
        <v/>
      </c>
      <c r="L597" s="280" t="str">
        <f>IF(ISBLANK('FIN1-SOURCE'!AB57),"",'FIN1-SOURCE'!AB57)</f>
        <v/>
      </c>
      <c r="M597" s="257" t="str">
        <f t="shared" si="10"/>
        <v>OK</v>
      </c>
      <c r="N597" s="15"/>
    </row>
    <row r="598" spans="1:14" ht="45" x14ac:dyDescent="0.25">
      <c r="A598" s="257" t="s">
        <v>834</v>
      </c>
      <c r="B598" s="257" t="s">
        <v>1519</v>
      </c>
      <c r="C598" s="257" t="s">
        <v>688</v>
      </c>
      <c r="D598" s="277" t="s">
        <v>1520</v>
      </c>
      <c r="E598" s="278" t="s">
        <v>711</v>
      </c>
      <c r="F598" s="279" t="s">
        <v>688</v>
      </c>
      <c r="G598" s="277" t="s">
        <v>1521</v>
      </c>
      <c r="H598" s="280" t="str">
        <f>IF(OR(AND('FIN1-SOURCE'!AA50="",'FIN1-SOURCE'!AB50=""),AND('FIN1-SOURCE'!AA52="",'FIN1-SOURCE'!AB52=""),AND('FIN1-SOURCE'!AA57="",'FIN1-SOURCE'!AB57=""),AND('FIN1-SOURCE'!AB50="K",'FIN1-SOURCE'!AB52="K",'FIN1-SOURCE'!AB57="K"),OR('FIN1-SOURCE'!AB50="O",'FIN1-SOURCE'!AB52="O",'FIN1-SOURCE'!AB57="O")),"",SUM('FIN1-SOURCE'!AA50,'FIN1-SOURCE'!AA52,'FIN1-SOURCE'!AA57))</f>
        <v/>
      </c>
      <c r="I598" s="280" t="str">
        <f>IF(AND(OR(AND('FIN1-SOURCE'!AB50="O",'FIN1-SOURCE'!AB52="O",'FIN1-SOURCE'!AB57="O"),AND('FIN1-SOURCE'!AB50="K",'FIN1-SOURCE'!AB52="K",'FIN1-SOURCE'!AB57="K")),SUM('FIN1-SOURCE'!AA50,'FIN1-SOURCE'!AA52,'FIN1-SOURCE'!AA57)=0,ISNUMBER('FIN1-SOURCE'!AA58)),"",IF(OR('FIN1-SOURCE'!AB50="O",'FIN1-SOURCE'!AB52="O",'FIN1-SOURCE'!AB57="O"),"O",IF(AND('FIN1-SOURCE'!AB50='FIN1-SOURCE'!AB52,'FIN1-SOURCE'!AB52='FIN1-SOURCE'!AB57,OR('FIN1-SOURCE'!AB50="K",'FIN1-SOURCE'!AB50="W",'FIN1-SOURCE'!AB50="M")), UPPER('FIN1-SOURCE'!AB50),"")))</f>
        <v/>
      </c>
      <c r="J598" s="281" t="s">
        <v>711</v>
      </c>
      <c r="K598" s="280" t="str">
        <f>IF(AND(ISBLANK('FIN1-SOURCE'!AA58),$L$598&lt;&gt;"M"),"",'FIN1-SOURCE'!AA58)</f>
        <v/>
      </c>
      <c r="L598" s="280" t="str">
        <f>IF(ISBLANK('FIN1-SOURCE'!AB58),"",'FIN1-SOURCE'!AB58)</f>
        <v/>
      </c>
      <c r="M598" s="257" t="str">
        <f t="shared" si="10"/>
        <v>OK</v>
      </c>
      <c r="N598" s="15"/>
    </row>
    <row r="599" spans="1:14" ht="33.75" x14ac:dyDescent="0.25">
      <c r="A599" s="257" t="s">
        <v>834</v>
      </c>
      <c r="B599" s="257" t="s">
        <v>1522</v>
      </c>
      <c r="C599" s="257" t="s">
        <v>688</v>
      </c>
      <c r="D599" s="277" t="s">
        <v>1523</v>
      </c>
      <c r="E599" s="278" t="s">
        <v>711</v>
      </c>
      <c r="F599" s="279" t="s">
        <v>688</v>
      </c>
      <c r="G599" s="277" t="s">
        <v>1524</v>
      </c>
      <c r="H599" s="280" t="str">
        <f>IF(OR(AND('FIN1-SOURCE'!AA60="",'FIN1-SOURCE'!AB60=""),AND('FIN1-SOURCE'!AA61="",'FIN1-SOURCE'!AB61=""),AND('FIN1-SOURCE'!AB60="K",'FIN1-SOURCE'!AB61="K"),OR('FIN1-SOURCE'!AB60="O",'FIN1-SOURCE'!AB61="O")),"",SUM('FIN1-SOURCE'!AA60,'FIN1-SOURCE'!AA61))</f>
        <v/>
      </c>
      <c r="I599" s="280" t="str">
        <f>IF(AND(OR(AND('FIN1-SOURCE'!AB60="O",'FIN1-SOURCE'!AB61="O"),AND('FIN1-SOURCE'!AB60="K",'FIN1-SOURCE'!AB61="K")),SUM('FIN1-SOURCE'!AA60,'FIN1-SOURCE'!AA61)=0,ISNUMBER('FIN1-SOURCE'!AA62)),"",IF(OR('FIN1-SOURCE'!AB60="O",'FIN1-SOURCE'!AB61="O"),"O",IF(AND('FIN1-SOURCE'!AB60='FIN1-SOURCE'!AB61,OR('FIN1-SOURCE'!AB60="K",'FIN1-SOURCE'!AB60="W",'FIN1-SOURCE'!AB60="M")), UPPER('FIN1-SOURCE'!AB60),"")))</f>
        <v/>
      </c>
      <c r="J599" s="281" t="s">
        <v>711</v>
      </c>
      <c r="K599" s="280" t="str">
        <f>IF(AND(ISBLANK('FIN1-SOURCE'!AA62),$L$599&lt;&gt;"M"),"",'FIN1-SOURCE'!AA62)</f>
        <v/>
      </c>
      <c r="L599" s="280" t="str">
        <f>IF(ISBLANK('FIN1-SOURCE'!AB62),"",'FIN1-SOURCE'!AB62)</f>
        <v/>
      </c>
      <c r="M599" s="257" t="str">
        <f t="shared" si="10"/>
        <v>OK</v>
      </c>
      <c r="N599" s="15"/>
    </row>
    <row r="600" spans="1:14" ht="33.75" x14ac:dyDescent="0.25">
      <c r="A600" s="257" t="s">
        <v>834</v>
      </c>
      <c r="B600" s="257" t="s">
        <v>1525</v>
      </c>
      <c r="C600" s="257" t="s">
        <v>688</v>
      </c>
      <c r="D600" s="277" t="s">
        <v>1526</v>
      </c>
      <c r="E600" s="278" t="s">
        <v>711</v>
      </c>
      <c r="F600" s="279" t="s">
        <v>688</v>
      </c>
      <c r="G600" s="277" t="s">
        <v>1527</v>
      </c>
      <c r="H600" s="280" t="str">
        <f>IF(OR(AND('FIN1-SOURCE'!AA59="",'FIN1-SOURCE'!AB59=""),AND('FIN1-SOURCE'!AA62="",'FIN1-SOURCE'!AB62=""),AND('FIN1-SOURCE'!AB59="K",'FIN1-SOURCE'!AB62="K"),OR('FIN1-SOURCE'!AB59="O",'FIN1-SOURCE'!AB62="O")),"",SUM('FIN1-SOURCE'!AA59,'FIN1-SOURCE'!AA62))</f>
        <v/>
      </c>
      <c r="I600" s="280" t="str">
        <f>IF(AND(OR(AND('FIN1-SOURCE'!AB59="O",'FIN1-SOURCE'!AB62="O"),AND('FIN1-SOURCE'!AB59="K",'FIN1-SOURCE'!AB62="K")),SUM('FIN1-SOURCE'!AA59,'FIN1-SOURCE'!AA62)=0,ISNUMBER('FIN1-SOURCE'!AA63)),"",IF(OR('FIN1-SOURCE'!AB59="O",'FIN1-SOURCE'!AB62="O"),"O",IF(AND('FIN1-SOURCE'!AB59='FIN1-SOURCE'!AB62,OR('FIN1-SOURCE'!AB59="K",'FIN1-SOURCE'!AB59="W",'FIN1-SOURCE'!AB59="M")), UPPER('FIN1-SOURCE'!AB59),"")))</f>
        <v/>
      </c>
      <c r="J600" s="281" t="s">
        <v>711</v>
      </c>
      <c r="K600" s="280" t="str">
        <f>IF(AND(ISBLANK('FIN1-SOURCE'!AA63),$L$600&lt;&gt;"M"),"",'FIN1-SOURCE'!AA63)</f>
        <v/>
      </c>
      <c r="L600" s="280" t="str">
        <f>IF(ISBLANK('FIN1-SOURCE'!AB63),"",'FIN1-SOURCE'!AB63)</f>
        <v/>
      </c>
      <c r="M600" s="257" t="str">
        <f t="shared" si="10"/>
        <v>OK</v>
      </c>
      <c r="N600" s="15"/>
    </row>
    <row r="601" spans="1:14" ht="33.75" x14ac:dyDescent="0.25">
      <c r="A601" s="257" t="s">
        <v>834</v>
      </c>
      <c r="B601" s="257" t="s">
        <v>1528</v>
      </c>
      <c r="C601" s="257" t="s">
        <v>688</v>
      </c>
      <c r="D601" s="277" t="s">
        <v>1529</v>
      </c>
      <c r="E601" s="278" t="s">
        <v>711</v>
      </c>
      <c r="F601" s="279" t="s">
        <v>688</v>
      </c>
      <c r="G601" s="277" t="s">
        <v>1530</v>
      </c>
      <c r="H601" s="280" t="str">
        <f>IF(OR(AND('FIN1-SOURCE'!AA65="",'FIN1-SOURCE'!AB65=""),AND('FIN1-SOURCE'!AA66="",'FIN1-SOURCE'!AB66=""),AND('FIN1-SOURCE'!AB65="K",'FIN1-SOURCE'!AB66="K"),OR('FIN1-SOURCE'!AB65="O",'FIN1-SOURCE'!AB66="O")),"",SUM('FIN1-SOURCE'!AA65,'FIN1-SOURCE'!AA66))</f>
        <v/>
      </c>
      <c r="I601" s="280" t="str">
        <f>IF(AND(OR(AND('FIN1-SOURCE'!AB65="O",'FIN1-SOURCE'!AB66="O"),AND('FIN1-SOURCE'!AB65="K",'FIN1-SOURCE'!AB66="K")),SUM('FIN1-SOURCE'!AA65,'FIN1-SOURCE'!AA66)=0,ISNUMBER('FIN1-SOURCE'!AA67)),"",IF(OR('FIN1-SOURCE'!AB65="O",'FIN1-SOURCE'!AB66="O"),"O",IF(AND('FIN1-SOURCE'!AB65='FIN1-SOURCE'!AB66,OR('FIN1-SOURCE'!AB65="K",'FIN1-SOURCE'!AB65="W",'FIN1-SOURCE'!AB65="M")), UPPER('FIN1-SOURCE'!AB65),"")))</f>
        <v/>
      </c>
      <c r="J601" s="281" t="s">
        <v>711</v>
      </c>
      <c r="K601" s="280" t="str">
        <f>IF(AND(ISBLANK('FIN1-SOURCE'!AA67),$L$601&lt;&gt;"M"),"",'FIN1-SOURCE'!AA67)</f>
        <v/>
      </c>
      <c r="L601" s="280" t="str">
        <f>IF(ISBLANK('FIN1-SOURCE'!AB67),"",'FIN1-SOURCE'!AB67)</f>
        <v/>
      </c>
      <c r="M601" s="257" t="str">
        <f t="shared" si="10"/>
        <v>OK</v>
      </c>
      <c r="N601" s="15"/>
    </row>
    <row r="602" spans="1:14" ht="33.75" x14ac:dyDescent="0.25">
      <c r="A602" s="257" t="s">
        <v>834</v>
      </c>
      <c r="B602" s="257" t="s">
        <v>1531</v>
      </c>
      <c r="C602" s="257" t="s">
        <v>688</v>
      </c>
      <c r="D602" s="277" t="s">
        <v>1532</v>
      </c>
      <c r="E602" s="278" t="s">
        <v>711</v>
      </c>
      <c r="F602" s="279" t="s">
        <v>688</v>
      </c>
      <c r="G602" s="277" t="s">
        <v>1533</v>
      </c>
      <c r="H602" s="280" t="str">
        <f>IF(OR(AND('FIN1-SOURCE'!AA67="",'FIN1-SOURCE'!AB67=""),AND('FIN1-SOURCE'!AA68="",'FIN1-SOURCE'!AB68=""),AND('FIN1-SOURCE'!AB67="K",'FIN1-SOURCE'!AB68="K"),OR('FIN1-SOURCE'!AB67="O",'FIN1-SOURCE'!AB68="O")),"",SUM('FIN1-SOURCE'!AA67,'FIN1-SOURCE'!AA68))</f>
        <v/>
      </c>
      <c r="I602" s="280" t="str">
        <f>IF(AND(OR(AND('FIN1-SOURCE'!AB67="O",'FIN1-SOURCE'!AB68="O"),AND('FIN1-SOURCE'!AB67="K",'FIN1-SOURCE'!AB68="K")),SUM('FIN1-SOURCE'!AA67,'FIN1-SOURCE'!AA68)=0,ISNUMBER('FIN1-SOURCE'!AA69)),"",IF(OR('FIN1-SOURCE'!AB67="O",'FIN1-SOURCE'!AB68="O"),"O",IF(AND('FIN1-SOURCE'!AB67='FIN1-SOURCE'!AB68,OR('FIN1-SOURCE'!AB67="K",'FIN1-SOURCE'!AB67="W",'FIN1-SOURCE'!AB67="M")), UPPER('FIN1-SOURCE'!AB67),"")))</f>
        <v/>
      </c>
      <c r="J602" s="281" t="s">
        <v>711</v>
      </c>
      <c r="K602" s="280" t="str">
        <f>IF(AND(ISBLANK('FIN1-SOURCE'!AA69),$L$602&lt;&gt;"M"),"",'FIN1-SOURCE'!AA69)</f>
        <v/>
      </c>
      <c r="L602" s="280" t="str">
        <f>IF(ISBLANK('FIN1-SOURCE'!AB69),"",'FIN1-SOURCE'!AB69)</f>
        <v/>
      </c>
      <c r="M602" s="257" t="str">
        <f t="shared" si="10"/>
        <v>OK</v>
      </c>
      <c r="N602" s="15"/>
    </row>
    <row r="603" spans="1:14" ht="33.75" x14ac:dyDescent="0.25">
      <c r="A603" s="257" t="s">
        <v>834</v>
      </c>
      <c r="B603" s="257" t="s">
        <v>1534</v>
      </c>
      <c r="C603" s="257" t="s">
        <v>688</v>
      </c>
      <c r="D603" s="277" t="s">
        <v>1535</v>
      </c>
      <c r="E603" s="278" t="s">
        <v>711</v>
      </c>
      <c r="F603" s="279" t="s">
        <v>688</v>
      </c>
      <c r="G603" s="277" t="s">
        <v>1536</v>
      </c>
      <c r="H603" s="280" t="str">
        <f>IF(OR(AND('FIN1-SOURCE'!AA63="",'FIN1-SOURCE'!AB63=""),AND('FIN1-SOURCE'!AA69="",'FIN1-SOURCE'!AB69=""),AND('FIN1-SOURCE'!AB63="K",'FIN1-SOURCE'!AB69="K"),OR('FIN1-SOURCE'!AB63="O",'FIN1-SOURCE'!AB69="O")),"",SUM('FIN1-SOURCE'!AA63,'FIN1-SOURCE'!AA69))</f>
        <v/>
      </c>
      <c r="I603" s="280" t="str">
        <f>IF(AND(OR(AND('FIN1-SOURCE'!AB63="O",'FIN1-SOURCE'!AB69="O"),AND('FIN1-SOURCE'!AB63="K",'FIN1-SOURCE'!AB69="K")),SUM('FIN1-SOURCE'!AA63,'FIN1-SOURCE'!AA69)=0,ISNUMBER('FIN1-SOURCE'!AA70)),"",IF(OR('FIN1-SOURCE'!AB63="O",'FIN1-SOURCE'!AB69="O"),"O",IF(AND('FIN1-SOURCE'!AB63='FIN1-SOURCE'!AB69,OR('FIN1-SOURCE'!AB63="K",'FIN1-SOURCE'!AB63="W",'FIN1-SOURCE'!AB63="M")), UPPER('FIN1-SOURCE'!AB63),"")))</f>
        <v/>
      </c>
      <c r="J603" s="281" t="s">
        <v>711</v>
      </c>
      <c r="K603" s="280" t="str">
        <f>IF(AND(ISBLANK('FIN1-SOURCE'!AA70),$L$603&lt;&gt;"M"),"",'FIN1-SOURCE'!AA70)</f>
        <v/>
      </c>
      <c r="L603" s="280" t="str">
        <f>IF(ISBLANK('FIN1-SOURCE'!AB70),"",'FIN1-SOURCE'!AB70)</f>
        <v/>
      </c>
      <c r="M603" s="257" t="str">
        <f t="shared" si="10"/>
        <v>OK</v>
      </c>
      <c r="N603" s="15"/>
    </row>
    <row r="604" spans="1:14" ht="45" x14ac:dyDescent="0.25">
      <c r="A604" s="257" t="s">
        <v>834</v>
      </c>
      <c r="B604" s="257" t="s">
        <v>1537</v>
      </c>
      <c r="C604" s="257" t="s">
        <v>688</v>
      </c>
      <c r="D604" s="277" t="s">
        <v>1538</v>
      </c>
      <c r="E604" s="278" t="s">
        <v>711</v>
      </c>
      <c r="F604" s="279" t="s">
        <v>688</v>
      </c>
      <c r="G604" s="277" t="s">
        <v>1539</v>
      </c>
      <c r="H604" s="280" t="str">
        <f>IF(OR(AND('FIN1-SOURCE'!AA31="",'FIN1-SOURCE'!AB31=""),AND('FIN1-SOURCE'!AA46="",'FIN1-SOURCE'!AB46=""),AND('FIN1-SOURCE'!AA59="",'FIN1-SOURCE'!AB59=""),AND('FIN1-SOURCE'!AB31="K",'FIN1-SOURCE'!AB46="K",'FIN1-SOURCE'!AB59="K"),OR('FIN1-SOURCE'!AB31="O",'FIN1-SOURCE'!AB46="O",'FIN1-SOURCE'!AB59="O")),"",SUM('FIN1-SOURCE'!AA31,'FIN1-SOURCE'!AA46,'FIN1-SOURCE'!AA59))</f>
        <v/>
      </c>
      <c r="I604" s="280" t="str">
        <f>IF(AND(OR(AND('FIN1-SOURCE'!AB31="O",'FIN1-SOURCE'!AB46="O",'FIN1-SOURCE'!AB59="O"),AND('FIN1-SOURCE'!AB31="K",'FIN1-SOURCE'!AB46="K",'FIN1-SOURCE'!AB59="K")),SUM('FIN1-SOURCE'!AA31,'FIN1-SOURCE'!AA46,'FIN1-SOURCE'!AA59)=0,ISNUMBER('FIN1-SOURCE'!AA71)),"",IF(OR('FIN1-SOURCE'!AB31="O",'FIN1-SOURCE'!AB46="O",'FIN1-SOURCE'!AB59="O"),"O",IF(AND('FIN1-SOURCE'!AB31='FIN1-SOURCE'!AB46,'FIN1-SOURCE'!AB46='FIN1-SOURCE'!AB59,OR('FIN1-SOURCE'!AB31="K",'FIN1-SOURCE'!AB31="W",'FIN1-SOURCE'!AB31="M")), UPPER('FIN1-SOURCE'!AB31),"")))</f>
        <v/>
      </c>
      <c r="J604" s="281" t="s">
        <v>711</v>
      </c>
      <c r="K604" s="280" t="str">
        <f>IF(AND(ISBLANK('FIN1-SOURCE'!AA71),$L$604&lt;&gt;"M"),"",'FIN1-SOURCE'!AA71)</f>
        <v/>
      </c>
      <c r="L604" s="280" t="str">
        <f>IF(ISBLANK('FIN1-SOURCE'!AB71),"",'FIN1-SOURCE'!AB71)</f>
        <v/>
      </c>
      <c r="M604" s="257" t="str">
        <f t="shared" si="10"/>
        <v>OK</v>
      </c>
      <c r="N604" s="15"/>
    </row>
    <row r="605" spans="1:14" ht="45" x14ac:dyDescent="0.25">
      <c r="A605" s="257" t="s">
        <v>834</v>
      </c>
      <c r="B605" s="257" t="s">
        <v>1540</v>
      </c>
      <c r="C605" s="257" t="s">
        <v>688</v>
      </c>
      <c r="D605" s="277" t="s">
        <v>1541</v>
      </c>
      <c r="E605" s="278" t="s">
        <v>711</v>
      </c>
      <c r="F605" s="279" t="s">
        <v>688</v>
      </c>
      <c r="G605" s="277" t="s">
        <v>1542</v>
      </c>
      <c r="H605" s="280" t="str">
        <f>IF(OR(AND('FIN1-SOURCE'!AA32="",'FIN1-SOURCE'!AB32=""),AND('FIN1-SOURCE'!AA47="",'FIN1-SOURCE'!AB47=""),AND('FIN1-SOURCE'!AA60="",'FIN1-SOURCE'!AB60=""),AND('FIN1-SOURCE'!AB32="K",'FIN1-SOURCE'!AB47="K",'FIN1-SOURCE'!AB60="K"),OR('FIN1-SOURCE'!AB32="O",'FIN1-SOURCE'!AB47="O",'FIN1-SOURCE'!AB60="O")),"",SUM('FIN1-SOURCE'!AA32,'FIN1-SOURCE'!AA47,'FIN1-SOURCE'!AA60))</f>
        <v/>
      </c>
      <c r="I605" s="280" t="str">
        <f>IF(AND(OR(AND('FIN1-SOURCE'!AB32="O",'FIN1-SOURCE'!AB47="O",'FIN1-SOURCE'!AB60="O"),AND('FIN1-SOURCE'!AB32="K",'FIN1-SOURCE'!AB47="K",'FIN1-SOURCE'!AB60="K")),SUM('FIN1-SOURCE'!AA32,'FIN1-SOURCE'!AA47,'FIN1-SOURCE'!AA60)=0,ISNUMBER('FIN1-SOURCE'!AA72)),"",IF(OR('FIN1-SOURCE'!AB32="O",'FIN1-SOURCE'!AB47="O",'FIN1-SOURCE'!AB60="O"),"O",IF(AND('FIN1-SOURCE'!AB32='FIN1-SOURCE'!AB47,'FIN1-SOURCE'!AB47='FIN1-SOURCE'!AB60,OR('FIN1-SOURCE'!AB32="K",'FIN1-SOURCE'!AB32="W",'FIN1-SOURCE'!AB32="M")), UPPER('FIN1-SOURCE'!AB32),"")))</f>
        <v/>
      </c>
      <c r="J605" s="281" t="s">
        <v>711</v>
      </c>
      <c r="K605" s="280" t="str">
        <f>IF(AND(ISBLANK('FIN1-SOURCE'!AA72),$L$605&lt;&gt;"M"),"",'FIN1-SOURCE'!AA72)</f>
        <v/>
      </c>
      <c r="L605" s="280" t="str">
        <f>IF(ISBLANK('FIN1-SOURCE'!AB72),"",'FIN1-SOURCE'!AB72)</f>
        <v/>
      </c>
      <c r="M605" s="257" t="str">
        <f t="shared" si="10"/>
        <v>OK</v>
      </c>
      <c r="N605" s="15"/>
    </row>
    <row r="606" spans="1:14" ht="45" x14ac:dyDescent="0.25">
      <c r="A606" s="257" t="s">
        <v>834</v>
      </c>
      <c r="B606" s="257" t="s">
        <v>1543</v>
      </c>
      <c r="C606" s="257" t="s">
        <v>688</v>
      </c>
      <c r="D606" s="277" t="s">
        <v>1544</v>
      </c>
      <c r="E606" s="278" t="s">
        <v>711</v>
      </c>
      <c r="F606" s="279" t="s">
        <v>688</v>
      </c>
      <c r="G606" s="277" t="s">
        <v>1545</v>
      </c>
      <c r="H606" s="280" t="str">
        <f>IF(OR(AND('FIN1-SOURCE'!AA33="",'FIN1-SOURCE'!AB33=""),AND('FIN1-SOURCE'!AA48="",'FIN1-SOURCE'!AB48=""),AND('FIN1-SOURCE'!AA61="",'FIN1-SOURCE'!AB61=""),AND('FIN1-SOURCE'!AB33="K",'FIN1-SOURCE'!AB48="K",'FIN1-SOURCE'!AB61="K"),OR('FIN1-SOURCE'!AB33="O",'FIN1-SOURCE'!AB48="O",'FIN1-SOURCE'!AB61="O")),"",SUM('FIN1-SOURCE'!AA33,'FIN1-SOURCE'!AA48,'FIN1-SOURCE'!AA61))</f>
        <v/>
      </c>
      <c r="I606" s="280" t="str">
        <f>IF(AND(OR(AND('FIN1-SOURCE'!AB33="O",'FIN1-SOURCE'!AB48="O",'FIN1-SOURCE'!AB61="O"),AND('FIN1-SOURCE'!AB33="K",'FIN1-SOURCE'!AB48="K",'FIN1-SOURCE'!AB61="K")),SUM('FIN1-SOURCE'!AA33,'FIN1-SOURCE'!AA48,'FIN1-SOURCE'!AA61)=0,ISNUMBER('FIN1-SOURCE'!AA73)),"",IF(OR('FIN1-SOURCE'!AB33="O",'FIN1-SOURCE'!AB48="O",'FIN1-SOURCE'!AB61="O"),"O",IF(AND('FIN1-SOURCE'!AB33='FIN1-SOURCE'!AB48,'FIN1-SOURCE'!AB48='FIN1-SOURCE'!AB61,OR('FIN1-SOURCE'!AB33="K",'FIN1-SOURCE'!AB33="W",'FIN1-SOURCE'!AB33="M")), UPPER('FIN1-SOURCE'!AB33),"")))</f>
        <v/>
      </c>
      <c r="J606" s="281" t="s">
        <v>711</v>
      </c>
      <c r="K606" s="280" t="str">
        <f>IF(AND(ISBLANK('FIN1-SOURCE'!AA73),$L$606&lt;&gt;"M"),"",'FIN1-SOURCE'!AA73)</f>
        <v/>
      </c>
      <c r="L606" s="280" t="str">
        <f>IF(ISBLANK('FIN1-SOURCE'!AB73),"",'FIN1-SOURCE'!AB73)</f>
        <v/>
      </c>
      <c r="M606" s="257" t="str">
        <f t="shared" si="10"/>
        <v>OK</v>
      </c>
      <c r="N606" s="15"/>
    </row>
    <row r="607" spans="1:14" ht="45" x14ac:dyDescent="0.25">
      <c r="A607" s="257" t="s">
        <v>834</v>
      </c>
      <c r="B607" s="257" t="s">
        <v>1546</v>
      </c>
      <c r="C607" s="257" t="s">
        <v>688</v>
      </c>
      <c r="D607" s="277" t="s">
        <v>1547</v>
      </c>
      <c r="E607" s="278" t="s">
        <v>711</v>
      </c>
      <c r="F607" s="279" t="s">
        <v>688</v>
      </c>
      <c r="G607" s="277" t="s">
        <v>1548</v>
      </c>
      <c r="H607" s="280" t="str">
        <f>IF(OR(AND('FIN1-SOURCE'!AA34="",'FIN1-SOURCE'!AB34=""),AND('FIN1-SOURCE'!AA49="",'FIN1-SOURCE'!AB49=""),AND('FIN1-SOURCE'!AA62="",'FIN1-SOURCE'!AB62=""),AND('FIN1-SOURCE'!AB34="K",'FIN1-SOURCE'!AB49="K",'FIN1-SOURCE'!AB62="K"),OR('FIN1-SOURCE'!AB34="O",'FIN1-SOURCE'!AB49="O",'FIN1-SOURCE'!AB62="O")),"",SUM('FIN1-SOURCE'!AA34,'FIN1-SOURCE'!AA49,'FIN1-SOURCE'!AA62))</f>
        <v/>
      </c>
      <c r="I607" s="280" t="str">
        <f>IF(AND(OR(AND('FIN1-SOURCE'!AB34="O",'FIN1-SOURCE'!AB49="O",'FIN1-SOURCE'!AB62="O"),AND('FIN1-SOURCE'!AB34="K",'FIN1-SOURCE'!AB49="K",'FIN1-SOURCE'!AB62="K")),SUM('FIN1-SOURCE'!AA34,'FIN1-SOURCE'!AA49,'FIN1-SOURCE'!AA62)=0,ISNUMBER('FIN1-SOURCE'!AA74)),"",IF(OR('FIN1-SOURCE'!AB34="O",'FIN1-SOURCE'!AB49="O",'FIN1-SOURCE'!AB62="O"),"O",IF(AND('FIN1-SOURCE'!AB34='FIN1-SOURCE'!AB49,'FIN1-SOURCE'!AB49='FIN1-SOURCE'!AB62,OR('FIN1-SOURCE'!AB34="K",'FIN1-SOURCE'!AB34="W",'FIN1-SOURCE'!AB34="M")), UPPER('FIN1-SOURCE'!AB34),"")))</f>
        <v/>
      </c>
      <c r="J607" s="281" t="s">
        <v>711</v>
      </c>
      <c r="K607" s="280" t="str">
        <f>IF(AND(ISBLANK('FIN1-SOURCE'!AA74),$L$607&lt;&gt;"M"),"",'FIN1-SOURCE'!AA74)</f>
        <v/>
      </c>
      <c r="L607" s="280" t="str">
        <f>IF(ISBLANK('FIN1-SOURCE'!AB74),"",'FIN1-SOURCE'!AB74)</f>
        <v/>
      </c>
      <c r="M607" s="257" t="str">
        <f t="shared" si="10"/>
        <v>OK</v>
      </c>
      <c r="N607" s="15"/>
    </row>
    <row r="608" spans="1:14" ht="45" x14ac:dyDescent="0.25">
      <c r="A608" s="257" t="s">
        <v>834</v>
      </c>
      <c r="B608" s="257" t="s">
        <v>1549</v>
      </c>
      <c r="C608" s="257" t="s">
        <v>688</v>
      </c>
      <c r="D608" s="277" t="s">
        <v>1550</v>
      </c>
      <c r="E608" s="278" t="s">
        <v>711</v>
      </c>
      <c r="F608" s="279" t="s">
        <v>688</v>
      </c>
      <c r="G608" s="277" t="s">
        <v>1551</v>
      </c>
      <c r="H608" s="280" t="str">
        <f>IF(OR(AND('FIN1-SOURCE'!AA35="",'FIN1-SOURCE'!AB35=""),AND('FIN1-SOURCE'!AA50="",'FIN1-SOURCE'!AB50=""),AND('FIN1-SOURCE'!AA63="",'FIN1-SOURCE'!AB63=""),AND('FIN1-SOURCE'!AB35="K",'FIN1-SOURCE'!AB50="K",'FIN1-SOURCE'!AB63="K"),OR('FIN1-SOURCE'!AB35="O",'FIN1-SOURCE'!AB50="O",'FIN1-SOURCE'!AB63="O")),"",SUM('FIN1-SOURCE'!AA35,'FIN1-SOURCE'!AA50,'FIN1-SOURCE'!AA63))</f>
        <v/>
      </c>
      <c r="I608" s="280" t="str">
        <f>IF(AND(OR(AND('FIN1-SOURCE'!AB35="O",'FIN1-SOURCE'!AB50="O",'FIN1-SOURCE'!AB63="O"),AND('FIN1-SOURCE'!AB35="K",'FIN1-SOURCE'!AB50="K",'FIN1-SOURCE'!AB63="K")),SUM('FIN1-SOURCE'!AA35,'FIN1-SOURCE'!AA50,'FIN1-SOURCE'!AA63)=0,ISNUMBER('FIN1-SOURCE'!AA75)),"",IF(OR('FIN1-SOURCE'!AB35="O",'FIN1-SOURCE'!AB50="O",'FIN1-SOURCE'!AB63="O"),"O",IF(AND('FIN1-SOURCE'!AB35='FIN1-SOURCE'!AB50,'FIN1-SOURCE'!AB50='FIN1-SOURCE'!AB63,OR('FIN1-SOURCE'!AB35="K",'FIN1-SOURCE'!AB35="W",'FIN1-SOURCE'!AB35="M")), UPPER('FIN1-SOURCE'!AB35),"")))</f>
        <v/>
      </c>
      <c r="J608" s="281" t="s">
        <v>711</v>
      </c>
      <c r="K608" s="280" t="str">
        <f>IF(AND(ISBLANK('FIN1-SOURCE'!AA75),$L$608&lt;&gt;"M"),"",'FIN1-SOURCE'!AA75)</f>
        <v/>
      </c>
      <c r="L608" s="280" t="str">
        <f>IF(ISBLANK('FIN1-SOURCE'!AB75),"",'FIN1-SOURCE'!AB75)</f>
        <v/>
      </c>
      <c r="M608" s="257" t="str">
        <f t="shared" si="10"/>
        <v>OK</v>
      </c>
      <c r="N608" s="15"/>
    </row>
    <row r="609" spans="1:14" ht="45" x14ac:dyDescent="0.25">
      <c r="A609" s="257" t="s">
        <v>834</v>
      </c>
      <c r="B609" s="257" t="s">
        <v>1552</v>
      </c>
      <c r="C609" s="257" t="s">
        <v>688</v>
      </c>
      <c r="D609" s="277" t="s">
        <v>1553</v>
      </c>
      <c r="E609" s="278" t="s">
        <v>711</v>
      </c>
      <c r="F609" s="279" t="s">
        <v>688</v>
      </c>
      <c r="G609" s="277" t="s">
        <v>1554</v>
      </c>
      <c r="H609" s="280" t="str">
        <f>IF(OR(AND('FIN1-SOURCE'!AA36="",'FIN1-SOURCE'!AB36=""),AND('FIN1-SOURCE'!AA51="",'FIN1-SOURCE'!AB51=""),AND('FIN1-SOURCE'!AA64="",'FIN1-SOURCE'!AB64=""),AND('FIN1-SOURCE'!AB36="K",'FIN1-SOURCE'!AB51="K",'FIN1-SOURCE'!AB64="K"),OR('FIN1-SOURCE'!AB36="O",'FIN1-SOURCE'!AB51="O",'FIN1-SOURCE'!AB64="O")),"",SUM('FIN1-SOURCE'!AA36,'FIN1-SOURCE'!AA51,'FIN1-SOURCE'!AA64))</f>
        <v/>
      </c>
      <c r="I609" s="280" t="str">
        <f>IF(AND(OR(AND('FIN1-SOURCE'!AB36="O",'FIN1-SOURCE'!AB51="O",'FIN1-SOURCE'!AB64="O"),AND('FIN1-SOURCE'!AB36="K",'FIN1-SOURCE'!AB51="K",'FIN1-SOURCE'!AB64="K")),SUM('FIN1-SOURCE'!AA36,'FIN1-SOURCE'!AA51,'FIN1-SOURCE'!AA64)=0,ISNUMBER('FIN1-SOURCE'!AA76)),"",IF(OR('FIN1-SOURCE'!AB36="O",'FIN1-SOURCE'!AB51="O",'FIN1-SOURCE'!AB64="O"),"O",IF(AND('FIN1-SOURCE'!AB36='FIN1-SOURCE'!AB51,'FIN1-SOURCE'!AB51='FIN1-SOURCE'!AB64,OR('FIN1-SOURCE'!AB36="K",'FIN1-SOURCE'!AB36="W",'FIN1-SOURCE'!AB36="M")), UPPER('FIN1-SOURCE'!AB36),"")))</f>
        <v/>
      </c>
      <c r="J609" s="281" t="s">
        <v>711</v>
      </c>
      <c r="K609" s="280" t="str">
        <f>IF(AND(ISBLANK('FIN1-SOURCE'!AA76),$L$609&lt;&gt;"M"),"",'FIN1-SOURCE'!AA76)</f>
        <v/>
      </c>
      <c r="L609" s="280" t="str">
        <f>IF(ISBLANK('FIN1-SOURCE'!AB76),"",'FIN1-SOURCE'!AB76)</f>
        <v/>
      </c>
      <c r="M609" s="257" t="str">
        <f t="shared" si="10"/>
        <v>OK</v>
      </c>
      <c r="N609" s="15"/>
    </row>
    <row r="610" spans="1:14" ht="45" x14ac:dyDescent="0.25">
      <c r="A610" s="257" t="s">
        <v>834</v>
      </c>
      <c r="B610" s="257" t="s">
        <v>1555</v>
      </c>
      <c r="C610" s="257" t="s">
        <v>688</v>
      </c>
      <c r="D610" s="277" t="s">
        <v>1556</v>
      </c>
      <c r="E610" s="278" t="s">
        <v>711</v>
      </c>
      <c r="F610" s="279" t="s">
        <v>688</v>
      </c>
      <c r="G610" s="277" t="s">
        <v>1557</v>
      </c>
      <c r="H610" s="280" t="str">
        <f>IF(OR(AND('FIN1-SOURCE'!AA40="",'FIN1-SOURCE'!AB40=""),AND('FIN1-SOURCE'!AA53="",'FIN1-SOURCE'!AB53=""),AND('FIN1-SOURCE'!AA65="",'FIN1-SOURCE'!AB65=""),AND('FIN1-SOURCE'!AB40="K",'FIN1-SOURCE'!AB53="K",'FIN1-SOURCE'!AB65="K"),OR('FIN1-SOURCE'!AB40="O",'FIN1-SOURCE'!AB53="O",'FIN1-SOURCE'!AB65="O")),"",SUM('FIN1-SOURCE'!AA40,'FIN1-SOURCE'!AA53,'FIN1-SOURCE'!AA65))</f>
        <v/>
      </c>
      <c r="I610" s="280" t="str">
        <f>IF(AND(OR(AND('FIN1-SOURCE'!AB40="O",'FIN1-SOURCE'!AB53="O",'FIN1-SOURCE'!AB65="O"),AND('FIN1-SOURCE'!AB40="K",'FIN1-SOURCE'!AB53="K",'FIN1-SOURCE'!AB65="K")),SUM('FIN1-SOURCE'!AA40,'FIN1-SOURCE'!AA53,'FIN1-SOURCE'!AA65)=0,ISNUMBER('FIN1-SOURCE'!AA79)),"",IF(OR('FIN1-SOURCE'!AB40="O",'FIN1-SOURCE'!AB53="O",'FIN1-SOURCE'!AB65="O"),"O",IF(AND('FIN1-SOURCE'!AB40='FIN1-SOURCE'!AB53,'FIN1-SOURCE'!AB53='FIN1-SOURCE'!AB65,OR('FIN1-SOURCE'!AB40="K",'FIN1-SOURCE'!AB40="W",'FIN1-SOURCE'!AB40="M")), UPPER('FIN1-SOURCE'!AB40),"")))</f>
        <v/>
      </c>
      <c r="J610" s="281" t="s">
        <v>711</v>
      </c>
      <c r="K610" s="280" t="str">
        <f>IF(AND(ISBLANK('FIN1-SOURCE'!AA79),$L$610&lt;&gt;"M"),"",'FIN1-SOURCE'!AA79)</f>
        <v/>
      </c>
      <c r="L610" s="280" t="str">
        <f>IF(ISBLANK('FIN1-SOURCE'!AB79),"",'FIN1-SOURCE'!AB79)</f>
        <v/>
      </c>
      <c r="M610" s="257" t="str">
        <f t="shared" si="10"/>
        <v>OK</v>
      </c>
      <c r="N610" s="15"/>
    </row>
    <row r="611" spans="1:14" ht="45" x14ac:dyDescent="0.25">
      <c r="A611" s="257" t="s">
        <v>834</v>
      </c>
      <c r="B611" s="257" t="s">
        <v>1558</v>
      </c>
      <c r="C611" s="257" t="s">
        <v>688</v>
      </c>
      <c r="D611" s="277" t="s">
        <v>1559</v>
      </c>
      <c r="E611" s="278" t="s">
        <v>711</v>
      </c>
      <c r="F611" s="279" t="s">
        <v>688</v>
      </c>
      <c r="G611" s="277" t="s">
        <v>1560</v>
      </c>
      <c r="H611" s="280" t="str">
        <f>IF(OR(AND('FIN1-SOURCE'!AA41="",'FIN1-SOURCE'!AB41=""),AND('FIN1-SOURCE'!AA54="",'FIN1-SOURCE'!AB54=""),AND('FIN1-SOURCE'!AA66="",'FIN1-SOURCE'!AB66=""),AND('FIN1-SOURCE'!AB41="K",'FIN1-SOURCE'!AB54="K",'FIN1-SOURCE'!AB66="K"),OR('FIN1-SOURCE'!AB41="O",'FIN1-SOURCE'!AB54="O",'FIN1-SOURCE'!AB66="O")),"",SUM('FIN1-SOURCE'!AA41,'FIN1-SOURCE'!AA54,'FIN1-SOURCE'!AA66))</f>
        <v/>
      </c>
      <c r="I611" s="280" t="str">
        <f>IF(AND(OR(AND('FIN1-SOURCE'!AB41="O",'FIN1-SOURCE'!AB54="O",'FIN1-SOURCE'!AB66="O"),AND('FIN1-SOURCE'!AB41="K",'FIN1-SOURCE'!AB54="K",'FIN1-SOURCE'!AB66="K")),SUM('FIN1-SOURCE'!AA41,'FIN1-SOURCE'!AA54,'FIN1-SOURCE'!AA66)=0,ISNUMBER('FIN1-SOURCE'!AA81)),"",IF(OR('FIN1-SOURCE'!AB41="O",'FIN1-SOURCE'!AB54="O",'FIN1-SOURCE'!AB66="O"),"O",IF(AND('FIN1-SOURCE'!AB41='FIN1-SOURCE'!AB54,'FIN1-SOURCE'!AB54='FIN1-SOURCE'!AB66,OR('FIN1-SOURCE'!AB41="K",'FIN1-SOURCE'!AB41="W",'FIN1-SOURCE'!AB41="M")), UPPER('FIN1-SOURCE'!AB41),"")))</f>
        <v/>
      </c>
      <c r="J611" s="281" t="s">
        <v>711</v>
      </c>
      <c r="K611" s="280" t="str">
        <f>IF(AND(ISBLANK('FIN1-SOURCE'!AA81),$L$611&lt;&gt;"M"),"",'FIN1-SOURCE'!AA81)</f>
        <v/>
      </c>
      <c r="L611" s="280" t="str">
        <f>IF(ISBLANK('FIN1-SOURCE'!AB81),"",'FIN1-SOURCE'!AB81)</f>
        <v/>
      </c>
      <c r="M611" s="257" t="str">
        <f t="shared" si="10"/>
        <v>OK</v>
      </c>
      <c r="N611" s="15"/>
    </row>
    <row r="612" spans="1:14" ht="45" x14ac:dyDescent="0.25">
      <c r="A612" s="257" t="s">
        <v>834</v>
      </c>
      <c r="B612" s="257" t="s">
        <v>7300</v>
      </c>
      <c r="C612" s="257" t="s">
        <v>688</v>
      </c>
      <c r="D612" s="277" t="s">
        <v>1561</v>
      </c>
      <c r="E612" s="278" t="s">
        <v>711</v>
      </c>
      <c r="F612" s="279" t="s">
        <v>688</v>
      </c>
      <c r="G612" s="277" t="s">
        <v>1564</v>
      </c>
      <c r="H612" s="280" t="str">
        <f>IF(OR(AND('FIN1-SOURCE'!AA42="",'FIN1-SOURCE'!AB42=""),AND('FIN1-SOURCE'!AA55="",'FIN1-SOURCE'!AB55=""),AND('FIN1-SOURCE'!AA67="",'FIN1-SOURCE'!AB67=""),AND('FIN1-SOURCE'!AB42="K",'FIN1-SOURCE'!AB55="K",'FIN1-SOURCE'!AB67="K"),OR('FIN1-SOURCE'!AB42="O",'FIN1-SOURCE'!AB55="O",'FIN1-SOURCE'!AB67="O")),"",SUM('FIN1-SOURCE'!AA42,'FIN1-SOURCE'!AA55,'FIN1-SOURCE'!AA67))</f>
        <v/>
      </c>
      <c r="I612" s="280" t="str">
        <f>IF(AND(OR(AND('FIN1-SOURCE'!AB42="O",'FIN1-SOURCE'!AB55="O",'FIN1-SOURCE'!AB67="O"),AND('FIN1-SOURCE'!AB42="K",'FIN1-SOURCE'!AB55="K",'FIN1-SOURCE'!AB67="K")),SUM('FIN1-SOURCE'!AA42,'FIN1-SOURCE'!AA55,'FIN1-SOURCE'!AA67)=0,ISNUMBER('FIN1-SOURCE'!AA83)),"",IF(OR('FIN1-SOURCE'!AB42="O",'FIN1-SOURCE'!AB55="O",'FIN1-SOURCE'!AB67="O"),"O",IF(AND('FIN1-SOURCE'!AB42='FIN1-SOURCE'!AB55,'FIN1-SOURCE'!AB55='FIN1-SOURCE'!AB67,OR('FIN1-SOURCE'!AB42="K",'FIN1-SOURCE'!AB42="W",'FIN1-SOURCE'!AB42="M")), UPPER('FIN1-SOURCE'!AB42),"")))</f>
        <v/>
      </c>
      <c r="J612" s="281" t="s">
        <v>711</v>
      </c>
      <c r="K612" s="280" t="str">
        <f>IF(AND(ISBLANK('FIN1-SOURCE'!AA83),$L$612&lt;&gt;"M"),"",'FIN1-SOURCE'!AA83)</f>
        <v/>
      </c>
      <c r="L612" s="280" t="str">
        <f>IF(ISBLANK('FIN1-SOURCE'!AB83),"",'FIN1-SOURCE'!AB83)</f>
        <v/>
      </c>
      <c r="M612" s="257" t="str">
        <f t="shared" si="10"/>
        <v>OK</v>
      </c>
      <c r="N612" s="15"/>
    </row>
    <row r="613" spans="1:14" ht="45" x14ac:dyDescent="0.25">
      <c r="A613" s="257" t="s">
        <v>834</v>
      </c>
      <c r="B613" s="257" t="s">
        <v>7301</v>
      </c>
      <c r="C613" s="257" t="s">
        <v>688</v>
      </c>
      <c r="D613" s="277" t="s">
        <v>1563</v>
      </c>
      <c r="E613" s="278" t="s">
        <v>711</v>
      </c>
      <c r="F613" s="279" t="s">
        <v>688</v>
      </c>
      <c r="G613" s="277" t="s">
        <v>1566</v>
      </c>
      <c r="H613" s="280" t="str">
        <f>IF(OR(AND('FIN1-SOURCE'!AA43="",'FIN1-SOURCE'!AB43=""),AND('FIN1-SOURCE'!AA56="",'FIN1-SOURCE'!AB56=""),AND('FIN1-SOURCE'!AA68="",'FIN1-SOURCE'!AB68=""),AND('FIN1-SOURCE'!AB43="K",'FIN1-SOURCE'!AB56="K",'FIN1-SOURCE'!AB68="K"),OR('FIN1-SOURCE'!AB43="O",'FIN1-SOURCE'!AB56="O",'FIN1-SOURCE'!AB68="O")),"",SUM('FIN1-SOURCE'!AA43,'FIN1-SOURCE'!AA56,'FIN1-SOURCE'!AA68))</f>
        <v/>
      </c>
      <c r="I613" s="280" t="str">
        <f>IF(AND(OR(AND('FIN1-SOURCE'!AB43="O",'FIN1-SOURCE'!AB56="O",'FIN1-SOURCE'!AB68="O"),AND('FIN1-SOURCE'!AB43="K",'FIN1-SOURCE'!AB56="K",'FIN1-SOURCE'!AB68="K")),SUM('FIN1-SOURCE'!AA43,'FIN1-SOURCE'!AA56,'FIN1-SOURCE'!AA68)=0,ISNUMBER('FIN1-SOURCE'!AA84)),"",IF(OR('FIN1-SOURCE'!AB43="O",'FIN1-SOURCE'!AB56="O",'FIN1-SOURCE'!AB68="O"),"O",IF(AND('FIN1-SOURCE'!AB43='FIN1-SOURCE'!AB56,'FIN1-SOURCE'!AB56='FIN1-SOURCE'!AB68,OR('FIN1-SOURCE'!AB43="K",'FIN1-SOURCE'!AB43="W",'FIN1-SOURCE'!AB43="M")), UPPER('FIN1-SOURCE'!AB43),"")))</f>
        <v/>
      </c>
      <c r="J613" s="281" t="s">
        <v>711</v>
      </c>
      <c r="K613" s="280" t="str">
        <f>IF(AND(ISBLANK('FIN1-SOURCE'!AA84),$L$613&lt;&gt;"M"),"",'FIN1-SOURCE'!AA84)</f>
        <v/>
      </c>
      <c r="L613" s="280" t="str">
        <f>IF(ISBLANK('FIN1-SOURCE'!AB84),"",'FIN1-SOURCE'!AB84)</f>
        <v/>
      </c>
      <c r="M613" s="257" t="str">
        <f t="shared" si="10"/>
        <v>OK</v>
      </c>
      <c r="N613" s="15"/>
    </row>
    <row r="614" spans="1:14" ht="45" x14ac:dyDescent="0.25">
      <c r="A614" s="257" t="s">
        <v>834</v>
      </c>
      <c r="B614" s="257" t="s">
        <v>7302</v>
      </c>
      <c r="C614" s="257" t="s">
        <v>688</v>
      </c>
      <c r="D614" s="277" t="s">
        <v>1565</v>
      </c>
      <c r="E614" s="278" t="s">
        <v>711</v>
      </c>
      <c r="F614" s="279" t="s">
        <v>688</v>
      </c>
      <c r="G614" s="277" t="s">
        <v>1567</v>
      </c>
      <c r="H614" s="280" t="str">
        <f>IF(OR(AND('FIN1-SOURCE'!AA44="",'FIN1-SOURCE'!AB44=""),AND('FIN1-SOURCE'!AA57="",'FIN1-SOURCE'!AB57=""),AND('FIN1-SOURCE'!AA69="",'FIN1-SOURCE'!AB69=""),AND('FIN1-SOURCE'!AB44="K",'FIN1-SOURCE'!AB57="K",'FIN1-SOURCE'!AB69="K"),OR('FIN1-SOURCE'!AB44="O",'FIN1-SOURCE'!AB57="O",'FIN1-SOURCE'!AB69="O")),"",SUM('FIN1-SOURCE'!AA44,'FIN1-SOURCE'!AA57,'FIN1-SOURCE'!AA69))</f>
        <v/>
      </c>
      <c r="I614" s="280" t="str">
        <f>IF(AND(OR(AND('FIN1-SOURCE'!AB44="O",'FIN1-SOURCE'!AB57="O",'FIN1-SOURCE'!AB69="O"),AND('FIN1-SOURCE'!AB44="K",'FIN1-SOURCE'!AB57="K",'FIN1-SOURCE'!AB69="K")),SUM('FIN1-SOURCE'!AA44,'FIN1-SOURCE'!AA57,'FIN1-SOURCE'!AA69)=0,ISNUMBER('FIN1-SOURCE'!AA85)),"",IF(OR('FIN1-SOURCE'!AB44="O",'FIN1-SOURCE'!AB57="O",'FIN1-SOURCE'!AB69="O"),"O",IF(AND('FIN1-SOURCE'!AB44='FIN1-SOURCE'!AB57,'FIN1-SOURCE'!AB57='FIN1-SOURCE'!AB69,OR('FIN1-SOURCE'!AB44="K",'FIN1-SOURCE'!AB44="W",'FIN1-SOURCE'!AB44="M")), UPPER('FIN1-SOURCE'!AB44),"")))</f>
        <v/>
      </c>
      <c r="J614" s="281" t="s">
        <v>711</v>
      </c>
      <c r="K614" s="280" t="str">
        <f>IF(AND(ISBLANK('FIN1-SOURCE'!AA85),$L$614&lt;&gt;"M"),"",'FIN1-SOURCE'!AA85)</f>
        <v/>
      </c>
      <c r="L614" s="280" t="str">
        <f>IF(ISBLANK('FIN1-SOURCE'!AB85),"",'FIN1-SOURCE'!AB85)</f>
        <v/>
      </c>
      <c r="M614" s="257" t="str">
        <f t="shared" si="10"/>
        <v>OK</v>
      </c>
      <c r="N614" s="15"/>
    </row>
    <row r="615" spans="1:14" ht="33.75" x14ac:dyDescent="0.25">
      <c r="A615" s="257" t="s">
        <v>834</v>
      </c>
      <c r="B615" s="257" t="s">
        <v>7303</v>
      </c>
      <c r="C615" s="257" t="s">
        <v>688</v>
      </c>
      <c r="D615" s="277" t="s">
        <v>7304</v>
      </c>
      <c r="E615" s="278" t="s">
        <v>711</v>
      </c>
      <c r="F615" s="279" t="s">
        <v>688</v>
      </c>
      <c r="G615" s="277" t="s">
        <v>5068</v>
      </c>
      <c r="H615" s="280" t="str">
        <f>IF(OR(AND('FIN1-SOURCE'!AA75="",'FIN1-SOURCE'!AB75=""),AND('FIN1-SOURCE'!AA85="",'FIN1-SOURCE'!AB85=""),AND('FIN1-SOURCE'!AB75="K",'FIN1-SOURCE'!AB85="K"),OR('FIN1-SOURCE'!AB75="O",'FIN1-SOURCE'!AB85="O")),"",SUM('FIN1-SOURCE'!AA75,'FIN1-SOURCE'!AA85))</f>
        <v/>
      </c>
      <c r="I615" s="280" t="str">
        <f>IF(AND(OR(AND('FIN1-SOURCE'!AB75="O",'FIN1-SOURCE'!AB85="O"),AND('FIN1-SOURCE'!AB75="K",'FIN1-SOURCE'!AB85="K")),SUM('FIN1-SOURCE'!AA75,'FIN1-SOURCE'!AA85)=0,ISNUMBER('FIN1-SOURCE'!AA86)),"",IF(OR('FIN1-SOURCE'!AB75="O",'FIN1-SOURCE'!AB85="O"),"O",IF(AND('FIN1-SOURCE'!AB75='FIN1-SOURCE'!AB85,OR('FIN1-SOURCE'!AB75="K",'FIN1-SOURCE'!AB75="W",'FIN1-SOURCE'!AB75="M")), UPPER('FIN1-SOURCE'!AB75),"")))</f>
        <v/>
      </c>
      <c r="J615" s="281" t="s">
        <v>711</v>
      </c>
      <c r="K615" s="280" t="str">
        <f>IF(AND(ISBLANK('FIN1-SOURCE'!AA86),$L$615&lt;&gt;"M"),"",'FIN1-SOURCE'!AA86)</f>
        <v/>
      </c>
      <c r="L615" s="280" t="str">
        <f>IF(ISBLANK('FIN1-SOURCE'!AB86),"",'FIN1-SOURCE'!AB86)</f>
        <v/>
      </c>
      <c r="M615" s="257" t="str">
        <f t="shared" si="10"/>
        <v>OK</v>
      </c>
      <c r="N615" s="15"/>
    </row>
    <row r="616" spans="1:14" ht="33.75" x14ac:dyDescent="0.25">
      <c r="A616" s="257" t="s">
        <v>834</v>
      </c>
      <c r="B616" s="257" t="s">
        <v>7305</v>
      </c>
      <c r="C616" s="257" t="s">
        <v>688</v>
      </c>
      <c r="D616" s="277" t="s">
        <v>7306</v>
      </c>
      <c r="E616" s="278" t="s">
        <v>711</v>
      </c>
      <c r="F616" s="279" t="s">
        <v>688</v>
      </c>
      <c r="G616" s="277" t="s">
        <v>1568</v>
      </c>
      <c r="H616" s="280" t="str">
        <f>IF(OR(AND('FIN1-SOURCE'!AA88="",'FIN1-SOURCE'!AB88=""),AND('FIN1-SOURCE'!AA89="",'FIN1-SOURCE'!AB89=""),AND('FIN1-SOURCE'!AB88="K",'FIN1-SOURCE'!AB89="K"),OR('FIN1-SOURCE'!AB88="O",'FIN1-SOURCE'!AB89="O")),"",SUM('FIN1-SOURCE'!AA88,'FIN1-SOURCE'!AA89))</f>
        <v/>
      </c>
      <c r="I616" s="280" t="str">
        <f>IF(AND(OR(AND('FIN1-SOURCE'!AB88="O",'FIN1-SOURCE'!AB89="O"),AND('FIN1-SOURCE'!AB88="K",'FIN1-SOURCE'!AB89="K")),SUM('FIN1-SOURCE'!AA88,'FIN1-SOURCE'!AA89)=0,ISNUMBER('FIN1-SOURCE'!AA90)),"",IF(OR('FIN1-SOURCE'!AB88="O",'FIN1-SOURCE'!AB89="O"),"O",IF(AND('FIN1-SOURCE'!AB88='FIN1-SOURCE'!AB89,OR('FIN1-SOURCE'!AB88="K",'FIN1-SOURCE'!AB88="W",'FIN1-SOURCE'!AB88="M")), UPPER('FIN1-SOURCE'!AB88),"")))</f>
        <v/>
      </c>
      <c r="J616" s="281" t="s">
        <v>711</v>
      </c>
      <c r="K616" s="280" t="str">
        <f>IF(AND(ISBLANK('FIN1-SOURCE'!AA90),$L$616&lt;&gt;"M"),"",'FIN1-SOURCE'!AA90)</f>
        <v/>
      </c>
      <c r="L616" s="280" t="str">
        <f>IF(ISBLANK('FIN1-SOURCE'!AB90),"",'FIN1-SOURCE'!AB90)</f>
        <v/>
      </c>
      <c r="M616" s="257" t="str">
        <f t="shared" si="10"/>
        <v>OK</v>
      </c>
      <c r="N616" s="15"/>
    </row>
    <row r="617" spans="1:14" ht="33.75" x14ac:dyDescent="0.25">
      <c r="A617" s="257" t="s">
        <v>834</v>
      </c>
      <c r="B617" s="257" t="s">
        <v>7307</v>
      </c>
      <c r="C617" s="257" t="s">
        <v>688</v>
      </c>
      <c r="D617" s="277" t="s">
        <v>7308</v>
      </c>
      <c r="E617" s="278" t="s">
        <v>711</v>
      </c>
      <c r="F617" s="279" t="s">
        <v>688</v>
      </c>
      <c r="G617" s="277" t="s">
        <v>7309</v>
      </c>
      <c r="H617" s="280" t="str">
        <f>IF(OR(AND('FIN1-SOURCE'!AA87="",'FIN1-SOURCE'!AB87=""),AND('FIN1-SOURCE'!AA90="",'FIN1-SOURCE'!AB90=""),AND('FIN1-SOURCE'!AB87="K",'FIN1-SOURCE'!AB90="K"),OR('FIN1-SOURCE'!AB87="O",'FIN1-SOURCE'!AB90="O")),"",SUM('FIN1-SOURCE'!AA87,'FIN1-SOURCE'!AA90))</f>
        <v/>
      </c>
      <c r="I617" s="280" t="str">
        <f>IF(AND(OR(AND('FIN1-SOURCE'!AB87="O",'FIN1-SOURCE'!AB90="O"),AND('FIN1-SOURCE'!AB87="K",'FIN1-SOURCE'!AB90="K")),SUM('FIN1-SOURCE'!AA87,'FIN1-SOURCE'!AA90)=0,ISNUMBER('FIN1-SOURCE'!AA91)),"",IF(OR('FIN1-SOURCE'!AB87="O",'FIN1-SOURCE'!AB90="O"),"O",IF(AND('FIN1-SOURCE'!AB87='FIN1-SOURCE'!AB90,OR('FIN1-SOURCE'!AB87="K",'FIN1-SOURCE'!AB87="W",'FIN1-SOURCE'!AB87="M")), UPPER('FIN1-SOURCE'!AB87),"")))</f>
        <v/>
      </c>
      <c r="J617" s="281" t="s">
        <v>711</v>
      </c>
      <c r="K617" s="280" t="str">
        <f>IF(AND(ISBLANK('FIN1-SOURCE'!AA91),$L$617&lt;&gt;"M"),"",'FIN1-SOURCE'!AA91)</f>
        <v/>
      </c>
      <c r="L617" s="280" t="str">
        <f>IF(ISBLANK('FIN1-SOURCE'!AB91),"",'FIN1-SOURCE'!AB91)</f>
        <v/>
      </c>
      <c r="M617" s="257" t="str">
        <f t="shared" si="10"/>
        <v>OK</v>
      </c>
      <c r="N617" s="15"/>
    </row>
    <row r="618" spans="1:14" ht="45" x14ac:dyDescent="0.25">
      <c r="A618" s="257" t="s">
        <v>834</v>
      </c>
      <c r="B618" s="257" t="s">
        <v>7310</v>
      </c>
      <c r="C618" s="257" t="s">
        <v>688</v>
      </c>
      <c r="D618" s="277" t="s">
        <v>7311</v>
      </c>
      <c r="E618" s="278" t="s">
        <v>711</v>
      </c>
      <c r="F618" s="279" t="s">
        <v>688</v>
      </c>
      <c r="G618" s="277" t="s">
        <v>1569</v>
      </c>
      <c r="H618" s="280" t="str">
        <f>IF(OR(AND('FIN1-SOURCE'!AA93="",'FIN1-SOURCE'!AB93=""),AND('FIN1-SOURCE'!AA94="",'FIN1-SOURCE'!AB94=""),AND('FIN1-SOURCE'!AA95="",'FIN1-SOURCE'!AB95=""),AND('FIN1-SOURCE'!AB93="K",'FIN1-SOURCE'!AB94="K",'FIN1-SOURCE'!AB95="K"),OR('FIN1-SOURCE'!AB93="O",'FIN1-SOURCE'!AB94="O",'FIN1-SOURCE'!AB95="O")),"",SUM('FIN1-SOURCE'!AA93,'FIN1-SOURCE'!AA94,'FIN1-SOURCE'!AA95))</f>
        <v/>
      </c>
      <c r="I618" s="280" t="str">
        <f>IF(AND(OR(AND('FIN1-SOURCE'!AB93="O",'FIN1-SOURCE'!AB94="O",'FIN1-SOURCE'!AB95="O"),AND('FIN1-SOURCE'!AB93="K",'FIN1-SOURCE'!AB94="K",'FIN1-SOURCE'!AB95="K")),SUM('FIN1-SOURCE'!AA93,'FIN1-SOURCE'!AA94,'FIN1-SOURCE'!AA95)=0,ISNUMBER('FIN1-SOURCE'!AA96)),"",IF(OR('FIN1-SOURCE'!AB93="O",'FIN1-SOURCE'!AB94="O",'FIN1-SOURCE'!AB95="O"),"O",IF(AND('FIN1-SOURCE'!AB93='FIN1-SOURCE'!AB94,'FIN1-SOURCE'!AB94='FIN1-SOURCE'!AB95,OR('FIN1-SOURCE'!AB93="K",'FIN1-SOURCE'!AB93="W",'FIN1-SOURCE'!AB93="M")), UPPER('FIN1-SOURCE'!AB93),"")))</f>
        <v/>
      </c>
      <c r="J618" s="281" t="s">
        <v>711</v>
      </c>
      <c r="K618" s="280" t="str">
        <f>IF(AND(ISBLANK('FIN1-SOURCE'!AA96),$L$618&lt;&gt;"M"),"",'FIN1-SOURCE'!AA96)</f>
        <v/>
      </c>
      <c r="L618" s="280" t="str">
        <f>IF(ISBLANK('FIN1-SOURCE'!AB96),"",'FIN1-SOURCE'!AB96)</f>
        <v/>
      </c>
      <c r="M618" s="257" t="str">
        <f t="shared" si="10"/>
        <v>OK</v>
      </c>
      <c r="N618" s="15"/>
    </row>
    <row r="619" spans="1:14" ht="33.75" x14ac:dyDescent="0.25">
      <c r="A619" s="257" t="s">
        <v>834</v>
      </c>
      <c r="B619" s="257" t="s">
        <v>7312</v>
      </c>
      <c r="C619" s="257" t="s">
        <v>688</v>
      </c>
      <c r="D619" s="277" t="s">
        <v>7313</v>
      </c>
      <c r="E619" s="278" t="s">
        <v>711</v>
      </c>
      <c r="F619" s="279" t="s">
        <v>688</v>
      </c>
      <c r="G619" s="277" t="s">
        <v>7314</v>
      </c>
      <c r="H619" s="280" t="str">
        <f>IF(OR(AND('FIN1-SOURCE'!AA91="",'FIN1-SOURCE'!AB91=""),AND('FIN1-SOURCE'!AA96="",'FIN1-SOURCE'!AB96=""),AND('FIN1-SOURCE'!AB91="K",'FIN1-SOURCE'!AB96="K"),OR('FIN1-SOURCE'!AB91="O",'FIN1-SOURCE'!AB96="O")),"",SUM('FIN1-SOURCE'!AA91,'FIN1-SOURCE'!AA96))</f>
        <v/>
      </c>
      <c r="I619" s="280" t="str">
        <f>IF(AND(OR(AND('FIN1-SOURCE'!AB91="O",'FIN1-SOURCE'!AB96="O"),AND('FIN1-SOURCE'!AB91="K",'FIN1-SOURCE'!AB96="K")),SUM('FIN1-SOURCE'!AA91,'FIN1-SOURCE'!AA96)=0,ISNUMBER('FIN1-SOURCE'!AA97)),"",IF(OR('FIN1-SOURCE'!AB91="O",'FIN1-SOURCE'!AB96="O"),"O",IF(AND('FIN1-SOURCE'!AB91='FIN1-SOURCE'!AB96,OR('FIN1-SOURCE'!AB91="K",'FIN1-SOURCE'!AB91="W",'FIN1-SOURCE'!AB91="M")), UPPER('FIN1-SOURCE'!AB91),"")))</f>
        <v/>
      </c>
      <c r="J619" s="281" t="s">
        <v>711</v>
      </c>
      <c r="K619" s="280" t="str">
        <f>IF(AND(ISBLANK('FIN1-SOURCE'!AA97),$L$619&lt;&gt;"M"),"",'FIN1-SOURCE'!AA97)</f>
        <v/>
      </c>
      <c r="L619" s="280" t="str">
        <f>IF(ISBLANK('FIN1-SOURCE'!AB97),"",'FIN1-SOURCE'!AB97)</f>
        <v/>
      </c>
      <c r="M619" s="257" t="str">
        <f t="shared" si="10"/>
        <v>OK</v>
      </c>
      <c r="N619" s="15"/>
    </row>
    <row r="620" spans="1:14" ht="33.75" x14ac:dyDescent="0.25">
      <c r="A620" s="257" t="s">
        <v>834</v>
      </c>
      <c r="B620" s="257" t="s">
        <v>7315</v>
      </c>
      <c r="C620" s="257" t="s">
        <v>688</v>
      </c>
      <c r="D620" s="277" t="s">
        <v>7316</v>
      </c>
      <c r="E620" s="278" t="s">
        <v>711</v>
      </c>
      <c r="F620" s="279" t="s">
        <v>688</v>
      </c>
      <c r="G620" s="277" t="s">
        <v>1570</v>
      </c>
      <c r="H620" s="280" t="str">
        <f>IF(OR(AND('FIN1-SOURCE'!AA99="",'FIN1-SOURCE'!AB99=""),AND('FIN1-SOURCE'!AA100="",'FIN1-SOURCE'!AB100=""),AND('FIN1-SOURCE'!AB99="K",'FIN1-SOURCE'!AB100="K"),OR('FIN1-SOURCE'!AB99="O",'FIN1-SOURCE'!AB100="O")),"",SUM('FIN1-SOURCE'!AA99,'FIN1-SOURCE'!AA100))</f>
        <v/>
      </c>
      <c r="I620" s="280" t="str">
        <f>IF(AND(OR(AND('FIN1-SOURCE'!AB99="O",'FIN1-SOURCE'!AB100="O"),AND('FIN1-SOURCE'!AB99="K",'FIN1-SOURCE'!AB100="K")),SUM('FIN1-SOURCE'!AA99,'FIN1-SOURCE'!AA100)=0,ISNUMBER('FIN1-SOURCE'!AA101)),"",IF(OR('FIN1-SOURCE'!AB99="O",'FIN1-SOURCE'!AB100="O"),"O",IF(AND('FIN1-SOURCE'!AB99='FIN1-SOURCE'!AB100,OR('FIN1-SOURCE'!AB99="K",'FIN1-SOURCE'!AB99="W",'FIN1-SOURCE'!AB99="M")), UPPER('FIN1-SOURCE'!AB99),"")))</f>
        <v/>
      </c>
      <c r="J620" s="281" t="s">
        <v>711</v>
      </c>
      <c r="K620" s="280" t="str">
        <f>IF(AND(ISBLANK('FIN1-SOURCE'!AA101),$L$620&lt;&gt;"M"),"",'FIN1-SOURCE'!AA101)</f>
        <v/>
      </c>
      <c r="L620" s="280" t="str">
        <f>IF(ISBLANK('FIN1-SOURCE'!AB101),"",'FIN1-SOURCE'!AB101)</f>
        <v/>
      </c>
      <c r="M620" s="257" t="str">
        <f t="shared" si="10"/>
        <v>OK</v>
      </c>
      <c r="N620" s="15"/>
    </row>
    <row r="621" spans="1:14" ht="33.75" x14ac:dyDescent="0.25">
      <c r="A621" s="257" t="s">
        <v>834</v>
      </c>
      <c r="B621" s="257" t="s">
        <v>7317</v>
      </c>
      <c r="C621" s="257" t="s">
        <v>688</v>
      </c>
      <c r="D621" s="277" t="s">
        <v>7318</v>
      </c>
      <c r="E621" s="278" t="s">
        <v>711</v>
      </c>
      <c r="F621" s="279" t="s">
        <v>688</v>
      </c>
      <c r="G621" s="277" t="s">
        <v>7319</v>
      </c>
      <c r="H621" s="280" t="str">
        <f>IF(OR(AND('FIN1-SOURCE'!AA98="",'FIN1-SOURCE'!AB98=""),AND('FIN1-SOURCE'!AA101="",'FIN1-SOURCE'!AB101=""),AND('FIN1-SOURCE'!AB98="K",'FIN1-SOURCE'!AB101="K"),OR('FIN1-SOURCE'!AB98="O",'FIN1-SOURCE'!AB101="O")),"",SUM('FIN1-SOURCE'!AA98,'FIN1-SOURCE'!AA101))</f>
        <v/>
      </c>
      <c r="I621" s="280" t="str">
        <f>IF(AND(OR(AND('FIN1-SOURCE'!AB98="O",'FIN1-SOURCE'!AB101="O"),AND('FIN1-SOURCE'!AB98="K",'FIN1-SOURCE'!AB101="K")),SUM('FIN1-SOURCE'!AA98,'FIN1-SOURCE'!AA101)=0,ISNUMBER('FIN1-SOURCE'!AA102)),"",IF(OR('FIN1-SOURCE'!AB98="O",'FIN1-SOURCE'!AB101="O"),"O",IF(AND('FIN1-SOURCE'!AB98='FIN1-SOURCE'!AB101,OR('FIN1-SOURCE'!AB98="K",'FIN1-SOURCE'!AB98="W",'FIN1-SOURCE'!AB98="M")), UPPER('FIN1-SOURCE'!AB98),"")))</f>
        <v/>
      </c>
      <c r="J621" s="281" t="s">
        <v>711</v>
      </c>
      <c r="K621" s="280" t="str">
        <f>IF(AND(ISBLANK('FIN1-SOURCE'!AA102),$L$621&lt;&gt;"M"),"",'FIN1-SOURCE'!AA102)</f>
        <v/>
      </c>
      <c r="L621" s="280" t="str">
        <f>IF(ISBLANK('FIN1-SOURCE'!AB102),"",'FIN1-SOURCE'!AB102)</f>
        <v/>
      </c>
      <c r="M621" s="257" t="str">
        <f t="shared" si="10"/>
        <v>OK</v>
      </c>
      <c r="N621" s="15"/>
    </row>
    <row r="622" spans="1:14" ht="45" x14ac:dyDescent="0.25">
      <c r="A622" s="257" t="s">
        <v>834</v>
      </c>
      <c r="B622" s="257" t="s">
        <v>7320</v>
      </c>
      <c r="C622" s="257" t="s">
        <v>688</v>
      </c>
      <c r="D622" s="277" t="s">
        <v>7321</v>
      </c>
      <c r="E622" s="278" t="s">
        <v>711</v>
      </c>
      <c r="F622" s="279" t="s">
        <v>688</v>
      </c>
      <c r="G622" s="277" t="s">
        <v>1571</v>
      </c>
      <c r="H622" s="280" t="str">
        <f>IF(OR(AND('FIN1-SOURCE'!AA104="",'FIN1-SOURCE'!AB104=""),AND('FIN1-SOURCE'!AA105="",'FIN1-SOURCE'!AB105=""),AND('FIN1-SOURCE'!AA106="",'FIN1-SOURCE'!AB106=""),AND('FIN1-SOURCE'!AB104="K",'FIN1-SOURCE'!AB105="K",'FIN1-SOURCE'!AB106="K"),OR('FIN1-SOURCE'!AB104="O",'FIN1-SOURCE'!AB105="O",'FIN1-SOURCE'!AB106="O")),"",SUM('FIN1-SOURCE'!AA104,'FIN1-SOURCE'!AA105,'FIN1-SOURCE'!AA106))</f>
        <v/>
      </c>
      <c r="I622" s="280" t="str">
        <f>IF(AND(OR(AND('FIN1-SOURCE'!AB104="O",'FIN1-SOURCE'!AB105="O",'FIN1-SOURCE'!AB106="O"),AND('FIN1-SOURCE'!AB104="K",'FIN1-SOURCE'!AB105="K",'FIN1-SOURCE'!AB106="K")),SUM('FIN1-SOURCE'!AA104,'FIN1-SOURCE'!AA105,'FIN1-SOURCE'!AA106)=0,ISNUMBER('FIN1-SOURCE'!AA107)),"",IF(OR('FIN1-SOURCE'!AB104="O",'FIN1-SOURCE'!AB105="O",'FIN1-SOURCE'!AB106="O"),"O",IF(AND('FIN1-SOURCE'!AB104='FIN1-SOURCE'!AB105,'FIN1-SOURCE'!AB105='FIN1-SOURCE'!AB106,OR('FIN1-SOURCE'!AB104="K",'FIN1-SOURCE'!AB104="W",'FIN1-SOURCE'!AB104="M")), UPPER('FIN1-SOURCE'!AB104),"")))</f>
        <v/>
      </c>
      <c r="J622" s="281" t="s">
        <v>711</v>
      </c>
      <c r="K622" s="280" t="str">
        <f>IF(AND(ISBLANK('FIN1-SOURCE'!AA107),$L$622&lt;&gt;"M"),"",'FIN1-SOURCE'!AA107)</f>
        <v/>
      </c>
      <c r="L622" s="280" t="str">
        <f>IF(ISBLANK('FIN1-SOURCE'!AB107),"",'FIN1-SOURCE'!AB107)</f>
        <v/>
      </c>
      <c r="M622" s="257" t="str">
        <f t="shared" si="10"/>
        <v>OK</v>
      </c>
      <c r="N622" s="15"/>
    </row>
    <row r="623" spans="1:14" ht="33.75" x14ac:dyDescent="0.25">
      <c r="A623" s="257" t="s">
        <v>834</v>
      </c>
      <c r="B623" s="257" t="s">
        <v>7322</v>
      </c>
      <c r="C623" s="257" t="s">
        <v>688</v>
      </c>
      <c r="D623" s="277" t="s">
        <v>7323</v>
      </c>
      <c r="E623" s="278" t="s">
        <v>711</v>
      </c>
      <c r="F623" s="279" t="s">
        <v>688</v>
      </c>
      <c r="G623" s="277" t="s">
        <v>7324</v>
      </c>
      <c r="H623" s="280" t="str">
        <f>IF(OR(AND('FIN1-SOURCE'!AA102="",'FIN1-SOURCE'!AB102=""),AND('FIN1-SOURCE'!AA107="",'FIN1-SOURCE'!AB107=""),AND('FIN1-SOURCE'!AB102="K",'FIN1-SOURCE'!AB107="K"),OR('FIN1-SOURCE'!AB102="O",'FIN1-SOURCE'!AB107="O")),"",SUM('FIN1-SOURCE'!AA102,'FIN1-SOURCE'!AA107))</f>
        <v/>
      </c>
      <c r="I623" s="280" t="str">
        <f>IF(AND(OR(AND('FIN1-SOURCE'!AB102="O",'FIN1-SOURCE'!AB107="O"),AND('FIN1-SOURCE'!AB102="K",'FIN1-SOURCE'!AB107="K")),SUM('FIN1-SOURCE'!AA102,'FIN1-SOURCE'!AA107)=0,ISNUMBER('FIN1-SOURCE'!AA108)),"",IF(OR('FIN1-SOURCE'!AB102="O",'FIN1-SOURCE'!AB107="O"),"O",IF(AND('FIN1-SOURCE'!AB102='FIN1-SOURCE'!AB107,OR('FIN1-SOURCE'!AB102="K",'FIN1-SOURCE'!AB102="W",'FIN1-SOURCE'!AB102="M")), UPPER('FIN1-SOURCE'!AB102),"")))</f>
        <v/>
      </c>
      <c r="J623" s="281" t="s">
        <v>711</v>
      </c>
      <c r="K623" s="280" t="str">
        <f>IF(AND(ISBLANK('FIN1-SOURCE'!AA108),$L$623&lt;&gt;"M"),"",'FIN1-SOURCE'!AA108)</f>
        <v/>
      </c>
      <c r="L623" s="280" t="str">
        <f>IF(ISBLANK('FIN1-SOURCE'!AB108),"",'FIN1-SOURCE'!AB108)</f>
        <v/>
      </c>
      <c r="M623" s="257" t="str">
        <f t="shared" si="10"/>
        <v>OK</v>
      </c>
      <c r="N623" s="15"/>
    </row>
    <row r="624" spans="1:14" ht="33.75" x14ac:dyDescent="0.25">
      <c r="A624" s="257" t="s">
        <v>834</v>
      </c>
      <c r="B624" s="257" t="s">
        <v>7325</v>
      </c>
      <c r="C624" s="257" t="s">
        <v>688</v>
      </c>
      <c r="D624" s="277" t="s">
        <v>7326</v>
      </c>
      <c r="E624" s="278" t="s">
        <v>711</v>
      </c>
      <c r="F624" s="279" t="s">
        <v>688</v>
      </c>
      <c r="G624" s="277" t="s">
        <v>1572</v>
      </c>
      <c r="H624" s="280" t="str">
        <f>IF(OR(AND('FIN1-SOURCE'!AA110="",'FIN1-SOURCE'!AB110=""),AND('FIN1-SOURCE'!AA111="",'FIN1-SOURCE'!AB111=""),AND('FIN1-SOURCE'!AB110="K",'FIN1-SOURCE'!AB111="K"),OR('FIN1-SOURCE'!AB110="O",'FIN1-SOURCE'!AB111="O")),"",SUM('FIN1-SOURCE'!AA110,'FIN1-SOURCE'!AA111))</f>
        <v/>
      </c>
      <c r="I624" s="280" t="str">
        <f>IF(AND(OR(AND('FIN1-SOURCE'!AB110="O",'FIN1-SOURCE'!AB111="O"),AND('FIN1-SOURCE'!AB110="K",'FIN1-SOURCE'!AB111="K")),SUM('FIN1-SOURCE'!AA110,'FIN1-SOURCE'!AA111)=0,ISNUMBER('FIN1-SOURCE'!AA112)),"",IF(OR('FIN1-SOURCE'!AB110="O",'FIN1-SOURCE'!AB111="O"),"O",IF(AND('FIN1-SOURCE'!AB110='FIN1-SOURCE'!AB111,OR('FIN1-SOURCE'!AB110="K",'FIN1-SOURCE'!AB110="W",'FIN1-SOURCE'!AB110="M")), UPPER('FIN1-SOURCE'!AB110),"")))</f>
        <v/>
      </c>
      <c r="J624" s="281" t="s">
        <v>711</v>
      </c>
      <c r="K624" s="280" t="str">
        <f>IF(AND(ISBLANK('FIN1-SOURCE'!AA112),$L$624&lt;&gt;"M"),"",'FIN1-SOURCE'!AA112)</f>
        <v/>
      </c>
      <c r="L624" s="280" t="str">
        <f>IF(ISBLANK('FIN1-SOURCE'!AB112),"",'FIN1-SOURCE'!AB112)</f>
        <v/>
      </c>
      <c r="M624" s="257" t="str">
        <f t="shared" si="10"/>
        <v>OK</v>
      </c>
      <c r="N624" s="15"/>
    </row>
    <row r="625" spans="1:14" ht="33.75" x14ac:dyDescent="0.25">
      <c r="A625" s="257" t="s">
        <v>834</v>
      </c>
      <c r="B625" s="257" t="s">
        <v>7327</v>
      </c>
      <c r="C625" s="257" t="s">
        <v>688</v>
      </c>
      <c r="D625" s="277" t="s">
        <v>7328</v>
      </c>
      <c r="E625" s="278" t="s">
        <v>711</v>
      </c>
      <c r="F625" s="279" t="s">
        <v>688</v>
      </c>
      <c r="G625" s="277" t="s">
        <v>7329</v>
      </c>
      <c r="H625" s="280" t="str">
        <f>IF(OR(AND('FIN1-SOURCE'!AA109="",'FIN1-SOURCE'!AB109=""),AND('FIN1-SOURCE'!AA112="",'FIN1-SOURCE'!AB112=""),AND('FIN1-SOURCE'!AB109="K",'FIN1-SOURCE'!AB112="K"),OR('FIN1-SOURCE'!AB109="O",'FIN1-SOURCE'!AB112="O")),"",SUM('FIN1-SOURCE'!AA109,'FIN1-SOURCE'!AA112))</f>
        <v/>
      </c>
      <c r="I625" s="280" t="str">
        <f>IF(AND(OR(AND('FIN1-SOURCE'!AB109="O",'FIN1-SOURCE'!AB112="O"),AND('FIN1-SOURCE'!AB109="K",'FIN1-SOURCE'!AB112="K")),SUM('FIN1-SOURCE'!AA109,'FIN1-SOURCE'!AA112)=0,ISNUMBER('FIN1-SOURCE'!AA113)),"",IF(OR('FIN1-SOURCE'!AB109="O",'FIN1-SOURCE'!AB112="O"),"O",IF(AND('FIN1-SOURCE'!AB109='FIN1-SOURCE'!AB112,OR('FIN1-SOURCE'!AB109="K",'FIN1-SOURCE'!AB109="W",'FIN1-SOURCE'!AB109="M")), UPPER('FIN1-SOURCE'!AB109),"")))</f>
        <v/>
      </c>
      <c r="J625" s="281" t="s">
        <v>711</v>
      </c>
      <c r="K625" s="280" t="str">
        <f>IF(AND(ISBLANK('FIN1-SOURCE'!AA113),$L$625&lt;&gt;"M"),"",'FIN1-SOURCE'!AA113)</f>
        <v/>
      </c>
      <c r="L625" s="280" t="str">
        <f>IF(ISBLANK('FIN1-SOURCE'!AB113),"",'FIN1-SOURCE'!AB113)</f>
        <v/>
      </c>
      <c r="M625" s="257" t="str">
        <f t="shared" ref="M625:M688" si="11">IF(AND(ISNUMBER(H625),ISNUMBER(K625)),IF(OR(ROUND(H625,0)&lt;&gt;ROUND(K625,0),I625&lt;&gt;L625),"Check","OK"),IF(OR(AND(H625&lt;&gt;K625,I625&lt;&gt;"M",L625&lt;&gt;"M"),I625&lt;&gt;L625),"Check","OK"))</f>
        <v>OK</v>
      </c>
      <c r="N625" s="15"/>
    </row>
    <row r="626" spans="1:14" ht="33.75" x14ac:dyDescent="0.25">
      <c r="A626" s="257" t="s">
        <v>834</v>
      </c>
      <c r="B626" s="257" t="s">
        <v>7330</v>
      </c>
      <c r="C626" s="257" t="s">
        <v>688</v>
      </c>
      <c r="D626" s="277" t="s">
        <v>7331</v>
      </c>
      <c r="E626" s="278" t="s">
        <v>711</v>
      </c>
      <c r="F626" s="279" t="s">
        <v>688</v>
      </c>
      <c r="G626" s="277" t="s">
        <v>1573</v>
      </c>
      <c r="H626" s="280" t="str">
        <f>IF(OR(AND('FIN1-SOURCE'!AA117="",'FIN1-SOURCE'!AB117=""),AND('FIN1-SOURCE'!AA118="",'FIN1-SOURCE'!AB118=""),AND('FIN1-SOURCE'!AB117="K",'FIN1-SOURCE'!AB118="K"),OR('FIN1-SOURCE'!AB117="O",'FIN1-SOURCE'!AB118="O")),"",SUM('FIN1-SOURCE'!AA117,'FIN1-SOURCE'!AA118))</f>
        <v/>
      </c>
      <c r="I626" s="280" t="str">
        <f>IF(AND(OR(AND('FIN1-SOURCE'!AB117="O",'FIN1-SOURCE'!AB118="O"),AND('FIN1-SOURCE'!AB117="K",'FIN1-SOURCE'!AB118="K")),SUM('FIN1-SOURCE'!AA117,'FIN1-SOURCE'!AA118)=0,ISNUMBER('FIN1-SOURCE'!AA119)),"",IF(OR('FIN1-SOURCE'!AB117="O",'FIN1-SOURCE'!AB118="O"),"O",IF(AND('FIN1-SOURCE'!AB117='FIN1-SOURCE'!AB118,OR('FIN1-SOURCE'!AB117="K",'FIN1-SOURCE'!AB117="W",'FIN1-SOURCE'!AB117="M")), UPPER('FIN1-SOURCE'!AB117),"")))</f>
        <v/>
      </c>
      <c r="J626" s="281" t="s">
        <v>711</v>
      </c>
      <c r="K626" s="280" t="str">
        <f>IF(AND(ISBLANK('FIN1-SOURCE'!AA119),$L$626&lt;&gt;"M"),"",'FIN1-SOURCE'!AA119)</f>
        <v/>
      </c>
      <c r="L626" s="280" t="str">
        <f>IF(ISBLANK('FIN1-SOURCE'!AB119),"",'FIN1-SOURCE'!AB119)</f>
        <v/>
      </c>
      <c r="M626" s="257" t="str">
        <f t="shared" si="11"/>
        <v>OK</v>
      </c>
      <c r="N626" s="15"/>
    </row>
    <row r="627" spans="1:14" ht="33.75" x14ac:dyDescent="0.25">
      <c r="A627" s="257" t="s">
        <v>834</v>
      </c>
      <c r="B627" s="257" t="s">
        <v>7332</v>
      </c>
      <c r="C627" s="257" t="s">
        <v>688</v>
      </c>
      <c r="D627" s="277" t="s">
        <v>7333</v>
      </c>
      <c r="E627" s="278" t="s">
        <v>711</v>
      </c>
      <c r="F627" s="279" t="s">
        <v>688</v>
      </c>
      <c r="G627" s="277" t="s">
        <v>1574</v>
      </c>
      <c r="H627" s="280" t="str">
        <f>IF(OR(AND('FIN1-SOURCE'!AA113="",'FIN1-SOURCE'!AB113=""),AND('FIN1-SOURCE'!AA119="",'FIN1-SOURCE'!AB119=""),AND('FIN1-SOURCE'!AB113="K",'FIN1-SOURCE'!AB119="K"),OR('FIN1-SOURCE'!AB113="O",'FIN1-SOURCE'!AB119="O")),"",SUM('FIN1-SOURCE'!AA113,'FIN1-SOURCE'!AA119))</f>
        <v/>
      </c>
      <c r="I627" s="280" t="str">
        <f>IF(AND(OR(AND('FIN1-SOURCE'!AB113="O",'FIN1-SOURCE'!AB119="O"),AND('FIN1-SOURCE'!AB113="K",'FIN1-SOURCE'!AB119="K")),SUM('FIN1-SOURCE'!AA113,'FIN1-SOURCE'!AA119)=0,ISNUMBER('FIN1-SOURCE'!AA120)),"",IF(OR('FIN1-SOURCE'!AB113="O",'FIN1-SOURCE'!AB119="O"),"O",IF(AND('FIN1-SOURCE'!AB113='FIN1-SOURCE'!AB119,OR('FIN1-SOURCE'!AB113="K",'FIN1-SOURCE'!AB113="W",'FIN1-SOURCE'!AB113="M")), UPPER('FIN1-SOURCE'!AB113),"")))</f>
        <v/>
      </c>
      <c r="J627" s="281" t="s">
        <v>711</v>
      </c>
      <c r="K627" s="280" t="str">
        <f>IF(AND(ISBLANK('FIN1-SOURCE'!AA120),$L$627&lt;&gt;"M"),"",'FIN1-SOURCE'!AA120)</f>
        <v/>
      </c>
      <c r="L627" s="280" t="str">
        <f>IF(ISBLANK('FIN1-SOURCE'!AB120),"",'FIN1-SOURCE'!AB120)</f>
        <v/>
      </c>
      <c r="M627" s="257" t="str">
        <f t="shared" si="11"/>
        <v>OK</v>
      </c>
      <c r="N627" s="15"/>
    </row>
    <row r="628" spans="1:14" ht="33.75" x14ac:dyDescent="0.25">
      <c r="A628" s="257" t="s">
        <v>834</v>
      </c>
      <c r="B628" s="257" t="s">
        <v>1575</v>
      </c>
      <c r="C628" s="257" t="s">
        <v>688</v>
      </c>
      <c r="D628" s="277" t="s">
        <v>1576</v>
      </c>
      <c r="E628" s="278" t="s">
        <v>711</v>
      </c>
      <c r="F628" s="279" t="s">
        <v>688</v>
      </c>
      <c r="G628" s="277" t="s">
        <v>1577</v>
      </c>
      <c r="H628" s="280" t="str">
        <f>IF(OR(AND('FIN1-SOURCE'!AA98="",'FIN1-SOURCE'!AB98=""),AND('FIN1-SOURCE'!AA109="",'FIN1-SOURCE'!AB109=""),AND('FIN1-SOURCE'!AB98="K",'FIN1-SOURCE'!AB109="K"),OR('FIN1-SOURCE'!AB98="O",'FIN1-SOURCE'!AB109="O")),"",SUM('FIN1-SOURCE'!AA98,'FIN1-SOURCE'!AA109))</f>
        <v/>
      </c>
      <c r="I628" s="280" t="str">
        <f>IF(AND(OR(AND('FIN1-SOURCE'!AB98="O",'FIN1-SOURCE'!AB109="O"),AND('FIN1-SOURCE'!AB98="K",'FIN1-SOURCE'!AB109="K")),SUM('FIN1-SOURCE'!AA98,'FIN1-SOURCE'!AA109)=0,ISNUMBER('FIN1-SOURCE'!AA121)),"",IF(OR('FIN1-SOURCE'!AB98="O",'FIN1-SOURCE'!AB109="O"),"O",IF(AND('FIN1-SOURCE'!AB98='FIN1-SOURCE'!AB109,OR('FIN1-SOURCE'!AB98="K",'FIN1-SOURCE'!AB98="W",'FIN1-SOURCE'!AB98="M")), UPPER('FIN1-SOURCE'!AB98),"")))</f>
        <v/>
      </c>
      <c r="J628" s="281" t="s">
        <v>711</v>
      </c>
      <c r="K628" s="280" t="str">
        <f>IF(AND(ISBLANK('FIN1-SOURCE'!AA121),$L$628&lt;&gt;"M"),"",'FIN1-SOURCE'!AA121)</f>
        <v/>
      </c>
      <c r="L628" s="280" t="str">
        <f>IF(ISBLANK('FIN1-SOURCE'!AB121),"",'FIN1-SOURCE'!AB121)</f>
        <v/>
      </c>
      <c r="M628" s="257" t="str">
        <f t="shared" si="11"/>
        <v>OK</v>
      </c>
      <c r="N628" s="15"/>
    </row>
    <row r="629" spans="1:14" ht="33.75" x14ac:dyDescent="0.25">
      <c r="A629" s="257" t="s">
        <v>834</v>
      </c>
      <c r="B629" s="257" t="s">
        <v>1578</v>
      </c>
      <c r="C629" s="257" t="s">
        <v>688</v>
      </c>
      <c r="D629" s="277" t="s">
        <v>1579</v>
      </c>
      <c r="E629" s="278" t="s">
        <v>711</v>
      </c>
      <c r="F629" s="279" t="s">
        <v>688</v>
      </c>
      <c r="G629" s="277" t="s">
        <v>1580</v>
      </c>
      <c r="H629" s="280" t="str">
        <f>IF(OR(AND('FIN1-SOURCE'!AA99="",'FIN1-SOURCE'!AB99=""),AND('FIN1-SOURCE'!AA110="",'FIN1-SOURCE'!AB110=""),AND('FIN1-SOURCE'!AB99="K",'FIN1-SOURCE'!AB110="K"),OR('FIN1-SOURCE'!AB99="O",'FIN1-SOURCE'!AB110="O")),"",SUM('FIN1-SOURCE'!AA99,'FIN1-SOURCE'!AA110))</f>
        <v/>
      </c>
      <c r="I629" s="280" t="str">
        <f>IF(AND(OR(AND('FIN1-SOURCE'!AB99="O",'FIN1-SOURCE'!AB110="O"),AND('FIN1-SOURCE'!AB99="K",'FIN1-SOURCE'!AB110="K")),SUM('FIN1-SOURCE'!AA99,'FIN1-SOURCE'!AA110)=0,ISNUMBER('FIN1-SOURCE'!AA122)),"",IF(OR('FIN1-SOURCE'!AB99="O",'FIN1-SOURCE'!AB110="O"),"O",IF(AND('FIN1-SOURCE'!AB99='FIN1-SOURCE'!AB110,OR('FIN1-SOURCE'!AB99="K",'FIN1-SOURCE'!AB99="W",'FIN1-SOURCE'!AB99="M")), UPPER('FIN1-SOURCE'!AB99),"")))</f>
        <v/>
      </c>
      <c r="J629" s="281" t="s">
        <v>711</v>
      </c>
      <c r="K629" s="280" t="str">
        <f>IF(AND(ISBLANK('FIN1-SOURCE'!AA122),$L$629&lt;&gt;"M"),"",'FIN1-SOURCE'!AA122)</f>
        <v/>
      </c>
      <c r="L629" s="280" t="str">
        <f>IF(ISBLANK('FIN1-SOURCE'!AB122),"",'FIN1-SOURCE'!AB122)</f>
        <v/>
      </c>
      <c r="M629" s="257" t="str">
        <f t="shared" si="11"/>
        <v>OK</v>
      </c>
      <c r="N629" s="15"/>
    </row>
    <row r="630" spans="1:14" ht="33.75" x14ac:dyDescent="0.25">
      <c r="A630" s="257" t="s">
        <v>834</v>
      </c>
      <c r="B630" s="257" t="s">
        <v>1581</v>
      </c>
      <c r="C630" s="257" t="s">
        <v>688</v>
      </c>
      <c r="D630" s="277" t="s">
        <v>1582</v>
      </c>
      <c r="E630" s="278" t="s">
        <v>711</v>
      </c>
      <c r="F630" s="279" t="s">
        <v>688</v>
      </c>
      <c r="G630" s="277" t="s">
        <v>1583</v>
      </c>
      <c r="H630" s="280" t="str">
        <f>IF(OR(AND('FIN1-SOURCE'!AA100="",'FIN1-SOURCE'!AB100=""),AND('FIN1-SOURCE'!AA111="",'FIN1-SOURCE'!AB111=""),AND('FIN1-SOURCE'!AB100="K",'FIN1-SOURCE'!AB111="K"),OR('FIN1-SOURCE'!AB100="O",'FIN1-SOURCE'!AB111="O")),"",SUM('FIN1-SOURCE'!AA100,'FIN1-SOURCE'!AA111))</f>
        <v/>
      </c>
      <c r="I630" s="280" t="str">
        <f>IF(AND(OR(AND('FIN1-SOURCE'!AB100="O",'FIN1-SOURCE'!AB111="O"),AND('FIN1-SOURCE'!AB100="K",'FIN1-SOURCE'!AB111="K")),SUM('FIN1-SOURCE'!AA100,'FIN1-SOURCE'!AA111)=0,ISNUMBER('FIN1-SOURCE'!AA123)),"",IF(OR('FIN1-SOURCE'!AB100="O",'FIN1-SOURCE'!AB111="O"),"O",IF(AND('FIN1-SOURCE'!AB100='FIN1-SOURCE'!AB111,OR('FIN1-SOURCE'!AB100="K",'FIN1-SOURCE'!AB100="W",'FIN1-SOURCE'!AB100="M")), UPPER('FIN1-SOURCE'!AB100),"")))</f>
        <v/>
      </c>
      <c r="J630" s="281" t="s">
        <v>711</v>
      </c>
      <c r="K630" s="280" t="str">
        <f>IF(AND(ISBLANK('FIN1-SOURCE'!AA123),$L$630&lt;&gt;"M"),"",'FIN1-SOURCE'!AA123)</f>
        <v/>
      </c>
      <c r="L630" s="280" t="str">
        <f>IF(ISBLANK('FIN1-SOURCE'!AB123),"",'FIN1-SOURCE'!AB123)</f>
        <v/>
      </c>
      <c r="M630" s="257" t="str">
        <f t="shared" si="11"/>
        <v>OK</v>
      </c>
      <c r="N630" s="15"/>
    </row>
    <row r="631" spans="1:14" ht="33.75" x14ac:dyDescent="0.25">
      <c r="A631" s="257" t="s">
        <v>834</v>
      </c>
      <c r="B631" s="257" t="s">
        <v>1584</v>
      </c>
      <c r="C631" s="257" t="s">
        <v>688</v>
      </c>
      <c r="D631" s="277" t="s">
        <v>1585</v>
      </c>
      <c r="E631" s="278" t="s">
        <v>711</v>
      </c>
      <c r="F631" s="279" t="s">
        <v>688</v>
      </c>
      <c r="G631" s="277" t="s">
        <v>1586</v>
      </c>
      <c r="H631" s="280" t="str">
        <f>IF(OR(AND('FIN1-SOURCE'!AA101="",'FIN1-SOURCE'!AB101=""),AND('FIN1-SOURCE'!AA112="",'FIN1-SOURCE'!AB112=""),AND('FIN1-SOURCE'!AB101="K",'FIN1-SOURCE'!AB112="K"),OR('FIN1-SOURCE'!AB101="O",'FIN1-SOURCE'!AB112="O")),"",SUM('FIN1-SOURCE'!AA101,'FIN1-SOURCE'!AA112))</f>
        <v/>
      </c>
      <c r="I631" s="280" t="str">
        <f>IF(AND(OR(AND('FIN1-SOURCE'!AB101="O",'FIN1-SOURCE'!AB112="O"),AND('FIN1-SOURCE'!AB101="K",'FIN1-SOURCE'!AB112="K")),SUM('FIN1-SOURCE'!AA101,'FIN1-SOURCE'!AA112)=0,ISNUMBER('FIN1-SOURCE'!AA124)),"",IF(OR('FIN1-SOURCE'!AB101="O",'FIN1-SOURCE'!AB112="O"),"O",IF(AND('FIN1-SOURCE'!AB101='FIN1-SOURCE'!AB112,OR('FIN1-SOURCE'!AB101="K",'FIN1-SOURCE'!AB101="W",'FIN1-SOURCE'!AB101="M")), UPPER('FIN1-SOURCE'!AB101),"")))</f>
        <v/>
      </c>
      <c r="J631" s="281" t="s">
        <v>711</v>
      </c>
      <c r="K631" s="280" t="str">
        <f>IF(AND(ISBLANK('FIN1-SOURCE'!AA124),$L$631&lt;&gt;"M"),"",'FIN1-SOURCE'!AA124)</f>
        <v/>
      </c>
      <c r="L631" s="280" t="str">
        <f>IF(ISBLANK('FIN1-SOURCE'!AB124),"",'FIN1-SOURCE'!AB124)</f>
        <v/>
      </c>
      <c r="M631" s="257" t="str">
        <f t="shared" si="11"/>
        <v>OK</v>
      </c>
      <c r="N631" s="15"/>
    </row>
    <row r="632" spans="1:14" ht="33.75" x14ac:dyDescent="0.25">
      <c r="A632" s="257" t="s">
        <v>834</v>
      </c>
      <c r="B632" s="257" t="s">
        <v>7334</v>
      </c>
      <c r="C632" s="257" t="s">
        <v>688</v>
      </c>
      <c r="D632" s="277" t="s">
        <v>7335</v>
      </c>
      <c r="E632" s="278" t="s">
        <v>711</v>
      </c>
      <c r="F632" s="279" t="s">
        <v>688</v>
      </c>
      <c r="G632" s="277" t="s">
        <v>1587</v>
      </c>
      <c r="H632" s="280" t="str">
        <f>IF(OR(AND('FIN1-SOURCE'!AA102="",'FIN1-SOURCE'!AB102=""),AND('FIN1-SOURCE'!AA113="",'FIN1-SOURCE'!AB113=""),AND('FIN1-SOURCE'!AB102="K",'FIN1-SOURCE'!AB113="K"),OR('FIN1-SOURCE'!AB102="O",'FIN1-SOURCE'!AB113="O")),"",SUM('FIN1-SOURCE'!AA102,'FIN1-SOURCE'!AA113))</f>
        <v/>
      </c>
      <c r="I632" s="280" t="str">
        <f>IF(AND(OR(AND('FIN1-SOURCE'!AB102="O",'FIN1-SOURCE'!AB113="O"),AND('FIN1-SOURCE'!AB102="K",'FIN1-SOURCE'!AB113="K")),SUM('FIN1-SOURCE'!AA102,'FIN1-SOURCE'!AA113)=0,ISNUMBER('FIN1-SOURCE'!AA125)),"",IF(OR('FIN1-SOURCE'!AB102="O",'FIN1-SOURCE'!AB113="O"),"O",IF(AND('FIN1-SOURCE'!AB102='FIN1-SOURCE'!AB113,OR('FIN1-SOURCE'!AB102="K",'FIN1-SOURCE'!AB102="W",'FIN1-SOURCE'!AB102="M")), UPPER('FIN1-SOURCE'!AB102),"")))</f>
        <v/>
      </c>
      <c r="J632" s="281" t="s">
        <v>711</v>
      </c>
      <c r="K632" s="280" t="str">
        <f>IF(AND(ISBLANK('FIN1-SOURCE'!AA125),$L$632&lt;&gt;"M"),"",'FIN1-SOURCE'!AA125)</f>
        <v/>
      </c>
      <c r="L632" s="280" t="str">
        <f>IF(ISBLANK('FIN1-SOURCE'!AB125),"",'FIN1-SOURCE'!AB125)</f>
        <v/>
      </c>
      <c r="M632" s="257" t="str">
        <f t="shared" si="11"/>
        <v>OK</v>
      </c>
      <c r="N632" s="15"/>
    </row>
    <row r="633" spans="1:14" ht="33.75" x14ac:dyDescent="0.25">
      <c r="A633" s="257" t="s">
        <v>834</v>
      </c>
      <c r="B633" s="257" t="s">
        <v>7336</v>
      </c>
      <c r="C633" s="257" t="s">
        <v>688</v>
      </c>
      <c r="D633" s="277" t="s">
        <v>7337</v>
      </c>
      <c r="E633" s="278" t="s">
        <v>711</v>
      </c>
      <c r="F633" s="279" t="s">
        <v>688</v>
      </c>
      <c r="G633" s="277" t="s">
        <v>1588</v>
      </c>
      <c r="H633" s="280" t="str">
        <f>IF(OR(AND('FIN1-SOURCE'!AA103="",'FIN1-SOURCE'!AB103=""),AND('FIN1-SOURCE'!AA115="",'FIN1-SOURCE'!AB115=""),AND('FIN1-SOURCE'!AB103="K",'FIN1-SOURCE'!AB115="K"),OR('FIN1-SOURCE'!AB103="O",'FIN1-SOURCE'!AB115="O")),"",SUM('FIN1-SOURCE'!AA103,'FIN1-SOURCE'!AA115))</f>
        <v/>
      </c>
      <c r="I633" s="280" t="str">
        <f>IF(AND(OR(AND('FIN1-SOURCE'!AB103="O",'FIN1-SOURCE'!AB115="O"),AND('FIN1-SOURCE'!AB103="K",'FIN1-SOURCE'!AB115="K")),SUM('FIN1-SOURCE'!AA103,'FIN1-SOURCE'!AA115)=0,ISNUMBER('FIN1-SOURCE'!AA126)),"",IF(OR('FIN1-SOURCE'!AB103="O",'FIN1-SOURCE'!AB115="O"),"O",IF(AND('FIN1-SOURCE'!AB103='FIN1-SOURCE'!AB115,OR('FIN1-SOURCE'!AB103="K",'FIN1-SOURCE'!AB103="W",'FIN1-SOURCE'!AB103="M")), UPPER('FIN1-SOURCE'!AB103),"")))</f>
        <v/>
      </c>
      <c r="J633" s="281" t="s">
        <v>711</v>
      </c>
      <c r="K633" s="280" t="str">
        <f>IF(AND(ISBLANK('FIN1-SOURCE'!AA126),$L$633&lt;&gt;"M"),"",'FIN1-SOURCE'!AA126)</f>
        <v/>
      </c>
      <c r="L633" s="280" t="str">
        <f>IF(ISBLANK('FIN1-SOURCE'!AB126),"",'FIN1-SOURCE'!AB126)</f>
        <v/>
      </c>
      <c r="M633" s="257" t="str">
        <f t="shared" si="11"/>
        <v>OK</v>
      </c>
      <c r="N633" s="15"/>
    </row>
    <row r="634" spans="1:14" ht="33.75" x14ac:dyDescent="0.25">
      <c r="A634" s="257" t="s">
        <v>834</v>
      </c>
      <c r="B634" s="257" t="s">
        <v>7338</v>
      </c>
      <c r="C634" s="257" t="s">
        <v>688</v>
      </c>
      <c r="D634" s="277" t="s">
        <v>7339</v>
      </c>
      <c r="E634" s="278" t="s">
        <v>711</v>
      </c>
      <c r="F634" s="279" t="s">
        <v>688</v>
      </c>
      <c r="G634" s="277" t="s">
        <v>1589</v>
      </c>
      <c r="H634" s="280" t="str">
        <f>IF(OR(AND('FIN1-SOURCE'!AA107="",'FIN1-SOURCE'!AB107=""),AND('FIN1-SOURCE'!AA125="",'FIN1-SOURCE'!AB125=""),AND('FIN1-SOURCE'!AB107="K",'FIN1-SOURCE'!AB125="K"),OR('FIN1-SOURCE'!AB107="O",'FIN1-SOURCE'!AB125="O")),"",SUM('FIN1-SOURCE'!AA107,'FIN1-SOURCE'!AA125))</f>
        <v/>
      </c>
      <c r="I634" s="280" t="str">
        <f>IF(AND(OR(AND('FIN1-SOURCE'!AB107="O",'FIN1-SOURCE'!AB125="O"),AND('FIN1-SOURCE'!AB107="K",'FIN1-SOURCE'!AB125="K")),SUM('FIN1-SOURCE'!AA107,'FIN1-SOURCE'!AA125)=0,ISNUMBER('FIN1-SOURCE'!AA127)),"",IF(OR('FIN1-SOURCE'!AB107="O",'FIN1-SOURCE'!AB125="O"),"O",IF(AND('FIN1-SOURCE'!AB107='FIN1-SOURCE'!AB125,OR('FIN1-SOURCE'!AB107="K",'FIN1-SOURCE'!AB107="W",'FIN1-SOURCE'!AB107="M")), UPPER('FIN1-SOURCE'!AB107),"")))</f>
        <v/>
      </c>
      <c r="J634" s="281" t="s">
        <v>711</v>
      </c>
      <c r="K634" s="280" t="str">
        <f>IF(AND(ISBLANK('FIN1-SOURCE'!AA127),$L$634&lt;&gt;"M"),"",'FIN1-SOURCE'!AA127)</f>
        <v/>
      </c>
      <c r="L634" s="280" t="str">
        <f>IF(ISBLANK('FIN1-SOURCE'!AB127),"",'FIN1-SOURCE'!AB127)</f>
        <v/>
      </c>
      <c r="M634" s="257" t="str">
        <f t="shared" si="11"/>
        <v>OK</v>
      </c>
      <c r="N634" s="15"/>
    </row>
    <row r="635" spans="1:14" ht="45" x14ac:dyDescent="0.25">
      <c r="A635" s="257" t="s">
        <v>834</v>
      </c>
      <c r="B635" s="257" t="s">
        <v>7340</v>
      </c>
      <c r="C635" s="257" t="s">
        <v>688</v>
      </c>
      <c r="D635" s="277" t="s">
        <v>7341</v>
      </c>
      <c r="E635" s="278" t="s">
        <v>711</v>
      </c>
      <c r="F635" s="279" t="s">
        <v>688</v>
      </c>
      <c r="G635" s="277" t="s">
        <v>1590</v>
      </c>
      <c r="H635" s="280" t="str">
        <f>IF(OR(AND('FIN1-SOURCE'!AA71="",'FIN1-SOURCE'!AB71=""),AND('FIN1-SOURCE'!AA87="",'FIN1-SOURCE'!AB87=""),AND('FIN1-SOURCE'!AA121="",'FIN1-SOURCE'!AB121=""),AND('FIN1-SOURCE'!AB71="K",'FIN1-SOURCE'!AB87="K",'FIN1-SOURCE'!AB121="K"),OR('FIN1-SOURCE'!AB71="O",'FIN1-SOURCE'!AB87="O",'FIN1-SOURCE'!AB121="O")),"",SUM('FIN1-SOURCE'!AA71,'FIN1-SOURCE'!AA87,'FIN1-SOURCE'!AA121))</f>
        <v/>
      </c>
      <c r="I635" s="280" t="str">
        <f>IF(AND(OR(AND('FIN1-SOURCE'!AB71="O",'FIN1-SOURCE'!AB87="O",'FIN1-SOURCE'!AB121="O"),AND('FIN1-SOURCE'!AB71="K",'FIN1-SOURCE'!AB87="K",'FIN1-SOURCE'!AB121="K")),SUM('FIN1-SOURCE'!AA71,'FIN1-SOURCE'!AA87,'FIN1-SOURCE'!AA121)=0,ISNUMBER('FIN1-SOURCE'!AA128)),"",IF(OR('FIN1-SOURCE'!AB71="O",'FIN1-SOURCE'!AB87="O",'FIN1-SOURCE'!AB121="O"),"O",IF(AND('FIN1-SOURCE'!AB71='FIN1-SOURCE'!AB87,'FIN1-SOURCE'!AB87='FIN1-SOURCE'!AB121,OR('FIN1-SOURCE'!AB71="K",'FIN1-SOURCE'!AB71="W",'FIN1-SOURCE'!AB71="M")), UPPER('FIN1-SOURCE'!AB71),"")))</f>
        <v/>
      </c>
      <c r="J635" s="281" t="s">
        <v>711</v>
      </c>
      <c r="K635" s="280" t="str">
        <f>IF(AND(ISBLANK('FIN1-SOURCE'!AA128),$L$635&lt;&gt;"M"),"",'FIN1-SOURCE'!AA128)</f>
        <v/>
      </c>
      <c r="L635" s="280" t="str">
        <f>IF(ISBLANK('FIN1-SOURCE'!AB128),"",'FIN1-SOURCE'!AB128)</f>
        <v/>
      </c>
      <c r="M635" s="257" t="str">
        <f t="shared" si="11"/>
        <v>OK</v>
      </c>
      <c r="N635" s="15"/>
    </row>
    <row r="636" spans="1:14" ht="45" x14ac:dyDescent="0.25">
      <c r="A636" s="257" t="s">
        <v>834</v>
      </c>
      <c r="B636" s="257" t="s">
        <v>7342</v>
      </c>
      <c r="C636" s="257" t="s">
        <v>688</v>
      </c>
      <c r="D636" s="277" t="s">
        <v>7343</v>
      </c>
      <c r="E636" s="278" t="s">
        <v>711</v>
      </c>
      <c r="F636" s="279" t="s">
        <v>688</v>
      </c>
      <c r="G636" s="277" t="s">
        <v>1591</v>
      </c>
      <c r="H636" s="280" t="str">
        <f>IF(OR(AND('FIN1-SOURCE'!AA72="",'FIN1-SOURCE'!AB72=""),AND('FIN1-SOURCE'!AA88="",'FIN1-SOURCE'!AB88=""),AND('FIN1-SOURCE'!AA122="",'FIN1-SOURCE'!AB122=""),AND('FIN1-SOURCE'!AB72="K",'FIN1-SOURCE'!AB88="K",'FIN1-SOURCE'!AB122="K"),OR('FIN1-SOURCE'!AB72="O",'FIN1-SOURCE'!AB88="O",'FIN1-SOURCE'!AB122="O")),"",SUM('FIN1-SOURCE'!AA72,'FIN1-SOURCE'!AA88,'FIN1-SOURCE'!AA122))</f>
        <v/>
      </c>
      <c r="I636" s="280" t="str">
        <f>IF(AND(OR(AND('FIN1-SOURCE'!AB72="O",'FIN1-SOURCE'!AB88="O",'FIN1-SOURCE'!AB122="O"),AND('FIN1-SOURCE'!AB72="K",'FIN1-SOURCE'!AB88="K",'FIN1-SOURCE'!AB122="K")),SUM('FIN1-SOURCE'!AA72,'FIN1-SOURCE'!AA88,'FIN1-SOURCE'!AA122)=0,ISNUMBER('FIN1-SOURCE'!AA129)),"",IF(OR('FIN1-SOURCE'!AB72="O",'FIN1-SOURCE'!AB88="O",'FIN1-SOURCE'!AB122="O"),"O",IF(AND('FIN1-SOURCE'!AB72='FIN1-SOURCE'!AB88,'FIN1-SOURCE'!AB88='FIN1-SOURCE'!AB122,OR('FIN1-SOURCE'!AB72="K",'FIN1-SOURCE'!AB72="W",'FIN1-SOURCE'!AB72="M")), UPPER('FIN1-SOURCE'!AB72),"")))</f>
        <v/>
      </c>
      <c r="J636" s="281" t="s">
        <v>711</v>
      </c>
      <c r="K636" s="280" t="str">
        <f>IF(AND(ISBLANK('FIN1-SOURCE'!AA129),$L$636&lt;&gt;"M"),"",'FIN1-SOURCE'!AA129)</f>
        <v/>
      </c>
      <c r="L636" s="280" t="str">
        <f>IF(ISBLANK('FIN1-SOURCE'!AB129),"",'FIN1-SOURCE'!AB129)</f>
        <v/>
      </c>
      <c r="M636" s="257" t="str">
        <f t="shared" si="11"/>
        <v>OK</v>
      </c>
      <c r="N636" s="15"/>
    </row>
    <row r="637" spans="1:14" ht="45" x14ac:dyDescent="0.25">
      <c r="A637" s="257" t="s">
        <v>834</v>
      </c>
      <c r="B637" s="257" t="s">
        <v>7344</v>
      </c>
      <c r="C637" s="257" t="s">
        <v>688</v>
      </c>
      <c r="D637" s="277" t="s">
        <v>7345</v>
      </c>
      <c r="E637" s="278" t="s">
        <v>711</v>
      </c>
      <c r="F637" s="279" t="s">
        <v>688</v>
      </c>
      <c r="G637" s="277" t="s">
        <v>1592</v>
      </c>
      <c r="H637" s="280" t="str">
        <f>IF(OR(AND('FIN1-SOURCE'!AA73="",'FIN1-SOURCE'!AB73=""),AND('FIN1-SOURCE'!AA89="",'FIN1-SOURCE'!AB89=""),AND('FIN1-SOURCE'!AA123="",'FIN1-SOURCE'!AB123=""),AND('FIN1-SOURCE'!AB73="K",'FIN1-SOURCE'!AB89="K",'FIN1-SOURCE'!AB123="K"),OR('FIN1-SOURCE'!AB73="O",'FIN1-SOURCE'!AB89="O",'FIN1-SOURCE'!AB123="O")),"",SUM('FIN1-SOURCE'!AA73,'FIN1-SOURCE'!AA89,'FIN1-SOURCE'!AA123))</f>
        <v/>
      </c>
      <c r="I637" s="280" t="str">
        <f>IF(AND(OR(AND('FIN1-SOURCE'!AB73="O",'FIN1-SOURCE'!AB89="O",'FIN1-SOURCE'!AB123="O"),AND('FIN1-SOURCE'!AB73="K",'FIN1-SOURCE'!AB89="K",'FIN1-SOURCE'!AB123="K")),SUM('FIN1-SOURCE'!AA73,'FIN1-SOURCE'!AA89,'FIN1-SOURCE'!AA123)=0,ISNUMBER('FIN1-SOURCE'!AA130)),"",IF(OR('FIN1-SOURCE'!AB73="O",'FIN1-SOURCE'!AB89="O",'FIN1-SOURCE'!AB123="O"),"O",IF(AND('FIN1-SOURCE'!AB73='FIN1-SOURCE'!AB89,'FIN1-SOURCE'!AB89='FIN1-SOURCE'!AB123,OR('FIN1-SOURCE'!AB73="K",'FIN1-SOURCE'!AB73="W",'FIN1-SOURCE'!AB73="M")), UPPER('FIN1-SOURCE'!AB73),"")))</f>
        <v/>
      </c>
      <c r="J637" s="281" t="s">
        <v>711</v>
      </c>
      <c r="K637" s="280" t="str">
        <f>IF(AND(ISBLANK('FIN1-SOURCE'!AA130),$L$637&lt;&gt;"M"),"",'FIN1-SOURCE'!AA130)</f>
        <v/>
      </c>
      <c r="L637" s="280" t="str">
        <f>IF(ISBLANK('FIN1-SOURCE'!AB130),"",'FIN1-SOURCE'!AB130)</f>
        <v/>
      </c>
      <c r="M637" s="257" t="str">
        <f t="shared" si="11"/>
        <v>OK</v>
      </c>
      <c r="N637" s="15"/>
    </row>
    <row r="638" spans="1:14" ht="45" x14ac:dyDescent="0.25">
      <c r="A638" s="257" t="s">
        <v>834</v>
      </c>
      <c r="B638" s="257" t="s">
        <v>7346</v>
      </c>
      <c r="C638" s="257" t="s">
        <v>688</v>
      </c>
      <c r="D638" s="277" t="s">
        <v>7347</v>
      </c>
      <c r="E638" s="278" t="s">
        <v>711</v>
      </c>
      <c r="F638" s="279" t="s">
        <v>688</v>
      </c>
      <c r="G638" s="277" t="s">
        <v>1593</v>
      </c>
      <c r="H638" s="280" t="str">
        <f>IF(OR(AND('FIN1-SOURCE'!AA74="",'FIN1-SOURCE'!AB74=""),AND('FIN1-SOURCE'!AA90="",'FIN1-SOURCE'!AB90=""),AND('FIN1-SOURCE'!AA124="",'FIN1-SOURCE'!AB124=""),AND('FIN1-SOURCE'!AB74="K",'FIN1-SOURCE'!AB90="K",'FIN1-SOURCE'!AB124="K"),OR('FIN1-SOURCE'!AB74="O",'FIN1-SOURCE'!AB90="O",'FIN1-SOURCE'!AB124="O")),"",SUM('FIN1-SOURCE'!AA74,'FIN1-SOURCE'!AA90,'FIN1-SOURCE'!AA124))</f>
        <v/>
      </c>
      <c r="I638" s="280" t="str">
        <f>IF(AND(OR(AND('FIN1-SOURCE'!AB74="O",'FIN1-SOURCE'!AB90="O",'FIN1-SOURCE'!AB124="O"),AND('FIN1-SOURCE'!AB74="K",'FIN1-SOURCE'!AB90="K",'FIN1-SOURCE'!AB124="K")),SUM('FIN1-SOURCE'!AA74,'FIN1-SOURCE'!AA90,'FIN1-SOURCE'!AA124)=0,ISNUMBER('FIN1-SOURCE'!AA131)),"",IF(OR('FIN1-SOURCE'!AB74="O",'FIN1-SOURCE'!AB90="O",'FIN1-SOURCE'!AB124="O"),"O",IF(AND('FIN1-SOURCE'!AB74='FIN1-SOURCE'!AB90,'FIN1-SOURCE'!AB90='FIN1-SOURCE'!AB124,OR('FIN1-SOURCE'!AB74="K",'FIN1-SOURCE'!AB74="W",'FIN1-SOURCE'!AB74="M")), UPPER('FIN1-SOURCE'!AB74),"")))</f>
        <v/>
      </c>
      <c r="J638" s="281" t="s">
        <v>711</v>
      </c>
      <c r="K638" s="280" t="str">
        <f>IF(AND(ISBLANK('FIN1-SOURCE'!AA131),$L$638&lt;&gt;"M"),"",'FIN1-SOURCE'!AA131)</f>
        <v/>
      </c>
      <c r="L638" s="280" t="str">
        <f>IF(ISBLANK('FIN1-SOURCE'!AB131),"",'FIN1-SOURCE'!AB131)</f>
        <v/>
      </c>
      <c r="M638" s="257" t="str">
        <f t="shared" si="11"/>
        <v>OK</v>
      </c>
      <c r="N638" s="15"/>
    </row>
    <row r="639" spans="1:14" ht="45" x14ac:dyDescent="0.25">
      <c r="A639" s="257" t="s">
        <v>834</v>
      </c>
      <c r="B639" s="257" t="s">
        <v>7348</v>
      </c>
      <c r="C639" s="257" t="s">
        <v>688</v>
      </c>
      <c r="D639" s="277" t="s">
        <v>7349</v>
      </c>
      <c r="E639" s="278" t="s">
        <v>711</v>
      </c>
      <c r="F639" s="279" t="s">
        <v>688</v>
      </c>
      <c r="G639" s="277" t="s">
        <v>1594</v>
      </c>
      <c r="H639" s="280" t="str">
        <f>IF(OR(AND('FIN1-SOURCE'!AA75="",'FIN1-SOURCE'!AB75=""),AND('FIN1-SOURCE'!AA91="",'FIN1-SOURCE'!AB91=""),AND('FIN1-SOURCE'!AA125="",'FIN1-SOURCE'!AB125=""),AND('FIN1-SOURCE'!AB75="K",'FIN1-SOURCE'!AB91="K",'FIN1-SOURCE'!AB125="K"),OR('FIN1-SOURCE'!AB75="O",'FIN1-SOURCE'!AB91="O",'FIN1-SOURCE'!AB125="O")),"",SUM('FIN1-SOURCE'!AA75,'FIN1-SOURCE'!AA91,'FIN1-SOURCE'!AA125))</f>
        <v/>
      </c>
      <c r="I639" s="280" t="str">
        <f>IF(AND(OR(AND('FIN1-SOURCE'!AB75="O",'FIN1-SOURCE'!AB91="O",'FIN1-SOURCE'!AB125="O"),AND('FIN1-SOURCE'!AB75="K",'FIN1-SOURCE'!AB91="K",'FIN1-SOURCE'!AB125="K")),SUM('FIN1-SOURCE'!AA75,'FIN1-SOURCE'!AA91,'FIN1-SOURCE'!AA125)=0,ISNUMBER('FIN1-SOURCE'!AA132)),"",IF(OR('FIN1-SOURCE'!AB75="O",'FIN1-SOURCE'!AB91="O",'FIN1-SOURCE'!AB125="O"),"O",IF(AND('FIN1-SOURCE'!AB75='FIN1-SOURCE'!AB91,'FIN1-SOURCE'!AB91='FIN1-SOURCE'!AB125,OR('FIN1-SOURCE'!AB75="K",'FIN1-SOURCE'!AB75="W",'FIN1-SOURCE'!AB75="M")), UPPER('FIN1-SOURCE'!AB75),"")))</f>
        <v/>
      </c>
      <c r="J639" s="281" t="s">
        <v>711</v>
      </c>
      <c r="K639" s="280" t="str">
        <f>IF(AND(ISBLANK('FIN1-SOURCE'!AA132),$L$639&lt;&gt;"M"),"",'FIN1-SOURCE'!AA132)</f>
        <v/>
      </c>
      <c r="L639" s="280" t="str">
        <f>IF(ISBLANK('FIN1-SOURCE'!AB132),"",'FIN1-SOURCE'!AB132)</f>
        <v/>
      </c>
      <c r="M639" s="257" t="str">
        <f t="shared" si="11"/>
        <v>OK</v>
      </c>
      <c r="N639" s="15"/>
    </row>
    <row r="640" spans="1:14" ht="33.75" x14ac:dyDescent="0.25">
      <c r="A640" s="257" t="s">
        <v>834</v>
      </c>
      <c r="B640" s="257" t="s">
        <v>7350</v>
      </c>
      <c r="C640" s="257" t="s">
        <v>688</v>
      </c>
      <c r="D640" s="277" t="s">
        <v>7351</v>
      </c>
      <c r="E640" s="278" t="s">
        <v>711</v>
      </c>
      <c r="F640" s="279" t="s">
        <v>688</v>
      </c>
      <c r="G640" s="277" t="s">
        <v>1595</v>
      </c>
      <c r="H640" s="280" t="str">
        <f>IF(OR(AND('FIN1-SOURCE'!AA77="",'FIN1-SOURCE'!AB77=""),AND('FIN1-SOURCE'!AA126="",'FIN1-SOURCE'!AB126=""),AND('FIN1-SOURCE'!AB77="K",'FIN1-SOURCE'!AB126="K"),OR('FIN1-SOURCE'!AB77="O",'FIN1-SOURCE'!AB126="O")),"",SUM('FIN1-SOURCE'!AA77,'FIN1-SOURCE'!AA126))</f>
        <v/>
      </c>
      <c r="I640" s="280" t="str">
        <f>IF(AND(OR(AND('FIN1-SOURCE'!AB77="O",'FIN1-SOURCE'!AB126="O"),AND('FIN1-SOURCE'!AB77="K",'FIN1-SOURCE'!AB126="K")),SUM('FIN1-SOURCE'!AA77,'FIN1-SOURCE'!AA126)=0,ISNUMBER('FIN1-SOURCE'!AA133)),"",IF(OR('FIN1-SOURCE'!AB77="O",'FIN1-SOURCE'!AB126="O"),"O",IF(AND('FIN1-SOURCE'!AB77='FIN1-SOURCE'!AB126,OR('FIN1-SOURCE'!AB77="K",'FIN1-SOURCE'!AB77="W",'FIN1-SOURCE'!AB77="M")), UPPER('FIN1-SOURCE'!AB77),"")))</f>
        <v/>
      </c>
      <c r="J640" s="281" t="s">
        <v>711</v>
      </c>
      <c r="K640" s="280" t="str">
        <f>IF(AND(ISBLANK('FIN1-SOURCE'!AA133),$L$640&lt;&gt;"M"),"",'FIN1-SOURCE'!AA133)</f>
        <v/>
      </c>
      <c r="L640" s="280" t="str">
        <f>IF(ISBLANK('FIN1-SOURCE'!AB133),"",'FIN1-SOURCE'!AB133)</f>
        <v/>
      </c>
      <c r="M640" s="257" t="str">
        <f t="shared" si="11"/>
        <v>OK</v>
      </c>
      <c r="N640" s="15"/>
    </row>
    <row r="641" spans="1:14" ht="45" x14ac:dyDescent="0.25">
      <c r="A641" s="257" t="s">
        <v>834</v>
      </c>
      <c r="B641" s="257" t="s">
        <v>7352</v>
      </c>
      <c r="C641" s="257" t="s">
        <v>688</v>
      </c>
      <c r="D641" s="277" t="s">
        <v>7353</v>
      </c>
      <c r="E641" s="278" t="s">
        <v>711</v>
      </c>
      <c r="F641" s="279" t="s">
        <v>688</v>
      </c>
      <c r="G641" s="277" t="s">
        <v>1596</v>
      </c>
      <c r="H641" s="280" t="str">
        <f>IF(OR(AND('FIN1-SOURCE'!AA78="",'FIN1-SOURCE'!AB78=""),AND('FIN1-SOURCE'!AA92="",'FIN1-SOURCE'!AB92=""),AND('FIN1-SOURCE'!AA116="",'FIN1-SOURCE'!AB116=""),AND('FIN1-SOURCE'!AB78="K",'FIN1-SOURCE'!AB92="K",'FIN1-SOURCE'!AB116="K"),OR('FIN1-SOURCE'!AB78="O",'FIN1-SOURCE'!AB92="O",'FIN1-SOURCE'!AB116="O")),"",SUM('FIN1-SOURCE'!AA78,'FIN1-SOURCE'!AA92,'FIN1-SOURCE'!AA116))</f>
        <v/>
      </c>
      <c r="I641" s="280" t="str">
        <f>IF(AND(OR(AND('FIN1-SOURCE'!AB78="O",'FIN1-SOURCE'!AB92="O",'FIN1-SOURCE'!AB116="O"),AND('FIN1-SOURCE'!AB78="K",'FIN1-SOURCE'!AB92="K",'FIN1-SOURCE'!AB116="K")),SUM('FIN1-SOURCE'!AA78,'FIN1-SOURCE'!AA92,'FIN1-SOURCE'!AA116)=0,ISNUMBER('FIN1-SOURCE'!AA134)),"",IF(OR('FIN1-SOURCE'!AB78="O",'FIN1-SOURCE'!AB92="O",'FIN1-SOURCE'!AB116="O"),"O",IF(AND('FIN1-SOURCE'!AB78='FIN1-SOURCE'!AB92,'FIN1-SOURCE'!AB92='FIN1-SOURCE'!AB116,OR('FIN1-SOURCE'!AB78="K",'FIN1-SOURCE'!AB78="W",'FIN1-SOURCE'!AB78="M")), UPPER('FIN1-SOURCE'!AB78),"")))</f>
        <v/>
      </c>
      <c r="J641" s="281" t="s">
        <v>711</v>
      </c>
      <c r="K641" s="280" t="str">
        <f>IF(AND(ISBLANK('FIN1-SOURCE'!AA134),$L$641&lt;&gt;"M"),"",'FIN1-SOURCE'!AA134)</f>
        <v/>
      </c>
      <c r="L641" s="280" t="str">
        <f>IF(ISBLANK('FIN1-SOURCE'!AB134),"",'FIN1-SOURCE'!AB134)</f>
        <v/>
      </c>
      <c r="M641" s="257" t="str">
        <f t="shared" si="11"/>
        <v>OK</v>
      </c>
      <c r="N641" s="15"/>
    </row>
    <row r="642" spans="1:14" ht="33.75" x14ac:dyDescent="0.25">
      <c r="A642" s="257" t="s">
        <v>834</v>
      </c>
      <c r="B642" s="257" t="s">
        <v>7354</v>
      </c>
      <c r="C642" s="257" t="s">
        <v>688</v>
      </c>
      <c r="D642" s="277" t="s">
        <v>7355</v>
      </c>
      <c r="E642" s="278" t="s">
        <v>711</v>
      </c>
      <c r="F642" s="279" t="s">
        <v>688</v>
      </c>
      <c r="G642" s="277" t="s">
        <v>7356</v>
      </c>
      <c r="H642" s="280" t="str">
        <f>IF(OR(AND('FIN1-SOURCE'!AA107="",'FIN1-SOURCE'!AB107=""),AND('FIN1-SOURCE'!AA132="",'FIN1-SOURCE'!AB132=""),AND('FIN1-SOURCE'!AB107="K",'FIN1-SOURCE'!AB132="K"),OR('FIN1-SOURCE'!AB107="O",'FIN1-SOURCE'!AB132="O")),"",SUM('FIN1-SOURCE'!AA107,'FIN1-SOURCE'!AA132))</f>
        <v/>
      </c>
      <c r="I642" s="280" t="str">
        <f>IF(AND(OR(AND('FIN1-SOURCE'!AB107="O",'FIN1-SOURCE'!AB132="O"),AND('FIN1-SOURCE'!AB107="K",'FIN1-SOURCE'!AB132="K")),SUM('FIN1-SOURCE'!AA107,'FIN1-SOURCE'!AA132)=0,ISNUMBER('FIN1-SOURCE'!AA135)),"",IF(OR('FIN1-SOURCE'!AB107="O",'FIN1-SOURCE'!AB132="O"),"O",IF(AND('FIN1-SOURCE'!AB107='FIN1-SOURCE'!AB132,OR('FIN1-SOURCE'!AB107="K",'FIN1-SOURCE'!AB107="W",'FIN1-SOURCE'!AB107="M")), UPPER('FIN1-SOURCE'!AB107),"")))</f>
        <v/>
      </c>
      <c r="J642" s="281" t="s">
        <v>711</v>
      </c>
      <c r="K642" s="280" t="str">
        <f>IF(AND(ISBLANK('FIN1-SOURCE'!AA135),$L$642&lt;&gt;"M"),"",'FIN1-SOURCE'!AA135)</f>
        <v/>
      </c>
      <c r="L642" s="280" t="str">
        <f>IF(ISBLANK('FIN1-SOURCE'!AB135),"",'FIN1-SOURCE'!AB135)</f>
        <v/>
      </c>
      <c r="M642" s="257" t="str">
        <f t="shared" si="11"/>
        <v>OK</v>
      </c>
      <c r="N642" s="15"/>
    </row>
    <row r="643" spans="1:14" ht="33.75" x14ac:dyDescent="0.25">
      <c r="A643" s="257" t="s">
        <v>834</v>
      </c>
      <c r="B643" s="257" t="s">
        <v>1597</v>
      </c>
      <c r="C643" s="257" t="s">
        <v>688</v>
      </c>
      <c r="D643" s="277" t="s">
        <v>1598</v>
      </c>
      <c r="E643" s="278" t="s">
        <v>711</v>
      </c>
      <c r="F643" s="279" t="s">
        <v>688</v>
      </c>
      <c r="G643" s="277" t="s">
        <v>1599</v>
      </c>
      <c r="H643" s="280" t="str">
        <f>IF(OR(AND('FIN1-SOURCE'!AD32="",'FIN1-SOURCE'!AE32=""),AND('FIN1-SOURCE'!AD33="",'FIN1-SOURCE'!AE33=""),AND('FIN1-SOURCE'!AE32="K",'FIN1-SOURCE'!AE33="K"),OR('FIN1-SOURCE'!AE32="O",'FIN1-SOURCE'!AE33="O")),"",SUM('FIN1-SOURCE'!AD32,'FIN1-SOURCE'!AD33))</f>
        <v/>
      </c>
      <c r="I643" s="280" t="str">
        <f>IF(AND(OR(AND('FIN1-SOURCE'!AE32="O",'FIN1-SOURCE'!AE33="O"),AND('FIN1-SOURCE'!AE32="K",'FIN1-SOURCE'!AE33="K")),SUM('FIN1-SOURCE'!AD32,'FIN1-SOURCE'!AD33)=0,ISNUMBER('FIN1-SOURCE'!AD34)),"",IF(OR('FIN1-SOURCE'!AE32="O",'FIN1-SOURCE'!AE33="O"),"O",IF(AND('FIN1-SOURCE'!AE32='FIN1-SOURCE'!AE33,OR('FIN1-SOURCE'!AE32="K",'FIN1-SOURCE'!AE32="W",'FIN1-SOURCE'!AE32="M")), UPPER('FIN1-SOURCE'!AE32),"")))</f>
        <v/>
      </c>
      <c r="J643" s="281" t="s">
        <v>711</v>
      </c>
      <c r="K643" s="280" t="str">
        <f>IF(AND(ISBLANK('FIN1-SOURCE'!AD34),$L$643&lt;&gt;"M"),"",'FIN1-SOURCE'!AD34)</f>
        <v/>
      </c>
      <c r="L643" s="280" t="str">
        <f>IF(ISBLANK('FIN1-SOURCE'!AE34),"",'FIN1-SOURCE'!AE34)</f>
        <v/>
      </c>
      <c r="M643" s="257" t="str">
        <f t="shared" si="11"/>
        <v>OK</v>
      </c>
      <c r="N643" s="15"/>
    </row>
    <row r="644" spans="1:14" ht="33.75" x14ac:dyDescent="0.25">
      <c r="A644" s="257" t="s">
        <v>834</v>
      </c>
      <c r="B644" s="257" t="s">
        <v>1600</v>
      </c>
      <c r="C644" s="257" t="s">
        <v>688</v>
      </c>
      <c r="D644" s="277" t="s">
        <v>1601</v>
      </c>
      <c r="E644" s="278" t="s">
        <v>711</v>
      </c>
      <c r="F644" s="279" t="s">
        <v>688</v>
      </c>
      <c r="G644" s="277" t="s">
        <v>1602</v>
      </c>
      <c r="H644" s="280" t="str">
        <f>IF(OR(AND('FIN1-SOURCE'!AD31="",'FIN1-SOURCE'!AE31=""),AND('FIN1-SOURCE'!AD34="",'FIN1-SOURCE'!AE34=""),AND('FIN1-SOURCE'!AE31="K",'FIN1-SOURCE'!AE34="K"),OR('FIN1-SOURCE'!AE31="O",'FIN1-SOURCE'!AE34="O")),"",SUM('FIN1-SOURCE'!AD31,'FIN1-SOURCE'!AD34))</f>
        <v/>
      </c>
      <c r="I644" s="280" t="str">
        <f>IF(AND(OR(AND('FIN1-SOURCE'!AE31="O",'FIN1-SOURCE'!AE34="O"),AND('FIN1-SOURCE'!AE31="K",'FIN1-SOURCE'!AE34="K")),SUM('FIN1-SOURCE'!AD31,'FIN1-SOURCE'!AD34)=0,ISNUMBER('FIN1-SOURCE'!AD35)),"",IF(OR('FIN1-SOURCE'!AE31="O",'FIN1-SOURCE'!AE34="O"),"O",IF(AND('FIN1-SOURCE'!AE31='FIN1-SOURCE'!AE34,OR('FIN1-SOURCE'!AE31="K",'FIN1-SOURCE'!AE31="W",'FIN1-SOURCE'!AE31="M")), UPPER('FIN1-SOURCE'!AE31),"")))</f>
        <v/>
      </c>
      <c r="J644" s="281" t="s">
        <v>711</v>
      </c>
      <c r="K644" s="280" t="str">
        <f>IF(AND(ISBLANK('FIN1-SOURCE'!AD35),$L$644&lt;&gt;"M"),"",'FIN1-SOURCE'!AD35)</f>
        <v/>
      </c>
      <c r="L644" s="280" t="str">
        <f>IF(ISBLANK('FIN1-SOURCE'!AE35),"",'FIN1-SOURCE'!AE35)</f>
        <v/>
      </c>
      <c r="M644" s="257" t="str">
        <f t="shared" si="11"/>
        <v>OK</v>
      </c>
      <c r="N644" s="15"/>
    </row>
    <row r="645" spans="1:14" ht="33.75" x14ac:dyDescent="0.25">
      <c r="A645" s="257" t="s">
        <v>834</v>
      </c>
      <c r="B645" s="257" t="s">
        <v>1603</v>
      </c>
      <c r="C645" s="257" t="s">
        <v>688</v>
      </c>
      <c r="D645" s="277" t="s">
        <v>1604</v>
      </c>
      <c r="E645" s="278" t="s">
        <v>711</v>
      </c>
      <c r="F645" s="279" t="s">
        <v>688</v>
      </c>
      <c r="G645" s="277" t="s">
        <v>1605</v>
      </c>
      <c r="H645" s="280" t="str">
        <f>IF(OR(AND('FIN1-SOURCE'!AD37="",'FIN1-SOURCE'!AE37=""),AND('FIN1-SOURCE'!AD38="",'FIN1-SOURCE'!AE38=""),AND('FIN1-SOURCE'!AE37="K",'FIN1-SOURCE'!AE38="K"),OR('FIN1-SOURCE'!AE37="O",'FIN1-SOURCE'!AE38="O")),"",SUM('FIN1-SOURCE'!AD37,'FIN1-SOURCE'!AD38))</f>
        <v/>
      </c>
      <c r="I645" s="280" t="str">
        <f>IF(AND(OR(AND('FIN1-SOURCE'!AE37="O",'FIN1-SOURCE'!AE38="O"),AND('FIN1-SOURCE'!AE37="K",'FIN1-SOURCE'!AE38="K")),SUM('FIN1-SOURCE'!AD37,'FIN1-SOURCE'!AD38)=0,ISNUMBER('FIN1-SOURCE'!AD39)),"",IF(OR('FIN1-SOURCE'!AE37="O",'FIN1-SOURCE'!AE38="O"),"O",IF(AND('FIN1-SOURCE'!AE37='FIN1-SOURCE'!AE38,OR('FIN1-SOURCE'!AE37="K",'FIN1-SOURCE'!AE37="W",'FIN1-SOURCE'!AE37="M")), UPPER('FIN1-SOURCE'!AE37),"")))</f>
        <v/>
      </c>
      <c r="J645" s="281" t="s">
        <v>711</v>
      </c>
      <c r="K645" s="280" t="str">
        <f>IF(AND(ISBLANK('FIN1-SOURCE'!AD39),$L$645&lt;&gt;"M"),"",'FIN1-SOURCE'!AD39)</f>
        <v/>
      </c>
      <c r="L645" s="280" t="str">
        <f>IF(ISBLANK('FIN1-SOURCE'!AE39),"",'FIN1-SOURCE'!AE39)</f>
        <v/>
      </c>
      <c r="M645" s="257" t="str">
        <f t="shared" si="11"/>
        <v>OK</v>
      </c>
      <c r="N645" s="15"/>
    </row>
    <row r="646" spans="1:14" ht="33.75" x14ac:dyDescent="0.25">
      <c r="A646" s="257" t="s">
        <v>834</v>
      </c>
      <c r="B646" s="257" t="s">
        <v>1606</v>
      </c>
      <c r="C646" s="257" t="s">
        <v>688</v>
      </c>
      <c r="D646" s="277" t="s">
        <v>1607</v>
      </c>
      <c r="E646" s="278" t="s">
        <v>711</v>
      </c>
      <c r="F646" s="279" t="s">
        <v>688</v>
      </c>
      <c r="G646" s="277" t="s">
        <v>861</v>
      </c>
      <c r="H646" s="280" t="str">
        <f>IF(OR(AND('FIN1-SOURCE'!AD40="",'FIN1-SOURCE'!AE40=""),AND('FIN1-SOURCE'!AD41="",'FIN1-SOURCE'!AE41=""),AND('FIN1-SOURCE'!AE40="K",'FIN1-SOURCE'!AE41="K"),OR('FIN1-SOURCE'!AE40="O",'FIN1-SOURCE'!AE41="O")),"",SUM('FIN1-SOURCE'!AD40,'FIN1-SOURCE'!AD41))</f>
        <v/>
      </c>
      <c r="I646" s="280" t="str">
        <f>IF(AND(OR(AND('FIN1-SOURCE'!AE40="O",'FIN1-SOURCE'!AE41="O"),AND('FIN1-SOURCE'!AE40="K",'FIN1-SOURCE'!AE41="K")),SUM('FIN1-SOURCE'!AD40,'FIN1-SOURCE'!AD41)=0,ISNUMBER('FIN1-SOURCE'!AD42)),"",IF(OR('FIN1-SOURCE'!AE40="O",'FIN1-SOURCE'!AE41="O"),"O",IF(AND('FIN1-SOURCE'!AE40='FIN1-SOURCE'!AE41,OR('FIN1-SOURCE'!AE40="K",'FIN1-SOURCE'!AE40="W",'FIN1-SOURCE'!AE40="M")), UPPER('FIN1-SOURCE'!AE40),"")))</f>
        <v/>
      </c>
      <c r="J646" s="281" t="s">
        <v>711</v>
      </c>
      <c r="K646" s="280" t="str">
        <f>IF(AND(ISBLANK('FIN1-SOURCE'!AD42),$L$646&lt;&gt;"M"),"",'FIN1-SOURCE'!AD42)</f>
        <v/>
      </c>
      <c r="L646" s="280" t="str">
        <f>IF(ISBLANK('FIN1-SOURCE'!AE42),"",'FIN1-SOURCE'!AE42)</f>
        <v/>
      </c>
      <c r="M646" s="257" t="str">
        <f t="shared" si="11"/>
        <v>OK</v>
      </c>
      <c r="N646" s="15"/>
    </row>
    <row r="647" spans="1:14" ht="33.75" x14ac:dyDescent="0.25">
      <c r="A647" s="257" t="s">
        <v>834</v>
      </c>
      <c r="B647" s="257" t="s">
        <v>1608</v>
      </c>
      <c r="C647" s="257" t="s">
        <v>688</v>
      </c>
      <c r="D647" s="277" t="s">
        <v>1609</v>
      </c>
      <c r="E647" s="278" t="s">
        <v>711</v>
      </c>
      <c r="F647" s="279" t="s">
        <v>688</v>
      </c>
      <c r="G647" s="277" t="s">
        <v>867</v>
      </c>
      <c r="H647" s="280" t="str">
        <f>IF(OR(AND('FIN1-SOURCE'!AD42="",'FIN1-SOURCE'!AE42=""),AND('FIN1-SOURCE'!AD43="",'FIN1-SOURCE'!AE43=""),AND('FIN1-SOURCE'!AE42="K",'FIN1-SOURCE'!AE43="K"),OR('FIN1-SOURCE'!AE42="O",'FIN1-SOURCE'!AE43="O")),"",SUM('FIN1-SOURCE'!AD42,'FIN1-SOURCE'!AD43))</f>
        <v/>
      </c>
      <c r="I647" s="280" t="str">
        <f>IF(AND(OR(AND('FIN1-SOURCE'!AE42="O",'FIN1-SOURCE'!AE43="O"),AND('FIN1-SOURCE'!AE42="K",'FIN1-SOURCE'!AE43="K")),SUM('FIN1-SOURCE'!AD42,'FIN1-SOURCE'!AD43)=0,ISNUMBER('FIN1-SOURCE'!AD44)),"",IF(OR('FIN1-SOURCE'!AE42="O",'FIN1-SOURCE'!AE43="O"),"O",IF(AND('FIN1-SOURCE'!AE42='FIN1-SOURCE'!AE43,OR('FIN1-SOURCE'!AE42="K",'FIN1-SOURCE'!AE42="W",'FIN1-SOURCE'!AE42="M")), UPPER('FIN1-SOURCE'!AE42),"")))</f>
        <v/>
      </c>
      <c r="J647" s="281" t="s">
        <v>711</v>
      </c>
      <c r="K647" s="280" t="str">
        <f>IF(AND(ISBLANK('FIN1-SOURCE'!AD44),$L$647&lt;&gt;"M"),"",'FIN1-SOURCE'!AD44)</f>
        <v/>
      </c>
      <c r="L647" s="280" t="str">
        <f>IF(ISBLANK('FIN1-SOURCE'!AE44),"",'FIN1-SOURCE'!AE44)</f>
        <v/>
      </c>
      <c r="M647" s="257" t="str">
        <f t="shared" si="11"/>
        <v>OK</v>
      </c>
      <c r="N647" s="15"/>
    </row>
    <row r="648" spans="1:14" ht="45" x14ac:dyDescent="0.25">
      <c r="A648" s="257" t="s">
        <v>834</v>
      </c>
      <c r="B648" s="257" t="s">
        <v>1610</v>
      </c>
      <c r="C648" s="257" t="s">
        <v>688</v>
      </c>
      <c r="D648" s="277" t="s">
        <v>1611</v>
      </c>
      <c r="E648" s="278" t="s">
        <v>711</v>
      </c>
      <c r="F648" s="279" t="s">
        <v>688</v>
      </c>
      <c r="G648" s="277" t="s">
        <v>870</v>
      </c>
      <c r="H648" s="280" t="str">
        <f>IF(OR(AND('FIN1-SOURCE'!AD35="",'FIN1-SOURCE'!AE35=""),AND('FIN1-SOURCE'!AD39="",'FIN1-SOURCE'!AE39=""),AND('FIN1-SOURCE'!AD44="",'FIN1-SOURCE'!AE44=""),AND('FIN1-SOURCE'!AE35="K",'FIN1-SOURCE'!AE39="K",'FIN1-SOURCE'!AE44="K"),OR('FIN1-SOURCE'!AE35="O",'FIN1-SOURCE'!AE39="O",'FIN1-SOURCE'!AE44="O")),"",SUM('FIN1-SOURCE'!AD35,'FIN1-SOURCE'!AD39,'FIN1-SOURCE'!AD44))</f>
        <v/>
      </c>
      <c r="I648" s="280" t="str">
        <f>IF(AND(OR(AND('FIN1-SOURCE'!AE35="O",'FIN1-SOURCE'!AE39="O",'FIN1-SOURCE'!AE44="O"),AND('FIN1-SOURCE'!AE35="K",'FIN1-SOURCE'!AE39="K",'FIN1-SOURCE'!AE44="K")),SUM('FIN1-SOURCE'!AD35,'FIN1-SOURCE'!AD39,'FIN1-SOURCE'!AD44)=0,ISNUMBER('FIN1-SOURCE'!AD45)),"",IF(OR('FIN1-SOURCE'!AE35="O",'FIN1-SOURCE'!AE39="O",'FIN1-SOURCE'!AE44="O"),"O",IF(AND('FIN1-SOURCE'!AE35='FIN1-SOURCE'!AE39,'FIN1-SOURCE'!AE39='FIN1-SOURCE'!AE44,OR('FIN1-SOURCE'!AE35="K",'FIN1-SOURCE'!AE35="W",'FIN1-SOURCE'!AE35="M")), UPPER('FIN1-SOURCE'!AE35),"")))</f>
        <v/>
      </c>
      <c r="J648" s="281" t="s">
        <v>711</v>
      </c>
      <c r="K648" s="280" t="str">
        <f>IF(AND(ISBLANK('FIN1-SOURCE'!AD45),$L$648&lt;&gt;"M"),"",'FIN1-SOURCE'!AD45)</f>
        <v/>
      </c>
      <c r="L648" s="280" t="str">
        <f>IF(ISBLANK('FIN1-SOURCE'!AE45),"",'FIN1-SOURCE'!AE45)</f>
        <v/>
      </c>
      <c r="M648" s="257" t="str">
        <f t="shared" si="11"/>
        <v>OK</v>
      </c>
      <c r="N648" s="15"/>
    </row>
    <row r="649" spans="1:14" ht="33.75" x14ac:dyDescent="0.25">
      <c r="A649" s="257" t="s">
        <v>834</v>
      </c>
      <c r="B649" s="257" t="s">
        <v>1612</v>
      </c>
      <c r="C649" s="257" t="s">
        <v>688</v>
      </c>
      <c r="D649" s="277" t="s">
        <v>1613</v>
      </c>
      <c r="E649" s="278" t="s">
        <v>711</v>
      </c>
      <c r="F649" s="279" t="s">
        <v>688</v>
      </c>
      <c r="G649" s="277" t="s">
        <v>1614</v>
      </c>
      <c r="H649" s="280" t="str">
        <f>IF(OR(AND('FIN1-SOURCE'!AD47="",'FIN1-SOURCE'!AE47=""),AND('FIN1-SOURCE'!AD48="",'FIN1-SOURCE'!AE48=""),AND('FIN1-SOURCE'!AE47="K",'FIN1-SOURCE'!AE48="K"),OR('FIN1-SOURCE'!AE47="O",'FIN1-SOURCE'!AE48="O")),"",SUM('FIN1-SOURCE'!AD47,'FIN1-SOURCE'!AD48))</f>
        <v/>
      </c>
      <c r="I649" s="280" t="str">
        <f>IF(AND(OR(AND('FIN1-SOURCE'!AE47="O",'FIN1-SOURCE'!AE48="O"),AND('FIN1-SOURCE'!AE47="K",'FIN1-SOURCE'!AE48="K")),SUM('FIN1-SOURCE'!AD47,'FIN1-SOURCE'!AD48)=0,ISNUMBER('FIN1-SOURCE'!AD49)),"",IF(OR('FIN1-SOURCE'!AE47="O",'FIN1-SOURCE'!AE48="O"),"O",IF(AND('FIN1-SOURCE'!AE47='FIN1-SOURCE'!AE48,OR('FIN1-SOURCE'!AE47="K",'FIN1-SOURCE'!AE47="W",'FIN1-SOURCE'!AE47="M")), UPPER('FIN1-SOURCE'!AE47),"")))</f>
        <v/>
      </c>
      <c r="J649" s="281" t="s">
        <v>711</v>
      </c>
      <c r="K649" s="280" t="str">
        <f>IF(AND(ISBLANK('FIN1-SOURCE'!AD49),$L$649&lt;&gt;"M"),"",'FIN1-SOURCE'!AD49)</f>
        <v/>
      </c>
      <c r="L649" s="280" t="str">
        <f>IF(ISBLANK('FIN1-SOURCE'!AE49),"",'FIN1-SOURCE'!AE49)</f>
        <v/>
      </c>
      <c r="M649" s="257" t="str">
        <f t="shared" si="11"/>
        <v>OK</v>
      </c>
      <c r="N649" s="15"/>
    </row>
    <row r="650" spans="1:14" ht="33.75" x14ac:dyDescent="0.25">
      <c r="A650" s="257" t="s">
        <v>834</v>
      </c>
      <c r="B650" s="257" t="s">
        <v>1615</v>
      </c>
      <c r="C650" s="257" t="s">
        <v>688</v>
      </c>
      <c r="D650" s="277" t="s">
        <v>1616</v>
      </c>
      <c r="E650" s="278" t="s">
        <v>711</v>
      </c>
      <c r="F650" s="279" t="s">
        <v>688</v>
      </c>
      <c r="G650" s="277" t="s">
        <v>1617</v>
      </c>
      <c r="H650" s="280" t="str">
        <f>IF(OR(AND('FIN1-SOURCE'!AD46="",'FIN1-SOURCE'!AE46=""),AND('FIN1-SOURCE'!AD49="",'FIN1-SOURCE'!AE49=""),AND('FIN1-SOURCE'!AE46="K",'FIN1-SOURCE'!AE49="K"),OR('FIN1-SOURCE'!AE46="O",'FIN1-SOURCE'!AE49="O")),"",SUM('FIN1-SOURCE'!AD46,'FIN1-SOURCE'!AD49))</f>
        <v/>
      </c>
      <c r="I650" s="280" t="str">
        <f>IF(AND(OR(AND('FIN1-SOURCE'!AE46="O",'FIN1-SOURCE'!AE49="O"),AND('FIN1-SOURCE'!AE46="K",'FIN1-SOURCE'!AE49="K")),SUM('FIN1-SOURCE'!AD46,'FIN1-SOURCE'!AD49)=0,ISNUMBER('FIN1-SOURCE'!AD50)),"",IF(OR('FIN1-SOURCE'!AE46="O",'FIN1-SOURCE'!AE49="O"),"O",IF(AND('FIN1-SOURCE'!AE46='FIN1-SOURCE'!AE49,OR('FIN1-SOURCE'!AE46="K",'FIN1-SOURCE'!AE46="W",'FIN1-SOURCE'!AE46="M")), UPPER('FIN1-SOURCE'!AE46),"")))</f>
        <v/>
      </c>
      <c r="J650" s="281" t="s">
        <v>711</v>
      </c>
      <c r="K650" s="280" t="str">
        <f>IF(AND(ISBLANK('FIN1-SOURCE'!AD50),$L$650&lt;&gt;"M"),"",'FIN1-SOURCE'!AD50)</f>
        <v/>
      </c>
      <c r="L650" s="280" t="str">
        <f>IF(ISBLANK('FIN1-SOURCE'!AE50),"",'FIN1-SOURCE'!AE50)</f>
        <v/>
      </c>
      <c r="M650" s="257" t="str">
        <f t="shared" si="11"/>
        <v>OK</v>
      </c>
      <c r="N650" s="15"/>
    </row>
    <row r="651" spans="1:14" ht="33.75" x14ac:dyDescent="0.25">
      <c r="A651" s="257" t="s">
        <v>834</v>
      </c>
      <c r="B651" s="257" t="s">
        <v>1618</v>
      </c>
      <c r="C651" s="257" t="s">
        <v>688</v>
      </c>
      <c r="D651" s="277" t="s">
        <v>1619</v>
      </c>
      <c r="E651" s="278" t="s">
        <v>711</v>
      </c>
      <c r="F651" s="279" t="s">
        <v>688</v>
      </c>
      <c r="G651" s="277" t="s">
        <v>1620</v>
      </c>
      <c r="H651" s="280" t="str">
        <f>IF(OR(AND('FIN1-SOURCE'!AD53="",'FIN1-SOURCE'!AE53=""),AND('FIN1-SOURCE'!AD54="",'FIN1-SOURCE'!AE54=""),AND('FIN1-SOURCE'!AE53="K",'FIN1-SOURCE'!AE54="K"),OR('FIN1-SOURCE'!AE53="O",'FIN1-SOURCE'!AE54="O")),"",SUM('FIN1-SOURCE'!AD53,'FIN1-SOURCE'!AD54))</f>
        <v/>
      </c>
      <c r="I651" s="280" t="str">
        <f>IF(AND(OR(AND('FIN1-SOURCE'!AE53="O",'FIN1-SOURCE'!AE54="O"),AND('FIN1-SOURCE'!AE53="K",'FIN1-SOURCE'!AE54="K")),SUM('FIN1-SOURCE'!AD53,'FIN1-SOURCE'!AD54)=0,ISNUMBER('FIN1-SOURCE'!AD55)),"",IF(OR('FIN1-SOURCE'!AE53="O",'FIN1-SOURCE'!AE54="O"),"O",IF(AND('FIN1-SOURCE'!AE53='FIN1-SOURCE'!AE54,OR('FIN1-SOURCE'!AE53="K",'FIN1-SOURCE'!AE53="W",'FIN1-SOURCE'!AE53="M")), UPPER('FIN1-SOURCE'!AE53),"")))</f>
        <v/>
      </c>
      <c r="J651" s="281" t="s">
        <v>711</v>
      </c>
      <c r="K651" s="280" t="str">
        <f>IF(AND(ISBLANK('FIN1-SOURCE'!AD55),$L$651&lt;&gt;"M"),"",'FIN1-SOURCE'!AD55)</f>
        <v/>
      </c>
      <c r="L651" s="280" t="str">
        <f>IF(ISBLANK('FIN1-SOURCE'!AE55),"",'FIN1-SOURCE'!AE55)</f>
        <v/>
      </c>
      <c r="M651" s="257" t="str">
        <f t="shared" si="11"/>
        <v>OK</v>
      </c>
      <c r="N651" s="15"/>
    </row>
    <row r="652" spans="1:14" ht="33.75" x14ac:dyDescent="0.25">
      <c r="A652" s="257" t="s">
        <v>834</v>
      </c>
      <c r="B652" s="257" t="s">
        <v>1621</v>
      </c>
      <c r="C652" s="257" t="s">
        <v>688</v>
      </c>
      <c r="D652" s="277" t="s">
        <v>1622</v>
      </c>
      <c r="E652" s="278" t="s">
        <v>711</v>
      </c>
      <c r="F652" s="279" t="s">
        <v>688</v>
      </c>
      <c r="G652" s="277" t="s">
        <v>1623</v>
      </c>
      <c r="H652" s="280" t="str">
        <f>IF(OR(AND('FIN1-SOURCE'!AD55="",'FIN1-SOURCE'!AE55=""),AND('FIN1-SOURCE'!AD56="",'FIN1-SOURCE'!AE56=""),AND('FIN1-SOURCE'!AE55="K",'FIN1-SOURCE'!AE56="K"),OR('FIN1-SOURCE'!AE55="O",'FIN1-SOURCE'!AE56="O")),"",SUM('FIN1-SOURCE'!AD55,'FIN1-SOURCE'!AD56))</f>
        <v/>
      </c>
      <c r="I652" s="280" t="str">
        <f>IF(AND(OR(AND('FIN1-SOURCE'!AE55="O",'FIN1-SOURCE'!AE56="O"),AND('FIN1-SOURCE'!AE55="K",'FIN1-SOURCE'!AE56="K")),SUM('FIN1-SOURCE'!AD55,'FIN1-SOURCE'!AD56)=0,ISNUMBER('FIN1-SOURCE'!AD57)),"",IF(OR('FIN1-SOURCE'!AE55="O",'FIN1-SOURCE'!AE56="O"),"O",IF(AND('FIN1-SOURCE'!AE55='FIN1-SOURCE'!AE56,OR('FIN1-SOURCE'!AE55="K",'FIN1-SOURCE'!AE55="W",'FIN1-SOURCE'!AE55="M")), UPPER('FIN1-SOURCE'!AE55),"")))</f>
        <v/>
      </c>
      <c r="J652" s="281" t="s">
        <v>711</v>
      </c>
      <c r="K652" s="280" t="str">
        <f>IF(AND(ISBLANK('FIN1-SOURCE'!AD57),$L$652&lt;&gt;"M"),"",'FIN1-SOURCE'!AD57)</f>
        <v/>
      </c>
      <c r="L652" s="280" t="str">
        <f>IF(ISBLANK('FIN1-SOURCE'!AE57),"",'FIN1-SOURCE'!AE57)</f>
        <v/>
      </c>
      <c r="M652" s="257" t="str">
        <f t="shared" si="11"/>
        <v>OK</v>
      </c>
      <c r="N652" s="15"/>
    </row>
    <row r="653" spans="1:14" ht="45" x14ac:dyDescent="0.25">
      <c r="A653" s="257" t="s">
        <v>834</v>
      </c>
      <c r="B653" s="257" t="s">
        <v>1624</v>
      </c>
      <c r="C653" s="257" t="s">
        <v>688</v>
      </c>
      <c r="D653" s="277" t="s">
        <v>1625</v>
      </c>
      <c r="E653" s="278" t="s">
        <v>711</v>
      </c>
      <c r="F653" s="279" t="s">
        <v>688</v>
      </c>
      <c r="G653" s="277" t="s">
        <v>1626</v>
      </c>
      <c r="H653" s="280" t="str">
        <f>IF(OR(AND('FIN1-SOURCE'!AD50="",'FIN1-SOURCE'!AE50=""),AND('FIN1-SOURCE'!AD52="",'FIN1-SOURCE'!AE52=""),AND('FIN1-SOURCE'!AD57="",'FIN1-SOURCE'!AE57=""),AND('FIN1-SOURCE'!AE50="K",'FIN1-SOURCE'!AE52="K",'FIN1-SOURCE'!AE57="K"),OR('FIN1-SOURCE'!AE50="O",'FIN1-SOURCE'!AE52="O",'FIN1-SOURCE'!AE57="O")),"",SUM('FIN1-SOURCE'!AD50,'FIN1-SOURCE'!AD52,'FIN1-SOURCE'!AD57))</f>
        <v/>
      </c>
      <c r="I653" s="280" t="str">
        <f>IF(AND(OR(AND('FIN1-SOURCE'!AE50="O",'FIN1-SOURCE'!AE52="O",'FIN1-SOURCE'!AE57="O"),AND('FIN1-SOURCE'!AE50="K",'FIN1-SOURCE'!AE52="K",'FIN1-SOURCE'!AE57="K")),SUM('FIN1-SOURCE'!AD50,'FIN1-SOURCE'!AD52,'FIN1-SOURCE'!AD57)=0,ISNUMBER('FIN1-SOURCE'!AD58)),"",IF(OR('FIN1-SOURCE'!AE50="O",'FIN1-SOURCE'!AE52="O",'FIN1-SOURCE'!AE57="O"),"O",IF(AND('FIN1-SOURCE'!AE50='FIN1-SOURCE'!AE52,'FIN1-SOURCE'!AE52='FIN1-SOURCE'!AE57,OR('FIN1-SOURCE'!AE50="K",'FIN1-SOURCE'!AE50="W",'FIN1-SOURCE'!AE50="M")), UPPER('FIN1-SOURCE'!AE50),"")))</f>
        <v/>
      </c>
      <c r="J653" s="281" t="s">
        <v>711</v>
      </c>
      <c r="K653" s="280" t="str">
        <f>IF(AND(ISBLANK('FIN1-SOURCE'!AD58),$L$653&lt;&gt;"M"),"",'FIN1-SOURCE'!AD58)</f>
        <v/>
      </c>
      <c r="L653" s="280" t="str">
        <f>IF(ISBLANK('FIN1-SOURCE'!AE58),"",'FIN1-SOURCE'!AE58)</f>
        <v/>
      </c>
      <c r="M653" s="257" t="str">
        <f t="shared" si="11"/>
        <v>OK</v>
      </c>
      <c r="N653" s="15"/>
    </row>
    <row r="654" spans="1:14" ht="33.75" x14ac:dyDescent="0.25">
      <c r="A654" s="257" t="s">
        <v>834</v>
      </c>
      <c r="B654" s="257" t="s">
        <v>1627</v>
      </c>
      <c r="C654" s="257" t="s">
        <v>688</v>
      </c>
      <c r="D654" s="277" t="s">
        <v>1628</v>
      </c>
      <c r="E654" s="278" t="s">
        <v>711</v>
      </c>
      <c r="F654" s="279" t="s">
        <v>688</v>
      </c>
      <c r="G654" s="277" t="s">
        <v>1629</v>
      </c>
      <c r="H654" s="280" t="str">
        <f>IF(OR(AND('FIN1-SOURCE'!AD60="",'FIN1-SOURCE'!AE60=""),AND('FIN1-SOURCE'!AD61="",'FIN1-SOURCE'!AE61=""),AND('FIN1-SOURCE'!AE60="K",'FIN1-SOURCE'!AE61="K"),OR('FIN1-SOURCE'!AE60="O",'FIN1-SOURCE'!AE61="O")),"",SUM('FIN1-SOURCE'!AD60,'FIN1-SOURCE'!AD61))</f>
        <v/>
      </c>
      <c r="I654" s="280" t="str">
        <f>IF(AND(OR(AND('FIN1-SOURCE'!AE60="O",'FIN1-SOURCE'!AE61="O"),AND('FIN1-SOURCE'!AE60="K",'FIN1-SOURCE'!AE61="K")),SUM('FIN1-SOURCE'!AD60,'FIN1-SOURCE'!AD61)=0,ISNUMBER('FIN1-SOURCE'!AD62)),"",IF(OR('FIN1-SOURCE'!AE60="O",'FIN1-SOURCE'!AE61="O"),"O",IF(AND('FIN1-SOURCE'!AE60='FIN1-SOURCE'!AE61,OR('FIN1-SOURCE'!AE60="K",'FIN1-SOURCE'!AE60="W",'FIN1-SOURCE'!AE60="M")), UPPER('FIN1-SOURCE'!AE60),"")))</f>
        <v/>
      </c>
      <c r="J654" s="281" t="s">
        <v>711</v>
      </c>
      <c r="K654" s="280" t="str">
        <f>IF(AND(ISBLANK('FIN1-SOURCE'!AD62),$L$654&lt;&gt;"M"),"",'FIN1-SOURCE'!AD62)</f>
        <v/>
      </c>
      <c r="L654" s="280" t="str">
        <f>IF(ISBLANK('FIN1-SOURCE'!AE62),"",'FIN1-SOURCE'!AE62)</f>
        <v/>
      </c>
      <c r="M654" s="257" t="str">
        <f t="shared" si="11"/>
        <v>OK</v>
      </c>
      <c r="N654" s="15"/>
    </row>
    <row r="655" spans="1:14" ht="33.75" x14ac:dyDescent="0.25">
      <c r="A655" s="257" t="s">
        <v>834</v>
      </c>
      <c r="B655" s="257" t="s">
        <v>1630</v>
      </c>
      <c r="C655" s="257" t="s">
        <v>688</v>
      </c>
      <c r="D655" s="277" t="s">
        <v>1631</v>
      </c>
      <c r="E655" s="278" t="s">
        <v>711</v>
      </c>
      <c r="F655" s="279" t="s">
        <v>688</v>
      </c>
      <c r="G655" s="277" t="s">
        <v>1632</v>
      </c>
      <c r="H655" s="280" t="str">
        <f>IF(OR(AND('FIN1-SOURCE'!AD59="",'FIN1-SOURCE'!AE59=""),AND('FIN1-SOURCE'!AD62="",'FIN1-SOURCE'!AE62=""),AND('FIN1-SOURCE'!AE59="K",'FIN1-SOURCE'!AE62="K"),OR('FIN1-SOURCE'!AE59="O",'FIN1-SOURCE'!AE62="O")),"",SUM('FIN1-SOURCE'!AD59,'FIN1-SOURCE'!AD62))</f>
        <v/>
      </c>
      <c r="I655" s="280" t="str">
        <f>IF(AND(OR(AND('FIN1-SOURCE'!AE59="O",'FIN1-SOURCE'!AE62="O"),AND('FIN1-SOURCE'!AE59="K",'FIN1-SOURCE'!AE62="K")),SUM('FIN1-SOURCE'!AD59,'FIN1-SOURCE'!AD62)=0,ISNUMBER('FIN1-SOURCE'!AD63)),"",IF(OR('FIN1-SOURCE'!AE59="O",'FIN1-SOURCE'!AE62="O"),"O",IF(AND('FIN1-SOURCE'!AE59='FIN1-SOURCE'!AE62,OR('FIN1-SOURCE'!AE59="K",'FIN1-SOURCE'!AE59="W",'FIN1-SOURCE'!AE59="M")), UPPER('FIN1-SOURCE'!AE59),"")))</f>
        <v/>
      </c>
      <c r="J655" s="281" t="s">
        <v>711</v>
      </c>
      <c r="K655" s="280" t="str">
        <f>IF(AND(ISBLANK('FIN1-SOURCE'!AD63),$L$655&lt;&gt;"M"),"",'FIN1-SOURCE'!AD63)</f>
        <v/>
      </c>
      <c r="L655" s="280" t="str">
        <f>IF(ISBLANK('FIN1-SOURCE'!AE63),"",'FIN1-SOURCE'!AE63)</f>
        <v/>
      </c>
      <c r="M655" s="257" t="str">
        <f t="shared" si="11"/>
        <v>OK</v>
      </c>
      <c r="N655" s="15"/>
    </row>
    <row r="656" spans="1:14" ht="33.75" x14ac:dyDescent="0.25">
      <c r="A656" s="257" t="s">
        <v>834</v>
      </c>
      <c r="B656" s="257" t="s">
        <v>1633</v>
      </c>
      <c r="C656" s="257" t="s">
        <v>688</v>
      </c>
      <c r="D656" s="277" t="s">
        <v>1634</v>
      </c>
      <c r="E656" s="278" t="s">
        <v>711</v>
      </c>
      <c r="F656" s="279" t="s">
        <v>688</v>
      </c>
      <c r="G656" s="277" t="s">
        <v>1635</v>
      </c>
      <c r="H656" s="280" t="str">
        <f>IF(OR(AND('FIN1-SOURCE'!AD65="",'FIN1-SOURCE'!AE65=""),AND('FIN1-SOURCE'!AD66="",'FIN1-SOURCE'!AE66=""),AND('FIN1-SOURCE'!AE65="K",'FIN1-SOURCE'!AE66="K"),OR('FIN1-SOURCE'!AE65="O",'FIN1-SOURCE'!AE66="O")),"",SUM('FIN1-SOURCE'!AD65,'FIN1-SOURCE'!AD66))</f>
        <v/>
      </c>
      <c r="I656" s="280" t="str">
        <f>IF(AND(OR(AND('FIN1-SOURCE'!AE65="O",'FIN1-SOURCE'!AE66="O"),AND('FIN1-SOURCE'!AE65="K",'FIN1-SOURCE'!AE66="K")),SUM('FIN1-SOURCE'!AD65,'FIN1-SOURCE'!AD66)=0,ISNUMBER('FIN1-SOURCE'!AD67)),"",IF(OR('FIN1-SOURCE'!AE65="O",'FIN1-SOURCE'!AE66="O"),"O",IF(AND('FIN1-SOURCE'!AE65='FIN1-SOURCE'!AE66,OR('FIN1-SOURCE'!AE65="K",'FIN1-SOURCE'!AE65="W",'FIN1-SOURCE'!AE65="M")), UPPER('FIN1-SOURCE'!AE65),"")))</f>
        <v/>
      </c>
      <c r="J656" s="281" t="s">
        <v>711</v>
      </c>
      <c r="K656" s="280" t="str">
        <f>IF(AND(ISBLANK('FIN1-SOURCE'!AD67),$L$656&lt;&gt;"M"),"",'FIN1-SOURCE'!AD67)</f>
        <v/>
      </c>
      <c r="L656" s="280" t="str">
        <f>IF(ISBLANK('FIN1-SOURCE'!AE67),"",'FIN1-SOURCE'!AE67)</f>
        <v/>
      </c>
      <c r="M656" s="257" t="str">
        <f t="shared" si="11"/>
        <v>OK</v>
      </c>
      <c r="N656" s="15"/>
    </row>
    <row r="657" spans="1:14" ht="33.75" x14ac:dyDescent="0.25">
      <c r="A657" s="257" t="s">
        <v>834</v>
      </c>
      <c r="B657" s="257" t="s">
        <v>1636</v>
      </c>
      <c r="C657" s="257" t="s">
        <v>688</v>
      </c>
      <c r="D657" s="277" t="s">
        <v>1637</v>
      </c>
      <c r="E657" s="278" t="s">
        <v>711</v>
      </c>
      <c r="F657" s="279" t="s">
        <v>688</v>
      </c>
      <c r="G657" s="277" t="s">
        <v>1638</v>
      </c>
      <c r="H657" s="280" t="str">
        <f>IF(OR(AND('FIN1-SOURCE'!AD67="",'FIN1-SOURCE'!AE67=""),AND('FIN1-SOURCE'!AD68="",'FIN1-SOURCE'!AE68=""),AND('FIN1-SOURCE'!AE67="K",'FIN1-SOURCE'!AE68="K"),OR('FIN1-SOURCE'!AE67="O",'FIN1-SOURCE'!AE68="O")),"",SUM('FIN1-SOURCE'!AD67,'FIN1-SOURCE'!AD68))</f>
        <v/>
      </c>
      <c r="I657" s="280" t="str">
        <f>IF(AND(OR(AND('FIN1-SOURCE'!AE67="O",'FIN1-SOURCE'!AE68="O"),AND('FIN1-SOURCE'!AE67="K",'FIN1-SOURCE'!AE68="K")),SUM('FIN1-SOURCE'!AD67,'FIN1-SOURCE'!AD68)=0,ISNUMBER('FIN1-SOURCE'!AD69)),"",IF(OR('FIN1-SOURCE'!AE67="O",'FIN1-SOURCE'!AE68="O"),"O",IF(AND('FIN1-SOURCE'!AE67='FIN1-SOURCE'!AE68,OR('FIN1-SOURCE'!AE67="K",'FIN1-SOURCE'!AE67="W",'FIN1-SOURCE'!AE67="M")), UPPER('FIN1-SOURCE'!AE67),"")))</f>
        <v/>
      </c>
      <c r="J657" s="281" t="s">
        <v>711</v>
      </c>
      <c r="K657" s="280" t="str">
        <f>IF(AND(ISBLANK('FIN1-SOURCE'!AD69),$L$657&lt;&gt;"M"),"",'FIN1-SOURCE'!AD69)</f>
        <v/>
      </c>
      <c r="L657" s="280" t="str">
        <f>IF(ISBLANK('FIN1-SOURCE'!AE69),"",'FIN1-SOURCE'!AE69)</f>
        <v/>
      </c>
      <c r="M657" s="257" t="str">
        <f t="shared" si="11"/>
        <v>OK</v>
      </c>
      <c r="N657" s="15"/>
    </row>
    <row r="658" spans="1:14" ht="33.75" x14ac:dyDescent="0.25">
      <c r="A658" s="257" t="s">
        <v>834</v>
      </c>
      <c r="B658" s="257" t="s">
        <v>1639</v>
      </c>
      <c r="C658" s="257" t="s">
        <v>688</v>
      </c>
      <c r="D658" s="277" t="s">
        <v>1640</v>
      </c>
      <c r="E658" s="278" t="s">
        <v>711</v>
      </c>
      <c r="F658" s="279" t="s">
        <v>688</v>
      </c>
      <c r="G658" s="277" t="s">
        <v>1641</v>
      </c>
      <c r="H658" s="280" t="str">
        <f>IF(OR(AND('FIN1-SOURCE'!AD63="",'FIN1-SOURCE'!AE63=""),AND('FIN1-SOURCE'!AD69="",'FIN1-SOURCE'!AE69=""),AND('FIN1-SOURCE'!AE63="K",'FIN1-SOURCE'!AE69="K"),OR('FIN1-SOURCE'!AE63="O",'FIN1-SOURCE'!AE69="O")),"",SUM('FIN1-SOURCE'!AD63,'FIN1-SOURCE'!AD69))</f>
        <v/>
      </c>
      <c r="I658" s="280" t="str">
        <f>IF(AND(OR(AND('FIN1-SOURCE'!AE63="O",'FIN1-SOURCE'!AE69="O"),AND('FIN1-SOURCE'!AE63="K",'FIN1-SOURCE'!AE69="K")),SUM('FIN1-SOURCE'!AD63,'FIN1-SOURCE'!AD69)=0,ISNUMBER('FIN1-SOURCE'!AD70)),"",IF(OR('FIN1-SOURCE'!AE63="O",'FIN1-SOURCE'!AE69="O"),"O",IF(AND('FIN1-SOURCE'!AE63='FIN1-SOURCE'!AE69,OR('FIN1-SOURCE'!AE63="K",'FIN1-SOURCE'!AE63="W",'FIN1-SOURCE'!AE63="M")), UPPER('FIN1-SOURCE'!AE63),"")))</f>
        <v/>
      </c>
      <c r="J658" s="281" t="s">
        <v>711</v>
      </c>
      <c r="K658" s="280" t="str">
        <f>IF(AND(ISBLANK('FIN1-SOURCE'!AD70),$L$658&lt;&gt;"M"),"",'FIN1-SOURCE'!AD70)</f>
        <v/>
      </c>
      <c r="L658" s="280" t="str">
        <f>IF(ISBLANK('FIN1-SOURCE'!AE70),"",'FIN1-SOURCE'!AE70)</f>
        <v/>
      </c>
      <c r="M658" s="257" t="str">
        <f t="shared" si="11"/>
        <v>OK</v>
      </c>
      <c r="N658" s="15"/>
    </row>
    <row r="659" spans="1:14" ht="45" x14ac:dyDescent="0.25">
      <c r="A659" s="257" t="s">
        <v>834</v>
      </c>
      <c r="B659" s="257" t="s">
        <v>1642</v>
      </c>
      <c r="C659" s="257" t="s">
        <v>688</v>
      </c>
      <c r="D659" s="277" t="s">
        <v>1643</v>
      </c>
      <c r="E659" s="278" t="s">
        <v>711</v>
      </c>
      <c r="F659" s="279" t="s">
        <v>688</v>
      </c>
      <c r="G659" s="277" t="s">
        <v>1644</v>
      </c>
      <c r="H659" s="280" t="str">
        <f>IF(OR(AND('FIN1-SOURCE'!AD31="",'FIN1-SOURCE'!AE31=""),AND('FIN1-SOURCE'!AD46="",'FIN1-SOURCE'!AE46=""),AND('FIN1-SOURCE'!AD59="",'FIN1-SOURCE'!AE59=""),AND('FIN1-SOURCE'!AE31="K",'FIN1-SOURCE'!AE46="K",'FIN1-SOURCE'!AE59="K"),OR('FIN1-SOURCE'!AE31="O",'FIN1-SOURCE'!AE46="O",'FIN1-SOURCE'!AE59="O")),"",SUM('FIN1-SOURCE'!AD31,'FIN1-SOURCE'!AD46,'FIN1-SOURCE'!AD59))</f>
        <v/>
      </c>
      <c r="I659" s="280" t="str">
        <f>IF(AND(OR(AND('FIN1-SOURCE'!AE31="O",'FIN1-SOURCE'!AE46="O",'FIN1-SOURCE'!AE59="O"),AND('FIN1-SOURCE'!AE31="K",'FIN1-SOURCE'!AE46="K",'FIN1-SOURCE'!AE59="K")),SUM('FIN1-SOURCE'!AD31,'FIN1-SOURCE'!AD46,'FIN1-SOURCE'!AD59)=0,ISNUMBER('FIN1-SOURCE'!AD71)),"",IF(OR('FIN1-SOURCE'!AE31="O",'FIN1-SOURCE'!AE46="O",'FIN1-SOURCE'!AE59="O"),"O",IF(AND('FIN1-SOURCE'!AE31='FIN1-SOURCE'!AE46,'FIN1-SOURCE'!AE46='FIN1-SOURCE'!AE59,OR('FIN1-SOURCE'!AE31="K",'FIN1-SOURCE'!AE31="W",'FIN1-SOURCE'!AE31="M")), UPPER('FIN1-SOURCE'!AE31),"")))</f>
        <v/>
      </c>
      <c r="J659" s="281" t="s">
        <v>711</v>
      </c>
      <c r="K659" s="280" t="str">
        <f>IF(AND(ISBLANK('FIN1-SOURCE'!AD71),$L$659&lt;&gt;"M"),"",'FIN1-SOURCE'!AD71)</f>
        <v/>
      </c>
      <c r="L659" s="280" t="str">
        <f>IF(ISBLANK('FIN1-SOURCE'!AE71),"",'FIN1-SOURCE'!AE71)</f>
        <v/>
      </c>
      <c r="M659" s="257" t="str">
        <f t="shared" si="11"/>
        <v>OK</v>
      </c>
      <c r="N659" s="15"/>
    </row>
    <row r="660" spans="1:14" ht="45" x14ac:dyDescent="0.25">
      <c r="A660" s="257" t="s">
        <v>834</v>
      </c>
      <c r="B660" s="257" t="s">
        <v>1645</v>
      </c>
      <c r="C660" s="257" t="s">
        <v>688</v>
      </c>
      <c r="D660" s="277" t="s">
        <v>1646</v>
      </c>
      <c r="E660" s="278" t="s">
        <v>711</v>
      </c>
      <c r="F660" s="279" t="s">
        <v>688</v>
      </c>
      <c r="G660" s="277" t="s">
        <v>1647</v>
      </c>
      <c r="H660" s="280" t="str">
        <f>IF(OR(AND('FIN1-SOURCE'!AD32="",'FIN1-SOURCE'!AE32=""),AND('FIN1-SOURCE'!AD47="",'FIN1-SOURCE'!AE47=""),AND('FIN1-SOURCE'!AD60="",'FIN1-SOURCE'!AE60=""),AND('FIN1-SOURCE'!AE32="K",'FIN1-SOURCE'!AE47="K",'FIN1-SOURCE'!AE60="K"),OR('FIN1-SOURCE'!AE32="O",'FIN1-SOURCE'!AE47="O",'FIN1-SOURCE'!AE60="O")),"",SUM('FIN1-SOURCE'!AD32,'FIN1-SOURCE'!AD47,'FIN1-SOURCE'!AD60))</f>
        <v/>
      </c>
      <c r="I660" s="280" t="str">
        <f>IF(AND(OR(AND('FIN1-SOURCE'!AE32="O",'FIN1-SOURCE'!AE47="O",'FIN1-SOURCE'!AE60="O"),AND('FIN1-SOURCE'!AE32="K",'FIN1-SOURCE'!AE47="K",'FIN1-SOURCE'!AE60="K")),SUM('FIN1-SOURCE'!AD32,'FIN1-SOURCE'!AD47,'FIN1-SOURCE'!AD60)=0,ISNUMBER('FIN1-SOURCE'!AD72)),"",IF(OR('FIN1-SOURCE'!AE32="O",'FIN1-SOURCE'!AE47="O",'FIN1-SOURCE'!AE60="O"),"O",IF(AND('FIN1-SOURCE'!AE32='FIN1-SOURCE'!AE47,'FIN1-SOURCE'!AE47='FIN1-SOURCE'!AE60,OR('FIN1-SOURCE'!AE32="K",'FIN1-SOURCE'!AE32="W",'FIN1-SOURCE'!AE32="M")), UPPER('FIN1-SOURCE'!AE32),"")))</f>
        <v/>
      </c>
      <c r="J660" s="281" t="s">
        <v>711</v>
      </c>
      <c r="K660" s="280" t="str">
        <f>IF(AND(ISBLANK('FIN1-SOURCE'!AD72),$L$660&lt;&gt;"M"),"",'FIN1-SOURCE'!AD72)</f>
        <v/>
      </c>
      <c r="L660" s="280" t="str">
        <f>IF(ISBLANK('FIN1-SOURCE'!AE72),"",'FIN1-SOURCE'!AE72)</f>
        <v/>
      </c>
      <c r="M660" s="257" t="str">
        <f t="shared" si="11"/>
        <v>OK</v>
      </c>
      <c r="N660" s="15"/>
    </row>
    <row r="661" spans="1:14" ht="45" x14ac:dyDescent="0.25">
      <c r="A661" s="257" t="s">
        <v>834</v>
      </c>
      <c r="B661" s="257" t="s">
        <v>1648</v>
      </c>
      <c r="C661" s="257" t="s">
        <v>688</v>
      </c>
      <c r="D661" s="277" t="s">
        <v>1649</v>
      </c>
      <c r="E661" s="278" t="s">
        <v>711</v>
      </c>
      <c r="F661" s="279" t="s">
        <v>688</v>
      </c>
      <c r="G661" s="277" t="s">
        <v>1650</v>
      </c>
      <c r="H661" s="280" t="str">
        <f>IF(OR(AND('FIN1-SOURCE'!AD33="",'FIN1-SOURCE'!AE33=""),AND('FIN1-SOURCE'!AD48="",'FIN1-SOURCE'!AE48=""),AND('FIN1-SOURCE'!AD61="",'FIN1-SOURCE'!AE61=""),AND('FIN1-SOURCE'!AE33="K",'FIN1-SOURCE'!AE48="K",'FIN1-SOURCE'!AE61="K"),OR('FIN1-SOURCE'!AE33="O",'FIN1-SOURCE'!AE48="O",'FIN1-SOURCE'!AE61="O")),"",SUM('FIN1-SOURCE'!AD33,'FIN1-SOURCE'!AD48,'FIN1-SOURCE'!AD61))</f>
        <v/>
      </c>
      <c r="I661" s="280" t="str">
        <f>IF(AND(OR(AND('FIN1-SOURCE'!AE33="O",'FIN1-SOURCE'!AE48="O",'FIN1-SOURCE'!AE61="O"),AND('FIN1-SOURCE'!AE33="K",'FIN1-SOURCE'!AE48="K",'FIN1-SOURCE'!AE61="K")),SUM('FIN1-SOURCE'!AD33,'FIN1-SOURCE'!AD48,'FIN1-SOURCE'!AD61)=0,ISNUMBER('FIN1-SOURCE'!AD73)),"",IF(OR('FIN1-SOURCE'!AE33="O",'FIN1-SOURCE'!AE48="O",'FIN1-SOURCE'!AE61="O"),"O",IF(AND('FIN1-SOURCE'!AE33='FIN1-SOURCE'!AE48,'FIN1-SOURCE'!AE48='FIN1-SOURCE'!AE61,OR('FIN1-SOURCE'!AE33="K",'FIN1-SOURCE'!AE33="W",'FIN1-SOURCE'!AE33="M")), UPPER('FIN1-SOURCE'!AE33),"")))</f>
        <v/>
      </c>
      <c r="J661" s="281" t="s">
        <v>711</v>
      </c>
      <c r="K661" s="280" t="str">
        <f>IF(AND(ISBLANK('FIN1-SOURCE'!AD73),$L$661&lt;&gt;"M"),"",'FIN1-SOURCE'!AD73)</f>
        <v/>
      </c>
      <c r="L661" s="280" t="str">
        <f>IF(ISBLANK('FIN1-SOURCE'!AE73),"",'FIN1-SOURCE'!AE73)</f>
        <v/>
      </c>
      <c r="M661" s="257" t="str">
        <f t="shared" si="11"/>
        <v>OK</v>
      </c>
      <c r="N661" s="15"/>
    </row>
    <row r="662" spans="1:14" ht="45" x14ac:dyDescent="0.25">
      <c r="A662" s="257" t="s">
        <v>834</v>
      </c>
      <c r="B662" s="257" t="s">
        <v>1651</v>
      </c>
      <c r="C662" s="257" t="s">
        <v>688</v>
      </c>
      <c r="D662" s="277" t="s">
        <v>1652</v>
      </c>
      <c r="E662" s="278" t="s">
        <v>711</v>
      </c>
      <c r="F662" s="279" t="s">
        <v>688</v>
      </c>
      <c r="G662" s="277" t="s">
        <v>1653</v>
      </c>
      <c r="H662" s="280" t="str">
        <f>IF(OR(AND('FIN1-SOURCE'!AD34="",'FIN1-SOURCE'!AE34=""),AND('FIN1-SOURCE'!AD49="",'FIN1-SOURCE'!AE49=""),AND('FIN1-SOURCE'!AD62="",'FIN1-SOURCE'!AE62=""),AND('FIN1-SOURCE'!AE34="K",'FIN1-SOURCE'!AE49="K",'FIN1-SOURCE'!AE62="K"),OR('FIN1-SOURCE'!AE34="O",'FIN1-SOURCE'!AE49="O",'FIN1-SOURCE'!AE62="O")),"",SUM('FIN1-SOURCE'!AD34,'FIN1-SOURCE'!AD49,'FIN1-SOURCE'!AD62))</f>
        <v/>
      </c>
      <c r="I662" s="280" t="str">
        <f>IF(AND(OR(AND('FIN1-SOURCE'!AE34="O",'FIN1-SOURCE'!AE49="O",'FIN1-SOURCE'!AE62="O"),AND('FIN1-SOURCE'!AE34="K",'FIN1-SOURCE'!AE49="K",'FIN1-SOURCE'!AE62="K")),SUM('FIN1-SOURCE'!AD34,'FIN1-SOURCE'!AD49,'FIN1-SOURCE'!AD62)=0,ISNUMBER('FIN1-SOURCE'!AD74)),"",IF(OR('FIN1-SOURCE'!AE34="O",'FIN1-SOURCE'!AE49="O",'FIN1-SOURCE'!AE62="O"),"O",IF(AND('FIN1-SOURCE'!AE34='FIN1-SOURCE'!AE49,'FIN1-SOURCE'!AE49='FIN1-SOURCE'!AE62,OR('FIN1-SOURCE'!AE34="K",'FIN1-SOURCE'!AE34="W",'FIN1-SOURCE'!AE34="M")), UPPER('FIN1-SOURCE'!AE34),"")))</f>
        <v/>
      </c>
      <c r="J662" s="281" t="s">
        <v>711</v>
      </c>
      <c r="K662" s="280" t="str">
        <f>IF(AND(ISBLANK('FIN1-SOURCE'!AD74),$L$662&lt;&gt;"M"),"",'FIN1-SOURCE'!AD74)</f>
        <v/>
      </c>
      <c r="L662" s="280" t="str">
        <f>IF(ISBLANK('FIN1-SOURCE'!AE74),"",'FIN1-SOURCE'!AE74)</f>
        <v/>
      </c>
      <c r="M662" s="257" t="str">
        <f t="shared" si="11"/>
        <v>OK</v>
      </c>
      <c r="N662" s="15"/>
    </row>
    <row r="663" spans="1:14" ht="45" x14ac:dyDescent="0.25">
      <c r="A663" s="257" t="s">
        <v>834</v>
      </c>
      <c r="B663" s="257" t="s">
        <v>1654</v>
      </c>
      <c r="C663" s="257" t="s">
        <v>688</v>
      </c>
      <c r="D663" s="277" t="s">
        <v>1655</v>
      </c>
      <c r="E663" s="278" t="s">
        <v>711</v>
      </c>
      <c r="F663" s="279" t="s">
        <v>688</v>
      </c>
      <c r="G663" s="277" t="s">
        <v>1656</v>
      </c>
      <c r="H663" s="280" t="str">
        <f>IF(OR(AND('FIN1-SOURCE'!AD35="",'FIN1-SOURCE'!AE35=""),AND('FIN1-SOURCE'!AD50="",'FIN1-SOURCE'!AE50=""),AND('FIN1-SOURCE'!AD63="",'FIN1-SOURCE'!AE63=""),AND('FIN1-SOURCE'!AE35="K",'FIN1-SOURCE'!AE50="K",'FIN1-SOURCE'!AE63="K"),OR('FIN1-SOURCE'!AE35="O",'FIN1-SOURCE'!AE50="O",'FIN1-SOURCE'!AE63="O")),"",SUM('FIN1-SOURCE'!AD35,'FIN1-SOURCE'!AD50,'FIN1-SOURCE'!AD63))</f>
        <v/>
      </c>
      <c r="I663" s="280" t="str">
        <f>IF(AND(OR(AND('FIN1-SOURCE'!AE35="O",'FIN1-SOURCE'!AE50="O",'FIN1-SOURCE'!AE63="O"),AND('FIN1-SOURCE'!AE35="K",'FIN1-SOURCE'!AE50="K",'FIN1-SOURCE'!AE63="K")),SUM('FIN1-SOURCE'!AD35,'FIN1-SOURCE'!AD50,'FIN1-SOURCE'!AD63)=0,ISNUMBER('FIN1-SOURCE'!AD75)),"",IF(OR('FIN1-SOURCE'!AE35="O",'FIN1-SOURCE'!AE50="O",'FIN1-SOURCE'!AE63="O"),"O",IF(AND('FIN1-SOURCE'!AE35='FIN1-SOURCE'!AE50,'FIN1-SOURCE'!AE50='FIN1-SOURCE'!AE63,OR('FIN1-SOURCE'!AE35="K",'FIN1-SOURCE'!AE35="W",'FIN1-SOURCE'!AE35="M")), UPPER('FIN1-SOURCE'!AE35),"")))</f>
        <v/>
      </c>
      <c r="J663" s="281" t="s">
        <v>711</v>
      </c>
      <c r="K663" s="280" t="str">
        <f>IF(AND(ISBLANK('FIN1-SOURCE'!AD75),$L$663&lt;&gt;"M"),"",'FIN1-SOURCE'!AD75)</f>
        <v/>
      </c>
      <c r="L663" s="280" t="str">
        <f>IF(ISBLANK('FIN1-SOURCE'!AE75),"",'FIN1-SOURCE'!AE75)</f>
        <v/>
      </c>
      <c r="M663" s="257" t="str">
        <f t="shared" si="11"/>
        <v>OK</v>
      </c>
      <c r="N663" s="15"/>
    </row>
    <row r="664" spans="1:14" ht="45" x14ac:dyDescent="0.25">
      <c r="A664" s="257" t="s">
        <v>834</v>
      </c>
      <c r="B664" s="257" t="s">
        <v>1657</v>
      </c>
      <c r="C664" s="257" t="s">
        <v>688</v>
      </c>
      <c r="D664" s="277" t="s">
        <v>1658</v>
      </c>
      <c r="E664" s="278" t="s">
        <v>711</v>
      </c>
      <c r="F664" s="279" t="s">
        <v>688</v>
      </c>
      <c r="G664" s="277" t="s">
        <v>1659</v>
      </c>
      <c r="H664" s="280" t="str">
        <f>IF(OR(AND('FIN1-SOURCE'!AD36="",'FIN1-SOURCE'!AE36=""),AND('FIN1-SOURCE'!AD51="",'FIN1-SOURCE'!AE51=""),AND('FIN1-SOURCE'!AD64="",'FIN1-SOURCE'!AE64=""),AND('FIN1-SOURCE'!AE36="K",'FIN1-SOURCE'!AE51="K",'FIN1-SOURCE'!AE64="K"),OR('FIN1-SOURCE'!AE36="O",'FIN1-SOURCE'!AE51="O",'FIN1-SOURCE'!AE64="O")),"",SUM('FIN1-SOURCE'!AD36,'FIN1-SOURCE'!AD51,'FIN1-SOURCE'!AD64))</f>
        <v/>
      </c>
      <c r="I664" s="280" t="str">
        <f>IF(AND(OR(AND('FIN1-SOURCE'!AE36="O",'FIN1-SOURCE'!AE51="O",'FIN1-SOURCE'!AE64="O"),AND('FIN1-SOURCE'!AE36="K",'FIN1-SOURCE'!AE51="K",'FIN1-SOURCE'!AE64="K")),SUM('FIN1-SOURCE'!AD36,'FIN1-SOURCE'!AD51,'FIN1-SOURCE'!AD64)=0,ISNUMBER('FIN1-SOURCE'!AD76)),"",IF(OR('FIN1-SOURCE'!AE36="O",'FIN1-SOURCE'!AE51="O",'FIN1-SOURCE'!AE64="O"),"O",IF(AND('FIN1-SOURCE'!AE36='FIN1-SOURCE'!AE51,'FIN1-SOURCE'!AE51='FIN1-SOURCE'!AE64,OR('FIN1-SOURCE'!AE36="K",'FIN1-SOURCE'!AE36="W",'FIN1-SOURCE'!AE36="M")), UPPER('FIN1-SOURCE'!AE36),"")))</f>
        <v/>
      </c>
      <c r="J664" s="281" t="s">
        <v>711</v>
      </c>
      <c r="K664" s="280" t="str">
        <f>IF(AND(ISBLANK('FIN1-SOURCE'!AD76),$L$664&lt;&gt;"M"),"",'FIN1-SOURCE'!AD76)</f>
        <v/>
      </c>
      <c r="L664" s="280" t="str">
        <f>IF(ISBLANK('FIN1-SOURCE'!AE76),"",'FIN1-SOURCE'!AE76)</f>
        <v/>
      </c>
      <c r="M664" s="257" t="str">
        <f t="shared" si="11"/>
        <v>OK</v>
      </c>
      <c r="N664" s="15"/>
    </row>
    <row r="665" spans="1:14" ht="45" x14ac:dyDescent="0.25">
      <c r="A665" s="257" t="s">
        <v>834</v>
      </c>
      <c r="B665" s="257" t="s">
        <v>1660</v>
      </c>
      <c r="C665" s="257" t="s">
        <v>688</v>
      </c>
      <c r="D665" s="277" t="s">
        <v>1661</v>
      </c>
      <c r="E665" s="278" t="s">
        <v>711</v>
      </c>
      <c r="F665" s="279" t="s">
        <v>688</v>
      </c>
      <c r="G665" s="277" t="s">
        <v>1662</v>
      </c>
      <c r="H665" s="280" t="str">
        <f>IF(OR(AND('FIN1-SOURCE'!AD40="",'FIN1-SOURCE'!AE40=""),AND('FIN1-SOURCE'!AD53="",'FIN1-SOURCE'!AE53=""),AND('FIN1-SOURCE'!AD65="",'FIN1-SOURCE'!AE65=""),AND('FIN1-SOURCE'!AE40="K",'FIN1-SOURCE'!AE53="K",'FIN1-SOURCE'!AE65="K"),OR('FIN1-SOURCE'!AE40="O",'FIN1-SOURCE'!AE53="O",'FIN1-SOURCE'!AE65="O")),"",SUM('FIN1-SOURCE'!AD40,'FIN1-SOURCE'!AD53,'FIN1-SOURCE'!AD65))</f>
        <v/>
      </c>
      <c r="I665" s="280" t="str">
        <f>IF(AND(OR(AND('FIN1-SOURCE'!AE40="O",'FIN1-SOURCE'!AE53="O",'FIN1-SOURCE'!AE65="O"),AND('FIN1-SOURCE'!AE40="K",'FIN1-SOURCE'!AE53="K",'FIN1-SOURCE'!AE65="K")),SUM('FIN1-SOURCE'!AD40,'FIN1-SOURCE'!AD53,'FIN1-SOURCE'!AD65)=0,ISNUMBER('FIN1-SOURCE'!AD79)),"",IF(OR('FIN1-SOURCE'!AE40="O",'FIN1-SOURCE'!AE53="O",'FIN1-SOURCE'!AE65="O"),"O",IF(AND('FIN1-SOURCE'!AE40='FIN1-SOURCE'!AE53,'FIN1-SOURCE'!AE53='FIN1-SOURCE'!AE65,OR('FIN1-SOURCE'!AE40="K",'FIN1-SOURCE'!AE40="W",'FIN1-SOURCE'!AE40="M")), UPPER('FIN1-SOURCE'!AE40),"")))</f>
        <v/>
      </c>
      <c r="J665" s="281" t="s">
        <v>711</v>
      </c>
      <c r="K665" s="280" t="str">
        <f>IF(AND(ISBLANK('FIN1-SOURCE'!AD79),$L$665&lt;&gt;"M"),"",'FIN1-SOURCE'!AD79)</f>
        <v/>
      </c>
      <c r="L665" s="280" t="str">
        <f>IF(ISBLANK('FIN1-SOURCE'!AE79),"",'FIN1-SOURCE'!AE79)</f>
        <v/>
      </c>
      <c r="M665" s="257" t="str">
        <f t="shared" si="11"/>
        <v>OK</v>
      </c>
      <c r="N665" s="15"/>
    </row>
    <row r="666" spans="1:14" ht="45" x14ac:dyDescent="0.25">
      <c r="A666" s="257" t="s">
        <v>834</v>
      </c>
      <c r="B666" s="257" t="s">
        <v>1663</v>
      </c>
      <c r="C666" s="257" t="s">
        <v>688</v>
      </c>
      <c r="D666" s="277" t="s">
        <v>1664</v>
      </c>
      <c r="E666" s="278" t="s">
        <v>711</v>
      </c>
      <c r="F666" s="279" t="s">
        <v>688</v>
      </c>
      <c r="G666" s="277" t="s">
        <v>1665</v>
      </c>
      <c r="H666" s="280" t="str">
        <f>IF(OR(AND('FIN1-SOURCE'!AD41="",'FIN1-SOURCE'!AE41=""),AND('FIN1-SOURCE'!AD54="",'FIN1-SOURCE'!AE54=""),AND('FIN1-SOURCE'!AD66="",'FIN1-SOURCE'!AE66=""),AND('FIN1-SOURCE'!AE41="K",'FIN1-SOURCE'!AE54="K",'FIN1-SOURCE'!AE66="K"),OR('FIN1-SOURCE'!AE41="O",'FIN1-SOURCE'!AE54="O",'FIN1-SOURCE'!AE66="O")),"",SUM('FIN1-SOURCE'!AD41,'FIN1-SOURCE'!AD54,'FIN1-SOURCE'!AD66))</f>
        <v/>
      </c>
      <c r="I666" s="280" t="str">
        <f>IF(AND(OR(AND('FIN1-SOURCE'!AE41="O",'FIN1-SOURCE'!AE54="O",'FIN1-SOURCE'!AE66="O"),AND('FIN1-SOURCE'!AE41="K",'FIN1-SOURCE'!AE54="K",'FIN1-SOURCE'!AE66="K")),SUM('FIN1-SOURCE'!AD41,'FIN1-SOURCE'!AD54,'FIN1-SOURCE'!AD66)=0,ISNUMBER('FIN1-SOURCE'!AD81)),"",IF(OR('FIN1-SOURCE'!AE41="O",'FIN1-SOURCE'!AE54="O",'FIN1-SOURCE'!AE66="O"),"O",IF(AND('FIN1-SOURCE'!AE41='FIN1-SOURCE'!AE54,'FIN1-SOURCE'!AE54='FIN1-SOURCE'!AE66,OR('FIN1-SOURCE'!AE41="K",'FIN1-SOURCE'!AE41="W",'FIN1-SOURCE'!AE41="M")), UPPER('FIN1-SOURCE'!AE41),"")))</f>
        <v/>
      </c>
      <c r="J666" s="281" t="s">
        <v>711</v>
      </c>
      <c r="K666" s="280" t="str">
        <f>IF(AND(ISBLANK('FIN1-SOURCE'!AD81),$L$666&lt;&gt;"M"),"",'FIN1-SOURCE'!AD81)</f>
        <v/>
      </c>
      <c r="L666" s="280" t="str">
        <f>IF(ISBLANK('FIN1-SOURCE'!AE81),"",'FIN1-SOURCE'!AE81)</f>
        <v/>
      </c>
      <c r="M666" s="257" t="str">
        <f t="shared" si="11"/>
        <v>OK</v>
      </c>
      <c r="N666" s="15"/>
    </row>
    <row r="667" spans="1:14" ht="45" x14ac:dyDescent="0.25">
      <c r="A667" s="257" t="s">
        <v>834</v>
      </c>
      <c r="B667" s="257" t="s">
        <v>7357</v>
      </c>
      <c r="C667" s="257" t="s">
        <v>688</v>
      </c>
      <c r="D667" s="277" t="s">
        <v>1666</v>
      </c>
      <c r="E667" s="278" t="s">
        <v>711</v>
      </c>
      <c r="F667" s="279" t="s">
        <v>688</v>
      </c>
      <c r="G667" s="277" t="s">
        <v>1669</v>
      </c>
      <c r="H667" s="280" t="str">
        <f>IF(OR(AND('FIN1-SOURCE'!AD42="",'FIN1-SOURCE'!AE42=""),AND('FIN1-SOURCE'!AD55="",'FIN1-SOURCE'!AE55=""),AND('FIN1-SOURCE'!AD67="",'FIN1-SOURCE'!AE67=""),AND('FIN1-SOURCE'!AE42="K",'FIN1-SOURCE'!AE55="K",'FIN1-SOURCE'!AE67="K"),OR('FIN1-SOURCE'!AE42="O",'FIN1-SOURCE'!AE55="O",'FIN1-SOURCE'!AE67="O")),"",SUM('FIN1-SOURCE'!AD42,'FIN1-SOURCE'!AD55,'FIN1-SOURCE'!AD67))</f>
        <v/>
      </c>
      <c r="I667" s="280" t="str">
        <f>IF(AND(OR(AND('FIN1-SOURCE'!AE42="O",'FIN1-SOURCE'!AE55="O",'FIN1-SOURCE'!AE67="O"),AND('FIN1-SOURCE'!AE42="K",'FIN1-SOURCE'!AE55="K",'FIN1-SOURCE'!AE67="K")),SUM('FIN1-SOURCE'!AD42,'FIN1-SOURCE'!AD55,'FIN1-SOURCE'!AD67)=0,ISNUMBER('FIN1-SOURCE'!AD83)),"",IF(OR('FIN1-SOURCE'!AE42="O",'FIN1-SOURCE'!AE55="O",'FIN1-SOURCE'!AE67="O"),"O",IF(AND('FIN1-SOURCE'!AE42='FIN1-SOURCE'!AE55,'FIN1-SOURCE'!AE55='FIN1-SOURCE'!AE67,OR('FIN1-SOURCE'!AE42="K",'FIN1-SOURCE'!AE42="W",'FIN1-SOURCE'!AE42="M")), UPPER('FIN1-SOURCE'!AE42),"")))</f>
        <v/>
      </c>
      <c r="J667" s="281" t="s">
        <v>711</v>
      </c>
      <c r="K667" s="280" t="str">
        <f>IF(AND(ISBLANK('FIN1-SOURCE'!AD83),$L$667&lt;&gt;"M"),"",'FIN1-SOURCE'!AD83)</f>
        <v/>
      </c>
      <c r="L667" s="280" t="str">
        <f>IF(ISBLANK('FIN1-SOURCE'!AE83),"",'FIN1-SOURCE'!AE83)</f>
        <v/>
      </c>
      <c r="M667" s="257" t="str">
        <f t="shared" si="11"/>
        <v>OK</v>
      </c>
      <c r="N667" s="15"/>
    </row>
    <row r="668" spans="1:14" ht="45" x14ac:dyDescent="0.25">
      <c r="A668" s="257" t="s">
        <v>834</v>
      </c>
      <c r="B668" s="257" t="s">
        <v>7358</v>
      </c>
      <c r="C668" s="257" t="s">
        <v>688</v>
      </c>
      <c r="D668" s="277" t="s">
        <v>1668</v>
      </c>
      <c r="E668" s="278" t="s">
        <v>711</v>
      </c>
      <c r="F668" s="279" t="s">
        <v>688</v>
      </c>
      <c r="G668" s="277" t="s">
        <v>1671</v>
      </c>
      <c r="H668" s="280" t="str">
        <f>IF(OR(AND('FIN1-SOURCE'!AD43="",'FIN1-SOURCE'!AE43=""),AND('FIN1-SOURCE'!AD56="",'FIN1-SOURCE'!AE56=""),AND('FIN1-SOURCE'!AD68="",'FIN1-SOURCE'!AE68=""),AND('FIN1-SOURCE'!AE43="K",'FIN1-SOURCE'!AE56="K",'FIN1-SOURCE'!AE68="K"),OR('FIN1-SOURCE'!AE43="O",'FIN1-SOURCE'!AE56="O",'FIN1-SOURCE'!AE68="O")),"",SUM('FIN1-SOURCE'!AD43,'FIN1-SOURCE'!AD56,'FIN1-SOURCE'!AD68))</f>
        <v/>
      </c>
      <c r="I668" s="280" t="str">
        <f>IF(AND(OR(AND('FIN1-SOURCE'!AE43="O",'FIN1-SOURCE'!AE56="O",'FIN1-SOURCE'!AE68="O"),AND('FIN1-SOURCE'!AE43="K",'FIN1-SOURCE'!AE56="K",'FIN1-SOURCE'!AE68="K")),SUM('FIN1-SOURCE'!AD43,'FIN1-SOURCE'!AD56,'FIN1-SOURCE'!AD68)=0,ISNUMBER('FIN1-SOURCE'!AD84)),"",IF(OR('FIN1-SOURCE'!AE43="O",'FIN1-SOURCE'!AE56="O",'FIN1-SOURCE'!AE68="O"),"O",IF(AND('FIN1-SOURCE'!AE43='FIN1-SOURCE'!AE56,'FIN1-SOURCE'!AE56='FIN1-SOURCE'!AE68,OR('FIN1-SOURCE'!AE43="K",'FIN1-SOURCE'!AE43="W",'FIN1-SOURCE'!AE43="M")), UPPER('FIN1-SOURCE'!AE43),"")))</f>
        <v/>
      </c>
      <c r="J668" s="281" t="s">
        <v>711</v>
      </c>
      <c r="K668" s="280" t="str">
        <f>IF(AND(ISBLANK('FIN1-SOURCE'!AD84),$L$668&lt;&gt;"M"),"",'FIN1-SOURCE'!AD84)</f>
        <v/>
      </c>
      <c r="L668" s="280" t="str">
        <f>IF(ISBLANK('FIN1-SOURCE'!AE84),"",'FIN1-SOURCE'!AE84)</f>
        <v/>
      </c>
      <c r="M668" s="257" t="str">
        <f t="shared" si="11"/>
        <v>OK</v>
      </c>
      <c r="N668" s="15"/>
    </row>
    <row r="669" spans="1:14" ht="45" x14ac:dyDescent="0.25">
      <c r="A669" s="257" t="s">
        <v>834</v>
      </c>
      <c r="B669" s="257" t="s">
        <v>7359</v>
      </c>
      <c r="C669" s="257" t="s">
        <v>688</v>
      </c>
      <c r="D669" s="277" t="s">
        <v>1670</v>
      </c>
      <c r="E669" s="278" t="s">
        <v>711</v>
      </c>
      <c r="F669" s="279" t="s">
        <v>688</v>
      </c>
      <c r="G669" s="277" t="s">
        <v>1672</v>
      </c>
      <c r="H669" s="280" t="str">
        <f>IF(OR(AND('FIN1-SOURCE'!AD44="",'FIN1-SOURCE'!AE44=""),AND('FIN1-SOURCE'!AD57="",'FIN1-SOURCE'!AE57=""),AND('FIN1-SOURCE'!AD69="",'FIN1-SOURCE'!AE69=""),AND('FIN1-SOURCE'!AE44="K",'FIN1-SOURCE'!AE57="K",'FIN1-SOURCE'!AE69="K"),OR('FIN1-SOURCE'!AE44="O",'FIN1-SOURCE'!AE57="O",'FIN1-SOURCE'!AE69="O")),"",SUM('FIN1-SOURCE'!AD44,'FIN1-SOURCE'!AD57,'FIN1-SOURCE'!AD69))</f>
        <v/>
      </c>
      <c r="I669" s="280" t="str">
        <f>IF(AND(OR(AND('FIN1-SOURCE'!AE44="O",'FIN1-SOURCE'!AE57="O",'FIN1-SOURCE'!AE69="O"),AND('FIN1-SOURCE'!AE44="K",'FIN1-SOURCE'!AE57="K",'FIN1-SOURCE'!AE69="K")),SUM('FIN1-SOURCE'!AD44,'FIN1-SOURCE'!AD57,'FIN1-SOURCE'!AD69)=0,ISNUMBER('FIN1-SOURCE'!AD85)),"",IF(OR('FIN1-SOURCE'!AE44="O",'FIN1-SOURCE'!AE57="O",'FIN1-SOURCE'!AE69="O"),"O",IF(AND('FIN1-SOURCE'!AE44='FIN1-SOURCE'!AE57,'FIN1-SOURCE'!AE57='FIN1-SOURCE'!AE69,OR('FIN1-SOURCE'!AE44="K",'FIN1-SOURCE'!AE44="W",'FIN1-SOURCE'!AE44="M")), UPPER('FIN1-SOURCE'!AE44),"")))</f>
        <v/>
      </c>
      <c r="J669" s="281" t="s">
        <v>711</v>
      </c>
      <c r="K669" s="280" t="str">
        <f>IF(AND(ISBLANK('FIN1-SOURCE'!AD85),$L$669&lt;&gt;"M"),"",'FIN1-SOURCE'!AD85)</f>
        <v/>
      </c>
      <c r="L669" s="280" t="str">
        <f>IF(ISBLANK('FIN1-SOURCE'!AE85),"",'FIN1-SOURCE'!AE85)</f>
        <v/>
      </c>
      <c r="M669" s="257" t="str">
        <f t="shared" si="11"/>
        <v>OK</v>
      </c>
      <c r="N669" s="15"/>
    </row>
    <row r="670" spans="1:14" ht="33.75" x14ac:dyDescent="0.25">
      <c r="A670" s="257" t="s">
        <v>834</v>
      </c>
      <c r="B670" s="257" t="s">
        <v>7360</v>
      </c>
      <c r="C670" s="257" t="s">
        <v>688</v>
      </c>
      <c r="D670" s="277" t="s">
        <v>7361</v>
      </c>
      <c r="E670" s="278" t="s">
        <v>711</v>
      </c>
      <c r="F670" s="279" t="s">
        <v>688</v>
      </c>
      <c r="G670" s="277" t="s">
        <v>5138</v>
      </c>
      <c r="H670" s="280" t="str">
        <f>IF(OR(AND('FIN1-SOURCE'!AD75="",'FIN1-SOURCE'!AE75=""),AND('FIN1-SOURCE'!AD85="",'FIN1-SOURCE'!AE85=""),AND('FIN1-SOURCE'!AE75="K",'FIN1-SOURCE'!AE85="K"),OR('FIN1-SOURCE'!AE75="O",'FIN1-SOURCE'!AE85="O")),"",SUM('FIN1-SOURCE'!AD75,'FIN1-SOURCE'!AD85))</f>
        <v/>
      </c>
      <c r="I670" s="280" t="str">
        <f>IF(AND(OR(AND('FIN1-SOURCE'!AE75="O",'FIN1-SOURCE'!AE85="O"),AND('FIN1-SOURCE'!AE75="K",'FIN1-SOURCE'!AE85="K")),SUM('FIN1-SOURCE'!AD75,'FIN1-SOURCE'!AD85)=0,ISNUMBER('FIN1-SOURCE'!AD86)),"",IF(OR('FIN1-SOURCE'!AE75="O",'FIN1-SOURCE'!AE85="O"),"O",IF(AND('FIN1-SOURCE'!AE75='FIN1-SOURCE'!AE85,OR('FIN1-SOURCE'!AE75="K",'FIN1-SOURCE'!AE75="W",'FIN1-SOURCE'!AE75="M")), UPPER('FIN1-SOURCE'!AE75),"")))</f>
        <v/>
      </c>
      <c r="J670" s="281" t="s">
        <v>711</v>
      </c>
      <c r="K670" s="280" t="str">
        <f>IF(AND(ISBLANK('FIN1-SOURCE'!AD86),$L$670&lt;&gt;"M"),"",'FIN1-SOURCE'!AD86)</f>
        <v/>
      </c>
      <c r="L670" s="280" t="str">
        <f>IF(ISBLANK('FIN1-SOURCE'!AE86),"",'FIN1-SOURCE'!AE86)</f>
        <v/>
      </c>
      <c r="M670" s="257" t="str">
        <f t="shared" si="11"/>
        <v>OK</v>
      </c>
      <c r="N670" s="15"/>
    </row>
    <row r="671" spans="1:14" ht="33.75" x14ac:dyDescent="0.25">
      <c r="A671" s="257" t="s">
        <v>834</v>
      </c>
      <c r="B671" s="257" t="s">
        <v>7362</v>
      </c>
      <c r="C671" s="257" t="s">
        <v>688</v>
      </c>
      <c r="D671" s="277" t="s">
        <v>7363</v>
      </c>
      <c r="E671" s="278" t="s">
        <v>711</v>
      </c>
      <c r="F671" s="279" t="s">
        <v>688</v>
      </c>
      <c r="G671" s="277" t="s">
        <v>1673</v>
      </c>
      <c r="H671" s="280" t="str">
        <f>IF(OR(AND('FIN1-SOURCE'!AD88="",'FIN1-SOURCE'!AE88=""),AND('FIN1-SOURCE'!AD89="",'FIN1-SOURCE'!AE89=""),AND('FIN1-SOURCE'!AE88="K",'FIN1-SOURCE'!AE89="K"),OR('FIN1-SOURCE'!AE88="O",'FIN1-SOURCE'!AE89="O")),"",SUM('FIN1-SOURCE'!AD88,'FIN1-SOURCE'!AD89))</f>
        <v/>
      </c>
      <c r="I671" s="280" t="str">
        <f>IF(AND(OR(AND('FIN1-SOURCE'!AE88="O",'FIN1-SOURCE'!AE89="O"),AND('FIN1-SOURCE'!AE88="K",'FIN1-SOURCE'!AE89="K")),SUM('FIN1-SOURCE'!AD88,'FIN1-SOURCE'!AD89)=0,ISNUMBER('FIN1-SOURCE'!AD90)),"",IF(OR('FIN1-SOURCE'!AE88="O",'FIN1-SOURCE'!AE89="O"),"O",IF(AND('FIN1-SOURCE'!AE88='FIN1-SOURCE'!AE89,OR('FIN1-SOURCE'!AE88="K",'FIN1-SOURCE'!AE88="W",'FIN1-SOURCE'!AE88="M")), UPPER('FIN1-SOURCE'!AE88),"")))</f>
        <v/>
      </c>
      <c r="J671" s="281" t="s">
        <v>711</v>
      </c>
      <c r="K671" s="280" t="str">
        <f>IF(AND(ISBLANK('FIN1-SOURCE'!AD90),$L$671&lt;&gt;"M"),"",'FIN1-SOURCE'!AD90)</f>
        <v/>
      </c>
      <c r="L671" s="280" t="str">
        <f>IF(ISBLANK('FIN1-SOURCE'!AE90),"",'FIN1-SOURCE'!AE90)</f>
        <v/>
      </c>
      <c r="M671" s="257" t="str">
        <f t="shared" si="11"/>
        <v>OK</v>
      </c>
      <c r="N671" s="15"/>
    </row>
    <row r="672" spans="1:14" ht="33.75" x14ac:dyDescent="0.25">
      <c r="A672" s="257" t="s">
        <v>834</v>
      </c>
      <c r="B672" s="257" t="s">
        <v>7364</v>
      </c>
      <c r="C672" s="257" t="s">
        <v>688</v>
      </c>
      <c r="D672" s="277" t="s">
        <v>7365</v>
      </c>
      <c r="E672" s="278" t="s">
        <v>711</v>
      </c>
      <c r="F672" s="279" t="s">
        <v>688</v>
      </c>
      <c r="G672" s="277" t="s">
        <v>7366</v>
      </c>
      <c r="H672" s="280" t="str">
        <f>IF(OR(AND('FIN1-SOURCE'!AD87="",'FIN1-SOURCE'!AE87=""),AND('FIN1-SOURCE'!AD90="",'FIN1-SOURCE'!AE90=""),AND('FIN1-SOURCE'!AE87="K",'FIN1-SOURCE'!AE90="K"),OR('FIN1-SOURCE'!AE87="O",'FIN1-SOURCE'!AE90="O")),"",SUM('FIN1-SOURCE'!AD87,'FIN1-SOURCE'!AD90))</f>
        <v/>
      </c>
      <c r="I672" s="280" t="str">
        <f>IF(AND(OR(AND('FIN1-SOURCE'!AE87="O",'FIN1-SOURCE'!AE90="O"),AND('FIN1-SOURCE'!AE87="K",'FIN1-SOURCE'!AE90="K")),SUM('FIN1-SOURCE'!AD87,'FIN1-SOURCE'!AD90)=0,ISNUMBER('FIN1-SOURCE'!AD91)),"",IF(OR('FIN1-SOURCE'!AE87="O",'FIN1-SOURCE'!AE90="O"),"O",IF(AND('FIN1-SOURCE'!AE87='FIN1-SOURCE'!AE90,OR('FIN1-SOURCE'!AE87="K",'FIN1-SOURCE'!AE87="W",'FIN1-SOURCE'!AE87="M")), UPPER('FIN1-SOURCE'!AE87),"")))</f>
        <v/>
      </c>
      <c r="J672" s="281" t="s">
        <v>711</v>
      </c>
      <c r="K672" s="280" t="str">
        <f>IF(AND(ISBLANK('FIN1-SOURCE'!AD91),$L$672&lt;&gt;"M"),"",'FIN1-SOURCE'!AD91)</f>
        <v/>
      </c>
      <c r="L672" s="280" t="str">
        <f>IF(ISBLANK('FIN1-SOURCE'!AE91),"",'FIN1-SOURCE'!AE91)</f>
        <v/>
      </c>
      <c r="M672" s="257" t="str">
        <f t="shared" si="11"/>
        <v>OK</v>
      </c>
      <c r="N672" s="15"/>
    </row>
    <row r="673" spans="1:14" ht="45" x14ac:dyDescent="0.25">
      <c r="A673" s="257" t="s">
        <v>834</v>
      </c>
      <c r="B673" s="257" t="s">
        <v>7367</v>
      </c>
      <c r="C673" s="257" t="s">
        <v>688</v>
      </c>
      <c r="D673" s="277" t="s">
        <v>7368</v>
      </c>
      <c r="E673" s="278" t="s">
        <v>711</v>
      </c>
      <c r="F673" s="279" t="s">
        <v>688</v>
      </c>
      <c r="G673" s="277" t="s">
        <v>1674</v>
      </c>
      <c r="H673" s="280" t="str">
        <f>IF(OR(AND('FIN1-SOURCE'!AD93="",'FIN1-SOURCE'!AE93=""),AND('FIN1-SOURCE'!AD94="",'FIN1-SOURCE'!AE94=""),AND('FIN1-SOURCE'!AD95="",'FIN1-SOURCE'!AE95=""),AND('FIN1-SOURCE'!AE93="K",'FIN1-SOURCE'!AE94="K",'FIN1-SOURCE'!AE95="K"),OR('FIN1-SOURCE'!AE93="O",'FIN1-SOURCE'!AE94="O",'FIN1-SOURCE'!AE95="O")),"",SUM('FIN1-SOURCE'!AD93,'FIN1-SOURCE'!AD94,'FIN1-SOURCE'!AD95))</f>
        <v/>
      </c>
      <c r="I673" s="280" t="str">
        <f>IF(AND(OR(AND('FIN1-SOURCE'!AE93="O",'FIN1-SOURCE'!AE94="O",'FIN1-SOURCE'!AE95="O"),AND('FIN1-SOURCE'!AE93="K",'FIN1-SOURCE'!AE94="K",'FIN1-SOURCE'!AE95="K")),SUM('FIN1-SOURCE'!AD93,'FIN1-SOURCE'!AD94,'FIN1-SOURCE'!AD95)=0,ISNUMBER('FIN1-SOURCE'!AD96)),"",IF(OR('FIN1-SOURCE'!AE93="O",'FIN1-SOURCE'!AE94="O",'FIN1-SOURCE'!AE95="O"),"O",IF(AND('FIN1-SOURCE'!AE93='FIN1-SOURCE'!AE94,'FIN1-SOURCE'!AE94='FIN1-SOURCE'!AE95,OR('FIN1-SOURCE'!AE93="K",'FIN1-SOURCE'!AE93="W",'FIN1-SOURCE'!AE93="M")), UPPER('FIN1-SOURCE'!AE93),"")))</f>
        <v/>
      </c>
      <c r="J673" s="281" t="s">
        <v>711</v>
      </c>
      <c r="K673" s="280" t="str">
        <f>IF(AND(ISBLANK('FIN1-SOURCE'!AD96),$L$673&lt;&gt;"M"),"",'FIN1-SOURCE'!AD96)</f>
        <v/>
      </c>
      <c r="L673" s="280" t="str">
        <f>IF(ISBLANK('FIN1-SOURCE'!AE96),"",'FIN1-SOURCE'!AE96)</f>
        <v/>
      </c>
      <c r="M673" s="257" t="str">
        <f t="shared" si="11"/>
        <v>OK</v>
      </c>
      <c r="N673" s="15"/>
    </row>
    <row r="674" spans="1:14" ht="33.75" x14ac:dyDescent="0.25">
      <c r="A674" s="257" t="s">
        <v>834</v>
      </c>
      <c r="B674" s="257" t="s">
        <v>7369</v>
      </c>
      <c r="C674" s="257" t="s">
        <v>688</v>
      </c>
      <c r="D674" s="277" t="s">
        <v>7370</v>
      </c>
      <c r="E674" s="278" t="s">
        <v>711</v>
      </c>
      <c r="F674" s="279" t="s">
        <v>688</v>
      </c>
      <c r="G674" s="277" t="s">
        <v>7371</v>
      </c>
      <c r="H674" s="280" t="str">
        <f>IF(OR(AND('FIN1-SOURCE'!AD91="",'FIN1-SOURCE'!AE91=""),AND('FIN1-SOURCE'!AD96="",'FIN1-SOURCE'!AE96=""),AND('FIN1-SOURCE'!AE91="K",'FIN1-SOURCE'!AE96="K"),OR('FIN1-SOURCE'!AE91="O",'FIN1-SOURCE'!AE96="O")),"",SUM('FIN1-SOURCE'!AD91,'FIN1-SOURCE'!AD96))</f>
        <v/>
      </c>
      <c r="I674" s="280" t="str">
        <f>IF(AND(OR(AND('FIN1-SOURCE'!AE91="O",'FIN1-SOURCE'!AE96="O"),AND('FIN1-SOURCE'!AE91="K",'FIN1-SOURCE'!AE96="K")),SUM('FIN1-SOURCE'!AD91,'FIN1-SOURCE'!AD96)=0,ISNUMBER('FIN1-SOURCE'!AD97)),"",IF(OR('FIN1-SOURCE'!AE91="O",'FIN1-SOURCE'!AE96="O"),"O",IF(AND('FIN1-SOURCE'!AE91='FIN1-SOURCE'!AE96,OR('FIN1-SOURCE'!AE91="K",'FIN1-SOURCE'!AE91="W",'FIN1-SOURCE'!AE91="M")), UPPER('FIN1-SOURCE'!AE91),"")))</f>
        <v/>
      </c>
      <c r="J674" s="281" t="s">
        <v>711</v>
      </c>
      <c r="K674" s="280" t="str">
        <f>IF(AND(ISBLANK('FIN1-SOURCE'!AD97),$L$674&lt;&gt;"M"),"",'FIN1-SOURCE'!AD97)</f>
        <v/>
      </c>
      <c r="L674" s="280" t="str">
        <f>IF(ISBLANK('FIN1-SOURCE'!AE97),"",'FIN1-SOURCE'!AE97)</f>
        <v/>
      </c>
      <c r="M674" s="257" t="str">
        <f t="shared" si="11"/>
        <v>OK</v>
      </c>
      <c r="N674" s="15"/>
    </row>
    <row r="675" spans="1:14" ht="33.75" x14ac:dyDescent="0.25">
      <c r="A675" s="257" t="s">
        <v>834</v>
      </c>
      <c r="B675" s="257" t="s">
        <v>7372</v>
      </c>
      <c r="C675" s="257" t="s">
        <v>688</v>
      </c>
      <c r="D675" s="277" t="s">
        <v>7373</v>
      </c>
      <c r="E675" s="278" t="s">
        <v>711</v>
      </c>
      <c r="F675" s="279" t="s">
        <v>688</v>
      </c>
      <c r="G675" s="277" t="s">
        <v>1675</v>
      </c>
      <c r="H675" s="280" t="str">
        <f>IF(OR(AND('FIN1-SOURCE'!AD99="",'FIN1-SOURCE'!AE99=""),AND('FIN1-SOURCE'!AD100="",'FIN1-SOURCE'!AE100=""),AND('FIN1-SOURCE'!AE99="K",'FIN1-SOURCE'!AE100="K"),OR('FIN1-SOURCE'!AE99="O",'FIN1-SOURCE'!AE100="O")),"",SUM('FIN1-SOURCE'!AD99,'FIN1-SOURCE'!AD100))</f>
        <v/>
      </c>
      <c r="I675" s="280" t="str">
        <f>IF(AND(OR(AND('FIN1-SOURCE'!AE99="O",'FIN1-SOURCE'!AE100="O"),AND('FIN1-SOURCE'!AE99="K",'FIN1-SOURCE'!AE100="K")),SUM('FIN1-SOURCE'!AD99,'FIN1-SOURCE'!AD100)=0,ISNUMBER('FIN1-SOURCE'!AD101)),"",IF(OR('FIN1-SOURCE'!AE99="O",'FIN1-SOURCE'!AE100="O"),"O",IF(AND('FIN1-SOURCE'!AE99='FIN1-SOURCE'!AE100,OR('FIN1-SOURCE'!AE99="K",'FIN1-SOURCE'!AE99="W",'FIN1-SOURCE'!AE99="M")), UPPER('FIN1-SOURCE'!AE99),"")))</f>
        <v/>
      </c>
      <c r="J675" s="281" t="s">
        <v>711</v>
      </c>
      <c r="K675" s="280" t="str">
        <f>IF(AND(ISBLANK('FIN1-SOURCE'!AD101),$L$675&lt;&gt;"M"),"",'FIN1-SOURCE'!AD101)</f>
        <v/>
      </c>
      <c r="L675" s="280" t="str">
        <f>IF(ISBLANK('FIN1-SOURCE'!AE101),"",'FIN1-SOURCE'!AE101)</f>
        <v/>
      </c>
      <c r="M675" s="257" t="str">
        <f t="shared" si="11"/>
        <v>OK</v>
      </c>
      <c r="N675" s="15"/>
    </row>
    <row r="676" spans="1:14" ht="33.75" x14ac:dyDescent="0.25">
      <c r="A676" s="257" t="s">
        <v>834</v>
      </c>
      <c r="B676" s="257" t="s">
        <v>7374</v>
      </c>
      <c r="C676" s="257" t="s">
        <v>688</v>
      </c>
      <c r="D676" s="277" t="s">
        <v>7375</v>
      </c>
      <c r="E676" s="278" t="s">
        <v>711</v>
      </c>
      <c r="F676" s="279" t="s">
        <v>688</v>
      </c>
      <c r="G676" s="277" t="s">
        <v>7376</v>
      </c>
      <c r="H676" s="280" t="str">
        <f>IF(OR(AND('FIN1-SOURCE'!AD98="",'FIN1-SOURCE'!AE98=""),AND('FIN1-SOURCE'!AD101="",'FIN1-SOURCE'!AE101=""),AND('FIN1-SOURCE'!AE98="K",'FIN1-SOURCE'!AE101="K"),OR('FIN1-SOURCE'!AE98="O",'FIN1-SOURCE'!AE101="O")),"",SUM('FIN1-SOURCE'!AD98,'FIN1-SOURCE'!AD101))</f>
        <v/>
      </c>
      <c r="I676" s="280" t="str">
        <f>IF(AND(OR(AND('FIN1-SOURCE'!AE98="O",'FIN1-SOURCE'!AE101="O"),AND('FIN1-SOURCE'!AE98="K",'FIN1-SOURCE'!AE101="K")),SUM('FIN1-SOURCE'!AD98,'FIN1-SOURCE'!AD101)=0,ISNUMBER('FIN1-SOURCE'!AD102)),"",IF(OR('FIN1-SOURCE'!AE98="O",'FIN1-SOURCE'!AE101="O"),"O",IF(AND('FIN1-SOURCE'!AE98='FIN1-SOURCE'!AE101,OR('FIN1-SOURCE'!AE98="K",'FIN1-SOURCE'!AE98="W",'FIN1-SOURCE'!AE98="M")), UPPER('FIN1-SOURCE'!AE98),"")))</f>
        <v/>
      </c>
      <c r="J676" s="281" t="s">
        <v>711</v>
      </c>
      <c r="K676" s="280" t="str">
        <f>IF(AND(ISBLANK('FIN1-SOURCE'!AD102),$L$676&lt;&gt;"M"),"",'FIN1-SOURCE'!AD102)</f>
        <v/>
      </c>
      <c r="L676" s="280" t="str">
        <f>IF(ISBLANK('FIN1-SOURCE'!AE102),"",'FIN1-SOURCE'!AE102)</f>
        <v/>
      </c>
      <c r="M676" s="257" t="str">
        <f t="shared" si="11"/>
        <v>OK</v>
      </c>
      <c r="N676" s="15"/>
    </row>
    <row r="677" spans="1:14" ht="45" x14ac:dyDescent="0.25">
      <c r="A677" s="257" t="s">
        <v>834</v>
      </c>
      <c r="B677" s="257" t="s">
        <v>7377</v>
      </c>
      <c r="C677" s="257" t="s">
        <v>688</v>
      </c>
      <c r="D677" s="277" t="s">
        <v>7378</v>
      </c>
      <c r="E677" s="278" t="s">
        <v>711</v>
      </c>
      <c r="F677" s="279" t="s">
        <v>688</v>
      </c>
      <c r="G677" s="277" t="s">
        <v>1676</v>
      </c>
      <c r="H677" s="280" t="str">
        <f>IF(OR(AND('FIN1-SOURCE'!AD104="",'FIN1-SOURCE'!AE104=""),AND('FIN1-SOURCE'!AD105="",'FIN1-SOURCE'!AE105=""),AND('FIN1-SOURCE'!AD106="",'FIN1-SOURCE'!AE106=""),AND('FIN1-SOURCE'!AE104="K",'FIN1-SOURCE'!AE105="K",'FIN1-SOURCE'!AE106="K"),OR('FIN1-SOURCE'!AE104="O",'FIN1-SOURCE'!AE105="O",'FIN1-SOURCE'!AE106="O")),"",SUM('FIN1-SOURCE'!AD104,'FIN1-SOURCE'!AD105,'FIN1-SOURCE'!AD106))</f>
        <v/>
      </c>
      <c r="I677" s="280" t="str">
        <f>IF(AND(OR(AND('FIN1-SOURCE'!AE104="O",'FIN1-SOURCE'!AE105="O",'FIN1-SOURCE'!AE106="O"),AND('FIN1-SOURCE'!AE104="K",'FIN1-SOURCE'!AE105="K",'FIN1-SOURCE'!AE106="K")),SUM('FIN1-SOURCE'!AD104,'FIN1-SOURCE'!AD105,'FIN1-SOURCE'!AD106)=0,ISNUMBER('FIN1-SOURCE'!AD107)),"",IF(OR('FIN1-SOURCE'!AE104="O",'FIN1-SOURCE'!AE105="O",'FIN1-SOURCE'!AE106="O"),"O",IF(AND('FIN1-SOURCE'!AE104='FIN1-SOURCE'!AE105,'FIN1-SOURCE'!AE105='FIN1-SOURCE'!AE106,OR('FIN1-SOURCE'!AE104="K",'FIN1-SOURCE'!AE104="W",'FIN1-SOURCE'!AE104="M")), UPPER('FIN1-SOURCE'!AE104),"")))</f>
        <v/>
      </c>
      <c r="J677" s="281" t="s">
        <v>711</v>
      </c>
      <c r="K677" s="280" t="str">
        <f>IF(AND(ISBLANK('FIN1-SOURCE'!AD107),$L$677&lt;&gt;"M"),"",'FIN1-SOURCE'!AD107)</f>
        <v/>
      </c>
      <c r="L677" s="280" t="str">
        <f>IF(ISBLANK('FIN1-SOURCE'!AE107),"",'FIN1-SOURCE'!AE107)</f>
        <v/>
      </c>
      <c r="M677" s="257" t="str">
        <f t="shared" si="11"/>
        <v>OK</v>
      </c>
      <c r="N677" s="15"/>
    </row>
    <row r="678" spans="1:14" ht="33.75" x14ac:dyDescent="0.25">
      <c r="A678" s="257" t="s">
        <v>834</v>
      </c>
      <c r="B678" s="257" t="s">
        <v>7379</v>
      </c>
      <c r="C678" s="257" t="s">
        <v>688</v>
      </c>
      <c r="D678" s="277" t="s">
        <v>7380</v>
      </c>
      <c r="E678" s="278" t="s">
        <v>711</v>
      </c>
      <c r="F678" s="279" t="s">
        <v>688</v>
      </c>
      <c r="G678" s="277" t="s">
        <v>7381</v>
      </c>
      <c r="H678" s="280" t="str">
        <f>IF(OR(AND('FIN1-SOURCE'!AD102="",'FIN1-SOURCE'!AE102=""),AND('FIN1-SOURCE'!AD107="",'FIN1-SOURCE'!AE107=""),AND('FIN1-SOURCE'!AE102="K",'FIN1-SOURCE'!AE107="K"),OR('FIN1-SOURCE'!AE102="O",'FIN1-SOURCE'!AE107="O")),"",SUM('FIN1-SOURCE'!AD102,'FIN1-SOURCE'!AD107))</f>
        <v/>
      </c>
      <c r="I678" s="280" t="str">
        <f>IF(AND(OR(AND('FIN1-SOURCE'!AE102="O",'FIN1-SOURCE'!AE107="O"),AND('FIN1-SOURCE'!AE102="K",'FIN1-SOURCE'!AE107="K")),SUM('FIN1-SOURCE'!AD102,'FIN1-SOURCE'!AD107)=0,ISNUMBER('FIN1-SOURCE'!AD108)),"",IF(OR('FIN1-SOURCE'!AE102="O",'FIN1-SOURCE'!AE107="O"),"O",IF(AND('FIN1-SOURCE'!AE102='FIN1-SOURCE'!AE107,OR('FIN1-SOURCE'!AE102="K",'FIN1-SOURCE'!AE102="W",'FIN1-SOURCE'!AE102="M")), UPPER('FIN1-SOURCE'!AE102),"")))</f>
        <v/>
      </c>
      <c r="J678" s="281" t="s">
        <v>711</v>
      </c>
      <c r="K678" s="280" t="str">
        <f>IF(AND(ISBLANK('FIN1-SOURCE'!AD108),$L$678&lt;&gt;"M"),"",'FIN1-SOURCE'!AD108)</f>
        <v/>
      </c>
      <c r="L678" s="280" t="str">
        <f>IF(ISBLANK('FIN1-SOURCE'!AE108),"",'FIN1-SOURCE'!AE108)</f>
        <v/>
      </c>
      <c r="M678" s="257" t="str">
        <f t="shared" si="11"/>
        <v>OK</v>
      </c>
      <c r="N678" s="15"/>
    </row>
    <row r="679" spans="1:14" ht="33.75" x14ac:dyDescent="0.25">
      <c r="A679" s="257" t="s">
        <v>834</v>
      </c>
      <c r="B679" s="257" t="s">
        <v>7382</v>
      </c>
      <c r="C679" s="257" t="s">
        <v>688</v>
      </c>
      <c r="D679" s="277" t="s">
        <v>7383</v>
      </c>
      <c r="E679" s="278" t="s">
        <v>711</v>
      </c>
      <c r="F679" s="279" t="s">
        <v>688</v>
      </c>
      <c r="G679" s="277" t="s">
        <v>1677</v>
      </c>
      <c r="H679" s="280" t="str">
        <f>IF(OR(AND('FIN1-SOURCE'!AD110="",'FIN1-SOURCE'!AE110=""),AND('FIN1-SOURCE'!AD111="",'FIN1-SOURCE'!AE111=""),AND('FIN1-SOURCE'!AE110="K",'FIN1-SOURCE'!AE111="K"),OR('FIN1-SOURCE'!AE110="O",'FIN1-SOURCE'!AE111="O")),"",SUM('FIN1-SOURCE'!AD110,'FIN1-SOURCE'!AD111))</f>
        <v/>
      </c>
      <c r="I679" s="280" t="str">
        <f>IF(AND(OR(AND('FIN1-SOURCE'!AE110="O",'FIN1-SOURCE'!AE111="O"),AND('FIN1-SOURCE'!AE110="K",'FIN1-SOURCE'!AE111="K")),SUM('FIN1-SOURCE'!AD110,'FIN1-SOURCE'!AD111)=0,ISNUMBER('FIN1-SOURCE'!AD112)),"",IF(OR('FIN1-SOURCE'!AE110="O",'FIN1-SOURCE'!AE111="O"),"O",IF(AND('FIN1-SOURCE'!AE110='FIN1-SOURCE'!AE111,OR('FIN1-SOURCE'!AE110="K",'FIN1-SOURCE'!AE110="W",'FIN1-SOURCE'!AE110="M")), UPPER('FIN1-SOURCE'!AE110),"")))</f>
        <v/>
      </c>
      <c r="J679" s="281" t="s">
        <v>711</v>
      </c>
      <c r="K679" s="280" t="str">
        <f>IF(AND(ISBLANK('FIN1-SOURCE'!AD112),$L$679&lt;&gt;"M"),"",'FIN1-SOURCE'!AD112)</f>
        <v/>
      </c>
      <c r="L679" s="280" t="str">
        <f>IF(ISBLANK('FIN1-SOURCE'!AE112),"",'FIN1-SOURCE'!AE112)</f>
        <v/>
      </c>
      <c r="M679" s="257" t="str">
        <f t="shared" si="11"/>
        <v>OK</v>
      </c>
      <c r="N679" s="15"/>
    </row>
    <row r="680" spans="1:14" ht="33.75" x14ac:dyDescent="0.25">
      <c r="A680" s="257" t="s">
        <v>834</v>
      </c>
      <c r="B680" s="257" t="s">
        <v>7384</v>
      </c>
      <c r="C680" s="257" t="s">
        <v>688</v>
      </c>
      <c r="D680" s="277" t="s">
        <v>7385</v>
      </c>
      <c r="E680" s="278" t="s">
        <v>711</v>
      </c>
      <c r="F680" s="279" t="s">
        <v>688</v>
      </c>
      <c r="G680" s="277" t="s">
        <v>7386</v>
      </c>
      <c r="H680" s="280" t="str">
        <f>IF(OR(AND('FIN1-SOURCE'!AD109="",'FIN1-SOURCE'!AE109=""),AND('FIN1-SOURCE'!AD112="",'FIN1-SOURCE'!AE112=""),AND('FIN1-SOURCE'!AE109="K",'FIN1-SOURCE'!AE112="K"),OR('FIN1-SOURCE'!AE109="O",'FIN1-SOURCE'!AE112="O")),"",SUM('FIN1-SOURCE'!AD109,'FIN1-SOURCE'!AD112))</f>
        <v/>
      </c>
      <c r="I680" s="280" t="str">
        <f>IF(AND(OR(AND('FIN1-SOURCE'!AE109="O",'FIN1-SOURCE'!AE112="O"),AND('FIN1-SOURCE'!AE109="K",'FIN1-SOURCE'!AE112="K")),SUM('FIN1-SOURCE'!AD109,'FIN1-SOURCE'!AD112)=0,ISNUMBER('FIN1-SOURCE'!AD113)),"",IF(OR('FIN1-SOURCE'!AE109="O",'FIN1-SOURCE'!AE112="O"),"O",IF(AND('FIN1-SOURCE'!AE109='FIN1-SOURCE'!AE112,OR('FIN1-SOURCE'!AE109="K",'FIN1-SOURCE'!AE109="W",'FIN1-SOURCE'!AE109="M")), UPPER('FIN1-SOURCE'!AE109),"")))</f>
        <v/>
      </c>
      <c r="J680" s="281" t="s">
        <v>711</v>
      </c>
      <c r="K680" s="280" t="str">
        <f>IF(AND(ISBLANK('FIN1-SOURCE'!AD113),$L$680&lt;&gt;"M"),"",'FIN1-SOURCE'!AD113)</f>
        <v/>
      </c>
      <c r="L680" s="280" t="str">
        <f>IF(ISBLANK('FIN1-SOURCE'!AE113),"",'FIN1-SOURCE'!AE113)</f>
        <v/>
      </c>
      <c r="M680" s="257" t="str">
        <f t="shared" si="11"/>
        <v>OK</v>
      </c>
      <c r="N680" s="15"/>
    </row>
    <row r="681" spans="1:14" ht="33.75" x14ac:dyDescent="0.25">
      <c r="A681" s="257" t="s">
        <v>834</v>
      </c>
      <c r="B681" s="257" t="s">
        <v>7387</v>
      </c>
      <c r="C681" s="257" t="s">
        <v>688</v>
      </c>
      <c r="D681" s="277" t="s">
        <v>7388</v>
      </c>
      <c r="E681" s="278" t="s">
        <v>711</v>
      </c>
      <c r="F681" s="279" t="s">
        <v>688</v>
      </c>
      <c r="G681" s="277" t="s">
        <v>1678</v>
      </c>
      <c r="H681" s="280" t="str">
        <f>IF(OR(AND('FIN1-SOURCE'!AD117="",'FIN1-SOURCE'!AE117=""),AND('FIN1-SOURCE'!AD118="",'FIN1-SOURCE'!AE118=""),AND('FIN1-SOURCE'!AE117="K",'FIN1-SOURCE'!AE118="K"),OR('FIN1-SOURCE'!AE117="O",'FIN1-SOURCE'!AE118="O")),"",SUM('FIN1-SOURCE'!AD117,'FIN1-SOURCE'!AD118))</f>
        <v/>
      </c>
      <c r="I681" s="280" t="str">
        <f>IF(AND(OR(AND('FIN1-SOURCE'!AE117="O",'FIN1-SOURCE'!AE118="O"),AND('FIN1-SOURCE'!AE117="K",'FIN1-SOURCE'!AE118="K")),SUM('FIN1-SOURCE'!AD117,'FIN1-SOURCE'!AD118)=0,ISNUMBER('FIN1-SOURCE'!AD119)),"",IF(OR('FIN1-SOURCE'!AE117="O",'FIN1-SOURCE'!AE118="O"),"O",IF(AND('FIN1-SOURCE'!AE117='FIN1-SOURCE'!AE118,OR('FIN1-SOURCE'!AE117="K",'FIN1-SOURCE'!AE117="W",'FIN1-SOURCE'!AE117="M")), UPPER('FIN1-SOURCE'!AE117),"")))</f>
        <v/>
      </c>
      <c r="J681" s="281" t="s">
        <v>711</v>
      </c>
      <c r="K681" s="280" t="str">
        <f>IF(AND(ISBLANK('FIN1-SOURCE'!AD119),$L$681&lt;&gt;"M"),"",'FIN1-SOURCE'!AD119)</f>
        <v/>
      </c>
      <c r="L681" s="280" t="str">
        <f>IF(ISBLANK('FIN1-SOURCE'!AE119),"",'FIN1-SOURCE'!AE119)</f>
        <v/>
      </c>
      <c r="M681" s="257" t="str">
        <f t="shared" si="11"/>
        <v>OK</v>
      </c>
      <c r="N681" s="15"/>
    </row>
    <row r="682" spans="1:14" ht="33.75" x14ac:dyDescent="0.25">
      <c r="A682" s="257" t="s">
        <v>834</v>
      </c>
      <c r="B682" s="257" t="s">
        <v>7389</v>
      </c>
      <c r="C682" s="257" t="s">
        <v>688</v>
      </c>
      <c r="D682" s="277" t="s">
        <v>7390</v>
      </c>
      <c r="E682" s="278" t="s">
        <v>711</v>
      </c>
      <c r="F682" s="279" t="s">
        <v>688</v>
      </c>
      <c r="G682" s="277" t="s">
        <v>1679</v>
      </c>
      <c r="H682" s="280" t="str">
        <f>IF(OR(AND('FIN1-SOURCE'!AD113="",'FIN1-SOURCE'!AE113=""),AND('FIN1-SOURCE'!AD119="",'FIN1-SOURCE'!AE119=""),AND('FIN1-SOURCE'!AE113="K",'FIN1-SOURCE'!AE119="K"),OR('FIN1-SOURCE'!AE113="O",'FIN1-SOURCE'!AE119="O")),"",SUM('FIN1-SOURCE'!AD113,'FIN1-SOURCE'!AD119))</f>
        <v/>
      </c>
      <c r="I682" s="280" t="str">
        <f>IF(AND(OR(AND('FIN1-SOURCE'!AE113="O",'FIN1-SOURCE'!AE119="O"),AND('FIN1-SOURCE'!AE113="K",'FIN1-SOURCE'!AE119="K")),SUM('FIN1-SOURCE'!AD113,'FIN1-SOURCE'!AD119)=0,ISNUMBER('FIN1-SOURCE'!AD120)),"",IF(OR('FIN1-SOURCE'!AE113="O",'FIN1-SOURCE'!AE119="O"),"O",IF(AND('FIN1-SOURCE'!AE113='FIN1-SOURCE'!AE119,OR('FIN1-SOURCE'!AE113="K",'FIN1-SOURCE'!AE113="W",'FIN1-SOURCE'!AE113="M")), UPPER('FIN1-SOURCE'!AE113),"")))</f>
        <v/>
      </c>
      <c r="J682" s="281" t="s">
        <v>711</v>
      </c>
      <c r="K682" s="280" t="str">
        <f>IF(AND(ISBLANK('FIN1-SOURCE'!AD120),$L$682&lt;&gt;"M"),"",'FIN1-SOURCE'!AD120)</f>
        <v/>
      </c>
      <c r="L682" s="280" t="str">
        <f>IF(ISBLANK('FIN1-SOURCE'!AE120),"",'FIN1-SOURCE'!AE120)</f>
        <v/>
      </c>
      <c r="M682" s="257" t="str">
        <f t="shared" si="11"/>
        <v>OK</v>
      </c>
      <c r="N682" s="15"/>
    </row>
    <row r="683" spans="1:14" ht="33.75" x14ac:dyDescent="0.25">
      <c r="A683" s="257" t="s">
        <v>834</v>
      </c>
      <c r="B683" s="257" t="s">
        <v>1680</v>
      </c>
      <c r="C683" s="257" t="s">
        <v>688</v>
      </c>
      <c r="D683" s="277" t="s">
        <v>1681</v>
      </c>
      <c r="E683" s="278" t="s">
        <v>711</v>
      </c>
      <c r="F683" s="279" t="s">
        <v>688</v>
      </c>
      <c r="G683" s="277" t="s">
        <v>1682</v>
      </c>
      <c r="H683" s="280" t="str">
        <f>IF(OR(AND('FIN1-SOURCE'!AD98="",'FIN1-SOURCE'!AE98=""),AND('FIN1-SOURCE'!AD109="",'FIN1-SOURCE'!AE109=""),AND('FIN1-SOURCE'!AE98="K",'FIN1-SOURCE'!AE109="K"),OR('FIN1-SOURCE'!AE98="O",'FIN1-SOURCE'!AE109="O")),"",SUM('FIN1-SOURCE'!AD98,'FIN1-SOURCE'!AD109))</f>
        <v/>
      </c>
      <c r="I683" s="280" t="str">
        <f>IF(AND(OR(AND('FIN1-SOURCE'!AE98="O",'FIN1-SOURCE'!AE109="O"),AND('FIN1-SOURCE'!AE98="K",'FIN1-SOURCE'!AE109="K")),SUM('FIN1-SOURCE'!AD98,'FIN1-SOURCE'!AD109)=0,ISNUMBER('FIN1-SOURCE'!AD121)),"",IF(OR('FIN1-SOURCE'!AE98="O",'FIN1-SOURCE'!AE109="O"),"O",IF(AND('FIN1-SOURCE'!AE98='FIN1-SOURCE'!AE109,OR('FIN1-SOURCE'!AE98="K",'FIN1-SOURCE'!AE98="W",'FIN1-SOURCE'!AE98="M")), UPPER('FIN1-SOURCE'!AE98),"")))</f>
        <v/>
      </c>
      <c r="J683" s="281" t="s">
        <v>711</v>
      </c>
      <c r="K683" s="280" t="str">
        <f>IF(AND(ISBLANK('FIN1-SOURCE'!AD121),$L$683&lt;&gt;"M"),"",'FIN1-SOURCE'!AD121)</f>
        <v/>
      </c>
      <c r="L683" s="280" t="str">
        <f>IF(ISBLANK('FIN1-SOURCE'!AE121),"",'FIN1-SOURCE'!AE121)</f>
        <v/>
      </c>
      <c r="M683" s="257" t="str">
        <f t="shared" si="11"/>
        <v>OK</v>
      </c>
      <c r="N683" s="15"/>
    </row>
    <row r="684" spans="1:14" ht="33.75" x14ac:dyDescent="0.25">
      <c r="A684" s="257" t="s">
        <v>834</v>
      </c>
      <c r="B684" s="257" t="s">
        <v>1683</v>
      </c>
      <c r="C684" s="257" t="s">
        <v>688</v>
      </c>
      <c r="D684" s="277" t="s">
        <v>1684</v>
      </c>
      <c r="E684" s="278" t="s">
        <v>711</v>
      </c>
      <c r="F684" s="279" t="s">
        <v>688</v>
      </c>
      <c r="G684" s="277" t="s">
        <v>1685</v>
      </c>
      <c r="H684" s="280" t="str">
        <f>IF(OR(AND('FIN1-SOURCE'!AD99="",'FIN1-SOURCE'!AE99=""),AND('FIN1-SOURCE'!AD110="",'FIN1-SOURCE'!AE110=""),AND('FIN1-SOURCE'!AE99="K",'FIN1-SOURCE'!AE110="K"),OR('FIN1-SOURCE'!AE99="O",'FIN1-SOURCE'!AE110="O")),"",SUM('FIN1-SOURCE'!AD99,'FIN1-SOURCE'!AD110))</f>
        <v/>
      </c>
      <c r="I684" s="280" t="str">
        <f>IF(AND(OR(AND('FIN1-SOURCE'!AE99="O",'FIN1-SOURCE'!AE110="O"),AND('FIN1-SOURCE'!AE99="K",'FIN1-SOURCE'!AE110="K")),SUM('FIN1-SOURCE'!AD99,'FIN1-SOURCE'!AD110)=0,ISNUMBER('FIN1-SOURCE'!AD122)),"",IF(OR('FIN1-SOURCE'!AE99="O",'FIN1-SOURCE'!AE110="O"),"O",IF(AND('FIN1-SOURCE'!AE99='FIN1-SOURCE'!AE110,OR('FIN1-SOURCE'!AE99="K",'FIN1-SOURCE'!AE99="W",'FIN1-SOURCE'!AE99="M")), UPPER('FIN1-SOURCE'!AE99),"")))</f>
        <v/>
      </c>
      <c r="J684" s="281" t="s">
        <v>711</v>
      </c>
      <c r="K684" s="280" t="str">
        <f>IF(AND(ISBLANK('FIN1-SOURCE'!AD122),$L$684&lt;&gt;"M"),"",'FIN1-SOURCE'!AD122)</f>
        <v/>
      </c>
      <c r="L684" s="280" t="str">
        <f>IF(ISBLANK('FIN1-SOURCE'!AE122),"",'FIN1-SOURCE'!AE122)</f>
        <v/>
      </c>
      <c r="M684" s="257" t="str">
        <f t="shared" si="11"/>
        <v>OK</v>
      </c>
      <c r="N684" s="15"/>
    </row>
    <row r="685" spans="1:14" ht="33.75" x14ac:dyDescent="0.25">
      <c r="A685" s="257" t="s">
        <v>834</v>
      </c>
      <c r="B685" s="257" t="s">
        <v>1686</v>
      </c>
      <c r="C685" s="257" t="s">
        <v>688</v>
      </c>
      <c r="D685" s="277" t="s">
        <v>1687</v>
      </c>
      <c r="E685" s="278" t="s">
        <v>711</v>
      </c>
      <c r="F685" s="279" t="s">
        <v>688</v>
      </c>
      <c r="G685" s="277" t="s">
        <v>1688</v>
      </c>
      <c r="H685" s="280" t="str">
        <f>IF(OR(AND('FIN1-SOURCE'!AD100="",'FIN1-SOURCE'!AE100=""),AND('FIN1-SOURCE'!AD111="",'FIN1-SOURCE'!AE111=""),AND('FIN1-SOURCE'!AE100="K",'FIN1-SOURCE'!AE111="K"),OR('FIN1-SOURCE'!AE100="O",'FIN1-SOURCE'!AE111="O")),"",SUM('FIN1-SOURCE'!AD100,'FIN1-SOURCE'!AD111))</f>
        <v/>
      </c>
      <c r="I685" s="280" t="str">
        <f>IF(AND(OR(AND('FIN1-SOURCE'!AE100="O",'FIN1-SOURCE'!AE111="O"),AND('FIN1-SOURCE'!AE100="K",'FIN1-SOURCE'!AE111="K")),SUM('FIN1-SOURCE'!AD100,'FIN1-SOURCE'!AD111)=0,ISNUMBER('FIN1-SOURCE'!AD123)),"",IF(OR('FIN1-SOURCE'!AE100="O",'FIN1-SOURCE'!AE111="O"),"O",IF(AND('FIN1-SOURCE'!AE100='FIN1-SOURCE'!AE111,OR('FIN1-SOURCE'!AE100="K",'FIN1-SOURCE'!AE100="W",'FIN1-SOURCE'!AE100="M")), UPPER('FIN1-SOURCE'!AE100),"")))</f>
        <v/>
      </c>
      <c r="J685" s="281" t="s">
        <v>711</v>
      </c>
      <c r="K685" s="280" t="str">
        <f>IF(AND(ISBLANK('FIN1-SOURCE'!AD123),$L$685&lt;&gt;"M"),"",'FIN1-SOURCE'!AD123)</f>
        <v/>
      </c>
      <c r="L685" s="280" t="str">
        <f>IF(ISBLANK('FIN1-SOURCE'!AE123),"",'FIN1-SOURCE'!AE123)</f>
        <v/>
      </c>
      <c r="M685" s="257" t="str">
        <f t="shared" si="11"/>
        <v>OK</v>
      </c>
      <c r="N685" s="15"/>
    </row>
    <row r="686" spans="1:14" ht="33.75" x14ac:dyDescent="0.25">
      <c r="A686" s="257" t="s">
        <v>834</v>
      </c>
      <c r="B686" s="257" t="s">
        <v>1689</v>
      </c>
      <c r="C686" s="257" t="s">
        <v>688</v>
      </c>
      <c r="D686" s="277" t="s">
        <v>1690</v>
      </c>
      <c r="E686" s="278" t="s">
        <v>711</v>
      </c>
      <c r="F686" s="279" t="s">
        <v>688</v>
      </c>
      <c r="G686" s="277" t="s">
        <v>1691</v>
      </c>
      <c r="H686" s="280" t="str">
        <f>IF(OR(AND('FIN1-SOURCE'!AD101="",'FIN1-SOURCE'!AE101=""),AND('FIN1-SOURCE'!AD112="",'FIN1-SOURCE'!AE112=""),AND('FIN1-SOURCE'!AE101="K",'FIN1-SOURCE'!AE112="K"),OR('FIN1-SOURCE'!AE101="O",'FIN1-SOURCE'!AE112="O")),"",SUM('FIN1-SOURCE'!AD101,'FIN1-SOURCE'!AD112))</f>
        <v/>
      </c>
      <c r="I686" s="280" t="str">
        <f>IF(AND(OR(AND('FIN1-SOURCE'!AE101="O",'FIN1-SOURCE'!AE112="O"),AND('FIN1-SOURCE'!AE101="K",'FIN1-SOURCE'!AE112="K")),SUM('FIN1-SOURCE'!AD101,'FIN1-SOURCE'!AD112)=0,ISNUMBER('FIN1-SOURCE'!AD124)),"",IF(OR('FIN1-SOURCE'!AE101="O",'FIN1-SOURCE'!AE112="O"),"O",IF(AND('FIN1-SOURCE'!AE101='FIN1-SOURCE'!AE112,OR('FIN1-SOURCE'!AE101="K",'FIN1-SOURCE'!AE101="W",'FIN1-SOURCE'!AE101="M")), UPPER('FIN1-SOURCE'!AE101),"")))</f>
        <v/>
      </c>
      <c r="J686" s="281" t="s">
        <v>711</v>
      </c>
      <c r="K686" s="280" t="str">
        <f>IF(AND(ISBLANK('FIN1-SOURCE'!AD124),$L$686&lt;&gt;"M"),"",'FIN1-SOURCE'!AD124)</f>
        <v/>
      </c>
      <c r="L686" s="280" t="str">
        <f>IF(ISBLANK('FIN1-SOURCE'!AE124),"",'FIN1-SOURCE'!AE124)</f>
        <v/>
      </c>
      <c r="M686" s="257" t="str">
        <f t="shared" si="11"/>
        <v>OK</v>
      </c>
      <c r="N686" s="15"/>
    </row>
    <row r="687" spans="1:14" ht="33.75" x14ac:dyDescent="0.25">
      <c r="A687" s="257" t="s">
        <v>834</v>
      </c>
      <c r="B687" s="257" t="s">
        <v>7391</v>
      </c>
      <c r="C687" s="257" t="s">
        <v>688</v>
      </c>
      <c r="D687" s="277" t="s">
        <v>7392</v>
      </c>
      <c r="E687" s="278" t="s">
        <v>711</v>
      </c>
      <c r="F687" s="279" t="s">
        <v>688</v>
      </c>
      <c r="G687" s="277" t="s">
        <v>1692</v>
      </c>
      <c r="H687" s="280" t="str">
        <f>IF(OR(AND('FIN1-SOURCE'!AD102="",'FIN1-SOURCE'!AE102=""),AND('FIN1-SOURCE'!AD113="",'FIN1-SOURCE'!AE113=""),AND('FIN1-SOURCE'!AE102="K",'FIN1-SOURCE'!AE113="K"),OR('FIN1-SOURCE'!AE102="O",'FIN1-SOURCE'!AE113="O")),"",SUM('FIN1-SOURCE'!AD102,'FIN1-SOURCE'!AD113))</f>
        <v/>
      </c>
      <c r="I687" s="280" t="str">
        <f>IF(AND(OR(AND('FIN1-SOURCE'!AE102="O",'FIN1-SOURCE'!AE113="O"),AND('FIN1-SOURCE'!AE102="K",'FIN1-SOURCE'!AE113="K")),SUM('FIN1-SOURCE'!AD102,'FIN1-SOURCE'!AD113)=0,ISNUMBER('FIN1-SOURCE'!AD125)),"",IF(OR('FIN1-SOURCE'!AE102="O",'FIN1-SOURCE'!AE113="O"),"O",IF(AND('FIN1-SOURCE'!AE102='FIN1-SOURCE'!AE113,OR('FIN1-SOURCE'!AE102="K",'FIN1-SOURCE'!AE102="W",'FIN1-SOURCE'!AE102="M")), UPPER('FIN1-SOURCE'!AE102),"")))</f>
        <v/>
      </c>
      <c r="J687" s="281" t="s">
        <v>711</v>
      </c>
      <c r="K687" s="280" t="str">
        <f>IF(AND(ISBLANK('FIN1-SOURCE'!AD125),$L$687&lt;&gt;"M"),"",'FIN1-SOURCE'!AD125)</f>
        <v/>
      </c>
      <c r="L687" s="280" t="str">
        <f>IF(ISBLANK('FIN1-SOURCE'!AE125),"",'FIN1-SOURCE'!AE125)</f>
        <v/>
      </c>
      <c r="M687" s="257" t="str">
        <f t="shared" si="11"/>
        <v>OK</v>
      </c>
      <c r="N687" s="15"/>
    </row>
    <row r="688" spans="1:14" ht="33.75" x14ac:dyDescent="0.25">
      <c r="A688" s="257" t="s">
        <v>834</v>
      </c>
      <c r="B688" s="257" t="s">
        <v>7393</v>
      </c>
      <c r="C688" s="257" t="s">
        <v>688</v>
      </c>
      <c r="D688" s="277" t="s">
        <v>7394</v>
      </c>
      <c r="E688" s="278" t="s">
        <v>711</v>
      </c>
      <c r="F688" s="279" t="s">
        <v>688</v>
      </c>
      <c r="G688" s="277" t="s">
        <v>1693</v>
      </c>
      <c r="H688" s="280" t="str">
        <f>IF(OR(AND('FIN1-SOURCE'!AD103="",'FIN1-SOURCE'!AE103=""),AND('FIN1-SOURCE'!AD115="",'FIN1-SOURCE'!AE115=""),AND('FIN1-SOURCE'!AE103="K",'FIN1-SOURCE'!AE115="K"),OR('FIN1-SOURCE'!AE103="O",'FIN1-SOURCE'!AE115="O")),"",SUM('FIN1-SOURCE'!AD103,'FIN1-SOURCE'!AD115))</f>
        <v/>
      </c>
      <c r="I688" s="280" t="str">
        <f>IF(AND(OR(AND('FIN1-SOURCE'!AE103="O",'FIN1-SOURCE'!AE115="O"),AND('FIN1-SOURCE'!AE103="K",'FIN1-SOURCE'!AE115="K")),SUM('FIN1-SOURCE'!AD103,'FIN1-SOURCE'!AD115)=0,ISNUMBER('FIN1-SOURCE'!AD126)),"",IF(OR('FIN1-SOURCE'!AE103="O",'FIN1-SOURCE'!AE115="O"),"O",IF(AND('FIN1-SOURCE'!AE103='FIN1-SOURCE'!AE115,OR('FIN1-SOURCE'!AE103="K",'FIN1-SOURCE'!AE103="W",'FIN1-SOURCE'!AE103="M")), UPPER('FIN1-SOURCE'!AE103),"")))</f>
        <v/>
      </c>
      <c r="J688" s="281" t="s">
        <v>711</v>
      </c>
      <c r="K688" s="280" t="str">
        <f>IF(AND(ISBLANK('FIN1-SOURCE'!AD126),$L$688&lt;&gt;"M"),"",'FIN1-SOURCE'!AD126)</f>
        <v/>
      </c>
      <c r="L688" s="280" t="str">
        <f>IF(ISBLANK('FIN1-SOURCE'!AE126),"",'FIN1-SOURCE'!AE126)</f>
        <v/>
      </c>
      <c r="M688" s="257" t="str">
        <f t="shared" si="11"/>
        <v>OK</v>
      </c>
      <c r="N688" s="15"/>
    </row>
    <row r="689" spans="1:14" ht="33.75" x14ac:dyDescent="0.25">
      <c r="A689" s="257" t="s">
        <v>834</v>
      </c>
      <c r="B689" s="257" t="s">
        <v>7395</v>
      </c>
      <c r="C689" s="257" t="s">
        <v>688</v>
      </c>
      <c r="D689" s="277" t="s">
        <v>7396</v>
      </c>
      <c r="E689" s="278" t="s">
        <v>711</v>
      </c>
      <c r="F689" s="279" t="s">
        <v>688</v>
      </c>
      <c r="G689" s="277" t="s">
        <v>1694</v>
      </c>
      <c r="H689" s="280" t="str">
        <f>IF(OR(AND('FIN1-SOURCE'!AD107="",'FIN1-SOURCE'!AE107=""),AND('FIN1-SOURCE'!AD125="",'FIN1-SOURCE'!AE125=""),AND('FIN1-SOURCE'!AE107="K",'FIN1-SOURCE'!AE125="K"),OR('FIN1-SOURCE'!AE107="O",'FIN1-SOURCE'!AE125="O")),"",SUM('FIN1-SOURCE'!AD107,'FIN1-SOURCE'!AD125))</f>
        <v/>
      </c>
      <c r="I689" s="280" t="str">
        <f>IF(AND(OR(AND('FIN1-SOURCE'!AE107="O",'FIN1-SOURCE'!AE125="O"),AND('FIN1-SOURCE'!AE107="K",'FIN1-SOURCE'!AE125="K")),SUM('FIN1-SOURCE'!AD107,'FIN1-SOURCE'!AD125)=0,ISNUMBER('FIN1-SOURCE'!AD127)),"",IF(OR('FIN1-SOURCE'!AE107="O",'FIN1-SOURCE'!AE125="O"),"O",IF(AND('FIN1-SOURCE'!AE107='FIN1-SOURCE'!AE125,OR('FIN1-SOURCE'!AE107="K",'FIN1-SOURCE'!AE107="W",'FIN1-SOURCE'!AE107="M")), UPPER('FIN1-SOURCE'!AE107),"")))</f>
        <v/>
      </c>
      <c r="J689" s="281" t="s">
        <v>711</v>
      </c>
      <c r="K689" s="280" t="str">
        <f>IF(AND(ISBLANK('FIN1-SOURCE'!AD127),$L$689&lt;&gt;"M"),"",'FIN1-SOURCE'!AD127)</f>
        <v/>
      </c>
      <c r="L689" s="280" t="str">
        <f>IF(ISBLANK('FIN1-SOURCE'!AE127),"",'FIN1-SOURCE'!AE127)</f>
        <v/>
      </c>
      <c r="M689" s="257" t="str">
        <f t="shared" ref="M689:M752" si="12">IF(AND(ISNUMBER(H689),ISNUMBER(K689)),IF(OR(ROUND(H689,0)&lt;&gt;ROUND(K689,0),I689&lt;&gt;L689),"Check","OK"),IF(OR(AND(H689&lt;&gt;K689,I689&lt;&gt;"M",L689&lt;&gt;"M"),I689&lt;&gt;L689),"Check","OK"))</f>
        <v>OK</v>
      </c>
      <c r="N689" s="15"/>
    </row>
    <row r="690" spans="1:14" ht="45" x14ac:dyDescent="0.25">
      <c r="A690" s="257" t="s">
        <v>834</v>
      </c>
      <c r="B690" s="257" t="s">
        <v>7397</v>
      </c>
      <c r="C690" s="257" t="s">
        <v>688</v>
      </c>
      <c r="D690" s="277" t="s">
        <v>7398</v>
      </c>
      <c r="E690" s="278" t="s">
        <v>711</v>
      </c>
      <c r="F690" s="279" t="s">
        <v>688</v>
      </c>
      <c r="G690" s="277" t="s">
        <v>1695</v>
      </c>
      <c r="H690" s="280" t="str">
        <f>IF(OR(AND('FIN1-SOURCE'!AD71="",'FIN1-SOURCE'!AE71=""),AND('FIN1-SOURCE'!AD87="",'FIN1-SOURCE'!AE87=""),AND('FIN1-SOURCE'!AD121="",'FIN1-SOURCE'!AE121=""),AND('FIN1-SOURCE'!AE71="K",'FIN1-SOURCE'!AE87="K",'FIN1-SOURCE'!AE121="K"),OR('FIN1-SOURCE'!AE71="O",'FIN1-SOURCE'!AE87="O",'FIN1-SOURCE'!AE121="O")),"",SUM('FIN1-SOURCE'!AD71,'FIN1-SOURCE'!AD87,'FIN1-SOURCE'!AD121))</f>
        <v/>
      </c>
      <c r="I690" s="280" t="str">
        <f>IF(AND(OR(AND('FIN1-SOURCE'!AE71="O",'FIN1-SOURCE'!AE87="O",'FIN1-SOURCE'!AE121="O"),AND('FIN1-SOURCE'!AE71="K",'FIN1-SOURCE'!AE87="K",'FIN1-SOURCE'!AE121="K")),SUM('FIN1-SOURCE'!AD71,'FIN1-SOURCE'!AD87,'FIN1-SOURCE'!AD121)=0,ISNUMBER('FIN1-SOURCE'!AD128)),"",IF(OR('FIN1-SOURCE'!AE71="O",'FIN1-SOURCE'!AE87="O",'FIN1-SOURCE'!AE121="O"),"O",IF(AND('FIN1-SOURCE'!AE71='FIN1-SOURCE'!AE87,'FIN1-SOURCE'!AE87='FIN1-SOURCE'!AE121,OR('FIN1-SOURCE'!AE71="K",'FIN1-SOURCE'!AE71="W",'FIN1-SOURCE'!AE71="M")), UPPER('FIN1-SOURCE'!AE71),"")))</f>
        <v/>
      </c>
      <c r="J690" s="281" t="s">
        <v>711</v>
      </c>
      <c r="K690" s="280" t="str">
        <f>IF(AND(ISBLANK('FIN1-SOURCE'!AD128),$L$690&lt;&gt;"M"),"",'FIN1-SOURCE'!AD128)</f>
        <v/>
      </c>
      <c r="L690" s="280" t="str">
        <f>IF(ISBLANK('FIN1-SOURCE'!AE128),"",'FIN1-SOURCE'!AE128)</f>
        <v/>
      </c>
      <c r="M690" s="257" t="str">
        <f t="shared" si="12"/>
        <v>OK</v>
      </c>
      <c r="N690" s="15"/>
    </row>
    <row r="691" spans="1:14" ht="45" x14ac:dyDescent="0.25">
      <c r="A691" s="257" t="s">
        <v>834</v>
      </c>
      <c r="B691" s="257" t="s">
        <v>7399</v>
      </c>
      <c r="C691" s="257" t="s">
        <v>688</v>
      </c>
      <c r="D691" s="277" t="s">
        <v>7400</v>
      </c>
      <c r="E691" s="278" t="s">
        <v>711</v>
      </c>
      <c r="F691" s="279" t="s">
        <v>688</v>
      </c>
      <c r="G691" s="277" t="s">
        <v>1696</v>
      </c>
      <c r="H691" s="280" t="str">
        <f>IF(OR(AND('FIN1-SOURCE'!AD72="",'FIN1-SOURCE'!AE72=""),AND('FIN1-SOURCE'!AD88="",'FIN1-SOURCE'!AE88=""),AND('FIN1-SOURCE'!AD122="",'FIN1-SOURCE'!AE122=""),AND('FIN1-SOURCE'!AE72="K",'FIN1-SOURCE'!AE88="K",'FIN1-SOURCE'!AE122="K"),OR('FIN1-SOURCE'!AE72="O",'FIN1-SOURCE'!AE88="O",'FIN1-SOURCE'!AE122="O")),"",SUM('FIN1-SOURCE'!AD72,'FIN1-SOURCE'!AD88,'FIN1-SOURCE'!AD122))</f>
        <v/>
      </c>
      <c r="I691" s="280" t="str">
        <f>IF(AND(OR(AND('FIN1-SOURCE'!AE72="O",'FIN1-SOURCE'!AE88="O",'FIN1-SOURCE'!AE122="O"),AND('FIN1-SOURCE'!AE72="K",'FIN1-SOURCE'!AE88="K",'FIN1-SOURCE'!AE122="K")),SUM('FIN1-SOURCE'!AD72,'FIN1-SOURCE'!AD88,'FIN1-SOURCE'!AD122)=0,ISNUMBER('FIN1-SOURCE'!AD129)),"",IF(OR('FIN1-SOURCE'!AE72="O",'FIN1-SOURCE'!AE88="O",'FIN1-SOURCE'!AE122="O"),"O",IF(AND('FIN1-SOURCE'!AE72='FIN1-SOURCE'!AE88,'FIN1-SOURCE'!AE88='FIN1-SOURCE'!AE122,OR('FIN1-SOURCE'!AE72="K",'FIN1-SOURCE'!AE72="W",'FIN1-SOURCE'!AE72="M")), UPPER('FIN1-SOURCE'!AE72),"")))</f>
        <v/>
      </c>
      <c r="J691" s="281" t="s">
        <v>711</v>
      </c>
      <c r="K691" s="280" t="str">
        <f>IF(AND(ISBLANK('FIN1-SOURCE'!AD129),$L$691&lt;&gt;"M"),"",'FIN1-SOURCE'!AD129)</f>
        <v/>
      </c>
      <c r="L691" s="280" t="str">
        <f>IF(ISBLANK('FIN1-SOURCE'!AE129),"",'FIN1-SOURCE'!AE129)</f>
        <v/>
      </c>
      <c r="M691" s="257" t="str">
        <f t="shared" si="12"/>
        <v>OK</v>
      </c>
      <c r="N691" s="15"/>
    </row>
    <row r="692" spans="1:14" ht="45" x14ac:dyDescent="0.25">
      <c r="A692" s="257" t="s">
        <v>834</v>
      </c>
      <c r="B692" s="257" t="s">
        <v>7401</v>
      </c>
      <c r="C692" s="257" t="s">
        <v>688</v>
      </c>
      <c r="D692" s="277" t="s">
        <v>7402</v>
      </c>
      <c r="E692" s="278" t="s">
        <v>711</v>
      </c>
      <c r="F692" s="279" t="s">
        <v>688</v>
      </c>
      <c r="G692" s="277" t="s">
        <v>1697</v>
      </c>
      <c r="H692" s="280" t="str">
        <f>IF(OR(AND('FIN1-SOURCE'!AD73="",'FIN1-SOURCE'!AE73=""),AND('FIN1-SOURCE'!AD89="",'FIN1-SOURCE'!AE89=""),AND('FIN1-SOURCE'!AD123="",'FIN1-SOURCE'!AE123=""),AND('FIN1-SOURCE'!AE73="K",'FIN1-SOURCE'!AE89="K",'FIN1-SOURCE'!AE123="K"),OR('FIN1-SOURCE'!AE73="O",'FIN1-SOURCE'!AE89="O",'FIN1-SOURCE'!AE123="O")),"",SUM('FIN1-SOURCE'!AD73,'FIN1-SOURCE'!AD89,'FIN1-SOURCE'!AD123))</f>
        <v/>
      </c>
      <c r="I692" s="280" t="str">
        <f>IF(AND(OR(AND('FIN1-SOURCE'!AE73="O",'FIN1-SOURCE'!AE89="O",'FIN1-SOURCE'!AE123="O"),AND('FIN1-SOURCE'!AE73="K",'FIN1-SOURCE'!AE89="K",'FIN1-SOURCE'!AE123="K")),SUM('FIN1-SOURCE'!AD73,'FIN1-SOURCE'!AD89,'FIN1-SOURCE'!AD123)=0,ISNUMBER('FIN1-SOURCE'!AD130)),"",IF(OR('FIN1-SOURCE'!AE73="O",'FIN1-SOURCE'!AE89="O",'FIN1-SOURCE'!AE123="O"),"O",IF(AND('FIN1-SOURCE'!AE73='FIN1-SOURCE'!AE89,'FIN1-SOURCE'!AE89='FIN1-SOURCE'!AE123,OR('FIN1-SOURCE'!AE73="K",'FIN1-SOURCE'!AE73="W",'FIN1-SOURCE'!AE73="M")), UPPER('FIN1-SOURCE'!AE73),"")))</f>
        <v/>
      </c>
      <c r="J692" s="281" t="s">
        <v>711</v>
      </c>
      <c r="K692" s="280" t="str">
        <f>IF(AND(ISBLANK('FIN1-SOURCE'!AD130),$L$692&lt;&gt;"M"),"",'FIN1-SOURCE'!AD130)</f>
        <v/>
      </c>
      <c r="L692" s="280" t="str">
        <f>IF(ISBLANK('FIN1-SOURCE'!AE130),"",'FIN1-SOURCE'!AE130)</f>
        <v/>
      </c>
      <c r="M692" s="257" t="str">
        <f t="shared" si="12"/>
        <v>OK</v>
      </c>
      <c r="N692" s="15"/>
    </row>
    <row r="693" spans="1:14" ht="45" x14ac:dyDescent="0.25">
      <c r="A693" s="257" t="s">
        <v>834</v>
      </c>
      <c r="B693" s="257" t="s">
        <v>7403</v>
      </c>
      <c r="C693" s="257" t="s">
        <v>688</v>
      </c>
      <c r="D693" s="277" t="s">
        <v>7404</v>
      </c>
      <c r="E693" s="278" t="s">
        <v>711</v>
      </c>
      <c r="F693" s="279" t="s">
        <v>688</v>
      </c>
      <c r="G693" s="277" t="s">
        <v>1698</v>
      </c>
      <c r="H693" s="280" t="str">
        <f>IF(OR(AND('FIN1-SOURCE'!AD74="",'FIN1-SOURCE'!AE74=""),AND('FIN1-SOURCE'!AD90="",'FIN1-SOURCE'!AE90=""),AND('FIN1-SOURCE'!AD124="",'FIN1-SOURCE'!AE124=""),AND('FIN1-SOURCE'!AE74="K",'FIN1-SOURCE'!AE90="K",'FIN1-SOURCE'!AE124="K"),OR('FIN1-SOURCE'!AE74="O",'FIN1-SOURCE'!AE90="O",'FIN1-SOURCE'!AE124="O")),"",SUM('FIN1-SOURCE'!AD74,'FIN1-SOURCE'!AD90,'FIN1-SOURCE'!AD124))</f>
        <v/>
      </c>
      <c r="I693" s="280" t="str">
        <f>IF(AND(OR(AND('FIN1-SOURCE'!AE74="O",'FIN1-SOURCE'!AE90="O",'FIN1-SOURCE'!AE124="O"),AND('FIN1-SOURCE'!AE74="K",'FIN1-SOURCE'!AE90="K",'FIN1-SOURCE'!AE124="K")),SUM('FIN1-SOURCE'!AD74,'FIN1-SOURCE'!AD90,'FIN1-SOURCE'!AD124)=0,ISNUMBER('FIN1-SOURCE'!AD131)),"",IF(OR('FIN1-SOURCE'!AE74="O",'FIN1-SOURCE'!AE90="O",'FIN1-SOURCE'!AE124="O"),"O",IF(AND('FIN1-SOURCE'!AE74='FIN1-SOURCE'!AE90,'FIN1-SOURCE'!AE90='FIN1-SOURCE'!AE124,OR('FIN1-SOURCE'!AE74="K",'FIN1-SOURCE'!AE74="W",'FIN1-SOURCE'!AE74="M")), UPPER('FIN1-SOURCE'!AE74),"")))</f>
        <v/>
      </c>
      <c r="J693" s="281" t="s">
        <v>711</v>
      </c>
      <c r="K693" s="280" t="str">
        <f>IF(AND(ISBLANK('FIN1-SOURCE'!AD131),$L$693&lt;&gt;"M"),"",'FIN1-SOURCE'!AD131)</f>
        <v/>
      </c>
      <c r="L693" s="280" t="str">
        <f>IF(ISBLANK('FIN1-SOURCE'!AE131),"",'FIN1-SOURCE'!AE131)</f>
        <v/>
      </c>
      <c r="M693" s="257" t="str">
        <f t="shared" si="12"/>
        <v>OK</v>
      </c>
      <c r="N693" s="15"/>
    </row>
    <row r="694" spans="1:14" ht="45" x14ac:dyDescent="0.25">
      <c r="A694" s="257" t="s">
        <v>834</v>
      </c>
      <c r="B694" s="257" t="s">
        <v>7405</v>
      </c>
      <c r="C694" s="257" t="s">
        <v>688</v>
      </c>
      <c r="D694" s="277" t="s">
        <v>7406</v>
      </c>
      <c r="E694" s="278" t="s">
        <v>711</v>
      </c>
      <c r="F694" s="279" t="s">
        <v>688</v>
      </c>
      <c r="G694" s="277" t="s">
        <v>1699</v>
      </c>
      <c r="H694" s="280" t="str">
        <f>IF(OR(AND('FIN1-SOURCE'!AD75="",'FIN1-SOURCE'!AE75=""),AND('FIN1-SOURCE'!AD91="",'FIN1-SOURCE'!AE91=""),AND('FIN1-SOURCE'!AD125="",'FIN1-SOURCE'!AE125=""),AND('FIN1-SOURCE'!AE75="K",'FIN1-SOURCE'!AE91="K",'FIN1-SOURCE'!AE125="K"),OR('FIN1-SOURCE'!AE75="O",'FIN1-SOURCE'!AE91="O",'FIN1-SOURCE'!AE125="O")),"",SUM('FIN1-SOURCE'!AD75,'FIN1-SOURCE'!AD91,'FIN1-SOURCE'!AD125))</f>
        <v/>
      </c>
      <c r="I694" s="280" t="str">
        <f>IF(AND(OR(AND('FIN1-SOURCE'!AE75="O",'FIN1-SOURCE'!AE91="O",'FIN1-SOURCE'!AE125="O"),AND('FIN1-SOURCE'!AE75="K",'FIN1-SOURCE'!AE91="K",'FIN1-SOURCE'!AE125="K")),SUM('FIN1-SOURCE'!AD75,'FIN1-SOURCE'!AD91,'FIN1-SOURCE'!AD125)=0,ISNUMBER('FIN1-SOURCE'!AD132)),"",IF(OR('FIN1-SOURCE'!AE75="O",'FIN1-SOURCE'!AE91="O",'FIN1-SOURCE'!AE125="O"),"O",IF(AND('FIN1-SOURCE'!AE75='FIN1-SOURCE'!AE91,'FIN1-SOURCE'!AE91='FIN1-SOURCE'!AE125,OR('FIN1-SOURCE'!AE75="K",'FIN1-SOURCE'!AE75="W",'FIN1-SOURCE'!AE75="M")), UPPER('FIN1-SOURCE'!AE75),"")))</f>
        <v/>
      </c>
      <c r="J694" s="281" t="s">
        <v>711</v>
      </c>
      <c r="K694" s="280" t="str">
        <f>IF(AND(ISBLANK('FIN1-SOURCE'!AD132),$L$694&lt;&gt;"M"),"",'FIN1-SOURCE'!AD132)</f>
        <v/>
      </c>
      <c r="L694" s="280" t="str">
        <f>IF(ISBLANK('FIN1-SOURCE'!AE132),"",'FIN1-SOURCE'!AE132)</f>
        <v/>
      </c>
      <c r="M694" s="257" t="str">
        <f t="shared" si="12"/>
        <v>OK</v>
      </c>
      <c r="N694" s="15"/>
    </row>
    <row r="695" spans="1:14" ht="33.75" x14ac:dyDescent="0.25">
      <c r="A695" s="257" t="s">
        <v>834</v>
      </c>
      <c r="B695" s="257" t="s">
        <v>7407</v>
      </c>
      <c r="C695" s="257" t="s">
        <v>688</v>
      </c>
      <c r="D695" s="277" t="s">
        <v>7408</v>
      </c>
      <c r="E695" s="278" t="s">
        <v>711</v>
      </c>
      <c r="F695" s="279" t="s">
        <v>688</v>
      </c>
      <c r="G695" s="277" t="s">
        <v>1700</v>
      </c>
      <c r="H695" s="280" t="str">
        <f>IF(OR(AND('FIN1-SOURCE'!AD77="",'FIN1-SOURCE'!AE77=""),AND('FIN1-SOURCE'!AD126="",'FIN1-SOURCE'!AE126=""),AND('FIN1-SOURCE'!AE77="K",'FIN1-SOURCE'!AE126="K"),OR('FIN1-SOURCE'!AE77="O",'FIN1-SOURCE'!AE126="O")),"",SUM('FIN1-SOURCE'!AD77,'FIN1-SOURCE'!AD126))</f>
        <v/>
      </c>
      <c r="I695" s="280" t="str">
        <f>IF(AND(OR(AND('FIN1-SOURCE'!AE77="O",'FIN1-SOURCE'!AE126="O"),AND('FIN1-SOURCE'!AE77="K",'FIN1-SOURCE'!AE126="K")),SUM('FIN1-SOURCE'!AD77,'FIN1-SOURCE'!AD126)=0,ISNUMBER('FIN1-SOURCE'!AD133)),"",IF(OR('FIN1-SOURCE'!AE77="O",'FIN1-SOURCE'!AE126="O"),"O",IF(AND('FIN1-SOURCE'!AE77='FIN1-SOURCE'!AE126,OR('FIN1-SOURCE'!AE77="K",'FIN1-SOURCE'!AE77="W",'FIN1-SOURCE'!AE77="M")), UPPER('FIN1-SOURCE'!AE77),"")))</f>
        <v/>
      </c>
      <c r="J695" s="281" t="s">
        <v>711</v>
      </c>
      <c r="K695" s="280" t="str">
        <f>IF(AND(ISBLANK('FIN1-SOURCE'!AD133),$L$695&lt;&gt;"M"),"",'FIN1-SOURCE'!AD133)</f>
        <v/>
      </c>
      <c r="L695" s="280" t="str">
        <f>IF(ISBLANK('FIN1-SOURCE'!AE133),"",'FIN1-SOURCE'!AE133)</f>
        <v/>
      </c>
      <c r="M695" s="257" t="str">
        <f t="shared" si="12"/>
        <v>OK</v>
      </c>
      <c r="N695" s="15"/>
    </row>
    <row r="696" spans="1:14" ht="45" x14ac:dyDescent="0.25">
      <c r="A696" s="257" t="s">
        <v>834</v>
      </c>
      <c r="B696" s="257" t="s">
        <v>7409</v>
      </c>
      <c r="C696" s="257" t="s">
        <v>688</v>
      </c>
      <c r="D696" s="277" t="s">
        <v>7410</v>
      </c>
      <c r="E696" s="278" t="s">
        <v>711</v>
      </c>
      <c r="F696" s="279" t="s">
        <v>688</v>
      </c>
      <c r="G696" s="277" t="s">
        <v>1701</v>
      </c>
      <c r="H696" s="280" t="str">
        <f>IF(OR(AND('FIN1-SOURCE'!AD78="",'FIN1-SOURCE'!AE78=""),AND('FIN1-SOURCE'!AD92="",'FIN1-SOURCE'!AE92=""),AND('FIN1-SOURCE'!AD116="",'FIN1-SOURCE'!AE116=""),AND('FIN1-SOURCE'!AE78="K",'FIN1-SOURCE'!AE92="K",'FIN1-SOURCE'!AE116="K"),OR('FIN1-SOURCE'!AE78="O",'FIN1-SOURCE'!AE92="O",'FIN1-SOURCE'!AE116="O")),"",SUM('FIN1-SOURCE'!AD78,'FIN1-SOURCE'!AD92,'FIN1-SOURCE'!AD116))</f>
        <v/>
      </c>
      <c r="I696" s="280" t="str">
        <f>IF(AND(OR(AND('FIN1-SOURCE'!AE78="O",'FIN1-SOURCE'!AE92="O",'FIN1-SOURCE'!AE116="O"),AND('FIN1-SOURCE'!AE78="K",'FIN1-SOURCE'!AE92="K",'FIN1-SOURCE'!AE116="K")),SUM('FIN1-SOURCE'!AD78,'FIN1-SOURCE'!AD92,'FIN1-SOURCE'!AD116)=0,ISNUMBER('FIN1-SOURCE'!AD134)),"",IF(OR('FIN1-SOURCE'!AE78="O",'FIN1-SOURCE'!AE92="O",'FIN1-SOURCE'!AE116="O"),"O",IF(AND('FIN1-SOURCE'!AE78='FIN1-SOURCE'!AE92,'FIN1-SOURCE'!AE92='FIN1-SOURCE'!AE116,OR('FIN1-SOURCE'!AE78="K",'FIN1-SOURCE'!AE78="W",'FIN1-SOURCE'!AE78="M")), UPPER('FIN1-SOURCE'!AE78),"")))</f>
        <v/>
      </c>
      <c r="J696" s="281" t="s">
        <v>711</v>
      </c>
      <c r="K696" s="280" t="str">
        <f>IF(AND(ISBLANK('FIN1-SOURCE'!AD134),$L$696&lt;&gt;"M"),"",'FIN1-SOURCE'!AD134)</f>
        <v/>
      </c>
      <c r="L696" s="280" t="str">
        <f>IF(ISBLANK('FIN1-SOURCE'!AE134),"",'FIN1-SOURCE'!AE134)</f>
        <v/>
      </c>
      <c r="M696" s="257" t="str">
        <f t="shared" si="12"/>
        <v>OK</v>
      </c>
      <c r="N696" s="15"/>
    </row>
    <row r="697" spans="1:14" ht="33.75" x14ac:dyDescent="0.25">
      <c r="A697" s="257" t="s">
        <v>834</v>
      </c>
      <c r="B697" s="257" t="s">
        <v>7411</v>
      </c>
      <c r="C697" s="257" t="s">
        <v>688</v>
      </c>
      <c r="D697" s="277" t="s">
        <v>7412</v>
      </c>
      <c r="E697" s="278" t="s">
        <v>711</v>
      </c>
      <c r="F697" s="279" t="s">
        <v>688</v>
      </c>
      <c r="G697" s="277" t="s">
        <v>7413</v>
      </c>
      <c r="H697" s="280" t="str">
        <f>IF(OR(AND('FIN1-SOURCE'!AD107="",'FIN1-SOURCE'!AE107=""),AND('FIN1-SOURCE'!AD132="",'FIN1-SOURCE'!AE132=""),AND('FIN1-SOURCE'!AE107="K",'FIN1-SOURCE'!AE132="K"),OR('FIN1-SOURCE'!AE107="O",'FIN1-SOURCE'!AE132="O")),"",SUM('FIN1-SOURCE'!AD107,'FIN1-SOURCE'!AD132))</f>
        <v/>
      </c>
      <c r="I697" s="280" t="str">
        <f>IF(AND(OR(AND('FIN1-SOURCE'!AE107="O",'FIN1-SOURCE'!AE132="O"),AND('FIN1-SOURCE'!AE107="K",'FIN1-SOURCE'!AE132="K")),SUM('FIN1-SOURCE'!AD107,'FIN1-SOURCE'!AD132)=0,ISNUMBER('FIN1-SOURCE'!AD135)),"",IF(OR('FIN1-SOURCE'!AE107="O",'FIN1-SOURCE'!AE132="O"),"O",IF(AND('FIN1-SOURCE'!AE107='FIN1-SOURCE'!AE132,OR('FIN1-SOURCE'!AE107="K",'FIN1-SOURCE'!AE107="W",'FIN1-SOURCE'!AE107="M")), UPPER('FIN1-SOURCE'!AE107),"")))</f>
        <v/>
      </c>
      <c r="J697" s="281" t="s">
        <v>711</v>
      </c>
      <c r="K697" s="280" t="str">
        <f>IF(AND(ISBLANK('FIN1-SOURCE'!AD135),$L$697&lt;&gt;"M"),"",'FIN1-SOURCE'!AD135)</f>
        <v/>
      </c>
      <c r="L697" s="280" t="str">
        <f>IF(ISBLANK('FIN1-SOURCE'!AE135),"",'FIN1-SOURCE'!AE135)</f>
        <v/>
      </c>
      <c r="M697" s="257" t="str">
        <f t="shared" si="12"/>
        <v>OK</v>
      </c>
      <c r="N697" s="15"/>
    </row>
    <row r="698" spans="1:14" ht="33.75" x14ac:dyDescent="0.25">
      <c r="A698" s="257" t="s">
        <v>834</v>
      </c>
      <c r="B698" s="257" t="s">
        <v>1702</v>
      </c>
      <c r="C698" s="257" t="s">
        <v>688</v>
      </c>
      <c r="D698" s="277" t="s">
        <v>872</v>
      </c>
      <c r="E698" s="278" t="s">
        <v>711</v>
      </c>
      <c r="F698" s="279" t="s">
        <v>688</v>
      </c>
      <c r="G698" s="277" t="s">
        <v>873</v>
      </c>
      <c r="H698" s="280" t="str">
        <f>IF(OR(AND('FIN1-SOURCE'!AA31="",'FIN1-SOURCE'!AB31=""),AND('FIN1-SOURCE'!AD31="",'FIN1-SOURCE'!AE31=""),AND('FIN1-SOURCE'!AB31="K",'FIN1-SOURCE'!AE31="K"),OR('FIN1-SOURCE'!AB31="O",'FIN1-SOURCE'!AE31="O")),"",SUM('FIN1-SOURCE'!AA31,'FIN1-SOURCE'!AD31))</f>
        <v/>
      </c>
      <c r="I698" s="280" t="str">
        <f xml:space="preserve"> IF(AND(OR(AND('FIN1-SOURCE'!AB31="O",'FIN1-SOURCE'!AE31="O"),AND('FIN1-SOURCE'!AB31="K",'FIN1-SOURCE'!AE31="K")),SUM('FIN1-SOURCE'!AA31,'FIN1-SOURCE'!AD31)=0,ISNUMBER('FIN1-SOURCE'!AG31)),"",IF(OR('FIN1-SOURCE'!AB31="O",'FIN1-SOURCE'!AE31="O"),"O",IF(AND('FIN1-SOURCE'!AB31='FIN1-SOURCE'!AE31,OR('FIN1-SOURCE'!AB31="K",'FIN1-SOURCE'!AB31="W",'FIN1-SOURCE'!AB31="M")),UPPER( 'FIN1-SOURCE'!AB31),"")))</f>
        <v/>
      </c>
      <c r="J698" s="281" t="s">
        <v>711</v>
      </c>
      <c r="K698" s="280" t="str">
        <f>IF(AND(ISBLANK('FIN1-SOURCE'!AG31),$L$698&lt;&gt;"M"),"",'FIN1-SOURCE'!AG31)</f>
        <v/>
      </c>
      <c r="L698" s="280" t="str">
        <f>IF(ISBLANK('FIN1-SOURCE'!AH31),"",'FIN1-SOURCE'!AH31)</f>
        <v/>
      </c>
      <c r="M698" s="257" t="str">
        <f t="shared" si="12"/>
        <v>OK</v>
      </c>
      <c r="N698" s="15"/>
    </row>
    <row r="699" spans="1:14" ht="33.75" x14ac:dyDescent="0.25">
      <c r="A699" s="257" t="s">
        <v>834</v>
      </c>
      <c r="B699" s="257" t="s">
        <v>1703</v>
      </c>
      <c r="C699" s="257" t="s">
        <v>688</v>
      </c>
      <c r="D699" s="277" t="s">
        <v>875</v>
      </c>
      <c r="E699" s="278" t="s">
        <v>711</v>
      </c>
      <c r="F699" s="279" t="s">
        <v>688</v>
      </c>
      <c r="G699" s="277" t="s">
        <v>876</v>
      </c>
      <c r="H699" s="280" t="str">
        <f>IF(OR(AND('FIN1-SOURCE'!AA32="",'FIN1-SOURCE'!AB32=""),AND('FIN1-SOURCE'!AD32="",'FIN1-SOURCE'!AE32=""),AND('FIN1-SOURCE'!AB32="K",'FIN1-SOURCE'!AE32="K"),OR('FIN1-SOURCE'!AB32="O",'FIN1-SOURCE'!AE32="O")),"",SUM('FIN1-SOURCE'!AA32,'FIN1-SOURCE'!AD32))</f>
        <v/>
      </c>
      <c r="I699" s="280" t="str">
        <f xml:space="preserve"> IF(AND(OR(AND('FIN1-SOURCE'!AB32="O",'FIN1-SOURCE'!AE32="O"),AND('FIN1-SOURCE'!AB32="K",'FIN1-SOURCE'!AE32="K")),SUM('FIN1-SOURCE'!AA32,'FIN1-SOURCE'!AD32)=0,ISNUMBER('FIN1-SOURCE'!AG32)),"",IF(OR('FIN1-SOURCE'!AB32="O",'FIN1-SOURCE'!AE32="O"),"O",IF(AND('FIN1-SOURCE'!AB32='FIN1-SOURCE'!AE32,OR('FIN1-SOURCE'!AB32="K",'FIN1-SOURCE'!AB32="W",'FIN1-SOURCE'!AB32="M")),UPPER( 'FIN1-SOURCE'!AB32),"")))</f>
        <v/>
      </c>
      <c r="J699" s="281" t="s">
        <v>711</v>
      </c>
      <c r="K699" s="280" t="str">
        <f>IF(AND(ISBLANK('FIN1-SOURCE'!AG32),$L$699&lt;&gt;"M"),"",'FIN1-SOURCE'!AG32)</f>
        <v/>
      </c>
      <c r="L699" s="280" t="str">
        <f>IF(ISBLANK('FIN1-SOURCE'!AH32),"",'FIN1-SOURCE'!AH32)</f>
        <v/>
      </c>
      <c r="M699" s="257" t="str">
        <f t="shared" si="12"/>
        <v>OK</v>
      </c>
      <c r="N699" s="15"/>
    </row>
    <row r="700" spans="1:14" ht="33.75" x14ac:dyDescent="0.25">
      <c r="A700" s="257" t="s">
        <v>834</v>
      </c>
      <c r="B700" s="257" t="s">
        <v>1704</v>
      </c>
      <c r="C700" s="257" t="s">
        <v>688</v>
      </c>
      <c r="D700" s="277" t="s">
        <v>878</v>
      </c>
      <c r="E700" s="278" t="s">
        <v>711</v>
      </c>
      <c r="F700" s="279" t="s">
        <v>688</v>
      </c>
      <c r="G700" s="277" t="s">
        <v>879</v>
      </c>
      <c r="H700" s="280" t="str">
        <f>IF(OR(AND('FIN1-SOURCE'!AA33="",'FIN1-SOURCE'!AB33=""),AND('FIN1-SOURCE'!AD33="",'FIN1-SOURCE'!AE33=""),AND('FIN1-SOURCE'!AB33="K",'FIN1-SOURCE'!AE33="K"),OR('FIN1-SOURCE'!AB33="O",'FIN1-SOURCE'!AE33="O")),"",SUM('FIN1-SOURCE'!AA33,'FIN1-SOURCE'!AD33))</f>
        <v/>
      </c>
      <c r="I700" s="280" t="str">
        <f xml:space="preserve"> IF(AND(OR(AND('FIN1-SOURCE'!AB33="O",'FIN1-SOURCE'!AE33="O"),AND('FIN1-SOURCE'!AB33="K",'FIN1-SOURCE'!AE33="K")),SUM('FIN1-SOURCE'!AA33,'FIN1-SOURCE'!AD33)=0,ISNUMBER('FIN1-SOURCE'!AG33)),"",IF(OR('FIN1-SOURCE'!AB33="O",'FIN1-SOURCE'!AE33="O"),"O",IF(AND('FIN1-SOURCE'!AB33='FIN1-SOURCE'!AE33,OR('FIN1-SOURCE'!AB33="K",'FIN1-SOURCE'!AB33="W",'FIN1-SOURCE'!AB33="M")),UPPER( 'FIN1-SOURCE'!AB33),"")))</f>
        <v/>
      </c>
      <c r="J700" s="281" t="s">
        <v>711</v>
      </c>
      <c r="K700" s="280" t="str">
        <f>IF(AND(ISBLANK('FIN1-SOURCE'!AG33),$L$700&lt;&gt;"M"),"",'FIN1-SOURCE'!AG33)</f>
        <v/>
      </c>
      <c r="L700" s="280" t="str">
        <f>IF(ISBLANK('FIN1-SOURCE'!AH33),"",'FIN1-SOURCE'!AH33)</f>
        <v/>
      </c>
      <c r="M700" s="257" t="str">
        <f t="shared" si="12"/>
        <v>OK</v>
      </c>
      <c r="N700" s="15"/>
    </row>
    <row r="701" spans="1:14" ht="33.75" x14ac:dyDescent="0.25">
      <c r="A701" s="257" t="s">
        <v>834</v>
      </c>
      <c r="B701" s="257" t="s">
        <v>1705</v>
      </c>
      <c r="C701" s="257" t="s">
        <v>688</v>
      </c>
      <c r="D701" s="277" t="s">
        <v>1706</v>
      </c>
      <c r="E701" s="278" t="s">
        <v>711</v>
      </c>
      <c r="F701" s="279" t="s">
        <v>688</v>
      </c>
      <c r="G701" s="277" t="s">
        <v>882</v>
      </c>
      <c r="H701" s="280" t="str">
        <f>IF(OR(AND('FIN1-SOURCE'!AG32="",'FIN1-SOURCE'!AH32=""),AND('FIN1-SOURCE'!AG33="",'FIN1-SOURCE'!AH33=""),AND('FIN1-SOURCE'!AH32="K",'FIN1-SOURCE'!AH33="K"),OR('FIN1-SOURCE'!AH32="O",'FIN1-SOURCE'!AH33="O")),"",SUM('FIN1-SOURCE'!AG32,'FIN1-SOURCE'!AG33))</f>
        <v/>
      </c>
      <c r="I701" s="280" t="str">
        <f>IF(AND(OR(AND('FIN1-SOURCE'!AH32="O",'FIN1-SOURCE'!AH33="O"),AND('FIN1-SOURCE'!AH32="K",'FIN1-SOURCE'!AH33="K")),SUM('FIN1-SOURCE'!AG32,'FIN1-SOURCE'!AG33)=0,ISNUMBER('FIN1-SOURCE'!AG34)),"",IF(OR('FIN1-SOURCE'!AH32="O",'FIN1-SOURCE'!AH33="O"),"O",IF(AND('FIN1-SOURCE'!AH32='FIN1-SOURCE'!AH33,OR('FIN1-SOURCE'!AH32="K",'FIN1-SOURCE'!AH32="W",'FIN1-SOURCE'!AH32="M")), UPPER('FIN1-SOURCE'!AH32),"")))</f>
        <v/>
      </c>
      <c r="J701" s="281" t="s">
        <v>711</v>
      </c>
      <c r="K701" s="280" t="str">
        <f>IF(AND(ISBLANK('FIN1-SOURCE'!AG34),$L$701&lt;&gt;"M"),"",'FIN1-SOURCE'!AG34)</f>
        <v/>
      </c>
      <c r="L701" s="280" t="str">
        <f>IF(ISBLANK('FIN1-SOURCE'!AH34),"",'FIN1-SOURCE'!AH34)</f>
        <v/>
      </c>
      <c r="M701" s="257" t="str">
        <f t="shared" si="12"/>
        <v>OK</v>
      </c>
      <c r="N701" s="15"/>
    </row>
    <row r="702" spans="1:14" ht="33.75" x14ac:dyDescent="0.25">
      <c r="A702" s="257" t="s">
        <v>834</v>
      </c>
      <c r="B702" s="257" t="s">
        <v>1707</v>
      </c>
      <c r="C702" s="257" t="s">
        <v>688</v>
      </c>
      <c r="D702" s="277" t="s">
        <v>1708</v>
      </c>
      <c r="E702" s="278" t="s">
        <v>711</v>
      </c>
      <c r="F702" s="279" t="s">
        <v>688</v>
      </c>
      <c r="G702" s="277" t="s">
        <v>885</v>
      </c>
      <c r="H702" s="280" t="str">
        <f>IF(OR(AND('FIN1-SOURCE'!AG31="",'FIN1-SOURCE'!AH31=""),AND('FIN1-SOURCE'!AG34="",'FIN1-SOURCE'!AH34=""),AND('FIN1-SOURCE'!AH31="K",'FIN1-SOURCE'!AH34="K"),OR('FIN1-SOURCE'!AH31="O",'FIN1-SOURCE'!AH34="O")),"",SUM('FIN1-SOURCE'!AG31,'FIN1-SOURCE'!AG34))</f>
        <v/>
      </c>
      <c r="I702" s="280" t="str">
        <f>IF(AND(OR(AND('FIN1-SOURCE'!AH31="O",'FIN1-SOURCE'!AH34="O"),AND('FIN1-SOURCE'!AH31="K",'FIN1-SOURCE'!AH34="K")),SUM('FIN1-SOURCE'!AG31,'FIN1-SOURCE'!AG34)=0,ISNUMBER('FIN1-SOURCE'!AG35)),"",IF(OR('FIN1-SOURCE'!AH31="O",'FIN1-SOURCE'!AH34="O"),"O",IF(AND('FIN1-SOURCE'!AH31='FIN1-SOURCE'!AH34,OR('FIN1-SOURCE'!AH31="K",'FIN1-SOURCE'!AH31="W",'FIN1-SOURCE'!AH31="M")), UPPER('FIN1-SOURCE'!AH31),"")))</f>
        <v/>
      </c>
      <c r="J702" s="281" t="s">
        <v>711</v>
      </c>
      <c r="K702" s="280" t="str">
        <f>IF(AND(ISBLANK('FIN1-SOURCE'!AG35),$L$702&lt;&gt;"M"),"",'FIN1-SOURCE'!AG35)</f>
        <v/>
      </c>
      <c r="L702" s="280" t="str">
        <f>IF(ISBLANK('FIN1-SOURCE'!AH35),"",'FIN1-SOURCE'!AH35)</f>
        <v/>
      </c>
      <c r="M702" s="257" t="str">
        <f t="shared" si="12"/>
        <v>OK</v>
      </c>
      <c r="N702" s="15"/>
    </row>
    <row r="703" spans="1:14" ht="33.75" x14ac:dyDescent="0.25">
      <c r="A703" s="257" t="s">
        <v>834</v>
      </c>
      <c r="B703" s="257" t="s">
        <v>1709</v>
      </c>
      <c r="C703" s="257" t="s">
        <v>688</v>
      </c>
      <c r="D703" s="277" t="s">
        <v>887</v>
      </c>
      <c r="E703" s="278" t="s">
        <v>711</v>
      </c>
      <c r="F703" s="279" t="s">
        <v>688</v>
      </c>
      <c r="G703" s="277" t="s">
        <v>888</v>
      </c>
      <c r="H703" s="280" t="str">
        <f>IF(OR(AND('FIN1-SOURCE'!AA36="",'FIN1-SOURCE'!AB36=""),AND('FIN1-SOURCE'!AD36="",'FIN1-SOURCE'!AE36=""),AND('FIN1-SOURCE'!AB36="K",'FIN1-SOURCE'!AE36="K"),OR('FIN1-SOURCE'!AB36="O",'FIN1-SOURCE'!AE36="O")),"",SUM('FIN1-SOURCE'!AA36,'FIN1-SOURCE'!AD36))</f>
        <v/>
      </c>
      <c r="I703" s="280" t="str">
        <f xml:space="preserve"> IF(AND(OR(AND('FIN1-SOURCE'!AB36="O",'FIN1-SOURCE'!AE36="O"),AND('FIN1-SOURCE'!AB36="K",'FIN1-SOURCE'!AE36="K")),SUM('FIN1-SOURCE'!AA36,'FIN1-SOURCE'!AD36)=0,ISNUMBER('FIN1-SOURCE'!AG36)),"",IF(OR('FIN1-SOURCE'!AB36="O",'FIN1-SOURCE'!AE36="O"),"O",IF(AND('FIN1-SOURCE'!AB36='FIN1-SOURCE'!AE36,OR('FIN1-SOURCE'!AB36="K",'FIN1-SOURCE'!AB36="W",'FIN1-SOURCE'!AB36="M")),UPPER( 'FIN1-SOURCE'!AB36),"")))</f>
        <v/>
      </c>
      <c r="J703" s="281" t="s">
        <v>711</v>
      </c>
      <c r="K703" s="280" t="str">
        <f>IF(AND(ISBLANK('FIN1-SOURCE'!AG36),$L$703&lt;&gt;"M"),"",'FIN1-SOURCE'!AG36)</f>
        <v/>
      </c>
      <c r="L703" s="280" t="str">
        <f>IF(ISBLANK('FIN1-SOURCE'!AH36),"",'FIN1-SOURCE'!AH36)</f>
        <v/>
      </c>
      <c r="M703" s="257" t="str">
        <f t="shared" si="12"/>
        <v>OK</v>
      </c>
      <c r="N703" s="15"/>
    </row>
    <row r="704" spans="1:14" ht="33.75" x14ac:dyDescent="0.25">
      <c r="A704" s="257" t="s">
        <v>834</v>
      </c>
      <c r="B704" s="257" t="s">
        <v>1710</v>
      </c>
      <c r="C704" s="257" t="s">
        <v>688</v>
      </c>
      <c r="D704" s="277" t="s">
        <v>890</v>
      </c>
      <c r="E704" s="278" t="s">
        <v>711</v>
      </c>
      <c r="F704" s="279" t="s">
        <v>688</v>
      </c>
      <c r="G704" s="277" t="s">
        <v>891</v>
      </c>
      <c r="H704" s="280" t="str">
        <f>IF(OR(AND('FIN1-SOURCE'!AA37="",'FIN1-SOURCE'!AB37=""),AND('FIN1-SOURCE'!AD37="",'FIN1-SOURCE'!AE37=""),AND('FIN1-SOURCE'!AB37="K",'FIN1-SOURCE'!AE37="K"),OR('FIN1-SOURCE'!AB37="O",'FIN1-SOURCE'!AE37="O")),"",SUM('FIN1-SOURCE'!AA37,'FIN1-SOURCE'!AD37))</f>
        <v/>
      </c>
      <c r="I704" s="280" t="str">
        <f xml:space="preserve"> IF(AND(OR(AND('FIN1-SOURCE'!AB37="O",'FIN1-SOURCE'!AE37="O"),AND('FIN1-SOURCE'!AB37="K",'FIN1-SOURCE'!AE37="K")),SUM('FIN1-SOURCE'!AA37,'FIN1-SOURCE'!AD37)=0,ISNUMBER('FIN1-SOURCE'!AG37)),"",IF(OR('FIN1-SOURCE'!AB37="O",'FIN1-SOURCE'!AE37="O"),"O",IF(AND('FIN1-SOURCE'!AB37='FIN1-SOURCE'!AE37,OR('FIN1-SOURCE'!AB37="K",'FIN1-SOURCE'!AB37="W",'FIN1-SOURCE'!AB37="M")),UPPER( 'FIN1-SOURCE'!AB37),"")))</f>
        <v/>
      </c>
      <c r="J704" s="281" t="s">
        <v>711</v>
      </c>
      <c r="K704" s="280" t="str">
        <f>IF(AND(ISBLANK('FIN1-SOURCE'!AG37),$L$704&lt;&gt;"M"),"",'FIN1-SOURCE'!AG37)</f>
        <v/>
      </c>
      <c r="L704" s="280" t="str">
        <f>IF(ISBLANK('FIN1-SOURCE'!AH37),"",'FIN1-SOURCE'!AH37)</f>
        <v/>
      </c>
      <c r="M704" s="257" t="str">
        <f t="shared" si="12"/>
        <v>OK</v>
      </c>
      <c r="N704" s="15"/>
    </row>
    <row r="705" spans="1:14" ht="33.75" x14ac:dyDescent="0.25">
      <c r="A705" s="257" t="s">
        <v>834</v>
      </c>
      <c r="B705" s="257" t="s">
        <v>1711</v>
      </c>
      <c r="C705" s="257" t="s">
        <v>688</v>
      </c>
      <c r="D705" s="277" t="s">
        <v>893</v>
      </c>
      <c r="E705" s="278" t="s">
        <v>711</v>
      </c>
      <c r="F705" s="279" t="s">
        <v>688</v>
      </c>
      <c r="G705" s="277" t="s">
        <v>894</v>
      </c>
      <c r="H705" s="280" t="str">
        <f>IF(OR(AND('FIN1-SOURCE'!AA38="",'FIN1-SOURCE'!AB38=""),AND('FIN1-SOURCE'!AD38="",'FIN1-SOURCE'!AE38=""),AND('FIN1-SOURCE'!AB38="K",'FIN1-SOURCE'!AE38="K"),OR('FIN1-SOURCE'!AB38="O",'FIN1-SOURCE'!AE38="O")),"",SUM('FIN1-SOURCE'!AA38,'FIN1-SOURCE'!AD38))</f>
        <v/>
      </c>
      <c r="I705" s="280" t="str">
        <f xml:space="preserve"> IF(AND(OR(AND('FIN1-SOURCE'!AB38="O",'FIN1-SOURCE'!AE38="O"),AND('FIN1-SOURCE'!AB38="K",'FIN1-SOURCE'!AE38="K")),SUM('FIN1-SOURCE'!AA38,'FIN1-SOURCE'!AD38)=0,ISNUMBER('FIN1-SOURCE'!AG38)),"",IF(OR('FIN1-SOURCE'!AB38="O",'FIN1-SOURCE'!AE38="O"),"O",IF(AND('FIN1-SOURCE'!AB38='FIN1-SOURCE'!AE38,OR('FIN1-SOURCE'!AB38="K",'FIN1-SOURCE'!AB38="W",'FIN1-SOURCE'!AB38="M")),UPPER( 'FIN1-SOURCE'!AB38),"")))</f>
        <v/>
      </c>
      <c r="J705" s="281" t="s">
        <v>711</v>
      </c>
      <c r="K705" s="280" t="str">
        <f>IF(AND(ISBLANK('FIN1-SOURCE'!AG38),$L$705&lt;&gt;"M"),"",'FIN1-SOURCE'!AG38)</f>
        <v/>
      </c>
      <c r="L705" s="280" t="str">
        <f>IF(ISBLANK('FIN1-SOURCE'!AH38),"",'FIN1-SOURCE'!AH38)</f>
        <v/>
      </c>
      <c r="M705" s="257" t="str">
        <f t="shared" si="12"/>
        <v>OK</v>
      </c>
      <c r="N705" s="15"/>
    </row>
    <row r="706" spans="1:14" ht="33.75" x14ac:dyDescent="0.25">
      <c r="A706" s="257" t="s">
        <v>834</v>
      </c>
      <c r="B706" s="257" t="s">
        <v>1712</v>
      </c>
      <c r="C706" s="257" t="s">
        <v>688</v>
      </c>
      <c r="D706" s="277" t="s">
        <v>1713</v>
      </c>
      <c r="E706" s="278" t="s">
        <v>711</v>
      </c>
      <c r="F706" s="279" t="s">
        <v>688</v>
      </c>
      <c r="G706" s="277" t="s">
        <v>897</v>
      </c>
      <c r="H706" s="280" t="str">
        <f>IF(OR(AND('FIN1-SOURCE'!AG37="",'FIN1-SOURCE'!AH37=""),AND('FIN1-SOURCE'!AG38="",'FIN1-SOURCE'!AH38=""),AND('FIN1-SOURCE'!AH37="K",'FIN1-SOURCE'!AH38="K"),OR('FIN1-SOURCE'!AH37="O",'FIN1-SOURCE'!AH38="O")),"",SUM('FIN1-SOURCE'!AG37,'FIN1-SOURCE'!AG38))</f>
        <v/>
      </c>
      <c r="I706" s="280" t="str">
        <f>IF(AND(OR(AND('FIN1-SOURCE'!AH37="O",'FIN1-SOURCE'!AH38="O"),AND('FIN1-SOURCE'!AH37="K",'FIN1-SOURCE'!AH38="K")),SUM('FIN1-SOURCE'!AG37,'FIN1-SOURCE'!AG38)=0,ISNUMBER('FIN1-SOURCE'!AG39)),"",IF(OR('FIN1-SOURCE'!AH37="O",'FIN1-SOURCE'!AH38="O"),"O",IF(AND('FIN1-SOURCE'!AH37='FIN1-SOURCE'!AH38,OR('FIN1-SOURCE'!AH37="K",'FIN1-SOURCE'!AH37="W",'FIN1-SOURCE'!AH37="M")), UPPER('FIN1-SOURCE'!AH37),"")))</f>
        <v/>
      </c>
      <c r="J706" s="281" t="s">
        <v>711</v>
      </c>
      <c r="K706" s="280" t="str">
        <f>IF(AND(ISBLANK('FIN1-SOURCE'!AG39),$L$706&lt;&gt;"M"),"",'FIN1-SOURCE'!AG39)</f>
        <v/>
      </c>
      <c r="L706" s="280" t="str">
        <f>IF(ISBLANK('FIN1-SOURCE'!AH39),"",'FIN1-SOURCE'!AH39)</f>
        <v/>
      </c>
      <c r="M706" s="257" t="str">
        <f t="shared" si="12"/>
        <v>OK</v>
      </c>
      <c r="N706" s="15"/>
    </row>
    <row r="707" spans="1:14" ht="33.75" x14ac:dyDescent="0.25">
      <c r="A707" s="257" t="s">
        <v>834</v>
      </c>
      <c r="B707" s="257" t="s">
        <v>1714</v>
      </c>
      <c r="C707" s="257" t="s">
        <v>688</v>
      </c>
      <c r="D707" s="277" t="s">
        <v>1715</v>
      </c>
      <c r="E707" s="278" t="s">
        <v>711</v>
      </c>
      <c r="F707" s="279" t="s">
        <v>688</v>
      </c>
      <c r="G707" s="277" t="s">
        <v>900</v>
      </c>
      <c r="H707" s="280" t="str">
        <f>IF(OR(AND('FIN1-SOURCE'!AA40="",'FIN1-SOURCE'!AB40=""),AND('FIN1-SOURCE'!AD40="",'FIN1-SOURCE'!AE40=""),AND('FIN1-SOURCE'!AB40="K",'FIN1-SOURCE'!AE40="K"),OR('FIN1-SOURCE'!AB40="O",'FIN1-SOURCE'!AE40="O")),"",SUM('FIN1-SOURCE'!AA40,'FIN1-SOURCE'!AD40))</f>
        <v/>
      </c>
      <c r="I707" s="280" t="str">
        <f xml:space="preserve"> IF(AND(OR(AND('FIN1-SOURCE'!AB40="O",'FIN1-SOURCE'!AE40="O"),AND('FIN1-SOURCE'!AB40="K",'FIN1-SOURCE'!AE40="K")),SUM('FIN1-SOURCE'!AA40,'FIN1-SOURCE'!AD40)=0,ISNUMBER('FIN1-SOURCE'!AG40)),"",IF(OR('FIN1-SOURCE'!AB40="O",'FIN1-SOURCE'!AE40="O"),"O",IF(AND('FIN1-SOURCE'!AB40='FIN1-SOURCE'!AE40,OR('FIN1-SOURCE'!AB40="K",'FIN1-SOURCE'!AB40="W",'FIN1-SOURCE'!AB40="M")),UPPER( 'FIN1-SOURCE'!AB40),"")))</f>
        <v/>
      </c>
      <c r="J707" s="281" t="s">
        <v>711</v>
      </c>
      <c r="K707" s="280" t="str">
        <f>IF(AND(ISBLANK('FIN1-SOURCE'!AG40),$L$707&lt;&gt;"M"),"",'FIN1-SOURCE'!AG40)</f>
        <v/>
      </c>
      <c r="L707" s="280" t="str">
        <f>IF(ISBLANK('FIN1-SOURCE'!AH40),"",'FIN1-SOURCE'!AH40)</f>
        <v/>
      </c>
      <c r="M707" s="257" t="str">
        <f t="shared" si="12"/>
        <v>OK</v>
      </c>
      <c r="N707" s="15"/>
    </row>
    <row r="708" spans="1:14" ht="33.75" x14ac:dyDescent="0.25">
      <c r="A708" s="257" t="s">
        <v>834</v>
      </c>
      <c r="B708" s="257" t="s">
        <v>1716</v>
      </c>
      <c r="C708" s="257" t="s">
        <v>688</v>
      </c>
      <c r="D708" s="277" t="s">
        <v>1717</v>
      </c>
      <c r="E708" s="278" t="s">
        <v>711</v>
      </c>
      <c r="F708" s="279" t="s">
        <v>688</v>
      </c>
      <c r="G708" s="277" t="s">
        <v>903</v>
      </c>
      <c r="H708" s="280" t="str">
        <f>IF(OR(AND('FIN1-SOURCE'!AA41="",'FIN1-SOURCE'!AB41=""),AND('FIN1-SOURCE'!AD41="",'FIN1-SOURCE'!AE41=""),AND('FIN1-SOURCE'!AB41="K",'FIN1-SOURCE'!AE41="K"),OR('FIN1-SOURCE'!AB41="O",'FIN1-SOURCE'!AE41="O")),"",SUM('FIN1-SOURCE'!AA41,'FIN1-SOURCE'!AD41))</f>
        <v/>
      </c>
      <c r="I708" s="280" t="str">
        <f xml:space="preserve"> IF(AND(OR(AND('FIN1-SOURCE'!AB41="O",'FIN1-SOURCE'!AE41="O"),AND('FIN1-SOURCE'!AB41="K",'FIN1-SOURCE'!AE41="K")),SUM('FIN1-SOURCE'!AA41,'FIN1-SOURCE'!AD41)=0,ISNUMBER('FIN1-SOURCE'!AG41)),"",IF(OR('FIN1-SOURCE'!AB41="O",'FIN1-SOURCE'!AE41="O"),"O",IF(AND('FIN1-SOURCE'!AB41='FIN1-SOURCE'!AE41,OR('FIN1-SOURCE'!AB41="K",'FIN1-SOURCE'!AB41="W",'FIN1-SOURCE'!AB41="M")),UPPER( 'FIN1-SOURCE'!AB41),"")))</f>
        <v/>
      </c>
      <c r="J708" s="281" t="s">
        <v>711</v>
      </c>
      <c r="K708" s="280" t="str">
        <f>IF(AND(ISBLANK('FIN1-SOURCE'!AG41),$L$708&lt;&gt;"M"),"",'FIN1-SOURCE'!AG41)</f>
        <v/>
      </c>
      <c r="L708" s="280" t="str">
        <f>IF(ISBLANK('FIN1-SOURCE'!AH41),"",'FIN1-SOURCE'!AH41)</f>
        <v/>
      </c>
      <c r="M708" s="257" t="str">
        <f t="shared" si="12"/>
        <v>OK</v>
      </c>
      <c r="N708" s="15"/>
    </row>
    <row r="709" spans="1:14" ht="33.75" x14ac:dyDescent="0.25">
      <c r="A709" s="257" t="s">
        <v>834</v>
      </c>
      <c r="B709" s="257" t="s">
        <v>1718</v>
      </c>
      <c r="C709" s="257" t="s">
        <v>688</v>
      </c>
      <c r="D709" s="277" t="s">
        <v>1719</v>
      </c>
      <c r="E709" s="278" t="s">
        <v>711</v>
      </c>
      <c r="F709" s="279" t="s">
        <v>688</v>
      </c>
      <c r="G709" s="277" t="s">
        <v>906</v>
      </c>
      <c r="H709" s="280" t="str">
        <f>IF(OR(AND('FIN1-SOURCE'!AG40="",'FIN1-SOURCE'!AH40=""),AND('FIN1-SOURCE'!AG41="",'FIN1-SOURCE'!AH41=""),AND('FIN1-SOURCE'!AH40="K",'FIN1-SOURCE'!AH41="K"),OR('FIN1-SOURCE'!AH40="O",'FIN1-SOURCE'!AH41="O")),"",SUM('FIN1-SOURCE'!AG40,'FIN1-SOURCE'!AG41))</f>
        <v/>
      </c>
      <c r="I709" s="280" t="str">
        <f>IF(AND(OR(AND('FIN1-SOURCE'!AH40="O",'FIN1-SOURCE'!AH41="O"),AND('FIN1-SOURCE'!AH40="K",'FIN1-SOURCE'!AH41="K")),SUM('FIN1-SOURCE'!AG40,'FIN1-SOURCE'!AG41)=0,ISNUMBER('FIN1-SOURCE'!AG42)),"",IF(OR('FIN1-SOURCE'!AH40="O",'FIN1-SOURCE'!AH41="O"),"O",IF(AND('FIN1-SOURCE'!AH40='FIN1-SOURCE'!AH41,OR('FIN1-SOURCE'!AH40="K",'FIN1-SOURCE'!AH40="W",'FIN1-SOURCE'!AH40="M")), UPPER('FIN1-SOURCE'!AH40),"")))</f>
        <v/>
      </c>
      <c r="J709" s="281" t="s">
        <v>711</v>
      </c>
      <c r="K709" s="280" t="str">
        <f>IF(AND(ISBLANK('FIN1-SOURCE'!AG42),$L$709&lt;&gt;"M"),"",'FIN1-SOURCE'!AG42)</f>
        <v/>
      </c>
      <c r="L709" s="280" t="str">
        <f>IF(ISBLANK('FIN1-SOURCE'!AH42),"",'FIN1-SOURCE'!AH42)</f>
        <v/>
      </c>
      <c r="M709" s="257" t="str">
        <f t="shared" si="12"/>
        <v>OK</v>
      </c>
      <c r="N709" s="15"/>
    </row>
    <row r="710" spans="1:14" ht="33.75" x14ac:dyDescent="0.25">
      <c r="A710" s="257" t="s">
        <v>834</v>
      </c>
      <c r="B710" s="257" t="s">
        <v>1720</v>
      </c>
      <c r="C710" s="257" t="s">
        <v>688</v>
      </c>
      <c r="D710" s="277" t="s">
        <v>1721</v>
      </c>
      <c r="E710" s="278" t="s">
        <v>711</v>
      </c>
      <c r="F710" s="279" t="s">
        <v>688</v>
      </c>
      <c r="G710" s="277" t="s">
        <v>909</v>
      </c>
      <c r="H710" s="280" t="str">
        <f>IF(OR(AND('FIN1-SOURCE'!AA43="",'FIN1-SOURCE'!AB43=""),AND('FIN1-SOURCE'!AD43="",'FIN1-SOURCE'!AE43=""),AND('FIN1-SOURCE'!AB43="K",'FIN1-SOURCE'!AE43="K"),OR('FIN1-SOURCE'!AB43="O",'FIN1-SOURCE'!AE43="O")),"",SUM('FIN1-SOURCE'!AA43,'FIN1-SOURCE'!AD43))</f>
        <v/>
      </c>
      <c r="I710" s="280" t="str">
        <f xml:space="preserve"> IF(AND(OR(AND('FIN1-SOURCE'!AB43="O",'FIN1-SOURCE'!AE43="O"),AND('FIN1-SOURCE'!AB43="K",'FIN1-SOURCE'!AE43="K")),SUM('FIN1-SOURCE'!AA43,'FIN1-SOURCE'!AD43)=0,ISNUMBER('FIN1-SOURCE'!AG43)),"",IF(OR('FIN1-SOURCE'!AB43="O",'FIN1-SOURCE'!AE43="O"),"O",IF(AND('FIN1-SOURCE'!AB43='FIN1-SOURCE'!AE43,OR('FIN1-SOURCE'!AB43="K",'FIN1-SOURCE'!AB43="W",'FIN1-SOURCE'!AB43="M")),UPPER( 'FIN1-SOURCE'!AB43),"")))</f>
        <v/>
      </c>
      <c r="J710" s="281" t="s">
        <v>711</v>
      </c>
      <c r="K710" s="280" t="str">
        <f>IF(AND(ISBLANK('FIN1-SOURCE'!AG43),$L$710&lt;&gt;"M"),"",'FIN1-SOURCE'!AG43)</f>
        <v/>
      </c>
      <c r="L710" s="280" t="str">
        <f>IF(ISBLANK('FIN1-SOURCE'!AH43),"",'FIN1-SOURCE'!AH43)</f>
        <v/>
      </c>
      <c r="M710" s="257" t="str">
        <f t="shared" si="12"/>
        <v>OK</v>
      </c>
      <c r="N710" s="15"/>
    </row>
    <row r="711" spans="1:14" ht="33.75" x14ac:dyDescent="0.25">
      <c r="A711" s="257" t="s">
        <v>834</v>
      </c>
      <c r="B711" s="257" t="s">
        <v>1722</v>
      </c>
      <c r="C711" s="257" t="s">
        <v>688</v>
      </c>
      <c r="D711" s="277" t="s">
        <v>1723</v>
      </c>
      <c r="E711" s="278" t="s">
        <v>711</v>
      </c>
      <c r="F711" s="279" t="s">
        <v>688</v>
      </c>
      <c r="G711" s="277" t="s">
        <v>912</v>
      </c>
      <c r="H711" s="280" t="str">
        <f>IF(OR(AND('FIN1-SOURCE'!AG42="",'FIN1-SOURCE'!AH42=""),AND('FIN1-SOURCE'!AG43="",'FIN1-SOURCE'!AH43=""),AND('FIN1-SOURCE'!AH42="K",'FIN1-SOURCE'!AH43="K"),OR('FIN1-SOURCE'!AH42="O",'FIN1-SOURCE'!AH43="O")),"",SUM('FIN1-SOURCE'!AG42,'FIN1-SOURCE'!AG43))</f>
        <v/>
      </c>
      <c r="I711" s="280" t="str">
        <f>IF(AND(OR(AND('FIN1-SOURCE'!AH42="O",'FIN1-SOURCE'!AH43="O"),AND('FIN1-SOURCE'!AH42="K",'FIN1-SOURCE'!AH43="K")),SUM('FIN1-SOURCE'!AG42,'FIN1-SOURCE'!AG43)=0,ISNUMBER('FIN1-SOURCE'!AG44)),"",IF(OR('FIN1-SOURCE'!AH42="O",'FIN1-SOURCE'!AH43="O"),"O",IF(AND('FIN1-SOURCE'!AH42='FIN1-SOURCE'!AH43,OR('FIN1-SOURCE'!AH42="K",'FIN1-SOURCE'!AH42="W",'FIN1-SOURCE'!AH42="M")), UPPER('FIN1-SOURCE'!AH42),"")))</f>
        <v/>
      </c>
      <c r="J711" s="281" t="s">
        <v>711</v>
      </c>
      <c r="K711" s="280" t="str">
        <f>IF(AND(ISBLANK('FIN1-SOURCE'!AG44),$L$711&lt;&gt;"M"),"",'FIN1-SOURCE'!AG44)</f>
        <v/>
      </c>
      <c r="L711" s="280" t="str">
        <f>IF(ISBLANK('FIN1-SOURCE'!AH44),"",'FIN1-SOURCE'!AH44)</f>
        <v/>
      </c>
      <c r="M711" s="257" t="str">
        <f t="shared" si="12"/>
        <v>OK</v>
      </c>
      <c r="N711" s="15"/>
    </row>
    <row r="712" spans="1:14" ht="45" x14ac:dyDescent="0.25">
      <c r="A712" s="257" t="s">
        <v>834</v>
      </c>
      <c r="B712" s="257" t="s">
        <v>1724</v>
      </c>
      <c r="C712" s="257" t="s">
        <v>688</v>
      </c>
      <c r="D712" s="277" t="s">
        <v>1725</v>
      </c>
      <c r="E712" s="278" t="s">
        <v>711</v>
      </c>
      <c r="F712" s="279" t="s">
        <v>688</v>
      </c>
      <c r="G712" s="277" t="s">
        <v>915</v>
      </c>
      <c r="H712" s="280" t="str">
        <f>IF(OR(AND('FIN1-SOURCE'!AG35="",'FIN1-SOURCE'!AH35=""),AND('FIN1-SOURCE'!AG39="",'FIN1-SOURCE'!AH39=""),AND('FIN1-SOURCE'!AG44="",'FIN1-SOURCE'!AH44=""),AND('FIN1-SOURCE'!AH35="K",'FIN1-SOURCE'!AH39="K",'FIN1-SOURCE'!AH44="K"),OR('FIN1-SOURCE'!AH35="O",'FIN1-SOURCE'!AH39="O",'FIN1-SOURCE'!AH44="O")),"",SUM('FIN1-SOURCE'!AG35,'FIN1-SOURCE'!AG39,'FIN1-SOURCE'!AG44))</f>
        <v/>
      </c>
      <c r="I712" s="280" t="str">
        <f>IF(AND(OR(AND('FIN1-SOURCE'!AH35="O",'FIN1-SOURCE'!AH39="O",'FIN1-SOURCE'!AH44="O"),AND('FIN1-SOURCE'!AH35="K",'FIN1-SOURCE'!AH39="K",'FIN1-SOURCE'!AH44="K")),SUM('FIN1-SOURCE'!AG35,'FIN1-SOURCE'!AG39,'FIN1-SOURCE'!AG44)=0,ISNUMBER('FIN1-SOURCE'!AG45)),"",IF(OR('FIN1-SOURCE'!AH35="O",'FIN1-SOURCE'!AH39="O",'FIN1-SOURCE'!AH44="O"),"O",IF(AND('FIN1-SOURCE'!AH35='FIN1-SOURCE'!AH39,'FIN1-SOURCE'!AH39='FIN1-SOURCE'!AH44,OR('FIN1-SOURCE'!AH35="K",'FIN1-SOURCE'!AH35="W",'FIN1-SOURCE'!AH35="M")), UPPER('FIN1-SOURCE'!AH35),"")))</f>
        <v/>
      </c>
      <c r="J712" s="281" t="s">
        <v>711</v>
      </c>
      <c r="K712" s="280" t="str">
        <f>IF(AND(ISBLANK('FIN1-SOURCE'!AG45),$L$712&lt;&gt;"M"),"",'FIN1-SOURCE'!AG45)</f>
        <v/>
      </c>
      <c r="L712" s="280" t="str">
        <f>IF(ISBLANK('FIN1-SOURCE'!AH45),"",'FIN1-SOURCE'!AH45)</f>
        <v/>
      </c>
      <c r="M712" s="257" t="str">
        <f t="shared" si="12"/>
        <v>OK</v>
      </c>
      <c r="N712" s="15"/>
    </row>
    <row r="713" spans="1:14" ht="33.75" x14ac:dyDescent="0.25">
      <c r="A713" s="257" t="s">
        <v>834</v>
      </c>
      <c r="B713" s="257" t="s">
        <v>1726</v>
      </c>
      <c r="C713" s="257" t="s">
        <v>688</v>
      </c>
      <c r="D713" s="277" t="s">
        <v>1727</v>
      </c>
      <c r="E713" s="278" t="s">
        <v>711</v>
      </c>
      <c r="F713" s="279" t="s">
        <v>688</v>
      </c>
      <c r="G713" s="277" t="s">
        <v>1728</v>
      </c>
      <c r="H713" s="280" t="str">
        <f>IF(OR(AND('FIN1-SOURCE'!AA46="",'FIN1-SOURCE'!AB46=""),AND('FIN1-SOURCE'!AD46="",'FIN1-SOURCE'!AE46=""),AND('FIN1-SOURCE'!AB46="K",'FIN1-SOURCE'!AE46="K"),OR('FIN1-SOURCE'!AB46="O",'FIN1-SOURCE'!AE46="O")),"",SUM('FIN1-SOURCE'!AA46,'FIN1-SOURCE'!AD46))</f>
        <v/>
      </c>
      <c r="I713" s="280" t="str">
        <f xml:space="preserve"> IF(AND(OR(AND('FIN1-SOURCE'!AB46="O",'FIN1-SOURCE'!AE46="O"),AND('FIN1-SOURCE'!AB46="K",'FIN1-SOURCE'!AE46="K")),SUM('FIN1-SOURCE'!AA46,'FIN1-SOURCE'!AD46)=0,ISNUMBER('FIN1-SOURCE'!AG46)),"",IF(OR('FIN1-SOURCE'!AB46="O",'FIN1-SOURCE'!AE46="O"),"O",IF(AND('FIN1-SOURCE'!AB46='FIN1-SOURCE'!AE46,OR('FIN1-SOURCE'!AB46="K",'FIN1-SOURCE'!AB46="W",'FIN1-SOURCE'!AB46="M")),UPPER( 'FIN1-SOURCE'!AB46),"")))</f>
        <v/>
      </c>
      <c r="J713" s="281" t="s">
        <v>711</v>
      </c>
      <c r="K713" s="280" t="str">
        <f>IF(AND(ISBLANK('FIN1-SOURCE'!AG46),$L$713&lt;&gt;"M"),"",'FIN1-SOURCE'!AG46)</f>
        <v/>
      </c>
      <c r="L713" s="280" t="str">
        <f>IF(ISBLANK('FIN1-SOURCE'!AH46),"",'FIN1-SOURCE'!AH46)</f>
        <v/>
      </c>
      <c r="M713" s="257" t="str">
        <f t="shared" si="12"/>
        <v>OK</v>
      </c>
      <c r="N713" s="15"/>
    </row>
    <row r="714" spans="1:14" ht="33.75" x14ac:dyDescent="0.25">
      <c r="A714" s="257" t="s">
        <v>834</v>
      </c>
      <c r="B714" s="257" t="s">
        <v>1729</v>
      </c>
      <c r="C714" s="257" t="s">
        <v>688</v>
      </c>
      <c r="D714" s="277" t="s">
        <v>1730</v>
      </c>
      <c r="E714" s="278" t="s">
        <v>711</v>
      </c>
      <c r="F714" s="279" t="s">
        <v>688</v>
      </c>
      <c r="G714" s="277" t="s">
        <v>1731</v>
      </c>
      <c r="H714" s="280" t="str">
        <f>IF(OR(AND('FIN1-SOURCE'!AA47="",'FIN1-SOURCE'!AB47=""),AND('FIN1-SOURCE'!AD47="",'FIN1-SOURCE'!AE47=""),AND('FIN1-SOURCE'!AB47="K",'FIN1-SOURCE'!AE47="K"),OR('FIN1-SOURCE'!AB47="O",'FIN1-SOURCE'!AE47="O")),"",SUM('FIN1-SOURCE'!AA47,'FIN1-SOURCE'!AD47))</f>
        <v/>
      </c>
      <c r="I714" s="280" t="str">
        <f xml:space="preserve"> IF(AND(OR(AND('FIN1-SOURCE'!AB47="O",'FIN1-SOURCE'!AE47="O"),AND('FIN1-SOURCE'!AB47="K",'FIN1-SOURCE'!AE47="K")),SUM('FIN1-SOURCE'!AA47,'FIN1-SOURCE'!AD47)=0,ISNUMBER('FIN1-SOURCE'!AG47)),"",IF(OR('FIN1-SOURCE'!AB47="O",'FIN1-SOURCE'!AE47="O"),"O",IF(AND('FIN1-SOURCE'!AB47='FIN1-SOURCE'!AE47,OR('FIN1-SOURCE'!AB47="K",'FIN1-SOURCE'!AB47="W",'FIN1-SOURCE'!AB47="M")),UPPER( 'FIN1-SOURCE'!AB47),"")))</f>
        <v/>
      </c>
      <c r="J714" s="281" t="s">
        <v>711</v>
      </c>
      <c r="K714" s="280" t="str">
        <f>IF(AND(ISBLANK('FIN1-SOURCE'!AG47),$L$714&lt;&gt;"M"),"",'FIN1-SOURCE'!AG47)</f>
        <v/>
      </c>
      <c r="L714" s="280" t="str">
        <f>IF(ISBLANK('FIN1-SOURCE'!AH47),"",'FIN1-SOURCE'!AH47)</f>
        <v/>
      </c>
      <c r="M714" s="257" t="str">
        <f t="shared" si="12"/>
        <v>OK</v>
      </c>
      <c r="N714" s="15"/>
    </row>
    <row r="715" spans="1:14" ht="33.75" x14ac:dyDescent="0.25">
      <c r="A715" s="257" t="s">
        <v>834</v>
      </c>
      <c r="B715" s="257" t="s">
        <v>1732</v>
      </c>
      <c r="C715" s="257" t="s">
        <v>688</v>
      </c>
      <c r="D715" s="277" t="s">
        <v>1733</v>
      </c>
      <c r="E715" s="278" t="s">
        <v>711</v>
      </c>
      <c r="F715" s="279" t="s">
        <v>688</v>
      </c>
      <c r="G715" s="277" t="s">
        <v>1734</v>
      </c>
      <c r="H715" s="280" t="str">
        <f>IF(OR(AND('FIN1-SOURCE'!AA48="",'FIN1-SOURCE'!AB48=""),AND('FIN1-SOURCE'!AD48="",'FIN1-SOURCE'!AE48=""),AND('FIN1-SOURCE'!AB48="K",'FIN1-SOURCE'!AE48="K"),OR('FIN1-SOURCE'!AB48="O",'FIN1-SOURCE'!AE48="O")),"",SUM('FIN1-SOURCE'!AA48,'FIN1-SOURCE'!AD48))</f>
        <v/>
      </c>
      <c r="I715" s="280" t="str">
        <f xml:space="preserve"> IF(AND(OR(AND('FIN1-SOURCE'!AB48="O",'FIN1-SOURCE'!AE48="O"),AND('FIN1-SOURCE'!AB48="K",'FIN1-SOURCE'!AE48="K")),SUM('FIN1-SOURCE'!AA48,'FIN1-SOURCE'!AD48)=0,ISNUMBER('FIN1-SOURCE'!AG48)),"",IF(OR('FIN1-SOURCE'!AB48="O",'FIN1-SOURCE'!AE48="O"),"O",IF(AND('FIN1-SOURCE'!AB48='FIN1-SOURCE'!AE48,OR('FIN1-SOURCE'!AB48="K",'FIN1-SOURCE'!AB48="W",'FIN1-SOURCE'!AB48="M")),UPPER( 'FIN1-SOURCE'!AB48),"")))</f>
        <v/>
      </c>
      <c r="J715" s="281" t="s">
        <v>711</v>
      </c>
      <c r="K715" s="280" t="str">
        <f>IF(AND(ISBLANK('FIN1-SOURCE'!AG48),$L$715&lt;&gt;"M"),"",'FIN1-SOURCE'!AG48)</f>
        <v/>
      </c>
      <c r="L715" s="280" t="str">
        <f>IF(ISBLANK('FIN1-SOURCE'!AH48),"",'FIN1-SOURCE'!AH48)</f>
        <v/>
      </c>
      <c r="M715" s="257" t="str">
        <f t="shared" si="12"/>
        <v>OK</v>
      </c>
      <c r="N715" s="15"/>
    </row>
    <row r="716" spans="1:14" ht="33.75" x14ac:dyDescent="0.25">
      <c r="A716" s="257" t="s">
        <v>834</v>
      </c>
      <c r="B716" s="257" t="s">
        <v>1735</v>
      </c>
      <c r="C716" s="257" t="s">
        <v>688</v>
      </c>
      <c r="D716" s="277" t="s">
        <v>1736</v>
      </c>
      <c r="E716" s="278" t="s">
        <v>711</v>
      </c>
      <c r="F716" s="279" t="s">
        <v>688</v>
      </c>
      <c r="G716" s="277" t="s">
        <v>1737</v>
      </c>
      <c r="H716" s="280" t="str">
        <f>IF(OR(AND('FIN1-SOURCE'!AG47="",'FIN1-SOURCE'!AH47=""),AND('FIN1-SOURCE'!AG48="",'FIN1-SOURCE'!AH48=""),AND('FIN1-SOURCE'!AH47="K",'FIN1-SOURCE'!AH48="K"),OR('FIN1-SOURCE'!AH47="O",'FIN1-SOURCE'!AH48="O")),"",SUM('FIN1-SOURCE'!AG47,'FIN1-SOURCE'!AG48))</f>
        <v/>
      </c>
      <c r="I716" s="280" t="str">
        <f>IF(AND(OR(AND('FIN1-SOURCE'!AH47="O",'FIN1-SOURCE'!AH48="O"),AND('FIN1-SOURCE'!AH47="K",'FIN1-SOURCE'!AH48="K")),SUM('FIN1-SOURCE'!AG47,'FIN1-SOURCE'!AG48)=0,ISNUMBER('FIN1-SOURCE'!AG49)),"",IF(OR('FIN1-SOURCE'!AH47="O",'FIN1-SOURCE'!AH48="O"),"O",IF(AND('FIN1-SOURCE'!AH47='FIN1-SOURCE'!AH48,OR('FIN1-SOURCE'!AH47="K",'FIN1-SOURCE'!AH47="W",'FIN1-SOURCE'!AH47="M")), UPPER('FIN1-SOURCE'!AH47),"")))</f>
        <v/>
      </c>
      <c r="J716" s="281" t="s">
        <v>711</v>
      </c>
      <c r="K716" s="280" t="str">
        <f>IF(AND(ISBLANK('FIN1-SOURCE'!AG49),$L$716&lt;&gt;"M"),"",'FIN1-SOURCE'!AG49)</f>
        <v/>
      </c>
      <c r="L716" s="280" t="str">
        <f>IF(ISBLANK('FIN1-SOURCE'!AH49),"",'FIN1-SOURCE'!AH49)</f>
        <v/>
      </c>
      <c r="M716" s="257" t="str">
        <f t="shared" si="12"/>
        <v>OK</v>
      </c>
      <c r="N716" s="15"/>
    </row>
    <row r="717" spans="1:14" ht="33.75" x14ac:dyDescent="0.25">
      <c r="A717" s="257" t="s">
        <v>834</v>
      </c>
      <c r="B717" s="257" t="s">
        <v>1738</v>
      </c>
      <c r="C717" s="257" t="s">
        <v>688</v>
      </c>
      <c r="D717" s="277" t="s">
        <v>1739</v>
      </c>
      <c r="E717" s="278" t="s">
        <v>711</v>
      </c>
      <c r="F717" s="279" t="s">
        <v>688</v>
      </c>
      <c r="G717" s="277" t="s">
        <v>1740</v>
      </c>
      <c r="H717" s="280" t="str">
        <f>IF(OR(AND('FIN1-SOURCE'!AG46="",'FIN1-SOURCE'!AH46=""),AND('FIN1-SOURCE'!AG49="",'FIN1-SOURCE'!AH49=""),AND('FIN1-SOURCE'!AH46="K",'FIN1-SOURCE'!AH49="K"),OR('FIN1-SOURCE'!AH46="O",'FIN1-SOURCE'!AH49="O")),"",SUM('FIN1-SOURCE'!AG46,'FIN1-SOURCE'!AG49))</f>
        <v/>
      </c>
      <c r="I717" s="280" t="str">
        <f>IF(AND(OR(AND('FIN1-SOURCE'!AH46="O",'FIN1-SOURCE'!AH49="O"),AND('FIN1-SOURCE'!AH46="K",'FIN1-SOURCE'!AH49="K")),SUM('FIN1-SOURCE'!AG46,'FIN1-SOURCE'!AG49)=0,ISNUMBER('FIN1-SOURCE'!AG50)),"",IF(OR('FIN1-SOURCE'!AH46="O",'FIN1-SOURCE'!AH49="O"),"O",IF(AND('FIN1-SOURCE'!AH46='FIN1-SOURCE'!AH49,OR('FIN1-SOURCE'!AH46="K",'FIN1-SOURCE'!AH46="W",'FIN1-SOURCE'!AH46="M")), UPPER('FIN1-SOURCE'!AH46),"")))</f>
        <v/>
      </c>
      <c r="J717" s="281" t="s">
        <v>711</v>
      </c>
      <c r="K717" s="280" t="str">
        <f>IF(AND(ISBLANK('FIN1-SOURCE'!AG50),$L$717&lt;&gt;"M"),"",'FIN1-SOURCE'!AG50)</f>
        <v/>
      </c>
      <c r="L717" s="280" t="str">
        <f>IF(ISBLANK('FIN1-SOURCE'!AH50),"",'FIN1-SOURCE'!AH50)</f>
        <v/>
      </c>
      <c r="M717" s="257" t="str">
        <f t="shared" si="12"/>
        <v>OK</v>
      </c>
      <c r="N717" s="15"/>
    </row>
    <row r="718" spans="1:14" ht="33.75" x14ac:dyDescent="0.25">
      <c r="A718" s="257" t="s">
        <v>834</v>
      </c>
      <c r="B718" s="257" t="s">
        <v>1741</v>
      </c>
      <c r="C718" s="257" t="s">
        <v>688</v>
      </c>
      <c r="D718" s="277" t="s">
        <v>1742</v>
      </c>
      <c r="E718" s="278" t="s">
        <v>711</v>
      </c>
      <c r="F718" s="279" t="s">
        <v>688</v>
      </c>
      <c r="G718" s="277" t="s">
        <v>1743</v>
      </c>
      <c r="H718" s="280" t="str">
        <f>IF(OR(AND('FIN1-SOURCE'!AA51="",'FIN1-SOURCE'!AB51=""),AND('FIN1-SOURCE'!AD51="",'FIN1-SOURCE'!AE51=""),AND('FIN1-SOURCE'!AB51="K",'FIN1-SOURCE'!AE51="K"),OR('FIN1-SOURCE'!AB51="O",'FIN1-SOURCE'!AE51="O")),"",SUM('FIN1-SOURCE'!AA51,'FIN1-SOURCE'!AD51))</f>
        <v/>
      </c>
      <c r="I718" s="280" t="str">
        <f xml:space="preserve"> IF(AND(OR(AND('FIN1-SOURCE'!AB51="O",'FIN1-SOURCE'!AE51="O"),AND('FIN1-SOURCE'!AB51="K",'FIN1-SOURCE'!AE51="K")),SUM('FIN1-SOURCE'!AA51,'FIN1-SOURCE'!AD51)=0,ISNUMBER('FIN1-SOURCE'!AG51)),"",IF(OR('FIN1-SOURCE'!AB51="O",'FIN1-SOURCE'!AE51="O"),"O",IF(AND('FIN1-SOURCE'!AB51='FIN1-SOURCE'!AE51,OR('FIN1-SOURCE'!AB51="K",'FIN1-SOURCE'!AB51="W",'FIN1-SOURCE'!AB51="M")),UPPER( 'FIN1-SOURCE'!AB51),"")))</f>
        <v/>
      </c>
      <c r="J718" s="281" t="s">
        <v>711</v>
      </c>
      <c r="K718" s="280" t="str">
        <f>IF(AND(ISBLANK('FIN1-SOURCE'!AG51),$L$718&lt;&gt;"M"),"",'FIN1-SOURCE'!AG51)</f>
        <v/>
      </c>
      <c r="L718" s="280" t="str">
        <f>IF(ISBLANK('FIN1-SOURCE'!AH51),"",'FIN1-SOURCE'!AH51)</f>
        <v/>
      </c>
      <c r="M718" s="257" t="str">
        <f t="shared" si="12"/>
        <v>OK</v>
      </c>
      <c r="N718" s="15"/>
    </row>
    <row r="719" spans="1:14" ht="33.75" x14ac:dyDescent="0.25">
      <c r="A719" s="257" t="s">
        <v>834</v>
      </c>
      <c r="B719" s="257" t="s">
        <v>1744</v>
      </c>
      <c r="C719" s="257" t="s">
        <v>688</v>
      </c>
      <c r="D719" s="277" t="s">
        <v>1745</v>
      </c>
      <c r="E719" s="278" t="s">
        <v>711</v>
      </c>
      <c r="F719" s="279" t="s">
        <v>688</v>
      </c>
      <c r="G719" s="277" t="s">
        <v>1746</v>
      </c>
      <c r="H719" s="280" t="str">
        <f>IF(OR(AND('FIN1-SOURCE'!AA52="",'FIN1-SOURCE'!AB52=""),AND('FIN1-SOURCE'!AD52="",'FIN1-SOURCE'!AE52=""),AND('FIN1-SOURCE'!AB52="K",'FIN1-SOURCE'!AE52="K"),OR('FIN1-SOURCE'!AB52="O",'FIN1-SOURCE'!AE52="O")),"",SUM('FIN1-SOURCE'!AA52,'FIN1-SOURCE'!AD52))</f>
        <v/>
      </c>
      <c r="I719" s="280" t="str">
        <f xml:space="preserve"> IF(AND(OR(AND('FIN1-SOURCE'!AB52="O",'FIN1-SOURCE'!AE52="O"),AND('FIN1-SOURCE'!AB52="K",'FIN1-SOURCE'!AE52="K")),SUM('FIN1-SOURCE'!AA52,'FIN1-SOURCE'!AD52)=0,ISNUMBER('FIN1-SOURCE'!AG52)),"",IF(OR('FIN1-SOURCE'!AB52="O",'FIN1-SOURCE'!AE52="O"),"O",IF(AND('FIN1-SOURCE'!AB52='FIN1-SOURCE'!AE52,OR('FIN1-SOURCE'!AB52="K",'FIN1-SOURCE'!AB52="W",'FIN1-SOURCE'!AB52="M")),UPPER( 'FIN1-SOURCE'!AB52),"")))</f>
        <v/>
      </c>
      <c r="J719" s="281" t="s">
        <v>711</v>
      </c>
      <c r="K719" s="280" t="str">
        <f>IF(AND(ISBLANK('FIN1-SOURCE'!AG52),$L$719&lt;&gt;"M"),"",'FIN1-SOURCE'!AG52)</f>
        <v/>
      </c>
      <c r="L719" s="280" t="str">
        <f>IF(ISBLANK('FIN1-SOURCE'!AH52),"",'FIN1-SOURCE'!AH52)</f>
        <v/>
      </c>
      <c r="M719" s="257" t="str">
        <f t="shared" si="12"/>
        <v>OK</v>
      </c>
      <c r="N719" s="15"/>
    </row>
    <row r="720" spans="1:14" ht="33.75" x14ac:dyDescent="0.25">
      <c r="A720" s="257" t="s">
        <v>834</v>
      </c>
      <c r="B720" s="257" t="s">
        <v>1747</v>
      </c>
      <c r="C720" s="257" t="s">
        <v>688</v>
      </c>
      <c r="D720" s="277" t="s">
        <v>1748</v>
      </c>
      <c r="E720" s="278" t="s">
        <v>711</v>
      </c>
      <c r="F720" s="279" t="s">
        <v>688</v>
      </c>
      <c r="G720" s="277" t="s">
        <v>1749</v>
      </c>
      <c r="H720" s="280" t="str">
        <f>IF(OR(AND('FIN1-SOURCE'!AA53="",'FIN1-SOURCE'!AB53=""),AND('FIN1-SOURCE'!AD53="",'FIN1-SOURCE'!AE53=""),AND('FIN1-SOURCE'!AB53="K",'FIN1-SOURCE'!AE53="K"),OR('FIN1-SOURCE'!AB53="O",'FIN1-SOURCE'!AE53="O")),"",SUM('FIN1-SOURCE'!AA53,'FIN1-SOURCE'!AD53))</f>
        <v/>
      </c>
      <c r="I720" s="280" t="str">
        <f xml:space="preserve"> IF(AND(OR(AND('FIN1-SOURCE'!AB53="O",'FIN1-SOURCE'!AE53="O"),AND('FIN1-SOURCE'!AB53="K",'FIN1-SOURCE'!AE53="K")),SUM('FIN1-SOURCE'!AA53,'FIN1-SOURCE'!AD53)=0,ISNUMBER('FIN1-SOURCE'!AG53)),"",IF(OR('FIN1-SOURCE'!AB53="O",'FIN1-SOURCE'!AE53="O"),"O",IF(AND('FIN1-SOURCE'!AB53='FIN1-SOURCE'!AE53,OR('FIN1-SOURCE'!AB53="K",'FIN1-SOURCE'!AB53="W",'FIN1-SOURCE'!AB53="M")),UPPER( 'FIN1-SOURCE'!AB53),"")))</f>
        <v/>
      </c>
      <c r="J720" s="281" t="s">
        <v>711</v>
      </c>
      <c r="K720" s="280" t="str">
        <f>IF(AND(ISBLANK('FIN1-SOURCE'!AG53),$L$720&lt;&gt;"M"),"",'FIN1-SOURCE'!AG53)</f>
        <v/>
      </c>
      <c r="L720" s="280" t="str">
        <f>IF(ISBLANK('FIN1-SOURCE'!AH53),"",'FIN1-SOURCE'!AH53)</f>
        <v/>
      </c>
      <c r="M720" s="257" t="str">
        <f t="shared" si="12"/>
        <v>OK</v>
      </c>
      <c r="N720" s="15"/>
    </row>
    <row r="721" spans="1:14" ht="33.75" x14ac:dyDescent="0.25">
      <c r="A721" s="257" t="s">
        <v>834</v>
      </c>
      <c r="B721" s="257" t="s">
        <v>1750</v>
      </c>
      <c r="C721" s="257" t="s">
        <v>688</v>
      </c>
      <c r="D721" s="277" t="s">
        <v>1751</v>
      </c>
      <c r="E721" s="278" t="s">
        <v>711</v>
      </c>
      <c r="F721" s="279" t="s">
        <v>688</v>
      </c>
      <c r="G721" s="277" t="s">
        <v>1752</v>
      </c>
      <c r="H721" s="280" t="str">
        <f>IF(OR(AND('FIN1-SOURCE'!AA54="",'FIN1-SOURCE'!AB54=""),AND('FIN1-SOURCE'!AD54="",'FIN1-SOURCE'!AE54=""),AND('FIN1-SOURCE'!AB54="K",'FIN1-SOURCE'!AE54="K"),OR('FIN1-SOURCE'!AB54="O",'FIN1-SOURCE'!AE54="O")),"",SUM('FIN1-SOURCE'!AA54,'FIN1-SOURCE'!AD54))</f>
        <v/>
      </c>
      <c r="I721" s="280" t="str">
        <f xml:space="preserve"> IF(AND(OR(AND('FIN1-SOURCE'!AB54="O",'FIN1-SOURCE'!AE54="O"),AND('FIN1-SOURCE'!AB54="K",'FIN1-SOURCE'!AE54="K")),SUM('FIN1-SOURCE'!AA54,'FIN1-SOURCE'!AD54)=0,ISNUMBER('FIN1-SOURCE'!AG54)),"",IF(OR('FIN1-SOURCE'!AB54="O",'FIN1-SOURCE'!AE54="O"),"O",IF(AND('FIN1-SOURCE'!AB54='FIN1-SOURCE'!AE54,OR('FIN1-SOURCE'!AB54="K",'FIN1-SOURCE'!AB54="W",'FIN1-SOURCE'!AB54="M")),UPPER( 'FIN1-SOURCE'!AB54),"")))</f>
        <v/>
      </c>
      <c r="J721" s="281" t="s">
        <v>711</v>
      </c>
      <c r="K721" s="280" t="str">
        <f>IF(AND(ISBLANK('FIN1-SOURCE'!AG54),$L$721&lt;&gt;"M"),"",'FIN1-SOURCE'!AG54)</f>
        <v/>
      </c>
      <c r="L721" s="280" t="str">
        <f>IF(ISBLANK('FIN1-SOURCE'!AH54),"",'FIN1-SOURCE'!AH54)</f>
        <v/>
      </c>
      <c r="M721" s="257" t="str">
        <f t="shared" si="12"/>
        <v>OK</v>
      </c>
      <c r="N721" s="15"/>
    </row>
    <row r="722" spans="1:14" ht="33.75" x14ac:dyDescent="0.25">
      <c r="A722" s="257" t="s">
        <v>834</v>
      </c>
      <c r="B722" s="257" t="s">
        <v>1753</v>
      </c>
      <c r="C722" s="257" t="s">
        <v>688</v>
      </c>
      <c r="D722" s="277" t="s">
        <v>1754</v>
      </c>
      <c r="E722" s="278" t="s">
        <v>711</v>
      </c>
      <c r="F722" s="279" t="s">
        <v>688</v>
      </c>
      <c r="G722" s="277" t="s">
        <v>1755</v>
      </c>
      <c r="H722" s="280" t="str">
        <f>IF(OR(AND('FIN1-SOURCE'!AG53="",'FIN1-SOURCE'!AH53=""),AND('FIN1-SOURCE'!AG54="",'FIN1-SOURCE'!AH54=""),AND('FIN1-SOURCE'!AH53="K",'FIN1-SOURCE'!AH54="K"),OR('FIN1-SOURCE'!AH53="O",'FIN1-SOURCE'!AH54="O")),"",SUM('FIN1-SOURCE'!AG53,'FIN1-SOURCE'!AG54))</f>
        <v/>
      </c>
      <c r="I722" s="280" t="str">
        <f>IF(AND(OR(AND('FIN1-SOURCE'!AH53="O",'FIN1-SOURCE'!AH54="O"),AND('FIN1-SOURCE'!AH53="K",'FIN1-SOURCE'!AH54="K")),SUM('FIN1-SOURCE'!AG53,'FIN1-SOURCE'!AG54)=0,ISNUMBER('FIN1-SOURCE'!AG55)),"",IF(OR('FIN1-SOURCE'!AH53="O",'FIN1-SOURCE'!AH54="O"),"O",IF(AND('FIN1-SOURCE'!AH53='FIN1-SOURCE'!AH54,OR('FIN1-SOURCE'!AH53="K",'FIN1-SOURCE'!AH53="W",'FIN1-SOURCE'!AH53="M")), UPPER('FIN1-SOURCE'!AH53),"")))</f>
        <v/>
      </c>
      <c r="J722" s="281" t="s">
        <v>711</v>
      </c>
      <c r="K722" s="280" t="str">
        <f>IF(AND(ISBLANK('FIN1-SOURCE'!AG55),$L$722&lt;&gt;"M"),"",'FIN1-SOURCE'!AG55)</f>
        <v/>
      </c>
      <c r="L722" s="280" t="str">
        <f>IF(ISBLANK('FIN1-SOURCE'!AH55),"",'FIN1-SOURCE'!AH55)</f>
        <v/>
      </c>
      <c r="M722" s="257" t="str">
        <f t="shared" si="12"/>
        <v>OK</v>
      </c>
      <c r="N722" s="15"/>
    </row>
    <row r="723" spans="1:14" ht="33.75" x14ac:dyDescent="0.25">
      <c r="A723" s="257" t="s">
        <v>834</v>
      </c>
      <c r="B723" s="257" t="s">
        <v>1756</v>
      </c>
      <c r="C723" s="257" t="s">
        <v>688</v>
      </c>
      <c r="D723" s="277" t="s">
        <v>1757</v>
      </c>
      <c r="E723" s="278" t="s">
        <v>711</v>
      </c>
      <c r="F723" s="279" t="s">
        <v>688</v>
      </c>
      <c r="G723" s="277" t="s">
        <v>1758</v>
      </c>
      <c r="H723" s="280" t="str">
        <f>IF(OR(AND('FIN1-SOURCE'!AA56="",'FIN1-SOURCE'!AB56=""),AND('FIN1-SOURCE'!AD56="",'FIN1-SOURCE'!AE56=""),AND('FIN1-SOURCE'!AB56="K",'FIN1-SOURCE'!AE56="K"),OR('FIN1-SOURCE'!AB56="O",'FIN1-SOURCE'!AE56="O")),"",SUM('FIN1-SOURCE'!AA56,'FIN1-SOURCE'!AD56))</f>
        <v/>
      </c>
      <c r="I723" s="280" t="str">
        <f xml:space="preserve"> IF(AND(OR(AND('FIN1-SOURCE'!AB56="O",'FIN1-SOURCE'!AE56="O"),AND('FIN1-SOURCE'!AB56="K",'FIN1-SOURCE'!AE56="K")),SUM('FIN1-SOURCE'!AA56,'FIN1-SOURCE'!AD56)=0,ISNUMBER('FIN1-SOURCE'!AG56)),"",IF(OR('FIN1-SOURCE'!AB56="O",'FIN1-SOURCE'!AE56="O"),"O",IF(AND('FIN1-SOURCE'!AB56='FIN1-SOURCE'!AE56,OR('FIN1-SOURCE'!AB56="K",'FIN1-SOURCE'!AB56="W",'FIN1-SOURCE'!AB56="M")),UPPER( 'FIN1-SOURCE'!AB56),"")))</f>
        <v/>
      </c>
      <c r="J723" s="281" t="s">
        <v>711</v>
      </c>
      <c r="K723" s="280" t="str">
        <f>IF(AND(ISBLANK('FIN1-SOURCE'!AG56),$L$723&lt;&gt;"M"),"",'FIN1-SOURCE'!AG56)</f>
        <v/>
      </c>
      <c r="L723" s="280" t="str">
        <f>IF(ISBLANK('FIN1-SOURCE'!AH56),"",'FIN1-SOURCE'!AH56)</f>
        <v/>
      </c>
      <c r="M723" s="257" t="str">
        <f t="shared" si="12"/>
        <v>OK</v>
      </c>
      <c r="N723" s="15"/>
    </row>
    <row r="724" spans="1:14" ht="33.75" x14ac:dyDescent="0.25">
      <c r="A724" s="257" t="s">
        <v>834</v>
      </c>
      <c r="B724" s="257" t="s">
        <v>1759</v>
      </c>
      <c r="C724" s="257" t="s">
        <v>688</v>
      </c>
      <c r="D724" s="277" t="s">
        <v>1760</v>
      </c>
      <c r="E724" s="278" t="s">
        <v>711</v>
      </c>
      <c r="F724" s="279" t="s">
        <v>688</v>
      </c>
      <c r="G724" s="277" t="s">
        <v>1761</v>
      </c>
      <c r="H724" s="280" t="str">
        <f>IF(OR(AND('FIN1-SOURCE'!AG55="",'FIN1-SOURCE'!AH55=""),AND('FIN1-SOURCE'!AG56="",'FIN1-SOURCE'!AH56=""),AND('FIN1-SOURCE'!AH55="K",'FIN1-SOURCE'!AH56="K"),OR('FIN1-SOURCE'!AH55="O",'FIN1-SOURCE'!AH56="O")),"",SUM('FIN1-SOURCE'!AG55,'FIN1-SOURCE'!AG56))</f>
        <v/>
      </c>
      <c r="I724" s="280" t="str">
        <f>IF(AND(OR(AND('FIN1-SOURCE'!AH55="O",'FIN1-SOURCE'!AH56="O"),AND('FIN1-SOURCE'!AH55="K",'FIN1-SOURCE'!AH56="K")),SUM('FIN1-SOURCE'!AG55,'FIN1-SOURCE'!AG56)=0,ISNUMBER('FIN1-SOURCE'!AG57)),"",IF(OR('FIN1-SOURCE'!AH55="O",'FIN1-SOURCE'!AH56="O"),"O",IF(AND('FIN1-SOURCE'!AH55='FIN1-SOURCE'!AH56,OR('FIN1-SOURCE'!AH55="K",'FIN1-SOURCE'!AH55="W",'FIN1-SOURCE'!AH55="M")), UPPER('FIN1-SOURCE'!AH55),"")))</f>
        <v/>
      </c>
      <c r="J724" s="281" t="s">
        <v>711</v>
      </c>
      <c r="K724" s="280" t="str">
        <f>IF(AND(ISBLANK('FIN1-SOURCE'!AG57),$L$724&lt;&gt;"M"),"",'FIN1-SOURCE'!AG57)</f>
        <v/>
      </c>
      <c r="L724" s="280" t="str">
        <f>IF(ISBLANK('FIN1-SOURCE'!AH57),"",'FIN1-SOURCE'!AH57)</f>
        <v/>
      </c>
      <c r="M724" s="257" t="str">
        <f t="shared" si="12"/>
        <v>OK</v>
      </c>
      <c r="N724" s="15"/>
    </row>
    <row r="725" spans="1:14" ht="45" x14ac:dyDescent="0.25">
      <c r="A725" s="257" t="s">
        <v>834</v>
      </c>
      <c r="B725" s="257" t="s">
        <v>1762</v>
      </c>
      <c r="C725" s="257" t="s">
        <v>688</v>
      </c>
      <c r="D725" s="277" t="s">
        <v>1763</v>
      </c>
      <c r="E725" s="278" t="s">
        <v>711</v>
      </c>
      <c r="F725" s="279" t="s">
        <v>688</v>
      </c>
      <c r="G725" s="277" t="s">
        <v>1764</v>
      </c>
      <c r="H725" s="280" t="str">
        <f>IF(OR(AND('FIN1-SOURCE'!AG50="",'FIN1-SOURCE'!AH50=""),AND('FIN1-SOURCE'!AG52="",'FIN1-SOURCE'!AH52=""),AND('FIN1-SOURCE'!AG57="",'FIN1-SOURCE'!AH57=""),AND('FIN1-SOURCE'!AH50="K",'FIN1-SOURCE'!AH52="K",'FIN1-SOURCE'!AH57="K"),OR('FIN1-SOURCE'!AH50="O",'FIN1-SOURCE'!AH52="O",'FIN1-SOURCE'!AH57="O")),"",SUM('FIN1-SOURCE'!AG50,'FIN1-SOURCE'!AG52,'FIN1-SOURCE'!AG57))</f>
        <v/>
      </c>
      <c r="I725" s="280" t="str">
        <f>IF(AND(OR(AND('FIN1-SOURCE'!AH50="O",'FIN1-SOURCE'!AH52="O",'FIN1-SOURCE'!AH57="O"),AND('FIN1-SOURCE'!AH50="K",'FIN1-SOURCE'!AH52="K",'FIN1-SOURCE'!AH57="K")),SUM('FIN1-SOURCE'!AG50,'FIN1-SOURCE'!AG52,'FIN1-SOURCE'!AG57)=0,ISNUMBER('FIN1-SOURCE'!AG58)),"",IF(OR('FIN1-SOURCE'!AH50="O",'FIN1-SOURCE'!AH52="O",'FIN1-SOURCE'!AH57="O"),"O",IF(AND('FIN1-SOURCE'!AH50='FIN1-SOURCE'!AH52,'FIN1-SOURCE'!AH52='FIN1-SOURCE'!AH57,OR('FIN1-SOURCE'!AH50="K",'FIN1-SOURCE'!AH50="W",'FIN1-SOURCE'!AH50="M")), UPPER('FIN1-SOURCE'!AH50),"")))</f>
        <v/>
      </c>
      <c r="J725" s="281" t="s">
        <v>711</v>
      </c>
      <c r="K725" s="280" t="str">
        <f>IF(AND(ISBLANK('FIN1-SOURCE'!AG58),$L$725&lt;&gt;"M"),"",'FIN1-SOURCE'!AG58)</f>
        <v/>
      </c>
      <c r="L725" s="280" t="str">
        <f>IF(ISBLANK('FIN1-SOURCE'!AH58),"",'FIN1-SOURCE'!AH58)</f>
        <v/>
      </c>
      <c r="M725" s="257" t="str">
        <f t="shared" si="12"/>
        <v>OK</v>
      </c>
      <c r="N725" s="15"/>
    </row>
    <row r="726" spans="1:14" ht="33.75" x14ac:dyDescent="0.25">
      <c r="A726" s="257" t="s">
        <v>834</v>
      </c>
      <c r="B726" s="257" t="s">
        <v>1765</v>
      </c>
      <c r="C726" s="257" t="s">
        <v>688</v>
      </c>
      <c r="D726" s="277" t="s">
        <v>1766</v>
      </c>
      <c r="E726" s="278" t="s">
        <v>711</v>
      </c>
      <c r="F726" s="279" t="s">
        <v>688</v>
      </c>
      <c r="G726" s="277" t="s">
        <v>1767</v>
      </c>
      <c r="H726" s="280" t="str">
        <f>IF(OR(AND('FIN1-SOURCE'!AA59="",'FIN1-SOURCE'!AB59=""),AND('FIN1-SOURCE'!AD59="",'FIN1-SOURCE'!AE59=""),AND('FIN1-SOURCE'!AB59="K",'FIN1-SOURCE'!AE59="K"),OR('FIN1-SOURCE'!AB59="O",'FIN1-SOURCE'!AE59="O")),"",SUM('FIN1-SOURCE'!AA59,'FIN1-SOURCE'!AD59))</f>
        <v/>
      </c>
      <c r="I726" s="280" t="str">
        <f xml:space="preserve"> IF(AND(OR(AND('FIN1-SOURCE'!AB59="O",'FIN1-SOURCE'!AE59="O"),AND('FIN1-SOURCE'!AB59="K",'FIN1-SOURCE'!AE59="K")),SUM('FIN1-SOURCE'!AA59,'FIN1-SOURCE'!AD59)=0,ISNUMBER('FIN1-SOURCE'!AG59)),"",IF(OR('FIN1-SOURCE'!AB59="O",'FIN1-SOURCE'!AE59="O"),"O",IF(AND('FIN1-SOURCE'!AB59='FIN1-SOURCE'!AE59,OR('FIN1-SOURCE'!AB59="K",'FIN1-SOURCE'!AB59="W",'FIN1-SOURCE'!AB59="M")),UPPER( 'FIN1-SOURCE'!AB59),"")))</f>
        <v/>
      </c>
      <c r="J726" s="281" t="s">
        <v>711</v>
      </c>
      <c r="K726" s="280" t="str">
        <f>IF(AND(ISBLANK('FIN1-SOURCE'!AG59),$L$726&lt;&gt;"M"),"",'FIN1-SOURCE'!AG59)</f>
        <v/>
      </c>
      <c r="L726" s="280" t="str">
        <f>IF(ISBLANK('FIN1-SOURCE'!AH59),"",'FIN1-SOURCE'!AH59)</f>
        <v/>
      </c>
      <c r="M726" s="257" t="str">
        <f t="shared" si="12"/>
        <v>OK</v>
      </c>
      <c r="N726" s="15"/>
    </row>
    <row r="727" spans="1:14" ht="33.75" x14ac:dyDescent="0.25">
      <c r="A727" s="257" t="s">
        <v>834</v>
      </c>
      <c r="B727" s="257" t="s">
        <v>1768</v>
      </c>
      <c r="C727" s="257" t="s">
        <v>688</v>
      </c>
      <c r="D727" s="277" t="s">
        <v>1769</v>
      </c>
      <c r="E727" s="278" t="s">
        <v>711</v>
      </c>
      <c r="F727" s="279" t="s">
        <v>688</v>
      </c>
      <c r="G727" s="277" t="s">
        <v>1770</v>
      </c>
      <c r="H727" s="280" t="str">
        <f>IF(OR(AND('FIN1-SOURCE'!AA60="",'FIN1-SOURCE'!AB60=""),AND('FIN1-SOURCE'!AD60="",'FIN1-SOURCE'!AE60=""),AND('FIN1-SOURCE'!AB60="K",'FIN1-SOURCE'!AE60="K"),OR('FIN1-SOURCE'!AB60="O",'FIN1-SOURCE'!AE60="O")),"",SUM('FIN1-SOURCE'!AA60,'FIN1-SOURCE'!AD60))</f>
        <v/>
      </c>
      <c r="I727" s="280" t="str">
        <f xml:space="preserve"> IF(AND(OR(AND('FIN1-SOURCE'!AB60="O",'FIN1-SOURCE'!AE60="O"),AND('FIN1-SOURCE'!AB60="K",'FIN1-SOURCE'!AE60="K")),SUM('FIN1-SOURCE'!AA60,'FIN1-SOURCE'!AD60)=0,ISNUMBER('FIN1-SOURCE'!AG60)),"",IF(OR('FIN1-SOURCE'!AB60="O",'FIN1-SOURCE'!AE60="O"),"O",IF(AND('FIN1-SOURCE'!AB60='FIN1-SOURCE'!AE60,OR('FIN1-SOURCE'!AB60="K",'FIN1-SOURCE'!AB60="W",'FIN1-SOURCE'!AB60="M")),UPPER( 'FIN1-SOURCE'!AB60),"")))</f>
        <v/>
      </c>
      <c r="J727" s="281" t="s">
        <v>711</v>
      </c>
      <c r="K727" s="280" t="str">
        <f>IF(AND(ISBLANK('FIN1-SOURCE'!AG60),$L$727&lt;&gt;"M"),"",'FIN1-SOURCE'!AG60)</f>
        <v/>
      </c>
      <c r="L727" s="280" t="str">
        <f>IF(ISBLANK('FIN1-SOURCE'!AH60),"",'FIN1-SOURCE'!AH60)</f>
        <v/>
      </c>
      <c r="M727" s="257" t="str">
        <f t="shared" si="12"/>
        <v>OK</v>
      </c>
      <c r="N727" s="15"/>
    </row>
    <row r="728" spans="1:14" ht="33.75" x14ac:dyDescent="0.25">
      <c r="A728" s="257" t="s">
        <v>834</v>
      </c>
      <c r="B728" s="257" t="s">
        <v>1771</v>
      </c>
      <c r="C728" s="257" t="s">
        <v>688</v>
      </c>
      <c r="D728" s="277" t="s">
        <v>1772</v>
      </c>
      <c r="E728" s="278" t="s">
        <v>711</v>
      </c>
      <c r="F728" s="279" t="s">
        <v>688</v>
      </c>
      <c r="G728" s="277" t="s">
        <v>1773</v>
      </c>
      <c r="H728" s="280" t="str">
        <f>IF(OR(AND('FIN1-SOURCE'!AA61="",'FIN1-SOURCE'!AB61=""),AND('FIN1-SOURCE'!AD61="",'FIN1-SOURCE'!AE61=""),AND('FIN1-SOURCE'!AB61="K",'FIN1-SOURCE'!AE61="K"),OR('FIN1-SOURCE'!AB61="O",'FIN1-SOURCE'!AE61="O")),"",SUM('FIN1-SOURCE'!AA61,'FIN1-SOURCE'!AD61))</f>
        <v/>
      </c>
      <c r="I728" s="280" t="str">
        <f xml:space="preserve"> IF(AND(OR(AND('FIN1-SOURCE'!AB61="O",'FIN1-SOURCE'!AE61="O"),AND('FIN1-SOURCE'!AB61="K",'FIN1-SOURCE'!AE61="K")),SUM('FIN1-SOURCE'!AA61,'FIN1-SOURCE'!AD61)=0,ISNUMBER('FIN1-SOURCE'!AG61)),"",IF(OR('FIN1-SOURCE'!AB61="O",'FIN1-SOURCE'!AE61="O"),"O",IF(AND('FIN1-SOURCE'!AB61='FIN1-SOURCE'!AE61,OR('FIN1-SOURCE'!AB61="K",'FIN1-SOURCE'!AB61="W",'FIN1-SOURCE'!AB61="M")),UPPER( 'FIN1-SOURCE'!AB61),"")))</f>
        <v/>
      </c>
      <c r="J728" s="281" t="s">
        <v>711</v>
      </c>
      <c r="K728" s="280" t="str">
        <f>IF(AND(ISBLANK('FIN1-SOURCE'!AG61),$L$728&lt;&gt;"M"),"",'FIN1-SOURCE'!AG61)</f>
        <v/>
      </c>
      <c r="L728" s="280" t="str">
        <f>IF(ISBLANK('FIN1-SOURCE'!AH61),"",'FIN1-SOURCE'!AH61)</f>
        <v/>
      </c>
      <c r="M728" s="257" t="str">
        <f t="shared" si="12"/>
        <v>OK</v>
      </c>
      <c r="N728" s="15"/>
    </row>
    <row r="729" spans="1:14" ht="33.75" x14ac:dyDescent="0.25">
      <c r="A729" s="257" t="s">
        <v>834</v>
      </c>
      <c r="B729" s="257" t="s">
        <v>1774</v>
      </c>
      <c r="C729" s="257" t="s">
        <v>688</v>
      </c>
      <c r="D729" s="277" t="s">
        <v>1775</v>
      </c>
      <c r="E729" s="278" t="s">
        <v>711</v>
      </c>
      <c r="F729" s="279" t="s">
        <v>688</v>
      </c>
      <c r="G729" s="277" t="s">
        <v>1776</v>
      </c>
      <c r="H729" s="280" t="str">
        <f>IF(OR(AND('FIN1-SOURCE'!AG60="",'FIN1-SOURCE'!AH60=""),AND('FIN1-SOURCE'!AG61="",'FIN1-SOURCE'!AH61=""),AND('FIN1-SOURCE'!AH60="K",'FIN1-SOURCE'!AH61="K"),OR('FIN1-SOURCE'!AH60="O",'FIN1-SOURCE'!AH61="O")),"",SUM('FIN1-SOURCE'!AG60,'FIN1-SOURCE'!AG61))</f>
        <v/>
      </c>
      <c r="I729" s="280" t="str">
        <f>IF(AND(OR(AND('FIN1-SOURCE'!AH60="O",'FIN1-SOURCE'!AH61="O"),AND('FIN1-SOURCE'!AH60="K",'FIN1-SOURCE'!AH61="K")),SUM('FIN1-SOURCE'!AG60,'FIN1-SOURCE'!AG61)=0,ISNUMBER('FIN1-SOURCE'!AG62)),"",IF(OR('FIN1-SOURCE'!AH60="O",'FIN1-SOURCE'!AH61="O"),"O",IF(AND('FIN1-SOURCE'!AH60='FIN1-SOURCE'!AH61,OR('FIN1-SOURCE'!AH60="K",'FIN1-SOURCE'!AH60="W",'FIN1-SOURCE'!AH60="M")), UPPER('FIN1-SOURCE'!AH60),"")))</f>
        <v/>
      </c>
      <c r="J729" s="281" t="s">
        <v>711</v>
      </c>
      <c r="K729" s="280" t="str">
        <f>IF(AND(ISBLANK('FIN1-SOURCE'!AG62),$L$729&lt;&gt;"M"),"",'FIN1-SOURCE'!AG62)</f>
        <v/>
      </c>
      <c r="L729" s="280" t="str">
        <f>IF(ISBLANK('FIN1-SOURCE'!AH62),"",'FIN1-SOURCE'!AH62)</f>
        <v/>
      </c>
      <c r="M729" s="257" t="str">
        <f t="shared" si="12"/>
        <v>OK</v>
      </c>
      <c r="N729" s="15"/>
    </row>
    <row r="730" spans="1:14" ht="33.75" x14ac:dyDescent="0.25">
      <c r="A730" s="257" t="s">
        <v>834</v>
      </c>
      <c r="B730" s="257" t="s">
        <v>1777</v>
      </c>
      <c r="C730" s="257" t="s">
        <v>688</v>
      </c>
      <c r="D730" s="277" t="s">
        <v>1778</v>
      </c>
      <c r="E730" s="278" t="s">
        <v>711</v>
      </c>
      <c r="F730" s="279" t="s">
        <v>688</v>
      </c>
      <c r="G730" s="277" t="s">
        <v>1779</v>
      </c>
      <c r="H730" s="280" t="str">
        <f>IF(OR(AND('FIN1-SOURCE'!AG59="",'FIN1-SOURCE'!AH59=""),AND('FIN1-SOURCE'!AG62="",'FIN1-SOURCE'!AH62=""),AND('FIN1-SOURCE'!AH59="K",'FIN1-SOURCE'!AH62="K"),OR('FIN1-SOURCE'!AH59="O",'FIN1-SOURCE'!AH62="O")),"",SUM('FIN1-SOURCE'!AG59,'FIN1-SOURCE'!AG62))</f>
        <v/>
      </c>
      <c r="I730" s="280" t="str">
        <f>IF(AND(OR(AND('FIN1-SOURCE'!AH59="O",'FIN1-SOURCE'!AH62="O"),AND('FIN1-SOURCE'!AH59="K",'FIN1-SOURCE'!AH62="K")),SUM('FIN1-SOURCE'!AG59,'FIN1-SOURCE'!AG62)=0,ISNUMBER('FIN1-SOURCE'!AG63)),"",IF(OR('FIN1-SOURCE'!AH59="O",'FIN1-SOURCE'!AH62="O"),"O",IF(AND('FIN1-SOURCE'!AH59='FIN1-SOURCE'!AH62,OR('FIN1-SOURCE'!AH59="K",'FIN1-SOURCE'!AH59="W",'FIN1-SOURCE'!AH59="M")), UPPER('FIN1-SOURCE'!AH59),"")))</f>
        <v/>
      </c>
      <c r="J730" s="281" t="s">
        <v>711</v>
      </c>
      <c r="K730" s="280" t="str">
        <f>IF(AND(ISBLANK('FIN1-SOURCE'!AG63),$L$730&lt;&gt;"M"),"",'FIN1-SOURCE'!AG63)</f>
        <v/>
      </c>
      <c r="L730" s="280" t="str">
        <f>IF(ISBLANK('FIN1-SOURCE'!AH63),"",'FIN1-SOURCE'!AH63)</f>
        <v/>
      </c>
      <c r="M730" s="257" t="str">
        <f t="shared" si="12"/>
        <v>OK</v>
      </c>
      <c r="N730" s="15"/>
    </row>
    <row r="731" spans="1:14" ht="33.75" x14ac:dyDescent="0.25">
      <c r="A731" s="257" t="s">
        <v>834</v>
      </c>
      <c r="B731" s="257" t="s">
        <v>1780</v>
      </c>
      <c r="C731" s="257" t="s">
        <v>688</v>
      </c>
      <c r="D731" s="277" t="s">
        <v>1781</v>
      </c>
      <c r="E731" s="278" t="s">
        <v>711</v>
      </c>
      <c r="F731" s="279" t="s">
        <v>688</v>
      </c>
      <c r="G731" s="277" t="s">
        <v>1782</v>
      </c>
      <c r="H731" s="280" t="str">
        <f>IF(OR(AND('FIN1-SOURCE'!AA64="",'FIN1-SOURCE'!AB64=""),AND('FIN1-SOURCE'!AD64="",'FIN1-SOURCE'!AE64=""),AND('FIN1-SOURCE'!AB64="K",'FIN1-SOURCE'!AE64="K"),OR('FIN1-SOURCE'!AB64="O",'FIN1-SOURCE'!AE64="O")),"",SUM('FIN1-SOURCE'!AA64,'FIN1-SOURCE'!AD64))</f>
        <v/>
      </c>
      <c r="I731" s="280" t="str">
        <f xml:space="preserve"> IF(AND(OR(AND('FIN1-SOURCE'!AB64="O",'FIN1-SOURCE'!AE64="O"),AND('FIN1-SOURCE'!AB64="K",'FIN1-SOURCE'!AE64="K")),SUM('FIN1-SOURCE'!AA64,'FIN1-SOURCE'!AD64)=0,ISNUMBER('FIN1-SOURCE'!AG64)),"",IF(OR('FIN1-SOURCE'!AB64="O",'FIN1-SOURCE'!AE64="O"),"O",IF(AND('FIN1-SOURCE'!AB64='FIN1-SOURCE'!AE64,OR('FIN1-SOURCE'!AB64="K",'FIN1-SOURCE'!AB64="W",'FIN1-SOURCE'!AB64="M")),UPPER( 'FIN1-SOURCE'!AB64),"")))</f>
        <v/>
      </c>
      <c r="J731" s="281" t="s">
        <v>711</v>
      </c>
      <c r="K731" s="280" t="str">
        <f>IF(AND(ISBLANK('FIN1-SOURCE'!AG64),$L$731&lt;&gt;"M"),"",'FIN1-SOURCE'!AG64)</f>
        <v/>
      </c>
      <c r="L731" s="280" t="str">
        <f>IF(ISBLANK('FIN1-SOURCE'!AH64),"",'FIN1-SOURCE'!AH64)</f>
        <v/>
      </c>
      <c r="M731" s="257" t="str">
        <f t="shared" si="12"/>
        <v>OK</v>
      </c>
      <c r="N731" s="15"/>
    </row>
    <row r="732" spans="1:14" ht="33.75" x14ac:dyDescent="0.25">
      <c r="A732" s="257" t="s">
        <v>834</v>
      </c>
      <c r="B732" s="257" t="s">
        <v>1783</v>
      </c>
      <c r="C732" s="257" t="s">
        <v>688</v>
      </c>
      <c r="D732" s="277" t="s">
        <v>1784</v>
      </c>
      <c r="E732" s="278" t="s">
        <v>711</v>
      </c>
      <c r="F732" s="279" t="s">
        <v>688</v>
      </c>
      <c r="G732" s="277" t="s">
        <v>1785</v>
      </c>
      <c r="H732" s="280" t="str">
        <f>IF(OR(AND('FIN1-SOURCE'!AA65="",'FIN1-SOURCE'!AB65=""),AND('FIN1-SOURCE'!AD65="",'FIN1-SOURCE'!AE65=""),AND('FIN1-SOURCE'!AB65="K",'FIN1-SOURCE'!AE65="K"),OR('FIN1-SOURCE'!AB65="O",'FIN1-SOURCE'!AE65="O")),"",SUM('FIN1-SOURCE'!AA65,'FIN1-SOURCE'!AD65))</f>
        <v/>
      </c>
      <c r="I732" s="280" t="str">
        <f xml:space="preserve"> IF(AND(OR(AND('FIN1-SOURCE'!AB65="O",'FIN1-SOURCE'!AE65="O"),AND('FIN1-SOURCE'!AB65="K",'FIN1-SOURCE'!AE65="K")),SUM('FIN1-SOURCE'!AA65,'FIN1-SOURCE'!AD65)=0,ISNUMBER('FIN1-SOURCE'!AG65)),"",IF(OR('FIN1-SOURCE'!AB65="O",'FIN1-SOURCE'!AE65="O"),"O",IF(AND('FIN1-SOURCE'!AB65='FIN1-SOURCE'!AE65,OR('FIN1-SOURCE'!AB65="K",'FIN1-SOURCE'!AB65="W",'FIN1-SOURCE'!AB65="M")),UPPER( 'FIN1-SOURCE'!AB65),"")))</f>
        <v/>
      </c>
      <c r="J732" s="281" t="s">
        <v>711</v>
      </c>
      <c r="K732" s="280" t="str">
        <f>IF(AND(ISBLANK('FIN1-SOURCE'!AG65),$L$732&lt;&gt;"M"),"",'FIN1-SOURCE'!AG65)</f>
        <v/>
      </c>
      <c r="L732" s="280" t="str">
        <f>IF(ISBLANK('FIN1-SOURCE'!AH65),"",'FIN1-SOURCE'!AH65)</f>
        <v/>
      </c>
      <c r="M732" s="257" t="str">
        <f t="shared" si="12"/>
        <v>OK</v>
      </c>
      <c r="N732" s="15"/>
    </row>
    <row r="733" spans="1:14" ht="33.75" x14ac:dyDescent="0.25">
      <c r="A733" s="257" t="s">
        <v>834</v>
      </c>
      <c r="B733" s="257" t="s">
        <v>1786</v>
      </c>
      <c r="C733" s="257" t="s">
        <v>688</v>
      </c>
      <c r="D733" s="277" t="s">
        <v>1787</v>
      </c>
      <c r="E733" s="278" t="s">
        <v>711</v>
      </c>
      <c r="F733" s="279" t="s">
        <v>688</v>
      </c>
      <c r="G733" s="277" t="s">
        <v>1788</v>
      </c>
      <c r="H733" s="280" t="str">
        <f>IF(OR(AND('FIN1-SOURCE'!AA66="",'FIN1-SOURCE'!AB66=""),AND('FIN1-SOURCE'!AD66="",'FIN1-SOURCE'!AE66=""),AND('FIN1-SOURCE'!AB66="K",'FIN1-SOURCE'!AE66="K"),OR('FIN1-SOURCE'!AB66="O",'FIN1-SOURCE'!AE66="O")),"",SUM('FIN1-SOURCE'!AA66,'FIN1-SOURCE'!AD66))</f>
        <v/>
      </c>
      <c r="I733" s="280" t="str">
        <f xml:space="preserve"> IF(AND(OR(AND('FIN1-SOURCE'!AB66="O",'FIN1-SOURCE'!AE66="O"),AND('FIN1-SOURCE'!AB66="K",'FIN1-SOURCE'!AE66="K")),SUM('FIN1-SOURCE'!AA66,'FIN1-SOURCE'!AD66)=0,ISNUMBER('FIN1-SOURCE'!AG66)),"",IF(OR('FIN1-SOURCE'!AB66="O",'FIN1-SOURCE'!AE66="O"),"O",IF(AND('FIN1-SOURCE'!AB66='FIN1-SOURCE'!AE66,OR('FIN1-SOURCE'!AB66="K",'FIN1-SOURCE'!AB66="W",'FIN1-SOURCE'!AB66="M")),UPPER( 'FIN1-SOURCE'!AB66),"")))</f>
        <v/>
      </c>
      <c r="J733" s="281" t="s">
        <v>711</v>
      </c>
      <c r="K733" s="280" t="str">
        <f>IF(AND(ISBLANK('FIN1-SOURCE'!AG66),$L$733&lt;&gt;"M"),"",'FIN1-SOURCE'!AG66)</f>
        <v/>
      </c>
      <c r="L733" s="280" t="str">
        <f>IF(ISBLANK('FIN1-SOURCE'!AH66),"",'FIN1-SOURCE'!AH66)</f>
        <v/>
      </c>
      <c r="M733" s="257" t="str">
        <f t="shared" si="12"/>
        <v>OK</v>
      </c>
      <c r="N733" s="15"/>
    </row>
    <row r="734" spans="1:14" ht="33.75" x14ac:dyDescent="0.25">
      <c r="A734" s="257" t="s">
        <v>834</v>
      </c>
      <c r="B734" s="257" t="s">
        <v>1789</v>
      </c>
      <c r="C734" s="257" t="s">
        <v>688</v>
      </c>
      <c r="D734" s="277" t="s">
        <v>1790</v>
      </c>
      <c r="E734" s="278" t="s">
        <v>711</v>
      </c>
      <c r="F734" s="279" t="s">
        <v>688</v>
      </c>
      <c r="G734" s="277" t="s">
        <v>1791</v>
      </c>
      <c r="H734" s="280" t="str">
        <f>IF(OR(AND('FIN1-SOURCE'!AG65="",'FIN1-SOURCE'!AH65=""),AND('FIN1-SOURCE'!AG66="",'FIN1-SOURCE'!AH66=""),AND('FIN1-SOURCE'!AH65="K",'FIN1-SOURCE'!AH66="K"),OR('FIN1-SOURCE'!AH65="O",'FIN1-SOURCE'!AH66="O")),"",SUM('FIN1-SOURCE'!AG65,'FIN1-SOURCE'!AG66))</f>
        <v/>
      </c>
      <c r="I734" s="280" t="str">
        <f>IF(AND(OR(AND('FIN1-SOURCE'!AH65="O",'FIN1-SOURCE'!AH66="O"),AND('FIN1-SOURCE'!AH65="K",'FIN1-SOURCE'!AH66="K")),SUM('FIN1-SOURCE'!AG65,'FIN1-SOURCE'!AG66)=0,ISNUMBER('FIN1-SOURCE'!AG67)),"",IF(OR('FIN1-SOURCE'!AH65="O",'FIN1-SOURCE'!AH66="O"),"O",IF(AND('FIN1-SOURCE'!AH65='FIN1-SOURCE'!AH66,OR('FIN1-SOURCE'!AH65="K",'FIN1-SOURCE'!AH65="W",'FIN1-SOURCE'!AH65="M")), UPPER('FIN1-SOURCE'!AH65),"")))</f>
        <v/>
      </c>
      <c r="J734" s="281" t="s">
        <v>711</v>
      </c>
      <c r="K734" s="280" t="str">
        <f>IF(AND(ISBLANK('FIN1-SOURCE'!AG67),$L$734&lt;&gt;"M"),"",'FIN1-SOURCE'!AG67)</f>
        <v/>
      </c>
      <c r="L734" s="280" t="str">
        <f>IF(ISBLANK('FIN1-SOURCE'!AH67),"",'FIN1-SOURCE'!AH67)</f>
        <v/>
      </c>
      <c r="M734" s="257" t="str">
        <f t="shared" si="12"/>
        <v>OK</v>
      </c>
      <c r="N734" s="15"/>
    </row>
    <row r="735" spans="1:14" ht="33.75" x14ac:dyDescent="0.25">
      <c r="A735" s="257" t="s">
        <v>834</v>
      </c>
      <c r="B735" s="257" t="s">
        <v>1792</v>
      </c>
      <c r="C735" s="257" t="s">
        <v>688</v>
      </c>
      <c r="D735" s="277" t="s">
        <v>1793</v>
      </c>
      <c r="E735" s="278" t="s">
        <v>711</v>
      </c>
      <c r="F735" s="279" t="s">
        <v>688</v>
      </c>
      <c r="G735" s="277" t="s">
        <v>1794</v>
      </c>
      <c r="H735" s="280" t="str">
        <f>IF(OR(AND('FIN1-SOURCE'!AA68="",'FIN1-SOURCE'!AB68=""),AND('FIN1-SOURCE'!AD68="",'FIN1-SOURCE'!AE68=""),AND('FIN1-SOURCE'!AB68="K",'FIN1-SOURCE'!AE68="K"),OR('FIN1-SOURCE'!AB68="O",'FIN1-SOURCE'!AE68="O")),"",SUM('FIN1-SOURCE'!AA68,'FIN1-SOURCE'!AD68))</f>
        <v/>
      </c>
      <c r="I735" s="280" t="str">
        <f xml:space="preserve"> IF(AND(OR(AND('FIN1-SOURCE'!AB68="O",'FIN1-SOURCE'!AE68="O"),AND('FIN1-SOURCE'!AB68="K",'FIN1-SOURCE'!AE68="K")),SUM('FIN1-SOURCE'!AA68,'FIN1-SOURCE'!AD68)=0,ISNUMBER('FIN1-SOURCE'!AG68)),"",IF(OR('FIN1-SOURCE'!AB68="O",'FIN1-SOURCE'!AE68="O"),"O",IF(AND('FIN1-SOURCE'!AB68='FIN1-SOURCE'!AE68,OR('FIN1-SOURCE'!AB68="K",'FIN1-SOURCE'!AB68="W",'FIN1-SOURCE'!AB68="M")),UPPER( 'FIN1-SOURCE'!AB68),"")))</f>
        <v/>
      </c>
      <c r="J735" s="281" t="s">
        <v>711</v>
      </c>
      <c r="K735" s="280" t="str">
        <f>IF(AND(ISBLANK('FIN1-SOURCE'!AG68),$L$735&lt;&gt;"M"),"",'FIN1-SOURCE'!AG68)</f>
        <v/>
      </c>
      <c r="L735" s="280" t="str">
        <f>IF(ISBLANK('FIN1-SOURCE'!AH68),"",'FIN1-SOURCE'!AH68)</f>
        <v/>
      </c>
      <c r="M735" s="257" t="str">
        <f t="shared" si="12"/>
        <v>OK</v>
      </c>
      <c r="N735" s="15"/>
    </row>
    <row r="736" spans="1:14" ht="33.75" x14ac:dyDescent="0.25">
      <c r="A736" s="257" t="s">
        <v>834</v>
      </c>
      <c r="B736" s="257" t="s">
        <v>1795</v>
      </c>
      <c r="C736" s="257" t="s">
        <v>688</v>
      </c>
      <c r="D736" s="277" t="s">
        <v>1796</v>
      </c>
      <c r="E736" s="278" t="s">
        <v>711</v>
      </c>
      <c r="F736" s="279" t="s">
        <v>688</v>
      </c>
      <c r="G736" s="277" t="s">
        <v>1797</v>
      </c>
      <c r="H736" s="280" t="str">
        <f>IF(OR(AND('FIN1-SOURCE'!AG67="",'FIN1-SOURCE'!AH67=""),AND('FIN1-SOURCE'!AG68="",'FIN1-SOURCE'!AH68=""),AND('FIN1-SOURCE'!AH67="K",'FIN1-SOURCE'!AH68="K"),OR('FIN1-SOURCE'!AH67="O",'FIN1-SOURCE'!AH68="O")),"",SUM('FIN1-SOURCE'!AG67,'FIN1-SOURCE'!AG68))</f>
        <v/>
      </c>
      <c r="I736" s="280" t="str">
        <f>IF(AND(OR(AND('FIN1-SOURCE'!AH67="O",'FIN1-SOURCE'!AH68="O"),AND('FIN1-SOURCE'!AH67="K",'FIN1-SOURCE'!AH68="K")),SUM('FIN1-SOURCE'!AG67,'FIN1-SOURCE'!AG68)=0,ISNUMBER('FIN1-SOURCE'!AG69)),"",IF(OR('FIN1-SOURCE'!AH67="O",'FIN1-SOURCE'!AH68="O"),"O",IF(AND('FIN1-SOURCE'!AH67='FIN1-SOURCE'!AH68,OR('FIN1-SOURCE'!AH67="K",'FIN1-SOURCE'!AH67="W",'FIN1-SOURCE'!AH67="M")), UPPER('FIN1-SOURCE'!AH67),"")))</f>
        <v/>
      </c>
      <c r="J736" s="281" t="s">
        <v>711</v>
      </c>
      <c r="K736" s="280" t="str">
        <f>IF(AND(ISBLANK('FIN1-SOURCE'!AG69),$L$736&lt;&gt;"M"),"",'FIN1-SOURCE'!AG69)</f>
        <v/>
      </c>
      <c r="L736" s="280" t="str">
        <f>IF(ISBLANK('FIN1-SOURCE'!AH69),"",'FIN1-SOURCE'!AH69)</f>
        <v/>
      </c>
      <c r="M736" s="257" t="str">
        <f t="shared" si="12"/>
        <v>OK</v>
      </c>
      <c r="N736" s="15"/>
    </row>
    <row r="737" spans="1:14" ht="33.75" x14ac:dyDescent="0.25">
      <c r="A737" s="257" t="s">
        <v>834</v>
      </c>
      <c r="B737" s="257" t="s">
        <v>1798</v>
      </c>
      <c r="C737" s="257" t="s">
        <v>688</v>
      </c>
      <c r="D737" s="277" t="s">
        <v>1799</v>
      </c>
      <c r="E737" s="278" t="s">
        <v>711</v>
      </c>
      <c r="F737" s="279" t="s">
        <v>688</v>
      </c>
      <c r="G737" s="277" t="s">
        <v>1800</v>
      </c>
      <c r="H737" s="280" t="str">
        <f>IF(OR(AND('FIN1-SOURCE'!AG63="",'FIN1-SOURCE'!AH63=""),AND('FIN1-SOURCE'!AG69="",'FIN1-SOURCE'!AH69=""),AND('FIN1-SOURCE'!AH63="K",'FIN1-SOURCE'!AH69="K"),OR('FIN1-SOURCE'!AH63="O",'FIN1-SOURCE'!AH69="O")),"",SUM('FIN1-SOURCE'!AG63,'FIN1-SOURCE'!AG69))</f>
        <v/>
      </c>
      <c r="I737" s="280" t="str">
        <f>IF(AND(OR(AND('FIN1-SOURCE'!AH63="O",'FIN1-SOURCE'!AH69="O"),AND('FIN1-SOURCE'!AH63="K",'FIN1-SOURCE'!AH69="K")),SUM('FIN1-SOURCE'!AG63,'FIN1-SOURCE'!AG69)=0,ISNUMBER('FIN1-SOURCE'!AG70)),"",IF(OR('FIN1-SOURCE'!AH63="O",'FIN1-SOURCE'!AH69="O"),"O",IF(AND('FIN1-SOURCE'!AH63='FIN1-SOURCE'!AH69,OR('FIN1-SOURCE'!AH63="K",'FIN1-SOURCE'!AH63="W",'FIN1-SOURCE'!AH63="M")), UPPER('FIN1-SOURCE'!AH63),"")))</f>
        <v/>
      </c>
      <c r="J737" s="281" t="s">
        <v>711</v>
      </c>
      <c r="K737" s="280" t="str">
        <f>IF(AND(ISBLANK('FIN1-SOURCE'!AG70),$L$737&lt;&gt;"M"),"",'FIN1-SOURCE'!AG70)</f>
        <v/>
      </c>
      <c r="L737" s="280" t="str">
        <f>IF(ISBLANK('FIN1-SOURCE'!AH70),"",'FIN1-SOURCE'!AH70)</f>
        <v/>
      </c>
      <c r="M737" s="257" t="str">
        <f t="shared" si="12"/>
        <v>OK</v>
      </c>
      <c r="N737" s="15"/>
    </row>
    <row r="738" spans="1:14" ht="45" x14ac:dyDescent="0.25">
      <c r="A738" s="257" t="s">
        <v>834</v>
      </c>
      <c r="B738" s="257" t="s">
        <v>1801</v>
      </c>
      <c r="C738" s="257" t="s">
        <v>688</v>
      </c>
      <c r="D738" s="277" t="s">
        <v>1802</v>
      </c>
      <c r="E738" s="278" t="s">
        <v>711</v>
      </c>
      <c r="F738" s="279" t="s">
        <v>688</v>
      </c>
      <c r="G738" s="277" t="s">
        <v>1803</v>
      </c>
      <c r="H738" s="280" t="str">
        <f>IF(OR(AND('FIN1-SOURCE'!AG31="",'FIN1-SOURCE'!AH31=""),AND('FIN1-SOURCE'!AG46="",'FIN1-SOURCE'!AH46=""),AND('FIN1-SOURCE'!AG59="",'FIN1-SOURCE'!AH59=""),AND('FIN1-SOURCE'!AH31="K",'FIN1-SOURCE'!AH46="K",'FIN1-SOURCE'!AH59="K"),OR('FIN1-SOURCE'!AH31="O",'FIN1-SOURCE'!AH46="O",'FIN1-SOURCE'!AH59="O")),"",SUM('FIN1-SOURCE'!AG31,'FIN1-SOURCE'!AG46,'FIN1-SOURCE'!AG59))</f>
        <v/>
      </c>
      <c r="I738" s="280" t="str">
        <f>IF(AND(OR(AND('FIN1-SOURCE'!AH31="O",'FIN1-SOURCE'!AH46="O",'FIN1-SOURCE'!AH59="O"),AND('FIN1-SOURCE'!AH31="K",'FIN1-SOURCE'!AH46="K",'FIN1-SOURCE'!AH59="K")),SUM('FIN1-SOURCE'!AG31,'FIN1-SOURCE'!AG46,'FIN1-SOURCE'!AG59)=0,ISNUMBER('FIN1-SOURCE'!AG71)),"",IF(OR('FIN1-SOURCE'!AH31="O",'FIN1-SOURCE'!AH46="O",'FIN1-SOURCE'!AH59="O"),"O",IF(AND('FIN1-SOURCE'!AH31='FIN1-SOURCE'!AH46,'FIN1-SOURCE'!AH46='FIN1-SOURCE'!AH59,OR('FIN1-SOURCE'!AH31="K",'FIN1-SOURCE'!AH31="W",'FIN1-SOURCE'!AH31="M")), UPPER('FIN1-SOURCE'!AH31),"")))</f>
        <v/>
      </c>
      <c r="J738" s="281" t="s">
        <v>711</v>
      </c>
      <c r="K738" s="280" t="str">
        <f>IF(AND(ISBLANK('FIN1-SOURCE'!AG71),$L$738&lt;&gt;"M"),"",'FIN1-SOURCE'!AG71)</f>
        <v/>
      </c>
      <c r="L738" s="280" t="str">
        <f>IF(ISBLANK('FIN1-SOURCE'!AH71),"",'FIN1-SOURCE'!AH71)</f>
        <v/>
      </c>
      <c r="M738" s="257" t="str">
        <f t="shared" si="12"/>
        <v>OK</v>
      </c>
      <c r="N738" s="15"/>
    </row>
    <row r="739" spans="1:14" ht="45" x14ac:dyDescent="0.25">
      <c r="A739" s="257" t="s">
        <v>834</v>
      </c>
      <c r="B739" s="257" t="s">
        <v>1804</v>
      </c>
      <c r="C739" s="257" t="s">
        <v>688</v>
      </c>
      <c r="D739" s="277" t="s">
        <v>1805</v>
      </c>
      <c r="E739" s="278" t="s">
        <v>711</v>
      </c>
      <c r="F739" s="279" t="s">
        <v>688</v>
      </c>
      <c r="G739" s="277" t="s">
        <v>1806</v>
      </c>
      <c r="H739" s="280" t="str">
        <f>IF(OR(AND('FIN1-SOURCE'!AG32="",'FIN1-SOURCE'!AH32=""),AND('FIN1-SOURCE'!AG47="",'FIN1-SOURCE'!AH47=""),AND('FIN1-SOURCE'!AG60="",'FIN1-SOURCE'!AH60=""),AND('FIN1-SOURCE'!AH32="K",'FIN1-SOURCE'!AH47="K",'FIN1-SOURCE'!AH60="K"),OR('FIN1-SOURCE'!AH32="O",'FIN1-SOURCE'!AH47="O",'FIN1-SOURCE'!AH60="O")),"",SUM('FIN1-SOURCE'!AG32,'FIN1-SOURCE'!AG47,'FIN1-SOURCE'!AG60))</f>
        <v/>
      </c>
      <c r="I739" s="280" t="str">
        <f>IF(AND(OR(AND('FIN1-SOURCE'!AH32="O",'FIN1-SOURCE'!AH47="O",'FIN1-SOURCE'!AH60="O"),AND('FIN1-SOURCE'!AH32="K",'FIN1-SOURCE'!AH47="K",'FIN1-SOURCE'!AH60="K")),SUM('FIN1-SOURCE'!AG32,'FIN1-SOURCE'!AG47,'FIN1-SOURCE'!AG60)=0,ISNUMBER('FIN1-SOURCE'!AG72)),"",IF(OR('FIN1-SOURCE'!AH32="O",'FIN1-SOURCE'!AH47="O",'FIN1-SOURCE'!AH60="O"),"O",IF(AND('FIN1-SOURCE'!AH32='FIN1-SOURCE'!AH47,'FIN1-SOURCE'!AH47='FIN1-SOURCE'!AH60,OR('FIN1-SOURCE'!AH32="K",'FIN1-SOURCE'!AH32="W",'FIN1-SOURCE'!AH32="M")), UPPER('FIN1-SOURCE'!AH32),"")))</f>
        <v/>
      </c>
      <c r="J739" s="281" t="s">
        <v>711</v>
      </c>
      <c r="K739" s="280" t="str">
        <f>IF(AND(ISBLANK('FIN1-SOURCE'!AG72),$L$739&lt;&gt;"M"),"",'FIN1-SOURCE'!AG72)</f>
        <v/>
      </c>
      <c r="L739" s="280" t="str">
        <f>IF(ISBLANK('FIN1-SOURCE'!AH72),"",'FIN1-SOURCE'!AH72)</f>
        <v/>
      </c>
      <c r="M739" s="257" t="str">
        <f t="shared" si="12"/>
        <v>OK</v>
      </c>
      <c r="N739" s="15"/>
    </row>
    <row r="740" spans="1:14" ht="45" x14ac:dyDescent="0.25">
      <c r="A740" s="257" t="s">
        <v>834</v>
      </c>
      <c r="B740" s="257" t="s">
        <v>1807</v>
      </c>
      <c r="C740" s="257" t="s">
        <v>688</v>
      </c>
      <c r="D740" s="277" t="s">
        <v>1808</v>
      </c>
      <c r="E740" s="278" t="s">
        <v>711</v>
      </c>
      <c r="F740" s="279" t="s">
        <v>688</v>
      </c>
      <c r="G740" s="277" t="s">
        <v>1809</v>
      </c>
      <c r="H740" s="280" t="str">
        <f>IF(OR(AND('FIN1-SOURCE'!AG33="",'FIN1-SOURCE'!AH33=""),AND('FIN1-SOURCE'!AG48="",'FIN1-SOURCE'!AH48=""),AND('FIN1-SOURCE'!AG61="",'FIN1-SOURCE'!AH61=""),AND('FIN1-SOURCE'!AH33="K",'FIN1-SOURCE'!AH48="K",'FIN1-SOURCE'!AH61="K"),OR('FIN1-SOURCE'!AH33="O",'FIN1-SOURCE'!AH48="O",'FIN1-SOURCE'!AH61="O")),"",SUM('FIN1-SOURCE'!AG33,'FIN1-SOURCE'!AG48,'FIN1-SOURCE'!AG61))</f>
        <v/>
      </c>
      <c r="I740" s="280" t="str">
        <f>IF(AND(OR(AND('FIN1-SOURCE'!AH33="O",'FIN1-SOURCE'!AH48="O",'FIN1-SOURCE'!AH61="O"),AND('FIN1-SOURCE'!AH33="K",'FIN1-SOURCE'!AH48="K",'FIN1-SOURCE'!AH61="K")),SUM('FIN1-SOURCE'!AG33,'FIN1-SOURCE'!AG48,'FIN1-SOURCE'!AG61)=0,ISNUMBER('FIN1-SOURCE'!AG73)),"",IF(OR('FIN1-SOURCE'!AH33="O",'FIN1-SOURCE'!AH48="O",'FIN1-SOURCE'!AH61="O"),"O",IF(AND('FIN1-SOURCE'!AH33='FIN1-SOURCE'!AH48,'FIN1-SOURCE'!AH48='FIN1-SOURCE'!AH61,OR('FIN1-SOURCE'!AH33="K",'FIN1-SOURCE'!AH33="W",'FIN1-SOURCE'!AH33="M")), UPPER('FIN1-SOURCE'!AH33),"")))</f>
        <v/>
      </c>
      <c r="J740" s="281" t="s">
        <v>711</v>
      </c>
      <c r="K740" s="280" t="str">
        <f>IF(AND(ISBLANK('FIN1-SOURCE'!AG73),$L$740&lt;&gt;"M"),"",'FIN1-SOURCE'!AG73)</f>
        <v/>
      </c>
      <c r="L740" s="280" t="str">
        <f>IF(ISBLANK('FIN1-SOURCE'!AH73),"",'FIN1-SOURCE'!AH73)</f>
        <v/>
      </c>
      <c r="M740" s="257" t="str">
        <f t="shared" si="12"/>
        <v>OK</v>
      </c>
      <c r="N740" s="15"/>
    </row>
    <row r="741" spans="1:14" ht="45" x14ac:dyDescent="0.25">
      <c r="A741" s="257" t="s">
        <v>834</v>
      </c>
      <c r="B741" s="257" t="s">
        <v>1810</v>
      </c>
      <c r="C741" s="257" t="s">
        <v>688</v>
      </c>
      <c r="D741" s="277" t="s">
        <v>1811</v>
      </c>
      <c r="E741" s="278" t="s">
        <v>711</v>
      </c>
      <c r="F741" s="279" t="s">
        <v>688</v>
      </c>
      <c r="G741" s="277" t="s">
        <v>1812</v>
      </c>
      <c r="H741" s="280" t="str">
        <f>IF(OR(AND('FIN1-SOURCE'!AG34="",'FIN1-SOURCE'!AH34=""),AND('FIN1-SOURCE'!AG49="",'FIN1-SOURCE'!AH49=""),AND('FIN1-SOURCE'!AG62="",'FIN1-SOURCE'!AH62=""),AND('FIN1-SOURCE'!AH34="K",'FIN1-SOURCE'!AH49="K",'FIN1-SOURCE'!AH62="K"),OR('FIN1-SOURCE'!AH34="O",'FIN1-SOURCE'!AH49="O",'FIN1-SOURCE'!AH62="O")),"",SUM('FIN1-SOURCE'!AG34,'FIN1-SOURCE'!AG49,'FIN1-SOURCE'!AG62))</f>
        <v/>
      </c>
      <c r="I741" s="280" t="str">
        <f>IF(AND(OR(AND('FIN1-SOURCE'!AH34="O",'FIN1-SOURCE'!AH49="O",'FIN1-SOURCE'!AH62="O"),AND('FIN1-SOURCE'!AH34="K",'FIN1-SOURCE'!AH49="K",'FIN1-SOURCE'!AH62="K")),SUM('FIN1-SOURCE'!AG34,'FIN1-SOURCE'!AG49,'FIN1-SOURCE'!AG62)=0,ISNUMBER('FIN1-SOURCE'!AG74)),"",IF(OR('FIN1-SOURCE'!AH34="O",'FIN1-SOURCE'!AH49="O",'FIN1-SOURCE'!AH62="O"),"O",IF(AND('FIN1-SOURCE'!AH34='FIN1-SOURCE'!AH49,'FIN1-SOURCE'!AH49='FIN1-SOURCE'!AH62,OR('FIN1-SOURCE'!AH34="K",'FIN1-SOURCE'!AH34="W",'FIN1-SOURCE'!AH34="M")), UPPER('FIN1-SOURCE'!AH34),"")))</f>
        <v/>
      </c>
      <c r="J741" s="281" t="s">
        <v>711</v>
      </c>
      <c r="K741" s="280" t="str">
        <f>IF(AND(ISBLANK('FIN1-SOURCE'!AG74),$L$741&lt;&gt;"M"),"",'FIN1-SOURCE'!AG74)</f>
        <v/>
      </c>
      <c r="L741" s="280" t="str">
        <f>IF(ISBLANK('FIN1-SOURCE'!AH74),"",'FIN1-SOURCE'!AH74)</f>
        <v/>
      </c>
      <c r="M741" s="257" t="str">
        <f t="shared" si="12"/>
        <v>OK</v>
      </c>
      <c r="N741" s="15"/>
    </row>
    <row r="742" spans="1:14" ht="45" x14ac:dyDescent="0.25">
      <c r="A742" s="257" t="s">
        <v>834</v>
      </c>
      <c r="B742" s="257" t="s">
        <v>1813</v>
      </c>
      <c r="C742" s="257" t="s">
        <v>688</v>
      </c>
      <c r="D742" s="277" t="s">
        <v>1814</v>
      </c>
      <c r="E742" s="278" t="s">
        <v>711</v>
      </c>
      <c r="F742" s="279" t="s">
        <v>688</v>
      </c>
      <c r="G742" s="277" t="s">
        <v>1815</v>
      </c>
      <c r="H742" s="280" t="str">
        <f>IF(OR(AND('FIN1-SOURCE'!AG35="",'FIN1-SOURCE'!AH35=""),AND('FIN1-SOURCE'!AG50="",'FIN1-SOURCE'!AH50=""),AND('FIN1-SOURCE'!AG63="",'FIN1-SOURCE'!AH63=""),AND('FIN1-SOURCE'!AH35="K",'FIN1-SOURCE'!AH50="K",'FIN1-SOURCE'!AH63="K"),OR('FIN1-SOURCE'!AH35="O",'FIN1-SOURCE'!AH50="O",'FIN1-SOURCE'!AH63="O")),"",SUM('FIN1-SOURCE'!AG35,'FIN1-SOURCE'!AG50,'FIN1-SOURCE'!AG63))</f>
        <v/>
      </c>
      <c r="I742" s="280" t="str">
        <f>IF(AND(OR(AND('FIN1-SOURCE'!AH35="O",'FIN1-SOURCE'!AH50="O",'FIN1-SOURCE'!AH63="O"),AND('FIN1-SOURCE'!AH35="K",'FIN1-SOURCE'!AH50="K",'FIN1-SOURCE'!AH63="K")),SUM('FIN1-SOURCE'!AG35,'FIN1-SOURCE'!AG50,'FIN1-SOURCE'!AG63)=0,ISNUMBER('FIN1-SOURCE'!AG75)),"",IF(OR('FIN1-SOURCE'!AH35="O",'FIN1-SOURCE'!AH50="O",'FIN1-SOURCE'!AH63="O"),"O",IF(AND('FIN1-SOURCE'!AH35='FIN1-SOURCE'!AH50,'FIN1-SOURCE'!AH50='FIN1-SOURCE'!AH63,OR('FIN1-SOURCE'!AH35="K",'FIN1-SOURCE'!AH35="W",'FIN1-SOURCE'!AH35="M")), UPPER('FIN1-SOURCE'!AH35),"")))</f>
        <v/>
      </c>
      <c r="J742" s="281" t="s">
        <v>711</v>
      </c>
      <c r="K742" s="280" t="str">
        <f>IF(AND(ISBLANK('FIN1-SOURCE'!AG75),$L$742&lt;&gt;"M"),"",'FIN1-SOURCE'!AG75)</f>
        <v/>
      </c>
      <c r="L742" s="280" t="str">
        <f>IF(ISBLANK('FIN1-SOURCE'!AH75),"",'FIN1-SOURCE'!AH75)</f>
        <v/>
      </c>
      <c r="M742" s="257" t="str">
        <f t="shared" si="12"/>
        <v>OK</v>
      </c>
      <c r="N742" s="15"/>
    </row>
    <row r="743" spans="1:14" ht="45" x14ac:dyDescent="0.25">
      <c r="A743" s="257" t="s">
        <v>834</v>
      </c>
      <c r="B743" s="257" t="s">
        <v>1816</v>
      </c>
      <c r="C743" s="257" t="s">
        <v>688</v>
      </c>
      <c r="D743" s="277" t="s">
        <v>1817</v>
      </c>
      <c r="E743" s="278" t="s">
        <v>711</v>
      </c>
      <c r="F743" s="279" t="s">
        <v>688</v>
      </c>
      <c r="G743" s="277" t="s">
        <v>1818</v>
      </c>
      <c r="H743" s="280" t="str">
        <f>IF(OR(AND('FIN1-SOURCE'!AG36="",'FIN1-SOURCE'!AH36=""),AND('FIN1-SOURCE'!AG51="",'FIN1-SOURCE'!AH51=""),AND('FIN1-SOURCE'!AG64="",'FIN1-SOURCE'!AH64=""),AND('FIN1-SOURCE'!AH36="K",'FIN1-SOURCE'!AH51="K",'FIN1-SOURCE'!AH64="K"),OR('FIN1-SOURCE'!AH36="O",'FIN1-SOURCE'!AH51="O",'FIN1-SOURCE'!AH64="O")),"",SUM('FIN1-SOURCE'!AG36,'FIN1-SOURCE'!AG51,'FIN1-SOURCE'!AG64))</f>
        <v/>
      </c>
      <c r="I743" s="280" t="str">
        <f>IF(AND(OR(AND('FIN1-SOURCE'!AH36="O",'FIN1-SOURCE'!AH51="O",'FIN1-SOURCE'!AH64="O"),AND('FIN1-SOURCE'!AH36="K",'FIN1-SOURCE'!AH51="K",'FIN1-SOURCE'!AH64="K")),SUM('FIN1-SOURCE'!AG36,'FIN1-SOURCE'!AG51,'FIN1-SOURCE'!AG64)=0,ISNUMBER('FIN1-SOURCE'!AG76)),"",IF(OR('FIN1-SOURCE'!AH36="O",'FIN1-SOURCE'!AH51="O",'FIN1-SOURCE'!AH64="O"),"O",IF(AND('FIN1-SOURCE'!AH36='FIN1-SOURCE'!AH51,'FIN1-SOURCE'!AH51='FIN1-SOURCE'!AH64,OR('FIN1-SOURCE'!AH36="K",'FIN1-SOURCE'!AH36="W",'FIN1-SOURCE'!AH36="M")), UPPER('FIN1-SOURCE'!AH36),"")))</f>
        <v/>
      </c>
      <c r="J743" s="281" t="s">
        <v>711</v>
      </c>
      <c r="K743" s="280" t="str">
        <f>IF(AND(ISBLANK('FIN1-SOURCE'!AG76),$L$743&lt;&gt;"M"),"",'FIN1-SOURCE'!AG76)</f>
        <v/>
      </c>
      <c r="L743" s="280" t="str">
        <f>IF(ISBLANK('FIN1-SOURCE'!AH76),"",'FIN1-SOURCE'!AH76)</f>
        <v/>
      </c>
      <c r="M743" s="257" t="str">
        <f t="shared" si="12"/>
        <v>OK</v>
      </c>
      <c r="N743" s="15"/>
    </row>
    <row r="744" spans="1:14" ht="33.75" x14ac:dyDescent="0.25">
      <c r="A744" s="257" t="s">
        <v>834</v>
      </c>
      <c r="B744" s="257" t="s">
        <v>1819</v>
      </c>
      <c r="C744" s="257" t="s">
        <v>688</v>
      </c>
      <c r="D744" s="277" t="s">
        <v>1820</v>
      </c>
      <c r="E744" s="278" t="s">
        <v>711</v>
      </c>
      <c r="F744" s="279" t="s">
        <v>688</v>
      </c>
      <c r="G744" s="277" t="s">
        <v>1821</v>
      </c>
      <c r="H744" s="280" t="str">
        <f>IF(OR(AND('FIN1-SOURCE'!AA77="",'FIN1-SOURCE'!AB77=""),AND('FIN1-SOURCE'!AD77="",'FIN1-SOURCE'!AE77=""),AND('FIN1-SOURCE'!AB77="K",'FIN1-SOURCE'!AE77="K"),OR('FIN1-SOURCE'!AB77="O",'FIN1-SOURCE'!AE77="O")),"",SUM('FIN1-SOURCE'!AA77,'FIN1-SOURCE'!AD77))</f>
        <v/>
      </c>
      <c r="I744" s="280" t="str">
        <f xml:space="preserve"> IF(AND(OR(AND('FIN1-SOURCE'!AB77="O",'FIN1-SOURCE'!AE77="O"),AND('FIN1-SOURCE'!AB77="K",'FIN1-SOURCE'!AE77="K")),SUM('FIN1-SOURCE'!AA77,'FIN1-SOURCE'!AD77)=0,ISNUMBER('FIN1-SOURCE'!AG77)),"",IF(OR('FIN1-SOURCE'!AB77="O",'FIN1-SOURCE'!AE77="O"),"O",IF(AND('FIN1-SOURCE'!AB77='FIN1-SOURCE'!AE77,OR('FIN1-SOURCE'!AB77="K",'FIN1-SOURCE'!AB77="W",'FIN1-SOURCE'!AB77="M")),UPPER( 'FIN1-SOURCE'!AB77),"")))</f>
        <v/>
      </c>
      <c r="J744" s="281" t="s">
        <v>711</v>
      </c>
      <c r="K744" s="280" t="str">
        <f>IF(AND(ISBLANK('FIN1-SOURCE'!AG77),$L$744&lt;&gt;"M"),"",'FIN1-SOURCE'!AG77)</f>
        <v/>
      </c>
      <c r="L744" s="280" t="str">
        <f>IF(ISBLANK('FIN1-SOURCE'!AH77),"",'FIN1-SOURCE'!AH77)</f>
        <v/>
      </c>
      <c r="M744" s="257" t="str">
        <f t="shared" si="12"/>
        <v>OK</v>
      </c>
      <c r="N744" s="15"/>
    </row>
    <row r="745" spans="1:14" ht="33.75" x14ac:dyDescent="0.25">
      <c r="A745" s="257" t="s">
        <v>834</v>
      </c>
      <c r="B745" s="257" t="s">
        <v>1822</v>
      </c>
      <c r="C745" s="257" t="s">
        <v>688</v>
      </c>
      <c r="D745" s="277" t="s">
        <v>1823</v>
      </c>
      <c r="E745" s="278" t="s">
        <v>711</v>
      </c>
      <c r="F745" s="279" t="s">
        <v>688</v>
      </c>
      <c r="G745" s="277" t="s">
        <v>1824</v>
      </c>
      <c r="H745" s="280" t="str">
        <f>IF(OR(AND('FIN1-SOURCE'!AA78="",'FIN1-SOURCE'!AB78=""),AND('FIN1-SOURCE'!AD78="",'FIN1-SOURCE'!AE78=""),AND('FIN1-SOURCE'!AB78="K",'FIN1-SOURCE'!AE78="K"),OR('FIN1-SOURCE'!AB78="O",'FIN1-SOURCE'!AE78="O")),"",SUM('FIN1-SOURCE'!AA78,'FIN1-SOURCE'!AD78))</f>
        <v/>
      </c>
      <c r="I745" s="280" t="str">
        <f xml:space="preserve"> IF(AND(OR(AND('FIN1-SOURCE'!AB78="O",'FIN1-SOURCE'!AE78="O"),AND('FIN1-SOURCE'!AB78="K",'FIN1-SOURCE'!AE78="K")),SUM('FIN1-SOURCE'!AA78,'FIN1-SOURCE'!AD78)=0,ISNUMBER('FIN1-SOURCE'!AG78)),"",IF(OR('FIN1-SOURCE'!AB78="O",'FIN1-SOURCE'!AE78="O"),"O",IF(AND('FIN1-SOURCE'!AB78='FIN1-SOURCE'!AE78,OR('FIN1-SOURCE'!AB78="K",'FIN1-SOURCE'!AB78="W",'FIN1-SOURCE'!AB78="M")),UPPER( 'FIN1-SOURCE'!AB78),"")))</f>
        <v/>
      </c>
      <c r="J745" s="281" t="s">
        <v>711</v>
      </c>
      <c r="K745" s="280" t="str">
        <f>IF(AND(ISBLANK('FIN1-SOURCE'!AG78),$L$745&lt;&gt;"M"),"",'FIN1-SOURCE'!AG78)</f>
        <v/>
      </c>
      <c r="L745" s="280" t="str">
        <f>IF(ISBLANK('FIN1-SOURCE'!AH78),"",'FIN1-SOURCE'!AH78)</f>
        <v/>
      </c>
      <c r="M745" s="257" t="str">
        <f t="shared" si="12"/>
        <v>OK</v>
      </c>
      <c r="N745" s="15"/>
    </row>
    <row r="746" spans="1:14" ht="45" x14ac:dyDescent="0.25">
      <c r="A746" s="257" t="s">
        <v>834</v>
      </c>
      <c r="B746" s="257" t="s">
        <v>1825</v>
      </c>
      <c r="C746" s="257" t="s">
        <v>688</v>
      </c>
      <c r="D746" s="277" t="s">
        <v>1826</v>
      </c>
      <c r="E746" s="278" t="s">
        <v>711</v>
      </c>
      <c r="F746" s="279" t="s">
        <v>688</v>
      </c>
      <c r="G746" s="277" t="s">
        <v>1827</v>
      </c>
      <c r="H746" s="280" t="str">
        <f>IF(OR(AND('FIN1-SOURCE'!AG40="",'FIN1-SOURCE'!AH40=""),AND('FIN1-SOURCE'!AG53="",'FIN1-SOURCE'!AH53=""),AND('FIN1-SOURCE'!AG65="",'FIN1-SOURCE'!AH65=""),AND('FIN1-SOURCE'!AH40="K",'FIN1-SOURCE'!AH53="K",'FIN1-SOURCE'!AH65="K"),OR('FIN1-SOURCE'!AH40="O",'FIN1-SOURCE'!AH53="O",'FIN1-SOURCE'!AH65="O")),"",SUM('FIN1-SOURCE'!AG40,'FIN1-SOURCE'!AG53,'FIN1-SOURCE'!AG65))</f>
        <v/>
      </c>
      <c r="I746" s="280" t="str">
        <f>IF(AND(OR(AND('FIN1-SOURCE'!AH40="O",'FIN1-SOURCE'!AH53="O",'FIN1-SOURCE'!AH65="O"),AND('FIN1-SOURCE'!AH40="K",'FIN1-SOURCE'!AH53="K",'FIN1-SOURCE'!AH65="K")),SUM('FIN1-SOURCE'!AG40,'FIN1-SOURCE'!AG53,'FIN1-SOURCE'!AG65)=0,ISNUMBER('FIN1-SOURCE'!AG79)),"",IF(OR('FIN1-SOURCE'!AH40="O",'FIN1-SOURCE'!AH53="O",'FIN1-SOURCE'!AH65="O"),"O",IF(AND('FIN1-SOURCE'!AH40='FIN1-SOURCE'!AH53,'FIN1-SOURCE'!AH53='FIN1-SOURCE'!AH65,OR('FIN1-SOURCE'!AH40="K",'FIN1-SOURCE'!AH40="W",'FIN1-SOURCE'!AH40="M")), UPPER('FIN1-SOURCE'!AH40),"")))</f>
        <v/>
      </c>
      <c r="J746" s="281" t="s">
        <v>711</v>
      </c>
      <c r="K746" s="280" t="str">
        <f>IF(AND(ISBLANK('FIN1-SOURCE'!AG79),$L$746&lt;&gt;"M"),"",'FIN1-SOURCE'!AG79)</f>
        <v/>
      </c>
      <c r="L746" s="280" t="str">
        <f>IF(ISBLANK('FIN1-SOURCE'!AH79),"",'FIN1-SOURCE'!AH79)</f>
        <v/>
      </c>
      <c r="M746" s="257" t="str">
        <f t="shared" si="12"/>
        <v>OK</v>
      </c>
      <c r="N746" s="15"/>
    </row>
    <row r="747" spans="1:14" ht="33.75" x14ac:dyDescent="0.25">
      <c r="A747" s="257" t="s">
        <v>834</v>
      </c>
      <c r="B747" s="257" t="s">
        <v>7414</v>
      </c>
      <c r="C747" s="257" t="s">
        <v>688</v>
      </c>
      <c r="D747" s="277" t="s">
        <v>7415</v>
      </c>
      <c r="E747" s="278" t="s">
        <v>711</v>
      </c>
      <c r="F747" s="279" t="s">
        <v>688</v>
      </c>
      <c r="G747" s="277" t="s">
        <v>5221</v>
      </c>
      <c r="H747" s="280" t="str">
        <f>IF(OR(AND('FIN1-SOURCE'!AA80="",'FIN1-SOURCE'!AB80=""),AND('FIN1-SOURCE'!AD80="",'FIN1-SOURCE'!AE80=""),AND('FIN1-SOURCE'!AB80="K",'FIN1-SOURCE'!AE80="K"),OR('FIN1-SOURCE'!AB80="O",'FIN1-SOURCE'!AE80="O")),"",SUM('FIN1-SOURCE'!AA80,'FIN1-SOURCE'!AD80))</f>
        <v/>
      </c>
      <c r="I747" s="280" t="str">
        <f xml:space="preserve"> IF(AND(OR(AND('FIN1-SOURCE'!AB80="O",'FIN1-SOURCE'!AE80="O"),AND('FIN1-SOURCE'!AB80="K",'FIN1-SOURCE'!AE80="K")),SUM('FIN1-SOURCE'!AA80,'FIN1-SOURCE'!AD80)=0,ISNUMBER('FIN1-SOURCE'!AG80)),"",IF(OR('FIN1-SOURCE'!AB80="O",'FIN1-SOURCE'!AE80="O"),"O",IF(AND('FIN1-SOURCE'!AB80='FIN1-SOURCE'!AE80,OR('FIN1-SOURCE'!AB80="K",'FIN1-SOURCE'!AB80="W",'FIN1-SOURCE'!AB80="M")),UPPER( 'FIN1-SOURCE'!AB80),"")))</f>
        <v/>
      </c>
      <c r="J747" s="281" t="s">
        <v>711</v>
      </c>
      <c r="K747" s="280" t="str">
        <f>IF(AND(ISBLANK('FIN1-SOURCE'!AG80),$L$747&lt;&gt;"M"),"",'FIN1-SOURCE'!AG80)</f>
        <v/>
      </c>
      <c r="L747" s="280" t="str">
        <f>IF(ISBLANK('FIN1-SOURCE'!AH80),"",'FIN1-SOURCE'!AH80)</f>
        <v/>
      </c>
      <c r="M747" s="257" t="str">
        <f t="shared" si="12"/>
        <v>OK</v>
      </c>
      <c r="N747" s="15"/>
    </row>
    <row r="748" spans="1:14" ht="45" x14ac:dyDescent="0.25">
      <c r="A748" s="257" t="s">
        <v>834</v>
      </c>
      <c r="B748" s="257" t="s">
        <v>1828</v>
      </c>
      <c r="C748" s="257" t="s">
        <v>688</v>
      </c>
      <c r="D748" s="277" t="s">
        <v>1829</v>
      </c>
      <c r="E748" s="278" t="s">
        <v>711</v>
      </c>
      <c r="F748" s="279" t="s">
        <v>688</v>
      </c>
      <c r="G748" s="277" t="s">
        <v>1830</v>
      </c>
      <c r="H748" s="280" t="str">
        <f>IF(OR(AND('FIN1-SOURCE'!AG41="",'FIN1-SOURCE'!AH41=""),AND('FIN1-SOURCE'!AG54="",'FIN1-SOURCE'!AH54=""),AND('FIN1-SOURCE'!AG66="",'FIN1-SOURCE'!AH66=""),AND('FIN1-SOURCE'!AH41="K",'FIN1-SOURCE'!AH54="K",'FIN1-SOURCE'!AH66="K"),OR('FIN1-SOURCE'!AH41="O",'FIN1-SOURCE'!AH54="O",'FIN1-SOURCE'!AH66="O")),"",SUM('FIN1-SOURCE'!AG41,'FIN1-SOURCE'!AG54,'FIN1-SOURCE'!AG66))</f>
        <v/>
      </c>
      <c r="I748" s="280" t="str">
        <f>IF(AND(OR(AND('FIN1-SOURCE'!AH41="O",'FIN1-SOURCE'!AH54="O",'FIN1-SOURCE'!AH66="O"),AND('FIN1-SOURCE'!AH41="K",'FIN1-SOURCE'!AH54="K",'FIN1-SOURCE'!AH66="K")),SUM('FIN1-SOURCE'!AG41,'FIN1-SOURCE'!AG54,'FIN1-SOURCE'!AG66)=0,ISNUMBER('FIN1-SOURCE'!AG81)),"",IF(OR('FIN1-SOURCE'!AH41="O",'FIN1-SOURCE'!AH54="O",'FIN1-SOURCE'!AH66="O"),"O",IF(AND('FIN1-SOURCE'!AH41='FIN1-SOURCE'!AH54,'FIN1-SOURCE'!AH54='FIN1-SOURCE'!AH66,OR('FIN1-SOURCE'!AH41="K",'FIN1-SOURCE'!AH41="W",'FIN1-SOURCE'!AH41="M")), UPPER('FIN1-SOURCE'!AH41),"")))</f>
        <v/>
      </c>
      <c r="J748" s="281" t="s">
        <v>711</v>
      </c>
      <c r="K748" s="280" t="str">
        <f>IF(AND(ISBLANK('FIN1-SOURCE'!AG81),$L$748&lt;&gt;"M"),"",'FIN1-SOURCE'!AG81)</f>
        <v/>
      </c>
      <c r="L748" s="280" t="str">
        <f>IF(ISBLANK('FIN1-SOURCE'!AH81),"",'FIN1-SOURCE'!AH81)</f>
        <v/>
      </c>
      <c r="M748" s="257" t="str">
        <f t="shared" si="12"/>
        <v>OK</v>
      </c>
      <c r="N748" s="15"/>
    </row>
    <row r="749" spans="1:14" ht="33.75" x14ac:dyDescent="0.25">
      <c r="A749" s="257" t="s">
        <v>834</v>
      </c>
      <c r="B749" s="257" t="s">
        <v>7416</v>
      </c>
      <c r="C749" s="257" t="s">
        <v>688</v>
      </c>
      <c r="D749" s="277" t="s">
        <v>7417</v>
      </c>
      <c r="E749" s="278" t="s">
        <v>711</v>
      </c>
      <c r="F749" s="279" t="s">
        <v>688</v>
      </c>
      <c r="G749" s="277" t="s">
        <v>1832</v>
      </c>
      <c r="H749" s="280" t="str">
        <f>IF(OR(AND('FIN1-SOURCE'!AA82="",'FIN1-SOURCE'!AB82=""),AND('FIN1-SOURCE'!AD82="",'FIN1-SOURCE'!AE82=""),AND('FIN1-SOURCE'!AB82="K",'FIN1-SOURCE'!AE82="K"),OR('FIN1-SOURCE'!AB82="O",'FIN1-SOURCE'!AE82="O")),"",SUM('FIN1-SOURCE'!AA82,'FIN1-SOURCE'!AD82))</f>
        <v/>
      </c>
      <c r="I749" s="280" t="str">
        <f xml:space="preserve"> IF(AND(OR(AND('FIN1-SOURCE'!AB82="O",'FIN1-SOURCE'!AE82="O"),AND('FIN1-SOURCE'!AB82="K",'FIN1-SOURCE'!AE82="K")),SUM('FIN1-SOURCE'!AA82,'FIN1-SOURCE'!AD82)=0,ISNUMBER('FIN1-SOURCE'!AG82)),"",IF(OR('FIN1-SOURCE'!AB82="O",'FIN1-SOURCE'!AE82="O"),"O",IF(AND('FIN1-SOURCE'!AB82='FIN1-SOURCE'!AE82,OR('FIN1-SOURCE'!AB82="K",'FIN1-SOURCE'!AB82="W",'FIN1-SOURCE'!AB82="M")),UPPER( 'FIN1-SOURCE'!AB82),"")))</f>
        <v/>
      </c>
      <c r="J749" s="281" t="s">
        <v>711</v>
      </c>
      <c r="K749" s="280" t="str">
        <f>IF(AND(ISBLANK('FIN1-SOURCE'!AG82),$L$749&lt;&gt;"M"),"",'FIN1-SOURCE'!AG82)</f>
        <v/>
      </c>
      <c r="L749" s="280" t="str">
        <f>IF(ISBLANK('FIN1-SOURCE'!AH82),"",'FIN1-SOURCE'!AH82)</f>
        <v/>
      </c>
      <c r="M749" s="257" t="str">
        <f t="shared" si="12"/>
        <v>OK</v>
      </c>
      <c r="N749" s="15"/>
    </row>
    <row r="750" spans="1:14" ht="45" x14ac:dyDescent="0.25">
      <c r="A750" s="257" t="s">
        <v>834</v>
      </c>
      <c r="B750" s="257" t="s">
        <v>7418</v>
      </c>
      <c r="C750" s="257" t="s">
        <v>688</v>
      </c>
      <c r="D750" s="277" t="s">
        <v>1831</v>
      </c>
      <c r="E750" s="278" t="s">
        <v>711</v>
      </c>
      <c r="F750" s="279" t="s">
        <v>688</v>
      </c>
      <c r="G750" s="277" t="s">
        <v>1834</v>
      </c>
      <c r="H750" s="280" t="str">
        <f>IF(OR(AND('FIN1-SOURCE'!AG42="",'FIN1-SOURCE'!AH42=""),AND('FIN1-SOURCE'!AG55="",'FIN1-SOURCE'!AH55=""),AND('FIN1-SOURCE'!AG67="",'FIN1-SOURCE'!AH67=""),AND('FIN1-SOURCE'!AH42="K",'FIN1-SOURCE'!AH55="K",'FIN1-SOURCE'!AH67="K"),OR('FIN1-SOURCE'!AH42="O",'FIN1-SOURCE'!AH55="O",'FIN1-SOURCE'!AH67="O")),"",SUM('FIN1-SOURCE'!AG42,'FIN1-SOURCE'!AG55,'FIN1-SOURCE'!AG67))</f>
        <v/>
      </c>
      <c r="I750" s="280" t="str">
        <f>IF(AND(OR(AND('FIN1-SOURCE'!AH42="O",'FIN1-SOURCE'!AH55="O",'FIN1-SOURCE'!AH67="O"),AND('FIN1-SOURCE'!AH42="K",'FIN1-SOURCE'!AH55="K",'FIN1-SOURCE'!AH67="K")),SUM('FIN1-SOURCE'!AG42,'FIN1-SOURCE'!AG55,'FIN1-SOURCE'!AG67)=0,ISNUMBER('FIN1-SOURCE'!AG83)),"",IF(OR('FIN1-SOURCE'!AH42="O",'FIN1-SOURCE'!AH55="O",'FIN1-SOURCE'!AH67="O"),"O",IF(AND('FIN1-SOURCE'!AH42='FIN1-SOURCE'!AH55,'FIN1-SOURCE'!AH55='FIN1-SOURCE'!AH67,OR('FIN1-SOURCE'!AH42="K",'FIN1-SOURCE'!AH42="W",'FIN1-SOURCE'!AH42="M")), UPPER('FIN1-SOURCE'!AH42),"")))</f>
        <v/>
      </c>
      <c r="J750" s="281" t="s">
        <v>711</v>
      </c>
      <c r="K750" s="280" t="str">
        <f>IF(AND(ISBLANK('FIN1-SOURCE'!AG83),$L$750&lt;&gt;"M"),"",'FIN1-SOURCE'!AG83)</f>
        <v/>
      </c>
      <c r="L750" s="280" t="str">
        <f>IF(ISBLANK('FIN1-SOURCE'!AH83),"",'FIN1-SOURCE'!AH83)</f>
        <v/>
      </c>
      <c r="M750" s="257" t="str">
        <f t="shared" si="12"/>
        <v>OK</v>
      </c>
      <c r="N750" s="15"/>
    </row>
    <row r="751" spans="1:14" ht="45" x14ac:dyDescent="0.25">
      <c r="A751" s="257" t="s">
        <v>834</v>
      </c>
      <c r="B751" s="257" t="s">
        <v>7419</v>
      </c>
      <c r="C751" s="257" t="s">
        <v>688</v>
      </c>
      <c r="D751" s="277" t="s">
        <v>1833</v>
      </c>
      <c r="E751" s="278" t="s">
        <v>711</v>
      </c>
      <c r="F751" s="279" t="s">
        <v>688</v>
      </c>
      <c r="G751" s="277" t="s">
        <v>1836</v>
      </c>
      <c r="H751" s="280" t="str">
        <f>IF(OR(AND('FIN1-SOURCE'!AG43="",'FIN1-SOURCE'!AH43=""),AND('FIN1-SOURCE'!AG56="",'FIN1-SOURCE'!AH56=""),AND('FIN1-SOURCE'!AG68="",'FIN1-SOURCE'!AH68=""),AND('FIN1-SOURCE'!AH43="K",'FIN1-SOURCE'!AH56="K",'FIN1-SOURCE'!AH68="K"),OR('FIN1-SOURCE'!AH43="O",'FIN1-SOURCE'!AH56="O",'FIN1-SOURCE'!AH68="O")),"",SUM('FIN1-SOURCE'!AG43,'FIN1-SOURCE'!AG56,'FIN1-SOURCE'!AG68))</f>
        <v/>
      </c>
      <c r="I751" s="280" t="str">
        <f>IF(AND(OR(AND('FIN1-SOURCE'!AH43="O",'FIN1-SOURCE'!AH56="O",'FIN1-SOURCE'!AH68="O"),AND('FIN1-SOURCE'!AH43="K",'FIN1-SOURCE'!AH56="K",'FIN1-SOURCE'!AH68="K")),SUM('FIN1-SOURCE'!AG43,'FIN1-SOURCE'!AG56,'FIN1-SOURCE'!AG68)=0,ISNUMBER('FIN1-SOURCE'!AG84)),"",IF(OR('FIN1-SOURCE'!AH43="O",'FIN1-SOURCE'!AH56="O",'FIN1-SOURCE'!AH68="O"),"O",IF(AND('FIN1-SOURCE'!AH43='FIN1-SOURCE'!AH56,'FIN1-SOURCE'!AH56='FIN1-SOURCE'!AH68,OR('FIN1-SOURCE'!AH43="K",'FIN1-SOURCE'!AH43="W",'FIN1-SOURCE'!AH43="M")), UPPER('FIN1-SOURCE'!AH43),"")))</f>
        <v/>
      </c>
      <c r="J751" s="281" t="s">
        <v>711</v>
      </c>
      <c r="K751" s="280" t="str">
        <f>IF(AND(ISBLANK('FIN1-SOURCE'!AG84),$L$751&lt;&gt;"M"),"",'FIN1-SOURCE'!AG84)</f>
        <v/>
      </c>
      <c r="L751" s="280" t="str">
        <f>IF(ISBLANK('FIN1-SOURCE'!AH84),"",'FIN1-SOURCE'!AH84)</f>
        <v/>
      </c>
      <c r="M751" s="257" t="str">
        <f t="shared" si="12"/>
        <v>OK</v>
      </c>
      <c r="N751" s="15"/>
    </row>
    <row r="752" spans="1:14" ht="45" x14ac:dyDescent="0.25">
      <c r="A752" s="257" t="s">
        <v>834</v>
      </c>
      <c r="B752" s="257" t="s">
        <v>7420</v>
      </c>
      <c r="C752" s="257" t="s">
        <v>688</v>
      </c>
      <c r="D752" s="277" t="s">
        <v>1835</v>
      </c>
      <c r="E752" s="278" t="s">
        <v>711</v>
      </c>
      <c r="F752" s="279" t="s">
        <v>688</v>
      </c>
      <c r="G752" s="277" t="s">
        <v>1837</v>
      </c>
      <c r="H752" s="280" t="str">
        <f>IF(OR(AND('FIN1-SOURCE'!AG44="",'FIN1-SOURCE'!AH44=""),AND('FIN1-SOURCE'!AG57="",'FIN1-SOURCE'!AH57=""),AND('FIN1-SOURCE'!AG69="",'FIN1-SOURCE'!AH69=""),AND('FIN1-SOURCE'!AH44="K",'FIN1-SOURCE'!AH57="K",'FIN1-SOURCE'!AH69="K"),OR('FIN1-SOURCE'!AH44="O",'FIN1-SOURCE'!AH57="O",'FIN1-SOURCE'!AH69="O")),"",SUM('FIN1-SOURCE'!AG44,'FIN1-SOURCE'!AG57,'FIN1-SOURCE'!AG69))</f>
        <v/>
      </c>
      <c r="I752" s="280" t="str">
        <f>IF(AND(OR(AND('FIN1-SOURCE'!AH44="O",'FIN1-SOURCE'!AH57="O",'FIN1-SOURCE'!AH69="O"),AND('FIN1-SOURCE'!AH44="K",'FIN1-SOURCE'!AH57="K",'FIN1-SOURCE'!AH69="K")),SUM('FIN1-SOURCE'!AG44,'FIN1-SOURCE'!AG57,'FIN1-SOURCE'!AG69)=0,ISNUMBER('FIN1-SOURCE'!AG85)),"",IF(OR('FIN1-SOURCE'!AH44="O",'FIN1-SOURCE'!AH57="O",'FIN1-SOURCE'!AH69="O"),"O",IF(AND('FIN1-SOURCE'!AH44='FIN1-SOURCE'!AH57,'FIN1-SOURCE'!AH57='FIN1-SOURCE'!AH69,OR('FIN1-SOURCE'!AH44="K",'FIN1-SOURCE'!AH44="W",'FIN1-SOURCE'!AH44="M")), UPPER('FIN1-SOURCE'!AH44),"")))</f>
        <v/>
      </c>
      <c r="J752" s="281" t="s">
        <v>711</v>
      </c>
      <c r="K752" s="280" t="str">
        <f>IF(AND(ISBLANK('FIN1-SOURCE'!AG85),$L$752&lt;&gt;"M"),"",'FIN1-SOURCE'!AG85)</f>
        <v/>
      </c>
      <c r="L752" s="280" t="str">
        <f>IF(ISBLANK('FIN1-SOURCE'!AH85),"",'FIN1-SOURCE'!AH85)</f>
        <v/>
      </c>
      <c r="M752" s="257" t="str">
        <f t="shared" si="12"/>
        <v>OK</v>
      </c>
      <c r="N752" s="15"/>
    </row>
    <row r="753" spans="1:14" ht="33.75" x14ac:dyDescent="0.25">
      <c r="A753" s="257" t="s">
        <v>834</v>
      </c>
      <c r="B753" s="257" t="s">
        <v>7421</v>
      </c>
      <c r="C753" s="257" t="s">
        <v>688</v>
      </c>
      <c r="D753" s="277" t="s">
        <v>7422</v>
      </c>
      <c r="E753" s="278" t="s">
        <v>711</v>
      </c>
      <c r="F753" s="279" t="s">
        <v>688</v>
      </c>
      <c r="G753" s="277" t="s">
        <v>1838</v>
      </c>
      <c r="H753" s="280" t="str">
        <f>IF(OR(AND('FIN1-SOURCE'!AG75="",'FIN1-SOURCE'!AH75=""),AND('FIN1-SOURCE'!AG85="",'FIN1-SOURCE'!AH85=""),AND('FIN1-SOURCE'!AH75="K",'FIN1-SOURCE'!AH85="K"),OR('FIN1-SOURCE'!AH75="O",'FIN1-SOURCE'!AH85="O")),"",SUM('FIN1-SOURCE'!AG75,'FIN1-SOURCE'!AG85))</f>
        <v/>
      </c>
      <c r="I753" s="280" t="str">
        <f>IF(AND(OR(AND('FIN1-SOURCE'!AH75="O",'FIN1-SOURCE'!AH85="O"),AND('FIN1-SOURCE'!AH75="K",'FIN1-SOURCE'!AH85="K")),SUM('FIN1-SOURCE'!AG75,'FIN1-SOURCE'!AG85)=0,ISNUMBER('FIN1-SOURCE'!AG86)),"",IF(OR('FIN1-SOURCE'!AH75="O",'FIN1-SOURCE'!AH85="O"),"O",IF(AND('FIN1-SOURCE'!AH75='FIN1-SOURCE'!AH85,OR('FIN1-SOURCE'!AH75="K",'FIN1-SOURCE'!AH75="W",'FIN1-SOURCE'!AH75="M")), UPPER('FIN1-SOURCE'!AH75),"")))</f>
        <v/>
      </c>
      <c r="J753" s="281" t="s">
        <v>711</v>
      </c>
      <c r="K753" s="280" t="str">
        <f>IF(AND(ISBLANK('FIN1-SOURCE'!AG86),$L$753&lt;&gt;"M"),"",'FIN1-SOURCE'!AG86)</f>
        <v/>
      </c>
      <c r="L753" s="280" t="str">
        <f>IF(ISBLANK('FIN1-SOURCE'!AH86),"",'FIN1-SOURCE'!AH86)</f>
        <v/>
      </c>
      <c r="M753" s="257" t="str">
        <f t="shared" ref="M753:M816" si="13">IF(AND(ISNUMBER(H753),ISNUMBER(K753)),IF(OR(ROUND(H753,0)&lt;&gt;ROUND(K753,0),I753&lt;&gt;L753),"Check","OK"),IF(OR(AND(H753&lt;&gt;K753,I753&lt;&gt;"M",L753&lt;&gt;"M"),I753&lt;&gt;L753),"Check","OK"))</f>
        <v>OK</v>
      </c>
      <c r="N753" s="15"/>
    </row>
    <row r="754" spans="1:14" ht="33.75" x14ac:dyDescent="0.25">
      <c r="A754" s="257" t="s">
        <v>834</v>
      </c>
      <c r="B754" s="257" t="s">
        <v>1839</v>
      </c>
      <c r="C754" s="257" t="s">
        <v>688</v>
      </c>
      <c r="D754" s="277" t="s">
        <v>1840</v>
      </c>
      <c r="E754" s="278" t="s">
        <v>711</v>
      </c>
      <c r="F754" s="279" t="s">
        <v>688</v>
      </c>
      <c r="G754" s="277" t="s">
        <v>1841</v>
      </c>
      <c r="H754" s="280" t="str">
        <f>IF(OR(AND('FIN1-SOURCE'!AA87="",'FIN1-SOURCE'!AB87=""),AND('FIN1-SOURCE'!AD87="",'FIN1-SOURCE'!AE87=""),AND('FIN1-SOURCE'!AB87="K",'FIN1-SOURCE'!AE87="K"),OR('FIN1-SOURCE'!AB87="O",'FIN1-SOURCE'!AE87="O")),"",SUM('FIN1-SOURCE'!AA87,'FIN1-SOURCE'!AD87))</f>
        <v/>
      </c>
      <c r="I754" s="280" t="str">
        <f xml:space="preserve"> IF(AND(OR(AND('FIN1-SOURCE'!AB87="O",'FIN1-SOURCE'!AE87="O"),AND('FIN1-SOURCE'!AB87="K",'FIN1-SOURCE'!AE87="K")),SUM('FIN1-SOURCE'!AA87,'FIN1-SOURCE'!AD87)=0,ISNUMBER('FIN1-SOURCE'!AG87)),"",IF(OR('FIN1-SOURCE'!AB87="O",'FIN1-SOURCE'!AE87="O"),"O",IF(AND('FIN1-SOURCE'!AB87='FIN1-SOURCE'!AE87,OR('FIN1-SOURCE'!AB87="K",'FIN1-SOURCE'!AB87="W",'FIN1-SOURCE'!AB87="M")),UPPER( 'FIN1-SOURCE'!AB87),"")))</f>
        <v/>
      </c>
      <c r="J754" s="281" t="s">
        <v>711</v>
      </c>
      <c r="K754" s="280" t="str">
        <f>IF(AND(ISBLANK('FIN1-SOURCE'!AG87),$L$754&lt;&gt;"M"),"",'FIN1-SOURCE'!AG87)</f>
        <v/>
      </c>
      <c r="L754" s="280" t="str">
        <f>IF(ISBLANK('FIN1-SOURCE'!AH87),"",'FIN1-SOURCE'!AH87)</f>
        <v/>
      </c>
      <c r="M754" s="257" t="str">
        <f t="shared" si="13"/>
        <v>OK</v>
      </c>
      <c r="N754" s="15"/>
    </row>
    <row r="755" spans="1:14" ht="33.75" x14ac:dyDescent="0.25">
      <c r="A755" s="257" t="s">
        <v>834</v>
      </c>
      <c r="B755" s="257" t="s">
        <v>1842</v>
      </c>
      <c r="C755" s="257" t="s">
        <v>688</v>
      </c>
      <c r="D755" s="277" t="s">
        <v>1843</v>
      </c>
      <c r="E755" s="278" t="s">
        <v>711</v>
      </c>
      <c r="F755" s="279" t="s">
        <v>688</v>
      </c>
      <c r="G755" s="277" t="s">
        <v>1844</v>
      </c>
      <c r="H755" s="280" t="str">
        <f>IF(OR(AND('FIN1-SOURCE'!AA88="",'FIN1-SOURCE'!AB88=""),AND('FIN1-SOURCE'!AD88="",'FIN1-SOURCE'!AE88=""),AND('FIN1-SOURCE'!AB88="K",'FIN1-SOURCE'!AE88="K"),OR('FIN1-SOURCE'!AB88="O",'FIN1-SOURCE'!AE88="O")),"",SUM('FIN1-SOURCE'!AA88,'FIN1-SOURCE'!AD88))</f>
        <v/>
      </c>
      <c r="I755" s="280" t="str">
        <f xml:space="preserve"> IF(AND(OR(AND('FIN1-SOURCE'!AB88="O",'FIN1-SOURCE'!AE88="O"),AND('FIN1-SOURCE'!AB88="K",'FIN1-SOURCE'!AE88="K")),SUM('FIN1-SOURCE'!AA88,'FIN1-SOURCE'!AD88)=0,ISNUMBER('FIN1-SOURCE'!AG88)),"",IF(OR('FIN1-SOURCE'!AB88="O",'FIN1-SOURCE'!AE88="O"),"O",IF(AND('FIN1-SOURCE'!AB88='FIN1-SOURCE'!AE88,OR('FIN1-SOURCE'!AB88="K",'FIN1-SOURCE'!AB88="W",'FIN1-SOURCE'!AB88="M")),UPPER( 'FIN1-SOURCE'!AB88),"")))</f>
        <v/>
      </c>
      <c r="J755" s="281" t="s">
        <v>711</v>
      </c>
      <c r="K755" s="280" t="str">
        <f>IF(AND(ISBLANK('FIN1-SOURCE'!AG88),$L$755&lt;&gt;"M"),"",'FIN1-SOURCE'!AG88)</f>
        <v/>
      </c>
      <c r="L755" s="280" t="str">
        <f>IF(ISBLANK('FIN1-SOURCE'!AH88),"",'FIN1-SOURCE'!AH88)</f>
        <v/>
      </c>
      <c r="M755" s="257" t="str">
        <f t="shared" si="13"/>
        <v>OK</v>
      </c>
      <c r="N755" s="15"/>
    </row>
    <row r="756" spans="1:14" ht="33.75" x14ac:dyDescent="0.25">
      <c r="A756" s="257" t="s">
        <v>834</v>
      </c>
      <c r="B756" s="257" t="s">
        <v>7423</v>
      </c>
      <c r="C756" s="257" t="s">
        <v>688</v>
      </c>
      <c r="D756" s="277" t="s">
        <v>7424</v>
      </c>
      <c r="E756" s="278" t="s">
        <v>711</v>
      </c>
      <c r="F756" s="279" t="s">
        <v>688</v>
      </c>
      <c r="G756" s="277" t="s">
        <v>1845</v>
      </c>
      <c r="H756" s="280" t="str">
        <f>IF(OR(AND('FIN1-SOURCE'!AA89="",'FIN1-SOURCE'!AB89=""),AND('FIN1-SOURCE'!AD89="",'FIN1-SOURCE'!AE89=""),AND('FIN1-SOURCE'!AB89="K",'FIN1-SOURCE'!AE89="K"),OR('FIN1-SOURCE'!AB89="O",'FIN1-SOURCE'!AE89="O")),"",SUM('FIN1-SOURCE'!AA89,'FIN1-SOURCE'!AD89))</f>
        <v/>
      </c>
      <c r="I756" s="280" t="str">
        <f xml:space="preserve"> IF(AND(OR(AND('FIN1-SOURCE'!AB89="O",'FIN1-SOURCE'!AE89="O"),AND('FIN1-SOURCE'!AB89="K",'FIN1-SOURCE'!AE89="K")),SUM('FIN1-SOURCE'!AA89,'FIN1-SOURCE'!AD89)=0,ISNUMBER('FIN1-SOURCE'!AG89)),"",IF(OR('FIN1-SOURCE'!AB89="O",'FIN1-SOURCE'!AE89="O"),"O",IF(AND('FIN1-SOURCE'!AB89='FIN1-SOURCE'!AE89,OR('FIN1-SOURCE'!AB89="K",'FIN1-SOURCE'!AB89="W",'FIN1-SOURCE'!AB89="M")),UPPER( 'FIN1-SOURCE'!AB89),"")))</f>
        <v/>
      </c>
      <c r="J756" s="281" t="s">
        <v>711</v>
      </c>
      <c r="K756" s="280" t="str">
        <f>IF(AND(ISBLANK('FIN1-SOURCE'!AG89),$L$756&lt;&gt;"M"),"",'FIN1-SOURCE'!AG89)</f>
        <v/>
      </c>
      <c r="L756" s="280" t="str">
        <f>IF(ISBLANK('FIN1-SOURCE'!AH89),"",'FIN1-SOURCE'!AH89)</f>
        <v/>
      </c>
      <c r="M756" s="257" t="str">
        <f t="shared" si="13"/>
        <v>OK</v>
      </c>
      <c r="N756" s="15"/>
    </row>
    <row r="757" spans="1:14" ht="33.75" x14ac:dyDescent="0.25">
      <c r="A757" s="257" t="s">
        <v>834</v>
      </c>
      <c r="B757" s="257" t="s">
        <v>7425</v>
      </c>
      <c r="C757" s="257" t="s">
        <v>688</v>
      </c>
      <c r="D757" s="277" t="s">
        <v>7426</v>
      </c>
      <c r="E757" s="278" t="s">
        <v>711</v>
      </c>
      <c r="F757" s="279" t="s">
        <v>688</v>
      </c>
      <c r="G757" s="277" t="s">
        <v>1846</v>
      </c>
      <c r="H757" s="280" t="str">
        <f>IF(OR(AND('FIN1-SOURCE'!AG88="",'FIN1-SOURCE'!AH88=""),AND('FIN1-SOURCE'!AG89="",'FIN1-SOURCE'!AH89=""),AND('FIN1-SOURCE'!AH88="K",'FIN1-SOURCE'!AH89="K"),OR('FIN1-SOURCE'!AH88="O",'FIN1-SOURCE'!AH89="O")),"",SUM('FIN1-SOURCE'!AG88,'FIN1-SOURCE'!AG89))</f>
        <v/>
      </c>
      <c r="I757" s="280" t="str">
        <f>IF(AND(OR(AND('FIN1-SOURCE'!AH88="O",'FIN1-SOURCE'!AH89="O"),AND('FIN1-SOURCE'!AH88="K",'FIN1-SOURCE'!AH89="K")),SUM('FIN1-SOURCE'!AG88,'FIN1-SOURCE'!AG89)=0,ISNUMBER('FIN1-SOURCE'!AG90)),"",IF(OR('FIN1-SOURCE'!AH88="O",'FIN1-SOURCE'!AH89="O"),"O",IF(AND('FIN1-SOURCE'!AH88='FIN1-SOURCE'!AH89,OR('FIN1-SOURCE'!AH88="K",'FIN1-SOURCE'!AH88="W",'FIN1-SOURCE'!AH88="M")), UPPER('FIN1-SOURCE'!AH88),"")))</f>
        <v/>
      </c>
      <c r="J757" s="281" t="s">
        <v>711</v>
      </c>
      <c r="K757" s="280" t="str">
        <f>IF(AND(ISBLANK('FIN1-SOURCE'!AG90),$L$757&lt;&gt;"M"),"",'FIN1-SOURCE'!AG90)</f>
        <v/>
      </c>
      <c r="L757" s="280" t="str">
        <f>IF(ISBLANK('FIN1-SOURCE'!AH90),"",'FIN1-SOURCE'!AH90)</f>
        <v/>
      </c>
      <c r="M757" s="257" t="str">
        <f t="shared" si="13"/>
        <v>OK</v>
      </c>
      <c r="N757" s="15"/>
    </row>
    <row r="758" spans="1:14" ht="33.75" x14ac:dyDescent="0.25">
      <c r="A758" s="257" t="s">
        <v>834</v>
      </c>
      <c r="B758" s="257" t="s">
        <v>7427</v>
      </c>
      <c r="C758" s="257" t="s">
        <v>688</v>
      </c>
      <c r="D758" s="277" t="s">
        <v>7428</v>
      </c>
      <c r="E758" s="278" t="s">
        <v>711</v>
      </c>
      <c r="F758" s="279" t="s">
        <v>688</v>
      </c>
      <c r="G758" s="277" t="s">
        <v>1847</v>
      </c>
      <c r="H758" s="280" t="str">
        <f>IF(OR(AND('FIN1-SOURCE'!AG87="",'FIN1-SOURCE'!AH87=""),AND('FIN1-SOURCE'!AG90="",'FIN1-SOURCE'!AH90=""),AND('FIN1-SOURCE'!AH87="K",'FIN1-SOURCE'!AH90="K"),OR('FIN1-SOURCE'!AH87="O",'FIN1-SOURCE'!AH90="O")),"",SUM('FIN1-SOURCE'!AG87,'FIN1-SOURCE'!AG90))</f>
        <v/>
      </c>
      <c r="I758" s="280" t="str">
        <f>IF(AND(OR(AND('FIN1-SOURCE'!AH87="O",'FIN1-SOURCE'!AH90="O"),AND('FIN1-SOURCE'!AH87="K",'FIN1-SOURCE'!AH90="K")),SUM('FIN1-SOURCE'!AG87,'FIN1-SOURCE'!AG90)=0,ISNUMBER('FIN1-SOURCE'!AG91)),"",IF(OR('FIN1-SOURCE'!AH87="O",'FIN1-SOURCE'!AH90="O"),"O",IF(AND('FIN1-SOURCE'!AH87='FIN1-SOURCE'!AH90,OR('FIN1-SOURCE'!AH87="K",'FIN1-SOURCE'!AH87="W",'FIN1-SOURCE'!AH87="M")), UPPER('FIN1-SOURCE'!AH87),"")))</f>
        <v/>
      </c>
      <c r="J758" s="281" t="s">
        <v>711</v>
      </c>
      <c r="K758" s="280" t="str">
        <f>IF(AND(ISBLANK('FIN1-SOURCE'!AG91),$L$758&lt;&gt;"M"),"",'FIN1-SOURCE'!AG91)</f>
        <v/>
      </c>
      <c r="L758" s="280" t="str">
        <f>IF(ISBLANK('FIN1-SOURCE'!AH91),"",'FIN1-SOURCE'!AH91)</f>
        <v/>
      </c>
      <c r="M758" s="257" t="str">
        <f t="shared" si="13"/>
        <v>OK</v>
      </c>
      <c r="N758" s="15"/>
    </row>
    <row r="759" spans="1:14" ht="33.75" x14ac:dyDescent="0.25">
      <c r="A759" s="257" t="s">
        <v>834</v>
      </c>
      <c r="B759" s="257" t="s">
        <v>1848</v>
      </c>
      <c r="C759" s="257" t="s">
        <v>688</v>
      </c>
      <c r="D759" s="277" t="s">
        <v>1849</v>
      </c>
      <c r="E759" s="278" t="s">
        <v>711</v>
      </c>
      <c r="F759" s="279" t="s">
        <v>688</v>
      </c>
      <c r="G759" s="277" t="s">
        <v>1850</v>
      </c>
      <c r="H759" s="280" t="str">
        <f>IF(OR(AND('FIN1-SOURCE'!AA92="",'FIN1-SOURCE'!AB92=""),AND('FIN1-SOURCE'!AD92="",'FIN1-SOURCE'!AE92=""),AND('FIN1-SOURCE'!AB92="K",'FIN1-SOURCE'!AE92="K"),OR('FIN1-SOURCE'!AB92="O",'FIN1-SOURCE'!AE92="O")),"",SUM('FIN1-SOURCE'!AA92,'FIN1-SOURCE'!AD92))</f>
        <v/>
      </c>
      <c r="I759" s="280" t="str">
        <f xml:space="preserve"> IF(AND(OR(AND('FIN1-SOURCE'!AB92="O",'FIN1-SOURCE'!AE92="O"),AND('FIN1-SOURCE'!AB92="K",'FIN1-SOURCE'!AE92="K")),SUM('FIN1-SOURCE'!AA92,'FIN1-SOURCE'!AD92)=0,ISNUMBER('FIN1-SOURCE'!AG92)),"",IF(OR('FIN1-SOURCE'!AB92="O",'FIN1-SOURCE'!AE92="O"),"O",IF(AND('FIN1-SOURCE'!AB92='FIN1-SOURCE'!AE92,OR('FIN1-SOURCE'!AB92="K",'FIN1-SOURCE'!AB92="W",'FIN1-SOURCE'!AB92="M")),UPPER( 'FIN1-SOURCE'!AB92),"")))</f>
        <v/>
      </c>
      <c r="J759" s="281" t="s">
        <v>711</v>
      </c>
      <c r="K759" s="280" t="str">
        <f>IF(AND(ISBLANK('FIN1-SOURCE'!AG92),$L$759&lt;&gt;"M"),"",'FIN1-SOURCE'!AG92)</f>
        <v/>
      </c>
      <c r="L759" s="280" t="str">
        <f>IF(ISBLANK('FIN1-SOURCE'!AH92),"",'FIN1-SOURCE'!AH92)</f>
        <v/>
      </c>
      <c r="M759" s="257" t="str">
        <f t="shared" si="13"/>
        <v>OK</v>
      </c>
      <c r="N759" s="15"/>
    </row>
    <row r="760" spans="1:14" ht="33.75" x14ac:dyDescent="0.25">
      <c r="A760" s="257" t="s">
        <v>834</v>
      </c>
      <c r="B760" s="257" t="s">
        <v>1851</v>
      </c>
      <c r="C760" s="257" t="s">
        <v>688</v>
      </c>
      <c r="D760" s="277" t="s">
        <v>1852</v>
      </c>
      <c r="E760" s="278" t="s">
        <v>711</v>
      </c>
      <c r="F760" s="279" t="s">
        <v>688</v>
      </c>
      <c r="G760" s="277" t="s">
        <v>1853</v>
      </c>
      <c r="H760" s="280" t="str">
        <f>IF(OR(AND('FIN1-SOURCE'!AA93="",'FIN1-SOURCE'!AB93=""),AND('FIN1-SOURCE'!AD93="",'FIN1-SOURCE'!AE93=""),AND('FIN1-SOURCE'!AB93="K",'FIN1-SOURCE'!AE93="K"),OR('FIN1-SOURCE'!AB93="O",'FIN1-SOURCE'!AE93="O")),"",SUM('FIN1-SOURCE'!AA93,'FIN1-SOURCE'!AD93))</f>
        <v/>
      </c>
      <c r="I760" s="280" t="str">
        <f xml:space="preserve"> IF(AND(OR(AND('FIN1-SOURCE'!AB93="O",'FIN1-SOURCE'!AE93="O"),AND('FIN1-SOURCE'!AB93="K",'FIN1-SOURCE'!AE93="K")),SUM('FIN1-SOURCE'!AA93,'FIN1-SOURCE'!AD93)=0,ISNUMBER('FIN1-SOURCE'!AG93)),"",IF(OR('FIN1-SOURCE'!AB93="O",'FIN1-SOURCE'!AE93="O"),"O",IF(AND('FIN1-SOURCE'!AB93='FIN1-SOURCE'!AE93,OR('FIN1-SOURCE'!AB93="K",'FIN1-SOURCE'!AB93="W",'FIN1-SOURCE'!AB93="M")),UPPER( 'FIN1-SOURCE'!AB93),"")))</f>
        <v/>
      </c>
      <c r="J760" s="281" t="s">
        <v>711</v>
      </c>
      <c r="K760" s="280" t="str">
        <f>IF(AND(ISBLANK('FIN1-SOURCE'!AG93),$L$760&lt;&gt;"M"),"",'FIN1-SOURCE'!AG93)</f>
        <v/>
      </c>
      <c r="L760" s="280" t="str">
        <f>IF(ISBLANK('FIN1-SOURCE'!AH93),"",'FIN1-SOURCE'!AH93)</f>
        <v/>
      </c>
      <c r="M760" s="257" t="str">
        <f t="shared" si="13"/>
        <v>OK</v>
      </c>
      <c r="N760" s="15"/>
    </row>
    <row r="761" spans="1:14" ht="33.75" x14ac:dyDescent="0.25">
      <c r="A761" s="257" t="s">
        <v>834</v>
      </c>
      <c r="B761" s="257" t="s">
        <v>1854</v>
      </c>
      <c r="C761" s="257" t="s">
        <v>688</v>
      </c>
      <c r="D761" s="277" t="s">
        <v>1855</v>
      </c>
      <c r="E761" s="278" t="s">
        <v>711</v>
      </c>
      <c r="F761" s="279" t="s">
        <v>688</v>
      </c>
      <c r="G761" s="277" t="s">
        <v>1856</v>
      </c>
      <c r="H761" s="280" t="str">
        <f>IF(OR(AND('FIN1-SOURCE'!AA94="",'FIN1-SOURCE'!AB94=""),AND('FIN1-SOURCE'!AD94="",'FIN1-SOURCE'!AE94=""),AND('FIN1-SOURCE'!AB94="K",'FIN1-SOURCE'!AE94="K"),OR('FIN1-SOURCE'!AB94="O",'FIN1-SOURCE'!AE94="O")),"",SUM('FIN1-SOURCE'!AA94,'FIN1-SOURCE'!AD94))</f>
        <v/>
      </c>
      <c r="I761" s="280" t="str">
        <f xml:space="preserve"> IF(AND(OR(AND('FIN1-SOURCE'!AB94="O",'FIN1-SOURCE'!AE94="O"),AND('FIN1-SOURCE'!AB94="K",'FIN1-SOURCE'!AE94="K")),SUM('FIN1-SOURCE'!AA94,'FIN1-SOURCE'!AD94)=0,ISNUMBER('FIN1-SOURCE'!AG94)),"",IF(OR('FIN1-SOURCE'!AB94="O",'FIN1-SOURCE'!AE94="O"),"O",IF(AND('FIN1-SOURCE'!AB94='FIN1-SOURCE'!AE94,OR('FIN1-SOURCE'!AB94="K",'FIN1-SOURCE'!AB94="W",'FIN1-SOURCE'!AB94="M")),UPPER( 'FIN1-SOURCE'!AB94),"")))</f>
        <v/>
      </c>
      <c r="J761" s="281" t="s">
        <v>711</v>
      </c>
      <c r="K761" s="280" t="str">
        <f>IF(AND(ISBLANK('FIN1-SOURCE'!AG94),$L$761&lt;&gt;"M"),"",'FIN1-SOURCE'!AG94)</f>
        <v/>
      </c>
      <c r="L761" s="280" t="str">
        <f>IF(ISBLANK('FIN1-SOURCE'!AH94),"",'FIN1-SOURCE'!AH94)</f>
        <v/>
      </c>
      <c r="M761" s="257" t="str">
        <f t="shared" si="13"/>
        <v>OK</v>
      </c>
      <c r="N761" s="15"/>
    </row>
    <row r="762" spans="1:14" ht="33.75" x14ac:dyDescent="0.25">
      <c r="A762" s="257" t="s">
        <v>834</v>
      </c>
      <c r="B762" s="257" t="s">
        <v>7429</v>
      </c>
      <c r="C762" s="257" t="s">
        <v>688</v>
      </c>
      <c r="D762" s="277" t="s">
        <v>7430</v>
      </c>
      <c r="E762" s="278" t="s">
        <v>711</v>
      </c>
      <c r="F762" s="279" t="s">
        <v>688</v>
      </c>
      <c r="G762" s="277" t="s">
        <v>1857</v>
      </c>
      <c r="H762" s="280" t="str">
        <f>IF(OR(AND('FIN1-SOURCE'!AA95="",'FIN1-SOURCE'!AB95=""),AND('FIN1-SOURCE'!AD95="",'FIN1-SOURCE'!AE95=""),AND('FIN1-SOURCE'!AB95="K",'FIN1-SOURCE'!AE95="K"),OR('FIN1-SOURCE'!AB95="O",'FIN1-SOURCE'!AE95="O")),"",SUM('FIN1-SOURCE'!AA95,'FIN1-SOURCE'!AD95))</f>
        <v/>
      </c>
      <c r="I762" s="280" t="str">
        <f xml:space="preserve"> IF(AND(OR(AND('FIN1-SOURCE'!AB95="O",'FIN1-SOURCE'!AE95="O"),AND('FIN1-SOURCE'!AB95="K",'FIN1-SOURCE'!AE95="K")),SUM('FIN1-SOURCE'!AA95,'FIN1-SOURCE'!AD95)=0,ISNUMBER('FIN1-SOURCE'!AG95)),"",IF(OR('FIN1-SOURCE'!AB95="O",'FIN1-SOURCE'!AE95="O"),"O",IF(AND('FIN1-SOURCE'!AB95='FIN1-SOURCE'!AE95,OR('FIN1-SOURCE'!AB95="K",'FIN1-SOURCE'!AB95="W",'FIN1-SOURCE'!AB95="M")),UPPER( 'FIN1-SOURCE'!AB95),"")))</f>
        <v/>
      </c>
      <c r="J762" s="281" t="s">
        <v>711</v>
      </c>
      <c r="K762" s="280" t="str">
        <f>IF(AND(ISBLANK('FIN1-SOURCE'!AG95),$L$762&lt;&gt;"M"),"",'FIN1-SOURCE'!AG95)</f>
        <v/>
      </c>
      <c r="L762" s="280" t="str">
        <f>IF(ISBLANK('FIN1-SOURCE'!AH95),"",'FIN1-SOURCE'!AH95)</f>
        <v/>
      </c>
      <c r="M762" s="257" t="str">
        <f t="shared" si="13"/>
        <v>OK</v>
      </c>
      <c r="N762" s="15"/>
    </row>
    <row r="763" spans="1:14" ht="45" x14ac:dyDescent="0.25">
      <c r="A763" s="257" t="s">
        <v>834</v>
      </c>
      <c r="B763" s="257" t="s">
        <v>7431</v>
      </c>
      <c r="C763" s="257" t="s">
        <v>688</v>
      </c>
      <c r="D763" s="277" t="s">
        <v>7432</v>
      </c>
      <c r="E763" s="278" t="s">
        <v>711</v>
      </c>
      <c r="F763" s="279" t="s">
        <v>688</v>
      </c>
      <c r="G763" s="277" t="s">
        <v>1858</v>
      </c>
      <c r="H763" s="280" t="str">
        <f>IF(OR(AND('FIN1-SOURCE'!AG93="",'FIN1-SOURCE'!AH93=""),AND('FIN1-SOURCE'!AG94="",'FIN1-SOURCE'!AH94=""),AND('FIN1-SOURCE'!AG95="",'FIN1-SOURCE'!AH95=""),AND('FIN1-SOURCE'!AH93="K",'FIN1-SOURCE'!AH94="K",'FIN1-SOURCE'!AH95="K"),OR('FIN1-SOURCE'!AH93="O",'FIN1-SOURCE'!AH94="O",'FIN1-SOURCE'!AH95="O")),"",SUM('FIN1-SOURCE'!AG93,'FIN1-SOURCE'!AG94,'FIN1-SOURCE'!AG95))</f>
        <v/>
      </c>
      <c r="I763" s="280" t="str">
        <f>IF(AND(OR(AND('FIN1-SOURCE'!AH93="O",'FIN1-SOURCE'!AH94="O",'FIN1-SOURCE'!AH95="O"),AND('FIN1-SOURCE'!AH93="K",'FIN1-SOURCE'!AH94="K",'FIN1-SOURCE'!AH95="K")),SUM('FIN1-SOURCE'!AG93,'FIN1-SOURCE'!AG94,'FIN1-SOURCE'!AG95)=0,ISNUMBER('FIN1-SOURCE'!AG96)),"",IF(OR('FIN1-SOURCE'!AH93="O",'FIN1-SOURCE'!AH94="O",'FIN1-SOURCE'!AH95="O"),"O",IF(AND('FIN1-SOURCE'!AH93='FIN1-SOURCE'!AH94,'FIN1-SOURCE'!AH94='FIN1-SOURCE'!AH95,OR('FIN1-SOURCE'!AH93="K",'FIN1-SOURCE'!AH93="W",'FIN1-SOURCE'!AH93="M")), UPPER('FIN1-SOURCE'!AH93),"")))</f>
        <v/>
      </c>
      <c r="J763" s="281" t="s">
        <v>711</v>
      </c>
      <c r="K763" s="280" t="str">
        <f>IF(AND(ISBLANK('FIN1-SOURCE'!AG96),$L$763&lt;&gt;"M"),"",'FIN1-SOURCE'!AG96)</f>
        <v/>
      </c>
      <c r="L763" s="280" t="str">
        <f>IF(ISBLANK('FIN1-SOURCE'!AH96),"",'FIN1-SOURCE'!AH96)</f>
        <v/>
      </c>
      <c r="M763" s="257" t="str">
        <f t="shared" si="13"/>
        <v>OK</v>
      </c>
      <c r="N763" s="15"/>
    </row>
    <row r="764" spans="1:14" ht="33.75" x14ac:dyDescent="0.25">
      <c r="A764" s="257" t="s">
        <v>834</v>
      </c>
      <c r="B764" s="257" t="s">
        <v>7433</v>
      </c>
      <c r="C764" s="257" t="s">
        <v>688</v>
      </c>
      <c r="D764" s="277" t="s">
        <v>7434</v>
      </c>
      <c r="E764" s="278" t="s">
        <v>711</v>
      </c>
      <c r="F764" s="279" t="s">
        <v>688</v>
      </c>
      <c r="G764" s="277" t="s">
        <v>1859</v>
      </c>
      <c r="H764" s="280" t="str">
        <f>IF(OR(AND('FIN1-SOURCE'!AG91="",'FIN1-SOURCE'!AH91=""),AND('FIN1-SOURCE'!AG96="",'FIN1-SOURCE'!AH96=""),AND('FIN1-SOURCE'!AH91="K",'FIN1-SOURCE'!AH96="K"),OR('FIN1-SOURCE'!AH91="O",'FIN1-SOURCE'!AH96="O")),"",SUM('FIN1-SOURCE'!AG91,'FIN1-SOURCE'!AG96))</f>
        <v/>
      </c>
      <c r="I764" s="280" t="str">
        <f>IF(AND(OR(AND('FIN1-SOURCE'!AH91="O",'FIN1-SOURCE'!AH96="O"),AND('FIN1-SOURCE'!AH91="K",'FIN1-SOURCE'!AH96="K")),SUM('FIN1-SOURCE'!AG91,'FIN1-SOURCE'!AG96)=0,ISNUMBER('FIN1-SOURCE'!AG97)),"",IF(OR('FIN1-SOURCE'!AH91="O",'FIN1-SOURCE'!AH96="O"),"O",IF(AND('FIN1-SOURCE'!AH91='FIN1-SOURCE'!AH96,OR('FIN1-SOURCE'!AH91="K",'FIN1-SOURCE'!AH91="W",'FIN1-SOURCE'!AH91="M")), UPPER('FIN1-SOURCE'!AH91),"")))</f>
        <v/>
      </c>
      <c r="J764" s="281" t="s">
        <v>711</v>
      </c>
      <c r="K764" s="280" t="str">
        <f>IF(AND(ISBLANK('FIN1-SOURCE'!AG97),$L$764&lt;&gt;"M"),"",'FIN1-SOURCE'!AG97)</f>
        <v/>
      </c>
      <c r="L764" s="280" t="str">
        <f>IF(ISBLANK('FIN1-SOURCE'!AH97),"",'FIN1-SOURCE'!AH97)</f>
        <v/>
      </c>
      <c r="M764" s="257" t="str">
        <f t="shared" si="13"/>
        <v>OK</v>
      </c>
      <c r="N764" s="15"/>
    </row>
    <row r="765" spans="1:14" ht="33.75" x14ac:dyDescent="0.25">
      <c r="A765" s="257" t="s">
        <v>834</v>
      </c>
      <c r="B765" s="257" t="s">
        <v>1860</v>
      </c>
      <c r="C765" s="257" t="s">
        <v>688</v>
      </c>
      <c r="D765" s="277" t="s">
        <v>1861</v>
      </c>
      <c r="E765" s="278" t="s">
        <v>711</v>
      </c>
      <c r="F765" s="279" t="s">
        <v>688</v>
      </c>
      <c r="G765" s="277" t="s">
        <v>1862</v>
      </c>
      <c r="H765" s="280" t="str">
        <f>IF(OR(AND('FIN1-SOURCE'!AA98="",'FIN1-SOURCE'!AB98=""),AND('FIN1-SOURCE'!AD98="",'FIN1-SOURCE'!AE98=""),AND('FIN1-SOURCE'!AB98="K",'FIN1-SOURCE'!AE98="K"),OR('FIN1-SOURCE'!AB98="O",'FIN1-SOURCE'!AE98="O")),"",SUM('FIN1-SOURCE'!AA98,'FIN1-SOURCE'!AD98))</f>
        <v/>
      </c>
      <c r="I765" s="280" t="str">
        <f xml:space="preserve"> IF(AND(OR(AND('FIN1-SOURCE'!AB98="O",'FIN1-SOURCE'!AE98="O"),AND('FIN1-SOURCE'!AB98="K",'FIN1-SOURCE'!AE98="K")),SUM('FIN1-SOURCE'!AA98,'FIN1-SOURCE'!AD98)=0,ISNUMBER('FIN1-SOURCE'!AG98)),"",IF(OR('FIN1-SOURCE'!AB98="O",'FIN1-SOURCE'!AE98="O"),"O",IF(AND('FIN1-SOURCE'!AB98='FIN1-SOURCE'!AE98,OR('FIN1-SOURCE'!AB98="K",'FIN1-SOURCE'!AB98="W",'FIN1-SOURCE'!AB98="M")),UPPER( 'FIN1-SOURCE'!AB98),"")))</f>
        <v/>
      </c>
      <c r="J765" s="281" t="s">
        <v>711</v>
      </c>
      <c r="K765" s="280" t="str">
        <f>IF(AND(ISBLANK('FIN1-SOURCE'!AG98),$L$765&lt;&gt;"M"),"",'FIN1-SOURCE'!AG98)</f>
        <v/>
      </c>
      <c r="L765" s="280" t="str">
        <f>IF(ISBLANK('FIN1-SOURCE'!AH98),"",'FIN1-SOURCE'!AH98)</f>
        <v/>
      </c>
      <c r="M765" s="257" t="str">
        <f t="shared" si="13"/>
        <v>OK</v>
      </c>
      <c r="N765" s="15"/>
    </row>
    <row r="766" spans="1:14" ht="33.75" x14ac:dyDescent="0.25">
      <c r="A766" s="257" t="s">
        <v>834</v>
      </c>
      <c r="B766" s="257" t="s">
        <v>1863</v>
      </c>
      <c r="C766" s="257" t="s">
        <v>688</v>
      </c>
      <c r="D766" s="277" t="s">
        <v>1864</v>
      </c>
      <c r="E766" s="278" t="s">
        <v>711</v>
      </c>
      <c r="F766" s="279" t="s">
        <v>688</v>
      </c>
      <c r="G766" s="277" t="s">
        <v>1865</v>
      </c>
      <c r="H766" s="280" t="str">
        <f>IF(OR(AND('FIN1-SOURCE'!AA99="",'FIN1-SOURCE'!AB99=""),AND('FIN1-SOURCE'!AD99="",'FIN1-SOURCE'!AE99=""),AND('FIN1-SOURCE'!AB99="K",'FIN1-SOURCE'!AE99="K"),OR('FIN1-SOURCE'!AB99="O",'FIN1-SOURCE'!AE99="O")),"",SUM('FIN1-SOURCE'!AA99,'FIN1-SOURCE'!AD99))</f>
        <v/>
      </c>
      <c r="I766" s="280" t="str">
        <f xml:space="preserve"> IF(AND(OR(AND('FIN1-SOURCE'!AB99="O",'FIN1-SOURCE'!AE99="O"),AND('FIN1-SOURCE'!AB99="K",'FIN1-SOURCE'!AE99="K")),SUM('FIN1-SOURCE'!AA99,'FIN1-SOURCE'!AD99)=0,ISNUMBER('FIN1-SOURCE'!AG99)),"",IF(OR('FIN1-SOURCE'!AB99="O",'FIN1-SOURCE'!AE99="O"),"O",IF(AND('FIN1-SOURCE'!AB99='FIN1-SOURCE'!AE99,OR('FIN1-SOURCE'!AB99="K",'FIN1-SOURCE'!AB99="W",'FIN1-SOURCE'!AB99="M")),UPPER( 'FIN1-SOURCE'!AB99),"")))</f>
        <v/>
      </c>
      <c r="J766" s="281" t="s">
        <v>711</v>
      </c>
      <c r="K766" s="280" t="str">
        <f>IF(AND(ISBLANK('FIN1-SOURCE'!AG99),$L$766&lt;&gt;"M"),"",'FIN1-SOURCE'!AG99)</f>
        <v/>
      </c>
      <c r="L766" s="280" t="str">
        <f>IF(ISBLANK('FIN1-SOURCE'!AH99),"",'FIN1-SOURCE'!AH99)</f>
        <v/>
      </c>
      <c r="M766" s="257" t="str">
        <f t="shared" si="13"/>
        <v>OK</v>
      </c>
      <c r="N766" s="15"/>
    </row>
    <row r="767" spans="1:14" ht="33.75" x14ac:dyDescent="0.25">
      <c r="A767" s="257" t="s">
        <v>834</v>
      </c>
      <c r="B767" s="257" t="s">
        <v>7435</v>
      </c>
      <c r="C767" s="257" t="s">
        <v>688</v>
      </c>
      <c r="D767" s="277" t="s">
        <v>7436</v>
      </c>
      <c r="E767" s="278" t="s">
        <v>711</v>
      </c>
      <c r="F767" s="279" t="s">
        <v>688</v>
      </c>
      <c r="G767" s="277" t="s">
        <v>1866</v>
      </c>
      <c r="H767" s="280" t="str">
        <f>IF(OR(AND('FIN1-SOURCE'!AA100="",'FIN1-SOURCE'!AB100=""),AND('FIN1-SOURCE'!AD100="",'FIN1-SOURCE'!AE100=""),AND('FIN1-SOURCE'!AB100="K",'FIN1-SOURCE'!AE100="K"),OR('FIN1-SOURCE'!AB100="O",'FIN1-SOURCE'!AE100="O")),"",SUM('FIN1-SOURCE'!AA100,'FIN1-SOURCE'!AD100))</f>
        <v/>
      </c>
      <c r="I767" s="280" t="str">
        <f xml:space="preserve"> IF(AND(OR(AND('FIN1-SOURCE'!AB100="O",'FIN1-SOURCE'!AE100="O"),AND('FIN1-SOURCE'!AB100="K",'FIN1-SOURCE'!AE100="K")),SUM('FIN1-SOURCE'!AA100,'FIN1-SOURCE'!AD100)=0,ISNUMBER('FIN1-SOURCE'!AG100)),"",IF(OR('FIN1-SOURCE'!AB100="O",'FIN1-SOURCE'!AE100="O"),"O",IF(AND('FIN1-SOURCE'!AB100='FIN1-SOURCE'!AE100,OR('FIN1-SOURCE'!AB100="K",'FIN1-SOURCE'!AB100="W",'FIN1-SOURCE'!AB100="M")),UPPER( 'FIN1-SOURCE'!AB100),"")))</f>
        <v/>
      </c>
      <c r="J767" s="281" t="s">
        <v>711</v>
      </c>
      <c r="K767" s="280" t="str">
        <f>IF(AND(ISBLANK('FIN1-SOURCE'!AG100),$L$767&lt;&gt;"M"),"",'FIN1-SOURCE'!AG100)</f>
        <v/>
      </c>
      <c r="L767" s="280" t="str">
        <f>IF(ISBLANK('FIN1-SOURCE'!AH100),"",'FIN1-SOURCE'!AH100)</f>
        <v/>
      </c>
      <c r="M767" s="257" t="str">
        <f t="shared" si="13"/>
        <v>OK</v>
      </c>
      <c r="N767" s="15"/>
    </row>
    <row r="768" spans="1:14" ht="33.75" x14ac:dyDescent="0.25">
      <c r="A768" s="257" t="s">
        <v>834</v>
      </c>
      <c r="B768" s="257" t="s">
        <v>7437</v>
      </c>
      <c r="C768" s="257" t="s">
        <v>688</v>
      </c>
      <c r="D768" s="277" t="s">
        <v>7438</v>
      </c>
      <c r="E768" s="278" t="s">
        <v>711</v>
      </c>
      <c r="F768" s="279" t="s">
        <v>688</v>
      </c>
      <c r="G768" s="277" t="s">
        <v>1867</v>
      </c>
      <c r="H768" s="280" t="str">
        <f>IF(OR(AND('FIN1-SOURCE'!AG99="",'FIN1-SOURCE'!AH99=""),AND('FIN1-SOURCE'!AG100="",'FIN1-SOURCE'!AH100=""),AND('FIN1-SOURCE'!AH99="K",'FIN1-SOURCE'!AH100="K"),OR('FIN1-SOURCE'!AH99="O",'FIN1-SOURCE'!AH100="O")),"",SUM('FIN1-SOURCE'!AG99,'FIN1-SOURCE'!AG100))</f>
        <v/>
      </c>
      <c r="I768" s="280" t="str">
        <f>IF(AND(OR(AND('FIN1-SOURCE'!AH99="O",'FIN1-SOURCE'!AH100="O"),AND('FIN1-SOURCE'!AH99="K",'FIN1-SOURCE'!AH100="K")),SUM('FIN1-SOURCE'!AG99,'FIN1-SOURCE'!AG100)=0,ISNUMBER('FIN1-SOURCE'!AG101)),"",IF(OR('FIN1-SOURCE'!AH99="O",'FIN1-SOURCE'!AH100="O"),"O",IF(AND('FIN1-SOURCE'!AH99='FIN1-SOURCE'!AH100,OR('FIN1-SOURCE'!AH99="K",'FIN1-SOURCE'!AH99="W",'FIN1-SOURCE'!AH99="M")), UPPER('FIN1-SOURCE'!AH99),"")))</f>
        <v/>
      </c>
      <c r="J768" s="281" t="s">
        <v>711</v>
      </c>
      <c r="K768" s="280" t="str">
        <f>IF(AND(ISBLANK('FIN1-SOURCE'!AG101),$L$768&lt;&gt;"M"),"",'FIN1-SOURCE'!AG101)</f>
        <v/>
      </c>
      <c r="L768" s="280" t="str">
        <f>IF(ISBLANK('FIN1-SOURCE'!AH101),"",'FIN1-SOURCE'!AH101)</f>
        <v/>
      </c>
      <c r="M768" s="257" t="str">
        <f t="shared" si="13"/>
        <v>OK</v>
      </c>
      <c r="N768" s="15"/>
    </row>
    <row r="769" spans="1:14" ht="33.75" x14ac:dyDescent="0.25">
      <c r="A769" s="257" t="s">
        <v>834</v>
      </c>
      <c r="B769" s="257" t="s">
        <v>7439</v>
      </c>
      <c r="C769" s="257" t="s">
        <v>688</v>
      </c>
      <c r="D769" s="277" t="s">
        <v>7440</v>
      </c>
      <c r="E769" s="278" t="s">
        <v>711</v>
      </c>
      <c r="F769" s="279" t="s">
        <v>688</v>
      </c>
      <c r="G769" s="277" t="s">
        <v>1868</v>
      </c>
      <c r="H769" s="280" t="str">
        <f>IF(OR(AND('FIN1-SOURCE'!AG98="",'FIN1-SOURCE'!AH98=""),AND('FIN1-SOURCE'!AG101="",'FIN1-SOURCE'!AH101=""),AND('FIN1-SOURCE'!AH98="K",'FIN1-SOURCE'!AH101="K"),OR('FIN1-SOURCE'!AH98="O",'FIN1-SOURCE'!AH101="O")),"",SUM('FIN1-SOURCE'!AG98,'FIN1-SOURCE'!AG101))</f>
        <v/>
      </c>
      <c r="I769" s="280" t="str">
        <f>IF(AND(OR(AND('FIN1-SOURCE'!AH98="O",'FIN1-SOURCE'!AH101="O"),AND('FIN1-SOURCE'!AH98="K",'FIN1-SOURCE'!AH101="K")),SUM('FIN1-SOURCE'!AG98,'FIN1-SOURCE'!AG101)=0,ISNUMBER('FIN1-SOURCE'!AG102)),"",IF(OR('FIN1-SOURCE'!AH98="O",'FIN1-SOURCE'!AH101="O"),"O",IF(AND('FIN1-SOURCE'!AH98='FIN1-SOURCE'!AH101,OR('FIN1-SOURCE'!AH98="K",'FIN1-SOURCE'!AH98="W",'FIN1-SOURCE'!AH98="M")), UPPER('FIN1-SOURCE'!AH98),"")))</f>
        <v/>
      </c>
      <c r="J769" s="281" t="s">
        <v>711</v>
      </c>
      <c r="K769" s="280" t="str">
        <f>IF(AND(ISBLANK('FIN1-SOURCE'!AG102),$L$769&lt;&gt;"M"),"",'FIN1-SOURCE'!AG102)</f>
        <v/>
      </c>
      <c r="L769" s="280" t="str">
        <f>IF(ISBLANK('FIN1-SOURCE'!AH102),"",'FIN1-SOURCE'!AH102)</f>
        <v/>
      </c>
      <c r="M769" s="257" t="str">
        <f t="shared" si="13"/>
        <v>OK</v>
      </c>
      <c r="N769" s="15"/>
    </row>
    <row r="770" spans="1:14" ht="33.75" x14ac:dyDescent="0.25">
      <c r="A770" s="257" t="s">
        <v>834</v>
      </c>
      <c r="B770" s="257" t="s">
        <v>1869</v>
      </c>
      <c r="C770" s="257" t="s">
        <v>688</v>
      </c>
      <c r="D770" s="277" t="s">
        <v>1870</v>
      </c>
      <c r="E770" s="278" t="s">
        <v>711</v>
      </c>
      <c r="F770" s="279" t="s">
        <v>688</v>
      </c>
      <c r="G770" s="277" t="s">
        <v>1871</v>
      </c>
      <c r="H770" s="280" t="str">
        <f>IF(OR(AND('FIN1-SOURCE'!AA103="",'FIN1-SOURCE'!AB103=""),AND('FIN1-SOURCE'!AD103="",'FIN1-SOURCE'!AE103=""),AND('FIN1-SOURCE'!AB103="K",'FIN1-SOURCE'!AE103="K"),OR('FIN1-SOURCE'!AB103="O",'FIN1-SOURCE'!AE103="O")),"",SUM('FIN1-SOURCE'!AA103,'FIN1-SOURCE'!AD103))</f>
        <v/>
      </c>
      <c r="I770" s="280" t="str">
        <f xml:space="preserve"> IF(AND(OR(AND('FIN1-SOURCE'!AB103="O",'FIN1-SOURCE'!AE103="O"),AND('FIN1-SOURCE'!AB103="K",'FIN1-SOURCE'!AE103="K")),SUM('FIN1-SOURCE'!AA103,'FIN1-SOURCE'!AD103)=0,ISNUMBER('FIN1-SOURCE'!AG103)),"",IF(OR('FIN1-SOURCE'!AB103="O",'FIN1-SOURCE'!AE103="O"),"O",IF(AND('FIN1-SOURCE'!AB103='FIN1-SOURCE'!AE103,OR('FIN1-SOURCE'!AB103="K",'FIN1-SOURCE'!AB103="W",'FIN1-SOURCE'!AB103="M")),UPPER( 'FIN1-SOURCE'!AB103),"")))</f>
        <v/>
      </c>
      <c r="J770" s="281" t="s">
        <v>711</v>
      </c>
      <c r="K770" s="280" t="str">
        <f>IF(AND(ISBLANK('FIN1-SOURCE'!AG103),$L$770&lt;&gt;"M"),"",'FIN1-SOURCE'!AG103)</f>
        <v/>
      </c>
      <c r="L770" s="280" t="str">
        <f>IF(ISBLANK('FIN1-SOURCE'!AH103),"",'FIN1-SOURCE'!AH103)</f>
        <v/>
      </c>
      <c r="M770" s="257" t="str">
        <f t="shared" si="13"/>
        <v>OK</v>
      </c>
      <c r="N770" s="15"/>
    </row>
    <row r="771" spans="1:14" ht="33.75" x14ac:dyDescent="0.25">
      <c r="A771" s="257" t="s">
        <v>834</v>
      </c>
      <c r="B771" s="257" t="s">
        <v>1872</v>
      </c>
      <c r="C771" s="257" t="s">
        <v>688</v>
      </c>
      <c r="D771" s="277" t="s">
        <v>1873</v>
      </c>
      <c r="E771" s="278" t="s">
        <v>711</v>
      </c>
      <c r="F771" s="279" t="s">
        <v>688</v>
      </c>
      <c r="G771" s="277" t="s">
        <v>1874</v>
      </c>
      <c r="H771" s="280" t="str">
        <f>IF(OR(AND('FIN1-SOURCE'!AA104="",'FIN1-SOURCE'!AB104=""),AND('FIN1-SOURCE'!AD104="",'FIN1-SOURCE'!AE104=""),AND('FIN1-SOURCE'!AB104="K",'FIN1-SOURCE'!AE104="K"),OR('FIN1-SOURCE'!AB104="O",'FIN1-SOURCE'!AE104="O")),"",SUM('FIN1-SOURCE'!AA104,'FIN1-SOURCE'!AD104))</f>
        <v/>
      </c>
      <c r="I771" s="280" t="str">
        <f xml:space="preserve"> IF(AND(OR(AND('FIN1-SOURCE'!AB104="O",'FIN1-SOURCE'!AE104="O"),AND('FIN1-SOURCE'!AB104="K",'FIN1-SOURCE'!AE104="K")),SUM('FIN1-SOURCE'!AA104,'FIN1-SOURCE'!AD104)=0,ISNUMBER('FIN1-SOURCE'!AG104)),"",IF(OR('FIN1-SOURCE'!AB104="O",'FIN1-SOURCE'!AE104="O"),"O",IF(AND('FIN1-SOURCE'!AB104='FIN1-SOURCE'!AE104,OR('FIN1-SOURCE'!AB104="K",'FIN1-SOURCE'!AB104="W",'FIN1-SOURCE'!AB104="M")),UPPER( 'FIN1-SOURCE'!AB104),"")))</f>
        <v/>
      </c>
      <c r="J771" s="281" t="s">
        <v>711</v>
      </c>
      <c r="K771" s="280" t="str">
        <f>IF(AND(ISBLANK('FIN1-SOURCE'!AG104),$L$771&lt;&gt;"M"),"",'FIN1-SOURCE'!AG104)</f>
        <v/>
      </c>
      <c r="L771" s="280" t="str">
        <f>IF(ISBLANK('FIN1-SOURCE'!AH104),"",'FIN1-SOURCE'!AH104)</f>
        <v/>
      </c>
      <c r="M771" s="257" t="str">
        <f t="shared" si="13"/>
        <v>OK</v>
      </c>
      <c r="N771" s="15"/>
    </row>
    <row r="772" spans="1:14" ht="33.75" x14ac:dyDescent="0.25">
      <c r="A772" s="257" t="s">
        <v>834</v>
      </c>
      <c r="B772" s="257" t="s">
        <v>1875</v>
      </c>
      <c r="C772" s="257" t="s">
        <v>688</v>
      </c>
      <c r="D772" s="277" t="s">
        <v>1876</v>
      </c>
      <c r="E772" s="278" t="s">
        <v>711</v>
      </c>
      <c r="F772" s="279" t="s">
        <v>688</v>
      </c>
      <c r="G772" s="277" t="s">
        <v>1877</v>
      </c>
      <c r="H772" s="280" t="str">
        <f>IF(OR(AND('FIN1-SOURCE'!AA105="",'FIN1-SOURCE'!AB105=""),AND('FIN1-SOURCE'!AD105="",'FIN1-SOURCE'!AE105=""),AND('FIN1-SOURCE'!AB105="K",'FIN1-SOURCE'!AE105="K"),OR('FIN1-SOURCE'!AB105="O",'FIN1-SOURCE'!AE105="O")),"",SUM('FIN1-SOURCE'!AA105,'FIN1-SOURCE'!AD105))</f>
        <v/>
      </c>
      <c r="I772" s="280" t="str">
        <f xml:space="preserve"> IF(AND(OR(AND('FIN1-SOURCE'!AB105="O",'FIN1-SOURCE'!AE105="O"),AND('FIN1-SOURCE'!AB105="K",'FIN1-SOURCE'!AE105="K")),SUM('FIN1-SOURCE'!AA105,'FIN1-SOURCE'!AD105)=0,ISNUMBER('FIN1-SOURCE'!AG105)),"",IF(OR('FIN1-SOURCE'!AB105="O",'FIN1-SOURCE'!AE105="O"),"O",IF(AND('FIN1-SOURCE'!AB105='FIN1-SOURCE'!AE105,OR('FIN1-SOURCE'!AB105="K",'FIN1-SOURCE'!AB105="W",'FIN1-SOURCE'!AB105="M")),UPPER( 'FIN1-SOURCE'!AB105),"")))</f>
        <v/>
      </c>
      <c r="J772" s="281" t="s">
        <v>711</v>
      </c>
      <c r="K772" s="280" t="str">
        <f>IF(AND(ISBLANK('FIN1-SOURCE'!AG105),$L$772&lt;&gt;"M"),"",'FIN1-SOURCE'!AG105)</f>
        <v/>
      </c>
      <c r="L772" s="280" t="str">
        <f>IF(ISBLANK('FIN1-SOURCE'!AH105),"",'FIN1-SOURCE'!AH105)</f>
        <v/>
      </c>
      <c r="M772" s="257" t="str">
        <f t="shared" si="13"/>
        <v>OK</v>
      </c>
      <c r="N772" s="15"/>
    </row>
    <row r="773" spans="1:14" ht="33.75" x14ac:dyDescent="0.25">
      <c r="A773" s="257" t="s">
        <v>834</v>
      </c>
      <c r="B773" s="257" t="s">
        <v>7441</v>
      </c>
      <c r="C773" s="257" t="s">
        <v>688</v>
      </c>
      <c r="D773" s="277" t="s">
        <v>7442</v>
      </c>
      <c r="E773" s="278" t="s">
        <v>711</v>
      </c>
      <c r="F773" s="279" t="s">
        <v>688</v>
      </c>
      <c r="G773" s="277" t="s">
        <v>1878</v>
      </c>
      <c r="H773" s="280" t="str">
        <f>IF(OR(AND('FIN1-SOURCE'!AA106="",'FIN1-SOURCE'!AB106=""),AND('FIN1-SOURCE'!AD106="",'FIN1-SOURCE'!AE106=""),AND('FIN1-SOURCE'!AB106="K",'FIN1-SOURCE'!AE106="K"),OR('FIN1-SOURCE'!AB106="O",'FIN1-SOURCE'!AE106="O")),"",SUM('FIN1-SOURCE'!AA106,'FIN1-SOURCE'!AD106))</f>
        <v/>
      </c>
      <c r="I773" s="280" t="str">
        <f xml:space="preserve"> IF(AND(OR(AND('FIN1-SOURCE'!AB106="O",'FIN1-SOURCE'!AE106="O"),AND('FIN1-SOURCE'!AB106="K",'FIN1-SOURCE'!AE106="K")),SUM('FIN1-SOURCE'!AA106,'FIN1-SOURCE'!AD106)=0,ISNUMBER('FIN1-SOURCE'!AG106)),"",IF(OR('FIN1-SOURCE'!AB106="O",'FIN1-SOURCE'!AE106="O"),"O",IF(AND('FIN1-SOURCE'!AB106='FIN1-SOURCE'!AE106,OR('FIN1-SOURCE'!AB106="K",'FIN1-SOURCE'!AB106="W",'FIN1-SOURCE'!AB106="M")),UPPER( 'FIN1-SOURCE'!AB106),"")))</f>
        <v/>
      </c>
      <c r="J773" s="281" t="s">
        <v>711</v>
      </c>
      <c r="K773" s="280" t="str">
        <f>IF(AND(ISBLANK('FIN1-SOURCE'!AG106),$L$773&lt;&gt;"M"),"",'FIN1-SOURCE'!AG106)</f>
        <v/>
      </c>
      <c r="L773" s="280" t="str">
        <f>IF(ISBLANK('FIN1-SOURCE'!AH106),"",'FIN1-SOURCE'!AH106)</f>
        <v/>
      </c>
      <c r="M773" s="257" t="str">
        <f t="shared" si="13"/>
        <v>OK</v>
      </c>
      <c r="N773" s="15"/>
    </row>
    <row r="774" spans="1:14" ht="45" x14ac:dyDescent="0.25">
      <c r="A774" s="257" t="s">
        <v>834</v>
      </c>
      <c r="B774" s="257" t="s">
        <v>7443</v>
      </c>
      <c r="C774" s="257" t="s">
        <v>688</v>
      </c>
      <c r="D774" s="277" t="s">
        <v>7444</v>
      </c>
      <c r="E774" s="278" t="s">
        <v>711</v>
      </c>
      <c r="F774" s="279" t="s">
        <v>688</v>
      </c>
      <c r="G774" s="277" t="s">
        <v>1879</v>
      </c>
      <c r="H774" s="280" t="str">
        <f>IF(OR(AND('FIN1-SOURCE'!AG104="",'FIN1-SOURCE'!AH104=""),AND('FIN1-SOURCE'!AG105="",'FIN1-SOURCE'!AH105=""),AND('FIN1-SOURCE'!AG106="",'FIN1-SOURCE'!AH106=""),AND('FIN1-SOURCE'!AH104="K",'FIN1-SOURCE'!AH105="K",'FIN1-SOURCE'!AH106="K"),OR('FIN1-SOURCE'!AH104="O",'FIN1-SOURCE'!AH105="O",'FIN1-SOURCE'!AH106="O")),"",SUM('FIN1-SOURCE'!AG104,'FIN1-SOURCE'!AG105,'FIN1-SOURCE'!AG106))</f>
        <v/>
      </c>
      <c r="I774" s="280" t="str">
        <f>IF(AND(OR(AND('FIN1-SOURCE'!AH104="O",'FIN1-SOURCE'!AH105="O",'FIN1-SOURCE'!AH106="O"),AND('FIN1-SOURCE'!AH104="K",'FIN1-SOURCE'!AH105="K",'FIN1-SOURCE'!AH106="K")),SUM('FIN1-SOURCE'!AG104,'FIN1-SOURCE'!AG105,'FIN1-SOURCE'!AG106)=0,ISNUMBER('FIN1-SOURCE'!AG107)),"",IF(OR('FIN1-SOURCE'!AH104="O",'FIN1-SOURCE'!AH105="O",'FIN1-SOURCE'!AH106="O"),"O",IF(AND('FIN1-SOURCE'!AH104='FIN1-SOURCE'!AH105,'FIN1-SOURCE'!AH105='FIN1-SOURCE'!AH106,OR('FIN1-SOURCE'!AH104="K",'FIN1-SOURCE'!AH104="W",'FIN1-SOURCE'!AH104="M")), UPPER('FIN1-SOURCE'!AH104),"")))</f>
        <v/>
      </c>
      <c r="J774" s="281" t="s">
        <v>711</v>
      </c>
      <c r="K774" s="280" t="str">
        <f>IF(AND(ISBLANK('FIN1-SOURCE'!AG107),$L$774&lt;&gt;"M"),"",'FIN1-SOURCE'!AG107)</f>
        <v/>
      </c>
      <c r="L774" s="280" t="str">
        <f>IF(ISBLANK('FIN1-SOURCE'!AH107),"",'FIN1-SOURCE'!AH107)</f>
        <v/>
      </c>
      <c r="M774" s="257" t="str">
        <f t="shared" si="13"/>
        <v>OK</v>
      </c>
      <c r="N774" s="15"/>
    </row>
    <row r="775" spans="1:14" ht="33.75" x14ac:dyDescent="0.25">
      <c r="A775" s="257" t="s">
        <v>834</v>
      </c>
      <c r="B775" s="257" t="s">
        <v>7445</v>
      </c>
      <c r="C775" s="257" t="s">
        <v>688</v>
      </c>
      <c r="D775" s="277" t="s">
        <v>7446</v>
      </c>
      <c r="E775" s="278" t="s">
        <v>711</v>
      </c>
      <c r="F775" s="279" t="s">
        <v>688</v>
      </c>
      <c r="G775" s="277" t="s">
        <v>1880</v>
      </c>
      <c r="H775" s="280" t="str">
        <f>IF(OR(AND('FIN1-SOURCE'!AG102="",'FIN1-SOURCE'!AH102=""),AND('FIN1-SOURCE'!AG107="",'FIN1-SOURCE'!AH107=""),AND('FIN1-SOURCE'!AH102="K",'FIN1-SOURCE'!AH107="K"),OR('FIN1-SOURCE'!AH102="O",'FIN1-SOURCE'!AH107="O")),"",SUM('FIN1-SOURCE'!AG102,'FIN1-SOURCE'!AG107))</f>
        <v/>
      </c>
      <c r="I775" s="280" t="str">
        <f>IF(AND(OR(AND('FIN1-SOURCE'!AH102="O",'FIN1-SOURCE'!AH107="O"),AND('FIN1-SOURCE'!AH102="K",'FIN1-SOURCE'!AH107="K")),SUM('FIN1-SOURCE'!AG102,'FIN1-SOURCE'!AG107)=0,ISNUMBER('FIN1-SOURCE'!AG108)),"",IF(OR('FIN1-SOURCE'!AH102="O",'FIN1-SOURCE'!AH107="O"),"O",IF(AND('FIN1-SOURCE'!AH102='FIN1-SOURCE'!AH107,OR('FIN1-SOURCE'!AH102="K",'FIN1-SOURCE'!AH102="W",'FIN1-SOURCE'!AH102="M")), UPPER('FIN1-SOURCE'!AH102),"")))</f>
        <v/>
      </c>
      <c r="J775" s="281" t="s">
        <v>711</v>
      </c>
      <c r="K775" s="280" t="str">
        <f>IF(AND(ISBLANK('FIN1-SOURCE'!AG108),$L$775&lt;&gt;"M"),"",'FIN1-SOURCE'!AG108)</f>
        <v/>
      </c>
      <c r="L775" s="280" t="str">
        <f>IF(ISBLANK('FIN1-SOURCE'!AH108),"",'FIN1-SOURCE'!AH108)</f>
        <v/>
      </c>
      <c r="M775" s="257" t="str">
        <f t="shared" si="13"/>
        <v>OK</v>
      </c>
      <c r="N775" s="15"/>
    </row>
    <row r="776" spans="1:14" ht="33.75" x14ac:dyDescent="0.25">
      <c r="A776" s="257" t="s">
        <v>834</v>
      </c>
      <c r="B776" s="257" t="s">
        <v>1881</v>
      </c>
      <c r="C776" s="257" t="s">
        <v>688</v>
      </c>
      <c r="D776" s="277" t="s">
        <v>1882</v>
      </c>
      <c r="E776" s="278" t="s">
        <v>711</v>
      </c>
      <c r="F776" s="279" t="s">
        <v>688</v>
      </c>
      <c r="G776" s="277" t="s">
        <v>1883</v>
      </c>
      <c r="H776" s="280" t="str">
        <f>IF(OR(AND('FIN1-SOURCE'!AA109="",'FIN1-SOURCE'!AB109=""),AND('FIN1-SOURCE'!AD109="",'FIN1-SOURCE'!AE109=""),AND('FIN1-SOURCE'!AB109="K",'FIN1-SOURCE'!AE109="K"),OR('FIN1-SOURCE'!AB109="O",'FIN1-SOURCE'!AE109="O")),"",SUM('FIN1-SOURCE'!AA109,'FIN1-SOURCE'!AD109))</f>
        <v/>
      </c>
      <c r="I776" s="280" t="str">
        <f xml:space="preserve"> IF(AND(OR(AND('FIN1-SOURCE'!AB109="O",'FIN1-SOURCE'!AE109="O"),AND('FIN1-SOURCE'!AB109="K",'FIN1-SOURCE'!AE109="K")),SUM('FIN1-SOURCE'!AA109,'FIN1-SOURCE'!AD109)=0,ISNUMBER('FIN1-SOURCE'!AG109)),"",IF(OR('FIN1-SOURCE'!AB109="O",'FIN1-SOURCE'!AE109="O"),"O",IF(AND('FIN1-SOURCE'!AB109='FIN1-SOURCE'!AE109,OR('FIN1-SOURCE'!AB109="K",'FIN1-SOURCE'!AB109="W",'FIN1-SOURCE'!AB109="M")),UPPER( 'FIN1-SOURCE'!AB109),"")))</f>
        <v/>
      </c>
      <c r="J776" s="281" t="s">
        <v>711</v>
      </c>
      <c r="K776" s="280" t="str">
        <f>IF(AND(ISBLANK('FIN1-SOURCE'!AG109),$L$776&lt;&gt;"M"),"",'FIN1-SOURCE'!AG109)</f>
        <v/>
      </c>
      <c r="L776" s="280" t="str">
        <f>IF(ISBLANK('FIN1-SOURCE'!AH109),"",'FIN1-SOURCE'!AH109)</f>
        <v/>
      </c>
      <c r="M776" s="257" t="str">
        <f t="shared" si="13"/>
        <v>OK</v>
      </c>
      <c r="N776" s="15"/>
    </row>
    <row r="777" spans="1:14" ht="33.75" x14ac:dyDescent="0.25">
      <c r="A777" s="257" t="s">
        <v>834</v>
      </c>
      <c r="B777" s="257" t="s">
        <v>1884</v>
      </c>
      <c r="C777" s="257" t="s">
        <v>688</v>
      </c>
      <c r="D777" s="277" t="s">
        <v>1885</v>
      </c>
      <c r="E777" s="278" t="s">
        <v>711</v>
      </c>
      <c r="F777" s="279" t="s">
        <v>688</v>
      </c>
      <c r="G777" s="277" t="s">
        <v>1886</v>
      </c>
      <c r="H777" s="280" t="str">
        <f>IF(OR(AND('FIN1-SOURCE'!AA110="",'FIN1-SOURCE'!AB110=""),AND('FIN1-SOURCE'!AD110="",'FIN1-SOURCE'!AE110=""),AND('FIN1-SOURCE'!AB110="K",'FIN1-SOURCE'!AE110="K"),OR('FIN1-SOURCE'!AB110="O",'FIN1-SOURCE'!AE110="O")),"",SUM('FIN1-SOURCE'!AA110,'FIN1-SOURCE'!AD110))</f>
        <v/>
      </c>
      <c r="I777" s="280" t="str">
        <f xml:space="preserve"> IF(AND(OR(AND('FIN1-SOURCE'!AB110="O",'FIN1-SOURCE'!AE110="O"),AND('FIN1-SOURCE'!AB110="K",'FIN1-SOURCE'!AE110="K")),SUM('FIN1-SOURCE'!AA110,'FIN1-SOURCE'!AD110)=0,ISNUMBER('FIN1-SOURCE'!AG110)),"",IF(OR('FIN1-SOURCE'!AB110="O",'FIN1-SOURCE'!AE110="O"),"O",IF(AND('FIN1-SOURCE'!AB110='FIN1-SOURCE'!AE110,OR('FIN1-SOURCE'!AB110="K",'FIN1-SOURCE'!AB110="W",'FIN1-SOURCE'!AB110="M")),UPPER( 'FIN1-SOURCE'!AB110),"")))</f>
        <v/>
      </c>
      <c r="J777" s="281" t="s">
        <v>711</v>
      </c>
      <c r="K777" s="280" t="str">
        <f>IF(AND(ISBLANK('FIN1-SOURCE'!AG110),$L$777&lt;&gt;"M"),"",'FIN1-SOURCE'!AG110)</f>
        <v/>
      </c>
      <c r="L777" s="280" t="str">
        <f>IF(ISBLANK('FIN1-SOURCE'!AH110),"",'FIN1-SOURCE'!AH110)</f>
        <v/>
      </c>
      <c r="M777" s="257" t="str">
        <f t="shared" si="13"/>
        <v>OK</v>
      </c>
      <c r="N777" s="15"/>
    </row>
    <row r="778" spans="1:14" ht="33.75" x14ac:dyDescent="0.25">
      <c r="A778" s="257" t="s">
        <v>834</v>
      </c>
      <c r="B778" s="257" t="s">
        <v>7447</v>
      </c>
      <c r="C778" s="257" t="s">
        <v>688</v>
      </c>
      <c r="D778" s="277" t="s">
        <v>7448</v>
      </c>
      <c r="E778" s="278" t="s">
        <v>711</v>
      </c>
      <c r="F778" s="279" t="s">
        <v>688</v>
      </c>
      <c r="G778" s="277" t="s">
        <v>1887</v>
      </c>
      <c r="H778" s="280" t="str">
        <f>IF(OR(AND('FIN1-SOURCE'!AA111="",'FIN1-SOURCE'!AB111=""),AND('FIN1-SOURCE'!AD111="",'FIN1-SOURCE'!AE111=""),AND('FIN1-SOURCE'!AB111="K",'FIN1-SOURCE'!AE111="K"),OR('FIN1-SOURCE'!AB111="O",'FIN1-SOURCE'!AE111="O")),"",SUM('FIN1-SOURCE'!AA111,'FIN1-SOURCE'!AD111))</f>
        <v/>
      </c>
      <c r="I778" s="280" t="str">
        <f xml:space="preserve"> IF(AND(OR(AND('FIN1-SOURCE'!AB111="O",'FIN1-SOURCE'!AE111="O"),AND('FIN1-SOURCE'!AB111="K",'FIN1-SOURCE'!AE111="K")),SUM('FIN1-SOURCE'!AA111,'FIN1-SOURCE'!AD111)=0,ISNUMBER('FIN1-SOURCE'!AG111)),"",IF(OR('FIN1-SOURCE'!AB111="O",'FIN1-SOURCE'!AE111="O"),"O",IF(AND('FIN1-SOURCE'!AB111='FIN1-SOURCE'!AE111,OR('FIN1-SOURCE'!AB111="K",'FIN1-SOURCE'!AB111="W",'FIN1-SOURCE'!AB111="M")),UPPER( 'FIN1-SOURCE'!AB111),"")))</f>
        <v/>
      </c>
      <c r="J778" s="281" t="s">
        <v>711</v>
      </c>
      <c r="K778" s="280" t="str">
        <f>IF(AND(ISBLANK('FIN1-SOURCE'!AG111),$L$778&lt;&gt;"M"),"",'FIN1-SOURCE'!AG111)</f>
        <v/>
      </c>
      <c r="L778" s="280" t="str">
        <f>IF(ISBLANK('FIN1-SOURCE'!AH111),"",'FIN1-SOURCE'!AH111)</f>
        <v/>
      </c>
      <c r="M778" s="257" t="str">
        <f t="shared" si="13"/>
        <v>OK</v>
      </c>
      <c r="N778" s="15"/>
    </row>
    <row r="779" spans="1:14" ht="33.75" x14ac:dyDescent="0.25">
      <c r="A779" s="257" t="s">
        <v>834</v>
      </c>
      <c r="B779" s="257" t="s">
        <v>7449</v>
      </c>
      <c r="C779" s="257" t="s">
        <v>688</v>
      </c>
      <c r="D779" s="277" t="s">
        <v>7450</v>
      </c>
      <c r="E779" s="278" t="s">
        <v>711</v>
      </c>
      <c r="F779" s="279" t="s">
        <v>688</v>
      </c>
      <c r="G779" s="277" t="s">
        <v>1888</v>
      </c>
      <c r="H779" s="280" t="str">
        <f>IF(OR(AND('FIN1-SOURCE'!AG110="",'FIN1-SOURCE'!AH110=""),AND('FIN1-SOURCE'!AG111="",'FIN1-SOURCE'!AH111=""),AND('FIN1-SOURCE'!AH110="K",'FIN1-SOURCE'!AH111="K"),OR('FIN1-SOURCE'!AH110="O",'FIN1-SOURCE'!AH111="O")),"",SUM('FIN1-SOURCE'!AG110,'FIN1-SOURCE'!AG111))</f>
        <v/>
      </c>
      <c r="I779" s="280" t="str">
        <f>IF(AND(OR(AND('FIN1-SOURCE'!AH110="O",'FIN1-SOURCE'!AH111="O"),AND('FIN1-SOURCE'!AH110="K",'FIN1-SOURCE'!AH111="K")),SUM('FIN1-SOURCE'!AG110,'FIN1-SOURCE'!AG111)=0,ISNUMBER('FIN1-SOURCE'!AG112)),"",IF(OR('FIN1-SOURCE'!AH110="O",'FIN1-SOURCE'!AH111="O"),"O",IF(AND('FIN1-SOURCE'!AH110='FIN1-SOURCE'!AH111,OR('FIN1-SOURCE'!AH110="K",'FIN1-SOURCE'!AH110="W",'FIN1-SOURCE'!AH110="M")), UPPER('FIN1-SOURCE'!AH110),"")))</f>
        <v/>
      </c>
      <c r="J779" s="281" t="s">
        <v>711</v>
      </c>
      <c r="K779" s="280" t="str">
        <f>IF(AND(ISBLANK('FIN1-SOURCE'!AG112),$L$779&lt;&gt;"M"),"",'FIN1-SOURCE'!AG112)</f>
        <v/>
      </c>
      <c r="L779" s="280" t="str">
        <f>IF(ISBLANK('FIN1-SOURCE'!AH112),"",'FIN1-SOURCE'!AH112)</f>
        <v/>
      </c>
      <c r="M779" s="257" t="str">
        <f t="shared" si="13"/>
        <v>OK</v>
      </c>
      <c r="N779" s="15"/>
    </row>
    <row r="780" spans="1:14" ht="33.75" x14ac:dyDescent="0.25">
      <c r="A780" s="257" t="s">
        <v>834</v>
      </c>
      <c r="B780" s="257" t="s">
        <v>7451</v>
      </c>
      <c r="C780" s="257" t="s">
        <v>688</v>
      </c>
      <c r="D780" s="277" t="s">
        <v>7452</v>
      </c>
      <c r="E780" s="278" t="s">
        <v>711</v>
      </c>
      <c r="F780" s="279" t="s">
        <v>688</v>
      </c>
      <c r="G780" s="277" t="s">
        <v>1889</v>
      </c>
      <c r="H780" s="280" t="str">
        <f>IF(OR(AND('FIN1-SOURCE'!AG109="",'FIN1-SOURCE'!AH109=""),AND('FIN1-SOURCE'!AG112="",'FIN1-SOURCE'!AH112=""),AND('FIN1-SOURCE'!AH109="K",'FIN1-SOURCE'!AH112="K"),OR('FIN1-SOURCE'!AH109="O",'FIN1-SOURCE'!AH112="O")),"",SUM('FIN1-SOURCE'!AG109,'FIN1-SOURCE'!AG112))</f>
        <v/>
      </c>
      <c r="I780" s="280" t="str">
        <f>IF(AND(OR(AND('FIN1-SOURCE'!AH109="O",'FIN1-SOURCE'!AH112="O"),AND('FIN1-SOURCE'!AH109="K",'FIN1-SOURCE'!AH112="K")),SUM('FIN1-SOURCE'!AG109,'FIN1-SOURCE'!AG112)=0,ISNUMBER('FIN1-SOURCE'!AG113)),"",IF(OR('FIN1-SOURCE'!AH109="O",'FIN1-SOURCE'!AH112="O"),"O",IF(AND('FIN1-SOURCE'!AH109='FIN1-SOURCE'!AH112,OR('FIN1-SOURCE'!AH109="K",'FIN1-SOURCE'!AH109="W",'FIN1-SOURCE'!AH109="M")), UPPER('FIN1-SOURCE'!AH109),"")))</f>
        <v/>
      </c>
      <c r="J780" s="281" t="s">
        <v>711</v>
      </c>
      <c r="K780" s="280" t="str">
        <f>IF(AND(ISBLANK('FIN1-SOURCE'!AG113),$L$780&lt;&gt;"M"),"",'FIN1-SOURCE'!AG113)</f>
        <v/>
      </c>
      <c r="L780" s="280" t="str">
        <f>IF(ISBLANK('FIN1-SOURCE'!AH113),"",'FIN1-SOURCE'!AH113)</f>
        <v/>
      </c>
      <c r="M780" s="257" t="str">
        <f t="shared" si="13"/>
        <v>OK</v>
      </c>
      <c r="N780" s="15"/>
    </row>
    <row r="781" spans="1:14" ht="33.75" x14ac:dyDescent="0.25">
      <c r="A781" s="257" t="s">
        <v>834</v>
      </c>
      <c r="B781" s="257" t="s">
        <v>1890</v>
      </c>
      <c r="C781" s="257" t="s">
        <v>688</v>
      </c>
      <c r="D781" s="277" t="s">
        <v>1891</v>
      </c>
      <c r="E781" s="278" t="s">
        <v>711</v>
      </c>
      <c r="F781" s="279" t="s">
        <v>688</v>
      </c>
      <c r="G781" s="277" t="s">
        <v>1892</v>
      </c>
      <c r="H781" s="280" t="str">
        <f>IF(OR(AND('FIN1-SOURCE'!AA114="",'FIN1-SOURCE'!AB114=""),AND('FIN1-SOURCE'!AD114="",'FIN1-SOURCE'!AE114=""),AND('FIN1-SOURCE'!AB114="K",'FIN1-SOURCE'!AE114="K"),OR('FIN1-SOURCE'!AB114="O",'FIN1-SOURCE'!AE114="O")),"",SUM('FIN1-SOURCE'!AA114,'FIN1-SOURCE'!AD114))</f>
        <v/>
      </c>
      <c r="I781" s="280" t="str">
        <f xml:space="preserve"> IF(AND(OR(AND('FIN1-SOURCE'!AB114="O",'FIN1-SOURCE'!AE114="O"),AND('FIN1-SOURCE'!AB114="K",'FIN1-SOURCE'!AE114="K")),SUM('FIN1-SOURCE'!AA114,'FIN1-SOURCE'!AD114)=0,ISNUMBER('FIN1-SOURCE'!AG114)),"",IF(OR('FIN1-SOURCE'!AB114="O",'FIN1-SOURCE'!AE114="O"),"O",IF(AND('FIN1-SOURCE'!AB114='FIN1-SOURCE'!AE114,OR('FIN1-SOURCE'!AB114="K",'FIN1-SOURCE'!AB114="W",'FIN1-SOURCE'!AB114="M")),UPPER( 'FIN1-SOURCE'!AB114),"")))</f>
        <v/>
      </c>
      <c r="J781" s="281" t="s">
        <v>711</v>
      </c>
      <c r="K781" s="280" t="str">
        <f>IF(AND(ISBLANK('FIN1-SOURCE'!AG114),$L$781&lt;&gt;"M"),"",'FIN1-SOURCE'!AG114)</f>
        <v/>
      </c>
      <c r="L781" s="280" t="str">
        <f>IF(ISBLANK('FIN1-SOURCE'!AH114),"",'FIN1-SOURCE'!AH114)</f>
        <v/>
      </c>
      <c r="M781" s="257" t="str">
        <f t="shared" si="13"/>
        <v>OK</v>
      </c>
      <c r="N781" s="15"/>
    </row>
    <row r="782" spans="1:14" ht="33.75" x14ac:dyDescent="0.25">
      <c r="A782" s="257" t="s">
        <v>834</v>
      </c>
      <c r="B782" s="257" t="s">
        <v>1893</v>
      </c>
      <c r="C782" s="257" t="s">
        <v>688</v>
      </c>
      <c r="D782" s="277" t="s">
        <v>1894</v>
      </c>
      <c r="E782" s="278" t="s">
        <v>711</v>
      </c>
      <c r="F782" s="279" t="s">
        <v>688</v>
      </c>
      <c r="G782" s="277" t="s">
        <v>1895</v>
      </c>
      <c r="H782" s="280" t="str">
        <f>IF(OR(AND('FIN1-SOURCE'!AA115="",'FIN1-SOURCE'!AB115=""),AND('FIN1-SOURCE'!AD115="",'FIN1-SOURCE'!AE115=""),AND('FIN1-SOURCE'!AB115="K",'FIN1-SOURCE'!AE115="K"),OR('FIN1-SOURCE'!AB115="O",'FIN1-SOURCE'!AE115="O")),"",SUM('FIN1-SOURCE'!AA115,'FIN1-SOURCE'!AD115))</f>
        <v/>
      </c>
      <c r="I782" s="280" t="str">
        <f xml:space="preserve"> IF(AND(OR(AND('FIN1-SOURCE'!AB115="O",'FIN1-SOURCE'!AE115="O"),AND('FIN1-SOURCE'!AB115="K",'FIN1-SOURCE'!AE115="K")),SUM('FIN1-SOURCE'!AA115,'FIN1-SOURCE'!AD115)=0,ISNUMBER('FIN1-SOURCE'!AG115)),"",IF(OR('FIN1-SOURCE'!AB115="O",'FIN1-SOURCE'!AE115="O"),"O",IF(AND('FIN1-SOURCE'!AB115='FIN1-SOURCE'!AE115,OR('FIN1-SOURCE'!AB115="K",'FIN1-SOURCE'!AB115="W",'FIN1-SOURCE'!AB115="M")),UPPER( 'FIN1-SOURCE'!AB115),"")))</f>
        <v/>
      </c>
      <c r="J782" s="281" t="s">
        <v>711</v>
      </c>
      <c r="K782" s="280" t="str">
        <f>IF(AND(ISBLANK('FIN1-SOURCE'!AG115),$L$782&lt;&gt;"M"),"",'FIN1-SOURCE'!AG115)</f>
        <v/>
      </c>
      <c r="L782" s="280" t="str">
        <f>IF(ISBLANK('FIN1-SOURCE'!AH115),"",'FIN1-SOURCE'!AH115)</f>
        <v/>
      </c>
      <c r="M782" s="257" t="str">
        <f t="shared" si="13"/>
        <v>OK</v>
      </c>
      <c r="N782" s="15"/>
    </row>
    <row r="783" spans="1:14" ht="33.75" x14ac:dyDescent="0.25">
      <c r="A783" s="257" t="s">
        <v>834</v>
      </c>
      <c r="B783" s="257" t="s">
        <v>1896</v>
      </c>
      <c r="C783" s="257" t="s">
        <v>688</v>
      </c>
      <c r="D783" s="277" t="s">
        <v>1897</v>
      </c>
      <c r="E783" s="278" t="s">
        <v>711</v>
      </c>
      <c r="F783" s="279" t="s">
        <v>688</v>
      </c>
      <c r="G783" s="277" t="s">
        <v>1898</v>
      </c>
      <c r="H783" s="280" t="str">
        <f>IF(OR(AND('FIN1-SOURCE'!AA116="",'FIN1-SOURCE'!AB116=""),AND('FIN1-SOURCE'!AD116="",'FIN1-SOURCE'!AE116=""),AND('FIN1-SOURCE'!AB116="K",'FIN1-SOURCE'!AE116="K"),OR('FIN1-SOURCE'!AB116="O",'FIN1-SOURCE'!AE116="O")),"",SUM('FIN1-SOURCE'!AA116,'FIN1-SOURCE'!AD116))</f>
        <v/>
      </c>
      <c r="I783" s="280" t="str">
        <f xml:space="preserve"> IF(AND(OR(AND('FIN1-SOURCE'!AB116="O",'FIN1-SOURCE'!AE116="O"),AND('FIN1-SOURCE'!AB116="K",'FIN1-SOURCE'!AE116="K")),SUM('FIN1-SOURCE'!AA116,'FIN1-SOURCE'!AD116)=0,ISNUMBER('FIN1-SOURCE'!AG116)),"",IF(OR('FIN1-SOURCE'!AB116="O",'FIN1-SOURCE'!AE116="O"),"O",IF(AND('FIN1-SOURCE'!AB116='FIN1-SOURCE'!AE116,OR('FIN1-SOURCE'!AB116="K",'FIN1-SOURCE'!AB116="W",'FIN1-SOURCE'!AB116="M")),UPPER( 'FIN1-SOURCE'!AB116),"")))</f>
        <v/>
      </c>
      <c r="J783" s="281" t="s">
        <v>711</v>
      </c>
      <c r="K783" s="280" t="str">
        <f>IF(AND(ISBLANK('FIN1-SOURCE'!AG116),$L$783&lt;&gt;"M"),"",'FIN1-SOURCE'!AG116)</f>
        <v/>
      </c>
      <c r="L783" s="280" t="str">
        <f>IF(ISBLANK('FIN1-SOURCE'!AH116),"",'FIN1-SOURCE'!AH116)</f>
        <v/>
      </c>
      <c r="M783" s="257" t="str">
        <f t="shared" si="13"/>
        <v>OK</v>
      </c>
      <c r="N783" s="15"/>
    </row>
    <row r="784" spans="1:14" ht="33.75" x14ac:dyDescent="0.25">
      <c r="A784" s="257" t="s">
        <v>834</v>
      </c>
      <c r="B784" s="257" t="s">
        <v>1899</v>
      </c>
      <c r="C784" s="257" t="s">
        <v>688</v>
      </c>
      <c r="D784" s="277" t="s">
        <v>1900</v>
      </c>
      <c r="E784" s="278" t="s">
        <v>711</v>
      </c>
      <c r="F784" s="279" t="s">
        <v>688</v>
      </c>
      <c r="G784" s="277" t="s">
        <v>1901</v>
      </c>
      <c r="H784" s="280" t="str">
        <f>IF(OR(AND('FIN1-SOURCE'!AA117="",'FIN1-SOURCE'!AB117=""),AND('FIN1-SOURCE'!AD117="",'FIN1-SOURCE'!AE117=""),AND('FIN1-SOURCE'!AB117="K",'FIN1-SOURCE'!AE117="K"),OR('FIN1-SOURCE'!AB117="O",'FIN1-SOURCE'!AE117="O")),"",SUM('FIN1-SOURCE'!AA117,'FIN1-SOURCE'!AD117))</f>
        <v/>
      </c>
      <c r="I784" s="280" t="str">
        <f xml:space="preserve"> IF(AND(OR(AND('FIN1-SOURCE'!AB117="O",'FIN1-SOURCE'!AE117="O"),AND('FIN1-SOURCE'!AB117="K",'FIN1-SOURCE'!AE117="K")),SUM('FIN1-SOURCE'!AA117,'FIN1-SOURCE'!AD117)=0,ISNUMBER('FIN1-SOURCE'!AG117)),"",IF(OR('FIN1-SOURCE'!AB117="O",'FIN1-SOURCE'!AE117="O"),"O",IF(AND('FIN1-SOURCE'!AB117='FIN1-SOURCE'!AE117,OR('FIN1-SOURCE'!AB117="K",'FIN1-SOURCE'!AB117="W",'FIN1-SOURCE'!AB117="M")),UPPER( 'FIN1-SOURCE'!AB117),"")))</f>
        <v/>
      </c>
      <c r="J784" s="281" t="s">
        <v>711</v>
      </c>
      <c r="K784" s="280" t="str">
        <f>IF(AND(ISBLANK('FIN1-SOURCE'!AG117),$L$784&lt;&gt;"M"),"",'FIN1-SOURCE'!AG117)</f>
        <v/>
      </c>
      <c r="L784" s="280" t="str">
        <f>IF(ISBLANK('FIN1-SOURCE'!AH117),"",'FIN1-SOURCE'!AH117)</f>
        <v/>
      </c>
      <c r="M784" s="257" t="str">
        <f t="shared" si="13"/>
        <v>OK</v>
      </c>
      <c r="N784" s="15"/>
    </row>
    <row r="785" spans="1:14" ht="33.75" x14ac:dyDescent="0.25">
      <c r="A785" s="257" t="s">
        <v>834</v>
      </c>
      <c r="B785" s="257" t="s">
        <v>7453</v>
      </c>
      <c r="C785" s="257" t="s">
        <v>688</v>
      </c>
      <c r="D785" s="277" t="s">
        <v>7454</v>
      </c>
      <c r="E785" s="278" t="s">
        <v>711</v>
      </c>
      <c r="F785" s="279" t="s">
        <v>688</v>
      </c>
      <c r="G785" s="277" t="s">
        <v>1902</v>
      </c>
      <c r="H785" s="280" t="str">
        <f>IF(OR(AND('FIN1-SOURCE'!AA118="",'FIN1-SOURCE'!AB118=""),AND('FIN1-SOURCE'!AD118="",'FIN1-SOURCE'!AE118=""),AND('FIN1-SOURCE'!AB118="K",'FIN1-SOURCE'!AE118="K"),OR('FIN1-SOURCE'!AB118="O",'FIN1-SOURCE'!AE118="O")),"",SUM('FIN1-SOURCE'!AA118,'FIN1-SOURCE'!AD118))</f>
        <v/>
      </c>
      <c r="I785" s="280" t="str">
        <f xml:space="preserve"> IF(AND(OR(AND('FIN1-SOURCE'!AB118="O",'FIN1-SOURCE'!AE118="O"),AND('FIN1-SOURCE'!AB118="K",'FIN1-SOURCE'!AE118="K")),SUM('FIN1-SOURCE'!AA118,'FIN1-SOURCE'!AD118)=0,ISNUMBER('FIN1-SOURCE'!AG118)),"",IF(OR('FIN1-SOURCE'!AB118="O",'FIN1-SOURCE'!AE118="O"),"O",IF(AND('FIN1-SOURCE'!AB118='FIN1-SOURCE'!AE118,OR('FIN1-SOURCE'!AB118="K",'FIN1-SOURCE'!AB118="W",'FIN1-SOURCE'!AB118="M")),UPPER( 'FIN1-SOURCE'!AB118),"")))</f>
        <v/>
      </c>
      <c r="J785" s="281" t="s">
        <v>711</v>
      </c>
      <c r="K785" s="280" t="str">
        <f>IF(AND(ISBLANK('FIN1-SOURCE'!AG118),$L$785&lt;&gt;"M"),"",'FIN1-SOURCE'!AG118)</f>
        <v/>
      </c>
      <c r="L785" s="280" t="str">
        <f>IF(ISBLANK('FIN1-SOURCE'!AH118),"",'FIN1-SOURCE'!AH118)</f>
        <v/>
      </c>
      <c r="M785" s="257" t="str">
        <f t="shared" si="13"/>
        <v>OK</v>
      </c>
      <c r="N785" s="15"/>
    </row>
    <row r="786" spans="1:14" ht="33.75" x14ac:dyDescent="0.25">
      <c r="A786" s="257" t="s">
        <v>834</v>
      </c>
      <c r="B786" s="257" t="s">
        <v>7455</v>
      </c>
      <c r="C786" s="257" t="s">
        <v>688</v>
      </c>
      <c r="D786" s="277" t="s">
        <v>7456</v>
      </c>
      <c r="E786" s="278" t="s">
        <v>711</v>
      </c>
      <c r="F786" s="279" t="s">
        <v>688</v>
      </c>
      <c r="G786" s="277" t="s">
        <v>1903</v>
      </c>
      <c r="H786" s="280" t="str">
        <f>IF(OR(AND('FIN1-SOURCE'!AG117="",'FIN1-SOURCE'!AH117=""),AND('FIN1-SOURCE'!AG118="",'FIN1-SOURCE'!AH118=""),AND('FIN1-SOURCE'!AH117="K",'FIN1-SOURCE'!AH118="K"),OR('FIN1-SOURCE'!AH117="O",'FIN1-SOURCE'!AH118="O")),"",SUM('FIN1-SOURCE'!AG117,'FIN1-SOURCE'!AG118))</f>
        <v/>
      </c>
      <c r="I786" s="280" t="str">
        <f>IF(AND(OR(AND('FIN1-SOURCE'!AH117="O",'FIN1-SOURCE'!AH118="O"),AND('FIN1-SOURCE'!AH117="K",'FIN1-SOURCE'!AH118="K")),SUM('FIN1-SOURCE'!AG117,'FIN1-SOURCE'!AG118)=0,ISNUMBER('FIN1-SOURCE'!AG119)),"",IF(OR('FIN1-SOURCE'!AH117="O",'FIN1-SOURCE'!AH118="O"),"O",IF(AND('FIN1-SOURCE'!AH117='FIN1-SOURCE'!AH118,OR('FIN1-SOURCE'!AH117="K",'FIN1-SOURCE'!AH117="W",'FIN1-SOURCE'!AH117="M")), UPPER('FIN1-SOURCE'!AH117),"")))</f>
        <v/>
      </c>
      <c r="J786" s="281" t="s">
        <v>711</v>
      </c>
      <c r="K786" s="280" t="str">
        <f>IF(AND(ISBLANK('FIN1-SOURCE'!AG119),$L$786&lt;&gt;"M"),"",'FIN1-SOURCE'!AG119)</f>
        <v/>
      </c>
      <c r="L786" s="280" t="str">
        <f>IF(ISBLANK('FIN1-SOURCE'!AH119),"",'FIN1-SOURCE'!AH119)</f>
        <v/>
      </c>
      <c r="M786" s="257" t="str">
        <f t="shared" si="13"/>
        <v>OK</v>
      </c>
      <c r="N786" s="15"/>
    </row>
    <row r="787" spans="1:14" ht="33.75" x14ac:dyDescent="0.25">
      <c r="A787" s="257" t="s">
        <v>834</v>
      </c>
      <c r="B787" s="257" t="s">
        <v>7457</v>
      </c>
      <c r="C787" s="257" t="s">
        <v>688</v>
      </c>
      <c r="D787" s="277" t="s">
        <v>7458</v>
      </c>
      <c r="E787" s="278" t="s">
        <v>711</v>
      </c>
      <c r="F787" s="279" t="s">
        <v>688</v>
      </c>
      <c r="G787" s="277" t="s">
        <v>1904</v>
      </c>
      <c r="H787" s="280" t="str">
        <f>IF(OR(AND('FIN1-SOURCE'!AG113="",'FIN1-SOURCE'!AH113=""),AND('FIN1-SOURCE'!AG119="",'FIN1-SOURCE'!AH119=""),AND('FIN1-SOURCE'!AH113="K",'FIN1-SOURCE'!AH119="K"),OR('FIN1-SOURCE'!AH113="O",'FIN1-SOURCE'!AH119="O")),"",SUM('FIN1-SOURCE'!AG113,'FIN1-SOURCE'!AG119))</f>
        <v/>
      </c>
      <c r="I787" s="280" t="str">
        <f>IF(AND(OR(AND('FIN1-SOURCE'!AH113="O",'FIN1-SOURCE'!AH119="O"),AND('FIN1-SOURCE'!AH113="K",'FIN1-SOURCE'!AH119="K")),SUM('FIN1-SOURCE'!AG113,'FIN1-SOURCE'!AG119)=0,ISNUMBER('FIN1-SOURCE'!AG120)),"",IF(OR('FIN1-SOURCE'!AH113="O",'FIN1-SOURCE'!AH119="O"),"O",IF(AND('FIN1-SOURCE'!AH113='FIN1-SOURCE'!AH119,OR('FIN1-SOURCE'!AH113="K",'FIN1-SOURCE'!AH113="W",'FIN1-SOURCE'!AH113="M")), UPPER('FIN1-SOURCE'!AH113),"")))</f>
        <v/>
      </c>
      <c r="J787" s="281" t="s">
        <v>711</v>
      </c>
      <c r="K787" s="280" t="str">
        <f>IF(AND(ISBLANK('FIN1-SOURCE'!AG120),$L$787&lt;&gt;"M"),"",'FIN1-SOURCE'!AG120)</f>
        <v/>
      </c>
      <c r="L787" s="280" t="str">
        <f>IF(ISBLANK('FIN1-SOURCE'!AH120),"",'FIN1-SOURCE'!AH120)</f>
        <v/>
      </c>
      <c r="M787" s="257" t="str">
        <f t="shared" si="13"/>
        <v>OK</v>
      </c>
      <c r="N787" s="15"/>
    </row>
    <row r="788" spans="1:14" ht="33.75" x14ac:dyDescent="0.25">
      <c r="A788" s="257" t="s">
        <v>834</v>
      </c>
      <c r="B788" s="257" t="s">
        <v>1905</v>
      </c>
      <c r="C788" s="257" t="s">
        <v>688</v>
      </c>
      <c r="D788" s="277" t="s">
        <v>1906</v>
      </c>
      <c r="E788" s="278" t="s">
        <v>711</v>
      </c>
      <c r="F788" s="279" t="s">
        <v>688</v>
      </c>
      <c r="G788" s="277" t="s">
        <v>1907</v>
      </c>
      <c r="H788" s="280" t="str">
        <f>IF(OR(AND('FIN1-SOURCE'!AG98="",'FIN1-SOURCE'!AH98=""),AND('FIN1-SOURCE'!AG109="",'FIN1-SOURCE'!AH109=""),AND('FIN1-SOURCE'!AH98="K",'FIN1-SOURCE'!AH109="K"),OR('FIN1-SOURCE'!AH98="O",'FIN1-SOURCE'!AH109="O")),"",SUM('FIN1-SOURCE'!AG98,'FIN1-SOURCE'!AG109))</f>
        <v/>
      </c>
      <c r="I788" s="280" t="str">
        <f>IF(AND(OR(AND('FIN1-SOURCE'!AH98="O",'FIN1-SOURCE'!AH109="O"),AND('FIN1-SOURCE'!AH98="K",'FIN1-SOURCE'!AH109="K")),SUM('FIN1-SOURCE'!AG98,'FIN1-SOURCE'!AG109)=0,ISNUMBER('FIN1-SOURCE'!AG121)),"",IF(OR('FIN1-SOURCE'!AH98="O",'FIN1-SOURCE'!AH109="O"),"O",IF(AND('FIN1-SOURCE'!AH98='FIN1-SOURCE'!AH109,OR('FIN1-SOURCE'!AH98="K",'FIN1-SOURCE'!AH98="W",'FIN1-SOURCE'!AH98="M")), UPPER('FIN1-SOURCE'!AH98),"")))</f>
        <v/>
      </c>
      <c r="J788" s="281" t="s">
        <v>711</v>
      </c>
      <c r="K788" s="280" t="str">
        <f>IF(AND(ISBLANK('FIN1-SOURCE'!AG121),$L$788&lt;&gt;"M"),"",'FIN1-SOURCE'!AG121)</f>
        <v/>
      </c>
      <c r="L788" s="280" t="str">
        <f>IF(ISBLANK('FIN1-SOURCE'!AH121),"",'FIN1-SOURCE'!AH121)</f>
        <v/>
      </c>
      <c r="M788" s="257" t="str">
        <f t="shared" si="13"/>
        <v>OK</v>
      </c>
      <c r="N788" s="15"/>
    </row>
    <row r="789" spans="1:14" ht="33.75" x14ac:dyDescent="0.25">
      <c r="A789" s="257" t="s">
        <v>834</v>
      </c>
      <c r="B789" s="257" t="s">
        <v>1908</v>
      </c>
      <c r="C789" s="257" t="s">
        <v>688</v>
      </c>
      <c r="D789" s="277" t="s">
        <v>1909</v>
      </c>
      <c r="E789" s="278" t="s">
        <v>711</v>
      </c>
      <c r="F789" s="279" t="s">
        <v>688</v>
      </c>
      <c r="G789" s="277" t="s">
        <v>1910</v>
      </c>
      <c r="H789" s="280" t="str">
        <f>IF(OR(AND('FIN1-SOURCE'!AG99="",'FIN1-SOURCE'!AH99=""),AND('FIN1-SOURCE'!AG110="",'FIN1-SOURCE'!AH110=""),AND('FIN1-SOURCE'!AH99="K",'FIN1-SOURCE'!AH110="K"),OR('FIN1-SOURCE'!AH99="O",'FIN1-SOURCE'!AH110="O")),"",SUM('FIN1-SOURCE'!AG99,'FIN1-SOURCE'!AG110))</f>
        <v/>
      </c>
      <c r="I789" s="280" t="str">
        <f>IF(AND(OR(AND('FIN1-SOURCE'!AH99="O",'FIN1-SOURCE'!AH110="O"),AND('FIN1-SOURCE'!AH99="K",'FIN1-SOURCE'!AH110="K")),SUM('FIN1-SOURCE'!AG99,'FIN1-SOURCE'!AG110)=0,ISNUMBER('FIN1-SOURCE'!AG122)),"",IF(OR('FIN1-SOURCE'!AH99="O",'FIN1-SOURCE'!AH110="O"),"O",IF(AND('FIN1-SOURCE'!AH99='FIN1-SOURCE'!AH110,OR('FIN1-SOURCE'!AH99="K",'FIN1-SOURCE'!AH99="W",'FIN1-SOURCE'!AH99="M")), UPPER('FIN1-SOURCE'!AH99),"")))</f>
        <v/>
      </c>
      <c r="J789" s="281" t="s">
        <v>711</v>
      </c>
      <c r="K789" s="280" t="str">
        <f>IF(AND(ISBLANK('FIN1-SOURCE'!AG122),$L$789&lt;&gt;"M"),"",'FIN1-SOURCE'!AG122)</f>
        <v/>
      </c>
      <c r="L789" s="280" t="str">
        <f>IF(ISBLANK('FIN1-SOURCE'!AH122),"",'FIN1-SOURCE'!AH122)</f>
        <v/>
      </c>
      <c r="M789" s="257" t="str">
        <f t="shared" si="13"/>
        <v>OK</v>
      </c>
      <c r="N789" s="15"/>
    </row>
    <row r="790" spans="1:14" ht="33.75" x14ac:dyDescent="0.25">
      <c r="A790" s="257" t="s">
        <v>834</v>
      </c>
      <c r="B790" s="257" t="s">
        <v>1911</v>
      </c>
      <c r="C790" s="257" t="s">
        <v>688</v>
      </c>
      <c r="D790" s="277" t="s">
        <v>1912</v>
      </c>
      <c r="E790" s="278" t="s">
        <v>711</v>
      </c>
      <c r="F790" s="279" t="s">
        <v>688</v>
      </c>
      <c r="G790" s="277" t="s">
        <v>1913</v>
      </c>
      <c r="H790" s="280" t="str">
        <f>IF(OR(AND('FIN1-SOURCE'!AG100="",'FIN1-SOURCE'!AH100=""),AND('FIN1-SOURCE'!AG111="",'FIN1-SOURCE'!AH111=""),AND('FIN1-SOURCE'!AH100="K",'FIN1-SOURCE'!AH111="K"),OR('FIN1-SOURCE'!AH100="O",'FIN1-SOURCE'!AH111="O")),"",SUM('FIN1-SOURCE'!AG100,'FIN1-SOURCE'!AG111))</f>
        <v/>
      </c>
      <c r="I790" s="280" t="str">
        <f>IF(AND(OR(AND('FIN1-SOURCE'!AH100="O",'FIN1-SOURCE'!AH111="O"),AND('FIN1-SOURCE'!AH100="K",'FIN1-SOURCE'!AH111="K")),SUM('FIN1-SOURCE'!AG100,'FIN1-SOURCE'!AG111)=0,ISNUMBER('FIN1-SOURCE'!AG123)),"",IF(OR('FIN1-SOURCE'!AH100="O",'FIN1-SOURCE'!AH111="O"),"O",IF(AND('FIN1-SOURCE'!AH100='FIN1-SOURCE'!AH111,OR('FIN1-SOURCE'!AH100="K",'FIN1-SOURCE'!AH100="W",'FIN1-SOURCE'!AH100="M")), UPPER('FIN1-SOURCE'!AH100),"")))</f>
        <v/>
      </c>
      <c r="J790" s="281" t="s">
        <v>711</v>
      </c>
      <c r="K790" s="280" t="str">
        <f>IF(AND(ISBLANK('FIN1-SOURCE'!AG123),$L$790&lt;&gt;"M"),"",'FIN1-SOURCE'!AG123)</f>
        <v/>
      </c>
      <c r="L790" s="280" t="str">
        <f>IF(ISBLANK('FIN1-SOURCE'!AH123),"",'FIN1-SOURCE'!AH123)</f>
        <v/>
      </c>
      <c r="M790" s="257" t="str">
        <f t="shared" si="13"/>
        <v>OK</v>
      </c>
      <c r="N790" s="15"/>
    </row>
    <row r="791" spans="1:14" ht="33.75" x14ac:dyDescent="0.25">
      <c r="A791" s="257" t="s">
        <v>834</v>
      </c>
      <c r="B791" s="257" t="s">
        <v>1914</v>
      </c>
      <c r="C791" s="257" t="s">
        <v>688</v>
      </c>
      <c r="D791" s="277" t="s">
        <v>1915</v>
      </c>
      <c r="E791" s="278" t="s">
        <v>711</v>
      </c>
      <c r="F791" s="279" t="s">
        <v>688</v>
      </c>
      <c r="G791" s="277" t="s">
        <v>1916</v>
      </c>
      <c r="H791" s="280" t="str">
        <f>IF(OR(AND('FIN1-SOURCE'!AG101="",'FIN1-SOURCE'!AH101=""),AND('FIN1-SOURCE'!AG112="",'FIN1-SOURCE'!AH112=""),AND('FIN1-SOURCE'!AH101="K",'FIN1-SOURCE'!AH112="K"),OR('FIN1-SOURCE'!AH101="O",'FIN1-SOURCE'!AH112="O")),"",SUM('FIN1-SOURCE'!AG101,'FIN1-SOURCE'!AG112))</f>
        <v/>
      </c>
      <c r="I791" s="280" t="str">
        <f>IF(AND(OR(AND('FIN1-SOURCE'!AH101="O",'FIN1-SOURCE'!AH112="O"),AND('FIN1-SOURCE'!AH101="K",'FIN1-SOURCE'!AH112="K")),SUM('FIN1-SOURCE'!AG101,'FIN1-SOURCE'!AG112)=0,ISNUMBER('FIN1-SOURCE'!AG124)),"",IF(OR('FIN1-SOURCE'!AH101="O",'FIN1-SOURCE'!AH112="O"),"O",IF(AND('FIN1-SOURCE'!AH101='FIN1-SOURCE'!AH112,OR('FIN1-SOURCE'!AH101="K",'FIN1-SOURCE'!AH101="W",'FIN1-SOURCE'!AH101="M")), UPPER('FIN1-SOURCE'!AH101),"")))</f>
        <v/>
      </c>
      <c r="J791" s="281" t="s">
        <v>711</v>
      </c>
      <c r="K791" s="280" t="str">
        <f>IF(AND(ISBLANK('FIN1-SOURCE'!AG124),$L$791&lt;&gt;"M"),"",'FIN1-SOURCE'!AG124)</f>
        <v/>
      </c>
      <c r="L791" s="280" t="str">
        <f>IF(ISBLANK('FIN1-SOURCE'!AH124),"",'FIN1-SOURCE'!AH124)</f>
        <v/>
      </c>
      <c r="M791" s="257" t="str">
        <f t="shared" si="13"/>
        <v>OK</v>
      </c>
      <c r="N791" s="15"/>
    </row>
    <row r="792" spans="1:14" ht="33.75" x14ac:dyDescent="0.25">
      <c r="A792" s="257" t="s">
        <v>834</v>
      </c>
      <c r="B792" s="257" t="s">
        <v>7459</v>
      </c>
      <c r="C792" s="257" t="s">
        <v>688</v>
      </c>
      <c r="D792" s="277" t="s">
        <v>7460</v>
      </c>
      <c r="E792" s="278" t="s">
        <v>711</v>
      </c>
      <c r="F792" s="279" t="s">
        <v>688</v>
      </c>
      <c r="G792" s="277" t="s">
        <v>1917</v>
      </c>
      <c r="H792" s="280" t="str">
        <f>IF(OR(AND('FIN1-SOURCE'!AG102="",'FIN1-SOURCE'!AH102=""),AND('FIN1-SOURCE'!AG113="",'FIN1-SOURCE'!AH113=""),AND('FIN1-SOURCE'!AH102="K",'FIN1-SOURCE'!AH113="K"),OR('FIN1-SOURCE'!AH102="O",'FIN1-SOURCE'!AH113="O")),"",SUM('FIN1-SOURCE'!AG102,'FIN1-SOURCE'!AG113))</f>
        <v/>
      </c>
      <c r="I792" s="280" t="str">
        <f>IF(AND(OR(AND('FIN1-SOURCE'!AH102="O",'FIN1-SOURCE'!AH113="O"),AND('FIN1-SOURCE'!AH102="K",'FIN1-SOURCE'!AH113="K")),SUM('FIN1-SOURCE'!AG102,'FIN1-SOURCE'!AG113)=0,ISNUMBER('FIN1-SOURCE'!AG125)),"",IF(OR('FIN1-SOURCE'!AH102="O",'FIN1-SOURCE'!AH113="O"),"O",IF(AND('FIN1-SOURCE'!AH102='FIN1-SOURCE'!AH113,OR('FIN1-SOURCE'!AH102="K",'FIN1-SOURCE'!AH102="W",'FIN1-SOURCE'!AH102="M")), UPPER('FIN1-SOURCE'!AH102),"")))</f>
        <v/>
      </c>
      <c r="J792" s="281" t="s">
        <v>711</v>
      </c>
      <c r="K792" s="280" t="str">
        <f>IF(AND(ISBLANK('FIN1-SOURCE'!AG125),$L$792&lt;&gt;"M"),"",'FIN1-SOURCE'!AG125)</f>
        <v/>
      </c>
      <c r="L792" s="280" t="str">
        <f>IF(ISBLANK('FIN1-SOURCE'!AH125),"",'FIN1-SOURCE'!AH125)</f>
        <v/>
      </c>
      <c r="M792" s="257" t="str">
        <f t="shared" si="13"/>
        <v>OK</v>
      </c>
      <c r="N792" s="15"/>
    </row>
    <row r="793" spans="1:14" ht="33.75" x14ac:dyDescent="0.25">
      <c r="A793" s="257" t="s">
        <v>834</v>
      </c>
      <c r="B793" s="257" t="s">
        <v>7461</v>
      </c>
      <c r="C793" s="257" t="s">
        <v>688</v>
      </c>
      <c r="D793" s="277" t="s">
        <v>7462</v>
      </c>
      <c r="E793" s="278" t="s">
        <v>711</v>
      </c>
      <c r="F793" s="279" t="s">
        <v>688</v>
      </c>
      <c r="G793" s="277" t="s">
        <v>1918</v>
      </c>
      <c r="H793" s="280" t="str">
        <f>IF(OR(AND('FIN1-SOURCE'!AG103="",'FIN1-SOURCE'!AH103=""),AND('FIN1-SOURCE'!AG115="",'FIN1-SOURCE'!AH115=""),AND('FIN1-SOURCE'!AH103="K",'FIN1-SOURCE'!AH115="K"),OR('FIN1-SOURCE'!AH103="O",'FIN1-SOURCE'!AH115="O")),"",SUM('FIN1-SOURCE'!AG103,'FIN1-SOURCE'!AG115))</f>
        <v/>
      </c>
      <c r="I793" s="280" t="str">
        <f>IF(AND(OR(AND('FIN1-SOURCE'!AH103="O",'FIN1-SOURCE'!AH115="O"),AND('FIN1-SOURCE'!AH103="K",'FIN1-SOURCE'!AH115="K")),SUM('FIN1-SOURCE'!AG103,'FIN1-SOURCE'!AG115)=0,ISNUMBER('FIN1-SOURCE'!AG126)),"",IF(OR('FIN1-SOURCE'!AH103="O",'FIN1-SOURCE'!AH115="O"),"O",IF(AND('FIN1-SOURCE'!AH103='FIN1-SOURCE'!AH115,OR('FIN1-SOURCE'!AH103="K",'FIN1-SOURCE'!AH103="W",'FIN1-SOURCE'!AH103="M")), UPPER('FIN1-SOURCE'!AH103),"")))</f>
        <v/>
      </c>
      <c r="J793" s="281" t="s">
        <v>711</v>
      </c>
      <c r="K793" s="280" t="str">
        <f>IF(AND(ISBLANK('FIN1-SOURCE'!AG126),$L$793&lt;&gt;"M"),"",'FIN1-SOURCE'!AG126)</f>
        <v/>
      </c>
      <c r="L793" s="280" t="str">
        <f>IF(ISBLANK('FIN1-SOURCE'!AH126),"",'FIN1-SOURCE'!AH126)</f>
        <v/>
      </c>
      <c r="M793" s="257" t="str">
        <f t="shared" si="13"/>
        <v>OK</v>
      </c>
      <c r="N793" s="15"/>
    </row>
    <row r="794" spans="1:14" ht="33.75" x14ac:dyDescent="0.25">
      <c r="A794" s="257" t="s">
        <v>834</v>
      </c>
      <c r="B794" s="257" t="s">
        <v>7463</v>
      </c>
      <c r="C794" s="257" t="s">
        <v>688</v>
      </c>
      <c r="D794" s="277" t="s">
        <v>7464</v>
      </c>
      <c r="E794" s="278" t="s">
        <v>711</v>
      </c>
      <c r="F794" s="279" t="s">
        <v>688</v>
      </c>
      <c r="G794" s="277" t="s">
        <v>1919</v>
      </c>
      <c r="H794" s="280" t="str">
        <f>IF(OR(AND('FIN1-SOURCE'!AG107="",'FIN1-SOURCE'!AH107=""),AND('FIN1-SOURCE'!AG125="",'FIN1-SOURCE'!AH125=""),AND('FIN1-SOURCE'!AH107="K",'FIN1-SOURCE'!AH125="K"),OR('FIN1-SOURCE'!AH107="O",'FIN1-SOURCE'!AH125="O")),"",SUM('FIN1-SOURCE'!AG107,'FIN1-SOURCE'!AG125))</f>
        <v/>
      </c>
      <c r="I794" s="280" t="str">
        <f>IF(AND(OR(AND('FIN1-SOURCE'!AH107="O",'FIN1-SOURCE'!AH125="O"),AND('FIN1-SOURCE'!AH107="K",'FIN1-SOURCE'!AH125="K")),SUM('FIN1-SOURCE'!AG107,'FIN1-SOURCE'!AG125)=0,ISNUMBER('FIN1-SOURCE'!AG127)),"",IF(OR('FIN1-SOURCE'!AH107="O",'FIN1-SOURCE'!AH125="O"),"O",IF(AND('FIN1-SOURCE'!AH107='FIN1-SOURCE'!AH125,OR('FIN1-SOURCE'!AH107="K",'FIN1-SOURCE'!AH107="W",'FIN1-SOURCE'!AH107="M")), UPPER('FIN1-SOURCE'!AH107),"")))</f>
        <v/>
      </c>
      <c r="J794" s="281" t="s">
        <v>711</v>
      </c>
      <c r="K794" s="280" t="str">
        <f>IF(AND(ISBLANK('FIN1-SOURCE'!AG127),$L$794&lt;&gt;"M"),"",'FIN1-SOURCE'!AG127)</f>
        <v/>
      </c>
      <c r="L794" s="280" t="str">
        <f>IF(ISBLANK('FIN1-SOURCE'!AH127),"",'FIN1-SOURCE'!AH127)</f>
        <v/>
      </c>
      <c r="M794" s="257" t="str">
        <f t="shared" si="13"/>
        <v>OK</v>
      </c>
      <c r="N794" s="15"/>
    </row>
    <row r="795" spans="1:14" ht="45" x14ac:dyDescent="0.25">
      <c r="A795" s="257" t="s">
        <v>834</v>
      </c>
      <c r="B795" s="257" t="s">
        <v>7465</v>
      </c>
      <c r="C795" s="257" t="s">
        <v>688</v>
      </c>
      <c r="D795" s="277" t="s">
        <v>7466</v>
      </c>
      <c r="E795" s="278" t="s">
        <v>711</v>
      </c>
      <c r="F795" s="279" t="s">
        <v>688</v>
      </c>
      <c r="G795" s="277" t="s">
        <v>1920</v>
      </c>
      <c r="H795" s="280" t="str">
        <f>IF(OR(AND('FIN1-SOURCE'!AG71="",'FIN1-SOURCE'!AH71=""),AND('FIN1-SOURCE'!AG87="",'FIN1-SOURCE'!AH87=""),AND('FIN1-SOURCE'!AG121="",'FIN1-SOURCE'!AH121=""),AND('FIN1-SOURCE'!AH71="K",'FIN1-SOURCE'!AH87="K",'FIN1-SOURCE'!AH121="K"),OR('FIN1-SOURCE'!AH71="O",'FIN1-SOURCE'!AH87="O",'FIN1-SOURCE'!AH121="O")),"",SUM('FIN1-SOURCE'!AG71,'FIN1-SOURCE'!AG87,'FIN1-SOURCE'!AG121))</f>
        <v/>
      </c>
      <c r="I795" s="280" t="str">
        <f>IF(AND(OR(AND('FIN1-SOURCE'!AH71="O",'FIN1-SOURCE'!AH87="O",'FIN1-SOURCE'!AH121="O"),AND('FIN1-SOURCE'!AH71="K",'FIN1-SOURCE'!AH87="K",'FIN1-SOURCE'!AH121="K")),SUM('FIN1-SOURCE'!AG71,'FIN1-SOURCE'!AG87,'FIN1-SOURCE'!AG121)=0,ISNUMBER('FIN1-SOURCE'!AG128)),"",IF(OR('FIN1-SOURCE'!AH71="O",'FIN1-SOURCE'!AH87="O",'FIN1-SOURCE'!AH121="O"),"O",IF(AND('FIN1-SOURCE'!AH71='FIN1-SOURCE'!AH87,'FIN1-SOURCE'!AH87='FIN1-SOURCE'!AH121,OR('FIN1-SOURCE'!AH71="K",'FIN1-SOURCE'!AH71="W",'FIN1-SOURCE'!AH71="M")), UPPER('FIN1-SOURCE'!AH71),"")))</f>
        <v/>
      </c>
      <c r="J795" s="281" t="s">
        <v>711</v>
      </c>
      <c r="K795" s="280" t="str">
        <f>IF(AND(ISBLANK('FIN1-SOURCE'!AG128),$L$795&lt;&gt;"M"),"",'FIN1-SOURCE'!AG128)</f>
        <v/>
      </c>
      <c r="L795" s="280" t="str">
        <f>IF(ISBLANK('FIN1-SOURCE'!AH128),"",'FIN1-SOURCE'!AH128)</f>
        <v/>
      </c>
      <c r="M795" s="257" t="str">
        <f t="shared" si="13"/>
        <v>OK</v>
      </c>
      <c r="N795" s="15"/>
    </row>
    <row r="796" spans="1:14" ht="45" x14ac:dyDescent="0.25">
      <c r="A796" s="257" t="s">
        <v>834</v>
      </c>
      <c r="B796" s="257" t="s">
        <v>7467</v>
      </c>
      <c r="C796" s="257" t="s">
        <v>688</v>
      </c>
      <c r="D796" s="277" t="s">
        <v>7468</v>
      </c>
      <c r="E796" s="278" t="s">
        <v>711</v>
      </c>
      <c r="F796" s="279" t="s">
        <v>688</v>
      </c>
      <c r="G796" s="277" t="s">
        <v>1921</v>
      </c>
      <c r="H796" s="280" t="str">
        <f>IF(OR(AND('FIN1-SOURCE'!AG72="",'FIN1-SOURCE'!AH72=""),AND('FIN1-SOURCE'!AG88="",'FIN1-SOURCE'!AH88=""),AND('FIN1-SOURCE'!AG122="",'FIN1-SOURCE'!AH122=""),AND('FIN1-SOURCE'!AH72="K",'FIN1-SOURCE'!AH88="K",'FIN1-SOURCE'!AH122="K"),OR('FIN1-SOURCE'!AH72="O",'FIN1-SOURCE'!AH88="O",'FIN1-SOURCE'!AH122="O")),"",SUM('FIN1-SOURCE'!AG72,'FIN1-SOURCE'!AG88,'FIN1-SOURCE'!AG122))</f>
        <v/>
      </c>
      <c r="I796" s="280" t="str">
        <f>IF(AND(OR(AND('FIN1-SOURCE'!AH72="O",'FIN1-SOURCE'!AH88="O",'FIN1-SOURCE'!AH122="O"),AND('FIN1-SOURCE'!AH72="K",'FIN1-SOURCE'!AH88="K",'FIN1-SOURCE'!AH122="K")),SUM('FIN1-SOURCE'!AG72,'FIN1-SOURCE'!AG88,'FIN1-SOURCE'!AG122)=0,ISNUMBER('FIN1-SOURCE'!AG129)),"",IF(OR('FIN1-SOURCE'!AH72="O",'FIN1-SOURCE'!AH88="O",'FIN1-SOURCE'!AH122="O"),"O",IF(AND('FIN1-SOURCE'!AH72='FIN1-SOURCE'!AH88,'FIN1-SOURCE'!AH88='FIN1-SOURCE'!AH122,OR('FIN1-SOURCE'!AH72="K",'FIN1-SOURCE'!AH72="W",'FIN1-SOURCE'!AH72="M")), UPPER('FIN1-SOURCE'!AH72),"")))</f>
        <v/>
      </c>
      <c r="J796" s="281" t="s">
        <v>711</v>
      </c>
      <c r="K796" s="280" t="str">
        <f>IF(AND(ISBLANK('FIN1-SOURCE'!AG129),$L$796&lt;&gt;"M"),"",'FIN1-SOURCE'!AG129)</f>
        <v/>
      </c>
      <c r="L796" s="280" t="str">
        <f>IF(ISBLANK('FIN1-SOURCE'!AH129),"",'FIN1-SOURCE'!AH129)</f>
        <v/>
      </c>
      <c r="M796" s="257" t="str">
        <f t="shared" si="13"/>
        <v>OK</v>
      </c>
      <c r="N796" s="15"/>
    </row>
    <row r="797" spans="1:14" ht="45" x14ac:dyDescent="0.25">
      <c r="A797" s="257" t="s">
        <v>834</v>
      </c>
      <c r="B797" s="257" t="s">
        <v>7469</v>
      </c>
      <c r="C797" s="257" t="s">
        <v>688</v>
      </c>
      <c r="D797" s="277" t="s">
        <v>7470</v>
      </c>
      <c r="E797" s="278" t="s">
        <v>711</v>
      </c>
      <c r="F797" s="279" t="s">
        <v>688</v>
      </c>
      <c r="G797" s="277" t="s">
        <v>1922</v>
      </c>
      <c r="H797" s="280" t="str">
        <f>IF(OR(AND('FIN1-SOURCE'!AG73="",'FIN1-SOURCE'!AH73=""),AND('FIN1-SOURCE'!AG89="",'FIN1-SOURCE'!AH89=""),AND('FIN1-SOURCE'!AG123="",'FIN1-SOURCE'!AH123=""),AND('FIN1-SOURCE'!AH73="K",'FIN1-SOURCE'!AH89="K",'FIN1-SOURCE'!AH123="K"),OR('FIN1-SOURCE'!AH73="O",'FIN1-SOURCE'!AH89="O",'FIN1-SOURCE'!AH123="O")),"",SUM('FIN1-SOURCE'!AG73,'FIN1-SOURCE'!AG89,'FIN1-SOURCE'!AG123))</f>
        <v/>
      </c>
      <c r="I797" s="280" t="str">
        <f>IF(AND(OR(AND('FIN1-SOURCE'!AH73="O",'FIN1-SOURCE'!AH89="O",'FIN1-SOURCE'!AH123="O"),AND('FIN1-SOURCE'!AH73="K",'FIN1-SOURCE'!AH89="K",'FIN1-SOURCE'!AH123="K")),SUM('FIN1-SOURCE'!AG73,'FIN1-SOURCE'!AG89,'FIN1-SOURCE'!AG123)=0,ISNUMBER('FIN1-SOURCE'!AG130)),"",IF(OR('FIN1-SOURCE'!AH73="O",'FIN1-SOURCE'!AH89="O",'FIN1-SOURCE'!AH123="O"),"O",IF(AND('FIN1-SOURCE'!AH73='FIN1-SOURCE'!AH89,'FIN1-SOURCE'!AH89='FIN1-SOURCE'!AH123,OR('FIN1-SOURCE'!AH73="K",'FIN1-SOURCE'!AH73="W",'FIN1-SOURCE'!AH73="M")), UPPER('FIN1-SOURCE'!AH73),"")))</f>
        <v/>
      </c>
      <c r="J797" s="281" t="s">
        <v>711</v>
      </c>
      <c r="K797" s="280" t="str">
        <f>IF(AND(ISBLANK('FIN1-SOURCE'!AG130),$L$797&lt;&gt;"M"),"",'FIN1-SOURCE'!AG130)</f>
        <v/>
      </c>
      <c r="L797" s="280" t="str">
        <f>IF(ISBLANK('FIN1-SOURCE'!AH130),"",'FIN1-SOURCE'!AH130)</f>
        <v/>
      </c>
      <c r="M797" s="257" t="str">
        <f t="shared" si="13"/>
        <v>OK</v>
      </c>
      <c r="N797" s="15"/>
    </row>
    <row r="798" spans="1:14" ht="45" x14ac:dyDescent="0.25">
      <c r="A798" s="257" t="s">
        <v>834</v>
      </c>
      <c r="B798" s="257" t="s">
        <v>7471</v>
      </c>
      <c r="C798" s="257" t="s">
        <v>688</v>
      </c>
      <c r="D798" s="277" t="s">
        <v>7472</v>
      </c>
      <c r="E798" s="278" t="s">
        <v>711</v>
      </c>
      <c r="F798" s="279" t="s">
        <v>688</v>
      </c>
      <c r="G798" s="277" t="s">
        <v>1923</v>
      </c>
      <c r="H798" s="280" t="str">
        <f>IF(OR(AND('FIN1-SOURCE'!AG74="",'FIN1-SOURCE'!AH74=""),AND('FIN1-SOURCE'!AG90="",'FIN1-SOURCE'!AH90=""),AND('FIN1-SOURCE'!AG124="",'FIN1-SOURCE'!AH124=""),AND('FIN1-SOURCE'!AH74="K",'FIN1-SOURCE'!AH90="K",'FIN1-SOURCE'!AH124="K"),OR('FIN1-SOURCE'!AH74="O",'FIN1-SOURCE'!AH90="O",'FIN1-SOURCE'!AH124="O")),"",SUM('FIN1-SOURCE'!AG74,'FIN1-SOURCE'!AG90,'FIN1-SOURCE'!AG124))</f>
        <v/>
      </c>
      <c r="I798" s="280" t="str">
        <f>IF(AND(OR(AND('FIN1-SOURCE'!AH74="O",'FIN1-SOURCE'!AH90="O",'FIN1-SOURCE'!AH124="O"),AND('FIN1-SOURCE'!AH74="K",'FIN1-SOURCE'!AH90="K",'FIN1-SOURCE'!AH124="K")),SUM('FIN1-SOURCE'!AG74,'FIN1-SOURCE'!AG90,'FIN1-SOURCE'!AG124)=0,ISNUMBER('FIN1-SOURCE'!AG131)),"",IF(OR('FIN1-SOURCE'!AH74="O",'FIN1-SOURCE'!AH90="O",'FIN1-SOURCE'!AH124="O"),"O",IF(AND('FIN1-SOURCE'!AH74='FIN1-SOURCE'!AH90,'FIN1-SOURCE'!AH90='FIN1-SOURCE'!AH124,OR('FIN1-SOURCE'!AH74="K",'FIN1-SOURCE'!AH74="W",'FIN1-SOURCE'!AH74="M")), UPPER('FIN1-SOURCE'!AH74),"")))</f>
        <v/>
      </c>
      <c r="J798" s="281" t="s">
        <v>711</v>
      </c>
      <c r="K798" s="280" t="str">
        <f>IF(AND(ISBLANK('FIN1-SOURCE'!AG131),$L$798&lt;&gt;"M"),"",'FIN1-SOURCE'!AG131)</f>
        <v/>
      </c>
      <c r="L798" s="280" t="str">
        <f>IF(ISBLANK('FIN1-SOURCE'!AH131),"",'FIN1-SOURCE'!AH131)</f>
        <v/>
      </c>
      <c r="M798" s="257" t="str">
        <f t="shared" si="13"/>
        <v>OK</v>
      </c>
      <c r="N798" s="15"/>
    </row>
    <row r="799" spans="1:14" ht="45" x14ac:dyDescent="0.25">
      <c r="A799" s="257" t="s">
        <v>834</v>
      </c>
      <c r="B799" s="257" t="s">
        <v>7473</v>
      </c>
      <c r="C799" s="257" t="s">
        <v>688</v>
      </c>
      <c r="D799" s="277" t="s">
        <v>7474</v>
      </c>
      <c r="E799" s="278" t="s">
        <v>711</v>
      </c>
      <c r="F799" s="279" t="s">
        <v>688</v>
      </c>
      <c r="G799" s="277" t="s">
        <v>1924</v>
      </c>
      <c r="H799" s="280" t="str">
        <f>IF(OR(AND('FIN1-SOURCE'!AG75="",'FIN1-SOURCE'!AH75=""),AND('FIN1-SOURCE'!AG91="",'FIN1-SOURCE'!AH91=""),AND('FIN1-SOURCE'!AG125="",'FIN1-SOURCE'!AH125=""),AND('FIN1-SOURCE'!AH75="K",'FIN1-SOURCE'!AH91="K",'FIN1-SOURCE'!AH125="K"),OR('FIN1-SOURCE'!AH75="O",'FIN1-SOURCE'!AH91="O",'FIN1-SOURCE'!AH125="O")),"",SUM('FIN1-SOURCE'!AG75,'FIN1-SOURCE'!AG91,'FIN1-SOURCE'!AG125))</f>
        <v/>
      </c>
      <c r="I799" s="280" t="str">
        <f>IF(AND(OR(AND('FIN1-SOURCE'!AH75="O",'FIN1-SOURCE'!AH91="O",'FIN1-SOURCE'!AH125="O"),AND('FIN1-SOURCE'!AH75="K",'FIN1-SOURCE'!AH91="K",'FIN1-SOURCE'!AH125="K")),SUM('FIN1-SOURCE'!AG75,'FIN1-SOURCE'!AG91,'FIN1-SOURCE'!AG125)=0,ISNUMBER('FIN1-SOURCE'!AG132)),"",IF(OR('FIN1-SOURCE'!AH75="O",'FIN1-SOURCE'!AH91="O",'FIN1-SOURCE'!AH125="O"),"O",IF(AND('FIN1-SOURCE'!AH75='FIN1-SOURCE'!AH91,'FIN1-SOURCE'!AH91='FIN1-SOURCE'!AH125,OR('FIN1-SOURCE'!AH75="K",'FIN1-SOURCE'!AH75="W",'FIN1-SOURCE'!AH75="M")), UPPER('FIN1-SOURCE'!AH75),"")))</f>
        <v/>
      </c>
      <c r="J799" s="281" t="s">
        <v>711</v>
      </c>
      <c r="K799" s="280" t="str">
        <f>IF(AND(ISBLANK('FIN1-SOURCE'!AG132),$L$799&lt;&gt;"M"),"",'FIN1-SOURCE'!AG132)</f>
        <v/>
      </c>
      <c r="L799" s="280" t="str">
        <f>IF(ISBLANK('FIN1-SOURCE'!AH132),"",'FIN1-SOURCE'!AH132)</f>
        <v/>
      </c>
      <c r="M799" s="257" t="str">
        <f t="shared" si="13"/>
        <v>OK</v>
      </c>
      <c r="N799" s="15"/>
    </row>
    <row r="800" spans="1:14" ht="33.75" x14ac:dyDescent="0.25">
      <c r="A800" s="257" t="s">
        <v>834</v>
      </c>
      <c r="B800" s="257" t="s">
        <v>7475</v>
      </c>
      <c r="C800" s="257" t="s">
        <v>688</v>
      </c>
      <c r="D800" s="277" t="s">
        <v>7476</v>
      </c>
      <c r="E800" s="278" t="s">
        <v>711</v>
      </c>
      <c r="F800" s="279" t="s">
        <v>688</v>
      </c>
      <c r="G800" s="277" t="s">
        <v>1925</v>
      </c>
      <c r="H800" s="280" t="str">
        <f>IF(OR(AND('FIN1-SOURCE'!AG77="",'FIN1-SOURCE'!AH77=""),AND('FIN1-SOURCE'!AG126="",'FIN1-SOURCE'!AH126=""),AND('FIN1-SOURCE'!AH77="K",'FIN1-SOURCE'!AH126="K"),OR('FIN1-SOURCE'!AH77="O",'FIN1-SOURCE'!AH126="O")),"",SUM('FIN1-SOURCE'!AG77,'FIN1-SOURCE'!AG126))</f>
        <v/>
      </c>
      <c r="I800" s="280" t="str">
        <f>IF(AND(OR(AND('FIN1-SOURCE'!AH77="O",'FIN1-SOURCE'!AH126="O"),AND('FIN1-SOURCE'!AH77="K",'FIN1-SOURCE'!AH126="K")),SUM('FIN1-SOURCE'!AG77,'FIN1-SOURCE'!AG126)=0,ISNUMBER('FIN1-SOURCE'!AG133)),"",IF(OR('FIN1-SOURCE'!AH77="O",'FIN1-SOURCE'!AH126="O"),"O",IF(AND('FIN1-SOURCE'!AH77='FIN1-SOURCE'!AH126,OR('FIN1-SOURCE'!AH77="K",'FIN1-SOURCE'!AH77="W",'FIN1-SOURCE'!AH77="M")), UPPER('FIN1-SOURCE'!AH77),"")))</f>
        <v/>
      </c>
      <c r="J800" s="281" t="s">
        <v>711</v>
      </c>
      <c r="K800" s="280" t="str">
        <f>IF(AND(ISBLANK('FIN1-SOURCE'!AG133),$L$800&lt;&gt;"M"),"",'FIN1-SOURCE'!AG133)</f>
        <v/>
      </c>
      <c r="L800" s="280" t="str">
        <f>IF(ISBLANK('FIN1-SOURCE'!AH133),"",'FIN1-SOURCE'!AH133)</f>
        <v/>
      </c>
      <c r="M800" s="257" t="str">
        <f t="shared" si="13"/>
        <v>OK</v>
      </c>
      <c r="N800" s="15"/>
    </row>
    <row r="801" spans="1:14" ht="45" x14ac:dyDescent="0.25">
      <c r="A801" s="257" t="s">
        <v>834</v>
      </c>
      <c r="B801" s="257" t="s">
        <v>7477</v>
      </c>
      <c r="C801" s="257" t="s">
        <v>688</v>
      </c>
      <c r="D801" s="277" t="s">
        <v>7478</v>
      </c>
      <c r="E801" s="278" t="s">
        <v>711</v>
      </c>
      <c r="F801" s="279" t="s">
        <v>688</v>
      </c>
      <c r="G801" s="277" t="s">
        <v>1926</v>
      </c>
      <c r="H801" s="280" t="str">
        <f>IF(OR(AND('FIN1-SOURCE'!AG78="",'FIN1-SOURCE'!AH78=""),AND('FIN1-SOURCE'!AG92="",'FIN1-SOURCE'!AH92=""),AND('FIN1-SOURCE'!AG116="",'FIN1-SOURCE'!AH116=""),AND('FIN1-SOURCE'!AH78="K",'FIN1-SOURCE'!AH92="K",'FIN1-SOURCE'!AH116="K"),OR('FIN1-SOURCE'!AH78="O",'FIN1-SOURCE'!AH92="O",'FIN1-SOURCE'!AH116="O")),"",SUM('FIN1-SOURCE'!AG78,'FIN1-SOURCE'!AG92,'FIN1-SOURCE'!AG116))</f>
        <v/>
      </c>
      <c r="I801" s="280" t="str">
        <f>IF(AND(OR(AND('FIN1-SOURCE'!AH78="O",'FIN1-SOURCE'!AH92="O",'FIN1-SOURCE'!AH116="O"),AND('FIN1-SOURCE'!AH78="K",'FIN1-SOURCE'!AH92="K",'FIN1-SOURCE'!AH116="K")),SUM('FIN1-SOURCE'!AG78,'FIN1-SOURCE'!AG92,'FIN1-SOURCE'!AG116)=0,ISNUMBER('FIN1-SOURCE'!AG134)),"",IF(OR('FIN1-SOURCE'!AH78="O",'FIN1-SOURCE'!AH92="O",'FIN1-SOURCE'!AH116="O"),"O",IF(AND('FIN1-SOURCE'!AH78='FIN1-SOURCE'!AH92,'FIN1-SOURCE'!AH92='FIN1-SOURCE'!AH116,OR('FIN1-SOURCE'!AH78="K",'FIN1-SOURCE'!AH78="W",'FIN1-SOURCE'!AH78="M")), UPPER('FIN1-SOURCE'!AH78),"")))</f>
        <v/>
      </c>
      <c r="J801" s="281" t="s">
        <v>711</v>
      </c>
      <c r="K801" s="280" t="str">
        <f>IF(AND(ISBLANK('FIN1-SOURCE'!AG134),$L$801&lt;&gt;"M"),"",'FIN1-SOURCE'!AG134)</f>
        <v/>
      </c>
      <c r="L801" s="280" t="str">
        <f>IF(ISBLANK('FIN1-SOURCE'!AH134),"",'FIN1-SOURCE'!AH134)</f>
        <v/>
      </c>
      <c r="M801" s="257" t="str">
        <f t="shared" si="13"/>
        <v>OK</v>
      </c>
      <c r="N801" s="15"/>
    </row>
    <row r="802" spans="1:14" ht="33.75" x14ac:dyDescent="0.25">
      <c r="A802" s="257" t="s">
        <v>834</v>
      </c>
      <c r="B802" s="257" t="s">
        <v>7479</v>
      </c>
      <c r="C802" s="257" t="s">
        <v>688</v>
      </c>
      <c r="D802" s="277" t="s">
        <v>7480</v>
      </c>
      <c r="E802" s="278" t="s">
        <v>711</v>
      </c>
      <c r="F802" s="279" t="s">
        <v>688</v>
      </c>
      <c r="G802" s="277" t="s">
        <v>7481</v>
      </c>
      <c r="H802" s="280" t="str">
        <f>IF(OR(AND('FIN1-SOURCE'!AG107="",'FIN1-SOURCE'!AH107=""),AND('FIN1-SOURCE'!AG132="",'FIN1-SOURCE'!AH132=""),AND('FIN1-SOURCE'!AH107="K",'FIN1-SOURCE'!AH132="K"),OR('FIN1-SOURCE'!AH107="O",'FIN1-SOURCE'!AH132="O")),"",SUM('FIN1-SOURCE'!AG107,'FIN1-SOURCE'!AG132))</f>
        <v/>
      </c>
      <c r="I802" s="280" t="str">
        <f>IF(AND(OR(AND('FIN1-SOURCE'!AH107="O",'FIN1-SOURCE'!AH132="O"),AND('FIN1-SOURCE'!AH107="K",'FIN1-SOURCE'!AH132="K")),SUM('FIN1-SOURCE'!AG107,'FIN1-SOURCE'!AG132)=0,ISNUMBER('FIN1-SOURCE'!AG135)),"",IF(OR('FIN1-SOURCE'!AH107="O",'FIN1-SOURCE'!AH132="O"),"O",IF(AND('FIN1-SOURCE'!AH107='FIN1-SOURCE'!AH132,OR('FIN1-SOURCE'!AH107="K",'FIN1-SOURCE'!AH107="W",'FIN1-SOURCE'!AH107="M")), UPPER('FIN1-SOURCE'!AH107),"")))</f>
        <v/>
      </c>
      <c r="J802" s="281" t="s">
        <v>711</v>
      </c>
      <c r="K802" s="280" t="str">
        <f>IF(AND(ISBLANK('FIN1-SOURCE'!AG135),$L$802&lt;&gt;"M"),"",'FIN1-SOURCE'!AG135)</f>
        <v/>
      </c>
      <c r="L802" s="280" t="str">
        <f>IF(ISBLANK('FIN1-SOURCE'!AH135),"",'FIN1-SOURCE'!AH135)</f>
        <v/>
      </c>
      <c r="M802" s="257" t="str">
        <f t="shared" si="13"/>
        <v>OK</v>
      </c>
      <c r="N802" s="15"/>
    </row>
    <row r="803" spans="1:14" ht="33.75" x14ac:dyDescent="0.25">
      <c r="A803" s="257" t="s">
        <v>834</v>
      </c>
      <c r="B803" s="257" t="s">
        <v>1927</v>
      </c>
      <c r="C803" s="257" t="s">
        <v>688</v>
      </c>
      <c r="D803" s="277" t="s">
        <v>1928</v>
      </c>
      <c r="E803" s="278" t="s">
        <v>711</v>
      </c>
      <c r="F803" s="279" t="s">
        <v>688</v>
      </c>
      <c r="G803" s="277" t="s">
        <v>1929</v>
      </c>
      <c r="H803" s="280" t="str">
        <f>IF(OR(AND('FIN1-SOURCE'!AJ32="",'FIN1-SOURCE'!AK32=""),AND('FIN1-SOURCE'!AJ33="",'FIN1-SOURCE'!AK33=""),AND('FIN1-SOURCE'!AK32="K",'FIN1-SOURCE'!AK33="K"),OR('FIN1-SOURCE'!AK32="O",'FIN1-SOURCE'!AK33="O")),"",SUM('FIN1-SOURCE'!AJ32,'FIN1-SOURCE'!AJ33))</f>
        <v/>
      </c>
      <c r="I803" s="280" t="str">
        <f>IF(AND(OR(AND('FIN1-SOURCE'!AK32="O",'FIN1-SOURCE'!AK33="O"),AND('FIN1-SOURCE'!AK32="K",'FIN1-SOURCE'!AK33="K")),SUM('FIN1-SOURCE'!AJ32,'FIN1-SOURCE'!AJ33)=0,ISNUMBER('FIN1-SOURCE'!AJ34)),"",IF(OR('FIN1-SOURCE'!AK32="O",'FIN1-SOURCE'!AK33="O"),"O",IF(AND('FIN1-SOURCE'!AK32='FIN1-SOURCE'!AK33,OR('FIN1-SOURCE'!AK32="K",'FIN1-SOURCE'!AK32="W",'FIN1-SOURCE'!AK32="M")), UPPER('FIN1-SOURCE'!AK32),"")))</f>
        <v/>
      </c>
      <c r="J803" s="281" t="s">
        <v>711</v>
      </c>
      <c r="K803" s="280" t="str">
        <f>IF(AND(ISBLANK('FIN1-SOURCE'!AJ34),$L$803&lt;&gt;"M"),"",'FIN1-SOURCE'!AJ34)</f>
        <v/>
      </c>
      <c r="L803" s="280" t="str">
        <f>IF(ISBLANK('FIN1-SOURCE'!AK34),"",'FIN1-SOURCE'!AK34)</f>
        <v/>
      </c>
      <c r="M803" s="257" t="str">
        <f t="shared" si="13"/>
        <v>OK</v>
      </c>
      <c r="N803" s="15"/>
    </row>
    <row r="804" spans="1:14" ht="33.75" x14ac:dyDescent="0.25">
      <c r="A804" s="257" t="s">
        <v>834</v>
      </c>
      <c r="B804" s="257" t="s">
        <v>1930</v>
      </c>
      <c r="C804" s="257" t="s">
        <v>688</v>
      </c>
      <c r="D804" s="277" t="s">
        <v>1931</v>
      </c>
      <c r="E804" s="278" t="s">
        <v>711</v>
      </c>
      <c r="F804" s="279" t="s">
        <v>688</v>
      </c>
      <c r="G804" s="277" t="s">
        <v>1932</v>
      </c>
      <c r="H804" s="280" t="str">
        <f>IF(OR(AND('FIN1-SOURCE'!AJ31="",'FIN1-SOURCE'!AK31=""),AND('FIN1-SOURCE'!AJ34="",'FIN1-SOURCE'!AK34=""),AND('FIN1-SOURCE'!AK31="K",'FIN1-SOURCE'!AK34="K"),OR('FIN1-SOURCE'!AK31="O",'FIN1-SOURCE'!AK34="O")),"",SUM('FIN1-SOURCE'!AJ31,'FIN1-SOURCE'!AJ34))</f>
        <v/>
      </c>
      <c r="I804" s="280" t="str">
        <f>IF(AND(OR(AND('FIN1-SOURCE'!AK31="O",'FIN1-SOURCE'!AK34="O"),AND('FIN1-SOURCE'!AK31="K",'FIN1-SOURCE'!AK34="K")),SUM('FIN1-SOURCE'!AJ31,'FIN1-SOURCE'!AJ34)=0,ISNUMBER('FIN1-SOURCE'!AJ35)),"",IF(OR('FIN1-SOURCE'!AK31="O",'FIN1-SOURCE'!AK34="O"),"O",IF(AND('FIN1-SOURCE'!AK31='FIN1-SOURCE'!AK34,OR('FIN1-SOURCE'!AK31="K",'FIN1-SOURCE'!AK31="W",'FIN1-SOURCE'!AK31="M")), UPPER('FIN1-SOURCE'!AK31),"")))</f>
        <v/>
      </c>
      <c r="J804" s="281" t="s">
        <v>711</v>
      </c>
      <c r="K804" s="280" t="str">
        <f>IF(AND(ISBLANK('FIN1-SOURCE'!AJ35),$L$804&lt;&gt;"M"),"",'FIN1-SOURCE'!AJ35)</f>
        <v/>
      </c>
      <c r="L804" s="280" t="str">
        <f>IF(ISBLANK('FIN1-SOURCE'!AK35),"",'FIN1-SOURCE'!AK35)</f>
        <v/>
      </c>
      <c r="M804" s="257" t="str">
        <f t="shared" si="13"/>
        <v>OK</v>
      </c>
      <c r="N804" s="15"/>
    </row>
    <row r="805" spans="1:14" ht="33.75" x14ac:dyDescent="0.25">
      <c r="A805" s="257" t="s">
        <v>834</v>
      </c>
      <c r="B805" s="257" t="s">
        <v>1933</v>
      </c>
      <c r="C805" s="257" t="s">
        <v>688</v>
      </c>
      <c r="D805" s="277" t="s">
        <v>1934</v>
      </c>
      <c r="E805" s="278" t="s">
        <v>711</v>
      </c>
      <c r="F805" s="279" t="s">
        <v>688</v>
      </c>
      <c r="G805" s="277" t="s">
        <v>1935</v>
      </c>
      <c r="H805" s="280" t="str">
        <f>IF(OR(AND('FIN1-SOURCE'!AJ37="",'FIN1-SOURCE'!AK37=""),AND('FIN1-SOURCE'!AJ38="",'FIN1-SOURCE'!AK38=""),AND('FIN1-SOURCE'!AK37="K",'FIN1-SOURCE'!AK38="K"),OR('FIN1-SOURCE'!AK37="O",'FIN1-SOURCE'!AK38="O")),"",SUM('FIN1-SOURCE'!AJ37,'FIN1-SOURCE'!AJ38))</f>
        <v/>
      </c>
      <c r="I805" s="280" t="str">
        <f>IF(AND(OR(AND('FIN1-SOURCE'!AK37="O",'FIN1-SOURCE'!AK38="O"),AND('FIN1-SOURCE'!AK37="K",'FIN1-SOURCE'!AK38="K")),SUM('FIN1-SOURCE'!AJ37,'FIN1-SOURCE'!AJ38)=0,ISNUMBER('FIN1-SOURCE'!AJ39)),"",IF(OR('FIN1-SOURCE'!AK37="O",'FIN1-SOURCE'!AK38="O"),"O",IF(AND('FIN1-SOURCE'!AK37='FIN1-SOURCE'!AK38,OR('FIN1-SOURCE'!AK37="K",'FIN1-SOURCE'!AK37="W",'FIN1-SOURCE'!AK37="M")), UPPER('FIN1-SOURCE'!AK37),"")))</f>
        <v/>
      </c>
      <c r="J805" s="281" t="s">
        <v>711</v>
      </c>
      <c r="K805" s="280" t="str">
        <f>IF(AND(ISBLANK('FIN1-SOURCE'!AJ39),$L$805&lt;&gt;"M"),"",'FIN1-SOURCE'!AJ39)</f>
        <v/>
      </c>
      <c r="L805" s="280" t="str">
        <f>IF(ISBLANK('FIN1-SOURCE'!AK39),"",'FIN1-SOURCE'!AK39)</f>
        <v/>
      </c>
      <c r="M805" s="257" t="str">
        <f t="shared" si="13"/>
        <v>OK</v>
      </c>
      <c r="N805" s="15"/>
    </row>
    <row r="806" spans="1:14" ht="33.75" x14ac:dyDescent="0.25">
      <c r="A806" s="257" t="s">
        <v>834</v>
      </c>
      <c r="B806" s="257" t="s">
        <v>1936</v>
      </c>
      <c r="C806" s="257" t="s">
        <v>688</v>
      </c>
      <c r="D806" s="277" t="s">
        <v>1937</v>
      </c>
      <c r="E806" s="278" t="s">
        <v>711</v>
      </c>
      <c r="F806" s="279" t="s">
        <v>688</v>
      </c>
      <c r="G806" s="277" t="s">
        <v>924</v>
      </c>
      <c r="H806" s="280" t="str">
        <f>IF(OR(AND('FIN1-SOURCE'!AJ40="",'FIN1-SOURCE'!AK40=""),AND('FIN1-SOURCE'!AJ41="",'FIN1-SOURCE'!AK41=""),AND('FIN1-SOURCE'!AK40="K",'FIN1-SOURCE'!AK41="K"),OR('FIN1-SOURCE'!AK40="O",'FIN1-SOURCE'!AK41="O")),"",SUM('FIN1-SOURCE'!AJ40,'FIN1-SOURCE'!AJ41))</f>
        <v/>
      </c>
      <c r="I806" s="280" t="str">
        <f>IF(AND(OR(AND('FIN1-SOURCE'!AK40="O",'FIN1-SOURCE'!AK41="O"),AND('FIN1-SOURCE'!AK40="K",'FIN1-SOURCE'!AK41="K")),SUM('FIN1-SOURCE'!AJ40,'FIN1-SOURCE'!AJ41)=0,ISNUMBER('FIN1-SOURCE'!AJ42)),"",IF(OR('FIN1-SOURCE'!AK40="O",'FIN1-SOURCE'!AK41="O"),"O",IF(AND('FIN1-SOURCE'!AK40='FIN1-SOURCE'!AK41,OR('FIN1-SOURCE'!AK40="K",'FIN1-SOURCE'!AK40="W",'FIN1-SOURCE'!AK40="M")), UPPER('FIN1-SOURCE'!AK40),"")))</f>
        <v/>
      </c>
      <c r="J806" s="281" t="s">
        <v>711</v>
      </c>
      <c r="K806" s="280" t="str">
        <f>IF(AND(ISBLANK('FIN1-SOURCE'!AJ42),$L$806&lt;&gt;"M"),"",'FIN1-SOURCE'!AJ42)</f>
        <v/>
      </c>
      <c r="L806" s="280" t="str">
        <f>IF(ISBLANK('FIN1-SOURCE'!AK42),"",'FIN1-SOURCE'!AK42)</f>
        <v/>
      </c>
      <c r="M806" s="257" t="str">
        <f t="shared" si="13"/>
        <v>OK</v>
      </c>
      <c r="N806" s="15"/>
    </row>
    <row r="807" spans="1:14" ht="33.75" x14ac:dyDescent="0.25">
      <c r="A807" s="257" t="s">
        <v>834</v>
      </c>
      <c r="B807" s="257" t="s">
        <v>1938</v>
      </c>
      <c r="C807" s="257" t="s">
        <v>688</v>
      </c>
      <c r="D807" s="277" t="s">
        <v>1939</v>
      </c>
      <c r="E807" s="278" t="s">
        <v>711</v>
      </c>
      <c r="F807" s="279" t="s">
        <v>688</v>
      </c>
      <c r="G807" s="277" t="s">
        <v>930</v>
      </c>
      <c r="H807" s="280" t="str">
        <f>IF(OR(AND('FIN1-SOURCE'!AJ42="",'FIN1-SOURCE'!AK42=""),AND('FIN1-SOURCE'!AJ43="",'FIN1-SOURCE'!AK43=""),AND('FIN1-SOURCE'!AK42="K",'FIN1-SOURCE'!AK43="K"),OR('FIN1-SOURCE'!AK42="O",'FIN1-SOURCE'!AK43="O")),"",SUM('FIN1-SOURCE'!AJ42,'FIN1-SOURCE'!AJ43))</f>
        <v/>
      </c>
      <c r="I807" s="280" t="str">
        <f>IF(AND(OR(AND('FIN1-SOURCE'!AK42="O",'FIN1-SOURCE'!AK43="O"),AND('FIN1-SOURCE'!AK42="K",'FIN1-SOURCE'!AK43="K")),SUM('FIN1-SOURCE'!AJ42,'FIN1-SOURCE'!AJ43)=0,ISNUMBER('FIN1-SOURCE'!AJ44)),"",IF(OR('FIN1-SOURCE'!AK42="O",'FIN1-SOURCE'!AK43="O"),"O",IF(AND('FIN1-SOURCE'!AK42='FIN1-SOURCE'!AK43,OR('FIN1-SOURCE'!AK42="K",'FIN1-SOURCE'!AK42="W",'FIN1-SOURCE'!AK42="M")), UPPER('FIN1-SOURCE'!AK42),"")))</f>
        <v/>
      </c>
      <c r="J807" s="281" t="s">
        <v>711</v>
      </c>
      <c r="K807" s="280" t="str">
        <f>IF(AND(ISBLANK('FIN1-SOURCE'!AJ44),$L$807&lt;&gt;"M"),"",'FIN1-SOURCE'!AJ44)</f>
        <v/>
      </c>
      <c r="L807" s="280" t="str">
        <f>IF(ISBLANK('FIN1-SOURCE'!AK44),"",'FIN1-SOURCE'!AK44)</f>
        <v/>
      </c>
      <c r="M807" s="257" t="str">
        <f t="shared" si="13"/>
        <v>OK</v>
      </c>
      <c r="N807" s="15"/>
    </row>
    <row r="808" spans="1:14" ht="45" x14ac:dyDescent="0.25">
      <c r="A808" s="257" t="s">
        <v>834</v>
      </c>
      <c r="B808" s="257" t="s">
        <v>1940</v>
      </c>
      <c r="C808" s="257" t="s">
        <v>688</v>
      </c>
      <c r="D808" s="277" t="s">
        <v>1941</v>
      </c>
      <c r="E808" s="278" t="s">
        <v>711</v>
      </c>
      <c r="F808" s="279" t="s">
        <v>688</v>
      </c>
      <c r="G808" s="277" t="s">
        <v>933</v>
      </c>
      <c r="H808" s="280" t="str">
        <f>IF(OR(AND('FIN1-SOURCE'!AJ35="",'FIN1-SOURCE'!AK35=""),AND('FIN1-SOURCE'!AJ39="",'FIN1-SOURCE'!AK39=""),AND('FIN1-SOURCE'!AJ44="",'FIN1-SOURCE'!AK44=""),AND('FIN1-SOURCE'!AK35="K",'FIN1-SOURCE'!AK39="K",'FIN1-SOURCE'!AK44="K"),OR('FIN1-SOURCE'!AK35="O",'FIN1-SOURCE'!AK39="O",'FIN1-SOURCE'!AK44="O")),"",SUM('FIN1-SOURCE'!AJ35,'FIN1-SOURCE'!AJ39,'FIN1-SOURCE'!AJ44))</f>
        <v/>
      </c>
      <c r="I808" s="280" t="str">
        <f>IF(AND(OR(AND('FIN1-SOURCE'!AK35="O",'FIN1-SOURCE'!AK39="O",'FIN1-SOURCE'!AK44="O"),AND('FIN1-SOURCE'!AK35="K",'FIN1-SOURCE'!AK39="K",'FIN1-SOURCE'!AK44="K")),SUM('FIN1-SOURCE'!AJ35,'FIN1-SOURCE'!AJ39,'FIN1-SOURCE'!AJ44)=0,ISNUMBER('FIN1-SOURCE'!AJ45)),"",IF(OR('FIN1-SOURCE'!AK35="O",'FIN1-SOURCE'!AK39="O",'FIN1-SOURCE'!AK44="O"),"O",IF(AND('FIN1-SOURCE'!AK35='FIN1-SOURCE'!AK39,'FIN1-SOURCE'!AK39='FIN1-SOURCE'!AK44,OR('FIN1-SOURCE'!AK35="K",'FIN1-SOURCE'!AK35="W",'FIN1-SOURCE'!AK35="M")), UPPER('FIN1-SOURCE'!AK35),"")))</f>
        <v/>
      </c>
      <c r="J808" s="281" t="s">
        <v>711</v>
      </c>
      <c r="K808" s="280" t="str">
        <f>IF(AND(ISBLANK('FIN1-SOURCE'!AJ45),$L$808&lt;&gt;"M"),"",'FIN1-SOURCE'!AJ45)</f>
        <v/>
      </c>
      <c r="L808" s="280" t="str">
        <f>IF(ISBLANK('FIN1-SOURCE'!AK45),"",'FIN1-SOURCE'!AK45)</f>
        <v/>
      </c>
      <c r="M808" s="257" t="str">
        <f t="shared" si="13"/>
        <v>OK</v>
      </c>
      <c r="N808" s="15"/>
    </row>
    <row r="809" spans="1:14" ht="33.75" x14ac:dyDescent="0.25">
      <c r="A809" s="257" t="s">
        <v>834</v>
      </c>
      <c r="B809" s="257" t="s">
        <v>1942</v>
      </c>
      <c r="C809" s="257" t="s">
        <v>688</v>
      </c>
      <c r="D809" s="277" t="s">
        <v>1943</v>
      </c>
      <c r="E809" s="278" t="s">
        <v>711</v>
      </c>
      <c r="F809" s="279" t="s">
        <v>688</v>
      </c>
      <c r="G809" s="277" t="s">
        <v>1944</v>
      </c>
      <c r="H809" s="280" t="str">
        <f>IF(OR(AND('FIN1-SOURCE'!AJ47="",'FIN1-SOURCE'!AK47=""),AND('FIN1-SOURCE'!AJ48="",'FIN1-SOURCE'!AK48=""),AND('FIN1-SOURCE'!AK47="K",'FIN1-SOURCE'!AK48="K"),OR('FIN1-SOURCE'!AK47="O",'FIN1-SOURCE'!AK48="O")),"",SUM('FIN1-SOURCE'!AJ47,'FIN1-SOURCE'!AJ48))</f>
        <v/>
      </c>
      <c r="I809" s="280" t="str">
        <f>IF(AND(OR(AND('FIN1-SOURCE'!AK47="O",'FIN1-SOURCE'!AK48="O"),AND('FIN1-SOURCE'!AK47="K",'FIN1-SOURCE'!AK48="K")),SUM('FIN1-SOURCE'!AJ47,'FIN1-SOURCE'!AJ48)=0,ISNUMBER('FIN1-SOURCE'!AJ49)),"",IF(OR('FIN1-SOURCE'!AK47="O",'FIN1-SOURCE'!AK48="O"),"O",IF(AND('FIN1-SOURCE'!AK47='FIN1-SOURCE'!AK48,OR('FIN1-SOURCE'!AK47="K",'FIN1-SOURCE'!AK47="W",'FIN1-SOURCE'!AK47="M")), UPPER('FIN1-SOURCE'!AK47),"")))</f>
        <v/>
      </c>
      <c r="J809" s="281" t="s">
        <v>711</v>
      </c>
      <c r="K809" s="280" t="str">
        <f>IF(AND(ISBLANK('FIN1-SOURCE'!AJ49),$L$809&lt;&gt;"M"),"",'FIN1-SOURCE'!AJ49)</f>
        <v/>
      </c>
      <c r="L809" s="280" t="str">
        <f>IF(ISBLANK('FIN1-SOURCE'!AK49),"",'FIN1-SOURCE'!AK49)</f>
        <v/>
      </c>
      <c r="M809" s="257" t="str">
        <f t="shared" si="13"/>
        <v>OK</v>
      </c>
      <c r="N809" s="15"/>
    </row>
    <row r="810" spans="1:14" ht="33.75" x14ac:dyDescent="0.25">
      <c r="A810" s="257" t="s">
        <v>834</v>
      </c>
      <c r="B810" s="257" t="s">
        <v>1945</v>
      </c>
      <c r="C810" s="257" t="s">
        <v>688</v>
      </c>
      <c r="D810" s="277" t="s">
        <v>1946</v>
      </c>
      <c r="E810" s="278" t="s">
        <v>711</v>
      </c>
      <c r="F810" s="279" t="s">
        <v>688</v>
      </c>
      <c r="G810" s="277" t="s">
        <v>1947</v>
      </c>
      <c r="H810" s="280" t="str">
        <f>IF(OR(AND('FIN1-SOURCE'!AJ46="",'FIN1-SOURCE'!AK46=""),AND('FIN1-SOURCE'!AJ49="",'FIN1-SOURCE'!AK49=""),AND('FIN1-SOURCE'!AK46="K",'FIN1-SOURCE'!AK49="K"),OR('FIN1-SOURCE'!AK46="O",'FIN1-SOURCE'!AK49="O")),"",SUM('FIN1-SOURCE'!AJ46,'FIN1-SOURCE'!AJ49))</f>
        <v/>
      </c>
      <c r="I810" s="280" t="str">
        <f>IF(AND(OR(AND('FIN1-SOURCE'!AK46="O",'FIN1-SOURCE'!AK49="O"),AND('FIN1-SOURCE'!AK46="K",'FIN1-SOURCE'!AK49="K")),SUM('FIN1-SOURCE'!AJ46,'FIN1-SOURCE'!AJ49)=0,ISNUMBER('FIN1-SOURCE'!AJ50)),"",IF(OR('FIN1-SOURCE'!AK46="O",'FIN1-SOURCE'!AK49="O"),"O",IF(AND('FIN1-SOURCE'!AK46='FIN1-SOURCE'!AK49,OR('FIN1-SOURCE'!AK46="K",'FIN1-SOURCE'!AK46="W",'FIN1-SOURCE'!AK46="M")), UPPER('FIN1-SOURCE'!AK46),"")))</f>
        <v/>
      </c>
      <c r="J810" s="281" t="s">
        <v>711</v>
      </c>
      <c r="K810" s="280" t="str">
        <f>IF(AND(ISBLANK('FIN1-SOURCE'!AJ50),$L$810&lt;&gt;"M"),"",'FIN1-SOURCE'!AJ50)</f>
        <v/>
      </c>
      <c r="L810" s="280" t="str">
        <f>IF(ISBLANK('FIN1-SOURCE'!AK50),"",'FIN1-SOURCE'!AK50)</f>
        <v/>
      </c>
      <c r="M810" s="257" t="str">
        <f t="shared" si="13"/>
        <v>OK</v>
      </c>
      <c r="N810" s="15"/>
    </row>
    <row r="811" spans="1:14" ht="33.75" x14ac:dyDescent="0.25">
      <c r="A811" s="257" t="s">
        <v>834</v>
      </c>
      <c r="B811" s="257" t="s">
        <v>1948</v>
      </c>
      <c r="C811" s="257" t="s">
        <v>688</v>
      </c>
      <c r="D811" s="277" t="s">
        <v>1949</v>
      </c>
      <c r="E811" s="278" t="s">
        <v>711</v>
      </c>
      <c r="F811" s="279" t="s">
        <v>688</v>
      </c>
      <c r="G811" s="277" t="s">
        <v>1950</v>
      </c>
      <c r="H811" s="280" t="str">
        <f>IF(OR(AND('FIN1-SOURCE'!AJ53="",'FIN1-SOURCE'!AK53=""),AND('FIN1-SOURCE'!AJ54="",'FIN1-SOURCE'!AK54=""),AND('FIN1-SOURCE'!AK53="K",'FIN1-SOURCE'!AK54="K"),OR('FIN1-SOURCE'!AK53="O",'FIN1-SOURCE'!AK54="O")),"",SUM('FIN1-SOURCE'!AJ53,'FIN1-SOURCE'!AJ54))</f>
        <v/>
      </c>
      <c r="I811" s="280" t="str">
        <f>IF(AND(OR(AND('FIN1-SOURCE'!AK53="O",'FIN1-SOURCE'!AK54="O"),AND('FIN1-SOURCE'!AK53="K",'FIN1-SOURCE'!AK54="K")),SUM('FIN1-SOURCE'!AJ53,'FIN1-SOURCE'!AJ54)=0,ISNUMBER('FIN1-SOURCE'!AJ55)),"",IF(OR('FIN1-SOURCE'!AK53="O",'FIN1-SOURCE'!AK54="O"),"O",IF(AND('FIN1-SOURCE'!AK53='FIN1-SOURCE'!AK54,OR('FIN1-SOURCE'!AK53="K",'FIN1-SOURCE'!AK53="W",'FIN1-SOURCE'!AK53="M")), UPPER('FIN1-SOURCE'!AK53),"")))</f>
        <v/>
      </c>
      <c r="J811" s="281" t="s">
        <v>711</v>
      </c>
      <c r="K811" s="280" t="str">
        <f>IF(AND(ISBLANK('FIN1-SOURCE'!AJ55),$L$811&lt;&gt;"M"),"",'FIN1-SOURCE'!AJ55)</f>
        <v/>
      </c>
      <c r="L811" s="280" t="str">
        <f>IF(ISBLANK('FIN1-SOURCE'!AK55),"",'FIN1-SOURCE'!AK55)</f>
        <v/>
      </c>
      <c r="M811" s="257" t="str">
        <f t="shared" si="13"/>
        <v>OK</v>
      </c>
      <c r="N811" s="15"/>
    </row>
    <row r="812" spans="1:14" ht="33.75" x14ac:dyDescent="0.25">
      <c r="A812" s="257" t="s">
        <v>834</v>
      </c>
      <c r="B812" s="257" t="s">
        <v>1951</v>
      </c>
      <c r="C812" s="257" t="s">
        <v>688</v>
      </c>
      <c r="D812" s="277" t="s">
        <v>1952</v>
      </c>
      <c r="E812" s="278" t="s">
        <v>711</v>
      </c>
      <c r="F812" s="279" t="s">
        <v>688</v>
      </c>
      <c r="G812" s="277" t="s">
        <v>1953</v>
      </c>
      <c r="H812" s="280" t="str">
        <f>IF(OR(AND('FIN1-SOURCE'!AJ55="",'FIN1-SOURCE'!AK55=""),AND('FIN1-SOURCE'!AJ56="",'FIN1-SOURCE'!AK56=""),AND('FIN1-SOURCE'!AK55="K",'FIN1-SOURCE'!AK56="K"),OR('FIN1-SOURCE'!AK55="O",'FIN1-SOURCE'!AK56="O")),"",SUM('FIN1-SOURCE'!AJ55,'FIN1-SOURCE'!AJ56))</f>
        <v/>
      </c>
      <c r="I812" s="280" t="str">
        <f>IF(AND(OR(AND('FIN1-SOURCE'!AK55="O",'FIN1-SOURCE'!AK56="O"),AND('FIN1-SOURCE'!AK55="K",'FIN1-SOURCE'!AK56="K")),SUM('FIN1-SOURCE'!AJ55,'FIN1-SOURCE'!AJ56)=0,ISNUMBER('FIN1-SOURCE'!AJ57)),"",IF(OR('FIN1-SOURCE'!AK55="O",'FIN1-SOURCE'!AK56="O"),"O",IF(AND('FIN1-SOURCE'!AK55='FIN1-SOURCE'!AK56,OR('FIN1-SOURCE'!AK55="K",'FIN1-SOURCE'!AK55="W",'FIN1-SOURCE'!AK55="M")), UPPER('FIN1-SOURCE'!AK55),"")))</f>
        <v/>
      </c>
      <c r="J812" s="281" t="s">
        <v>711</v>
      </c>
      <c r="K812" s="280" t="str">
        <f>IF(AND(ISBLANK('FIN1-SOURCE'!AJ57),$L$812&lt;&gt;"M"),"",'FIN1-SOURCE'!AJ57)</f>
        <v/>
      </c>
      <c r="L812" s="280" t="str">
        <f>IF(ISBLANK('FIN1-SOURCE'!AK57),"",'FIN1-SOURCE'!AK57)</f>
        <v/>
      </c>
      <c r="M812" s="257" t="str">
        <f t="shared" si="13"/>
        <v>OK</v>
      </c>
      <c r="N812" s="15"/>
    </row>
    <row r="813" spans="1:14" ht="45" x14ac:dyDescent="0.25">
      <c r="A813" s="257" t="s">
        <v>834</v>
      </c>
      <c r="B813" s="257" t="s">
        <v>1954</v>
      </c>
      <c r="C813" s="257" t="s">
        <v>688</v>
      </c>
      <c r="D813" s="277" t="s">
        <v>1955</v>
      </c>
      <c r="E813" s="278" t="s">
        <v>711</v>
      </c>
      <c r="F813" s="279" t="s">
        <v>688</v>
      </c>
      <c r="G813" s="277" t="s">
        <v>1956</v>
      </c>
      <c r="H813" s="280" t="str">
        <f>IF(OR(AND('FIN1-SOURCE'!AJ50="",'FIN1-SOURCE'!AK50=""),AND('FIN1-SOURCE'!AJ52="",'FIN1-SOURCE'!AK52=""),AND('FIN1-SOURCE'!AJ57="",'FIN1-SOURCE'!AK57=""),AND('FIN1-SOURCE'!AK50="K",'FIN1-SOURCE'!AK52="K",'FIN1-SOURCE'!AK57="K"),OR('FIN1-SOURCE'!AK50="O",'FIN1-SOURCE'!AK52="O",'FIN1-SOURCE'!AK57="O")),"",SUM('FIN1-SOURCE'!AJ50,'FIN1-SOURCE'!AJ52,'FIN1-SOURCE'!AJ57))</f>
        <v/>
      </c>
      <c r="I813" s="280" t="str">
        <f>IF(AND(OR(AND('FIN1-SOURCE'!AK50="O",'FIN1-SOURCE'!AK52="O",'FIN1-SOURCE'!AK57="O"),AND('FIN1-SOURCE'!AK50="K",'FIN1-SOURCE'!AK52="K",'FIN1-SOURCE'!AK57="K")),SUM('FIN1-SOURCE'!AJ50,'FIN1-SOURCE'!AJ52,'FIN1-SOURCE'!AJ57)=0,ISNUMBER('FIN1-SOURCE'!AJ58)),"",IF(OR('FIN1-SOURCE'!AK50="O",'FIN1-SOURCE'!AK52="O",'FIN1-SOURCE'!AK57="O"),"O",IF(AND('FIN1-SOURCE'!AK50='FIN1-SOURCE'!AK52,'FIN1-SOURCE'!AK52='FIN1-SOURCE'!AK57,OR('FIN1-SOURCE'!AK50="K",'FIN1-SOURCE'!AK50="W",'FIN1-SOURCE'!AK50="M")), UPPER('FIN1-SOURCE'!AK50),"")))</f>
        <v/>
      </c>
      <c r="J813" s="281" t="s">
        <v>711</v>
      </c>
      <c r="K813" s="280" t="str">
        <f>IF(AND(ISBLANK('FIN1-SOURCE'!AJ58),$L$813&lt;&gt;"M"),"",'FIN1-SOURCE'!AJ58)</f>
        <v/>
      </c>
      <c r="L813" s="280" t="str">
        <f>IF(ISBLANK('FIN1-SOURCE'!AK58),"",'FIN1-SOURCE'!AK58)</f>
        <v/>
      </c>
      <c r="M813" s="257" t="str">
        <f t="shared" si="13"/>
        <v>OK</v>
      </c>
      <c r="N813" s="15"/>
    </row>
    <row r="814" spans="1:14" ht="33.75" x14ac:dyDescent="0.25">
      <c r="A814" s="257" t="s">
        <v>834</v>
      </c>
      <c r="B814" s="257" t="s">
        <v>1957</v>
      </c>
      <c r="C814" s="257" t="s">
        <v>688</v>
      </c>
      <c r="D814" s="277" t="s">
        <v>1958</v>
      </c>
      <c r="E814" s="278" t="s">
        <v>711</v>
      </c>
      <c r="F814" s="279" t="s">
        <v>688</v>
      </c>
      <c r="G814" s="277" t="s">
        <v>1959</v>
      </c>
      <c r="H814" s="280" t="str">
        <f>IF(OR(AND('FIN1-SOURCE'!AJ60="",'FIN1-SOURCE'!AK60=""),AND('FIN1-SOURCE'!AJ61="",'FIN1-SOURCE'!AK61=""),AND('FIN1-SOURCE'!AK60="K",'FIN1-SOURCE'!AK61="K"),OR('FIN1-SOURCE'!AK60="O",'FIN1-SOURCE'!AK61="O")),"",SUM('FIN1-SOURCE'!AJ60,'FIN1-SOURCE'!AJ61))</f>
        <v/>
      </c>
      <c r="I814" s="280" t="str">
        <f>IF(AND(OR(AND('FIN1-SOURCE'!AK60="O",'FIN1-SOURCE'!AK61="O"),AND('FIN1-SOURCE'!AK60="K",'FIN1-SOURCE'!AK61="K")),SUM('FIN1-SOURCE'!AJ60,'FIN1-SOURCE'!AJ61)=0,ISNUMBER('FIN1-SOURCE'!AJ62)),"",IF(OR('FIN1-SOURCE'!AK60="O",'FIN1-SOURCE'!AK61="O"),"O",IF(AND('FIN1-SOURCE'!AK60='FIN1-SOURCE'!AK61,OR('FIN1-SOURCE'!AK60="K",'FIN1-SOURCE'!AK60="W",'FIN1-SOURCE'!AK60="M")), UPPER('FIN1-SOURCE'!AK60),"")))</f>
        <v/>
      </c>
      <c r="J814" s="281" t="s">
        <v>711</v>
      </c>
      <c r="K814" s="280" t="str">
        <f>IF(AND(ISBLANK('FIN1-SOURCE'!AJ62),$L$814&lt;&gt;"M"),"",'FIN1-SOURCE'!AJ62)</f>
        <v/>
      </c>
      <c r="L814" s="280" t="str">
        <f>IF(ISBLANK('FIN1-SOURCE'!AK62),"",'FIN1-SOURCE'!AK62)</f>
        <v/>
      </c>
      <c r="M814" s="257" t="str">
        <f t="shared" si="13"/>
        <v>OK</v>
      </c>
      <c r="N814" s="15"/>
    </row>
    <row r="815" spans="1:14" ht="33.75" x14ac:dyDescent="0.25">
      <c r="A815" s="257" t="s">
        <v>834</v>
      </c>
      <c r="B815" s="257" t="s">
        <v>1960</v>
      </c>
      <c r="C815" s="257" t="s">
        <v>688</v>
      </c>
      <c r="D815" s="277" t="s">
        <v>1961</v>
      </c>
      <c r="E815" s="278" t="s">
        <v>711</v>
      </c>
      <c r="F815" s="279" t="s">
        <v>688</v>
      </c>
      <c r="G815" s="277" t="s">
        <v>1962</v>
      </c>
      <c r="H815" s="280" t="str">
        <f>IF(OR(AND('FIN1-SOURCE'!AJ59="",'FIN1-SOURCE'!AK59=""),AND('FIN1-SOURCE'!AJ62="",'FIN1-SOURCE'!AK62=""),AND('FIN1-SOURCE'!AK59="K",'FIN1-SOURCE'!AK62="K"),OR('FIN1-SOURCE'!AK59="O",'FIN1-SOURCE'!AK62="O")),"",SUM('FIN1-SOURCE'!AJ59,'FIN1-SOURCE'!AJ62))</f>
        <v/>
      </c>
      <c r="I815" s="280" t="str">
        <f>IF(AND(OR(AND('FIN1-SOURCE'!AK59="O",'FIN1-SOURCE'!AK62="O"),AND('FIN1-SOURCE'!AK59="K",'FIN1-SOURCE'!AK62="K")),SUM('FIN1-SOURCE'!AJ59,'FIN1-SOURCE'!AJ62)=0,ISNUMBER('FIN1-SOURCE'!AJ63)),"",IF(OR('FIN1-SOURCE'!AK59="O",'FIN1-SOURCE'!AK62="O"),"O",IF(AND('FIN1-SOURCE'!AK59='FIN1-SOURCE'!AK62,OR('FIN1-SOURCE'!AK59="K",'FIN1-SOURCE'!AK59="W",'FIN1-SOURCE'!AK59="M")), UPPER('FIN1-SOURCE'!AK59),"")))</f>
        <v/>
      </c>
      <c r="J815" s="281" t="s">
        <v>711</v>
      </c>
      <c r="K815" s="280" t="str">
        <f>IF(AND(ISBLANK('FIN1-SOURCE'!AJ63),$L$815&lt;&gt;"M"),"",'FIN1-SOURCE'!AJ63)</f>
        <v/>
      </c>
      <c r="L815" s="280" t="str">
        <f>IF(ISBLANK('FIN1-SOURCE'!AK63),"",'FIN1-SOURCE'!AK63)</f>
        <v/>
      </c>
      <c r="M815" s="257" t="str">
        <f t="shared" si="13"/>
        <v>OK</v>
      </c>
      <c r="N815" s="15"/>
    </row>
    <row r="816" spans="1:14" ht="33.75" x14ac:dyDescent="0.25">
      <c r="A816" s="257" t="s">
        <v>834</v>
      </c>
      <c r="B816" s="257" t="s">
        <v>1963</v>
      </c>
      <c r="C816" s="257" t="s">
        <v>688</v>
      </c>
      <c r="D816" s="277" t="s">
        <v>1964</v>
      </c>
      <c r="E816" s="278" t="s">
        <v>711</v>
      </c>
      <c r="F816" s="279" t="s">
        <v>688</v>
      </c>
      <c r="G816" s="277" t="s">
        <v>1965</v>
      </c>
      <c r="H816" s="280" t="str">
        <f>IF(OR(AND('FIN1-SOURCE'!AJ65="",'FIN1-SOURCE'!AK65=""),AND('FIN1-SOURCE'!AJ66="",'FIN1-SOURCE'!AK66=""),AND('FIN1-SOURCE'!AK65="K",'FIN1-SOURCE'!AK66="K"),OR('FIN1-SOURCE'!AK65="O",'FIN1-SOURCE'!AK66="O")),"",SUM('FIN1-SOURCE'!AJ65,'FIN1-SOURCE'!AJ66))</f>
        <v/>
      </c>
      <c r="I816" s="280" t="str">
        <f>IF(AND(OR(AND('FIN1-SOURCE'!AK65="O",'FIN1-SOURCE'!AK66="O"),AND('FIN1-SOURCE'!AK65="K",'FIN1-SOURCE'!AK66="K")),SUM('FIN1-SOURCE'!AJ65,'FIN1-SOURCE'!AJ66)=0,ISNUMBER('FIN1-SOURCE'!AJ67)),"",IF(OR('FIN1-SOURCE'!AK65="O",'FIN1-SOURCE'!AK66="O"),"O",IF(AND('FIN1-SOURCE'!AK65='FIN1-SOURCE'!AK66,OR('FIN1-SOURCE'!AK65="K",'FIN1-SOURCE'!AK65="W",'FIN1-SOURCE'!AK65="M")), UPPER('FIN1-SOURCE'!AK65),"")))</f>
        <v/>
      </c>
      <c r="J816" s="281" t="s">
        <v>711</v>
      </c>
      <c r="K816" s="280" t="str">
        <f>IF(AND(ISBLANK('FIN1-SOURCE'!AJ67),$L$816&lt;&gt;"M"),"",'FIN1-SOURCE'!AJ67)</f>
        <v/>
      </c>
      <c r="L816" s="280" t="str">
        <f>IF(ISBLANK('FIN1-SOURCE'!AK67),"",'FIN1-SOURCE'!AK67)</f>
        <v/>
      </c>
      <c r="M816" s="257" t="str">
        <f t="shared" si="13"/>
        <v>OK</v>
      </c>
      <c r="N816" s="15"/>
    </row>
    <row r="817" spans="1:14" ht="33.75" x14ac:dyDescent="0.25">
      <c r="A817" s="257" t="s">
        <v>834</v>
      </c>
      <c r="B817" s="257" t="s">
        <v>1966</v>
      </c>
      <c r="C817" s="257" t="s">
        <v>688</v>
      </c>
      <c r="D817" s="277" t="s">
        <v>1967</v>
      </c>
      <c r="E817" s="278" t="s">
        <v>711</v>
      </c>
      <c r="F817" s="279" t="s">
        <v>688</v>
      </c>
      <c r="G817" s="277" t="s">
        <v>1968</v>
      </c>
      <c r="H817" s="280" t="str">
        <f>IF(OR(AND('FIN1-SOURCE'!AJ67="",'FIN1-SOURCE'!AK67=""),AND('FIN1-SOURCE'!AJ68="",'FIN1-SOURCE'!AK68=""),AND('FIN1-SOURCE'!AK67="K",'FIN1-SOURCE'!AK68="K"),OR('FIN1-SOURCE'!AK67="O",'FIN1-SOURCE'!AK68="O")),"",SUM('FIN1-SOURCE'!AJ67,'FIN1-SOURCE'!AJ68))</f>
        <v/>
      </c>
      <c r="I817" s="280" t="str">
        <f>IF(AND(OR(AND('FIN1-SOURCE'!AK67="O",'FIN1-SOURCE'!AK68="O"),AND('FIN1-SOURCE'!AK67="K",'FIN1-SOURCE'!AK68="K")),SUM('FIN1-SOURCE'!AJ67,'FIN1-SOURCE'!AJ68)=0,ISNUMBER('FIN1-SOURCE'!AJ69)),"",IF(OR('FIN1-SOURCE'!AK67="O",'FIN1-SOURCE'!AK68="O"),"O",IF(AND('FIN1-SOURCE'!AK67='FIN1-SOURCE'!AK68,OR('FIN1-SOURCE'!AK67="K",'FIN1-SOURCE'!AK67="W",'FIN1-SOURCE'!AK67="M")), UPPER('FIN1-SOURCE'!AK67),"")))</f>
        <v/>
      </c>
      <c r="J817" s="281" t="s">
        <v>711</v>
      </c>
      <c r="K817" s="280" t="str">
        <f>IF(AND(ISBLANK('FIN1-SOURCE'!AJ69),$L$817&lt;&gt;"M"),"",'FIN1-SOURCE'!AJ69)</f>
        <v/>
      </c>
      <c r="L817" s="280" t="str">
        <f>IF(ISBLANK('FIN1-SOURCE'!AK69),"",'FIN1-SOURCE'!AK69)</f>
        <v/>
      </c>
      <c r="M817" s="257" t="str">
        <f t="shared" ref="M817:M880" si="14">IF(AND(ISNUMBER(H817),ISNUMBER(K817)),IF(OR(ROUND(H817,0)&lt;&gt;ROUND(K817,0),I817&lt;&gt;L817),"Check","OK"),IF(OR(AND(H817&lt;&gt;K817,I817&lt;&gt;"M",L817&lt;&gt;"M"),I817&lt;&gt;L817),"Check","OK"))</f>
        <v>OK</v>
      </c>
      <c r="N817" s="15"/>
    </row>
    <row r="818" spans="1:14" ht="33.75" x14ac:dyDescent="0.25">
      <c r="A818" s="257" t="s">
        <v>834</v>
      </c>
      <c r="B818" s="257" t="s">
        <v>1969</v>
      </c>
      <c r="C818" s="257" t="s">
        <v>688</v>
      </c>
      <c r="D818" s="277" t="s">
        <v>1970</v>
      </c>
      <c r="E818" s="278" t="s">
        <v>711</v>
      </c>
      <c r="F818" s="279" t="s">
        <v>688</v>
      </c>
      <c r="G818" s="277" t="s">
        <v>1971</v>
      </c>
      <c r="H818" s="280" t="str">
        <f>IF(OR(AND('FIN1-SOURCE'!AJ63="",'FIN1-SOURCE'!AK63=""),AND('FIN1-SOURCE'!AJ69="",'FIN1-SOURCE'!AK69=""),AND('FIN1-SOURCE'!AK63="K",'FIN1-SOURCE'!AK69="K"),OR('FIN1-SOURCE'!AK63="O",'FIN1-SOURCE'!AK69="O")),"",SUM('FIN1-SOURCE'!AJ63,'FIN1-SOURCE'!AJ69))</f>
        <v/>
      </c>
      <c r="I818" s="280" t="str">
        <f>IF(AND(OR(AND('FIN1-SOURCE'!AK63="O",'FIN1-SOURCE'!AK69="O"),AND('FIN1-SOURCE'!AK63="K",'FIN1-SOURCE'!AK69="K")),SUM('FIN1-SOURCE'!AJ63,'FIN1-SOURCE'!AJ69)=0,ISNUMBER('FIN1-SOURCE'!AJ70)),"",IF(OR('FIN1-SOURCE'!AK63="O",'FIN1-SOURCE'!AK69="O"),"O",IF(AND('FIN1-SOURCE'!AK63='FIN1-SOURCE'!AK69,OR('FIN1-SOURCE'!AK63="K",'FIN1-SOURCE'!AK63="W",'FIN1-SOURCE'!AK63="M")), UPPER('FIN1-SOURCE'!AK63),"")))</f>
        <v/>
      </c>
      <c r="J818" s="281" t="s">
        <v>711</v>
      </c>
      <c r="K818" s="280" t="str">
        <f>IF(AND(ISBLANK('FIN1-SOURCE'!AJ70),$L$818&lt;&gt;"M"),"",'FIN1-SOURCE'!AJ70)</f>
        <v/>
      </c>
      <c r="L818" s="280" t="str">
        <f>IF(ISBLANK('FIN1-SOURCE'!AK70),"",'FIN1-SOURCE'!AK70)</f>
        <v/>
      </c>
      <c r="M818" s="257" t="str">
        <f t="shared" si="14"/>
        <v>OK</v>
      </c>
      <c r="N818" s="15"/>
    </row>
    <row r="819" spans="1:14" ht="45" x14ac:dyDescent="0.25">
      <c r="A819" s="257" t="s">
        <v>834</v>
      </c>
      <c r="B819" s="257" t="s">
        <v>1972</v>
      </c>
      <c r="C819" s="257" t="s">
        <v>688</v>
      </c>
      <c r="D819" s="277" t="s">
        <v>1973</v>
      </c>
      <c r="E819" s="278" t="s">
        <v>711</v>
      </c>
      <c r="F819" s="279" t="s">
        <v>688</v>
      </c>
      <c r="G819" s="277" t="s">
        <v>1974</v>
      </c>
      <c r="H819" s="280" t="str">
        <f>IF(OR(AND('FIN1-SOURCE'!AJ31="",'FIN1-SOURCE'!AK31=""),AND('FIN1-SOURCE'!AJ46="",'FIN1-SOURCE'!AK46=""),AND('FIN1-SOURCE'!AJ59="",'FIN1-SOURCE'!AK59=""),AND('FIN1-SOURCE'!AK31="K",'FIN1-SOURCE'!AK46="K",'FIN1-SOURCE'!AK59="K"),OR('FIN1-SOURCE'!AK31="O",'FIN1-SOURCE'!AK46="O",'FIN1-SOURCE'!AK59="O")),"",SUM('FIN1-SOURCE'!AJ31,'FIN1-SOURCE'!AJ46,'FIN1-SOURCE'!AJ59))</f>
        <v/>
      </c>
      <c r="I819" s="280" t="str">
        <f>IF(AND(OR(AND('FIN1-SOURCE'!AK31="O",'FIN1-SOURCE'!AK46="O",'FIN1-SOURCE'!AK59="O"),AND('FIN1-SOURCE'!AK31="K",'FIN1-SOURCE'!AK46="K",'FIN1-SOURCE'!AK59="K")),SUM('FIN1-SOURCE'!AJ31,'FIN1-SOURCE'!AJ46,'FIN1-SOURCE'!AJ59)=0,ISNUMBER('FIN1-SOURCE'!AJ71)),"",IF(OR('FIN1-SOURCE'!AK31="O",'FIN1-SOURCE'!AK46="O",'FIN1-SOURCE'!AK59="O"),"O",IF(AND('FIN1-SOURCE'!AK31='FIN1-SOURCE'!AK46,'FIN1-SOURCE'!AK46='FIN1-SOURCE'!AK59,OR('FIN1-SOURCE'!AK31="K",'FIN1-SOURCE'!AK31="W",'FIN1-SOURCE'!AK31="M")), UPPER('FIN1-SOURCE'!AK31),"")))</f>
        <v/>
      </c>
      <c r="J819" s="281" t="s">
        <v>711</v>
      </c>
      <c r="K819" s="280" t="str">
        <f>IF(AND(ISBLANK('FIN1-SOURCE'!AJ71),$L$819&lt;&gt;"M"),"",'FIN1-SOURCE'!AJ71)</f>
        <v/>
      </c>
      <c r="L819" s="280" t="str">
        <f>IF(ISBLANK('FIN1-SOURCE'!AK71),"",'FIN1-SOURCE'!AK71)</f>
        <v/>
      </c>
      <c r="M819" s="257" t="str">
        <f t="shared" si="14"/>
        <v>OK</v>
      </c>
      <c r="N819" s="15"/>
    </row>
    <row r="820" spans="1:14" ht="45" x14ac:dyDescent="0.25">
      <c r="A820" s="257" t="s">
        <v>834</v>
      </c>
      <c r="B820" s="257" t="s">
        <v>1975</v>
      </c>
      <c r="C820" s="257" t="s">
        <v>688</v>
      </c>
      <c r="D820" s="277" t="s">
        <v>1976</v>
      </c>
      <c r="E820" s="278" t="s">
        <v>711</v>
      </c>
      <c r="F820" s="279" t="s">
        <v>688</v>
      </c>
      <c r="G820" s="277" t="s">
        <v>1977</v>
      </c>
      <c r="H820" s="280" t="str">
        <f>IF(OR(AND('FIN1-SOURCE'!AJ32="",'FIN1-SOURCE'!AK32=""),AND('FIN1-SOURCE'!AJ47="",'FIN1-SOURCE'!AK47=""),AND('FIN1-SOURCE'!AJ60="",'FIN1-SOURCE'!AK60=""),AND('FIN1-SOURCE'!AK32="K",'FIN1-SOURCE'!AK47="K",'FIN1-SOURCE'!AK60="K"),OR('FIN1-SOURCE'!AK32="O",'FIN1-SOURCE'!AK47="O",'FIN1-SOURCE'!AK60="O")),"",SUM('FIN1-SOURCE'!AJ32,'FIN1-SOURCE'!AJ47,'FIN1-SOURCE'!AJ60))</f>
        <v/>
      </c>
      <c r="I820" s="280" t="str">
        <f>IF(AND(OR(AND('FIN1-SOURCE'!AK32="O",'FIN1-SOURCE'!AK47="O",'FIN1-SOURCE'!AK60="O"),AND('FIN1-SOURCE'!AK32="K",'FIN1-SOURCE'!AK47="K",'FIN1-SOURCE'!AK60="K")),SUM('FIN1-SOURCE'!AJ32,'FIN1-SOURCE'!AJ47,'FIN1-SOURCE'!AJ60)=0,ISNUMBER('FIN1-SOURCE'!AJ72)),"",IF(OR('FIN1-SOURCE'!AK32="O",'FIN1-SOURCE'!AK47="O",'FIN1-SOURCE'!AK60="O"),"O",IF(AND('FIN1-SOURCE'!AK32='FIN1-SOURCE'!AK47,'FIN1-SOURCE'!AK47='FIN1-SOURCE'!AK60,OR('FIN1-SOURCE'!AK32="K",'FIN1-SOURCE'!AK32="W",'FIN1-SOURCE'!AK32="M")), UPPER('FIN1-SOURCE'!AK32),"")))</f>
        <v/>
      </c>
      <c r="J820" s="281" t="s">
        <v>711</v>
      </c>
      <c r="K820" s="280" t="str">
        <f>IF(AND(ISBLANK('FIN1-SOURCE'!AJ72),$L$820&lt;&gt;"M"),"",'FIN1-SOURCE'!AJ72)</f>
        <v/>
      </c>
      <c r="L820" s="280" t="str">
        <f>IF(ISBLANK('FIN1-SOURCE'!AK72),"",'FIN1-SOURCE'!AK72)</f>
        <v/>
      </c>
      <c r="M820" s="257" t="str">
        <f t="shared" si="14"/>
        <v>OK</v>
      </c>
      <c r="N820" s="15"/>
    </row>
    <row r="821" spans="1:14" ht="45" x14ac:dyDescent="0.25">
      <c r="A821" s="257" t="s">
        <v>834</v>
      </c>
      <c r="B821" s="257" t="s">
        <v>1978</v>
      </c>
      <c r="C821" s="257" t="s">
        <v>688</v>
      </c>
      <c r="D821" s="277" t="s">
        <v>1979</v>
      </c>
      <c r="E821" s="278" t="s">
        <v>711</v>
      </c>
      <c r="F821" s="279" t="s">
        <v>688</v>
      </c>
      <c r="G821" s="277" t="s">
        <v>1980</v>
      </c>
      <c r="H821" s="280" t="str">
        <f>IF(OR(AND('FIN1-SOURCE'!AJ33="",'FIN1-SOURCE'!AK33=""),AND('FIN1-SOURCE'!AJ48="",'FIN1-SOURCE'!AK48=""),AND('FIN1-SOURCE'!AJ61="",'FIN1-SOURCE'!AK61=""),AND('FIN1-SOURCE'!AK33="K",'FIN1-SOURCE'!AK48="K",'FIN1-SOURCE'!AK61="K"),OR('FIN1-SOURCE'!AK33="O",'FIN1-SOURCE'!AK48="O",'FIN1-SOURCE'!AK61="O")),"",SUM('FIN1-SOURCE'!AJ33,'FIN1-SOURCE'!AJ48,'FIN1-SOURCE'!AJ61))</f>
        <v/>
      </c>
      <c r="I821" s="280" t="str">
        <f>IF(AND(OR(AND('FIN1-SOURCE'!AK33="O",'FIN1-SOURCE'!AK48="O",'FIN1-SOURCE'!AK61="O"),AND('FIN1-SOURCE'!AK33="K",'FIN1-SOURCE'!AK48="K",'FIN1-SOURCE'!AK61="K")),SUM('FIN1-SOURCE'!AJ33,'FIN1-SOURCE'!AJ48,'FIN1-SOURCE'!AJ61)=0,ISNUMBER('FIN1-SOURCE'!AJ73)),"",IF(OR('FIN1-SOURCE'!AK33="O",'FIN1-SOURCE'!AK48="O",'FIN1-SOURCE'!AK61="O"),"O",IF(AND('FIN1-SOURCE'!AK33='FIN1-SOURCE'!AK48,'FIN1-SOURCE'!AK48='FIN1-SOURCE'!AK61,OR('FIN1-SOURCE'!AK33="K",'FIN1-SOURCE'!AK33="W",'FIN1-SOURCE'!AK33="M")), UPPER('FIN1-SOURCE'!AK33),"")))</f>
        <v/>
      </c>
      <c r="J821" s="281" t="s">
        <v>711</v>
      </c>
      <c r="K821" s="280" t="str">
        <f>IF(AND(ISBLANK('FIN1-SOURCE'!AJ73),$L$821&lt;&gt;"M"),"",'FIN1-SOURCE'!AJ73)</f>
        <v/>
      </c>
      <c r="L821" s="280" t="str">
        <f>IF(ISBLANK('FIN1-SOURCE'!AK73),"",'FIN1-SOURCE'!AK73)</f>
        <v/>
      </c>
      <c r="M821" s="257" t="str">
        <f t="shared" si="14"/>
        <v>OK</v>
      </c>
      <c r="N821" s="15"/>
    </row>
    <row r="822" spans="1:14" ht="45" x14ac:dyDescent="0.25">
      <c r="A822" s="257" t="s">
        <v>834</v>
      </c>
      <c r="B822" s="257" t="s">
        <v>1981</v>
      </c>
      <c r="C822" s="257" t="s">
        <v>688</v>
      </c>
      <c r="D822" s="277" t="s">
        <v>1982</v>
      </c>
      <c r="E822" s="278" t="s">
        <v>711</v>
      </c>
      <c r="F822" s="279" t="s">
        <v>688</v>
      </c>
      <c r="G822" s="277" t="s">
        <v>1983</v>
      </c>
      <c r="H822" s="280" t="str">
        <f>IF(OR(AND('FIN1-SOURCE'!AJ34="",'FIN1-SOURCE'!AK34=""),AND('FIN1-SOURCE'!AJ49="",'FIN1-SOURCE'!AK49=""),AND('FIN1-SOURCE'!AJ62="",'FIN1-SOURCE'!AK62=""),AND('FIN1-SOURCE'!AK34="K",'FIN1-SOURCE'!AK49="K",'FIN1-SOURCE'!AK62="K"),OR('FIN1-SOURCE'!AK34="O",'FIN1-SOURCE'!AK49="O",'FIN1-SOURCE'!AK62="O")),"",SUM('FIN1-SOURCE'!AJ34,'FIN1-SOURCE'!AJ49,'FIN1-SOURCE'!AJ62))</f>
        <v/>
      </c>
      <c r="I822" s="280" t="str">
        <f>IF(AND(OR(AND('FIN1-SOURCE'!AK34="O",'FIN1-SOURCE'!AK49="O",'FIN1-SOURCE'!AK62="O"),AND('FIN1-SOURCE'!AK34="K",'FIN1-SOURCE'!AK49="K",'FIN1-SOURCE'!AK62="K")),SUM('FIN1-SOURCE'!AJ34,'FIN1-SOURCE'!AJ49,'FIN1-SOURCE'!AJ62)=0,ISNUMBER('FIN1-SOURCE'!AJ74)),"",IF(OR('FIN1-SOURCE'!AK34="O",'FIN1-SOURCE'!AK49="O",'FIN1-SOURCE'!AK62="O"),"O",IF(AND('FIN1-SOURCE'!AK34='FIN1-SOURCE'!AK49,'FIN1-SOURCE'!AK49='FIN1-SOURCE'!AK62,OR('FIN1-SOURCE'!AK34="K",'FIN1-SOURCE'!AK34="W",'FIN1-SOURCE'!AK34="M")), UPPER('FIN1-SOURCE'!AK34),"")))</f>
        <v/>
      </c>
      <c r="J822" s="281" t="s">
        <v>711</v>
      </c>
      <c r="K822" s="280" t="str">
        <f>IF(AND(ISBLANK('FIN1-SOURCE'!AJ74),$L$822&lt;&gt;"M"),"",'FIN1-SOURCE'!AJ74)</f>
        <v/>
      </c>
      <c r="L822" s="280" t="str">
        <f>IF(ISBLANK('FIN1-SOURCE'!AK74),"",'FIN1-SOURCE'!AK74)</f>
        <v/>
      </c>
      <c r="M822" s="257" t="str">
        <f t="shared" si="14"/>
        <v>OK</v>
      </c>
      <c r="N822" s="15"/>
    </row>
    <row r="823" spans="1:14" ht="45" x14ac:dyDescent="0.25">
      <c r="A823" s="257" t="s">
        <v>834</v>
      </c>
      <c r="B823" s="257" t="s">
        <v>1984</v>
      </c>
      <c r="C823" s="257" t="s">
        <v>688</v>
      </c>
      <c r="D823" s="277" t="s">
        <v>1985</v>
      </c>
      <c r="E823" s="278" t="s">
        <v>711</v>
      </c>
      <c r="F823" s="279" t="s">
        <v>688</v>
      </c>
      <c r="G823" s="277" t="s">
        <v>1986</v>
      </c>
      <c r="H823" s="280" t="str">
        <f>IF(OR(AND('FIN1-SOURCE'!AJ35="",'FIN1-SOURCE'!AK35=""),AND('FIN1-SOURCE'!AJ50="",'FIN1-SOURCE'!AK50=""),AND('FIN1-SOURCE'!AJ63="",'FIN1-SOURCE'!AK63=""),AND('FIN1-SOURCE'!AK35="K",'FIN1-SOURCE'!AK50="K",'FIN1-SOURCE'!AK63="K"),OR('FIN1-SOURCE'!AK35="O",'FIN1-SOURCE'!AK50="O",'FIN1-SOURCE'!AK63="O")),"",SUM('FIN1-SOURCE'!AJ35,'FIN1-SOURCE'!AJ50,'FIN1-SOURCE'!AJ63))</f>
        <v/>
      </c>
      <c r="I823" s="280" t="str">
        <f>IF(AND(OR(AND('FIN1-SOURCE'!AK35="O",'FIN1-SOURCE'!AK50="O",'FIN1-SOURCE'!AK63="O"),AND('FIN1-SOURCE'!AK35="K",'FIN1-SOURCE'!AK50="K",'FIN1-SOURCE'!AK63="K")),SUM('FIN1-SOURCE'!AJ35,'FIN1-SOURCE'!AJ50,'FIN1-SOURCE'!AJ63)=0,ISNUMBER('FIN1-SOURCE'!AJ75)),"",IF(OR('FIN1-SOURCE'!AK35="O",'FIN1-SOURCE'!AK50="O",'FIN1-SOURCE'!AK63="O"),"O",IF(AND('FIN1-SOURCE'!AK35='FIN1-SOURCE'!AK50,'FIN1-SOURCE'!AK50='FIN1-SOURCE'!AK63,OR('FIN1-SOURCE'!AK35="K",'FIN1-SOURCE'!AK35="W",'FIN1-SOURCE'!AK35="M")), UPPER('FIN1-SOURCE'!AK35),"")))</f>
        <v/>
      </c>
      <c r="J823" s="281" t="s">
        <v>711</v>
      </c>
      <c r="K823" s="280" t="str">
        <f>IF(AND(ISBLANK('FIN1-SOURCE'!AJ75),$L$823&lt;&gt;"M"),"",'FIN1-SOURCE'!AJ75)</f>
        <v/>
      </c>
      <c r="L823" s="280" t="str">
        <f>IF(ISBLANK('FIN1-SOURCE'!AK75),"",'FIN1-SOURCE'!AK75)</f>
        <v/>
      </c>
      <c r="M823" s="257" t="str">
        <f t="shared" si="14"/>
        <v>OK</v>
      </c>
      <c r="N823" s="15"/>
    </row>
    <row r="824" spans="1:14" ht="45" x14ac:dyDescent="0.25">
      <c r="A824" s="257" t="s">
        <v>834</v>
      </c>
      <c r="B824" s="257" t="s">
        <v>1987</v>
      </c>
      <c r="C824" s="257" t="s">
        <v>688</v>
      </c>
      <c r="D824" s="277" t="s">
        <v>1988</v>
      </c>
      <c r="E824" s="278" t="s">
        <v>711</v>
      </c>
      <c r="F824" s="279" t="s">
        <v>688</v>
      </c>
      <c r="G824" s="277" t="s">
        <v>1989</v>
      </c>
      <c r="H824" s="280" t="str">
        <f>IF(OR(AND('FIN1-SOURCE'!AJ36="",'FIN1-SOURCE'!AK36=""),AND('FIN1-SOURCE'!AJ51="",'FIN1-SOURCE'!AK51=""),AND('FIN1-SOURCE'!AJ64="",'FIN1-SOURCE'!AK64=""),AND('FIN1-SOURCE'!AK36="K",'FIN1-SOURCE'!AK51="K",'FIN1-SOURCE'!AK64="K"),OR('FIN1-SOURCE'!AK36="O",'FIN1-SOURCE'!AK51="O",'FIN1-SOURCE'!AK64="O")),"",SUM('FIN1-SOURCE'!AJ36,'FIN1-SOURCE'!AJ51,'FIN1-SOURCE'!AJ64))</f>
        <v/>
      </c>
      <c r="I824" s="280" t="str">
        <f>IF(AND(OR(AND('FIN1-SOURCE'!AK36="O",'FIN1-SOURCE'!AK51="O",'FIN1-SOURCE'!AK64="O"),AND('FIN1-SOURCE'!AK36="K",'FIN1-SOURCE'!AK51="K",'FIN1-SOURCE'!AK64="K")),SUM('FIN1-SOURCE'!AJ36,'FIN1-SOURCE'!AJ51,'FIN1-SOURCE'!AJ64)=0,ISNUMBER('FIN1-SOURCE'!AJ76)),"",IF(OR('FIN1-SOURCE'!AK36="O",'FIN1-SOURCE'!AK51="O",'FIN1-SOURCE'!AK64="O"),"O",IF(AND('FIN1-SOURCE'!AK36='FIN1-SOURCE'!AK51,'FIN1-SOURCE'!AK51='FIN1-SOURCE'!AK64,OR('FIN1-SOURCE'!AK36="K",'FIN1-SOURCE'!AK36="W",'FIN1-SOURCE'!AK36="M")), UPPER('FIN1-SOURCE'!AK36),"")))</f>
        <v/>
      </c>
      <c r="J824" s="281" t="s">
        <v>711</v>
      </c>
      <c r="K824" s="280" t="str">
        <f>IF(AND(ISBLANK('FIN1-SOURCE'!AJ76),$L$824&lt;&gt;"M"),"",'FIN1-SOURCE'!AJ76)</f>
        <v/>
      </c>
      <c r="L824" s="280" t="str">
        <f>IF(ISBLANK('FIN1-SOURCE'!AK76),"",'FIN1-SOURCE'!AK76)</f>
        <v/>
      </c>
      <c r="M824" s="257" t="str">
        <f t="shared" si="14"/>
        <v>OK</v>
      </c>
      <c r="N824" s="15"/>
    </row>
    <row r="825" spans="1:14" ht="45" x14ac:dyDescent="0.25">
      <c r="A825" s="257" t="s">
        <v>834</v>
      </c>
      <c r="B825" s="257" t="s">
        <v>1990</v>
      </c>
      <c r="C825" s="257" t="s">
        <v>688</v>
      </c>
      <c r="D825" s="277" t="s">
        <v>1991</v>
      </c>
      <c r="E825" s="278" t="s">
        <v>711</v>
      </c>
      <c r="F825" s="279" t="s">
        <v>688</v>
      </c>
      <c r="G825" s="277" t="s">
        <v>1992</v>
      </c>
      <c r="H825" s="280" t="str">
        <f>IF(OR(AND('FIN1-SOURCE'!AJ40="",'FIN1-SOURCE'!AK40=""),AND('FIN1-SOURCE'!AJ53="",'FIN1-SOURCE'!AK53=""),AND('FIN1-SOURCE'!AJ65="",'FIN1-SOURCE'!AK65=""),AND('FIN1-SOURCE'!AK40="K",'FIN1-SOURCE'!AK53="K",'FIN1-SOURCE'!AK65="K"),OR('FIN1-SOURCE'!AK40="O",'FIN1-SOURCE'!AK53="O",'FIN1-SOURCE'!AK65="O")),"",SUM('FIN1-SOURCE'!AJ40,'FIN1-SOURCE'!AJ53,'FIN1-SOURCE'!AJ65))</f>
        <v/>
      </c>
      <c r="I825" s="280" t="str">
        <f>IF(AND(OR(AND('FIN1-SOURCE'!AK40="O",'FIN1-SOURCE'!AK53="O",'FIN1-SOURCE'!AK65="O"),AND('FIN1-SOURCE'!AK40="K",'FIN1-SOURCE'!AK53="K",'FIN1-SOURCE'!AK65="K")),SUM('FIN1-SOURCE'!AJ40,'FIN1-SOURCE'!AJ53,'FIN1-SOURCE'!AJ65)=0,ISNUMBER('FIN1-SOURCE'!AJ79)),"",IF(OR('FIN1-SOURCE'!AK40="O",'FIN1-SOURCE'!AK53="O",'FIN1-SOURCE'!AK65="O"),"O",IF(AND('FIN1-SOURCE'!AK40='FIN1-SOURCE'!AK53,'FIN1-SOURCE'!AK53='FIN1-SOURCE'!AK65,OR('FIN1-SOURCE'!AK40="K",'FIN1-SOURCE'!AK40="W",'FIN1-SOURCE'!AK40="M")), UPPER('FIN1-SOURCE'!AK40),"")))</f>
        <v/>
      </c>
      <c r="J825" s="281" t="s">
        <v>711</v>
      </c>
      <c r="K825" s="280" t="str">
        <f>IF(AND(ISBLANK('FIN1-SOURCE'!AJ79),$L$825&lt;&gt;"M"),"",'FIN1-SOURCE'!AJ79)</f>
        <v/>
      </c>
      <c r="L825" s="280" t="str">
        <f>IF(ISBLANK('FIN1-SOURCE'!AK79),"",'FIN1-SOURCE'!AK79)</f>
        <v/>
      </c>
      <c r="M825" s="257" t="str">
        <f t="shared" si="14"/>
        <v>OK</v>
      </c>
      <c r="N825" s="15"/>
    </row>
    <row r="826" spans="1:14" ht="45" x14ac:dyDescent="0.25">
      <c r="A826" s="257" t="s">
        <v>834</v>
      </c>
      <c r="B826" s="257" t="s">
        <v>1993</v>
      </c>
      <c r="C826" s="257" t="s">
        <v>688</v>
      </c>
      <c r="D826" s="277" t="s">
        <v>1994</v>
      </c>
      <c r="E826" s="278" t="s">
        <v>711</v>
      </c>
      <c r="F826" s="279" t="s">
        <v>688</v>
      </c>
      <c r="G826" s="277" t="s">
        <v>1995</v>
      </c>
      <c r="H826" s="280" t="str">
        <f>IF(OR(AND('FIN1-SOURCE'!AJ41="",'FIN1-SOURCE'!AK41=""),AND('FIN1-SOURCE'!AJ54="",'FIN1-SOURCE'!AK54=""),AND('FIN1-SOURCE'!AJ66="",'FIN1-SOURCE'!AK66=""),AND('FIN1-SOURCE'!AK41="K",'FIN1-SOURCE'!AK54="K",'FIN1-SOURCE'!AK66="K"),OR('FIN1-SOURCE'!AK41="O",'FIN1-SOURCE'!AK54="O",'FIN1-SOURCE'!AK66="O")),"",SUM('FIN1-SOURCE'!AJ41,'FIN1-SOURCE'!AJ54,'FIN1-SOURCE'!AJ66))</f>
        <v/>
      </c>
      <c r="I826" s="280" t="str">
        <f>IF(AND(OR(AND('FIN1-SOURCE'!AK41="O",'FIN1-SOURCE'!AK54="O",'FIN1-SOURCE'!AK66="O"),AND('FIN1-SOURCE'!AK41="K",'FIN1-SOURCE'!AK54="K",'FIN1-SOURCE'!AK66="K")),SUM('FIN1-SOURCE'!AJ41,'FIN1-SOURCE'!AJ54,'FIN1-SOURCE'!AJ66)=0,ISNUMBER('FIN1-SOURCE'!AJ81)),"",IF(OR('FIN1-SOURCE'!AK41="O",'FIN1-SOURCE'!AK54="O",'FIN1-SOURCE'!AK66="O"),"O",IF(AND('FIN1-SOURCE'!AK41='FIN1-SOURCE'!AK54,'FIN1-SOURCE'!AK54='FIN1-SOURCE'!AK66,OR('FIN1-SOURCE'!AK41="K",'FIN1-SOURCE'!AK41="W",'FIN1-SOURCE'!AK41="M")), UPPER('FIN1-SOURCE'!AK41),"")))</f>
        <v/>
      </c>
      <c r="J826" s="281" t="s">
        <v>711</v>
      </c>
      <c r="K826" s="280" t="str">
        <f>IF(AND(ISBLANK('FIN1-SOURCE'!AJ81),$L$826&lt;&gt;"M"),"",'FIN1-SOURCE'!AJ81)</f>
        <v/>
      </c>
      <c r="L826" s="280" t="str">
        <f>IF(ISBLANK('FIN1-SOURCE'!AK81),"",'FIN1-SOURCE'!AK81)</f>
        <v/>
      </c>
      <c r="M826" s="257" t="str">
        <f t="shared" si="14"/>
        <v>OK</v>
      </c>
      <c r="N826" s="15"/>
    </row>
    <row r="827" spans="1:14" ht="45" x14ac:dyDescent="0.25">
      <c r="A827" s="257" t="s">
        <v>834</v>
      </c>
      <c r="B827" s="257" t="s">
        <v>7482</v>
      </c>
      <c r="C827" s="257" t="s">
        <v>688</v>
      </c>
      <c r="D827" s="277" t="s">
        <v>1996</v>
      </c>
      <c r="E827" s="278" t="s">
        <v>711</v>
      </c>
      <c r="F827" s="279" t="s">
        <v>688</v>
      </c>
      <c r="G827" s="277" t="s">
        <v>1999</v>
      </c>
      <c r="H827" s="280" t="str">
        <f>IF(OR(AND('FIN1-SOURCE'!AJ42="",'FIN1-SOURCE'!AK42=""),AND('FIN1-SOURCE'!AJ55="",'FIN1-SOURCE'!AK55=""),AND('FIN1-SOURCE'!AJ67="",'FIN1-SOURCE'!AK67=""),AND('FIN1-SOURCE'!AK42="K",'FIN1-SOURCE'!AK55="K",'FIN1-SOURCE'!AK67="K"),OR('FIN1-SOURCE'!AK42="O",'FIN1-SOURCE'!AK55="O",'FIN1-SOURCE'!AK67="O")),"",SUM('FIN1-SOURCE'!AJ42,'FIN1-SOURCE'!AJ55,'FIN1-SOURCE'!AJ67))</f>
        <v/>
      </c>
      <c r="I827" s="280" t="str">
        <f>IF(AND(OR(AND('FIN1-SOURCE'!AK42="O",'FIN1-SOURCE'!AK55="O",'FIN1-SOURCE'!AK67="O"),AND('FIN1-SOURCE'!AK42="K",'FIN1-SOURCE'!AK55="K",'FIN1-SOURCE'!AK67="K")),SUM('FIN1-SOURCE'!AJ42,'FIN1-SOURCE'!AJ55,'FIN1-SOURCE'!AJ67)=0,ISNUMBER('FIN1-SOURCE'!AJ83)),"",IF(OR('FIN1-SOURCE'!AK42="O",'FIN1-SOURCE'!AK55="O",'FIN1-SOURCE'!AK67="O"),"O",IF(AND('FIN1-SOURCE'!AK42='FIN1-SOURCE'!AK55,'FIN1-SOURCE'!AK55='FIN1-SOURCE'!AK67,OR('FIN1-SOURCE'!AK42="K",'FIN1-SOURCE'!AK42="W",'FIN1-SOURCE'!AK42="M")), UPPER('FIN1-SOURCE'!AK42),"")))</f>
        <v/>
      </c>
      <c r="J827" s="281" t="s">
        <v>711</v>
      </c>
      <c r="K827" s="280" t="str">
        <f>IF(AND(ISBLANK('FIN1-SOURCE'!AJ83),$L$827&lt;&gt;"M"),"",'FIN1-SOURCE'!AJ83)</f>
        <v/>
      </c>
      <c r="L827" s="280" t="str">
        <f>IF(ISBLANK('FIN1-SOURCE'!AK83),"",'FIN1-SOURCE'!AK83)</f>
        <v/>
      </c>
      <c r="M827" s="257" t="str">
        <f t="shared" si="14"/>
        <v>OK</v>
      </c>
      <c r="N827" s="15"/>
    </row>
    <row r="828" spans="1:14" ht="45" x14ac:dyDescent="0.25">
      <c r="A828" s="257" t="s">
        <v>834</v>
      </c>
      <c r="B828" s="257" t="s">
        <v>7483</v>
      </c>
      <c r="C828" s="257" t="s">
        <v>688</v>
      </c>
      <c r="D828" s="277" t="s">
        <v>1998</v>
      </c>
      <c r="E828" s="278" t="s">
        <v>711</v>
      </c>
      <c r="F828" s="279" t="s">
        <v>688</v>
      </c>
      <c r="G828" s="277" t="s">
        <v>2001</v>
      </c>
      <c r="H828" s="280" t="str">
        <f>IF(OR(AND('FIN1-SOURCE'!AJ43="",'FIN1-SOURCE'!AK43=""),AND('FIN1-SOURCE'!AJ56="",'FIN1-SOURCE'!AK56=""),AND('FIN1-SOURCE'!AJ68="",'FIN1-SOURCE'!AK68=""),AND('FIN1-SOURCE'!AK43="K",'FIN1-SOURCE'!AK56="K",'FIN1-SOURCE'!AK68="K"),OR('FIN1-SOURCE'!AK43="O",'FIN1-SOURCE'!AK56="O",'FIN1-SOURCE'!AK68="O")),"",SUM('FIN1-SOURCE'!AJ43,'FIN1-SOURCE'!AJ56,'FIN1-SOURCE'!AJ68))</f>
        <v/>
      </c>
      <c r="I828" s="280" t="str">
        <f>IF(AND(OR(AND('FIN1-SOURCE'!AK43="O",'FIN1-SOURCE'!AK56="O",'FIN1-SOURCE'!AK68="O"),AND('FIN1-SOURCE'!AK43="K",'FIN1-SOURCE'!AK56="K",'FIN1-SOURCE'!AK68="K")),SUM('FIN1-SOURCE'!AJ43,'FIN1-SOURCE'!AJ56,'FIN1-SOURCE'!AJ68)=0,ISNUMBER('FIN1-SOURCE'!AJ84)),"",IF(OR('FIN1-SOURCE'!AK43="O",'FIN1-SOURCE'!AK56="O",'FIN1-SOURCE'!AK68="O"),"O",IF(AND('FIN1-SOURCE'!AK43='FIN1-SOURCE'!AK56,'FIN1-SOURCE'!AK56='FIN1-SOURCE'!AK68,OR('FIN1-SOURCE'!AK43="K",'FIN1-SOURCE'!AK43="W",'FIN1-SOURCE'!AK43="M")), UPPER('FIN1-SOURCE'!AK43),"")))</f>
        <v/>
      </c>
      <c r="J828" s="281" t="s">
        <v>711</v>
      </c>
      <c r="K828" s="280" t="str">
        <f>IF(AND(ISBLANK('FIN1-SOURCE'!AJ84),$L$828&lt;&gt;"M"),"",'FIN1-SOURCE'!AJ84)</f>
        <v/>
      </c>
      <c r="L828" s="280" t="str">
        <f>IF(ISBLANK('FIN1-SOURCE'!AK84),"",'FIN1-SOURCE'!AK84)</f>
        <v/>
      </c>
      <c r="M828" s="257" t="str">
        <f t="shared" si="14"/>
        <v>OK</v>
      </c>
      <c r="N828" s="15"/>
    </row>
    <row r="829" spans="1:14" ht="45" x14ac:dyDescent="0.25">
      <c r="A829" s="257" t="s">
        <v>834</v>
      </c>
      <c r="B829" s="257" t="s">
        <v>7484</v>
      </c>
      <c r="C829" s="257" t="s">
        <v>688</v>
      </c>
      <c r="D829" s="277" t="s">
        <v>2000</v>
      </c>
      <c r="E829" s="278" t="s">
        <v>711</v>
      </c>
      <c r="F829" s="279" t="s">
        <v>688</v>
      </c>
      <c r="G829" s="277" t="s">
        <v>2002</v>
      </c>
      <c r="H829" s="280" t="str">
        <f>IF(OR(AND('FIN1-SOURCE'!AJ44="",'FIN1-SOURCE'!AK44=""),AND('FIN1-SOURCE'!AJ57="",'FIN1-SOURCE'!AK57=""),AND('FIN1-SOURCE'!AJ69="",'FIN1-SOURCE'!AK69=""),AND('FIN1-SOURCE'!AK44="K",'FIN1-SOURCE'!AK57="K",'FIN1-SOURCE'!AK69="K"),OR('FIN1-SOURCE'!AK44="O",'FIN1-SOURCE'!AK57="O",'FIN1-SOURCE'!AK69="O")),"",SUM('FIN1-SOURCE'!AJ44,'FIN1-SOURCE'!AJ57,'FIN1-SOURCE'!AJ69))</f>
        <v/>
      </c>
      <c r="I829" s="280" t="str">
        <f>IF(AND(OR(AND('FIN1-SOURCE'!AK44="O",'FIN1-SOURCE'!AK57="O",'FIN1-SOURCE'!AK69="O"),AND('FIN1-SOURCE'!AK44="K",'FIN1-SOURCE'!AK57="K",'FIN1-SOURCE'!AK69="K")),SUM('FIN1-SOURCE'!AJ44,'FIN1-SOURCE'!AJ57,'FIN1-SOURCE'!AJ69)=0,ISNUMBER('FIN1-SOURCE'!AJ85)),"",IF(OR('FIN1-SOURCE'!AK44="O",'FIN1-SOURCE'!AK57="O",'FIN1-SOURCE'!AK69="O"),"O",IF(AND('FIN1-SOURCE'!AK44='FIN1-SOURCE'!AK57,'FIN1-SOURCE'!AK57='FIN1-SOURCE'!AK69,OR('FIN1-SOURCE'!AK44="K",'FIN1-SOURCE'!AK44="W",'FIN1-SOURCE'!AK44="M")), UPPER('FIN1-SOURCE'!AK44),"")))</f>
        <v/>
      </c>
      <c r="J829" s="281" t="s">
        <v>711</v>
      </c>
      <c r="K829" s="280" t="str">
        <f>IF(AND(ISBLANK('FIN1-SOURCE'!AJ85),$L$829&lt;&gt;"M"),"",'FIN1-SOURCE'!AJ85)</f>
        <v/>
      </c>
      <c r="L829" s="280" t="str">
        <f>IF(ISBLANK('FIN1-SOURCE'!AK85),"",'FIN1-SOURCE'!AK85)</f>
        <v/>
      </c>
      <c r="M829" s="257" t="str">
        <f t="shared" si="14"/>
        <v>OK</v>
      </c>
      <c r="N829" s="15"/>
    </row>
    <row r="830" spans="1:14" ht="33.75" x14ac:dyDescent="0.25">
      <c r="A830" s="257" t="s">
        <v>834</v>
      </c>
      <c r="B830" s="257" t="s">
        <v>7485</v>
      </c>
      <c r="C830" s="257" t="s">
        <v>688</v>
      </c>
      <c r="D830" s="277" t="s">
        <v>7486</v>
      </c>
      <c r="E830" s="278" t="s">
        <v>711</v>
      </c>
      <c r="F830" s="279" t="s">
        <v>688</v>
      </c>
      <c r="G830" s="277" t="s">
        <v>5303</v>
      </c>
      <c r="H830" s="280" t="str">
        <f>IF(OR(AND('FIN1-SOURCE'!AJ75="",'FIN1-SOURCE'!AK75=""),AND('FIN1-SOURCE'!AJ85="",'FIN1-SOURCE'!AK85=""),AND('FIN1-SOURCE'!AK75="K",'FIN1-SOURCE'!AK85="K"),OR('FIN1-SOURCE'!AK75="O",'FIN1-SOURCE'!AK85="O")),"",SUM('FIN1-SOURCE'!AJ75,'FIN1-SOURCE'!AJ85))</f>
        <v/>
      </c>
      <c r="I830" s="280" t="str">
        <f>IF(AND(OR(AND('FIN1-SOURCE'!AK75="O",'FIN1-SOURCE'!AK85="O"),AND('FIN1-SOURCE'!AK75="K",'FIN1-SOURCE'!AK85="K")),SUM('FIN1-SOURCE'!AJ75,'FIN1-SOURCE'!AJ85)=0,ISNUMBER('FIN1-SOURCE'!AJ86)),"",IF(OR('FIN1-SOURCE'!AK75="O",'FIN1-SOURCE'!AK85="O"),"O",IF(AND('FIN1-SOURCE'!AK75='FIN1-SOURCE'!AK85,OR('FIN1-SOURCE'!AK75="K",'FIN1-SOURCE'!AK75="W",'FIN1-SOURCE'!AK75="M")), UPPER('FIN1-SOURCE'!AK75),"")))</f>
        <v/>
      </c>
      <c r="J830" s="281" t="s">
        <v>711</v>
      </c>
      <c r="K830" s="280" t="str">
        <f>IF(AND(ISBLANK('FIN1-SOURCE'!AJ86),$L$830&lt;&gt;"M"),"",'FIN1-SOURCE'!AJ86)</f>
        <v/>
      </c>
      <c r="L830" s="280" t="str">
        <f>IF(ISBLANK('FIN1-SOURCE'!AK86),"",'FIN1-SOURCE'!AK86)</f>
        <v/>
      </c>
      <c r="M830" s="257" t="str">
        <f t="shared" si="14"/>
        <v>OK</v>
      </c>
      <c r="N830" s="15"/>
    </row>
    <row r="831" spans="1:14" ht="33.75" x14ac:dyDescent="0.25">
      <c r="A831" s="257" t="s">
        <v>834</v>
      </c>
      <c r="B831" s="257" t="s">
        <v>7487</v>
      </c>
      <c r="C831" s="257" t="s">
        <v>688</v>
      </c>
      <c r="D831" s="277" t="s">
        <v>7488</v>
      </c>
      <c r="E831" s="278" t="s">
        <v>711</v>
      </c>
      <c r="F831" s="279" t="s">
        <v>688</v>
      </c>
      <c r="G831" s="277" t="s">
        <v>2003</v>
      </c>
      <c r="H831" s="280" t="str">
        <f>IF(OR(AND('FIN1-SOURCE'!AJ88="",'FIN1-SOURCE'!AK88=""),AND('FIN1-SOURCE'!AJ89="",'FIN1-SOURCE'!AK89=""),AND('FIN1-SOURCE'!AK88="K",'FIN1-SOURCE'!AK89="K"),OR('FIN1-SOURCE'!AK88="O",'FIN1-SOURCE'!AK89="O")),"",SUM('FIN1-SOURCE'!AJ88,'FIN1-SOURCE'!AJ89))</f>
        <v/>
      </c>
      <c r="I831" s="280" t="str">
        <f>IF(AND(OR(AND('FIN1-SOURCE'!AK88="O",'FIN1-SOURCE'!AK89="O"),AND('FIN1-SOURCE'!AK88="K",'FIN1-SOURCE'!AK89="K")),SUM('FIN1-SOURCE'!AJ88,'FIN1-SOURCE'!AJ89)=0,ISNUMBER('FIN1-SOURCE'!AJ90)),"",IF(OR('FIN1-SOURCE'!AK88="O",'FIN1-SOURCE'!AK89="O"),"O",IF(AND('FIN1-SOURCE'!AK88='FIN1-SOURCE'!AK89,OR('FIN1-SOURCE'!AK88="K",'FIN1-SOURCE'!AK88="W",'FIN1-SOURCE'!AK88="M")), UPPER('FIN1-SOURCE'!AK88),"")))</f>
        <v/>
      </c>
      <c r="J831" s="281" t="s">
        <v>711</v>
      </c>
      <c r="K831" s="280" t="str">
        <f>IF(AND(ISBLANK('FIN1-SOURCE'!AJ90),$L$831&lt;&gt;"M"),"",'FIN1-SOURCE'!AJ90)</f>
        <v/>
      </c>
      <c r="L831" s="280" t="str">
        <f>IF(ISBLANK('FIN1-SOURCE'!AK90),"",'FIN1-SOURCE'!AK90)</f>
        <v/>
      </c>
      <c r="M831" s="257" t="str">
        <f t="shared" si="14"/>
        <v>OK</v>
      </c>
      <c r="N831" s="15"/>
    </row>
    <row r="832" spans="1:14" ht="33.75" x14ac:dyDescent="0.25">
      <c r="A832" s="257" t="s">
        <v>834</v>
      </c>
      <c r="B832" s="257" t="s">
        <v>7489</v>
      </c>
      <c r="C832" s="257" t="s">
        <v>688</v>
      </c>
      <c r="D832" s="277" t="s">
        <v>7490</v>
      </c>
      <c r="E832" s="278" t="s">
        <v>711</v>
      </c>
      <c r="F832" s="279" t="s">
        <v>688</v>
      </c>
      <c r="G832" s="277" t="s">
        <v>7491</v>
      </c>
      <c r="H832" s="280" t="str">
        <f>IF(OR(AND('FIN1-SOURCE'!AJ87="",'FIN1-SOURCE'!AK87=""),AND('FIN1-SOURCE'!AJ90="",'FIN1-SOURCE'!AK90=""),AND('FIN1-SOURCE'!AK87="K",'FIN1-SOURCE'!AK90="K"),OR('FIN1-SOURCE'!AK87="O",'FIN1-SOURCE'!AK90="O")),"",SUM('FIN1-SOURCE'!AJ87,'FIN1-SOURCE'!AJ90))</f>
        <v/>
      </c>
      <c r="I832" s="280" t="str">
        <f>IF(AND(OR(AND('FIN1-SOURCE'!AK87="O",'FIN1-SOURCE'!AK90="O"),AND('FIN1-SOURCE'!AK87="K",'FIN1-SOURCE'!AK90="K")),SUM('FIN1-SOURCE'!AJ87,'FIN1-SOURCE'!AJ90)=0,ISNUMBER('FIN1-SOURCE'!AJ91)),"",IF(OR('FIN1-SOURCE'!AK87="O",'FIN1-SOURCE'!AK90="O"),"O",IF(AND('FIN1-SOURCE'!AK87='FIN1-SOURCE'!AK90,OR('FIN1-SOURCE'!AK87="K",'FIN1-SOURCE'!AK87="W",'FIN1-SOURCE'!AK87="M")), UPPER('FIN1-SOURCE'!AK87),"")))</f>
        <v/>
      </c>
      <c r="J832" s="281" t="s">
        <v>711</v>
      </c>
      <c r="K832" s="280" t="str">
        <f>IF(AND(ISBLANK('FIN1-SOURCE'!AJ91),$L$832&lt;&gt;"M"),"",'FIN1-SOURCE'!AJ91)</f>
        <v/>
      </c>
      <c r="L832" s="280" t="str">
        <f>IF(ISBLANK('FIN1-SOURCE'!AK91),"",'FIN1-SOURCE'!AK91)</f>
        <v/>
      </c>
      <c r="M832" s="257" t="str">
        <f t="shared" si="14"/>
        <v>OK</v>
      </c>
      <c r="N832" s="15"/>
    </row>
    <row r="833" spans="1:14" ht="45" x14ac:dyDescent="0.25">
      <c r="A833" s="257" t="s">
        <v>834</v>
      </c>
      <c r="B833" s="257" t="s">
        <v>7492</v>
      </c>
      <c r="C833" s="257" t="s">
        <v>688</v>
      </c>
      <c r="D833" s="277" t="s">
        <v>7493</v>
      </c>
      <c r="E833" s="278" t="s">
        <v>711</v>
      </c>
      <c r="F833" s="279" t="s">
        <v>688</v>
      </c>
      <c r="G833" s="277" t="s">
        <v>2004</v>
      </c>
      <c r="H833" s="280" t="str">
        <f>IF(OR(AND('FIN1-SOURCE'!AJ93="",'FIN1-SOURCE'!AK93=""),AND('FIN1-SOURCE'!AJ94="",'FIN1-SOURCE'!AK94=""),AND('FIN1-SOURCE'!AJ95="",'FIN1-SOURCE'!AK95=""),AND('FIN1-SOURCE'!AK93="K",'FIN1-SOURCE'!AK94="K",'FIN1-SOURCE'!AK95="K"),OR('FIN1-SOURCE'!AK93="O",'FIN1-SOURCE'!AK94="O",'FIN1-SOURCE'!AK95="O")),"",SUM('FIN1-SOURCE'!AJ93,'FIN1-SOURCE'!AJ94,'FIN1-SOURCE'!AJ95))</f>
        <v/>
      </c>
      <c r="I833" s="280" t="str">
        <f>IF(AND(OR(AND('FIN1-SOURCE'!AK93="O",'FIN1-SOURCE'!AK94="O",'FIN1-SOURCE'!AK95="O"),AND('FIN1-SOURCE'!AK93="K",'FIN1-SOURCE'!AK94="K",'FIN1-SOURCE'!AK95="K")),SUM('FIN1-SOURCE'!AJ93,'FIN1-SOURCE'!AJ94,'FIN1-SOURCE'!AJ95)=0,ISNUMBER('FIN1-SOURCE'!AJ96)),"",IF(OR('FIN1-SOURCE'!AK93="O",'FIN1-SOURCE'!AK94="O",'FIN1-SOURCE'!AK95="O"),"O",IF(AND('FIN1-SOURCE'!AK93='FIN1-SOURCE'!AK94,'FIN1-SOURCE'!AK94='FIN1-SOURCE'!AK95,OR('FIN1-SOURCE'!AK93="K",'FIN1-SOURCE'!AK93="W",'FIN1-SOURCE'!AK93="M")), UPPER('FIN1-SOURCE'!AK93),"")))</f>
        <v/>
      </c>
      <c r="J833" s="281" t="s">
        <v>711</v>
      </c>
      <c r="K833" s="280" t="str">
        <f>IF(AND(ISBLANK('FIN1-SOURCE'!AJ96),$L$833&lt;&gt;"M"),"",'FIN1-SOURCE'!AJ96)</f>
        <v/>
      </c>
      <c r="L833" s="280" t="str">
        <f>IF(ISBLANK('FIN1-SOURCE'!AK96),"",'FIN1-SOURCE'!AK96)</f>
        <v/>
      </c>
      <c r="M833" s="257" t="str">
        <f t="shared" si="14"/>
        <v>OK</v>
      </c>
      <c r="N833" s="15"/>
    </row>
    <row r="834" spans="1:14" ht="33.75" x14ac:dyDescent="0.25">
      <c r="A834" s="257" t="s">
        <v>834</v>
      </c>
      <c r="B834" s="257" t="s">
        <v>7494</v>
      </c>
      <c r="C834" s="257" t="s">
        <v>688</v>
      </c>
      <c r="D834" s="277" t="s">
        <v>7495</v>
      </c>
      <c r="E834" s="278" t="s">
        <v>711</v>
      </c>
      <c r="F834" s="279" t="s">
        <v>688</v>
      </c>
      <c r="G834" s="277" t="s">
        <v>7496</v>
      </c>
      <c r="H834" s="280" t="str">
        <f>IF(OR(AND('FIN1-SOURCE'!AJ91="",'FIN1-SOURCE'!AK91=""),AND('FIN1-SOURCE'!AJ96="",'FIN1-SOURCE'!AK96=""),AND('FIN1-SOURCE'!AK91="K",'FIN1-SOURCE'!AK96="K"),OR('FIN1-SOURCE'!AK91="O",'FIN1-SOURCE'!AK96="O")),"",SUM('FIN1-SOURCE'!AJ91,'FIN1-SOURCE'!AJ96))</f>
        <v/>
      </c>
      <c r="I834" s="280" t="str">
        <f>IF(AND(OR(AND('FIN1-SOURCE'!AK91="O",'FIN1-SOURCE'!AK96="O"),AND('FIN1-SOURCE'!AK91="K",'FIN1-SOURCE'!AK96="K")),SUM('FIN1-SOURCE'!AJ91,'FIN1-SOURCE'!AJ96)=0,ISNUMBER('FIN1-SOURCE'!AJ97)),"",IF(OR('FIN1-SOURCE'!AK91="O",'FIN1-SOURCE'!AK96="O"),"O",IF(AND('FIN1-SOURCE'!AK91='FIN1-SOURCE'!AK96,OR('FIN1-SOURCE'!AK91="K",'FIN1-SOURCE'!AK91="W",'FIN1-SOURCE'!AK91="M")), UPPER('FIN1-SOURCE'!AK91),"")))</f>
        <v/>
      </c>
      <c r="J834" s="281" t="s">
        <v>711</v>
      </c>
      <c r="K834" s="280" t="str">
        <f>IF(AND(ISBLANK('FIN1-SOURCE'!AJ97),$L$834&lt;&gt;"M"),"",'FIN1-SOURCE'!AJ97)</f>
        <v/>
      </c>
      <c r="L834" s="280" t="str">
        <f>IF(ISBLANK('FIN1-SOURCE'!AK97),"",'FIN1-SOURCE'!AK97)</f>
        <v/>
      </c>
      <c r="M834" s="257" t="str">
        <f t="shared" si="14"/>
        <v>OK</v>
      </c>
      <c r="N834" s="15"/>
    </row>
    <row r="835" spans="1:14" ht="33.75" x14ac:dyDescent="0.25">
      <c r="A835" s="257" t="s">
        <v>834</v>
      </c>
      <c r="B835" s="257" t="s">
        <v>7497</v>
      </c>
      <c r="C835" s="257" t="s">
        <v>688</v>
      </c>
      <c r="D835" s="277" t="s">
        <v>7498</v>
      </c>
      <c r="E835" s="278" t="s">
        <v>711</v>
      </c>
      <c r="F835" s="279" t="s">
        <v>688</v>
      </c>
      <c r="G835" s="277" t="s">
        <v>2005</v>
      </c>
      <c r="H835" s="280" t="str">
        <f>IF(OR(AND('FIN1-SOURCE'!AJ99="",'FIN1-SOURCE'!AK99=""),AND('FIN1-SOURCE'!AJ100="",'FIN1-SOURCE'!AK100=""),AND('FIN1-SOURCE'!AK99="K",'FIN1-SOURCE'!AK100="K"),OR('FIN1-SOURCE'!AK99="O",'FIN1-SOURCE'!AK100="O")),"",SUM('FIN1-SOURCE'!AJ99,'FIN1-SOURCE'!AJ100))</f>
        <v/>
      </c>
      <c r="I835" s="280" t="str">
        <f>IF(AND(OR(AND('FIN1-SOURCE'!AK99="O",'FIN1-SOURCE'!AK100="O"),AND('FIN1-SOURCE'!AK99="K",'FIN1-SOURCE'!AK100="K")),SUM('FIN1-SOURCE'!AJ99,'FIN1-SOURCE'!AJ100)=0,ISNUMBER('FIN1-SOURCE'!AJ101)),"",IF(OR('FIN1-SOURCE'!AK99="O",'FIN1-SOURCE'!AK100="O"),"O",IF(AND('FIN1-SOURCE'!AK99='FIN1-SOURCE'!AK100,OR('FIN1-SOURCE'!AK99="K",'FIN1-SOURCE'!AK99="W",'FIN1-SOURCE'!AK99="M")), UPPER('FIN1-SOURCE'!AK99),"")))</f>
        <v/>
      </c>
      <c r="J835" s="281" t="s">
        <v>711</v>
      </c>
      <c r="K835" s="280" t="str">
        <f>IF(AND(ISBLANK('FIN1-SOURCE'!AJ101),$L$835&lt;&gt;"M"),"",'FIN1-SOURCE'!AJ101)</f>
        <v/>
      </c>
      <c r="L835" s="280" t="str">
        <f>IF(ISBLANK('FIN1-SOURCE'!AK101),"",'FIN1-SOURCE'!AK101)</f>
        <v/>
      </c>
      <c r="M835" s="257" t="str">
        <f t="shared" si="14"/>
        <v>OK</v>
      </c>
      <c r="N835" s="15"/>
    </row>
    <row r="836" spans="1:14" ht="33.75" x14ac:dyDescent="0.25">
      <c r="A836" s="257" t="s">
        <v>834</v>
      </c>
      <c r="B836" s="257" t="s">
        <v>7499</v>
      </c>
      <c r="C836" s="257" t="s">
        <v>688</v>
      </c>
      <c r="D836" s="277" t="s">
        <v>7500</v>
      </c>
      <c r="E836" s="278" t="s">
        <v>711</v>
      </c>
      <c r="F836" s="279" t="s">
        <v>688</v>
      </c>
      <c r="G836" s="277" t="s">
        <v>7501</v>
      </c>
      <c r="H836" s="280" t="str">
        <f>IF(OR(AND('FIN1-SOURCE'!AJ98="",'FIN1-SOURCE'!AK98=""),AND('FIN1-SOURCE'!AJ101="",'FIN1-SOURCE'!AK101=""),AND('FIN1-SOURCE'!AK98="K",'FIN1-SOURCE'!AK101="K"),OR('FIN1-SOURCE'!AK98="O",'FIN1-SOURCE'!AK101="O")),"",SUM('FIN1-SOURCE'!AJ98,'FIN1-SOURCE'!AJ101))</f>
        <v/>
      </c>
      <c r="I836" s="280" t="str">
        <f>IF(AND(OR(AND('FIN1-SOURCE'!AK98="O",'FIN1-SOURCE'!AK101="O"),AND('FIN1-SOURCE'!AK98="K",'FIN1-SOURCE'!AK101="K")),SUM('FIN1-SOURCE'!AJ98,'FIN1-SOURCE'!AJ101)=0,ISNUMBER('FIN1-SOURCE'!AJ102)),"",IF(OR('FIN1-SOURCE'!AK98="O",'FIN1-SOURCE'!AK101="O"),"O",IF(AND('FIN1-SOURCE'!AK98='FIN1-SOURCE'!AK101,OR('FIN1-SOURCE'!AK98="K",'FIN1-SOURCE'!AK98="W",'FIN1-SOURCE'!AK98="M")), UPPER('FIN1-SOURCE'!AK98),"")))</f>
        <v/>
      </c>
      <c r="J836" s="281" t="s">
        <v>711</v>
      </c>
      <c r="K836" s="280" t="str">
        <f>IF(AND(ISBLANK('FIN1-SOURCE'!AJ102),$L$836&lt;&gt;"M"),"",'FIN1-SOURCE'!AJ102)</f>
        <v/>
      </c>
      <c r="L836" s="280" t="str">
        <f>IF(ISBLANK('FIN1-SOURCE'!AK102),"",'FIN1-SOURCE'!AK102)</f>
        <v/>
      </c>
      <c r="M836" s="257" t="str">
        <f t="shared" si="14"/>
        <v>OK</v>
      </c>
      <c r="N836" s="15"/>
    </row>
    <row r="837" spans="1:14" ht="45" x14ac:dyDescent="0.25">
      <c r="A837" s="257" t="s">
        <v>834</v>
      </c>
      <c r="B837" s="257" t="s">
        <v>7502</v>
      </c>
      <c r="C837" s="257" t="s">
        <v>688</v>
      </c>
      <c r="D837" s="277" t="s">
        <v>7503</v>
      </c>
      <c r="E837" s="278" t="s">
        <v>711</v>
      </c>
      <c r="F837" s="279" t="s">
        <v>688</v>
      </c>
      <c r="G837" s="277" t="s">
        <v>2006</v>
      </c>
      <c r="H837" s="280" t="str">
        <f>IF(OR(AND('FIN1-SOURCE'!AJ104="",'FIN1-SOURCE'!AK104=""),AND('FIN1-SOURCE'!AJ105="",'FIN1-SOURCE'!AK105=""),AND('FIN1-SOURCE'!AJ106="",'FIN1-SOURCE'!AK106=""),AND('FIN1-SOURCE'!AK104="K",'FIN1-SOURCE'!AK105="K",'FIN1-SOURCE'!AK106="K"),OR('FIN1-SOURCE'!AK104="O",'FIN1-SOURCE'!AK105="O",'FIN1-SOURCE'!AK106="O")),"",SUM('FIN1-SOURCE'!AJ104,'FIN1-SOURCE'!AJ105,'FIN1-SOURCE'!AJ106))</f>
        <v/>
      </c>
      <c r="I837" s="280" t="str">
        <f>IF(AND(OR(AND('FIN1-SOURCE'!AK104="O",'FIN1-SOURCE'!AK105="O",'FIN1-SOURCE'!AK106="O"),AND('FIN1-SOURCE'!AK104="K",'FIN1-SOURCE'!AK105="K",'FIN1-SOURCE'!AK106="K")),SUM('FIN1-SOURCE'!AJ104,'FIN1-SOURCE'!AJ105,'FIN1-SOURCE'!AJ106)=0,ISNUMBER('FIN1-SOURCE'!AJ107)),"",IF(OR('FIN1-SOURCE'!AK104="O",'FIN1-SOURCE'!AK105="O",'FIN1-SOURCE'!AK106="O"),"O",IF(AND('FIN1-SOURCE'!AK104='FIN1-SOURCE'!AK105,'FIN1-SOURCE'!AK105='FIN1-SOURCE'!AK106,OR('FIN1-SOURCE'!AK104="K",'FIN1-SOURCE'!AK104="W",'FIN1-SOURCE'!AK104="M")), UPPER('FIN1-SOURCE'!AK104),"")))</f>
        <v/>
      </c>
      <c r="J837" s="281" t="s">
        <v>711</v>
      </c>
      <c r="K837" s="280" t="str">
        <f>IF(AND(ISBLANK('FIN1-SOURCE'!AJ107),$L$837&lt;&gt;"M"),"",'FIN1-SOURCE'!AJ107)</f>
        <v/>
      </c>
      <c r="L837" s="280" t="str">
        <f>IF(ISBLANK('FIN1-SOURCE'!AK107),"",'FIN1-SOURCE'!AK107)</f>
        <v/>
      </c>
      <c r="M837" s="257" t="str">
        <f t="shared" si="14"/>
        <v>OK</v>
      </c>
      <c r="N837" s="15"/>
    </row>
    <row r="838" spans="1:14" ht="33.75" x14ac:dyDescent="0.25">
      <c r="A838" s="257" t="s">
        <v>834</v>
      </c>
      <c r="B838" s="257" t="s">
        <v>7504</v>
      </c>
      <c r="C838" s="257" t="s">
        <v>688</v>
      </c>
      <c r="D838" s="277" t="s">
        <v>7505</v>
      </c>
      <c r="E838" s="278" t="s">
        <v>711</v>
      </c>
      <c r="F838" s="279" t="s">
        <v>688</v>
      </c>
      <c r="G838" s="277" t="s">
        <v>7506</v>
      </c>
      <c r="H838" s="280" t="str">
        <f>IF(OR(AND('FIN1-SOURCE'!AJ102="",'FIN1-SOURCE'!AK102=""),AND('FIN1-SOURCE'!AJ107="",'FIN1-SOURCE'!AK107=""),AND('FIN1-SOURCE'!AK102="K",'FIN1-SOURCE'!AK107="K"),OR('FIN1-SOURCE'!AK102="O",'FIN1-SOURCE'!AK107="O")),"",SUM('FIN1-SOURCE'!AJ102,'FIN1-SOURCE'!AJ107))</f>
        <v/>
      </c>
      <c r="I838" s="280" t="str">
        <f>IF(AND(OR(AND('FIN1-SOURCE'!AK102="O",'FIN1-SOURCE'!AK107="O"),AND('FIN1-SOURCE'!AK102="K",'FIN1-SOURCE'!AK107="K")),SUM('FIN1-SOURCE'!AJ102,'FIN1-SOURCE'!AJ107)=0,ISNUMBER('FIN1-SOURCE'!AJ108)),"",IF(OR('FIN1-SOURCE'!AK102="O",'FIN1-SOURCE'!AK107="O"),"O",IF(AND('FIN1-SOURCE'!AK102='FIN1-SOURCE'!AK107,OR('FIN1-SOURCE'!AK102="K",'FIN1-SOURCE'!AK102="W",'FIN1-SOURCE'!AK102="M")), UPPER('FIN1-SOURCE'!AK102),"")))</f>
        <v/>
      </c>
      <c r="J838" s="281" t="s">
        <v>711</v>
      </c>
      <c r="K838" s="280" t="str">
        <f>IF(AND(ISBLANK('FIN1-SOURCE'!AJ108),$L$838&lt;&gt;"M"),"",'FIN1-SOURCE'!AJ108)</f>
        <v/>
      </c>
      <c r="L838" s="280" t="str">
        <f>IF(ISBLANK('FIN1-SOURCE'!AK108),"",'FIN1-SOURCE'!AK108)</f>
        <v/>
      </c>
      <c r="M838" s="257" t="str">
        <f t="shared" si="14"/>
        <v>OK</v>
      </c>
      <c r="N838" s="15"/>
    </row>
    <row r="839" spans="1:14" ht="33.75" x14ac:dyDescent="0.25">
      <c r="A839" s="257" t="s">
        <v>834</v>
      </c>
      <c r="B839" s="257" t="s">
        <v>7507</v>
      </c>
      <c r="C839" s="257" t="s">
        <v>688</v>
      </c>
      <c r="D839" s="277" t="s">
        <v>7508</v>
      </c>
      <c r="E839" s="278" t="s">
        <v>711</v>
      </c>
      <c r="F839" s="279" t="s">
        <v>688</v>
      </c>
      <c r="G839" s="277" t="s">
        <v>2007</v>
      </c>
      <c r="H839" s="280" t="str">
        <f>IF(OR(AND('FIN1-SOURCE'!AJ110="",'FIN1-SOURCE'!AK110=""),AND('FIN1-SOURCE'!AJ111="",'FIN1-SOURCE'!AK111=""),AND('FIN1-SOURCE'!AK110="K",'FIN1-SOURCE'!AK111="K"),OR('FIN1-SOURCE'!AK110="O",'FIN1-SOURCE'!AK111="O")),"",SUM('FIN1-SOURCE'!AJ110,'FIN1-SOURCE'!AJ111))</f>
        <v/>
      </c>
      <c r="I839" s="280" t="str">
        <f>IF(AND(OR(AND('FIN1-SOURCE'!AK110="O",'FIN1-SOURCE'!AK111="O"),AND('FIN1-SOURCE'!AK110="K",'FIN1-SOURCE'!AK111="K")),SUM('FIN1-SOURCE'!AJ110,'FIN1-SOURCE'!AJ111)=0,ISNUMBER('FIN1-SOURCE'!AJ112)),"",IF(OR('FIN1-SOURCE'!AK110="O",'FIN1-SOURCE'!AK111="O"),"O",IF(AND('FIN1-SOURCE'!AK110='FIN1-SOURCE'!AK111,OR('FIN1-SOURCE'!AK110="K",'FIN1-SOURCE'!AK110="W",'FIN1-SOURCE'!AK110="M")), UPPER('FIN1-SOURCE'!AK110),"")))</f>
        <v/>
      </c>
      <c r="J839" s="281" t="s">
        <v>711</v>
      </c>
      <c r="K839" s="280" t="str">
        <f>IF(AND(ISBLANK('FIN1-SOURCE'!AJ112),$L$839&lt;&gt;"M"),"",'FIN1-SOURCE'!AJ112)</f>
        <v/>
      </c>
      <c r="L839" s="280" t="str">
        <f>IF(ISBLANK('FIN1-SOURCE'!AK112),"",'FIN1-SOURCE'!AK112)</f>
        <v/>
      </c>
      <c r="M839" s="257" t="str">
        <f t="shared" si="14"/>
        <v>OK</v>
      </c>
      <c r="N839" s="15"/>
    </row>
    <row r="840" spans="1:14" ht="33.75" x14ac:dyDescent="0.25">
      <c r="A840" s="257" t="s">
        <v>834</v>
      </c>
      <c r="B840" s="257" t="s">
        <v>7509</v>
      </c>
      <c r="C840" s="257" t="s">
        <v>688</v>
      </c>
      <c r="D840" s="277" t="s">
        <v>7510</v>
      </c>
      <c r="E840" s="278" t="s">
        <v>711</v>
      </c>
      <c r="F840" s="279" t="s">
        <v>688</v>
      </c>
      <c r="G840" s="277" t="s">
        <v>7511</v>
      </c>
      <c r="H840" s="280" t="str">
        <f>IF(OR(AND('FIN1-SOURCE'!AJ109="",'FIN1-SOURCE'!AK109=""),AND('FIN1-SOURCE'!AJ112="",'FIN1-SOURCE'!AK112=""),AND('FIN1-SOURCE'!AK109="K",'FIN1-SOURCE'!AK112="K"),OR('FIN1-SOURCE'!AK109="O",'FIN1-SOURCE'!AK112="O")),"",SUM('FIN1-SOURCE'!AJ109,'FIN1-SOURCE'!AJ112))</f>
        <v/>
      </c>
      <c r="I840" s="280" t="str">
        <f>IF(AND(OR(AND('FIN1-SOURCE'!AK109="O",'FIN1-SOURCE'!AK112="O"),AND('FIN1-SOURCE'!AK109="K",'FIN1-SOURCE'!AK112="K")),SUM('FIN1-SOURCE'!AJ109,'FIN1-SOURCE'!AJ112)=0,ISNUMBER('FIN1-SOURCE'!AJ113)),"",IF(OR('FIN1-SOURCE'!AK109="O",'FIN1-SOURCE'!AK112="O"),"O",IF(AND('FIN1-SOURCE'!AK109='FIN1-SOURCE'!AK112,OR('FIN1-SOURCE'!AK109="K",'FIN1-SOURCE'!AK109="W",'FIN1-SOURCE'!AK109="M")), UPPER('FIN1-SOURCE'!AK109),"")))</f>
        <v/>
      </c>
      <c r="J840" s="281" t="s">
        <v>711</v>
      </c>
      <c r="K840" s="280" t="str">
        <f>IF(AND(ISBLANK('FIN1-SOURCE'!AJ113),$L$840&lt;&gt;"M"),"",'FIN1-SOURCE'!AJ113)</f>
        <v/>
      </c>
      <c r="L840" s="280" t="str">
        <f>IF(ISBLANK('FIN1-SOURCE'!AK113),"",'FIN1-SOURCE'!AK113)</f>
        <v/>
      </c>
      <c r="M840" s="257" t="str">
        <f t="shared" si="14"/>
        <v>OK</v>
      </c>
      <c r="N840" s="15"/>
    </row>
    <row r="841" spans="1:14" ht="33.75" x14ac:dyDescent="0.25">
      <c r="A841" s="257" t="s">
        <v>834</v>
      </c>
      <c r="B841" s="257" t="s">
        <v>7512</v>
      </c>
      <c r="C841" s="257" t="s">
        <v>688</v>
      </c>
      <c r="D841" s="277" t="s">
        <v>7513</v>
      </c>
      <c r="E841" s="278" t="s">
        <v>711</v>
      </c>
      <c r="F841" s="279" t="s">
        <v>688</v>
      </c>
      <c r="G841" s="277" t="s">
        <v>2008</v>
      </c>
      <c r="H841" s="280" t="str">
        <f>IF(OR(AND('FIN1-SOURCE'!AJ117="",'FIN1-SOURCE'!AK117=""),AND('FIN1-SOURCE'!AJ118="",'FIN1-SOURCE'!AK118=""),AND('FIN1-SOURCE'!AK117="K",'FIN1-SOURCE'!AK118="K"),OR('FIN1-SOURCE'!AK117="O",'FIN1-SOURCE'!AK118="O")),"",SUM('FIN1-SOURCE'!AJ117,'FIN1-SOURCE'!AJ118))</f>
        <v/>
      </c>
      <c r="I841" s="280" t="str">
        <f>IF(AND(OR(AND('FIN1-SOURCE'!AK117="O",'FIN1-SOURCE'!AK118="O"),AND('FIN1-SOURCE'!AK117="K",'FIN1-SOURCE'!AK118="K")),SUM('FIN1-SOURCE'!AJ117,'FIN1-SOURCE'!AJ118)=0,ISNUMBER('FIN1-SOURCE'!AJ119)),"",IF(OR('FIN1-SOURCE'!AK117="O",'FIN1-SOURCE'!AK118="O"),"O",IF(AND('FIN1-SOURCE'!AK117='FIN1-SOURCE'!AK118,OR('FIN1-SOURCE'!AK117="K",'FIN1-SOURCE'!AK117="W",'FIN1-SOURCE'!AK117="M")), UPPER('FIN1-SOURCE'!AK117),"")))</f>
        <v/>
      </c>
      <c r="J841" s="281" t="s">
        <v>711</v>
      </c>
      <c r="K841" s="280" t="str">
        <f>IF(AND(ISBLANK('FIN1-SOURCE'!AJ119),$L$841&lt;&gt;"M"),"",'FIN1-SOURCE'!AJ119)</f>
        <v/>
      </c>
      <c r="L841" s="280" t="str">
        <f>IF(ISBLANK('FIN1-SOURCE'!AK119),"",'FIN1-SOURCE'!AK119)</f>
        <v/>
      </c>
      <c r="M841" s="257" t="str">
        <f t="shared" si="14"/>
        <v>OK</v>
      </c>
      <c r="N841" s="15"/>
    </row>
    <row r="842" spans="1:14" ht="33.75" x14ac:dyDescent="0.25">
      <c r="A842" s="257" t="s">
        <v>834</v>
      </c>
      <c r="B842" s="257" t="s">
        <v>7514</v>
      </c>
      <c r="C842" s="257" t="s">
        <v>688</v>
      </c>
      <c r="D842" s="277" t="s">
        <v>7515</v>
      </c>
      <c r="E842" s="278" t="s">
        <v>711</v>
      </c>
      <c r="F842" s="279" t="s">
        <v>688</v>
      </c>
      <c r="G842" s="277" t="s">
        <v>2009</v>
      </c>
      <c r="H842" s="280" t="str">
        <f>IF(OR(AND('FIN1-SOURCE'!AJ113="",'FIN1-SOURCE'!AK113=""),AND('FIN1-SOURCE'!AJ119="",'FIN1-SOURCE'!AK119=""),AND('FIN1-SOURCE'!AK113="K",'FIN1-SOURCE'!AK119="K"),OR('FIN1-SOURCE'!AK113="O",'FIN1-SOURCE'!AK119="O")),"",SUM('FIN1-SOURCE'!AJ113,'FIN1-SOURCE'!AJ119))</f>
        <v/>
      </c>
      <c r="I842" s="280" t="str">
        <f>IF(AND(OR(AND('FIN1-SOURCE'!AK113="O",'FIN1-SOURCE'!AK119="O"),AND('FIN1-SOURCE'!AK113="K",'FIN1-SOURCE'!AK119="K")),SUM('FIN1-SOURCE'!AJ113,'FIN1-SOURCE'!AJ119)=0,ISNUMBER('FIN1-SOURCE'!AJ120)),"",IF(OR('FIN1-SOURCE'!AK113="O",'FIN1-SOURCE'!AK119="O"),"O",IF(AND('FIN1-SOURCE'!AK113='FIN1-SOURCE'!AK119,OR('FIN1-SOURCE'!AK113="K",'FIN1-SOURCE'!AK113="W",'FIN1-SOURCE'!AK113="M")), UPPER('FIN1-SOURCE'!AK113),"")))</f>
        <v/>
      </c>
      <c r="J842" s="281" t="s">
        <v>711</v>
      </c>
      <c r="K842" s="280" t="str">
        <f>IF(AND(ISBLANK('FIN1-SOURCE'!AJ120),$L$842&lt;&gt;"M"),"",'FIN1-SOURCE'!AJ120)</f>
        <v/>
      </c>
      <c r="L842" s="280" t="str">
        <f>IF(ISBLANK('FIN1-SOURCE'!AK120),"",'FIN1-SOURCE'!AK120)</f>
        <v/>
      </c>
      <c r="M842" s="257" t="str">
        <f t="shared" si="14"/>
        <v>OK</v>
      </c>
      <c r="N842" s="15"/>
    </row>
    <row r="843" spans="1:14" ht="33.75" x14ac:dyDescent="0.25">
      <c r="A843" s="257" t="s">
        <v>834</v>
      </c>
      <c r="B843" s="257" t="s">
        <v>2010</v>
      </c>
      <c r="C843" s="257" t="s">
        <v>688</v>
      </c>
      <c r="D843" s="277" t="s">
        <v>2011</v>
      </c>
      <c r="E843" s="278" t="s">
        <v>711</v>
      </c>
      <c r="F843" s="279" t="s">
        <v>688</v>
      </c>
      <c r="G843" s="277" t="s">
        <v>2012</v>
      </c>
      <c r="H843" s="280" t="str">
        <f>IF(OR(AND('FIN1-SOURCE'!AJ98="",'FIN1-SOURCE'!AK98=""),AND('FIN1-SOURCE'!AJ109="",'FIN1-SOURCE'!AK109=""),AND('FIN1-SOURCE'!AK98="K",'FIN1-SOURCE'!AK109="K"),OR('FIN1-SOURCE'!AK98="O",'FIN1-SOURCE'!AK109="O")),"",SUM('FIN1-SOURCE'!AJ98,'FIN1-SOURCE'!AJ109))</f>
        <v/>
      </c>
      <c r="I843" s="280" t="str">
        <f>IF(AND(OR(AND('FIN1-SOURCE'!AK98="O",'FIN1-SOURCE'!AK109="O"),AND('FIN1-SOURCE'!AK98="K",'FIN1-SOURCE'!AK109="K")),SUM('FIN1-SOURCE'!AJ98,'FIN1-SOURCE'!AJ109)=0,ISNUMBER('FIN1-SOURCE'!AJ121)),"",IF(OR('FIN1-SOURCE'!AK98="O",'FIN1-SOURCE'!AK109="O"),"O",IF(AND('FIN1-SOURCE'!AK98='FIN1-SOURCE'!AK109,OR('FIN1-SOURCE'!AK98="K",'FIN1-SOURCE'!AK98="W",'FIN1-SOURCE'!AK98="M")), UPPER('FIN1-SOURCE'!AK98),"")))</f>
        <v/>
      </c>
      <c r="J843" s="281" t="s">
        <v>711</v>
      </c>
      <c r="K843" s="280" t="str">
        <f>IF(AND(ISBLANK('FIN1-SOURCE'!AJ121),$L$843&lt;&gt;"M"),"",'FIN1-SOURCE'!AJ121)</f>
        <v/>
      </c>
      <c r="L843" s="280" t="str">
        <f>IF(ISBLANK('FIN1-SOURCE'!AK121),"",'FIN1-SOURCE'!AK121)</f>
        <v/>
      </c>
      <c r="M843" s="257" t="str">
        <f t="shared" si="14"/>
        <v>OK</v>
      </c>
      <c r="N843" s="15"/>
    </row>
    <row r="844" spans="1:14" ht="33.75" x14ac:dyDescent="0.25">
      <c r="A844" s="257" t="s">
        <v>834</v>
      </c>
      <c r="B844" s="257" t="s">
        <v>2013</v>
      </c>
      <c r="C844" s="257" t="s">
        <v>688</v>
      </c>
      <c r="D844" s="277" t="s">
        <v>2014</v>
      </c>
      <c r="E844" s="278" t="s">
        <v>711</v>
      </c>
      <c r="F844" s="279" t="s">
        <v>688</v>
      </c>
      <c r="G844" s="277" t="s">
        <v>2015</v>
      </c>
      <c r="H844" s="280" t="str">
        <f>IF(OR(AND('FIN1-SOURCE'!AJ99="",'FIN1-SOURCE'!AK99=""),AND('FIN1-SOURCE'!AJ110="",'FIN1-SOURCE'!AK110=""),AND('FIN1-SOURCE'!AK99="K",'FIN1-SOURCE'!AK110="K"),OR('FIN1-SOURCE'!AK99="O",'FIN1-SOURCE'!AK110="O")),"",SUM('FIN1-SOURCE'!AJ99,'FIN1-SOURCE'!AJ110))</f>
        <v/>
      </c>
      <c r="I844" s="280" t="str">
        <f>IF(AND(OR(AND('FIN1-SOURCE'!AK99="O",'FIN1-SOURCE'!AK110="O"),AND('FIN1-SOURCE'!AK99="K",'FIN1-SOURCE'!AK110="K")),SUM('FIN1-SOURCE'!AJ99,'FIN1-SOURCE'!AJ110)=0,ISNUMBER('FIN1-SOURCE'!AJ122)),"",IF(OR('FIN1-SOURCE'!AK99="O",'FIN1-SOURCE'!AK110="O"),"O",IF(AND('FIN1-SOURCE'!AK99='FIN1-SOURCE'!AK110,OR('FIN1-SOURCE'!AK99="K",'FIN1-SOURCE'!AK99="W",'FIN1-SOURCE'!AK99="M")), UPPER('FIN1-SOURCE'!AK99),"")))</f>
        <v/>
      </c>
      <c r="J844" s="281" t="s">
        <v>711</v>
      </c>
      <c r="K844" s="280" t="str">
        <f>IF(AND(ISBLANK('FIN1-SOURCE'!AJ122),$L$844&lt;&gt;"M"),"",'FIN1-SOURCE'!AJ122)</f>
        <v/>
      </c>
      <c r="L844" s="280" t="str">
        <f>IF(ISBLANK('FIN1-SOURCE'!AK122),"",'FIN1-SOURCE'!AK122)</f>
        <v/>
      </c>
      <c r="M844" s="257" t="str">
        <f t="shared" si="14"/>
        <v>OK</v>
      </c>
      <c r="N844" s="15"/>
    </row>
    <row r="845" spans="1:14" ht="33.75" x14ac:dyDescent="0.25">
      <c r="A845" s="257" t="s">
        <v>834</v>
      </c>
      <c r="B845" s="257" t="s">
        <v>2016</v>
      </c>
      <c r="C845" s="257" t="s">
        <v>688</v>
      </c>
      <c r="D845" s="277" t="s">
        <v>2017</v>
      </c>
      <c r="E845" s="278" t="s">
        <v>711</v>
      </c>
      <c r="F845" s="279" t="s">
        <v>688</v>
      </c>
      <c r="G845" s="277" t="s">
        <v>2018</v>
      </c>
      <c r="H845" s="280" t="str">
        <f>IF(OR(AND('FIN1-SOURCE'!AJ100="",'FIN1-SOURCE'!AK100=""),AND('FIN1-SOURCE'!AJ111="",'FIN1-SOURCE'!AK111=""),AND('FIN1-SOURCE'!AK100="K",'FIN1-SOURCE'!AK111="K"),OR('FIN1-SOURCE'!AK100="O",'FIN1-SOURCE'!AK111="O")),"",SUM('FIN1-SOURCE'!AJ100,'FIN1-SOURCE'!AJ111))</f>
        <v/>
      </c>
      <c r="I845" s="280" t="str">
        <f>IF(AND(OR(AND('FIN1-SOURCE'!AK100="O",'FIN1-SOURCE'!AK111="O"),AND('FIN1-SOURCE'!AK100="K",'FIN1-SOURCE'!AK111="K")),SUM('FIN1-SOURCE'!AJ100,'FIN1-SOURCE'!AJ111)=0,ISNUMBER('FIN1-SOURCE'!AJ123)),"",IF(OR('FIN1-SOURCE'!AK100="O",'FIN1-SOURCE'!AK111="O"),"O",IF(AND('FIN1-SOURCE'!AK100='FIN1-SOURCE'!AK111,OR('FIN1-SOURCE'!AK100="K",'FIN1-SOURCE'!AK100="W",'FIN1-SOURCE'!AK100="M")), UPPER('FIN1-SOURCE'!AK100),"")))</f>
        <v/>
      </c>
      <c r="J845" s="281" t="s">
        <v>711</v>
      </c>
      <c r="K845" s="280" t="str">
        <f>IF(AND(ISBLANK('FIN1-SOURCE'!AJ123),$L$845&lt;&gt;"M"),"",'FIN1-SOURCE'!AJ123)</f>
        <v/>
      </c>
      <c r="L845" s="280" t="str">
        <f>IF(ISBLANK('FIN1-SOURCE'!AK123),"",'FIN1-SOURCE'!AK123)</f>
        <v/>
      </c>
      <c r="M845" s="257" t="str">
        <f t="shared" si="14"/>
        <v>OK</v>
      </c>
      <c r="N845" s="15"/>
    </row>
    <row r="846" spans="1:14" ht="33.75" x14ac:dyDescent="0.25">
      <c r="A846" s="257" t="s">
        <v>834</v>
      </c>
      <c r="B846" s="257" t="s">
        <v>2019</v>
      </c>
      <c r="C846" s="257" t="s">
        <v>688</v>
      </c>
      <c r="D846" s="277" t="s">
        <v>2020</v>
      </c>
      <c r="E846" s="278" t="s">
        <v>711</v>
      </c>
      <c r="F846" s="279" t="s">
        <v>688</v>
      </c>
      <c r="G846" s="277" t="s">
        <v>2021</v>
      </c>
      <c r="H846" s="280" t="str">
        <f>IF(OR(AND('FIN1-SOURCE'!AJ101="",'FIN1-SOURCE'!AK101=""),AND('FIN1-SOURCE'!AJ112="",'FIN1-SOURCE'!AK112=""),AND('FIN1-SOURCE'!AK101="K",'FIN1-SOURCE'!AK112="K"),OR('FIN1-SOURCE'!AK101="O",'FIN1-SOURCE'!AK112="O")),"",SUM('FIN1-SOURCE'!AJ101,'FIN1-SOURCE'!AJ112))</f>
        <v/>
      </c>
      <c r="I846" s="280" t="str">
        <f>IF(AND(OR(AND('FIN1-SOURCE'!AK101="O",'FIN1-SOURCE'!AK112="O"),AND('FIN1-SOURCE'!AK101="K",'FIN1-SOURCE'!AK112="K")),SUM('FIN1-SOURCE'!AJ101,'FIN1-SOURCE'!AJ112)=0,ISNUMBER('FIN1-SOURCE'!AJ124)),"",IF(OR('FIN1-SOURCE'!AK101="O",'FIN1-SOURCE'!AK112="O"),"O",IF(AND('FIN1-SOURCE'!AK101='FIN1-SOURCE'!AK112,OR('FIN1-SOURCE'!AK101="K",'FIN1-SOURCE'!AK101="W",'FIN1-SOURCE'!AK101="M")), UPPER('FIN1-SOURCE'!AK101),"")))</f>
        <v/>
      </c>
      <c r="J846" s="281" t="s">
        <v>711</v>
      </c>
      <c r="K846" s="280" t="str">
        <f>IF(AND(ISBLANK('FIN1-SOURCE'!AJ124),$L$846&lt;&gt;"M"),"",'FIN1-SOURCE'!AJ124)</f>
        <v/>
      </c>
      <c r="L846" s="280" t="str">
        <f>IF(ISBLANK('FIN1-SOURCE'!AK124),"",'FIN1-SOURCE'!AK124)</f>
        <v/>
      </c>
      <c r="M846" s="257" t="str">
        <f t="shared" si="14"/>
        <v>OK</v>
      </c>
      <c r="N846" s="15"/>
    </row>
    <row r="847" spans="1:14" ht="33.75" x14ac:dyDescent="0.25">
      <c r="A847" s="257" t="s">
        <v>834</v>
      </c>
      <c r="B847" s="257" t="s">
        <v>7516</v>
      </c>
      <c r="C847" s="257" t="s">
        <v>688</v>
      </c>
      <c r="D847" s="277" t="s">
        <v>7517</v>
      </c>
      <c r="E847" s="278" t="s">
        <v>711</v>
      </c>
      <c r="F847" s="279" t="s">
        <v>688</v>
      </c>
      <c r="G847" s="277" t="s">
        <v>2022</v>
      </c>
      <c r="H847" s="280" t="str">
        <f>IF(OR(AND('FIN1-SOURCE'!AJ102="",'FIN1-SOURCE'!AK102=""),AND('FIN1-SOURCE'!AJ113="",'FIN1-SOURCE'!AK113=""),AND('FIN1-SOURCE'!AK102="K",'FIN1-SOURCE'!AK113="K"),OR('FIN1-SOURCE'!AK102="O",'FIN1-SOURCE'!AK113="O")),"",SUM('FIN1-SOURCE'!AJ102,'FIN1-SOURCE'!AJ113))</f>
        <v/>
      </c>
      <c r="I847" s="280" t="str">
        <f>IF(AND(OR(AND('FIN1-SOURCE'!AK102="O",'FIN1-SOURCE'!AK113="O"),AND('FIN1-SOURCE'!AK102="K",'FIN1-SOURCE'!AK113="K")),SUM('FIN1-SOURCE'!AJ102,'FIN1-SOURCE'!AJ113)=0,ISNUMBER('FIN1-SOURCE'!AJ125)),"",IF(OR('FIN1-SOURCE'!AK102="O",'FIN1-SOURCE'!AK113="O"),"O",IF(AND('FIN1-SOURCE'!AK102='FIN1-SOURCE'!AK113,OR('FIN1-SOURCE'!AK102="K",'FIN1-SOURCE'!AK102="W",'FIN1-SOURCE'!AK102="M")), UPPER('FIN1-SOURCE'!AK102),"")))</f>
        <v/>
      </c>
      <c r="J847" s="281" t="s">
        <v>711</v>
      </c>
      <c r="K847" s="280" t="str">
        <f>IF(AND(ISBLANK('FIN1-SOURCE'!AJ125),$L$847&lt;&gt;"M"),"",'FIN1-SOURCE'!AJ125)</f>
        <v/>
      </c>
      <c r="L847" s="280" t="str">
        <f>IF(ISBLANK('FIN1-SOURCE'!AK125),"",'FIN1-SOURCE'!AK125)</f>
        <v/>
      </c>
      <c r="M847" s="257" t="str">
        <f t="shared" si="14"/>
        <v>OK</v>
      </c>
      <c r="N847" s="15"/>
    </row>
    <row r="848" spans="1:14" ht="33.75" x14ac:dyDescent="0.25">
      <c r="A848" s="257" t="s">
        <v>834</v>
      </c>
      <c r="B848" s="257" t="s">
        <v>7518</v>
      </c>
      <c r="C848" s="257" t="s">
        <v>688</v>
      </c>
      <c r="D848" s="277" t="s">
        <v>7519</v>
      </c>
      <c r="E848" s="278" t="s">
        <v>711</v>
      </c>
      <c r="F848" s="279" t="s">
        <v>688</v>
      </c>
      <c r="G848" s="277" t="s">
        <v>2023</v>
      </c>
      <c r="H848" s="280" t="str">
        <f>IF(OR(AND('FIN1-SOURCE'!AJ103="",'FIN1-SOURCE'!AK103=""),AND('FIN1-SOURCE'!AJ115="",'FIN1-SOURCE'!AK115=""),AND('FIN1-SOURCE'!AK103="K",'FIN1-SOURCE'!AK115="K"),OR('FIN1-SOURCE'!AK103="O",'FIN1-SOURCE'!AK115="O")),"",SUM('FIN1-SOURCE'!AJ103,'FIN1-SOURCE'!AJ115))</f>
        <v/>
      </c>
      <c r="I848" s="280" t="str">
        <f>IF(AND(OR(AND('FIN1-SOURCE'!AK103="O",'FIN1-SOURCE'!AK115="O"),AND('FIN1-SOURCE'!AK103="K",'FIN1-SOURCE'!AK115="K")),SUM('FIN1-SOURCE'!AJ103,'FIN1-SOURCE'!AJ115)=0,ISNUMBER('FIN1-SOURCE'!AJ126)),"",IF(OR('FIN1-SOURCE'!AK103="O",'FIN1-SOURCE'!AK115="O"),"O",IF(AND('FIN1-SOURCE'!AK103='FIN1-SOURCE'!AK115,OR('FIN1-SOURCE'!AK103="K",'FIN1-SOURCE'!AK103="W",'FIN1-SOURCE'!AK103="M")), UPPER('FIN1-SOURCE'!AK103),"")))</f>
        <v/>
      </c>
      <c r="J848" s="281" t="s">
        <v>711</v>
      </c>
      <c r="K848" s="280" t="str">
        <f>IF(AND(ISBLANK('FIN1-SOURCE'!AJ126),$L$848&lt;&gt;"M"),"",'FIN1-SOURCE'!AJ126)</f>
        <v/>
      </c>
      <c r="L848" s="280" t="str">
        <f>IF(ISBLANK('FIN1-SOURCE'!AK126),"",'FIN1-SOURCE'!AK126)</f>
        <v/>
      </c>
      <c r="M848" s="257" t="str">
        <f t="shared" si="14"/>
        <v>OK</v>
      </c>
      <c r="N848" s="15"/>
    </row>
    <row r="849" spans="1:14" ht="33.75" x14ac:dyDescent="0.25">
      <c r="A849" s="257" t="s">
        <v>834</v>
      </c>
      <c r="B849" s="257" t="s">
        <v>7520</v>
      </c>
      <c r="C849" s="257" t="s">
        <v>688</v>
      </c>
      <c r="D849" s="277" t="s">
        <v>7521</v>
      </c>
      <c r="E849" s="278" t="s">
        <v>711</v>
      </c>
      <c r="F849" s="279" t="s">
        <v>688</v>
      </c>
      <c r="G849" s="277" t="s">
        <v>2024</v>
      </c>
      <c r="H849" s="280" t="str">
        <f>IF(OR(AND('FIN1-SOURCE'!AJ107="",'FIN1-SOURCE'!AK107=""),AND('FIN1-SOURCE'!AJ125="",'FIN1-SOURCE'!AK125=""),AND('FIN1-SOURCE'!AK107="K",'FIN1-SOURCE'!AK125="K"),OR('FIN1-SOURCE'!AK107="O",'FIN1-SOURCE'!AK125="O")),"",SUM('FIN1-SOURCE'!AJ107,'FIN1-SOURCE'!AJ125))</f>
        <v/>
      </c>
      <c r="I849" s="280" t="str">
        <f>IF(AND(OR(AND('FIN1-SOURCE'!AK107="O",'FIN1-SOURCE'!AK125="O"),AND('FIN1-SOURCE'!AK107="K",'FIN1-SOURCE'!AK125="K")),SUM('FIN1-SOURCE'!AJ107,'FIN1-SOURCE'!AJ125)=0,ISNUMBER('FIN1-SOURCE'!AJ127)),"",IF(OR('FIN1-SOURCE'!AK107="O",'FIN1-SOURCE'!AK125="O"),"O",IF(AND('FIN1-SOURCE'!AK107='FIN1-SOURCE'!AK125,OR('FIN1-SOURCE'!AK107="K",'FIN1-SOURCE'!AK107="W",'FIN1-SOURCE'!AK107="M")), UPPER('FIN1-SOURCE'!AK107),"")))</f>
        <v/>
      </c>
      <c r="J849" s="281" t="s">
        <v>711</v>
      </c>
      <c r="K849" s="280" t="str">
        <f>IF(AND(ISBLANK('FIN1-SOURCE'!AJ127),$L$849&lt;&gt;"M"),"",'FIN1-SOURCE'!AJ127)</f>
        <v/>
      </c>
      <c r="L849" s="280" t="str">
        <f>IF(ISBLANK('FIN1-SOURCE'!AK127),"",'FIN1-SOURCE'!AK127)</f>
        <v/>
      </c>
      <c r="M849" s="257" t="str">
        <f t="shared" si="14"/>
        <v>OK</v>
      </c>
      <c r="N849" s="15"/>
    </row>
    <row r="850" spans="1:14" ht="45" x14ac:dyDescent="0.25">
      <c r="A850" s="257" t="s">
        <v>834</v>
      </c>
      <c r="B850" s="257" t="s">
        <v>7522</v>
      </c>
      <c r="C850" s="257" t="s">
        <v>688</v>
      </c>
      <c r="D850" s="277" t="s">
        <v>7523</v>
      </c>
      <c r="E850" s="278" t="s">
        <v>711</v>
      </c>
      <c r="F850" s="279" t="s">
        <v>688</v>
      </c>
      <c r="G850" s="277" t="s">
        <v>2025</v>
      </c>
      <c r="H850" s="280" t="str">
        <f>IF(OR(AND('FIN1-SOURCE'!AJ71="",'FIN1-SOURCE'!AK71=""),AND('FIN1-SOURCE'!AJ87="",'FIN1-SOURCE'!AK87=""),AND('FIN1-SOURCE'!AJ121="",'FIN1-SOURCE'!AK121=""),AND('FIN1-SOURCE'!AK71="K",'FIN1-SOURCE'!AK87="K",'FIN1-SOURCE'!AK121="K"),OR('FIN1-SOURCE'!AK71="O",'FIN1-SOURCE'!AK87="O",'FIN1-SOURCE'!AK121="O")),"",SUM('FIN1-SOURCE'!AJ71,'FIN1-SOURCE'!AJ87,'FIN1-SOURCE'!AJ121))</f>
        <v/>
      </c>
      <c r="I850" s="280" t="str">
        <f>IF(AND(OR(AND('FIN1-SOURCE'!AK71="O",'FIN1-SOURCE'!AK87="O",'FIN1-SOURCE'!AK121="O"),AND('FIN1-SOURCE'!AK71="K",'FIN1-SOURCE'!AK87="K",'FIN1-SOURCE'!AK121="K")),SUM('FIN1-SOURCE'!AJ71,'FIN1-SOURCE'!AJ87,'FIN1-SOURCE'!AJ121)=0,ISNUMBER('FIN1-SOURCE'!AJ128)),"",IF(OR('FIN1-SOURCE'!AK71="O",'FIN1-SOURCE'!AK87="O",'FIN1-SOURCE'!AK121="O"),"O",IF(AND('FIN1-SOURCE'!AK71='FIN1-SOURCE'!AK87,'FIN1-SOURCE'!AK87='FIN1-SOURCE'!AK121,OR('FIN1-SOURCE'!AK71="K",'FIN1-SOURCE'!AK71="W",'FIN1-SOURCE'!AK71="M")), UPPER('FIN1-SOURCE'!AK71),"")))</f>
        <v/>
      </c>
      <c r="J850" s="281" t="s">
        <v>711</v>
      </c>
      <c r="K850" s="280" t="str">
        <f>IF(AND(ISBLANK('FIN1-SOURCE'!AJ128),$L$850&lt;&gt;"M"),"",'FIN1-SOURCE'!AJ128)</f>
        <v/>
      </c>
      <c r="L850" s="280" t="str">
        <f>IF(ISBLANK('FIN1-SOURCE'!AK128),"",'FIN1-SOURCE'!AK128)</f>
        <v/>
      </c>
      <c r="M850" s="257" t="str">
        <f t="shared" si="14"/>
        <v>OK</v>
      </c>
      <c r="N850" s="15"/>
    </row>
    <row r="851" spans="1:14" ht="45" x14ac:dyDescent="0.25">
      <c r="A851" s="257" t="s">
        <v>834</v>
      </c>
      <c r="B851" s="257" t="s">
        <v>7524</v>
      </c>
      <c r="C851" s="257" t="s">
        <v>688</v>
      </c>
      <c r="D851" s="277" t="s">
        <v>7525</v>
      </c>
      <c r="E851" s="278" t="s">
        <v>711</v>
      </c>
      <c r="F851" s="279" t="s">
        <v>688</v>
      </c>
      <c r="G851" s="277" t="s">
        <v>2026</v>
      </c>
      <c r="H851" s="280" t="str">
        <f>IF(OR(AND('FIN1-SOURCE'!AJ72="",'FIN1-SOURCE'!AK72=""),AND('FIN1-SOURCE'!AJ88="",'FIN1-SOURCE'!AK88=""),AND('FIN1-SOURCE'!AJ122="",'FIN1-SOURCE'!AK122=""),AND('FIN1-SOURCE'!AK72="K",'FIN1-SOURCE'!AK88="K",'FIN1-SOURCE'!AK122="K"),OR('FIN1-SOURCE'!AK72="O",'FIN1-SOURCE'!AK88="O",'FIN1-SOURCE'!AK122="O")),"",SUM('FIN1-SOURCE'!AJ72,'FIN1-SOURCE'!AJ88,'FIN1-SOURCE'!AJ122))</f>
        <v/>
      </c>
      <c r="I851" s="280" t="str">
        <f>IF(AND(OR(AND('FIN1-SOURCE'!AK72="O",'FIN1-SOURCE'!AK88="O",'FIN1-SOURCE'!AK122="O"),AND('FIN1-SOURCE'!AK72="K",'FIN1-SOURCE'!AK88="K",'FIN1-SOURCE'!AK122="K")),SUM('FIN1-SOURCE'!AJ72,'FIN1-SOURCE'!AJ88,'FIN1-SOURCE'!AJ122)=0,ISNUMBER('FIN1-SOURCE'!AJ129)),"",IF(OR('FIN1-SOURCE'!AK72="O",'FIN1-SOURCE'!AK88="O",'FIN1-SOURCE'!AK122="O"),"O",IF(AND('FIN1-SOURCE'!AK72='FIN1-SOURCE'!AK88,'FIN1-SOURCE'!AK88='FIN1-SOURCE'!AK122,OR('FIN1-SOURCE'!AK72="K",'FIN1-SOURCE'!AK72="W",'FIN1-SOURCE'!AK72="M")), UPPER('FIN1-SOURCE'!AK72),"")))</f>
        <v/>
      </c>
      <c r="J851" s="281" t="s">
        <v>711</v>
      </c>
      <c r="K851" s="280" t="str">
        <f>IF(AND(ISBLANK('FIN1-SOURCE'!AJ129),$L$851&lt;&gt;"M"),"",'FIN1-SOURCE'!AJ129)</f>
        <v/>
      </c>
      <c r="L851" s="280" t="str">
        <f>IF(ISBLANK('FIN1-SOURCE'!AK129),"",'FIN1-SOURCE'!AK129)</f>
        <v/>
      </c>
      <c r="M851" s="257" t="str">
        <f t="shared" si="14"/>
        <v>OK</v>
      </c>
      <c r="N851" s="15"/>
    </row>
    <row r="852" spans="1:14" ht="45" x14ac:dyDescent="0.25">
      <c r="A852" s="257" t="s">
        <v>834</v>
      </c>
      <c r="B852" s="257" t="s">
        <v>7526</v>
      </c>
      <c r="C852" s="257" t="s">
        <v>688</v>
      </c>
      <c r="D852" s="277" t="s">
        <v>7527</v>
      </c>
      <c r="E852" s="278" t="s">
        <v>711</v>
      </c>
      <c r="F852" s="279" t="s">
        <v>688</v>
      </c>
      <c r="G852" s="277" t="s">
        <v>2027</v>
      </c>
      <c r="H852" s="280" t="str">
        <f>IF(OR(AND('FIN1-SOURCE'!AJ73="",'FIN1-SOURCE'!AK73=""),AND('FIN1-SOURCE'!AJ89="",'FIN1-SOURCE'!AK89=""),AND('FIN1-SOURCE'!AJ123="",'FIN1-SOURCE'!AK123=""),AND('FIN1-SOURCE'!AK73="K",'FIN1-SOURCE'!AK89="K",'FIN1-SOURCE'!AK123="K"),OR('FIN1-SOURCE'!AK73="O",'FIN1-SOURCE'!AK89="O",'FIN1-SOURCE'!AK123="O")),"",SUM('FIN1-SOURCE'!AJ73,'FIN1-SOURCE'!AJ89,'FIN1-SOURCE'!AJ123))</f>
        <v/>
      </c>
      <c r="I852" s="280" t="str">
        <f>IF(AND(OR(AND('FIN1-SOURCE'!AK73="O",'FIN1-SOURCE'!AK89="O",'FIN1-SOURCE'!AK123="O"),AND('FIN1-SOURCE'!AK73="K",'FIN1-SOURCE'!AK89="K",'FIN1-SOURCE'!AK123="K")),SUM('FIN1-SOURCE'!AJ73,'FIN1-SOURCE'!AJ89,'FIN1-SOURCE'!AJ123)=0,ISNUMBER('FIN1-SOURCE'!AJ130)),"",IF(OR('FIN1-SOURCE'!AK73="O",'FIN1-SOURCE'!AK89="O",'FIN1-SOURCE'!AK123="O"),"O",IF(AND('FIN1-SOURCE'!AK73='FIN1-SOURCE'!AK89,'FIN1-SOURCE'!AK89='FIN1-SOURCE'!AK123,OR('FIN1-SOURCE'!AK73="K",'FIN1-SOURCE'!AK73="W",'FIN1-SOURCE'!AK73="M")), UPPER('FIN1-SOURCE'!AK73),"")))</f>
        <v/>
      </c>
      <c r="J852" s="281" t="s">
        <v>711</v>
      </c>
      <c r="K852" s="280" t="str">
        <f>IF(AND(ISBLANK('FIN1-SOURCE'!AJ130),$L$852&lt;&gt;"M"),"",'FIN1-SOURCE'!AJ130)</f>
        <v/>
      </c>
      <c r="L852" s="280" t="str">
        <f>IF(ISBLANK('FIN1-SOURCE'!AK130),"",'FIN1-SOURCE'!AK130)</f>
        <v/>
      </c>
      <c r="M852" s="257" t="str">
        <f t="shared" si="14"/>
        <v>OK</v>
      </c>
      <c r="N852" s="15"/>
    </row>
    <row r="853" spans="1:14" ht="45" x14ac:dyDescent="0.25">
      <c r="A853" s="257" t="s">
        <v>834</v>
      </c>
      <c r="B853" s="257" t="s">
        <v>7528</v>
      </c>
      <c r="C853" s="257" t="s">
        <v>688</v>
      </c>
      <c r="D853" s="277" t="s">
        <v>7529</v>
      </c>
      <c r="E853" s="278" t="s">
        <v>711</v>
      </c>
      <c r="F853" s="279" t="s">
        <v>688</v>
      </c>
      <c r="G853" s="277" t="s">
        <v>2028</v>
      </c>
      <c r="H853" s="280" t="str">
        <f>IF(OR(AND('FIN1-SOURCE'!AJ74="",'FIN1-SOURCE'!AK74=""),AND('FIN1-SOURCE'!AJ90="",'FIN1-SOURCE'!AK90=""),AND('FIN1-SOURCE'!AJ124="",'FIN1-SOURCE'!AK124=""),AND('FIN1-SOURCE'!AK74="K",'FIN1-SOURCE'!AK90="K",'FIN1-SOURCE'!AK124="K"),OR('FIN1-SOURCE'!AK74="O",'FIN1-SOURCE'!AK90="O",'FIN1-SOURCE'!AK124="O")),"",SUM('FIN1-SOURCE'!AJ74,'FIN1-SOURCE'!AJ90,'FIN1-SOURCE'!AJ124))</f>
        <v/>
      </c>
      <c r="I853" s="280" t="str">
        <f>IF(AND(OR(AND('FIN1-SOURCE'!AK74="O",'FIN1-SOURCE'!AK90="O",'FIN1-SOURCE'!AK124="O"),AND('FIN1-SOURCE'!AK74="K",'FIN1-SOURCE'!AK90="K",'FIN1-SOURCE'!AK124="K")),SUM('FIN1-SOURCE'!AJ74,'FIN1-SOURCE'!AJ90,'FIN1-SOURCE'!AJ124)=0,ISNUMBER('FIN1-SOURCE'!AJ131)),"",IF(OR('FIN1-SOURCE'!AK74="O",'FIN1-SOURCE'!AK90="O",'FIN1-SOURCE'!AK124="O"),"O",IF(AND('FIN1-SOURCE'!AK74='FIN1-SOURCE'!AK90,'FIN1-SOURCE'!AK90='FIN1-SOURCE'!AK124,OR('FIN1-SOURCE'!AK74="K",'FIN1-SOURCE'!AK74="W",'FIN1-SOURCE'!AK74="M")), UPPER('FIN1-SOURCE'!AK74),"")))</f>
        <v/>
      </c>
      <c r="J853" s="281" t="s">
        <v>711</v>
      </c>
      <c r="K853" s="280" t="str">
        <f>IF(AND(ISBLANK('FIN1-SOURCE'!AJ131),$L$853&lt;&gt;"M"),"",'FIN1-SOURCE'!AJ131)</f>
        <v/>
      </c>
      <c r="L853" s="280" t="str">
        <f>IF(ISBLANK('FIN1-SOURCE'!AK131),"",'FIN1-SOURCE'!AK131)</f>
        <v/>
      </c>
      <c r="M853" s="257" t="str">
        <f t="shared" si="14"/>
        <v>OK</v>
      </c>
      <c r="N853" s="15"/>
    </row>
    <row r="854" spans="1:14" ht="45" x14ac:dyDescent="0.25">
      <c r="A854" s="257" t="s">
        <v>834</v>
      </c>
      <c r="B854" s="257" t="s">
        <v>7530</v>
      </c>
      <c r="C854" s="257" t="s">
        <v>688</v>
      </c>
      <c r="D854" s="277" t="s">
        <v>7531</v>
      </c>
      <c r="E854" s="278" t="s">
        <v>711</v>
      </c>
      <c r="F854" s="279" t="s">
        <v>688</v>
      </c>
      <c r="G854" s="277" t="s">
        <v>2029</v>
      </c>
      <c r="H854" s="280" t="str">
        <f>IF(OR(AND('FIN1-SOURCE'!AJ75="",'FIN1-SOURCE'!AK75=""),AND('FIN1-SOURCE'!AJ91="",'FIN1-SOURCE'!AK91=""),AND('FIN1-SOURCE'!AJ125="",'FIN1-SOURCE'!AK125=""),AND('FIN1-SOURCE'!AK75="K",'FIN1-SOURCE'!AK91="K",'FIN1-SOURCE'!AK125="K"),OR('FIN1-SOURCE'!AK75="O",'FIN1-SOURCE'!AK91="O",'FIN1-SOURCE'!AK125="O")),"",SUM('FIN1-SOURCE'!AJ75,'FIN1-SOURCE'!AJ91,'FIN1-SOURCE'!AJ125))</f>
        <v/>
      </c>
      <c r="I854" s="280" t="str">
        <f>IF(AND(OR(AND('FIN1-SOURCE'!AK75="O",'FIN1-SOURCE'!AK91="O",'FIN1-SOURCE'!AK125="O"),AND('FIN1-SOURCE'!AK75="K",'FIN1-SOURCE'!AK91="K",'FIN1-SOURCE'!AK125="K")),SUM('FIN1-SOURCE'!AJ75,'FIN1-SOURCE'!AJ91,'FIN1-SOURCE'!AJ125)=0,ISNUMBER('FIN1-SOURCE'!AJ132)),"",IF(OR('FIN1-SOURCE'!AK75="O",'FIN1-SOURCE'!AK91="O",'FIN1-SOURCE'!AK125="O"),"O",IF(AND('FIN1-SOURCE'!AK75='FIN1-SOURCE'!AK91,'FIN1-SOURCE'!AK91='FIN1-SOURCE'!AK125,OR('FIN1-SOURCE'!AK75="K",'FIN1-SOURCE'!AK75="W",'FIN1-SOURCE'!AK75="M")), UPPER('FIN1-SOURCE'!AK75),"")))</f>
        <v/>
      </c>
      <c r="J854" s="281" t="s">
        <v>711</v>
      </c>
      <c r="K854" s="280" t="str">
        <f>IF(AND(ISBLANK('FIN1-SOURCE'!AJ132),$L$854&lt;&gt;"M"),"",'FIN1-SOURCE'!AJ132)</f>
        <v/>
      </c>
      <c r="L854" s="280" t="str">
        <f>IF(ISBLANK('FIN1-SOURCE'!AK132),"",'FIN1-SOURCE'!AK132)</f>
        <v/>
      </c>
      <c r="M854" s="257" t="str">
        <f t="shared" si="14"/>
        <v>OK</v>
      </c>
      <c r="N854" s="15"/>
    </row>
    <row r="855" spans="1:14" ht="33.75" x14ac:dyDescent="0.25">
      <c r="A855" s="257" t="s">
        <v>834</v>
      </c>
      <c r="B855" s="257" t="s">
        <v>7532</v>
      </c>
      <c r="C855" s="257" t="s">
        <v>688</v>
      </c>
      <c r="D855" s="277" t="s">
        <v>7533</v>
      </c>
      <c r="E855" s="278" t="s">
        <v>711</v>
      </c>
      <c r="F855" s="279" t="s">
        <v>688</v>
      </c>
      <c r="G855" s="277" t="s">
        <v>2030</v>
      </c>
      <c r="H855" s="280" t="str">
        <f>IF(OR(AND('FIN1-SOURCE'!AJ77="",'FIN1-SOURCE'!AK77=""),AND('FIN1-SOURCE'!AJ126="",'FIN1-SOURCE'!AK126=""),AND('FIN1-SOURCE'!AK77="K",'FIN1-SOURCE'!AK126="K"),OR('FIN1-SOURCE'!AK77="O",'FIN1-SOURCE'!AK126="O")),"",SUM('FIN1-SOURCE'!AJ77,'FIN1-SOURCE'!AJ126))</f>
        <v/>
      </c>
      <c r="I855" s="280" t="str">
        <f>IF(AND(OR(AND('FIN1-SOURCE'!AK77="O",'FIN1-SOURCE'!AK126="O"),AND('FIN1-SOURCE'!AK77="K",'FIN1-SOURCE'!AK126="K")),SUM('FIN1-SOURCE'!AJ77,'FIN1-SOURCE'!AJ126)=0,ISNUMBER('FIN1-SOURCE'!AJ133)),"",IF(OR('FIN1-SOURCE'!AK77="O",'FIN1-SOURCE'!AK126="O"),"O",IF(AND('FIN1-SOURCE'!AK77='FIN1-SOURCE'!AK126,OR('FIN1-SOURCE'!AK77="K",'FIN1-SOURCE'!AK77="W",'FIN1-SOURCE'!AK77="M")), UPPER('FIN1-SOURCE'!AK77),"")))</f>
        <v/>
      </c>
      <c r="J855" s="281" t="s">
        <v>711</v>
      </c>
      <c r="K855" s="280" t="str">
        <f>IF(AND(ISBLANK('FIN1-SOURCE'!AJ133),$L$855&lt;&gt;"M"),"",'FIN1-SOURCE'!AJ133)</f>
        <v/>
      </c>
      <c r="L855" s="280" t="str">
        <f>IF(ISBLANK('FIN1-SOURCE'!AK133),"",'FIN1-SOURCE'!AK133)</f>
        <v/>
      </c>
      <c r="M855" s="257" t="str">
        <f t="shared" si="14"/>
        <v>OK</v>
      </c>
      <c r="N855" s="15"/>
    </row>
    <row r="856" spans="1:14" ht="45" x14ac:dyDescent="0.25">
      <c r="A856" s="257" t="s">
        <v>834</v>
      </c>
      <c r="B856" s="257" t="s">
        <v>7534</v>
      </c>
      <c r="C856" s="257" t="s">
        <v>688</v>
      </c>
      <c r="D856" s="277" t="s">
        <v>7535</v>
      </c>
      <c r="E856" s="278" t="s">
        <v>711</v>
      </c>
      <c r="F856" s="279" t="s">
        <v>688</v>
      </c>
      <c r="G856" s="277" t="s">
        <v>2031</v>
      </c>
      <c r="H856" s="280" t="str">
        <f>IF(OR(AND('FIN1-SOURCE'!AJ78="",'FIN1-SOURCE'!AK78=""),AND('FIN1-SOURCE'!AJ92="",'FIN1-SOURCE'!AK92=""),AND('FIN1-SOURCE'!AJ116="",'FIN1-SOURCE'!AK116=""),AND('FIN1-SOURCE'!AK78="K",'FIN1-SOURCE'!AK92="K",'FIN1-SOURCE'!AK116="K"),OR('FIN1-SOURCE'!AK78="O",'FIN1-SOURCE'!AK92="O",'FIN1-SOURCE'!AK116="O")),"",SUM('FIN1-SOURCE'!AJ78,'FIN1-SOURCE'!AJ92,'FIN1-SOURCE'!AJ116))</f>
        <v/>
      </c>
      <c r="I856" s="280" t="str">
        <f>IF(AND(OR(AND('FIN1-SOURCE'!AK78="O",'FIN1-SOURCE'!AK92="O",'FIN1-SOURCE'!AK116="O"),AND('FIN1-SOURCE'!AK78="K",'FIN1-SOURCE'!AK92="K",'FIN1-SOURCE'!AK116="K")),SUM('FIN1-SOURCE'!AJ78,'FIN1-SOURCE'!AJ92,'FIN1-SOURCE'!AJ116)=0,ISNUMBER('FIN1-SOURCE'!AJ134)),"",IF(OR('FIN1-SOURCE'!AK78="O",'FIN1-SOURCE'!AK92="O",'FIN1-SOURCE'!AK116="O"),"O",IF(AND('FIN1-SOURCE'!AK78='FIN1-SOURCE'!AK92,'FIN1-SOURCE'!AK92='FIN1-SOURCE'!AK116,OR('FIN1-SOURCE'!AK78="K",'FIN1-SOURCE'!AK78="W",'FIN1-SOURCE'!AK78="M")), UPPER('FIN1-SOURCE'!AK78),"")))</f>
        <v/>
      </c>
      <c r="J856" s="281" t="s">
        <v>711</v>
      </c>
      <c r="K856" s="280" t="str">
        <f>IF(AND(ISBLANK('FIN1-SOURCE'!AJ134),$L$856&lt;&gt;"M"),"",'FIN1-SOURCE'!AJ134)</f>
        <v/>
      </c>
      <c r="L856" s="280" t="str">
        <f>IF(ISBLANK('FIN1-SOURCE'!AK134),"",'FIN1-SOURCE'!AK134)</f>
        <v/>
      </c>
      <c r="M856" s="257" t="str">
        <f t="shared" si="14"/>
        <v>OK</v>
      </c>
      <c r="N856" s="15"/>
    </row>
    <row r="857" spans="1:14" ht="33.75" x14ac:dyDescent="0.25">
      <c r="A857" s="257" t="s">
        <v>834</v>
      </c>
      <c r="B857" s="257" t="s">
        <v>7536</v>
      </c>
      <c r="C857" s="257" t="s">
        <v>688</v>
      </c>
      <c r="D857" s="277" t="s">
        <v>7537</v>
      </c>
      <c r="E857" s="278" t="s">
        <v>711</v>
      </c>
      <c r="F857" s="279" t="s">
        <v>688</v>
      </c>
      <c r="G857" s="277" t="s">
        <v>7538</v>
      </c>
      <c r="H857" s="280" t="str">
        <f>IF(OR(AND('FIN1-SOURCE'!AJ107="",'FIN1-SOURCE'!AK107=""),AND('FIN1-SOURCE'!AJ132="",'FIN1-SOURCE'!AK132=""),AND('FIN1-SOURCE'!AK107="K",'FIN1-SOURCE'!AK132="K"),OR('FIN1-SOURCE'!AK107="O",'FIN1-SOURCE'!AK132="O")),"",SUM('FIN1-SOURCE'!AJ107,'FIN1-SOURCE'!AJ132))</f>
        <v/>
      </c>
      <c r="I857" s="280" t="str">
        <f>IF(AND(OR(AND('FIN1-SOURCE'!AK107="O",'FIN1-SOURCE'!AK132="O"),AND('FIN1-SOURCE'!AK107="K",'FIN1-SOURCE'!AK132="K")),SUM('FIN1-SOURCE'!AJ107,'FIN1-SOURCE'!AJ132)=0,ISNUMBER('FIN1-SOURCE'!AJ135)),"",IF(OR('FIN1-SOURCE'!AK107="O",'FIN1-SOURCE'!AK132="O"),"O",IF(AND('FIN1-SOURCE'!AK107='FIN1-SOURCE'!AK132,OR('FIN1-SOURCE'!AK107="K",'FIN1-SOURCE'!AK107="W",'FIN1-SOURCE'!AK107="M")), UPPER('FIN1-SOURCE'!AK107),"")))</f>
        <v/>
      </c>
      <c r="J857" s="281" t="s">
        <v>711</v>
      </c>
      <c r="K857" s="280" t="str">
        <f>IF(AND(ISBLANK('FIN1-SOURCE'!AJ135),$L$857&lt;&gt;"M"),"",'FIN1-SOURCE'!AJ135)</f>
        <v/>
      </c>
      <c r="L857" s="280" t="str">
        <f>IF(ISBLANK('FIN1-SOURCE'!AK135),"",'FIN1-SOURCE'!AK135)</f>
        <v/>
      </c>
      <c r="M857" s="257" t="str">
        <f t="shared" si="14"/>
        <v>OK</v>
      </c>
      <c r="N857" s="15"/>
    </row>
    <row r="858" spans="1:14" ht="33.75" x14ac:dyDescent="0.25">
      <c r="A858" s="257" t="s">
        <v>834</v>
      </c>
      <c r="B858" s="257" t="s">
        <v>2032</v>
      </c>
      <c r="C858" s="257" t="s">
        <v>688</v>
      </c>
      <c r="D858" s="277" t="s">
        <v>2033</v>
      </c>
      <c r="E858" s="278" t="s">
        <v>711</v>
      </c>
      <c r="F858" s="279" t="s">
        <v>688</v>
      </c>
      <c r="G858" s="277" t="s">
        <v>2034</v>
      </c>
      <c r="H858" s="280" t="str">
        <f>IF(OR(AND('FIN1-SOURCE'!AM32="",'FIN1-SOURCE'!AN32=""),AND('FIN1-SOURCE'!AM33="",'FIN1-SOURCE'!AN33=""),AND('FIN1-SOURCE'!AN32="K",'FIN1-SOURCE'!AN33="K"),OR('FIN1-SOURCE'!AN32="O",'FIN1-SOURCE'!AN33="O")),"",SUM('FIN1-SOURCE'!AM32,'FIN1-SOURCE'!AM33))</f>
        <v/>
      </c>
      <c r="I858" s="280" t="str">
        <f>IF(AND(OR(AND('FIN1-SOURCE'!AN32="O",'FIN1-SOURCE'!AN33="O"),AND('FIN1-SOURCE'!AN32="K",'FIN1-SOURCE'!AN33="K")),SUM('FIN1-SOURCE'!AM32,'FIN1-SOURCE'!AM33)=0,ISNUMBER('FIN1-SOURCE'!AM34)),"",IF(OR('FIN1-SOURCE'!AN32="O",'FIN1-SOURCE'!AN33="O"),"O",IF(AND('FIN1-SOURCE'!AN32='FIN1-SOURCE'!AN33,OR('FIN1-SOURCE'!AN32="K",'FIN1-SOURCE'!AN32="W",'FIN1-SOURCE'!AN32="M")), UPPER('FIN1-SOURCE'!AN32),"")))</f>
        <v/>
      </c>
      <c r="J858" s="281" t="s">
        <v>711</v>
      </c>
      <c r="K858" s="280" t="str">
        <f>IF(AND(ISBLANK('FIN1-SOURCE'!AM34),$L$858&lt;&gt;"M"),"",'FIN1-SOURCE'!AM34)</f>
        <v/>
      </c>
      <c r="L858" s="280" t="str">
        <f>IF(ISBLANK('FIN1-SOURCE'!AN34),"",'FIN1-SOURCE'!AN34)</f>
        <v/>
      </c>
      <c r="M858" s="257" t="str">
        <f t="shared" si="14"/>
        <v>OK</v>
      </c>
      <c r="N858" s="15"/>
    </row>
    <row r="859" spans="1:14" ht="33.75" x14ac:dyDescent="0.25">
      <c r="A859" s="257" t="s">
        <v>834</v>
      </c>
      <c r="B859" s="257" t="s">
        <v>2035</v>
      </c>
      <c r="C859" s="257" t="s">
        <v>688</v>
      </c>
      <c r="D859" s="277" t="s">
        <v>2036</v>
      </c>
      <c r="E859" s="278" t="s">
        <v>711</v>
      </c>
      <c r="F859" s="279" t="s">
        <v>688</v>
      </c>
      <c r="G859" s="277" t="s">
        <v>2037</v>
      </c>
      <c r="H859" s="280" t="str">
        <f>IF(OR(AND('FIN1-SOURCE'!AM31="",'FIN1-SOURCE'!AN31=""),AND('FIN1-SOURCE'!AM34="",'FIN1-SOURCE'!AN34=""),AND('FIN1-SOURCE'!AN31="K",'FIN1-SOURCE'!AN34="K"),OR('FIN1-SOURCE'!AN31="O",'FIN1-SOURCE'!AN34="O")),"",SUM('FIN1-SOURCE'!AM31,'FIN1-SOURCE'!AM34))</f>
        <v/>
      </c>
      <c r="I859" s="280" t="str">
        <f>IF(AND(OR(AND('FIN1-SOURCE'!AN31="O",'FIN1-SOURCE'!AN34="O"),AND('FIN1-SOURCE'!AN31="K",'FIN1-SOURCE'!AN34="K")),SUM('FIN1-SOURCE'!AM31,'FIN1-SOURCE'!AM34)=0,ISNUMBER('FIN1-SOURCE'!AM35)),"",IF(OR('FIN1-SOURCE'!AN31="O",'FIN1-SOURCE'!AN34="O"),"O",IF(AND('FIN1-SOURCE'!AN31='FIN1-SOURCE'!AN34,OR('FIN1-SOURCE'!AN31="K",'FIN1-SOURCE'!AN31="W",'FIN1-SOURCE'!AN31="M")), UPPER('FIN1-SOURCE'!AN31),"")))</f>
        <v/>
      </c>
      <c r="J859" s="281" t="s">
        <v>711</v>
      </c>
      <c r="K859" s="280" t="str">
        <f>IF(AND(ISBLANK('FIN1-SOURCE'!AM35),$L$859&lt;&gt;"M"),"",'FIN1-SOURCE'!AM35)</f>
        <v/>
      </c>
      <c r="L859" s="280" t="str">
        <f>IF(ISBLANK('FIN1-SOURCE'!AN35),"",'FIN1-SOURCE'!AN35)</f>
        <v/>
      </c>
      <c r="M859" s="257" t="str">
        <f t="shared" si="14"/>
        <v>OK</v>
      </c>
      <c r="N859" s="15"/>
    </row>
    <row r="860" spans="1:14" ht="33.75" x14ac:dyDescent="0.25">
      <c r="A860" s="257" t="s">
        <v>834</v>
      </c>
      <c r="B860" s="257" t="s">
        <v>2038</v>
      </c>
      <c r="C860" s="257" t="s">
        <v>688</v>
      </c>
      <c r="D860" s="277" t="s">
        <v>2039</v>
      </c>
      <c r="E860" s="278" t="s">
        <v>711</v>
      </c>
      <c r="F860" s="279" t="s">
        <v>688</v>
      </c>
      <c r="G860" s="277" t="s">
        <v>2040</v>
      </c>
      <c r="H860" s="280" t="str">
        <f>IF(OR(AND('FIN1-SOURCE'!AM37="",'FIN1-SOURCE'!AN37=""),AND('FIN1-SOURCE'!AM38="",'FIN1-SOURCE'!AN38=""),AND('FIN1-SOURCE'!AN37="K",'FIN1-SOURCE'!AN38="K"),OR('FIN1-SOURCE'!AN37="O",'FIN1-SOURCE'!AN38="O")),"",SUM('FIN1-SOURCE'!AM37,'FIN1-SOURCE'!AM38))</f>
        <v/>
      </c>
      <c r="I860" s="280" t="str">
        <f>IF(AND(OR(AND('FIN1-SOURCE'!AN37="O",'FIN1-SOURCE'!AN38="O"),AND('FIN1-SOURCE'!AN37="K",'FIN1-SOURCE'!AN38="K")),SUM('FIN1-SOURCE'!AM37,'FIN1-SOURCE'!AM38)=0,ISNUMBER('FIN1-SOURCE'!AM39)),"",IF(OR('FIN1-SOURCE'!AN37="O",'FIN1-SOURCE'!AN38="O"),"O",IF(AND('FIN1-SOURCE'!AN37='FIN1-SOURCE'!AN38,OR('FIN1-SOURCE'!AN37="K",'FIN1-SOURCE'!AN37="W",'FIN1-SOURCE'!AN37="M")), UPPER('FIN1-SOURCE'!AN37),"")))</f>
        <v/>
      </c>
      <c r="J860" s="281" t="s">
        <v>711</v>
      </c>
      <c r="K860" s="280" t="str">
        <f>IF(AND(ISBLANK('FIN1-SOURCE'!AM39),$L$860&lt;&gt;"M"),"",'FIN1-SOURCE'!AM39)</f>
        <v/>
      </c>
      <c r="L860" s="280" t="str">
        <f>IF(ISBLANK('FIN1-SOURCE'!AN39),"",'FIN1-SOURCE'!AN39)</f>
        <v/>
      </c>
      <c r="M860" s="257" t="str">
        <f t="shared" si="14"/>
        <v>OK</v>
      </c>
      <c r="N860" s="15"/>
    </row>
    <row r="861" spans="1:14" ht="33.75" x14ac:dyDescent="0.25">
      <c r="A861" s="257" t="s">
        <v>834</v>
      </c>
      <c r="B861" s="257" t="s">
        <v>2041</v>
      </c>
      <c r="C861" s="257" t="s">
        <v>688</v>
      </c>
      <c r="D861" s="277" t="s">
        <v>2042</v>
      </c>
      <c r="E861" s="278" t="s">
        <v>711</v>
      </c>
      <c r="F861" s="279" t="s">
        <v>688</v>
      </c>
      <c r="G861" s="277" t="s">
        <v>942</v>
      </c>
      <c r="H861" s="280" t="str">
        <f>IF(OR(AND('FIN1-SOURCE'!AM40="",'FIN1-SOURCE'!AN40=""),AND('FIN1-SOURCE'!AM41="",'FIN1-SOURCE'!AN41=""),AND('FIN1-SOURCE'!AN40="K",'FIN1-SOURCE'!AN41="K"),OR('FIN1-SOURCE'!AN40="O",'FIN1-SOURCE'!AN41="O")),"",SUM('FIN1-SOURCE'!AM40,'FIN1-SOURCE'!AM41))</f>
        <v/>
      </c>
      <c r="I861" s="280" t="str">
        <f>IF(AND(OR(AND('FIN1-SOURCE'!AN40="O",'FIN1-SOURCE'!AN41="O"),AND('FIN1-SOURCE'!AN40="K",'FIN1-SOURCE'!AN41="K")),SUM('FIN1-SOURCE'!AM40,'FIN1-SOURCE'!AM41)=0,ISNUMBER('FIN1-SOURCE'!AM42)),"",IF(OR('FIN1-SOURCE'!AN40="O",'FIN1-SOURCE'!AN41="O"),"O",IF(AND('FIN1-SOURCE'!AN40='FIN1-SOURCE'!AN41,OR('FIN1-SOURCE'!AN40="K",'FIN1-SOURCE'!AN40="W",'FIN1-SOURCE'!AN40="M")), UPPER('FIN1-SOURCE'!AN40),"")))</f>
        <v/>
      </c>
      <c r="J861" s="281" t="s">
        <v>711</v>
      </c>
      <c r="K861" s="280" t="str">
        <f>IF(AND(ISBLANK('FIN1-SOURCE'!AM42),$L$861&lt;&gt;"M"),"",'FIN1-SOURCE'!AM42)</f>
        <v/>
      </c>
      <c r="L861" s="280" t="str">
        <f>IF(ISBLANK('FIN1-SOURCE'!AN42),"",'FIN1-SOURCE'!AN42)</f>
        <v/>
      </c>
      <c r="M861" s="257" t="str">
        <f t="shared" si="14"/>
        <v>OK</v>
      </c>
      <c r="N861" s="15"/>
    </row>
    <row r="862" spans="1:14" ht="33.75" x14ac:dyDescent="0.25">
      <c r="A862" s="257" t="s">
        <v>834</v>
      </c>
      <c r="B862" s="257" t="s">
        <v>2043</v>
      </c>
      <c r="C862" s="257" t="s">
        <v>688</v>
      </c>
      <c r="D862" s="277" t="s">
        <v>2044</v>
      </c>
      <c r="E862" s="278" t="s">
        <v>711</v>
      </c>
      <c r="F862" s="279" t="s">
        <v>688</v>
      </c>
      <c r="G862" s="277" t="s">
        <v>948</v>
      </c>
      <c r="H862" s="280" t="str">
        <f>IF(OR(AND('FIN1-SOURCE'!AM42="",'FIN1-SOURCE'!AN42=""),AND('FIN1-SOURCE'!AM43="",'FIN1-SOURCE'!AN43=""),AND('FIN1-SOURCE'!AN42="K",'FIN1-SOURCE'!AN43="K"),OR('FIN1-SOURCE'!AN42="O",'FIN1-SOURCE'!AN43="O")),"",SUM('FIN1-SOURCE'!AM42,'FIN1-SOURCE'!AM43))</f>
        <v/>
      </c>
      <c r="I862" s="280" t="str">
        <f>IF(AND(OR(AND('FIN1-SOURCE'!AN42="O",'FIN1-SOURCE'!AN43="O"),AND('FIN1-SOURCE'!AN42="K",'FIN1-SOURCE'!AN43="K")),SUM('FIN1-SOURCE'!AM42,'FIN1-SOURCE'!AM43)=0,ISNUMBER('FIN1-SOURCE'!AM44)),"",IF(OR('FIN1-SOURCE'!AN42="O",'FIN1-SOURCE'!AN43="O"),"O",IF(AND('FIN1-SOURCE'!AN42='FIN1-SOURCE'!AN43,OR('FIN1-SOURCE'!AN42="K",'FIN1-SOURCE'!AN42="W",'FIN1-SOURCE'!AN42="M")), UPPER('FIN1-SOURCE'!AN42),"")))</f>
        <v/>
      </c>
      <c r="J862" s="281" t="s">
        <v>711</v>
      </c>
      <c r="K862" s="280" t="str">
        <f>IF(AND(ISBLANK('FIN1-SOURCE'!AM44),$L$862&lt;&gt;"M"),"",'FIN1-SOURCE'!AM44)</f>
        <v/>
      </c>
      <c r="L862" s="280" t="str">
        <f>IF(ISBLANK('FIN1-SOURCE'!AN44),"",'FIN1-SOURCE'!AN44)</f>
        <v/>
      </c>
      <c r="M862" s="257" t="str">
        <f t="shared" si="14"/>
        <v>OK</v>
      </c>
      <c r="N862" s="15"/>
    </row>
    <row r="863" spans="1:14" ht="45" x14ac:dyDescent="0.25">
      <c r="A863" s="257" t="s">
        <v>834</v>
      </c>
      <c r="B863" s="257" t="s">
        <v>2045</v>
      </c>
      <c r="C863" s="257" t="s">
        <v>688</v>
      </c>
      <c r="D863" s="277" t="s">
        <v>2046</v>
      </c>
      <c r="E863" s="278" t="s">
        <v>711</v>
      </c>
      <c r="F863" s="279" t="s">
        <v>688</v>
      </c>
      <c r="G863" s="277" t="s">
        <v>951</v>
      </c>
      <c r="H863" s="280" t="str">
        <f>IF(OR(AND('FIN1-SOURCE'!AM35="",'FIN1-SOURCE'!AN35=""),AND('FIN1-SOURCE'!AM39="",'FIN1-SOURCE'!AN39=""),AND('FIN1-SOURCE'!AM44="",'FIN1-SOURCE'!AN44=""),AND('FIN1-SOURCE'!AN35="K",'FIN1-SOURCE'!AN39="K",'FIN1-SOURCE'!AN44="K"),OR('FIN1-SOURCE'!AN35="O",'FIN1-SOURCE'!AN39="O",'FIN1-SOURCE'!AN44="O")),"",SUM('FIN1-SOURCE'!AM35,'FIN1-SOURCE'!AM39,'FIN1-SOURCE'!AM44))</f>
        <v/>
      </c>
      <c r="I863" s="280" t="str">
        <f>IF(AND(OR(AND('FIN1-SOURCE'!AN35="O",'FIN1-SOURCE'!AN39="O",'FIN1-SOURCE'!AN44="O"),AND('FIN1-SOURCE'!AN35="K",'FIN1-SOURCE'!AN39="K",'FIN1-SOURCE'!AN44="K")),SUM('FIN1-SOURCE'!AM35,'FIN1-SOURCE'!AM39,'FIN1-SOURCE'!AM44)=0,ISNUMBER('FIN1-SOURCE'!AM45)),"",IF(OR('FIN1-SOURCE'!AN35="O",'FIN1-SOURCE'!AN39="O",'FIN1-SOURCE'!AN44="O"),"O",IF(AND('FIN1-SOURCE'!AN35='FIN1-SOURCE'!AN39,'FIN1-SOURCE'!AN39='FIN1-SOURCE'!AN44,OR('FIN1-SOURCE'!AN35="K",'FIN1-SOURCE'!AN35="W",'FIN1-SOURCE'!AN35="M")), UPPER('FIN1-SOURCE'!AN35),"")))</f>
        <v/>
      </c>
      <c r="J863" s="281" t="s">
        <v>711</v>
      </c>
      <c r="K863" s="280" t="str">
        <f>IF(AND(ISBLANK('FIN1-SOURCE'!AM45),$L$863&lt;&gt;"M"),"",'FIN1-SOURCE'!AM45)</f>
        <v/>
      </c>
      <c r="L863" s="280" t="str">
        <f>IF(ISBLANK('FIN1-SOURCE'!AN45),"",'FIN1-SOURCE'!AN45)</f>
        <v/>
      </c>
      <c r="M863" s="257" t="str">
        <f t="shared" si="14"/>
        <v>OK</v>
      </c>
      <c r="N863" s="15"/>
    </row>
    <row r="864" spans="1:14" ht="33.75" x14ac:dyDescent="0.25">
      <c r="A864" s="257" t="s">
        <v>834</v>
      </c>
      <c r="B864" s="257" t="s">
        <v>2047</v>
      </c>
      <c r="C864" s="257" t="s">
        <v>688</v>
      </c>
      <c r="D864" s="277" t="s">
        <v>2048</v>
      </c>
      <c r="E864" s="278" t="s">
        <v>711</v>
      </c>
      <c r="F864" s="279" t="s">
        <v>688</v>
      </c>
      <c r="G864" s="277" t="s">
        <v>2049</v>
      </c>
      <c r="H864" s="280" t="str">
        <f>IF(OR(AND('FIN1-SOURCE'!AM47="",'FIN1-SOURCE'!AN47=""),AND('FIN1-SOURCE'!AM48="",'FIN1-SOURCE'!AN48=""),AND('FIN1-SOURCE'!AN47="K",'FIN1-SOURCE'!AN48="K"),OR('FIN1-SOURCE'!AN47="O",'FIN1-SOURCE'!AN48="O")),"",SUM('FIN1-SOURCE'!AM47,'FIN1-SOURCE'!AM48))</f>
        <v/>
      </c>
      <c r="I864" s="280" t="str">
        <f>IF(AND(OR(AND('FIN1-SOURCE'!AN47="O",'FIN1-SOURCE'!AN48="O"),AND('FIN1-SOURCE'!AN47="K",'FIN1-SOURCE'!AN48="K")),SUM('FIN1-SOURCE'!AM47,'FIN1-SOURCE'!AM48)=0,ISNUMBER('FIN1-SOURCE'!AM49)),"",IF(OR('FIN1-SOURCE'!AN47="O",'FIN1-SOURCE'!AN48="O"),"O",IF(AND('FIN1-SOURCE'!AN47='FIN1-SOURCE'!AN48,OR('FIN1-SOURCE'!AN47="K",'FIN1-SOURCE'!AN47="W",'FIN1-SOURCE'!AN47="M")), UPPER('FIN1-SOURCE'!AN47),"")))</f>
        <v/>
      </c>
      <c r="J864" s="281" t="s">
        <v>711</v>
      </c>
      <c r="K864" s="280" t="str">
        <f>IF(AND(ISBLANK('FIN1-SOURCE'!AM49),$L$864&lt;&gt;"M"),"",'FIN1-SOURCE'!AM49)</f>
        <v/>
      </c>
      <c r="L864" s="280" t="str">
        <f>IF(ISBLANK('FIN1-SOURCE'!AN49),"",'FIN1-SOURCE'!AN49)</f>
        <v/>
      </c>
      <c r="M864" s="257" t="str">
        <f t="shared" si="14"/>
        <v>OK</v>
      </c>
      <c r="N864" s="15"/>
    </row>
    <row r="865" spans="1:14" ht="33.75" x14ac:dyDescent="0.25">
      <c r="A865" s="257" t="s">
        <v>834</v>
      </c>
      <c r="B865" s="257" t="s">
        <v>2050</v>
      </c>
      <c r="C865" s="257" t="s">
        <v>688</v>
      </c>
      <c r="D865" s="277" t="s">
        <v>2051</v>
      </c>
      <c r="E865" s="278" t="s">
        <v>711</v>
      </c>
      <c r="F865" s="279" t="s">
        <v>688</v>
      </c>
      <c r="G865" s="277" t="s">
        <v>2052</v>
      </c>
      <c r="H865" s="280" t="str">
        <f>IF(OR(AND('FIN1-SOURCE'!AM46="",'FIN1-SOURCE'!AN46=""),AND('FIN1-SOURCE'!AM49="",'FIN1-SOURCE'!AN49=""),AND('FIN1-SOURCE'!AN46="K",'FIN1-SOURCE'!AN49="K"),OR('FIN1-SOURCE'!AN46="O",'FIN1-SOURCE'!AN49="O")),"",SUM('FIN1-SOURCE'!AM46,'FIN1-SOURCE'!AM49))</f>
        <v/>
      </c>
      <c r="I865" s="280" t="str">
        <f>IF(AND(OR(AND('FIN1-SOURCE'!AN46="O",'FIN1-SOURCE'!AN49="O"),AND('FIN1-SOURCE'!AN46="K",'FIN1-SOURCE'!AN49="K")),SUM('FIN1-SOURCE'!AM46,'FIN1-SOURCE'!AM49)=0,ISNUMBER('FIN1-SOURCE'!AM50)),"",IF(OR('FIN1-SOURCE'!AN46="O",'FIN1-SOURCE'!AN49="O"),"O",IF(AND('FIN1-SOURCE'!AN46='FIN1-SOURCE'!AN49,OR('FIN1-SOURCE'!AN46="K",'FIN1-SOURCE'!AN46="W",'FIN1-SOURCE'!AN46="M")), UPPER('FIN1-SOURCE'!AN46),"")))</f>
        <v/>
      </c>
      <c r="J865" s="281" t="s">
        <v>711</v>
      </c>
      <c r="K865" s="280" t="str">
        <f>IF(AND(ISBLANK('FIN1-SOURCE'!AM50),$L$865&lt;&gt;"M"),"",'FIN1-SOURCE'!AM50)</f>
        <v/>
      </c>
      <c r="L865" s="280" t="str">
        <f>IF(ISBLANK('FIN1-SOURCE'!AN50),"",'FIN1-SOURCE'!AN50)</f>
        <v/>
      </c>
      <c r="M865" s="257" t="str">
        <f t="shared" si="14"/>
        <v>OK</v>
      </c>
      <c r="N865" s="15"/>
    </row>
    <row r="866" spans="1:14" ht="33.75" x14ac:dyDescent="0.25">
      <c r="A866" s="257" t="s">
        <v>834</v>
      </c>
      <c r="B866" s="257" t="s">
        <v>2053</v>
      </c>
      <c r="C866" s="257" t="s">
        <v>688</v>
      </c>
      <c r="D866" s="277" t="s">
        <v>2054</v>
      </c>
      <c r="E866" s="278" t="s">
        <v>711</v>
      </c>
      <c r="F866" s="279" t="s">
        <v>688</v>
      </c>
      <c r="G866" s="277" t="s">
        <v>2055</v>
      </c>
      <c r="H866" s="280" t="str">
        <f>IF(OR(AND('FIN1-SOURCE'!AM53="",'FIN1-SOURCE'!AN53=""),AND('FIN1-SOURCE'!AM54="",'FIN1-SOURCE'!AN54=""),AND('FIN1-SOURCE'!AN53="K",'FIN1-SOURCE'!AN54="K"),OR('FIN1-SOURCE'!AN53="O",'FIN1-SOURCE'!AN54="O")),"",SUM('FIN1-SOURCE'!AM53,'FIN1-SOURCE'!AM54))</f>
        <v/>
      </c>
      <c r="I866" s="280" t="str">
        <f>IF(AND(OR(AND('FIN1-SOURCE'!AN53="O",'FIN1-SOURCE'!AN54="O"),AND('FIN1-SOURCE'!AN53="K",'FIN1-SOURCE'!AN54="K")),SUM('FIN1-SOURCE'!AM53,'FIN1-SOURCE'!AM54)=0,ISNUMBER('FIN1-SOURCE'!AM55)),"",IF(OR('FIN1-SOURCE'!AN53="O",'FIN1-SOURCE'!AN54="O"),"O",IF(AND('FIN1-SOURCE'!AN53='FIN1-SOURCE'!AN54,OR('FIN1-SOURCE'!AN53="K",'FIN1-SOURCE'!AN53="W",'FIN1-SOURCE'!AN53="M")), UPPER('FIN1-SOURCE'!AN53),"")))</f>
        <v/>
      </c>
      <c r="J866" s="281" t="s">
        <v>711</v>
      </c>
      <c r="K866" s="280" t="str">
        <f>IF(AND(ISBLANK('FIN1-SOURCE'!AM55),$L$866&lt;&gt;"M"),"",'FIN1-SOURCE'!AM55)</f>
        <v/>
      </c>
      <c r="L866" s="280" t="str">
        <f>IF(ISBLANK('FIN1-SOURCE'!AN55),"",'FIN1-SOURCE'!AN55)</f>
        <v/>
      </c>
      <c r="M866" s="257" t="str">
        <f t="shared" si="14"/>
        <v>OK</v>
      </c>
      <c r="N866" s="15"/>
    </row>
    <row r="867" spans="1:14" ht="33.75" x14ac:dyDescent="0.25">
      <c r="A867" s="257" t="s">
        <v>834</v>
      </c>
      <c r="B867" s="257" t="s">
        <v>2056</v>
      </c>
      <c r="C867" s="257" t="s">
        <v>688</v>
      </c>
      <c r="D867" s="277" t="s">
        <v>2057</v>
      </c>
      <c r="E867" s="278" t="s">
        <v>711</v>
      </c>
      <c r="F867" s="279" t="s">
        <v>688</v>
      </c>
      <c r="G867" s="277" t="s">
        <v>2058</v>
      </c>
      <c r="H867" s="280" t="str">
        <f>IF(OR(AND('FIN1-SOURCE'!AM55="",'FIN1-SOURCE'!AN55=""),AND('FIN1-SOURCE'!AM56="",'FIN1-SOURCE'!AN56=""),AND('FIN1-SOURCE'!AN55="K",'FIN1-SOURCE'!AN56="K"),OR('FIN1-SOURCE'!AN55="O",'FIN1-SOURCE'!AN56="O")),"",SUM('FIN1-SOURCE'!AM55,'FIN1-SOURCE'!AM56))</f>
        <v/>
      </c>
      <c r="I867" s="280" t="str">
        <f>IF(AND(OR(AND('FIN1-SOURCE'!AN55="O",'FIN1-SOURCE'!AN56="O"),AND('FIN1-SOURCE'!AN55="K",'FIN1-SOURCE'!AN56="K")),SUM('FIN1-SOURCE'!AM55,'FIN1-SOURCE'!AM56)=0,ISNUMBER('FIN1-SOURCE'!AM57)),"",IF(OR('FIN1-SOURCE'!AN55="O",'FIN1-SOURCE'!AN56="O"),"O",IF(AND('FIN1-SOURCE'!AN55='FIN1-SOURCE'!AN56,OR('FIN1-SOURCE'!AN55="K",'FIN1-SOURCE'!AN55="W",'FIN1-SOURCE'!AN55="M")), UPPER('FIN1-SOURCE'!AN55),"")))</f>
        <v/>
      </c>
      <c r="J867" s="281" t="s">
        <v>711</v>
      </c>
      <c r="K867" s="280" t="str">
        <f>IF(AND(ISBLANK('FIN1-SOURCE'!AM57),$L$867&lt;&gt;"M"),"",'FIN1-SOURCE'!AM57)</f>
        <v/>
      </c>
      <c r="L867" s="280" t="str">
        <f>IF(ISBLANK('FIN1-SOURCE'!AN57),"",'FIN1-SOURCE'!AN57)</f>
        <v/>
      </c>
      <c r="M867" s="257" t="str">
        <f t="shared" si="14"/>
        <v>OK</v>
      </c>
      <c r="N867" s="15"/>
    </row>
    <row r="868" spans="1:14" ht="45" x14ac:dyDescent="0.25">
      <c r="A868" s="257" t="s">
        <v>834</v>
      </c>
      <c r="B868" s="257" t="s">
        <v>2059</v>
      </c>
      <c r="C868" s="257" t="s">
        <v>688</v>
      </c>
      <c r="D868" s="277" t="s">
        <v>2060</v>
      </c>
      <c r="E868" s="278" t="s">
        <v>711</v>
      </c>
      <c r="F868" s="279" t="s">
        <v>688</v>
      </c>
      <c r="G868" s="277" t="s">
        <v>2061</v>
      </c>
      <c r="H868" s="280" t="str">
        <f>IF(OR(AND('FIN1-SOURCE'!AM50="",'FIN1-SOURCE'!AN50=""),AND('FIN1-SOURCE'!AM52="",'FIN1-SOURCE'!AN52=""),AND('FIN1-SOURCE'!AM57="",'FIN1-SOURCE'!AN57=""),AND('FIN1-SOURCE'!AN50="K",'FIN1-SOURCE'!AN52="K",'FIN1-SOURCE'!AN57="K"),OR('FIN1-SOURCE'!AN50="O",'FIN1-SOURCE'!AN52="O",'FIN1-SOURCE'!AN57="O")),"",SUM('FIN1-SOURCE'!AM50,'FIN1-SOURCE'!AM52,'FIN1-SOURCE'!AM57))</f>
        <v/>
      </c>
      <c r="I868" s="280" t="str">
        <f>IF(AND(OR(AND('FIN1-SOURCE'!AN50="O",'FIN1-SOURCE'!AN52="O",'FIN1-SOURCE'!AN57="O"),AND('FIN1-SOURCE'!AN50="K",'FIN1-SOURCE'!AN52="K",'FIN1-SOURCE'!AN57="K")),SUM('FIN1-SOURCE'!AM50,'FIN1-SOURCE'!AM52,'FIN1-SOURCE'!AM57)=0,ISNUMBER('FIN1-SOURCE'!AM58)),"",IF(OR('FIN1-SOURCE'!AN50="O",'FIN1-SOURCE'!AN52="O",'FIN1-SOURCE'!AN57="O"),"O",IF(AND('FIN1-SOURCE'!AN50='FIN1-SOURCE'!AN52,'FIN1-SOURCE'!AN52='FIN1-SOURCE'!AN57,OR('FIN1-SOURCE'!AN50="K",'FIN1-SOURCE'!AN50="W",'FIN1-SOURCE'!AN50="M")), UPPER('FIN1-SOURCE'!AN50),"")))</f>
        <v/>
      </c>
      <c r="J868" s="281" t="s">
        <v>711</v>
      </c>
      <c r="K868" s="280" t="str">
        <f>IF(AND(ISBLANK('FIN1-SOURCE'!AM58),$L$868&lt;&gt;"M"),"",'FIN1-SOURCE'!AM58)</f>
        <v/>
      </c>
      <c r="L868" s="280" t="str">
        <f>IF(ISBLANK('FIN1-SOURCE'!AN58),"",'FIN1-SOURCE'!AN58)</f>
        <v/>
      </c>
      <c r="M868" s="257" t="str">
        <f t="shared" si="14"/>
        <v>OK</v>
      </c>
      <c r="N868" s="15"/>
    </row>
    <row r="869" spans="1:14" ht="33.75" x14ac:dyDescent="0.25">
      <c r="A869" s="257" t="s">
        <v>834</v>
      </c>
      <c r="B869" s="257" t="s">
        <v>2062</v>
      </c>
      <c r="C869" s="257" t="s">
        <v>688</v>
      </c>
      <c r="D869" s="277" t="s">
        <v>2063</v>
      </c>
      <c r="E869" s="278" t="s">
        <v>711</v>
      </c>
      <c r="F869" s="279" t="s">
        <v>688</v>
      </c>
      <c r="G869" s="277" t="s">
        <v>2064</v>
      </c>
      <c r="H869" s="280" t="str">
        <f>IF(OR(AND('FIN1-SOURCE'!AM60="",'FIN1-SOURCE'!AN60=""),AND('FIN1-SOURCE'!AM61="",'FIN1-SOURCE'!AN61=""),AND('FIN1-SOURCE'!AN60="K",'FIN1-SOURCE'!AN61="K"),OR('FIN1-SOURCE'!AN60="O",'FIN1-SOURCE'!AN61="O")),"",SUM('FIN1-SOURCE'!AM60,'FIN1-SOURCE'!AM61))</f>
        <v/>
      </c>
      <c r="I869" s="280" t="str">
        <f>IF(AND(OR(AND('FIN1-SOURCE'!AN60="O",'FIN1-SOURCE'!AN61="O"),AND('FIN1-SOURCE'!AN60="K",'FIN1-SOURCE'!AN61="K")),SUM('FIN1-SOURCE'!AM60,'FIN1-SOURCE'!AM61)=0,ISNUMBER('FIN1-SOURCE'!AM62)),"",IF(OR('FIN1-SOURCE'!AN60="O",'FIN1-SOURCE'!AN61="O"),"O",IF(AND('FIN1-SOURCE'!AN60='FIN1-SOURCE'!AN61,OR('FIN1-SOURCE'!AN60="K",'FIN1-SOURCE'!AN60="W",'FIN1-SOURCE'!AN60="M")), UPPER('FIN1-SOURCE'!AN60),"")))</f>
        <v/>
      </c>
      <c r="J869" s="281" t="s">
        <v>711</v>
      </c>
      <c r="K869" s="280" t="str">
        <f>IF(AND(ISBLANK('FIN1-SOURCE'!AM62),$L$869&lt;&gt;"M"),"",'FIN1-SOURCE'!AM62)</f>
        <v/>
      </c>
      <c r="L869" s="280" t="str">
        <f>IF(ISBLANK('FIN1-SOURCE'!AN62),"",'FIN1-SOURCE'!AN62)</f>
        <v/>
      </c>
      <c r="M869" s="257" t="str">
        <f t="shared" si="14"/>
        <v>OK</v>
      </c>
      <c r="N869" s="15"/>
    </row>
    <row r="870" spans="1:14" ht="33.75" x14ac:dyDescent="0.25">
      <c r="A870" s="257" t="s">
        <v>834</v>
      </c>
      <c r="B870" s="257" t="s">
        <v>2065</v>
      </c>
      <c r="C870" s="257" t="s">
        <v>688</v>
      </c>
      <c r="D870" s="277" t="s">
        <v>2066</v>
      </c>
      <c r="E870" s="278" t="s">
        <v>711</v>
      </c>
      <c r="F870" s="279" t="s">
        <v>688</v>
      </c>
      <c r="G870" s="277" t="s">
        <v>2067</v>
      </c>
      <c r="H870" s="280" t="str">
        <f>IF(OR(AND('FIN1-SOURCE'!AM59="",'FIN1-SOURCE'!AN59=""),AND('FIN1-SOURCE'!AM62="",'FIN1-SOURCE'!AN62=""),AND('FIN1-SOURCE'!AN59="K",'FIN1-SOURCE'!AN62="K"),OR('FIN1-SOURCE'!AN59="O",'FIN1-SOURCE'!AN62="O")),"",SUM('FIN1-SOURCE'!AM59,'FIN1-SOURCE'!AM62))</f>
        <v/>
      </c>
      <c r="I870" s="280" t="str">
        <f>IF(AND(OR(AND('FIN1-SOURCE'!AN59="O",'FIN1-SOURCE'!AN62="O"),AND('FIN1-SOURCE'!AN59="K",'FIN1-SOURCE'!AN62="K")),SUM('FIN1-SOURCE'!AM59,'FIN1-SOURCE'!AM62)=0,ISNUMBER('FIN1-SOURCE'!AM63)),"",IF(OR('FIN1-SOURCE'!AN59="O",'FIN1-SOURCE'!AN62="O"),"O",IF(AND('FIN1-SOURCE'!AN59='FIN1-SOURCE'!AN62,OR('FIN1-SOURCE'!AN59="K",'FIN1-SOURCE'!AN59="W",'FIN1-SOURCE'!AN59="M")), UPPER('FIN1-SOURCE'!AN59),"")))</f>
        <v/>
      </c>
      <c r="J870" s="281" t="s">
        <v>711</v>
      </c>
      <c r="K870" s="280" t="str">
        <f>IF(AND(ISBLANK('FIN1-SOURCE'!AM63),$L$870&lt;&gt;"M"),"",'FIN1-SOURCE'!AM63)</f>
        <v/>
      </c>
      <c r="L870" s="280" t="str">
        <f>IF(ISBLANK('FIN1-SOURCE'!AN63),"",'FIN1-SOURCE'!AN63)</f>
        <v/>
      </c>
      <c r="M870" s="257" t="str">
        <f t="shared" si="14"/>
        <v>OK</v>
      </c>
      <c r="N870" s="15"/>
    </row>
    <row r="871" spans="1:14" ht="33.75" x14ac:dyDescent="0.25">
      <c r="A871" s="257" t="s">
        <v>834</v>
      </c>
      <c r="B871" s="257" t="s">
        <v>2068</v>
      </c>
      <c r="C871" s="257" t="s">
        <v>688</v>
      </c>
      <c r="D871" s="277" t="s">
        <v>2069</v>
      </c>
      <c r="E871" s="278" t="s">
        <v>711</v>
      </c>
      <c r="F871" s="279" t="s">
        <v>688</v>
      </c>
      <c r="G871" s="277" t="s">
        <v>2070</v>
      </c>
      <c r="H871" s="280" t="str">
        <f>IF(OR(AND('FIN1-SOURCE'!AM65="",'FIN1-SOURCE'!AN65=""),AND('FIN1-SOURCE'!AM66="",'FIN1-SOURCE'!AN66=""),AND('FIN1-SOURCE'!AN65="K",'FIN1-SOURCE'!AN66="K"),OR('FIN1-SOURCE'!AN65="O",'FIN1-SOURCE'!AN66="O")),"",SUM('FIN1-SOURCE'!AM65,'FIN1-SOURCE'!AM66))</f>
        <v/>
      </c>
      <c r="I871" s="280" t="str">
        <f>IF(AND(OR(AND('FIN1-SOURCE'!AN65="O",'FIN1-SOURCE'!AN66="O"),AND('FIN1-SOURCE'!AN65="K",'FIN1-SOURCE'!AN66="K")),SUM('FIN1-SOURCE'!AM65,'FIN1-SOURCE'!AM66)=0,ISNUMBER('FIN1-SOURCE'!AM67)),"",IF(OR('FIN1-SOURCE'!AN65="O",'FIN1-SOURCE'!AN66="O"),"O",IF(AND('FIN1-SOURCE'!AN65='FIN1-SOURCE'!AN66,OR('FIN1-SOURCE'!AN65="K",'FIN1-SOURCE'!AN65="W",'FIN1-SOURCE'!AN65="M")), UPPER('FIN1-SOURCE'!AN65),"")))</f>
        <v/>
      </c>
      <c r="J871" s="281" t="s">
        <v>711</v>
      </c>
      <c r="K871" s="280" t="str">
        <f>IF(AND(ISBLANK('FIN1-SOURCE'!AM67),$L$871&lt;&gt;"M"),"",'FIN1-SOURCE'!AM67)</f>
        <v/>
      </c>
      <c r="L871" s="280" t="str">
        <f>IF(ISBLANK('FIN1-SOURCE'!AN67),"",'FIN1-SOURCE'!AN67)</f>
        <v/>
      </c>
      <c r="M871" s="257" t="str">
        <f t="shared" si="14"/>
        <v>OK</v>
      </c>
      <c r="N871" s="15"/>
    </row>
    <row r="872" spans="1:14" ht="33.75" x14ac:dyDescent="0.25">
      <c r="A872" s="257" t="s">
        <v>834</v>
      </c>
      <c r="B872" s="257" t="s">
        <v>2071</v>
      </c>
      <c r="C872" s="257" t="s">
        <v>688</v>
      </c>
      <c r="D872" s="277" t="s">
        <v>2072</v>
      </c>
      <c r="E872" s="278" t="s">
        <v>711</v>
      </c>
      <c r="F872" s="279" t="s">
        <v>688</v>
      </c>
      <c r="G872" s="277" t="s">
        <v>2073</v>
      </c>
      <c r="H872" s="280" t="str">
        <f>IF(OR(AND('FIN1-SOURCE'!AM67="",'FIN1-SOURCE'!AN67=""),AND('FIN1-SOURCE'!AM68="",'FIN1-SOURCE'!AN68=""),AND('FIN1-SOURCE'!AN67="K",'FIN1-SOURCE'!AN68="K"),OR('FIN1-SOURCE'!AN67="O",'FIN1-SOURCE'!AN68="O")),"",SUM('FIN1-SOURCE'!AM67,'FIN1-SOURCE'!AM68))</f>
        <v/>
      </c>
      <c r="I872" s="280" t="str">
        <f>IF(AND(OR(AND('FIN1-SOURCE'!AN67="O",'FIN1-SOURCE'!AN68="O"),AND('FIN1-SOURCE'!AN67="K",'FIN1-SOURCE'!AN68="K")),SUM('FIN1-SOURCE'!AM67,'FIN1-SOURCE'!AM68)=0,ISNUMBER('FIN1-SOURCE'!AM69)),"",IF(OR('FIN1-SOURCE'!AN67="O",'FIN1-SOURCE'!AN68="O"),"O",IF(AND('FIN1-SOURCE'!AN67='FIN1-SOURCE'!AN68,OR('FIN1-SOURCE'!AN67="K",'FIN1-SOURCE'!AN67="W",'FIN1-SOURCE'!AN67="M")), UPPER('FIN1-SOURCE'!AN67),"")))</f>
        <v/>
      </c>
      <c r="J872" s="281" t="s">
        <v>711</v>
      </c>
      <c r="K872" s="280" t="str">
        <f>IF(AND(ISBLANK('FIN1-SOURCE'!AM69),$L$872&lt;&gt;"M"),"",'FIN1-SOURCE'!AM69)</f>
        <v/>
      </c>
      <c r="L872" s="280" t="str">
        <f>IF(ISBLANK('FIN1-SOURCE'!AN69),"",'FIN1-SOURCE'!AN69)</f>
        <v/>
      </c>
      <c r="M872" s="257" t="str">
        <f t="shared" si="14"/>
        <v>OK</v>
      </c>
      <c r="N872" s="15"/>
    </row>
    <row r="873" spans="1:14" ht="33.75" x14ac:dyDescent="0.25">
      <c r="A873" s="257" t="s">
        <v>834</v>
      </c>
      <c r="B873" s="257" t="s">
        <v>2074</v>
      </c>
      <c r="C873" s="257" t="s">
        <v>688</v>
      </c>
      <c r="D873" s="277" t="s">
        <v>2075</v>
      </c>
      <c r="E873" s="278" t="s">
        <v>711</v>
      </c>
      <c r="F873" s="279" t="s">
        <v>688</v>
      </c>
      <c r="G873" s="277" t="s">
        <v>2076</v>
      </c>
      <c r="H873" s="280" t="str">
        <f>IF(OR(AND('FIN1-SOURCE'!AM63="",'FIN1-SOURCE'!AN63=""),AND('FIN1-SOURCE'!AM69="",'FIN1-SOURCE'!AN69=""),AND('FIN1-SOURCE'!AN63="K",'FIN1-SOURCE'!AN69="K"),OR('FIN1-SOURCE'!AN63="O",'FIN1-SOURCE'!AN69="O")),"",SUM('FIN1-SOURCE'!AM63,'FIN1-SOURCE'!AM69))</f>
        <v/>
      </c>
      <c r="I873" s="280" t="str">
        <f>IF(AND(OR(AND('FIN1-SOURCE'!AN63="O",'FIN1-SOURCE'!AN69="O"),AND('FIN1-SOURCE'!AN63="K",'FIN1-SOURCE'!AN69="K")),SUM('FIN1-SOURCE'!AM63,'FIN1-SOURCE'!AM69)=0,ISNUMBER('FIN1-SOURCE'!AM70)),"",IF(OR('FIN1-SOURCE'!AN63="O",'FIN1-SOURCE'!AN69="O"),"O",IF(AND('FIN1-SOURCE'!AN63='FIN1-SOURCE'!AN69,OR('FIN1-SOURCE'!AN63="K",'FIN1-SOURCE'!AN63="W",'FIN1-SOURCE'!AN63="M")), UPPER('FIN1-SOURCE'!AN63),"")))</f>
        <v/>
      </c>
      <c r="J873" s="281" t="s">
        <v>711</v>
      </c>
      <c r="K873" s="280" t="str">
        <f>IF(AND(ISBLANK('FIN1-SOURCE'!AM70),$L$873&lt;&gt;"M"),"",'FIN1-SOURCE'!AM70)</f>
        <v/>
      </c>
      <c r="L873" s="280" t="str">
        <f>IF(ISBLANK('FIN1-SOURCE'!AN70),"",'FIN1-SOURCE'!AN70)</f>
        <v/>
      </c>
      <c r="M873" s="257" t="str">
        <f t="shared" si="14"/>
        <v>OK</v>
      </c>
      <c r="N873" s="15"/>
    </row>
    <row r="874" spans="1:14" ht="45" x14ac:dyDescent="0.25">
      <c r="A874" s="257" t="s">
        <v>834</v>
      </c>
      <c r="B874" s="257" t="s">
        <v>2077</v>
      </c>
      <c r="C874" s="257" t="s">
        <v>688</v>
      </c>
      <c r="D874" s="277" t="s">
        <v>2078</v>
      </c>
      <c r="E874" s="278" t="s">
        <v>711</v>
      </c>
      <c r="F874" s="279" t="s">
        <v>688</v>
      </c>
      <c r="G874" s="277" t="s">
        <v>2079</v>
      </c>
      <c r="H874" s="280" t="str">
        <f>IF(OR(AND('FIN1-SOURCE'!AM31="",'FIN1-SOURCE'!AN31=""),AND('FIN1-SOURCE'!AM46="",'FIN1-SOURCE'!AN46=""),AND('FIN1-SOURCE'!AM59="",'FIN1-SOURCE'!AN59=""),AND('FIN1-SOURCE'!AN31="K",'FIN1-SOURCE'!AN46="K",'FIN1-SOURCE'!AN59="K"),OR('FIN1-SOURCE'!AN31="O",'FIN1-SOURCE'!AN46="O",'FIN1-SOURCE'!AN59="O")),"",SUM('FIN1-SOURCE'!AM31,'FIN1-SOURCE'!AM46,'FIN1-SOURCE'!AM59))</f>
        <v/>
      </c>
      <c r="I874" s="280" t="str">
        <f>IF(AND(OR(AND('FIN1-SOURCE'!AN31="O",'FIN1-SOURCE'!AN46="O",'FIN1-SOURCE'!AN59="O"),AND('FIN1-SOURCE'!AN31="K",'FIN1-SOURCE'!AN46="K",'FIN1-SOURCE'!AN59="K")),SUM('FIN1-SOURCE'!AM31,'FIN1-SOURCE'!AM46,'FIN1-SOURCE'!AM59)=0,ISNUMBER('FIN1-SOURCE'!AM71)),"",IF(OR('FIN1-SOURCE'!AN31="O",'FIN1-SOURCE'!AN46="O",'FIN1-SOURCE'!AN59="O"),"O",IF(AND('FIN1-SOURCE'!AN31='FIN1-SOURCE'!AN46,'FIN1-SOURCE'!AN46='FIN1-SOURCE'!AN59,OR('FIN1-SOURCE'!AN31="K",'FIN1-SOURCE'!AN31="W",'FIN1-SOURCE'!AN31="M")), UPPER('FIN1-SOURCE'!AN31),"")))</f>
        <v/>
      </c>
      <c r="J874" s="281" t="s">
        <v>711</v>
      </c>
      <c r="K874" s="280" t="str">
        <f>IF(AND(ISBLANK('FIN1-SOURCE'!AM71),$L$874&lt;&gt;"M"),"",'FIN1-SOURCE'!AM71)</f>
        <v/>
      </c>
      <c r="L874" s="280" t="str">
        <f>IF(ISBLANK('FIN1-SOURCE'!AN71),"",'FIN1-SOURCE'!AN71)</f>
        <v/>
      </c>
      <c r="M874" s="257" t="str">
        <f t="shared" si="14"/>
        <v>OK</v>
      </c>
      <c r="N874" s="15"/>
    </row>
    <row r="875" spans="1:14" ht="45" x14ac:dyDescent="0.25">
      <c r="A875" s="257" t="s">
        <v>834</v>
      </c>
      <c r="B875" s="257" t="s">
        <v>2080</v>
      </c>
      <c r="C875" s="257" t="s">
        <v>688</v>
      </c>
      <c r="D875" s="277" t="s">
        <v>2081</v>
      </c>
      <c r="E875" s="278" t="s">
        <v>711</v>
      </c>
      <c r="F875" s="279" t="s">
        <v>688</v>
      </c>
      <c r="G875" s="277" t="s">
        <v>2082</v>
      </c>
      <c r="H875" s="280" t="str">
        <f>IF(OR(AND('FIN1-SOURCE'!AM32="",'FIN1-SOURCE'!AN32=""),AND('FIN1-SOURCE'!AM47="",'FIN1-SOURCE'!AN47=""),AND('FIN1-SOURCE'!AM60="",'FIN1-SOURCE'!AN60=""),AND('FIN1-SOURCE'!AN32="K",'FIN1-SOURCE'!AN47="K",'FIN1-SOURCE'!AN60="K"),OR('FIN1-SOURCE'!AN32="O",'FIN1-SOURCE'!AN47="O",'FIN1-SOURCE'!AN60="O")),"",SUM('FIN1-SOURCE'!AM32,'FIN1-SOURCE'!AM47,'FIN1-SOURCE'!AM60))</f>
        <v/>
      </c>
      <c r="I875" s="280" t="str">
        <f>IF(AND(OR(AND('FIN1-SOURCE'!AN32="O",'FIN1-SOURCE'!AN47="O",'FIN1-SOURCE'!AN60="O"),AND('FIN1-SOURCE'!AN32="K",'FIN1-SOURCE'!AN47="K",'FIN1-SOURCE'!AN60="K")),SUM('FIN1-SOURCE'!AM32,'FIN1-SOURCE'!AM47,'FIN1-SOURCE'!AM60)=0,ISNUMBER('FIN1-SOURCE'!AM72)),"",IF(OR('FIN1-SOURCE'!AN32="O",'FIN1-SOURCE'!AN47="O",'FIN1-SOURCE'!AN60="O"),"O",IF(AND('FIN1-SOURCE'!AN32='FIN1-SOURCE'!AN47,'FIN1-SOURCE'!AN47='FIN1-SOURCE'!AN60,OR('FIN1-SOURCE'!AN32="K",'FIN1-SOURCE'!AN32="W",'FIN1-SOURCE'!AN32="M")), UPPER('FIN1-SOURCE'!AN32),"")))</f>
        <v/>
      </c>
      <c r="J875" s="281" t="s">
        <v>711</v>
      </c>
      <c r="K875" s="280" t="str">
        <f>IF(AND(ISBLANK('FIN1-SOURCE'!AM72),$L$875&lt;&gt;"M"),"",'FIN1-SOURCE'!AM72)</f>
        <v/>
      </c>
      <c r="L875" s="280" t="str">
        <f>IF(ISBLANK('FIN1-SOURCE'!AN72),"",'FIN1-SOURCE'!AN72)</f>
        <v/>
      </c>
      <c r="M875" s="257" t="str">
        <f t="shared" si="14"/>
        <v>OK</v>
      </c>
      <c r="N875" s="15"/>
    </row>
    <row r="876" spans="1:14" ht="45" x14ac:dyDescent="0.25">
      <c r="A876" s="257" t="s">
        <v>834</v>
      </c>
      <c r="B876" s="257" t="s">
        <v>2083</v>
      </c>
      <c r="C876" s="257" t="s">
        <v>688</v>
      </c>
      <c r="D876" s="277" t="s">
        <v>2084</v>
      </c>
      <c r="E876" s="278" t="s">
        <v>711</v>
      </c>
      <c r="F876" s="279" t="s">
        <v>688</v>
      </c>
      <c r="G876" s="277" t="s">
        <v>2085</v>
      </c>
      <c r="H876" s="280" t="str">
        <f>IF(OR(AND('FIN1-SOURCE'!AM33="",'FIN1-SOURCE'!AN33=""),AND('FIN1-SOURCE'!AM48="",'FIN1-SOURCE'!AN48=""),AND('FIN1-SOURCE'!AM61="",'FIN1-SOURCE'!AN61=""),AND('FIN1-SOURCE'!AN33="K",'FIN1-SOURCE'!AN48="K",'FIN1-SOURCE'!AN61="K"),OR('FIN1-SOURCE'!AN33="O",'FIN1-SOURCE'!AN48="O",'FIN1-SOURCE'!AN61="O")),"",SUM('FIN1-SOURCE'!AM33,'FIN1-SOURCE'!AM48,'FIN1-SOURCE'!AM61))</f>
        <v/>
      </c>
      <c r="I876" s="280" t="str">
        <f>IF(AND(OR(AND('FIN1-SOURCE'!AN33="O",'FIN1-SOURCE'!AN48="O",'FIN1-SOURCE'!AN61="O"),AND('FIN1-SOURCE'!AN33="K",'FIN1-SOURCE'!AN48="K",'FIN1-SOURCE'!AN61="K")),SUM('FIN1-SOURCE'!AM33,'FIN1-SOURCE'!AM48,'FIN1-SOURCE'!AM61)=0,ISNUMBER('FIN1-SOURCE'!AM73)),"",IF(OR('FIN1-SOURCE'!AN33="O",'FIN1-SOURCE'!AN48="O",'FIN1-SOURCE'!AN61="O"),"O",IF(AND('FIN1-SOURCE'!AN33='FIN1-SOURCE'!AN48,'FIN1-SOURCE'!AN48='FIN1-SOURCE'!AN61,OR('FIN1-SOURCE'!AN33="K",'FIN1-SOURCE'!AN33="W",'FIN1-SOURCE'!AN33="M")), UPPER('FIN1-SOURCE'!AN33),"")))</f>
        <v/>
      </c>
      <c r="J876" s="281" t="s">
        <v>711</v>
      </c>
      <c r="K876" s="280" t="str">
        <f>IF(AND(ISBLANK('FIN1-SOURCE'!AM73),$L$876&lt;&gt;"M"),"",'FIN1-SOURCE'!AM73)</f>
        <v/>
      </c>
      <c r="L876" s="280" t="str">
        <f>IF(ISBLANK('FIN1-SOURCE'!AN73),"",'FIN1-SOURCE'!AN73)</f>
        <v/>
      </c>
      <c r="M876" s="257" t="str">
        <f t="shared" si="14"/>
        <v>OK</v>
      </c>
      <c r="N876" s="15"/>
    </row>
    <row r="877" spans="1:14" ht="45" x14ac:dyDescent="0.25">
      <c r="A877" s="257" t="s">
        <v>834</v>
      </c>
      <c r="B877" s="257" t="s">
        <v>2086</v>
      </c>
      <c r="C877" s="257" t="s">
        <v>688</v>
      </c>
      <c r="D877" s="277" t="s">
        <v>2087</v>
      </c>
      <c r="E877" s="278" t="s">
        <v>711</v>
      </c>
      <c r="F877" s="279" t="s">
        <v>688</v>
      </c>
      <c r="G877" s="277" t="s">
        <v>2088</v>
      </c>
      <c r="H877" s="280" t="str">
        <f>IF(OR(AND('FIN1-SOURCE'!AM34="",'FIN1-SOURCE'!AN34=""),AND('FIN1-SOURCE'!AM49="",'FIN1-SOURCE'!AN49=""),AND('FIN1-SOURCE'!AM62="",'FIN1-SOURCE'!AN62=""),AND('FIN1-SOURCE'!AN34="K",'FIN1-SOURCE'!AN49="K",'FIN1-SOURCE'!AN62="K"),OR('FIN1-SOURCE'!AN34="O",'FIN1-SOURCE'!AN49="O",'FIN1-SOURCE'!AN62="O")),"",SUM('FIN1-SOURCE'!AM34,'FIN1-SOURCE'!AM49,'FIN1-SOURCE'!AM62))</f>
        <v/>
      </c>
      <c r="I877" s="280" t="str">
        <f>IF(AND(OR(AND('FIN1-SOURCE'!AN34="O",'FIN1-SOURCE'!AN49="O",'FIN1-SOURCE'!AN62="O"),AND('FIN1-SOURCE'!AN34="K",'FIN1-SOURCE'!AN49="K",'FIN1-SOURCE'!AN62="K")),SUM('FIN1-SOURCE'!AM34,'FIN1-SOURCE'!AM49,'FIN1-SOURCE'!AM62)=0,ISNUMBER('FIN1-SOURCE'!AM74)),"",IF(OR('FIN1-SOURCE'!AN34="O",'FIN1-SOURCE'!AN49="O",'FIN1-SOURCE'!AN62="O"),"O",IF(AND('FIN1-SOURCE'!AN34='FIN1-SOURCE'!AN49,'FIN1-SOURCE'!AN49='FIN1-SOURCE'!AN62,OR('FIN1-SOURCE'!AN34="K",'FIN1-SOURCE'!AN34="W",'FIN1-SOURCE'!AN34="M")), UPPER('FIN1-SOURCE'!AN34),"")))</f>
        <v/>
      </c>
      <c r="J877" s="281" t="s">
        <v>711</v>
      </c>
      <c r="K877" s="280" t="str">
        <f>IF(AND(ISBLANK('FIN1-SOURCE'!AM74),$L$877&lt;&gt;"M"),"",'FIN1-SOURCE'!AM74)</f>
        <v/>
      </c>
      <c r="L877" s="280" t="str">
        <f>IF(ISBLANK('FIN1-SOURCE'!AN74),"",'FIN1-SOURCE'!AN74)</f>
        <v/>
      </c>
      <c r="M877" s="257" t="str">
        <f t="shared" si="14"/>
        <v>OK</v>
      </c>
      <c r="N877" s="15"/>
    </row>
    <row r="878" spans="1:14" ht="45" x14ac:dyDescent="0.25">
      <c r="A878" s="257" t="s">
        <v>834</v>
      </c>
      <c r="B878" s="257" t="s">
        <v>2089</v>
      </c>
      <c r="C878" s="257" t="s">
        <v>688</v>
      </c>
      <c r="D878" s="277" t="s">
        <v>2090</v>
      </c>
      <c r="E878" s="278" t="s">
        <v>711</v>
      </c>
      <c r="F878" s="279" t="s">
        <v>688</v>
      </c>
      <c r="G878" s="277" t="s">
        <v>2091</v>
      </c>
      <c r="H878" s="280" t="str">
        <f>IF(OR(AND('FIN1-SOURCE'!AM35="",'FIN1-SOURCE'!AN35=""),AND('FIN1-SOURCE'!AM50="",'FIN1-SOURCE'!AN50=""),AND('FIN1-SOURCE'!AM63="",'FIN1-SOURCE'!AN63=""),AND('FIN1-SOURCE'!AN35="K",'FIN1-SOURCE'!AN50="K",'FIN1-SOURCE'!AN63="K"),OR('FIN1-SOURCE'!AN35="O",'FIN1-SOURCE'!AN50="O",'FIN1-SOURCE'!AN63="O")),"",SUM('FIN1-SOURCE'!AM35,'FIN1-SOURCE'!AM50,'FIN1-SOURCE'!AM63))</f>
        <v/>
      </c>
      <c r="I878" s="280" t="str">
        <f>IF(AND(OR(AND('FIN1-SOURCE'!AN35="O",'FIN1-SOURCE'!AN50="O",'FIN1-SOURCE'!AN63="O"),AND('FIN1-SOURCE'!AN35="K",'FIN1-SOURCE'!AN50="K",'FIN1-SOURCE'!AN63="K")),SUM('FIN1-SOURCE'!AM35,'FIN1-SOURCE'!AM50,'FIN1-SOURCE'!AM63)=0,ISNUMBER('FIN1-SOURCE'!AM75)),"",IF(OR('FIN1-SOURCE'!AN35="O",'FIN1-SOURCE'!AN50="O",'FIN1-SOURCE'!AN63="O"),"O",IF(AND('FIN1-SOURCE'!AN35='FIN1-SOURCE'!AN50,'FIN1-SOURCE'!AN50='FIN1-SOURCE'!AN63,OR('FIN1-SOURCE'!AN35="K",'FIN1-SOURCE'!AN35="W",'FIN1-SOURCE'!AN35="M")), UPPER('FIN1-SOURCE'!AN35),"")))</f>
        <v/>
      </c>
      <c r="J878" s="281" t="s">
        <v>711</v>
      </c>
      <c r="K878" s="280" t="str">
        <f>IF(AND(ISBLANK('FIN1-SOURCE'!AM75),$L$878&lt;&gt;"M"),"",'FIN1-SOURCE'!AM75)</f>
        <v/>
      </c>
      <c r="L878" s="280" t="str">
        <f>IF(ISBLANK('FIN1-SOURCE'!AN75),"",'FIN1-SOURCE'!AN75)</f>
        <v/>
      </c>
      <c r="M878" s="257" t="str">
        <f t="shared" si="14"/>
        <v>OK</v>
      </c>
      <c r="N878" s="15"/>
    </row>
    <row r="879" spans="1:14" ht="45" x14ac:dyDescent="0.25">
      <c r="A879" s="257" t="s">
        <v>834</v>
      </c>
      <c r="B879" s="257" t="s">
        <v>2092</v>
      </c>
      <c r="C879" s="257" t="s">
        <v>688</v>
      </c>
      <c r="D879" s="277" t="s">
        <v>2093</v>
      </c>
      <c r="E879" s="278" t="s">
        <v>711</v>
      </c>
      <c r="F879" s="279" t="s">
        <v>688</v>
      </c>
      <c r="G879" s="277" t="s">
        <v>2094</v>
      </c>
      <c r="H879" s="280" t="str">
        <f>IF(OR(AND('FIN1-SOURCE'!AM36="",'FIN1-SOURCE'!AN36=""),AND('FIN1-SOURCE'!AM51="",'FIN1-SOURCE'!AN51=""),AND('FIN1-SOURCE'!AM64="",'FIN1-SOURCE'!AN64=""),AND('FIN1-SOURCE'!AN36="K",'FIN1-SOURCE'!AN51="K",'FIN1-SOURCE'!AN64="K"),OR('FIN1-SOURCE'!AN36="O",'FIN1-SOURCE'!AN51="O",'FIN1-SOURCE'!AN64="O")),"",SUM('FIN1-SOURCE'!AM36,'FIN1-SOURCE'!AM51,'FIN1-SOURCE'!AM64))</f>
        <v/>
      </c>
      <c r="I879" s="280" t="str">
        <f>IF(AND(OR(AND('FIN1-SOURCE'!AN36="O",'FIN1-SOURCE'!AN51="O",'FIN1-SOURCE'!AN64="O"),AND('FIN1-SOURCE'!AN36="K",'FIN1-SOURCE'!AN51="K",'FIN1-SOURCE'!AN64="K")),SUM('FIN1-SOURCE'!AM36,'FIN1-SOURCE'!AM51,'FIN1-SOURCE'!AM64)=0,ISNUMBER('FIN1-SOURCE'!AM76)),"",IF(OR('FIN1-SOURCE'!AN36="O",'FIN1-SOURCE'!AN51="O",'FIN1-SOURCE'!AN64="O"),"O",IF(AND('FIN1-SOURCE'!AN36='FIN1-SOURCE'!AN51,'FIN1-SOURCE'!AN51='FIN1-SOURCE'!AN64,OR('FIN1-SOURCE'!AN36="K",'FIN1-SOURCE'!AN36="W",'FIN1-SOURCE'!AN36="M")), UPPER('FIN1-SOURCE'!AN36),"")))</f>
        <v/>
      </c>
      <c r="J879" s="281" t="s">
        <v>711</v>
      </c>
      <c r="K879" s="280" t="str">
        <f>IF(AND(ISBLANK('FIN1-SOURCE'!AM76),$L$879&lt;&gt;"M"),"",'FIN1-SOURCE'!AM76)</f>
        <v/>
      </c>
      <c r="L879" s="280" t="str">
        <f>IF(ISBLANK('FIN1-SOURCE'!AN76),"",'FIN1-SOURCE'!AN76)</f>
        <v/>
      </c>
      <c r="M879" s="257" t="str">
        <f t="shared" si="14"/>
        <v>OK</v>
      </c>
      <c r="N879" s="15"/>
    </row>
    <row r="880" spans="1:14" ht="45" x14ac:dyDescent="0.25">
      <c r="A880" s="257" t="s">
        <v>834</v>
      </c>
      <c r="B880" s="257" t="s">
        <v>2095</v>
      </c>
      <c r="C880" s="257" t="s">
        <v>688</v>
      </c>
      <c r="D880" s="277" t="s">
        <v>2096</v>
      </c>
      <c r="E880" s="278" t="s">
        <v>711</v>
      </c>
      <c r="F880" s="279" t="s">
        <v>688</v>
      </c>
      <c r="G880" s="277" t="s">
        <v>2097</v>
      </c>
      <c r="H880" s="280" t="str">
        <f>IF(OR(AND('FIN1-SOURCE'!AM40="",'FIN1-SOURCE'!AN40=""),AND('FIN1-SOURCE'!AM53="",'FIN1-SOURCE'!AN53=""),AND('FIN1-SOURCE'!AM65="",'FIN1-SOURCE'!AN65=""),AND('FIN1-SOURCE'!AN40="K",'FIN1-SOURCE'!AN53="K",'FIN1-SOURCE'!AN65="K"),OR('FIN1-SOURCE'!AN40="O",'FIN1-SOURCE'!AN53="O",'FIN1-SOURCE'!AN65="O")),"",SUM('FIN1-SOURCE'!AM40,'FIN1-SOURCE'!AM53,'FIN1-SOURCE'!AM65))</f>
        <v/>
      </c>
      <c r="I880" s="280" t="str">
        <f>IF(AND(OR(AND('FIN1-SOURCE'!AN40="O",'FIN1-SOURCE'!AN53="O",'FIN1-SOURCE'!AN65="O"),AND('FIN1-SOURCE'!AN40="K",'FIN1-SOURCE'!AN53="K",'FIN1-SOURCE'!AN65="K")),SUM('FIN1-SOURCE'!AM40,'FIN1-SOURCE'!AM53,'FIN1-SOURCE'!AM65)=0,ISNUMBER('FIN1-SOURCE'!AM79)),"",IF(OR('FIN1-SOURCE'!AN40="O",'FIN1-SOURCE'!AN53="O",'FIN1-SOURCE'!AN65="O"),"O",IF(AND('FIN1-SOURCE'!AN40='FIN1-SOURCE'!AN53,'FIN1-SOURCE'!AN53='FIN1-SOURCE'!AN65,OR('FIN1-SOURCE'!AN40="K",'FIN1-SOURCE'!AN40="W",'FIN1-SOURCE'!AN40="M")), UPPER('FIN1-SOURCE'!AN40),"")))</f>
        <v/>
      </c>
      <c r="J880" s="281" t="s">
        <v>711</v>
      </c>
      <c r="K880" s="280" t="str">
        <f>IF(AND(ISBLANK('FIN1-SOURCE'!AM79),$L$880&lt;&gt;"M"),"",'FIN1-SOURCE'!AM79)</f>
        <v/>
      </c>
      <c r="L880" s="280" t="str">
        <f>IF(ISBLANK('FIN1-SOURCE'!AN79),"",'FIN1-SOURCE'!AN79)</f>
        <v/>
      </c>
      <c r="M880" s="257" t="str">
        <f t="shared" si="14"/>
        <v>OK</v>
      </c>
      <c r="N880" s="15"/>
    </row>
    <row r="881" spans="1:14" ht="45" x14ac:dyDescent="0.25">
      <c r="A881" s="257" t="s">
        <v>834</v>
      </c>
      <c r="B881" s="257" t="s">
        <v>2098</v>
      </c>
      <c r="C881" s="257" t="s">
        <v>688</v>
      </c>
      <c r="D881" s="277" t="s">
        <v>2099</v>
      </c>
      <c r="E881" s="278" t="s">
        <v>711</v>
      </c>
      <c r="F881" s="279" t="s">
        <v>688</v>
      </c>
      <c r="G881" s="277" t="s">
        <v>2100</v>
      </c>
      <c r="H881" s="280" t="str">
        <f>IF(OR(AND('FIN1-SOURCE'!AM41="",'FIN1-SOURCE'!AN41=""),AND('FIN1-SOURCE'!AM54="",'FIN1-SOURCE'!AN54=""),AND('FIN1-SOURCE'!AM66="",'FIN1-SOURCE'!AN66=""),AND('FIN1-SOURCE'!AN41="K",'FIN1-SOURCE'!AN54="K",'FIN1-SOURCE'!AN66="K"),OR('FIN1-SOURCE'!AN41="O",'FIN1-SOURCE'!AN54="O",'FIN1-SOURCE'!AN66="O")),"",SUM('FIN1-SOURCE'!AM41,'FIN1-SOURCE'!AM54,'FIN1-SOURCE'!AM66))</f>
        <v/>
      </c>
      <c r="I881" s="280" t="str">
        <f>IF(AND(OR(AND('FIN1-SOURCE'!AN41="O",'FIN1-SOURCE'!AN54="O",'FIN1-SOURCE'!AN66="O"),AND('FIN1-SOURCE'!AN41="K",'FIN1-SOURCE'!AN54="K",'FIN1-SOURCE'!AN66="K")),SUM('FIN1-SOURCE'!AM41,'FIN1-SOURCE'!AM54,'FIN1-SOURCE'!AM66)=0,ISNUMBER('FIN1-SOURCE'!AM81)),"",IF(OR('FIN1-SOURCE'!AN41="O",'FIN1-SOURCE'!AN54="O",'FIN1-SOURCE'!AN66="O"),"O",IF(AND('FIN1-SOURCE'!AN41='FIN1-SOURCE'!AN54,'FIN1-SOURCE'!AN54='FIN1-SOURCE'!AN66,OR('FIN1-SOURCE'!AN41="K",'FIN1-SOURCE'!AN41="W",'FIN1-SOURCE'!AN41="M")), UPPER('FIN1-SOURCE'!AN41),"")))</f>
        <v/>
      </c>
      <c r="J881" s="281" t="s">
        <v>711</v>
      </c>
      <c r="K881" s="280" t="str">
        <f>IF(AND(ISBLANK('FIN1-SOURCE'!AM81),$L$881&lt;&gt;"M"),"",'FIN1-SOURCE'!AM81)</f>
        <v/>
      </c>
      <c r="L881" s="280" t="str">
        <f>IF(ISBLANK('FIN1-SOURCE'!AN81),"",'FIN1-SOURCE'!AN81)</f>
        <v/>
      </c>
      <c r="M881" s="257" t="str">
        <f t="shared" ref="M881:M944" si="15">IF(AND(ISNUMBER(H881),ISNUMBER(K881)),IF(OR(ROUND(H881,0)&lt;&gt;ROUND(K881,0),I881&lt;&gt;L881),"Check","OK"),IF(OR(AND(H881&lt;&gt;K881,I881&lt;&gt;"M",L881&lt;&gt;"M"),I881&lt;&gt;L881),"Check","OK"))</f>
        <v>OK</v>
      </c>
      <c r="N881" s="15"/>
    </row>
    <row r="882" spans="1:14" ht="45" x14ac:dyDescent="0.25">
      <c r="A882" s="257" t="s">
        <v>834</v>
      </c>
      <c r="B882" s="257" t="s">
        <v>7539</v>
      </c>
      <c r="C882" s="257" t="s">
        <v>688</v>
      </c>
      <c r="D882" s="277" t="s">
        <v>2101</v>
      </c>
      <c r="E882" s="278" t="s">
        <v>711</v>
      </c>
      <c r="F882" s="279" t="s">
        <v>688</v>
      </c>
      <c r="G882" s="277" t="s">
        <v>2104</v>
      </c>
      <c r="H882" s="280" t="str">
        <f>IF(OR(AND('FIN1-SOURCE'!AM42="",'FIN1-SOURCE'!AN42=""),AND('FIN1-SOURCE'!AM55="",'FIN1-SOURCE'!AN55=""),AND('FIN1-SOURCE'!AM67="",'FIN1-SOURCE'!AN67=""),AND('FIN1-SOURCE'!AN42="K",'FIN1-SOURCE'!AN55="K",'FIN1-SOURCE'!AN67="K"),OR('FIN1-SOURCE'!AN42="O",'FIN1-SOURCE'!AN55="O",'FIN1-SOURCE'!AN67="O")),"",SUM('FIN1-SOURCE'!AM42,'FIN1-SOURCE'!AM55,'FIN1-SOURCE'!AM67))</f>
        <v/>
      </c>
      <c r="I882" s="280" t="str">
        <f>IF(AND(OR(AND('FIN1-SOURCE'!AN42="O",'FIN1-SOURCE'!AN55="O",'FIN1-SOURCE'!AN67="O"),AND('FIN1-SOURCE'!AN42="K",'FIN1-SOURCE'!AN55="K",'FIN1-SOURCE'!AN67="K")),SUM('FIN1-SOURCE'!AM42,'FIN1-SOURCE'!AM55,'FIN1-SOURCE'!AM67)=0,ISNUMBER('FIN1-SOURCE'!AM83)),"",IF(OR('FIN1-SOURCE'!AN42="O",'FIN1-SOURCE'!AN55="O",'FIN1-SOURCE'!AN67="O"),"O",IF(AND('FIN1-SOURCE'!AN42='FIN1-SOURCE'!AN55,'FIN1-SOURCE'!AN55='FIN1-SOURCE'!AN67,OR('FIN1-SOURCE'!AN42="K",'FIN1-SOURCE'!AN42="W",'FIN1-SOURCE'!AN42="M")), UPPER('FIN1-SOURCE'!AN42),"")))</f>
        <v/>
      </c>
      <c r="J882" s="281" t="s">
        <v>711</v>
      </c>
      <c r="K882" s="280" t="str">
        <f>IF(AND(ISBLANK('FIN1-SOURCE'!AM83),$L$882&lt;&gt;"M"),"",'FIN1-SOURCE'!AM83)</f>
        <v/>
      </c>
      <c r="L882" s="280" t="str">
        <f>IF(ISBLANK('FIN1-SOURCE'!AN83),"",'FIN1-SOURCE'!AN83)</f>
        <v/>
      </c>
      <c r="M882" s="257" t="str">
        <f t="shared" si="15"/>
        <v>OK</v>
      </c>
      <c r="N882" s="15"/>
    </row>
    <row r="883" spans="1:14" ht="45" x14ac:dyDescent="0.25">
      <c r="A883" s="257" t="s">
        <v>834</v>
      </c>
      <c r="B883" s="257" t="s">
        <v>7540</v>
      </c>
      <c r="C883" s="257" t="s">
        <v>688</v>
      </c>
      <c r="D883" s="277" t="s">
        <v>2103</v>
      </c>
      <c r="E883" s="278" t="s">
        <v>711</v>
      </c>
      <c r="F883" s="279" t="s">
        <v>688</v>
      </c>
      <c r="G883" s="277" t="s">
        <v>2106</v>
      </c>
      <c r="H883" s="280" t="str">
        <f>IF(OR(AND('FIN1-SOURCE'!AM43="",'FIN1-SOURCE'!AN43=""),AND('FIN1-SOURCE'!AM56="",'FIN1-SOURCE'!AN56=""),AND('FIN1-SOURCE'!AM68="",'FIN1-SOURCE'!AN68=""),AND('FIN1-SOURCE'!AN43="K",'FIN1-SOURCE'!AN56="K",'FIN1-SOURCE'!AN68="K"),OR('FIN1-SOURCE'!AN43="O",'FIN1-SOURCE'!AN56="O",'FIN1-SOURCE'!AN68="O")),"",SUM('FIN1-SOURCE'!AM43,'FIN1-SOURCE'!AM56,'FIN1-SOURCE'!AM68))</f>
        <v/>
      </c>
      <c r="I883" s="280" t="str">
        <f>IF(AND(OR(AND('FIN1-SOURCE'!AN43="O",'FIN1-SOURCE'!AN56="O",'FIN1-SOURCE'!AN68="O"),AND('FIN1-SOURCE'!AN43="K",'FIN1-SOURCE'!AN56="K",'FIN1-SOURCE'!AN68="K")),SUM('FIN1-SOURCE'!AM43,'FIN1-SOURCE'!AM56,'FIN1-SOURCE'!AM68)=0,ISNUMBER('FIN1-SOURCE'!AM84)),"",IF(OR('FIN1-SOURCE'!AN43="O",'FIN1-SOURCE'!AN56="O",'FIN1-SOURCE'!AN68="O"),"O",IF(AND('FIN1-SOURCE'!AN43='FIN1-SOURCE'!AN56,'FIN1-SOURCE'!AN56='FIN1-SOURCE'!AN68,OR('FIN1-SOURCE'!AN43="K",'FIN1-SOURCE'!AN43="W",'FIN1-SOURCE'!AN43="M")), UPPER('FIN1-SOURCE'!AN43),"")))</f>
        <v/>
      </c>
      <c r="J883" s="281" t="s">
        <v>711</v>
      </c>
      <c r="K883" s="280" t="str">
        <f>IF(AND(ISBLANK('FIN1-SOURCE'!AM84),$L$883&lt;&gt;"M"),"",'FIN1-SOURCE'!AM84)</f>
        <v/>
      </c>
      <c r="L883" s="280" t="str">
        <f>IF(ISBLANK('FIN1-SOURCE'!AN84),"",'FIN1-SOURCE'!AN84)</f>
        <v/>
      </c>
      <c r="M883" s="257" t="str">
        <f t="shared" si="15"/>
        <v>OK</v>
      </c>
      <c r="N883" s="15"/>
    </row>
    <row r="884" spans="1:14" ht="45" x14ac:dyDescent="0.25">
      <c r="A884" s="257" t="s">
        <v>834</v>
      </c>
      <c r="B884" s="257" t="s">
        <v>7541</v>
      </c>
      <c r="C884" s="257" t="s">
        <v>688</v>
      </c>
      <c r="D884" s="277" t="s">
        <v>2105</v>
      </c>
      <c r="E884" s="278" t="s">
        <v>711</v>
      </c>
      <c r="F884" s="279" t="s">
        <v>688</v>
      </c>
      <c r="G884" s="277" t="s">
        <v>2107</v>
      </c>
      <c r="H884" s="280" t="str">
        <f>IF(OR(AND('FIN1-SOURCE'!AM44="",'FIN1-SOURCE'!AN44=""),AND('FIN1-SOURCE'!AM57="",'FIN1-SOURCE'!AN57=""),AND('FIN1-SOURCE'!AM69="",'FIN1-SOURCE'!AN69=""),AND('FIN1-SOURCE'!AN44="K",'FIN1-SOURCE'!AN57="K",'FIN1-SOURCE'!AN69="K"),OR('FIN1-SOURCE'!AN44="O",'FIN1-SOURCE'!AN57="O",'FIN1-SOURCE'!AN69="O")),"",SUM('FIN1-SOURCE'!AM44,'FIN1-SOURCE'!AM57,'FIN1-SOURCE'!AM69))</f>
        <v/>
      </c>
      <c r="I884" s="280" t="str">
        <f>IF(AND(OR(AND('FIN1-SOURCE'!AN44="O",'FIN1-SOURCE'!AN57="O",'FIN1-SOURCE'!AN69="O"),AND('FIN1-SOURCE'!AN44="K",'FIN1-SOURCE'!AN57="K",'FIN1-SOURCE'!AN69="K")),SUM('FIN1-SOURCE'!AM44,'FIN1-SOURCE'!AM57,'FIN1-SOURCE'!AM69)=0,ISNUMBER('FIN1-SOURCE'!AM85)),"",IF(OR('FIN1-SOURCE'!AN44="O",'FIN1-SOURCE'!AN57="O",'FIN1-SOURCE'!AN69="O"),"O",IF(AND('FIN1-SOURCE'!AN44='FIN1-SOURCE'!AN57,'FIN1-SOURCE'!AN57='FIN1-SOURCE'!AN69,OR('FIN1-SOURCE'!AN44="K",'FIN1-SOURCE'!AN44="W",'FIN1-SOURCE'!AN44="M")), UPPER('FIN1-SOURCE'!AN44),"")))</f>
        <v/>
      </c>
      <c r="J884" s="281" t="s">
        <v>711</v>
      </c>
      <c r="K884" s="280" t="str">
        <f>IF(AND(ISBLANK('FIN1-SOURCE'!AM85),$L$884&lt;&gt;"M"),"",'FIN1-SOURCE'!AM85)</f>
        <v/>
      </c>
      <c r="L884" s="280" t="str">
        <f>IF(ISBLANK('FIN1-SOURCE'!AN85),"",'FIN1-SOURCE'!AN85)</f>
        <v/>
      </c>
      <c r="M884" s="257" t="str">
        <f t="shared" si="15"/>
        <v>OK</v>
      </c>
      <c r="N884" s="15"/>
    </row>
    <row r="885" spans="1:14" ht="33.75" x14ac:dyDescent="0.25">
      <c r="A885" s="257" t="s">
        <v>834</v>
      </c>
      <c r="B885" s="257" t="s">
        <v>7542</v>
      </c>
      <c r="C885" s="257" t="s">
        <v>688</v>
      </c>
      <c r="D885" s="277" t="s">
        <v>7543</v>
      </c>
      <c r="E885" s="278" t="s">
        <v>711</v>
      </c>
      <c r="F885" s="279" t="s">
        <v>688</v>
      </c>
      <c r="G885" s="277" t="s">
        <v>5373</v>
      </c>
      <c r="H885" s="280" t="str">
        <f>IF(OR(AND('FIN1-SOURCE'!AM75="",'FIN1-SOURCE'!AN75=""),AND('FIN1-SOURCE'!AM85="",'FIN1-SOURCE'!AN85=""),AND('FIN1-SOURCE'!AN75="K",'FIN1-SOURCE'!AN85="K"),OR('FIN1-SOURCE'!AN75="O",'FIN1-SOURCE'!AN85="O")),"",SUM('FIN1-SOURCE'!AM75,'FIN1-SOURCE'!AM85))</f>
        <v/>
      </c>
      <c r="I885" s="280" t="str">
        <f>IF(AND(OR(AND('FIN1-SOURCE'!AN75="O",'FIN1-SOURCE'!AN85="O"),AND('FIN1-SOURCE'!AN75="K",'FIN1-SOURCE'!AN85="K")),SUM('FIN1-SOURCE'!AM75,'FIN1-SOURCE'!AM85)=0,ISNUMBER('FIN1-SOURCE'!AM86)),"",IF(OR('FIN1-SOURCE'!AN75="O",'FIN1-SOURCE'!AN85="O"),"O",IF(AND('FIN1-SOURCE'!AN75='FIN1-SOURCE'!AN85,OR('FIN1-SOURCE'!AN75="K",'FIN1-SOURCE'!AN75="W",'FIN1-SOURCE'!AN75="M")), UPPER('FIN1-SOURCE'!AN75),"")))</f>
        <v/>
      </c>
      <c r="J885" s="281" t="s">
        <v>711</v>
      </c>
      <c r="K885" s="280" t="str">
        <f>IF(AND(ISBLANK('FIN1-SOURCE'!AM86),$L$885&lt;&gt;"M"),"",'FIN1-SOURCE'!AM86)</f>
        <v/>
      </c>
      <c r="L885" s="280" t="str">
        <f>IF(ISBLANK('FIN1-SOURCE'!AN86),"",'FIN1-SOURCE'!AN86)</f>
        <v/>
      </c>
      <c r="M885" s="257" t="str">
        <f t="shared" si="15"/>
        <v>OK</v>
      </c>
      <c r="N885" s="15"/>
    </row>
    <row r="886" spans="1:14" ht="33.75" x14ac:dyDescent="0.25">
      <c r="A886" s="257" t="s">
        <v>834</v>
      </c>
      <c r="B886" s="257" t="s">
        <v>7544</v>
      </c>
      <c r="C886" s="257" t="s">
        <v>688</v>
      </c>
      <c r="D886" s="277" t="s">
        <v>7545</v>
      </c>
      <c r="E886" s="278" t="s">
        <v>711</v>
      </c>
      <c r="F886" s="279" t="s">
        <v>688</v>
      </c>
      <c r="G886" s="277" t="s">
        <v>2108</v>
      </c>
      <c r="H886" s="280" t="str">
        <f>IF(OR(AND('FIN1-SOURCE'!AM88="",'FIN1-SOURCE'!AN88=""),AND('FIN1-SOURCE'!AM89="",'FIN1-SOURCE'!AN89=""),AND('FIN1-SOURCE'!AN88="K",'FIN1-SOURCE'!AN89="K"),OR('FIN1-SOURCE'!AN88="O",'FIN1-SOURCE'!AN89="O")),"",SUM('FIN1-SOURCE'!AM88,'FIN1-SOURCE'!AM89))</f>
        <v/>
      </c>
      <c r="I886" s="280" t="str">
        <f>IF(AND(OR(AND('FIN1-SOURCE'!AN88="O",'FIN1-SOURCE'!AN89="O"),AND('FIN1-SOURCE'!AN88="K",'FIN1-SOURCE'!AN89="K")),SUM('FIN1-SOURCE'!AM88,'FIN1-SOURCE'!AM89)=0,ISNUMBER('FIN1-SOURCE'!AM90)),"",IF(OR('FIN1-SOURCE'!AN88="O",'FIN1-SOURCE'!AN89="O"),"O",IF(AND('FIN1-SOURCE'!AN88='FIN1-SOURCE'!AN89,OR('FIN1-SOURCE'!AN88="K",'FIN1-SOURCE'!AN88="W",'FIN1-SOURCE'!AN88="M")), UPPER('FIN1-SOURCE'!AN88),"")))</f>
        <v/>
      </c>
      <c r="J886" s="281" t="s">
        <v>711</v>
      </c>
      <c r="K886" s="280" t="str">
        <f>IF(AND(ISBLANK('FIN1-SOURCE'!AM90),$L$886&lt;&gt;"M"),"",'FIN1-SOURCE'!AM90)</f>
        <v/>
      </c>
      <c r="L886" s="280" t="str">
        <f>IF(ISBLANK('FIN1-SOURCE'!AN90),"",'FIN1-SOURCE'!AN90)</f>
        <v/>
      </c>
      <c r="M886" s="257" t="str">
        <f t="shared" si="15"/>
        <v>OK</v>
      </c>
      <c r="N886" s="15"/>
    </row>
    <row r="887" spans="1:14" ht="33.75" x14ac:dyDescent="0.25">
      <c r="A887" s="257" t="s">
        <v>834</v>
      </c>
      <c r="B887" s="257" t="s">
        <v>7546</v>
      </c>
      <c r="C887" s="257" t="s">
        <v>688</v>
      </c>
      <c r="D887" s="277" t="s">
        <v>7547</v>
      </c>
      <c r="E887" s="278" t="s">
        <v>711</v>
      </c>
      <c r="F887" s="279" t="s">
        <v>688</v>
      </c>
      <c r="G887" s="277" t="s">
        <v>7548</v>
      </c>
      <c r="H887" s="280" t="str">
        <f>IF(OR(AND('FIN1-SOURCE'!AM87="",'FIN1-SOURCE'!AN87=""),AND('FIN1-SOURCE'!AM90="",'FIN1-SOURCE'!AN90=""),AND('FIN1-SOURCE'!AN87="K",'FIN1-SOURCE'!AN90="K"),OR('FIN1-SOURCE'!AN87="O",'FIN1-SOURCE'!AN90="O")),"",SUM('FIN1-SOURCE'!AM87,'FIN1-SOURCE'!AM90))</f>
        <v/>
      </c>
      <c r="I887" s="280" t="str">
        <f>IF(AND(OR(AND('FIN1-SOURCE'!AN87="O",'FIN1-SOURCE'!AN90="O"),AND('FIN1-SOURCE'!AN87="K",'FIN1-SOURCE'!AN90="K")),SUM('FIN1-SOURCE'!AM87,'FIN1-SOURCE'!AM90)=0,ISNUMBER('FIN1-SOURCE'!AM91)),"",IF(OR('FIN1-SOURCE'!AN87="O",'FIN1-SOURCE'!AN90="O"),"O",IF(AND('FIN1-SOURCE'!AN87='FIN1-SOURCE'!AN90,OR('FIN1-SOURCE'!AN87="K",'FIN1-SOURCE'!AN87="W",'FIN1-SOURCE'!AN87="M")), UPPER('FIN1-SOURCE'!AN87),"")))</f>
        <v/>
      </c>
      <c r="J887" s="281" t="s">
        <v>711</v>
      </c>
      <c r="K887" s="280" t="str">
        <f>IF(AND(ISBLANK('FIN1-SOURCE'!AM91),$L$887&lt;&gt;"M"),"",'FIN1-SOURCE'!AM91)</f>
        <v/>
      </c>
      <c r="L887" s="280" t="str">
        <f>IF(ISBLANK('FIN1-SOURCE'!AN91),"",'FIN1-SOURCE'!AN91)</f>
        <v/>
      </c>
      <c r="M887" s="257" t="str">
        <f t="shared" si="15"/>
        <v>OK</v>
      </c>
      <c r="N887" s="15"/>
    </row>
    <row r="888" spans="1:14" ht="45" x14ac:dyDescent="0.25">
      <c r="A888" s="257" t="s">
        <v>834</v>
      </c>
      <c r="B888" s="257" t="s">
        <v>7549</v>
      </c>
      <c r="C888" s="257" t="s">
        <v>688</v>
      </c>
      <c r="D888" s="277" t="s">
        <v>7550</v>
      </c>
      <c r="E888" s="278" t="s">
        <v>711</v>
      </c>
      <c r="F888" s="279" t="s">
        <v>688</v>
      </c>
      <c r="G888" s="277" t="s">
        <v>2109</v>
      </c>
      <c r="H888" s="280" t="str">
        <f>IF(OR(AND('FIN1-SOURCE'!AM93="",'FIN1-SOURCE'!AN93=""),AND('FIN1-SOURCE'!AM94="",'FIN1-SOURCE'!AN94=""),AND('FIN1-SOURCE'!AM95="",'FIN1-SOURCE'!AN95=""),AND('FIN1-SOURCE'!AN93="K",'FIN1-SOURCE'!AN94="K",'FIN1-SOURCE'!AN95="K"),OR('FIN1-SOURCE'!AN93="O",'FIN1-SOURCE'!AN94="O",'FIN1-SOURCE'!AN95="O")),"",SUM('FIN1-SOURCE'!AM93,'FIN1-SOURCE'!AM94,'FIN1-SOURCE'!AM95))</f>
        <v/>
      </c>
      <c r="I888" s="280" t="str">
        <f>IF(AND(OR(AND('FIN1-SOURCE'!AN93="O",'FIN1-SOURCE'!AN94="O",'FIN1-SOURCE'!AN95="O"),AND('FIN1-SOURCE'!AN93="K",'FIN1-SOURCE'!AN94="K",'FIN1-SOURCE'!AN95="K")),SUM('FIN1-SOURCE'!AM93,'FIN1-SOURCE'!AM94,'FIN1-SOURCE'!AM95)=0,ISNUMBER('FIN1-SOURCE'!AM96)),"",IF(OR('FIN1-SOURCE'!AN93="O",'FIN1-SOURCE'!AN94="O",'FIN1-SOURCE'!AN95="O"),"O",IF(AND('FIN1-SOURCE'!AN93='FIN1-SOURCE'!AN94,'FIN1-SOURCE'!AN94='FIN1-SOURCE'!AN95,OR('FIN1-SOURCE'!AN93="K",'FIN1-SOURCE'!AN93="W",'FIN1-SOURCE'!AN93="M")), UPPER('FIN1-SOURCE'!AN93),"")))</f>
        <v/>
      </c>
      <c r="J888" s="281" t="s">
        <v>711</v>
      </c>
      <c r="K888" s="280" t="str">
        <f>IF(AND(ISBLANK('FIN1-SOURCE'!AM96),$L$888&lt;&gt;"M"),"",'FIN1-SOURCE'!AM96)</f>
        <v/>
      </c>
      <c r="L888" s="280" t="str">
        <f>IF(ISBLANK('FIN1-SOURCE'!AN96),"",'FIN1-SOURCE'!AN96)</f>
        <v/>
      </c>
      <c r="M888" s="257" t="str">
        <f t="shared" si="15"/>
        <v>OK</v>
      </c>
      <c r="N888" s="15"/>
    </row>
    <row r="889" spans="1:14" ht="33.75" x14ac:dyDescent="0.25">
      <c r="A889" s="257" t="s">
        <v>834</v>
      </c>
      <c r="B889" s="257" t="s">
        <v>7551</v>
      </c>
      <c r="C889" s="257" t="s">
        <v>688</v>
      </c>
      <c r="D889" s="277" t="s">
        <v>7552</v>
      </c>
      <c r="E889" s="278" t="s">
        <v>711</v>
      </c>
      <c r="F889" s="279" t="s">
        <v>688</v>
      </c>
      <c r="G889" s="277" t="s">
        <v>7553</v>
      </c>
      <c r="H889" s="280" t="str">
        <f>IF(OR(AND('FIN1-SOURCE'!AM91="",'FIN1-SOURCE'!AN91=""),AND('FIN1-SOURCE'!AM96="",'FIN1-SOURCE'!AN96=""),AND('FIN1-SOURCE'!AN91="K",'FIN1-SOURCE'!AN96="K"),OR('FIN1-SOURCE'!AN91="O",'FIN1-SOURCE'!AN96="O")),"",SUM('FIN1-SOURCE'!AM91,'FIN1-SOURCE'!AM96))</f>
        <v/>
      </c>
      <c r="I889" s="280" t="str">
        <f>IF(AND(OR(AND('FIN1-SOURCE'!AN91="O",'FIN1-SOURCE'!AN96="O"),AND('FIN1-SOURCE'!AN91="K",'FIN1-SOURCE'!AN96="K")),SUM('FIN1-SOURCE'!AM91,'FIN1-SOURCE'!AM96)=0,ISNUMBER('FIN1-SOURCE'!AM97)),"",IF(OR('FIN1-SOURCE'!AN91="O",'FIN1-SOURCE'!AN96="O"),"O",IF(AND('FIN1-SOURCE'!AN91='FIN1-SOURCE'!AN96,OR('FIN1-SOURCE'!AN91="K",'FIN1-SOURCE'!AN91="W",'FIN1-SOURCE'!AN91="M")), UPPER('FIN1-SOURCE'!AN91),"")))</f>
        <v/>
      </c>
      <c r="J889" s="281" t="s">
        <v>711</v>
      </c>
      <c r="K889" s="280" t="str">
        <f>IF(AND(ISBLANK('FIN1-SOURCE'!AM97),$L$889&lt;&gt;"M"),"",'FIN1-SOURCE'!AM97)</f>
        <v/>
      </c>
      <c r="L889" s="280" t="str">
        <f>IF(ISBLANK('FIN1-SOURCE'!AN97),"",'FIN1-SOURCE'!AN97)</f>
        <v/>
      </c>
      <c r="M889" s="257" t="str">
        <f t="shared" si="15"/>
        <v>OK</v>
      </c>
      <c r="N889" s="15"/>
    </row>
    <row r="890" spans="1:14" ht="33.75" x14ac:dyDescent="0.25">
      <c r="A890" s="257" t="s">
        <v>834</v>
      </c>
      <c r="B890" s="257" t="s">
        <v>7554</v>
      </c>
      <c r="C890" s="257" t="s">
        <v>688</v>
      </c>
      <c r="D890" s="277" t="s">
        <v>7555</v>
      </c>
      <c r="E890" s="278" t="s">
        <v>711</v>
      </c>
      <c r="F890" s="279" t="s">
        <v>688</v>
      </c>
      <c r="G890" s="277" t="s">
        <v>2110</v>
      </c>
      <c r="H890" s="280" t="str">
        <f>IF(OR(AND('FIN1-SOURCE'!AM99="",'FIN1-SOURCE'!AN99=""),AND('FIN1-SOURCE'!AM100="",'FIN1-SOURCE'!AN100=""),AND('FIN1-SOURCE'!AN99="K",'FIN1-SOURCE'!AN100="K"),OR('FIN1-SOURCE'!AN99="O",'FIN1-SOURCE'!AN100="O")),"",SUM('FIN1-SOURCE'!AM99,'FIN1-SOURCE'!AM100))</f>
        <v/>
      </c>
      <c r="I890" s="280" t="str">
        <f>IF(AND(OR(AND('FIN1-SOURCE'!AN99="O",'FIN1-SOURCE'!AN100="O"),AND('FIN1-SOURCE'!AN99="K",'FIN1-SOURCE'!AN100="K")),SUM('FIN1-SOURCE'!AM99,'FIN1-SOURCE'!AM100)=0,ISNUMBER('FIN1-SOURCE'!AM101)),"",IF(OR('FIN1-SOURCE'!AN99="O",'FIN1-SOURCE'!AN100="O"),"O",IF(AND('FIN1-SOURCE'!AN99='FIN1-SOURCE'!AN100,OR('FIN1-SOURCE'!AN99="K",'FIN1-SOURCE'!AN99="W",'FIN1-SOURCE'!AN99="M")), UPPER('FIN1-SOURCE'!AN99),"")))</f>
        <v/>
      </c>
      <c r="J890" s="281" t="s">
        <v>711</v>
      </c>
      <c r="K890" s="280" t="str">
        <f>IF(AND(ISBLANK('FIN1-SOURCE'!AM101),$L$890&lt;&gt;"M"),"",'FIN1-SOURCE'!AM101)</f>
        <v/>
      </c>
      <c r="L890" s="280" t="str">
        <f>IF(ISBLANK('FIN1-SOURCE'!AN101),"",'FIN1-SOURCE'!AN101)</f>
        <v/>
      </c>
      <c r="M890" s="257" t="str">
        <f t="shared" si="15"/>
        <v>OK</v>
      </c>
      <c r="N890" s="15"/>
    </row>
    <row r="891" spans="1:14" ht="33.75" x14ac:dyDescent="0.25">
      <c r="A891" s="257" t="s">
        <v>834</v>
      </c>
      <c r="B891" s="257" t="s">
        <v>7556</v>
      </c>
      <c r="C891" s="257" t="s">
        <v>688</v>
      </c>
      <c r="D891" s="277" t="s">
        <v>7557</v>
      </c>
      <c r="E891" s="278" t="s">
        <v>711</v>
      </c>
      <c r="F891" s="279" t="s">
        <v>688</v>
      </c>
      <c r="G891" s="277" t="s">
        <v>7558</v>
      </c>
      <c r="H891" s="280" t="str">
        <f>IF(OR(AND('FIN1-SOURCE'!AM98="",'FIN1-SOURCE'!AN98=""),AND('FIN1-SOURCE'!AM101="",'FIN1-SOURCE'!AN101=""),AND('FIN1-SOURCE'!AN98="K",'FIN1-SOURCE'!AN101="K"),OR('FIN1-SOURCE'!AN98="O",'FIN1-SOURCE'!AN101="O")),"",SUM('FIN1-SOURCE'!AM98,'FIN1-SOURCE'!AM101))</f>
        <v/>
      </c>
      <c r="I891" s="280" t="str">
        <f>IF(AND(OR(AND('FIN1-SOURCE'!AN98="O",'FIN1-SOURCE'!AN101="O"),AND('FIN1-SOURCE'!AN98="K",'FIN1-SOURCE'!AN101="K")),SUM('FIN1-SOURCE'!AM98,'FIN1-SOURCE'!AM101)=0,ISNUMBER('FIN1-SOURCE'!AM102)),"",IF(OR('FIN1-SOURCE'!AN98="O",'FIN1-SOURCE'!AN101="O"),"O",IF(AND('FIN1-SOURCE'!AN98='FIN1-SOURCE'!AN101,OR('FIN1-SOURCE'!AN98="K",'FIN1-SOURCE'!AN98="W",'FIN1-SOURCE'!AN98="M")), UPPER('FIN1-SOURCE'!AN98),"")))</f>
        <v/>
      </c>
      <c r="J891" s="281" t="s">
        <v>711</v>
      </c>
      <c r="K891" s="280" t="str">
        <f>IF(AND(ISBLANK('FIN1-SOURCE'!AM102),$L$891&lt;&gt;"M"),"",'FIN1-SOURCE'!AM102)</f>
        <v/>
      </c>
      <c r="L891" s="280" t="str">
        <f>IF(ISBLANK('FIN1-SOURCE'!AN102),"",'FIN1-SOURCE'!AN102)</f>
        <v/>
      </c>
      <c r="M891" s="257" t="str">
        <f t="shared" si="15"/>
        <v>OK</v>
      </c>
      <c r="N891" s="15"/>
    </row>
    <row r="892" spans="1:14" ht="45" x14ac:dyDescent="0.25">
      <c r="A892" s="257" t="s">
        <v>834</v>
      </c>
      <c r="B892" s="257" t="s">
        <v>7559</v>
      </c>
      <c r="C892" s="257" t="s">
        <v>688</v>
      </c>
      <c r="D892" s="277" t="s">
        <v>7560</v>
      </c>
      <c r="E892" s="278" t="s">
        <v>711</v>
      </c>
      <c r="F892" s="279" t="s">
        <v>688</v>
      </c>
      <c r="G892" s="277" t="s">
        <v>2111</v>
      </c>
      <c r="H892" s="280" t="str">
        <f>IF(OR(AND('FIN1-SOURCE'!AM104="",'FIN1-SOURCE'!AN104=""),AND('FIN1-SOURCE'!AM105="",'FIN1-SOURCE'!AN105=""),AND('FIN1-SOURCE'!AM106="",'FIN1-SOURCE'!AN106=""),AND('FIN1-SOURCE'!AN104="K",'FIN1-SOURCE'!AN105="K",'FIN1-SOURCE'!AN106="K"),OR('FIN1-SOURCE'!AN104="O",'FIN1-SOURCE'!AN105="O",'FIN1-SOURCE'!AN106="O")),"",SUM('FIN1-SOURCE'!AM104,'FIN1-SOURCE'!AM105,'FIN1-SOURCE'!AM106))</f>
        <v/>
      </c>
      <c r="I892" s="280" t="str">
        <f>IF(AND(OR(AND('FIN1-SOURCE'!AN104="O",'FIN1-SOURCE'!AN105="O",'FIN1-SOURCE'!AN106="O"),AND('FIN1-SOURCE'!AN104="K",'FIN1-SOURCE'!AN105="K",'FIN1-SOURCE'!AN106="K")),SUM('FIN1-SOURCE'!AM104,'FIN1-SOURCE'!AM105,'FIN1-SOURCE'!AM106)=0,ISNUMBER('FIN1-SOURCE'!AM107)),"",IF(OR('FIN1-SOURCE'!AN104="O",'FIN1-SOURCE'!AN105="O",'FIN1-SOURCE'!AN106="O"),"O",IF(AND('FIN1-SOURCE'!AN104='FIN1-SOURCE'!AN105,'FIN1-SOURCE'!AN105='FIN1-SOURCE'!AN106,OR('FIN1-SOURCE'!AN104="K",'FIN1-SOURCE'!AN104="W",'FIN1-SOURCE'!AN104="M")), UPPER('FIN1-SOURCE'!AN104),"")))</f>
        <v/>
      </c>
      <c r="J892" s="281" t="s">
        <v>711</v>
      </c>
      <c r="K892" s="280" t="str">
        <f>IF(AND(ISBLANK('FIN1-SOURCE'!AM107),$L$892&lt;&gt;"M"),"",'FIN1-SOURCE'!AM107)</f>
        <v/>
      </c>
      <c r="L892" s="280" t="str">
        <f>IF(ISBLANK('FIN1-SOURCE'!AN107),"",'FIN1-SOURCE'!AN107)</f>
        <v/>
      </c>
      <c r="M892" s="257" t="str">
        <f t="shared" si="15"/>
        <v>OK</v>
      </c>
      <c r="N892" s="15"/>
    </row>
    <row r="893" spans="1:14" ht="33.75" x14ac:dyDescent="0.25">
      <c r="A893" s="257" t="s">
        <v>834</v>
      </c>
      <c r="B893" s="257" t="s">
        <v>7561</v>
      </c>
      <c r="C893" s="257" t="s">
        <v>688</v>
      </c>
      <c r="D893" s="277" t="s">
        <v>7562</v>
      </c>
      <c r="E893" s="278" t="s">
        <v>711</v>
      </c>
      <c r="F893" s="279" t="s">
        <v>688</v>
      </c>
      <c r="G893" s="277" t="s">
        <v>7563</v>
      </c>
      <c r="H893" s="280" t="str">
        <f>IF(OR(AND('FIN1-SOURCE'!AM102="",'FIN1-SOURCE'!AN102=""),AND('FIN1-SOURCE'!AM107="",'FIN1-SOURCE'!AN107=""),AND('FIN1-SOURCE'!AN102="K",'FIN1-SOURCE'!AN107="K"),OR('FIN1-SOURCE'!AN102="O",'FIN1-SOURCE'!AN107="O")),"",SUM('FIN1-SOURCE'!AM102,'FIN1-SOURCE'!AM107))</f>
        <v/>
      </c>
      <c r="I893" s="280" t="str">
        <f>IF(AND(OR(AND('FIN1-SOURCE'!AN102="O",'FIN1-SOURCE'!AN107="O"),AND('FIN1-SOURCE'!AN102="K",'FIN1-SOURCE'!AN107="K")),SUM('FIN1-SOURCE'!AM102,'FIN1-SOURCE'!AM107)=0,ISNUMBER('FIN1-SOURCE'!AM108)),"",IF(OR('FIN1-SOURCE'!AN102="O",'FIN1-SOURCE'!AN107="O"),"O",IF(AND('FIN1-SOURCE'!AN102='FIN1-SOURCE'!AN107,OR('FIN1-SOURCE'!AN102="K",'FIN1-SOURCE'!AN102="W",'FIN1-SOURCE'!AN102="M")), UPPER('FIN1-SOURCE'!AN102),"")))</f>
        <v/>
      </c>
      <c r="J893" s="281" t="s">
        <v>711</v>
      </c>
      <c r="K893" s="280" t="str">
        <f>IF(AND(ISBLANK('FIN1-SOURCE'!AM108),$L$893&lt;&gt;"M"),"",'FIN1-SOURCE'!AM108)</f>
        <v/>
      </c>
      <c r="L893" s="280" t="str">
        <f>IF(ISBLANK('FIN1-SOURCE'!AN108),"",'FIN1-SOURCE'!AN108)</f>
        <v/>
      </c>
      <c r="M893" s="257" t="str">
        <f t="shared" si="15"/>
        <v>OK</v>
      </c>
      <c r="N893" s="15"/>
    </row>
    <row r="894" spans="1:14" ht="33.75" x14ac:dyDescent="0.25">
      <c r="A894" s="257" t="s">
        <v>834</v>
      </c>
      <c r="B894" s="257" t="s">
        <v>7564</v>
      </c>
      <c r="C894" s="257" t="s">
        <v>688</v>
      </c>
      <c r="D894" s="277" t="s">
        <v>7565</v>
      </c>
      <c r="E894" s="278" t="s">
        <v>711</v>
      </c>
      <c r="F894" s="279" t="s">
        <v>688</v>
      </c>
      <c r="G894" s="277" t="s">
        <v>2112</v>
      </c>
      <c r="H894" s="280" t="str">
        <f>IF(OR(AND('FIN1-SOURCE'!AM110="",'FIN1-SOURCE'!AN110=""),AND('FIN1-SOURCE'!AM111="",'FIN1-SOURCE'!AN111=""),AND('FIN1-SOURCE'!AN110="K",'FIN1-SOURCE'!AN111="K"),OR('FIN1-SOURCE'!AN110="O",'FIN1-SOURCE'!AN111="O")),"",SUM('FIN1-SOURCE'!AM110,'FIN1-SOURCE'!AM111))</f>
        <v/>
      </c>
      <c r="I894" s="280" t="str">
        <f>IF(AND(OR(AND('FIN1-SOURCE'!AN110="O",'FIN1-SOURCE'!AN111="O"),AND('FIN1-SOURCE'!AN110="K",'FIN1-SOURCE'!AN111="K")),SUM('FIN1-SOURCE'!AM110,'FIN1-SOURCE'!AM111)=0,ISNUMBER('FIN1-SOURCE'!AM112)),"",IF(OR('FIN1-SOURCE'!AN110="O",'FIN1-SOURCE'!AN111="O"),"O",IF(AND('FIN1-SOURCE'!AN110='FIN1-SOURCE'!AN111,OR('FIN1-SOURCE'!AN110="K",'FIN1-SOURCE'!AN110="W",'FIN1-SOURCE'!AN110="M")), UPPER('FIN1-SOURCE'!AN110),"")))</f>
        <v/>
      </c>
      <c r="J894" s="281" t="s">
        <v>711</v>
      </c>
      <c r="K894" s="280" t="str">
        <f>IF(AND(ISBLANK('FIN1-SOURCE'!AM112),$L$894&lt;&gt;"M"),"",'FIN1-SOURCE'!AM112)</f>
        <v/>
      </c>
      <c r="L894" s="280" t="str">
        <f>IF(ISBLANK('FIN1-SOURCE'!AN112),"",'FIN1-SOURCE'!AN112)</f>
        <v/>
      </c>
      <c r="M894" s="257" t="str">
        <f t="shared" si="15"/>
        <v>OK</v>
      </c>
      <c r="N894" s="15"/>
    </row>
    <row r="895" spans="1:14" ht="33.75" x14ac:dyDescent="0.25">
      <c r="A895" s="257" t="s">
        <v>834</v>
      </c>
      <c r="B895" s="257" t="s">
        <v>7566</v>
      </c>
      <c r="C895" s="257" t="s">
        <v>688</v>
      </c>
      <c r="D895" s="277" t="s">
        <v>7567</v>
      </c>
      <c r="E895" s="278" t="s">
        <v>711</v>
      </c>
      <c r="F895" s="279" t="s">
        <v>688</v>
      </c>
      <c r="G895" s="277" t="s">
        <v>7568</v>
      </c>
      <c r="H895" s="280" t="str">
        <f>IF(OR(AND('FIN1-SOURCE'!AM109="",'FIN1-SOURCE'!AN109=""),AND('FIN1-SOURCE'!AM112="",'FIN1-SOURCE'!AN112=""),AND('FIN1-SOURCE'!AN109="K",'FIN1-SOURCE'!AN112="K"),OR('FIN1-SOURCE'!AN109="O",'FIN1-SOURCE'!AN112="O")),"",SUM('FIN1-SOURCE'!AM109,'FIN1-SOURCE'!AM112))</f>
        <v/>
      </c>
      <c r="I895" s="280" t="str">
        <f>IF(AND(OR(AND('FIN1-SOURCE'!AN109="O",'FIN1-SOURCE'!AN112="O"),AND('FIN1-SOURCE'!AN109="K",'FIN1-SOURCE'!AN112="K")),SUM('FIN1-SOURCE'!AM109,'FIN1-SOURCE'!AM112)=0,ISNUMBER('FIN1-SOURCE'!AM113)),"",IF(OR('FIN1-SOURCE'!AN109="O",'FIN1-SOURCE'!AN112="O"),"O",IF(AND('FIN1-SOURCE'!AN109='FIN1-SOURCE'!AN112,OR('FIN1-SOURCE'!AN109="K",'FIN1-SOURCE'!AN109="W",'FIN1-SOURCE'!AN109="M")), UPPER('FIN1-SOURCE'!AN109),"")))</f>
        <v/>
      </c>
      <c r="J895" s="281" t="s">
        <v>711</v>
      </c>
      <c r="K895" s="280" t="str">
        <f>IF(AND(ISBLANK('FIN1-SOURCE'!AM113),$L$895&lt;&gt;"M"),"",'FIN1-SOURCE'!AM113)</f>
        <v/>
      </c>
      <c r="L895" s="280" t="str">
        <f>IF(ISBLANK('FIN1-SOURCE'!AN113),"",'FIN1-SOURCE'!AN113)</f>
        <v/>
      </c>
      <c r="M895" s="257" t="str">
        <f t="shared" si="15"/>
        <v>OK</v>
      </c>
      <c r="N895" s="15"/>
    </row>
    <row r="896" spans="1:14" ht="33.75" x14ac:dyDescent="0.25">
      <c r="A896" s="257" t="s">
        <v>834</v>
      </c>
      <c r="B896" s="257" t="s">
        <v>7569</v>
      </c>
      <c r="C896" s="257" t="s">
        <v>688</v>
      </c>
      <c r="D896" s="277" t="s">
        <v>7570</v>
      </c>
      <c r="E896" s="278" t="s">
        <v>711</v>
      </c>
      <c r="F896" s="279" t="s">
        <v>688</v>
      </c>
      <c r="G896" s="277" t="s">
        <v>2113</v>
      </c>
      <c r="H896" s="280" t="str">
        <f>IF(OR(AND('FIN1-SOURCE'!AM117="",'FIN1-SOURCE'!AN117=""),AND('FIN1-SOURCE'!AM118="",'FIN1-SOURCE'!AN118=""),AND('FIN1-SOURCE'!AN117="K",'FIN1-SOURCE'!AN118="K"),OR('FIN1-SOURCE'!AN117="O",'FIN1-SOURCE'!AN118="O")),"",SUM('FIN1-SOURCE'!AM117,'FIN1-SOURCE'!AM118))</f>
        <v/>
      </c>
      <c r="I896" s="280" t="str">
        <f>IF(AND(OR(AND('FIN1-SOURCE'!AN117="O",'FIN1-SOURCE'!AN118="O"),AND('FIN1-SOURCE'!AN117="K",'FIN1-SOURCE'!AN118="K")),SUM('FIN1-SOURCE'!AM117,'FIN1-SOURCE'!AM118)=0,ISNUMBER('FIN1-SOURCE'!AM119)),"",IF(OR('FIN1-SOURCE'!AN117="O",'FIN1-SOURCE'!AN118="O"),"O",IF(AND('FIN1-SOURCE'!AN117='FIN1-SOURCE'!AN118,OR('FIN1-SOURCE'!AN117="K",'FIN1-SOURCE'!AN117="W",'FIN1-SOURCE'!AN117="M")), UPPER('FIN1-SOURCE'!AN117),"")))</f>
        <v/>
      </c>
      <c r="J896" s="281" t="s">
        <v>711</v>
      </c>
      <c r="K896" s="280" t="str">
        <f>IF(AND(ISBLANK('FIN1-SOURCE'!AM119),$L$896&lt;&gt;"M"),"",'FIN1-SOURCE'!AM119)</f>
        <v/>
      </c>
      <c r="L896" s="280" t="str">
        <f>IF(ISBLANK('FIN1-SOURCE'!AN119),"",'FIN1-SOURCE'!AN119)</f>
        <v/>
      </c>
      <c r="M896" s="257" t="str">
        <f t="shared" si="15"/>
        <v>OK</v>
      </c>
      <c r="N896" s="15"/>
    </row>
    <row r="897" spans="1:14" ht="33.75" x14ac:dyDescent="0.25">
      <c r="A897" s="257" t="s">
        <v>834</v>
      </c>
      <c r="B897" s="257" t="s">
        <v>7571</v>
      </c>
      <c r="C897" s="257" t="s">
        <v>688</v>
      </c>
      <c r="D897" s="277" t="s">
        <v>7572</v>
      </c>
      <c r="E897" s="278" t="s">
        <v>711</v>
      </c>
      <c r="F897" s="279" t="s">
        <v>688</v>
      </c>
      <c r="G897" s="277" t="s">
        <v>2114</v>
      </c>
      <c r="H897" s="280" t="str">
        <f>IF(OR(AND('FIN1-SOURCE'!AM113="",'FIN1-SOURCE'!AN113=""),AND('FIN1-SOURCE'!AM119="",'FIN1-SOURCE'!AN119=""),AND('FIN1-SOURCE'!AN113="K",'FIN1-SOURCE'!AN119="K"),OR('FIN1-SOURCE'!AN113="O",'FIN1-SOURCE'!AN119="O")),"",SUM('FIN1-SOURCE'!AM113,'FIN1-SOURCE'!AM119))</f>
        <v/>
      </c>
      <c r="I897" s="280" t="str">
        <f>IF(AND(OR(AND('FIN1-SOURCE'!AN113="O",'FIN1-SOURCE'!AN119="O"),AND('FIN1-SOURCE'!AN113="K",'FIN1-SOURCE'!AN119="K")),SUM('FIN1-SOURCE'!AM113,'FIN1-SOURCE'!AM119)=0,ISNUMBER('FIN1-SOURCE'!AM120)),"",IF(OR('FIN1-SOURCE'!AN113="O",'FIN1-SOURCE'!AN119="O"),"O",IF(AND('FIN1-SOURCE'!AN113='FIN1-SOURCE'!AN119,OR('FIN1-SOURCE'!AN113="K",'FIN1-SOURCE'!AN113="W",'FIN1-SOURCE'!AN113="M")), UPPER('FIN1-SOURCE'!AN113),"")))</f>
        <v/>
      </c>
      <c r="J897" s="281" t="s">
        <v>711</v>
      </c>
      <c r="K897" s="280" t="str">
        <f>IF(AND(ISBLANK('FIN1-SOURCE'!AM120),$L$897&lt;&gt;"M"),"",'FIN1-SOURCE'!AM120)</f>
        <v/>
      </c>
      <c r="L897" s="280" t="str">
        <f>IF(ISBLANK('FIN1-SOURCE'!AN120),"",'FIN1-SOURCE'!AN120)</f>
        <v/>
      </c>
      <c r="M897" s="257" t="str">
        <f t="shared" si="15"/>
        <v>OK</v>
      </c>
      <c r="N897" s="15"/>
    </row>
    <row r="898" spans="1:14" ht="33.75" x14ac:dyDescent="0.25">
      <c r="A898" s="257" t="s">
        <v>834</v>
      </c>
      <c r="B898" s="257" t="s">
        <v>2115</v>
      </c>
      <c r="C898" s="257" t="s">
        <v>688</v>
      </c>
      <c r="D898" s="277" t="s">
        <v>2116</v>
      </c>
      <c r="E898" s="278" t="s">
        <v>711</v>
      </c>
      <c r="F898" s="279" t="s">
        <v>688</v>
      </c>
      <c r="G898" s="277" t="s">
        <v>2117</v>
      </c>
      <c r="H898" s="280" t="str">
        <f>IF(OR(AND('FIN1-SOURCE'!AM98="",'FIN1-SOURCE'!AN98=""),AND('FIN1-SOURCE'!AM109="",'FIN1-SOURCE'!AN109=""),AND('FIN1-SOURCE'!AN98="K",'FIN1-SOURCE'!AN109="K"),OR('FIN1-SOURCE'!AN98="O",'FIN1-SOURCE'!AN109="O")),"",SUM('FIN1-SOURCE'!AM98,'FIN1-SOURCE'!AM109))</f>
        <v/>
      </c>
      <c r="I898" s="280" t="str">
        <f>IF(AND(OR(AND('FIN1-SOURCE'!AN98="O",'FIN1-SOURCE'!AN109="O"),AND('FIN1-SOURCE'!AN98="K",'FIN1-SOURCE'!AN109="K")),SUM('FIN1-SOURCE'!AM98,'FIN1-SOURCE'!AM109)=0,ISNUMBER('FIN1-SOURCE'!AM121)),"",IF(OR('FIN1-SOURCE'!AN98="O",'FIN1-SOURCE'!AN109="O"),"O",IF(AND('FIN1-SOURCE'!AN98='FIN1-SOURCE'!AN109,OR('FIN1-SOURCE'!AN98="K",'FIN1-SOURCE'!AN98="W",'FIN1-SOURCE'!AN98="M")), UPPER('FIN1-SOURCE'!AN98),"")))</f>
        <v/>
      </c>
      <c r="J898" s="281" t="s">
        <v>711</v>
      </c>
      <c r="K898" s="280" t="str">
        <f>IF(AND(ISBLANK('FIN1-SOURCE'!AM121),$L$898&lt;&gt;"M"),"",'FIN1-SOURCE'!AM121)</f>
        <v/>
      </c>
      <c r="L898" s="280" t="str">
        <f>IF(ISBLANK('FIN1-SOURCE'!AN121),"",'FIN1-SOURCE'!AN121)</f>
        <v/>
      </c>
      <c r="M898" s="257" t="str">
        <f t="shared" si="15"/>
        <v>OK</v>
      </c>
      <c r="N898" s="15"/>
    </row>
    <row r="899" spans="1:14" ht="33.75" x14ac:dyDescent="0.25">
      <c r="A899" s="257" t="s">
        <v>834</v>
      </c>
      <c r="B899" s="257" t="s">
        <v>2118</v>
      </c>
      <c r="C899" s="257" t="s">
        <v>688</v>
      </c>
      <c r="D899" s="277" t="s">
        <v>2119</v>
      </c>
      <c r="E899" s="278" t="s">
        <v>711</v>
      </c>
      <c r="F899" s="279" t="s">
        <v>688</v>
      </c>
      <c r="G899" s="277" t="s">
        <v>2120</v>
      </c>
      <c r="H899" s="280" t="str">
        <f>IF(OR(AND('FIN1-SOURCE'!AM99="",'FIN1-SOURCE'!AN99=""),AND('FIN1-SOURCE'!AM110="",'FIN1-SOURCE'!AN110=""),AND('FIN1-SOURCE'!AN99="K",'FIN1-SOURCE'!AN110="K"),OR('FIN1-SOURCE'!AN99="O",'FIN1-SOURCE'!AN110="O")),"",SUM('FIN1-SOURCE'!AM99,'FIN1-SOURCE'!AM110))</f>
        <v/>
      </c>
      <c r="I899" s="280" t="str">
        <f>IF(AND(OR(AND('FIN1-SOURCE'!AN99="O",'FIN1-SOURCE'!AN110="O"),AND('FIN1-SOURCE'!AN99="K",'FIN1-SOURCE'!AN110="K")),SUM('FIN1-SOURCE'!AM99,'FIN1-SOURCE'!AM110)=0,ISNUMBER('FIN1-SOURCE'!AM122)),"",IF(OR('FIN1-SOURCE'!AN99="O",'FIN1-SOURCE'!AN110="O"),"O",IF(AND('FIN1-SOURCE'!AN99='FIN1-SOURCE'!AN110,OR('FIN1-SOURCE'!AN99="K",'FIN1-SOURCE'!AN99="W",'FIN1-SOURCE'!AN99="M")), UPPER('FIN1-SOURCE'!AN99),"")))</f>
        <v/>
      </c>
      <c r="J899" s="281" t="s">
        <v>711</v>
      </c>
      <c r="K899" s="280" t="str">
        <f>IF(AND(ISBLANK('FIN1-SOURCE'!AM122),$L$899&lt;&gt;"M"),"",'FIN1-SOURCE'!AM122)</f>
        <v/>
      </c>
      <c r="L899" s="280" t="str">
        <f>IF(ISBLANK('FIN1-SOURCE'!AN122),"",'FIN1-SOURCE'!AN122)</f>
        <v/>
      </c>
      <c r="M899" s="257" t="str">
        <f t="shared" si="15"/>
        <v>OK</v>
      </c>
      <c r="N899" s="15"/>
    </row>
    <row r="900" spans="1:14" ht="33.75" x14ac:dyDescent="0.25">
      <c r="A900" s="257" t="s">
        <v>834</v>
      </c>
      <c r="B900" s="257" t="s">
        <v>2121</v>
      </c>
      <c r="C900" s="257" t="s">
        <v>688</v>
      </c>
      <c r="D900" s="277" t="s">
        <v>2122</v>
      </c>
      <c r="E900" s="278" t="s">
        <v>711</v>
      </c>
      <c r="F900" s="279" t="s">
        <v>688</v>
      </c>
      <c r="G900" s="277" t="s">
        <v>2123</v>
      </c>
      <c r="H900" s="280" t="str">
        <f>IF(OR(AND('FIN1-SOURCE'!AM100="",'FIN1-SOURCE'!AN100=""),AND('FIN1-SOURCE'!AM111="",'FIN1-SOURCE'!AN111=""),AND('FIN1-SOURCE'!AN100="K",'FIN1-SOURCE'!AN111="K"),OR('FIN1-SOURCE'!AN100="O",'FIN1-SOURCE'!AN111="O")),"",SUM('FIN1-SOURCE'!AM100,'FIN1-SOURCE'!AM111))</f>
        <v/>
      </c>
      <c r="I900" s="280" t="str">
        <f>IF(AND(OR(AND('FIN1-SOURCE'!AN100="O",'FIN1-SOURCE'!AN111="O"),AND('FIN1-SOURCE'!AN100="K",'FIN1-SOURCE'!AN111="K")),SUM('FIN1-SOURCE'!AM100,'FIN1-SOURCE'!AM111)=0,ISNUMBER('FIN1-SOURCE'!AM123)),"",IF(OR('FIN1-SOURCE'!AN100="O",'FIN1-SOURCE'!AN111="O"),"O",IF(AND('FIN1-SOURCE'!AN100='FIN1-SOURCE'!AN111,OR('FIN1-SOURCE'!AN100="K",'FIN1-SOURCE'!AN100="W",'FIN1-SOURCE'!AN100="M")), UPPER('FIN1-SOURCE'!AN100),"")))</f>
        <v/>
      </c>
      <c r="J900" s="281" t="s">
        <v>711</v>
      </c>
      <c r="K900" s="280" t="str">
        <f>IF(AND(ISBLANK('FIN1-SOURCE'!AM123),$L$900&lt;&gt;"M"),"",'FIN1-SOURCE'!AM123)</f>
        <v/>
      </c>
      <c r="L900" s="280" t="str">
        <f>IF(ISBLANK('FIN1-SOURCE'!AN123),"",'FIN1-SOURCE'!AN123)</f>
        <v/>
      </c>
      <c r="M900" s="257" t="str">
        <f t="shared" si="15"/>
        <v>OK</v>
      </c>
      <c r="N900" s="15"/>
    </row>
    <row r="901" spans="1:14" ht="33.75" x14ac:dyDescent="0.25">
      <c r="A901" s="257" t="s">
        <v>834</v>
      </c>
      <c r="B901" s="257" t="s">
        <v>2124</v>
      </c>
      <c r="C901" s="257" t="s">
        <v>688</v>
      </c>
      <c r="D901" s="277" t="s">
        <v>2125</v>
      </c>
      <c r="E901" s="278" t="s">
        <v>711</v>
      </c>
      <c r="F901" s="279" t="s">
        <v>688</v>
      </c>
      <c r="G901" s="277" t="s">
        <v>2126</v>
      </c>
      <c r="H901" s="280" t="str">
        <f>IF(OR(AND('FIN1-SOURCE'!AM101="",'FIN1-SOURCE'!AN101=""),AND('FIN1-SOURCE'!AM112="",'FIN1-SOURCE'!AN112=""),AND('FIN1-SOURCE'!AN101="K",'FIN1-SOURCE'!AN112="K"),OR('FIN1-SOURCE'!AN101="O",'FIN1-SOURCE'!AN112="O")),"",SUM('FIN1-SOURCE'!AM101,'FIN1-SOURCE'!AM112))</f>
        <v/>
      </c>
      <c r="I901" s="280" t="str">
        <f>IF(AND(OR(AND('FIN1-SOURCE'!AN101="O",'FIN1-SOURCE'!AN112="O"),AND('FIN1-SOURCE'!AN101="K",'FIN1-SOURCE'!AN112="K")),SUM('FIN1-SOURCE'!AM101,'FIN1-SOURCE'!AM112)=0,ISNUMBER('FIN1-SOURCE'!AM124)),"",IF(OR('FIN1-SOURCE'!AN101="O",'FIN1-SOURCE'!AN112="O"),"O",IF(AND('FIN1-SOURCE'!AN101='FIN1-SOURCE'!AN112,OR('FIN1-SOURCE'!AN101="K",'FIN1-SOURCE'!AN101="W",'FIN1-SOURCE'!AN101="M")), UPPER('FIN1-SOURCE'!AN101),"")))</f>
        <v/>
      </c>
      <c r="J901" s="281" t="s">
        <v>711</v>
      </c>
      <c r="K901" s="280" t="str">
        <f>IF(AND(ISBLANK('FIN1-SOURCE'!AM124),$L$901&lt;&gt;"M"),"",'FIN1-SOURCE'!AM124)</f>
        <v/>
      </c>
      <c r="L901" s="280" t="str">
        <f>IF(ISBLANK('FIN1-SOURCE'!AN124),"",'FIN1-SOURCE'!AN124)</f>
        <v/>
      </c>
      <c r="M901" s="257" t="str">
        <f t="shared" si="15"/>
        <v>OK</v>
      </c>
      <c r="N901" s="15"/>
    </row>
    <row r="902" spans="1:14" ht="33.75" x14ac:dyDescent="0.25">
      <c r="A902" s="257" t="s">
        <v>834</v>
      </c>
      <c r="B902" s="257" t="s">
        <v>7573</v>
      </c>
      <c r="C902" s="257" t="s">
        <v>688</v>
      </c>
      <c r="D902" s="277" t="s">
        <v>7574</v>
      </c>
      <c r="E902" s="278" t="s">
        <v>711</v>
      </c>
      <c r="F902" s="279" t="s">
        <v>688</v>
      </c>
      <c r="G902" s="277" t="s">
        <v>2127</v>
      </c>
      <c r="H902" s="280" t="str">
        <f>IF(OR(AND('FIN1-SOURCE'!AM102="",'FIN1-SOURCE'!AN102=""),AND('FIN1-SOURCE'!AM113="",'FIN1-SOURCE'!AN113=""),AND('FIN1-SOURCE'!AN102="K",'FIN1-SOURCE'!AN113="K"),OR('FIN1-SOURCE'!AN102="O",'FIN1-SOURCE'!AN113="O")),"",SUM('FIN1-SOURCE'!AM102,'FIN1-SOURCE'!AM113))</f>
        <v/>
      </c>
      <c r="I902" s="280" t="str">
        <f>IF(AND(OR(AND('FIN1-SOURCE'!AN102="O",'FIN1-SOURCE'!AN113="O"),AND('FIN1-SOURCE'!AN102="K",'FIN1-SOURCE'!AN113="K")),SUM('FIN1-SOURCE'!AM102,'FIN1-SOURCE'!AM113)=0,ISNUMBER('FIN1-SOURCE'!AM125)),"",IF(OR('FIN1-SOURCE'!AN102="O",'FIN1-SOURCE'!AN113="O"),"O",IF(AND('FIN1-SOURCE'!AN102='FIN1-SOURCE'!AN113,OR('FIN1-SOURCE'!AN102="K",'FIN1-SOURCE'!AN102="W",'FIN1-SOURCE'!AN102="M")), UPPER('FIN1-SOURCE'!AN102),"")))</f>
        <v/>
      </c>
      <c r="J902" s="281" t="s">
        <v>711</v>
      </c>
      <c r="K902" s="280" t="str">
        <f>IF(AND(ISBLANK('FIN1-SOURCE'!AM125),$L$902&lt;&gt;"M"),"",'FIN1-SOURCE'!AM125)</f>
        <v/>
      </c>
      <c r="L902" s="280" t="str">
        <f>IF(ISBLANK('FIN1-SOURCE'!AN125),"",'FIN1-SOURCE'!AN125)</f>
        <v/>
      </c>
      <c r="M902" s="257" t="str">
        <f t="shared" si="15"/>
        <v>OK</v>
      </c>
      <c r="N902" s="15"/>
    </row>
    <row r="903" spans="1:14" ht="33.75" x14ac:dyDescent="0.25">
      <c r="A903" s="257" t="s">
        <v>834</v>
      </c>
      <c r="B903" s="257" t="s">
        <v>7575</v>
      </c>
      <c r="C903" s="257" t="s">
        <v>688</v>
      </c>
      <c r="D903" s="277" t="s">
        <v>7576</v>
      </c>
      <c r="E903" s="278" t="s">
        <v>711</v>
      </c>
      <c r="F903" s="279" t="s">
        <v>688</v>
      </c>
      <c r="G903" s="277" t="s">
        <v>2128</v>
      </c>
      <c r="H903" s="280" t="str">
        <f>IF(OR(AND('FIN1-SOURCE'!AM103="",'FIN1-SOURCE'!AN103=""),AND('FIN1-SOURCE'!AM115="",'FIN1-SOURCE'!AN115=""),AND('FIN1-SOURCE'!AN103="K",'FIN1-SOURCE'!AN115="K"),OR('FIN1-SOURCE'!AN103="O",'FIN1-SOURCE'!AN115="O")),"",SUM('FIN1-SOURCE'!AM103,'FIN1-SOURCE'!AM115))</f>
        <v/>
      </c>
      <c r="I903" s="280" t="str">
        <f>IF(AND(OR(AND('FIN1-SOURCE'!AN103="O",'FIN1-SOURCE'!AN115="O"),AND('FIN1-SOURCE'!AN103="K",'FIN1-SOURCE'!AN115="K")),SUM('FIN1-SOURCE'!AM103,'FIN1-SOURCE'!AM115)=0,ISNUMBER('FIN1-SOURCE'!AM126)),"",IF(OR('FIN1-SOURCE'!AN103="O",'FIN1-SOURCE'!AN115="O"),"O",IF(AND('FIN1-SOURCE'!AN103='FIN1-SOURCE'!AN115,OR('FIN1-SOURCE'!AN103="K",'FIN1-SOURCE'!AN103="W",'FIN1-SOURCE'!AN103="M")), UPPER('FIN1-SOURCE'!AN103),"")))</f>
        <v/>
      </c>
      <c r="J903" s="281" t="s">
        <v>711</v>
      </c>
      <c r="K903" s="280" t="str">
        <f>IF(AND(ISBLANK('FIN1-SOURCE'!AM126),$L$903&lt;&gt;"M"),"",'FIN1-SOURCE'!AM126)</f>
        <v/>
      </c>
      <c r="L903" s="280" t="str">
        <f>IF(ISBLANK('FIN1-SOURCE'!AN126),"",'FIN1-SOURCE'!AN126)</f>
        <v/>
      </c>
      <c r="M903" s="257" t="str">
        <f t="shared" si="15"/>
        <v>OK</v>
      </c>
      <c r="N903" s="15"/>
    </row>
    <row r="904" spans="1:14" ht="33.75" x14ac:dyDescent="0.25">
      <c r="A904" s="257" t="s">
        <v>834</v>
      </c>
      <c r="B904" s="257" t="s">
        <v>7577</v>
      </c>
      <c r="C904" s="257" t="s">
        <v>688</v>
      </c>
      <c r="D904" s="277" t="s">
        <v>7578</v>
      </c>
      <c r="E904" s="278" t="s">
        <v>711</v>
      </c>
      <c r="F904" s="279" t="s">
        <v>688</v>
      </c>
      <c r="G904" s="277" t="s">
        <v>2129</v>
      </c>
      <c r="H904" s="280" t="str">
        <f>IF(OR(AND('FIN1-SOURCE'!AM107="",'FIN1-SOURCE'!AN107=""),AND('FIN1-SOURCE'!AM125="",'FIN1-SOURCE'!AN125=""),AND('FIN1-SOURCE'!AN107="K",'FIN1-SOURCE'!AN125="K"),OR('FIN1-SOURCE'!AN107="O",'FIN1-SOURCE'!AN125="O")),"",SUM('FIN1-SOURCE'!AM107,'FIN1-SOURCE'!AM125))</f>
        <v/>
      </c>
      <c r="I904" s="280" t="str">
        <f>IF(AND(OR(AND('FIN1-SOURCE'!AN107="O",'FIN1-SOURCE'!AN125="O"),AND('FIN1-SOURCE'!AN107="K",'FIN1-SOURCE'!AN125="K")),SUM('FIN1-SOURCE'!AM107,'FIN1-SOURCE'!AM125)=0,ISNUMBER('FIN1-SOURCE'!AM127)),"",IF(OR('FIN1-SOURCE'!AN107="O",'FIN1-SOURCE'!AN125="O"),"O",IF(AND('FIN1-SOURCE'!AN107='FIN1-SOURCE'!AN125,OR('FIN1-SOURCE'!AN107="K",'FIN1-SOURCE'!AN107="W",'FIN1-SOURCE'!AN107="M")), UPPER('FIN1-SOURCE'!AN107),"")))</f>
        <v/>
      </c>
      <c r="J904" s="281" t="s">
        <v>711</v>
      </c>
      <c r="K904" s="280" t="str">
        <f>IF(AND(ISBLANK('FIN1-SOURCE'!AM127),$L$904&lt;&gt;"M"),"",'FIN1-SOURCE'!AM127)</f>
        <v/>
      </c>
      <c r="L904" s="280" t="str">
        <f>IF(ISBLANK('FIN1-SOURCE'!AN127),"",'FIN1-SOURCE'!AN127)</f>
        <v/>
      </c>
      <c r="M904" s="257" t="str">
        <f t="shared" si="15"/>
        <v>OK</v>
      </c>
      <c r="N904" s="15"/>
    </row>
    <row r="905" spans="1:14" ht="45" x14ac:dyDescent="0.25">
      <c r="A905" s="257" t="s">
        <v>834</v>
      </c>
      <c r="B905" s="257" t="s">
        <v>7579</v>
      </c>
      <c r="C905" s="257" t="s">
        <v>688</v>
      </c>
      <c r="D905" s="277" t="s">
        <v>7580</v>
      </c>
      <c r="E905" s="278" t="s">
        <v>711</v>
      </c>
      <c r="F905" s="279" t="s">
        <v>688</v>
      </c>
      <c r="G905" s="277" t="s">
        <v>2130</v>
      </c>
      <c r="H905" s="280" t="str">
        <f>IF(OR(AND('FIN1-SOURCE'!AM71="",'FIN1-SOURCE'!AN71=""),AND('FIN1-SOURCE'!AM87="",'FIN1-SOURCE'!AN87=""),AND('FIN1-SOURCE'!AM121="",'FIN1-SOURCE'!AN121=""),AND('FIN1-SOURCE'!AN71="K",'FIN1-SOURCE'!AN87="K",'FIN1-SOURCE'!AN121="K"),OR('FIN1-SOURCE'!AN71="O",'FIN1-SOURCE'!AN87="O",'FIN1-SOURCE'!AN121="O")),"",SUM('FIN1-SOURCE'!AM71,'FIN1-SOURCE'!AM87,'FIN1-SOURCE'!AM121))</f>
        <v/>
      </c>
      <c r="I905" s="280" t="str">
        <f>IF(AND(OR(AND('FIN1-SOURCE'!AN71="O",'FIN1-SOURCE'!AN87="O",'FIN1-SOURCE'!AN121="O"),AND('FIN1-SOURCE'!AN71="K",'FIN1-SOURCE'!AN87="K",'FIN1-SOURCE'!AN121="K")),SUM('FIN1-SOURCE'!AM71,'FIN1-SOURCE'!AM87,'FIN1-SOURCE'!AM121)=0,ISNUMBER('FIN1-SOURCE'!AM128)),"",IF(OR('FIN1-SOURCE'!AN71="O",'FIN1-SOURCE'!AN87="O",'FIN1-SOURCE'!AN121="O"),"O",IF(AND('FIN1-SOURCE'!AN71='FIN1-SOURCE'!AN87,'FIN1-SOURCE'!AN87='FIN1-SOURCE'!AN121,OR('FIN1-SOURCE'!AN71="K",'FIN1-SOURCE'!AN71="W",'FIN1-SOURCE'!AN71="M")), UPPER('FIN1-SOURCE'!AN71),"")))</f>
        <v/>
      </c>
      <c r="J905" s="281" t="s">
        <v>711</v>
      </c>
      <c r="K905" s="280" t="str">
        <f>IF(AND(ISBLANK('FIN1-SOURCE'!AM128),$L$905&lt;&gt;"M"),"",'FIN1-SOURCE'!AM128)</f>
        <v/>
      </c>
      <c r="L905" s="280" t="str">
        <f>IF(ISBLANK('FIN1-SOURCE'!AN128),"",'FIN1-SOURCE'!AN128)</f>
        <v/>
      </c>
      <c r="M905" s="257" t="str">
        <f t="shared" si="15"/>
        <v>OK</v>
      </c>
      <c r="N905" s="15"/>
    </row>
    <row r="906" spans="1:14" ht="45" x14ac:dyDescent="0.25">
      <c r="A906" s="257" t="s">
        <v>834</v>
      </c>
      <c r="B906" s="257" t="s">
        <v>7581</v>
      </c>
      <c r="C906" s="257" t="s">
        <v>688</v>
      </c>
      <c r="D906" s="277" t="s">
        <v>7582</v>
      </c>
      <c r="E906" s="278" t="s">
        <v>711</v>
      </c>
      <c r="F906" s="279" t="s">
        <v>688</v>
      </c>
      <c r="G906" s="277" t="s">
        <v>2131</v>
      </c>
      <c r="H906" s="280" t="str">
        <f>IF(OR(AND('FIN1-SOURCE'!AM72="",'FIN1-SOURCE'!AN72=""),AND('FIN1-SOURCE'!AM88="",'FIN1-SOURCE'!AN88=""),AND('FIN1-SOURCE'!AM122="",'FIN1-SOURCE'!AN122=""),AND('FIN1-SOURCE'!AN72="K",'FIN1-SOURCE'!AN88="K",'FIN1-SOURCE'!AN122="K"),OR('FIN1-SOURCE'!AN72="O",'FIN1-SOURCE'!AN88="O",'FIN1-SOURCE'!AN122="O")),"",SUM('FIN1-SOURCE'!AM72,'FIN1-SOURCE'!AM88,'FIN1-SOURCE'!AM122))</f>
        <v/>
      </c>
      <c r="I906" s="280" t="str">
        <f>IF(AND(OR(AND('FIN1-SOURCE'!AN72="O",'FIN1-SOURCE'!AN88="O",'FIN1-SOURCE'!AN122="O"),AND('FIN1-SOURCE'!AN72="K",'FIN1-SOURCE'!AN88="K",'FIN1-SOURCE'!AN122="K")),SUM('FIN1-SOURCE'!AM72,'FIN1-SOURCE'!AM88,'FIN1-SOURCE'!AM122)=0,ISNUMBER('FIN1-SOURCE'!AM129)),"",IF(OR('FIN1-SOURCE'!AN72="O",'FIN1-SOURCE'!AN88="O",'FIN1-SOURCE'!AN122="O"),"O",IF(AND('FIN1-SOURCE'!AN72='FIN1-SOURCE'!AN88,'FIN1-SOURCE'!AN88='FIN1-SOURCE'!AN122,OR('FIN1-SOURCE'!AN72="K",'FIN1-SOURCE'!AN72="W",'FIN1-SOURCE'!AN72="M")), UPPER('FIN1-SOURCE'!AN72),"")))</f>
        <v/>
      </c>
      <c r="J906" s="281" t="s">
        <v>711</v>
      </c>
      <c r="K906" s="280" t="str">
        <f>IF(AND(ISBLANK('FIN1-SOURCE'!AM129),$L$906&lt;&gt;"M"),"",'FIN1-SOURCE'!AM129)</f>
        <v/>
      </c>
      <c r="L906" s="280" t="str">
        <f>IF(ISBLANK('FIN1-SOURCE'!AN129),"",'FIN1-SOURCE'!AN129)</f>
        <v/>
      </c>
      <c r="M906" s="257" t="str">
        <f t="shared" si="15"/>
        <v>OK</v>
      </c>
      <c r="N906" s="15"/>
    </row>
    <row r="907" spans="1:14" ht="45" x14ac:dyDescent="0.25">
      <c r="A907" s="257" t="s">
        <v>834</v>
      </c>
      <c r="B907" s="257" t="s">
        <v>7583</v>
      </c>
      <c r="C907" s="257" t="s">
        <v>688</v>
      </c>
      <c r="D907" s="277" t="s">
        <v>7584</v>
      </c>
      <c r="E907" s="278" t="s">
        <v>711</v>
      </c>
      <c r="F907" s="279" t="s">
        <v>688</v>
      </c>
      <c r="G907" s="277" t="s">
        <v>2132</v>
      </c>
      <c r="H907" s="280" t="str">
        <f>IF(OR(AND('FIN1-SOURCE'!AM73="",'FIN1-SOURCE'!AN73=""),AND('FIN1-SOURCE'!AM89="",'FIN1-SOURCE'!AN89=""),AND('FIN1-SOURCE'!AM123="",'FIN1-SOURCE'!AN123=""),AND('FIN1-SOURCE'!AN73="K",'FIN1-SOURCE'!AN89="K",'FIN1-SOURCE'!AN123="K"),OR('FIN1-SOURCE'!AN73="O",'FIN1-SOURCE'!AN89="O",'FIN1-SOURCE'!AN123="O")),"",SUM('FIN1-SOURCE'!AM73,'FIN1-SOURCE'!AM89,'FIN1-SOURCE'!AM123))</f>
        <v/>
      </c>
      <c r="I907" s="280" t="str">
        <f>IF(AND(OR(AND('FIN1-SOURCE'!AN73="O",'FIN1-SOURCE'!AN89="O",'FIN1-SOURCE'!AN123="O"),AND('FIN1-SOURCE'!AN73="K",'FIN1-SOURCE'!AN89="K",'FIN1-SOURCE'!AN123="K")),SUM('FIN1-SOURCE'!AM73,'FIN1-SOURCE'!AM89,'FIN1-SOURCE'!AM123)=0,ISNUMBER('FIN1-SOURCE'!AM130)),"",IF(OR('FIN1-SOURCE'!AN73="O",'FIN1-SOURCE'!AN89="O",'FIN1-SOURCE'!AN123="O"),"O",IF(AND('FIN1-SOURCE'!AN73='FIN1-SOURCE'!AN89,'FIN1-SOURCE'!AN89='FIN1-SOURCE'!AN123,OR('FIN1-SOURCE'!AN73="K",'FIN1-SOURCE'!AN73="W",'FIN1-SOURCE'!AN73="M")), UPPER('FIN1-SOURCE'!AN73),"")))</f>
        <v/>
      </c>
      <c r="J907" s="281" t="s">
        <v>711</v>
      </c>
      <c r="K907" s="280" t="str">
        <f>IF(AND(ISBLANK('FIN1-SOURCE'!AM130),$L$907&lt;&gt;"M"),"",'FIN1-SOURCE'!AM130)</f>
        <v/>
      </c>
      <c r="L907" s="280" t="str">
        <f>IF(ISBLANK('FIN1-SOURCE'!AN130),"",'FIN1-SOURCE'!AN130)</f>
        <v/>
      </c>
      <c r="M907" s="257" t="str">
        <f t="shared" si="15"/>
        <v>OK</v>
      </c>
      <c r="N907" s="15"/>
    </row>
    <row r="908" spans="1:14" ht="45" x14ac:dyDescent="0.25">
      <c r="A908" s="257" t="s">
        <v>834</v>
      </c>
      <c r="B908" s="257" t="s">
        <v>7585</v>
      </c>
      <c r="C908" s="257" t="s">
        <v>688</v>
      </c>
      <c r="D908" s="277" t="s">
        <v>7586</v>
      </c>
      <c r="E908" s="278" t="s">
        <v>711</v>
      </c>
      <c r="F908" s="279" t="s">
        <v>688</v>
      </c>
      <c r="G908" s="277" t="s">
        <v>2133</v>
      </c>
      <c r="H908" s="280" t="str">
        <f>IF(OR(AND('FIN1-SOURCE'!AM74="",'FIN1-SOURCE'!AN74=""),AND('FIN1-SOURCE'!AM90="",'FIN1-SOURCE'!AN90=""),AND('FIN1-SOURCE'!AM124="",'FIN1-SOURCE'!AN124=""),AND('FIN1-SOURCE'!AN74="K",'FIN1-SOURCE'!AN90="K",'FIN1-SOURCE'!AN124="K"),OR('FIN1-SOURCE'!AN74="O",'FIN1-SOURCE'!AN90="O",'FIN1-SOURCE'!AN124="O")),"",SUM('FIN1-SOURCE'!AM74,'FIN1-SOURCE'!AM90,'FIN1-SOURCE'!AM124))</f>
        <v/>
      </c>
      <c r="I908" s="280" t="str">
        <f>IF(AND(OR(AND('FIN1-SOURCE'!AN74="O",'FIN1-SOURCE'!AN90="O",'FIN1-SOURCE'!AN124="O"),AND('FIN1-SOURCE'!AN74="K",'FIN1-SOURCE'!AN90="K",'FIN1-SOURCE'!AN124="K")),SUM('FIN1-SOURCE'!AM74,'FIN1-SOURCE'!AM90,'FIN1-SOURCE'!AM124)=0,ISNUMBER('FIN1-SOURCE'!AM131)),"",IF(OR('FIN1-SOURCE'!AN74="O",'FIN1-SOURCE'!AN90="O",'FIN1-SOURCE'!AN124="O"),"O",IF(AND('FIN1-SOURCE'!AN74='FIN1-SOURCE'!AN90,'FIN1-SOURCE'!AN90='FIN1-SOURCE'!AN124,OR('FIN1-SOURCE'!AN74="K",'FIN1-SOURCE'!AN74="W",'FIN1-SOURCE'!AN74="M")), UPPER('FIN1-SOURCE'!AN74),"")))</f>
        <v/>
      </c>
      <c r="J908" s="281" t="s">
        <v>711</v>
      </c>
      <c r="K908" s="280" t="str">
        <f>IF(AND(ISBLANK('FIN1-SOURCE'!AM131),$L$908&lt;&gt;"M"),"",'FIN1-SOURCE'!AM131)</f>
        <v/>
      </c>
      <c r="L908" s="280" t="str">
        <f>IF(ISBLANK('FIN1-SOURCE'!AN131),"",'FIN1-SOURCE'!AN131)</f>
        <v/>
      </c>
      <c r="M908" s="257" t="str">
        <f t="shared" si="15"/>
        <v>OK</v>
      </c>
      <c r="N908" s="15"/>
    </row>
    <row r="909" spans="1:14" ht="45" x14ac:dyDescent="0.25">
      <c r="A909" s="257" t="s">
        <v>834</v>
      </c>
      <c r="B909" s="257" t="s">
        <v>7587</v>
      </c>
      <c r="C909" s="257" t="s">
        <v>688</v>
      </c>
      <c r="D909" s="277" t="s">
        <v>7588</v>
      </c>
      <c r="E909" s="278" t="s">
        <v>711</v>
      </c>
      <c r="F909" s="279" t="s">
        <v>688</v>
      </c>
      <c r="G909" s="277" t="s">
        <v>2134</v>
      </c>
      <c r="H909" s="280" t="str">
        <f>IF(OR(AND('FIN1-SOURCE'!AM75="",'FIN1-SOURCE'!AN75=""),AND('FIN1-SOURCE'!AM91="",'FIN1-SOURCE'!AN91=""),AND('FIN1-SOURCE'!AM125="",'FIN1-SOURCE'!AN125=""),AND('FIN1-SOURCE'!AN75="K",'FIN1-SOURCE'!AN91="K",'FIN1-SOURCE'!AN125="K"),OR('FIN1-SOURCE'!AN75="O",'FIN1-SOURCE'!AN91="O",'FIN1-SOURCE'!AN125="O")),"",SUM('FIN1-SOURCE'!AM75,'FIN1-SOURCE'!AM91,'FIN1-SOURCE'!AM125))</f>
        <v/>
      </c>
      <c r="I909" s="280" t="str">
        <f>IF(AND(OR(AND('FIN1-SOURCE'!AN75="O",'FIN1-SOURCE'!AN91="O",'FIN1-SOURCE'!AN125="O"),AND('FIN1-SOURCE'!AN75="K",'FIN1-SOURCE'!AN91="K",'FIN1-SOURCE'!AN125="K")),SUM('FIN1-SOURCE'!AM75,'FIN1-SOURCE'!AM91,'FIN1-SOURCE'!AM125)=0,ISNUMBER('FIN1-SOURCE'!AM132)),"",IF(OR('FIN1-SOURCE'!AN75="O",'FIN1-SOURCE'!AN91="O",'FIN1-SOURCE'!AN125="O"),"O",IF(AND('FIN1-SOURCE'!AN75='FIN1-SOURCE'!AN91,'FIN1-SOURCE'!AN91='FIN1-SOURCE'!AN125,OR('FIN1-SOURCE'!AN75="K",'FIN1-SOURCE'!AN75="W",'FIN1-SOURCE'!AN75="M")), UPPER('FIN1-SOURCE'!AN75),"")))</f>
        <v/>
      </c>
      <c r="J909" s="281" t="s">
        <v>711</v>
      </c>
      <c r="K909" s="280" t="str">
        <f>IF(AND(ISBLANK('FIN1-SOURCE'!AM132),$L$909&lt;&gt;"M"),"",'FIN1-SOURCE'!AM132)</f>
        <v/>
      </c>
      <c r="L909" s="280" t="str">
        <f>IF(ISBLANK('FIN1-SOURCE'!AN132),"",'FIN1-SOURCE'!AN132)</f>
        <v/>
      </c>
      <c r="M909" s="257" t="str">
        <f t="shared" si="15"/>
        <v>OK</v>
      </c>
      <c r="N909" s="15"/>
    </row>
    <row r="910" spans="1:14" ht="33.75" x14ac:dyDescent="0.25">
      <c r="A910" s="257" t="s">
        <v>834</v>
      </c>
      <c r="B910" s="257" t="s">
        <v>7589</v>
      </c>
      <c r="C910" s="257" t="s">
        <v>688</v>
      </c>
      <c r="D910" s="277" t="s">
        <v>7590</v>
      </c>
      <c r="E910" s="278" t="s">
        <v>711</v>
      </c>
      <c r="F910" s="279" t="s">
        <v>688</v>
      </c>
      <c r="G910" s="277" t="s">
        <v>2135</v>
      </c>
      <c r="H910" s="280" t="str">
        <f>IF(OR(AND('FIN1-SOURCE'!AM77="",'FIN1-SOURCE'!AN77=""),AND('FIN1-SOURCE'!AM126="",'FIN1-SOURCE'!AN126=""),AND('FIN1-SOURCE'!AN77="K",'FIN1-SOURCE'!AN126="K"),OR('FIN1-SOURCE'!AN77="O",'FIN1-SOURCE'!AN126="O")),"",SUM('FIN1-SOURCE'!AM77,'FIN1-SOURCE'!AM126))</f>
        <v/>
      </c>
      <c r="I910" s="280" t="str">
        <f>IF(AND(OR(AND('FIN1-SOURCE'!AN77="O",'FIN1-SOURCE'!AN126="O"),AND('FIN1-SOURCE'!AN77="K",'FIN1-SOURCE'!AN126="K")),SUM('FIN1-SOURCE'!AM77,'FIN1-SOURCE'!AM126)=0,ISNUMBER('FIN1-SOURCE'!AM133)),"",IF(OR('FIN1-SOURCE'!AN77="O",'FIN1-SOURCE'!AN126="O"),"O",IF(AND('FIN1-SOURCE'!AN77='FIN1-SOURCE'!AN126,OR('FIN1-SOURCE'!AN77="K",'FIN1-SOURCE'!AN77="W",'FIN1-SOURCE'!AN77="M")), UPPER('FIN1-SOURCE'!AN77),"")))</f>
        <v/>
      </c>
      <c r="J910" s="281" t="s">
        <v>711</v>
      </c>
      <c r="K910" s="280" t="str">
        <f>IF(AND(ISBLANK('FIN1-SOURCE'!AM133),$L$910&lt;&gt;"M"),"",'FIN1-SOURCE'!AM133)</f>
        <v/>
      </c>
      <c r="L910" s="280" t="str">
        <f>IF(ISBLANK('FIN1-SOURCE'!AN133),"",'FIN1-SOURCE'!AN133)</f>
        <v/>
      </c>
      <c r="M910" s="257" t="str">
        <f t="shared" si="15"/>
        <v>OK</v>
      </c>
      <c r="N910" s="15"/>
    </row>
    <row r="911" spans="1:14" ht="45" x14ac:dyDescent="0.25">
      <c r="A911" s="257" t="s">
        <v>834</v>
      </c>
      <c r="B911" s="257" t="s">
        <v>7591</v>
      </c>
      <c r="C911" s="257" t="s">
        <v>688</v>
      </c>
      <c r="D911" s="277" t="s">
        <v>7592</v>
      </c>
      <c r="E911" s="278" t="s">
        <v>711</v>
      </c>
      <c r="F911" s="279" t="s">
        <v>688</v>
      </c>
      <c r="G911" s="277" t="s">
        <v>2136</v>
      </c>
      <c r="H911" s="280" t="str">
        <f>IF(OR(AND('FIN1-SOURCE'!AM78="",'FIN1-SOURCE'!AN78=""),AND('FIN1-SOURCE'!AM92="",'FIN1-SOURCE'!AN92=""),AND('FIN1-SOURCE'!AM116="",'FIN1-SOURCE'!AN116=""),AND('FIN1-SOURCE'!AN78="K",'FIN1-SOURCE'!AN92="K",'FIN1-SOURCE'!AN116="K"),OR('FIN1-SOURCE'!AN78="O",'FIN1-SOURCE'!AN92="O",'FIN1-SOURCE'!AN116="O")),"",SUM('FIN1-SOURCE'!AM78,'FIN1-SOURCE'!AM92,'FIN1-SOURCE'!AM116))</f>
        <v/>
      </c>
      <c r="I911" s="280" t="str">
        <f>IF(AND(OR(AND('FIN1-SOURCE'!AN78="O",'FIN1-SOURCE'!AN92="O",'FIN1-SOURCE'!AN116="O"),AND('FIN1-SOURCE'!AN78="K",'FIN1-SOURCE'!AN92="K",'FIN1-SOURCE'!AN116="K")),SUM('FIN1-SOURCE'!AM78,'FIN1-SOURCE'!AM92,'FIN1-SOURCE'!AM116)=0,ISNUMBER('FIN1-SOURCE'!AM134)),"",IF(OR('FIN1-SOURCE'!AN78="O",'FIN1-SOURCE'!AN92="O",'FIN1-SOURCE'!AN116="O"),"O",IF(AND('FIN1-SOURCE'!AN78='FIN1-SOURCE'!AN92,'FIN1-SOURCE'!AN92='FIN1-SOURCE'!AN116,OR('FIN1-SOURCE'!AN78="K",'FIN1-SOURCE'!AN78="W",'FIN1-SOURCE'!AN78="M")), UPPER('FIN1-SOURCE'!AN78),"")))</f>
        <v/>
      </c>
      <c r="J911" s="281" t="s">
        <v>711</v>
      </c>
      <c r="K911" s="280" t="str">
        <f>IF(AND(ISBLANK('FIN1-SOURCE'!AM134),$L$911&lt;&gt;"M"),"",'FIN1-SOURCE'!AM134)</f>
        <v/>
      </c>
      <c r="L911" s="280" t="str">
        <f>IF(ISBLANK('FIN1-SOURCE'!AN134),"",'FIN1-SOURCE'!AN134)</f>
        <v/>
      </c>
      <c r="M911" s="257" t="str">
        <f t="shared" si="15"/>
        <v>OK</v>
      </c>
      <c r="N911" s="15"/>
    </row>
    <row r="912" spans="1:14" ht="33.75" x14ac:dyDescent="0.25">
      <c r="A912" s="257" t="s">
        <v>834</v>
      </c>
      <c r="B912" s="257" t="s">
        <v>7593</v>
      </c>
      <c r="C912" s="257" t="s">
        <v>688</v>
      </c>
      <c r="D912" s="277" t="s">
        <v>7594</v>
      </c>
      <c r="E912" s="278" t="s">
        <v>711</v>
      </c>
      <c r="F912" s="279" t="s">
        <v>688</v>
      </c>
      <c r="G912" s="277" t="s">
        <v>7595</v>
      </c>
      <c r="H912" s="280" t="str">
        <f>IF(OR(AND('FIN1-SOURCE'!AM107="",'FIN1-SOURCE'!AN107=""),AND('FIN1-SOURCE'!AM132="",'FIN1-SOURCE'!AN132=""),AND('FIN1-SOURCE'!AN107="K",'FIN1-SOURCE'!AN132="K"),OR('FIN1-SOURCE'!AN107="O",'FIN1-SOURCE'!AN132="O")),"",SUM('FIN1-SOURCE'!AM107,'FIN1-SOURCE'!AM132))</f>
        <v/>
      </c>
      <c r="I912" s="280" t="str">
        <f>IF(AND(OR(AND('FIN1-SOURCE'!AN107="O",'FIN1-SOURCE'!AN132="O"),AND('FIN1-SOURCE'!AN107="K",'FIN1-SOURCE'!AN132="K")),SUM('FIN1-SOURCE'!AM107,'FIN1-SOURCE'!AM132)=0,ISNUMBER('FIN1-SOURCE'!AM135)),"",IF(OR('FIN1-SOURCE'!AN107="O",'FIN1-SOURCE'!AN132="O"),"O",IF(AND('FIN1-SOURCE'!AN107='FIN1-SOURCE'!AN132,OR('FIN1-SOURCE'!AN107="K",'FIN1-SOURCE'!AN107="W",'FIN1-SOURCE'!AN107="M")), UPPER('FIN1-SOURCE'!AN107),"")))</f>
        <v/>
      </c>
      <c r="J912" s="281" t="s">
        <v>711</v>
      </c>
      <c r="K912" s="280" t="str">
        <f>IF(AND(ISBLANK('FIN1-SOURCE'!AM135),$L$912&lt;&gt;"M"),"",'FIN1-SOURCE'!AM135)</f>
        <v/>
      </c>
      <c r="L912" s="280" t="str">
        <f>IF(ISBLANK('FIN1-SOURCE'!AN135),"",'FIN1-SOURCE'!AN135)</f>
        <v/>
      </c>
      <c r="M912" s="257" t="str">
        <f t="shared" si="15"/>
        <v>OK</v>
      </c>
      <c r="N912" s="15"/>
    </row>
    <row r="913" spans="1:14" ht="33.75" x14ac:dyDescent="0.25">
      <c r="A913" s="257" t="s">
        <v>834</v>
      </c>
      <c r="B913" s="257" t="s">
        <v>2137</v>
      </c>
      <c r="C913" s="257" t="s">
        <v>688</v>
      </c>
      <c r="D913" s="277" t="s">
        <v>2138</v>
      </c>
      <c r="E913" s="278" t="s">
        <v>711</v>
      </c>
      <c r="F913" s="279" t="s">
        <v>688</v>
      </c>
      <c r="G913" s="277" t="s">
        <v>2139</v>
      </c>
      <c r="H913" s="280" t="str">
        <f>IF(OR(AND('FIN1-SOURCE'!AP32="",'FIN1-SOURCE'!AQ32=""),AND('FIN1-SOURCE'!AP33="",'FIN1-SOURCE'!AQ33=""),AND('FIN1-SOURCE'!AQ32="K",'FIN1-SOURCE'!AQ33="K"),OR('FIN1-SOURCE'!AQ32="O",'FIN1-SOURCE'!AQ33="O")),"",SUM('FIN1-SOURCE'!AP32,'FIN1-SOURCE'!AP33))</f>
        <v/>
      </c>
      <c r="I913" s="280" t="str">
        <f>IF(AND(OR(AND('FIN1-SOURCE'!AQ32="O",'FIN1-SOURCE'!AQ33="O"),AND('FIN1-SOURCE'!AQ32="K",'FIN1-SOURCE'!AQ33="K")),SUM('FIN1-SOURCE'!AP32,'FIN1-SOURCE'!AP33)=0,ISNUMBER('FIN1-SOURCE'!AP34)),"",IF(OR('FIN1-SOURCE'!AQ32="O",'FIN1-SOURCE'!AQ33="O"),"O",IF(AND('FIN1-SOURCE'!AQ32='FIN1-SOURCE'!AQ33,OR('FIN1-SOURCE'!AQ32="K",'FIN1-SOURCE'!AQ32="W",'FIN1-SOURCE'!AQ32="M")), UPPER('FIN1-SOURCE'!AQ32),"")))</f>
        <v/>
      </c>
      <c r="J913" s="281" t="s">
        <v>711</v>
      </c>
      <c r="K913" s="280" t="str">
        <f>IF(AND(ISBLANK('FIN1-SOURCE'!AP34),$L$913&lt;&gt;"M"),"",'FIN1-SOURCE'!AP34)</f>
        <v/>
      </c>
      <c r="L913" s="280" t="str">
        <f>IF(ISBLANK('FIN1-SOURCE'!AQ34),"",'FIN1-SOURCE'!AQ34)</f>
        <v/>
      </c>
      <c r="M913" s="257" t="str">
        <f t="shared" si="15"/>
        <v>OK</v>
      </c>
      <c r="N913" s="15"/>
    </row>
    <row r="914" spans="1:14" ht="33.75" x14ac:dyDescent="0.25">
      <c r="A914" s="257" t="s">
        <v>834</v>
      </c>
      <c r="B914" s="257" t="s">
        <v>2140</v>
      </c>
      <c r="C914" s="257" t="s">
        <v>688</v>
      </c>
      <c r="D914" s="277" t="s">
        <v>2141</v>
      </c>
      <c r="E914" s="278" t="s">
        <v>711</v>
      </c>
      <c r="F914" s="279" t="s">
        <v>688</v>
      </c>
      <c r="G914" s="277" t="s">
        <v>2142</v>
      </c>
      <c r="H914" s="280" t="str">
        <f>IF(OR(AND('FIN1-SOURCE'!AP31="",'FIN1-SOURCE'!AQ31=""),AND('FIN1-SOURCE'!AP34="",'FIN1-SOURCE'!AQ34=""),AND('FIN1-SOURCE'!AQ31="K",'FIN1-SOURCE'!AQ34="K"),OR('FIN1-SOURCE'!AQ31="O",'FIN1-SOURCE'!AQ34="O")),"",SUM('FIN1-SOURCE'!AP31,'FIN1-SOURCE'!AP34))</f>
        <v/>
      </c>
      <c r="I914" s="280" t="str">
        <f>IF(AND(OR(AND('FIN1-SOURCE'!AQ31="O",'FIN1-SOURCE'!AQ34="O"),AND('FIN1-SOURCE'!AQ31="K",'FIN1-SOURCE'!AQ34="K")),SUM('FIN1-SOURCE'!AP31,'FIN1-SOURCE'!AP34)=0,ISNUMBER('FIN1-SOURCE'!AP35)),"",IF(OR('FIN1-SOURCE'!AQ31="O",'FIN1-SOURCE'!AQ34="O"),"O",IF(AND('FIN1-SOURCE'!AQ31='FIN1-SOURCE'!AQ34,OR('FIN1-SOURCE'!AQ31="K",'FIN1-SOURCE'!AQ31="W",'FIN1-SOURCE'!AQ31="M")), UPPER('FIN1-SOURCE'!AQ31),"")))</f>
        <v/>
      </c>
      <c r="J914" s="281" t="s">
        <v>711</v>
      </c>
      <c r="K914" s="280" t="str">
        <f>IF(AND(ISBLANK('FIN1-SOURCE'!AP35),$L$914&lt;&gt;"M"),"",'FIN1-SOURCE'!AP35)</f>
        <v/>
      </c>
      <c r="L914" s="280" t="str">
        <f>IF(ISBLANK('FIN1-SOURCE'!AQ35),"",'FIN1-SOURCE'!AQ35)</f>
        <v/>
      </c>
      <c r="M914" s="257" t="str">
        <f t="shared" si="15"/>
        <v>OK</v>
      </c>
      <c r="N914" s="15"/>
    </row>
    <row r="915" spans="1:14" ht="33.75" x14ac:dyDescent="0.25">
      <c r="A915" s="257" t="s">
        <v>834</v>
      </c>
      <c r="B915" s="257" t="s">
        <v>2143</v>
      </c>
      <c r="C915" s="257" t="s">
        <v>688</v>
      </c>
      <c r="D915" s="277" t="s">
        <v>2144</v>
      </c>
      <c r="E915" s="278" t="s">
        <v>711</v>
      </c>
      <c r="F915" s="279" t="s">
        <v>688</v>
      </c>
      <c r="G915" s="277" t="s">
        <v>2145</v>
      </c>
      <c r="H915" s="280" t="str">
        <f>IF(OR(AND('FIN1-SOURCE'!AP37="",'FIN1-SOURCE'!AQ37=""),AND('FIN1-SOURCE'!AP38="",'FIN1-SOURCE'!AQ38=""),AND('FIN1-SOURCE'!AQ37="K",'FIN1-SOURCE'!AQ38="K"),OR('FIN1-SOURCE'!AQ37="O",'FIN1-SOURCE'!AQ38="O")),"",SUM('FIN1-SOURCE'!AP37,'FIN1-SOURCE'!AP38))</f>
        <v/>
      </c>
      <c r="I915" s="280" t="str">
        <f>IF(AND(OR(AND('FIN1-SOURCE'!AQ37="O",'FIN1-SOURCE'!AQ38="O"),AND('FIN1-SOURCE'!AQ37="K",'FIN1-SOURCE'!AQ38="K")),SUM('FIN1-SOURCE'!AP37,'FIN1-SOURCE'!AP38)=0,ISNUMBER('FIN1-SOURCE'!AP39)),"",IF(OR('FIN1-SOURCE'!AQ37="O",'FIN1-SOURCE'!AQ38="O"),"O",IF(AND('FIN1-SOURCE'!AQ37='FIN1-SOURCE'!AQ38,OR('FIN1-SOURCE'!AQ37="K",'FIN1-SOURCE'!AQ37="W",'FIN1-SOURCE'!AQ37="M")), UPPER('FIN1-SOURCE'!AQ37),"")))</f>
        <v/>
      </c>
      <c r="J915" s="281" t="s">
        <v>711</v>
      </c>
      <c r="K915" s="280" t="str">
        <f>IF(AND(ISBLANK('FIN1-SOURCE'!AP39),$L$915&lt;&gt;"M"),"",'FIN1-SOURCE'!AP39)</f>
        <v/>
      </c>
      <c r="L915" s="280" t="str">
        <f>IF(ISBLANK('FIN1-SOURCE'!AQ39),"",'FIN1-SOURCE'!AQ39)</f>
        <v/>
      </c>
      <c r="M915" s="257" t="str">
        <f t="shared" si="15"/>
        <v>OK</v>
      </c>
      <c r="N915" s="15"/>
    </row>
    <row r="916" spans="1:14" ht="33.75" x14ac:dyDescent="0.25">
      <c r="A916" s="257" t="s">
        <v>834</v>
      </c>
      <c r="B916" s="257" t="s">
        <v>2146</v>
      </c>
      <c r="C916" s="257" t="s">
        <v>688</v>
      </c>
      <c r="D916" s="277" t="s">
        <v>2147</v>
      </c>
      <c r="E916" s="278" t="s">
        <v>711</v>
      </c>
      <c r="F916" s="279" t="s">
        <v>688</v>
      </c>
      <c r="G916" s="277" t="s">
        <v>960</v>
      </c>
      <c r="H916" s="280" t="str">
        <f>IF(OR(AND('FIN1-SOURCE'!AP40="",'FIN1-SOURCE'!AQ40=""),AND('FIN1-SOURCE'!AP41="",'FIN1-SOURCE'!AQ41=""),AND('FIN1-SOURCE'!AQ40="K",'FIN1-SOURCE'!AQ41="K"),OR('FIN1-SOURCE'!AQ40="O",'FIN1-SOURCE'!AQ41="O")),"",SUM('FIN1-SOURCE'!AP40,'FIN1-SOURCE'!AP41))</f>
        <v/>
      </c>
      <c r="I916" s="280" t="str">
        <f>IF(AND(OR(AND('FIN1-SOURCE'!AQ40="O",'FIN1-SOURCE'!AQ41="O"),AND('FIN1-SOURCE'!AQ40="K",'FIN1-SOURCE'!AQ41="K")),SUM('FIN1-SOURCE'!AP40,'FIN1-SOURCE'!AP41)=0,ISNUMBER('FIN1-SOURCE'!AP42)),"",IF(OR('FIN1-SOURCE'!AQ40="O",'FIN1-SOURCE'!AQ41="O"),"O",IF(AND('FIN1-SOURCE'!AQ40='FIN1-SOURCE'!AQ41,OR('FIN1-SOURCE'!AQ40="K",'FIN1-SOURCE'!AQ40="W",'FIN1-SOURCE'!AQ40="M")), UPPER('FIN1-SOURCE'!AQ40),"")))</f>
        <v/>
      </c>
      <c r="J916" s="281" t="s">
        <v>711</v>
      </c>
      <c r="K916" s="280" t="str">
        <f>IF(AND(ISBLANK('FIN1-SOURCE'!AP42),$L$916&lt;&gt;"M"),"",'FIN1-SOURCE'!AP42)</f>
        <v/>
      </c>
      <c r="L916" s="280" t="str">
        <f>IF(ISBLANK('FIN1-SOURCE'!AQ42),"",'FIN1-SOURCE'!AQ42)</f>
        <v/>
      </c>
      <c r="M916" s="257" t="str">
        <f t="shared" si="15"/>
        <v>OK</v>
      </c>
      <c r="N916" s="15"/>
    </row>
    <row r="917" spans="1:14" ht="33.75" x14ac:dyDescent="0.25">
      <c r="A917" s="257" t="s">
        <v>834</v>
      </c>
      <c r="B917" s="257" t="s">
        <v>2148</v>
      </c>
      <c r="C917" s="257" t="s">
        <v>688</v>
      </c>
      <c r="D917" s="277" t="s">
        <v>2149</v>
      </c>
      <c r="E917" s="278" t="s">
        <v>711</v>
      </c>
      <c r="F917" s="279" t="s">
        <v>688</v>
      </c>
      <c r="G917" s="277" t="s">
        <v>966</v>
      </c>
      <c r="H917" s="280" t="str">
        <f>IF(OR(AND('FIN1-SOURCE'!AP42="",'FIN1-SOURCE'!AQ42=""),AND('FIN1-SOURCE'!AP43="",'FIN1-SOURCE'!AQ43=""),AND('FIN1-SOURCE'!AQ42="K",'FIN1-SOURCE'!AQ43="K"),OR('FIN1-SOURCE'!AQ42="O",'FIN1-SOURCE'!AQ43="O")),"",SUM('FIN1-SOURCE'!AP42,'FIN1-SOURCE'!AP43))</f>
        <v/>
      </c>
      <c r="I917" s="280" t="str">
        <f>IF(AND(OR(AND('FIN1-SOURCE'!AQ42="O",'FIN1-SOURCE'!AQ43="O"),AND('FIN1-SOURCE'!AQ42="K",'FIN1-SOURCE'!AQ43="K")),SUM('FIN1-SOURCE'!AP42,'FIN1-SOURCE'!AP43)=0,ISNUMBER('FIN1-SOURCE'!AP44)),"",IF(OR('FIN1-SOURCE'!AQ42="O",'FIN1-SOURCE'!AQ43="O"),"O",IF(AND('FIN1-SOURCE'!AQ42='FIN1-SOURCE'!AQ43,OR('FIN1-SOURCE'!AQ42="K",'FIN1-SOURCE'!AQ42="W",'FIN1-SOURCE'!AQ42="M")), UPPER('FIN1-SOURCE'!AQ42),"")))</f>
        <v/>
      </c>
      <c r="J917" s="281" t="s">
        <v>711</v>
      </c>
      <c r="K917" s="280" t="str">
        <f>IF(AND(ISBLANK('FIN1-SOURCE'!AP44),$L$917&lt;&gt;"M"),"",'FIN1-SOURCE'!AP44)</f>
        <v/>
      </c>
      <c r="L917" s="280" t="str">
        <f>IF(ISBLANK('FIN1-SOURCE'!AQ44),"",'FIN1-SOURCE'!AQ44)</f>
        <v/>
      </c>
      <c r="M917" s="257" t="str">
        <f t="shared" si="15"/>
        <v>OK</v>
      </c>
      <c r="N917" s="15"/>
    </row>
    <row r="918" spans="1:14" ht="45" x14ac:dyDescent="0.25">
      <c r="A918" s="257" t="s">
        <v>834</v>
      </c>
      <c r="B918" s="257" t="s">
        <v>2150</v>
      </c>
      <c r="C918" s="257" t="s">
        <v>688</v>
      </c>
      <c r="D918" s="277" t="s">
        <v>2151</v>
      </c>
      <c r="E918" s="278" t="s">
        <v>711</v>
      </c>
      <c r="F918" s="279" t="s">
        <v>688</v>
      </c>
      <c r="G918" s="277" t="s">
        <v>969</v>
      </c>
      <c r="H918" s="280" t="str">
        <f>IF(OR(AND('FIN1-SOURCE'!AP35="",'FIN1-SOURCE'!AQ35=""),AND('FIN1-SOURCE'!AP39="",'FIN1-SOURCE'!AQ39=""),AND('FIN1-SOURCE'!AP44="",'FIN1-SOURCE'!AQ44=""),AND('FIN1-SOURCE'!AQ35="K",'FIN1-SOURCE'!AQ39="K",'FIN1-SOURCE'!AQ44="K"),OR('FIN1-SOURCE'!AQ35="O",'FIN1-SOURCE'!AQ39="O",'FIN1-SOURCE'!AQ44="O")),"",SUM('FIN1-SOURCE'!AP35,'FIN1-SOURCE'!AP39,'FIN1-SOURCE'!AP44))</f>
        <v/>
      </c>
      <c r="I918" s="280" t="str">
        <f>IF(AND(OR(AND('FIN1-SOURCE'!AQ35="O",'FIN1-SOURCE'!AQ39="O",'FIN1-SOURCE'!AQ44="O"),AND('FIN1-SOURCE'!AQ35="K",'FIN1-SOURCE'!AQ39="K",'FIN1-SOURCE'!AQ44="K")),SUM('FIN1-SOURCE'!AP35,'FIN1-SOURCE'!AP39,'FIN1-SOURCE'!AP44)=0,ISNUMBER('FIN1-SOURCE'!AP45)),"",IF(OR('FIN1-SOURCE'!AQ35="O",'FIN1-SOURCE'!AQ39="O",'FIN1-SOURCE'!AQ44="O"),"O",IF(AND('FIN1-SOURCE'!AQ35='FIN1-SOURCE'!AQ39,'FIN1-SOURCE'!AQ39='FIN1-SOURCE'!AQ44,OR('FIN1-SOURCE'!AQ35="K",'FIN1-SOURCE'!AQ35="W",'FIN1-SOURCE'!AQ35="M")), UPPER('FIN1-SOURCE'!AQ35),"")))</f>
        <v/>
      </c>
      <c r="J918" s="281" t="s">
        <v>711</v>
      </c>
      <c r="K918" s="280" t="str">
        <f>IF(AND(ISBLANK('FIN1-SOURCE'!AP45),$L$918&lt;&gt;"M"),"",'FIN1-SOURCE'!AP45)</f>
        <v/>
      </c>
      <c r="L918" s="280" t="str">
        <f>IF(ISBLANK('FIN1-SOURCE'!AQ45),"",'FIN1-SOURCE'!AQ45)</f>
        <v/>
      </c>
      <c r="M918" s="257" t="str">
        <f t="shared" si="15"/>
        <v>OK</v>
      </c>
      <c r="N918" s="15"/>
    </row>
    <row r="919" spans="1:14" ht="33.75" x14ac:dyDescent="0.25">
      <c r="A919" s="257" t="s">
        <v>834</v>
      </c>
      <c r="B919" s="257" t="s">
        <v>2152</v>
      </c>
      <c r="C919" s="257" t="s">
        <v>688</v>
      </c>
      <c r="D919" s="277" t="s">
        <v>2153</v>
      </c>
      <c r="E919" s="278" t="s">
        <v>711</v>
      </c>
      <c r="F919" s="279" t="s">
        <v>688</v>
      </c>
      <c r="G919" s="277" t="s">
        <v>2154</v>
      </c>
      <c r="H919" s="280" t="str">
        <f>IF(OR(AND('FIN1-SOURCE'!AP47="",'FIN1-SOURCE'!AQ47=""),AND('FIN1-SOURCE'!AP48="",'FIN1-SOURCE'!AQ48=""),AND('FIN1-SOURCE'!AQ47="K",'FIN1-SOURCE'!AQ48="K"),OR('FIN1-SOURCE'!AQ47="O",'FIN1-SOURCE'!AQ48="O")),"",SUM('FIN1-SOURCE'!AP47,'FIN1-SOURCE'!AP48))</f>
        <v/>
      </c>
      <c r="I919" s="280" t="str">
        <f>IF(AND(OR(AND('FIN1-SOURCE'!AQ47="O",'FIN1-SOURCE'!AQ48="O"),AND('FIN1-SOURCE'!AQ47="K",'FIN1-SOURCE'!AQ48="K")),SUM('FIN1-SOURCE'!AP47,'FIN1-SOURCE'!AP48)=0,ISNUMBER('FIN1-SOURCE'!AP49)),"",IF(OR('FIN1-SOURCE'!AQ47="O",'FIN1-SOURCE'!AQ48="O"),"O",IF(AND('FIN1-SOURCE'!AQ47='FIN1-SOURCE'!AQ48,OR('FIN1-SOURCE'!AQ47="K",'FIN1-SOURCE'!AQ47="W",'FIN1-SOURCE'!AQ47="M")), UPPER('FIN1-SOURCE'!AQ47),"")))</f>
        <v/>
      </c>
      <c r="J919" s="281" t="s">
        <v>711</v>
      </c>
      <c r="K919" s="280" t="str">
        <f>IF(AND(ISBLANK('FIN1-SOURCE'!AP49),$L$919&lt;&gt;"M"),"",'FIN1-SOURCE'!AP49)</f>
        <v/>
      </c>
      <c r="L919" s="280" t="str">
        <f>IF(ISBLANK('FIN1-SOURCE'!AQ49),"",'FIN1-SOURCE'!AQ49)</f>
        <v/>
      </c>
      <c r="M919" s="257" t="str">
        <f t="shared" si="15"/>
        <v>OK</v>
      </c>
      <c r="N919" s="15"/>
    </row>
    <row r="920" spans="1:14" ht="33.75" x14ac:dyDescent="0.25">
      <c r="A920" s="257" t="s">
        <v>834</v>
      </c>
      <c r="B920" s="257" t="s">
        <v>2155</v>
      </c>
      <c r="C920" s="257" t="s">
        <v>688</v>
      </c>
      <c r="D920" s="277" t="s">
        <v>2156</v>
      </c>
      <c r="E920" s="278" t="s">
        <v>711</v>
      </c>
      <c r="F920" s="279" t="s">
        <v>688</v>
      </c>
      <c r="G920" s="277" t="s">
        <v>2157</v>
      </c>
      <c r="H920" s="280" t="str">
        <f>IF(OR(AND('FIN1-SOURCE'!AP46="",'FIN1-SOURCE'!AQ46=""),AND('FIN1-SOURCE'!AP49="",'FIN1-SOURCE'!AQ49=""),AND('FIN1-SOURCE'!AQ46="K",'FIN1-SOURCE'!AQ49="K"),OR('FIN1-SOURCE'!AQ46="O",'FIN1-SOURCE'!AQ49="O")),"",SUM('FIN1-SOURCE'!AP46,'FIN1-SOURCE'!AP49))</f>
        <v/>
      </c>
      <c r="I920" s="280" t="str">
        <f>IF(AND(OR(AND('FIN1-SOURCE'!AQ46="O",'FIN1-SOURCE'!AQ49="O"),AND('FIN1-SOURCE'!AQ46="K",'FIN1-SOURCE'!AQ49="K")),SUM('FIN1-SOURCE'!AP46,'FIN1-SOURCE'!AP49)=0,ISNUMBER('FIN1-SOURCE'!AP50)),"",IF(OR('FIN1-SOURCE'!AQ46="O",'FIN1-SOURCE'!AQ49="O"),"O",IF(AND('FIN1-SOURCE'!AQ46='FIN1-SOURCE'!AQ49,OR('FIN1-SOURCE'!AQ46="K",'FIN1-SOURCE'!AQ46="W",'FIN1-SOURCE'!AQ46="M")), UPPER('FIN1-SOURCE'!AQ46),"")))</f>
        <v/>
      </c>
      <c r="J920" s="281" t="s">
        <v>711</v>
      </c>
      <c r="K920" s="280" t="str">
        <f>IF(AND(ISBLANK('FIN1-SOURCE'!AP50),$L$920&lt;&gt;"M"),"",'FIN1-SOURCE'!AP50)</f>
        <v/>
      </c>
      <c r="L920" s="280" t="str">
        <f>IF(ISBLANK('FIN1-SOURCE'!AQ50),"",'FIN1-SOURCE'!AQ50)</f>
        <v/>
      </c>
      <c r="M920" s="257" t="str">
        <f t="shared" si="15"/>
        <v>OK</v>
      </c>
      <c r="N920" s="15"/>
    </row>
    <row r="921" spans="1:14" ht="33.75" x14ac:dyDescent="0.25">
      <c r="A921" s="257" t="s">
        <v>834</v>
      </c>
      <c r="B921" s="257" t="s">
        <v>2158</v>
      </c>
      <c r="C921" s="257" t="s">
        <v>688</v>
      </c>
      <c r="D921" s="277" t="s">
        <v>2159</v>
      </c>
      <c r="E921" s="278" t="s">
        <v>711</v>
      </c>
      <c r="F921" s="279" t="s">
        <v>688</v>
      </c>
      <c r="G921" s="277" t="s">
        <v>2160</v>
      </c>
      <c r="H921" s="280" t="str">
        <f>IF(OR(AND('FIN1-SOURCE'!AP53="",'FIN1-SOURCE'!AQ53=""),AND('FIN1-SOURCE'!AP54="",'FIN1-SOURCE'!AQ54=""),AND('FIN1-SOURCE'!AQ53="K",'FIN1-SOURCE'!AQ54="K"),OR('FIN1-SOURCE'!AQ53="O",'FIN1-SOURCE'!AQ54="O")),"",SUM('FIN1-SOURCE'!AP53,'FIN1-SOURCE'!AP54))</f>
        <v/>
      </c>
      <c r="I921" s="280" t="str">
        <f>IF(AND(OR(AND('FIN1-SOURCE'!AQ53="O",'FIN1-SOURCE'!AQ54="O"),AND('FIN1-SOURCE'!AQ53="K",'FIN1-SOURCE'!AQ54="K")),SUM('FIN1-SOURCE'!AP53,'FIN1-SOURCE'!AP54)=0,ISNUMBER('FIN1-SOURCE'!AP55)),"",IF(OR('FIN1-SOURCE'!AQ53="O",'FIN1-SOURCE'!AQ54="O"),"O",IF(AND('FIN1-SOURCE'!AQ53='FIN1-SOURCE'!AQ54,OR('FIN1-SOURCE'!AQ53="K",'FIN1-SOURCE'!AQ53="W",'FIN1-SOURCE'!AQ53="M")), UPPER('FIN1-SOURCE'!AQ53),"")))</f>
        <v/>
      </c>
      <c r="J921" s="281" t="s">
        <v>711</v>
      </c>
      <c r="K921" s="280" t="str">
        <f>IF(AND(ISBLANK('FIN1-SOURCE'!AP55),$L$921&lt;&gt;"M"),"",'FIN1-SOURCE'!AP55)</f>
        <v/>
      </c>
      <c r="L921" s="280" t="str">
        <f>IF(ISBLANK('FIN1-SOURCE'!AQ55),"",'FIN1-SOURCE'!AQ55)</f>
        <v/>
      </c>
      <c r="M921" s="257" t="str">
        <f t="shared" si="15"/>
        <v>OK</v>
      </c>
      <c r="N921" s="15"/>
    </row>
    <row r="922" spans="1:14" ht="33.75" x14ac:dyDescent="0.25">
      <c r="A922" s="257" t="s">
        <v>834</v>
      </c>
      <c r="B922" s="257" t="s">
        <v>2161</v>
      </c>
      <c r="C922" s="257" t="s">
        <v>688</v>
      </c>
      <c r="D922" s="277" t="s">
        <v>2162</v>
      </c>
      <c r="E922" s="278" t="s">
        <v>711</v>
      </c>
      <c r="F922" s="279" t="s">
        <v>688</v>
      </c>
      <c r="G922" s="277" t="s">
        <v>2163</v>
      </c>
      <c r="H922" s="280" t="str">
        <f>IF(OR(AND('FIN1-SOURCE'!AP55="",'FIN1-SOURCE'!AQ55=""),AND('FIN1-SOURCE'!AP56="",'FIN1-SOURCE'!AQ56=""),AND('FIN1-SOURCE'!AQ55="K",'FIN1-SOURCE'!AQ56="K"),OR('FIN1-SOURCE'!AQ55="O",'FIN1-SOURCE'!AQ56="O")),"",SUM('FIN1-SOURCE'!AP55,'FIN1-SOURCE'!AP56))</f>
        <v/>
      </c>
      <c r="I922" s="280" t="str">
        <f>IF(AND(OR(AND('FIN1-SOURCE'!AQ55="O",'FIN1-SOURCE'!AQ56="O"),AND('FIN1-SOURCE'!AQ55="K",'FIN1-SOURCE'!AQ56="K")),SUM('FIN1-SOURCE'!AP55,'FIN1-SOURCE'!AP56)=0,ISNUMBER('FIN1-SOURCE'!AP57)),"",IF(OR('FIN1-SOURCE'!AQ55="O",'FIN1-SOURCE'!AQ56="O"),"O",IF(AND('FIN1-SOURCE'!AQ55='FIN1-SOURCE'!AQ56,OR('FIN1-SOURCE'!AQ55="K",'FIN1-SOURCE'!AQ55="W",'FIN1-SOURCE'!AQ55="M")), UPPER('FIN1-SOURCE'!AQ55),"")))</f>
        <v/>
      </c>
      <c r="J922" s="281" t="s">
        <v>711</v>
      </c>
      <c r="K922" s="280" t="str">
        <f>IF(AND(ISBLANK('FIN1-SOURCE'!AP57),$L$922&lt;&gt;"M"),"",'FIN1-SOURCE'!AP57)</f>
        <v/>
      </c>
      <c r="L922" s="280" t="str">
        <f>IF(ISBLANK('FIN1-SOURCE'!AQ57),"",'FIN1-SOURCE'!AQ57)</f>
        <v/>
      </c>
      <c r="M922" s="257" t="str">
        <f t="shared" si="15"/>
        <v>OK</v>
      </c>
      <c r="N922" s="15"/>
    </row>
    <row r="923" spans="1:14" ht="45" x14ac:dyDescent="0.25">
      <c r="A923" s="257" t="s">
        <v>834</v>
      </c>
      <c r="B923" s="257" t="s">
        <v>2164</v>
      </c>
      <c r="C923" s="257" t="s">
        <v>688</v>
      </c>
      <c r="D923" s="277" t="s">
        <v>2165</v>
      </c>
      <c r="E923" s="278" t="s">
        <v>711</v>
      </c>
      <c r="F923" s="279" t="s">
        <v>688</v>
      </c>
      <c r="G923" s="277" t="s">
        <v>2166</v>
      </c>
      <c r="H923" s="280" t="str">
        <f>IF(OR(AND('FIN1-SOURCE'!AP50="",'FIN1-SOURCE'!AQ50=""),AND('FIN1-SOURCE'!AP52="",'FIN1-SOURCE'!AQ52=""),AND('FIN1-SOURCE'!AP57="",'FIN1-SOURCE'!AQ57=""),AND('FIN1-SOURCE'!AQ50="K",'FIN1-SOURCE'!AQ52="K",'FIN1-SOURCE'!AQ57="K"),OR('FIN1-SOURCE'!AQ50="O",'FIN1-SOURCE'!AQ52="O",'FIN1-SOURCE'!AQ57="O")),"",SUM('FIN1-SOURCE'!AP50,'FIN1-SOURCE'!AP52,'FIN1-SOURCE'!AP57))</f>
        <v/>
      </c>
      <c r="I923" s="280" t="str">
        <f>IF(AND(OR(AND('FIN1-SOURCE'!AQ50="O",'FIN1-SOURCE'!AQ52="O",'FIN1-SOURCE'!AQ57="O"),AND('FIN1-SOURCE'!AQ50="K",'FIN1-SOURCE'!AQ52="K",'FIN1-SOURCE'!AQ57="K")),SUM('FIN1-SOURCE'!AP50,'FIN1-SOURCE'!AP52,'FIN1-SOURCE'!AP57)=0,ISNUMBER('FIN1-SOURCE'!AP58)),"",IF(OR('FIN1-SOURCE'!AQ50="O",'FIN1-SOURCE'!AQ52="O",'FIN1-SOURCE'!AQ57="O"),"O",IF(AND('FIN1-SOURCE'!AQ50='FIN1-SOURCE'!AQ52,'FIN1-SOURCE'!AQ52='FIN1-SOURCE'!AQ57,OR('FIN1-SOURCE'!AQ50="K",'FIN1-SOURCE'!AQ50="W",'FIN1-SOURCE'!AQ50="M")), UPPER('FIN1-SOURCE'!AQ50),"")))</f>
        <v/>
      </c>
      <c r="J923" s="281" t="s">
        <v>711</v>
      </c>
      <c r="K923" s="280" t="str">
        <f>IF(AND(ISBLANK('FIN1-SOURCE'!AP58),$L$923&lt;&gt;"M"),"",'FIN1-SOURCE'!AP58)</f>
        <v/>
      </c>
      <c r="L923" s="280" t="str">
        <f>IF(ISBLANK('FIN1-SOURCE'!AQ58),"",'FIN1-SOURCE'!AQ58)</f>
        <v/>
      </c>
      <c r="M923" s="257" t="str">
        <f t="shared" si="15"/>
        <v>OK</v>
      </c>
      <c r="N923" s="15"/>
    </row>
    <row r="924" spans="1:14" ht="33.75" x14ac:dyDescent="0.25">
      <c r="A924" s="257" t="s">
        <v>834</v>
      </c>
      <c r="B924" s="257" t="s">
        <v>2167</v>
      </c>
      <c r="C924" s="257" t="s">
        <v>688</v>
      </c>
      <c r="D924" s="277" t="s">
        <v>2168</v>
      </c>
      <c r="E924" s="278" t="s">
        <v>711</v>
      </c>
      <c r="F924" s="279" t="s">
        <v>688</v>
      </c>
      <c r="G924" s="277" t="s">
        <v>2169</v>
      </c>
      <c r="H924" s="280" t="str">
        <f>IF(OR(AND('FIN1-SOURCE'!AP60="",'FIN1-SOURCE'!AQ60=""),AND('FIN1-SOURCE'!AP61="",'FIN1-SOURCE'!AQ61=""),AND('FIN1-SOURCE'!AQ60="K",'FIN1-SOURCE'!AQ61="K"),OR('FIN1-SOURCE'!AQ60="O",'FIN1-SOURCE'!AQ61="O")),"",SUM('FIN1-SOURCE'!AP60,'FIN1-SOURCE'!AP61))</f>
        <v/>
      </c>
      <c r="I924" s="280" t="str">
        <f>IF(AND(OR(AND('FIN1-SOURCE'!AQ60="O",'FIN1-SOURCE'!AQ61="O"),AND('FIN1-SOURCE'!AQ60="K",'FIN1-SOURCE'!AQ61="K")),SUM('FIN1-SOURCE'!AP60,'FIN1-SOURCE'!AP61)=0,ISNUMBER('FIN1-SOURCE'!AP62)),"",IF(OR('FIN1-SOURCE'!AQ60="O",'FIN1-SOURCE'!AQ61="O"),"O",IF(AND('FIN1-SOURCE'!AQ60='FIN1-SOURCE'!AQ61,OR('FIN1-SOURCE'!AQ60="K",'FIN1-SOURCE'!AQ60="W",'FIN1-SOURCE'!AQ60="M")), UPPER('FIN1-SOURCE'!AQ60),"")))</f>
        <v/>
      </c>
      <c r="J924" s="281" t="s">
        <v>711</v>
      </c>
      <c r="K924" s="280" t="str">
        <f>IF(AND(ISBLANK('FIN1-SOURCE'!AP62),$L$924&lt;&gt;"M"),"",'FIN1-SOURCE'!AP62)</f>
        <v/>
      </c>
      <c r="L924" s="280" t="str">
        <f>IF(ISBLANK('FIN1-SOURCE'!AQ62),"",'FIN1-SOURCE'!AQ62)</f>
        <v/>
      </c>
      <c r="M924" s="257" t="str">
        <f t="shared" si="15"/>
        <v>OK</v>
      </c>
      <c r="N924" s="15"/>
    </row>
    <row r="925" spans="1:14" ht="33.75" x14ac:dyDescent="0.25">
      <c r="A925" s="257" t="s">
        <v>834</v>
      </c>
      <c r="B925" s="257" t="s">
        <v>2170</v>
      </c>
      <c r="C925" s="257" t="s">
        <v>688</v>
      </c>
      <c r="D925" s="277" t="s">
        <v>2171</v>
      </c>
      <c r="E925" s="278" t="s">
        <v>711</v>
      </c>
      <c r="F925" s="279" t="s">
        <v>688</v>
      </c>
      <c r="G925" s="277" t="s">
        <v>2172</v>
      </c>
      <c r="H925" s="280" t="str">
        <f>IF(OR(AND('FIN1-SOURCE'!AP59="",'FIN1-SOURCE'!AQ59=""),AND('FIN1-SOURCE'!AP62="",'FIN1-SOURCE'!AQ62=""),AND('FIN1-SOURCE'!AQ59="K",'FIN1-SOURCE'!AQ62="K"),OR('FIN1-SOURCE'!AQ59="O",'FIN1-SOURCE'!AQ62="O")),"",SUM('FIN1-SOURCE'!AP59,'FIN1-SOURCE'!AP62))</f>
        <v/>
      </c>
      <c r="I925" s="280" t="str">
        <f>IF(AND(OR(AND('FIN1-SOURCE'!AQ59="O",'FIN1-SOURCE'!AQ62="O"),AND('FIN1-SOURCE'!AQ59="K",'FIN1-SOURCE'!AQ62="K")),SUM('FIN1-SOURCE'!AP59,'FIN1-SOURCE'!AP62)=0,ISNUMBER('FIN1-SOURCE'!AP63)),"",IF(OR('FIN1-SOURCE'!AQ59="O",'FIN1-SOURCE'!AQ62="O"),"O",IF(AND('FIN1-SOURCE'!AQ59='FIN1-SOURCE'!AQ62,OR('FIN1-SOURCE'!AQ59="K",'FIN1-SOURCE'!AQ59="W",'FIN1-SOURCE'!AQ59="M")), UPPER('FIN1-SOURCE'!AQ59),"")))</f>
        <v/>
      </c>
      <c r="J925" s="281" t="s">
        <v>711</v>
      </c>
      <c r="K925" s="280" t="str">
        <f>IF(AND(ISBLANK('FIN1-SOURCE'!AP63),$L$925&lt;&gt;"M"),"",'FIN1-SOURCE'!AP63)</f>
        <v/>
      </c>
      <c r="L925" s="280" t="str">
        <f>IF(ISBLANK('FIN1-SOURCE'!AQ63),"",'FIN1-SOURCE'!AQ63)</f>
        <v/>
      </c>
      <c r="M925" s="257" t="str">
        <f t="shared" si="15"/>
        <v>OK</v>
      </c>
      <c r="N925" s="15"/>
    </row>
    <row r="926" spans="1:14" ht="33.75" x14ac:dyDescent="0.25">
      <c r="A926" s="257" t="s">
        <v>834</v>
      </c>
      <c r="B926" s="257" t="s">
        <v>2173</v>
      </c>
      <c r="C926" s="257" t="s">
        <v>688</v>
      </c>
      <c r="D926" s="277" t="s">
        <v>2174</v>
      </c>
      <c r="E926" s="278" t="s">
        <v>711</v>
      </c>
      <c r="F926" s="279" t="s">
        <v>688</v>
      </c>
      <c r="G926" s="277" t="s">
        <v>2175</v>
      </c>
      <c r="H926" s="280" t="str">
        <f>IF(OR(AND('FIN1-SOURCE'!AP65="",'FIN1-SOURCE'!AQ65=""),AND('FIN1-SOURCE'!AP66="",'FIN1-SOURCE'!AQ66=""),AND('FIN1-SOURCE'!AQ65="K",'FIN1-SOURCE'!AQ66="K"),OR('FIN1-SOURCE'!AQ65="O",'FIN1-SOURCE'!AQ66="O")),"",SUM('FIN1-SOURCE'!AP65,'FIN1-SOURCE'!AP66))</f>
        <v/>
      </c>
      <c r="I926" s="280" t="str">
        <f>IF(AND(OR(AND('FIN1-SOURCE'!AQ65="O",'FIN1-SOURCE'!AQ66="O"),AND('FIN1-SOURCE'!AQ65="K",'FIN1-SOURCE'!AQ66="K")),SUM('FIN1-SOURCE'!AP65,'FIN1-SOURCE'!AP66)=0,ISNUMBER('FIN1-SOURCE'!AP67)),"",IF(OR('FIN1-SOURCE'!AQ65="O",'FIN1-SOURCE'!AQ66="O"),"O",IF(AND('FIN1-SOURCE'!AQ65='FIN1-SOURCE'!AQ66,OR('FIN1-SOURCE'!AQ65="K",'FIN1-SOURCE'!AQ65="W",'FIN1-SOURCE'!AQ65="M")), UPPER('FIN1-SOURCE'!AQ65),"")))</f>
        <v/>
      </c>
      <c r="J926" s="281" t="s">
        <v>711</v>
      </c>
      <c r="K926" s="280" t="str">
        <f>IF(AND(ISBLANK('FIN1-SOURCE'!AP67),$L$926&lt;&gt;"M"),"",'FIN1-SOURCE'!AP67)</f>
        <v/>
      </c>
      <c r="L926" s="280" t="str">
        <f>IF(ISBLANK('FIN1-SOURCE'!AQ67),"",'FIN1-SOURCE'!AQ67)</f>
        <v/>
      </c>
      <c r="M926" s="257" t="str">
        <f t="shared" si="15"/>
        <v>OK</v>
      </c>
      <c r="N926" s="15"/>
    </row>
    <row r="927" spans="1:14" ht="33.75" x14ac:dyDescent="0.25">
      <c r="A927" s="257" t="s">
        <v>834</v>
      </c>
      <c r="B927" s="257" t="s">
        <v>2176</v>
      </c>
      <c r="C927" s="257" t="s">
        <v>688</v>
      </c>
      <c r="D927" s="277" t="s">
        <v>2177</v>
      </c>
      <c r="E927" s="278" t="s">
        <v>711</v>
      </c>
      <c r="F927" s="279" t="s">
        <v>688</v>
      </c>
      <c r="G927" s="277" t="s">
        <v>2178</v>
      </c>
      <c r="H927" s="280" t="str">
        <f>IF(OR(AND('FIN1-SOURCE'!AP67="",'FIN1-SOURCE'!AQ67=""),AND('FIN1-SOURCE'!AP68="",'FIN1-SOURCE'!AQ68=""),AND('FIN1-SOURCE'!AQ67="K",'FIN1-SOURCE'!AQ68="K"),OR('FIN1-SOURCE'!AQ67="O",'FIN1-SOURCE'!AQ68="O")),"",SUM('FIN1-SOURCE'!AP67,'FIN1-SOURCE'!AP68))</f>
        <v/>
      </c>
      <c r="I927" s="280" t="str">
        <f>IF(AND(OR(AND('FIN1-SOURCE'!AQ67="O",'FIN1-SOURCE'!AQ68="O"),AND('FIN1-SOURCE'!AQ67="K",'FIN1-SOURCE'!AQ68="K")),SUM('FIN1-SOURCE'!AP67,'FIN1-SOURCE'!AP68)=0,ISNUMBER('FIN1-SOURCE'!AP69)),"",IF(OR('FIN1-SOURCE'!AQ67="O",'FIN1-SOURCE'!AQ68="O"),"O",IF(AND('FIN1-SOURCE'!AQ67='FIN1-SOURCE'!AQ68,OR('FIN1-SOURCE'!AQ67="K",'FIN1-SOURCE'!AQ67="W",'FIN1-SOURCE'!AQ67="M")), UPPER('FIN1-SOURCE'!AQ67),"")))</f>
        <v/>
      </c>
      <c r="J927" s="281" t="s">
        <v>711</v>
      </c>
      <c r="K927" s="280" t="str">
        <f>IF(AND(ISBLANK('FIN1-SOURCE'!AP69),$L$927&lt;&gt;"M"),"",'FIN1-SOURCE'!AP69)</f>
        <v/>
      </c>
      <c r="L927" s="280" t="str">
        <f>IF(ISBLANK('FIN1-SOURCE'!AQ69),"",'FIN1-SOURCE'!AQ69)</f>
        <v/>
      </c>
      <c r="M927" s="257" t="str">
        <f t="shared" si="15"/>
        <v>OK</v>
      </c>
      <c r="N927" s="15"/>
    </row>
    <row r="928" spans="1:14" ht="33.75" x14ac:dyDescent="0.25">
      <c r="A928" s="257" t="s">
        <v>834</v>
      </c>
      <c r="B928" s="257" t="s">
        <v>2179</v>
      </c>
      <c r="C928" s="257" t="s">
        <v>688</v>
      </c>
      <c r="D928" s="277" t="s">
        <v>2180</v>
      </c>
      <c r="E928" s="278" t="s">
        <v>711</v>
      </c>
      <c r="F928" s="279" t="s">
        <v>688</v>
      </c>
      <c r="G928" s="277" t="s">
        <v>2181</v>
      </c>
      <c r="H928" s="280" t="str">
        <f>IF(OR(AND('FIN1-SOURCE'!AP63="",'FIN1-SOURCE'!AQ63=""),AND('FIN1-SOURCE'!AP69="",'FIN1-SOURCE'!AQ69=""),AND('FIN1-SOURCE'!AQ63="K",'FIN1-SOURCE'!AQ69="K"),OR('FIN1-SOURCE'!AQ63="O",'FIN1-SOURCE'!AQ69="O")),"",SUM('FIN1-SOURCE'!AP63,'FIN1-SOURCE'!AP69))</f>
        <v/>
      </c>
      <c r="I928" s="280" t="str">
        <f>IF(AND(OR(AND('FIN1-SOURCE'!AQ63="O",'FIN1-SOURCE'!AQ69="O"),AND('FIN1-SOURCE'!AQ63="K",'FIN1-SOURCE'!AQ69="K")),SUM('FIN1-SOURCE'!AP63,'FIN1-SOURCE'!AP69)=0,ISNUMBER('FIN1-SOURCE'!AP70)),"",IF(OR('FIN1-SOURCE'!AQ63="O",'FIN1-SOURCE'!AQ69="O"),"O",IF(AND('FIN1-SOURCE'!AQ63='FIN1-SOURCE'!AQ69,OR('FIN1-SOURCE'!AQ63="K",'FIN1-SOURCE'!AQ63="W",'FIN1-SOURCE'!AQ63="M")), UPPER('FIN1-SOURCE'!AQ63),"")))</f>
        <v/>
      </c>
      <c r="J928" s="281" t="s">
        <v>711</v>
      </c>
      <c r="K928" s="280" t="str">
        <f>IF(AND(ISBLANK('FIN1-SOURCE'!AP70),$L$928&lt;&gt;"M"),"",'FIN1-SOURCE'!AP70)</f>
        <v/>
      </c>
      <c r="L928" s="280" t="str">
        <f>IF(ISBLANK('FIN1-SOURCE'!AQ70),"",'FIN1-SOURCE'!AQ70)</f>
        <v/>
      </c>
      <c r="M928" s="257" t="str">
        <f t="shared" si="15"/>
        <v>OK</v>
      </c>
      <c r="N928" s="15"/>
    </row>
    <row r="929" spans="1:14" ht="45" x14ac:dyDescent="0.25">
      <c r="A929" s="257" t="s">
        <v>834</v>
      </c>
      <c r="B929" s="257" t="s">
        <v>2182</v>
      </c>
      <c r="C929" s="257" t="s">
        <v>688</v>
      </c>
      <c r="D929" s="277" t="s">
        <v>2183</v>
      </c>
      <c r="E929" s="278" t="s">
        <v>711</v>
      </c>
      <c r="F929" s="279" t="s">
        <v>688</v>
      </c>
      <c r="G929" s="277" t="s">
        <v>2184</v>
      </c>
      <c r="H929" s="280" t="str">
        <f>IF(OR(AND('FIN1-SOURCE'!AP31="",'FIN1-SOURCE'!AQ31=""),AND('FIN1-SOURCE'!AP46="",'FIN1-SOURCE'!AQ46=""),AND('FIN1-SOURCE'!AP59="",'FIN1-SOURCE'!AQ59=""),AND('FIN1-SOURCE'!AQ31="K",'FIN1-SOURCE'!AQ46="K",'FIN1-SOURCE'!AQ59="K"),OR('FIN1-SOURCE'!AQ31="O",'FIN1-SOURCE'!AQ46="O",'FIN1-SOURCE'!AQ59="O")),"",SUM('FIN1-SOURCE'!AP31,'FIN1-SOURCE'!AP46,'FIN1-SOURCE'!AP59))</f>
        <v/>
      </c>
      <c r="I929" s="280" t="str">
        <f>IF(AND(OR(AND('FIN1-SOURCE'!AQ31="O",'FIN1-SOURCE'!AQ46="O",'FIN1-SOURCE'!AQ59="O"),AND('FIN1-SOURCE'!AQ31="K",'FIN1-SOURCE'!AQ46="K",'FIN1-SOURCE'!AQ59="K")),SUM('FIN1-SOURCE'!AP31,'FIN1-SOURCE'!AP46,'FIN1-SOURCE'!AP59)=0,ISNUMBER('FIN1-SOURCE'!AP71)),"",IF(OR('FIN1-SOURCE'!AQ31="O",'FIN1-SOURCE'!AQ46="O",'FIN1-SOURCE'!AQ59="O"),"O",IF(AND('FIN1-SOURCE'!AQ31='FIN1-SOURCE'!AQ46,'FIN1-SOURCE'!AQ46='FIN1-SOURCE'!AQ59,OR('FIN1-SOURCE'!AQ31="K",'FIN1-SOURCE'!AQ31="W",'FIN1-SOURCE'!AQ31="M")), UPPER('FIN1-SOURCE'!AQ31),"")))</f>
        <v/>
      </c>
      <c r="J929" s="281" t="s">
        <v>711</v>
      </c>
      <c r="K929" s="280" t="str">
        <f>IF(AND(ISBLANK('FIN1-SOURCE'!AP71),$L$929&lt;&gt;"M"),"",'FIN1-SOURCE'!AP71)</f>
        <v/>
      </c>
      <c r="L929" s="280" t="str">
        <f>IF(ISBLANK('FIN1-SOURCE'!AQ71),"",'FIN1-SOURCE'!AQ71)</f>
        <v/>
      </c>
      <c r="M929" s="257" t="str">
        <f t="shared" si="15"/>
        <v>OK</v>
      </c>
      <c r="N929" s="15"/>
    </row>
    <row r="930" spans="1:14" ht="45" x14ac:dyDescent="0.25">
      <c r="A930" s="257" t="s">
        <v>834</v>
      </c>
      <c r="B930" s="257" t="s">
        <v>2185</v>
      </c>
      <c r="C930" s="257" t="s">
        <v>688</v>
      </c>
      <c r="D930" s="277" t="s">
        <v>2186</v>
      </c>
      <c r="E930" s="278" t="s">
        <v>711</v>
      </c>
      <c r="F930" s="279" t="s">
        <v>688</v>
      </c>
      <c r="G930" s="277" t="s">
        <v>2187</v>
      </c>
      <c r="H930" s="280" t="str">
        <f>IF(OR(AND('FIN1-SOURCE'!AP32="",'FIN1-SOURCE'!AQ32=""),AND('FIN1-SOURCE'!AP47="",'FIN1-SOURCE'!AQ47=""),AND('FIN1-SOURCE'!AP60="",'FIN1-SOURCE'!AQ60=""),AND('FIN1-SOURCE'!AQ32="K",'FIN1-SOURCE'!AQ47="K",'FIN1-SOURCE'!AQ60="K"),OR('FIN1-SOURCE'!AQ32="O",'FIN1-SOURCE'!AQ47="O",'FIN1-SOURCE'!AQ60="O")),"",SUM('FIN1-SOURCE'!AP32,'FIN1-SOURCE'!AP47,'FIN1-SOURCE'!AP60))</f>
        <v/>
      </c>
      <c r="I930" s="280" t="str">
        <f>IF(AND(OR(AND('FIN1-SOURCE'!AQ32="O",'FIN1-SOURCE'!AQ47="O",'FIN1-SOURCE'!AQ60="O"),AND('FIN1-SOURCE'!AQ32="K",'FIN1-SOURCE'!AQ47="K",'FIN1-SOURCE'!AQ60="K")),SUM('FIN1-SOURCE'!AP32,'FIN1-SOURCE'!AP47,'FIN1-SOURCE'!AP60)=0,ISNUMBER('FIN1-SOURCE'!AP72)),"",IF(OR('FIN1-SOURCE'!AQ32="O",'FIN1-SOURCE'!AQ47="O",'FIN1-SOURCE'!AQ60="O"),"O",IF(AND('FIN1-SOURCE'!AQ32='FIN1-SOURCE'!AQ47,'FIN1-SOURCE'!AQ47='FIN1-SOURCE'!AQ60,OR('FIN1-SOURCE'!AQ32="K",'FIN1-SOURCE'!AQ32="W",'FIN1-SOURCE'!AQ32="M")), UPPER('FIN1-SOURCE'!AQ32),"")))</f>
        <v/>
      </c>
      <c r="J930" s="281" t="s">
        <v>711</v>
      </c>
      <c r="K930" s="280" t="str">
        <f>IF(AND(ISBLANK('FIN1-SOURCE'!AP72),$L$930&lt;&gt;"M"),"",'FIN1-SOURCE'!AP72)</f>
        <v/>
      </c>
      <c r="L930" s="280" t="str">
        <f>IF(ISBLANK('FIN1-SOURCE'!AQ72),"",'FIN1-SOURCE'!AQ72)</f>
        <v/>
      </c>
      <c r="M930" s="257" t="str">
        <f t="shared" si="15"/>
        <v>OK</v>
      </c>
      <c r="N930" s="15"/>
    </row>
    <row r="931" spans="1:14" ht="45" x14ac:dyDescent="0.25">
      <c r="A931" s="257" t="s">
        <v>834</v>
      </c>
      <c r="B931" s="257" t="s">
        <v>2188</v>
      </c>
      <c r="C931" s="257" t="s">
        <v>688</v>
      </c>
      <c r="D931" s="277" t="s">
        <v>2189</v>
      </c>
      <c r="E931" s="278" t="s">
        <v>711</v>
      </c>
      <c r="F931" s="279" t="s">
        <v>688</v>
      </c>
      <c r="G931" s="277" t="s">
        <v>2190</v>
      </c>
      <c r="H931" s="280" t="str">
        <f>IF(OR(AND('FIN1-SOURCE'!AP33="",'FIN1-SOURCE'!AQ33=""),AND('FIN1-SOURCE'!AP48="",'FIN1-SOURCE'!AQ48=""),AND('FIN1-SOURCE'!AP61="",'FIN1-SOURCE'!AQ61=""),AND('FIN1-SOURCE'!AQ33="K",'FIN1-SOURCE'!AQ48="K",'FIN1-SOURCE'!AQ61="K"),OR('FIN1-SOURCE'!AQ33="O",'FIN1-SOURCE'!AQ48="O",'FIN1-SOURCE'!AQ61="O")),"",SUM('FIN1-SOURCE'!AP33,'FIN1-SOURCE'!AP48,'FIN1-SOURCE'!AP61))</f>
        <v/>
      </c>
      <c r="I931" s="280" t="str">
        <f>IF(AND(OR(AND('FIN1-SOURCE'!AQ33="O",'FIN1-SOURCE'!AQ48="O",'FIN1-SOURCE'!AQ61="O"),AND('FIN1-SOURCE'!AQ33="K",'FIN1-SOURCE'!AQ48="K",'FIN1-SOURCE'!AQ61="K")),SUM('FIN1-SOURCE'!AP33,'FIN1-SOURCE'!AP48,'FIN1-SOURCE'!AP61)=0,ISNUMBER('FIN1-SOURCE'!AP73)),"",IF(OR('FIN1-SOURCE'!AQ33="O",'FIN1-SOURCE'!AQ48="O",'FIN1-SOURCE'!AQ61="O"),"O",IF(AND('FIN1-SOURCE'!AQ33='FIN1-SOURCE'!AQ48,'FIN1-SOURCE'!AQ48='FIN1-SOURCE'!AQ61,OR('FIN1-SOURCE'!AQ33="K",'FIN1-SOURCE'!AQ33="W",'FIN1-SOURCE'!AQ33="M")), UPPER('FIN1-SOURCE'!AQ33),"")))</f>
        <v/>
      </c>
      <c r="J931" s="281" t="s">
        <v>711</v>
      </c>
      <c r="K931" s="280" t="str">
        <f>IF(AND(ISBLANK('FIN1-SOURCE'!AP73),$L$931&lt;&gt;"M"),"",'FIN1-SOURCE'!AP73)</f>
        <v/>
      </c>
      <c r="L931" s="280" t="str">
        <f>IF(ISBLANK('FIN1-SOURCE'!AQ73),"",'FIN1-SOURCE'!AQ73)</f>
        <v/>
      </c>
      <c r="M931" s="257" t="str">
        <f t="shared" si="15"/>
        <v>OK</v>
      </c>
      <c r="N931" s="15"/>
    </row>
    <row r="932" spans="1:14" ht="45" x14ac:dyDescent="0.25">
      <c r="A932" s="257" t="s">
        <v>834</v>
      </c>
      <c r="B932" s="257" t="s">
        <v>2191</v>
      </c>
      <c r="C932" s="257" t="s">
        <v>688</v>
      </c>
      <c r="D932" s="277" t="s">
        <v>2192</v>
      </c>
      <c r="E932" s="278" t="s">
        <v>711</v>
      </c>
      <c r="F932" s="279" t="s">
        <v>688</v>
      </c>
      <c r="G932" s="277" t="s">
        <v>2193</v>
      </c>
      <c r="H932" s="280" t="str">
        <f>IF(OR(AND('FIN1-SOURCE'!AP34="",'FIN1-SOURCE'!AQ34=""),AND('FIN1-SOURCE'!AP49="",'FIN1-SOURCE'!AQ49=""),AND('FIN1-SOURCE'!AP62="",'FIN1-SOURCE'!AQ62=""),AND('FIN1-SOURCE'!AQ34="K",'FIN1-SOURCE'!AQ49="K",'FIN1-SOURCE'!AQ62="K"),OR('FIN1-SOURCE'!AQ34="O",'FIN1-SOURCE'!AQ49="O",'FIN1-SOURCE'!AQ62="O")),"",SUM('FIN1-SOURCE'!AP34,'FIN1-SOURCE'!AP49,'FIN1-SOURCE'!AP62))</f>
        <v/>
      </c>
      <c r="I932" s="280" t="str">
        <f>IF(AND(OR(AND('FIN1-SOURCE'!AQ34="O",'FIN1-SOURCE'!AQ49="O",'FIN1-SOURCE'!AQ62="O"),AND('FIN1-SOURCE'!AQ34="K",'FIN1-SOURCE'!AQ49="K",'FIN1-SOURCE'!AQ62="K")),SUM('FIN1-SOURCE'!AP34,'FIN1-SOURCE'!AP49,'FIN1-SOURCE'!AP62)=0,ISNUMBER('FIN1-SOURCE'!AP74)),"",IF(OR('FIN1-SOURCE'!AQ34="O",'FIN1-SOURCE'!AQ49="O",'FIN1-SOURCE'!AQ62="O"),"O",IF(AND('FIN1-SOURCE'!AQ34='FIN1-SOURCE'!AQ49,'FIN1-SOURCE'!AQ49='FIN1-SOURCE'!AQ62,OR('FIN1-SOURCE'!AQ34="K",'FIN1-SOURCE'!AQ34="W",'FIN1-SOURCE'!AQ34="M")), UPPER('FIN1-SOURCE'!AQ34),"")))</f>
        <v/>
      </c>
      <c r="J932" s="281" t="s">
        <v>711</v>
      </c>
      <c r="K932" s="280" t="str">
        <f>IF(AND(ISBLANK('FIN1-SOURCE'!AP74),$L$932&lt;&gt;"M"),"",'FIN1-SOURCE'!AP74)</f>
        <v/>
      </c>
      <c r="L932" s="280" t="str">
        <f>IF(ISBLANK('FIN1-SOURCE'!AQ74),"",'FIN1-SOURCE'!AQ74)</f>
        <v/>
      </c>
      <c r="M932" s="257" t="str">
        <f t="shared" si="15"/>
        <v>OK</v>
      </c>
      <c r="N932" s="15"/>
    </row>
    <row r="933" spans="1:14" ht="45" x14ac:dyDescent="0.25">
      <c r="A933" s="257" t="s">
        <v>834</v>
      </c>
      <c r="B933" s="257" t="s">
        <v>2194</v>
      </c>
      <c r="C933" s="257" t="s">
        <v>688</v>
      </c>
      <c r="D933" s="277" t="s">
        <v>2195</v>
      </c>
      <c r="E933" s="278" t="s">
        <v>711</v>
      </c>
      <c r="F933" s="279" t="s">
        <v>688</v>
      </c>
      <c r="G933" s="277" t="s">
        <v>2196</v>
      </c>
      <c r="H933" s="280" t="str">
        <f>IF(OR(AND('FIN1-SOURCE'!AP35="",'FIN1-SOURCE'!AQ35=""),AND('FIN1-SOURCE'!AP50="",'FIN1-SOURCE'!AQ50=""),AND('FIN1-SOURCE'!AP63="",'FIN1-SOURCE'!AQ63=""),AND('FIN1-SOURCE'!AQ35="K",'FIN1-SOURCE'!AQ50="K",'FIN1-SOURCE'!AQ63="K"),OR('FIN1-SOURCE'!AQ35="O",'FIN1-SOURCE'!AQ50="O",'FIN1-SOURCE'!AQ63="O")),"",SUM('FIN1-SOURCE'!AP35,'FIN1-SOURCE'!AP50,'FIN1-SOURCE'!AP63))</f>
        <v/>
      </c>
      <c r="I933" s="280" t="str">
        <f>IF(AND(OR(AND('FIN1-SOURCE'!AQ35="O",'FIN1-SOURCE'!AQ50="O",'FIN1-SOURCE'!AQ63="O"),AND('FIN1-SOURCE'!AQ35="K",'FIN1-SOURCE'!AQ50="K",'FIN1-SOURCE'!AQ63="K")),SUM('FIN1-SOURCE'!AP35,'FIN1-SOURCE'!AP50,'FIN1-SOURCE'!AP63)=0,ISNUMBER('FIN1-SOURCE'!AP75)),"",IF(OR('FIN1-SOURCE'!AQ35="O",'FIN1-SOURCE'!AQ50="O",'FIN1-SOURCE'!AQ63="O"),"O",IF(AND('FIN1-SOURCE'!AQ35='FIN1-SOURCE'!AQ50,'FIN1-SOURCE'!AQ50='FIN1-SOURCE'!AQ63,OR('FIN1-SOURCE'!AQ35="K",'FIN1-SOURCE'!AQ35="W",'FIN1-SOURCE'!AQ35="M")), UPPER('FIN1-SOURCE'!AQ35),"")))</f>
        <v/>
      </c>
      <c r="J933" s="281" t="s">
        <v>711</v>
      </c>
      <c r="K933" s="280" t="str">
        <f>IF(AND(ISBLANK('FIN1-SOURCE'!AP75),$L$933&lt;&gt;"M"),"",'FIN1-SOURCE'!AP75)</f>
        <v/>
      </c>
      <c r="L933" s="280" t="str">
        <f>IF(ISBLANK('FIN1-SOURCE'!AQ75),"",'FIN1-SOURCE'!AQ75)</f>
        <v/>
      </c>
      <c r="M933" s="257" t="str">
        <f t="shared" si="15"/>
        <v>OK</v>
      </c>
      <c r="N933" s="15"/>
    </row>
    <row r="934" spans="1:14" ht="45" x14ac:dyDescent="0.25">
      <c r="A934" s="257" t="s">
        <v>834</v>
      </c>
      <c r="B934" s="257" t="s">
        <v>2197</v>
      </c>
      <c r="C934" s="257" t="s">
        <v>688</v>
      </c>
      <c r="D934" s="277" t="s">
        <v>2198</v>
      </c>
      <c r="E934" s="278" t="s">
        <v>711</v>
      </c>
      <c r="F934" s="279" t="s">
        <v>688</v>
      </c>
      <c r="G934" s="277" t="s">
        <v>2199</v>
      </c>
      <c r="H934" s="280" t="str">
        <f>IF(OR(AND('FIN1-SOURCE'!AP36="",'FIN1-SOURCE'!AQ36=""),AND('FIN1-SOURCE'!AP51="",'FIN1-SOURCE'!AQ51=""),AND('FIN1-SOURCE'!AP64="",'FIN1-SOURCE'!AQ64=""),AND('FIN1-SOURCE'!AQ36="K",'FIN1-SOURCE'!AQ51="K",'FIN1-SOURCE'!AQ64="K"),OR('FIN1-SOURCE'!AQ36="O",'FIN1-SOURCE'!AQ51="O",'FIN1-SOURCE'!AQ64="O")),"",SUM('FIN1-SOURCE'!AP36,'FIN1-SOURCE'!AP51,'FIN1-SOURCE'!AP64))</f>
        <v/>
      </c>
      <c r="I934" s="280" t="str">
        <f>IF(AND(OR(AND('FIN1-SOURCE'!AQ36="O",'FIN1-SOURCE'!AQ51="O",'FIN1-SOURCE'!AQ64="O"),AND('FIN1-SOURCE'!AQ36="K",'FIN1-SOURCE'!AQ51="K",'FIN1-SOURCE'!AQ64="K")),SUM('FIN1-SOURCE'!AP36,'FIN1-SOURCE'!AP51,'FIN1-SOURCE'!AP64)=0,ISNUMBER('FIN1-SOURCE'!AP76)),"",IF(OR('FIN1-SOURCE'!AQ36="O",'FIN1-SOURCE'!AQ51="O",'FIN1-SOURCE'!AQ64="O"),"O",IF(AND('FIN1-SOURCE'!AQ36='FIN1-SOURCE'!AQ51,'FIN1-SOURCE'!AQ51='FIN1-SOURCE'!AQ64,OR('FIN1-SOURCE'!AQ36="K",'FIN1-SOURCE'!AQ36="W",'FIN1-SOURCE'!AQ36="M")), UPPER('FIN1-SOURCE'!AQ36),"")))</f>
        <v/>
      </c>
      <c r="J934" s="281" t="s">
        <v>711</v>
      </c>
      <c r="K934" s="280" t="str">
        <f>IF(AND(ISBLANK('FIN1-SOURCE'!AP76),$L$934&lt;&gt;"M"),"",'FIN1-SOURCE'!AP76)</f>
        <v/>
      </c>
      <c r="L934" s="280" t="str">
        <f>IF(ISBLANK('FIN1-SOURCE'!AQ76),"",'FIN1-SOURCE'!AQ76)</f>
        <v/>
      </c>
      <c r="M934" s="257" t="str">
        <f t="shared" si="15"/>
        <v>OK</v>
      </c>
      <c r="N934" s="15"/>
    </row>
    <row r="935" spans="1:14" ht="45" x14ac:dyDescent="0.25">
      <c r="A935" s="257" t="s">
        <v>834</v>
      </c>
      <c r="B935" s="257" t="s">
        <v>2200</v>
      </c>
      <c r="C935" s="257" t="s">
        <v>688</v>
      </c>
      <c r="D935" s="277" t="s">
        <v>2201</v>
      </c>
      <c r="E935" s="278" t="s">
        <v>711</v>
      </c>
      <c r="F935" s="279" t="s">
        <v>688</v>
      </c>
      <c r="G935" s="277" t="s">
        <v>2202</v>
      </c>
      <c r="H935" s="280" t="str">
        <f>IF(OR(AND('FIN1-SOURCE'!AP40="",'FIN1-SOURCE'!AQ40=""),AND('FIN1-SOURCE'!AP53="",'FIN1-SOURCE'!AQ53=""),AND('FIN1-SOURCE'!AP65="",'FIN1-SOURCE'!AQ65=""),AND('FIN1-SOURCE'!AQ40="K",'FIN1-SOURCE'!AQ53="K",'FIN1-SOURCE'!AQ65="K"),OR('FIN1-SOURCE'!AQ40="O",'FIN1-SOURCE'!AQ53="O",'FIN1-SOURCE'!AQ65="O")),"",SUM('FIN1-SOURCE'!AP40,'FIN1-SOURCE'!AP53,'FIN1-SOURCE'!AP65))</f>
        <v/>
      </c>
      <c r="I935" s="280" t="str">
        <f>IF(AND(OR(AND('FIN1-SOURCE'!AQ40="O",'FIN1-SOURCE'!AQ53="O",'FIN1-SOURCE'!AQ65="O"),AND('FIN1-SOURCE'!AQ40="K",'FIN1-SOURCE'!AQ53="K",'FIN1-SOURCE'!AQ65="K")),SUM('FIN1-SOURCE'!AP40,'FIN1-SOURCE'!AP53,'FIN1-SOURCE'!AP65)=0,ISNUMBER('FIN1-SOURCE'!AP79)),"",IF(OR('FIN1-SOURCE'!AQ40="O",'FIN1-SOURCE'!AQ53="O",'FIN1-SOURCE'!AQ65="O"),"O",IF(AND('FIN1-SOURCE'!AQ40='FIN1-SOURCE'!AQ53,'FIN1-SOURCE'!AQ53='FIN1-SOURCE'!AQ65,OR('FIN1-SOURCE'!AQ40="K",'FIN1-SOURCE'!AQ40="W",'FIN1-SOURCE'!AQ40="M")), UPPER('FIN1-SOURCE'!AQ40),"")))</f>
        <v/>
      </c>
      <c r="J935" s="281" t="s">
        <v>711</v>
      </c>
      <c r="K935" s="280" t="str">
        <f>IF(AND(ISBLANK('FIN1-SOURCE'!AP79),$L$935&lt;&gt;"M"),"",'FIN1-SOURCE'!AP79)</f>
        <v/>
      </c>
      <c r="L935" s="280" t="str">
        <f>IF(ISBLANK('FIN1-SOURCE'!AQ79),"",'FIN1-SOURCE'!AQ79)</f>
        <v/>
      </c>
      <c r="M935" s="257" t="str">
        <f t="shared" si="15"/>
        <v>OK</v>
      </c>
      <c r="N935" s="15"/>
    </row>
    <row r="936" spans="1:14" ht="45" x14ac:dyDescent="0.25">
      <c r="A936" s="257" t="s">
        <v>834</v>
      </c>
      <c r="B936" s="257" t="s">
        <v>2203</v>
      </c>
      <c r="C936" s="257" t="s">
        <v>688</v>
      </c>
      <c r="D936" s="277" t="s">
        <v>2204</v>
      </c>
      <c r="E936" s="278" t="s">
        <v>711</v>
      </c>
      <c r="F936" s="279" t="s">
        <v>688</v>
      </c>
      <c r="G936" s="277" t="s">
        <v>2205</v>
      </c>
      <c r="H936" s="280" t="str">
        <f>IF(OR(AND('FIN1-SOURCE'!AP41="",'FIN1-SOURCE'!AQ41=""),AND('FIN1-SOURCE'!AP54="",'FIN1-SOURCE'!AQ54=""),AND('FIN1-SOURCE'!AP66="",'FIN1-SOURCE'!AQ66=""),AND('FIN1-SOURCE'!AQ41="K",'FIN1-SOURCE'!AQ54="K",'FIN1-SOURCE'!AQ66="K"),OR('FIN1-SOURCE'!AQ41="O",'FIN1-SOURCE'!AQ54="O",'FIN1-SOURCE'!AQ66="O")),"",SUM('FIN1-SOURCE'!AP41,'FIN1-SOURCE'!AP54,'FIN1-SOURCE'!AP66))</f>
        <v/>
      </c>
      <c r="I936" s="280" t="str">
        <f>IF(AND(OR(AND('FIN1-SOURCE'!AQ41="O",'FIN1-SOURCE'!AQ54="O",'FIN1-SOURCE'!AQ66="O"),AND('FIN1-SOURCE'!AQ41="K",'FIN1-SOURCE'!AQ54="K",'FIN1-SOURCE'!AQ66="K")),SUM('FIN1-SOURCE'!AP41,'FIN1-SOURCE'!AP54,'FIN1-SOURCE'!AP66)=0,ISNUMBER('FIN1-SOURCE'!AP81)),"",IF(OR('FIN1-SOURCE'!AQ41="O",'FIN1-SOURCE'!AQ54="O",'FIN1-SOURCE'!AQ66="O"),"O",IF(AND('FIN1-SOURCE'!AQ41='FIN1-SOURCE'!AQ54,'FIN1-SOURCE'!AQ54='FIN1-SOURCE'!AQ66,OR('FIN1-SOURCE'!AQ41="K",'FIN1-SOURCE'!AQ41="W",'FIN1-SOURCE'!AQ41="M")), UPPER('FIN1-SOURCE'!AQ41),"")))</f>
        <v/>
      </c>
      <c r="J936" s="281" t="s">
        <v>711</v>
      </c>
      <c r="K936" s="280" t="str">
        <f>IF(AND(ISBLANK('FIN1-SOURCE'!AP81),$L$936&lt;&gt;"M"),"",'FIN1-SOURCE'!AP81)</f>
        <v/>
      </c>
      <c r="L936" s="280" t="str">
        <f>IF(ISBLANK('FIN1-SOURCE'!AQ81),"",'FIN1-SOURCE'!AQ81)</f>
        <v/>
      </c>
      <c r="M936" s="257" t="str">
        <f t="shared" si="15"/>
        <v>OK</v>
      </c>
      <c r="N936" s="15"/>
    </row>
    <row r="937" spans="1:14" ht="45" x14ac:dyDescent="0.25">
      <c r="A937" s="257" t="s">
        <v>834</v>
      </c>
      <c r="B937" s="257" t="s">
        <v>7596</v>
      </c>
      <c r="C937" s="257" t="s">
        <v>688</v>
      </c>
      <c r="D937" s="277" t="s">
        <v>2206</v>
      </c>
      <c r="E937" s="278" t="s">
        <v>711</v>
      </c>
      <c r="F937" s="279" t="s">
        <v>688</v>
      </c>
      <c r="G937" s="277" t="s">
        <v>2209</v>
      </c>
      <c r="H937" s="280" t="str">
        <f>IF(OR(AND('FIN1-SOURCE'!AP42="",'FIN1-SOURCE'!AQ42=""),AND('FIN1-SOURCE'!AP55="",'FIN1-SOURCE'!AQ55=""),AND('FIN1-SOURCE'!AP67="",'FIN1-SOURCE'!AQ67=""),AND('FIN1-SOURCE'!AQ42="K",'FIN1-SOURCE'!AQ55="K",'FIN1-SOURCE'!AQ67="K"),OR('FIN1-SOURCE'!AQ42="O",'FIN1-SOURCE'!AQ55="O",'FIN1-SOURCE'!AQ67="O")),"",SUM('FIN1-SOURCE'!AP42,'FIN1-SOURCE'!AP55,'FIN1-SOURCE'!AP67))</f>
        <v/>
      </c>
      <c r="I937" s="280" t="str">
        <f>IF(AND(OR(AND('FIN1-SOURCE'!AQ42="O",'FIN1-SOURCE'!AQ55="O",'FIN1-SOURCE'!AQ67="O"),AND('FIN1-SOURCE'!AQ42="K",'FIN1-SOURCE'!AQ55="K",'FIN1-SOURCE'!AQ67="K")),SUM('FIN1-SOURCE'!AP42,'FIN1-SOURCE'!AP55,'FIN1-SOURCE'!AP67)=0,ISNUMBER('FIN1-SOURCE'!AP83)),"",IF(OR('FIN1-SOURCE'!AQ42="O",'FIN1-SOURCE'!AQ55="O",'FIN1-SOURCE'!AQ67="O"),"O",IF(AND('FIN1-SOURCE'!AQ42='FIN1-SOURCE'!AQ55,'FIN1-SOURCE'!AQ55='FIN1-SOURCE'!AQ67,OR('FIN1-SOURCE'!AQ42="K",'FIN1-SOURCE'!AQ42="W",'FIN1-SOURCE'!AQ42="M")), UPPER('FIN1-SOURCE'!AQ42),"")))</f>
        <v/>
      </c>
      <c r="J937" s="281" t="s">
        <v>711</v>
      </c>
      <c r="K937" s="280" t="str">
        <f>IF(AND(ISBLANK('FIN1-SOURCE'!AP83),$L$937&lt;&gt;"M"),"",'FIN1-SOURCE'!AP83)</f>
        <v/>
      </c>
      <c r="L937" s="280" t="str">
        <f>IF(ISBLANK('FIN1-SOURCE'!AQ83),"",'FIN1-SOURCE'!AQ83)</f>
        <v/>
      </c>
      <c r="M937" s="257" t="str">
        <f t="shared" si="15"/>
        <v>OK</v>
      </c>
      <c r="N937" s="15"/>
    </row>
    <row r="938" spans="1:14" ht="45" x14ac:dyDescent="0.25">
      <c r="A938" s="257" t="s">
        <v>834</v>
      </c>
      <c r="B938" s="257" t="s">
        <v>7597</v>
      </c>
      <c r="C938" s="257" t="s">
        <v>688</v>
      </c>
      <c r="D938" s="277" t="s">
        <v>2208</v>
      </c>
      <c r="E938" s="278" t="s">
        <v>711</v>
      </c>
      <c r="F938" s="279" t="s">
        <v>688</v>
      </c>
      <c r="G938" s="277" t="s">
        <v>2211</v>
      </c>
      <c r="H938" s="280" t="str">
        <f>IF(OR(AND('FIN1-SOURCE'!AP43="",'FIN1-SOURCE'!AQ43=""),AND('FIN1-SOURCE'!AP56="",'FIN1-SOURCE'!AQ56=""),AND('FIN1-SOURCE'!AP68="",'FIN1-SOURCE'!AQ68=""),AND('FIN1-SOURCE'!AQ43="K",'FIN1-SOURCE'!AQ56="K",'FIN1-SOURCE'!AQ68="K"),OR('FIN1-SOURCE'!AQ43="O",'FIN1-SOURCE'!AQ56="O",'FIN1-SOURCE'!AQ68="O")),"",SUM('FIN1-SOURCE'!AP43,'FIN1-SOURCE'!AP56,'FIN1-SOURCE'!AP68))</f>
        <v/>
      </c>
      <c r="I938" s="280" t="str">
        <f>IF(AND(OR(AND('FIN1-SOURCE'!AQ43="O",'FIN1-SOURCE'!AQ56="O",'FIN1-SOURCE'!AQ68="O"),AND('FIN1-SOURCE'!AQ43="K",'FIN1-SOURCE'!AQ56="K",'FIN1-SOURCE'!AQ68="K")),SUM('FIN1-SOURCE'!AP43,'FIN1-SOURCE'!AP56,'FIN1-SOURCE'!AP68)=0,ISNUMBER('FIN1-SOURCE'!AP84)),"",IF(OR('FIN1-SOURCE'!AQ43="O",'FIN1-SOURCE'!AQ56="O",'FIN1-SOURCE'!AQ68="O"),"O",IF(AND('FIN1-SOURCE'!AQ43='FIN1-SOURCE'!AQ56,'FIN1-SOURCE'!AQ56='FIN1-SOURCE'!AQ68,OR('FIN1-SOURCE'!AQ43="K",'FIN1-SOURCE'!AQ43="W",'FIN1-SOURCE'!AQ43="M")), UPPER('FIN1-SOURCE'!AQ43),"")))</f>
        <v/>
      </c>
      <c r="J938" s="281" t="s">
        <v>711</v>
      </c>
      <c r="K938" s="280" t="str">
        <f>IF(AND(ISBLANK('FIN1-SOURCE'!AP84),$L$938&lt;&gt;"M"),"",'FIN1-SOURCE'!AP84)</f>
        <v/>
      </c>
      <c r="L938" s="280" t="str">
        <f>IF(ISBLANK('FIN1-SOURCE'!AQ84),"",'FIN1-SOURCE'!AQ84)</f>
        <v/>
      </c>
      <c r="M938" s="257" t="str">
        <f t="shared" si="15"/>
        <v>OK</v>
      </c>
      <c r="N938" s="15"/>
    </row>
    <row r="939" spans="1:14" ht="45" x14ac:dyDescent="0.25">
      <c r="A939" s="257" t="s">
        <v>834</v>
      </c>
      <c r="B939" s="257" t="s">
        <v>7598</v>
      </c>
      <c r="C939" s="257" t="s">
        <v>688</v>
      </c>
      <c r="D939" s="277" t="s">
        <v>2210</v>
      </c>
      <c r="E939" s="278" t="s">
        <v>711</v>
      </c>
      <c r="F939" s="279" t="s">
        <v>688</v>
      </c>
      <c r="G939" s="277" t="s">
        <v>2212</v>
      </c>
      <c r="H939" s="280" t="str">
        <f>IF(OR(AND('FIN1-SOURCE'!AP44="",'FIN1-SOURCE'!AQ44=""),AND('FIN1-SOURCE'!AP57="",'FIN1-SOURCE'!AQ57=""),AND('FIN1-SOURCE'!AP69="",'FIN1-SOURCE'!AQ69=""),AND('FIN1-SOURCE'!AQ44="K",'FIN1-SOURCE'!AQ57="K",'FIN1-SOURCE'!AQ69="K"),OR('FIN1-SOURCE'!AQ44="O",'FIN1-SOURCE'!AQ57="O",'FIN1-SOURCE'!AQ69="O")),"",SUM('FIN1-SOURCE'!AP44,'FIN1-SOURCE'!AP57,'FIN1-SOURCE'!AP69))</f>
        <v/>
      </c>
      <c r="I939" s="280" t="str">
        <f>IF(AND(OR(AND('FIN1-SOURCE'!AQ44="O",'FIN1-SOURCE'!AQ57="O",'FIN1-SOURCE'!AQ69="O"),AND('FIN1-SOURCE'!AQ44="K",'FIN1-SOURCE'!AQ57="K",'FIN1-SOURCE'!AQ69="K")),SUM('FIN1-SOURCE'!AP44,'FIN1-SOURCE'!AP57,'FIN1-SOURCE'!AP69)=0,ISNUMBER('FIN1-SOURCE'!AP85)),"",IF(OR('FIN1-SOURCE'!AQ44="O",'FIN1-SOURCE'!AQ57="O",'FIN1-SOURCE'!AQ69="O"),"O",IF(AND('FIN1-SOURCE'!AQ44='FIN1-SOURCE'!AQ57,'FIN1-SOURCE'!AQ57='FIN1-SOURCE'!AQ69,OR('FIN1-SOURCE'!AQ44="K",'FIN1-SOURCE'!AQ44="W",'FIN1-SOURCE'!AQ44="M")), UPPER('FIN1-SOURCE'!AQ44),"")))</f>
        <v/>
      </c>
      <c r="J939" s="281" t="s">
        <v>711</v>
      </c>
      <c r="K939" s="280" t="str">
        <f>IF(AND(ISBLANK('FIN1-SOURCE'!AP85),$L$939&lt;&gt;"M"),"",'FIN1-SOURCE'!AP85)</f>
        <v/>
      </c>
      <c r="L939" s="280" t="str">
        <f>IF(ISBLANK('FIN1-SOURCE'!AQ85),"",'FIN1-SOURCE'!AQ85)</f>
        <v/>
      </c>
      <c r="M939" s="257" t="str">
        <f t="shared" si="15"/>
        <v>OK</v>
      </c>
      <c r="N939" s="15"/>
    </row>
    <row r="940" spans="1:14" ht="33.75" x14ac:dyDescent="0.25">
      <c r="A940" s="257" t="s">
        <v>834</v>
      </c>
      <c r="B940" s="257" t="s">
        <v>7599</v>
      </c>
      <c r="C940" s="257" t="s">
        <v>688</v>
      </c>
      <c r="D940" s="277" t="s">
        <v>7600</v>
      </c>
      <c r="E940" s="278" t="s">
        <v>711</v>
      </c>
      <c r="F940" s="279" t="s">
        <v>688</v>
      </c>
      <c r="G940" s="277" t="s">
        <v>5443</v>
      </c>
      <c r="H940" s="280" t="str">
        <f>IF(OR(AND('FIN1-SOURCE'!AP75="",'FIN1-SOURCE'!AQ75=""),AND('FIN1-SOURCE'!AP85="",'FIN1-SOURCE'!AQ85=""),AND('FIN1-SOURCE'!AQ75="K",'FIN1-SOURCE'!AQ85="K"),OR('FIN1-SOURCE'!AQ75="O",'FIN1-SOURCE'!AQ85="O")),"",SUM('FIN1-SOURCE'!AP75,'FIN1-SOURCE'!AP85))</f>
        <v/>
      </c>
      <c r="I940" s="280" t="str">
        <f>IF(AND(OR(AND('FIN1-SOURCE'!AQ75="O",'FIN1-SOURCE'!AQ85="O"),AND('FIN1-SOURCE'!AQ75="K",'FIN1-SOURCE'!AQ85="K")),SUM('FIN1-SOURCE'!AP75,'FIN1-SOURCE'!AP85)=0,ISNUMBER('FIN1-SOURCE'!AP86)),"",IF(OR('FIN1-SOURCE'!AQ75="O",'FIN1-SOURCE'!AQ85="O"),"O",IF(AND('FIN1-SOURCE'!AQ75='FIN1-SOURCE'!AQ85,OR('FIN1-SOURCE'!AQ75="K",'FIN1-SOURCE'!AQ75="W",'FIN1-SOURCE'!AQ75="M")), UPPER('FIN1-SOURCE'!AQ75),"")))</f>
        <v/>
      </c>
      <c r="J940" s="281" t="s">
        <v>711</v>
      </c>
      <c r="K940" s="280" t="str">
        <f>IF(AND(ISBLANK('FIN1-SOURCE'!AP86),$L$940&lt;&gt;"M"),"",'FIN1-SOURCE'!AP86)</f>
        <v/>
      </c>
      <c r="L940" s="280" t="str">
        <f>IF(ISBLANK('FIN1-SOURCE'!AQ86),"",'FIN1-SOURCE'!AQ86)</f>
        <v/>
      </c>
      <c r="M940" s="257" t="str">
        <f t="shared" si="15"/>
        <v>OK</v>
      </c>
      <c r="N940" s="15"/>
    </row>
    <row r="941" spans="1:14" ht="33.75" x14ac:dyDescent="0.25">
      <c r="A941" s="257" t="s">
        <v>834</v>
      </c>
      <c r="B941" s="257" t="s">
        <v>7601</v>
      </c>
      <c r="C941" s="257" t="s">
        <v>688</v>
      </c>
      <c r="D941" s="277" t="s">
        <v>7602</v>
      </c>
      <c r="E941" s="278" t="s">
        <v>711</v>
      </c>
      <c r="F941" s="279" t="s">
        <v>688</v>
      </c>
      <c r="G941" s="277" t="s">
        <v>2213</v>
      </c>
      <c r="H941" s="280" t="str">
        <f>IF(OR(AND('FIN1-SOURCE'!AP88="",'FIN1-SOURCE'!AQ88=""),AND('FIN1-SOURCE'!AP89="",'FIN1-SOURCE'!AQ89=""),AND('FIN1-SOURCE'!AQ88="K",'FIN1-SOURCE'!AQ89="K"),OR('FIN1-SOURCE'!AQ88="O",'FIN1-SOURCE'!AQ89="O")),"",SUM('FIN1-SOURCE'!AP88,'FIN1-SOURCE'!AP89))</f>
        <v/>
      </c>
      <c r="I941" s="280" t="str">
        <f>IF(AND(OR(AND('FIN1-SOURCE'!AQ88="O",'FIN1-SOURCE'!AQ89="O"),AND('FIN1-SOURCE'!AQ88="K",'FIN1-SOURCE'!AQ89="K")),SUM('FIN1-SOURCE'!AP88,'FIN1-SOURCE'!AP89)=0,ISNUMBER('FIN1-SOURCE'!AP90)),"",IF(OR('FIN1-SOURCE'!AQ88="O",'FIN1-SOURCE'!AQ89="O"),"O",IF(AND('FIN1-SOURCE'!AQ88='FIN1-SOURCE'!AQ89,OR('FIN1-SOURCE'!AQ88="K",'FIN1-SOURCE'!AQ88="W",'FIN1-SOURCE'!AQ88="M")), UPPER('FIN1-SOURCE'!AQ88),"")))</f>
        <v/>
      </c>
      <c r="J941" s="281" t="s">
        <v>711</v>
      </c>
      <c r="K941" s="280" t="str">
        <f>IF(AND(ISBLANK('FIN1-SOURCE'!AP90),$L$941&lt;&gt;"M"),"",'FIN1-SOURCE'!AP90)</f>
        <v/>
      </c>
      <c r="L941" s="280" t="str">
        <f>IF(ISBLANK('FIN1-SOURCE'!AQ90),"",'FIN1-SOURCE'!AQ90)</f>
        <v/>
      </c>
      <c r="M941" s="257" t="str">
        <f t="shared" si="15"/>
        <v>OK</v>
      </c>
      <c r="N941" s="15"/>
    </row>
    <row r="942" spans="1:14" ht="33.75" x14ac:dyDescent="0.25">
      <c r="A942" s="257" t="s">
        <v>834</v>
      </c>
      <c r="B942" s="257" t="s">
        <v>7603</v>
      </c>
      <c r="C942" s="257" t="s">
        <v>688</v>
      </c>
      <c r="D942" s="277" t="s">
        <v>7604</v>
      </c>
      <c r="E942" s="278" t="s">
        <v>711</v>
      </c>
      <c r="F942" s="279" t="s">
        <v>688</v>
      </c>
      <c r="G942" s="277" t="s">
        <v>7605</v>
      </c>
      <c r="H942" s="280" t="str">
        <f>IF(OR(AND('FIN1-SOURCE'!AP87="",'FIN1-SOURCE'!AQ87=""),AND('FIN1-SOURCE'!AP90="",'FIN1-SOURCE'!AQ90=""),AND('FIN1-SOURCE'!AQ87="K",'FIN1-SOURCE'!AQ90="K"),OR('FIN1-SOURCE'!AQ87="O",'FIN1-SOURCE'!AQ90="O")),"",SUM('FIN1-SOURCE'!AP87,'FIN1-SOURCE'!AP90))</f>
        <v/>
      </c>
      <c r="I942" s="280" t="str">
        <f>IF(AND(OR(AND('FIN1-SOURCE'!AQ87="O",'FIN1-SOURCE'!AQ90="O"),AND('FIN1-SOURCE'!AQ87="K",'FIN1-SOURCE'!AQ90="K")),SUM('FIN1-SOURCE'!AP87,'FIN1-SOURCE'!AP90)=0,ISNUMBER('FIN1-SOURCE'!AP91)),"",IF(OR('FIN1-SOURCE'!AQ87="O",'FIN1-SOURCE'!AQ90="O"),"O",IF(AND('FIN1-SOURCE'!AQ87='FIN1-SOURCE'!AQ90,OR('FIN1-SOURCE'!AQ87="K",'FIN1-SOURCE'!AQ87="W",'FIN1-SOURCE'!AQ87="M")), UPPER('FIN1-SOURCE'!AQ87),"")))</f>
        <v/>
      </c>
      <c r="J942" s="281" t="s">
        <v>711</v>
      </c>
      <c r="K942" s="280" t="str">
        <f>IF(AND(ISBLANK('FIN1-SOURCE'!AP91),$L$942&lt;&gt;"M"),"",'FIN1-SOURCE'!AP91)</f>
        <v/>
      </c>
      <c r="L942" s="280" t="str">
        <f>IF(ISBLANK('FIN1-SOURCE'!AQ91),"",'FIN1-SOURCE'!AQ91)</f>
        <v/>
      </c>
      <c r="M942" s="257" t="str">
        <f t="shared" si="15"/>
        <v>OK</v>
      </c>
      <c r="N942" s="15"/>
    </row>
    <row r="943" spans="1:14" ht="45" x14ac:dyDescent="0.25">
      <c r="A943" s="257" t="s">
        <v>834</v>
      </c>
      <c r="B943" s="257" t="s">
        <v>7606</v>
      </c>
      <c r="C943" s="257" t="s">
        <v>688</v>
      </c>
      <c r="D943" s="277" t="s">
        <v>7607</v>
      </c>
      <c r="E943" s="278" t="s">
        <v>711</v>
      </c>
      <c r="F943" s="279" t="s">
        <v>688</v>
      </c>
      <c r="G943" s="277" t="s">
        <v>2214</v>
      </c>
      <c r="H943" s="280" t="str">
        <f>IF(OR(AND('FIN1-SOURCE'!AP93="",'FIN1-SOURCE'!AQ93=""),AND('FIN1-SOURCE'!AP94="",'FIN1-SOURCE'!AQ94=""),AND('FIN1-SOURCE'!AP95="",'FIN1-SOURCE'!AQ95=""),AND('FIN1-SOURCE'!AQ93="K",'FIN1-SOURCE'!AQ94="K",'FIN1-SOURCE'!AQ95="K"),OR('FIN1-SOURCE'!AQ93="O",'FIN1-SOURCE'!AQ94="O",'FIN1-SOURCE'!AQ95="O")),"",SUM('FIN1-SOURCE'!AP93,'FIN1-SOURCE'!AP94,'FIN1-SOURCE'!AP95))</f>
        <v/>
      </c>
      <c r="I943" s="280" t="str">
        <f>IF(AND(OR(AND('FIN1-SOURCE'!AQ93="O",'FIN1-SOURCE'!AQ94="O",'FIN1-SOURCE'!AQ95="O"),AND('FIN1-SOURCE'!AQ93="K",'FIN1-SOURCE'!AQ94="K",'FIN1-SOURCE'!AQ95="K")),SUM('FIN1-SOURCE'!AP93,'FIN1-SOURCE'!AP94,'FIN1-SOURCE'!AP95)=0,ISNUMBER('FIN1-SOURCE'!AP96)),"",IF(OR('FIN1-SOURCE'!AQ93="O",'FIN1-SOURCE'!AQ94="O",'FIN1-SOURCE'!AQ95="O"),"O",IF(AND('FIN1-SOURCE'!AQ93='FIN1-SOURCE'!AQ94,'FIN1-SOURCE'!AQ94='FIN1-SOURCE'!AQ95,OR('FIN1-SOURCE'!AQ93="K",'FIN1-SOURCE'!AQ93="W",'FIN1-SOURCE'!AQ93="M")), UPPER('FIN1-SOURCE'!AQ93),"")))</f>
        <v/>
      </c>
      <c r="J943" s="281" t="s">
        <v>711</v>
      </c>
      <c r="K943" s="280" t="str">
        <f>IF(AND(ISBLANK('FIN1-SOURCE'!AP96),$L$943&lt;&gt;"M"),"",'FIN1-SOURCE'!AP96)</f>
        <v/>
      </c>
      <c r="L943" s="280" t="str">
        <f>IF(ISBLANK('FIN1-SOURCE'!AQ96),"",'FIN1-SOURCE'!AQ96)</f>
        <v/>
      </c>
      <c r="M943" s="257" t="str">
        <f t="shared" si="15"/>
        <v>OK</v>
      </c>
      <c r="N943" s="15"/>
    </row>
    <row r="944" spans="1:14" ht="33.75" x14ac:dyDescent="0.25">
      <c r="A944" s="257" t="s">
        <v>834</v>
      </c>
      <c r="B944" s="257" t="s">
        <v>7608</v>
      </c>
      <c r="C944" s="257" t="s">
        <v>688</v>
      </c>
      <c r="D944" s="277" t="s">
        <v>7609</v>
      </c>
      <c r="E944" s="278" t="s">
        <v>711</v>
      </c>
      <c r="F944" s="279" t="s">
        <v>688</v>
      </c>
      <c r="G944" s="277" t="s">
        <v>7610</v>
      </c>
      <c r="H944" s="280" t="str">
        <f>IF(OR(AND('FIN1-SOURCE'!AP91="",'FIN1-SOURCE'!AQ91=""),AND('FIN1-SOURCE'!AP96="",'FIN1-SOURCE'!AQ96=""),AND('FIN1-SOURCE'!AQ91="K",'FIN1-SOURCE'!AQ96="K"),OR('FIN1-SOURCE'!AQ91="O",'FIN1-SOURCE'!AQ96="O")),"",SUM('FIN1-SOURCE'!AP91,'FIN1-SOURCE'!AP96))</f>
        <v/>
      </c>
      <c r="I944" s="280" t="str">
        <f>IF(AND(OR(AND('FIN1-SOURCE'!AQ91="O",'FIN1-SOURCE'!AQ96="O"),AND('FIN1-SOURCE'!AQ91="K",'FIN1-SOURCE'!AQ96="K")),SUM('FIN1-SOURCE'!AP91,'FIN1-SOURCE'!AP96)=0,ISNUMBER('FIN1-SOURCE'!AP97)),"",IF(OR('FIN1-SOURCE'!AQ91="O",'FIN1-SOURCE'!AQ96="O"),"O",IF(AND('FIN1-SOURCE'!AQ91='FIN1-SOURCE'!AQ96,OR('FIN1-SOURCE'!AQ91="K",'FIN1-SOURCE'!AQ91="W",'FIN1-SOURCE'!AQ91="M")), UPPER('FIN1-SOURCE'!AQ91),"")))</f>
        <v/>
      </c>
      <c r="J944" s="281" t="s">
        <v>711</v>
      </c>
      <c r="K944" s="280" t="str">
        <f>IF(AND(ISBLANK('FIN1-SOURCE'!AP97),$L$944&lt;&gt;"M"),"",'FIN1-SOURCE'!AP97)</f>
        <v/>
      </c>
      <c r="L944" s="280" t="str">
        <f>IF(ISBLANK('FIN1-SOURCE'!AQ97),"",'FIN1-SOURCE'!AQ97)</f>
        <v/>
      </c>
      <c r="M944" s="257" t="str">
        <f t="shared" si="15"/>
        <v>OK</v>
      </c>
      <c r="N944" s="15"/>
    </row>
    <row r="945" spans="1:14" ht="33.75" x14ac:dyDescent="0.25">
      <c r="A945" s="257" t="s">
        <v>834</v>
      </c>
      <c r="B945" s="257" t="s">
        <v>7611</v>
      </c>
      <c r="C945" s="257" t="s">
        <v>688</v>
      </c>
      <c r="D945" s="277" t="s">
        <v>7612</v>
      </c>
      <c r="E945" s="278" t="s">
        <v>711</v>
      </c>
      <c r="F945" s="279" t="s">
        <v>688</v>
      </c>
      <c r="G945" s="277" t="s">
        <v>2215</v>
      </c>
      <c r="H945" s="280" t="str">
        <f>IF(OR(AND('FIN1-SOURCE'!AP99="",'FIN1-SOURCE'!AQ99=""),AND('FIN1-SOURCE'!AP100="",'FIN1-SOURCE'!AQ100=""),AND('FIN1-SOURCE'!AQ99="K",'FIN1-SOURCE'!AQ100="K"),OR('FIN1-SOURCE'!AQ99="O",'FIN1-SOURCE'!AQ100="O")),"",SUM('FIN1-SOURCE'!AP99,'FIN1-SOURCE'!AP100))</f>
        <v/>
      </c>
      <c r="I945" s="280" t="str">
        <f>IF(AND(OR(AND('FIN1-SOURCE'!AQ99="O",'FIN1-SOURCE'!AQ100="O"),AND('FIN1-SOURCE'!AQ99="K",'FIN1-SOURCE'!AQ100="K")),SUM('FIN1-SOURCE'!AP99,'FIN1-SOURCE'!AP100)=0,ISNUMBER('FIN1-SOURCE'!AP101)),"",IF(OR('FIN1-SOURCE'!AQ99="O",'FIN1-SOURCE'!AQ100="O"),"O",IF(AND('FIN1-SOURCE'!AQ99='FIN1-SOURCE'!AQ100,OR('FIN1-SOURCE'!AQ99="K",'FIN1-SOURCE'!AQ99="W",'FIN1-SOURCE'!AQ99="M")), UPPER('FIN1-SOURCE'!AQ99),"")))</f>
        <v/>
      </c>
      <c r="J945" s="281" t="s">
        <v>711</v>
      </c>
      <c r="K945" s="280" t="str">
        <f>IF(AND(ISBLANK('FIN1-SOURCE'!AP101),$L$945&lt;&gt;"M"),"",'FIN1-SOURCE'!AP101)</f>
        <v/>
      </c>
      <c r="L945" s="280" t="str">
        <f>IF(ISBLANK('FIN1-SOURCE'!AQ101),"",'FIN1-SOURCE'!AQ101)</f>
        <v/>
      </c>
      <c r="M945" s="257" t="str">
        <f t="shared" ref="M945:M1008" si="16">IF(AND(ISNUMBER(H945),ISNUMBER(K945)),IF(OR(ROUND(H945,0)&lt;&gt;ROUND(K945,0),I945&lt;&gt;L945),"Check","OK"),IF(OR(AND(H945&lt;&gt;K945,I945&lt;&gt;"M",L945&lt;&gt;"M"),I945&lt;&gt;L945),"Check","OK"))</f>
        <v>OK</v>
      </c>
      <c r="N945" s="15"/>
    </row>
    <row r="946" spans="1:14" ht="33.75" x14ac:dyDescent="0.25">
      <c r="A946" s="257" t="s">
        <v>834</v>
      </c>
      <c r="B946" s="257" t="s">
        <v>7613</v>
      </c>
      <c r="C946" s="257" t="s">
        <v>688</v>
      </c>
      <c r="D946" s="277" t="s">
        <v>7614</v>
      </c>
      <c r="E946" s="278" t="s">
        <v>711</v>
      </c>
      <c r="F946" s="279" t="s">
        <v>688</v>
      </c>
      <c r="G946" s="277" t="s">
        <v>7615</v>
      </c>
      <c r="H946" s="280" t="str">
        <f>IF(OR(AND('FIN1-SOURCE'!AP98="",'FIN1-SOURCE'!AQ98=""),AND('FIN1-SOURCE'!AP101="",'FIN1-SOURCE'!AQ101=""),AND('FIN1-SOURCE'!AQ98="K",'FIN1-SOURCE'!AQ101="K"),OR('FIN1-SOURCE'!AQ98="O",'FIN1-SOURCE'!AQ101="O")),"",SUM('FIN1-SOURCE'!AP98,'FIN1-SOURCE'!AP101))</f>
        <v/>
      </c>
      <c r="I946" s="280" t="str">
        <f>IF(AND(OR(AND('FIN1-SOURCE'!AQ98="O",'FIN1-SOURCE'!AQ101="O"),AND('FIN1-SOURCE'!AQ98="K",'FIN1-SOURCE'!AQ101="K")),SUM('FIN1-SOURCE'!AP98,'FIN1-SOURCE'!AP101)=0,ISNUMBER('FIN1-SOURCE'!AP102)),"",IF(OR('FIN1-SOURCE'!AQ98="O",'FIN1-SOURCE'!AQ101="O"),"O",IF(AND('FIN1-SOURCE'!AQ98='FIN1-SOURCE'!AQ101,OR('FIN1-SOURCE'!AQ98="K",'FIN1-SOURCE'!AQ98="W",'FIN1-SOURCE'!AQ98="M")), UPPER('FIN1-SOURCE'!AQ98),"")))</f>
        <v/>
      </c>
      <c r="J946" s="281" t="s">
        <v>711</v>
      </c>
      <c r="K946" s="280" t="str">
        <f>IF(AND(ISBLANK('FIN1-SOURCE'!AP102),$L$946&lt;&gt;"M"),"",'FIN1-SOURCE'!AP102)</f>
        <v/>
      </c>
      <c r="L946" s="280" t="str">
        <f>IF(ISBLANK('FIN1-SOURCE'!AQ102),"",'FIN1-SOURCE'!AQ102)</f>
        <v/>
      </c>
      <c r="M946" s="257" t="str">
        <f t="shared" si="16"/>
        <v>OK</v>
      </c>
      <c r="N946" s="15"/>
    </row>
    <row r="947" spans="1:14" ht="45" x14ac:dyDescent="0.25">
      <c r="A947" s="257" t="s">
        <v>834</v>
      </c>
      <c r="B947" s="257" t="s">
        <v>7616</v>
      </c>
      <c r="C947" s="257" t="s">
        <v>688</v>
      </c>
      <c r="D947" s="277" t="s">
        <v>7617</v>
      </c>
      <c r="E947" s="278" t="s">
        <v>711</v>
      </c>
      <c r="F947" s="279" t="s">
        <v>688</v>
      </c>
      <c r="G947" s="277" t="s">
        <v>2216</v>
      </c>
      <c r="H947" s="280" t="str">
        <f>IF(OR(AND('FIN1-SOURCE'!AP104="",'FIN1-SOURCE'!AQ104=""),AND('FIN1-SOURCE'!AP105="",'FIN1-SOURCE'!AQ105=""),AND('FIN1-SOURCE'!AP106="",'FIN1-SOURCE'!AQ106=""),AND('FIN1-SOURCE'!AQ104="K",'FIN1-SOURCE'!AQ105="K",'FIN1-SOURCE'!AQ106="K"),OR('FIN1-SOURCE'!AQ104="O",'FIN1-SOURCE'!AQ105="O",'FIN1-SOURCE'!AQ106="O")),"",SUM('FIN1-SOURCE'!AP104,'FIN1-SOURCE'!AP105,'FIN1-SOURCE'!AP106))</f>
        <v/>
      </c>
      <c r="I947" s="280" t="str">
        <f>IF(AND(OR(AND('FIN1-SOURCE'!AQ104="O",'FIN1-SOURCE'!AQ105="O",'FIN1-SOURCE'!AQ106="O"),AND('FIN1-SOURCE'!AQ104="K",'FIN1-SOURCE'!AQ105="K",'FIN1-SOURCE'!AQ106="K")),SUM('FIN1-SOURCE'!AP104,'FIN1-SOURCE'!AP105,'FIN1-SOURCE'!AP106)=0,ISNUMBER('FIN1-SOURCE'!AP107)),"",IF(OR('FIN1-SOURCE'!AQ104="O",'FIN1-SOURCE'!AQ105="O",'FIN1-SOURCE'!AQ106="O"),"O",IF(AND('FIN1-SOURCE'!AQ104='FIN1-SOURCE'!AQ105,'FIN1-SOURCE'!AQ105='FIN1-SOURCE'!AQ106,OR('FIN1-SOURCE'!AQ104="K",'FIN1-SOURCE'!AQ104="W",'FIN1-SOURCE'!AQ104="M")), UPPER('FIN1-SOURCE'!AQ104),"")))</f>
        <v/>
      </c>
      <c r="J947" s="281" t="s">
        <v>711</v>
      </c>
      <c r="K947" s="280" t="str">
        <f>IF(AND(ISBLANK('FIN1-SOURCE'!AP107),$L$947&lt;&gt;"M"),"",'FIN1-SOURCE'!AP107)</f>
        <v/>
      </c>
      <c r="L947" s="280" t="str">
        <f>IF(ISBLANK('FIN1-SOURCE'!AQ107),"",'FIN1-SOURCE'!AQ107)</f>
        <v/>
      </c>
      <c r="M947" s="257" t="str">
        <f t="shared" si="16"/>
        <v>OK</v>
      </c>
      <c r="N947" s="15"/>
    </row>
    <row r="948" spans="1:14" ht="33.75" x14ac:dyDescent="0.25">
      <c r="A948" s="257" t="s">
        <v>834</v>
      </c>
      <c r="B948" s="257" t="s">
        <v>7618</v>
      </c>
      <c r="C948" s="257" t="s">
        <v>688</v>
      </c>
      <c r="D948" s="277" t="s">
        <v>7619</v>
      </c>
      <c r="E948" s="278" t="s">
        <v>711</v>
      </c>
      <c r="F948" s="279" t="s">
        <v>688</v>
      </c>
      <c r="G948" s="277" t="s">
        <v>7620</v>
      </c>
      <c r="H948" s="280" t="str">
        <f>IF(OR(AND('FIN1-SOURCE'!AP102="",'FIN1-SOURCE'!AQ102=""),AND('FIN1-SOURCE'!AP107="",'FIN1-SOURCE'!AQ107=""),AND('FIN1-SOURCE'!AQ102="K",'FIN1-SOURCE'!AQ107="K"),OR('FIN1-SOURCE'!AQ102="O",'FIN1-SOURCE'!AQ107="O")),"",SUM('FIN1-SOURCE'!AP102,'FIN1-SOURCE'!AP107))</f>
        <v/>
      </c>
      <c r="I948" s="280" t="str">
        <f>IF(AND(OR(AND('FIN1-SOURCE'!AQ102="O",'FIN1-SOURCE'!AQ107="O"),AND('FIN1-SOURCE'!AQ102="K",'FIN1-SOURCE'!AQ107="K")),SUM('FIN1-SOURCE'!AP102,'FIN1-SOURCE'!AP107)=0,ISNUMBER('FIN1-SOURCE'!AP108)),"",IF(OR('FIN1-SOURCE'!AQ102="O",'FIN1-SOURCE'!AQ107="O"),"O",IF(AND('FIN1-SOURCE'!AQ102='FIN1-SOURCE'!AQ107,OR('FIN1-SOURCE'!AQ102="K",'FIN1-SOURCE'!AQ102="W",'FIN1-SOURCE'!AQ102="M")), UPPER('FIN1-SOURCE'!AQ102),"")))</f>
        <v/>
      </c>
      <c r="J948" s="281" t="s">
        <v>711</v>
      </c>
      <c r="K948" s="280" t="str">
        <f>IF(AND(ISBLANK('FIN1-SOURCE'!AP108),$L$948&lt;&gt;"M"),"",'FIN1-SOURCE'!AP108)</f>
        <v/>
      </c>
      <c r="L948" s="280" t="str">
        <f>IF(ISBLANK('FIN1-SOURCE'!AQ108),"",'FIN1-SOURCE'!AQ108)</f>
        <v/>
      </c>
      <c r="M948" s="257" t="str">
        <f t="shared" si="16"/>
        <v>OK</v>
      </c>
      <c r="N948" s="15"/>
    </row>
    <row r="949" spans="1:14" ht="33.75" x14ac:dyDescent="0.25">
      <c r="A949" s="257" t="s">
        <v>834</v>
      </c>
      <c r="B949" s="257" t="s">
        <v>7621</v>
      </c>
      <c r="C949" s="257" t="s">
        <v>688</v>
      </c>
      <c r="D949" s="277" t="s">
        <v>7622</v>
      </c>
      <c r="E949" s="278" t="s">
        <v>711</v>
      </c>
      <c r="F949" s="279" t="s">
        <v>688</v>
      </c>
      <c r="G949" s="277" t="s">
        <v>2217</v>
      </c>
      <c r="H949" s="280" t="str">
        <f>IF(OR(AND('FIN1-SOURCE'!AP110="",'FIN1-SOURCE'!AQ110=""),AND('FIN1-SOURCE'!AP111="",'FIN1-SOURCE'!AQ111=""),AND('FIN1-SOURCE'!AQ110="K",'FIN1-SOURCE'!AQ111="K"),OR('FIN1-SOURCE'!AQ110="O",'FIN1-SOURCE'!AQ111="O")),"",SUM('FIN1-SOURCE'!AP110,'FIN1-SOURCE'!AP111))</f>
        <v/>
      </c>
      <c r="I949" s="280" t="str">
        <f>IF(AND(OR(AND('FIN1-SOURCE'!AQ110="O",'FIN1-SOURCE'!AQ111="O"),AND('FIN1-SOURCE'!AQ110="K",'FIN1-SOURCE'!AQ111="K")),SUM('FIN1-SOURCE'!AP110,'FIN1-SOURCE'!AP111)=0,ISNUMBER('FIN1-SOURCE'!AP112)),"",IF(OR('FIN1-SOURCE'!AQ110="O",'FIN1-SOURCE'!AQ111="O"),"O",IF(AND('FIN1-SOURCE'!AQ110='FIN1-SOURCE'!AQ111,OR('FIN1-SOURCE'!AQ110="K",'FIN1-SOURCE'!AQ110="W",'FIN1-SOURCE'!AQ110="M")), UPPER('FIN1-SOURCE'!AQ110),"")))</f>
        <v/>
      </c>
      <c r="J949" s="281" t="s">
        <v>711</v>
      </c>
      <c r="K949" s="280" t="str">
        <f>IF(AND(ISBLANK('FIN1-SOURCE'!AP112),$L$949&lt;&gt;"M"),"",'FIN1-SOURCE'!AP112)</f>
        <v/>
      </c>
      <c r="L949" s="280" t="str">
        <f>IF(ISBLANK('FIN1-SOURCE'!AQ112),"",'FIN1-SOURCE'!AQ112)</f>
        <v/>
      </c>
      <c r="M949" s="257" t="str">
        <f t="shared" si="16"/>
        <v>OK</v>
      </c>
      <c r="N949" s="15"/>
    </row>
    <row r="950" spans="1:14" ht="33.75" x14ac:dyDescent="0.25">
      <c r="A950" s="257" t="s">
        <v>834</v>
      </c>
      <c r="B950" s="257" t="s">
        <v>7623</v>
      </c>
      <c r="C950" s="257" t="s">
        <v>688</v>
      </c>
      <c r="D950" s="277" t="s">
        <v>7624</v>
      </c>
      <c r="E950" s="278" t="s">
        <v>711</v>
      </c>
      <c r="F950" s="279" t="s">
        <v>688</v>
      </c>
      <c r="G950" s="277" t="s">
        <v>7625</v>
      </c>
      <c r="H950" s="280" t="str">
        <f>IF(OR(AND('FIN1-SOURCE'!AP109="",'FIN1-SOURCE'!AQ109=""),AND('FIN1-SOURCE'!AP112="",'FIN1-SOURCE'!AQ112=""),AND('FIN1-SOURCE'!AQ109="K",'FIN1-SOURCE'!AQ112="K"),OR('FIN1-SOURCE'!AQ109="O",'FIN1-SOURCE'!AQ112="O")),"",SUM('FIN1-SOURCE'!AP109,'FIN1-SOURCE'!AP112))</f>
        <v/>
      </c>
      <c r="I950" s="280" t="str">
        <f>IF(AND(OR(AND('FIN1-SOURCE'!AQ109="O",'FIN1-SOURCE'!AQ112="O"),AND('FIN1-SOURCE'!AQ109="K",'FIN1-SOURCE'!AQ112="K")),SUM('FIN1-SOURCE'!AP109,'FIN1-SOURCE'!AP112)=0,ISNUMBER('FIN1-SOURCE'!AP113)),"",IF(OR('FIN1-SOURCE'!AQ109="O",'FIN1-SOURCE'!AQ112="O"),"O",IF(AND('FIN1-SOURCE'!AQ109='FIN1-SOURCE'!AQ112,OR('FIN1-SOURCE'!AQ109="K",'FIN1-SOURCE'!AQ109="W",'FIN1-SOURCE'!AQ109="M")), UPPER('FIN1-SOURCE'!AQ109),"")))</f>
        <v/>
      </c>
      <c r="J950" s="281" t="s">
        <v>711</v>
      </c>
      <c r="K950" s="280" t="str">
        <f>IF(AND(ISBLANK('FIN1-SOURCE'!AP113),$L$950&lt;&gt;"M"),"",'FIN1-SOURCE'!AP113)</f>
        <v/>
      </c>
      <c r="L950" s="280" t="str">
        <f>IF(ISBLANK('FIN1-SOURCE'!AQ113),"",'FIN1-SOURCE'!AQ113)</f>
        <v/>
      </c>
      <c r="M950" s="257" t="str">
        <f t="shared" si="16"/>
        <v>OK</v>
      </c>
      <c r="N950" s="15"/>
    </row>
    <row r="951" spans="1:14" ht="33.75" x14ac:dyDescent="0.25">
      <c r="A951" s="257" t="s">
        <v>834</v>
      </c>
      <c r="B951" s="257" t="s">
        <v>7626</v>
      </c>
      <c r="C951" s="257" t="s">
        <v>688</v>
      </c>
      <c r="D951" s="277" t="s">
        <v>7627</v>
      </c>
      <c r="E951" s="278" t="s">
        <v>711</v>
      </c>
      <c r="F951" s="279" t="s">
        <v>688</v>
      </c>
      <c r="G951" s="277" t="s">
        <v>2218</v>
      </c>
      <c r="H951" s="280" t="str">
        <f>IF(OR(AND('FIN1-SOURCE'!AP117="",'FIN1-SOURCE'!AQ117=""),AND('FIN1-SOURCE'!AP118="",'FIN1-SOURCE'!AQ118=""),AND('FIN1-SOURCE'!AQ117="K",'FIN1-SOURCE'!AQ118="K"),OR('FIN1-SOURCE'!AQ117="O",'FIN1-SOURCE'!AQ118="O")),"",SUM('FIN1-SOURCE'!AP117,'FIN1-SOURCE'!AP118))</f>
        <v/>
      </c>
      <c r="I951" s="280" t="str">
        <f>IF(AND(OR(AND('FIN1-SOURCE'!AQ117="O",'FIN1-SOURCE'!AQ118="O"),AND('FIN1-SOURCE'!AQ117="K",'FIN1-SOURCE'!AQ118="K")),SUM('FIN1-SOURCE'!AP117,'FIN1-SOURCE'!AP118)=0,ISNUMBER('FIN1-SOURCE'!AP119)),"",IF(OR('FIN1-SOURCE'!AQ117="O",'FIN1-SOURCE'!AQ118="O"),"O",IF(AND('FIN1-SOURCE'!AQ117='FIN1-SOURCE'!AQ118,OR('FIN1-SOURCE'!AQ117="K",'FIN1-SOURCE'!AQ117="W",'FIN1-SOURCE'!AQ117="M")), UPPER('FIN1-SOURCE'!AQ117),"")))</f>
        <v/>
      </c>
      <c r="J951" s="281" t="s">
        <v>711</v>
      </c>
      <c r="K951" s="280" t="str">
        <f>IF(AND(ISBLANK('FIN1-SOURCE'!AP119),$L$951&lt;&gt;"M"),"",'FIN1-SOURCE'!AP119)</f>
        <v/>
      </c>
      <c r="L951" s="280" t="str">
        <f>IF(ISBLANK('FIN1-SOURCE'!AQ119),"",'FIN1-SOURCE'!AQ119)</f>
        <v/>
      </c>
      <c r="M951" s="257" t="str">
        <f t="shared" si="16"/>
        <v>OK</v>
      </c>
      <c r="N951" s="15"/>
    </row>
    <row r="952" spans="1:14" ht="33.75" x14ac:dyDescent="0.25">
      <c r="A952" s="257" t="s">
        <v>834</v>
      </c>
      <c r="B952" s="257" t="s">
        <v>7628</v>
      </c>
      <c r="C952" s="257" t="s">
        <v>688</v>
      </c>
      <c r="D952" s="277" t="s">
        <v>7629</v>
      </c>
      <c r="E952" s="278" t="s">
        <v>711</v>
      </c>
      <c r="F952" s="279" t="s">
        <v>688</v>
      </c>
      <c r="G952" s="277" t="s">
        <v>2219</v>
      </c>
      <c r="H952" s="280" t="str">
        <f>IF(OR(AND('FIN1-SOURCE'!AP113="",'FIN1-SOURCE'!AQ113=""),AND('FIN1-SOURCE'!AP119="",'FIN1-SOURCE'!AQ119=""),AND('FIN1-SOURCE'!AQ113="K",'FIN1-SOURCE'!AQ119="K"),OR('FIN1-SOURCE'!AQ113="O",'FIN1-SOURCE'!AQ119="O")),"",SUM('FIN1-SOURCE'!AP113,'FIN1-SOURCE'!AP119))</f>
        <v/>
      </c>
      <c r="I952" s="280" t="str">
        <f>IF(AND(OR(AND('FIN1-SOURCE'!AQ113="O",'FIN1-SOURCE'!AQ119="O"),AND('FIN1-SOURCE'!AQ113="K",'FIN1-SOURCE'!AQ119="K")),SUM('FIN1-SOURCE'!AP113,'FIN1-SOURCE'!AP119)=0,ISNUMBER('FIN1-SOURCE'!AP120)),"",IF(OR('FIN1-SOURCE'!AQ113="O",'FIN1-SOURCE'!AQ119="O"),"O",IF(AND('FIN1-SOURCE'!AQ113='FIN1-SOURCE'!AQ119,OR('FIN1-SOURCE'!AQ113="K",'FIN1-SOURCE'!AQ113="W",'FIN1-SOURCE'!AQ113="M")), UPPER('FIN1-SOURCE'!AQ113),"")))</f>
        <v/>
      </c>
      <c r="J952" s="281" t="s">
        <v>711</v>
      </c>
      <c r="K952" s="280" t="str">
        <f>IF(AND(ISBLANK('FIN1-SOURCE'!AP120),$L$952&lt;&gt;"M"),"",'FIN1-SOURCE'!AP120)</f>
        <v/>
      </c>
      <c r="L952" s="280" t="str">
        <f>IF(ISBLANK('FIN1-SOURCE'!AQ120),"",'FIN1-SOURCE'!AQ120)</f>
        <v/>
      </c>
      <c r="M952" s="257" t="str">
        <f t="shared" si="16"/>
        <v>OK</v>
      </c>
      <c r="N952" s="15"/>
    </row>
    <row r="953" spans="1:14" ht="33.75" x14ac:dyDescent="0.25">
      <c r="A953" s="257" t="s">
        <v>834</v>
      </c>
      <c r="B953" s="257" t="s">
        <v>2220</v>
      </c>
      <c r="C953" s="257" t="s">
        <v>688</v>
      </c>
      <c r="D953" s="277" t="s">
        <v>2221</v>
      </c>
      <c r="E953" s="278" t="s">
        <v>711</v>
      </c>
      <c r="F953" s="279" t="s">
        <v>688</v>
      </c>
      <c r="G953" s="277" t="s">
        <v>2222</v>
      </c>
      <c r="H953" s="280" t="str">
        <f>IF(OR(AND('FIN1-SOURCE'!AP98="",'FIN1-SOURCE'!AQ98=""),AND('FIN1-SOURCE'!AP109="",'FIN1-SOURCE'!AQ109=""),AND('FIN1-SOURCE'!AQ98="K",'FIN1-SOURCE'!AQ109="K"),OR('FIN1-SOURCE'!AQ98="O",'FIN1-SOURCE'!AQ109="O")),"",SUM('FIN1-SOURCE'!AP98,'FIN1-SOURCE'!AP109))</f>
        <v/>
      </c>
      <c r="I953" s="280" t="str">
        <f>IF(AND(OR(AND('FIN1-SOURCE'!AQ98="O",'FIN1-SOURCE'!AQ109="O"),AND('FIN1-SOURCE'!AQ98="K",'FIN1-SOURCE'!AQ109="K")),SUM('FIN1-SOURCE'!AP98,'FIN1-SOURCE'!AP109)=0,ISNUMBER('FIN1-SOURCE'!AP121)),"",IF(OR('FIN1-SOURCE'!AQ98="O",'FIN1-SOURCE'!AQ109="O"),"O",IF(AND('FIN1-SOURCE'!AQ98='FIN1-SOURCE'!AQ109,OR('FIN1-SOURCE'!AQ98="K",'FIN1-SOURCE'!AQ98="W",'FIN1-SOURCE'!AQ98="M")), UPPER('FIN1-SOURCE'!AQ98),"")))</f>
        <v/>
      </c>
      <c r="J953" s="281" t="s">
        <v>711</v>
      </c>
      <c r="K953" s="280" t="str">
        <f>IF(AND(ISBLANK('FIN1-SOURCE'!AP121),$L$953&lt;&gt;"M"),"",'FIN1-SOURCE'!AP121)</f>
        <v/>
      </c>
      <c r="L953" s="280" t="str">
        <f>IF(ISBLANK('FIN1-SOURCE'!AQ121),"",'FIN1-SOURCE'!AQ121)</f>
        <v/>
      </c>
      <c r="M953" s="257" t="str">
        <f t="shared" si="16"/>
        <v>OK</v>
      </c>
      <c r="N953" s="15"/>
    </row>
    <row r="954" spans="1:14" ht="33.75" x14ac:dyDescent="0.25">
      <c r="A954" s="257" t="s">
        <v>834</v>
      </c>
      <c r="B954" s="257" t="s">
        <v>2223</v>
      </c>
      <c r="C954" s="257" t="s">
        <v>688</v>
      </c>
      <c r="D954" s="277" t="s">
        <v>2224</v>
      </c>
      <c r="E954" s="278" t="s">
        <v>711</v>
      </c>
      <c r="F954" s="279" t="s">
        <v>688</v>
      </c>
      <c r="G954" s="277" t="s">
        <v>2225</v>
      </c>
      <c r="H954" s="280" t="str">
        <f>IF(OR(AND('FIN1-SOURCE'!AP99="",'FIN1-SOURCE'!AQ99=""),AND('FIN1-SOURCE'!AP110="",'FIN1-SOURCE'!AQ110=""),AND('FIN1-SOURCE'!AQ99="K",'FIN1-SOURCE'!AQ110="K"),OR('FIN1-SOURCE'!AQ99="O",'FIN1-SOURCE'!AQ110="O")),"",SUM('FIN1-SOURCE'!AP99,'FIN1-SOURCE'!AP110))</f>
        <v/>
      </c>
      <c r="I954" s="280" t="str">
        <f>IF(AND(OR(AND('FIN1-SOURCE'!AQ99="O",'FIN1-SOURCE'!AQ110="O"),AND('FIN1-SOURCE'!AQ99="K",'FIN1-SOURCE'!AQ110="K")),SUM('FIN1-SOURCE'!AP99,'FIN1-SOURCE'!AP110)=0,ISNUMBER('FIN1-SOURCE'!AP122)),"",IF(OR('FIN1-SOURCE'!AQ99="O",'FIN1-SOURCE'!AQ110="O"),"O",IF(AND('FIN1-SOURCE'!AQ99='FIN1-SOURCE'!AQ110,OR('FIN1-SOURCE'!AQ99="K",'FIN1-SOURCE'!AQ99="W",'FIN1-SOURCE'!AQ99="M")), UPPER('FIN1-SOURCE'!AQ99),"")))</f>
        <v/>
      </c>
      <c r="J954" s="281" t="s">
        <v>711</v>
      </c>
      <c r="K954" s="280" t="str">
        <f>IF(AND(ISBLANK('FIN1-SOURCE'!AP122),$L$954&lt;&gt;"M"),"",'FIN1-SOURCE'!AP122)</f>
        <v/>
      </c>
      <c r="L954" s="280" t="str">
        <f>IF(ISBLANK('FIN1-SOURCE'!AQ122),"",'FIN1-SOURCE'!AQ122)</f>
        <v/>
      </c>
      <c r="M954" s="257" t="str">
        <f t="shared" si="16"/>
        <v>OK</v>
      </c>
      <c r="N954" s="15"/>
    </row>
    <row r="955" spans="1:14" ht="33.75" x14ac:dyDescent="0.25">
      <c r="A955" s="257" t="s">
        <v>834</v>
      </c>
      <c r="B955" s="257" t="s">
        <v>2226</v>
      </c>
      <c r="C955" s="257" t="s">
        <v>688</v>
      </c>
      <c r="D955" s="277" t="s">
        <v>2227</v>
      </c>
      <c r="E955" s="278" t="s">
        <v>711</v>
      </c>
      <c r="F955" s="279" t="s">
        <v>688</v>
      </c>
      <c r="G955" s="277" t="s">
        <v>2228</v>
      </c>
      <c r="H955" s="280" t="str">
        <f>IF(OR(AND('FIN1-SOURCE'!AP100="",'FIN1-SOURCE'!AQ100=""),AND('FIN1-SOURCE'!AP111="",'FIN1-SOURCE'!AQ111=""),AND('FIN1-SOURCE'!AQ100="K",'FIN1-SOURCE'!AQ111="K"),OR('FIN1-SOURCE'!AQ100="O",'FIN1-SOURCE'!AQ111="O")),"",SUM('FIN1-SOURCE'!AP100,'FIN1-SOURCE'!AP111))</f>
        <v/>
      </c>
      <c r="I955" s="280" t="str">
        <f>IF(AND(OR(AND('FIN1-SOURCE'!AQ100="O",'FIN1-SOURCE'!AQ111="O"),AND('FIN1-SOURCE'!AQ100="K",'FIN1-SOURCE'!AQ111="K")),SUM('FIN1-SOURCE'!AP100,'FIN1-SOURCE'!AP111)=0,ISNUMBER('FIN1-SOURCE'!AP123)),"",IF(OR('FIN1-SOURCE'!AQ100="O",'FIN1-SOURCE'!AQ111="O"),"O",IF(AND('FIN1-SOURCE'!AQ100='FIN1-SOURCE'!AQ111,OR('FIN1-SOURCE'!AQ100="K",'FIN1-SOURCE'!AQ100="W",'FIN1-SOURCE'!AQ100="M")), UPPER('FIN1-SOURCE'!AQ100),"")))</f>
        <v/>
      </c>
      <c r="J955" s="281" t="s">
        <v>711</v>
      </c>
      <c r="K955" s="280" t="str">
        <f>IF(AND(ISBLANK('FIN1-SOURCE'!AP123),$L$955&lt;&gt;"M"),"",'FIN1-SOURCE'!AP123)</f>
        <v/>
      </c>
      <c r="L955" s="280" t="str">
        <f>IF(ISBLANK('FIN1-SOURCE'!AQ123),"",'FIN1-SOURCE'!AQ123)</f>
        <v/>
      </c>
      <c r="M955" s="257" t="str">
        <f t="shared" si="16"/>
        <v>OK</v>
      </c>
      <c r="N955" s="15"/>
    </row>
    <row r="956" spans="1:14" ht="33.75" x14ac:dyDescent="0.25">
      <c r="A956" s="257" t="s">
        <v>834</v>
      </c>
      <c r="B956" s="257" t="s">
        <v>2229</v>
      </c>
      <c r="C956" s="257" t="s">
        <v>688</v>
      </c>
      <c r="D956" s="277" t="s">
        <v>2230</v>
      </c>
      <c r="E956" s="278" t="s">
        <v>711</v>
      </c>
      <c r="F956" s="279" t="s">
        <v>688</v>
      </c>
      <c r="G956" s="277" t="s">
        <v>2231</v>
      </c>
      <c r="H956" s="280" t="str">
        <f>IF(OR(AND('FIN1-SOURCE'!AP101="",'FIN1-SOURCE'!AQ101=""),AND('FIN1-SOURCE'!AP112="",'FIN1-SOURCE'!AQ112=""),AND('FIN1-SOURCE'!AQ101="K",'FIN1-SOURCE'!AQ112="K"),OR('FIN1-SOURCE'!AQ101="O",'FIN1-SOURCE'!AQ112="O")),"",SUM('FIN1-SOURCE'!AP101,'FIN1-SOURCE'!AP112))</f>
        <v/>
      </c>
      <c r="I956" s="280" t="str">
        <f>IF(AND(OR(AND('FIN1-SOURCE'!AQ101="O",'FIN1-SOURCE'!AQ112="O"),AND('FIN1-SOURCE'!AQ101="K",'FIN1-SOURCE'!AQ112="K")),SUM('FIN1-SOURCE'!AP101,'FIN1-SOURCE'!AP112)=0,ISNUMBER('FIN1-SOURCE'!AP124)),"",IF(OR('FIN1-SOURCE'!AQ101="O",'FIN1-SOURCE'!AQ112="O"),"O",IF(AND('FIN1-SOURCE'!AQ101='FIN1-SOURCE'!AQ112,OR('FIN1-SOURCE'!AQ101="K",'FIN1-SOURCE'!AQ101="W",'FIN1-SOURCE'!AQ101="M")), UPPER('FIN1-SOURCE'!AQ101),"")))</f>
        <v/>
      </c>
      <c r="J956" s="281" t="s">
        <v>711</v>
      </c>
      <c r="K956" s="280" t="str">
        <f>IF(AND(ISBLANK('FIN1-SOURCE'!AP124),$L$956&lt;&gt;"M"),"",'FIN1-SOURCE'!AP124)</f>
        <v/>
      </c>
      <c r="L956" s="280" t="str">
        <f>IF(ISBLANK('FIN1-SOURCE'!AQ124),"",'FIN1-SOURCE'!AQ124)</f>
        <v/>
      </c>
      <c r="M956" s="257" t="str">
        <f t="shared" si="16"/>
        <v>OK</v>
      </c>
      <c r="N956" s="15"/>
    </row>
    <row r="957" spans="1:14" ht="33.75" x14ac:dyDescent="0.25">
      <c r="A957" s="257" t="s">
        <v>834</v>
      </c>
      <c r="B957" s="257" t="s">
        <v>7630</v>
      </c>
      <c r="C957" s="257" t="s">
        <v>688</v>
      </c>
      <c r="D957" s="277" t="s">
        <v>7631</v>
      </c>
      <c r="E957" s="278" t="s">
        <v>711</v>
      </c>
      <c r="F957" s="279" t="s">
        <v>688</v>
      </c>
      <c r="G957" s="277" t="s">
        <v>2232</v>
      </c>
      <c r="H957" s="280" t="str">
        <f>IF(OR(AND('FIN1-SOURCE'!AP102="",'FIN1-SOURCE'!AQ102=""),AND('FIN1-SOURCE'!AP113="",'FIN1-SOURCE'!AQ113=""),AND('FIN1-SOURCE'!AQ102="K",'FIN1-SOURCE'!AQ113="K"),OR('FIN1-SOURCE'!AQ102="O",'FIN1-SOURCE'!AQ113="O")),"",SUM('FIN1-SOURCE'!AP102,'FIN1-SOURCE'!AP113))</f>
        <v/>
      </c>
      <c r="I957" s="280" t="str">
        <f>IF(AND(OR(AND('FIN1-SOURCE'!AQ102="O",'FIN1-SOURCE'!AQ113="O"),AND('FIN1-SOURCE'!AQ102="K",'FIN1-SOURCE'!AQ113="K")),SUM('FIN1-SOURCE'!AP102,'FIN1-SOURCE'!AP113)=0,ISNUMBER('FIN1-SOURCE'!AP125)),"",IF(OR('FIN1-SOURCE'!AQ102="O",'FIN1-SOURCE'!AQ113="O"),"O",IF(AND('FIN1-SOURCE'!AQ102='FIN1-SOURCE'!AQ113,OR('FIN1-SOURCE'!AQ102="K",'FIN1-SOURCE'!AQ102="W",'FIN1-SOURCE'!AQ102="M")), UPPER('FIN1-SOURCE'!AQ102),"")))</f>
        <v/>
      </c>
      <c r="J957" s="281" t="s">
        <v>711</v>
      </c>
      <c r="K957" s="280" t="str">
        <f>IF(AND(ISBLANK('FIN1-SOURCE'!AP125),$L$957&lt;&gt;"M"),"",'FIN1-SOURCE'!AP125)</f>
        <v/>
      </c>
      <c r="L957" s="280" t="str">
        <f>IF(ISBLANK('FIN1-SOURCE'!AQ125),"",'FIN1-SOURCE'!AQ125)</f>
        <v/>
      </c>
      <c r="M957" s="257" t="str">
        <f t="shared" si="16"/>
        <v>OK</v>
      </c>
      <c r="N957" s="15"/>
    </row>
    <row r="958" spans="1:14" ht="33.75" x14ac:dyDescent="0.25">
      <c r="A958" s="257" t="s">
        <v>834</v>
      </c>
      <c r="B958" s="257" t="s">
        <v>7632</v>
      </c>
      <c r="C958" s="257" t="s">
        <v>688</v>
      </c>
      <c r="D958" s="277" t="s">
        <v>7633</v>
      </c>
      <c r="E958" s="278" t="s">
        <v>711</v>
      </c>
      <c r="F958" s="279" t="s">
        <v>688</v>
      </c>
      <c r="G958" s="277" t="s">
        <v>2233</v>
      </c>
      <c r="H958" s="280" t="str">
        <f>IF(OR(AND('FIN1-SOURCE'!AP103="",'FIN1-SOURCE'!AQ103=""),AND('FIN1-SOURCE'!AP115="",'FIN1-SOURCE'!AQ115=""),AND('FIN1-SOURCE'!AQ103="K",'FIN1-SOURCE'!AQ115="K"),OR('FIN1-SOURCE'!AQ103="O",'FIN1-SOURCE'!AQ115="O")),"",SUM('FIN1-SOURCE'!AP103,'FIN1-SOURCE'!AP115))</f>
        <v/>
      </c>
      <c r="I958" s="280" t="str">
        <f>IF(AND(OR(AND('FIN1-SOURCE'!AQ103="O",'FIN1-SOURCE'!AQ115="O"),AND('FIN1-SOURCE'!AQ103="K",'FIN1-SOURCE'!AQ115="K")),SUM('FIN1-SOURCE'!AP103,'FIN1-SOURCE'!AP115)=0,ISNUMBER('FIN1-SOURCE'!AP126)),"",IF(OR('FIN1-SOURCE'!AQ103="O",'FIN1-SOURCE'!AQ115="O"),"O",IF(AND('FIN1-SOURCE'!AQ103='FIN1-SOURCE'!AQ115,OR('FIN1-SOURCE'!AQ103="K",'FIN1-SOURCE'!AQ103="W",'FIN1-SOURCE'!AQ103="M")), UPPER('FIN1-SOURCE'!AQ103),"")))</f>
        <v/>
      </c>
      <c r="J958" s="281" t="s">
        <v>711</v>
      </c>
      <c r="K958" s="280" t="str">
        <f>IF(AND(ISBLANK('FIN1-SOURCE'!AP126),$L$958&lt;&gt;"M"),"",'FIN1-SOURCE'!AP126)</f>
        <v/>
      </c>
      <c r="L958" s="280" t="str">
        <f>IF(ISBLANK('FIN1-SOURCE'!AQ126),"",'FIN1-SOURCE'!AQ126)</f>
        <v/>
      </c>
      <c r="M958" s="257" t="str">
        <f t="shared" si="16"/>
        <v>OK</v>
      </c>
      <c r="N958" s="15"/>
    </row>
    <row r="959" spans="1:14" ht="33.75" x14ac:dyDescent="0.25">
      <c r="A959" s="257" t="s">
        <v>834</v>
      </c>
      <c r="B959" s="257" t="s">
        <v>7634</v>
      </c>
      <c r="C959" s="257" t="s">
        <v>688</v>
      </c>
      <c r="D959" s="277" t="s">
        <v>7635</v>
      </c>
      <c r="E959" s="278" t="s">
        <v>711</v>
      </c>
      <c r="F959" s="279" t="s">
        <v>688</v>
      </c>
      <c r="G959" s="277" t="s">
        <v>2234</v>
      </c>
      <c r="H959" s="280" t="str">
        <f>IF(OR(AND('FIN1-SOURCE'!AP107="",'FIN1-SOURCE'!AQ107=""),AND('FIN1-SOURCE'!AP125="",'FIN1-SOURCE'!AQ125=""),AND('FIN1-SOURCE'!AQ107="K",'FIN1-SOURCE'!AQ125="K"),OR('FIN1-SOURCE'!AQ107="O",'FIN1-SOURCE'!AQ125="O")),"",SUM('FIN1-SOURCE'!AP107,'FIN1-SOURCE'!AP125))</f>
        <v/>
      </c>
      <c r="I959" s="280" t="str">
        <f>IF(AND(OR(AND('FIN1-SOURCE'!AQ107="O",'FIN1-SOURCE'!AQ125="O"),AND('FIN1-SOURCE'!AQ107="K",'FIN1-SOURCE'!AQ125="K")),SUM('FIN1-SOURCE'!AP107,'FIN1-SOURCE'!AP125)=0,ISNUMBER('FIN1-SOURCE'!AP127)),"",IF(OR('FIN1-SOURCE'!AQ107="O",'FIN1-SOURCE'!AQ125="O"),"O",IF(AND('FIN1-SOURCE'!AQ107='FIN1-SOURCE'!AQ125,OR('FIN1-SOURCE'!AQ107="K",'FIN1-SOURCE'!AQ107="W",'FIN1-SOURCE'!AQ107="M")), UPPER('FIN1-SOURCE'!AQ107),"")))</f>
        <v/>
      </c>
      <c r="J959" s="281" t="s">
        <v>711</v>
      </c>
      <c r="K959" s="280" t="str">
        <f>IF(AND(ISBLANK('FIN1-SOURCE'!AP127),$L$959&lt;&gt;"M"),"",'FIN1-SOURCE'!AP127)</f>
        <v/>
      </c>
      <c r="L959" s="280" t="str">
        <f>IF(ISBLANK('FIN1-SOURCE'!AQ127),"",'FIN1-SOURCE'!AQ127)</f>
        <v/>
      </c>
      <c r="M959" s="257" t="str">
        <f t="shared" si="16"/>
        <v>OK</v>
      </c>
      <c r="N959" s="15"/>
    </row>
    <row r="960" spans="1:14" ht="45" x14ac:dyDescent="0.25">
      <c r="A960" s="257" t="s">
        <v>834</v>
      </c>
      <c r="B960" s="257" t="s">
        <v>7636</v>
      </c>
      <c r="C960" s="257" t="s">
        <v>688</v>
      </c>
      <c r="D960" s="277" t="s">
        <v>7637</v>
      </c>
      <c r="E960" s="278" t="s">
        <v>711</v>
      </c>
      <c r="F960" s="279" t="s">
        <v>688</v>
      </c>
      <c r="G960" s="277" t="s">
        <v>2235</v>
      </c>
      <c r="H960" s="280" t="str">
        <f>IF(OR(AND('FIN1-SOURCE'!AP71="",'FIN1-SOURCE'!AQ71=""),AND('FIN1-SOURCE'!AP87="",'FIN1-SOURCE'!AQ87=""),AND('FIN1-SOURCE'!AP121="",'FIN1-SOURCE'!AQ121=""),AND('FIN1-SOURCE'!AQ71="K",'FIN1-SOURCE'!AQ87="K",'FIN1-SOURCE'!AQ121="K"),OR('FIN1-SOURCE'!AQ71="O",'FIN1-SOURCE'!AQ87="O",'FIN1-SOURCE'!AQ121="O")),"",SUM('FIN1-SOURCE'!AP71,'FIN1-SOURCE'!AP87,'FIN1-SOURCE'!AP121))</f>
        <v/>
      </c>
      <c r="I960" s="280" t="str">
        <f>IF(AND(OR(AND('FIN1-SOURCE'!AQ71="O",'FIN1-SOURCE'!AQ87="O",'FIN1-SOURCE'!AQ121="O"),AND('FIN1-SOURCE'!AQ71="K",'FIN1-SOURCE'!AQ87="K",'FIN1-SOURCE'!AQ121="K")),SUM('FIN1-SOURCE'!AP71,'FIN1-SOURCE'!AP87,'FIN1-SOURCE'!AP121)=0,ISNUMBER('FIN1-SOURCE'!AP128)),"",IF(OR('FIN1-SOURCE'!AQ71="O",'FIN1-SOURCE'!AQ87="O",'FIN1-SOURCE'!AQ121="O"),"O",IF(AND('FIN1-SOURCE'!AQ71='FIN1-SOURCE'!AQ87,'FIN1-SOURCE'!AQ87='FIN1-SOURCE'!AQ121,OR('FIN1-SOURCE'!AQ71="K",'FIN1-SOURCE'!AQ71="W",'FIN1-SOURCE'!AQ71="M")), UPPER('FIN1-SOURCE'!AQ71),"")))</f>
        <v/>
      </c>
      <c r="J960" s="281" t="s">
        <v>711</v>
      </c>
      <c r="K960" s="280" t="str">
        <f>IF(AND(ISBLANK('FIN1-SOURCE'!AP128),$L$960&lt;&gt;"M"),"",'FIN1-SOURCE'!AP128)</f>
        <v/>
      </c>
      <c r="L960" s="280" t="str">
        <f>IF(ISBLANK('FIN1-SOURCE'!AQ128),"",'FIN1-SOURCE'!AQ128)</f>
        <v/>
      </c>
      <c r="M960" s="257" t="str">
        <f t="shared" si="16"/>
        <v>OK</v>
      </c>
      <c r="N960" s="15"/>
    </row>
    <row r="961" spans="1:14" ht="45" x14ac:dyDescent="0.25">
      <c r="A961" s="257" t="s">
        <v>834</v>
      </c>
      <c r="B961" s="257" t="s">
        <v>7638</v>
      </c>
      <c r="C961" s="257" t="s">
        <v>688</v>
      </c>
      <c r="D961" s="277" t="s">
        <v>7639</v>
      </c>
      <c r="E961" s="278" t="s">
        <v>711</v>
      </c>
      <c r="F961" s="279" t="s">
        <v>688</v>
      </c>
      <c r="G961" s="277" t="s">
        <v>2236</v>
      </c>
      <c r="H961" s="280" t="str">
        <f>IF(OR(AND('FIN1-SOURCE'!AP72="",'FIN1-SOURCE'!AQ72=""),AND('FIN1-SOURCE'!AP88="",'FIN1-SOURCE'!AQ88=""),AND('FIN1-SOURCE'!AP122="",'FIN1-SOURCE'!AQ122=""),AND('FIN1-SOURCE'!AQ72="K",'FIN1-SOURCE'!AQ88="K",'FIN1-SOURCE'!AQ122="K"),OR('FIN1-SOURCE'!AQ72="O",'FIN1-SOURCE'!AQ88="O",'FIN1-SOURCE'!AQ122="O")),"",SUM('FIN1-SOURCE'!AP72,'FIN1-SOURCE'!AP88,'FIN1-SOURCE'!AP122))</f>
        <v/>
      </c>
      <c r="I961" s="280" t="str">
        <f>IF(AND(OR(AND('FIN1-SOURCE'!AQ72="O",'FIN1-SOURCE'!AQ88="O",'FIN1-SOURCE'!AQ122="O"),AND('FIN1-SOURCE'!AQ72="K",'FIN1-SOURCE'!AQ88="K",'FIN1-SOURCE'!AQ122="K")),SUM('FIN1-SOURCE'!AP72,'FIN1-SOURCE'!AP88,'FIN1-SOURCE'!AP122)=0,ISNUMBER('FIN1-SOURCE'!AP129)),"",IF(OR('FIN1-SOURCE'!AQ72="O",'FIN1-SOURCE'!AQ88="O",'FIN1-SOURCE'!AQ122="O"),"O",IF(AND('FIN1-SOURCE'!AQ72='FIN1-SOURCE'!AQ88,'FIN1-SOURCE'!AQ88='FIN1-SOURCE'!AQ122,OR('FIN1-SOURCE'!AQ72="K",'FIN1-SOURCE'!AQ72="W",'FIN1-SOURCE'!AQ72="M")), UPPER('FIN1-SOURCE'!AQ72),"")))</f>
        <v/>
      </c>
      <c r="J961" s="281" t="s">
        <v>711</v>
      </c>
      <c r="K961" s="280" t="str">
        <f>IF(AND(ISBLANK('FIN1-SOURCE'!AP129),$L$961&lt;&gt;"M"),"",'FIN1-SOURCE'!AP129)</f>
        <v/>
      </c>
      <c r="L961" s="280" t="str">
        <f>IF(ISBLANK('FIN1-SOURCE'!AQ129),"",'FIN1-SOURCE'!AQ129)</f>
        <v/>
      </c>
      <c r="M961" s="257" t="str">
        <f t="shared" si="16"/>
        <v>OK</v>
      </c>
      <c r="N961" s="15"/>
    </row>
    <row r="962" spans="1:14" ht="45" x14ac:dyDescent="0.25">
      <c r="A962" s="257" t="s">
        <v>834</v>
      </c>
      <c r="B962" s="257" t="s">
        <v>7640</v>
      </c>
      <c r="C962" s="257" t="s">
        <v>688</v>
      </c>
      <c r="D962" s="277" t="s">
        <v>7641</v>
      </c>
      <c r="E962" s="278" t="s">
        <v>711</v>
      </c>
      <c r="F962" s="279" t="s">
        <v>688</v>
      </c>
      <c r="G962" s="277" t="s">
        <v>2237</v>
      </c>
      <c r="H962" s="280" t="str">
        <f>IF(OR(AND('FIN1-SOURCE'!AP73="",'FIN1-SOURCE'!AQ73=""),AND('FIN1-SOURCE'!AP89="",'FIN1-SOURCE'!AQ89=""),AND('FIN1-SOURCE'!AP123="",'FIN1-SOURCE'!AQ123=""),AND('FIN1-SOURCE'!AQ73="K",'FIN1-SOURCE'!AQ89="K",'FIN1-SOURCE'!AQ123="K"),OR('FIN1-SOURCE'!AQ73="O",'FIN1-SOURCE'!AQ89="O",'FIN1-SOURCE'!AQ123="O")),"",SUM('FIN1-SOURCE'!AP73,'FIN1-SOURCE'!AP89,'FIN1-SOURCE'!AP123))</f>
        <v/>
      </c>
      <c r="I962" s="280" t="str">
        <f>IF(AND(OR(AND('FIN1-SOURCE'!AQ73="O",'FIN1-SOURCE'!AQ89="O",'FIN1-SOURCE'!AQ123="O"),AND('FIN1-SOURCE'!AQ73="K",'FIN1-SOURCE'!AQ89="K",'FIN1-SOURCE'!AQ123="K")),SUM('FIN1-SOURCE'!AP73,'FIN1-SOURCE'!AP89,'FIN1-SOURCE'!AP123)=0,ISNUMBER('FIN1-SOURCE'!AP130)),"",IF(OR('FIN1-SOURCE'!AQ73="O",'FIN1-SOURCE'!AQ89="O",'FIN1-SOURCE'!AQ123="O"),"O",IF(AND('FIN1-SOURCE'!AQ73='FIN1-SOURCE'!AQ89,'FIN1-SOURCE'!AQ89='FIN1-SOURCE'!AQ123,OR('FIN1-SOURCE'!AQ73="K",'FIN1-SOURCE'!AQ73="W",'FIN1-SOURCE'!AQ73="M")), UPPER('FIN1-SOURCE'!AQ73),"")))</f>
        <v/>
      </c>
      <c r="J962" s="281" t="s">
        <v>711</v>
      </c>
      <c r="K962" s="280" t="str">
        <f>IF(AND(ISBLANK('FIN1-SOURCE'!AP130),$L$962&lt;&gt;"M"),"",'FIN1-SOURCE'!AP130)</f>
        <v/>
      </c>
      <c r="L962" s="280" t="str">
        <f>IF(ISBLANK('FIN1-SOURCE'!AQ130),"",'FIN1-SOURCE'!AQ130)</f>
        <v/>
      </c>
      <c r="M962" s="257" t="str">
        <f t="shared" si="16"/>
        <v>OK</v>
      </c>
      <c r="N962" s="15"/>
    </row>
    <row r="963" spans="1:14" ht="45" x14ac:dyDescent="0.25">
      <c r="A963" s="257" t="s">
        <v>834</v>
      </c>
      <c r="B963" s="257" t="s">
        <v>7642</v>
      </c>
      <c r="C963" s="257" t="s">
        <v>688</v>
      </c>
      <c r="D963" s="277" t="s">
        <v>7643</v>
      </c>
      <c r="E963" s="278" t="s">
        <v>711</v>
      </c>
      <c r="F963" s="279" t="s">
        <v>688</v>
      </c>
      <c r="G963" s="277" t="s">
        <v>2238</v>
      </c>
      <c r="H963" s="280" t="str">
        <f>IF(OR(AND('FIN1-SOURCE'!AP74="",'FIN1-SOURCE'!AQ74=""),AND('FIN1-SOURCE'!AP90="",'FIN1-SOURCE'!AQ90=""),AND('FIN1-SOURCE'!AP124="",'FIN1-SOURCE'!AQ124=""),AND('FIN1-SOURCE'!AQ74="K",'FIN1-SOURCE'!AQ90="K",'FIN1-SOURCE'!AQ124="K"),OR('FIN1-SOURCE'!AQ74="O",'FIN1-SOURCE'!AQ90="O",'FIN1-SOURCE'!AQ124="O")),"",SUM('FIN1-SOURCE'!AP74,'FIN1-SOURCE'!AP90,'FIN1-SOURCE'!AP124))</f>
        <v/>
      </c>
      <c r="I963" s="280" t="str">
        <f>IF(AND(OR(AND('FIN1-SOURCE'!AQ74="O",'FIN1-SOURCE'!AQ90="O",'FIN1-SOURCE'!AQ124="O"),AND('FIN1-SOURCE'!AQ74="K",'FIN1-SOURCE'!AQ90="K",'FIN1-SOURCE'!AQ124="K")),SUM('FIN1-SOURCE'!AP74,'FIN1-SOURCE'!AP90,'FIN1-SOURCE'!AP124)=0,ISNUMBER('FIN1-SOURCE'!AP131)),"",IF(OR('FIN1-SOURCE'!AQ74="O",'FIN1-SOURCE'!AQ90="O",'FIN1-SOURCE'!AQ124="O"),"O",IF(AND('FIN1-SOURCE'!AQ74='FIN1-SOURCE'!AQ90,'FIN1-SOURCE'!AQ90='FIN1-SOURCE'!AQ124,OR('FIN1-SOURCE'!AQ74="K",'FIN1-SOURCE'!AQ74="W",'FIN1-SOURCE'!AQ74="M")), UPPER('FIN1-SOURCE'!AQ74),"")))</f>
        <v/>
      </c>
      <c r="J963" s="281" t="s">
        <v>711</v>
      </c>
      <c r="K963" s="280" t="str">
        <f>IF(AND(ISBLANK('FIN1-SOURCE'!AP131),$L$963&lt;&gt;"M"),"",'FIN1-SOURCE'!AP131)</f>
        <v/>
      </c>
      <c r="L963" s="280" t="str">
        <f>IF(ISBLANK('FIN1-SOURCE'!AQ131),"",'FIN1-SOURCE'!AQ131)</f>
        <v/>
      </c>
      <c r="M963" s="257" t="str">
        <f t="shared" si="16"/>
        <v>OK</v>
      </c>
      <c r="N963" s="15"/>
    </row>
    <row r="964" spans="1:14" ht="45" x14ac:dyDescent="0.25">
      <c r="A964" s="257" t="s">
        <v>834</v>
      </c>
      <c r="B964" s="257" t="s">
        <v>7644</v>
      </c>
      <c r="C964" s="257" t="s">
        <v>688</v>
      </c>
      <c r="D964" s="277" t="s">
        <v>7645</v>
      </c>
      <c r="E964" s="278" t="s">
        <v>711</v>
      </c>
      <c r="F964" s="279" t="s">
        <v>688</v>
      </c>
      <c r="G964" s="277" t="s">
        <v>2239</v>
      </c>
      <c r="H964" s="280" t="str">
        <f>IF(OR(AND('FIN1-SOURCE'!AP75="",'FIN1-SOURCE'!AQ75=""),AND('FIN1-SOURCE'!AP91="",'FIN1-SOURCE'!AQ91=""),AND('FIN1-SOURCE'!AP125="",'FIN1-SOURCE'!AQ125=""),AND('FIN1-SOURCE'!AQ75="K",'FIN1-SOURCE'!AQ91="K",'FIN1-SOURCE'!AQ125="K"),OR('FIN1-SOURCE'!AQ75="O",'FIN1-SOURCE'!AQ91="O",'FIN1-SOURCE'!AQ125="O")),"",SUM('FIN1-SOURCE'!AP75,'FIN1-SOURCE'!AP91,'FIN1-SOURCE'!AP125))</f>
        <v/>
      </c>
      <c r="I964" s="280" t="str">
        <f>IF(AND(OR(AND('FIN1-SOURCE'!AQ75="O",'FIN1-SOURCE'!AQ91="O",'FIN1-SOURCE'!AQ125="O"),AND('FIN1-SOURCE'!AQ75="K",'FIN1-SOURCE'!AQ91="K",'FIN1-SOURCE'!AQ125="K")),SUM('FIN1-SOURCE'!AP75,'FIN1-SOURCE'!AP91,'FIN1-SOURCE'!AP125)=0,ISNUMBER('FIN1-SOURCE'!AP132)),"",IF(OR('FIN1-SOURCE'!AQ75="O",'FIN1-SOURCE'!AQ91="O",'FIN1-SOURCE'!AQ125="O"),"O",IF(AND('FIN1-SOURCE'!AQ75='FIN1-SOURCE'!AQ91,'FIN1-SOURCE'!AQ91='FIN1-SOURCE'!AQ125,OR('FIN1-SOURCE'!AQ75="K",'FIN1-SOURCE'!AQ75="W",'FIN1-SOURCE'!AQ75="M")), UPPER('FIN1-SOURCE'!AQ75),"")))</f>
        <v/>
      </c>
      <c r="J964" s="281" t="s">
        <v>711</v>
      </c>
      <c r="K964" s="280" t="str">
        <f>IF(AND(ISBLANK('FIN1-SOURCE'!AP132),$L$964&lt;&gt;"M"),"",'FIN1-SOURCE'!AP132)</f>
        <v/>
      </c>
      <c r="L964" s="280" t="str">
        <f>IF(ISBLANK('FIN1-SOURCE'!AQ132),"",'FIN1-SOURCE'!AQ132)</f>
        <v/>
      </c>
      <c r="M964" s="257" t="str">
        <f t="shared" si="16"/>
        <v>OK</v>
      </c>
      <c r="N964" s="15"/>
    </row>
    <row r="965" spans="1:14" ht="33.75" x14ac:dyDescent="0.25">
      <c r="A965" s="257" t="s">
        <v>834</v>
      </c>
      <c r="B965" s="257" t="s">
        <v>7646</v>
      </c>
      <c r="C965" s="257" t="s">
        <v>688</v>
      </c>
      <c r="D965" s="277" t="s">
        <v>7647</v>
      </c>
      <c r="E965" s="278" t="s">
        <v>711</v>
      </c>
      <c r="F965" s="279" t="s">
        <v>688</v>
      </c>
      <c r="G965" s="277" t="s">
        <v>2240</v>
      </c>
      <c r="H965" s="280" t="str">
        <f>IF(OR(AND('FIN1-SOURCE'!AP77="",'FIN1-SOURCE'!AQ77=""),AND('FIN1-SOURCE'!AP126="",'FIN1-SOURCE'!AQ126=""),AND('FIN1-SOURCE'!AQ77="K",'FIN1-SOURCE'!AQ126="K"),OR('FIN1-SOURCE'!AQ77="O",'FIN1-SOURCE'!AQ126="O")),"",SUM('FIN1-SOURCE'!AP77,'FIN1-SOURCE'!AP126))</f>
        <v/>
      </c>
      <c r="I965" s="280" t="str">
        <f>IF(AND(OR(AND('FIN1-SOURCE'!AQ77="O",'FIN1-SOURCE'!AQ126="O"),AND('FIN1-SOURCE'!AQ77="K",'FIN1-SOURCE'!AQ126="K")),SUM('FIN1-SOURCE'!AP77,'FIN1-SOURCE'!AP126)=0,ISNUMBER('FIN1-SOURCE'!AP133)),"",IF(OR('FIN1-SOURCE'!AQ77="O",'FIN1-SOURCE'!AQ126="O"),"O",IF(AND('FIN1-SOURCE'!AQ77='FIN1-SOURCE'!AQ126,OR('FIN1-SOURCE'!AQ77="K",'FIN1-SOURCE'!AQ77="W",'FIN1-SOURCE'!AQ77="M")), UPPER('FIN1-SOURCE'!AQ77),"")))</f>
        <v/>
      </c>
      <c r="J965" s="281" t="s">
        <v>711</v>
      </c>
      <c r="K965" s="280" t="str">
        <f>IF(AND(ISBLANK('FIN1-SOURCE'!AP133),$L$965&lt;&gt;"M"),"",'FIN1-SOURCE'!AP133)</f>
        <v/>
      </c>
      <c r="L965" s="280" t="str">
        <f>IF(ISBLANK('FIN1-SOURCE'!AQ133),"",'FIN1-SOURCE'!AQ133)</f>
        <v/>
      </c>
      <c r="M965" s="257" t="str">
        <f t="shared" si="16"/>
        <v>OK</v>
      </c>
      <c r="N965" s="15"/>
    </row>
    <row r="966" spans="1:14" ht="45" x14ac:dyDescent="0.25">
      <c r="A966" s="257" t="s">
        <v>834</v>
      </c>
      <c r="B966" s="257" t="s">
        <v>7648</v>
      </c>
      <c r="C966" s="257" t="s">
        <v>688</v>
      </c>
      <c r="D966" s="277" t="s">
        <v>7649</v>
      </c>
      <c r="E966" s="278" t="s">
        <v>711</v>
      </c>
      <c r="F966" s="279" t="s">
        <v>688</v>
      </c>
      <c r="G966" s="277" t="s">
        <v>2241</v>
      </c>
      <c r="H966" s="280" t="str">
        <f>IF(OR(AND('FIN1-SOURCE'!AP78="",'FIN1-SOURCE'!AQ78=""),AND('FIN1-SOURCE'!AP92="",'FIN1-SOURCE'!AQ92=""),AND('FIN1-SOURCE'!AP116="",'FIN1-SOURCE'!AQ116=""),AND('FIN1-SOURCE'!AQ78="K",'FIN1-SOURCE'!AQ92="K",'FIN1-SOURCE'!AQ116="K"),OR('FIN1-SOURCE'!AQ78="O",'FIN1-SOURCE'!AQ92="O",'FIN1-SOURCE'!AQ116="O")),"",SUM('FIN1-SOURCE'!AP78,'FIN1-SOURCE'!AP92,'FIN1-SOURCE'!AP116))</f>
        <v/>
      </c>
      <c r="I966" s="280" t="str">
        <f>IF(AND(OR(AND('FIN1-SOURCE'!AQ78="O",'FIN1-SOURCE'!AQ92="O",'FIN1-SOURCE'!AQ116="O"),AND('FIN1-SOURCE'!AQ78="K",'FIN1-SOURCE'!AQ92="K",'FIN1-SOURCE'!AQ116="K")),SUM('FIN1-SOURCE'!AP78,'FIN1-SOURCE'!AP92,'FIN1-SOURCE'!AP116)=0,ISNUMBER('FIN1-SOURCE'!AP134)),"",IF(OR('FIN1-SOURCE'!AQ78="O",'FIN1-SOURCE'!AQ92="O",'FIN1-SOURCE'!AQ116="O"),"O",IF(AND('FIN1-SOURCE'!AQ78='FIN1-SOURCE'!AQ92,'FIN1-SOURCE'!AQ92='FIN1-SOURCE'!AQ116,OR('FIN1-SOURCE'!AQ78="K",'FIN1-SOURCE'!AQ78="W",'FIN1-SOURCE'!AQ78="M")), UPPER('FIN1-SOURCE'!AQ78),"")))</f>
        <v/>
      </c>
      <c r="J966" s="281" t="s">
        <v>711</v>
      </c>
      <c r="K966" s="280" t="str">
        <f>IF(AND(ISBLANK('FIN1-SOURCE'!AP134),$L$966&lt;&gt;"M"),"",'FIN1-SOURCE'!AP134)</f>
        <v/>
      </c>
      <c r="L966" s="280" t="str">
        <f>IF(ISBLANK('FIN1-SOURCE'!AQ134),"",'FIN1-SOURCE'!AQ134)</f>
        <v/>
      </c>
      <c r="M966" s="257" t="str">
        <f t="shared" si="16"/>
        <v>OK</v>
      </c>
      <c r="N966" s="15"/>
    </row>
    <row r="967" spans="1:14" ht="33.75" x14ac:dyDescent="0.25">
      <c r="A967" s="257" t="s">
        <v>834</v>
      </c>
      <c r="B967" s="257" t="s">
        <v>7650</v>
      </c>
      <c r="C967" s="257" t="s">
        <v>688</v>
      </c>
      <c r="D967" s="277" t="s">
        <v>7651</v>
      </c>
      <c r="E967" s="278" t="s">
        <v>711</v>
      </c>
      <c r="F967" s="279" t="s">
        <v>688</v>
      </c>
      <c r="G967" s="277" t="s">
        <v>7652</v>
      </c>
      <c r="H967" s="280" t="str">
        <f>IF(OR(AND('FIN1-SOURCE'!AP107="",'FIN1-SOURCE'!AQ107=""),AND('FIN1-SOURCE'!AP132="",'FIN1-SOURCE'!AQ132=""),AND('FIN1-SOURCE'!AQ107="K",'FIN1-SOURCE'!AQ132="K"),OR('FIN1-SOURCE'!AQ107="O",'FIN1-SOURCE'!AQ132="O")),"",SUM('FIN1-SOURCE'!AP107,'FIN1-SOURCE'!AP132))</f>
        <v/>
      </c>
      <c r="I967" s="280" t="str">
        <f>IF(AND(OR(AND('FIN1-SOURCE'!AQ107="O",'FIN1-SOURCE'!AQ132="O"),AND('FIN1-SOURCE'!AQ107="K",'FIN1-SOURCE'!AQ132="K")),SUM('FIN1-SOURCE'!AP107,'FIN1-SOURCE'!AP132)=0,ISNUMBER('FIN1-SOURCE'!AP135)),"",IF(OR('FIN1-SOURCE'!AQ107="O",'FIN1-SOURCE'!AQ132="O"),"O",IF(AND('FIN1-SOURCE'!AQ107='FIN1-SOURCE'!AQ132,OR('FIN1-SOURCE'!AQ107="K",'FIN1-SOURCE'!AQ107="W",'FIN1-SOURCE'!AQ107="M")), UPPER('FIN1-SOURCE'!AQ107),"")))</f>
        <v/>
      </c>
      <c r="J967" s="281" t="s">
        <v>711</v>
      </c>
      <c r="K967" s="280" t="str">
        <f>IF(AND(ISBLANK('FIN1-SOURCE'!AP135),$L$967&lt;&gt;"M"),"",'FIN1-SOURCE'!AP135)</f>
        <v/>
      </c>
      <c r="L967" s="280" t="str">
        <f>IF(ISBLANK('FIN1-SOURCE'!AQ135),"",'FIN1-SOURCE'!AQ135)</f>
        <v/>
      </c>
      <c r="M967" s="257" t="str">
        <f t="shared" si="16"/>
        <v>OK</v>
      </c>
      <c r="N967" s="15"/>
    </row>
    <row r="968" spans="1:14" ht="33.75" x14ac:dyDescent="0.25">
      <c r="A968" s="257" t="s">
        <v>834</v>
      </c>
      <c r="B968" s="257" t="s">
        <v>2242</v>
      </c>
      <c r="C968" s="257" t="s">
        <v>688</v>
      </c>
      <c r="D968" s="277" t="s">
        <v>971</v>
      </c>
      <c r="E968" s="278" t="s">
        <v>711</v>
      </c>
      <c r="F968" s="279" t="s">
        <v>688</v>
      </c>
      <c r="G968" s="277" t="s">
        <v>972</v>
      </c>
      <c r="H968" s="280" t="str">
        <f>IF(OR(AND('FIN1-SOURCE'!AM31="",'FIN1-SOURCE'!AN31=""),AND('FIN1-SOURCE'!AP31="",'FIN1-SOURCE'!AQ31=""),AND('FIN1-SOURCE'!AN31="K",'FIN1-SOURCE'!AQ31="K"),OR('FIN1-SOURCE'!AN31="O",'FIN1-SOURCE'!AQ31="O")),"",SUM('FIN1-SOURCE'!AM31,'FIN1-SOURCE'!AP31))</f>
        <v/>
      </c>
      <c r="I968" s="280" t="str">
        <f xml:space="preserve"> IF(AND(OR(AND('FIN1-SOURCE'!AN31="O",'FIN1-SOURCE'!AQ31="O"),AND('FIN1-SOURCE'!AN31="K",'FIN1-SOURCE'!AQ31="K")),SUM('FIN1-SOURCE'!AM31,'FIN1-SOURCE'!AP31)=0,ISNUMBER('FIN1-SOURCE'!AS31)),"",IF(OR('FIN1-SOURCE'!AN31="O",'FIN1-SOURCE'!AQ31="O"),"O",IF(AND('FIN1-SOURCE'!AN31='FIN1-SOURCE'!AQ31,OR('FIN1-SOURCE'!AN31="K",'FIN1-SOURCE'!AN31="W",'FIN1-SOURCE'!AN31="M")),UPPER( 'FIN1-SOURCE'!AN31),"")))</f>
        <v/>
      </c>
      <c r="J968" s="281" t="s">
        <v>711</v>
      </c>
      <c r="K968" s="280" t="str">
        <f>IF(AND(ISBLANK('FIN1-SOURCE'!AS31),$L$968&lt;&gt;"M"),"",'FIN1-SOURCE'!AS31)</f>
        <v/>
      </c>
      <c r="L968" s="280" t="str">
        <f>IF(ISBLANK('FIN1-SOURCE'!AT31),"",'FIN1-SOURCE'!AT31)</f>
        <v/>
      </c>
      <c r="M968" s="257" t="str">
        <f t="shared" si="16"/>
        <v>OK</v>
      </c>
      <c r="N968" s="15"/>
    </row>
    <row r="969" spans="1:14" ht="33.75" x14ac:dyDescent="0.25">
      <c r="A969" s="257" t="s">
        <v>834</v>
      </c>
      <c r="B969" s="257" t="s">
        <v>2243</v>
      </c>
      <c r="C969" s="257" t="s">
        <v>688</v>
      </c>
      <c r="D969" s="277" t="s">
        <v>974</v>
      </c>
      <c r="E969" s="278" t="s">
        <v>711</v>
      </c>
      <c r="F969" s="279" t="s">
        <v>688</v>
      </c>
      <c r="G969" s="277" t="s">
        <v>975</v>
      </c>
      <c r="H969" s="280" t="str">
        <f>IF(OR(AND('FIN1-SOURCE'!AM32="",'FIN1-SOURCE'!AN32=""),AND('FIN1-SOURCE'!AP32="",'FIN1-SOURCE'!AQ32=""),AND('FIN1-SOURCE'!AN32="K",'FIN1-SOURCE'!AQ32="K"),OR('FIN1-SOURCE'!AN32="O",'FIN1-SOURCE'!AQ32="O")),"",SUM('FIN1-SOURCE'!AM32,'FIN1-SOURCE'!AP32))</f>
        <v/>
      </c>
      <c r="I969" s="280" t="str">
        <f xml:space="preserve"> IF(AND(OR(AND('FIN1-SOURCE'!AN32="O",'FIN1-SOURCE'!AQ32="O"),AND('FIN1-SOURCE'!AN32="K",'FIN1-SOURCE'!AQ32="K")),SUM('FIN1-SOURCE'!AM32,'FIN1-SOURCE'!AP32)=0,ISNUMBER('FIN1-SOURCE'!AS32)),"",IF(OR('FIN1-SOURCE'!AN32="O",'FIN1-SOURCE'!AQ32="O"),"O",IF(AND('FIN1-SOURCE'!AN32='FIN1-SOURCE'!AQ32,OR('FIN1-SOURCE'!AN32="K",'FIN1-SOURCE'!AN32="W",'FIN1-SOURCE'!AN32="M")),UPPER( 'FIN1-SOURCE'!AN32),"")))</f>
        <v/>
      </c>
      <c r="J969" s="281" t="s">
        <v>711</v>
      </c>
      <c r="K969" s="280" t="str">
        <f>IF(AND(ISBLANK('FIN1-SOURCE'!AS32),$L$969&lt;&gt;"M"),"",'FIN1-SOURCE'!AS32)</f>
        <v/>
      </c>
      <c r="L969" s="280" t="str">
        <f>IF(ISBLANK('FIN1-SOURCE'!AT32),"",'FIN1-SOURCE'!AT32)</f>
        <v/>
      </c>
      <c r="M969" s="257" t="str">
        <f t="shared" si="16"/>
        <v>OK</v>
      </c>
      <c r="N969" s="15"/>
    </row>
    <row r="970" spans="1:14" ht="33.75" x14ac:dyDescent="0.25">
      <c r="A970" s="257" t="s">
        <v>834</v>
      </c>
      <c r="B970" s="257" t="s">
        <v>2244</v>
      </c>
      <c r="C970" s="257" t="s">
        <v>688</v>
      </c>
      <c r="D970" s="277" t="s">
        <v>977</v>
      </c>
      <c r="E970" s="278" t="s">
        <v>711</v>
      </c>
      <c r="F970" s="279" t="s">
        <v>688</v>
      </c>
      <c r="G970" s="277" t="s">
        <v>978</v>
      </c>
      <c r="H970" s="280" t="str">
        <f>IF(OR(AND('FIN1-SOURCE'!AM33="",'FIN1-SOURCE'!AN33=""),AND('FIN1-SOURCE'!AP33="",'FIN1-SOURCE'!AQ33=""),AND('FIN1-SOURCE'!AN33="K",'FIN1-SOURCE'!AQ33="K"),OR('FIN1-SOURCE'!AN33="O",'FIN1-SOURCE'!AQ33="O")),"",SUM('FIN1-SOURCE'!AM33,'FIN1-SOURCE'!AP33))</f>
        <v/>
      </c>
      <c r="I970" s="280" t="str">
        <f xml:space="preserve"> IF(AND(OR(AND('FIN1-SOURCE'!AN33="O",'FIN1-SOURCE'!AQ33="O"),AND('FIN1-SOURCE'!AN33="K",'FIN1-SOURCE'!AQ33="K")),SUM('FIN1-SOURCE'!AM33,'FIN1-SOURCE'!AP33)=0,ISNUMBER('FIN1-SOURCE'!AS33)),"",IF(OR('FIN1-SOURCE'!AN33="O",'FIN1-SOURCE'!AQ33="O"),"O",IF(AND('FIN1-SOURCE'!AN33='FIN1-SOURCE'!AQ33,OR('FIN1-SOURCE'!AN33="K",'FIN1-SOURCE'!AN33="W",'FIN1-SOURCE'!AN33="M")),UPPER( 'FIN1-SOURCE'!AN33),"")))</f>
        <v/>
      </c>
      <c r="J970" s="281" t="s">
        <v>711</v>
      </c>
      <c r="K970" s="280" t="str">
        <f>IF(AND(ISBLANK('FIN1-SOURCE'!AS33),$L$970&lt;&gt;"M"),"",'FIN1-SOURCE'!AS33)</f>
        <v/>
      </c>
      <c r="L970" s="280" t="str">
        <f>IF(ISBLANK('FIN1-SOURCE'!AT33),"",'FIN1-SOURCE'!AT33)</f>
        <v/>
      </c>
      <c r="M970" s="257" t="str">
        <f t="shared" si="16"/>
        <v>OK</v>
      </c>
      <c r="N970" s="15"/>
    </row>
    <row r="971" spans="1:14" ht="33.75" x14ac:dyDescent="0.25">
      <c r="A971" s="257" t="s">
        <v>834</v>
      </c>
      <c r="B971" s="257" t="s">
        <v>2245</v>
      </c>
      <c r="C971" s="257" t="s">
        <v>688</v>
      </c>
      <c r="D971" s="277" t="s">
        <v>2246</v>
      </c>
      <c r="E971" s="278" t="s">
        <v>711</v>
      </c>
      <c r="F971" s="279" t="s">
        <v>688</v>
      </c>
      <c r="G971" s="277" t="s">
        <v>981</v>
      </c>
      <c r="H971" s="280" t="str">
        <f>IF(OR(AND('FIN1-SOURCE'!AS32="",'FIN1-SOURCE'!AT32=""),AND('FIN1-SOURCE'!AS33="",'FIN1-SOURCE'!AT33=""),AND('FIN1-SOURCE'!AT32="K",'FIN1-SOURCE'!AT33="K"),OR('FIN1-SOURCE'!AT32="O",'FIN1-SOURCE'!AT33="O")),"",SUM('FIN1-SOURCE'!AS32,'FIN1-SOURCE'!AS33))</f>
        <v/>
      </c>
      <c r="I971" s="280" t="str">
        <f>IF(AND(OR(AND('FIN1-SOURCE'!AT32="O",'FIN1-SOURCE'!AT33="O"),AND('FIN1-SOURCE'!AT32="K",'FIN1-SOURCE'!AT33="K")),SUM('FIN1-SOURCE'!AS32,'FIN1-SOURCE'!AS33)=0,ISNUMBER('FIN1-SOURCE'!AS34)),"",IF(OR('FIN1-SOURCE'!AT32="O",'FIN1-SOURCE'!AT33="O"),"O",IF(AND('FIN1-SOURCE'!AT32='FIN1-SOURCE'!AT33,OR('FIN1-SOURCE'!AT32="K",'FIN1-SOURCE'!AT32="W",'FIN1-SOURCE'!AT32="M")), UPPER('FIN1-SOURCE'!AT32),"")))</f>
        <v/>
      </c>
      <c r="J971" s="281" t="s">
        <v>711</v>
      </c>
      <c r="K971" s="280" t="str">
        <f>IF(AND(ISBLANK('FIN1-SOURCE'!AS34),$L$971&lt;&gt;"M"),"",'FIN1-SOURCE'!AS34)</f>
        <v/>
      </c>
      <c r="L971" s="280" t="str">
        <f>IF(ISBLANK('FIN1-SOURCE'!AT34),"",'FIN1-SOURCE'!AT34)</f>
        <v/>
      </c>
      <c r="M971" s="257" t="str">
        <f t="shared" si="16"/>
        <v>OK</v>
      </c>
      <c r="N971" s="15"/>
    </row>
    <row r="972" spans="1:14" ht="33.75" x14ac:dyDescent="0.25">
      <c r="A972" s="257" t="s">
        <v>834</v>
      </c>
      <c r="B972" s="257" t="s">
        <v>2247</v>
      </c>
      <c r="C972" s="257" t="s">
        <v>688</v>
      </c>
      <c r="D972" s="277" t="s">
        <v>2248</v>
      </c>
      <c r="E972" s="278" t="s">
        <v>711</v>
      </c>
      <c r="F972" s="279" t="s">
        <v>688</v>
      </c>
      <c r="G972" s="277" t="s">
        <v>984</v>
      </c>
      <c r="H972" s="280" t="str">
        <f>IF(OR(AND('FIN1-SOURCE'!AS31="",'FIN1-SOURCE'!AT31=""),AND('FIN1-SOURCE'!AS34="",'FIN1-SOURCE'!AT34=""),AND('FIN1-SOURCE'!AT31="K",'FIN1-SOURCE'!AT34="K"),OR('FIN1-SOURCE'!AT31="O",'FIN1-SOURCE'!AT34="O")),"",SUM('FIN1-SOURCE'!AS31,'FIN1-SOURCE'!AS34))</f>
        <v/>
      </c>
      <c r="I972" s="280" t="str">
        <f>IF(AND(OR(AND('FIN1-SOURCE'!AT31="O",'FIN1-SOURCE'!AT34="O"),AND('FIN1-SOURCE'!AT31="K",'FIN1-SOURCE'!AT34="K")),SUM('FIN1-SOURCE'!AS31,'FIN1-SOURCE'!AS34)=0,ISNUMBER('FIN1-SOURCE'!AS35)),"",IF(OR('FIN1-SOURCE'!AT31="O",'FIN1-SOURCE'!AT34="O"),"O",IF(AND('FIN1-SOURCE'!AT31='FIN1-SOURCE'!AT34,OR('FIN1-SOURCE'!AT31="K",'FIN1-SOURCE'!AT31="W",'FIN1-SOURCE'!AT31="M")), UPPER('FIN1-SOURCE'!AT31),"")))</f>
        <v/>
      </c>
      <c r="J972" s="281" t="s">
        <v>711</v>
      </c>
      <c r="K972" s="280" t="str">
        <f>IF(AND(ISBLANK('FIN1-SOURCE'!AS35),$L$972&lt;&gt;"M"),"",'FIN1-SOURCE'!AS35)</f>
        <v/>
      </c>
      <c r="L972" s="280" t="str">
        <f>IF(ISBLANK('FIN1-SOURCE'!AT35),"",'FIN1-SOURCE'!AT35)</f>
        <v/>
      </c>
      <c r="M972" s="257" t="str">
        <f t="shared" si="16"/>
        <v>OK</v>
      </c>
      <c r="N972" s="15"/>
    </row>
    <row r="973" spans="1:14" ht="33.75" x14ac:dyDescent="0.25">
      <c r="A973" s="257" t="s">
        <v>834</v>
      </c>
      <c r="B973" s="257" t="s">
        <v>2249</v>
      </c>
      <c r="C973" s="257" t="s">
        <v>688</v>
      </c>
      <c r="D973" s="277" t="s">
        <v>986</v>
      </c>
      <c r="E973" s="278" t="s">
        <v>711</v>
      </c>
      <c r="F973" s="279" t="s">
        <v>688</v>
      </c>
      <c r="G973" s="277" t="s">
        <v>987</v>
      </c>
      <c r="H973" s="280" t="str">
        <f>IF(OR(AND('FIN1-SOURCE'!AM36="",'FIN1-SOURCE'!AN36=""),AND('FIN1-SOURCE'!AP36="",'FIN1-SOURCE'!AQ36=""),AND('FIN1-SOURCE'!AN36="K",'FIN1-SOURCE'!AQ36="K"),OR('FIN1-SOURCE'!AN36="O",'FIN1-SOURCE'!AQ36="O")),"",SUM('FIN1-SOURCE'!AM36,'FIN1-SOURCE'!AP36))</f>
        <v/>
      </c>
      <c r="I973" s="280" t="str">
        <f xml:space="preserve"> IF(AND(OR(AND('FIN1-SOURCE'!AN36="O",'FIN1-SOURCE'!AQ36="O"),AND('FIN1-SOURCE'!AN36="K",'FIN1-SOURCE'!AQ36="K")),SUM('FIN1-SOURCE'!AM36,'FIN1-SOURCE'!AP36)=0,ISNUMBER('FIN1-SOURCE'!AS36)),"",IF(OR('FIN1-SOURCE'!AN36="O",'FIN1-SOURCE'!AQ36="O"),"O",IF(AND('FIN1-SOURCE'!AN36='FIN1-SOURCE'!AQ36,OR('FIN1-SOURCE'!AN36="K",'FIN1-SOURCE'!AN36="W",'FIN1-SOURCE'!AN36="M")),UPPER( 'FIN1-SOURCE'!AN36),"")))</f>
        <v/>
      </c>
      <c r="J973" s="281" t="s">
        <v>711</v>
      </c>
      <c r="K973" s="280" t="str">
        <f>IF(AND(ISBLANK('FIN1-SOURCE'!AS36),$L$973&lt;&gt;"M"),"",'FIN1-SOURCE'!AS36)</f>
        <v/>
      </c>
      <c r="L973" s="280" t="str">
        <f>IF(ISBLANK('FIN1-SOURCE'!AT36),"",'FIN1-SOURCE'!AT36)</f>
        <v/>
      </c>
      <c r="M973" s="257" t="str">
        <f t="shared" si="16"/>
        <v>OK</v>
      </c>
      <c r="N973" s="15"/>
    </row>
    <row r="974" spans="1:14" ht="33.75" x14ac:dyDescent="0.25">
      <c r="A974" s="257" t="s">
        <v>834</v>
      </c>
      <c r="B974" s="257" t="s">
        <v>2250</v>
      </c>
      <c r="C974" s="257" t="s">
        <v>688</v>
      </c>
      <c r="D974" s="277" t="s">
        <v>989</v>
      </c>
      <c r="E974" s="278" t="s">
        <v>711</v>
      </c>
      <c r="F974" s="279" t="s">
        <v>688</v>
      </c>
      <c r="G974" s="277" t="s">
        <v>990</v>
      </c>
      <c r="H974" s="280" t="str">
        <f>IF(OR(AND('FIN1-SOURCE'!AM37="",'FIN1-SOURCE'!AN37=""),AND('FIN1-SOURCE'!AP37="",'FIN1-SOURCE'!AQ37=""),AND('FIN1-SOURCE'!AN37="K",'FIN1-SOURCE'!AQ37="K"),OR('FIN1-SOURCE'!AN37="O",'FIN1-SOURCE'!AQ37="O")),"",SUM('FIN1-SOURCE'!AM37,'FIN1-SOURCE'!AP37))</f>
        <v/>
      </c>
      <c r="I974" s="280" t="str">
        <f xml:space="preserve"> IF(AND(OR(AND('FIN1-SOURCE'!AN37="O",'FIN1-SOURCE'!AQ37="O"),AND('FIN1-SOURCE'!AN37="K",'FIN1-SOURCE'!AQ37="K")),SUM('FIN1-SOURCE'!AM37,'FIN1-SOURCE'!AP37)=0,ISNUMBER('FIN1-SOURCE'!AS37)),"",IF(OR('FIN1-SOURCE'!AN37="O",'FIN1-SOURCE'!AQ37="O"),"O",IF(AND('FIN1-SOURCE'!AN37='FIN1-SOURCE'!AQ37,OR('FIN1-SOURCE'!AN37="K",'FIN1-SOURCE'!AN37="W",'FIN1-SOURCE'!AN37="M")),UPPER( 'FIN1-SOURCE'!AN37),"")))</f>
        <v/>
      </c>
      <c r="J974" s="281" t="s">
        <v>711</v>
      </c>
      <c r="K974" s="280" t="str">
        <f>IF(AND(ISBLANK('FIN1-SOURCE'!AS37),$L$974&lt;&gt;"M"),"",'FIN1-SOURCE'!AS37)</f>
        <v/>
      </c>
      <c r="L974" s="280" t="str">
        <f>IF(ISBLANK('FIN1-SOURCE'!AT37),"",'FIN1-SOURCE'!AT37)</f>
        <v/>
      </c>
      <c r="M974" s="257" t="str">
        <f t="shared" si="16"/>
        <v>OK</v>
      </c>
      <c r="N974" s="15"/>
    </row>
    <row r="975" spans="1:14" ht="33.75" x14ac:dyDescent="0.25">
      <c r="A975" s="257" t="s">
        <v>834</v>
      </c>
      <c r="B975" s="257" t="s">
        <v>2251</v>
      </c>
      <c r="C975" s="257" t="s">
        <v>688</v>
      </c>
      <c r="D975" s="277" t="s">
        <v>992</v>
      </c>
      <c r="E975" s="278" t="s">
        <v>711</v>
      </c>
      <c r="F975" s="279" t="s">
        <v>688</v>
      </c>
      <c r="G975" s="277" t="s">
        <v>993</v>
      </c>
      <c r="H975" s="280" t="str">
        <f>IF(OR(AND('FIN1-SOURCE'!AM38="",'FIN1-SOURCE'!AN38=""),AND('FIN1-SOURCE'!AP38="",'FIN1-SOURCE'!AQ38=""),AND('FIN1-SOURCE'!AN38="K",'FIN1-SOURCE'!AQ38="K"),OR('FIN1-SOURCE'!AN38="O",'FIN1-SOURCE'!AQ38="O")),"",SUM('FIN1-SOURCE'!AM38,'FIN1-SOURCE'!AP38))</f>
        <v/>
      </c>
      <c r="I975" s="280" t="str">
        <f xml:space="preserve"> IF(AND(OR(AND('FIN1-SOURCE'!AN38="O",'FIN1-SOURCE'!AQ38="O"),AND('FIN1-SOURCE'!AN38="K",'FIN1-SOURCE'!AQ38="K")),SUM('FIN1-SOURCE'!AM38,'FIN1-SOURCE'!AP38)=0,ISNUMBER('FIN1-SOURCE'!AS38)),"",IF(OR('FIN1-SOURCE'!AN38="O",'FIN1-SOURCE'!AQ38="O"),"O",IF(AND('FIN1-SOURCE'!AN38='FIN1-SOURCE'!AQ38,OR('FIN1-SOURCE'!AN38="K",'FIN1-SOURCE'!AN38="W",'FIN1-SOURCE'!AN38="M")),UPPER( 'FIN1-SOURCE'!AN38),"")))</f>
        <v/>
      </c>
      <c r="J975" s="281" t="s">
        <v>711</v>
      </c>
      <c r="K975" s="280" t="str">
        <f>IF(AND(ISBLANK('FIN1-SOURCE'!AS38),$L$975&lt;&gt;"M"),"",'FIN1-SOURCE'!AS38)</f>
        <v/>
      </c>
      <c r="L975" s="280" t="str">
        <f>IF(ISBLANK('FIN1-SOURCE'!AT38),"",'FIN1-SOURCE'!AT38)</f>
        <v/>
      </c>
      <c r="M975" s="257" t="str">
        <f t="shared" si="16"/>
        <v>OK</v>
      </c>
      <c r="N975" s="15"/>
    </row>
    <row r="976" spans="1:14" ht="33.75" x14ac:dyDescent="0.25">
      <c r="A976" s="257" t="s">
        <v>834</v>
      </c>
      <c r="B976" s="257" t="s">
        <v>2252</v>
      </c>
      <c r="C976" s="257" t="s">
        <v>688</v>
      </c>
      <c r="D976" s="277" t="s">
        <v>2253</v>
      </c>
      <c r="E976" s="278" t="s">
        <v>711</v>
      </c>
      <c r="F976" s="279" t="s">
        <v>688</v>
      </c>
      <c r="G976" s="277" t="s">
        <v>996</v>
      </c>
      <c r="H976" s="280" t="str">
        <f>IF(OR(AND('FIN1-SOURCE'!AS37="",'FIN1-SOURCE'!AT37=""),AND('FIN1-SOURCE'!AS38="",'FIN1-SOURCE'!AT38=""),AND('FIN1-SOURCE'!AT37="K",'FIN1-SOURCE'!AT38="K"),OR('FIN1-SOURCE'!AT37="O",'FIN1-SOURCE'!AT38="O")),"",SUM('FIN1-SOURCE'!AS37,'FIN1-SOURCE'!AS38))</f>
        <v/>
      </c>
      <c r="I976" s="280" t="str">
        <f>IF(AND(OR(AND('FIN1-SOURCE'!AT37="O",'FIN1-SOURCE'!AT38="O"),AND('FIN1-SOURCE'!AT37="K",'FIN1-SOURCE'!AT38="K")),SUM('FIN1-SOURCE'!AS37,'FIN1-SOURCE'!AS38)=0,ISNUMBER('FIN1-SOURCE'!AS39)),"",IF(OR('FIN1-SOURCE'!AT37="O",'FIN1-SOURCE'!AT38="O"),"O",IF(AND('FIN1-SOURCE'!AT37='FIN1-SOURCE'!AT38,OR('FIN1-SOURCE'!AT37="K",'FIN1-SOURCE'!AT37="W",'FIN1-SOURCE'!AT37="M")), UPPER('FIN1-SOURCE'!AT37),"")))</f>
        <v/>
      </c>
      <c r="J976" s="281" t="s">
        <v>711</v>
      </c>
      <c r="K976" s="280" t="str">
        <f>IF(AND(ISBLANK('FIN1-SOURCE'!AS39),$L$976&lt;&gt;"M"),"",'FIN1-SOURCE'!AS39)</f>
        <v/>
      </c>
      <c r="L976" s="280" t="str">
        <f>IF(ISBLANK('FIN1-SOURCE'!AT39),"",'FIN1-SOURCE'!AT39)</f>
        <v/>
      </c>
      <c r="M976" s="257" t="str">
        <f t="shared" si="16"/>
        <v>OK</v>
      </c>
      <c r="N976" s="15"/>
    </row>
    <row r="977" spans="1:14" ht="33.75" x14ac:dyDescent="0.25">
      <c r="A977" s="257" t="s">
        <v>834</v>
      </c>
      <c r="B977" s="257" t="s">
        <v>2254</v>
      </c>
      <c r="C977" s="257" t="s">
        <v>688</v>
      </c>
      <c r="D977" s="277" t="s">
        <v>2255</v>
      </c>
      <c r="E977" s="278" t="s">
        <v>711</v>
      </c>
      <c r="F977" s="279" t="s">
        <v>688</v>
      </c>
      <c r="G977" s="277" t="s">
        <v>999</v>
      </c>
      <c r="H977" s="280" t="str">
        <f>IF(OR(AND('FIN1-SOURCE'!AM40="",'FIN1-SOURCE'!AN40=""),AND('FIN1-SOURCE'!AP40="",'FIN1-SOURCE'!AQ40=""),AND('FIN1-SOURCE'!AN40="K",'FIN1-SOURCE'!AQ40="K"),OR('FIN1-SOURCE'!AN40="O",'FIN1-SOURCE'!AQ40="O")),"",SUM('FIN1-SOURCE'!AM40,'FIN1-SOURCE'!AP40))</f>
        <v/>
      </c>
      <c r="I977" s="280" t="str">
        <f xml:space="preserve"> IF(AND(OR(AND('FIN1-SOURCE'!AN40="O",'FIN1-SOURCE'!AQ40="O"),AND('FIN1-SOURCE'!AN40="K",'FIN1-SOURCE'!AQ40="K")),SUM('FIN1-SOURCE'!AM40,'FIN1-SOURCE'!AP40)=0,ISNUMBER('FIN1-SOURCE'!AS40)),"",IF(OR('FIN1-SOURCE'!AN40="O",'FIN1-SOURCE'!AQ40="O"),"O",IF(AND('FIN1-SOURCE'!AN40='FIN1-SOURCE'!AQ40,OR('FIN1-SOURCE'!AN40="K",'FIN1-SOURCE'!AN40="W",'FIN1-SOURCE'!AN40="M")),UPPER( 'FIN1-SOURCE'!AN40),"")))</f>
        <v/>
      </c>
      <c r="J977" s="281" t="s">
        <v>711</v>
      </c>
      <c r="K977" s="280" t="str">
        <f>IF(AND(ISBLANK('FIN1-SOURCE'!AS40),$L$977&lt;&gt;"M"),"",'FIN1-SOURCE'!AS40)</f>
        <v/>
      </c>
      <c r="L977" s="280" t="str">
        <f>IF(ISBLANK('FIN1-SOURCE'!AT40),"",'FIN1-SOURCE'!AT40)</f>
        <v/>
      </c>
      <c r="M977" s="257" t="str">
        <f t="shared" si="16"/>
        <v>OK</v>
      </c>
      <c r="N977" s="15"/>
    </row>
    <row r="978" spans="1:14" ht="33.75" x14ac:dyDescent="0.25">
      <c r="A978" s="257" t="s">
        <v>834</v>
      </c>
      <c r="B978" s="257" t="s">
        <v>2256</v>
      </c>
      <c r="C978" s="257" t="s">
        <v>688</v>
      </c>
      <c r="D978" s="277" t="s">
        <v>2257</v>
      </c>
      <c r="E978" s="278" t="s">
        <v>711</v>
      </c>
      <c r="F978" s="279" t="s">
        <v>688</v>
      </c>
      <c r="G978" s="277" t="s">
        <v>1002</v>
      </c>
      <c r="H978" s="280" t="str">
        <f>IF(OR(AND('FIN1-SOURCE'!AM41="",'FIN1-SOURCE'!AN41=""),AND('FIN1-SOURCE'!AP41="",'FIN1-SOURCE'!AQ41=""),AND('FIN1-SOURCE'!AN41="K",'FIN1-SOURCE'!AQ41="K"),OR('FIN1-SOURCE'!AN41="O",'FIN1-SOURCE'!AQ41="O")),"",SUM('FIN1-SOURCE'!AM41,'FIN1-SOURCE'!AP41))</f>
        <v/>
      </c>
      <c r="I978" s="280" t="str">
        <f xml:space="preserve"> IF(AND(OR(AND('FIN1-SOURCE'!AN41="O",'FIN1-SOURCE'!AQ41="O"),AND('FIN1-SOURCE'!AN41="K",'FIN1-SOURCE'!AQ41="K")),SUM('FIN1-SOURCE'!AM41,'FIN1-SOURCE'!AP41)=0,ISNUMBER('FIN1-SOURCE'!AS41)),"",IF(OR('FIN1-SOURCE'!AN41="O",'FIN1-SOURCE'!AQ41="O"),"O",IF(AND('FIN1-SOURCE'!AN41='FIN1-SOURCE'!AQ41,OR('FIN1-SOURCE'!AN41="K",'FIN1-SOURCE'!AN41="W",'FIN1-SOURCE'!AN41="M")),UPPER( 'FIN1-SOURCE'!AN41),"")))</f>
        <v/>
      </c>
      <c r="J978" s="281" t="s">
        <v>711</v>
      </c>
      <c r="K978" s="280" t="str">
        <f>IF(AND(ISBLANK('FIN1-SOURCE'!AS41),$L$978&lt;&gt;"M"),"",'FIN1-SOURCE'!AS41)</f>
        <v/>
      </c>
      <c r="L978" s="280" t="str">
        <f>IF(ISBLANK('FIN1-SOURCE'!AT41),"",'FIN1-SOURCE'!AT41)</f>
        <v/>
      </c>
      <c r="M978" s="257" t="str">
        <f t="shared" si="16"/>
        <v>OK</v>
      </c>
      <c r="N978" s="15"/>
    </row>
    <row r="979" spans="1:14" ht="33.75" x14ac:dyDescent="0.25">
      <c r="A979" s="257" t="s">
        <v>834</v>
      </c>
      <c r="B979" s="257" t="s">
        <v>2258</v>
      </c>
      <c r="C979" s="257" t="s">
        <v>688</v>
      </c>
      <c r="D979" s="277" t="s">
        <v>2259</v>
      </c>
      <c r="E979" s="278" t="s">
        <v>711</v>
      </c>
      <c r="F979" s="279" t="s">
        <v>688</v>
      </c>
      <c r="G979" s="277" t="s">
        <v>1005</v>
      </c>
      <c r="H979" s="280" t="str">
        <f>IF(OR(AND('FIN1-SOURCE'!AS40="",'FIN1-SOURCE'!AT40=""),AND('FIN1-SOURCE'!AS41="",'FIN1-SOURCE'!AT41=""),AND('FIN1-SOURCE'!AT40="K",'FIN1-SOURCE'!AT41="K"),OR('FIN1-SOURCE'!AT40="O",'FIN1-SOURCE'!AT41="O")),"",SUM('FIN1-SOURCE'!AS40,'FIN1-SOURCE'!AS41))</f>
        <v/>
      </c>
      <c r="I979" s="280" t="str">
        <f>IF(AND(OR(AND('FIN1-SOURCE'!AT40="O",'FIN1-SOURCE'!AT41="O"),AND('FIN1-SOURCE'!AT40="K",'FIN1-SOURCE'!AT41="K")),SUM('FIN1-SOURCE'!AS40,'FIN1-SOURCE'!AS41)=0,ISNUMBER('FIN1-SOURCE'!AS42)),"",IF(OR('FIN1-SOURCE'!AT40="O",'FIN1-SOURCE'!AT41="O"),"O",IF(AND('FIN1-SOURCE'!AT40='FIN1-SOURCE'!AT41,OR('FIN1-SOURCE'!AT40="K",'FIN1-SOURCE'!AT40="W",'FIN1-SOURCE'!AT40="M")), UPPER('FIN1-SOURCE'!AT40),"")))</f>
        <v/>
      </c>
      <c r="J979" s="281" t="s">
        <v>711</v>
      </c>
      <c r="K979" s="280" t="str">
        <f>IF(AND(ISBLANK('FIN1-SOURCE'!AS42),$L$979&lt;&gt;"M"),"",'FIN1-SOURCE'!AS42)</f>
        <v/>
      </c>
      <c r="L979" s="280" t="str">
        <f>IF(ISBLANK('FIN1-SOURCE'!AT42),"",'FIN1-SOURCE'!AT42)</f>
        <v/>
      </c>
      <c r="M979" s="257" t="str">
        <f t="shared" si="16"/>
        <v>OK</v>
      </c>
      <c r="N979" s="15"/>
    </row>
    <row r="980" spans="1:14" ht="33.75" x14ac:dyDescent="0.25">
      <c r="A980" s="257" t="s">
        <v>834</v>
      </c>
      <c r="B980" s="257" t="s">
        <v>2260</v>
      </c>
      <c r="C980" s="257" t="s">
        <v>688</v>
      </c>
      <c r="D980" s="277" t="s">
        <v>2261</v>
      </c>
      <c r="E980" s="278" t="s">
        <v>711</v>
      </c>
      <c r="F980" s="279" t="s">
        <v>688</v>
      </c>
      <c r="G980" s="277" t="s">
        <v>1008</v>
      </c>
      <c r="H980" s="280" t="str">
        <f>IF(OR(AND('FIN1-SOURCE'!AM43="",'FIN1-SOURCE'!AN43=""),AND('FIN1-SOURCE'!AP43="",'FIN1-SOURCE'!AQ43=""),AND('FIN1-SOURCE'!AN43="K",'FIN1-SOURCE'!AQ43="K"),OR('FIN1-SOURCE'!AN43="O",'FIN1-SOURCE'!AQ43="O")),"",SUM('FIN1-SOURCE'!AM43,'FIN1-SOURCE'!AP43))</f>
        <v/>
      </c>
      <c r="I980" s="280" t="str">
        <f xml:space="preserve"> IF(AND(OR(AND('FIN1-SOURCE'!AN43="O",'FIN1-SOURCE'!AQ43="O"),AND('FIN1-SOURCE'!AN43="K",'FIN1-SOURCE'!AQ43="K")),SUM('FIN1-SOURCE'!AM43,'FIN1-SOURCE'!AP43)=0,ISNUMBER('FIN1-SOURCE'!AS43)),"",IF(OR('FIN1-SOURCE'!AN43="O",'FIN1-SOURCE'!AQ43="O"),"O",IF(AND('FIN1-SOURCE'!AN43='FIN1-SOURCE'!AQ43,OR('FIN1-SOURCE'!AN43="K",'FIN1-SOURCE'!AN43="W",'FIN1-SOURCE'!AN43="M")),UPPER( 'FIN1-SOURCE'!AN43),"")))</f>
        <v/>
      </c>
      <c r="J980" s="281" t="s">
        <v>711</v>
      </c>
      <c r="K980" s="280" t="str">
        <f>IF(AND(ISBLANK('FIN1-SOURCE'!AS43),$L$980&lt;&gt;"M"),"",'FIN1-SOURCE'!AS43)</f>
        <v/>
      </c>
      <c r="L980" s="280" t="str">
        <f>IF(ISBLANK('FIN1-SOURCE'!AT43),"",'FIN1-SOURCE'!AT43)</f>
        <v/>
      </c>
      <c r="M980" s="257" t="str">
        <f t="shared" si="16"/>
        <v>OK</v>
      </c>
      <c r="N980" s="15"/>
    </row>
    <row r="981" spans="1:14" ht="33.75" x14ac:dyDescent="0.25">
      <c r="A981" s="257" t="s">
        <v>834</v>
      </c>
      <c r="B981" s="257" t="s">
        <v>2262</v>
      </c>
      <c r="C981" s="257" t="s">
        <v>688</v>
      </c>
      <c r="D981" s="277" t="s">
        <v>2263</v>
      </c>
      <c r="E981" s="278" t="s">
        <v>711</v>
      </c>
      <c r="F981" s="279" t="s">
        <v>688</v>
      </c>
      <c r="G981" s="277" t="s">
        <v>1011</v>
      </c>
      <c r="H981" s="280" t="str">
        <f>IF(OR(AND('FIN1-SOURCE'!AS42="",'FIN1-SOURCE'!AT42=""),AND('FIN1-SOURCE'!AS43="",'FIN1-SOURCE'!AT43=""),AND('FIN1-SOURCE'!AT42="K",'FIN1-SOURCE'!AT43="K"),OR('FIN1-SOURCE'!AT42="O",'FIN1-SOURCE'!AT43="O")),"",SUM('FIN1-SOURCE'!AS42,'FIN1-SOURCE'!AS43))</f>
        <v/>
      </c>
      <c r="I981" s="280" t="str">
        <f>IF(AND(OR(AND('FIN1-SOURCE'!AT42="O",'FIN1-SOURCE'!AT43="O"),AND('FIN1-SOURCE'!AT42="K",'FIN1-SOURCE'!AT43="K")),SUM('FIN1-SOURCE'!AS42,'FIN1-SOURCE'!AS43)=0,ISNUMBER('FIN1-SOURCE'!AS44)),"",IF(OR('FIN1-SOURCE'!AT42="O",'FIN1-SOURCE'!AT43="O"),"O",IF(AND('FIN1-SOURCE'!AT42='FIN1-SOURCE'!AT43,OR('FIN1-SOURCE'!AT42="K",'FIN1-SOURCE'!AT42="W",'FIN1-SOURCE'!AT42="M")), UPPER('FIN1-SOURCE'!AT42),"")))</f>
        <v/>
      </c>
      <c r="J981" s="281" t="s">
        <v>711</v>
      </c>
      <c r="K981" s="280" t="str">
        <f>IF(AND(ISBLANK('FIN1-SOURCE'!AS44),$L$981&lt;&gt;"M"),"",'FIN1-SOURCE'!AS44)</f>
        <v/>
      </c>
      <c r="L981" s="280" t="str">
        <f>IF(ISBLANK('FIN1-SOURCE'!AT44),"",'FIN1-SOURCE'!AT44)</f>
        <v/>
      </c>
      <c r="M981" s="257" t="str">
        <f t="shared" si="16"/>
        <v>OK</v>
      </c>
      <c r="N981" s="15"/>
    </row>
    <row r="982" spans="1:14" ht="45" x14ac:dyDescent="0.25">
      <c r="A982" s="257" t="s">
        <v>834</v>
      </c>
      <c r="B982" s="257" t="s">
        <v>2264</v>
      </c>
      <c r="C982" s="257" t="s">
        <v>688</v>
      </c>
      <c r="D982" s="277" t="s">
        <v>2265</v>
      </c>
      <c r="E982" s="278" t="s">
        <v>711</v>
      </c>
      <c r="F982" s="279" t="s">
        <v>688</v>
      </c>
      <c r="G982" s="277" t="s">
        <v>1014</v>
      </c>
      <c r="H982" s="280" t="str">
        <f>IF(OR(AND('FIN1-SOURCE'!AS35="",'FIN1-SOURCE'!AT35=""),AND('FIN1-SOURCE'!AS39="",'FIN1-SOURCE'!AT39=""),AND('FIN1-SOURCE'!AS44="",'FIN1-SOURCE'!AT44=""),AND('FIN1-SOURCE'!AT35="K",'FIN1-SOURCE'!AT39="K",'FIN1-SOURCE'!AT44="K"),OR('FIN1-SOURCE'!AT35="O",'FIN1-SOURCE'!AT39="O",'FIN1-SOURCE'!AT44="O")),"",SUM('FIN1-SOURCE'!AS35,'FIN1-SOURCE'!AS39,'FIN1-SOURCE'!AS44))</f>
        <v/>
      </c>
      <c r="I982" s="280" t="str">
        <f>IF(AND(OR(AND('FIN1-SOURCE'!AT35="O",'FIN1-SOURCE'!AT39="O",'FIN1-SOURCE'!AT44="O"),AND('FIN1-SOURCE'!AT35="K",'FIN1-SOURCE'!AT39="K",'FIN1-SOURCE'!AT44="K")),SUM('FIN1-SOURCE'!AS35,'FIN1-SOURCE'!AS39,'FIN1-SOURCE'!AS44)=0,ISNUMBER('FIN1-SOURCE'!AS45)),"",IF(OR('FIN1-SOURCE'!AT35="O",'FIN1-SOURCE'!AT39="O",'FIN1-SOURCE'!AT44="O"),"O",IF(AND('FIN1-SOURCE'!AT35='FIN1-SOURCE'!AT39,'FIN1-SOURCE'!AT39='FIN1-SOURCE'!AT44,OR('FIN1-SOURCE'!AT35="K",'FIN1-SOURCE'!AT35="W",'FIN1-SOURCE'!AT35="M")), UPPER('FIN1-SOURCE'!AT35),"")))</f>
        <v/>
      </c>
      <c r="J982" s="281" t="s">
        <v>711</v>
      </c>
      <c r="K982" s="280" t="str">
        <f>IF(AND(ISBLANK('FIN1-SOURCE'!AS45),$L$982&lt;&gt;"M"),"",'FIN1-SOURCE'!AS45)</f>
        <v/>
      </c>
      <c r="L982" s="280" t="str">
        <f>IF(ISBLANK('FIN1-SOURCE'!AT45),"",'FIN1-SOURCE'!AT45)</f>
        <v/>
      </c>
      <c r="M982" s="257" t="str">
        <f t="shared" si="16"/>
        <v>OK</v>
      </c>
      <c r="N982" s="15"/>
    </row>
    <row r="983" spans="1:14" ht="33.75" x14ac:dyDescent="0.25">
      <c r="A983" s="257" t="s">
        <v>834</v>
      </c>
      <c r="B983" s="257" t="s">
        <v>2266</v>
      </c>
      <c r="C983" s="257" t="s">
        <v>688</v>
      </c>
      <c r="D983" s="277" t="s">
        <v>2267</v>
      </c>
      <c r="E983" s="278" t="s">
        <v>711</v>
      </c>
      <c r="F983" s="279" t="s">
        <v>688</v>
      </c>
      <c r="G983" s="277" t="s">
        <v>2268</v>
      </c>
      <c r="H983" s="280" t="str">
        <f>IF(OR(AND('FIN1-SOURCE'!AM46="",'FIN1-SOURCE'!AN46=""),AND('FIN1-SOURCE'!AP46="",'FIN1-SOURCE'!AQ46=""),AND('FIN1-SOURCE'!AN46="K",'FIN1-SOURCE'!AQ46="K"),OR('FIN1-SOURCE'!AN46="O",'FIN1-SOURCE'!AQ46="O")),"",SUM('FIN1-SOURCE'!AM46,'FIN1-SOURCE'!AP46))</f>
        <v/>
      </c>
      <c r="I983" s="280" t="str">
        <f xml:space="preserve"> IF(AND(OR(AND('FIN1-SOURCE'!AN46="O",'FIN1-SOURCE'!AQ46="O"),AND('FIN1-SOURCE'!AN46="K",'FIN1-SOURCE'!AQ46="K")),SUM('FIN1-SOURCE'!AM46,'FIN1-SOURCE'!AP46)=0,ISNUMBER('FIN1-SOURCE'!AS46)),"",IF(OR('FIN1-SOURCE'!AN46="O",'FIN1-SOURCE'!AQ46="O"),"O",IF(AND('FIN1-SOURCE'!AN46='FIN1-SOURCE'!AQ46,OR('FIN1-SOURCE'!AN46="K",'FIN1-SOURCE'!AN46="W",'FIN1-SOURCE'!AN46="M")),UPPER( 'FIN1-SOURCE'!AN46),"")))</f>
        <v/>
      </c>
      <c r="J983" s="281" t="s">
        <v>711</v>
      </c>
      <c r="K983" s="280" t="str">
        <f>IF(AND(ISBLANK('FIN1-SOURCE'!AS46),$L$983&lt;&gt;"M"),"",'FIN1-SOURCE'!AS46)</f>
        <v/>
      </c>
      <c r="L983" s="280" t="str">
        <f>IF(ISBLANK('FIN1-SOURCE'!AT46),"",'FIN1-SOURCE'!AT46)</f>
        <v/>
      </c>
      <c r="M983" s="257" t="str">
        <f t="shared" si="16"/>
        <v>OK</v>
      </c>
      <c r="N983" s="15"/>
    </row>
    <row r="984" spans="1:14" ht="33.75" x14ac:dyDescent="0.25">
      <c r="A984" s="257" t="s">
        <v>834</v>
      </c>
      <c r="B984" s="257" t="s">
        <v>2269</v>
      </c>
      <c r="C984" s="257" t="s">
        <v>688</v>
      </c>
      <c r="D984" s="277" t="s">
        <v>2270</v>
      </c>
      <c r="E984" s="278" t="s">
        <v>711</v>
      </c>
      <c r="F984" s="279" t="s">
        <v>688</v>
      </c>
      <c r="G984" s="277" t="s">
        <v>2271</v>
      </c>
      <c r="H984" s="280" t="str">
        <f>IF(OR(AND('FIN1-SOURCE'!AM47="",'FIN1-SOURCE'!AN47=""),AND('FIN1-SOURCE'!AP47="",'FIN1-SOURCE'!AQ47=""),AND('FIN1-SOURCE'!AN47="K",'FIN1-SOURCE'!AQ47="K"),OR('FIN1-SOURCE'!AN47="O",'FIN1-SOURCE'!AQ47="O")),"",SUM('FIN1-SOURCE'!AM47,'FIN1-SOURCE'!AP47))</f>
        <v/>
      </c>
      <c r="I984" s="280" t="str">
        <f xml:space="preserve"> IF(AND(OR(AND('FIN1-SOURCE'!AN47="O",'FIN1-SOURCE'!AQ47="O"),AND('FIN1-SOURCE'!AN47="K",'FIN1-SOURCE'!AQ47="K")),SUM('FIN1-SOURCE'!AM47,'FIN1-SOURCE'!AP47)=0,ISNUMBER('FIN1-SOURCE'!AS47)),"",IF(OR('FIN1-SOURCE'!AN47="O",'FIN1-SOURCE'!AQ47="O"),"O",IF(AND('FIN1-SOURCE'!AN47='FIN1-SOURCE'!AQ47,OR('FIN1-SOURCE'!AN47="K",'FIN1-SOURCE'!AN47="W",'FIN1-SOURCE'!AN47="M")),UPPER( 'FIN1-SOURCE'!AN47),"")))</f>
        <v/>
      </c>
      <c r="J984" s="281" t="s">
        <v>711</v>
      </c>
      <c r="K984" s="280" t="str">
        <f>IF(AND(ISBLANK('FIN1-SOURCE'!AS47),$L$984&lt;&gt;"M"),"",'FIN1-SOURCE'!AS47)</f>
        <v/>
      </c>
      <c r="L984" s="280" t="str">
        <f>IF(ISBLANK('FIN1-SOURCE'!AT47),"",'FIN1-SOURCE'!AT47)</f>
        <v/>
      </c>
      <c r="M984" s="257" t="str">
        <f t="shared" si="16"/>
        <v>OK</v>
      </c>
      <c r="N984" s="15"/>
    </row>
    <row r="985" spans="1:14" ht="33.75" x14ac:dyDescent="0.25">
      <c r="A985" s="257" t="s">
        <v>834</v>
      </c>
      <c r="B985" s="257" t="s">
        <v>2272</v>
      </c>
      <c r="C985" s="257" t="s">
        <v>688</v>
      </c>
      <c r="D985" s="277" t="s">
        <v>2273</v>
      </c>
      <c r="E985" s="278" t="s">
        <v>711</v>
      </c>
      <c r="F985" s="279" t="s">
        <v>688</v>
      </c>
      <c r="G985" s="277" t="s">
        <v>2274</v>
      </c>
      <c r="H985" s="280" t="str">
        <f>IF(OR(AND('FIN1-SOURCE'!AM48="",'FIN1-SOURCE'!AN48=""),AND('FIN1-SOURCE'!AP48="",'FIN1-SOURCE'!AQ48=""),AND('FIN1-SOURCE'!AN48="K",'FIN1-SOURCE'!AQ48="K"),OR('FIN1-SOURCE'!AN48="O",'FIN1-SOURCE'!AQ48="O")),"",SUM('FIN1-SOURCE'!AM48,'FIN1-SOURCE'!AP48))</f>
        <v/>
      </c>
      <c r="I985" s="280" t="str">
        <f xml:space="preserve"> IF(AND(OR(AND('FIN1-SOURCE'!AN48="O",'FIN1-SOURCE'!AQ48="O"),AND('FIN1-SOURCE'!AN48="K",'FIN1-SOURCE'!AQ48="K")),SUM('FIN1-SOURCE'!AM48,'FIN1-SOURCE'!AP48)=0,ISNUMBER('FIN1-SOURCE'!AS48)),"",IF(OR('FIN1-SOURCE'!AN48="O",'FIN1-SOURCE'!AQ48="O"),"O",IF(AND('FIN1-SOURCE'!AN48='FIN1-SOURCE'!AQ48,OR('FIN1-SOURCE'!AN48="K",'FIN1-SOURCE'!AN48="W",'FIN1-SOURCE'!AN48="M")),UPPER( 'FIN1-SOURCE'!AN48),"")))</f>
        <v/>
      </c>
      <c r="J985" s="281" t="s">
        <v>711</v>
      </c>
      <c r="K985" s="280" t="str">
        <f>IF(AND(ISBLANK('FIN1-SOURCE'!AS48),$L$985&lt;&gt;"M"),"",'FIN1-SOURCE'!AS48)</f>
        <v/>
      </c>
      <c r="L985" s="280" t="str">
        <f>IF(ISBLANK('FIN1-SOURCE'!AT48),"",'FIN1-SOURCE'!AT48)</f>
        <v/>
      </c>
      <c r="M985" s="257" t="str">
        <f t="shared" si="16"/>
        <v>OK</v>
      </c>
      <c r="N985" s="15"/>
    </row>
    <row r="986" spans="1:14" ht="33.75" x14ac:dyDescent="0.25">
      <c r="A986" s="257" t="s">
        <v>834</v>
      </c>
      <c r="B986" s="257" t="s">
        <v>2275</v>
      </c>
      <c r="C986" s="257" t="s">
        <v>688</v>
      </c>
      <c r="D986" s="277" t="s">
        <v>2276</v>
      </c>
      <c r="E986" s="278" t="s">
        <v>711</v>
      </c>
      <c r="F986" s="279" t="s">
        <v>688</v>
      </c>
      <c r="G986" s="277" t="s">
        <v>2277</v>
      </c>
      <c r="H986" s="280" t="str">
        <f>IF(OR(AND('FIN1-SOURCE'!AS47="",'FIN1-SOURCE'!AT47=""),AND('FIN1-SOURCE'!AS48="",'FIN1-SOURCE'!AT48=""),AND('FIN1-SOURCE'!AT47="K",'FIN1-SOURCE'!AT48="K"),OR('FIN1-SOURCE'!AT47="O",'FIN1-SOURCE'!AT48="O")),"",SUM('FIN1-SOURCE'!AS47,'FIN1-SOURCE'!AS48))</f>
        <v/>
      </c>
      <c r="I986" s="280" t="str">
        <f>IF(AND(OR(AND('FIN1-SOURCE'!AT47="O",'FIN1-SOURCE'!AT48="O"),AND('FIN1-SOURCE'!AT47="K",'FIN1-SOURCE'!AT48="K")),SUM('FIN1-SOURCE'!AS47,'FIN1-SOURCE'!AS48)=0,ISNUMBER('FIN1-SOURCE'!AS49)),"",IF(OR('FIN1-SOURCE'!AT47="O",'FIN1-SOURCE'!AT48="O"),"O",IF(AND('FIN1-SOURCE'!AT47='FIN1-SOURCE'!AT48,OR('FIN1-SOURCE'!AT47="K",'FIN1-SOURCE'!AT47="W",'FIN1-SOURCE'!AT47="M")), UPPER('FIN1-SOURCE'!AT47),"")))</f>
        <v/>
      </c>
      <c r="J986" s="281" t="s">
        <v>711</v>
      </c>
      <c r="K986" s="280" t="str">
        <f>IF(AND(ISBLANK('FIN1-SOURCE'!AS49),$L$986&lt;&gt;"M"),"",'FIN1-SOURCE'!AS49)</f>
        <v/>
      </c>
      <c r="L986" s="280" t="str">
        <f>IF(ISBLANK('FIN1-SOURCE'!AT49),"",'FIN1-SOURCE'!AT49)</f>
        <v/>
      </c>
      <c r="M986" s="257" t="str">
        <f t="shared" si="16"/>
        <v>OK</v>
      </c>
      <c r="N986" s="15"/>
    </row>
    <row r="987" spans="1:14" ht="33.75" x14ac:dyDescent="0.25">
      <c r="A987" s="257" t="s">
        <v>834</v>
      </c>
      <c r="B987" s="257" t="s">
        <v>2278</v>
      </c>
      <c r="C987" s="257" t="s">
        <v>688</v>
      </c>
      <c r="D987" s="277" t="s">
        <v>2279</v>
      </c>
      <c r="E987" s="278" t="s">
        <v>711</v>
      </c>
      <c r="F987" s="279" t="s">
        <v>688</v>
      </c>
      <c r="G987" s="277" t="s">
        <v>2280</v>
      </c>
      <c r="H987" s="280" t="str">
        <f>IF(OR(AND('FIN1-SOURCE'!AS46="",'FIN1-SOURCE'!AT46=""),AND('FIN1-SOURCE'!AS49="",'FIN1-SOURCE'!AT49=""),AND('FIN1-SOURCE'!AT46="K",'FIN1-SOURCE'!AT49="K"),OR('FIN1-SOURCE'!AT46="O",'FIN1-SOURCE'!AT49="O")),"",SUM('FIN1-SOURCE'!AS46,'FIN1-SOURCE'!AS49))</f>
        <v/>
      </c>
      <c r="I987" s="280" t="str">
        <f>IF(AND(OR(AND('FIN1-SOURCE'!AT46="O",'FIN1-SOURCE'!AT49="O"),AND('FIN1-SOURCE'!AT46="K",'FIN1-SOURCE'!AT49="K")),SUM('FIN1-SOURCE'!AS46,'FIN1-SOURCE'!AS49)=0,ISNUMBER('FIN1-SOURCE'!AS50)),"",IF(OR('FIN1-SOURCE'!AT46="O",'FIN1-SOURCE'!AT49="O"),"O",IF(AND('FIN1-SOURCE'!AT46='FIN1-SOURCE'!AT49,OR('FIN1-SOURCE'!AT46="K",'FIN1-SOURCE'!AT46="W",'FIN1-SOURCE'!AT46="M")), UPPER('FIN1-SOURCE'!AT46),"")))</f>
        <v/>
      </c>
      <c r="J987" s="281" t="s">
        <v>711</v>
      </c>
      <c r="K987" s="280" t="str">
        <f>IF(AND(ISBLANK('FIN1-SOURCE'!AS50),$L$987&lt;&gt;"M"),"",'FIN1-SOURCE'!AS50)</f>
        <v/>
      </c>
      <c r="L987" s="280" t="str">
        <f>IF(ISBLANK('FIN1-SOURCE'!AT50),"",'FIN1-SOURCE'!AT50)</f>
        <v/>
      </c>
      <c r="M987" s="257" t="str">
        <f t="shared" si="16"/>
        <v>OK</v>
      </c>
      <c r="N987" s="15"/>
    </row>
    <row r="988" spans="1:14" ht="33.75" x14ac:dyDescent="0.25">
      <c r="A988" s="257" t="s">
        <v>834</v>
      </c>
      <c r="B988" s="257" t="s">
        <v>2281</v>
      </c>
      <c r="C988" s="257" t="s">
        <v>688</v>
      </c>
      <c r="D988" s="277" t="s">
        <v>2282</v>
      </c>
      <c r="E988" s="278" t="s">
        <v>711</v>
      </c>
      <c r="F988" s="279" t="s">
        <v>688</v>
      </c>
      <c r="G988" s="277" t="s">
        <v>2283</v>
      </c>
      <c r="H988" s="280" t="str">
        <f>IF(OR(AND('FIN1-SOURCE'!AM51="",'FIN1-SOURCE'!AN51=""),AND('FIN1-SOURCE'!AP51="",'FIN1-SOURCE'!AQ51=""),AND('FIN1-SOURCE'!AN51="K",'FIN1-SOURCE'!AQ51="K"),OR('FIN1-SOURCE'!AN51="O",'FIN1-SOURCE'!AQ51="O")),"",SUM('FIN1-SOURCE'!AM51,'FIN1-SOURCE'!AP51))</f>
        <v/>
      </c>
      <c r="I988" s="280" t="str">
        <f xml:space="preserve"> IF(AND(OR(AND('FIN1-SOURCE'!AN51="O",'FIN1-SOURCE'!AQ51="O"),AND('FIN1-SOURCE'!AN51="K",'FIN1-SOURCE'!AQ51="K")),SUM('FIN1-SOURCE'!AM51,'FIN1-SOURCE'!AP51)=0,ISNUMBER('FIN1-SOURCE'!AS51)),"",IF(OR('FIN1-SOURCE'!AN51="O",'FIN1-SOURCE'!AQ51="O"),"O",IF(AND('FIN1-SOURCE'!AN51='FIN1-SOURCE'!AQ51,OR('FIN1-SOURCE'!AN51="K",'FIN1-SOURCE'!AN51="W",'FIN1-SOURCE'!AN51="M")),UPPER( 'FIN1-SOURCE'!AN51),"")))</f>
        <v/>
      </c>
      <c r="J988" s="281" t="s">
        <v>711</v>
      </c>
      <c r="K988" s="280" t="str">
        <f>IF(AND(ISBLANK('FIN1-SOURCE'!AS51),$L$988&lt;&gt;"M"),"",'FIN1-SOURCE'!AS51)</f>
        <v/>
      </c>
      <c r="L988" s="280" t="str">
        <f>IF(ISBLANK('FIN1-SOURCE'!AT51),"",'FIN1-SOURCE'!AT51)</f>
        <v/>
      </c>
      <c r="M988" s="257" t="str">
        <f t="shared" si="16"/>
        <v>OK</v>
      </c>
      <c r="N988" s="15"/>
    </row>
    <row r="989" spans="1:14" ht="33.75" x14ac:dyDescent="0.25">
      <c r="A989" s="257" t="s">
        <v>834</v>
      </c>
      <c r="B989" s="257" t="s">
        <v>2284</v>
      </c>
      <c r="C989" s="257" t="s">
        <v>688</v>
      </c>
      <c r="D989" s="277" t="s">
        <v>2285</v>
      </c>
      <c r="E989" s="278" t="s">
        <v>711</v>
      </c>
      <c r="F989" s="279" t="s">
        <v>688</v>
      </c>
      <c r="G989" s="277" t="s">
        <v>2286</v>
      </c>
      <c r="H989" s="280" t="str">
        <f>IF(OR(AND('FIN1-SOURCE'!AM52="",'FIN1-SOURCE'!AN52=""),AND('FIN1-SOURCE'!AP52="",'FIN1-SOURCE'!AQ52=""),AND('FIN1-SOURCE'!AN52="K",'FIN1-SOURCE'!AQ52="K"),OR('FIN1-SOURCE'!AN52="O",'FIN1-SOURCE'!AQ52="O")),"",SUM('FIN1-SOURCE'!AM52,'FIN1-SOURCE'!AP52))</f>
        <v/>
      </c>
      <c r="I989" s="280" t="str">
        <f xml:space="preserve"> IF(AND(OR(AND('FIN1-SOURCE'!AN52="O",'FIN1-SOURCE'!AQ52="O"),AND('FIN1-SOURCE'!AN52="K",'FIN1-SOURCE'!AQ52="K")),SUM('FIN1-SOURCE'!AM52,'FIN1-SOURCE'!AP52)=0,ISNUMBER('FIN1-SOURCE'!AS52)),"",IF(OR('FIN1-SOURCE'!AN52="O",'FIN1-SOURCE'!AQ52="O"),"O",IF(AND('FIN1-SOURCE'!AN52='FIN1-SOURCE'!AQ52,OR('FIN1-SOURCE'!AN52="K",'FIN1-SOURCE'!AN52="W",'FIN1-SOURCE'!AN52="M")),UPPER( 'FIN1-SOURCE'!AN52),"")))</f>
        <v/>
      </c>
      <c r="J989" s="281" t="s">
        <v>711</v>
      </c>
      <c r="K989" s="280" t="str">
        <f>IF(AND(ISBLANK('FIN1-SOURCE'!AS52),$L$989&lt;&gt;"M"),"",'FIN1-SOURCE'!AS52)</f>
        <v/>
      </c>
      <c r="L989" s="280" t="str">
        <f>IF(ISBLANK('FIN1-SOURCE'!AT52),"",'FIN1-SOURCE'!AT52)</f>
        <v/>
      </c>
      <c r="M989" s="257" t="str">
        <f t="shared" si="16"/>
        <v>OK</v>
      </c>
      <c r="N989" s="15"/>
    </row>
    <row r="990" spans="1:14" ht="33.75" x14ac:dyDescent="0.25">
      <c r="A990" s="257" t="s">
        <v>834</v>
      </c>
      <c r="B990" s="257" t="s">
        <v>2287</v>
      </c>
      <c r="C990" s="257" t="s">
        <v>688</v>
      </c>
      <c r="D990" s="277" t="s">
        <v>2288</v>
      </c>
      <c r="E990" s="278" t="s">
        <v>711</v>
      </c>
      <c r="F990" s="279" t="s">
        <v>688</v>
      </c>
      <c r="G990" s="277" t="s">
        <v>2289</v>
      </c>
      <c r="H990" s="280" t="str">
        <f>IF(OR(AND('FIN1-SOURCE'!AM53="",'FIN1-SOURCE'!AN53=""),AND('FIN1-SOURCE'!AP53="",'FIN1-SOURCE'!AQ53=""),AND('FIN1-SOURCE'!AN53="K",'FIN1-SOURCE'!AQ53="K"),OR('FIN1-SOURCE'!AN53="O",'FIN1-SOURCE'!AQ53="O")),"",SUM('FIN1-SOURCE'!AM53,'FIN1-SOURCE'!AP53))</f>
        <v/>
      </c>
      <c r="I990" s="280" t="str">
        <f xml:space="preserve"> IF(AND(OR(AND('FIN1-SOURCE'!AN53="O",'FIN1-SOURCE'!AQ53="O"),AND('FIN1-SOURCE'!AN53="K",'FIN1-SOURCE'!AQ53="K")),SUM('FIN1-SOURCE'!AM53,'FIN1-SOURCE'!AP53)=0,ISNUMBER('FIN1-SOURCE'!AS53)),"",IF(OR('FIN1-SOURCE'!AN53="O",'FIN1-SOURCE'!AQ53="O"),"O",IF(AND('FIN1-SOURCE'!AN53='FIN1-SOURCE'!AQ53,OR('FIN1-SOURCE'!AN53="K",'FIN1-SOURCE'!AN53="W",'FIN1-SOURCE'!AN53="M")),UPPER( 'FIN1-SOURCE'!AN53),"")))</f>
        <v/>
      </c>
      <c r="J990" s="281" t="s">
        <v>711</v>
      </c>
      <c r="K990" s="280" t="str">
        <f>IF(AND(ISBLANK('FIN1-SOURCE'!AS53),$L$990&lt;&gt;"M"),"",'FIN1-SOURCE'!AS53)</f>
        <v/>
      </c>
      <c r="L990" s="280" t="str">
        <f>IF(ISBLANK('FIN1-SOURCE'!AT53),"",'FIN1-SOURCE'!AT53)</f>
        <v/>
      </c>
      <c r="M990" s="257" t="str">
        <f t="shared" si="16"/>
        <v>OK</v>
      </c>
      <c r="N990" s="15"/>
    </row>
    <row r="991" spans="1:14" ht="33.75" x14ac:dyDescent="0.25">
      <c r="A991" s="257" t="s">
        <v>834</v>
      </c>
      <c r="B991" s="257" t="s">
        <v>2290</v>
      </c>
      <c r="C991" s="257" t="s">
        <v>688</v>
      </c>
      <c r="D991" s="277" t="s">
        <v>2291</v>
      </c>
      <c r="E991" s="278" t="s">
        <v>711</v>
      </c>
      <c r="F991" s="279" t="s">
        <v>688</v>
      </c>
      <c r="G991" s="277" t="s">
        <v>2292</v>
      </c>
      <c r="H991" s="280" t="str">
        <f>IF(OR(AND('FIN1-SOURCE'!AM54="",'FIN1-SOURCE'!AN54=""),AND('FIN1-SOURCE'!AP54="",'FIN1-SOURCE'!AQ54=""),AND('FIN1-SOURCE'!AN54="K",'FIN1-SOURCE'!AQ54="K"),OR('FIN1-SOURCE'!AN54="O",'FIN1-SOURCE'!AQ54="O")),"",SUM('FIN1-SOURCE'!AM54,'FIN1-SOURCE'!AP54))</f>
        <v/>
      </c>
      <c r="I991" s="280" t="str">
        <f xml:space="preserve"> IF(AND(OR(AND('FIN1-SOURCE'!AN54="O",'FIN1-SOURCE'!AQ54="O"),AND('FIN1-SOURCE'!AN54="K",'FIN1-SOURCE'!AQ54="K")),SUM('FIN1-SOURCE'!AM54,'FIN1-SOURCE'!AP54)=0,ISNUMBER('FIN1-SOURCE'!AS54)),"",IF(OR('FIN1-SOURCE'!AN54="O",'FIN1-SOURCE'!AQ54="O"),"O",IF(AND('FIN1-SOURCE'!AN54='FIN1-SOURCE'!AQ54,OR('FIN1-SOURCE'!AN54="K",'FIN1-SOURCE'!AN54="W",'FIN1-SOURCE'!AN54="M")),UPPER( 'FIN1-SOURCE'!AN54),"")))</f>
        <v/>
      </c>
      <c r="J991" s="281" t="s">
        <v>711</v>
      </c>
      <c r="K991" s="280" t="str">
        <f>IF(AND(ISBLANK('FIN1-SOURCE'!AS54),$L$991&lt;&gt;"M"),"",'FIN1-SOURCE'!AS54)</f>
        <v/>
      </c>
      <c r="L991" s="280" t="str">
        <f>IF(ISBLANK('FIN1-SOURCE'!AT54),"",'FIN1-SOURCE'!AT54)</f>
        <v/>
      </c>
      <c r="M991" s="257" t="str">
        <f t="shared" si="16"/>
        <v>OK</v>
      </c>
      <c r="N991" s="15"/>
    </row>
    <row r="992" spans="1:14" ht="33.75" x14ac:dyDescent="0.25">
      <c r="A992" s="257" t="s">
        <v>834</v>
      </c>
      <c r="B992" s="257" t="s">
        <v>2293</v>
      </c>
      <c r="C992" s="257" t="s">
        <v>688</v>
      </c>
      <c r="D992" s="277" t="s">
        <v>2294</v>
      </c>
      <c r="E992" s="278" t="s">
        <v>711</v>
      </c>
      <c r="F992" s="279" t="s">
        <v>688</v>
      </c>
      <c r="G992" s="277" t="s">
        <v>2295</v>
      </c>
      <c r="H992" s="280" t="str">
        <f>IF(OR(AND('FIN1-SOURCE'!AS53="",'FIN1-SOURCE'!AT53=""),AND('FIN1-SOURCE'!AS54="",'FIN1-SOURCE'!AT54=""),AND('FIN1-SOURCE'!AT53="K",'FIN1-SOURCE'!AT54="K"),OR('FIN1-SOURCE'!AT53="O",'FIN1-SOURCE'!AT54="O")),"",SUM('FIN1-SOURCE'!AS53,'FIN1-SOURCE'!AS54))</f>
        <v/>
      </c>
      <c r="I992" s="280" t="str">
        <f>IF(AND(OR(AND('FIN1-SOURCE'!AT53="O",'FIN1-SOURCE'!AT54="O"),AND('FIN1-SOURCE'!AT53="K",'FIN1-SOURCE'!AT54="K")),SUM('FIN1-SOURCE'!AS53,'FIN1-SOURCE'!AS54)=0,ISNUMBER('FIN1-SOURCE'!AS55)),"",IF(OR('FIN1-SOURCE'!AT53="O",'FIN1-SOURCE'!AT54="O"),"O",IF(AND('FIN1-SOURCE'!AT53='FIN1-SOURCE'!AT54,OR('FIN1-SOURCE'!AT53="K",'FIN1-SOURCE'!AT53="W",'FIN1-SOURCE'!AT53="M")), UPPER('FIN1-SOURCE'!AT53),"")))</f>
        <v/>
      </c>
      <c r="J992" s="281" t="s">
        <v>711</v>
      </c>
      <c r="K992" s="280" t="str">
        <f>IF(AND(ISBLANK('FIN1-SOURCE'!AS55),$L$992&lt;&gt;"M"),"",'FIN1-SOURCE'!AS55)</f>
        <v/>
      </c>
      <c r="L992" s="280" t="str">
        <f>IF(ISBLANK('FIN1-SOURCE'!AT55),"",'FIN1-SOURCE'!AT55)</f>
        <v/>
      </c>
      <c r="M992" s="257" t="str">
        <f t="shared" si="16"/>
        <v>OK</v>
      </c>
      <c r="N992" s="15"/>
    </row>
    <row r="993" spans="1:14" ht="33.75" x14ac:dyDescent="0.25">
      <c r="A993" s="257" t="s">
        <v>834</v>
      </c>
      <c r="B993" s="257" t="s">
        <v>2296</v>
      </c>
      <c r="C993" s="257" t="s">
        <v>688</v>
      </c>
      <c r="D993" s="277" t="s">
        <v>2297</v>
      </c>
      <c r="E993" s="278" t="s">
        <v>711</v>
      </c>
      <c r="F993" s="279" t="s">
        <v>688</v>
      </c>
      <c r="G993" s="277" t="s">
        <v>2298</v>
      </c>
      <c r="H993" s="280" t="str">
        <f>IF(OR(AND('FIN1-SOURCE'!AM56="",'FIN1-SOURCE'!AN56=""),AND('FIN1-SOURCE'!AP56="",'FIN1-SOURCE'!AQ56=""),AND('FIN1-SOURCE'!AN56="K",'FIN1-SOURCE'!AQ56="K"),OR('FIN1-SOURCE'!AN56="O",'FIN1-SOURCE'!AQ56="O")),"",SUM('FIN1-SOURCE'!AM56,'FIN1-SOURCE'!AP56))</f>
        <v/>
      </c>
      <c r="I993" s="280" t="str">
        <f xml:space="preserve"> IF(AND(OR(AND('FIN1-SOURCE'!AN56="O",'FIN1-SOURCE'!AQ56="O"),AND('FIN1-SOURCE'!AN56="K",'FIN1-SOURCE'!AQ56="K")),SUM('FIN1-SOURCE'!AM56,'FIN1-SOURCE'!AP56)=0,ISNUMBER('FIN1-SOURCE'!AS56)),"",IF(OR('FIN1-SOURCE'!AN56="O",'FIN1-SOURCE'!AQ56="O"),"O",IF(AND('FIN1-SOURCE'!AN56='FIN1-SOURCE'!AQ56,OR('FIN1-SOURCE'!AN56="K",'FIN1-SOURCE'!AN56="W",'FIN1-SOURCE'!AN56="M")),UPPER( 'FIN1-SOURCE'!AN56),"")))</f>
        <v/>
      </c>
      <c r="J993" s="281" t="s">
        <v>711</v>
      </c>
      <c r="K993" s="280" t="str">
        <f>IF(AND(ISBLANK('FIN1-SOURCE'!AS56),$L$993&lt;&gt;"M"),"",'FIN1-SOURCE'!AS56)</f>
        <v/>
      </c>
      <c r="L993" s="280" t="str">
        <f>IF(ISBLANK('FIN1-SOURCE'!AT56),"",'FIN1-SOURCE'!AT56)</f>
        <v/>
      </c>
      <c r="M993" s="257" t="str">
        <f t="shared" si="16"/>
        <v>OK</v>
      </c>
      <c r="N993" s="15"/>
    </row>
    <row r="994" spans="1:14" ht="33.75" x14ac:dyDescent="0.25">
      <c r="A994" s="257" t="s">
        <v>834</v>
      </c>
      <c r="B994" s="257" t="s">
        <v>2299</v>
      </c>
      <c r="C994" s="257" t="s">
        <v>688</v>
      </c>
      <c r="D994" s="277" t="s">
        <v>2300</v>
      </c>
      <c r="E994" s="278" t="s">
        <v>711</v>
      </c>
      <c r="F994" s="279" t="s">
        <v>688</v>
      </c>
      <c r="G994" s="277" t="s">
        <v>2301</v>
      </c>
      <c r="H994" s="280" t="str">
        <f>IF(OR(AND('FIN1-SOURCE'!AS55="",'FIN1-SOURCE'!AT55=""),AND('FIN1-SOURCE'!AS56="",'FIN1-SOURCE'!AT56=""),AND('FIN1-SOURCE'!AT55="K",'FIN1-SOURCE'!AT56="K"),OR('FIN1-SOURCE'!AT55="O",'FIN1-SOURCE'!AT56="O")),"",SUM('FIN1-SOURCE'!AS55,'FIN1-SOURCE'!AS56))</f>
        <v/>
      </c>
      <c r="I994" s="280" t="str">
        <f>IF(AND(OR(AND('FIN1-SOURCE'!AT55="O",'FIN1-SOURCE'!AT56="O"),AND('FIN1-SOURCE'!AT55="K",'FIN1-SOURCE'!AT56="K")),SUM('FIN1-SOURCE'!AS55,'FIN1-SOURCE'!AS56)=0,ISNUMBER('FIN1-SOURCE'!AS57)),"",IF(OR('FIN1-SOURCE'!AT55="O",'FIN1-SOURCE'!AT56="O"),"O",IF(AND('FIN1-SOURCE'!AT55='FIN1-SOURCE'!AT56,OR('FIN1-SOURCE'!AT55="K",'FIN1-SOURCE'!AT55="W",'FIN1-SOURCE'!AT55="M")), UPPER('FIN1-SOURCE'!AT55),"")))</f>
        <v/>
      </c>
      <c r="J994" s="281" t="s">
        <v>711</v>
      </c>
      <c r="K994" s="280" t="str">
        <f>IF(AND(ISBLANK('FIN1-SOURCE'!AS57),$L$994&lt;&gt;"M"),"",'FIN1-SOURCE'!AS57)</f>
        <v/>
      </c>
      <c r="L994" s="280" t="str">
        <f>IF(ISBLANK('FIN1-SOURCE'!AT57),"",'FIN1-SOURCE'!AT57)</f>
        <v/>
      </c>
      <c r="M994" s="257" t="str">
        <f t="shared" si="16"/>
        <v>OK</v>
      </c>
      <c r="N994" s="15"/>
    </row>
    <row r="995" spans="1:14" ht="45" x14ac:dyDescent="0.25">
      <c r="A995" s="257" t="s">
        <v>834</v>
      </c>
      <c r="B995" s="257" t="s">
        <v>2302</v>
      </c>
      <c r="C995" s="257" t="s">
        <v>688</v>
      </c>
      <c r="D995" s="277" t="s">
        <v>2303</v>
      </c>
      <c r="E995" s="278" t="s">
        <v>711</v>
      </c>
      <c r="F995" s="279" t="s">
        <v>688</v>
      </c>
      <c r="G995" s="277" t="s">
        <v>2304</v>
      </c>
      <c r="H995" s="280" t="str">
        <f>IF(OR(AND('FIN1-SOURCE'!AS50="",'FIN1-SOURCE'!AT50=""),AND('FIN1-SOURCE'!AS52="",'FIN1-SOURCE'!AT52=""),AND('FIN1-SOURCE'!AS57="",'FIN1-SOURCE'!AT57=""),AND('FIN1-SOURCE'!AT50="K",'FIN1-SOURCE'!AT52="K",'FIN1-SOURCE'!AT57="K"),OR('FIN1-SOURCE'!AT50="O",'FIN1-SOURCE'!AT52="O",'FIN1-SOURCE'!AT57="O")),"",SUM('FIN1-SOURCE'!AS50,'FIN1-SOURCE'!AS52,'FIN1-SOURCE'!AS57))</f>
        <v/>
      </c>
      <c r="I995" s="280" t="str">
        <f>IF(AND(OR(AND('FIN1-SOURCE'!AT50="O",'FIN1-SOURCE'!AT52="O",'FIN1-SOURCE'!AT57="O"),AND('FIN1-SOURCE'!AT50="K",'FIN1-SOURCE'!AT52="K",'FIN1-SOURCE'!AT57="K")),SUM('FIN1-SOURCE'!AS50,'FIN1-SOURCE'!AS52,'FIN1-SOURCE'!AS57)=0,ISNUMBER('FIN1-SOURCE'!AS58)),"",IF(OR('FIN1-SOURCE'!AT50="O",'FIN1-SOURCE'!AT52="O",'FIN1-SOURCE'!AT57="O"),"O",IF(AND('FIN1-SOURCE'!AT50='FIN1-SOURCE'!AT52,'FIN1-SOURCE'!AT52='FIN1-SOURCE'!AT57,OR('FIN1-SOURCE'!AT50="K",'FIN1-SOURCE'!AT50="W",'FIN1-SOURCE'!AT50="M")), UPPER('FIN1-SOURCE'!AT50),"")))</f>
        <v/>
      </c>
      <c r="J995" s="281" t="s">
        <v>711</v>
      </c>
      <c r="K995" s="280" t="str">
        <f>IF(AND(ISBLANK('FIN1-SOURCE'!AS58),$L$995&lt;&gt;"M"),"",'FIN1-SOURCE'!AS58)</f>
        <v/>
      </c>
      <c r="L995" s="280" t="str">
        <f>IF(ISBLANK('FIN1-SOURCE'!AT58),"",'FIN1-SOURCE'!AT58)</f>
        <v/>
      </c>
      <c r="M995" s="257" t="str">
        <f t="shared" si="16"/>
        <v>OK</v>
      </c>
      <c r="N995" s="15"/>
    </row>
    <row r="996" spans="1:14" ht="33.75" x14ac:dyDescent="0.25">
      <c r="A996" s="257" t="s">
        <v>834</v>
      </c>
      <c r="B996" s="257" t="s">
        <v>2305</v>
      </c>
      <c r="C996" s="257" t="s">
        <v>688</v>
      </c>
      <c r="D996" s="277" t="s">
        <v>2306</v>
      </c>
      <c r="E996" s="278" t="s">
        <v>711</v>
      </c>
      <c r="F996" s="279" t="s">
        <v>688</v>
      </c>
      <c r="G996" s="277" t="s">
        <v>2307</v>
      </c>
      <c r="H996" s="280" t="str">
        <f>IF(OR(AND('FIN1-SOURCE'!AM59="",'FIN1-SOURCE'!AN59=""),AND('FIN1-SOURCE'!AP59="",'FIN1-SOURCE'!AQ59=""),AND('FIN1-SOURCE'!AN59="K",'FIN1-SOURCE'!AQ59="K"),OR('FIN1-SOURCE'!AN59="O",'FIN1-SOURCE'!AQ59="O")),"",SUM('FIN1-SOURCE'!AM59,'FIN1-SOURCE'!AP59))</f>
        <v/>
      </c>
      <c r="I996" s="280" t="str">
        <f xml:space="preserve"> IF(AND(OR(AND('FIN1-SOURCE'!AN59="O",'FIN1-SOURCE'!AQ59="O"),AND('FIN1-SOURCE'!AN59="K",'FIN1-SOURCE'!AQ59="K")),SUM('FIN1-SOURCE'!AM59,'FIN1-SOURCE'!AP59)=0,ISNUMBER('FIN1-SOURCE'!AS59)),"",IF(OR('FIN1-SOURCE'!AN59="O",'FIN1-SOURCE'!AQ59="O"),"O",IF(AND('FIN1-SOURCE'!AN59='FIN1-SOURCE'!AQ59,OR('FIN1-SOURCE'!AN59="K",'FIN1-SOURCE'!AN59="W",'FIN1-SOURCE'!AN59="M")),UPPER( 'FIN1-SOURCE'!AN59),"")))</f>
        <v/>
      </c>
      <c r="J996" s="281" t="s">
        <v>711</v>
      </c>
      <c r="K996" s="280" t="str">
        <f>IF(AND(ISBLANK('FIN1-SOURCE'!AS59),$L$996&lt;&gt;"M"),"",'FIN1-SOURCE'!AS59)</f>
        <v/>
      </c>
      <c r="L996" s="280" t="str">
        <f>IF(ISBLANK('FIN1-SOURCE'!AT59),"",'FIN1-SOURCE'!AT59)</f>
        <v/>
      </c>
      <c r="M996" s="257" t="str">
        <f t="shared" si="16"/>
        <v>OK</v>
      </c>
      <c r="N996" s="15"/>
    </row>
    <row r="997" spans="1:14" ht="33.75" x14ac:dyDescent="0.25">
      <c r="A997" s="257" t="s">
        <v>834</v>
      </c>
      <c r="B997" s="257" t="s">
        <v>2308</v>
      </c>
      <c r="C997" s="257" t="s">
        <v>688</v>
      </c>
      <c r="D997" s="277" t="s">
        <v>2309</v>
      </c>
      <c r="E997" s="278" t="s">
        <v>711</v>
      </c>
      <c r="F997" s="279" t="s">
        <v>688</v>
      </c>
      <c r="G997" s="277" t="s">
        <v>2310</v>
      </c>
      <c r="H997" s="280" t="str">
        <f>IF(OR(AND('FIN1-SOURCE'!AM60="",'FIN1-SOURCE'!AN60=""),AND('FIN1-SOURCE'!AP60="",'FIN1-SOURCE'!AQ60=""),AND('FIN1-SOURCE'!AN60="K",'FIN1-SOURCE'!AQ60="K"),OR('FIN1-SOURCE'!AN60="O",'FIN1-SOURCE'!AQ60="O")),"",SUM('FIN1-SOURCE'!AM60,'FIN1-SOURCE'!AP60))</f>
        <v/>
      </c>
      <c r="I997" s="280" t="str">
        <f xml:space="preserve"> IF(AND(OR(AND('FIN1-SOURCE'!AN60="O",'FIN1-SOURCE'!AQ60="O"),AND('FIN1-SOURCE'!AN60="K",'FIN1-SOURCE'!AQ60="K")),SUM('FIN1-SOURCE'!AM60,'FIN1-SOURCE'!AP60)=0,ISNUMBER('FIN1-SOURCE'!AS60)),"",IF(OR('FIN1-SOURCE'!AN60="O",'FIN1-SOURCE'!AQ60="O"),"O",IF(AND('FIN1-SOURCE'!AN60='FIN1-SOURCE'!AQ60,OR('FIN1-SOURCE'!AN60="K",'FIN1-SOURCE'!AN60="W",'FIN1-SOURCE'!AN60="M")),UPPER( 'FIN1-SOURCE'!AN60),"")))</f>
        <v/>
      </c>
      <c r="J997" s="281" t="s">
        <v>711</v>
      </c>
      <c r="K997" s="280" t="str">
        <f>IF(AND(ISBLANK('FIN1-SOURCE'!AS60),$L$997&lt;&gt;"M"),"",'FIN1-SOURCE'!AS60)</f>
        <v/>
      </c>
      <c r="L997" s="280" t="str">
        <f>IF(ISBLANK('FIN1-SOURCE'!AT60),"",'FIN1-SOURCE'!AT60)</f>
        <v/>
      </c>
      <c r="M997" s="257" t="str">
        <f t="shared" si="16"/>
        <v>OK</v>
      </c>
      <c r="N997" s="15"/>
    </row>
    <row r="998" spans="1:14" ht="33.75" x14ac:dyDescent="0.25">
      <c r="A998" s="257" t="s">
        <v>834</v>
      </c>
      <c r="B998" s="257" t="s">
        <v>2311</v>
      </c>
      <c r="C998" s="257" t="s">
        <v>688</v>
      </c>
      <c r="D998" s="277" t="s">
        <v>2312</v>
      </c>
      <c r="E998" s="278" t="s">
        <v>711</v>
      </c>
      <c r="F998" s="279" t="s">
        <v>688</v>
      </c>
      <c r="G998" s="277" t="s">
        <v>2313</v>
      </c>
      <c r="H998" s="280" t="str">
        <f>IF(OR(AND('FIN1-SOURCE'!AM61="",'FIN1-SOURCE'!AN61=""),AND('FIN1-SOURCE'!AP61="",'FIN1-SOURCE'!AQ61=""),AND('FIN1-SOURCE'!AN61="K",'FIN1-SOURCE'!AQ61="K"),OR('FIN1-SOURCE'!AN61="O",'FIN1-SOURCE'!AQ61="O")),"",SUM('FIN1-SOURCE'!AM61,'FIN1-SOURCE'!AP61))</f>
        <v/>
      </c>
      <c r="I998" s="280" t="str">
        <f xml:space="preserve"> IF(AND(OR(AND('FIN1-SOURCE'!AN61="O",'FIN1-SOURCE'!AQ61="O"),AND('FIN1-SOURCE'!AN61="K",'FIN1-SOURCE'!AQ61="K")),SUM('FIN1-SOURCE'!AM61,'FIN1-SOURCE'!AP61)=0,ISNUMBER('FIN1-SOURCE'!AS61)),"",IF(OR('FIN1-SOURCE'!AN61="O",'FIN1-SOURCE'!AQ61="O"),"O",IF(AND('FIN1-SOURCE'!AN61='FIN1-SOURCE'!AQ61,OR('FIN1-SOURCE'!AN61="K",'FIN1-SOURCE'!AN61="W",'FIN1-SOURCE'!AN61="M")),UPPER( 'FIN1-SOURCE'!AN61),"")))</f>
        <v/>
      </c>
      <c r="J998" s="281" t="s">
        <v>711</v>
      </c>
      <c r="K998" s="280" t="str">
        <f>IF(AND(ISBLANK('FIN1-SOURCE'!AS61),$L$998&lt;&gt;"M"),"",'FIN1-SOURCE'!AS61)</f>
        <v/>
      </c>
      <c r="L998" s="280" t="str">
        <f>IF(ISBLANK('FIN1-SOURCE'!AT61),"",'FIN1-SOURCE'!AT61)</f>
        <v/>
      </c>
      <c r="M998" s="257" t="str">
        <f t="shared" si="16"/>
        <v>OK</v>
      </c>
      <c r="N998" s="15"/>
    </row>
    <row r="999" spans="1:14" ht="33.75" x14ac:dyDescent="0.25">
      <c r="A999" s="257" t="s">
        <v>834</v>
      </c>
      <c r="B999" s="257" t="s">
        <v>2314</v>
      </c>
      <c r="C999" s="257" t="s">
        <v>688</v>
      </c>
      <c r="D999" s="277" t="s">
        <v>2315</v>
      </c>
      <c r="E999" s="278" t="s">
        <v>711</v>
      </c>
      <c r="F999" s="279" t="s">
        <v>688</v>
      </c>
      <c r="G999" s="277" t="s">
        <v>2316</v>
      </c>
      <c r="H999" s="280" t="str">
        <f>IF(OR(AND('FIN1-SOURCE'!AS60="",'FIN1-SOURCE'!AT60=""),AND('FIN1-SOURCE'!AS61="",'FIN1-SOURCE'!AT61=""),AND('FIN1-SOURCE'!AT60="K",'FIN1-SOURCE'!AT61="K"),OR('FIN1-SOURCE'!AT60="O",'FIN1-SOURCE'!AT61="O")),"",SUM('FIN1-SOURCE'!AS60,'FIN1-SOURCE'!AS61))</f>
        <v/>
      </c>
      <c r="I999" s="280" t="str">
        <f>IF(AND(OR(AND('FIN1-SOURCE'!AT60="O",'FIN1-SOURCE'!AT61="O"),AND('FIN1-SOURCE'!AT60="K",'FIN1-SOURCE'!AT61="K")),SUM('FIN1-SOURCE'!AS60,'FIN1-SOURCE'!AS61)=0,ISNUMBER('FIN1-SOURCE'!AS62)),"",IF(OR('FIN1-SOURCE'!AT60="O",'FIN1-SOURCE'!AT61="O"),"O",IF(AND('FIN1-SOURCE'!AT60='FIN1-SOURCE'!AT61,OR('FIN1-SOURCE'!AT60="K",'FIN1-SOURCE'!AT60="W",'FIN1-SOURCE'!AT60="M")), UPPER('FIN1-SOURCE'!AT60),"")))</f>
        <v/>
      </c>
      <c r="J999" s="281" t="s">
        <v>711</v>
      </c>
      <c r="K999" s="280" t="str">
        <f>IF(AND(ISBLANK('FIN1-SOURCE'!AS62),$L$999&lt;&gt;"M"),"",'FIN1-SOURCE'!AS62)</f>
        <v/>
      </c>
      <c r="L999" s="280" t="str">
        <f>IF(ISBLANK('FIN1-SOURCE'!AT62),"",'FIN1-SOURCE'!AT62)</f>
        <v/>
      </c>
      <c r="M999" s="257" t="str">
        <f t="shared" si="16"/>
        <v>OK</v>
      </c>
      <c r="N999" s="15"/>
    </row>
    <row r="1000" spans="1:14" ht="33.75" x14ac:dyDescent="0.25">
      <c r="A1000" s="257" t="s">
        <v>834</v>
      </c>
      <c r="B1000" s="257" t="s">
        <v>2317</v>
      </c>
      <c r="C1000" s="257" t="s">
        <v>688</v>
      </c>
      <c r="D1000" s="277" t="s">
        <v>2318</v>
      </c>
      <c r="E1000" s="278" t="s">
        <v>711</v>
      </c>
      <c r="F1000" s="279" t="s">
        <v>688</v>
      </c>
      <c r="G1000" s="277" t="s">
        <v>2319</v>
      </c>
      <c r="H1000" s="280" t="str">
        <f>IF(OR(AND('FIN1-SOURCE'!AS59="",'FIN1-SOURCE'!AT59=""),AND('FIN1-SOURCE'!AS62="",'FIN1-SOURCE'!AT62=""),AND('FIN1-SOURCE'!AT59="K",'FIN1-SOURCE'!AT62="K"),OR('FIN1-SOURCE'!AT59="O",'FIN1-SOURCE'!AT62="O")),"",SUM('FIN1-SOURCE'!AS59,'FIN1-SOURCE'!AS62))</f>
        <v/>
      </c>
      <c r="I1000" s="280" t="str">
        <f>IF(AND(OR(AND('FIN1-SOURCE'!AT59="O",'FIN1-SOURCE'!AT62="O"),AND('FIN1-SOURCE'!AT59="K",'FIN1-SOURCE'!AT62="K")),SUM('FIN1-SOURCE'!AS59,'FIN1-SOURCE'!AS62)=0,ISNUMBER('FIN1-SOURCE'!AS63)),"",IF(OR('FIN1-SOURCE'!AT59="O",'FIN1-SOURCE'!AT62="O"),"O",IF(AND('FIN1-SOURCE'!AT59='FIN1-SOURCE'!AT62,OR('FIN1-SOURCE'!AT59="K",'FIN1-SOURCE'!AT59="W",'FIN1-SOURCE'!AT59="M")), UPPER('FIN1-SOURCE'!AT59),"")))</f>
        <v/>
      </c>
      <c r="J1000" s="281" t="s">
        <v>711</v>
      </c>
      <c r="K1000" s="280" t="str">
        <f>IF(AND(ISBLANK('FIN1-SOURCE'!AS63),$L$1000&lt;&gt;"M"),"",'FIN1-SOURCE'!AS63)</f>
        <v/>
      </c>
      <c r="L1000" s="280" t="str">
        <f>IF(ISBLANK('FIN1-SOURCE'!AT63),"",'FIN1-SOURCE'!AT63)</f>
        <v/>
      </c>
      <c r="M1000" s="257" t="str">
        <f t="shared" si="16"/>
        <v>OK</v>
      </c>
      <c r="N1000" s="15"/>
    </row>
    <row r="1001" spans="1:14" ht="33.75" x14ac:dyDescent="0.25">
      <c r="A1001" s="257" t="s">
        <v>834</v>
      </c>
      <c r="B1001" s="257" t="s">
        <v>2320</v>
      </c>
      <c r="C1001" s="257" t="s">
        <v>688</v>
      </c>
      <c r="D1001" s="277" t="s">
        <v>2321</v>
      </c>
      <c r="E1001" s="278" t="s">
        <v>711</v>
      </c>
      <c r="F1001" s="279" t="s">
        <v>688</v>
      </c>
      <c r="G1001" s="277" t="s">
        <v>2322</v>
      </c>
      <c r="H1001" s="280" t="str">
        <f>IF(OR(AND('FIN1-SOURCE'!AM64="",'FIN1-SOURCE'!AN64=""),AND('FIN1-SOURCE'!AP64="",'FIN1-SOURCE'!AQ64=""),AND('FIN1-SOURCE'!AN64="K",'FIN1-SOURCE'!AQ64="K"),OR('FIN1-SOURCE'!AN64="O",'FIN1-SOURCE'!AQ64="O")),"",SUM('FIN1-SOURCE'!AM64,'FIN1-SOURCE'!AP64))</f>
        <v/>
      </c>
      <c r="I1001" s="280" t="str">
        <f xml:space="preserve"> IF(AND(OR(AND('FIN1-SOURCE'!AN64="O",'FIN1-SOURCE'!AQ64="O"),AND('FIN1-SOURCE'!AN64="K",'FIN1-SOURCE'!AQ64="K")),SUM('FIN1-SOURCE'!AM64,'FIN1-SOURCE'!AP64)=0,ISNUMBER('FIN1-SOURCE'!AS64)),"",IF(OR('FIN1-SOURCE'!AN64="O",'FIN1-SOURCE'!AQ64="O"),"O",IF(AND('FIN1-SOURCE'!AN64='FIN1-SOURCE'!AQ64,OR('FIN1-SOURCE'!AN64="K",'FIN1-SOURCE'!AN64="W",'FIN1-SOURCE'!AN64="M")),UPPER( 'FIN1-SOURCE'!AN64),"")))</f>
        <v/>
      </c>
      <c r="J1001" s="281" t="s">
        <v>711</v>
      </c>
      <c r="K1001" s="280" t="str">
        <f>IF(AND(ISBLANK('FIN1-SOURCE'!AS64),$L$1001&lt;&gt;"M"),"",'FIN1-SOURCE'!AS64)</f>
        <v/>
      </c>
      <c r="L1001" s="280" t="str">
        <f>IF(ISBLANK('FIN1-SOURCE'!AT64),"",'FIN1-SOURCE'!AT64)</f>
        <v/>
      </c>
      <c r="M1001" s="257" t="str">
        <f t="shared" si="16"/>
        <v>OK</v>
      </c>
      <c r="N1001" s="15"/>
    </row>
    <row r="1002" spans="1:14" ht="33.75" x14ac:dyDescent="0.25">
      <c r="A1002" s="257" t="s">
        <v>834</v>
      </c>
      <c r="B1002" s="257" t="s">
        <v>2323</v>
      </c>
      <c r="C1002" s="257" t="s">
        <v>688</v>
      </c>
      <c r="D1002" s="277" t="s">
        <v>2324</v>
      </c>
      <c r="E1002" s="278" t="s">
        <v>711</v>
      </c>
      <c r="F1002" s="279" t="s">
        <v>688</v>
      </c>
      <c r="G1002" s="277" t="s">
        <v>2325</v>
      </c>
      <c r="H1002" s="280" t="str">
        <f>IF(OR(AND('FIN1-SOURCE'!AM65="",'FIN1-SOURCE'!AN65=""),AND('FIN1-SOURCE'!AP65="",'FIN1-SOURCE'!AQ65=""),AND('FIN1-SOURCE'!AN65="K",'FIN1-SOURCE'!AQ65="K"),OR('FIN1-SOURCE'!AN65="O",'FIN1-SOURCE'!AQ65="O")),"",SUM('FIN1-SOURCE'!AM65,'FIN1-SOURCE'!AP65))</f>
        <v/>
      </c>
      <c r="I1002" s="280" t="str">
        <f xml:space="preserve"> IF(AND(OR(AND('FIN1-SOURCE'!AN65="O",'FIN1-SOURCE'!AQ65="O"),AND('FIN1-SOURCE'!AN65="K",'FIN1-SOURCE'!AQ65="K")),SUM('FIN1-SOURCE'!AM65,'FIN1-SOURCE'!AP65)=0,ISNUMBER('FIN1-SOURCE'!AS65)),"",IF(OR('FIN1-SOURCE'!AN65="O",'FIN1-SOURCE'!AQ65="O"),"O",IF(AND('FIN1-SOURCE'!AN65='FIN1-SOURCE'!AQ65,OR('FIN1-SOURCE'!AN65="K",'FIN1-SOURCE'!AN65="W",'FIN1-SOURCE'!AN65="M")),UPPER( 'FIN1-SOURCE'!AN65),"")))</f>
        <v/>
      </c>
      <c r="J1002" s="281" t="s">
        <v>711</v>
      </c>
      <c r="K1002" s="280" t="str">
        <f>IF(AND(ISBLANK('FIN1-SOURCE'!AS65),$L$1002&lt;&gt;"M"),"",'FIN1-SOURCE'!AS65)</f>
        <v/>
      </c>
      <c r="L1002" s="280" t="str">
        <f>IF(ISBLANK('FIN1-SOURCE'!AT65),"",'FIN1-SOURCE'!AT65)</f>
        <v/>
      </c>
      <c r="M1002" s="257" t="str">
        <f t="shared" si="16"/>
        <v>OK</v>
      </c>
      <c r="N1002" s="15"/>
    </row>
    <row r="1003" spans="1:14" ht="33.75" x14ac:dyDescent="0.25">
      <c r="A1003" s="257" t="s">
        <v>834</v>
      </c>
      <c r="B1003" s="257" t="s">
        <v>2326</v>
      </c>
      <c r="C1003" s="257" t="s">
        <v>688</v>
      </c>
      <c r="D1003" s="277" t="s">
        <v>2327</v>
      </c>
      <c r="E1003" s="278" t="s">
        <v>711</v>
      </c>
      <c r="F1003" s="279" t="s">
        <v>688</v>
      </c>
      <c r="G1003" s="277" t="s">
        <v>2328</v>
      </c>
      <c r="H1003" s="280" t="str">
        <f>IF(OR(AND('FIN1-SOURCE'!AM66="",'FIN1-SOURCE'!AN66=""),AND('FIN1-SOURCE'!AP66="",'FIN1-SOURCE'!AQ66=""),AND('FIN1-SOURCE'!AN66="K",'FIN1-SOURCE'!AQ66="K"),OR('FIN1-SOURCE'!AN66="O",'FIN1-SOURCE'!AQ66="O")),"",SUM('FIN1-SOURCE'!AM66,'FIN1-SOURCE'!AP66))</f>
        <v/>
      </c>
      <c r="I1003" s="280" t="str">
        <f xml:space="preserve"> IF(AND(OR(AND('FIN1-SOURCE'!AN66="O",'FIN1-SOURCE'!AQ66="O"),AND('FIN1-SOURCE'!AN66="K",'FIN1-SOURCE'!AQ66="K")),SUM('FIN1-SOURCE'!AM66,'FIN1-SOURCE'!AP66)=0,ISNUMBER('FIN1-SOURCE'!AS66)),"",IF(OR('FIN1-SOURCE'!AN66="O",'FIN1-SOURCE'!AQ66="O"),"O",IF(AND('FIN1-SOURCE'!AN66='FIN1-SOURCE'!AQ66,OR('FIN1-SOURCE'!AN66="K",'FIN1-SOURCE'!AN66="W",'FIN1-SOURCE'!AN66="M")),UPPER( 'FIN1-SOURCE'!AN66),"")))</f>
        <v/>
      </c>
      <c r="J1003" s="281" t="s">
        <v>711</v>
      </c>
      <c r="K1003" s="280" t="str">
        <f>IF(AND(ISBLANK('FIN1-SOURCE'!AS66),$L$1003&lt;&gt;"M"),"",'FIN1-SOURCE'!AS66)</f>
        <v/>
      </c>
      <c r="L1003" s="280" t="str">
        <f>IF(ISBLANK('FIN1-SOURCE'!AT66),"",'FIN1-SOURCE'!AT66)</f>
        <v/>
      </c>
      <c r="M1003" s="257" t="str">
        <f t="shared" si="16"/>
        <v>OK</v>
      </c>
      <c r="N1003" s="15"/>
    </row>
    <row r="1004" spans="1:14" ht="33.75" x14ac:dyDescent="0.25">
      <c r="A1004" s="257" t="s">
        <v>834</v>
      </c>
      <c r="B1004" s="257" t="s">
        <v>2329</v>
      </c>
      <c r="C1004" s="257" t="s">
        <v>688</v>
      </c>
      <c r="D1004" s="277" t="s">
        <v>2330</v>
      </c>
      <c r="E1004" s="278" t="s">
        <v>711</v>
      </c>
      <c r="F1004" s="279" t="s">
        <v>688</v>
      </c>
      <c r="G1004" s="277" t="s">
        <v>2331</v>
      </c>
      <c r="H1004" s="280" t="str">
        <f>IF(OR(AND('FIN1-SOURCE'!AS65="",'FIN1-SOURCE'!AT65=""),AND('FIN1-SOURCE'!AS66="",'FIN1-SOURCE'!AT66=""),AND('FIN1-SOURCE'!AT65="K",'FIN1-SOURCE'!AT66="K"),OR('FIN1-SOURCE'!AT65="O",'FIN1-SOURCE'!AT66="O")),"",SUM('FIN1-SOURCE'!AS65,'FIN1-SOURCE'!AS66))</f>
        <v/>
      </c>
      <c r="I1004" s="280" t="str">
        <f>IF(AND(OR(AND('FIN1-SOURCE'!AT65="O",'FIN1-SOURCE'!AT66="O"),AND('FIN1-SOURCE'!AT65="K",'FIN1-SOURCE'!AT66="K")),SUM('FIN1-SOURCE'!AS65,'FIN1-SOURCE'!AS66)=0,ISNUMBER('FIN1-SOURCE'!AS67)),"",IF(OR('FIN1-SOURCE'!AT65="O",'FIN1-SOURCE'!AT66="O"),"O",IF(AND('FIN1-SOURCE'!AT65='FIN1-SOURCE'!AT66,OR('FIN1-SOURCE'!AT65="K",'FIN1-SOURCE'!AT65="W",'FIN1-SOURCE'!AT65="M")), UPPER('FIN1-SOURCE'!AT65),"")))</f>
        <v/>
      </c>
      <c r="J1004" s="281" t="s">
        <v>711</v>
      </c>
      <c r="K1004" s="280" t="str">
        <f>IF(AND(ISBLANK('FIN1-SOURCE'!AS67),$L$1004&lt;&gt;"M"),"",'FIN1-SOURCE'!AS67)</f>
        <v/>
      </c>
      <c r="L1004" s="280" t="str">
        <f>IF(ISBLANK('FIN1-SOURCE'!AT67),"",'FIN1-SOURCE'!AT67)</f>
        <v/>
      </c>
      <c r="M1004" s="257" t="str">
        <f t="shared" si="16"/>
        <v>OK</v>
      </c>
      <c r="N1004" s="15"/>
    </row>
    <row r="1005" spans="1:14" ht="33.75" x14ac:dyDescent="0.25">
      <c r="A1005" s="257" t="s">
        <v>834</v>
      </c>
      <c r="B1005" s="257" t="s">
        <v>2332</v>
      </c>
      <c r="C1005" s="257" t="s">
        <v>688</v>
      </c>
      <c r="D1005" s="277" t="s">
        <v>2333</v>
      </c>
      <c r="E1005" s="278" t="s">
        <v>711</v>
      </c>
      <c r="F1005" s="279" t="s">
        <v>688</v>
      </c>
      <c r="G1005" s="277" t="s">
        <v>2334</v>
      </c>
      <c r="H1005" s="280" t="str">
        <f>IF(OR(AND('FIN1-SOURCE'!AM68="",'FIN1-SOURCE'!AN68=""),AND('FIN1-SOURCE'!AP68="",'FIN1-SOURCE'!AQ68=""),AND('FIN1-SOURCE'!AN68="K",'FIN1-SOURCE'!AQ68="K"),OR('FIN1-SOURCE'!AN68="O",'FIN1-SOURCE'!AQ68="O")),"",SUM('FIN1-SOURCE'!AM68,'FIN1-SOURCE'!AP68))</f>
        <v/>
      </c>
      <c r="I1005" s="280" t="str">
        <f xml:space="preserve"> IF(AND(OR(AND('FIN1-SOURCE'!AN68="O",'FIN1-SOURCE'!AQ68="O"),AND('FIN1-SOURCE'!AN68="K",'FIN1-SOURCE'!AQ68="K")),SUM('FIN1-SOURCE'!AM68,'FIN1-SOURCE'!AP68)=0,ISNUMBER('FIN1-SOURCE'!AS68)),"",IF(OR('FIN1-SOURCE'!AN68="O",'FIN1-SOURCE'!AQ68="O"),"O",IF(AND('FIN1-SOURCE'!AN68='FIN1-SOURCE'!AQ68,OR('FIN1-SOURCE'!AN68="K",'FIN1-SOURCE'!AN68="W",'FIN1-SOURCE'!AN68="M")),UPPER( 'FIN1-SOURCE'!AN68),"")))</f>
        <v/>
      </c>
      <c r="J1005" s="281" t="s">
        <v>711</v>
      </c>
      <c r="K1005" s="280" t="str">
        <f>IF(AND(ISBLANK('FIN1-SOURCE'!AS68),$L$1005&lt;&gt;"M"),"",'FIN1-SOURCE'!AS68)</f>
        <v/>
      </c>
      <c r="L1005" s="280" t="str">
        <f>IF(ISBLANK('FIN1-SOURCE'!AT68),"",'FIN1-SOURCE'!AT68)</f>
        <v/>
      </c>
      <c r="M1005" s="257" t="str">
        <f t="shared" si="16"/>
        <v>OK</v>
      </c>
      <c r="N1005" s="15"/>
    </row>
    <row r="1006" spans="1:14" ht="33.75" x14ac:dyDescent="0.25">
      <c r="A1006" s="257" t="s">
        <v>834</v>
      </c>
      <c r="B1006" s="257" t="s">
        <v>2335</v>
      </c>
      <c r="C1006" s="257" t="s">
        <v>688</v>
      </c>
      <c r="D1006" s="277" t="s">
        <v>2336</v>
      </c>
      <c r="E1006" s="278" t="s">
        <v>711</v>
      </c>
      <c r="F1006" s="279" t="s">
        <v>688</v>
      </c>
      <c r="G1006" s="277" t="s">
        <v>2337</v>
      </c>
      <c r="H1006" s="280" t="str">
        <f>IF(OR(AND('FIN1-SOURCE'!AS67="",'FIN1-SOURCE'!AT67=""),AND('FIN1-SOURCE'!AS68="",'FIN1-SOURCE'!AT68=""),AND('FIN1-SOURCE'!AT67="K",'FIN1-SOURCE'!AT68="K"),OR('FIN1-SOURCE'!AT67="O",'FIN1-SOURCE'!AT68="O")),"",SUM('FIN1-SOURCE'!AS67,'FIN1-SOURCE'!AS68))</f>
        <v/>
      </c>
      <c r="I1006" s="280" t="str">
        <f>IF(AND(OR(AND('FIN1-SOURCE'!AT67="O",'FIN1-SOURCE'!AT68="O"),AND('FIN1-SOURCE'!AT67="K",'FIN1-SOURCE'!AT68="K")),SUM('FIN1-SOURCE'!AS67,'FIN1-SOURCE'!AS68)=0,ISNUMBER('FIN1-SOURCE'!AS69)),"",IF(OR('FIN1-SOURCE'!AT67="O",'FIN1-SOURCE'!AT68="O"),"O",IF(AND('FIN1-SOURCE'!AT67='FIN1-SOURCE'!AT68,OR('FIN1-SOURCE'!AT67="K",'FIN1-SOURCE'!AT67="W",'FIN1-SOURCE'!AT67="M")), UPPER('FIN1-SOURCE'!AT67),"")))</f>
        <v/>
      </c>
      <c r="J1006" s="281" t="s">
        <v>711</v>
      </c>
      <c r="K1006" s="280" t="str">
        <f>IF(AND(ISBLANK('FIN1-SOURCE'!AS69),$L$1006&lt;&gt;"M"),"",'FIN1-SOURCE'!AS69)</f>
        <v/>
      </c>
      <c r="L1006" s="280" t="str">
        <f>IF(ISBLANK('FIN1-SOURCE'!AT69),"",'FIN1-SOURCE'!AT69)</f>
        <v/>
      </c>
      <c r="M1006" s="257" t="str">
        <f t="shared" si="16"/>
        <v>OK</v>
      </c>
      <c r="N1006" s="15"/>
    </row>
    <row r="1007" spans="1:14" ht="33.75" x14ac:dyDescent="0.25">
      <c r="A1007" s="257" t="s">
        <v>834</v>
      </c>
      <c r="B1007" s="257" t="s">
        <v>2338</v>
      </c>
      <c r="C1007" s="257" t="s">
        <v>688</v>
      </c>
      <c r="D1007" s="277" t="s">
        <v>2339</v>
      </c>
      <c r="E1007" s="278" t="s">
        <v>711</v>
      </c>
      <c r="F1007" s="279" t="s">
        <v>688</v>
      </c>
      <c r="G1007" s="277" t="s">
        <v>2340</v>
      </c>
      <c r="H1007" s="280" t="str">
        <f>IF(OR(AND('FIN1-SOURCE'!AS63="",'FIN1-SOURCE'!AT63=""),AND('FIN1-SOURCE'!AS69="",'FIN1-SOURCE'!AT69=""),AND('FIN1-SOURCE'!AT63="K",'FIN1-SOURCE'!AT69="K"),OR('FIN1-SOURCE'!AT63="O",'FIN1-SOURCE'!AT69="O")),"",SUM('FIN1-SOURCE'!AS63,'FIN1-SOURCE'!AS69))</f>
        <v/>
      </c>
      <c r="I1007" s="280" t="str">
        <f>IF(AND(OR(AND('FIN1-SOURCE'!AT63="O",'FIN1-SOURCE'!AT69="O"),AND('FIN1-SOURCE'!AT63="K",'FIN1-SOURCE'!AT69="K")),SUM('FIN1-SOURCE'!AS63,'FIN1-SOURCE'!AS69)=0,ISNUMBER('FIN1-SOURCE'!AS70)),"",IF(OR('FIN1-SOURCE'!AT63="O",'FIN1-SOURCE'!AT69="O"),"O",IF(AND('FIN1-SOURCE'!AT63='FIN1-SOURCE'!AT69,OR('FIN1-SOURCE'!AT63="K",'FIN1-SOURCE'!AT63="W",'FIN1-SOURCE'!AT63="M")), UPPER('FIN1-SOURCE'!AT63),"")))</f>
        <v/>
      </c>
      <c r="J1007" s="281" t="s">
        <v>711</v>
      </c>
      <c r="K1007" s="280" t="str">
        <f>IF(AND(ISBLANK('FIN1-SOURCE'!AS70),$L$1007&lt;&gt;"M"),"",'FIN1-SOURCE'!AS70)</f>
        <v/>
      </c>
      <c r="L1007" s="280" t="str">
        <f>IF(ISBLANK('FIN1-SOURCE'!AT70),"",'FIN1-SOURCE'!AT70)</f>
        <v/>
      </c>
      <c r="M1007" s="257" t="str">
        <f t="shared" si="16"/>
        <v>OK</v>
      </c>
      <c r="N1007" s="15"/>
    </row>
    <row r="1008" spans="1:14" ht="45" x14ac:dyDescent="0.25">
      <c r="A1008" s="257" t="s">
        <v>834</v>
      </c>
      <c r="B1008" s="257" t="s">
        <v>2341</v>
      </c>
      <c r="C1008" s="257" t="s">
        <v>688</v>
      </c>
      <c r="D1008" s="277" t="s">
        <v>2342</v>
      </c>
      <c r="E1008" s="278" t="s">
        <v>711</v>
      </c>
      <c r="F1008" s="279" t="s">
        <v>688</v>
      </c>
      <c r="G1008" s="277" t="s">
        <v>2343</v>
      </c>
      <c r="H1008" s="280" t="str">
        <f>IF(OR(AND('FIN1-SOURCE'!AS31="",'FIN1-SOURCE'!AT31=""),AND('FIN1-SOURCE'!AS46="",'FIN1-SOURCE'!AT46=""),AND('FIN1-SOURCE'!AS59="",'FIN1-SOURCE'!AT59=""),AND('FIN1-SOURCE'!AT31="K",'FIN1-SOURCE'!AT46="K",'FIN1-SOURCE'!AT59="K"),OR('FIN1-SOURCE'!AT31="O",'FIN1-SOURCE'!AT46="O",'FIN1-SOURCE'!AT59="O")),"",SUM('FIN1-SOURCE'!AS31,'FIN1-SOURCE'!AS46,'FIN1-SOURCE'!AS59))</f>
        <v/>
      </c>
      <c r="I1008" s="280" t="str">
        <f>IF(AND(OR(AND('FIN1-SOURCE'!AT31="O",'FIN1-SOURCE'!AT46="O",'FIN1-SOURCE'!AT59="O"),AND('FIN1-SOURCE'!AT31="K",'FIN1-SOURCE'!AT46="K",'FIN1-SOURCE'!AT59="K")),SUM('FIN1-SOURCE'!AS31,'FIN1-SOURCE'!AS46,'FIN1-SOURCE'!AS59)=0,ISNUMBER('FIN1-SOURCE'!AS71)),"",IF(OR('FIN1-SOURCE'!AT31="O",'FIN1-SOURCE'!AT46="O",'FIN1-SOURCE'!AT59="O"),"O",IF(AND('FIN1-SOURCE'!AT31='FIN1-SOURCE'!AT46,'FIN1-SOURCE'!AT46='FIN1-SOURCE'!AT59,OR('FIN1-SOURCE'!AT31="K",'FIN1-SOURCE'!AT31="W",'FIN1-SOURCE'!AT31="M")), UPPER('FIN1-SOURCE'!AT31),"")))</f>
        <v/>
      </c>
      <c r="J1008" s="281" t="s">
        <v>711</v>
      </c>
      <c r="K1008" s="280" t="str">
        <f>IF(AND(ISBLANK('FIN1-SOURCE'!AS71),$L$1008&lt;&gt;"M"),"",'FIN1-SOURCE'!AS71)</f>
        <v/>
      </c>
      <c r="L1008" s="280" t="str">
        <f>IF(ISBLANK('FIN1-SOURCE'!AT71),"",'FIN1-SOURCE'!AT71)</f>
        <v/>
      </c>
      <c r="M1008" s="257" t="str">
        <f t="shared" si="16"/>
        <v>OK</v>
      </c>
      <c r="N1008" s="15"/>
    </row>
    <row r="1009" spans="1:14" ht="45" x14ac:dyDescent="0.25">
      <c r="A1009" s="257" t="s">
        <v>834</v>
      </c>
      <c r="B1009" s="257" t="s">
        <v>2344</v>
      </c>
      <c r="C1009" s="257" t="s">
        <v>688</v>
      </c>
      <c r="D1009" s="277" t="s">
        <v>2345</v>
      </c>
      <c r="E1009" s="278" t="s">
        <v>711</v>
      </c>
      <c r="F1009" s="279" t="s">
        <v>688</v>
      </c>
      <c r="G1009" s="277" t="s">
        <v>2346</v>
      </c>
      <c r="H1009" s="280" t="str">
        <f>IF(OR(AND('FIN1-SOURCE'!AS32="",'FIN1-SOURCE'!AT32=""),AND('FIN1-SOURCE'!AS47="",'FIN1-SOURCE'!AT47=""),AND('FIN1-SOURCE'!AS60="",'FIN1-SOURCE'!AT60=""),AND('FIN1-SOURCE'!AT32="K",'FIN1-SOURCE'!AT47="K",'FIN1-SOURCE'!AT60="K"),OR('FIN1-SOURCE'!AT32="O",'FIN1-SOURCE'!AT47="O",'FIN1-SOURCE'!AT60="O")),"",SUM('FIN1-SOURCE'!AS32,'FIN1-SOURCE'!AS47,'FIN1-SOURCE'!AS60))</f>
        <v/>
      </c>
      <c r="I1009" s="280" t="str">
        <f>IF(AND(OR(AND('FIN1-SOURCE'!AT32="O",'FIN1-SOURCE'!AT47="O",'FIN1-SOURCE'!AT60="O"),AND('FIN1-SOURCE'!AT32="K",'FIN1-SOURCE'!AT47="K",'FIN1-SOURCE'!AT60="K")),SUM('FIN1-SOURCE'!AS32,'FIN1-SOURCE'!AS47,'FIN1-SOURCE'!AS60)=0,ISNUMBER('FIN1-SOURCE'!AS72)),"",IF(OR('FIN1-SOURCE'!AT32="O",'FIN1-SOURCE'!AT47="O",'FIN1-SOURCE'!AT60="O"),"O",IF(AND('FIN1-SOURCE'!AT32='FIN1-SOURCE'!AT47,'FIN1-SOURCE'!AT47='FIN1-SOURCE'!AT60,OR('FIN1-SOURCE'!AT32="K",'FIN1-SOURCE'!AT32="W",'FIN1-SOURCE'!AT32="M")), UPPER('FIN1-SOURCE'!AT32),"")))</f>
        <v/>
      </c>
      <c r="J1009" s="281" t="s">
        <v>711</v>
      </c>
      <c r="K1009" s="280" t="str">
        <f>IF(AND(ISBLANK('FIN1-SOURCE'!AS72),$L$1009&lt;&gt;"M"),"",'FIN1-SOURCE'!AS72)</f>
        <v/>
      </c>
      <c r="L1009" s="280" t="str">
        <f>IF(ISBLANK('FIN1-SOURCE'!AT72),"",'FIN1-SOURCE'!AT72)</f>
        <v/>
      </c>
      <c r="M1009" s="257" t="str">
        <f t="shared" ref="M1009:M1072" si="17">IF(AND(ISNUMBER(H1009),ISNUMBER(K1009)),IF(OR(ROUND(H1009,0)&lt;&gt;ROUND(K1009,0),I1009&lt;&gt;L1009),"Check","OK"),IF(OR(AND(H1009&lt;&gt;K1009,I1009&lt;&gt;"M",L1009&lt;&gt;"M"),I1009&lt;&gt;L1009),"Check","OK"))</f>
        <v>OK</v>
      </c>
      <c r="N1009" s="15"/>
    </row>
    <row r="1010" spans="1:14" ht="45" x14ac:dyDescent="0.25">
      <c r="A1010" s="257" t="s">
        <v>834</v>
      </c>
      <c r="B1010" s="257" t="s">
        <v>2347</v>
      </c>
      <c r="C1010" s="257" t="s">
        <v>688</v>
      </c>
      <c r="D1010" s="277" t="s">
        <v>2348</v>
      </c>
      <c r="E1010" s="278" t="s">
        <v>711</v>
      </c>
      <c r="F1010" s="279" t="s">
        <v>688</v>
      </c>
      <c r="G1010" s="277" t="s">
        <v>2349</v>
      </c>
      <c r="H1010" s="280" t="str">
        <f>IF(OR(AND('FIN1-SOURCE'!AS33="",'FIN1-SOURCE'!AT33=""),AND('FIN1-SOURCE'!AS48="",'FIN1-SOURCE'!AT48=""),AND('FIN1-SOURCE'!AS61="",'FIN1-SOURCE'!AT61=""),AND('FIN1-SOURCE'!AT33="K",'FIN1-SOURCE'!AT48="K",'FIN1-SOURCE'!AT61="K"),OR('FIN1-SOURCE'!AT33="O",'FIN1-SOURCE'!AT48="O",'FIN1-SOURCE'!AT61="O")),"",SUM('FIN1-SOURCE'!AS33,'FIN1-SOURCE'!AS48,'FIN1-SOURCE'!AS61))</f>
        <v/>
      </c>
      <c r="I1010" s="280" t="str">
        <f>IF(AND(OR(AND('FIN1-SOURCE'!AT33="O",'FIN1-SOURCE'!AT48="O",'FIN1-SOURCE'!AT61="O"),AND('FIN1-SOURCE'!AT33="K",'FIN1-SOURCE'!AT48="K",'FIN1-SOURCE'!AT61="K")),SUM('FIN1-SOURCE'!AS33,'FIN1-SOURCE'!AS48,'FIN1-SOURCE'!AS61)=0,ISNUMBER('FIN1-SOURCE'!AS73)),"",IF(OR('FIN1-SOURCE'!AT33="O",'FIN1-SOURCE'!AT48="O",'FIN1-SOURCE'!AT61="O"),"O",IF(AND('FIN1-SOURCE'!AT33='FIN1-SOURCE'!AT48,'FIN1-SOURCE'!AT48='FIN1-SOURCE'!AT61,OR('FIN1-SOURCE'!AT33="K",'FIN1-SOURCE'!AT33="W",'FIN1-SOURCE'!AT33="M")), UPPER('FIN1-SOURCE'!AT33),"")))</f>
        <v/>
      </c>
      <c r="J1010" s="281" t="s">
        <v>711</v>
      </c>
      <c r="K1010" s="280" t="str">
        <f>IF(AND(ISBLANK('FIN1-SOURCE'!AS73),$L$1010&lt;&gt;"M"),"",'FIN1-SOURCE'!AS73)</f>
        <v/>
      </c>
      <c r="L1010" s="280" t="str">
        <f>IF(ISBLANK('FIN1-SOURCE'!AT73),"",'FIN1-SOURCE'!AT73)</f>
        <v/>
      </c>
      <c r="M1010" s="257" t="str">
        <f t="shared" si="17"/>
        <v>OK</v>
      </c>
      <c r="N1010" s="15"/>
    </row>
    <row r="1011" spans="1:14" ht="45" x14ac:dyDescent="0.25">
      <c r="A1011" s="257" t="s">
        <v>834</v>
      </c>
      <c r="B1011" s="257" t="s">
        <v>2350</v>
      </c>
      <c r="C1011" s="257" t="s">
        <v>688</v>
      </c>
      <c r="D1011" s="277" t="s">
        <v>2351</v>
      </c>
      <c r="E1011" s="278" t="s">
        <v>711</v>
      </c>
      <c r="F1011" s="279" t="s">
        <v>688</v>
      </c>
      <c r="G1011" s="277" t="s">
        <v>2352</v>
      </c>
      <c r="H1011" s="280" t="str">
        <f>IF(OR(AND('FIN1-SOURCE'!AS34="",'FIN1-SOURCE'!AT34=""),AND('FIN1-SOURCE'!AS49="",'FIN1-SOURCE'!AT49=""),AND('FIN1-SOURCE'!AS62="",'FIN1-SOURCE'!AT62=""),AND('FIN1-SOURCE'!AT34="K",'FIN1-SOURCE'!AT49="K",'FIN1-SOURCE'!AT62="K"),OR('FIN1-SOURCE'!AT34="O",'FIN1-SOURCE'!AT49="O",'FIN1-SOURCE'!AT62="O")),"",SUM('FIN1-SOURCE'!AS34,'FIN1-SOURCE'!AS49,'FIN1-SOURCE'!AS62))</f>
        <v/>
      </c>
      <c r="I1011" s="280" t="str">
        <f>IF(AND(OR(AND('FIN1-SOURCE'!AT34="O",'FIN1-SOURCE'!AT49="O",'FIN1-SOURCE'!AT62="O"),AND('FIN1-SOURCE'!AT34="K",'FIN1-SOURCE'!AT49="K",'FIN1-SOURCE'!AT62="K")),SUM('FIN1-SOURCE'!AS34,'FIN1-SOURCE'!AS49,'FIN1-SOURCE'!AS62)=0,ISNUMBER('FIN1-SOURCE'!AS74)),"",IF(OR('FIN1-SOURCE'!AT34="O",'FIN1-SOURCE'!AT49="O",'FIN1-SOURCE'!AT62="O"),"O",IF(AND('FIN1-SOURCE'!AT34='FIN1-SOURCE'!AT49,'FIN1-SOURCE'!AT49='FIN1-SOURCE'!AT62,OR('FIN1-SOURCE'!AT34="K",'FIN1-SOURCE'!AT34="W",'FIN1-SOURCE'!AT34="M")), UPPER('FIN1-SOURCE'!AT34),"")))</f>
        <v/>
      </c>
      <c r="J1011" s="281" t="s">
        <v>711</v>
      </c>
      <c r="K1011" s="280" t="str">
        <f>IF(AND(ISBLANK('FIN1-SOURCE'!AS74),$L$1011&lt;&gt;"M"),"",'FIN1-SOURCE'!AS74)</f>
        <v/>
      </c>
      <c r="L1011" s="280" t="str">
        <f>IF(ISBLANK('FIN1-SOURCE'!AT74),"",'FIN1-SOURCE'!AT74)</f>
        <v/>
      </c>
      <c r="M1011" s="257" t="str">
        <f t="shared" si="17"/>
        <v>OK</v>
      </c>
      <c r="N1011" s="15"/>
    </row>
    <row r="1012" spans="1:14" ht="45" x14ac:dyDescent="0.25">
      <c r="A1012" s="257" t="s">
        <v>834</v>
      </c>
      <c r="B1012" s="257" t="s">
        <v>2353</v>
      </c>
      <c r="C1012" s="257" t="s">
        <v>688</v>
      </c>
      <c r="D1012" s="277" t="s">
        <v>2354</v>
      </c>
      <c r="E1012" s="278" t="s">
        <v>711</v>
      </c>
      <c r="F1012" s="279" t="s">
        <v>688</v>
      </c>
      <c r="G1012" s="277" t="s">
        <v>2355</v>
      </c>
      <c r="H1012" s="280" t="str">
        <f>IF(OR(AND('FIN1-SOURCE'!AS35="",'FIN1-SOURCE'!AT35=""),AND('FIN1-SOURCE'!AS50="",'FIN1-SOURCE'!AT50=""),AND('FIN1-SOURCE'!AS63="",'FIN1-SOURCE'!AT63=""),AND('FIN1-SOURCE'!AT35="K",'FIN1-SOURCE'!AT50="K",'FIN1-SOURCE'!AT63="K"),OR('FIN1-SOURCE'!AT35="O",'FIN1-SOURCE'!AT50="O",'FIN1-SOURCE'!AT63="O")),"",SUM('FIN1-SOURCE'!AS35,'FIN1-SOURCE'!AS50,'FIN1-SOURCE'!AS63))</f>
        <v/>
      </c>
      <c r="I1012" s="280" t="str">
        <f>IF(AND(OR(AND('FIN1-SOURCE'!AT35="O",'FIN1-SOURCE'!AT50="O",'FIN1-SOURCE'!AT63="O"),AND('FIN1-SOURCE'!AT35="K",'FIN1-SOURCE'!AT50="K",'FIN1-SOURCE'!AT63="K")),SUM('FIN1-SOURCE'!AS35,'FIN1-SOURCE'!AS50,'FIN1-SOURCE'!AS63)=0,ISNUMBER('FIN1-SOURCE'!AS75)),"",IF(OR('FIN1-SOURCE'!AT35="O",'FIN1-SOURCE'!AT50="O",'FIN1-SOURCE'!AT63="O"),"O",IF(AND('FIN1-SOURCE'!AT35='FIN1-SOURCE'!AT50,'FIN1-SOURCE'!AT50='FIN1-SOURCE'!AT63,OR('FIN1-SOURCE'!AT35="K",'FIN1-SOURCE'!AT35="W",'FIN1-SOURCE'!AT35="M")), UPPER('FIN1-SOURCE'!AT35),"")))</f>
        <v/>
      </c>
      <c r="J1012" s="281" t="s">
        <v>711</v>
      </c>
      <c r="K1012" s="280" t="str">
        <f>IF(AND(ISBLANK('FIN1-SOURCE'!AS75),$L$1012&lt;&gt;"M"),"",'FIN1-SOURCE'!AS75)</f>
        <v/>
      </c>
      <c r="L1012" s="280" t="str">
        <f>IF(ISBLANK('FIN1-SOURCE'!AT75),"",'FIN1-SOURCE'!AT75)</f>
        <v/>
      </c>
      <c r="M1012" s="257" t="str">
        <f t="shared" si="17"/>
        <v>OK</v>
      </c>
      <c r="N1012" s="15"/>
    </row>
    <row r="1013" spans="1:14" ht="45" x14ac:dyDescent="0.25">
      <c r="A1013" s="257" t="s">
        <v>834</v>
      </c>
      <c r="B1013" s="257" t="s">
        <v>2356</v>
      </c>
      <c r="C1013" s="257" t="s">
        <v>688</v>
      </c>
      <c r="D1013" s="277" t="s">
        <v>2357</v>
      </c>
      <c r="E1013" s="278" t="s">
        <v>711</v>
      </c>
      <c r="F1013" s="279" t="s">
        <v>688</v>
      </c>
      <c r="G1013" s="277" t="s">
        <v>2358</v>
      </c>
      <c r="H1013" s="280" t="str">
        <f>IF(OR(AND('FIN1-SOURCE'!AS36="",'FIN1-SOURCE'!AT36=""),AND('FIN1-SOURCE'!AS51="",'FIN1-SOURCE'!AT51=""),AND('FIN1-SOURCE'!AS64="",'FIN1-SOURCE'!AT64=""),AND('FIN1-SOURCE'!AT36="K",'FIN1-SOURCE'!AT51="K",'FIN1-SOURCE'!AT64="K"),OR('FIN1-SOURCE'!AT36="O",'FIN1-SOURCE'!AT51="O",'FIN1-SOURCE'!AT64="O")),"",SUM('FIN1-SOURCE'!AS36,'FIN1-SOURCE'!AS51,'FIN1-SOURCE'!AS64))</f>
        <v/>
      </c>
      <c r="I1013" s="280" t="str">
        <f>IF(AND(OR(AND('FIN1-SOURCE'!AT36="O",'FIN1-SOURCE'!AT51="O",'FIN1-SOURCE'!AT64="O"),AND('FIN1-SOURCE'!AT36="K",'FIN1-SOURCE'!AT51="K",'FIN1-SOURCE'!AT64="K")),SUM('FIN1-SOURCE'!AS36,'FIN1-SOURCE'!AS51,'FIN1-SOURCE'!AS64)=0,ISNUMBER('FIN1-SOURCE'!AS76)),"",IF(OR('FIN1-SOURCE'!AT36="O",'FIN1-SOURCE'!AT51="O",'FIN1-SOURCE'!AT64="O"),"O",IF(AND('FIN1-SOURCE'!AT36='FIN1-SOURCE'!AT51,'FIN1-SOURCE'!AT51='FIN1-SOURCE'!AT64,OR('FIN1-SOURCE'!AT36="K",'FIN1-SOURCE'!AT36="W",'FIN1-SOURCE'!AT36="M")), UPPER('FIN1-SOURCE'!AT36),"")))</f>
        <v/>
      </c>
      <c r="J1013" s="281" t="s">
        <v>711</v>
      </c>
      <c r="K1013" s="280" t="str">
        <f>IF(AND(ISBLANK('FIN1-SOURCE'!AS76),$L$1013&lt;&gt;"M"),"",'FIN1-SOURCE'!AS76)</f>
        <v/>
      </c>
      <c r="L1013" s="280" t="str">
        <f>IF(ISBLANK('FIN1-SOURCE'!AT76),"",'FIN1-SOURCE'!AT76)</f>
        <v/>
      </c>
      <c r="M1013" s="257" t="str">
        <f t="shared" si="17"/>
        <v>OK</v>
      </c>
      <c r="N1013" s="15"/>
    </row>
    <row r="1014" spans="1:14" ht="33.75" x14ac:dyDescent="0.25">
      <c r="A1014" s="257" t="s">
        <v>834</v>
      </c>
      <c r="B1014" s="257" t="s">
        <v>2359</v>
      </c>
      <c r="C1014" s="257" t="s">
        <v>688</v>
      </c>
      <c r="D1014" s="277" t="s">
        <v>2360</v>
      </c>
      <c r="E1014" s="278" t="s">
        <v>711</v>
      </c>
      <c r="F1014" s="279" t="s">
        <v>688</v>
      </c>
      <c r="G1014" s="277" t="s">
        <v>2361</v>
      </c>
      <c r="H1014" s="280" t="str">
        <f>IF(OR(AND('FIN1-SOURCE'!AM77="",'FIN1-SOURCE'!AN77=""),AND('FIN1-SOURCE'!AP77="",'FIN1-SOURCE'!AQ77=""),AND('FIN1-SOURCE'!AN77="K",'FIN1-SOURCE'!AQ77="K"),OR('FIN1-SOURCE'!AN77="O",'FIN1-SOURCE'!AQ77="O")),"",SUM('FIN1-SOURCE'!AM77,'FIN1-SOURCE'!AP77))</f>
        <v/>
      </c>
      <c r="I1014" s="280" t="str">
        <f xml:space="preserve"> IF(AND(OR(AND('FIN1-SOURCE'!AN77="O",'FIN1-SOURCE'!AQ77="O"),AND('FIN1-SOURCE'!AN77="K",'FIN1-SOURCE'!AQ77="K")),SUM('FIN1-SOURCE'!AM77,'FIN1-SOURCE'!AP77)=0,ISNUMBER('FIN1-SOURCE'!AS77)),"",IF(OR('FIN1-SOURCE'!AN77="O",'FIN1-SOURCE'!AQ77="O"),"O",IF(AND('FIN1-SOURCE'!AN77='FIN1-SOURCE'!AQ77,OR('FIN1-SOURCE'!AN77="K",'FIN1-SOURCE'!AN77="W",'FIN1-SOURCE'!AN77="M")),UPPER( 'FIN1-SOURCE'!AN77),"")))</f>
        <v/>
      </c>
      <c r="J1014" s="281" t="s">
        <v>711</v>
      </c>
      <c r="K1014" s="280" t="str">
        <f>IF(AND(ISBLANK('FIN1-SOURCE'!AS77),$L$1014&lt;&gt;"M"),"",'FIN1-SOURCE'!AS77)</f>
        <v/>
      </c>
      <c r="L1014" s="280" t="str">
        <f>IF(ISBLANK('FIN1-SOURCE'!AT77),"",'FIN1-SOURCE'!AT77)</f>
        <v/>
      </c>
      <c r="M1014" s="257" t="str">
        <f t="shared" si="17"/>
        <v>OK</v>
      </c>
      <c r="N1014" s="15"/>
    </row>
    <row r="1015" spans="1:14" ht="33.75" x14ac:dyDescent="0.25">
      <c r="A1015" s="257" t="s">
        <v>834</v>
      </c>
      <c r="B1015" s="257" t="s">
        <v>2362</v>
      </c>
      <c r="C1015" s="257" t="s">
        <v>688</v>
      </c>
      <c r="D1015" s="277" t="s">
        <v>2363</v>
      </c>
      <c r="E1015" s="278" t="s">
        <v>711</v>
      </c>
      <c r="F1015" s="279" t="s">
        <v>688</v>
      </c>
      <c r="G1015" s="277" t="s">
        <v>2364</v>
      </c>
      <c r="H1015" s="280" t="str">
        <f>IF(OR(AND('FIN1-SOURCE'!AM78="",'FIN1-SOURCE'!AN78=""),AND('FIN1-SOURCE'!AP78="",'FIN1-SOURCE'!AQ78=""),AND('FIN1-SOURCE'!AN78="K",'FIN1-SOURCE'!AQ78="K"),OR('FIN1-SOURCE'!AN78="O",'FIN1-SOURCE'!AQ78="O")),"",SUM('FIN1-SOURCE'!AM78,'FIN1-SOURCE'!AP78))</f>
        <v/>
      </c>
      <c r="I1015" s="280" t="str">
        <f xml:space="preserve"> IF(AND(OR(AND('FIN1-SOURCE'!AN78="O",'FIN1-SOURCE'!AQ78="O"),AND('FIN1-SOURCE'!AN78="K",'FIN1-SOURCE'!AQ78="K")),SUM('FIN1-SOURCE'!AM78,'FIN1-SOURCE'!AP78)=0,ISNUMBER('FIN1-SOURCE'!AS78)),"",IF(OR('FIN1-SOURCE'!AN78="O",'FIN1-SOURCE'!AQ78="O"),"O",IF(AND('FIN1-SOURCE'!AN78='FIN1-SOURCE'!AQ78,OR('FIN1-SOURCE'!AN78="K",'FIN1-SOURCE'!AN78="W",'FIN1-SOURCE'!AN78="M")),UPPER( 'FIN1-SOURCE'!AN78),"")))</f>
        <v/>
      </c>
      <c r="J1015" s="281" t="s">
        <v>711</v>
      </c>
      <c r="K1015" s="280" t="str">
        <f>IF(AND(ISBLANK('FIN1-SOURCE'!AS78),$L$1015&lt;&gt;"M"),"",'FIN1-SOURCE'!AS78)</f>
        <v/>
      </c>
      <c r="L1015" s="280" t="str">
        <f>IF(ISBLANK('FIN1-SOURCE'!AT78),"",'FIN1-SOURCE'!AT78)</f>
        <v/>
      </c>
      <c r="M1015" s="257" t="str">
        <f t="shared" si="17"/>
        <v>OK</v>
      </c>
      <c r="N1015" s="15"/>
    </row>
    <row r="1016" spans="1:14" ht="45" x14ac:dyDescent="0.25">
      <c r="A1016" s="257" t="s">
        <v>834</v>
      </c>
      <c r="B1016" s="257" t="s">
        <v>2365</v>
      </c>
      <c r="C1016" s="257" t="s">
        <v>688</v>
      </c>
      <c r="D1016" s="277" t="s">
        <v>2366</v>
      </c>
      <c r="E1016" s="278" t="s">
        <v>711</v>
      </c>
      <c r="F1016" s="279" t="s">
        <v>688</v>
      </c>
      <c r="G1016" s="277" t="s">
        <v>2367</v>
      </c>
      <c r="H1016" s="280" t="str">
        <f>IF(OR(AND('FIN1-SOURCE'!AS40="",'FIN1-SOURCE'!AT40=""),AND('FIN1-SOURCE'!AS53="",'FIN1-SOURCE'!AT53=""),AND('FIN1-SOURCE'!AS65="",'FIN1-SOURCE'!AT65=""),AND('FIN1-SOURCE'!AT40="K",'FIN1-SOURCE'!AT53="K",'FIN1-SOURCE'!AT65="K"),OR('FIN1-SOURCE'!AT40="O",'FIN1-SOURCE'!AT53="O",'FIN1-SOURCE'!AT65="O")),"",SUM('FIN1-SOURCE'!AS40,'FIN1-SOURCE'!AS53,'FIN1-SOURCE'!AS65))</f>
        <v/>
      </c>
      <c r="I1016" s="280" t="str">
        <f>IF(AND(OR(AND('FIN1-SOURCE'!AT40="O",'FIN1-SOURCE'!AT53="O",'FIN1-SOURCE'!AT65="O"),AND('FIN1-SOURCE'!AT40="K",'FIN1-SOURCE'!AT53="K",'FIN1-SOURCE'!AT65="K")),SUM('FIN1-SOURCE'!AS40,'FIN1-SOURCE'!AS53,'FIN1-SOURCE'!AS65)=0,ISNUMBER('FIN1-SOURCE'!AS79)),"",IF(OR('FIN1-SOURCE'!AT40="O",'FIN1-SOURCE'!AT53="O",'FIN1-SOURCE'!AT65="O"),"O",IF(AND('FIN1-SOURCE'!AT40='FIN1-SOURCE'!AT53,'FIN1-SOURCE'!AT53='FIN1-SOURCE'!AT65,OR('FIN1-SOURCE'!AT40="K",'FIN1-SOURCE'!AT40="W",'FIN1-SOURCE'!AT40="M")), UPPER('FIN1-SOURCE'!AT40),"")))</f>
        <v/>
      </c>
      <c r="J1016" s="281" t="s">
        <v>711</v>
      </c>
      <c r="K1016" s="280" t="str">
        <f>IF(AND(ISBLANK('FIN1-SOURCE'!AS79),$L$1016&lt;&gt;"M"),"",'FIN1-SOURCE'!AS79)</f>
        <v/>
      </c>
      <c r="L1016" s="280" t="str">
        <f>IF(ISBLANK('FIN1-SOURCE'!AT79),"",'FIN1-SOURCE'!AT79)</f>
        <v/>
      </c>
      <c r="M1016" s="257" t="str">
        <f t="shared" si="17"/>
        <v>OK</v>
      </c>
      <c r="N1016" s="15"/>
    </row>
    <row r="1017" spans="1:14" ht="33.75" x14ac:dyDescent="0.25">
      <c r="A1017" s="257" t="s">
        <v>834</v>
      </c>
      <c r="B1017" s="257" t="s">
        <v>7653</v>
      </c>
      <c r="C1017" s="257" t="s">
        <v>688</v>
      </c>
      <c r="D1017" s="277" t="s">
        <v>7654</v>
      </c>
      <c r="E1017" s="278" t="s">
        <v>711</v>
      </c>
      <c r="F1017" s="279" t="s">
        <v>688</v>
      </c>
      <c r="G1017" s="277" t="s">
        <v>5526</v>
      </c>
      <c r="H1017" s="280" t="str">
        <f>IF(OR(AND('FIN1-SOURCE'!AM80="",'FIN1-SOURCE'!AN80=""),AND('FIN1-SOURCE'!AP80="",'FIN1-SOURCE'!AQ80=""),AND('FIN1-SOURCE'!AN80="K",'FIN1-SOURCE'!AQ80="K"),OR('FIN1-SOURCE'!AN80="O",'FIN1-SOURCE'!AQ80="O")),"",SUM('FIN1-SOURCE'!AM80,'FIN1-SOURCE'!AP80))</f>
        <v/>
      </c>
      <c r="I1017" s="280" t="str">
        <f xml:space="preserve"> IF(AND(OR(AND('FIN1-SOURCE'!AN80="O",'FIN1-SOURCE'!AQ80="O"),AND('FIN1-SOURCE'!AN80="K",'FIN1-SOURCE'!AQ80="K")),SUM('FIN1-SOURCE'!AM80,'FIN1-SOURCE'!AP80)=0,ISNUMBER('FIN1-SOURCE'!AS80)),"",IF(OR('FIN1-SOURCE'!AN80="O",'FIN1-SOURCE'!AQ80="O"),"O",IF(AND('FIN1-SOURCE'!AN80='FIN1-SOURCE'!AQ80,OR('FIN1-SOURCE'!AN80="K",'FIN1-SOURCE'!AN80="W",'FIN1-SOURCE'!AN80="M")),UPPER( 'FIN1-SOURCE'!AN80),"")))</f>
        <v/>
      </c>
      <c r="J1017" s="281" t="s">
        <v>711</v>
      </c>
      <c r="K1017" s="280" t="str">
        <f>IF(AND(ISBLANK('FIN1-SOURCE'!AS80),$L$1017&lt;&gt;"M"),"",'FIN1-SOURCE'!AS80)</f>
        <v/>
      </c>
      <c r="L1017" s="280" t="str">
        <f>IF(ISBLANK('FIN1-SOURCE'!AT80),"",'FIN1-SOURCE'!AT80)</f>
        <v/>
      </c>
      <c r="M1017" s="257" t="str">
        <f t="shared" si="17"/>
        <v>OK</v>
      </c>
      <c r="N1017" s="15"/>
    </row>
    <row r="1018" spans="1:14" ht="45" x14ac:dyDescent="0.25">
      <c r="A1018" s="257" t="s">
        <v>834</v>
      </c>
      <c r="B1018" s="257" t="s">
        <v>2368</v>
      </c>
      <c r="C1018" s="257" t="s">
        <v>688</v>
      </c>
      <c r="D1018" s="277" t="s">
        <v>2369</v>
      </c>
      <c r="E1018" s="278" t="s">
        <v>711</v>
      </c>
      <c r="F1018" s="279" t="s">
        <v>688</v>
      </c>
      <c r="G1018" s="277" t="s">
        <v>2370</v>
      </c>
      <c r="H1018" s="280" t="str">
        <f>IF(OR(AND('FIN1-SOURCE'!AS41="",'FIN1-SOURCE'!AT41=""),AND('FIN1-SOURCE'!AS54="",'FIN1-SOURCE'!AT54=""),AND('FIN1-SOURCE'!AS66="",'FIN1-SOURCE'!AT66=""),AND('FIN1-SOURCE'!AT41="K",'FIN1-SOURCE'!AT54="K",'FIN1-SOURCE'!AT66="K"),OR('FIN1-SOURCE'!AT41="O",'FIN1-SOURCE'!AT54="O",'FIN1-SOURCE'!AT66="O")),"",SUM('FIN1-SOURCE'!AS41,'FIN1-SOURCE'!AS54,'FIN1-SOURCE'!AS66))</f>
        <v/>
      </c>
      <c r="I1018" s="280" t="str">
        <f>IF(AND(OR(AND('FIN1-SOURCE'!AT41="O",'FIN1-SOURCE'!AT54="O",'FIN1-SOURCE'!AT66="O"),AND('FIN1-SOURCE'!AT41="K",'FIN1-SOURCE'!AT54="K",'FIN1-SOURCE'!AT66="K")),SUM('FIN1-SOURCE'!AS41,'FIN1-SOURCE'!AS54,'FIN1-SOURCE'!AS66)=0,ISNUMBER('FIN1-SOURCE'!AS81)),"",IF(OR('FIN1-SOURCE'!AT41="O",'FIN1-SOURCE'!AT54="O",'FIN1-SOURCE'!AT66="O"),"O",IF(AND('FIN1-SOURCE'!AT41='FIN1-SOURCE'!AT54,'FIN1-SOURCE'!AT54='FIN1-SOURCE'!AT66,OR('FIN1-SOURCE'!AT41="K",'FIN1-SOURCE'!AT41="W",'FIN1-SOURCE'!AT41="M")), UPPER('FIN1-SOURCE'!AT41),"")))</f>
        <v/>
      </c>
      <c r="J1018" s="281" t="s">
        <v>711</v>
      </c>
      <c r="K1018" s="280" t="str">
        <f>IF(AND(ISBLANK('FIN1-SOURCE'!AS81),$L$1018&lt;&gt;"M"),"",'FIN1-SOURCE'!AS81)</f>
        <v/>
      </c>
      <c r="L1018" s="280" t="str">
        <f>IF(ISBLANK('FIN1-SOURCE'!AT81),"",'FIN1-SOURCE'!AT81)</f>
        <v/>
      </c>
      <c r="M1018" s="257" t="str">
        <f t="shared" si="17"/>
        <v>OK</v>
      </c>
      <c r="N1018" s="15"/>
    </row>
    <row r="1019" spans="1:14" ht="33.75" x14ac:dyDescent="0.25">
      <c r="A1019" s="257" t="s">
        <v>834</v>
      </c>
      <c r="B1019" s="257" t="s">
        <v>7655</v>
      </c>
      <c r="C1019" s="257" t="s">
        <v>688</v>
      </c>
      <c r="D1019" s="277" t="s">
        <v>7656</v>
      </c>
      <c r="E1019" s="278" t="s">
        <v>711</v>
      </c>
      <c r="F1019" s="279" t="s">
        <v>688</v>
      </c>
      <c r="G1019" s="277" t="s">
        <v>2372</v>
      </c>
      <c r="H1019" s="280" t="str">
        <f>IF(OR(AND('FIN1-SOURCE'!AM82="",'FIN1-SOURCE'!AN82=""),AND('FIN1-SOURCE'!AP82="",'FIN1-SOURCE'!AQ82=""),AND('FIN1-SOURCE'!AN82="K",'FIN1-SOURCE'!AQ82="K"),OR('FIN1-SOURCE'!AN82="O",'FIN1-SOURCE'!AQ82="O")),"",SUM('FIN1-SOURCE'!AM82,'FIN1-SOURCE'!AP82))</f>
        <v/>
      </c>
      <c r="I1019" s="280" t="str">
        <f xml:space="preserve"> IF(AND(OR(AND('FIN1-SOURCE'!AN82="O",'FIN1-SOURCE'!AQ82="O"),AND('FIN1-SOURCE'!AN82="K",'FIN1-SOURCE'!AQ82="K")),SUM('FIN1-SOURCE'!AM82,'FIN1-SOURCE'!AP82)=0,ISNUMBER('FIN1-SOURCE'!AS82)),"",IF(OR('FIN1-SOURCE'!AN82="O",'FIN1-SOURCE'!AQ82="O"),"O",IF(AND('FIN1-SOURCE'!AN82='FIN1-SOURCE'!AQ82,OR('FIN1-SOURCE'!AN82="K",'FIN1-SOURCE'!AN82="W",'FIN1-SOURCE'!AN82="M")),UPPER( 'FIN1-SOURCE'!AN82),"")))</f>
        <v/>
      </c>
      <c r="J1019" s="281" t="s">
        <v>711</v>
      </c>
      <c r="K1019" s="280" t="str">
        <f>IF(AND(ISBLANK('FIN1-SOURCE'!AS82),$L$1019&lt;&gt;"M"),"",'FIN1-SOURCE'!AS82)</f>
        <v/>
      </c>
      <c r="L1019" s="280" t="str">
        <f>IF(ISBLANK('FIN1-SOURCE'!AT82),"",'FIN1-SOURCE'!AT82)</f>
        <v/>
      </c>
      <c r="M1019" s="257" t="str">
        <f t="shared" si="17"/>
        <v>OK</v>
      </c>
      <c r="N1019" s="15"/>
    </row>
    <row r="1020" spans="1:14" ht="45" x14ac:dyDescent="0.25">
      <c r="A1020" s="257" t="s">
        <v>834</v>
      </c>
      <c r="B1020" s="257" t="s">
        <v>7657</v>
      </c>
      <c r="C1020" s="257" t="s">
        <v>688</v>
      </c>
      <c r="D1020" s="277" t="s">
        <v>2371</v>
      </c>
      <c r="E1020" s="278" t="s">
        <v>711</v>
      </c>
      <c r="F1020" s="279" t="s">
        <v>688</v>
      </c>
      <c r="G1020" s="277" t="s">
        <v>2374</v>
      </c>
      <c r="H1020" s="280" t="str">
        <f>IF(OR(AND('FIN1-SOURCE'!AS42="",'FIN1-SOURCE'!AT42=""),AND('FIN1-SOURCE'!AS55="",'FIN1-SOURCE'!AT55=""),AND('FIN1-SOURCE'!AS67="",'FIN1-SOURCE'!AT67=""),AND('FIN1-SOURCE'!AT42="K",'FIN1-SOURCE'!AT55="K",'FIN1-SOURCE'!AT67="K"),OR('FIN1-SOURCE'!AT42="O",'FIN1-SOURCE'!AT55="O",'FIN1-SOURCE'!AT67="O")),"",SUM('FIN1-SOURCE'!AS42,'FIN1-SOURCE'!AS55,'FIN1-SOURCE'!AS67))</f>
        <v/>
      </c>
      <c r="I1020" s="280" t="str">
        <f>IF(AND(OR(AND('FIN1-SOURCE'!AT42="O",'FIN1-SOURCE'!AT55="O",'FIN1-SOURCE'!AT67="O"),AND('FIN1-SOURCE'!AT42="K",'FIN1-SOURCE'!AT55="K",'FIN1-SOURCE'!AT67="K")),SUM('FIN1-SOURCE'!AS42,'FIN1-SOURCE'!AS55,'FIN1-SOURCE'!AS67)=0,ISNUMBER('FIN1-SOURCE'!AS83)),"",IF(OR('FIN1-SOURCE'!AT42="O",'FIN1-SOURCE'!AT55="O",'FIN1-SOURCE'!AT67="O"),"O",IF(AND('FIN1-SOURCE'!AT42='FIN1-SOURCE'!AT55,'FIN1-SOURCE'!AT55='FIN1-SOURCE'!AT67,OR('FIN1-SOURCE'!AT42="K",'FIN1-SOURCE'!AT42="W",'FIN1-SOURCE'!AT42="M")), UPPER('FIN1-SOURCE'!AT42),"")))</f>
        <v/>
      </c>
      <c r="J1020" s="281" t="s">
        <v>711</v>
      </c>
      <c r="K1020" s="280" t="str">
        <f>IF(AND(ISBLANK('FIN1-SOURCE'!AS83),$L$1020&lt;&gt;"M"),"",'FIN1-SOURCE'!AS83)</f>
        <v/>
      </c>
      <c r="L1020" s="280" t="str">
        <f>IF(ISBLANK('FIN1-SOURCE'!AT83),"",'FIN1-SOURCE'!AT83)</f>
        <v/>
      </c>
      <c r="M1020" s="257" t="str">
        <f t="shared" si="17"/>
        <v>OK</v>
      </c>
      <c r="N1020" s="15"/>
    </row>
    <row r="1021" spans="1:14" ht="45" x14ac:dyDescent="0.25">
      <c r="A1021" s="257" t="s">
        <v>834</v>
      </c>
      <c r="B1021" s="257" t="s">
        <v>7658</v>
      </c>
      <c r="C1021" s="257" t="s">
        <v>688</v>
      </c>
      <c r="D1021" s="277" t="s">
        <v>2373</v>
      </c>
      <c r="E1021" s="278" t="s">
        <v>711</v>
      </c>
      <c r="F1021" s="279" t="s">
        <v>688</v>
      </c>
      <c r="G1021" s="277" t="s">
        <v>2376</v>
      </c>
      <c r="H1021" s="280" t="str">
        <f>IF(OR(AND('FIN1-SOURCE'!AS43="",'FIN1-SOURCE'!AT43=""),AND('FIN1-SOURCE'!AS56="",'FIN1-SOURCE'!AT56=""),AND('FIN1-SOURCE'!AS68="",'FIN1-SOURCE'!AT68=""),AND('FIN1-SOURCE'!AT43="K",'FIN1-SOURCE'!AT56="K",'FIN1-SOURCE'!AT68="K"),OR('FIN1-SOURCE'!AT43="O",'FIN1-SOURCE'!AT56="O",'FIN1-SOURCE'!AT68="O")),"",SUM('FIN1-SOURCE'!AS43,'FIN1-SOURCE'!AS56,'FIN1-SOURCE'!AS68))</f>
        <v/>
      </c>
      <c r="I1021" s="280" t="str">
        <f>IF(AND(OR(AND('FIN1-SOURCE'!AT43="O",'FIN1-SOURCE'!AT56="O",'FIN1-SOURCE'!AT68="O"),AND('FIN1-SOURCE'!AT43="K",'FIN1-SOURCE'!AT56="K",'FIN1-SOURCE'!AT68="K")),SUM('FIN1-SOURCE'!AS43,'FIN1-SOURCE'!AS56,'FIN1-SOURCE'!AS68)=0,ISNUMBER('FIN1-SOURCE'!AS84)),"",IF(OR('FIN1-SOURCE'!AT43="O",'FIN1-SOURCE'!AT56="O",'FIN1-SOURCE'!AT68="O"),"O",IF(AND('FIN1-SOURCE'!AT43='FIN1-SOURCE'!AT56,'FIN1-SOURCE'!AT56='FIN1-SOURCE'!AT68,OR('FIN1-SOURCE'!AT43="K",'FIN1-SOURCE'!AT43="W",'FIN1-SOURCE'!AT43="M")), UPPER('FIN1-SOURCE'!AT43),"")))</f>
        <v/>
      </c>
      <c r="J1021" s="281" t="s">
        <v>711</v>
      </c>
      <c r="K1021" s="280" t="str">
        <f>IF(AND(ISBLANK('FIN1-SOURCE'!AS84),$L$1021&lt;&gt;"M"),"",'FIN1-SOURCE'!AS84)</f>
        <v/>
      </c>
      <c r="L1021" s="280" t="str">
        <f>IF(ISBLANK('FIN1-SOURCE'!AT84),"",'FIN1-SOURCE'!AT84)</f>
        <v/>
      </c>
      <c r="M1021" s="257" t="str">
        <f t="shared" si="17"/>
        <v>OK</v>
      </c>
      <c r="N1021" s="15"/>
    </row>
    <row r="1022" spans="1:14" ht="45" x14ac:dyDescent="0.25">
      <c r="A1022" s="257" t="s">
        <v>834</v>
      </c>
      <c r="B1022" s="257" t="s">
        <v>7659</v>
      </c>
      <c r="C1022" s="257" t="s">
        <v>688</v>
      </c>
      <c r="D1022" s="277" t="s">
        <v>2375</v>
      </c>
      <c r="E1022" s="278" t="s">
        <v>711</v>
      </c>
      <c r="F1022" s="279" t="s">
        <v>688</v>
      </c>
      <c r="G1022" s="277" t="s">
        <v>2377</v>
      </c>
      <c r="H1022" s="280" t="str">
        <f>IF(OR(AND('FIN1-SOURCE'!AS44="",'FIN1-SOURCE'!AT44=""),AND('FIN1-SOURCE'!AS57="",'FIN1-SOURCE'!AT57=""),AND('FIN1-SOURCE'!AS69="",'FIN1-SOURCE'!AT69=""),AND('FIN1-SOURCE'!AT44="K",'FIN1-SOURCE'!AT57="K",'FIN1-SOURCE'!AT69="K"),OR('FIN1-SOURCE'!AT44="O",'FIN1-SOURCE'!AT57="O",'FIN1-SOURCE'!AT69="O")),"",SUM('FIN1-SOURCE'!AS44,'FIN1-SOURCE'!AS57,'FIN1-SOURCE'!AS69))</f>
        <v/>
      </c>
      <c r="I1022" s="280" t="str">
        <f>IF(AND(OR(AND('FIN1-SOURCE'!AT44="O",'FIN1-SOURCE'!AT57="O",'FIN1-SOURCE'!AT69="O"),AND('FIN1-SOURCE'!AT44="K",'FIN1-SOURCE'!AT57="K",'FIN1-SOURCE'!AT69="K")),SUM('FIN1-SOURCE'!AS44,'FIN1-SOURCE'!AS57,'FIN1-SOURCE'!AS69)=0,ISNUMBER('FIN1-SOURCE'!AS85)),"",IF(OR('FIN1-SOURCE'!AT44="O",'FIN1-SOURCE'!AT57="O",'FIN1-SOURCE'!AT69="O"),"O",IF(AND('FIN1-SOURCE'!AT44='FIN1-SOURCE'!AT57,'FIN1-SOURCE'!AT57='FIN1-SOURCE'!AT69,OR('FIN1-SOURCE'!AT44="K",'FIN1-SOURCE'!AT44="W",'FIN1-SOURCE'!AT44="M")), UPPER('FIN1-SOURCE'!AT44),"")))</f>
        <v/>
      </c>
      <c r="J1022" s="281" t="s">
        <v>711</v>
      </c>
      <c r="K1022" s="280" t="str">
        <f>IF(AND(ISBLANK('FIN1-SOURCE'!AS85),$L$1022&lt;&gt;"M"),"",'FIN1-SOURCE'!AS85)</f>
        <v/>
      </c>
      <c r="L1022" s="280" t="str">
        <f>IF(ISBLANK('FIN1-SOURCE'!AT85),"",'FIN1-SOURCE'!AT85)</f>
        <v/>
      </c>
      <c r="M1022" s="257" t="str">
        <f t="shared" si="17"/>
        <v>OK</v>
      </c>
      <c r="N1022" s="15"/>
    </row>
    <row r="1023" spans="1:14" ht="33.75" x14ac:dyDescent="0.25">
      <c r="A1023" s="257" t="s">
        <v>834</v>
      </c>
      <c r="B1023" s="257" t="s">
        <v>7660</v>
      </c>
      <c r="C1023" s="257" t="s">
        <v>688</v>
      </c>
      <c r="D1023" s="277" t="s">
        <v>7661</v>
      </c>
      <c r="E1023" s="278" t="s">
        <v>711</v>
      </c>
      <c r="F1023" s="279" t="s">
        <v>688</v>
      </c>
      <c r="G1023" s="277" t="s">
        <v>2378</v>
      </c>
      <c r="H1023" s="280" t="str">
        <f>IF(OR(AND('FIN1-SOURCE'!AS75="",'FIN1-SOURCE'!AT75=""),AND('FIN1-SOURCE'!AS85="",'FIN1-SOURCE'!AT85=""),AND('FIN1-SOURCE'!AT75="K",'FIN1-SOURCE'!AT85="K"),OR('FIN1-SOURCE'!AT75="O",'FIN1-SOURCE'!AT85="O")),"",SUM('FIN1-SOURCE'!AS75,'FIN1-SOURCE'!AS85))</f>
        <v/>
      </c>
      <c r="I1023" s="280" t="str">
        <f>IF(AND(OR(AND('FIN1-SOURCE'!AT75="O",'FIN1-SOURCE'!AT85="O"),AND('FIN1-SOURCE'!AT75="K",'FIN1-SOURCE'!AT85="K")),SUM('FIN1-SOURCE'!AS75,'FIN1-SOURCE'!AS85)=0,ISNUMBER('FIN1-SOURCE'!AS86)),"",IF(OR('FIN1-SOURCE'!AT75="O",'FIN1-SOURCE'!AT85="O"),"O",IF(AND('FIN1-SOURCE'!AT75='FIN1-SOURCE'!AT85,OR('FIN1-SOURCE'!AT75="K",'FIN1-SOURCE'!AT75="W",'FIN1-SOURCE'!AT75="M")), UPPER('FIN1-SOURCE'!AT75),"")))</f>
        <v/>
      </c>
      <c r="J1023" s="281" t="s">
        <v>711</v>
      </c>
      <c r="K1023" s="280" t="str">
        <f>IF(AND(ISBLANK('FIN1-SOURCE'!AS86),$L$1023&lt;&gt;"M"),"",'FIN1-SOURCE'!AS86)</f>
        <v/>
      </c>
      <c r="L1023" s="280" t="str">
        <f>IF(ISBLANK('FIN1-SOURCE'!AT86),"",'FIN1-SOURCE'!AT86)</f>
        <v/>
      </c>
      <c r="M1023" s="257" t="str">
        <f t="shared" si="17"/>
        <v>OK</v>
      </c>
      <c r="N1023" s="15"/>
    </row>
    <row r="1024" spans="1:14" ht="33.75" x14ac:dyDescent="0.25">
      <c r="A1024" s="257" t="s">
        <v>834</v>
      </c>
      <c r="B1024" s="257" t="s">
        <v>2379</v>
      </c>
      <c r="C1024" s="257" t="s">
        <v>688</v>
      </c>
      <c r="D1024" s="277" t="s">
        <v>2380</v>
      </c>
      <c r="E1024" s="278" t="s">
        <v>711</v>
      </c>
      <c r="F1024" s="279" t="s">
        <v>688</v>
      </c>
      <c r="G1024" s="277" t="s">
        <v>2381</v>
      </c>
      <c r="H1024" s="280" t="str">
        <f>IF(OR(AND('FIN1-SOURCE'!AM87="",'FIN1-SOURCE'!AN87=""),AND('FIN1-SOURCE'!AP87="",'FIN1-SOURCE'!AQ87=""),AND('FIN1-SOURCE'!AN87="K",'FIN1-SOURCE'!AQ87="K"),OR('FIN1-SOURCE'!AN87="O",'FIN1-SOURCE'!AQ87="O")),"",SUM('FIN1-SOURCE'!AM87,'FIN1-SOURCE'!AP87))</f>
        <v/>
      </c>
      <c r="I1024" s="280" t="str">
        <f xml:space="preserve"> IF(AND(OR(AND('FIN1-SOURCE'!AN87="O",'FIN1-SOURCE'!AQ87="O"),AND('FIN1-SOURCE'!AN87="K",'FIN1-SOURCE'!AQ87="K")),SUM('FIN1-SOURCE'!AM87,'FIN1-SOURCE'!AP87)=0,ISNUMBER('FIN1-SOURCE'!AS87)),"",IF(OR('FIN1-SOURCE'!AN87="O",'FIN1-SOURCE'!AQ87="O"),"O",IF(AND('FIN1-SOURCE'!AN87='FIN1-SOURCE'!AQ87,OR('FIN1-SOURCE'!AN87="K",'FIN1-SOURCE'!AN87="W",'FIN1-SOURCE'!AN87="M")),UPPER( 'FIN1-SOURCE'!AN87),"")))</f>
        <v/>
      </c>
      <c r="J1024" s="281" t="s">
        <v>711</v>
      </c>
      <c r="K1024" s="280" t="str">
        <f>IF(AND(ISBLANK('FIN1-SOURCE'!AS87),$L$1024&lt;&gt;"M"),"",'FIN1-SOURCE'!AS87)</f>
        <v/>
      </c>
      <c r="L1024" s="280" t="str">
        <f>IF(ISBLANK('FIN1-SOURCE'!AT87),"",'FIN1-SOURCE'!AT87)</f>
        <v/>
      </c>
      <c r="M1024" s="257" t="str">
        <f t="shared" si="17"/>
        <v>OK</v>
      </c>
      <c r="N1024" s="15"/>
    </row>
    <row r="1025" spans="1:14" ht="33.75" x14ac:dyDescent="0.25">
      <c r="A1025" s="257" t="s">
        <v>834</v>
      </c>
      <c r="B1025" s="257" t="s">
        <v>2382</v>
      </c>
      <c r="C1025" s="257" t="s">
        <v>688</v>
      </c>
      <c r="D1025" s="277" t="s">
        <v>2383</v>
      </c>
      <c r="E1025" s="278" t="s">
        <v>711</v>
      </c>
      <c r="F1025" s="279" t="s">
        <v>688</v>
      </c>
      <c r="G1025" s="277" t="s">
        <v>2384</v>
      </c>
      <c r="H1025" s="280" t="str">
        <f>IF(OR(AND('FIN1-SOURCE'!AM88="",'FIN1-SOURCE'!AN88=""),AND('FIN1-SOURCE'!AP88="",'FIN1-SOURCE'!AQ88=""),AND('FIN1-SOURCE'!AN88="K",'FIN1-SOURCE'!AQ88="K"),OR('FIN1-SOURCE'!AN88="O",'FIN1-SOURCE'!AQ88="O")),"",SUM('FIN1-SOURCE'!AM88,'FIN1-SOURCE'!AP88))</f>
        <v/>
      </c>
      <c r="I1025" s="280" t="str">
        <f xml:space="preserve"> IF(AND(OR(AND('FIN1-SOURCE'!AN88="O",'FIN1-SOURCE'!AQ88="O"),AND('FIN1-SOURCE'!AN88="K",'FIN1-SOURCE'!AQ88="K")),SUM('FIN1-SOURCE'!AM88,'FIN1-SOURCE'!AP88)=0,ISNUMBER('FIN1-SOURCE'!AS88)),"",IF(OR('FIN1-SOURCE'!AN88="O",'FIN1-SOURCE'!AQ88="O"),"O",IF(AND('FIN1-SOURCE'!AN88='FIN1-SOURCE'!AQ88,OR('FIN1-SOURCE'!AN88="K",'FIN1-SOURCE'!AN88="W",'FIN1-SOURCE'!AN88="M")),UPPER( 'FIN1-SOURCE'!AN88),"")))</f>
        <v/>
      </c>
      <c r="J1025" s="281" t="s">
        <v>711</v>
      </c>
      <c r="K1025" s="280" t="str">
        <f>IF(AND(ISBLANK('FIN1-SOURCE'!AS88),$L$1025&lt;&gt;"M"),"",'FIN1-SOURCE'!AS88)</f>
        <v/>
      </c>
      <c r="L1025" s="280" t="str">
        <f>IF(ISBLANK('FIN1-SOURCE'!AT88),"",'FIN1-SOURCE'!AT88)</f>
        <v/>
      </c>
      <c r="M1025" s="257" t="str">
        <f t="shared" si="17"/>
        <v>OK</v>
      </c>
      <c r="N1025" s="15"/>
    </row>
    <row r="1026" spans="1:14" ht="33.75" x14ac:dyDescent="0.25">
      <c r="A1026" s="257" t="s">
        <v>834</v>
      </c>
      <c r="B1026" s="257" t="s">
        <v>7662</v>
      </c>
      <c r="C1026" s="257" t="s">
        <v>688</v>
      </c>
      <c r="D1026" s="277" t="s">
        <v>7663</v>
      </c>
      <c r="E1026" s="278" t="s">
        <v>711</v>
      </c>
      <c r="F1026" s="279" t="s">
        <v>688</v>
      </c>
      <c r="G1026" s="277" t="s">
        <v>2385</v>
      </c>
      <c r="H1026" s="280" t="str">
        <f>IF(OR(AND('FIN1-SOURCE'!AM89="",'FIN1-SOURCE'!AN89=""),AND('FIN1-SOURCE'!AP89="",'FIN1-SOURCE'!AQ89=""),AND('FIN1-SOURCE'!AN89="K",'FIN1-SOURCE'!AQ89="K"),OR('FIN1-SOURCE'!AN89="O",'FIN1-SOURCE'!AQ89="O")),"",SUM('FIN1-SOURCE'!AM89,'FIN1-SOURCE'!AP89))</f>
        <v/>
      </c>
      <c r="I1026" s="280" t="str">
        <f xml:space="preserve"> IF(AND(OR(AND('FIN1-SOURCE'!AN89="O",'FIN1-SOURCE'!AQ89="O"),AND('FIN1-SOURCE'!AN89="K",'FIN1-SOURCE'!AQ89="K")),SUM('FIN1-SOURCE'!AM89,'FIN1-SOURCE'!AP89)=0,ISNUMBER('FIN1-SOURCE'!AS89)),"",IF(OR('FIN1-SOURCE'!AN89="O",'FIN1-SOURCE'!AQ89="O"),"O",IF(AND('FIN1-SOURCE'!AN89='FIN1-SOURCE'!AQ89,OR('FIN1-SOURCE'!AN89="K",'FIN1-SOURCE'!AN89="W",'FIN1-SOURCE'!AN89="M")),UPPER( 'FIN1-SOURCE'!AN89),"")))</f>
        <v/>
      </c>
      <c r="J1026" s="281" t="s">
        <v>711</v>
      </c>
      <c r="K1026" s="280" t="str">
        <f>IF(AND(ISBLANK('FIN1-SOURCE'!AS89),$L$1026&lt;&gt;"M"),"",'FIN1-SOURCE'!AS89)</f>
        <v/>
      </c>
      <c r="L1026" s="280" t="str">
        <f>IF(ISBLANK('FIN1-SOURCE'!AT89),"",'FIN1-SOURCE'!AT89)</f>
        <v/>
      </c>
      <c r="M1026" s="257" t="str">
        <f t="shared" si="17"/>
        <v>OK</v>
      </c>
      <c r="N1026" s="15"/>
    </row>
    <row r="1027" spans="1:14" ht="33.75" x14ac:dyDescent="0.25">
      <c r="A1027" s="257" t="s">
        <v>834</v>
      </c>
      <c r="B1027" s="257" t="s">
        <v>7664</v>
      </c>
      <c r="C1027" s="257" t="s">
        <v>688</v>
      </c>
      <c r="D1027" s="277" t="s">
        <v>7665</v>
      </c>
      <c r="E1027" s="278" t="s">
        <v>711</v>
      </c>
      <c r="F1027" s="279" t="s">
        <v>688</v>
      </c>
      <c r="G1027" s="277" t="s">
        <v>2386</v>
      </c>
      <c r="H1027" s="280" t="str">
        <f>IF(OR(AND('FIN1-SOURCE'!AS88="",'FIN1-SOURCE'!AT88=""),AND('FIN1-SOURCE'!AS89="",'FIN1-SOURCE'!AT89=""),AND('FIN1-SOURCE'!AT88="K",'FIN1-SOURCE'!AT89="K"),OR('FIN1-SOURCE'!AT88="O",'FIN1-SOURCE'!AT89="O")),"",SUM('FIN1-SOURCE'!AS88,'FIN1-SOURCE'!AS89))</f>
        <v/>
      </c>
      <c r="I1027" s="280" t="str">
        <f>IF(AND(OR(AND('FIN1-SOURCE'!AT88="O",'FIN1-SOURCE'!AT89="O"),AND('FIN1-SOURCE'!AT88="K",'FIN1-SOURCE'!AT89="K")),SUM('FIN1-SOURCE'!AS88,'FIN1-SOURCE'!AS89)=0,ISNUMBER('FIN1-SOURCE'!AS90)),"",IF(OR('FIN1-SOURCE'!AT88="O",'FIN1-SOURCE'!AT89="O"),"O",IF(AND('FIN1-SOURCE'!AT88='FIN1-SOURCE'!AT89,OR('FIN1-SOURCE'!AT88="K",'FIN1-SOURCE'!AT88="W",'FIN1-SOURCE'!AT88="M")), UPPER('FIN1-SOURCE'!AT88),"")))</f>
        <v/>
      </c>
      <c r="J1027" s="281" t="s">
        <v>711</v>
      </c>
      <c r="K1027" s="280" t="str">
        <f>IF(AND(ISBLANK('FIN1-SOURCE'!AS90),$L$1027&lt;&gt;"M"),"",'FIN1-SOURCE'!AS90)</f>
        <v/>
      </c>
      <c r="L1027" s="280" t="str">
        <f>IF(ISBLANK('FIN1-SOURCE'!AT90),"",'FIN1-SOURCE'!AT90)</f>
        <v/>
      </c>
      <c r="M1027" s="257" t="str">
        <f t="shared" si="17"/>
        <v>OK</v>
      </c>
      <c r="N1027" s="15"/>
    </row>
    <row r="1028" spans="1:14" ht="33.75" x14ac:dyDescent="0.25">
      <c r="A1028" s="257" t="s">
        <v>834</v>
      </c>
      <c r="B1028" s="257" t="s">
        <v>7666</v>
      </c>
      <c r="C1028" s="257" t="s">
        <v>688</v>
      </c>
      <c r="D1028" s="277" t="s">
        <v>7667</v>
      </c>
      <c r="E1028" s="278" t="s">
        <v>711</v>
      </c>
      <c r="F1028" s="279" t="s">
        <v>688</v>
      </c>
      <c r="G1028" s="277" t="s">
        <v>2387</v>
      </c>
      <c r="H1028" s="280" t="str">
        <f>IF(OR(AND('FIN1-SOURCE'!AS87="",'FIN1-SOURCE'!AT87=""),AND('FIN1-SOURCE'!AS90="",'FIN1-SOURCE'!AT90=""),AND('FIN1-SOURCE'!AT87="K",'FIN1-SOURCE'!AT90="K"),OR('FIN1-SOURCE'!AT87="O",'FIN1-SOURCE'!AT90="O")),"",SUM('FIN1-SOURCE'!AS87,'FIN1-SOURCE'!AS90))</f>
        <v/>
      </c>
      <c r="I1028" s="280" t="str">
        <f>IF(AND(OR(AND('FIN1-SOURCE'!AT87="O",'FIN1-SOURCE'!AT90="O"),AND('FIN1-SOURCE'!AT87="K",'FIN1-SOURCE'!AT90="K")),SUM('FIN1-SOURCE'!AS87,'FIN1-SOURCE'!AS90)=0,ISNUMBER('FIN1-SOURCE'!AS91)),"",IF(OR('FIN1-SOURCE'!AT87="O",'FIN1-SOURCE'!AT90="O"),"O",IF(AND('FIN1-SOURCE'!AT87='FIN1-SOURCE'!AT90,OR('FIN1-SOURCE'!AT87="K",'FIN1-SOURCE'!AT87="W",'FIN1-SOURCE'!AT87="M")), UPPER('FIN1-SOURCE'!AT87),"")))</f>
        <v/>
      </c>
      <c r="J1028" s="281" t="s">
        <v>711</v>
      </c>
      <c r="K1028" s="280" t="str">
        <f>IF(AND(ISBLANK('FIN1-SOURCE'!AS91),$L$1028&lt;&gt;"M"),"",'FIN1-SOURCE'!AS91)</f>
        <v/>
      </c>
      <c r="L1028" s="280" t="str">
        <f>IF(ISBLANK('FIN1-SOURCE'!AT91),"",'FIN1-SOURCE'!AT91)</f>
        <v/>
      </c>
      <c r="M1028" s="257" t="str">
        <f t="shared" si="17"/>
        <v>OK</v>
      </c>
      <c r="N1028" s="15"/>
    </row>
    <row r="1029" spans="1:14" ht="33.75" x14ac:dyDescent="0.25">
      <c r="A1029" s="257" t="s">
        <v>834</v>
      </c>
      <c r="B1029" s="257" t="s">
        <v>2388</v>
      </c>
      <c r="C1029" s="257" t="s">
        <v>688</v>
      </c>
      <c r="D1029" s="277" t="s">
        <v>2389</v>
      </c>
      <c r="E1029" s="278" t="s">
        <v>711</v>
      </c>
      <c r="F1029" s="279" t="s">
        <v>688</v>
      </c>
      <c r="G1029" s="277" t="s">
        <v>2390</v>
      </c>
      <c r="H1029" s="280" t="str">
        <f>IF(OR(AND('FIN1-SOURCE'!AM92="",'FIN1-SOURCE'!AN92=""),AND('FIN1-SOURCE'!AP92="",'FIN1-SOURCE'!AQ92=""),AND('FIN1-SOURCE'!AN92="K",'FIN1-SOURCE'!AQ92="K"),OR('FIN1-SOURCE'!AN92="O",'FIN1-SOURCE'!AQ92="O")),"",SUM('FIN1-SOURCE'!AM92,'FIN1-SOURCE'!AP92))</f>
        <v/>
      </c>
      <c r="I1029" s="280" t="str">
        <f xml:space="preserve"> IF(AND(OR(AND('FIN1-SOURCE'!AN92="O",'FIN1-SOURCE'!AQ92="O"),AND('FIN1-SOURCE'!AN92="K",'FIN1-SOURCE'!AQ92="K")),SUM('FIN1-SOURCE'!AM92,'FIN1-SOURCE'!AP92)=0,ISNUMBER('FIN1-SOURCE'!AS92)),"",IF(OR('FIN1-SOURCE'!AN92="O",'FIN1-SOURCE'!AQ92="O"),"O",IF(AND('FIN1-SOURCE'!AN92='FIN1-SOURCE'!AQ92,OR('FIN1-SOURCE'!AN92="K",'FIN1-SOURCE'!AN92="W",'FIN1-SOURCE'!AN92="M")),UPPER( 'FIN1-SOURCE'!AN92),"")))</f>
        <v/>
      </c>
      <c r="J1029" s="281" t="s">
        <v>711</v>
      </c>
      <c r="K1029" s="280" t="str">
        <f>IF(AND(ISBLANK('FIN1-SOURCE'!AS92),$L$1029&lt;&gt;"M"),"",'FIN1-SOURCE'!AS92)</f>
        <v/>
      </c>
      <c r="L1029" s="280" t="str">
        <f>IF(ISBLANK('FIN1-SOURCE'!AT92),"",'FIN1-SOURCE'!AT92)</f>
        <v/>
      </c>
      <c r="M1029" s="257" t="str">
        <f t="shared" si="17"/>
        <v>OK</v>
      </c>
      <c r="N1029" s="15"/>
    </row>
    <row r="1030" spans="1:14" ht="33.75" x14ac:dyDescent="0.25">
      <c r="A1030" s="257" t="s">
        <v>834</v>
      </c>
      <c r="B1030" s="257" t="s">
        <v>2391</v>
      </c>
      <c r="C1030" s="257" t="s">
        <v>688</v>
      </c>
      <c r="D1030" s="277" t="s">
        <v>2392</v>
      </c>
      <c r="E1030" s="278" t="s">
        <v>711</v>
      </c>
      <c r="F1030" s="279" t="s">
        <v>688</v>
      </c>
      <c r="G1030" s="277" t="s">
        <v>2393</v>
      </c>
      <c r="H1030" s="280" t="str">
        <f>IF(OR(AND('FIN1-SOURCE'!AM93="",'FIN1-SOURCE'!AN93=""),AND('FIN1-SOURCE'!AP93="",'FIN1-SOURCE'!AQ93=""),AND('FIN1-SOURCE'!AN93="K",'FIN1-SOURCE'!AQ93="K"),OR('FIN1-SOURCE'!AN93="O",'FIN1-SOURCE'!AQ93="O")),"",SUM('FIN1-SOURCE'!AM93,'FIN1-SOURCE'!AP93))</f>
        <v/>
      </c>
      <c r="I1030" s="280" t="str">
        <f xml:space="preserve"> IF(AND(OR(AND('FIN1-SOURCE'!AN93="O",'FIN1-SOURCE'!AQ93="O"),AND('FIN1-SOURCE'!AN93="K",'FIN1-SOURCE'!AQ93="K")),SUM('FIN1-SOURCE'!AM93,'FIN1-SOURCE'!AP93)=0,ISNUMBER('FIN1-SOURCE'!AS93)),"",IF(OR('FIN1-SOURCE'!AN93="O",'FIN1-SOURCE'!AQ93="O"),"O",IF(AND('FIN1-SOURCE'!AN93='FIN1-SOURCE'!AQ93,OR('FIN1-SOURCE'!AN93="K",'FIN1-SOURCE'!AN93="W",'FIN1-SOURCE'!AN93="M")),UPPER( 'FIN1-SOURCE'!AN93),"")))</f>
        <v/>
      </c>
      <c r="J1030" s="281" t="s">
        <v>711</v>
      </c>
      <c r="K1030" s="280" t="str">
        <f>IF(AND(ISBLANK('FIN1-SOURCE'!AS93),$L$1030&lt;&gt;"M"),"",'FIN1-SOURCE'!AS93)</f>
        <v/>
      </c>
      <c r="L1030" s="280" t="str">
        <f>IF(ISBLANK('FIN1-SOURCE'!AT93),"",'FIN1-SOURCE'!AT93)</f>
        <v/>
      </c>
      <c r="M1030" s="257" t="str">
        <f t="shared" si="17"/>
        <v>OK</v>
      </c>
      <c r="N1030" s="15"/>
    </row>
    <row r="1031" spans="1:14" ht="33.75" x14ac:dyDescent="0.25">
      <c r="A1031" s="257" t="s">
        <v>834</v>
      </c>
      <c r="B1031" s="257" t="s">
        <v>2394</v>
      </c>
      <c r="C1031" s="257" t="s">
        <v>688</v>
      </c>
      <c r="D1031" s="277" t="s">
        <v>2395</v>
      </c>
      <c r="E1031" s="278" t="s">
        <v>711</v>
      </c>
      <c r="F1031" s="279" t="s">
        <v>688</v>
      </c>
      <c r="G1031" s="277" t="s">
        <v>2396</v>
      </c>
      <c r="H1031" s="280" t="str">
        <f>IF(OR(AND('FIN1-SOURCE'!AM94="",'FIN1-SOURCE'!AN94=""),AND('FIN1-SOURCE'!AP94="",'FIN1-SOURCE'!AQ94=""),AND('FIN1-SOURCE'!AN94="K",'FIN1-SOURCE'!AQ94="K"),OR('FIN1-SOURCE'!AN94="O",'FIN1-SOURCE'!AQ94="O")),"",SUM('FIN1-SOURCE'!AM94,'FIN1-SOURCE'!AP94))</f>
        <v/>
      </c>
      <c r="I1031" s="280" t="str">
        <f xml:space="preserve"> IF(AND(OR(AND('FIN1-SOURCE'!AN94="O",'FIN1-SOURCE'!AQ94="O"),AND('FIN1-SOURCE'!AN94="K",'FIN1-SOURCE'!AQ94="K")),SUM('FIN1-SOURCE'!AM94,'FIN1-SOURCE'!AP94)=0,ISNUMBER('FIN1-SOURCE'!AS94)),"",IF(OR('FIN1-SOURCE'!AN94="O",'FIN1-SOURCE'!AQ94="O"),"O",IF(AND('FIN1-SOURCE'!AN94='FIN1-SOURCE'!AQ94,OR('FIN1-SOURCE'!AN94="K",'FIN1-SOURCE'!AN94="W",'FIN1-SOURCE'!AN94="M")),UPPER( 'FIN1-SOURCE'!AN94),"")))</f>
        <v/>
      </c>
      <c r="J1031" s="281" t="s">
        <v>711</v>
      </c>
      <c r="K1031" s="280" t="str">
        <f>IF(AND(ISBLANK('FIN1-SOURCE'!AS94),$L$1031&lt;&gt;"M"),"",'FIN1-SOURCE'!AS94)</f>
        <v/>
      </c>
      <c r="L1031" s="280" t="str">
        <f>IF(ISBLANK('FIN1-SOURCE'!AT94),"",'FIN1-SOURCE'!AT94)</f>
        <v/>
      </c>
      <c r="M1031" s="257" t="str">
        <f t="shared" si="17"/>
        <v>OK</v>
      </c>
      <c r="N1031" s="15"/>
    </row>
    <row r="1032" spans="1:14" ht="33.75" x14ac:dyDescent="0.25">
      <c r="A1032" s="257" t="s">
        <v>834</v>
      </c>
      <c r="B1032" s="257" t="s">
        <v>7668</v>
      </c>
      <c r="C1032" s="257" t="s">
        <v>688</v>
      </c>
      <c r="D1032" s="277" t="s">
        <v>7669</v>
      </c>
      <c r="E1032" s="278" t="s">
        <v>711</v>
      </c>
      <c r="F1032" s="279" t="s">
        <v>688</v>
      </c>
      <c r="G1032" s="277" t="s">
        <v>2397</v>
      </c>
      <c r="H1032" s="280" t="str">
        <f>IF(OR(AND('FIN1-SOURCE'!AM95="",'FIN1-SOURCE'!AN95=""),AND('FIN1-SOURCE'!AP95="",'FIN1-SOURCE'!AQ95=""),AND('FIN1-SOURCE'!AN95="K",'FIN1-SOURCE'!AQ95="K"),OR('FIN1-SOURCE'!AN95="O",'FIN1-SOURCE'!AQ95="O")),"",SUM('FIN1-SOURCE'!AM95,'FIN1-SOURCE'!AP95))</f>
        <v/>
      </c>
      <c r="I1032" s="280" t="str">
        <f xml:space="preserve"> IF(AND(OR(AND('FIN1-SOURCE'!AN95="O",'FIN1-SOURCE'!AQ95="O"),AND('FIN1-SOURCE'!AN95="K",'FIN1-SOURCE'!AQ95="K")),SUM('FIN1-SOURCE'!AM95,'FIN1-SOURCE'!AP95)=0,ISNUMBER('FIN1-SOURCE'!AS95)),"",IF(OR('FIN1-SOURCE'!AN95="O",'FIN1-SOURCE'!AQ95="O"),"O",IF(AND('FIN1-SOURCE'!AN95='FIN1-SOURCE'!AQ95,OR('FIN1-SOURCE'!AN95="K",'FIN1-SOURCE'!AN95="W",'FIN1-SOURCE'!AN95="M")),UPPER( 'FIN1-SOURCE'!AN95),"")))</f>
        <v/>
      </c>
      <c r="J1032" s="281" t="s">
        <v>711</v>
      </c>
      <c r="K1032" s="280" t="str">
        <f>IF(AND(ISBLANK('FIN1-SOURCE'!AS95),$L$1032&lt;&gt;"M"),"",'FIN1-SOURCE'!AS95)</f>
        <v/>
      </c>
      <c r="L1032" s="280" t="str">
        <f>IF(ISBLANK('FIN1-SOURCE'!AT95),"",'FIN1-SOURCE'!AT95)</f>
        <v/>
      </c>
      <c r="M1032" s="257" t="str">
        <f t="shared" si="17"/>
        <v>OK</v>
      </c>
      <c r="N1032" s="15"/>
    </row>
    <row r="1033" spans="1:14" ht="45" x14ac:dyDescent="0.25">
      <c r="A1033" s="257" t="s">
        <v>834</v>
      </c>
      <c r="B1033" s="257" t="s">
        <v>7670</v>
      </c>
      <c r="C1033" s="257" t="s">
        <v>688</v>
      </c>
      <c r="D1033" s="277" t="s">
        <v>7671</v>
      </c>
      <c r="E1033" s="278" t="s">
        <v>711</v>
      </c>
      <c r="F1033" s="279" t="s">
        <v>688</v>
      </c>
      <c r="G1033" s="277" t="s">
        <v>2398</v>
      </c>
      <c r="H1033" s="280" t="str">
        <f>IF(OR(AND('FIN1-SOURCE'!AS93="",'FIN1-SOURCE'!AT93=""),AND('FIN1-SOURCE'!AS94="",'FIN1-SOURCE'!AT94=""),AND('FIN1-SOURCE'!AS95="",'FIN1-SOURCE'!AT95=""),AND('FIN1-SOURCE'!AT93="K",'FIN1-SOURCE'!AT94="K",'FIN1-SOURCE'!AT95="K"),OR('FIN1-SOURCE'!AT93="O",'FIN1-SOURCE'!AT94="O",'FIN1-SOURCE'!AT95="O")),"",SUM('FIN1-SOURCE'!AS93,'FIN1-SOURCE'!AS94,'FIN1-SOURCE'!AS95))</f>
        <v/>
      </c>
      <c r="I1033" s="280" t="str">
        <f>IF(AND(OR(AND('FIN1-SOURCE'!AT93="O",'FIN1-SOURCE'!AT94="O",'FIN1-SOURCE'!AT95="O"),AND('FIN1-SOURCE'!AT93="K",'FIN1-SOURCE'!AT94="K",'FIN1-SOURCE'!AT95="K")),SUM('FIN1-SOURCE'!AS93,'FIN1-SOURCE'!AS94,'FIN1-SOURCE'!AS95)=0,ISNUMBER('FIN1-SOURCE'!AS96)),"",IF(OR('FIN1-SOURCE'!AT93="O",'FIN1-SOURCE'!AT94="O",'FIN1-SOURCE'!AT95="O"),"O",IF(AND('FIN1-SOURCE'!AT93='FIN1-SOURCE'!AT94,'FIN1-SOURCE'!AT94='FIN1-SOURCE'!AT95,OR('FIN1-SOURCE'!AT93="K",'FIN1-SOURCE'!AT93="W",'FIN1-SOURCE'!AT93="M")), UPPER('FIN1-SOURCE'!AT93),"")))</f>
        <v/>
      </c>
      <c r="J1033" s="281" t="s">
        <v>711</v>
      </c>
      <c r="K1033" s="280" t="str">
        <f>IF(AND(ISBLANK('FIN1-SOURCE'!AS96),$L$1033&lt;&gt;"M"),"",'FIN1-SOURCE'!AS96)</f>
        <v/>
      </c>
      <c r="L1033" s="280" t="str">
        <f>IF(ISBLANK('FIN1-SOURCE'!AT96),"",'FIN1-SOURCE'!AT96)</f>
        <v/>
      </c>
      <c r="M1033" s="257" t="str">
        <f t="shared" si="17"/>
        <v>OK</v>
      </c>
      <c r="N1033" s="15"/>
    </row>
    <row r="1034" spans="1:14" ht="33.75" x14ac:dyDescent="0.25">
      <c r="A1034" s="257" t="s">
        <v>834</v>
      </c>
      <c r="B1034" s="257" t="s">
        <v>7672</v>
      </c>
      <c r="C1034" s="257" t="s">
        <v>688</v>
      </c>
      <c r="D1034" s="277" t="s">
        <v>7673</v>
      </c>
      <c r="E1034" s="278" t="s">
        <v>711</v>
      </c>
      <c r="F1034" s="279" t="s">
        <v>688</v>
      </c>
      <c r="G1034" s="277" t="s">
        <v>2399</v>
      </c>
      <c r="H1034" s="280" t="str">
        <f>IF(OR(AND('FIN1-SOURCE'!AS91="",'FIN1-SOURCE'!AT91=""),AND('FIN1-SOURCE'!AS96="",'FIN1-SOURCE'!AT96=""),AND('FIN1-SOURCE'!AT91="K",'FIN1-SOURCE'!AT96="K"),OR('FIN1-SOURCE'!AT91="O",'FIN1-SOURCE'!AT96="O")),"",SUM('FIN1-SOURCE'!AS91,'FIN1-SOURCE'!AS96))</f>
        <v/>
      </c>
      <c r="I1034" s="280" t="str">
        <f>IF(AND(OR(AND('FIN1-SOURCE'!AT91="O",'FIN1-SOURCE'!AT96="O"),AND('FIN1-SOURCE'!AT91="K",'FIN1-SOURCE'!AT96="K")),SUM('FIN1-SOURCE'!AS91,'FIN1-SOURCE'!AS96)=0,ISNUMBER('FIN1-SOURCE'!AS97)),"",IF(OR('FIN1-SOURCE'!AT91="O",'FIN1-SOURCE'!AT96="O"),"O",IF(AND('FIN1-SOURCE'!AT91='FIN1-SOURCE'!AT96,OR('FIN1-SOURCE'!AT91="K",'FIN1-SOURCE'!AT91="W",'FIN1-SOURCE'!AT91="M")), UPPER('FIN1-SOURCE'!AT91),"")))</f>
        <v/>
      </c>
      <c r="J1034" s="281" t="s">
        <v>711</v>
      </c>
      <c r="K1034" s="280" t="str">
        <f>IF(AND(ISBLANK('FIN1-SOURCE'!AS97),$L$1034&lt;&gt;"M"),"",'FIN1-SOURCE'!AS97)</f>
        <v/>
      </c>
      <c r="L1034" s="280" t="str">
        <f>IF(ISBLANK('FIN1-SOURCE'!AT97),"",'FIN1-SOURCE'!AT97)</f>
        <v/>
      </c>
      <c r="M1034" s="257" t="str">
        <f t="shared" si="17"/>
        <v>OK</v>
      </c>
      <c r="N1034" s="15"/>
    </row>
    <row r="1035" spans="1:14" ht="33.75" x14ac:dyDescent="0.25">
      <c r="A1035" s="257" t="s">
        <v>834</v>
      </c>
      <c r="B1035" s="257" t="s">
        <v>2400</v>
      </c>
      <c r="C1035" s="257" t="s">
        <v>688</v>
      </c>
      <c r="D1035" s="277" t="s">
        <v>2401</v>
      </c>
      <c r="E1035" s="278" t="s">
        <v>711</v>
      </c>
      <c r="F1035" s="279" t="s">
        <v>688</v>
      </c>
      <c r="G1035" s="277" t="s">
        <v>2402</v>
      </c>
      <c r="H1035" s="280" t="str">
        <f>IF(OR(AND('FIN1-SOURCE'!AM98="",'FIN1-SOURCE'!AN98=""),AND('FIN1-SOURCE'!AP98="",'FIN1-SOURCE'!AQ98=""),AND('FIN1-SOURCE'!AN98="K",'FIN1-SOURCE'!AQ98="K"),OR('FIN1-SOURCE'!AN98="O",'FIN1-SOURCE'!AQ98="O")),"",SUM('FIN1-SOURCE'!AM98,'FIN1-SOURCE'!AP98))</f>
        <v/>
      </c>
      <c r="I1035" s="280" t="str">
        <f xml:space="preserve"> IF(AND(OR(AND('FIN1-SOURCE'!AN98="O",'FIN1-SOURCE'!AQ98="O"),AND('FIN1-SOURCE'!AN98="K",'FIN1-SOURCE'!AQ98="K")),SUM('FIN1-SOURCE'!AM98,'FIN1-SOURCE'!AP98)=0,ISNUMBER('FIN1-SOURCE'!AS98)),"",IF(OR('FIN1-SOURCE'!AN98="O",'FIN1-SOURCE'!AQ98="O"),"O",IF(AND('FIN1-SOURCE'!AN98='FIN1-SOURCE'!AQ98,OR('FIN1-SOURCE'!AN98="K",'FIN1-SOURCE'!AN98="W",'FIN1-SOURCE'!AN98="M")),UPPER( 'FIN1-SOURCE'!AN98),"")))</f>
        <v/>
      </c>
      <c r="J1035" s="281" t="s">
        <v>711</v>
      </c>
      <c r="K1035" s="280" t="str">
        <f>IF(AND(ISBLANK('FIN1-SOURCE'!AS98),$L$1035&lt;&gt;"M"),"",'FIN1-SOURCE'!AS98)</f>
        <v/>
      </c>
      <c r="L1035" s="280" t="str">
        <f>IF(ISBLANK('FIN1-SOURCE'!AT98),"",'FIN1-SOURCE'!AT98)</f>
        <v/>
      </c>
      <c r="M1035" s="257" t="str">
        <f t="shared" si="17"/>
        <v>OK</v>
      </c>
      <c r="N1035" s="15"/>
    </row>
    <row r="1036" spans="1:14" ht="33.75" x14ac:dyDescent="0.25">
      <c r="A1036" s="257" t="s">
        <v>834</v>
      </c>
      <c r="B1036" s="257" t="s">
        <v>2403</v>
      </c>
      <c r="C1036" s="257" t="s">
        <v>688</v>
      </c>
      <c r="D1036" s="277" t="s">
        <v>2404</v>
      </c>
      <c r="E1036" s="278" t="s">
        <v>711</v>
      </c>
      <c r="F1036" s="279" t="s">
        <v>688</v>
      </c>
      <c r="G1036" s="277" t="s">
        <v>2405</v>
      </c>
      <c r="H1036" s="280" t="str">
        <f>IF(OR(AND('FIN1-SOURCE'!AM99="",'FIN1-SOURCE'!AN99=""),AND('FIN1-SOURCE'!AP99="",'FIN1-SOURCE'!AQ99=""),AND('FIN1-SOURCE'!AN99="K",'FIN1-SOURCE'!AQ99="K"),OR('FIN1-SOURCE'!AN99="O",'FIN1-SOURCE'!AQ99="O")),"",SUM('FIN1-SOURCE'!AM99,'FIN1-SOURCE'!AP99))</f>
        <v/>
      </c>
      <c r="I1036" s="280" t="str">
        <f xml:space="preserve"> IF(AND(OR(AND('FIN1-SOURCE'!AN99="O",'FIN1-SOURCE'!AQ99="O"),AND('FIN1-SOURCE'!AN99="K",'FIN1-SOURCE'!AQ99="K")),SUM('FIN1-SOURCE'!AM99,'FIN1-SOURCE'!AP99)=0,ISNUMBER('FIN1-SOURCE'!AS99)),"",IF(OR('FIN1-SOURCE'!AN99="O",'FIN1-SOURCE'!AQ99="O"),"O",IF(AND('FIN1-SOURCE'!AN99='FIN1-SOURCE'!AQ99,OR('FIN1-SOURCE'!AN99="K",'FIN1-SOURCE'!AN99="W",'FIN1-SOURCE'!AN99="M")),UPPER( 'FIN1-SOURCE'!AN99),"")))</f>
        <v/>
      </c>
      <c r="J1036" s="281" t="s">
        <v>711</v>
      </c>
      <c r="K1036" s="280" t="str">
        <f>IF(AND(ISBLANK('FIN1-SOURCE'!AS99),$L$1036&lt;&gt;"M"),"",'FIN1-SOURCE'!AS99)</f>
        <v/>
      </c>
      <c r="L1036" s="280" t="str">
        <f>IF(ISBLANK('FIN1-SOURCE'!AT99),"",'FIN1-SOURCE'!AT99)</f>
        <v/>
      </c>
      <c r="M1036" s="257" t="str">
        <f t="shared" si="17"/>
        <v>OK</v>
      </c>
      <c r="N1036" s="15"/>
    </row>
    <row r="1037" spans="1:14" ht="33.75" x14ac:dyDescent="0.25">
      <c r="A1037" s="257" t="s">
        <v>834</v>
      </c>
      <c r="B1037" s="257" t="s">
        <v>7674</v>
      </c>
      <c r="C1037" s="257" t="s">
        <v>688</v>
      </c>
      <c r="D1037" s="277" t="s">
        <v>7675</v>
      </c>
      <c r="E1037" s="278" t="s">
        <v>711</v>
      </c>
      <c r="F1037" s="279" t="s">
        <v>688</v>
      </c>
      <c r="G1037" s="277" t="s">
        <v>2406</v>
      </c>
      <c r="H1037" s="280" t="str">
        <f>IF(OR(AND('FIN1-SOURCE'!AM100="",'FIN1-SOURCE'!AN100=""),AND('FIN1-SOURCE'!AP100="",'FIN1-SOURCE'!AQ100=""),AND('FIN1-SOURCE'!AN100="K",'FIN1-SOURCE'!AQ100="K"),OR('FIN1-SOURCE'!AN100="O",'FIN1-SOURCE'!AQ100="O")),"",SUM('FIN1-SOURCE'!AM100,'FIN1-SOURCE'!AP100))</f>
        <v/>
      </c>
      <c r="I1037" s="280" t="str">
        <f xml:space="preserve"> IF(AND(OR(AND('FIN1-SOURCE'!AN100="O",'FIN1-SOURCE'!AQ100="O"),AND('FIN1-SOURCE'!AN100="K",'FIN1-SOURCE'!AQ100="K")),SUM('FIN1-SOURCE'!AM100,'FIN1-SOURCE'!AP100)=0,ISNUMBER('FIN1-SOURCE'!AS100)),"",IF(OR('FIN1-SOURCE'!AN100="O",'FIN1-SOURCE'!AQ100="O"),"O",IF(AND('FIN1-SOURCE'!AN100='FIN1-SOURCE'!AQ100,OR('FIN1-SOURCE'!AN100="K",'FIN1-SOURCE'!AN100="W",'FIN1-SOURCE'!AN100="M")),UPPER( 'FIN1-SOURCE'!AN100),"")))</f>
        <v/>
      </c>
      <c r="J1037" s="281" t="s">
        <v>711</v>
      </c>
      <c r="K1037" s="280" t="str">
        <f>IF(AND(ISBLANK('FIN1-SOURCE'!AS100),$L$1037&lt;&gt;"M"),"",'FIN1-SOURCE'!AS100)</f>
        <v/>
      </c>
      <c r="L1037" s="280" t="str">
        <f>IF(ISBLANK('FIN1-SOURCE'!AT100),"",'FIN1-SOURCE'!AT100)</f>
        <v/>
      </c>
      <c r="M1037" s="257" t="str">
        <f t="shared" si="17"/>
        <v>OK</v>
      </c>
      <c r="N1037" s="15"/>
    </row>
    <row r="1038" spans="1:14" ht="33.75" x14ac:dyDescent="0.25">
      <c r="A1038" s="257" t="s">
        <v>834</v>
      </c>
      <c r="B1038" s="257" t="s">
        <v>7676</v>
      </c>
      <c r="C1038" s="257" t="s">
        <v>688</v>
      </c>
      <c r="D1038" s="277" t="s">
        <v>7677</v>
      </c>
      <c r="E1038" s="278" t="s">
        <v>711</v>
      </c>
      <c r="F1038" s="279" t="s">
        <v>688</v>
      </c>
      <c r="G1038" s="277" t="s">
        <v>2407</v>
      </c>
      <c r="H1038" s="280" t="str">
        <f>IF(OR(AND('FIN1-SOURCE'!AS99="",'FIN1-SOURCE'!AT99=""),AND('FIN1-SOURCE'!AS100="",'FIN1-SOURCE'!AT100=""),AND('FIN1-SOURCE'!AT99="K",'FIN1-SOURCE'!AT100="K"),OR('FIN1-SOURCE'!AT99="O",'FIN1-SOURCE'!AT100="O")),"",SUM('FIN1-SOURCE'!AS99,'FIN1-SOURCE'!AS100))</f>
        <v/>
      </c>
      <c r="I1038" s="280" t="str">
        <f>IF(AND(OR(AND('FIN1-SOURCE'!AT99="O",'FIN1-SOURCE'!AT100="O"),AND('FIN1-SOURCE'!AT99="K",'FIN1-SOURCE'!AT100="K")),SUM('FIN1-SOURCE'!AS99,'FIN1-SOURCE'!AS100)=0,ISNUMBER('FIN1-SOURCE'!AS101)),"",IF(OR('FIN1-SOURCE'!AT99="O",'FIN1-SOURCE'!AT100="O"),"O",IF(AND('FIN1-SOURCE'!AT99='FIN1-SOURCE'!AT100,OR('FIN1-SOURCE'!AT99="K",'FIN1-SOURCE'!AT99="W",'FIN1-SOURCE'!AT99="M")), UPPER('FIN1-SOURCE'!AT99),"")))</f>
        <v/>
      </c>
      <c r="J1038" s="281" t="s">
        <v>711</v>
      </c>
      <c r="K1038" s="280" t="str">
        <f>IF(AND(ISBLANK('FIN1-SOURCE'!AS101),$L$1038&lt;&gt;"M"),"",'FIN1-SOURCE'!AS101)</f>
        <v/>
      </c>
      <c r="L1038" s="280" t="str">
        <f>IF(ISBLANK('FIN1-SOURCE'!AT101),"",'FIN1-SOURCE'!AT101)</f>
        <v/>
      </c>
      <c r="M1038" s="257" t="str">
        <f t="shared" si="17"/>
        <v>OK</v>
      </c>
      <c r="N1038" s="15"/>
    </row>
    <row r="1039" spans="1:14" ht="33.75" x14ac:dyDescent="0.25">
      <c r="A1039" s="257" t="s">
        <v>834</v>
      </c>
      <c r="B1039" s="257" t="s">
        <v>7678</v>
      </c>
      <c r="C1039" s="257" t="s">
        <v>688</v>
      </c>
      <c r="D1039" s="277" t="s">
        <v>7679</v>
      </c>
      <c r="E1039" s="278" t="s">
        <v>711</v>
      </c>
      <c r="F1039" s="279" t="s">
        <v>688</v>
      </c>
      <c r="G1039" s="277" t="s">
        <v>2408</v>
      </c>
      <c r="H1039" s="280" t="str">
        <f>IF(OR(AND('FIN1-SOURCE'!AS98="",'FIN1-SOURCE'!AT98=""),AND('FIN1-SOURCE'!AS101="",'FIN1-SOURCE'!AT101=""),AND('FIN1-SOURCE'!AT98="K",'FIN1-SOURCE'!AT101="K"),OR('FIN1-SOURCE'!AT98="O",'FIN1-SOURCE'!AT101="O")),"",SUM('FIN1-SOURCE'!AS98,'FIN1-SOURCE'!AS101))</f>
        <v/>
      </c>
      <c r="I1039" s="280" t="str">
        <f>IF(AND(OR(AND('FIN1-SOURCE'!AT98="O",'FIN1-SOURCE'!AT101="O"),AND('FIN1-SOURCE'!AT98="K",'FIN1-SOURCE'!AT101="K")),SUM('FIN1-SOURCE'!AS98,'FIN1-SOURCE'!AS101)=0,ISNUMBER('FIN1-SOURCE'!AS102)),"",IF(OR('FIN1-SOURCE'!AT98="O",'FIN1-SOURCE'!AT101="O"),"O",IF(AND('FIN1-SOURCE'!AT98='FIN1-SOURCE'!AT101,OR('FIN1-SOURCE'!AT98="K",'FIN1-SOURCE'!AT98="W",'FIN1-SOURCE'!AT98="M")), UPPER('FIN1-SOURCE'!AT98),"")))</f>
        <v/>
      </c>
      <c r="J1039" s="281" t="s">
        <v>711</v>
      </c>
      <c r="K1039" s="280" t="str">
        <f>IF(AND(ISBLANK('FIN1-SOURCE'!AS102),$L$1039&lt;&gt;"M"),"",'FIN1-SOURCE'!AS102)</f>
        <v/>
      </c>
      <c r="L1039" s="280" t="str">
        <f>IF(ISBLANK('FIN1-SOURCE'!AT102),"",'FIN1-SOURCE'!AT102)</f>
        <v/>
      </c>
      <c r="M1039" s="257" t="str">
        <f t="shared" si="17"/>
        <v>OK</v>
      </c>
      <c r="N1039" s="15"/>
    </row>
    <row r="1040" spans="1:14" ht="33.75" x14ac:dyDescent="0.25">
      <c r="A1040" s="257" t="s">
        <v>834</v>
      </c>
      <c r="B1040" s="257" t="s">
        <v>2409</v>
      </c>
      <c r="C1040" s="257" t="s">
        <v>688</v>
      </c>
      <c r="D1040" s="277" t="s">
        <v>2410</v>
      </c>
      <c r="E1040" s="278" t="s">
        <v>711</v>
      </c>
      <c r="F1040" s="279" t="s">
        <v>688</v>
      </c>
      <c r="G1040" s="277" t="s">
        <v>2411</v>
      </c>
      <c r="H1040" s="280" t="str">
        <f>IF(OR(AND('FIN1-SOURCE'!AM103="",'FIN1-SOURCE'!AN103=""),AND('FIN1-SOURCE'!AP103="",'FIN1-SOURCE'!AQ103=""),AND('FIN1-SOURCE'!AN103="K",'FIN1-SOURCE'!AQ103="K"),OR('FIN1-SOURCE'!AN103="O",'FIN1-SOURCE'!AQ103="O")),"",SUM('FIN1-SOURCE'!AM103,'FIN1-SOURCE'!AP103))</f>
        <v/>
      </c>
      <c r="I1040" s="280" t="str">
        <f xml:space="preserve"> IF(AND(OR(AND('FIN1-SOURCE'!AN103="O",'FIN1-SOURCE'!AQ103="O"),AND('FIN1-SOURCE'!AN103="K",'FIN1-SOURCE'!AQ103="K")),SUM('FIN1-SOURCE'!AM103,'FIN1-SOURCE'!AP103)=0,ISNUMBER('FIN1-SOURCE'!AS103)),"",IF(OR('FIN1-SOURCE'!AN103="O",'FIN1-SOURCE'!AQ103="O"),"O",IF(AND('FIN1-SOURCE'!AN103='FIN1-SOURCE'!AQ103,OR('FIN1-SOURCE'!AN103="K",'FIN1-SOURCE'!AN103="W",'FIN1-SOURCE'!AN103="M")),UPPER( 'FIN1-SOURCE'!AN103),"")))</f>
        <v/>
      </c>
      <c r="J1040" s="281" t="s">
        <v>711</v>
      </c>
      <c r="K1040" s="280" t="str">
        <f>IF(AND(ISBLANK('FIN1-SOURCE'!AS103),$L$1040&lt;&gt;"M"),"",'FIN1-SOURCE'!AS103)</f>
        <v/>
      </c>
      <c r="L1040" s="280" t="str">
        <f>IF(ISBLANK('FIN1-SOURCE'!AT103),"",'FIN1-SOURCE'!AT103)</f>
        <v/>
      </c>
      <c r="M1040" s="257" t="str">
        <f t="shared" si="17"/>
        <v>OK</v>
      </c>
      <c r="N1040" s="15"/>
    </row>
    <row r="1041" spans="1:14" ht="33.75" x14ac:dyDescent="0.25">
      <c r="A1041" s="257" t="s">
        <v>834</v>
      </c>
      <c r="B1041" s="257" t="s">
        <v>2412</v>
      </c>
      <c r="C1041" s="257" t="s">
        <v>688</v>
      </c>
      <c r="D1041" s="277" t="s">
        <v>2413</v>
      </c>
      <c r="E1041" s="278" t="s">
        <v>711</v>
      </c>
      <c r="F1041" s="279" t="s">
        <v>688</v>
      </c>
      <c r="G1041" s="277" t="s">
        <v>2414</v>
      </c>
      <c r="H1041" s="280" t="str">
        <f>IF(OR(AND('FIN1-SOURCE'!AM104="",'FIN1-SOURCE'!AN104=""),AND('FIN1-SOURCE'!AP104="",'FIN1-SOURCE'!AQ104=""),AND('FIN1-SOURCE'!AN104="K",'FIN1-SOURCE'!AQ104="K"),OR('FIN1-SOURCE'!AN104="O",'FIN1-SOURCE'!AQ104="O")),"",SUM('FIN1-SOURCE'!AM104,'FIN1-SOURCE'!AP104))</f>
        <v/>
      </c>
      <c r="I1041" s="280" t="str">
        <f xml:space="preserve"> IF(AND(OR(AND('FIN1-SOURCE'!AN104="O",'FIN1-SOURCE'!AQ104="O"),AND('FIN1-SOURCE'!AN104="K",'FIN1-SOURCE'!AQ104="K")),SUM('FIN1-SOURCE'!AM104,'FIN1-SOURCE'!AP104)=0,ISNUMBER('FIN1-SOURCE'!AS104)),"",IF(OR('FIN1-SOURCE'!AN104="O",'FIN1-SOURCE'!AQ104="O"),"O",IF(AND('FIN1-SOURCE'!AN104='FIN1-SOURCE'!AQ104,OR('FIN1-SOURCE'!AN104="K",'FIN1-SOURCE'!AN104="W",'FIN1-SOURCE'!AN104="M")),UPPER( 'FIN1-SOURCE'!AN104),"")))</f>
        <v/>
      </c>
      <c r="J1041" s="281" t="s">
        <v>711</v>
      </c>
      <c r="K1041" s="280" t="str">
        <f>IF(AND(ISBLANK('FIN1-SOURCE'!AS104),$L$1041&lt;&gt;"M"),"",'FIN1-SOURCE'!AS104)</f>
        <v/>
      </c>
      <c r="L1041" s="280" t="str">
        <f>IF(ISBLANK('FIN1-SOURCE'!AT104),"",'FIN1-SOURCE'!AT104)</f>
        <v/>
      </c>
      <c r="M1041" s="257" t="str">
        <f t="shared" si="17"/>
        <v>OK</v>
      </c>
      <c r="N1041" s="15"/>
    </row>
    <row r="1042" spans="1:14" ht="33.75" x14ac:dyDescent="0.25">
      <c r="A1042" s="257" t="s">
        <v>834</v>
      </c>
      <c r="B1042" s="257" t="s">
        <v>2415</v>
      </c>
      <c r="C1042" s="257" t="s">
        <v>688</v>
      </c>
      <c r="D1042" s="277" t="s">
        <v>2416</v>
      </c>
      <c r="E1042" s="278" t="s">
        <v>711</v>
      </c>
      <c r="F1042" s="279" t="s">
        <v>688</v>
      </c>
      <c r="G1042" s="277" t="s">
        <v>2417</v>
      </c>
      <c r="H1042" s="280" t="str">
        <f>IF(OR(AND('FIN1-SOURCE'!AM105="",'FIN1-SOURCE'!AN105=""),AND('FIN1-SOURCE'!AP105="",'FIN1-SOURCE'!AQ105=""),AND('FIN1-SOURCE'!AN105="K",'FIN1-SOURCE'!AQ105="K"),OR('FIN1-SOURCE'!AN105="O",'FIN1-SOURCE'!AQ105="O")),"",SUM('FIN1-SOURCE'!AM105,'FIN1-SOURCE'!AP105))</f>
        <v/>
      </c>
      <c r="I1042" s="280" t="str">
        <f xml:space="preserve"> IF(AND(OR(AND('FIN1-SOURCE'!AN105="O",'FIN1-SOURCE'!AQ105="O"),AND('FIN1-SOURCE'!AN105="K",'FIN1-SOURCE'!AQ105="K")),SUM('FIN1-SOURCE'!AM105,'FIN1-SOURCE'!AP105)=0,ISNUMBER('FIN1-SOURCE'!AS105)),"",IF(OR('FIN1-SOURCE'!AN105="O",'FIN1-SOURCE'!AQ105="O"),"O",IF(AND('FIN1-SOURCE'!AN105='FIN1-SOURCE'!AQ105,OR('FIN1-SOURCE'!AN105="K",'FIN1-SOURCE'!AN105="W",'FIN1-SOURCE'!AN105="M")),UPPER( 'FIN1-SOURCE'!AN105),"")))</f>
        <v/>
      </c>
      <c r="J1042" s="281" t="s">
        <v>711</v>
      </c>
      <c r="K1042" s="280" t="str">
        <f>IF(AND(ISBLANK('FIN1-SOURCE'!AS105),$L$1042&lt;&gt;"M"),"",'FIN1-SOURCE'!AS105)</f>
        <v/>
      </c>
      <c r="L1042" s="280" t="str">
        <f>IF(ISBLANK('FIN1-SOURCE'!AT105),"",'FIN1-SOURCE'!AT105)</f>
        <v/>
      </c>
      <c r="M1042" s="257" t="str">
        <f t="shared" si="17"/>
        <v>OK</v>
      </c>
      <c r="N1042" s="15"/>
    </row>
    <row r="1043" spans="1:14" ht="33.75" x14ac:dyDescent="0.25">
      <c r="A1043" s="257" t="s">
        <v>834</v>
      </c>
      <c r="B1043" s="257" t="s">
        <v>7680</v>
      </c>
      <c r="C1043" s="257" t="s">
        <v>688</v>
      </c>
      <c r="D1043" s="277" t="s">
        <v>7681</v>
      </c>
      <c r="E1043" s="278" t="s">
        <v>711</v>
      </c>
      <c r="F1043" s="279" t="s">
        <v>688</v>
      </c>
      <c r="G1043" s="277" t="s">
        <v>2418</v>
      </c>
      <c r="H1043" s="280" t="str">
        <f>IF(OR(AND('FIN1-SOURCE'!AM106="",'FIN1-SOURCE'!AN106=""),AND('FIN1-SOURCE'!AP106="",'FIN1-SOURCE'!AQ106=""),AND('FIN1-SOURCE'!AN106="K",'FIN1-SOURCE'!AQ106="K"),OR('FIN1-SOURCE'!AN106="O",'FIN1-SOURCE'!AQ106="O")),"",SUM('FIN1-SOURCE'!AM106,'FIN1-SOURCE'!AP106))</f>
        <v/>
      </c>
      <c r="I1043" s="280" t="str">
        <f xml:space="preserve"> IF(AND(OR(AND('FIN1-SOURCE'!AN106="O",'FIN1-SOURCE'!AQ106="O"),AND('FIN1-SOURCE'!AN106="K",'FIN1-SOURCE'!AQ106="K")),SUM('FIN1-SOURCE'!AM106,'FIN1-SOURCE'!AP106)=0,ISNUMBER('FIN1-SOURCE'!AS106)),"",IF(OR('FIN1-SOURCE'!AN106="O",'FIN1-SOURCE'!AQ106="O"),"O",IF(AND('FIN1-SOURCE'!AN106='FIN1-SOURCE'!AQ106,OR('FIN1-SOURCE'!AN106="K",'FIN1-SOURCE'!AN106="W",'FIN1-SOURCE'!AN106="M")),UPPER( 'FIN1-SOURCE'!AN106),"")))</f>
        <v/>
      </c>
      <c r="J1043" s="281" t="s">
        <v>711</v>
      </c>
      <c r="K1043" s="280" t="str">
        <f>IF(AND(ISBLANK('FIN1-SOURCE'!AS106),$L$1043&lt;&gt;"M"),"",'FIN1-SOURCE'!AS106)</f>
        <v/>
      </c>
      <c r="L1043" s="280" t="str">
        <f>IF(ISBLANK('FIN1-SOURCE'!AT106),"",'FIN1-SOURCE'!AT106)</f>
        <v/>
      </c>
      <c r="M1043" s="257" t="str">
        <f t="shared" si="17"/>
        <v>OK</v>
      </c>
      <c r="N1043" s="15"/>
    </row>
    <row r="1044" spans="1:14" ht="45" x14ac:dyDescent="0.25">
      <c r="A1044" s="257" t="s">
        <v>834</v>
      </c>
      <c r="B1044" s="257" t="s">
        <v>7682</v>
      </c>
      <c r="C1044" s="257" t="s">
        <v>688</v>
      </c>
      <c r="D1044" s="277" t="s">
        <v>7683</v>
      </c>
      <c r="E1044" s="278" t="s">
        <v>711</v>
      </c>
      <c r="F1044" s="279" t="s">
        <v>688</v>
      </c>
      <c r="G1044" s="277" t="s">
        <v>2419</v>
      </c>
      <c r="H1044" s="280" t="str">
        <f>IF(OR(AND('FIN1-SOURCE'!AS104="",'FIN1-SOURCE'!AT104=""),AND('FIN1-SOURCE'!AS105="",'FIN1-SOURCE'!AT105=""),AND('FIN1-SOURCE'!AS106="",'FIN1-SOURCE'!AT106=""),AND('FIN1-SOURCE'!AT104="K",'FIN1-SOURCE'!AT105="K",'FIN1-SOURCE'!AT106="K"),OR('FIN1-SOURCE'!AT104="O",'FIN1-SOURCE'!AT105="O",'FIN1-SOURCE'!AT106="O")),"",SUM('FIN1-SOURCE'!AS104,'FIN1-SOURCE'!AS105,'FIN1-SOURCE'!AS106))</f>
        <v/>
      </c>
      <c r="I1044" s="280" t="str">
        <f>IF(AND(OR(AND('FIN1-SOURCE'!AT104="O",'FIN1-SOURCE'!AT105="O",'FIN1-SOURCE'!AT106="O"),AND('FIN1-SOURCE'!AT104="K",'FIN1-SOURCE'!AT105="K",'FIN1-SOURCE'!AT106="K")),SUM('FIN1-SOURCE'!AS104,'FIN1-SOURCE'!AS105,'FIN1-SOURCE'!AS106)=0,ISNUMBER('FIN1-SOURCE'!AS107)),"",IF(OR('FIN1-SOURCE'!AT104="O",'FIN1-SOURCE'!AT105="O",'FIN1-SOURCE'!AT106="O"),"O",IF(AND('FIN1-SOURCE'!AT104='FIN1-SOURCE'!AT105,'FIN1-SOURCE'!AT105='FIN1-SOURCE'!AT106,OR('FIN1-SOURCE'!AT104="K",'FIN1-SOURCE'!AT104="W",'FIN1-SOURCE'!AT104="M")), UPPER('FIN1-SOURCE'!AT104),"")))</f>
        <v/>
      </c>
      <c r="J1044" s="281" t="s">
        <v>711</v>
      </c>
      <c r="K1044" s="280" t="str">
        <f>IF(AND(ISBLANK('FIN1-SOURCE'!AS107),$L$1044&lt;&gt;"M"),"",'FIN1-SOURCE'!AS107)</f>
        <v/>
      </c>
      <c r="L1044" s="280" t="str">
        <f>IF(ISBLANK('FIN1-SOURCE'!AT107),"",'FIN1-SOURCE'!AT107)</f>
        <v/>
      </c>
      <c r="M1044" s="257" t="str">
        <f t="shared" si="17"/>
        <v>OK</v>
      </c>
      <c r="N1044" s="15"/>
    </row>
    <row r="1045" spans="1:14" ht="33.75" x14ac:dyDescent="0.25">
      <c r="A1045" s="257" t="s">
        <v>834</v>
      </c>
      <c r="B1045" s="257" t="s">
        <v>7684</v>
      </c>
      <c r="C1045" s="257" t="s">
        <v>688</v>
      </c>
      <c r="D1045" s="277" t="s">
        <v>7685</v>
      </c>
      <c r="E1045" s="278" t="s">
        <v>711</v>
      </c>
      <c r="F1045" s="279" t="s">
        <v>688</v>
      </c>
      <c r="G1045" s="277" t="s">
        <v>2420</v>
      </c>
      <c r="H1045" s="280" t="str">
        <f>IF(OR(AND('FIN1-SOURCE'!AS102="",'FIN1-SOURCE'!AT102=""),AND('FIN1-SOURCE'!AS107="",'FIN1-SOURCE'!AT107=""),AND('FIN1-SOURCE'!AT102="K",'FIN1-SOURCE'!AT107="K"),OR('FIN1-SOURCE'!AT102="O",'FIN1-SOURCE'!AT107="O")),"",SUM('FIN1-SOURCE'!AS102,'FIN1-SOURCE'!AS107))</f>
        <v/>
      </c>
      <c r="I1045" s="280" t="str">
        <f>IF(AND(OR(AND('FIN1-SOURCE'!AT102="O",'FIN1-SOURCE'!AT107="O"),AND('FIN1-SOURCE'!AT102="K",'FIN1-SOURCE'!AT107="K")),SUM('FIN1-SOURCE'!AS102,'FIN1-SOURCE'!AS107)=0,ISNUMBER('FIN1-SOURCE'!AS108)),"",IF(OR('FIN1-SOURCE'!AT102="O",'FIN1-SOURCE'!AT107="O"),"O",IF(AND('FIN1-SOURCE'!AT102='FIN1-SOURCE'!AT107,OR('FIN1-SOURCE'!AT102="K",'FIN1-SOURCE'!AT102="W",'FIN1-SOURCE'!AT102="M")), UPPER('FIN1-SOURCE'!AT102),"")))</f>
        <v/>
      </c>
      <c r="J1045" s="281" t="s">
        <v>711</v>
      </c>
      <c r="K1045" s="280" t="str">
        <f>IF(AND(ISBLANK('FIN1-SOURCE'!AS108),$L$1045&lt;&gt;"M"),"",'FIN1-SOURCE'!AS108)</f>
        <v/>
      </c>
      <c r="L1045" s="280" t="str">
        <f>IF(ISBLANK('FIN1-SOURCE'!AT108),"",'FIN1-SOURCE'!AT108)</f>
        <v/>
      </c>
      <c r="M1045" s="257" t="str">
        <f t="shared" si="17"/>
        <v>OK</v>
      </c>
      <c r="N1045" s="15"/>
    </row>
    <row r="1046" spans="1:14" ht="33.75" x14ac:dyDescent="0.25">
      <c r="A1046" s="257" t="s">
        <v>834</v>
      </c>
      <c r="B1046" s="257" t="s">
        <v>2421</v>
      </c>
      <c r="C1046" s="257" t="s">
        <v>688</v>
      </c>
      <c r="D1046" s="277" t="s">
        <v>2422</v>
      </c>
      <c r="E1046" s="278" t="s">
        <v>711</v>
      </c>
      <c r="F1046" s="279" t="s">
        <v>688</v>
      </c>
      <c r="G1046" s="277" t="s">
        <v>2423</v>
      </c>
      <c r="H1046" s="280" t="str">
        <f>IF(OR(AND('FIN1-SOURCE'!AM109="",'FIN1-SOURCE'!AN109=""),AND('FIN1-SOURCE'!AP109="",'FIN1-SOURCE'!AQ109=""),AND('FIN1-SOURCE'!AN109="K",'FIN1-SOURCE'!AQ109="K"),OR('FIN1-SOURCE'!AN109="O",'FIN1-SOURCE'!AQ109="O")),"",SUM('FIN1-SOURCE'!AM109,'FIN1-SOURCE'!AP109))</f>
        <v/>
      </c>
      <c r="I1046" s="280" t="str">
        <f xml:space="preserve"> IF(AND(OR(AND('FIN1-SOURCE'!AN109="O",'FIN1-SOURCE'!AQ109="O"),AND('FIN1-SOURCE'!AN109="K",'FIN1-SOURCE'!AQ109="K")),SUM('FIN1-SOURCE'!AM109,'FIN1-SOURCE'!AP109)=0,ISNUMBER('FIN1-SOURCE'!AS109)),"",IF(OR('FIN1-SOURCE'!AN109="O",'FIN1-SOURCE'!AQ109="O"),"O",IF(AND('FIN1-SOURCE'!AN109='FIN1-SOURCE'!AQ109,OR('FIN1-SOURCE'!AN109="K",'FIN1-SOURCE'!AN109="W",'FIN1-SOURCE'!AN109="M")),UPPER( 'FIN1-SOURCE'!AN109),"")))</f>
        <v/>
      </c>
      <c r="J1046" s="281" t="s">
        <v>711</v>
      </c>
      <c r="K1046" s="280" t="str">
        <f>IF(AND(ISBLANK('FIN1-SOURCE'!AS109),$L$1046&lt;&gt;"M"),"",'FIN1-SOURCE'!AS109)</f>
        <v/>
      </c>
      <c r="L1046" s="280" t="str">
        <f>IF(ISBLANK('FIN1-SOURCE'!AT109),"",'FIN1-SOURCE'!AT109)</f>
        <v/>
      </c>
      <c r="M1046" s="257" t="str">
        <f t="shared" si="17"/>
        <v>OK</v>
      </c>
      <c r="N1046" s="15"/>
    </row>
    <row r="1047" spans="1:14" ht="33.75" x14ac:dyDescent="0.25">
      <c r="A1047" s="257" t="s">
        <v>834</v>
      </c>
      <c r="B1047" s="257" t="s">
        <v>2424</v>
      </c>
      <c r="C1047" s="257" t="s">
        <v>688</v>
      </c>
      <c r="D1047" s="277" t="s">
        <v>2425</v>
      </c>
      <c r="E1047" s="278" t="s">
        <v>711</v>
      </c>
      <c r="F1047" s="279" t="s">
        <v>688</v>
      </c>
      <c r="G1047" s="277" t="s">
        <v>2426</v>
      </c>
      <c r="H1047" s="280" t="str">
        <f>IF(OR(AND('FIN1-SOURCE'!AM110="",'FIN1-SOURCE'!AN110=""),AND('FIN1-SOURCE'!AP110="",'FIN1-SOURCE'!AQ110=""),AND('FIN1-SOURCE'!AN110="K",'FIN1-SOURCE'!AQ110="K"),OR('FIN1-SOURCE'!AN110="O",'FIN1-SOURCE'!AQ110="O")),"",SUM('FIN1-SOURCE'!AM110,'FIN1-SOURCE'!AP110))</f>
        <v/>
      </c>
      <c r="I1047" s="280" t="str">
        <f xml:space="preserve"> IF(AND(OR(AND('FIN1-SOURCE'!AN110="O",'FIN1-SOURCE'!AQ110="O"),AND('FIN1-SOURCE'!AN110="K",'FIN1-SOURCE'!AQ110="K")),SUM('FIN1-SOURCE'!AM110,'FIN1-SOURCE'!AP110)=0,ISNUMBER('FIN1-SOURCE'!AS110)),"",IF(OR('FIN1-SOURCE'!AN110="O",'FIN1-SOURCE'!AQ110="O"),"O",IF(AND('FIN1-SOURCE'!AN110='FIN1-SOURCE'!AQ110,OR('FIN1-SOURCE'!AN110="K",'FIN1-SOURCE'!AN110="W",'FIN1-SOURCE'!AN110="M")),UPPER( 'FIN1-SOURCE'!AN110),"")))</f>
        <v/>
      </c>
      <c r="J1047" s="281" t="s">
        <v>711</v>
      </c>
      <c r="K1047" s="280" t="str">
        <f>IF(AND(ISBLANK('FIN1-SOURCE'!AS110),$L$1047&lt;&gt;"M"),"",'FIN1-SOURCE'!AS110)</f>
        <v/>
      </c>
      <c r="L1047" s="280" t="str">
        <f>IF(ISBLANK('FIN1-SOURCE'!AT110),"",'FIN1-SOURCE'!AT110)</f>
        <v/>
      </c>
      <c r="M1047" s="257" t="str">
        <f t="shared" si="17"/>
        <v>OK</v>
      </c>
      <c r="N1047" s="15"/>
    </row>
    <row r="1048" spans="1:14" ht="33.75" x14ac:dyDescent="0.25">
      <c r="A1048" s="257" t="s">
        <v>834</v>
      </c>
      <c r="B1048" s="257" t="s">
        <v>7686</v>
      </c>
      <c r="C1048" s="257" t="s">
        <v>688</v>
      </c>
      <c r="D1048" s="277" t="s">
        <v>7687</v>
      </c>
      <c r="E1048" s="278" t="s">
        <v>711</v>
      </c>
      <c r="F1048" s="279" t="s">
        <v>688</v>
      </c>
      <c r="G1048" s="277" t="s">
        <v>2427</v>
      </c>
      <c r="H1048" s="280" t="str">
        <f>IF(OR(AND('FIN1-SOURCE'!AM111="",'FIN1-SOURCE'!AN111=""),AND('FIN1-SOURCE'!AP111="",'FIN1-SOURCE'!AQ111=""),AND('FIN1-SOURCE'!AN111="K",'FIN1-SOURCE'!AQ111="K"),OR('FIN1-SOURCE'!AN111="O",'FIN1-SOURCE'!AQ111="O")),"",SUM('FIN1-SOURCE'!AM111,'FIN1-SOURCE'!AP111))</f>
        <v/>
      </c>
      <c r="I1048" s="280" t="str">
        <f xml:space="preserve"> IF(AND(OR(AND('FIN1-SOURCE'!AN111="O",'FIN1-SOURCE'!AQ111="O"),AND('FIN1-SOURCE'!AN111="K",'FIN1-SOURCE'!AQ111="K")),SUM('FIN1-SOURCE'!AM111,'FIN1-SOURCE'!AP111)=0,ISNUMBER('FIN1-SOURCE'!AS111)),"",IF(OR('FIN1-SOURCE'!AN111="O",'FIN1-SOURCE'!AQ111="O"),"O",IF(AND('FIN1-SOURCE'!AN111='FIN1-SOURCE'!AQ111,OR('FIN1-SOURCE'!AN111="K",'FIN1-SOURCE'!AN111="W",'FIN1-SOURCE'!AN111="M")),UPPER( 'FIN1-SOURCE'!AN111),"")))</f>
        <v/>
      </c>
      <c r="J1048" s="281" t="s">
        <v>711</v>
      </c>
      <c r="K1048" s="280" t="str">
        <f>IF(AND(ISBLANK('FIN1-SOURCE'!AS111),$L$1048&lt;&gt;"M"),"",'FIN1-SOURCE'!AS111)</f>
        <v/>
      </c>
      <c r="L1048" s="280" t="str">
        <f>IF(ISBLANK('FIN1-SOURCE'!AT111),"",'FIN1-SOURCE'!AT111)</f>
        <v/>
      </c>
      <c r="M1048" s="257" t="str">
        <f t="shared" si="17"/>
        <v>OK</v>
      </c>
      <c r="N1048" s="15"/>
    </row>
    <row r="1049" spans="1:14" ht="33.75" x14ac:dyDescent="0.25">
      <c r="A1049" s="257" t="s">
        <v>834</v>
      </c>
      <c r="B1049" s="257" t="s">
        <v>7688</v>
      </c>
      <c r="C1049" s="257" t="s">
        <v>688</v>
      </c>
      <c r="D1049" s="277" t="s">
        <v>7689</v>
      </c>
      <c r="E1049" s="278" t="s">
        <v>711</v>
      </c>
      <c r="F1049" s="279" t="s">
        <v>688</v>
      </c>
      <c r="G1049" s="277" t="s">
        <v>2428</v>
      </c>
      <c r="H1049" s="280" t="str">
        <f>IF(OR(AND('FIN1-SOURCE'!AS110="",'FIN1-SOURCE'!AT110=""),AND('FIN1-SOURCE'!AS111="",'FIN1-SOURCE'!AT111=""),AND('FIN1-SOURCE'!AT110="K",'FIN1-SOURCE'!AT111="K"),OR('FIN1-SOURCE'!AT110="O",'FIN1-SOURCE'!AT111="O")),"",SUM('FIN1-SOURCE'!AS110,'FIN1-SOURCE'!AS111))</f>
        <v/>
      </c>
      <c r="I1049" s="280" t="str">
        <f>IF(AND(OR(AND('FIN1-SOURCE'!AT110="O",'FIN1-SOURCE'!AT111="O"),AND('FIN1-SOURCE'!AT110="K",'FIN1-SOURCE'!AT111="K")),SUM('FIN1-SOURCE'!AS110,'FIN1-SOURCE'!AS111)=0,ISNUMBER('FIN1-SOURCE'!AS112)),"",IF(OR('FIN1-SOURCE'!AT110="O",'FIN1-SOURCE'!AT111="O"),"O",IF(AND('FIN1-SOURCE'!AT110='FIN1-SOURCE'!AT111,OR('FIN1-SOURCE'!AT110="K",'FIN1-SOURCE'!AT110="W",'FIN1-SOURCE'!AT110="M")), UPPER('FIN1-SOURCE'!AT110),"")))</f>
        <v/>
      </c>
      <c r="J1049" s="281" t="s">
        <v>711</v>
      </c>
      <c r="K1049" s="280" t="str">
        <f>IF(AND(ISBLANK('FIN1-SOURCE'!AS112),$L$1049&lt;&gt;"M"),"",'FIN1-SOURCE'!AS112)</f>
        <v/>
      </c>
      <c r="L1049" s="280" t="str">
        <f>IF(ISBLANK('FIN1-SOURCE'!AT112),"",'FIN1-SOURCE'!AT112)</f>
        <v/>
      </c>
      <c r="M1049" s="257" t="str">
        <f t="shared" si="17"/>
        <v>OK</v>
      </c>
      <c r="N1049" s="15"/>
    </row>
    <row r="1050" spans="1:14" ht="33.75" x14ac:dyDescent="0.25">
      <c r="A1050" s="257" t="s">
        <v>834</v>
      </c>
      <c r="B1050" s="257" t="s">
        <v>7690</v>
      </c>
      <c r="C1050" s="257" t="s">
        <v>688</v>
      </c>
      <c r="D1050" s="277" t="s">
        <v>7691</v>
      </c>
      <c r="E1050" s="278" t="s">
        <v>711</v>
      </c>
      <c r="F1050" s="279" t="s">
        <v>688</v>
      </c>
      <c r="G1050" s="277" t="s">
        <v>2429</v>
      </c>
      <c r="H1050" s="280" t="str">
        <f>IF(OR(AND('FIN1-SOURCE'!AS109="",'FIN1-SOURCE'!AT109=""),AND('FIN1-SOURCE'!AS112="",'FIN1-SOURCE'!AT112=""),AND('FIN1-SOURCE'!AT109="K",'FIN1-SOURCE'!AT112="K"),OR('FIN1-SOURCE'!AT109="O",'FIN1-SOURCE'!AT112="O")),"",SUM('FIN1-SOURCE'!AS109,'FIN1-SOURCE'!AS112))</f>
        <v/>
      </c>
      <c r="I1050" s="280" t="str">
        <f>IF(AND(OR(AND('FIN1-SOURCE'!AT109="O",'FIN1-SOURCE'!AT112="O"),AND('FIN1-SOURCE'!AT109="K",'FIN1-SOURCE'!AT112="K")),SUM('FIN1-SOURCE'!AS109,'FIN1-SOURCE'!AS112)=0,ISNUMBER('FIN1-SOURCE'!AS113)),"",IF(OR('FIN1-SOURCE'!AT109="O",'FIN1-SOURCE'!AT112="O"),"O",IF(AND('FIN1-SOURCE'!AT109='FIN1-SOURCE'!AT112,OR('FIN1-SOURCE'!AT109="K",'FIN1-SOURCE'!AT109="W",'FIN1-SOURCE'!AT109="M")), UPPER('FIN1-SOURCE'!AT109),"")))</f>
        <v/>
      </c>
      <c r="J1050" s="281" t="s">
        <v>711</v>
      </c>
      <c r="K1050" s="280" t="str">
        <f>IF(AND(ISBLANK('FIN1-SOURCE'!AS113),$L$1050&lt;&gt;"M"),"",'FIN1-SOURCE'!AS113)</f>
        <v/>
      </c>
      <c r="L1050" s="280" t="str">
        <f>IF(ISBLANK('FIN1-SOURCE'!AT113),"",'FIN1-SOURCE'!AT113)</f>
        <v/>
      </c>
      <c r="M1050" s="257" t="str">
        <f t="shared" si="17"/>
        <v>OK</v>
      </c>
      <c r="N1050" s="15"/>
    </row>
    <row r="1051" spans="1:14" ht="33.75" x14ac:dyDescent="0.25">
      <c r="A1051" s="257" t="s">
        <v>834</v>
      </c>
      <c r="B1051" s="257" t="s">
        <v>2430</v>
      </c>
      <c r="C1051" s="257" t="s">
        <v>688</v>
      </c>
      <c r="D1051" s="277" t="s">
        <v>2431</v>
      </c>
      <c r="E1051" s="278" t="s">
        <v>711</v>
      </c>
      <c r="F1051" s="279" t="s">
        <v>688</v>
      </c>
      <c r="G1051" s="277" t="s">
        <v>2432</v>
      </c>
      <c r="H1051" s="280" t="str">
        <f>IF(OR(AND('FIN1-SOURCE'!AM114="",'FIN1-SOURCE'!AN114=""),AND('FIN1-SOURCE'!AP114="",'FIN1-SOURCE'!AQ114=""),AND('FIN1-SOURCE'!AN114="K",'FIN1-SOURCE'!AQ114="K"),OR('FIN1-SOURCE'!AN114="O",'FIN1-SOURCE'!AQ114="O")),"",SUM('FIN1-SOURCE'!AM114,'FIN1-SOURCE'!AP114))</f>
        <v/>
      </c>
      <c r="I1051" s="280" t="str">
        <f xml:space="preserve"> IF(AND(OR(AND('FIN1-SOURCE'!AN114="O",'FIN1-SOURCE'!AQ114="O"),AND('FIN1-SOURCE'!AN114="K",'FIN1-SOURCE'!AQ114="K")),SUM('FIN1-SOURCE'!AM114,'FIN1-SOURCE'!AP114)=0,ISNUMBER('FIN1-SOURCE'!AS114)),"",IF(OR('FIN1-SOURCE'!AN114="O",'FIN1-SOURCE'!AQ114="O"),"O",IF(AND('FIN1-SOURCE'!AN114='FIN1-SOURCE'!AQ114,OR('FIN1-SOURCE'!AN114="K",'FIN1-SOURCE'!AN114="W",'FIN1-SOURCE'!AN114="M")),UPPER( 'FIN1-SOURCE'!AN114),"")))</f>
        <v/>
      </c>
      <c r="J1051" s="281" t="s">
        <v>711</v>
      </c>
      <c r="K1051" s="280" t="str">
        <f>IF(AND(ISBLANK('FIN1-SOURCE'!AS114),$L$1051&lt;&gt;"M"),"",'FIN1-SOURCE'!AS114)</f>
        <v/>
      </c>
      <c r="L1051" s="280" t="str">
        <f>IF(ISBLANK('FIN1-SOURCE'!AT114),"",'FIN1-SOURCE'!AT114)</f>
        <v/>
      </c>
      <c r="M1051" s="257" t="str">
        <f t="shared" si="17"/>
        <v>OK</v>
      </c>
      <c r="N1051" s="15"/>
    </row>
    <row r="1052" spans="1:14" ht="33.75" x14ac:dyDescent="0.25">
      <c r="A1052" s="257" t="s">
        <v>834</v>
      </c>
      <c r="B1052" s="257" t="s">
        <v>2433</v>
      </c>
      <c r="C1052" s="257" t="s">
        <v>688</v>
      </c>
      <c r="D1052" s="277" t="s">
        <v>2434</v>
      </c>
      <c r="E1052" s="278" t="s">
        <v>711</v>
      </c>
      <c r="F1052" s="279" t="s">
        <v>688</v>
      </c>
      <c r="G1052" s="277" t="s">
        <v>2435</v>
      </c>
      <c r="H1052" s="280" t="str">
        <f>IF(OR(AND('FIN1-SOURCE'!AM115="",'FIN1-SOURCE'!AN115=""),AND('FIN1-SOURCE'!AP115="",'FIN1-SOURCE'!AQ115=""),AND('FIN1-SOURCE'!AN115="K",'FIN1-SOURCE'!AQ115="K"),OR('FIN1-SOURCE'!AN115="O",'FIN1-SOURCE'!AQ115="O")),"",SUM('FIN1-SOURCE'!AM115,'FIN1-SOURCE'!AP115))</f>
        <v/>
      </c>
      <c r="I1052" s="280" t="str">
        <f xml:space="preserve"> IF(AND(OR(AND('FIN1-SOURCE'!AN115="O",'FIN1-SOURCE'!AQ115="O"),AND('FIN1-SOURCE'!AN115="K",'FIN1-SOURCE'!AQ115="K")),SUM('FIN1-SOURCE'!AM115,'FIN1-SOURCE'!AP115)=0,ISNUMBER('FIN1-SOURCE'!AS115)),"",IF(OR('FIN1-SOURCE'!AN115="O",'FIN1-SOURCE'!AQ115="O"),"O",IF(AND('FIN1-SOURCE'!AN115='FIN1-SOURCE'!AQ115,OR('FIN1-SOURCE'!AN115="K",'FIN1-SOURCE'!AN115="W",'FIN1-SOURCE'!AN115="M")),UPPER( 'FIN1-SOURCE'!AN115),"")))</f>
        <v/>
      </c>
      <c r="J1052" s="281" t="s">
        <v>711</v>
      </c>
      <c r="K1052" s="280" t="str">
        <f>IF(AND(ISBLANK('FIN1-SOURCE'!AS115),$L$1052&lt;&gt;"M"),"",'FIN1-SOURCE'!AS115)</f>
        <v/>
      </c>
      <c r="L1052" s="280" t="str">
        <f>IF(ISBLANK('FIN1-SOURCE'!AT115),"",'FIN1-SOURCE'!AT115)</f>
        <v/>
      </c>
      <c r="M1052" s="257" t="str">
        <f t="shared" si="17"/>
        <v>OK</v>
      </c>
      <c r="N1052" s="15"/>
    </row>
    <row r="1053" spans="1:14" ht="33.75" x14ac:dyDescent="0.25">
      <c r="A1053" s="257" t="s">
        <v>834</v>
      </c>
      <c r="B1053" s="257" t="s">
        <v>2436</v>
      </c>
      <c r="C1053" s="257" t="s">
        <v>688</v>
      </c>
      <c r="D1053" s="277" t="s">
        <v>2437</v>
      </c>
      <c r="E1053" s="278" t="s">
        <v>711</v>
      </c>
      <c r="F1053" s="279" t="s">
        <v>688</v>
      </c>
      <c r="G1053" s="277" t="s">
        <v>2438</v>
      </c>
      <c r="H1053" s="280" t="str">
        <f>IF(OR(AND('FIN1-SOURCE'!AM116="",'FIN1-SOURCE'!AN116=""),AND('FIN1-SOURCE'!AP116="",'FIN1-SOURCE'!AQ116=""),AND('FIN1-SOURCE'!AN116="K",'FIN1-SOURCE'!AQ116="K"),OR('FIN1-SOURCE'!AN116="O",'FIN1-SOURCE'!AQ116="O")),"",SUM('FIN1-SOURCE'!AM116,'FIN1-SOURCE'!AP116))</f>
        <v/>
      </c>
      <c r="I1053" s="280" t="str">
        <f xml:space="preserve"> IF(AND(OR(AND('FIN1-SOURCE'!AN116="O",'FIN1-SOURCE'!AQ116="O"),AND('FIN1-SOURCE'!AN116="K",'FIN1-SOURCE'!AQ116="K")),SUM('FIN1-SOURCE'!AM116,'FIN1-SOURCE'!AP116)=0,ISNUMBER('FIN1-SOURCE'!AS116)),"",IF(OR('FIN1-SOURCE'!AN116="O",'FIN1-SOURCE'!AQ116="O"),"O",IF(AND('FIN1-SOURCE'!AN116='FIN1-SOURCE'!AQ116,OR('FIN1-SOURCE'!AN116="K",'FIN1-SOURCE'!AN116="W",'FIN1-SOURCE'!AN116="M")),UPPER( 'FIN1-SOURCE'!AN116),"")))</f>
        <v/>
      </c>
      <c r="J1053" s="281" t="s">
        <v>711</v>
      </c>
      <c r="K1053" s="280" t="str">
        <f>IF(AND(ISBLANK('FIN1-SOURCE'!AS116),$L$1053&lt;&gt;"M"),"",'FIN1-SOURCE'!AS116)</f>
        <v/>
      </c>
      <c r="L1053" s="280" t="str">
        <f>IF(ISBLANK('FIN1-SOURCE'!AT116),"",'FIN1-SOURCE'!AT116)</f>
        <v/>
      </c>
      <c r="M1053" s="257" t="str">
        <f t="shared" si="17"/>
        <v>OK</v>
      </c>
      <c r="N1053" s="15"/>
    </row>
    <row r="1054" spans="1:14" ht="33.75" x14ac:dyDescent="0.25">
      <c r="A1054" s="257" t="s">
        <v>834</v>
      </c>
      <c r="B1054" s="257" t="s">
        <v>2439</v>
      </c>
      <c r="C1054" s="257" t="s">
        <v>688</v>
      </c>
      <c r="D1054" s="277" t="s">
        <v>2440</v>
      </c>
      <c r="E1054" s="278" t="s">
        <v>711</v>
      </c>
      <c r="F1054" s="279" t="s">
        <v>688</v>
      </c>
      <c r="G1054" s="277" t="s">
        <v>2441</v>
      </c>
      <c r="H1054" s="280" t="str">
        <f>IF(OR(AND('FIN1-SOURCE'!AM117="",'FIN1-SOURCE'!AN117=""),AND('FIN1-SOURCE'!AP117="",'FIN1-SOURCE'!AQ117=""),AND('FIN1-SOURCE'!AN117="K",'FIN1-SOURCE'!AQ117="K"),OR('FIN1-SOURCE'!AN117="O",'FIN1-SOURCE'!AQ117="O")),"",SUM('FIN1-SOURCE'!AM117,'FIN1-SOURCE'!AP117))</f>
        <v/>
      </c>
      <c r="I1054" s="280" t="str">
        <f xml:space="preserve"> IF(AND(OR(AND('FIN1-SOURCE'!AN117="O",'FIN1-SOURCE'!AQ117="O"),AND('FIN1-SOURCE'!AN117="K",'FIN1-SOURCE'!AQ117="K")),SUM('FIN1-SOURCE'!AM117,'FIN1-SOURCE'!AP117)=0,ISNUMBER('FIN1-SOURCE'!AS117)),"",IF(OR('FIN1-SOURCE'!AN117="O",'FIN1-SOURCE'!AQ117="O"),"O",IF(AND('FIN1-SOURCE'!AN117='FIN1-SOURCE'!AQ117,OR('FIN1-SOURCE'!AN117="K",'FIN1-SOURCE'!AN117="W",'FIN1-SOURCE'!AN117="M")),UPPER( 'FIN1-SOURCE'!AN117),"")))</f>
        <v/>
      </c>
      <c r="J1054" s="281" t="s">
        <v>711</v>
      </c>
      <c r="K1054" s="280" t="str">
        <f>IF(AND(ISBLANK('FIN1-SOURCE'!AS117),$L$1054&lt;&gt;"M"),"",'FIN1-SOURCE'!AS117)</f>
        <v/>
      </c>
      <c r="L1054" s="280" t="str">
        <f>IF(ISBLANK('FIN1-SOURCE'!AT117),"",'FIN1-SOURCE'!AT117)</f>
        <v/>
      </c>
      <c r="M1054" s="257" t="str">
        <f t="shared" si="17"/>
        <v>OK</v>
      </c>
      <c r="N1054" s="15"/>
    </row>
    <row r="1055" spans="1:14" ht="33.75" x14ac:dyDescent="0.25">
      <c r="A1055" s="257" t="s">
        <v>834</v>
      </c>
      <c r="B1055" s="257" t="s">
        <v>7692</v>
      </c>
      <c r="C1055" s="257" t="s">
        <v>688</v>
      </c>
      <c r="D1055" s="277" t="s">
        <v>7693</v>
      </c>
      <c r="E1055" s="278" t="s">
        <v>711</v>
      </c>
      <c r="F1055" s="279" t="s">
        <v>688</v>
      </c>
      <c r="G1055" s="277" t="s">
        <v>2442</v>
      </c>
      <c r="H1055" s="280" t="str">
        <f>IF(OR(AND('FIN1-SOURCE'!AM118="",'FIN1-SOURCE'!AN118=""),AND('FIN1-SOURCE'!AP118="",'FIN1-SOURCE'!AQ118=""),AND('FIN1-SOURCE'!AN118="K",'FIN1-SOURCE'!AQ118="K"),OR('FIN1-SOURCE'!AN118="O",'FIN1-SOURCE'!AQ118="O")),"",SUM('FIN1-SOURCE'!AM118,'FIN1-SOURCE'!AP118))</f>
        <v/>
      </c>
      <c r="I1055" s="280" t="str">
        <f xml:space="preserve"> IF(AND(OR(AND('FIN1-SOURCE'!AN118="O",'FIN1-SOURCE'!AQ118="O"),AND('FIN1-SOURCE'!AN118="K",'FIN1-SOURCE'!AQ118="K")),SUM('FIN1-SOURCE'!AM118,'FIN1-SOURCE'!AP118)=0,ISNUMBER('FIN1-SOURCE'!AS118)),"",IF(OR('FIN1-SOURCE'!AN118="O",'FIN1-SOURCE'!AQ118="O"),"O",IF(AND('FIN1-SOURCE'!AN118='FIN1-SOURCE'!AQ118,OR('FIN1-SOURCE'!AN118="K",'FIN1-SOURCE'!AN118="W",'FIN1-SOURCE'!AN118="M")),UPPER( 'FIN1-SOURCE'!AN118),"")))</f>
        <v/>
      </c>
      <c r="J1055" s="281" t="s">
        <v>711</v>
      </c>
      <c r="K1055" s="280" t="str">
        <f>IF(AND(ISBLANK('FIN1-SOURCE'!AS118),$L$1055&lt;&gt;"M"),"",'FIN1-SOURCE'!AS118)</f>
        <v/>
      </c>
      <c r="L1055" s="280" t="str">
        <f>IF(ISBLANK('FIN1-SOURCE'!AT118),"",'FIN1-SOURCE'!AT118)</f>
        <v/>
      </c>
      <c r="M1055" s="257" t="str">
        <f t="shared" si="17"/>
        <v>OK</v>
      </c>
      <c r="N1055" s="15"/>
    </row>
    <row r="1056" spans="1:14" ht="33.75" x14ac:dyDescent="0.25">
      <c r="A1056" s="257" t="s">
        <v>834</v>
      </c>
      <c r="B1056" s="257" t="s">
        <v>7694</v>
      </c>
      <c r="C1056" s="257" t="s">
        <v>688</v>
      </c>
      <c r="D1056" s="277" t="s">
        <v>7695</v>
      </c>
      <c r="E1056" s="278" t="s">
        <v>711</v>
      </c>
      <c r="F1056" s="279" t="s">
        <v>688</v>
      </c>
      <c r="G1056" s="277" t="s">
        <v>2443</v>
      </c>
      <c r="H1056" s="280" t="str">
        <f>IF(OR(AND('FIN1-SOURCE'!AS117="",'FIN1-SOURCE'!AT117=""),AND('FIN1-SOURCE'!AS118="",'FIN1-SOURCE'!AT118=""),AND('FIN1-SOURCE'!AT117="K",'FIN1-SOURCE'!AT118="K"),OR('FIN1-SOURCE'!AT117="O",'FIN1-SOURCE'!AT118="O")),"",SUM('FIN1-SOURCE'!AS117,'FIN1-SOURCE'!AS118))</f>
        <v/>
      </c>
      <c r="I1056" s="280" t="str">
        <f>IF(AND(OR(AND('FIN1-SOURCE'!AT117="O",'FIN1-SOURCE'!AT118="O"),AND('FIN1-SOURCE'!AT117="K",'FIN1-SOURCE'!AT118="K")),SUM('FIN1-SOURCE'!AS117,'FIN1-SOURCE'!AS118)=0,ISNUMBER('FIN1-SOURCE'!AS119)),"",IF(OR('FIN1-SOURCE'!AT117="O",'FIN1-SOURCE'!AT118="O"),"O",IF(AND('FIN1-SOURCE'!AT117='FIN1-SOURCE'!AT118,OR('FIN1-SOURCE'!AT117="K",'FIN1-SOURCE'!AT117="W",'FIN1-SOURCE'!AT117="M")), UPPER('FIN1-SOURCE'!AT117),"")))</f>
        <v/>
      </c>
      <c r="J1056" s="281" t="s">
        <v>711</v>
      </c>
      <c r="K1056" s="280" t="str">
        <f>IF(AND(ISBLANK('FIN1-SOURCE'!AS119),$L$1056&lt;&gt;"M"),"",'FIN1-SOURCE'!AS119)</f>
        <v/>
      </c>
      <c r="L1056" s="280" t="str">
        <f>IF(ISBLANK('FIN1-SOURCE'!AT119),"",'FIN1-SOURCE'!AT119)</f>
        <v/>
      </c>
      <c r="M1056" s="257" t="str">
        <f t="shared" si="17"/>
        <v>OK</v>
      </c>
      <c r="N1056" s="15"/>
    </row>
    <row r="1057" spans="1:14" ht="33.75" x14ac:dyDescent="0.25">
      <c r="A1057" s="257" t="s">
        <v>834</v>
      </c>
      <c r="B1057" s="257" t="s">
        <v>7696</v>
      </c>
      <c r="C1057" s="257" t="s">
        <v>688</v>
      </c>
      <c r="D1057" s="277" t="s">
        <v>7697</v>
      </c>
      <c r="E1057" s="278" t="s">
        <v>711</v>
      </c>
      <c r="F1057" s="279" t="s">
        <v>688</v>
      </c>
      <c r="G1057" s="277" t="s">
        <v>2444</v>
      </c>
      <c r="H1057" s="280" t="str">
        <f>IF(OR(AND('FIN1-SOURCE'!AS113="",'FIN1-SOURCE'!AT113=""),AND('FIN1-SOURCE'!AS119="",'FIN1-SOURCE'!AT119=""),AND('FIN1-SOURCE'!AT113="K",'FIN1-SOURCE'!AT119="K"),OR('FIN1-SOURCE'!AT113="O",'FIN1-SOURCE'!AT119="O")),"",SUM('FIN1-SOURCE'!AS113,'FIN1-SOURCE'!AS119))</f>
        <v/>
      </c>
      <c r="I1057" s="280" t="str">
        <f>IF(AND(OR(AND('FIN1-SOURCE'!AT113="O",'FIN1-SOURCE'!AT119="O"),AND('FIN1-SOURCE'!AT113="K",'FIN1-SOURCE'!AT119="K")),SUM('FIN1-SOURCE'!AS113,'FIN1-SOURCE'!AS119)=0,ISNUMBER('FIN1-SOURCE'!AS120)),"",IF(OR('FIN1-SOURCE'!AT113="O",'FIN1-SOURCE'!AT119="O"),"O",IF(AND('FIN1-SOURCE'!AT113='FIN1-SOURCE'!AT119,OR('FIN1-SOURCE'!AT113="K",'FIN1-SOURCE'!AT113="W",'FIN1-SOURCE'!AT113="M")), UPPER('FIN1-SOURCE'!AT113),"")))</f>
        <v/>
      </c>
      <c r="J1057" s="281" t="s">
        <v>711</v>
      </c>
      <c r="K1057" s="280" t="str">
        <f>IF(AND(ISBLANK('FIN1-SOURCE'!AS120),$L$1057&lt;&gt;"M"),"",'FIN1-SOURCE'!AS120)</f>
        <v/>
      </c>
      <c r="L1057" s="280" t="str">
        <f>IF(ISBLANK('FIN1-SOURCE'!AT120),"",'FIN1-SOURCE'!AT120)</f>
        <v/>
      </c>
      <c r="M1057" s="257" t="str">
        <f t="shared" si="17"/>
        <v>OK</v>
      </c>
      <c r="N1057" s="15"/>
    </row>
    <row r="1058" spans="1:14" ht="33.75" x14ac:dyDescent="0.25">
      <c r="A1058" s="257" t="s">
        <v>834</v>
      </c>
      <c r="B1058" s="257" t="s">
        <v>2445</v>
      </c>
      <c r="C1058" s="257" t="s">
        <v>688</v>
      </c>
      <c r="D1058" s="277" t="s">
        <v>2446</v>
      </c>
      <c r="E1058" s="278" t="s">
        <v>711</v>
      </c>
      <c r="F1058" s="279" t="s">
        <v>688</v>
      </c>
      <c r="G1058" s="277" t="s">
        <v>2447</v>
      </c>
      <c r="H1058" s="280" t="str">
        <f>IF(OR(AND('FIN1-SOURCE'!AS98="",'FIN1-SOURCE'!AT98=""),AND('FIN1-SOURCE'!AS109="",'FIN1-SOURCE'!AT109=""),AND('FIN1-SOURCE'!AT98="K",'FIN1-SOURCE'!AT109="K"),OR('FIN1-SOURCE'!AT98="O",'FIN1-SOURCE'!AT109="O")),"",SUM('FIN1-SOURCE'!AS98,'FIN1-SOURCE'!AS109))</f>
        <v/>
      </c>
      <c r="I1058" s="280" t="str">
        <f>IF(AND(OR(AND('FIN1-SOURCE'!AT98="O",'FIN1-SOURCE'!AT109="O"),AND('FIN1-SOURCE'!AT98="K",'FIN1-SOURCE'!AT109="K")),SUM('FIN1-SOURCE'!AS98,'FIN1-SOURCE'!AS109)=0,ISNUMBER('FIN1-SOURCE'!AS121)),"",IF(OR('FIN1-SOURCE'!AT98="O",'FIN1-SOURCE'!AT109="O"),"O",IF(AND('FIN1-SOURCE'!AT98='FIN1-SOURCE'!AT109,OR('FIN1-SOURCE'!AT98="K",'FIN1-SOURCE'!AT98="W",'FIN1-SOURCE'!AT98="M")), UPPER('FIN1-SOURCE'!AT98),"")))</f>
        <v/>
      </c>
      <c r="J1058" s="281" t="s">
        <v>711</v>
      </c>
      <c r="K1058" s="280" t="str">
        <f>IF(AND(ISBLANK('FIN1-SOURCE'!AS121),$L$1058&lt;&gt;"M"),"",'FIN1-SOURCE'!AS121)</f>
        <v/>
      </c>
      <c r="L1058" s="280" t="str">
        <f>IF(ISBLANK('FIN1-SOURCE'!AT121),"",'FIN1-SOURCE'!AT121)</f>
        <v/>
      </c>
      <c r="M1058" s="257" t="str">
        <f t="shared" si="17"/>
        <v>OK</v>
      </c>
      <c r="N1058" s="15"/>
    </row>
    <row r="1059" spans="1:14" ht="33.75" x14ac:dyDescent="0.25">
      <c r="A1059" s="257" t="s">
        <v>834</v>
      </c>
      <c r="B1059" s="257" t="s">
        <v>2448</v>
      </c>
      <c r="C1059" s="257" t="s">
        <v>688</v>
      </c>
      <c r="D1059" s="277" t="s">
        <v>2449</v>
      </c>
      <c r="E1059" s="278" t="s">
        <v>711</v>
      </c>
      <c r="F1059" s="279" t="s">
        <v>688</v>
      </c>
      <c r="G1059" s="277" t="s">
        <v>2450</v>
      </c>
      <c r="H1059" s="280" t="str">
        <f>IF(OR(AND('FIN1-SOURCE'!AS99="",'FIN1-SOURCE'!AT99=""),AND('FIN1-SOURCE'!AS110="",'FIN1-SOURCE'!AT110=""),AND('FIN1-SOURCE'!AT99="K",'FIN1-SOURCE'!AT110="K"),OR('FIN1-SOURCE'!AT99="O",'FIN1-SOURCE'!AT110="O")),"",SUM('FIN1-SOURCE'!AS99,'FIN1-SOURCE'!AS110))</f>
        <v/>
      </c>
      <c r="I1059" s="280" t="str">
        <f>IF(AND(OR(AND('FIN1-SOURCE'!AT99="O",'FIN1-SOURCE'!AT110="O"),AND('FIN1-SOURCE'!AT99="K",'FIN1-SOURCE'!AT110="K")),SUM('FIN1-SOURCE'!AS99,'FIN1-SOURCE'!AS110)=0,ISNUMBER('FIN1-SOURCE'!AS122)),"",IF(OR('FIN1-SOURCE'!AT99="O",'FIN1-SOURCE'!AT110="O"),"O",IF(AND('FIN1-SOURCE'!AT99='FIN1-SOURCE'!AT110,OR('FIN1-SOURCE'!AT99="K",'FIN1-SOURCE'!AT99="W",'FIN1-SOURCE'!AT99="M")), UPPER('FIN1-SOURCE'!AT99),"")))</f>
        <v/>
      </c>
      <c r="J1059" s="281" t="s">
        <v>711</v>
      </c>
      <c r="K1059" s="280" t="str">
        <f>IF(AND(ISBLANK('FIN1-SOURCE'!AS122),$L$1059&lt;&gt;"M"),"",'FIN1-SOURCE'!AS122)</f>
        <v/>
      </c>
      <c r="L1059" s="280" t="str">
        <f>IF(ISBLANK('FIN1-SOURCE'!AT122),"",'FIN1-SOURCE'!AT122)</f>
        <v/>
      </c>
      <c r="M1059" s="257" t="str">
        <f t="shared" si="17"/>
        <v>OK</v>
      </c>
      <c r="N1059" s="15"/>
    </row>
    <row r="1060" spans="1:14" ht="33.75" x14ac:dyDescent="0.25">
      <c r="A1060" s="257" t="s">
        <v>834</v>
      </c>
      <c r="B1060" s="257" t="s">
        <v>2451</v>
      </c>
      <c r="C1060" s="257" t="s">
        <v>688</v>
      </c>
      <c r="D1060" s="277" t="s">
        <v>2452</v>
      </c>
      <c r="E1060" s="278" t="s">
        <v>711</v>
      </c>
      <c r="F1060" s="279" t="s">
        <v>688</v>
      </c>
      <c r="G1060" s="277" t="s">
        <v>2453</v>
      </c>
      <c r="H1060" s="280" t="str">
        <f>IF(OR(AND('FIN1-SOURCE'!AS100="",'FIN1-SOURCE'!AT100=""),AND('FIN1-SOURCE'!AS111="",'FIN1-SOURCE'!AT111=""),AND('FIN1-SOURCE'!AT100="K",'FIN1-SOURCE'!AT111="K"),OR('FIN1-SOURCE'!AT100="O",'FIN1-SOURCE'!AT111="O")),"",SUM('FIN1-SOURCE'!AS100,'FIN1-SOURCE'!AS111))</f>
        <v/>
      </c>
      <c r="I1060" s="280" t="str">
        <f>IF(AND(OR(AND('FIN1-SOURCE'!AT100="O",'FIN1-SOURCE'!AT111="O"),AND('FIN1-SOURCE'!AT100="K",'FIN1-SOURCE'!AT111="K")),SUM('FIN1-SOURCE'!AS100,'FIN1-SOURCE'!AS111)=0,ISNUMBER('FIN1-SOURCE'!AS123)),"",IF(OR('FIN1-SOURCE'!AT100="O",'FIN1-SOURCE'!AT111="O"),"O",IF(AND('FIN1-SOURCE'!AT100='FIN1-SOURCE'!AT111,OR('FIN1-SOURCE'!AT100="K",'FIN1-SOURCE'!AT100="W",'FIN1-SOURCE'!AT100="M")), UPPER('FIN1-SOURCE'!AT100),"")))</f>
        <v/>
      </c>
      <c r="J1060" s="281" t="s">
        <v>711</v>
      </c>
      <c r="K1060" s="280" t="str">
        <f>IF(AND(ISBLANK('FIN1-SOURCE'!AS123),$L$1060&lt;&gt;"M"),"",'FIN1-SOURCE'!AS123)</f>
        <v/>
      </c>
      <c r="L1060" s="280" t="str">
        <f>IF(ISBLANK('FIN1-SOURCE'!AT123),"",'FIN1-SOURCE'!AT123)</f>
        <v/>
      </c>
      <c r="M1060" s="257" t="str">
        <f t="shared" si="17"/>
        <v>OK</v>
      </c>
      <c r="N1060" s="15"/>
    </row>
    <row r="1061" spans="1:14" ht="33.75" x14ac:dyDescent="0.25">
      <c r="A1061" s="257" t="s">
        <v>834</v>
      </c>
      <c r="B1061" s="257" t="s">
        <v>2454</v>
      </c>
      <c r="C1061" s="257" t="s">
        <v>688</v>
      </c>
      <c r="D1061" s="277" t="s">
        <v>2455</v>
      </c>
      <c r="E1061" s="278" t="s">
        <v>711</v>
      </c>
      <c r="F1061" s="279" t="s">
        <v>688</v>
      </c>
      <c r="G1061" s="277" t="s">
        <v>2456</v>
      </c>
      <c r="H1061" s="280" t="str">
        <f>IF(OR(AND('FIN1-SOURCE'!AS101="",'FIN1-SOURCE'!AT101=""),AND('FIN1-SOURCE'!AS112="",'FIN1-SOURCE'!AT112=""),AND('FIN1-SOURCE'!AT101="K",'FIN1-SOURCE'!AT112="K"),OR('FIN1-SOURCE'!AT101="O",'FIN1-SOURCE'!AT112="O")),"",SUM('FIN1-SOURCE'!AS101,'FIN1-SOURCE'!AS112))</f>
        <v/>
      </c>
      <c r="I1061" s="280" t="str">
        <f>IF(AND(OR(AND('FIN1-SOURCE'!AT101="O",'FIN1-SOURCE'!AT112="O"),AND('FIN1-SOURCE'!AT101="K",'FIN1-SOURCE'!AT112="K")),SUM('FIN1-SOURCE'!AS101,'FIN1-SOURCE'!AS112)=0,ISNUMBER('FIN1-SOURCE'!AS124)),"",IF(OR('FIN1-SOURCE'!AT101="O",'FIN1-SOURCE'!AT112="O"),"O",IF(AND('FIN1-SOURCE'!AT101='FIN1-SOURCE'!AT112,OR('FIN1-SOURCE'!AT101="K",'FIN1-SOURCE'!AT101="W",'FIN1-SOURCE'!AT101="M")), UPPER('FIN1-SOURCE'!AT101),"")))</f>
        <v/>
      </c>
      <c r="J1061" s="281" t="s">
        <v>711</v>
      </c>
      <c r="K1061" s="280" t="str">
        <f>IF(AND(ISBLANK('FIN1-SOURCE'!AS124),$L$1061&lt;&gt;"M"),"",'FIN1-SOURCE'!AS124)</f>
        <v/>
      </c>
      <c r="L1061" s="280" t="str">
        <f>IF(ISBLANK('FIN1-SOURCE'!AT124),"",'FIN1-SOURCE'!AT124)</f>
        <v/>
      </c>
      <c r="M1061" s="257" t="str">
        <f t="shared" si="17"/>
        <v>OK</v>
      </c>
      <c r="N1061" s="15"/>
    </row>
    <row r="1062" spans="1:14" ht="33.75" x14ac:dyDescent="0.25">
      <c r="A1062" s="257" t="s">
        <v>834</v>
      </c>
      <c r="B1062" s="257" t="s">
        <v>7698</v>
      </c>
      <c r="C1062" s="257" t="s">
        <v>688</v>
      </c>
      <c r="D1062" s="277" t="s">
        <v>7699</v>
      </c>
      <c r="E1062" s="278" t="s">
        <v>711</v>
      </c>
      <c r="F1062" s="279" t="s">
        <v>688</v>
      </c>
      <c r="G1062" s="277" t="s">
        <v>2457</v>
      </c>
      <c r="H1062" s="280" t="str">
        <f>IF(OR(AND('FIN1-SOURCE'!AS102="",'FIN1-SOURCE'!AT102=""),AND('FIN1-SOURCE'!AS113="",'FIN1-SOURCE'!AT113=""),AND('FIN1-SOURCE'!AT102="K",'FIN1-SOURCE'!AT113="K"),OR('FIN1-SOURCE'!AT102="O",'FIN1-SOURCE'!AT113="O")),"",SUM('FIN1-SOURCE'!AS102,'FIN1-SOURCE'!AS113))</f>
        <v/>
      </c>
      <c r="I1062" s="280" t="str">
        <f>IF(AND(OR(AND('FIN1-SOURCE'!AT102="O",'FIN1-SOURCE'!AT113="O"),AND('FIN1-SOURCE'!AT102="K",'FIN1-SOURCE'!AT113="K")),SUM('FIN1-SOURCE'!AS102,'FIN1-SOURCE'!AS113)=0,ISNUMBER('FIN1-SOURCE'!AS125)),"",IF(OR('FIN1-SOURCE'!AT102="O",'FIN1-SOURCE'!AT113="O"),"O",IF(AND('FIN1-SOURCE'!AT102='FIN1-SOURCE'!AT113,OR('FIN1-SOURCE'!AT102="K",'FIN1-SOURCE'!AT102="W",'FIN1-SOURCE'!AT102="M")), UPPER('FIN1-SOURCE'!AT102),"")))</f>
        <v/>
      </c>
      <c r="J1062" s="281" t="s">
        <v>711</v>
      </c>
      <c r="K1062" s="280" t="str">
        <f>IF(AND(ISBLANK('FIN1-SOURCE'!AS125),$L$1062&lt;&gt;"M"),"",'FIN1-SOURCE'!AS125)</f>
        <v/>
      </c>
      <c r="L1062" s="280" t="str">
        <f>IF(ISBLANK('FIN1-SOURCE'!AT125),"",'FIN1-SOURCE'!AT125)</f>
        <v/>
      </c>
      <c r="M1062" s="257" t="str">
        <f t="shared" si="17"/>
        <v>OK</v>
      </c>
      <c r="N1062" s="15"/>
    </row>
    <row r="1063" spans="1:14" ht="33.75" x14ac:dyDescent="0.25">
      <c r="A1063" s="257" t="s">
        <v>834</v>
      </c>
      <c r="B1063" s="257" t="s">
        <v>7700</v>
      </c>
      <c r="C1063" s="257" t="s">
        <v>688</v>
      </c>
      <c r="D1063" s="277" t="s">
        <v>7701</v>
      </c>
      <c r="E1063" s="278" t="s">
        <v>711</v>
      </c>
      <c r="F1063" s="279" t="s">
        <v>688</v>
      </c>
      <c r="G1063" s="277" t="s">
        <v>2458</v>
      </c>
      <c r="H1063" s="280" t="str">
        <f>IF(OR(AND('FIN1-SOURCE'!AS103="",'FIN1-SOURCE'!AT103=""),AND('FIN1-SOURCE'!AS115="",'FIN1-SOURCE'!AT115=""),AND('FIN1-SOURCE'!AT103="K",'FIN1-SOURCE'!AT115="K"),OR('FIN1-SOURCE'!AT103="O",'FIN1-SOURCE'!AT115="O")),"",SUM('FIN1-SOURCE'!AS103,'FIN1-SOURCE'!AS115))</f>
        <v/>
      </c>
      <c r="I1063" s="280" t="str">
        <f>IF(AND(OR(AND('FIN1-SOURCE'!AT103="O",'FIN1-SOURCE'!AT115="O"),AND('FIN1-SOURCE'!AT103="K",'FIN1-SOURCE'!AT115="K")),SUM('FIN1-SOURCE'!AS103,'FIN1-SOURCE'!AS115)=0,ISNUMBER('FIN1-SOURCE'!AS126)),"",IF(OR('FIN1-SOURCE'!AT103="O",'FIN1-SOURCE'!AT115="O"),"O",IF(AND('FIN1-SOURCE'!AT103='FIN1-SOURCE'!AT115,OR('FIN1-SOURCE'!AT103="K",'FIN1-SOURCE'!AT103="W",'FIN1-SOURCE'!AT103="M")), UPPER('FIN1-SOURCE'!AT103),"")))</f>
        <v/>
      </c>
      <c r="J1063" s="281" t="s">
        <v>711</v>
      </c>
      <c r="K1063" s="280" t="str">
        <f>IF(AND(ISBLANK('FIN1-SOURCE'!AS126),$L$1063&lt;&gt;"M"),"",'FIN1-SOURCE'!AS126)</f>
        <v/>
      </c>
      <c r="L1063" s="280" t="str">
        <f>IF(ISBLANK('FIN1-SOURCE'!AT126),"",'FIN1-SOURCE'!AT126)</f>
        <v/>
      </c>
      <c r="M1063" s="257" t="str">
        <f t="shared" si="17"/>
        <v>OK</v>
      </c>
      <c r="N1063" s="15"/>
    </row>
    <row r="1064" spans="1:14" ht="33.75" x14ac:dyDescent="0.25">
      <c r="A1064" s="257" t="s">
        <v>834</v>
      </c>
      <c r="B1064" s="257" t="s">
        <v>7702</v>
      </c>
      <c r="C1064" s="257" t="s">
        <v>688</v>
      </c>
      <c r="D1064" s="277" t="s">
        <v>7703</v>
      </c>
      <c r="E1064" s="278" t="s">
        <v>711</v>
      </c>
      <c r="F1064" s="279" t="s">
        <v>688</v>
      </c>
      <c r="G1064" s="277" t="s">
        <v>2459</v>
      </c>
      <c r="H1064" s="280" t="str">
        <f>IF(OR(AND('FIN1-SOURCE'!AS107="",'FIN1-SOURCE'!AT107=""),AND('FIN1-SOURCE'!AS125="",'FIN1-SOURCE'!AT125=""),AND('FIN1-SOURCE'!AT107="K",'FIN1-SOURCE'!AT125="K"),OR('FIN1-SOURCE'!AT107="O",'FIN1-SOURCE'!AT125="O")),"",SUM('FIN1-SOURCE'!AS107,'FIN1-SOURCE'!AS125))</f>
        <v/>
      </c>
      <c r="I1064" s="280" t="str">
        <f>IF(AND(OR(AND('FIN1-SOURCE'!AT107="O",'FIN1-SOURCE'!AT125="O"),AND('FIN1-SOURCE'!AT107="K",'FIN1-SOURCE'!AT125="K")),SUM('FIN1-SOURCE'!AS107,'FIN1-SOURCE'!AS125)=0,ISNUMBER('FIN1-SOURCE'!AS127)),"",IF(OR('FIN1-SOURCE'!AT107="O",'FIN1-SOURCE'!AT125="O"),"O",IF(AND('FIN1-SOURCE'!AT107='FIN1-SOURCE'!AT125,OR('FIN1-SOURCE'!AT107="K",'FIN1-SOURCE'!AT107="W",'FIN1-SOURCE'!AT107="M")), UPPER('FIN1-SOURCE'!AT107),"")))</f>
        <v/>
      </c>
      <c r="J1064" s="281" t="s">
        <v>711</v>
      </c>
      <c r="K1064" s="280" t="str">
        <f>IF(AND(ISBLANK('FIN1-SOURCE'!AS127),$L$1064&lt;&gt;"M"),"",'FIN1-SOURCE'!AS127)</f>
        <v/>
      </c>
      <c r="L1064" s="280" t="str">
        <f>IF(ISBLANK('FIN1-SOURCE'!AT127),"",'FIN1-SOURCE'!AT127)</f>
        <v/>
      </c>
      <c r="M1064" s="257" t="str">
        <f t="shared" si="17"/>
        <v>OK</v>
      </c>
      <c r="N1064" s="15"/>
    </row>
    <row r="1065" spans="1:14" ht="45" x14ac:dyDescent="0.25">
      <c r="A1065" s="257" t="s">
        <v>834</v>
      </c>
      <c r="B1065" s="257" t="s">
        <v>7704</v>
      </c>
      <c r="C1065" s="257" t="s">
        <v>688</v>
      </c>
      <c r="D1065" s="277" t="s">
        <v>7705</v>
      </c>
      <c r="E1065" s="278" t="s">
        <v>711</v>
      </c>
      <c r="F1065" s="279" t="s">
        <v>688</v>
      </c>
      <c r="G1065" s="277" t="s">
        <v>2460</v>
      </c>
      <c r="H1065" s="280" t="str">
        <f>IF(OR(AND('FIN1-SOURCE'!AS71="",'FIN1-SOURCE'!AT71=""),AND('FIN1-SOURCE'!AS87="",'FIN1-SOURCE'!AT87=""),AND('FIN1-SOURCE'!AS121="",'FIN1-SOURCE'!AT121=""),AND('FIN1-SOURCE'!AT71="K",'FIN1-SOURCE'!AT87="K",'FIN1-SOURCE'!AT121="K"),OR('FIN1-SOURCE'!AT71="O",'FIN1-SOURCE'!AT87="O",'FIN1-SOURCE'!AT121="O")),"",SUM('FIN1-SOURCE'!AS71,'FIN1-SOURCE'!AS87,'FIN1-SOURCE'!AS121))</f>
        <v/>
      </c>
      <c r="I1065" s="280" t="str">
        <f>IF(AND(OR(AND('FIN1-SOURCE'!AT71="O",'FIN1-SOURCE'!AT87="O",'FIN1-SOURCE'!AT121="O"),AND('FIN1-SOURCE'!AT71="K",'FIN1-SOURCE'!AT87="K",'FIN1-SOURCE'!AT121="K")),SUM('FIN1-SOURCE'!AS71,'FIN1-SOURCE'!AS87,'FIN1-SOURCE'!AS121)=0,ISNUMBER('FIN1-SOURCE'!AS128)),"",IF(OR('FIN1-SOURCE'!AT71="O",'FIN1-SOURCE'!AT87="O",'FIN1-SOURCE'!AT121="O"),"O",IF(AND('FIN1-SOURCE'!AT71='FIN1-SOURCE'!AT87,'FIN1-SOURCE'!AT87='FIN1-SOURCE'!AT121,OR('FIN1-SOURCE'!AT71="K",'FIN1-SOURCE'!AT71="W",'FIN1-SOURCE'!AT71="M")), UPPER('FIN1-SOURCE'!AT71),"")))</f>
        <v/>
      </c>
      <c r="J1065" s="281" t="s">
        <v>711</v>
      </c>
      <c r="K1065" s="280" t="str">
        <f>IF(AND(ISBLANK('FIN1-SOURCE'!AS128),$L$1065&lt;&gt;"M"),"",'FIN1-SOURCE'!AS128)</f>
        <v/>
      </c>
      <c r="L1065" s="280" t="str">
        <f>IF(ISBLANK('FIN1-SOURCE'!AT128),"",'FIN1-SOURCE'!AT128)</f>
        <v/>
      </c>
      <c r="M1065" s="257" t="str">
        <f t="shared" si="17"/>
        <v>OK</v>
      </c>
      <c r="N1065" s="15"/>
    </row>
    <row r="1066" spans="1:14" ht="45" x14ac:dyDescent="0.25">
      <c r="A1066" s="257" t="s">
        <v>834</v>
      </c>
      <c r="B1066" s="257" t="s">
        <v>7706</v>
      </c>
      <c r="C1066" s="257" t="s">
        <v>688</v>
      </c>
      <c r="D1066" s="277" t="s">
        <v>7707</v>
      </c>
      <c r="E1066" s="278" t="s">
        <v>711</v>
      </c>
      <c r="F1066" s="279" t="s">
        <v>688</v>
      </c>
      <c r="G1066" s="277" t="s">
        <v>2461</v>
      </c>
      <c r="H1066" s="280" t="str">
        <f>IF(OR(AND('FIN1-SOURCE'!AS72="",'FIN1-SOURCE'!AT72=""),AND('FIN1-SOURCE'!AS88="",'FIN1-SOURCE'!AT88=""),AND('FIN1-SOURCE'!AS122="",'FIN1-SOURCE'!AT122=""),AND('FIN1-SOURCE'!AT72="K",'FIN1-SOURCE'!AT88="K",'FIN1-SOURCE'!AT122="K"),OR('FIN1-SOURCE'!AT72="O",'FIN1-SOURCE'!AT88="O",'FIN1-SOURCE'!AT122="O")),"",SUM('FIN1-SOURCE'!AS72,'FIN1-SOURCE'!AS88,'FIN1-SOURCE'!AS122))</f>
        <v/>
      </c>
      <c r="I1066" s="280" t="str">
        <f>IF(AND(OR(AND('FIN1-SOURCE'!AT72="O",'FIN1-SOURCE'!AT88="O",'FIN1-SOURCE'!AT122="O"),AND('FIN1-SOURCE'!AT72="K",'FIN1-SOURCE'!AT88="K",'FIN1-SOURCE'!AT122="K")),SUM('FIN1-SOURCE'!AS72,'FIN1-SOURCE'!AS88,'FIN1-SOURCE'!AS122)=0,ISNUMBER('FIN1-SOURCE'!AS129)),"",IF(OR('FIN1-SOURCE'!AT72="O",'FIN1-SOURCE'!AT88="O",'FIN1-SOURCE'!AT122="O"),"O",IF(AND('FIN1-SOURCE'!AT72='FIN1-SOURCE'!AT88,'FIN1-SOURCE'!AT88='FIN1-SOURCE'!AT122,OR('FIN1-SOURCE'!AT72="K",'FIN1-SOURCE'!AT72="W",'FIN1-SOURCE'!AT72="M")), UPPER('FIN1-SOURCE'!AT72),"")))</f>
        <v/>
      </c>
      <c r="J1066" s="281" t="s">
        <v>711</v>
      </c>
      <c r="K1066" s="280" t="str">
        <f>IF(AND(ISBLANK('FIN1-SOURCE'!AS129),$L$1066&lt;&gt;"M"),"",'FIN1-SOURCE'!AS129)</f>
        <v/>
      </c>
      <c r="L1066" s="280" t="str">
        <f>IF(ISBLANK('FIN1-SOURCE'!AT129),"",'FIN1-SOURCE'!AT129)</f>
        <v/>
      </c>
      <c r="M1066" s="257" t="str">
        <f t="shared" si="17"/>
        <v>OK</v>
      </c>
      <c r="N1066" s="15"/>
    </row>
    <row r="1067" spans="1:14" ht="45" x14ac:dyDescent="0.25">
      <c r="A1067" s="257" t="s">
        <v>834</v>
      </c>
      <c r="B1067" s="257" t="s">
        <v>7708</v>
      </c>
      <c r="C1067" s="257" t="s">
        <v>688</v>
      </c>
      <c r="D1067" s="277" t="s">
        <v>7709</v>
      </c>
      <c r="E1067" s="278" t="s">
        <v>711</v>
      </c>
      <c r="F1067" s="279" t="s">
        <v>688</v>
      </c>
      <c r="G1067" s="277" t="s">
        <v>2462</v>
      </c>
      <c r="H1067" s="280" t="str">
        <f>IF(OR(AND('FIN1-SOURCE'!AS73="",'FIN1-SOURCE'!AT73=""),AND('FIN1-SOURCE'!AS89="",'FIN1-SOURCE'!AT89=""),AND('FIN1-SOURCE'!AS123="",'FIN1-SOURCE'!AT123=""),AND('FIN1-SOURCE'!AT73="K",'FIN1-SOURCE'!AT89="K",'FIN1-SOURCE'!AT123="K"),OR('FIN1-SOURCE'!AT73="O",'FIN1-SOURCE'!AT89="O",'FIN1-SOURCE'!AT123="O")),"",SUM('FIN1-SOURCE'!AS73,'FIN1-SOURCE'!AS89,'FIN1-SOURCE'!AS123))</f>
        <v/>
      </c>
      <c r="I1067" s="280" t="str">
        <f>IF(AND(OR(AND('FIN1-SOURCE'!AT73="O",'FIN1-SOURCE'!AT89="O",'FIN1-SOURCE'!AT123="O"),AND('FIN1-SOURCE'!AT73="K",'FIN1-SOURCE'!AT89="K",'FIN1-SOURCE'!AT123="K")),SUM('FIN1-SOURCE'!AS73,'FIN1-SOURCE'!AS89,'FIN1-SOURCE'!AS123)=0,ISNUMBER('FIN1-SOURCE'!AS130)),"",IF(OR('FIN1-SOURCE'!AT73="O",'FIN1-SOURCE'!AT89="O",'FIN1-SOURCE'!AT123="O"),"O",IF(AND('FIN1-SOURCE'!AT73='FIN1-SOURCE'!AT89,'FIN1-SOURCE'!AT89='FIN1-SOURCE'!AT123,OR('FIN1-SOURCE'!AT73="K",'FIN1-SOURCE'!AT73="W",'FIN1-SOURCE'!AT73="M")), UPPER('FIN1-SOURCE'!AT73),"")))</f>
        <v/>
      </c>
      <c r="J1067" s="281" t="s">
        <v>711</v>
      </c>
      <c r="K1067" s="280" t="str">
        <f>IF(AND(ISBLANK('FIN1-SOURCE'!AS130),$L$1067&lt;&gt;"M"),"",'FIN1-SOURCE'!AS130)</f>
        <v/>
      </c>
      <c r="L1067" s="280" t="str">
        <f>IF(ISBLANK('FIN1-SOURCE'!AT130),"",'FIN1-SOURCE'!AT130)</f>
        <v/>
      </c>
      <c r="M1067" s="257" t="str">
        <f t="shared" si="17"/>
        <v>OK</v>
      </c>
      <c r="N1067" s="15"/>
    </row>
    <row r="1068" spans="1:14" ht="45" x14ac:dyDescent="0.25">
      <c r="A1068" s="257" t="s">
        <v>834</v>
      </c>
      <c r="B1068" s="257" t="s">
        <v>7710</v>
      </c>
      <c r="C1068" s="257" t="s">
        <v>688</v>
      </c>
      <c r="D1068" s="277" t="s">
        <v>7711</v>
      </c>
      <c r="E1068" s="278" t="s">
        <v>711</v>
      </c>
      <c r="F1068" s="279" t="s">
        <v>688</v>
      </c>
      <c r="G1068" s="277" t="s">
        <v>2463</v>
      </c>
      <c r="H1068" s="280" t="str">
        <f>IF(OR(AND('FIN1-SOURCE'!AS74="",'FIN1-SOURCE'!AT74=""),AND('FIN1-SOURCE'!AS90="",'FIN1-SOURCE'!AT90=""),AND('FIN1-SOURCE'!AS124="",'FIN1-SOURCE'!AT124=""),AND('FIN1-SOURCE'!AT74="K",'FIN1-SOURCE'!AT90="K",'FIN1-SOURCE'!AT124="K"),OR('FIN1-SOURCE'!AT74="O",'FIN1-SOURCE'!AT90="O",'FIN1-SOURCE'!AT124="O")),"",SUM('FIN1-SOURCE'!AS74,'FIN1-SOURCE'!AS90,'FIN1-SOURCE'!AS124))</f>
        <v/>
      </c>
      <c r="I1068" s="280" t="str">
        <f>IF(AND(OR(AND('FIN1-SOURCE'!AT74="O",'FIN1-SOURCE'!AT90="O",'FIN1-SOURCE'!AT124="O"),AND('FIN1-SOURCE'!AT74="K",'FIN1-SOURCE'!AT90="K",'FIN1-SOURCE'!AT124="K")),SUM('FIN1-SOURCE'!AS74,'FIN1-SOURCE'!AS90,'FIN1-SOURCE'!AS124)=0,ISNUMBER('FIN1-SOURCE'!AS131)),"",IF(OR('FIN1-SOURCE'!AT74="O",'FIN1-SOURCE'!AT90="O",'FIN1-SOURCE'!AT124="O"),"O",IF(AND('FIN1-SOURCE'!AT74='FIN1-SOURCE'!AT90,'FIN1-SOURCE'!AT90='FIN1-SOURCE'!AT124,OR('FIN1-SOURCE'!AT74="K",'FIN1-SOURCE'!AT74="W",'FIN1-SOURCE'!AT74="M")), UPPER('FIN1-SOURCE'!AT74),"")))</f>
        <v/>
      </c>
      <c r="J1068" s="281" t="s">
        <v>711</v>
      </c>
      <c r="K1068" s="280" t="str">
        <f>IF(AND(ISBLANK('FIN1-SOURCE'!AS131),$L$1068&lt;&gt;"M"),"",'FIN1-SOURCE'!AS131)</f>
        <v/>
      </c>
      <c r="L1068" s="280" t="str">
        <f>IF(ISBLANK('FIN1-SOURCE'!AT131),"",'FIN1-SOURCE'!AT131)</f>
        <v/>
      </c>
      <c r="M1068" s="257" t="str">
        <f t="shared" si="17"/>
        <v>OK</v>
      </c>
      <c r="N1068" s="15"/>
    </row>
    <row r="1069" spans="1:14" ht="45" x14ac:dyDescent="0.25">
      <c r="A1069" s="257" t="s">
        <v>834</v>
      </c>
      <c r="B1069" s="257" t="s">
        <v>7712</v>
      </c>
      <c r="C1069" s="257" t="s">
        <v>688</v>
      </c>
      <c r="D1069" s="277" t="s">
        <v>7713</v>
      </c>
      <c r="E1069" s="278" t="s">
        <v>711</v>
      </c>
      <c r="F1069" s="279" t="s">
        <v>688</v>
      </c>
      <c r="G1069" s="277" t="s">
        <v>2464</v>
      </c>
      <c r="H1069" s="280" t="str">
        <f>IF(OR(AND('FIN1-SOURCE'!AS75="",'FIN1-SOURCE'!AT75=""),AND('FIN1-SOURCE'!AS91="",'FIN1-SOURCE'!AT91=""),AND('FIN1-SOURCE'!AS125="",'FIN1-SOURCE'!AT125=""),AND('FIN1-SOURCE'!AT75="K",'FIN1-SOURCE'!AT91="K",'FIN1-SOURCE'!AT125="K"),OR('FIN1-SOURCE'!AT75="O",'FIN1-SOURCE'!AT91="O",'FIN1-SOURCE'!AT125="O")),"",SUM('FIN1-SOURCE'!AS75,'FIN1-SOURCE'!AS91,'FIN1-SOURCE'!AS125))</f>
        <v/>
      </c>
      <c r="I1069" s="280" t="str">
        <f>IF(AND(OR(AND('FIN1-SOURCE'!AT75="O",'FIN1-SOURCE'!AT91="O",'FIN1-SOURCE'!AT125="O"),AND('FIN1-SOURCE'!AT75="K",'FIN1-SOURCE'!AT91="K",'FIN1-SOURCE'!AT125="K")),SUM('FIN1-SOURCE'!AS75,'FIN1-SOURCE'!AS91,'FIN1-SOURCE'!AS125)=0,ISNUMBER('FIN1-SOURCE'!AS132)),"",IF(OR('FIN1-SOURCE'!AT75="O",'FIN1-SOURCE'!AT91="O",'FIN1-SOURCE'!AT125="O"),"O",IF(AND('FIN1-SOURCE'!AT75='FIN1-SOURCE'!AT91,'FIN1-SOURCE'!AT91='FIN1-SOURCE'!AT125,OR('FIN1-SOURCE'!AT75="K",'FIN1-SOURCE'!AT75="W",'FIN1-SOURCE'!AT75="M")), UPPER('FIN1-SOURCE'!AT75),"")))</f>
        <v/>
      </c>
      <c r="J1069" s="281" t="s">
        <v>711</v>
      </c>
      <c r="K1069" s="280" t="str">
        <f>IF(AND(ISBLANK('FIN1-SOURCE'!AS132),$L$1069&lt;&gt;"M"),"",'FIN1-SOURCE'!AS132)</f>
        <v/>
      </c>
      <c r="L1069" s="280" t="str">
        <f>IF(ISBLANK('FIN1-SOURCE'!AT132),"",'FIN1-SOURCE'!AT132)</f>
        <v/>
      </c>
      <c r="M1069" s="257" t="str">
        <f t="shared" si="17"/>
        <v>OK</v>
      </c>
      <c r="N1069" s="15"/>
    </row>
    <row r="1070" spans="1:14" ht="33.75" x14ac:dyDescent="0.25">
      <c r="A1070" s="257" t="s">
        <v>834</v>
      </c>
      <c r="B1070" s="257" t="s">
        <v>7714</v>
      </c>
      <c r="C1070" s="257" t="s">
        <v>688</v>
      </c>
      <c r="D1070" s="277" t="s">
        <v>7715</v>
      </c>
      <c r="E1070" s="278" t="s">
        <v>711</v>
      </c>
      <c r="F1070" s="279" t="s">
        <v>688</v>
      </c>
      <c r="G1070" s="277" t="s">
        <v>2465</v>
      </c>
      <c r="H1070" s="280" t="str">
        <f>IF(OR(AND('FIN1-SOURCE'!AS77="",'FIN1-SOURCE'!AT77=""),AND('FIN1-SOURCE'!AS126="",'FIN1-SOURCE'!AT126=""),AND('FIN1-SOURCE'!AT77="K",'FIN1-SOURCE'!AT126="K"),OR('FIN1-SOURCE'!AT77="O",'FIN1-SOURCE'!AT126="O")),"",SUM('FIN1-SOURCE'!AS77,'FIN1-SOURCE'!AS126))</f>
        <v/>
      </c>
      <c r="I1070" s="280" t="str">
        <f>IF(AND(OR(AND('FIN1-SOURCE'!AT77="O",'FIN1-SOURCE'!AT126="O"),AND('FIN1-SOURCE'!AT77="K",'FIN1-SOURCE'!AT126="K")),SUM('FIN1-SOURCE'!AS77,'FIN1-SOURCE'!AS126)=0,ISNUMBER('FIN1-SOURCE'!AS133)),"",IF(OR('FIN1-SOURCE'!AT77="O",'FIN1-SOURCE'!AT126="O"),"O",IF(AND('FIN1-SOURCE'!AT77='FIN1-SOURCE'!AT126,OR('FIN1-SOURCE'!AT77="K",'FIN1-SOURCE'!AT77="W",'FIN1-SOURCE'!AT77="M")), UPPER('FIN1-SOURCE'!AT77),"")))</f>
        <v/>
      </c>
      <c r="J1070" s="281" t="s">
        <v>711</v>
      </c>
      <c r="K1070" s="280" t="str">
        <f>IF(AND(ISBLANK('FIN1-SOURCE'!AS133),$L$1070&lt;&gt;"M"),"",'FIN1-SOURCE'!AS133)</f>
        <v/>
      </c>
      <c r="L1070" s="280" t="str">
        <f>IF(ISBLANK('FIN1-SOURCE'!AT133),"",'FIN1-SOURCE'!AT133)</f>
        <v/>
      </c>
      <c r="M1070" s="257" t="str">
        <f t="shared" si="17"/>
        <v>OK</v>
      </c>
      <c r="N1070" s="15"/>
    </row>
    <row r="1071" spans="1:14" ht="45" x14ac:dyDescent="0.25">
      <c r="A1071" s="257" t="s">
        <v>834</v>
      </c>
      <c r="B1071" s="257" t="s">
        <v>7716</v>
      </c>
      <c r="C1071" s="257" t="s">
        <v>688</v>
      </c>
      <c r="D1071" s="277" t="s">
        <v>7717</v>
      </c>
      <c r="E1071" s="278" t="s">
        <v>711</v>
      </c>
      <c r="F1071" s="279" t="s">
        <v>688</v>
      </c>
      <c r="G1071" s="277" t="s">
        <v>2466</v>
      </c>
      <c r="H1071" s="280" t="str">
        <f>IF(OR(AND('FIN1-SOURCE'!AS78="",'FIN1-SOURCE'!AT78=""),AND('FIN1-SOURCE'!AS92="",'FIN1-SOURCE'!AT92=""),AND('FIN1-SOURCE'!AS116="",'FIN1-SOURCE'!AT116=""),AND('FIN1-SOURCE'!AT78="K",'FIN1-SOURCE'!AT92="K",'FIN1-SOURCE'!AT116="K"),OR('FIN1-SOURCE'!AT78="O",'FIN1-SOURCE'!AT92="O",'FIN1-SOURCE'!AT116="O")),"",SUM('FIN1-SOURCE'!AS78,'FIN1-SOURCE'!AS92,'FIN1-SOURCE'!AS116))</f>
        <v/>
      </c>
      <c r="I1071" s="280" t="str">
        <f>IF(AND(OR(AND('FIN1-SOURCE'!AT78="O",'FIN1-SOURCE'!AT92="O",'FIN1-SOURCE'!AT116="O"),AND('FIN1-SOURCE'!AT78="K",'FIN1-SOURCE'!AT92="K",'FIN1-SOURCE'!AT116="K")),SUM('FIN1-SOURCE'!AS78,'FIN1-SOURCE'!AS92,'FIN1-SOURCE'!AS116)=0,ISNUMBER('FIN1-SOURCE'!AS134)),"",IF(OR('FIN1-SOURCE'!AT78="O",'FIN1-SOURCE'!AT92="O",'FIN1-SOURCE'!AT116="O"),"O",IF(AND('FIN1-SOURCE'!AT78='FIN1-SOURCE'!AT92,'FIN1-SOURCE'!AT92='FIN1-SOURCE'!AT116,OR('FIN1-SOURCE'!AT78="K",'FIN1-SOURCE'!AT78="W",'FIN1-SOURCE'!AT78="M")), UPPER('FIN1-SOURCE'!AT78),"")))</f>
        <v/>
      </c>
      <c r="J1071" s="281" t="s">
        <v>711</v>
      </c>
      <c r="K1071" s="280" t="str">
        <f>IF(AND(ISBLANK('FIN1-SOURCE'!AS134),$L$1071&lt;&gt;"M"),"",'FIN1-SOURCE'!AS134)</f>
        <v/>
      </c>
      <c r="L1071" s="280" t="str">
        <f>IF(ISBLANK('FIN1-SOURCE'!AT134),"",'FIN1-SOURCE'!AT134)</f>
        <v/>
      </c>
      <c r="M1071" s="257" t="str">
        <f t="shared" si="17"/>
        <v>OK</v>
      </c>
      <c r="N1071" s="15"/>
    </row>
    <row r="1072" spans="1:14" ht="33.75" x14ac:dyDescent="0.25">
      <c r="A1072" s="257" t="s">
        <v>834</v>
      </c>
      <c r="B1072" s="257" t="s">
        <v>7718</v>
      </c>
      <c r="C1072" s="257" t="s">
        <v>688</v>
      </c>
      <c r="D1072" s="277" t="s">
        <v>7719</v>
      </c>
      <c r="E1072" s="278" t="s">
        <v>711</v>
      </c>
      <c r="F1072" s="279" t="s">
        <v>688</v>
      </c>
      <c r="G1072" s="277" t="s">
        <v>7720</v>
      </c>
      <c r="H1072" s="280" t="str">
        <f>IF(OR(AND('FIN1-SOURCE'!AS107="",'FIN1-SOURCE'!AT107=""),AND('FIN1-SOURCE'!AS132="",'FIN1-SOURCE'!AT132=""),AND('FIN1-SOURCE'!AT107="K",'FIN1-SOURCE'!AT132="K"),OR('FIN1-SOURCE'!AT107="O",'FIN1-SOURCE'!AT132="O")),"",SUM('FIN1-SOURCE'!AS107,'FIN1-SOURCE'!AS132))</f>
        <v/>
      </c>
      <c r="I1072" s="280" t="str">
        <f>IF(AND(OR(AND('FIN1-SOURCE'!AT107="O",'FIN1-SOURCE'!AT132="O"),AND('FIN1-SOURCE'!AT107="K",'FIN1-SOURCE'!AT132="K")),SUM('FIN1-SOURCE'!AS107,'FIN1-SOURCE'!AS132)=0,ISNUMBER('FIN1-SOURCE'!AS135)),"",IF(OR('FIN1-SOURCE'!AT107="O",'FIN1-SOURCE'!AT132="O"),"O",IF(AND('FIN1-SOURCE'!AT107='FIN1-SOURCE'!AT132,OR('FIN1-SOURCE'!AT107="K",'FIN1-SOURCE'!AT107="W",'FIN1-SOURCE'!AT107="M")), UPPER('FIN1-SOURCE'!AT107),"")))</f>
        <v/>
      </c>
      <c r="J1072" s="281" t="s">
        <v>711</v>
      </c>
      <c r="K1072" s="280" t="str">
        <f>IF(AND(ISBLANK('FIN1-SOURCE'!AS135),$L$1072&lt;&gt;"M"),"",'FIN1-SOURCE'!AS135)</f>
        <v/>
      </c>
      <c r="L1072" s="280" t="str">
        <f>IF(ISBLANK('FIN1-SOURCE'!AT135),"",'FIN1-SOURCE'!AT135)</f>
        <v/>
      </c>
      <c r="M1072" s="257" t="str">
        <f t="shared" si="17"/>
        <v>OK</v>
      </c>
      <c r="N1072" s="15"/>
    </row>
    <row r="1073" spans="1:14" ht="33.75" x14ac:dyDescent="0.25">
      <c r="A1073" s="257" t="s">
        <v>834</v>
      </c>
      <c r="B1073" s="257" t="s">
        <v>2467</v>
      </c>
      <c r="C1073" s="257" t="s">
        <v>688</v>
      </c>
      <c r="D1073" s="277" t="s">
        <v>2468</v>
      </c>
      <c r="E1073" s="278" t="s">
        <v>711</v>
      </c>
      <c r="F1073" s="279" t="s">
        <v>688</v>
      </c>
      <c r="G1073" s="277" t="s">
        <v>2469</v>
      </c>
      <c r="H1073" s="280" t="str">
        <f>IF(OR(AND('FIN1-SOURCE'!AV32="",'FIN1-SOURCE'!AW32=""),AND('FIN1-SOURCE'!AV33="",'FIN1-SOURCE'!AW33=""),AND('FIN1-SOURCE'!AW32="K",'FIN1-SOURCE'!AW33="K"),OR('FIN1-SOURCE'!AW32="O",'FIN1-SOURCE'!AW33="O")),"",SUM('FIN1-SOURCE'!AV32,'FIN1-SOURCE'!AV33))</f>
        <v/>
      </c>
      <c r="I1073" s="280" t="str">
        <f>IF(AND(OR(AND('FIN1-SOURCE'!AW32="O",'FIN1-SOURCE'!AW33="O"),AND('FIN1-SOURCE'!AW32="K",'FIN1-SOURCE'!AW33="K")),SUM('FIN1-SOURCE'!AV32,'FIN1-SOURCE'!AV33)=0,ISNUMBER('FIN1-SOURCE'!AV34)),"",IF(OR('FIN1-SOURCE'!AW32="O",'FIN1-SOURCE'!AW33="O"),"O",IF(AND('FIN1-SOURCE'!AW32='FIN1-SOURCE'!AW33,OR('FIN1-SOURCE'!AW32="K",'FIN1-SOURCE'!AW32="W",'FIN1-SOURCE'!AW32="M")), UPPER('FIN1-SOURCE'!AW32),"")))</f>
        <v/>
      </c>
      <c r="J1073" s="281" t="s">
        <v>711</v>
      </c>
      <c r="K1073" s="280" t="str">
        <f>IF(AND(ISBLANK('FIN1-SOURCE'!AV34),$L$1073&lt;&gt;"M"),"",'FIN1-SOURCE'!AV34)</f>
        <v/>
      </c>
      <c r="L1073" s="280" t="str">
        <f>IF(ISBLANK('FIN1-SOURCE'!AW34),"",'FIN1-SOURCE'!AW34)</f>
        <v/>
      </c>
      <c r="M1073" s="257" t="str">
        <f t="shared" ref="M1073:M1136" si="18">IF(AND(ISNUMBER(H1073),ISNUMBER(K1073)),IF(OR(ROUND(H1073,0)&lt;&gt;ROUND(K1073,0),I1073&lt;&gt;L1073),"Check","OK"),IF(OR(AND(H1073&lt;&gt;K1073,I1073&lt;&gt;"M",L1073&lt;&gt;"M"),I1073&lt;&gt;L1073),"Check","OK"))</f>
        <v>OK</v>
      </c>
      <c r="N1073" s="15"/>
    </row>
    <row r="1074" spans="1:14" ht="33.75" x14ac:dyDescent="0.25">
      <c r="A1074" s="257" t="s">
        <v>834</v>
      </c>
      <c r="B1074" s="257" t="s">
        <v>2470</v>
      </c>
      <c r="C1074" s="257" t="s">
        <v>688</v>
      </c>
      <c r="D1074" s="277" t="s">
        <v>2471</v>
      </c>
      <c r="E1074" s="278" t="s">
        <v>711</v>
      </c>
      <c r="F1074" s="279" t="s">
        <v>688</v>
      </c>
      <c r="G1074" s="277" t="s">
        <v>2472</v>
      </c>
      <c r="H1074" s="280" t="str">
        <f>IF(OR(AND('FIN1-SOURCE'!AV31="",'FIN1-SOURCE'!AW31=""),AND('FIN1-SOURCE'!AV34="",'FIN1-SOURCE'!AW34=""),AND('FIN1-SOURCE'!AW31="K",'FIN1-SOURCE'!AW34="K"),OR('FIN1-SOURCE'!AW31="O",'FIN1-SOURCE'!AW34="O")),"",SUM('FIN1-SOURCE'!AV31,'FIN1-SOURCE'!AV34))</f>
        <v/>
      </c>
      <c r="I1074" s="280" t="str">
        <f>IF(AND(OR(AND('FIN1-SOURCE'!AW31="O",'FIN1-SOURCE'!AW34="O"),AND('FIN1-SOURCE'!AW31="K",'FIN1-SOURCE'!AW34="K")),SUM('FIN1-SOURCE'!AV31,'FIN1-SOURCE'!AV34)=0,ISNUMBER('FIN1-SOURCE'!AV35)),"",IF(OR('FIN1-SOURCE'!AW31="O",'FIN1-SOURCE'!AW34="O"),"O",IF(AND('FIN1-SOURCE'!AW31='FIN1-SOURCE'!AW34,OR('FIN1-SOURCE'!AW31="K",'FIN1-SOURCE'!AW31="W",'FIN1-SOURCE'!AW31="M")), UPPER('FIN1-SOURCE'!AW31),"")))</f>
        <v/>
      </c>
      <c r="J1074" s="281" t="s">
        <v>711</v>
      </c>
      <c r="K1074" s="280" t="str">
        <f>IF(AND(ISBLANK('FIN1-SOURCE'!AV35),$L$1074&lt;&gt;"M"),"",'FIN1-SOURCE'!AV35)</f>
        <v/>
      </c>
      <c r="L1074" s="280" t="str">
        <f>IF(ISBLANK('FIN1-SOURCE'!AW35),"",'FIN1-SOURCE'!AW35)</f>
        <v/>
      </c>
      <c r="M1074" s="257" t="str">
        <f t="shared" si="18"/>
        <v>OK</v>
      </c>
      <c r="N1074" s="15"/>
    </row>
    <row r="1075" spans="1:14" ht="33.75" x14ac:dyDescent="0.25">
      <c r="A1075" s="257" t="s">
        <v>834</v>
      </c>
      <c r="B1075" s="257" t="s">
        <v>2473</v>
      </c>
      <c r="C1075" s="257" t="s">
        <v>688</v>
      </c>
      <c r="D1075" s="277" t="s">
        <v>2474</v>
      </c>
      <c r="E1075" s="278" t="s">
        <v>711</v>
      </c>
      <c r="F1075" s="279" t="s">
        <v>688</v>
      </c>
      <c r="G1075" s="277" t="s">
        <v>2475</v>
      </c>
      <c r="H1075" s="280" t="str">
        <f>IF(OR(AND('FIN1-SOURCE'!AV37="",'FIN1-SOURCE'!AW37=""),AND('FIN1-SOURCE'!AV38="",'FIN1-SOURCE'!AW38=""),AND('FIN1-SOURCE'!AW37="K",'FIN1-SOURCE'!AW38="K"),OR('FIN1-SOURCE'!AW37="O",'FIN1-SOURCE'!AW38="O")),"",SUM('FIN1-SOURCE'!AV37,'FIN1-SOURCE'!AV38))</f>
        <v/>
      </c>
      <c r="I1075" s="280" t="str">
        <f>IF(AND(OR(AND('FIN1-SOURCE'!AW37="O",'FIN1-SOURCE'!AW38="O"),AND('FIN1-SOURCE'!AW37="K",'FIN1-SOURCE'!AW38="K")),SUM('FIN1-SOURCE'!AV37,'FIN1-SOURCE'!AV38)=0,ISNUMBER('FIN1-SOURCE'!AV39)),"",IF(OR('FIN1-SOURCE'!AW37="O",'FIN1-SOURCE'!AW38="O"),"O",IF(AND('FIN1-SOURCE'!AW37='FIN1-SOURCE'!AW38,OR('FIN1-SOURCE'!AW37="K",'FIN1-SOURCE'!AW37="W",'FIN1-SOURCE'!AW37="M")), UPPER('FIN1-SOURCE'!AW37),"")))</f>
        <v/>
      </c>
      <c r="J1075" s="281" t="s">
        <v>711</v>
      </c>
      <c r="K1075" s="280" t="str">
        <f>IF(AND(ISBLANK('FIN1-SOURCE'!AV39),$L$1075&lt;&gt;"M"),"",'FIN1-SOURCE'!AV39)</f>
        <v/>
      </c>
      <c r="L1075" s="280" t="str">
        <f>IF(ISBLANK('FIN1-SOURCE'!AW39),"",'FIN1-SOURCE'!AW39)</f>
        <v/>
      </c>
      <c r="M1075" s="257" t="str">
        <f t="shared" si="18"/>
        <v>OK</v>
      </c>
      <c r="N1075" s="15"/>
    </row>
    <row r="1076" spans="1:14" ht="33.75" x14ac:dyDescent="0.25">
      <c r="A1076" s="257" t="s">
        <v>834</v>
      </c>
      <c r="B1076" s="257" t="s">
        <v>2476</v>
      </c>
      <c r="C1076" s="257" t="s">
        <v>688</v>
      </c>
      <c r="D1076" s="277" t="s">
        <v>2477</v>
      </c>
      <c r="E1076" s="278" t="s">
        <v>711</v>
      </c>
      <c r="F1076" s="279" t="s">
        <v>688</v>
      </c>
      <c r="G1076" s="277" t="s">
        <v>1023</v>
      </c>
      <c r="H1076" s="280" t="str">
        <f>IF(OR(AND('FIN1-SOURCE'!AV40="",'FIN1-SOURCE'!AW40=""),AND('FIN1-SOURCE'!AV41="",'FIN1-SOURCE'!AW41=""),AND('FIN1-SOURCE'!AW40="K",'FIN1-SOURCE'!AW41="K"),OR('FIN1-SOURCE'!AW40="O",'FIN1-SOURCE'!AW41="O")),"",SUM('FIN1-SOURCE'!AV40,'FIN1-SOURCE'!AV41))</f>
        <v/>
      </c>
      <c r="I1076" s="280" t="str">
        <f>IF(AND(OR(AND('FIN1-SOURCE'!AW40="O",'FIN1-SOURCE'!AW41="O"),AND('FIN1-SOURCE'!AW40="K",'FIN1-SOURCE'!AW41="K")),SUM('FIN1-SOURCE'!AV40,'FIN1-SOURCE'!AV41)=0,ISNUMBER('FIN1-SOURCE'!AV42)),"",IF(OR('FIN1-SOURCE'!AW40="O",'FIN1-SOURCE'!AW41="O"),"O",IF(AND('FIN1-SOURCE'!AW40='FIN1-SOURCE'!AW41,OR('FIN1-SOURCE'!AW40="K",'FIN1-SOURCE'!AW40="W",'FIN1-SOURCE'!AW40="M")), UPPER('FIN1-SOURCE'!AW40),"")))</f>
        <v/>
      </c>
      <c r="J1076" s="281" t="s">
        <v>711</v>
      </c>
      <c r="K1076" s="280" t="str">
        <f>IF(AND(ISBLANK('FIN1-SOURCE'!AV42),$L$1076&lt;&gt;"M"),"",'FIN1-SOURCE'!AV42)</f>
        <v/>
      </c>
      <c r="L1076" s="280" t="str">
        <f>IF(ISBLANK('FIN1-SOURCE'!AW42),"",'FIN1-SOURCE'!AW42)</f>
        <v/>
      </c>
      <c r="M1076" s="257" t="str">
        <f t="shared" si="18"/>
        <v>OK</v>
      </c>
      <c r="N1076" s="15"/>
    </row>
    <row r="1077" spans="1:14" ht="33.75" x14ac:dyDescent="0.25">
      <c r="A1077" s="257" t="s">
        <v>834</v>
      </c>
      <c r="B1077" s="257" t="s">
        <v>2478</v>
      </c>
      <c r="C1077" s="257" t="s">
        <v>688</v>
      </c>
      <c r="D1077" s="277" t="s">
        <v>2479</v>
      </c>
      <c r="E1077" s="278" t="s">
        <v>711</v>
      </c>
      <c r="F1077" s="279" t="s">
        <v>688</v>
      </c>
      <c r="G1077" s="277" t="s">
        <v>1029</v>
      </c>
      <c r="H1077" s="280" t="str">
        <f>IF(OR(AND('FIN1-SOURCE'!AV42="",'FIN1-SOURCE'!AW42=""),AND('FIN1-SOURCE'!AV43="",'FIN1-SOURCE'!AW43=""),AND('FIN1-SOURCE'!AW42="K",'FIN1-SOURCE'!AW43="K"),OR('FIN1-SOURCE'!AW42="O",'FIN1-SOURCE'!AW43="O")),"",SUM('FIN1-SOURCE'!AV42,'FIN1-SOURCE'!AV43))</f>
        <v/>
      </c>
      <c r="I1077" s="280" t="str">
        <f>IF(AND(OR(AND('FIN1-SOURCE'!AW42="O",'FIN1-SOURCE'!AW43="O"),AND('FIN1-SOURCE'!AW42="K",'FIN1-SOURCE'!AW43="K")),SUM('FIN1-SOURCE'!AV42,'FIN1-SOURCE'!AV43)=0,ISNUMBER('FIN1-SOURCE'!AV44)),"",IF(OR('FIN1-SOURCE'!AW42="O",'FIN1-SOURCE'!AW43="O"),"O",IF(AND('FIN1-SOURCE'!AW42='FIN1-SOURCE'!AW43,OR('FIN1-SOURCE'!AW42="K",'FIN1-SOURCE'!AW42="W",'FIN1-SOURCE'!AW42="M")), UPPER('FIN1-SOURCE'!AW42),"")))</f>
        <v/>
      </c>
      <c r="J1077" s="281" t="s">
        <v>711</v>
      </c>
      <c r="K1077" s="280" t="str">
        <f>IF(AND(ISBLANK('FIN1-SOURCE'!AV44),$L$1077&lt;&gt;"M"),"",'FIN1-SOURCE'!AV44)</f>
        <v/>
      </c>
      <c r="L1077" s="280" t="str">
        <f>IF(ISBLANK('FIN1-SOURCE'!AW44),"",'FIN1-SOURCE'!AW44)</f>
        <v/>
      </c>
      <c r="M1077" s="257" t="str">
        <f t="shared" si="18"/>
        <v>OK</v>
      </c>
      <c r="N1077" s="15"/>
    </row>
    <row r="1078" spans="1:14" ht="45" x14ac:dyDescent="0.25">
      <c r="A1078" s="257" t="s">
        <v>834</v>
      </c>
      <c r="B1078" s="257" t="s">
        <v>2480</v>
      </c>
      <c r="C1078" s="257" t="s">
        <v>688</v>
      </c>
      <c r="D1078" s="277" t="s">
        <v>2481</v>
      </c>
      <c r="E1078" s="278" t="s">
        <v>711</v>
      </c>
      <c r="F1078" s="279" t="s">
        <v>688</v>
      </c>
      <c r="G1078" s="277" t="s">
        <v>1032</v>
      </c>
      <c r="H1078" s="280" t="str">
        <f>IF(OR(AND('FIN1-SOURCE'!AV35="",'FIN1-SOURCE'!AW35=""),AND('FIN1-SOURCE'!AV39="",'FIN1-SOURCE'!AW39=""),AND('FIN1-SOURCE'!AV44="",'FIN1-SOURCE'!AW44=""),AND('FIN1-SOURCE'!AW35="K",'FIN1-SOURCE'!AW39="K",'FIN1-SOURCE'!AW44="K"),OR('FIN1-SOURCE'!AW35="O",'FIN1-SOURCE'!AW39="O",'FIN1-SOURCE'!AW44="O")),"",SUM('FIN1-SOURCE'!AV35,'FIN1-SOURCE'!AV39,'FIN1-SOURCE'!AV44))</f>
        <v/>
      </c>
      <c r="I1078" s="280" t="str">
        <f>IF(AND(OR(AND('FIN1-SOURCE'!AW35="O",'FIN1-SOURCE'!AW39="O",'FIN1-SOURCE'!AW44="O"),AND('FIN1-SOURCE'!AW35="K",'FIN1-SOURCE'!AW39="K",'FIN1-SOURCE'!AW44="K")),SUM('FIN1-SOURCE'!AV35,'FIN1-SOURCE'!AV39,'FIN1-SOURCE'!AV44)=0,ISNUMBER('FIN1-SOURCE'!AV45)),"",IF(OR('FIN1-SOURCE'!AW35="O",'FIN1-SOURCE'!AW39="O",'FIN1-SOURCE'!AW44="O"),"O",IF(AND('FIN1-SOURCE'!AW35='FIN1-SOURCE'!AW39,'FIN1-SOURCE'!AW39='FIN1-SOURCE'!AW44,OR('FIN1-SOURCE'!AW35="K",'FIN1-SOURCE'!AW35="W",'FIN1-SOURCE'!AW35="M")), UPPER('FIN1-SOURCE'!AW35),"")))</f>
        <v/>
      </c>
      <c r="J1078" s="281" t="s">
        <v>711</v>
      </c>
      <c r="K1078" s="280" t="str">
        <f>IF(AND(ISBLANK('FIN1-SOURCE'!AV45),$L$1078&lt;&gt;"M"),"",'FIN1-SOURCE'!AV45)</f>
        <v/>
      </c>
      <c r="L1078" s="280" t="str">
        <f>IF(ISBLANK('FIN1-SOURCE'!AW45),"",'FIN1-SOURCE'!AW45)</f>
        <v/>
      </c>
      <c r="M1078" s="257" t="str">
        <f t="shared" si="18"/>
        <v>OK</v>
      </c>
      <c r="N1078" s="15"/>
    </row>
    <row r="1079" spans="1:14" ht="33.75" x14ac:dyDescent="0.25">
      <c r="A1079" s="257" t="s">
        <v>834</v>
      </c>
      <c r="B1079" s="257" t="s">
        <v>2482</v>
      </c>
      <c r="C1079" s="257" t="s">
        <v>688</v>
      </c>
      <c r="D1079" s="277" t="s">
        <v>2483</v>
      </c>
      <c r="E1079" s="278" t="s">
        <v>711</v>
      </c>
      <c r="F1079" s="279" t="s">
        <v>688</v>
      </c>
      <c r="G1079" s="277" t="s">
        <v>2484</v>
      </c>
      <c r="H1079" s="280" t="str">
        <f>IF(OR(AND('FIN1-SOURCE'!AV47="",'FIN1-SOURCE'!AW47=""),AND('FIN1-SOURCE'!AV48="",'FIN1-SOURCE'!AW48=""),AND('FIN1-SOURCE'!AW47="K",'FIN1-SOURCE'!AW48="K"),OR('FIN1-SOURCE'!AW47="O",'FIN1-SOURCE'!AW48="O")),"",SUM('FIN1-SOURCE'!AV47,'FIN1-SOURCE'!AV48))</f>
        <v/>
      </c>
      <c r="I1079" s="280" t="str">
        <f>IF(AND(OR(AND('FIN1-SOURCE'!AW47="O",'FIN1-SOURCE'!AW48="O"),AND('FIN1-SOURCE'!AW47="K",'FIN1-SOURCE'!AW48="K")),SUM('FIN1-SOURCE'!AV47,'FIN1-SOURCE'!AV48)=0,ISNUMBER('FIN1-SOURCE'!AV49)),"",IF(OR('FIN1-SOURCE'!AW47="O",'FIN1-SOURCE'!AW48="O"),"O",IF(AND('FIN1-SOURCE'!AW47='FIN1-SOURCE'!AW48,OR('FIN1-SOURCE'!AW47="K",'FIN1-SOURCE'!AW47="W",'FIN1-SOURCE'!AW47="M")), UPPER('FIN1-SOURCE'!AW47),"")))</f>
        <v/>
      </c>
      <c r="J1079" s="281" t="s">
        <v>711</v>
      </c>
      <c r="K1079" s="280" t="str">
        <f>IF(AND(ISBLANK('FIN1-SOURCE'!AV49),$L$1079&lt;&gt;"M"),"",'FIN1-SOURCE'!AV49)</f>
        <v/>
      </c>
      <c r="L1079" s="280" t="str">
        <f>IF(ISBLANK('FIN1-SOURCE'!AW49),"",'FIN1-SOURCE'!AW49)</f>
        <v/>
      </c>
      <c r="M1079" s="257" t="str">
        <f t="shared" si="18"/>
        <v>OK</v>
      </c>
      <c r="N1079" s="15"/>
    </row>
    <row r="1080" spans="1:14" ht="33.75" x14ac:dyDescent="0.25">
      <c r="A1080" s="257" t="s">
        <v>834</v>
      </c>
      <c r="B1080" s="257" t="s">
        <v>2485</v>
      </c>
      <c r="C1080" s="257" t="s">
        <v>688</v>
      </c>
      <c r="D1080" s="277" t="s">
        <v>2486</v>
      </c>
      <c r="E1080" s="278" t="s">
        <v>711</v>
      </c>
      <c r="F1080" s="279" t="s">
        <v>688</v>
      </c>
      <c r="G1080" s="277" t="s">
        <v>2487</v>
      </c>
      <c r="H1080" s="280" t="str">
        <f>IF(OR(AND('FIN1-SOURCE'!AV46="",'FIN1-SOURCE'!AW46=""),AND('FIN1-SOURCE'!AV49="",'FIN1-SOURCE'!AW49=""),AND('FIN1-SOURCE'!AW46="K",'FIN1-SOURCE'!AW49="K"),OR('FIN1-SOURCE'!AW46="O",'FIN1-SOURCE'!AW49="O")),"",SUM('FIN1-SOURCE'!AV46,'FIN1-SOURCE'!AV49))</f>
        <v/>
      </c>
      <c r="I1080" s="280" t="str">
        <f>IF(AND(OR(AND('FIN1-SOURCE'!AW46="O",'FIN1-SOURCE'!AW49="O"),AND('FIN1-SOURCE'!AW46="K",'FIN1-SOURCE'!AW49="K")),SUM('FIN1-SOURCE'!AV46,'FIN1-SOURCE'!AV49)=0,ISNUMBER('FIN1-SOURCE'!AV50)),"",IF(OR('FIN1-SOURCE'!AW46="O",'FIN1-SOURCE'!AW49="O"),"O",IF(AND('FIN1-SOURCE'!AW46='FIN1-SOURCE'!AW49,OR('FIN1-SOURCE'!AW46="K",'FIN1-SOURCE'!AW46="W",'FIN1-SOURCE'!AW46="M")), UPPER('FIN1-SOURCE'!AW46),"")))</f>
        <v/>
      </c>
      <c r="J1080" s="281" t="s">
        <v>711</v>
      </c>
      <c r="K1080" s="280" t="str">
        <f>IF(AND(ISBLANK('FIN1-SOURCE'!AV50),$L$1080&lt;&gt;"M"),"",'FIN1-SOURCE'!AV50)</f>
        <v/>
      </c>
      <c r="L1080" s="280" t="str">
        <f>IF(ISBLANK('FIN1-SOURCE'!AW50),"",'FIN1-SOURCE'!AW50)</f>
        <v/>
      </c>
      <c r="M1080" s="257" t="str">
        <f t="shared" si="18"/>
        <v>OK</v>
      </c>
      <c r="N1080" s="15"/>
    </row>
    <row r="1081" spans="1:14" ht="33.75" x14ac:dyDescent="0.25">
      <c r="A1081" s="257" t="s">
        <v>834</v>
      </c>
      <c r="B1081" s="257" t="s">
        <v>2488</v>
      </c>
      <c r="C1081" s="257" t="s">
        <v>688</v>
      </c>
      <c r="D1081" s="277" t="s">
        <v>2489</v>
      </c>
      <c r="E1081" s="278" t="s">
        <v>711</v>
      </c>
      <c r="F1081" s="279" t="s">
        <v>688</v>
      </c>
      <c r="G1081" s="277" t="s">
        <v>2490</v>
      </c>
      <c r="H1081" s="280" t="str">
        <f>IF(OR(AND('FIN1-SOURCE'!AV53="",'FIN1-SOURCE'!AW53=""),AND('FIN1-SOURCE'!AV54="",'FIN1-SOURCE'!AW54=""),AND('FIN1-SOURCE'!AW53="K",'FIN1-SOURCE'!AW54="K"),OR('FIN1-SOURCE'!AW53="O",'FIN1-SOURCE'!AW54="O")),"",SUM('FIN1-SOURCE'!AV53,'FIN1-SOURCE'!AV54))</f>
        <v/>
      </c>
      <c r="I1081" s="280" t="str">
        <f>IF(AND(OR(AND('FIN1-SOURCE'!AW53="O",'FIN1-SOURCE'!AW54="O"),AND('FIN1-SOURCE'!AW53="K",'FIN1-SOURCE'!AW54="K")),SUM('FIN1-SOURCE'!AV53,'FIN1-SOURCE'!AV54)=0,ISNUMBER('FIN1-SOURCE'!AV55)),"",IF(OR('FIN1-SOURCE'!AW53="O",'FIN1-SOURCE'!AW54="O"),"O",IF(AND('FIN1-SOURCE'!AW53='FIN1-SOURCE'!AW54,OR('FIN1-SOURCE'!AW53="K",'FIN1-SOURCE'!AW53="W",'FIN1-SOURCE'!AW53="M")), UPPER('FIN1-SOURCE'!AW53),"")))</f>
        <v/>
      </c>
      <c r="J1081" s="281" t="s">
        <v>711</v>
      </c>
      <c r="K1081" s="280" t="str">
        <f>IF(AND(ISBLANK('FIN1-SOURCE'!AV55),$L$1081&lt;&gt;"M"),"",'FIN1-SOURCE'!AV55)</f>
        <v/>
      </c>
      <c r="L1081" s="280" t="str">
        <f>IF(ISBLANK('FIN1-SOURCE'!AW55),"",'FIN1-SOURCE'!AW55)</f>
        <v/>
      </c>
      <c r="M1081" s="257" t="str">
        <f t="shared" si="18"/>
        <v>OK</v>
      </c>
      <c r="N1081" s="15"/>
    </row>
    <row r="1082" spans="1:14" ht="33.75" x14ac:dyDescent="0.25">
      <c r="A1082" s="257" t="s">
        <v>834</v>
      </c>
      <c r="B1082" s="257" t="s">
        <v>2491</v>
      </c>
      <c r="C1082" s="257" t="s">
        <v>688</v>
      </c>
      <c r="D1082" s="277" t="s">
        <v>2492</v>
      </c>
      <c r="E1082" s="278" t="s">
        <v>711</v>
      </c>
      <c r="F1082" s="279" t="s">
        <v>688</v>
      </c>
      <c r="G1082" s="277" t="s">
        <v>2493</v>
      </c>
      <c r="H1082" s="280" t="str">
        <f>IF(OR(AND('FIN1-SOURCE'!AV55="",'FIN1-SOURCE'!AW55=""),AND('FIN1-SOURCE'!AV56="",'FIN1-SOURCE'!AW56=""),AND('FIN1-SOURCE'!AW55="K",'FIN1-SOURCE'!AW56="K"),OR('FIN1-SOURCE'!AW55="O",'FIN1-SOURCE'!AW56="O")),"",SUM('FIN1-SOURCE'!AV55,'FIN1-SOURCE'!AV56))</f>
        <v/>
      </c>
      <c r="I1082" s="280" t="str">
        <f>IF(AND(OR(AND('FIN1-SOURCE'!AW55="O",'FIN1-SOURCE'!AW56="O"),AND('FIN1-SOURCE'!AW55="K",'FIN1-SOURCE'!AW56="K")),SUM('FIN1-SOURCE'!AV55,'FIN1-SOURCE'!AV56)=0,ISNUMBER('FIN1-SOURCE'!AV57)),"",IF(OR('FIN1-SOURCE'!AW55="O",'FIN1-SOURCE'!AW56="O"),"O",IF(AND('FIN1-SOURCE'!AW55='FIN1-SOURCE'!AW56,OR('FIN1-SOURCE'!AW55="K",'FIN1-SOURCE'!AW55="W",'FIN1-SOURCE'!AW55="M")), UPPER('FIN1-SOURCE'!AW55),"")))</f>
        <v/>
      </c>
      <c r="J1082" s="281" t="s">
        <v>711</v>
      </c>
      <c r="K1082" s="280" t="str">
        <f>IF(AND(ISBLANK('FIN1-SOURCE'!AV57),$L$1082&lt;&gt;"M"),"",'FIN1-SOURCE'!AV57)</f>
        <v/>
      </c>
      <c r="L1082" s="280" t="str">
        <f>IF(ISBLANK('FIN1-SOURCE'!AW57),"",'FIN1-SOURCE'!AW57)</f>
        <v/>
      </c>
      <c r="M1082" s="257" t="str">
        <f t="shared" si="18"/>
        <v>OK</v>
      </c>
      <c r="N1082" s="15"/>
    </row>
    <row r="1083" spans="1:14" ht="45" x14ac:dyDescent="0.25">
      <c r="A1083" s="257" t="s">
        <v>834</v>
      </c>
      <c r="B1083" s="257" t="s">
        <v>2494</v>
      </c>
      <c r="C1083" s="257" t="s">
        <v>688</v>
      </c>
      <c r="D1083" s="277" t="s">
        <v>2495</v>
      </c>
      <c r="E1083" s="278" t="s">
        <v>711</v>
      </c>
      <c r="F1083" s="279" t="s">
        <v>688</v>
      </c>
      <c r="G1083" s="277" t="s">
        <v>2496</v>
      </c>
      <c r="H1083" s="280" t="str">
        <f>IF(OR(AND('FIN1-SOURCE'!AV50="",'FIN1-SOURCE'!AW50=""),AND('FIN1-SOURCE'!AV52="",'FIN1-SOURCE'!AW52=""),AND('FIN1-SOURCE'!AV57="",'FIN1-SOURCE'!AW57=""),AND('FIN1-SOURCE'!AW50="K",'FIN1-SOURCE'!AW52="K",'FIN1-SOURCE'!AW57="K"),OR('FIN1-SOURCE'!AW50="O",'FIN1-SOURCE'!AW52="O",'FIN1-SOURCE'!AW57="O")),"",SUM('FIN1-SOURCE'!AV50,'FIN1-SOURCE'!AV52,'FIN1-SOURCE'!AV57))</f>
        <v/>
      </c>
      <c r="I1083" s="280" t="str">
        <f>IF(AND(OR(AND('FIN1-SOURCE'!AW50="O",'FIN1-SOURCE'!AW52="O",'FIN1-SOURCE'!AW57="O"),AND('FIN1-SOURCE'!AW50="K",'FIN1-SOURCE'!AW52="K",'FIN1-SOURCE'!AW57="K")),SUM('FIN1-SOURCE'!AV50,'FIN1-SOURCE'!AV52,'FIN1-SOURCE'!AV57)=0,ISNUMBER('FIN1-SOURCE'!AV58)),"",IF(OR('FIN1-SOURCE'!AW50="O",'FIN1-SOURCE'!AW52="O",'FIN1-SOURCE'!AW57="O"),"O",IF(AND('FIN1-SOURCE'!AW50='FIN1-SOURCE'!AW52,'FIN1-SOURCE'!AW52='FIN1-SOURCE'!AW57,OR('FIN1-SOURCE'!AW50="K",'FIN1-SOURCE'!AW50="W",'FIN1-SOURCE'!AW50="M")), UPPER('FIN1-SOURCE'!AW50),"")))</f>
        <v/>
      </c>
      <c r="J1083" s="281" t="s">
        <v>711</v>
      </c>
      <c r="K1083" s="280" t="str">
        <f>IF(AND(ISBLANK('FIN1-SOURCE'!AV58),$L$1083&lt;&gt;"M"),"",'FIN1-SOURCE'!AV58)</f>
        <v/>
      </c>
      <c r="L1083" s="280" t="str">
        <f>IF(ISBLANK('FIN1-SOURCE'!AW58),"",'FIN1-SOURCE'!AW58)</f>
        <v/>
      </c>
      <c r="M1083" s="257" t="str">
        <f t="shared" si="18"/>
        <v>OK</v>
      </c>
      <c r="N1083" s="15"/>
    </row>
    <row r="1084" spans="1:14" ht="33.75" x14ac:dyDescent="0.25">
      <c r="A1084" s="257" t="s">
        <v>834</v>
      </c>
      <c r="B1084" s="257" t="s">
        <v>2497</v>
      </c>
      <c r="C1084" s="257" t="s">
        <v>688</v>
      </c>
      <c r="D1084" s="277" t="s">
        <v>2498</v>
      </c>
      <c r="E1084" s="278" t="s">
        <v>711</v>
      </c>
      <c r="F1084" s="279" t="s">
        <v>688</v>
      </c>
      <c r="G1084" s="277" t="s">
        <v>2499</v>
      </c>
      <c r="H1084" s="280" t="str">
        <f>IF(OR(AND('FIN1-SOURCE'!AV60="",'FIN1-SOURCE'!AW60=""),AND('FIN1-SOURCE'!AV61="",'FIN1-SOURCE'!AW61=""),AND('FIN1-SOURCE'!AW60="K",'FIN1-SOURCE'!AW61="K"),OR('FIN1-SOURCE'!AW60="O",'FIN1-SOURCE'!AW61="O")),"",SUM('FIN1-SOURCE'!AV60,'FIN1-SOURCE'!AV61))</f>
        <v/>
      </c>
      <c r="I1084" s="280" t="str">
        <f>IF(AND(OR(AND('FIN1-SOURCE'!AW60="O",'FIN1-SOURCE'!AW61="O"),AND('FIN1-SOURCE'!AW60="K",'FIN1-SOURCE'!AW61="K")),SUM('FIN1-SOURCE'!AV60,'FIN1-SOURCE'!AV61)=0,ISNUMBER('FIN1-SOURCE'!AV62)),"",IF(OR('FIN1-SOURCE'!AW60="O",'FIN1-SOURCE'!AW61="O"),"O",IF(AND('FIN1-SOURCE'!AW60='FIN1-SOURCE'!AW61,OR('FIN1-SOURCE'!AW60="K",'FIN1-SOURCE'!AW60="W",'FIN1-SOURCE'!AW60="M")), UPPER('FIN1-SOURCE'!AW60),"")))</f>
        <v/>
      </c>
      <c r="J1084" s="281" t="s">
        <v>711</v>
      </c>
      <c r="K1084" s="280" t="str">
        <f>IF(AND(ISBLANK('FIN1-SOURCE'!AV62),$L$1084&lt;&gt;"M"),"",'FIN1-SOURCE'!AV62)</f>
        <v/>
      </c>
      <c r="L1084" s="280" t="str">
        <f>IF(ISBLANK('FIN1-SOURCE'!AW62),"",'FIN1-SOURCE'!AW62)</f>
        <v/>
      </c>
      <c r="M1084" s="257" t="str">
        <f t="shared" si="18"/>
        <v>OK</v>
      </c>
      <c r="N1084" s="15"/>
    </row>
    <row r="1085" spans="1:14" ht="33.75" x14ac:dyDescent="0.25">
      <c r="A1085" s="257" t="s">
        <v>834</v>
      </c>
      <c r="B1085" s="257" t="s">
        <v>2500</v>
      </c>
      <c r="C1085" s="257" t="s">
        <v>688</v>
      </c>
      <c r="D1085" s="277" t="s">
        <v>2501</v>
      </c>
      <c r="E1085" s="278" t="s">
        <v>711</v>
      </c>
      <c r="F1085" s="279" t="s">
        <v>688</v>
      </c>
      <c r="G1085" s="277" t="s">
        <v>2502</v>
      </c>
      <c r="H1085" s="280" t="str">
        <f>IF(OR(AND('FIN1-SOURCE'!AV59="",'FIN1-SOURCE'!AW59=""),AND('FIN1-SOURCE'!AV62="",'FIN1-SOURCE'!AW62=""),AND('FIN1-SOURCE'!AW59="K",'FIN1-SOURCE'!AW62="K"),OR('FIN1-SOURCE'!AW59="O",'FIN1-SOURCE'!AW62="O")),"",SUM('FIN1-SOURCE'!AV59,'FIN1-SOURCE'!AV62))</f>
        <v/>
      </c>
      <c r="I1085" s="280" t="str">
        <f>IF(AND(OR(AND('FIN1-SOURCE'!AW59="O",'FIN1-SOURCE'!AW62="O"),AND('FIN1-SOURCE'!AW59="K",'FIN1-SOURCE'!AW62="K")),SUM('FIN1-SOURCE'!AV59,'FIN1-SOURCE'!AV62)=0,ISNUMBER('FIN1-SOURCE'!AV63)),"",IF(OR('FIN1-SOURCE'!AW59="O",'FIN1-SOURCE'!AW62="O"),"O",IF(AND('FIN1-SOURCE'!AW59='FIN1-SOURCE'!AW62,OR('FIN1-SOURCE'!AW59="K",'FIN1-SOURCE'!AW59="W",'FIN1-SOURCE'!AW59="M")), UPPER('FIN1-SOURCE'!AW59),"")))</f>
        <v/>
      </c>
      <c r="J1085" s="281" t="s">
        <v>711</v>
      </c>
      <c r="K1085" s="280" t="str">
        <f>IF(AND(ISBLANK('FIN1-SOURCE'!AV63),$L$1085&lt;&gt;"M"),"",'FIN1-SOURCE'!AV63)</f>
        <v/>
      </c>
      <c r="L1085" s="280" t="str">
        <f>IF(ISBLANK('FIN1-SOURCE'!AW63),"",'FIN1-SOURCE'!AW63)</f>
        <v/>
      </c>
      <c r="M1085" s="257" t="str">
        <f t="shared" si="18"/>
        <v>OK</v>
      </c>
      <c r="N1085" s="15"/>
    </row>
    <row r="1086" spans="1:14" ht="33.75" x14ac:dyDescent="0.25">
      <c r="A1086" s="257" t="s">
        <v>834</v>
      </c>
      <c r="B1086" s="257" t="s">
        <v>2503</v>
      </c>
      <c r="C1086" s="257" t="s">
        <v>688</v>
      </c>
      <c r="D1086" s="277" t="s">
        <v>2504</v>
      </c>
      <c r="E1086" s="278" t="s">
        <v>711</v>
      </c>
      <c r="F1086" s="279" t="s">
        <v>688</v>
      </c>
      <c r="G1086" s="277" t="s">
        <v>2505</v>
      </c>
      <c r="H1086" s="280" t="str">
        <f>IF(OR(AND('FIN1-SOURCE'!AV65="",'FIN1-SOURCE'!AW65=""),AND('FIN1-SOURCE'!AV66="",'FIN1-SOURCE'!AW66=""),AND('FIN1-SOURCE'!AW65="K",'FIN1-SOURCE'!AW66="K"),OR('FIN1-SOURCE'!AW65="O",'FIN1-SOURCE'!AW66="O")),"",SUM('FIN1-SOURCE'!AV65,'FIN1-SOURCE'!AV66))</f>
        <v/>
      </c>
      <c r="I1086" s="280" t="str">
        <f>IF(AND(OR(AND('FIN1-SOURCE'!AW65="O",'FIN1-SOURCE'!AW66="O"),AND('FIN1-SOURCE'!AW65="K",'FIN1-SOURCE'!AW66="K")),SUM('FIN1-SOURCE'!AV65,'FIN1-SOURCE'!AV66)=0,ISNUMBER('FIN1-SOURCE'!AV67)),"",IF(OR('FIN1-SOURCE'!AW65="O",'FIN1-SOURCE'!AW66="O"),"O",IF(AND('FIN1-SOURCE'!AW65='FIN1-SOURCE'!AW66,OR('FIN1-SOURCE'!AW65="K",'FIN1-SOURCE'!AW65="W",'FIN1-SOURCE'!AW65="M")), UPPER('FIN1-SOURCE'!AW65),"")))</f>
        <v/>
      </c>
      <c r="J1086" s="281" t="s">
        <v>711</v>
      </c>
      <c r="K1086" s="280" t="str">
        <f>IF(AND(ISBLANK('FIN1-SOURCE'!AV67),$L$1086&lt;&gt;"M"),"",'FIN1-SOURCE'!AV67)</f>
        <v/>
      </c>
      <c r="L1086" s="280" t="str">
        <f>IF(ISBLANK('FIN1-SOURCE'!AW67),"",'FIN1-SOURCE'!AW67)</f>
        <v/>
      </c>
      <c r="M1086" s="257" t="str">
        <f t="shared" si="18"/>
        <v>OK</v>
      </c>
      <c r="N1086" s="15"/>
    </row>
    <row r="1087" spans="1:14" ht="33.75" x14ac:dyDescent="0.25">
      <c r="A1087" s="257" t="s">
        <v>834</v>
      </c>
      <c r="B1087" s="257" t="s">
        <v>2506</v>
      </c>
      <c r="C1087" s="257" t="s">
        <v>688</v>
      </c>
      <c r="D1087" s="277" t="s">
        <v>2507</v>
      </c>
      <c r="E1087" s="278" t="s">
        <v>711</v>
      </c>
      <c r="F1087" s="279" t="s">
        <v>688</v>
      </c>
      <c r="G1087" s="277" t="s">
        <v>2508</v>
      </c>
      <c r="H1087" s="280" t="str">
        <f>IF(OR(AND('FIN1-SOURCE'!AV67="",'FIN1-SOURCE'!AW67=""),AND('FIN1-SOURCE'!AV68="",'FIN1-SOURCE'!AW68=""),AND('FIN1-SOURCE'!AW67="K",'FIN1-SOURCE'!AW68="K"),OR('FIN1-SOURCE'!AW67="O",'FIN1-SOURCE'!AW68="O")),"",SUM('FIN1-SOURCE'!AV67,'FIN1-SOURCE'!AV68))</f>
        <v/>
      </c>
      <c r="I1087" s="280" t="str">
        <f>IF(AND(OR(AND('FIN1-SOURCE'!AW67="O",'FIN1-SOURCE'!AW68="O"),AND('FIN1-SOURCE'!AW67="K",'FIN1-SOURCE'!AW68="K")),SUM('FIN1-SOURCE'!AV67,'FIN1-SOURCE'!AV68)=0,ISNUMBER('FIN1-SOURCE'!AV69)),"",IF(OR('FIN1-SOURCE'!AW67="O",'FIN1-SOURCE'!AW68="O"),"O",IF(AND('FIN1-SOURCE'!AW67='FIN1-SOURCE'!AW68,OR('FIN1-SOURCE'!AW67="K",'FIN1-SOURCE'!AW67="W",'FIN1-SOURCE'!AW67="M")), UPPER('FIN1-SOURCE'!AW67),"")))</f>
        <v/>
      </c>
      <c r="J1087" s="281" t="s">
        <v>711</v>
      </c>
      <c r="K1087" s="280" t="str">
        <f>IF(AND(ISBLANK('FIN1-SOURCE'!AV69),$L$1087&lt;&gt;"M"),"",'FIN1-SOURCE'!AV69)</f>
        <v/>
      </c>
      <c r="L1087" s="280" t="str">
        <f>IF(ISBLANK('FIN1-SOURCE'!AW69),"",'FIN1-SOURCE'!AW69)</f>
        <v/>
      </c>
      <c r="M1087" s="257" t="str">
        <f t="shared" si="18"/>
        <v>OK</v>
      </c>
      <c r="N1087" s="15"/>
    </row>
    <row r="1088" spans="1:14" ht="33.75" x14ac:dyDescent="0.25">
      <c r="A1088" s="257" t="s">
        <v>834</v>
      </c>
      <c r="B1088" s="257" t="s">
        <v>2509</v>
      </c>
      <c r="C1088" s="257" t="s">
        <v>688</v>
      </c>
      <c r="D1088" s="277" t="s">
        <v>2510</v>
      </c>
      <c r="E1088" s="278" t="s">
        <v>711</v>
      </c>
      <c r="F1088" s="279" t="s">
        <v>688</v>
      </c>
      <c r="G1088" s="277" t="s">
        <v>2511</v>
      </c>
      <c r="H1088" s="280" t="str">
        <f>IF(OR(AND('FIN1-SOURCE'!AV63="",'FIN1-SOURCE'!AW63=""),AND('FIN1-SOURCE'!AV69="",'FIN1-SOURCE'!AW69=""),AND('FIN1-SOURCE'!AW63="K",'FIN1-SOURCE'!AW69="K"),OR('FIN1-SOURCE'!AW63="O",'FIN1-SOURCE'!AW69="O")),"",SUM('FIN1-SOURCE'!AV63,'FIN1-SOURCE'!AV69))</f>
        <v/>
      </c>
      <c r="I1088" s="280" t="str">
        <f>IF(AND(OR(AND('FIN1-SOURCE'!AW63="O",'FIN1-SOURCE'!AW69="O"),AND('FIN1-SOURCE'!AW63="K",'FIN1-SOURCE'!AW69="K")),SUM('FIN1-SOURCE'!AV63,'FIN1-SOURCE'!AV69)=0,ISNUMBER('FIN1-SOURCE'!AV70)),"",IF(OR('FIN1-SOURCE'!AW63="O",'FIN1-SOURCE'!AW69="O"),"O",IF(AND('FIN1-SOURCE'!AW63='FIN1-SOURCE'!AW69,OR('FIN1-SOURCE'!AW63="K",'FIN1-SOURCE'!AW63="W",'FIN1-SOURCE'!AW63="M")), UPPER('FIN1-SOURCE'!AW63),"")))</f>
        <v/>
      </c>
      <c r="J1088" s="281" t="s">
        <v>711</v>
      </c>
      <c r="K1088" s="280" t="str">
        <f>IF(AND(ISBLANK('FIN1-SOURCE'!AV70),$L$1088&lt;&gt;"M"),"",'FIN1-SOURCE'!AV70)</f>
        <v/>
      </c>
      <c r="L1088" s="280" t="str">
        <f>IF(ISBLANK('FIN1-SOURCE'!AW70),"",'FIN1-SOURCE'!AW70)</f>
        <v/>
      </c>
      <c r="M1088" s="257" t="str">
        <f t="shared" si="18"/>
        <v>OK</v>
      </c>
      <c r="N1088" s="15"/>
    </row>
    <row r="1089" spans="1:14" ht="45" x14ac:dyDescent="0.25">
      <c r="A1089" s="257" t="s">
        <v>834</v>
      </c>
      <c r="B1089" s="257" t="s">
        <v>2512</v>
      </c>
      <c r="C1089" s="257" t="s">
        <v>688</v>
      </c>
      <c r="D1089" s="277" t="s">
        <v>2513</v>
      </c>
      <c r="E1089" s="278" t="s">
        <v>711</v>
      </c>
      <c r="F1089" s="279" t="s">
        <v>688</v>
      </c>
      <c r="G1089" s="277" t="s">
        <v>2514</v>
      </c>
      <c r="H1089" s="280" t="str">
        <f>IF(OR(AND('FIN1-SOURCE'!AV31="",'FIN1-SOURCE'!AW31=""),AND('FIN1-SOURCE'!AV46="",'FIN1-SOURCE'!AW46=""),AND('FIN1-SOURCE'!AV59="",'FIN1-SOURCE'!AW59=""),AND('FIN1-SOURCE'!AW31="K",'FIN1-SOURCE'!AW46="K",'FIN1-SOURCE'!AW59="K"),OR('FIN1-SOURCE'!AW31="O",'FIN1-SOURCE'!AW46="O",'FIN1-SOURCE'!AW59="O")),"",SUM('FIN1-SOURCE'!AV31,'FIN1-SOURCE'!AV46,'FIN1-SOURCE'!AV59))</f>
        <v/>
      </c>
      <c r="I1089" s="280" t="str">
        <f>IF(AND(OR(AND('FIN1-SOURCE'!AW31="O",'FIN1-SOURCE'!AW46="O",'FIN1-SOURCE'!AW59="O"),AND('FIN1-SOURCE'!AW31="K",'FIN1-SOURCE'!AW46="K",'FIN1-SOURCE'!AW59="K")),SUM('FIN1-SOURCE'!AV31,'FIN1-SOURCE'!AV46,'FIN1-SOURCE'!AV59)=0,ISNUMBER('FIN1-SOURCE'!AV71)),"",IF(OR('FIN1-SOURCE'!AW31="O",'FIN1-SOURCE'!AW46="O",'FIN1-SOURCE'!AW59="O"),"O",IF(AND('FIN1-SOURCE'!AW31='FIN1-SOURCE'!AW46,'FIN1-SOURCE'!AW46='FIN1-SOURCE'!AW59,OR('FIN1-SOURCE'!AW31="K",'FIN1-SOURCE'!AW31="W",'FIN1-SOURCE'!AW31="M")), UPPER('FIN1-SOURCE'!AW31),"")))</f>
        <v/>
      </c>
      <c r="J1089" s="281" t="s">
        <v>711</v>
      </c>
      <c r="K1089" s="280" t="str">
        <f>IF(AND(ISBLANK('FIN1-SOURCE'!AV71),$L$1089&lt;&gt;"M"),"",'FIN1-SOURCE'!AV71)</f>
        <v/>
      </c>
      <c r="L1089" s="280" t="str">
        <f>IF(ISBLANK('FIN1-SOURCE'!AW71),"",'FIN1-SOURCE'!AW71)</f>
        <v/>
      </c>
      <c r="M1089" s="257" t="str">
        <f t="shared" si="18"/>
        <v>OK</v>
      </c>
      <c r="N1089" s="15"/>
    </row>
    <row r="1090" spans="1:14" ht="45" x14ac:dyDescent="0.25">
      <c r="A1090" s="257" t="s">
        <v>834</v>
      </c>
      <c r="B1090" s="257" t="s">
        <v>2515</v>
      </c>
      <c r="C1090" s="257" t="s">
        <v>688</v>
      </c>
      <c r="D1090" s="277" t="s">
        <v>2516</v>
      </c>
      <c r="E1090" s="278" t="s">
        <v>711</v>
      </c>
      <c r="F1090" s="279" t="s">
        <v>688</v>
      </c>
      <c r="G1090" s="277" t="s">
        <v>2517</v>
      </c>
      <c r="H1090" s="280" t="str">
        <f>IF(OR(AND('FIN1-SOURCE'!AV32="",'FIN1-SOURCE'!AW32=""),AND('FIN1-SOURCE'!AV47="",'FIN1-SOURCE'!AW47=""),AND('FIN1-SOURCE'!AV60="",'FIN1-SOURCE'!AW60=""),AND('FIN1-SOURCE'!AW32="K",'FIN1-SOURCE'!AW47="K",'FIN1-SOURCE'!AW60="K"),OR('FIN1-SOURCE'!AW32="O",'FIN1-SOURCE'!AW47="O",'FIN1-SOURCE'!AW60="O")),"",SUM('FIN1-SOURCE'!AV32,'FIN1-SOURCE'!AV47,'FIN1-SOURCE'!AV60))</f>
        <v/>
      </c>
      <c r="I1090" s="280" t="str">
        <f>IF(AND(OR(AND('FIN1-SOURCE'!AW32="O",'FIN1-SOURCE'!AW47="O",'FIN1-SOURCE'!AW60="O"),AND('FIN1-SOURCE'!AW32="K",'FIN1-SOURCE'!AW47="K",'FIN1-SOURCE'!AW60="K")),SUM('FIN1-SOURCE'!AV32,'FIN1-SOURCE'!AV47,'FIN1-SOURCE'!AV60)=0,ISNUMBER('FIN1-SOURCE'!AV72)),"",IF(OR('FIN1-SOURCE'!AW32="O",'FIN1-SOURCE'!AW47="O",'FIN1-SOURCE'!AW60="O"),"O",IF(AND('FIN1-SOURCE'!AW32='FIN1-SOURCE'!AW47,'FIN1-SOURCE'!AW47='FIN1-SOURCE'!AW60,OR('FIN1-SOURCE'!AW32="K",'FIN1-SOURCE'!AW32="W",'FIN1-SOURCE'!AW32="M")), UPPER('FIN1-SOURCE'!AW32),"")))</f>
        <v/>
      </c>
      <c r="J1090" s="281" t="s">
        <v>711</v>
      </c>
      <c r="K1090" s="280" t="str">
        <f>IF(AND(ISBLANK('FIN1-SOURCE'!AV72),$L$1090&lt;&gt;"M"),"",'FIN1-SOURCE'!AV72)</f>
        <v/>
      </c>
      <c r="L1090" s="280" t="str">
        <f>IF(ISBLANK('FIN1-SOURCE'!AW72),"",'FIN1-SOURCE'!AW72)</f>
        <v/>
      </c>
      <c r="M1090" s="257" t="str">
        <f t="shared" si="18"/>
        <v>OK</v>
      </c>
      <c r="N1090" s="15"/>
    </row>
    <row r="1091" spans="1:14" ht="45" x14ac:dyDescent="0.25">
      <c r="A1091" s="257" t="s">
        <v>834</v>
      </c>
      <c r="B1091" s="257" t="s">
        <v>2518</v>
      </c>
      <c r="C1091" s="257" t="s">
        <v>688</v>
      </c>
      <c r="D1091" s="277" t="s">
        <v>2519</v>
      </c>
      <c r="E1091" s="278" t="s">
        <v>711</v>
      </c>
      <c r="F1091" s="279" t="s">
        <v>688</v>
      </c>
      <c r="G1091" s="277" t="s">
        <v>2520</v>
      </c>
      <c r="H1091" s="280" t="str">
        <f>IF(OR(AND('FIN1-SOURCE'!AV33="",'FIN1-SOURCE'!AW33=""),AND('FIN1-SOURCE'!AV48="",'FIN1-SOURCE'!AW48=""),AND('FIN1-SOURCE'!AV61="",'FIN1-SOURCE'!AW61=""),AND('FIN1-SOURCE'!AW33="K",'FIN1-SOURCE'!AW48="K",'FIN1-SOURCE'!AW61="K"),OR('FIN1-SOURCE'!AW33="O",'FIN1-SOURCE'!AW48="O",'FIN1-SOURCE'!AW61="O")),"",SUM('FIN1-SOURCE'!AV33,'FIN1-SOURCE'!AV48,'FIN1-SOURCE'!AV61))</f>
        <v/>
      </c>
      <c r="I1091" s="280" t="str">
        <f>IF(AND(OR(AND('FIN1-SOURCE'!AW33="O",'FIN1-SOURCE'!AW48="O",'FIN1-SOURCE'!AW61="O"),AND('FIN1-SOURCE'!AW33="K",'FIN1-SOURCE'!AW48="K",'FIN1-SOURCE'!AW61="K")),SUM('FIN1-SOURCE'!AV33,'FIN1-SOURCE'!AV48,'FIN1-SOURCE'!AV61)=0,ISNUMBER('FIN1-SOURCE'!AV73)),"",IF(OR('FIN1-SOURCE'!AW33="O",'FIN1-SOURCE'!AW48="O",'FIN1-SOURCE'!AW61="O"),"O",IF(AND('FIN1-SOURCE'!AW33='FIN1-SOURCE'!AW48,'FIN1-SOURCE'!AW48='FIN1-SOURCE'!AW61,OR('FIN1-SOURCE'!AW33="K",'FIN1-SOURCE'!AW33="W",'FIN1-SOURCE'!AW33="M")), UPPER('FIN1-SOURCE'!AW33),"")))</f>
        <v/>
      </c>
      <c r="J1091" s="281" t="s">
        <v>711</v>
      </c>
      <c r="K1091" s="280" t="str">
        <f>IF(AND(ISBLANK('FIN1-SOURCE'!AV73),$L$1091&lt;&gt;"M"),"",'FIN1-SOURCE'!AV73)</f>
        <v/>
      </c>
      <c r="L1091" s="280" t="str">
        <f>IF(ISBLANK('FIN1-SOURCE'!AW73),"",'FIN1-SOURCE'!AW73)</f>
        <v/>
      </c>
      <c r="M1091" s="257" t="str">
        <f t="shared" si="18"/>
        <v>OK</v>
      </c>
      <c r="N1091" s="15"/>
    </row>
    <row r="1092" spans="1:14" ht="45" x14ac:dyDescent="0.25">
      <c r="A1092" s="257" t="s">
        <v>834</v>
      </c>
      <c r="B1092" s="257" t="s">
        <v>2521</v>
      </c>
      <c r="C1092" s="257" t="s">
        <v>688</v>
      </c>
      <c r="D1092" s="277" t="s">
        <v>2522</v>
      </c>
      <c r="E1092" s="278" t="s">
        <v>711</v>
      </c>
      <c r="F1092" s="279" t="s">
        <v>688</v>
      </c>
      <c r="G1092" s="277" t="s">
        <v>2523</v>
      </c>
      <c r="H1092" s="280" t="str">
        <f>IF(OR(AND('FIN1-SOURCE'!AV34="",'FIN1-SOURCE'!AW34=""),AND('FIN1-SOURCE'!AV49="",'FIN1-SOURCE'!AW49=""),AND('FIN1-SOURCE'!AV62="",'FIN1-SOURCE'!AW62=""),AND('FIN1-SOURCE'!AW34="K",'FIN1-SOURCE'!AW49="K",'FIN1-SOURCE'!AW62="K"),OR('FIN1-SOURCE'!AW34="O",'FIN1-SOURCE'!AW49="O",'FIN1-SOURCE'!AW62="O")),"",SUM('FIN1-SOURCE'!AV34,'FIN1-SOURCE'!AV49,'FIN1-SOURCE'!AV62))</f>
        <v/>
      </c>
      <c r="I1092" s="280" t="str">
        <f>IF(AND(OR(AND('FIN1-SOURCE'!AW34="O",'FIN1-SOURCE'!AW49="O",'FIN1-SOURCE'!AW62="O"),AND('FIN1-SOURCE'!AW34="K",'FIN1-SOURCE'!AW49="K",'FIN1-SOURCE'!AW62="K")),SUM('FIN1-SOURCE'!AV34,'FIN1-SOURCE'!AV49,'FIN1-SOURCE'!AV62)=0,ISNUMBER('FIN1-SOURCE'!AV74)),"",IF(OR('FIN1-SOURCE'!AW34="O",'FIN1-SOURCE'!AW49="O",'FIN1-SOURCE'!AW62="O"),"O",IF(AND('FIN1-SOURCE'!AW34='FIN1-SOURCE'!AW49,'FIN1-SOURCE'!AW49='FIN1-SOURCE'!AW62,OR('FIN1-SOURCE'!AW34="K",'FIN1-SOURCE'!AW34="W",'FIN1-SOURCE'!AW34="M")), UPPER('FIN1-SOURCE'!AW34),"")))</f>
        <v/>
      </c>
      <c r="J1092" s="281" t="s">
        <v>711</v>
      </c>
      <c r="K1092" s="280" t="str">
        <f>IF(AND(ISBLANK('FIN1-SOURCE'!AV74),$L$1092&lt;&gt;"M"),"",'FIN1-SOURCE'!AV74)</f>
        <v/>
      </c>
      <c r="L1092" s="280" t="str">
        <f>IF(ISBLANK('FIN1-SOURCE'!AW74),"",'FIN1-SOURCE'!AW74)</f>
        <v/>
      </c>
      <c r="M1092" s="257" t="str">
        <f t="shared" si="18"/>
        <v>OK</v>
      </c>
      <c r="N1092" s="15"/>
    </row>
    <row r="1093" spans="1:14" ht="45" x14ac:dyDescent="0.25">
      <c r="A1093" s="257" t="s">
        <v>834</v>
      </c>
      <c r="B1093" s="257" t="s">
        <v>2524</v>
      </c>
      <c r="C1093" s="257" t="s">
        <v>688</v>
      </c>
      <c r="D1093" s="277" t="s">
        <v>2525</v>
      </c>
      <c r="E1093" s="278" t="s">
        <v>711</v>
      </c>
      <c r="F1093" s="279" t="s">
        <v>688</v>
      </c>
      <c r="G1093" s="277" t="s">
        <v>2526</v>
      </c>
      <c r="H1093" s="280" t="str">
        <f>IF(OR(AND('FIN1-SOURCE'!AV35="",'FIN1-SOURCE'!AW35=""),AND('FIN1-SOURCE'!AV50="",'FIN1-SOURCE'!AW50=""),AND('FIN1-SOURCE'!AV63="",'FIN1-SOURCE'!AW63=""),AND('FIN1-SOURCE'!AW35="K",'FIN1-SOURCE'!AW50="K",'FIN1-SOURCE'!AW63="K"),OR('FIN1-SOURCE'!AW35="O",'FIN1-SOURCE'!AW50="O",'FIN1-SOURCE'!AW63="O")),"",SUM('FIN1-SOURCE'!AV35,'FIN1-SOURCE'!AV50,'FIN1-SOURCE'!AV63))</f>
        <v/>
      </c>
      <c r="I1093" s="280" t="str">
        <f>IF(AND(OR(AND('FIN1-SOURCE'!AW35="O",'FIN1-SOURCE'!AW50="O",'FIN1-SOURCE'!AW63="O"),AND('FIN1-SOURCE'!AW35="K",'FIN1-SOURCE'!AW50="K",'FIN1-SOURCE'!AW63="K")),SUM('FIN1-SOURCE'!AV35,'FIN1-SOURCE'!AV50,'FIN1-SOURCE'!AV63)=0,ISNUMBER('FIN1-SOURCE'!AV75)),"",IF(OR('FIN1-SOURCE'!AW35="O",'FIN1-SOURCE'!AW50="O",'FIN1-SOURCE'!AW63="O"),"O",IF(AND('FIN1-SOURCE'!AW35='FIN1-SOURCE'!AW50,'FIN1-SOURCE'!AW50='FIN1-SOURCE'!AW63,OR('FIN1-SOURCE'!AW35="K",'FIN1-SOURCE'!AW35="W",'FIN1-SOURCE'!AW35="M")), UPPER('FIN1-SOURCE'!AW35),"")))</f>
        <v/>
      </c>
      <c r="J1093" s="281" t="s">
        <v>711</v>
      </c>
      <c r="K1093" s="280" t="str">
        <f>IF(AND(ISBLANK('FIN1-SOURCE'!AV75),$L$1093&lt;&gt;"M"),"",'FIN1-SOURCE'!AV75)</f>
        <v/>
      </c>
      <c r="L1093" s="280" t="str">
        <f>IF(ISBLANK('FIN1-SOURCE'!AW75),"",'FIN1-SOURCE'!AW75)</f>
        <v/>
      </c>
      <c r="M1093" s="257" t="str">
        <f t="shared" si="18"/>
        <v>OK</v>
      </c>
      <c r="N1093" s="15"/>
    </row>
    <row r="1094" spans="1:14" ht="45" x14ac:dyDescent="0.25">
      <c r="A1094" s="257" t="s">
        <v>834</v>
      </c>
      <c r="B1094" s="257" t="s">
        <v>2527</v>
      </c>
      <c r="C1094" s="257" t="s">
        <v>688</v>
      </c>
      <c r="D1094" s="277" t="s">
        <v>2528</v>
      </c>
      <c r="E1094" s="278" t="s">
        <v>711</v>
      </c>
      <c r="F1094" s="279" t="s">
        <v>688</v>
      </c>
      <c r="G1094" s="277" t="s">
        <v>2529</v>
      </c>
      <c r="H1094" s="280" t="str">
        <f>IF(OR(AND('FIN1-SOURCE'!AV36="",'FIN1-SOURCE'!AW36=""),AND('FIN1-SOURCE'!AV51="",'FIN1-SOURCE'!AW51=""),AND('FIN1-SOURCE'!AV64="",'FIN1-SOURCE'!AW64=""),AND('FIN1-SOURCE'!AW36="K",'FIN1-SOURCE'!AW51="K",'FIN1-SOURCE'!AW64="K"),OR('FIN1-SOURCE'!AW36="O",'FIN1-SOURCE'!AW51="O",'FIN1-SOURCE'!AW64="O")),"",SUM('FIN1-SOURCE'!AV36,'FIN1-SOURCE'!AV51,'FIN1-SOURCE'!AV64))</f>
        <v/>
      </c>
      <c r="I1094" s="280" t="str">
        <f>IF(AND(OR(AND('FIN1-SOURCE'!AW36="O",'FIN1-SOURCE'!AW51="O",'FIN1-SOURCE'!AW64="O"),AND('FIN1-SOURCE'!AW36="K",'FIN1-SOURCE'!AW51="K",'FIN1-SOURCE'!AW64="K")),SUM('FIN1-SOURCE'!AV36,'FIN1-SOURCE'!AV51,'FIN1-SOURCE'!AV64)=0,ISNUMBER('FIN1-SOURCE'!AV76)),"",IF(OR('FIN1-SOURCE'!AW36="O",'FIN1-SOURCE'!AW51="O",'FIN1-SOURCE'!AW64="O"),"O",IF(AND('FIN1-SOURCE'!AW36='FIN1-SOURCE'!AW51,'FIN1-SOURCE'!AW51='FIN1-SOURCE'!AW64,OR('FIN1-SOURCE'!AW36="K",'FIN1-SOURCE'!AW36="W",'FIN1-SOURCE'!AW36="M")), UPPER('FIN1-SOURCE'!AW36),"")))</f>
        <v/>
      </c>
      <c r="J1094" s="281" t="s">
        <v>711</v>
      </c>
      <c r="K1094" s="280" t="str">
        <f>IF(AND(ISBLANK('FIN1-SOURCE'!AV76),$L$1094&lt;&gt;"M"),"",'FIN1-SOURCE'!AV76)</f>
        <v/>
      </c>
      <c r="L1094" s="280" t="str">
        <f>IF(ISBLANK('FIN1-SOURCE'!AW76),"",'FIN1-SOURCE'!AW76)</f>
        <v/>
      </c>
      <c r="M1094" s="257" t="str">
        <f t="shared" si="18"/>
        <v>OK</v>
      </c>
      <c r="N1094" s="15"/>
    </row>
    <row r="1095" spans="1:14" ht="45" x14ac:dyDescent="0.25">
      <c r="A1095" s="257" t="s">
        <v>834</v>
      </c>
      <c r="B1095" s="257" t="s">
        <v>2530</v>
      </c>
      <c r="C1095" s="257" t="s">
        <v>688</v>
      </c>
      <c r="D1095" s="277" t="s">
        <v>2531</v>
      </c>
      <c r="E1095" s="278" t="s">
        <v>711</v>
      </c>
      <c r="F1095" s="279" t="s">
        <v>688</v>
      </c>
      <c r="G1095" s="277" t="s">
        <v>2532</v>
      </c>
      <c r="H1095" s="280" t="str">
        <f>IF(OR(AND('FIN1-SOURCE'!AV40="",'FIN1-SOURCE'!AW40=""),AND('FIN1-SOURCE'!AV53="",'FIN1-SOURCE'!AW53=""),AND('FIN1-SOURCE'!AV65="",'FIN1-SOURCE'!AW65=""),AND('FIN1-SOURCE'!AW40="K",'FIN1-SOURCE'!AW53="K",'FIN1-SOURCE'!AW65="K"),OR('FIN1-SOURCE'!AW40="O",'FIN1-SOURCE'!AW53="O",'FIN1-SOURCE'!AW65="O")),"",SUM('FIN1-SOURCE'!AV40,'FIN1-SOURCE'!AV53,'FIN1-SOURCE'!AV65))</f>
        <v/>
      </c>
      <c r="I1095" s="280" t="str">
        <f>IF(AND(OR(AND('FIN1-SOURCE'!AW40="O",'FIN1-SOURCE'!AW53="O",'FIN1-SOURCE'!AW65="O"),AND('FIN1-SOURCE'!AW40="K",'FIN1-SOURCE'!AW53="K",'FIN1-SOURCE'!AW65="K")),SUM('FIN1-SOURCE'!AV40,'FIN1-SOURCE'!AV53,'FIN1-SOURCE'!AV65)=0,ISNUMBER('FIN1-SOURCE'!AV79)),"",IF(OR('FIN1-SOURCE'!AW40="O",'FIN1-SOURCE'!AW53="O",'FIN1-SOURCE'!AW65="O"),"O",IF(AND('FIN1-SOURCE'!AW40='FIN1-SOURCE'!AW53,'FIN1-SOURCE'!AW53='FIN1-SOURCE'!AW65,OR('FIN1-SOURCE'!AW40="K",'FIN1-SOURCE'!AW40="W",'FIN1-SOURCE'!AW40="M")), UPPER('FIN1-SOURCE'!AW40),"")))</f>
        <v/>
      </c>
      <c r="J1095" s="281" t="s">
        <v>711</v>
      </c>
      <c r="K1095" s="280" t="str">
        <f>IF(AND(ISBLANK('FIN1-SOURCE'!AV79),$L$1095&lt;&gt;"M"),"",'FIN1-SOURCE'!AV79)</f>
        <v/>
      </c>
      <c r="L1095" s="280" t="str">
        <f>IF(ISBLANK('FIN1-SOURCE'!AW79),"",'FIN1-SOURCE'!AW79)</f>
        <v/>
      </c>
      <c r="M1095" s="257" t="str">
        <f t="shared" si="18"/>
        <v>OK</v>
      </c>
      <c r="N1095" s="15"/>
    </row>
    <row r="1096" spans="1:14" ht="45" x14ac:dyDescent="0.25">
      <c r="A1096" s="257" t="s">
        <v>834</v>
      </c>
      <c r="B1096" s="257" t="s">
        <v>2533</v>
      </c>
      <c r="C1096" s="257" t="s">
        <v>688</v>
      </c>
      <c r="D1096" s="277" t="s">
        <v>2534</v>
      </c>
      <c r="E1096" s="278" t="s">
        <v>711</v>
      </c>
      <c r="F1096" s="279" t="s">
        <v>688</v>
      </c>
      <c r="G1096" s="277" t="s">
        <v>2535</v>
      </c>
      <c r="H1096" s="280" t="str">
        <f>IF(OR(AND('FIN1-SOURCE'!AV41="",'FIN1-SOURCE'!AW41=""),AND('FIN1-SOURCE'!AV54="",'FIN1-SOURCE'!AW54=""),AND('FIN1-SOURCE'!AV66="",'FIN1-SOURCE'!AW66=""),AND('FIN1-SOURCE'!AW41="K",'FIN1-SOURCE'!AW54="K",'FIN1-SOURCE'!AW66="K"),OR('FIN1-SOURCE'!AW41="O",'FIN1-SOURCE'!AW54="O",'FIN1-SOURCE'!AW66="O")),"",SUM('FIN1-SOURCE'!AV41,'FIN1-SOURCE'!AV54,'FIN1-SOURCE'!AV66))</f>
        <v/>
      </c>
      <c r="I1096" s="280" t="str">
        <f>IF(AND(OR(AND('FIN1-SOURCE'!AW41="O",'FIN1-SOURCE'!AW54="O",'FIN1-SOURCE'!AW66="O"),AND('FIN1-SOURCE'!AW41="K",'FIN1-SOURCE'!AW54="K",'FIN1-SOURCE'!AW66="K")),SUM('FIN1-SOURCE'!AV41,'FIN1-SOURCE'!AV54,'FIN1-SOURCE'!AV66)=0,ISNUMBER('FIN1-SOURCE'!AV81)),"",IF(OR('FIN1-SOURCE'!AW41="O",'FIN1-SOURCE'!AW54="O",'FIN1-SOURCE'!AW66="O"),"O",IF(AND('FIN1-SOURCE'!AW41='FIN1-SOURCE'!AW54,'FIN1-SOURCE'!AW54='FIN1-SOURCE'!AW66,OR('FIN1-SOURCE'!AW41="K",'FIN1-SOURCE'!AW41="W",'FIN1-SOURCE'!AW41="M")), UPPER('FIN1-SOURCE'!AW41),"")))</f>
        <v/>
      </c>
      <c r="J1096" s="281" t="s">
        <v>711</v>
      </c>
      <c r="K1096" s="280" t="str">
        <f>IF(AND(ISBLANK('FIN1-SOURCE'!AV81),$L$1096&lt;&gt;"M"),"",'FIN1-SOURCE'!AV81)</f>
        <v/>
      </c>
      <c r="L1096" s="280" t="str">
        <f>IF(ISBLANK('FIN1-SOURCE'!AW81),"",'FIN1-SOURCE'!AW81)</f>
        <v/>
      </c>
      <c r="M1096" s="257" t="str">
        <f t="shared" si="18"/>
        <v>OK</v>
      </c>
      <c r="N1096" s="15"/>
    </row>
    <row r="1097" spans="1:14" ht="45" x14ac:dyDescent="0.25">
      <c r="A1097" s="257" t="s">
        <v>834</v>
      </c>
      <c r="B1097" s="257" t="s">
        <v>7721</v>
      </c>
      <c r="C1097" s="257" t="s">
        <v>688</v>
      </c>
      <c r="D1097" s="277" t="s">
        <v>2536</v>
      </c>
      <c r="E1097" s="278" t="s">
        <v>711</v>
      </c>
      <c r="F1097" s="279" t="s">
        <v>688</v>
      </c>
      <c r="G1097" s="277" t="s">
        <v>2539</v>
      </c>
      <c r="H1097" s="280" t="str">
        <f>IF(OR(AND('FIN1-SOURCE'!AV42="",'FIN1-SOURCE'!AW42=""),AND('FIN1-SOURCE'!AV55="",'FIN1-SOURCE'!AW55=""),AND('FIN1-SOURCE'!AV67="",'FIN1-SOURCE'!AW67=""),AND('FIN1-SOURCE'!AW42="K",'FIN1-SOURCE'!AW55="K",'FIN1-SOURCE'!AW67="K"),OR('FIN1-SOURCE'!AW42="O",'FIN1-SOURCE'!AW55="O",'FIN1-SOURCE'!AW67="O")),"",SUM('FIN1-SOURCE'!AV42,'FIN1-SOURCE'!AV55,'FIN1-SOURCE'!AV67))</f>
        <v/>
      </c>
      <c r="I1097" s="280" t="str">
        <f>IF(AND(OR(AND('FIN1-SOURCE'!AW42="O",'FIN1-SOURCE'!AW55="O",'FIN1-SOURCE'!AW67="O"),AND('FIN1-SOURCE'!AW42="K",'FIN1-SOURCE'!AW55="K",'FIN1-SOURCE'!AW67="K")),SUM('FIN1-SOURCE'!AV42,'FIN1-SOURCE'!AV55,'FIN1-SOURCE'!AV67)=0,ISNUMBER('FIN1-SOURCE'!AV83)),"",IF(OR('FIN1-SOURCE'!AW42="O",'FIN1-SOURCE'!AW55="O",'FIN1-SOURCE'!AW67="O"),"O",IF(AND('FIN1-SOURCE'!AW42='FIN1-SOURCE'!AW55,'FIN1-SOURCE'!AW55='FIN1-SOURCE'!AW67,OR('FIN1-SOURCE'!AW42="K",'FIN1-SOURCE'!AW42="W",'FIN1-SOURCE'!AW42="M")), UPPER('FIN1-SOURCE'!AW42),"")))</f>
        <v/>
      </c>
      <c r="J1097" s="281" t="s">
        <v>711</v>
      </c>
      <c r="K1097" s="280" t="str">
        <f>IF(AND(ISBLANK('FIN1-SOURCE'!AV83),$L$1097&lt;&gt;"M"),"",'FIN1-SOURCE'!AV83)</f>
        <v/>
      </c>
      <c r="L1097" s="280" t="str">
        <f>IF(ISBLANK('FIN1-SOURCE'!AW83),"",'FIN1-SOURCE'!AW83)</f>
        <v/>
      </c>
      <c r="M1097" s="257" t="str">
        <f t="shared" si="18"/>
        <v>OK</v>
      </c>
      <c r="N1097" s="15"/>
    </row>
    <row r="1098" spans="1:14" ht="45" x14ac:dyDescent="0.25">
      <c r="A1098" s="257" t="s">
        <v>834</v>
      </c>
      <c r="B1098" s="257" t="s">
        <v>7722</v>
      </c>
      <c r="C1098" s="257" t="s">
        <v>688</v>
      </c>
      <c r="D1098" s="277" t="s">
        <v>2538</v>
      </c>
      <c r="E1098" s="278" t="s">
        <v>711</v>
      </c>
      <c r="F1098" s="279" t="s">
        <v>688</v>
      </c>
      <c r="G1098" s="277" t="s">
        <v>2541</v>
      </c>
      <c r="H1098" s="280" t="str">
        <f>IF(OR(AND('FIN1-SOURCE'!AV43="",'FIN1-SOURCE'!AW43=""),AND('FIN1-SOURCE'!AV56="",'FIN1-SOURCE'!AW56=""),AND('FIN1-SOURCE'!AV68="",'FIN1-SOURCE'!AW68=""),AND('FIN1-SOURCE'!AW43="K",'FIN1-SOURCE'!AW56="K",'FIN1-SOURCE'!AW68="K"),OR('FIN1-SOURCE'!AW43="O",'FIN1-SOURCE'!AW56="O",'FIN1-SOURCE'!AW68="O")),"",SUM('FIN1-SOURCE'!AV43,'FIN1-SOURCE'!AV56,'FIN1-SOURCE'!AV68))</f>
        <v/>
      </c>
      <c r="I1098" s="280" t="str">
        <f>IF(AND(OR(AND('FIN1-SOURCE'!AW43="O",'FIN1-SOURCE'!AW56="O",'FIN1-SOURCE'!AW68="O"),AND('FIN1-SOURCE'!AW43="K",'FIN1-SOURCE'!AW56="K",'FIN1-SOURCE'!AW68="K")),SUM('FIN1-SOURCE'!AV43,'FIN1-SOURCE'!AV56,'FIN1-SOURCE'!AV68)=0,ISNUMBER('FIN1-SOURCE'!AV84)),"",IF(OR('FIN1-SOURCE'!AW43="O",'FIN1-SOURCE'!AW56="O",'FIN1-SOURCE'!AW68="O"),"O",IF(AND('FIN1-SOURCE'!AW43='FIN1-SOURCE'!AW56,'FIN1-SOURCE'!AW56='FIN1-SOURCE'!AW68,OR('FIN1-SOURCE'!AW43="K",'FIN1-SOURCE'!AW43="W",'FIN1-SOURCE'!AW43="M")), UPPER('FIN1-SOURCE'!AW43),"")))</f>
        <v/>
      </c>
      <c r="J1098" s="281" t="s">
        <v>711</v>
      </c>
      <c r="K1098" s="280" t="str">
        <f>IF(AND(ISBLANK('FIN1-SOURCE'!AV84),$L$1098&lt;&gt;"M"),"",'FIN1-SOURCE'!AV84)</f>
        <v/>
      </c>
      <c r="L1098" s="280" t="str">
        <f>IF(ISBLANK('FIN1-SOURCE'!AW84),"",'FIN1-SOURCE'!AW84)</f>
        <v/>
      </c>
      <c r="M1098" s="257" t="str">
        <f t="shared" si="18"/>
        <v>OK</v>
      </c>
      <c r="N1098" s="15"/>
    </row>
    <row r="1099" spans="1:14" ht="45" x14ac:dyDescent="0.25">
      <c r="A1099" s="257" t="s">
        <v>834</v>
      </c>
      <c r="B1099" s="257" t="s">
        <v>7723</v>
      </c>
      <c r="C1099" s="257" t="s">
        <v>688</v>
      </c>
      <c r="D1099" s="277" t="s">
        <v>2540</v>
      </c>
      <c r="E1099" s="278" t="s">
        <v>711</v>
      </c>
      <c r="F1099" s="279" t="s">
        <v>688</v>
      </c>
      <c r="G1099" s="277" t="s">
        <v>2542</v>
      </c>
      <c r="H1099" s="280" t="str">
        <f>IF(OR(AND('FIN1-SOURCE'!AV44="",'FIN1-SOURCE'!AW44=""),AND('FIN1-SOURCE'!AV57="",'FIN1-SOURCE'!AW57=""),AND('FIN1-SOURCE'!AV69="",'FIN1-SOURCE'!AW69=""),AND('FIN1-SOURCE'!AW44="K",'FIN1-SOURCE'!AW57="K",'FIN1-SOURCE'!AW69="K"),OR('FIN1-SOURCE'!AW44="O",'FIN1-SOURCE'!AW57="O",'FIN1-SOURCE'!AW69="O")),"",SUM('FIN1-SOURCE'!AV44,'FIN1-SOURCE'!AV57,'FIN1-SOURCE'!AV69))</f>
        <v/>
      </c>
      <c r="I1099" s="280" t="str">
        <f>IF(AND(OR(AND('FIN1-SOURCE'!AW44="O",'FIN1-SOURCE'!AW57="O",'FIN1-SOURCE'!AW69="O"),AND('FIN1-SOURCE'!AW44="K",'FIN1-SOURCE'!AW57="K",'FIN1-SOURCE'!AW69="K")),SUM('FIN1-SOURCE'!AV44,'FIN1-SOURCE'!AV57,'FIN1-SOURCE'!AV69)=0,ISNUMBER('FIN1-SOURCE'!AV85)),"",IF(OR('FIN1-SOURCE'!AW44="O",'FIN1-SOURCE'!AW57="O",'FIN1-SOURCE'!AW69="O"),"O",IF(AND('FIN1-SOURCE'!AW44='FIN1-SOURCE'!AW57,'FIN1-SOURCE'!AW57='FIN1-SOURCE'!AW69,OR('FIN1-SOURCE'!AW44="K",'FIN1-SOURCE'!AW44="W",'FIN1-SOURCE'!AW44="M")), UPPER('FIN1-SOURCE'!AW44),"")))</f>
        <v/>
      </c>
      <c r="J1099" s="281" t="s">
        <v>711</v>
      </c>
      <c r="K1099" s="280" t="str">
        <f>IF(AND(ISBLANK('FIN1-SOURCE'!AV85),$L$1099&lt;&gt;"M"),"",'FIN1-SOURCE'!AV85)</f>
        <v/>
      </c>
      <c r="L1099" s="280" t="str">
        <f>IF(ISBLANK('FIN1-SOURCE'!AW85),"",'FIN1-SOURCE'!AW85)</f>
        <v/>
      </c>
      <c r="M1099" s="257" t="str">
        <f t="shared" si="18"/>
        <v>OK</v>
      </c>
      <c r="N1099" s="15"/>
    </row>
    <row r="1100" spans="1:14" ht="33.75" x14ac:dyDescent="0.25">
      <c r="A1100" s="257" t="s">
        <v>834</v>
      </c>
      <c r="B1100" s="257" t="s">
        <v>7724</v>
      </c>
      <c r="C1100" s="257" t="s">
        <v>688</v>
      </c>
      <c r="D1100" s="277" t="s">
        <v>7725</v>
      </c>
      <c r="E1100" s="278" t="s">
        <v>711</v>
      </c>
      <c r="F1100" s="279" t="s">
        <v>688</v>
      </c>
      <c r="G1100" s="277" t="s">
        <v>5608</v>
      </c>
      <c r="H1100" s="280" t="str">
        <f>IF(OR(AND('FIN1-SOURCE'!AV75="",'FIN1-SOURCE'!AW75=""),AND('FIN1-SOURCE'!AV85="",'FIN1-SOURCE'!AW85=""),AND('FIN1-SOURCE'!AW75="K",'FIN1-SOURCE'!AW85="K"),OR('FIN1-SOURCE'!AW75="O",'FIN1-SOURCE'!AW85="O")),"",SUM('FIN1-SOURCE'!AV75,'FIN1-SOURCE'!AV85))</f>
        <v/>
      </c>
      <c r="I1100" s="280" t="str">
        <f>IF(AND(OR(AND('FIN1-SOURCE'!AW75="O",'FIN1-SOURCE'!AW85="O"),AND('FIN1-SOURCE'!AW75="K",'FIN1-SOURCE'!AW85="K")),SUM('FIN1-SOURCE'!AV75,'FIN1-SOURCE'!AV85)=0,ISNUMBER('FIN1-SOURCE'!AV86)),"",IF(OR('FIN1-SOURCE'!AW75="O",'FIN1-SOURCE'!AW85="O"),"O",IF(AND('FIN1-SOURCE'!AW75='FIN1-SOURCE'!AW85,OR('FIN1-SOURCE'!AW75="K",'FIN1-SOURCE'!AW75="W",'FIN1-SOURCE'!AW75="M")), UPPER('FIN1-SOURCE'!AW75),"")))</f>
        <v/>
      </c>
      <c r="J1100" s="281" t="s">
        <v>711</v>
      </c>
      <c r="K1100" s="280" t="str">
        <f>IF(AND(ISBLANK('FIN1-SOURCE'!AV86),$L$1100&lt;&gt;"M"),"",'FIN1-SOURCE'!AV86)</f>
        <v/>
      </c>
      <c r="L1100" s="280" t="str">
        <f>IF(ISBLANK('FIN1-SOURCE'!AW86),"",'FIN1-SOURCE'!AW86)</f>
        <v/>
      </c>
      <c r="M1100" s="257" t="str">
        <f t="shared" si="18"/>
        <v>OK</v>
      </c>
      <c r="N1100" s="15"/>
    </row>
    <row r="1101" spans="1:14" ht="33.75" x14ac:dyDescent="0.25">
      <c r="A1101" s="257" t="s">
        <v>834</v>
      </c>
      <c r="B1101" s="257" t="s">
        <v>7726</v>
      </c>
      <c r="C1101" s="257" t="s">
        <v>688</v>
      </c>
      <c r="D1101" s="277" t="s">
        <v>7727</v>
      </c>
      <c r="E1101" s="278" t="s">
        <v>711</v>
      </c>
      <c r="F1101" s="279" t="s">
        <v>688</v>
      </c>
      <c r="G1101" s="277" t="s">
        <v>2543</v>
      </c>
      <c r="H1101" s="280" t="str">
        <f>IF(OR(AND('FIN1-SOURCE'!AV88="",'FIN1-SOURCE'!AW88=""),AND('FIN1-SOURCE'!AV89="",'FIN1-SOURCE'!AW89=""),AND('FIN1-SOURCE'!AW88="K",'FIN1-SOURCE'!AW89="K"),OR('FIN1-SOURCE'!AW88="O",'FIN1-SOURCE'!AW89="O")),"",SUM('FIN1-SOURCE'!AV88,'FIN1-SOURCE'!AV89))</f>
        <v/>
      </c>
      <c r="I1101" s="280" t="str">
        <f>IF(AND(OR(AND('FIN1-SOURCE'!AW88="O",'FIN1-SOURCE'!AW89="O"),AND('FIN1-SOURCE'!AW88="K",'FIN1-SOURCE'!AW89="K")),SUM('FIN1-SOURCE'!AV88,'FIN1-SOURCE'!AV89)=0,ISNUMBER('FIN1-SOURCE'!AV90)),"",IF(OR('FIN1-SOURCE'!AW88="O",'FIN1-SOURCE'!AW89="O"),"O",IF(AND('FIN1-SOURCE'!AW88='FIN1-SOURCE'!AW89,OR('FIN1-SOURCE'!AW88="K",'FIN1-SOURCE'!AW88="W",'FIN1-SOURCE'!AW88="M")), UPPER('FIN1-SOURCE'!AW88),"")))</f>
        <v/>
      </c>
      <c r="J1101" s="281" t="s">
        <v>711</v>
      </c>
      <c r="K1101" s="280" t="str">
        <f>IF(AND(ISBLANK('FIN1-SOURCE'!AV90),$L$1101&lt;&gt;"M"),"",'FIN1-SOURCE'!AV90)</f>
        <v/>
      </c>
      <c r="L1101" s="280" t="str">
        <f>IF(ISBLANK('FIN1-SOURCE'!AW90),"",'FIN1-SOURCE'!AW90)</f>
        <v/>
      </c>
      <c r="M1101" s="257" t="str">
        <f t="shared" si="18"/>
        <v>OK</v>
      </c>
      <c r="N1101" s="15"/>
    </row>
    <row r="1102" spans="1:14" ht="33.75" x14ac:dyDescent="0.25">
      <c r="A1102" s="257" t="s">
        <v>834</v>
      </c>
      <c r="B1102" s="257" t="s">
        <v>7728</v>
      </c>
      <c r="C1102" s="257" t="s">
        <v>688</v>
      </c>
      <c r="D1102" s="277" t="s">
        <v>7729</v>
      </c>
      <c r="E1102" s="278" t="s">
        <v>711</v>
      </c>
      <c r="F1102" s="279" t="s">
        <v>688</v>
      </c>
      <c r="G1102" s="277" t="s">
        <v>7730</v>
      </c>
      <c r="H1102" s="280" t="str">
        <f>IF(OR(AND('FIN1-SOURCE'!AV87="",'FIN1-SOURCE'!AW87=""),AND('FIN1-SOURCE'!AV90="",'FIN1-SOURCE'!AW90=""),AND('FIN1-SOURCE'!AW87="K",'FIN1-SOURCE'!AW90="K"),OR('FIN1-SOURCE'!AW87="O",'FIN1-SOURCE'!AW90="O")),"",SUM('FIN1-SOURCE'!AV87,'FIN1-SOURCE'!AV90))</f>
        <v/>
      </c>
      <c r="I1102" s="280" t="str">
        <f>IF(AND(OR(AND('FIN1-SOURCE'!AW87="O",'FIN1-SOURCE'!AW90="O"),AND('FIN1-SOURCE'!AW87="K",'FIN1-SOURCE'!AW90="K")),SUM('FIN1-SOURCE'!AV87,'FIN1-SOURCE'!AV90)=0,ISNUMBER('FIN1-SOURCE'!AV91)),"",IF(OR('FIN1-SOURCE'!AW87="O",'FIN1-SOURCE'!AW90="O"),"O",IF(AND('FIN1-SOURCE'!AW87='FIN1-SOURCE'!AW90,OR('FIN1-SOURCE'!AW87="K",'FIN1-SOURCE'!AW87="W",'FIN1-SOURCE'!AW87="M")), UPPER('FIN1-SOURCE'!AW87),"")))</f>
        <v/>
      </c>
      <c r="J1102" s="281" t="s">
        <v>711</v>
      </c>
      <c r="K1102" s="280" t="str">
        <f>IF(AND(ISBLANK('FIN1-SOURCE'!AV91),$L$1102&lt;&gt;"M"),"",'FIN1-SOURCE'!AV91)</f>
        <v/>
      </c>
      <c r="L1102" s="280" t="str">
        <f>IF(ISBLANK('FIN1-SOURCE'!AW91),"",'FIN1-SOURCE'!AW91)</f>
        <v/>
      </c>
      <c r="M1102" s="257" t="str">
        <f t="shared" si="18"/>
        <v>OK</v>
      </c>
      <c r="N1102" s="15"/>
    </row>
    <row r="1103" spans="1:14" ht="45" x14ac:dyDescent="0.25">
      <c r="A1103" s="257" t="s">
        <v>834</v>
      </c>
      <c r="B1103" s="257" t="s">
        <v>7731</v>
      </c>
      <c r="C1103" s="257" t="s">
        <v>688</v>
      </c>
      <c r="D1103" s="277" t="s">
        <v>7732</v>
      </c>
      <c r="E1103" s="278" t="s">
        <v>711</v>
      </c>
      <c r="F1103" s="279" t="s">
        <v>688</v>
      </c>
      <c r="G1103" s="277" t="s">
        <v>2544</v>
      </c>
      <c r="H1103" s="280" t="str">
        <f>IF(OR(AND('FIN1-SOURCE'!AV93="",'FIN1-SOURCE'!AW93=""),AND('FIN1-SOURCE'!AV94="",'FIN1-SOURCE'!AW94=""),AND('FIN1-SOURCE'!AV95="",'FIN1-SOURCE'!AW95=""),AND('FIN1-SOURCE'!AW93="K",'FIN1-SOURCE'!AW94="K",'FIN1-SOURCE'!AW95="K"),OR('FIN1-SOURCE'!AW93="O",'FIN1-SOURCE'!AW94="O",'FIN1-SOURCE'!AW95="O")),"",SUM('FIN1-SOURCE'!AV93,'FIN1-SOURCE'!AV94,'FIN1-SOURCE'!AV95))</f>
        <v/>
      </c>
      <c r="I1103" s="280" t="str">
        <f>IF(AND(OR(AND('FIN1-SOURCE'!AW93="O",'FIN1-SOURCE'!AW94="O",'FIN1-SOURCE'!AW95="O"),AND('FIN1-SOURCE'!AW93="K",'FIN1-SOURCE'!AW94="K",'FIN1-SOURCE'!AW95="K")),SUM('FIN1-SOURCE'!AV93,'FIN1-SOURCE'!AV94,'FIN1-SOURCE'!AV95)=0,ISNUMBER('FIN1-SOURCE'!AV96)),"",IF(OR('FIN1-SOURCE'!AW93="O",'FIN1-SOURCE'!AW94="O",'FIN1-SOURCE'!AW95="O"),"O",IF(AND('FIN1-SOURCE'!AW93='FIN1-SOURCE'!AW94,'FIN1-SOURCE'!AW94='FIN1-SOURCE'!AW95,OR('FIN1-SOURCE'!AW93="K",'FIN1-SOURCE'!AW93="W",'FIN1-SOURCE'!AW93="M")), UPPER('FIN1-SOURCE'!AW93),"")))</f>
        <v/>
      </c>
      <c r="J1103" s="281" t="s">
        <v>711</v>
      </c>
      <c r="K1103" s="280" t="str">
        <f>IF(AND(ISBLANK('FIN1-SOURCE'!AV96),$L$1103&lt;&gt;"M"),"",'FIN1-SOURCE'!AV96)</f>
        <v/>
      </c>
      <c r="L1103" s="280" t="str">
        <f>IF(ISBLANK('FIN1-SOURCE'!AW96),"",'FIN1-SOURCE'!AW96)</f>
        <v/>
      </c>
      <c r="M1103" s="257" t="str">
        <f t="shared" si="18"/>
        <v>OK</v>
      </c>
      <c r="N1103" s="15"/>
    </row>
    <row r="1104" spans="1:14" ht="33.75" x14ac:dyDescent="0.25">
      <c r="A1104" s="257" t="s">
        <v>834</v>
      </c>
      <c r="B1104" s="257" t="s">
        <v>7733</v>
      </c>
      <c r="C1104" s="257" t="s">
        <v>688</v>
      </c>
      <c r="D1104" s="277" t="s">
        <v>7734</v>
      </c>
      <c r="E1104" s="278" t="s">
        <v>711</v>
      </c>
      <c r="F1104" s="279" t="s">
        <v>688</v>
      </c>
      <c r="G1104" s="277" t="s">
        <v>7735</v>
      </c>
      <c r="H1104" s="280" t="str">
        <f>IF(OR(AND('FIN1-SOURCE'!AV91="",'FIN1-SOURCE'!AW91=""),AND('FIN1-SOURCE'!AV96="",'FIN1-SOURCE'!AW96=""),AND('FIN1-SOURCE'!AW91="K",'FIN1-SOURCE'!AW96="K"),OR('FIN1-SOURCE'!AW91="O",'FIN1-SOURCE'!AW96="O")),"",SUM('FIN1-SOURCE'!AV91,'FIN1-SOURCE'!AV96))</f>
        <v/>
      </c>
      <c r="I1104" s="280" t="str">
        <f>IF(AND(OR(AND('FIN1-SOURCE'!AW91="O",'FIN1-SOURCE'!AW96="O"),AND('FIN1-SOURCE'!AW91="K",'FIN1-SOURCE'!AW96="K")),SUM('FIN1-SOURCE'!AV91,'FIN1-SOURCE'!AV96)=0,ISNUMBER('FIN1-SOURCE'!AV97)),"",IF(OR('FIN1-SOURCE'!AW91="O",'FIN1-SOURCE'!AW96="O"),"O",IF(AND('FIN1-SOURCE'!AW91='FIN1-SOURCE'!AW96,OR('FIN1-SOURCE'!AW91="K",'FIN1-SOURCE'!AW91="W",'FIN1-SOURCE'!AW91="M")), UPPER('FIN1-SOURCE'!AW91),"")))</f>
        <v/>
      </c>
      <c r="J1104" s="281" t="s">
        <v>711</v>
      </c>
      <c r="K1104" s="280" t="str">
        <f>IF(AND(ISBLANK('FIN1-SOURCE'!AV97),$L$1104&lt;&gt;"M"),"",'FIN1-SOURCE'!AV97)</f>
        <v/>
      </c>
      <c r="L1104" s="280" t="str">
        <f>IF(ISBLANK('FIN1-SOURCE'!AW97),"",'FIN1-SOURCE'!AW97)</f>
        <v/>
      </c>
      <c r="M1104" s="257" t="str">
        <f t="shared" si="18"/>
        <v>OK</v>
      </c>
      <c r="N1104" s="15"/>
    </row>
    <row r="1105" spans="1:14" ht="33.75" x14ac:dyDescent="0.25">
      <c r="A1105" s="257" t="s">
        <v>834</v>
      </c>
      <c r="B1105" s="257" t="s">
        <v>7736</v>
      </c>
      <c r="C1105" s="257" t="s">
        <v>688</v>
      </c>
      <c r="D1105" s="277" t="s">
        <v>7737</v>
      </c>
      <c r="E1105" s="278" t="s">
        <v>711</v>
      </c>
      <c r="F1105" s="279" t="s">
        <v>688</v>
      </c>
      <c r="G1105" s="277" t="s">
        <v>2545</v>
      </c>
      <c r="H1105" s="280" t="str">
        <f>IF(OR(AND('FIN1-SOURCE'!AV99="",'FIN1-SOURCE'!AW99=""),AND('FIN1-SOURCE'!AV100="",'FIN1-SOURCE'!AW100=""),AND('FIN1-SOURCE'!AW99="K",'FIN1-SOURCE'!AW100="K"),OR('FIN1-SOURCE'!AW99="O",'FIN1-SOURCE'!AW100="O")),"",SUM('FIN1-SOURCE'!AV99,'FIN1-SOURCE'!AV100))</f>
        <v/>
      </c>
      <c r="I1105" s="280" t="str">
        <f>IF(AND(OR(AND('FIN1-SOURCE'!AW99="O",'FIN1-SOURCE'!AW100="O"),AND('FIN1-SOURCE'!AW99="K",'FIN1-SOURCE'!AW100="K")),SUM('FIN1-SOURCE'!AV99,'FIN1-SOURCE'!AV100)=0,ISNUMBER('FIN1-SOURCE'!AV101)),"",IF(OR('FIN1-SOURCE'!AW99="O",'FIN1-SOURCE'!AW100="O"),"O",IF(AND('FIN1-SOURCE'!AW99='FIN1-SOURCE'!AW100,OR('FIN1-SOURCE'!AW99="K",'FIN1-SOURCE'!AW99="W",'FIN1-SOURCE'!AW99="M")), UPPER('FIN1-SOURCE'!AW99),"")))</f>
        <v/>
      </c>
      <c r="J1105" s="281" t="s">
        <v>711</v>
      </c>
      <c r="K1105" s="280" t="str">
        <f>IF(AND(ISBLANK('FIN1-SOURCE'!AV101),$L$1105&lt;&gt;"M"),"",'FIN1-SOURCE'!AV101)</f>
        <v/>
      </c>
      <c r="L1105" s="280" t="str">
        <f>IF(ISBLANK('FIN1-SOURCE'!AW101),"",'FIN1-SOURCE'!AW101)</f>
        <v/>
      </c>
      <c r="M1105" s="257" t="str">
        <f t="shared" si="18"/>
        <v>OK</v>
      </c>
      <c r="N1105" s="15"/>
    </row>
    <row r="1106" spans="1:14" ht="33.75" x14ac:dyDescent="0.25">
      <c r="A1106" s="257" t="s">
        <v>834</v>
      </c>
      <c r="B1106" s="257" t="s">
        <v>7738</v>
      </c>
      <c r="C1106" s="257" t="s">
        <v>688</v>
      </c>
      <c r="D1106" s="277" t="s">
        <v>7739</v>
      </c>
      <c r="E1106" s="278" t="s">
        <v>711</v>
      </c>
      <c r="F1106" s="279" t="s">
        <v>688</v>
      </c>
      <c r="G1106" s="277" t="s">
        <v>7740</v>
      </c>
      <c r="H1106" s="280" t="str">
        <f>IF(OR(AND('FIN1-SOURCE'!AV98="",'FIN1-SOURCE'!AW98=""),AND('FIN1-SOURCE'!AV101="",'FIN1-SOURCE'!AW101=""),AND('FIN1-SOURCE'!AW98="K",'FIN1-SOURCE'!AW101="K"),OR('FIN1-SOURCE'!AW98="O",'FIN1-SOURCE'!AW101="O")),"",SUM('FIN1-SOURCE'!AV98,'FIN1-SOURCE'!AV101))</f>
        <v/>
      </c>
      <c r="I1106" s="280" t="str">
        <f>IF(AND(OR(AND('FIN1-SOURCE'!AW98="O",'FIN1-SOURCE'!AW101="O"),AND('FIN1-SOURCE'!AW98="K",'FIN1-SOURCE'!AW101="K")),SUM('FIN1-SOURCE'!AV98,'FIN1-SOURCE'!AV101)=0,ISNUMBER('FIN1-SOURCE'!AV102)),"",IF(OR('FIN1-SOURCE'!AW98="O",'FIN1-SOURCE'!AW101="O"),"O",IF(AND('FIN1-SOURCE'!AW98='FIN1-SOURCE'!AW101,OR('FIN1-SOURCE'!AW98="K",'FIN1-SOURCE'!AW98="W",'FIN1-SOURCE'!AW98="M")), UPPER('FIN1-SOURCE'!AW98),"")))</f>
        <v/>
      </c>
      <c r="J1106" s="281" t="s">
        <v>711</v>
      </c>
      <c r="K1106" s="280" t="str">
        <f>IF(AND(ISBLANK('FIN1-SOURCE'!AV102),$L$1106&lt;&gt;"M"),"",'FIN1-SOURCE'!AV102)</f>
        <v/>
      </c>
      <c r="L1106" s="280" t="str">
        <f>IF(ISBLANK('FIN1-SOURCE'!AW102),"",'FIN1-SOURCE'!AW102)</f>
        <v/>
      </c>
      <c r="M1106" s="257" t="str">
        <f t="shared" si="18"/>
        <v>OK</v>
      </c>
      <c r="N1106" s="15"/>
    </row>
    <row r="1107" spans="1:14" ht="45" x14ac:dyDescent="0.25">
      <c r="A1107" s="257" t="s">
        <v>834</v>
      </c>
      <c r="B1107" s="257" t="s">
        <v>7741</v>
      </c>
      <c r="C1107" s="257" t="s">
        <v>688</v>
      </c>
      <c r="D1107" s="277" t="s">
        <v>7742</v>
      </c>
      <c r="E1107" s="278" t="s">
        <v>711</v>
      </c>
      <c r="F1107" s="279" t="s">
        <v>688</v>
      </c>
      <c r="G1107" s="277" t="s">
        <v>2546</v>
      </c>
      <c r="H1107" s="280" t="str">
        <f>IF(OR(AND('FIN1-SOURCE'!AV104="",'FIN1-SOURCE'!AW104=""),AND('FIN1-SOURCE'!AV105="",'FIN1-SOURCE'!AW105=""),AND('FIN1-SOURCE'!AV106="",'FIN1-SOURCE'!AW106=""),AND('FIN1-SOURCE'!AW104="K",'FIN1-SOURCE'!AW105="K",'FIN1-SOURCE'!AW106="K"),OR('FIN1-SOURCE'!AW104="O",'FIN1-SOURCE'!AW105="O",'FIN1-SOURCE'!AW106="O")),"",SUM('FIN1-SOURCE'!AV104,'FIN1-SOURCE'!AV105,'FIN1-SOURCE'!AV106))</f>
        <v/>
      </c>
      <c r="I1107" s="280" t="str">
        <f>IF(AND(OR(AND('FIN1-SOURCE'!AW104="O",'FIN1-SOURCE'!AW105="O",'FIN1-SOURCE'!AW106="O"),AND('FIN1-SOURCE'!AW104="K",'FIN1-SOURCE'!AW105="K",'FIN1-SOURCE'!AW106="K")),SUM('FIN1-SOURCE'!AV104,'FIN1-SOURCE'!AV105,'FIN1-SOURCE'!AV106)=0,ISNUMBER('FIN1-SOURCE'!AV107)),"",IF(OR('FIN1-SOURCE'!AW104="O",'FIN1-SOURCE'!AW105="O",'FIN1-SOURCE'!AW106="O"),"O",IF(AND('FIN1-SOURCE'!AW104='FIN1-SOURCE'!AW105,'FIN1-SOURCE'!AW105='FIN1-SOURCE'!AW106,OR('FIN1-SOURCE'!AW104="K",'FIN1-SOURCE'!AW104="W",'FIN1-SOURCE'!AW104="M")), UPPER('FIN1-SOURCE'!AW104),"")))</f>
        <v/>
      </c>
      <c r="J1107" s="281" t="s">
        <v>711</v>
      </c>
      <c r="K1107" s="280" t="str">
        <f>IF(AND(ISBLANK('FIN1-SOURCE'!AV107),$L$1107&lt;&gt;"M"),"",'FIN1-SOURCE'!AV107)</f>
        <v/>
      </c>
      <c r="L1107" s="280" t="str">
        <f>IF(ISBLANK('FIN1-SOURCE'!AW107),"",'FIN1-SOURCE'!AW107)</f>
        <v/>
      </c>
      <c r="M1107" s="257" t="str">
        <f t="shared" si="18"/>
        <v>OK</v>
      </c>
      <c r="N1107" s="15"/>
    </row>
    <row r="1108" spans="1:14" ht="33.75" x14ac:dyDescent="0.25">
      <c r="A1108" s="257" t="s">
        <v>834</v>
      </c>
      <c r="B1108" s="257" t="s">
        <v>7743</v>
      </c>
      <c r="C1108" s="257" t="s">
        <v>688</v>
      </c>
      <c r="D1108" s="277" t="s">
        <v>7744</v>
      </c>
      <c r="E1108" s="278" t="s">
        <v>711</v>
      </c>
      <c r="F1108" s="279" t="s">
        <v>688</v>
      </c>
      <c r="G1108" s="277" t="s">
        <v>7745</v>
      </c>
      <c r="H1108" s="280" t="str">
        <f>IF(OR(AND('FIN1-SOURCE'!AV102="",'FIN1-SOURCE'!AW102=""),AND('FIN1-SOURCE'!AV107="",'FIN1-SOURCE'!AW107=""),AND('FIN1-SOURCE'!AW102="K",'FIN1-SOURCE'!AW107="K"),OR('FIN1-SOURCE'!AW102="O",'FIN1-SOURCE'!AW107="O")),"",SUM('FIN1-SOURCE'!AV102,'FIN1-SOURCE'!AV107))</f>
        <v/>
      </c>
      <c r="I1108" s="280" t="str">
        <f>IF(AND(OR(AND('FIN1-SOURCE'!AW102="O",'FIN1-SOURCE'!AW107="O"),AND('FIN1-SOURCE'!AW102="K",'FIN1-SOURCE'!AW107="K")),SUM('FIN1-SOURCE'!AV102,'FIN1-SOURCE'!AV107)=0,ISNUMBER('FIN1-SOURCE'!AV108)),"",IF(OR('FIN1-SOURCE'!AW102="O",'FIN1-SOURCE'!AW107="O"),"O",IF(AND('FIN1-SOURCE'!AW102='FIN1-SOURCE'!AW107,OR('FIN1-SOURCE'!AW102="K",'FIN1-SOURCE'!AW102="W",'FIN1-SOURCE'!AW102="M")), UPPER('FIN1-SOURCE'!AW102),"")))</f>
        <v/>
      </c>
      <c r="J1108" s="281" t="s">
        <v>711</v>
      </c>
      <c r="K1108" s="280" t="str">
        <f>IF(AND(ISBLANK('FIN1-SOURCE'!AV108),$L$1108&lt;&gt;"M"),"",'FIN1-SOURCE'!AV108)</f>
        <v/>
      </c>
      <c r="L1108" s="280" t="str">
        <f>IF(ISBLANK('FIN1-SOURCE'!AW108),"",'FIN1-SOURCE'!AW108)</f>
        <v/>
      </c>
      <c r="M1108" s="257" t="str">
        <f t="shared" si="18"/>
        <v>OK</v>
      </c>
      <c r="N1108" s="15"/>
    </row>
    <row r="1109" spans="1:14" ht="33.75" x14ac:dyDescent="0.25">
      <c r="A1109" s="257" t="s">
        <v>834</v>
      </c>
      <c r="B1109" s="257" t="s">
        <v>7746</v>
      </c>
      <c r="C1109" s="257" t="s">
        <v>688</v>
      </c>
      <c r="D1109" s="277" t="s">
        <v>7747</v>
      </c>
      <c r="E1109" s="278" t="s">
        <v>711</v>
      </c>
      <c r="F1109" s="279" t="s">
        <v>688</v>
      </c>
      <c r="G1109" s="277" t="s">
        <v>2547</v>
      </c>
      <c r="H1109" s="280" t="str">
        <f>IF(OR(AND('FIN1-SOURCE'!AV110="",'FIN1-SOURCE'!AW110=""),AND('FIN1-SOURCE'!AV111="",'FIN1-SOURCE'!AW111=""),AND('FIN1-SOURCE'!AW110="K",'FIN1-SOURCE'!AW111="K"),OR('FIN1-SOURCE'!AW110="O",'FIN1-SOURCE'!AW111="O")),"",SUM('FIN1-SOURCE'!AV110,'FIN1-SOURCE'!AV111))</f>
        <v/>
      </c>
      <c r="I1109" s="280" t="str">
        <f>IF(AND(OR(AND('FIN1-SOURCE'!AW110="O",'FIN1-SOURCE'!AW111="O"),AND('FIN1-SOURCE'!AW110="K",'FIN1-SOURCE'!AW111="K")),SUM('FIN1-SOURCE'!AV110,'FIN1-SOURCE'!AV111)=0,ISNUMBER('FIN1-SOURCE'!AV112)),"",IF(OR('FIN1-SOURCE'!AW110="O",'FIN1-SOURCE'!AW111="O"),"O",IF(AND('FIN1-SOURCE'!AW110='FIN1-SOURCE'!AW111,OR('FIN1-SOURCE'!AW110="K",'FIN1-SOURCE'!AW110="W",'FIN1-SOURCE'!AW110="M")), UPPER('FIN1-SOURCE'!AW110),"")))</f>
        <v/>
      </c>
      <c r="J1109" s="281" t="s">
        <v>711</v>
      </c>
      <c r="K1109" s="280" t="str">
        <f>IF(AND(ISBLANK('FIN1-SOURCE'!AV112),$L$1109&lt;&gt;"M"),"",'FIN1-SOURCE'!AV112)</f>
        <v/>
      </c>
      <c r="L1109" s="280" t="str">
        <f>IF(ISBLANK('FIN1-SOURCE'!AW112),"",'FIN1-SOURCE'!AW112)</f>
        <v/>
      </c>
      <c r="M1109" s="257" t="str">
        <f t="shared" si="18"/>
        <v>OK</v>
      </c>
      <c r="N1109" s="15"/>
    </row>
    <row r="1110" spans="1:14" ht="33.75" x14ac:dyDescent="0.25">
      <c r="A1110" s="257" t="s">
        <v>834</v>
      </c>
      <c r="B1110" s="257" t="s">
        <v>7748</v>
      </c>
      <c r="C1110" s="257" t="s">
        <v>688</v>
      </c>
      <c r="D1110" s="277" t="s">
        <v>7749</v>
      </c>
      <c r="E1110" s="278" t="s">
        <v>711</v>
      </c>
      <c r="F1110" s="279" t="s">
        <v>688</v>
      </c>
      <c r="G1110" s="277" t="s">
        <v>7750</v>
      </c>
      <c r="H1110" s="280" t="str">
        <f>IF(OR(AND('FIN1-SOURCE'!AV109="",'FIN1-SOURCE'!AW109=""),AND('FIN1-SOURCE'!AV112="",'FIN1-SOURCE'!AW112=""),AND('FIN1-SOURCE'!AW109="K",'FIN1-SOURCE'!AW112="K"),OR('FIN1-SOURCE'!AW109="O",'FIN1-SOURCE'!AW112="O")),"",SUM('FIN1-SOURCE'!AV109,'FIN1-SOURCE'!AV112))</f>
        <v/>
      </c>
      <c r="I1110" s="280" t="str">
        <f>IF(AND(OR(AND('FIN1-SOURCE'!AW109="O",'FIN1-SOURCE'!AW112="O"),AND('FIN1-SOURCE'!AW109="K",'FIN1-SOURCE'!AW112="K")),SUM('FIN1-SOURCE'!AV109,'FIN1-SOURCE'!AV112)=0,ISNUMBER('FIN1-SOURCE'!AV113)),"",IF(OR('FIN1-SOURCE'!AW109="O",'FIN1-SOURCE'!AW112="O"),"O",IF(AND('FIN1-SOURCE'!AW109='FIN1-SOURCE'!AW112,OR('FIN1-SOURCE'!AW109="K",'FIN1-SOURCE'!AW109="W",'FIN1-SOURCE'!AW109="M")), UPPER('FIN1-SOURCE'!AW109),"")))</f>
        <v/>
      </c>
      <c r="J1110" s="281" t="s">
        <v>711</v>
      </c>
      <c r="K1110" s="280" t="str">
        <f>IF(AND(ISBLANK('FIN1-SOURCE'!AV113),$L$1110&lt;&gt;"M"),"",'FIN1-SOURCE'!AV113)</f>
        <v/>
      </c>
      <c r="L1110" s="280" t="str">
        <f>IF(ISBLANK('FIN1-SOURCE'!AW113),"",'FIN1-SOURCE'!AW113)</f>
        <v/>
      </c>
      <c r="M1110" s="257" t="str">
        <f t="shared" si="18"/>
        <v>OK</v>
      </c>
      <c r="N1110" s="15"/>
    </row>
    <row r="1111" spans="1:14" ht="33.75" x14ac:dyDescent="0.25">
      <c r="A1111" s="257" t="s">
        <v>834</v>
      </c>
      <c r="B1111" s="257" t="s">
        <v>7751</v>
      </c>
      <c r="C1111" s="257" t="s">
        <v>688</v>
      </c>
      <c r="D1111" s="277" t="s">
        <v>7752</v>
      </c>
      <c r="E1111" s="278" t="s">
        <v>711</v>
      </c>
      <c r="F1111" s="279" t="s">
        <v>688</v>
      </c>
      <c r="G1111" s="277" t="s">
        <v>2548</v>
      </c>
      <c r="H1111" s="280" t="str">
        <f>IF(OR(AND('FIN1-SOURCE'!AV117="",'FIN1-SOURCE'!AW117=""),AND('FIN1-SOURCE'!AV118="",'FIN1-SOURCE'!AW118=""),AND('FIN1-SOURCE'!AW117="K",'FIN1-SOURCE'!AW118="K"),OR('FIN1-SOURCE'!AW117="O",'FIN1-SOURCE'!AW118="O")),"",SUM('FIN1-SOURCE'!AV117,'FIN1-SOURCE'!AV118))</f>
        <v/>
      </c>
      <c r="I1111" s="280" t="str">
        <f>IF(AND(OR(AND('FIN1-SOURCE'!AW117="O",'FIN1-SOURCE'!AW118="O"),AND('FIN1-SOURCE'!AW117="K",'FIN1-SOURCE'!AW118="K")),SUM('FIN1-SOURCE'!AV117,'FIN1-SOURCE'!AV118)=0,ISNUMBER('FIN1-SOURCE'!AV119)),"",IF(OR('FIN1-SOURCE'!AW117="O",'FIN1-SOURCE'!AW118="O"),"O",IF(AND('FIN1-SOURCE'!AW117='FIN1-SOURCE'!AW118,OR('FIN1-SOURCE'!AW117="K",'FIN1-SOURCE'!AW117="W",'FIN1-SOURCE'!AW117="M")), UPPER('FIN1-SOURCE'!AW117),"")))</f>
        <v/>
      </c>
      <c r="J1111" s="281" t="s">
        <v>711</v>
      </c>
      <c r="K1111" s="280" t="str">
        <f>IF(AND(ISBLANK('FIN1-SOURCE'!AV119),$L$1111&lt;&gt;"M"),"",'FIN1-SOURCE'!AV119)</f>
        <v/>
      </c>
      <c r="L1111" s="280" t="str">
        <f>IF(ISBLANK('FIN1-SOURCE'!AW119),"",'FIN1-SOURCE'!AW119)</f>
        <v/>
      </c>
      <c r="M1111" s="257" t="str">
        <f t="shared" si="18"/>
        <v>OK</v>
      </c>
      <c r="N1111" s="15"/>
    </row>
    <row r="1112" spans="1:14" ht="33.75" x14ac:dyDescent="0.25">
      <c r="A1112" s="257" t="s">
        <v>834</v>
      </c>
      <c r="B1112" s="257" t="s">
        <v>7753</v>
      </c>
      <c r="C1112" s="257" t="s">
        <v>688</v>
      </c>
      <c r="D1112" s="277" t="s">
        <v>7754</v>
      </c>
      <c r="E1112" s="278" t="s">
        <v>711</v>
      </c>
      <c r="F1112" s="279" t="s">
        <v>688</v>
      </c>
      <c r="G1112" s="277" t="s">
        <v>2549</v>
      </c>
      <c r="H1112" s="280" t="str">
        <f>IF(OR(AND('FIN1-SOURCE'!AV113="",'FIN1-SOURCE'!AW113=""),AND('FIN1-SOURCE'!AV119="",'FIN1-SOURCE'!AW119=""),AND('FIN1-SOURCE'!AW113="K",'FIN1-SOURCE'!AW119="K"),OR('FIN1-SOURCE'!AW113="O",'FIN1-SOURCE'!AW119="O")),"",SUM('FIN1-SOURCE'!AV113,'FIN1-SOURCE'!AV119))</f>
        <v/>
      </c>
      <c r="I1112" s="280" t="str">
        <f>IF(AND(OR(AND('FIN1-SOURCE'!AW113="O",'FIN1-SOURCE'!AW119="O"),AND('FIN1-SOURCE'!AW113="K",'FIN1-SOURCE'!AW119="K")),SUM('FIN1-SOURCE'!AV113,'FIN1-SOURCE'!AV119)=0,ISNUMBER('FIN1-SOURCE'!AV120)),"",IF(OR('FIN1-SOURCE'!AW113="O",'FIN1-SOURCE'!AW119="O"),"O",IF(AND('FIN1-SOURCE'!AW113='FIN1-SOURCE'!AW119,OR('FIN1-SOURCE'!AW113="K",'FIN1-SOURCE'!AW113="W",'FIN1-SOURCE'!AW113="M")), UPPER('FIN1-SOURCE'!AW113),"")))</f>
        <v/>
      </c>
      <c r="J1112" s="281" t="s">
        <v>711</v>
      </c>
      <c r="K1112" s="280" t="str">
        <f>IF(AND(ISBLANK('FIN1-SOURCE'!AV120),$L$1112&lt;&gt;"M"),"",'FIN1-SOURCE'!AV120)</f>
        <v/>
      </c>
      <c r="L1112" s="280" t="str">
        <f>IF(ISBLANK('FIN1-SOURCE'!AW120),"",'FIN1-SOURCE'!AW120)</f>
        <v/>
      </c>
      <c r="M1112" s="257" t="str">
        <f t="shared" si="18"/>
        <v>OK</v>
      </c>
      <c r="N1112" s="15"/>
    </row>
    <row r="1113" spans="1:14" ht="33.75" x14ac:dyDescent="0.25">
      <c r="A1113" s="257" t="s">
        <v>834</v>
      </c>
      <c r="B1113" s="257" t="s">
        <v>2550</v>
      </c>
      <c r="C1113" s="257" t="s">
        <v>688</v>
      </c>
      <c r="D1113" s="277" t="s">
        <v>2551</v>
      </c>
      <c r="E1113" s="278" t="s">
        <v>711</v>
      </c>
      <c r="F1113" s="279" t="s">
        <v>688</v>
      </c>
      <c r="G1113" s="277" t="s">
        <v>2552</v>
      </c>
      <c r="H1113" s="280" t="str">
        <f>IF(OR(AND('FIN1-SOURCE'!AV98="",'FIN1-SOURCE'!AW98=""),AND('FIN1-SOURCE'!AV109="",'FIN1-SOURCE'!AW109=""),AND('FIN1-SOURCE'!AW98="K",'FIN1-SOURCE'!AW109="K"),OR('FIN1-SOURCE'!AW98="O",'FIN1-SOURCE'!AW109="O")),"",SUM('FIN1-SOURCE'!AV98,'FIN1-SOURCE'!AV109))</f>
        <v/>
      </c>
      <c r="I1113" s="280" t="str">
        <f>IF(AND(OR(AND('FIN1-SOURCE'!AW98="O",'FIN1-SOURCE'!AW109="O"),AND('FIN1-SOURCE'!AW98="K",'FIN1-SOURCE'!AW109="K")),SUM('FIN1-SOURCE'!AV98,'FIN1-SOURCE'!AV109)=0,ISNUMBER('FIN1-SOURCE'!AV121)),"",IF(OR('FIN1-SOURCE'!AW98="O",'FIN1-SOURCE'!AW109="O"),"O",IF(AND('FIN1-SOURCE'!AW98='FIN1-SOURCE'!AW109,OR('FIN1-SOURCE'!AW98="K",'FIN1-SOURCE'!AW98="W",'FIN1-SOURCE'!AW98="M")), UPPER('FIN1-SOURCE'!AW98),"")))</f>
        <v/>
      </c>
      <c r="J1113" s="281" t="s">
        <v>711</v>
      </c>
      <c r="K1113" s="280" t="str">
        <f>IF(AND(ISBLANK('FIN1-SOURCE'!AV121),$L$1113&lt;&gt;"M"),"",'FIN1-SOURCE'!AV121)</f>
        <v/>
      </c>
      <c r="L1113" s="280" t="str">
        <f>IF(ISBLANK('FIN1-SOURCE'!AW121),"",'FIN1-SOURCE'!AW121)</f>
        <v/>
      </c>
      <c r="M1113" s="257" t="str">
        <f t="shared" si="18"/>
        <v>OK</v>
      </c>
      <c r="N1113" s="15"/>
    </row>
    <row r="1114" spans="1:14" ht="33.75" x14ac:dyDescent="0.25">
      <c r="A1114" s="257" t="s">
        <v>834</v>
      </c>
      <c r="B1114" s="257" t="s">
        <v>2553</v>
      </c>
      <c r="C1114" s="257" t="s">
        <v>688</v>
      </c>
      <c r="D1114" s="277" t="s">
        <v>2554</v>
      </c>
      <c r="E1114" s="278" t="s">
        <v>711</v>
      </c>
      <c r="F1114" s="279" t="s">
        <v>688</v>
      </c>
      <c r="G1114" s="277" t="s">
        <v>2555</v>
      </c>
      <c r="H1114" s="280" t="str">
        <f>IF(OR(AND('FIN1-SOURCE'!AV99="",'FIN1-SOURCE'!AW99=""),AND('FIN1-SOURCE'!AV110="",'FIN1-SOURCE'!AW110=""),AND('FIN1-SOURCE'!AW99="K",'FIN1-SOURCE'!AW110="K"),OR('FIN1-SOURCE'!AW99="O",'FIN1-SOURCE'!AW110="O")),"",SUM('FIN1-SOURCE'!AV99,'FIN1-SOURCE'!AV110))</f>
        <v/>
      </c>
      <c r="I1114" s="280" t="str">
        <f>IF(AND(OR(AND('FIN1-SOURCE'!AW99="O",'FIN1-SOURCE'!AW110="O"),AND('FIN1-SOURCE'!AW99="K",'FIN1-SOURCE'!AW110="K")),SUM('FIN1-SOURCE'!AV99,'FIN1-SOURCE'!AV110)=0,ISNUMBER('FIN1-SOURCE'!AV122)),"",IF(OR('FIN1-SOURCE'!AW99="O",'FIN1-SOURCE'!AW110="O"),"O",IF(AND('FIN1-SOURCE'!AW99='FIN1-SOURCE'!AW110,OR('FIN1-SOURCE'!AW99="K",'FIN1-SOURCE'!AW99="W",'FIN1-SOURCE'!AW99="M")), UPPER('FIN1-SOURCE'!AW99),"")))</f>
        <v/>
      </c>
      <c r="J1114" s="281" t="s">
        <v>711</v>
      </c>
      <c r="K1114" s="280" t="str">
        <f>IF(AND(ISBLANK('FIN1-SOURCE'!AV122),$L$1114&lt;&gt;"M"),"",'FIN1-SOURCE'!AV122)</f>
        <v/>
      </c>
      <c r="L1114" s="280" t="str">
        <f>IF(ISBLANK('FIN1-SOURCE'!AW122),"",'FIN1-SOURCE'!AW122)</f>
        <v/>
      </c>
      <c r="M1114" s="257" t="str">
        <f t="shared" si="18"/>
        <v>OK</v>
      </c>
      <c r="N1114" s="15"/>
    </row>
    <row r="1115" spans="1:14" ht="33.75" x14ac:dyDescent="0.25">
      <c r="A1115" s="257" t="s">
        <v>834</v>
      </c>
      <c r="B1115" s="257" t="s">
        <v>2556</v>
      </c>
      <c r="C1115" s="257" t="s">
        <v>688</v>
      </c>
      <c r="D1115" s="277" t="s">
        <v>2557</v>
      </c>
      <c r="E1115" s="278" t="s">
        <v>711</v>
      </c>
      <c r="F1115" s="279" t="s">
        <v>688</v>
      </c>
      <c r="G1115" s="277" t="s">
        <v>2558</v>
      </c>
      <c r="H1115" s="280" t="str">
        <f>IF(OR(AND('FIN1-SOURCE'!AV100="",'FIN1-SOURCE'!AW100=""),AND('FIN1-SOURCE'!AV111="",'FIN1-SOURCE'!AW111=""),AND('FIN1-SOURCE'!AW100="K",'FIN1-SOURCE'!AW111="K"),OR('FIN1-SOURCE'!AW100="O",'FIN1-SOURCE'!AW111="O")),"",SUM('FIN1-SOURCE'!AV100,'FIN1-SOURCE'!AV111))</f>
        <v/>
      </c>
      <c r="I1115" s="280" t="str">
        <f>IF(AND(OR(AND('FIN1-SOURCE'!AW100="O",'FIN1-SOURCE'!AW111="O"),AND('FIN1-SOURCE'!AW100="K",'FIN1-SOURCE'!AW111="K")),SUM('FIN1-SOURCE'!AV100,'FIN1-SOURCE'!AV111)=0,ISNUMBER('FIN1-SOURCE'!AV123)),"",IF(OR('FIN1-SOURCE'!AW100="O",'FIN1-SOURCE'!AW111="O"),"O",IF(AND('FIN1-SOURCE'!AW100='FIN1-SOURCE'!AW111,OR('FIN1-SOURCE'!AW100="K",'FIN1-SOURCE'!AW100="W",'FIN1-SOURCE'!AW100="M")), UPPER('FIN1-SOURCE'!AW100),"")))</f>
        <v/>
      </c>
      <c r="J1115" s="281" t="s">
        <v>711</v>
      </c>
      <c r="K1115" s="280" t="str">
        <f>IF(AND(ISBLANK('FIN1-SOURCE'!AV123),$L$1115&lt;&gt;"M"),"",'FIN1-SOURCE'!AV123)</f>
        <v/>
      </c>
      <c r="L1115" s="280" t="str">
        <f>IF(ISBLANK('FIN1-SOURCE'!AW123),"",'FIN1-SOURCE'!AW123)</f>
        <v/>
      </c>
      <c r="M1115" s="257" t="str">
        <f t="shared" si="18"/>
        <v>OK</v>
      </c>
      <c r="N1115" s="15"/>
    </row>
    <row r="1116" spans="1:14" ht="33.75" x14ac:dyDescent="0.25">
      <c r="A1116" s="257" t="s">
        <v>834</v>
      </c>
      <c r="B1116" s="257" t="s">
        <v>2559</v>
      </c>
      <c r="C1116" s="257" t="s">
        <v>688</v>
      </c>
      <c r="D1116" s="277" t="s">
        <v>2560</v>
      </c>
      <c r="E1116" s="278" t="s">
        <v>711</v>
      </c>
      <c r="F1116" s="279" t="s">
        <v>688</v>
      </c>
      <c r="G1116" s="277" t="s">
        <v>2561</v>
      </c>
      <c r="H1116" s="280" t="str">
        <f>IF(OR(AND('FIN1-SOURCE'!AV101="",'FIN1-SOURCE'!AW101=""),AND('FIN1-SOURCE'!AV112="",'FIN1-SOURCE'!AW112=""),AND('FIN1-SOURCE'!AW101="K",'FIN1-SOURCE'!AW112="K"),OR('FIN1-SOURCE'!AW101="O",'FIN1-SOURCE'!AW112="O")),"",SUM('FIN1-SOURCE'!AV101,'FIN1-SOURCE'!AV112))</f>
        <v/>
      </c>
      <c r="I1116" s="280" t="str">
        <f>IF(AND(OR(AND('FIN1-SOURCE'!AW101="O",'FIN1-SOURCE'!AW112="O"),AND('FIN1-SOURCE'!AW101="K",'FIN1-SOURCE'!AW112="K")),SUM('FIN1-SOURCE'!AV101,'FIN1-SOURCE'!AV112)=0,ISNUMBER('FIN1-SOURCE'!AV124)),"",IF(OR('FIN1-SOURCE'!AW101="O",'FIN1-SOURCE'!AW112="O"),"O",IF(AND('FIN1-SOURCE'!AW101='FIN1-SOURCE'!AW112,OR('FIN1-SOURCE'!AW101="K",'FIN1-SOURCE'!AW101="W",'FIN1-SOURCE'!AW101="M")), UPPER('FIN1-SOURCE'!AW101),"")))</f>
        <v/>
      </c>
      <c r="J1116" s="281" t="s">
        <v>711</v>
      </c>
      <c r="K1116" s="280" t="str">
        <f>IF(AND(ISBLANK('FIN1-SOURCE'!AV124),$L$1116&lt;&gt;"M"),"",'FIN1-SOURCE'!AV124)</f>
        <v/>
      </c>
      <c r="L1116" s="280" t="str">
        <f>IF(ISBLANK('FIN1-SOURCE'!AW124),"",'FIN1-SOURCE'!AW124)</f>
        <v/>
      </c>
      <c r="M1116" s="257" t="str">
        <f t="shared" si="18"/>
        <v>OK</v>
      </c>
      <c r="N1116" s="15"/>
    </row>
    <row r="1117" spans="1:14" ht="33.75" x14ac:dyDescent="0.25">
      <c r="A1117" s="257" t="s">
        <v>834</v>
      </c>
      <c r="B1117" s="257" t="s">
        <v>7755</v>
      </c>
      <c r="C1117" s="257" t="s">
        <v>688</v>
      </c>
      <c r="D1117" s="277" t="s">
        <v>7756</v>
      </c>
      <c r="E1117" s="278" t="s">
        <v>711</v>
      </c>
      <c r="F1117" s="279" t="s">
        <v>688</v>
      </c>
      <c r="G1117" s="277" t="s">
        <v>2562</v>
      </c>
      <c r="H1117" s="280" t="str">
        <f>IF(OR(AND('FIN1-SOURCE'!AV102="",'FIN1-SOURCE'!AW102=""),AND('FIN1-SOURCE'!AV113="",'FIN1-SOURCE'!AW113=""),AND('FIN1-SOURCE'!AW102="K",'FIN1-SOURCE'!AW113="K"),OR('FIN1-SOURCE'!AW102="O",'FIN1-SOURCE'!AW113="O")),"",SUM('FIN1-SOURCE'!AV102,'FIN1-SOURCE'!AV113))</f>
        <v/>
      </c>
      <c r="I1117" s="280" t="str">
        <f>IF(AND(OR(AND('FIN1-SOURCE'!AW102="O",'FIN1-SOURCE'!AW113="O"),AND('FIN1-SOURCE'!AW102="K",'FIN1-SOURCE'!AW113="K")),SUM('FIN1-SOURCE'!AV102,'FIN1-SOURCE'!AV113)=0,ISNUMBER('FIN1-SOURCE'!AV125)),"",IF(OR('FIN1-SOURCE'!AW102="O",'FIN1-SOURCE'!AW113="O"),"O",IF(AND('FIN1-SOURCE'!AW102='FIN1-SOURCE'!AW113,OR('FIN1-SOURCE'!AW102="K",'FIN1-SOURCE'!AW102="W",'FIN1-SOURCE'!AW102="M")), UPPER('FIN1-SOURCE'!AW102),"")))</f>
        <v/>
      </c>
      <c r="J1117" s="281" t="s">
        <v>711</v>
      </c>
      <c r="K1117" s="280" t="str">
        <f>IF(AND(ISBLANK('FIN1-SOURCE'!AV125),$L$1117&lt;&gt;"M"),"",'FIN1-SOURCE'!AV125)</f>
        <v/>
      </c>
      <c r="L1117" s="280" t="str">
        <f>IF(ISBLANK('FIN1-SOURCE'!AW125),"",'FIN1-SOURCE'!AW125)</f>
        <v/>
      </c>
      <c r="M1117" s="257" t="str">
        <f t="shared" si="18"/>
        <v>OK</v>
      </c>
      <c r="N1117" s="15"/>
    </row>
    <row r="1118" spans="1:14" ht="33.75" x14ac:dyDescent="0.25">
      <c r="A1118" s="257" t="s">
        <v>834</v>
      </c>
      <c r="B1118" s="257" t="s">
        <v>7757</v>
      </c>
      <c r="C1118" s="257" t="s">
        <v>688</v>
      </c>
      <c r="D1118" s="277" t="s">
        <v>7758</v>
      </c>
      <c r="E1118" s="278" t="s">
        <v>711</v>
      </c>
      <c r="F1118" s="279" t="s">
        <v>688</v>
      </c>
      <c r="G1118" s="277" t="s">
        <v>2563</v>
      </c>
      <c r="H1118" s="280" t="str">
        <f>IF(OR(AND('FIN1-SOURCE'!AV103="",'FIN1-SOURCE'!AW103=""),AND('FIN1-SOURCE'!AV115="",'FIN1-SOURCE'!AW115=""),AND('FIN1-SOURCE'!AW103="K",'FIN1-SOURCE'!AW115="K"),OR('FIN1-SOURCE'!AW103="O",'FIN1-SOURCE'!AW115="O")),"",SUM('FIN1-SOURCE'!AV103,'FIN1-SOURCE'!AV115))</f>
        <v/>
      </c>
      <c r="I1118" s="280" t="str">
        <f>IF(AND(OR(AND('FIN1-SOURCE'!AW103="O",'FIN1-SOURCE'!AW115="O"),AND('FIN1-SOURCE'!AW103="K",'FIN1-SOURCE'!AW115="K")),SUM('FIN1-SOURCE'!AV103,'FIN1-SOURCE'!AV115)=0,ISNUMBER('FIN1-SOURCE'!AV126)),"",IF(OR('FIN1-SOURCE'!AW103="O",'FIN1-SOURCE'!AW115="O"),"O",IF(AND('FIN1-SOURCE'!AW103='FIN1-SOURCE'!AW115,OR('FIN1-SOURCE'!AW103="K",'FIN1-SOURCE'!AW103="W",'FIN1-SOURCE'!AW103="M")), UPPER('FIN1-SOURCE'!AW103),"")))</f>
        <v/>
      </c>
      <c r="J1118" s="281" t="s">
        <v>711</v>
      </c>
      <c r="K1118" s="280" t="str">
        <f>IF(AND(ISBLANK('FIN1-SOURCE'!AV126),$L$1118&lt;&gt;"M"),"",'FIN1-SOURCE'!AV126)</f>
        <v/>
      </c>
      <c r="L1118" s="280" t="str">
        <f>IF(ISBLANK('FIN1-SOURCE'!AW126),"",'FIN1-SOURCE'!AW126)</f>
        <v/>
      </c>
      <c r="M1118" s="257" t="str">
        <f t="shared" si="18"/>
        <v>OK</v>
      </c>
      <c r="N1118" s="15"/>
    </row>
    <row r="1119" spans="1:14" ht="33.75" x14ac:dyDescent="0.25">
      <c r="A1119" s="257" t="s">
        <v>834</v>
      </c>
      <c r="B1119" s="257" t="s">
        <v>7759</v>
      </c>
      <c r="C1119" s="257" t="s">
        <v>688</v>
      </c>
      <c r="D1119" s="277" t="s">
        <v>7760</v>
      </c>
      <c r="E1119" s="278" t="s">
        <v>711</v>
      </c>
      <c r="F1119" s="279" t="s">
        <v>688</v>
      </c>
      <c r="G1119" s="277" t="s">
        <v>2564</v>
      </c>
      <c r="H1119" s="280" t="str">
        <f>IF(OR(AND('FIN1-SOURCE'!AV107="",'FIN1-SOURCE'!AW107=""),AND('FIN1-SOURCE'!AV125="",'FIN1-SOURCE'!AW125=""),AND('FIN1-SOURCE'!AW107="K",'FIN1-SOURCE'!AW125="K"),OR('FIN1-SOURCE'!AW107="O",'FIN1-SOURCE'!AW125="O")),"",SUM('FIN1-SOURCE'!AV107,'FIN1-SOURCE'!AV125))</f>
        <v/>
      </c>
      <c r="I1119" s="280" t="str">
        <f>IF(AND(OR(AND('FIN1-SOURCE'!AW107="O",'FIN1-SOURCE'!AW125="O"),AND('FIN1-SOURCE'!AW107="K",'FIN1-SOURCE'!AW125="K")),SUM('FIN1-SOURCE'!AV107,'FIN1-SOURCE'!AV125)=0,ISNUMBER('FIN1-SOURCE'!AV127)),"",IF(OR('FIN1-SOURCE'!AW107="O",'FIN1-SOURCE'!AW125="O"),"O",IF(AND('FIN1-SOURCE'!AW107='FIN1-SOURCE'!AW125,OR('FIN1-SOURCE'!AW107="K",'FIN1-SOURCE'!AW107="W",'FIN1-SOURCE'!AW107="M")), UPPER('FIN1-SOURCE'!AW107),"")))</f>
        <v/>
      </c>
      <c r="J1119" s="281" t="s">
        <v>711</v>
      </c>
      <c r="K1119" s="280" t="str">
        <f>IF(AND(ISBLANK('FIN1-SOURCE'!AV127),$L$1119&lt;&gt;"M"),"",'FIN1-SOURCE'!AV127)</f>
        <v/>
      </c>
      <c r="L1119" s="280" t="str">
        <f>IF(ISBLANK('FIN1-SOURCE'!AW127),"",'FIN1-SOURCE'!AW127)</f>
        <v/>
      </c>
      <c r="M1119" s="257" t="str">
        <f t="shared" si="18"/>
        <v>OK</v>
      </c>
      <c r="N1119" s="15"/>
    </row>
    <row r="1120" spans="1:14" ht="45" x14ac:dyDescent="0.25">
      <c r="A1120" s="257" t="s">
        <v>834</v>
      </c>
      <c r="B1120" s="257" t="s">
        <v>7761</v>
      </c>
      <c r="C1120" s="257" t="s">
        <v>688</v>
      </c>
      <c r="D1120" s="277" t="s">
        <v>7762</v>
      </c>
      <c r="E1120" s="278" t="s">
        <v>711</v>
      </c>
      <c r="F1120" s="279" t="s">
        <v>688</v>
      </c>
      <c r="G1120" s="277" t="s">
        <v>2565</v>
      </c>
      <c r="H1120" s="280" t="str">
        <f>IF(OR(AND('FIN1-SOURCE'!AV71="",'FIN1-SOURCE'!AW71=""),AND('FIN1-SOURCE'!AV87="",'FIN1-SOURCE'!AW87=""),AND('FIN1-SOURCE'!AV121="",'FIN1-SOURCE'!AW121=""),AND('FIN1-SOURCE'!AW71="K",'FIN1-SOURCE'!AW87="K",'FIN1-SOURCE'!AW121="K"),OR('FIN1-SOURCE'!AW71="O",'FIN1-SOURCE'!AW87="O",'FIN1-SOURCE'!AW121="O")),"",SUM('FIN1-SOURCE'!AV71,'FIN1-SOURCE'!AV87,'FIN1-SOURCE'!AV121))</f>
        <v/>
      </c>
      <c r="I1120" s="280" t="str">
        <f>IF(AND(OR(AND('FIN1-SOURCE'!AW71="O",'FIN1-SOURCE'!AW87="O",'FIN1-SOURCE'!AW121="O"),AND('FIN1-SOURCE'!AW71="K",'FIN1-SOURCE'!AW87="K",'FIN1-SOURCE'!AW121="K")),SUM('FIN1-SOURCE'!AV71,'FIN1-SOURCE'!AV87,'FIN1-SOURCE'!AV121)=0,ISNUMBER('FIN1-SOURCE'!AV128)),"",IF(OR('FIN1-SOURCE'!AW71="O",'FIN1-SOURCE'!AW87="O",'FIN1-SOURCE'!AW121="O"),"O",IF(AND('FIN1-SOURCE'!AW71='FIN1-SOURCE'!AW87,'FIN1-SOURCE'!AW87='FIN1-SOURCE'!AW121,OR('FIN1-SOURCE'!AW71="K",'FIN1-SOURCE'!AW71="W",'FIN1-SOURCE'!AW71="M")), UPPER('FIN1-SOURCE'!AW71),"")))</f>
        <v/>
      </c>
      <c r="J1120" s="281" t="s">
        <v>711</v>
      </c>
      <c r="K1120" s="280" t="str">
        <f>IF(AND(ISBLANK('FIN1-SOURCE'!AV128),$L$1120&lt;&gt;"M"),"",'FIN1-SOURCE'!AV128)</f>
        <v/>
      </c>
      <c r="L1120" s="280" t="str">
        <f>IF(ISBLANK('FIN1-SOURCE'!AW128),"",'FIN1-SOURCE'!AW128)</f>
        <v/>
      </c>
      <c r="M1120" s="257" t="str">
        <f t="shared" si="18"/>
        <v>OK</v>
      </c>
      <c r="N1120" s="15"/>
    </row>
    <row r="1121" spans="1:14" ht="45" x14ac:dyDescent="0.25">
      <c r="A1121" s="257" t="s">
        <v>834</v>
      </c>
      <c r="B1121" s="257" t="s">
        <v>7763</v>
      </c>
      <c r="C1121" s="257" t="s">
        <v>688</v>
      </c>
      <c r="D1121" s="277" t="s">
        <v>7764</v>
      </c>
      <c r="E1121" s="278" t="s">
        <v>711</v>
      </c>
      <c r="F1121" s="279" t="s">
        <v>688</v>
      </c>
      <c r="G1121" s="277" t="s">
        <v>2566</v>
      </c>
      <c r="H1121" s="280" t="str">
        <f>IF(OR(AND('FIN1-SOURCE'!AV72="",'FIN1-SOURCE'!AW72=""),AND('FIN1-SOURCE'!AV88="",'FIN1-SOURCE'!AW88=""),AND('FIN1-SOURCE'!AV122="",'FIN1-SOURCE'!AW122=""),AND('FIN1-SOURCE'!AW72="K",'FIN1-SOURCE'!AW88="K",'FIN1-SOURCE'!AW122="K"),OR('FIN1-SOURCE'!AW72="O",'FIN1-SOURCE'!AW88="O",'FIN1-SOURCE'!AW122="O")),"",SUM('FIN1-SOURCE'!AV72,'FIN1-SOURCE'!AV88,'FIN1-SOURCE'!AV122))</f>
        <v/>
      </c>
      <c r="I1121" s="280" t="str">
        <f>IF(AND(OR(AND('FIN1-SOURCE'!AW72="O",'FIN1-SOURCE'!AW88="O",'FIN1-SOURCE'!AW122="O"),AND('FIN1-SOURCE'!AW72="K",'FIN1-SOURCE'!AW88="K",'FIN1-SOURCE'!AW122="K")),SUM('FIN1-SOURCE'!AV72,'FIN1-SOURCE'!AV88,'FIN1-SOURCE'!AV122)=0,ISNUMBER('FIN1-SOURCE'!AV129)),"",IF(OR('FIN1-SOURCE'!AW72="O",'FIN1-SOURCE'!AW88="O",'FIN1-SOURCE'!AW122="O"),"O",IF(AND('FIN1-SOURCE'!AW72='FIN1-SOURCE'!AW88,'FIN1-SOURCE'!AW88='FIN1-SOURCE'!AW122,OR('FIN1-SOURCE'!AW72="K",'FIN1-SOURCE'!AW72="W",'FIN1-SOURCE'!AW72="M")), UPPER('FIN1-SOURCE'!AW72),"")))</f>
        <v/>
      </c>
      <c r="J1121" s="281" t="s">
        <v>711</v>
      </c>
      <c r="K1121" s="280" t="str">
        <f>IF(AND(ISBLANK('FIN1-SOURCE'!AV129),$L$1121&lt;&gt;"M"),"",'FIN1-SOURCE'!AV129)</f>
        <v/>
      </c>
      <c r="L1121" s="280" t="str">
        <f>IF(ISBLANK('FIN1-SOURCE'!AW129),"",'FIN1-SOURCE'!AW129)</f>
        <v/>
      </c>
      <c r="M1121" s="257" t="str">
        <f t="shared" si="18"/>
        <v>OK</v>
      </c>
      <c r="N1121" s="15"/>
    </row>
    <row r="1122" spans="1:14" ht="45" x14ac:dyDescent="0.25">
      <c r="A1122" s="257" t="s">
        <v>834</v>
      </c>
      <c r="B1122" s="257" t="s">
        <v>7765</v>
      </c>
      <c r="C1122" s="257" t="s">
        <v>688</v>
      </c>
      <c r="D1122" s="277" t="s">
        <v>7766</v>
      </c>
      <c r="E1122" s="278" t="s">
        <v>711</v>
      </c>
      <c r="F1122" s="279" t="s">
        <v>688</v>
      </c>
      <c r="G1122" s="277" t="s">
        <v>2567</v>
      </c>
      <c r="H1122" s="280" t="str">
        <f>IF(OR(AND('FIN1-SOURCE'!AV73="",'FIN1-SOURCE'!AW73=""),AND('FIN1-SOURCE'!AV89="",'FIN1-SOURCE'!AW89=""),AND('FIN1-SOURCE'!AV123="",'FIN1-SOURCE'!AW123=""),AND('FIN1-SOURCE'!AW73="K",'FIN1-SOURCE'!AW89="K",'FIN1-SOURCE'!AW123="K"),OR('FIN1-SOURCE'!AW73="O",'FIN1-SOURCE'!AW89="O",'FIN1-SOURCE'!AW123="O")),"",SUM('FIN1-SOURCE'!AV73,'FIN1-SOURCE'!AV89,'FIN1-SOURCE'!AV123))</f>
        <v/>
      </c>
      <c r="I1122" s="280" t="str">
        <f>IF(AND(OR(AND('FIN1-SOURCE'!AW73="O",'FIN1-SOURCE'!AW89="O",'FIN1-SOURCE'!AW123="O"),AND('FIN1-SOURCE'!AW73="K",'FIN1-SOURCE'!AW89="K",'FIN1-SOURCE'!AW123="K")),SUM('FIN1-SOURCE'!AV73,'FIN1-SOURCE'!AV89,'FIN1-SOURCE'!AV123)=0,ISNUMBER('FIN1-SOURCE'!AV130)),"",IF(OR('FIN1-SOURCE'!AW73="O",'FIN1-SOURCE'!AW89="O",'FIN1-SOURCE'!AW123="O"),"O",IF(AND('FIN1-SOURCE'!AW73='FIN1-SOURCE'!AW89,'FIN1-SOURCE'!AW89='FIN1-SOURCE'!AW123,OR('FIN1-SOURCE'!AW73="K",'FIN1-SOURCE'!AW73="W",'FIN1-SOURCE'!AW73="M")), UPPER('FIN1-SOURCE'!AW73),"")))</f>
        <v/>
      </c>
      <c r="J1122" s="281" t="s">
        <v>711</v>
      </c>
      <c r="K1122" s="280" t="str">
        <f>IF(AND(ISBLANK('FIN1-SOURCE'!AV130),$L$1122&lt;&gt;"M"),"",'FIN1-SOURCE'!AV130)</f>
        <v/>
      </c>
      <c r="L1122" s="280" t="str">
        <f>IF(ISBLANK('FIN1-SOURCE'!AW130),"",'FIN1-SOURCE'!AW130)</f>
        <v/>
      </c>
      <c r="M1122" s="257" t="str">
        <f t="shared" si="18"/>
        <v>OK</v>
      </c>
      <c r="N1122" s="15"/>
    </row>
    <row r="1123" spans="1:14" ht="45" x14ac:dyDescent="0.25">
      <c r="A1123" s="257" t="s">
        <v>834</v>
      </c>
      <c r="B1123" s="257" t="s">
        <v>7767</v>
      </c>
      <c r="C1123" s="257" t="s">
        <v>688</v>
      </c>
      <c r="D1123" s="277" t="s">
        <v>7768</v>
      </c>
      <c r="E1123" s="278" t="s">
        <v>711</v>
      </c>
      <c r="F1123" s="279" t="s">
        <v>688</v>
      </c>
      <c r="G1123" s="277" t="s">
        <v>2568</v>
      </c>
      <c r="H1123" s="280" t="str">
        <f>IF(OR(AND('FIN1-SOURCE'!AV74="",'FIN1-SOURCE'!AW74=""),AND('FIN1-SOURCE'!AV90="",'FIN1-SOURCE'!AW90=""),AND('FIN1-SOURCE'!AV124="",'FIN1-SOURCE'!AW124=""),AND('FIN1-SOURCE'!AW74="K",'FIN1-SOURCE'!AW90="K",'FIN1-SOURCE'!AW124="K"),OR('FIN1-SOURCE'!AW74="O",'FIN1-SOURCE'!AW90="O",'FIN1-SOURCE'!AW124="O")),"",SUM('FIN1-SOURCE'!AV74,'FIN1-SOURCE'!AV90,'FIN1-SOURCE'!AV124))</f>
        <v/>
      </c>
      <c r="I1123" s="280" t="str">
        <f>IF(AND(OR(AND('FIN1-SOURCE'!AW74="O",'FIN1-SOURCE'!AW90="O",'FIN1-SOURCE'!AW124="O"),AND('FIN1-SOURCE'!AW74="K",'FIN1-SOURCE'!AW90="K",'FIN1-SOURCE'!AW124="K")),SUM('FIN1-SOURCE'!AV74,'FIN1-SOURCE'!AV90,'FIN1-SOURCE'!AV124)=0,ISNUMBER('FIN1-SOURCE'!AV131)),"",IF(OR('FIN1-SOURCE'!AW74="O",'FIN1-SOURCE'!AW90="O",'FIN1-SOURCE'!AW124="O"),"O",IF(AND('FIN1-SOURCE'!AW74='FIN1-SOURCE'!AW90,'FIN1-SOURCE'!AW90='FIN1-SOURCE'!AW124,OR('FIN1-SOURCE'!AW74="K",'FIN1-SOURCE'!AW74="W",'FIN1-SOURCE'!AW74="M")), UPPER('FIN1-SOURCE'!AW74),"")))</f>
        <v/>
      </c>
      <c r="J1123" s="281" t="s">
        <v>711</v>
      </c>
      <c r="K1123" s="280" t="str">
        <f>IF(AND(ISBLANK('FIN1-SOURCE'!AV131),$L$1123&lt;&gt;"M"),"",'FIN1-SOURCE'!AV131)</f>
        <v/>
      </c>
      <c r="L1123" s="280" t="str">
        <f>IF(ISBLANK('FIN1-SOURCE'!AW131),"",'FIN1-SOURCE'!AW131)</f>
        <v/>
      </c>
      <c r="M1123" s="257" t="str">
        <f t="shared" si="18"/>
        <v>OK</v>
      </c>
      <c r="N1123" s="15"/>
    </row>
    <row r="1124" spans="1:14" ht="45" x14ac:dyDescent="0.25">
      <c r="A1124" s="257" t="s">
        <v>834</v>
      </c>
      <c r="B1124" s="257" t="s">
        <v>7769</v>
      </c>
      <c r="C1124" s="257" t="s">
        <v>688</v>
      </c>
      <c r="D1124" s="277" t="s">
        <v>7770</v>
      </c>
      <c r="E1124" s="278" t="s">
        <v>711</v>
      </c>
      <c r="F1124" s="279" t="s">
        <v>688</v>
      </c>
      <c r="G1124" s="277" t="s">
        <v>2569</v>
      </c>
      <c r="H1124" s="280" t="str">
        <f>IF(OR(AND('FIN1-SOURCE'!AV75="",'FIN1-SOURCE'!AW75=""),AND('FIN1-SOURCE'!AV91="",'FIN1-SOURCE'!AW91=""),AND('FIN1-SOURCE'!AV125="",'FIN1-SOURCE'!AW125=""),AND('FIN1-SOURCE'!AW75="K",'FIN1-SOURCE'!AW91="K",'FIN1-SOURCE'!AW125="K"),OR('FIN1-SOURCE'!AW75="O",'FIN1-SOURCE'!AW91="O",'FIN1-SOURCE'!AW125="O")),"",SUM('FIN1-SOURCE'!AV75,'FIN1-SOURCE'!AV91,'FIN1-SOURCE'!AV125))</f>
        <v/>
      </c>
      <c r="I1124" s="280" t="str">
        <f>IF(AND(OR(AND('FIN1-SOURCE'!AW75="O",'FIN1-SOURCE'!AW91="O",'FIN1-SOURCE'!AW125="O"),AND('FIN1-SOURCE'!AW75="K",'FIN1-SOURCE'!AW91="K",'FIN1-SOURCE'!AW125="K")),SUM('FIN1-SOURCE'!AV75,'FIN1-SOURCE'!AV91,'FIN1-SOURCE'!AV125)=0,ISNUMBER('FIN1-SOURCE'!AV132)),"",IF(OR('FIN1-SOURCE'!AW75="O",'FIN1-SOURCE'!AW91="O",'FIN1-SOURCE'!AW125="O"),"O",IF(AND('FIN1-SOURCE'!AW75='FIN1-SOURCE'!AW91,'FIN1-SOURCE'!AW91='FIN1-SOURCE'!AW125,OR('FIN1-SOURCE'!AW75="K",'FIN1-SOURCE'!AW75="W",'FIN1-SOURCE'!AW75="M")), UPPER('FIN1-SOURCE'!AW75),"")))</f>
        <v/>
      </c>
      <c r="J1124" s="281" t="s">
        <v>711</v>
      </c>
      <c r="K1124" s="280" t="str">
        <f>IF(AND(ISBLANK('FIN1-SOURCE'!AV132),$L$1124&lt;&gt;"M"),"",'FIN1-SOURCE'!AV132)</f>
        <v/>
      </c>
      <c r="L1124" s="280" t="str">
        <f>IF(ISBLANK('FIN1-SOURCE'!AW132),"",'FIN1-SOURCE'!AW132)</f>
        <v/>
      </c>
      <c r="M1124" s="257" t="str">
        <f t="shared" si="18"/>
        <v>OK</v>
      </c>
      <c r="N1124" s="15"/>
    </row>
    <row r="1125" spans="1:14" ht="33.75" x14ac:dyDescent="0.25">
      <c r="A1125" s="257" t="s">
        <v>834</v>
      </c>
      <c r="B1125" s="257" t="s">
        <v>7771</v>
      </c>
      <c r="C1125" s="257" t="s">
        <v>688</v>
      </c>
      <c r="D1125" s="277" t="s">
        <v>7772</v>
      </c>
      <c r="E1125" s="278" t="s">
        <v>711</v>
      </c>
      <c r="F1125" s="279" t="s">
        <v>688</v>
      </c>
      <c r="G1125" s="277" t="s">
        <v>2570</v>
      </c>
      <c r="H1125" s="280" t="str">
        <f>IF(OR(AND('FIN1-SOURCE'!AV77="",'FIN1-SOURCE'!AW77=""),AND('FIN1-SOURCE'!AV126="",'FIN1-SOURCE'!AW126=""),AND('FIN1-SOURCE'!AW77="K",'FIN1-SOURCE'!AW126="K"),OR('FIN1-SOURCE'!AW77="O",'FIN1-SOURCE'!AW126="O")),"",SUM('FIN1-SOURCE'!AV77,'FIN1-SOURCE'!AV126))</f>
        <v/>
      </c>
      <c r="I1125" s="280" t="str">
        <f>IF(AND(OR(AND('FIN1-SOURCE'!AW77="O",'FIN1-SOURCE'!AW126="O"),AND('FIN1-SOURCE'!AW77="K",'FIN1-SOURCE'!AW126="K")),SUM('FIN1-SOURCE'!AV77,'FIN1-SOURCE'!AV126)=0,ISNUMBER('FIN1-SOURCE'!AV133)),"",IF(OR('FIN1-SOURCE'!AW77="O",'FIN1-SOURCE'!AW126="O"),"O",IF(AND('FIN1-SOURCE'!AW77='FIN1-SOURCE'!AW126,OR('FIN1-SOURCE'!AW77="K",'FIN1-SOURCE'!AW77="W",'FIN1-SOURCE'!AW77="M")), UPPER('FIN1-SOURCE'!AW77),"")))</f>
        <v/>
      </c>
      <c r="J1125" s="281" t="s">
        <v>711</v>
      </c>
      <c r="K1125" s="280" t="str">
        <f>IF(AND(ISBLANK('FIN1-SOURCE'!AV133),$L$1125&lt;&gt;"M"),"",'FIN1-SOURCE'!AV133)</f>
        <v/>
      </c>
      <c r="L1125" s="280" t="str">
        <f>IF(ISBLANK('FIN1-SOURCE'!AW133),"",'FIN1-SOURCE'!AW133)</f>
        <v/>
      </c>
      <c r="M1125" s="257" t="str">
        <f t="shared" si="18"/>
        <v>OK</v>
      </c>
      <c r="N1125" s="15"/>
    </row>
    <row r="1126" spans="1:14" ht="45" x14ac:dyDescent="0.25">
      <c r="A1126" s="257" t="s">
        <v>834</v>
      </c>
      <c r="B1126" s="257" t="s">
        <v>7773</v>
      </c>
      <c r="C1126" s="257" t="s">
        <v>688</v>
      </c>
      <c r="D1126" s="277" t="s">
        <v>7774</v>
      </c>
      <c r="E1126" s="278" t="s">
        <v>711</v>
      </c>
      <c r="F1126" s="279" t="s">
        <v>688</v>
      </c>
      <c r="G1126" s="277" t="s">
        <v>2571</v>
      </c>
      <c r="H1126" s="280" t="str">
        <f>IF(OR(AND('FIN1-SOURCE'!AV78="",'FIN1-SOURCE'!AW78=""),AND('FIN1-SOURCE'!AV92="",'FIN1-SOURCE'!AW92=""),AND('FIN1-SOURCE'!AV116="",'FIN1-SOURCE'!AW116=""),AND('FIN1-SOURCE'!AW78="K",'FIN1-SOURCE'!AW92="K",'FIN1-SOURCE'!AW116="K"),OR('FIN1-SOURCE'!AW78="O",'FIN1-SOURCE'!AW92="O",'FIN1-SOURCE'!AW116="O")),"",SUM('FIN1-SOURCE'!AV78,'FIN1-SOURCE'!AV92,'FIN1-SOURCE'!AV116))</f>
        <v/>
      </c>
      <c r="I1126" s="280" t="str">
        <f>IF(AND(OR(AND('FIN1-SOURCE'!AW78="O",'FIN1-SOURCE'!AW92="O",'FIN1-SOURCE'!AW116="O"),AND('FIN1-SOURCE'!AW78="K",'FIN1-SOURCE'!AW92="K",'FIN1-SOURCE'!AW116="K")),SUM('FIN1-SOURCE'!AV78,'FIN1-SOURCE'!AV92,'FIN1-SOURCE'!AV116)=0,ISNUMBER('FIN1-SOURCE'!AV134)),"",IF(OR('FIN1-SOURCE'!AW78="O",'FIN1-SOURCE'!AW92="O",'FIN1-SOURCE'!AW116="O"),"O",IF(AND('FIN1-SOURCE'!AW78='FIN1-SOURCE'!AW92,'FIN1-SOURCE'!AW92='FIN1-SOURCE'!AW116,OR('FIN1-SOURCE'!AW78="K",'FIN1-SOURCE'!AW78="W",'FIN1-SOURCE'!AW78="M")), UPPER('FIN1-SOURCE'!AW78),"")))</f>
        <v/>
      </c>
      <c r="J1126" s="281" t="s">
        <v>711</v>
      </c>
      <c r="K1126" s="280" t="str">
        <f>IF(AND(ISBLANK('FIN1-SOURCE'!AV134),$L$1126&lt;&gt;"M"),"",'FIN1-SOURCE'!AV134)</f>
        <v/>
      </c>
      <c r="L1126" s="280" t="str">
        <f>IF(ISBLANK('FIN1-SOURCE'!AW134),"",'FIN1-SOURCE'!AW134)</f>
        <v/>
      </c>
      <c r="M1126" s="257" t="str">
        <f t="shared" si="18"/>
        <v>OK</v>
      </c>
      <c r="N1126" s="15"/>
    </row>
    <row r="1127" spans="1:14" ht="33.75" x14ac:dyDescent="0.25">
      <c r="A1127" s="257" t="s">
        <v>834</v>
      </c>
      <c r="B1127" s="257" t="s">
        <v>7775</v>
      </c>
      <c r="C1127" s="257" t="s">
        <v>688</v>
      </c>
      <c r="D1127" s="277" t="s">
        <v>7776</v>
      </c>
      <c r="E1127" s="278" t="s">
        <v>711</v>
      </c>
      <c r="F1127" s="279" t="s">
        <v>688</v>
      </c>
      <c r="G1127" s="277" t="s">
        <v>7777</v>
      </c>
      <c r="H1127" s="280" t="str">
        <f>IF(OR(AND('FIN1-SOURCE'!AV107="",'FIN1-SOURCE'!AW107=""),AND('FIN1-SOURCE'!AV132="",'FIN1-SOURCE'!AW132=""),AND('FIN1-SOURCE'!AW107="K",'FIN1-SOURCE'!AW132="K"),OR('FIN1-SOURCE'!AW107="O",'FIN1-SOURCE'!AW132="O")),"",SUM('FIN1-SOURCE'!AV107,'FIN1-SOURCE'!AV132))</f>
        <v/>
      </c>
      <c r="I1127" s="280" t="str">
        <f>IF(AND(OR(AND('FIN1-SOURCE'!AW107="O",'FIN1-SOURCE'!AW132="O"),AND('FIN1-SOURCE'!AW107="K",'FIN1-SOURCE'!AW132="K")),SUM('FIN1-SOURCE'!AV107,'FIN1-SOURCE'!AV132)=0,ISNUMBER('FIN1-SOURCE'!AV135)),"",IF(OR('FIN1-SOURCE'!AW107="O",'FIN1-SOURCE'!AW132="O"),"O",IF(AND('FIN1-SOURCE'!AW107='FIN1-SOURCE'!AW132,OR('FIN1-SOURCE'!AW107="K",'FIN1-SOURCE'!AW107="W",'FIN1-SOURCE'!AW107="M")), UPPER('FIN1-SOURCE'!AW107),"")))</f>
        <v/>
      </c>
      <c r="J1127" s="281" t="s">
        <v>711</v>
      </c>
      <c r="K1127" s="280" t="str">
        <f>IF(AND(ISBLANK('FIN1-SOURCE'!AV135),$L$1127&lt;&gt;"M"),"",'FIN1-SOURCE'!AV135)</f>
        <v/>
      </c>
      <c r="L1127" s="280" t="str">
        <f>IF(ISBLANK('FIN1-SOURCE'!AW135),"",'FIN1-SOURCE'!AW135)</f>
        <v/>
      </c>
      <c r="M1127" s="257" t="str">
        <f t="shared" si="18"/>
        <v>OK</v>
      </c>
      <c r="N1127" s="15"/>
    </row>
    <row r="1128" spans="1:14" ht="33.75" x14ac:dyDescent="0.25">
      <c r="A1128" s="257" t="s">
        <v>834</v>
      </c>
      <c r="B1128" s="257" t="s">
        <v>2572</v>
      </c>
      <c r="C1128" s="257" t="s">
        <v>688</v>
      </c>
      <c r="D1128" s="277" t="s">
        <v>2573</v>
      </c>
      <c r="E1128" s="278" t="s">
        <v>711</v>
      </c>
      <c r="F1128" s="279" t="s">
        <v>688</v>
      </c>
      <c r="G1128" s="277" t="s">
        <v>2574</v>
      </c>
      <c r="H1128" s="280" t="str">
        <f>IF(OR(AND('FIN1-SOURCE'!AY32="",'FIN1-SOURCE'!AZ32=""),AND('FIN1-SOURCE'!AY33="",'FIN1-SOURCE'!AZ33=""),AND('FIN1-SOURCE'!AZ32="K",'FIN1-SOURCE'!AZ33="K"),OR('FIN1-SOURCE'!AZ32="O",'FIN1-SOURCE'!AZ33="O")),"",SUM('FIN1-SOURCE'!AY32,'FIN1-SOURCE'!AY33))</f>
        <v/>
      </c>
      <c r="I1128" s="280" t="str">
        <f>IF(AND(OR(AND('FIN1-SOURCE'!AZ32="O",'FIN1-SOURCE'!AZ33="O"),AND('FIN1-SOURCE'!AZ32="K",'FIN1-SOURCE'!AZ33="K")),SUM('FIN1-SOURCE'!AY32,'FIN1-SOURCE'!AY33)=0,ISNUMBER('FIN1-SOURCE'!AY34)),"",IF(OR('FIN1-SOURCE'!AZ32="O",'FIN1-SOURCE'!AZ33="O"),"O",IF(AND('FIN1-SOURCE'!AZ32='FIN1-SOURCE'!AZ33,OR('FIN1-SOURCE'!AZ32="K",'FIN1-SOURCE'!AZ32="W",'FIN1-SOURCE'!AZ32="M")), UPPER('FIN1-SOURCE'!AZ32),"")))</f>
        <v/>
      </c>
      <c r="J1128" s="281" t="s">
        <v>711</v>
      </c>
      <c r="K1128" s="280" t="str">
        <f>IF(AND(ISBLANK('FIN1-SOURCE'!AY34),$L$1128&lt;&gt;"M"),"",'FIN1-SOURCE'!AY34)</f>
        <v/>
      </c>
      <c r="L1128" s="280" t="str">
        <f>IF(ISBLANK('FIN1-SOURCE'!AZ34),"",'FIN1-SOURCE'!AZ34)</f>
        <v/>
      </c>
      <c r="M1128" s="257" t="str">
        <f t="shared" si="18"/>
        <v>OK</v>
      </c>
      <c r="N1128" s="15"/>
    </row>
    <row r="1129" spans="1:14" ht="33.75" x14ac:dyDescent="0.25">
      <c r="A1129" s="257" t="s">
        <v>834</v>
      </c>
      <c r="B1129" s="257" t="s">
        <v>2575</v>
      </c>
      <c r="C1129" s="257" t="s">
        <v>688</v>
      </c>
      <c r="D1129" s="277" t="s">
        <v>2576</v>
      </c>
      <c r="E1129" s="278" t="s">
        <v>711</v>
      </c>
      <c r="F1129" s="279" t="s">
        <v>688</v>
      </c>
      <c r="G1129" s="277" t="s">
        <v>2577</v>
      </c>
      <c r="H1129" s="280" t="str">
        <f>IF(OR(AND('FIN1-SOURCE'!AY31="",'FIN1-SOURCE'!AZ31=""),AND('FIN1-SOURCE'!AY34="",'FIN1-SOURCE'!AZ34=""),AND('FIN1-SOURCE'!AZ31="K",'FIN1-SOURCE'!AZ34="K"),OR('FIN1-SOURCE'!AZ31="O",'FIN1-SOURCE'!AZ34="O")),"",SUM('FIN1-SOURCE'!AY31,'FIN1-SOURCE'!AY34))</f>
        <v/>
      </c>
      <c r="I1129" s="280" t="str">
        <f>IF(AND(OR(AND('FIN1-SOURCE'!AZ31="O",'FIN1-SOURCE'!AZ34="O"),AND('FIN1-SOURCE'!AZ31="K",'FIN1-SOURCE'!AZ34="K")),SUM('FIN1-SOURCE'!AY31,'FIN1-SOURCE'!AY34)=0,ISNUMBER('FIN1-SOURCE'!AY35)),"",IF(OR('FIN1-SOURCE'!AZ31="O",'FIN1-SOURCE'!AZ34="O"),"O",IF(AND('FIN1-SOURCE'!AZ31='FIN1-SOURCE'!AZ34,OR('FIN1-SOURCE'!AZ31="K",'FIN1-SOURCE'!AZ31="W",'FIN1-SOURCE'!AZ31="M")), UPPER('FIN1-SOURCE'!AZ31),"")))</f>
        <v/>
      </c>
      <c r="J1129" s="281" t="s">
        <v>711</v>
      </c>
      <c r="K1129" s="280" t="str">
        <f>IF(AND(ISBLANK('FIN1-SOURCE'!AY35),$L$1129&lt;&gt;"M"),"",'FIN1-SOURCE'!AY35)</f>
        <v/>
      </c>
      <c r="L1129" s="280" t="str">
        <f>IF(ISBLANK('FIN1-SOURCE'!AZ35),"",'FIN1-SOURCE'!AZ35)</f>
        <v/>
      </c>
      <c r="M1129" s="257" t="str">
        <f t="shared" si="18"/>
        <v>OK</v>
      </c>
      <c r="N1129" s="15"/>
    </row>
    <row r="1130" spans="1:14" ht="33.75" x14ac:dyDescent="0.25">
      <c r="A1130" s="257" t="s">
        <v>834</v>
      </c>
      <c r="B1130" s="257" t="s">
        <v>2578</v>
      </c>
      <c r="C1130" s="257" t="s">
        <v>688</v>
      </c>
      <c r="D1130" s="277" t="s">
        <v>2579</v>
      </c>
      <c r="E1130" s="278" t="s">
        <v>711</v>
      </c>
      <c r="F1130" s="279" t="s">
        <v>688</v>
      </c>
      <c r="G1130" s="277" t="s">
        <v>2580</v>
      </c>
      <c r="H1130" s="280" t="str">
        <f>IF(OR(AND('FIN1-SOURCE'!AY37="",'FIN1-SOURCE'!AZ37=""),AND('FIN1-SOURCE'!AY38="",'FIN1-SOURCE'!AZ38=""),AND('FIN1-SOURCE'!AZ37="K",'FIN1-SOURCE'!AZ38="K"),OR('FIN1-SOURCE'!AZ37="O",'FIN1-SOURCE'!AZ38="O")),"",SUM('FIN1-SOURCE'!AY37,'FIN1-SOURCE'!AY38))</f>
        <v/>
      </c>
      <c r="I1130" s="280" t="str">
        <f>IF(AND(OR(AND('FIN1-SOURCE'!AZ37="O",'FIN1-SOURCE'!AZ38="O"),AND('FIN1-SOURCE'!AZ37="K",'FIN1-SOURCE'!AZ38="K")),SUM('FIN1-SOURCE'!AY37,'FIN1-SOURCE'!AY38)=0,ISNUMBER('FIN1-SOURCE'!AY39)),"",IF(OR('FIN1-SOURCE'!AZ37="O",'FIN1-SOURCE'!AZ38="O"),"O",IF(AND('FIN1-SOURCE'!AZ37='FIN1-SOURCE'!AZ38,OR('FIN1-SOURCE'!AZ37="K",'FIN1-SOURCE'!AZ37="W",'FIN1-SOURCE'!AZ37="M")), UPPER('FIN1-SOURCE'!AZ37),"")))</f>
        <v/>
      </c>
      <c r="J1130" s="281" t="s">
        <v>711</v>
      </c>
      <c r="K1130" s="280" t="str">
        <f>IF(AND(ISBLANK('FIN1-SOURCE'!AY39),$L$1130&lt;&gt;"M"),"",'FIN1-SOURCE'!AY39)</f>
        <v/>
      </c>
      <c r="L1130" s="280" t="str">
        <f>IF(ISBLANK('FIN1-SOURCE'!AZ39),"",'FIN1-SOURCE'!AZ39)</f>
        <v/>
      </c>
      <c r="M1130" s="257" t="str">
        <f t="shared" si="18"/>
        <v>OK</v>
      </c>
      <c r="N1130" s="15"/>
    </row>
    <row r="1131" spans="1:14" ht="33.75" x14ac:dyDescent="0.25">
      <c r="A1131" s="257" t="s">
        <v>834</v>
      </c>
      <c r="B1131" s="257" t="s">
        <v>2581</v>
      </c>
      <c r="C1131" s="257" t="s">
        <v>688</v>
      </c>
      <c r="D1131" s="277" t="s">
        <v>2582</v>
      </c>
      <c r="E1131" s="278" t="s">
        <v>711</v>
      </c>
      <c r="F1131" s="279" t="s">
        <v>688</v>
      </c>
      <c r="G1131" s="277" t="s">
        <v>1041</v>
      </c>
      <c r="H1131" s="280" t="str">
        <f>IF(OR(AND('FIN1-SOURCE'!AY40="",'FIN1-SOURCE'!AZ40=""),AND('FIN1-SOURCE'!AY41="",'FIN1-SOURCE'!AZ41=""),AND('FIN1-SOURCE'!AZ40="K",'FIN1-SOURCE'!AZ41="K"),OR('FIN1-SOURCE'!AZ40="O",'FIN1-SOURCE'!AZ41="O")),"",SUM('FIN1-SOURCE'!AY40,'FIN1-SOURCE'!AY41))</f>
        <v/>
      </c>
      <c r="I1131" s="280" t="str">
        <f>IF(AND(OR(AND('FIN1-SOURCE'!AZ40="O",'FIN1-SOURCE'!AZ41="O"),AND('FIN1-SOURCE'!AZ40="K",'FIN1-SOURCE'!AZ41="K")),SUM('FIN1-SOURCE'!AY40,'FIN1-SOURCE'!AY41)=0,ISNUMBER('FIN1-SOURCE'!AY42)),"",IF(OR('FIN1-SOURCE'!AZ40="O",'FIN1-SOURCE'!AZ41="O"),"O",IF(AND('FIN1-SOURCE'!AZ40='FIN1-SOURCE'!AZ41,OR('FIN1-SOURCE'!AZ40="K",'FIN1-SOURCE'!AZ40="W",'FIN1-SOURCE'!AZ40="M")), UPPER('FIN1-SOURCE'!AZ40),"")))</f>
        <v/>
      </c>
      <c r="J1131" s="281" t="s">
        <v>711</v>
      </c>
      <c r="K1131" s="280" t="str">
        <f>IF(AND(ISBLANK('FIN1-SOURCE'!AY42),$L$1131&lt;&gt;"M"),"",'FIN1-SOURCE'!AY42)</f>
        <v/>
      </c>
      <c r="L1131" s="280" t="str">
        <f>IF(ISBLANK('FIN1-SOURCE'!AZ42),"",'FIN1-SOURCE'!AZ42)</f>
        <v/>
      </c>
      <c r="M1131" s="257" t="str">
        <f t="shared" si="18"/>
        <v>OK</v>
      </c>
      <c r="N1131" s="15"/>
    </row>
    <row r="1132" spans="1:14" ht="33.75" x14ac:dyDescent="0.25">
      <c r="A1132" s="257" t="s">
        <v>834</v>
      </c>
      <c r="B1132" s="257" t="s">
        <v>2583</v>
      </c>
      <c r="C1132" s="257" t="s">
        <v>688</v>
      </c>
      <c r="D1132" s="277" t="s">
        <v>2584</v>
      </c>
      <c r="E1132" s="278" t="s">
        <v>711</v>
      </c>
      <c r="F1132" s="279" t="s">
        <v>688</v>
      </c>
      <c r="G1132" s="277" t="s">
        <v>1047</v>
      </c>
      <c r="H1132" s="280" t="str">
        <f>IF(OR(AND('FIN1-SOURCE'!AY42="",'FIN1-SOURCE'!AZ42=""),AND('FIN1-SOURCE'!AY43="",'FIN1-SOURCE'!AZ43=""),AND('FIN1-SOURCE'!AZ42="K",'FIN1-SOURCE'!AZ43="K"),OR('FIN1-SOURCE'!AZ42="O",'FIN1-SOURCE'!AZ43="O")),"",SUM('FIN1-SOURCE'!AY42,'FIN1-SOURCE'!AY43))</f>
        <v/>
      </c>
      <c r="I1132" s="280" t="str">
        <f>IF(AND(OR(AND('FIN1-SOURCE'!AZ42="O",'FIN1-SOURCE'!AZ43="O"),AND('FIN1-SOURCE'!AZ42="K",'FIN1-SOURCE'!AZ43="K")),SUM('FIN1-SOURCE'!AY42,'FIN1-SOURCE'!AY43)=0,ISNUMBER('FIN1-SOURCE'!AY44)),"",IF(OR('FIN1-SOURCE'!AZ42="O",'FIN1-SOURCE'!AZ43="O"),"O",IF(AND('FIN1-SOURCE'!AZ42='FIN1-SOURCE'!AZ43,OR('FIN1-SOURCE'!AZ42="K",'FIN1-SOURCE'!AZ42="W",'FIN1-SOURCE'!AZ42="M")), UPPER('FIN1-SOURCE'!AZ42),"")))</f>
        <v/>
      </c>
      <c r="J1132" s="281" t="s">
        <v>711</v>
      </c>
      <c r="K1132" s="280" t="str">
        <f>IF(AND(ISBLANK('FIN1-SOURCE'!AY44),$L$1132&lt;&gt;"M"),"",'FIN1-SOURCE'!AY44)</f>
        <v/>
      </c>
      <c r="L1132" s="280" t="str">
        <f>IF(ISBLANK('FIN1-SOURCE'!AZ44),"",'FIN1-SOURCE'!AZ44)</f>
        <v/>
      </c>
      <c r="M1132" s="257" t="str">
        <f t="shared" si="18"/>
        <v>OK</v>
      </c>
      <c r="N1132" s="15"/>
    </row>
    <row r="1133" spans="1:14" ht="45" x14ac:dyDescent="0.25">
      <c r="A1133" s="257" t="s">
        <v>834</v>
      </c>
      <c r="B1133" s="257" t="s">
        <v>2585</v>
      </c>
      <c r="C1133" s="257" t="s">
        <v>688</v>
      </c>
      <c r="D1133" s="277" t="s">
        <v>2586</v>
      </c>
      <c r="E1133" s="278" t="s">
        <v>711</v>
      </c>
      <c r="F1133" s="279" t="s">
        <v>688</v>
      </c>
      <c r="G1133" s="277" t="s">
        <v>1050</v>
      </c>
      <c r="H1133" s="280" t="str">
        <f>IF(OR(AND('FIN1-SOURCE'!AY35="",'FIN1-SOURCE'!AZ35=""),AND('FIN1-SOURCE'!AY39="",'FIN1-SOURCE'!AZ39=""),AND('FIN1-SOURCE'!AY44="",'FIN1-SOURCE'!AZ44=""),AND('FIN1-SOURCE'!AZ35="K",'FIN1-SOURCE'!AZ39="K",'FIN1-SOURCE'!AZ44="K"),OR('FIN1-SOURCE'!AZ35="O",'FIN1-SOURCE'!AZ39="O",'FIN1-SOURCE'!AZ44="O")),"",SUM('FIN1-SOURCE'!AY35,'FIN1-SOURCE'!AY39,'FIN1-SOURCE'!AY44))</f>
        <v/>
      </c>
      <c r="I1133" s="280" t="str">
        <f>IF(AND(OR(AND('FIN1-SOURCE'!AZ35="O",'FIN1-SOURCE'!AZ39="O",'FIN1-SOURCE'!AZ44="O"),AND('FIN1-SOURCE'!AZ35="K",'FIN1-SOURCE'!AZ39="K",'FIN1-SOURCE'!AZ44="K")),SUM('FIN1-SOURCE'!AY35,'FIN1-SOURCE'!AY39,'FIN1-SOURCE'!AY44)=0,ISNUMBER('FIN1-SOURCE'!AY45)),"",IF(OR('FIN1-SOURCE'!AZ35="O",'FIN1-SOURCE'!AZ39="O",'FIN1-SOURCE'!AZ44="O"),"O",IF(AND('FIN1-SOURCE'!AZ35='FIN1-SOURCE'!AZ39,'FIN1-SOURCE'!AZ39='FIN1-SOURCE'!AZ44,OR('FIN1-SOURCE'!AZ35="K",'FIN1-SOURCE'!AZ35="W",'FIN1-SOURCE'!AZ35="M")), UPPER('FIN1-SOURCE'!AZ35),"")))</f>
        <v/>
      </c>
      <c r="J1133" s="281" t="s">
        <v>711</v>
      </c>
      <c r="K1133" s="280" t="str">
        <f>IF(AND(ISBLANK('FIN1-SOURCE'!AY45),$L$1133&lt;&gt;"M"),"",'FIN1-SOURCE'!AY45)</f>
        <v/>
      </c>
      <c r="L1133" s="280" t="str">
        <f>IF(ISBLANK('FIN1-SOURCE'!AZ45),"",'FIN1-SOURCE'!AZ45)</f>
        <v/>
      </c>
      <c r="M1133" s="257" t="str">
        <f t="shared" si="18"/>
        <v>OK</v>
      </c>
      <c r="N1133" s="15"/>
    </row>
    <row r="1134" spans="1:14" ht="33.75" x14ac:dyDescent="0.25">
      <c r="A1134" s="257" t="s">
        <v>834</v>
      </c>
      <c r="B1134" s="257" t="s">
        <v>2587</v>
      </c>
      <c r="C1134" s="257" t="s">
        <v>688</v>
      </c>
      <c r="D1134" s="277" t="s">
        <v>2588</v>
      </c>
      <c r="E1134" s="278" t="s">
        <v>711</v>
      </c>
      <c r="F1134" s="279" t="s">
        <v>688</v>
      </c>
      <c r="G1134" s="277" t="s">
        <v>2589</v>
      </c>
      <c r="H1134" s="280" t="str">
        <f>IF(OR(AND('FIN1-SOURCE'!AY47="",'FIN1-SOURCE'!AZ47=""),AND('FIN1-SOURCE'!AY48="",'FIN1-SOURCE'!AZ48=""),AND('FIN1-SOURCE'!AZ47="K",'FIN1-SOURCE'!AZ48="K"),OR('FIN1-SOURCE'!AZ47="O",'FIN1-SOURCE'!AZ48="O")),"",SUM('FIN1-SOURCE'!AY47,'FIN1-SOURCE'!AY48))</f>
        <v/>
      </c>
      <c r="I1134" s="280" t="str">
        <f>IF(AND(OR(AND('FIN1-SOURCE'!AZ47="O",'FIN1-SOURCE'!AZ48="O"),AND('FIN1-SOURCE'!AZ47="K",'FIN1-SOURCE'!AZ48="K")),SUM('FIN1-SOURCE'!AY47,'FIN1-SOURCE'!AY48)=0,ISNUMBER('FIN1-SOURCE'!AY49)),"",IF(OR('FIN1-SOURCE'!AZ47="O",'FIN1-SOURCE'!AZ48="O"),"O",IF(AND('FIN1-SOURCE'!AZ47='FIN1-SOURCE'!AZ48,OR('FIN1-SOURCE'!AZ47="K",'FIN1-SOURCE'!AZ47="W",'FIN1-SOURCE'!AZ47="M")), UPPER('FIN1-SOURCE'!AZ47),"")))</f>
        <v/>
      </c>
      <c r="J1134" s="281" t="s">
        <v>711</v>
      </c>
      <c r="K1134" s="280" t="str">
        <f>IF(AND(ISBLANK('FIN1-SOURCE'!AY49),$L$1134&lt;&gt;"M"),"",'FIN1-SOURCE'!AY49)</f>
        <v/>
      </c>
      <c r="L1134" s="280" t="str">
        <f>IF(ISBLANK('FIN1-SOURCE'!AZ49),"",'FIN1-SOURCE'!AZ49)</f>
        <v/>
      </c>
      <c r="M1134" s="257" t="str">
        <f t="shared" si="18"/>
        <v>OK</v>
      </c>
      <c r="N1134" s="15"/>
    </row>
    <row r="1135" spans="1:14" ht="33.75" x14ac:dyDescent="0.25">
      <c r="A1135" s="257" t="s">
        <v>834</v>
      </c>
      <c r="B1135" s="257" t="s">
        <v>2590</v>
      </c>
      <c r="C1135" s="257" t="s">
        <v>688</v>
      </c>
      <c r="D1135" s="277" t="s">
        <v>2591</v>
      </c>
      <c r="E1135" s="278" t="s">
        <v>711</v>
      </c>
      <c r="F1135" s="279" t="s">
        <v>688</v>
      </c>
      <c r="G1135" s="277" t="s">
        <v>2592</v>
      </c>
      <c r="H1135" s="280" t="str">
        <f>IF(OR(AND('FIN1-SOURCE'!AY46="",'FIN1-SOURCE'!AZ46=""),AND('FIN1-SOURCE'!AY49="",'FIN1-SOURCE'!AZ49=""),AND('FIN1-SOURCE'!AZ46="K",'FIN1-SOURCE'!AZ49="K"),OR('FIN1-SOURCE'!AZ46="O",'FIN1-SOURCE'!AZ49="O")),"",SUM('FIN1-SOURCE'!AY46,'FIN1-SOURCE'!AY49))</f>
        <v/>
      </c>
      <c r="I1135" s="280" t="str">
        <f>IF(AND(OR(AND('FIN1-SOURCE'!AZ46="O",'FIN1-SOURCE'!AZ49="O"),AND('FIN1-SOURCE'!AZ46="K",'FIN1-SOURCE'!AZ49="K")),SUM('FIN1-SOURCE'!AY46,'FIN1-SOURCE'!AY49)=0,ISNUMBER('FIN1-SOURCE'!AY50)),"",IF(OR('FIN1-SOURCE'!AZ46="O",'FIN1-SOURCE'!AZ49="O"),"O",IF(AND('FIN1-SOURCE'!AZ46='FIN1-SOURCE'!AZ49,OR('FIN1-SOURCE'!AZ46="K",'FIN1-SOURCE'!AZ46="W",'FIN1-SOURCE'!AZ46="M")), UPPER('FIN1-SOURCE'!AZ46),"")))</f>
        <v/>
      </c>
      <c r="J1135" s="281" t="s">
        <v>711</v>
      </c>
      <c r="K1135" s="280" t="str">
        <f>IF(AND(ISBLANK('FIN1-SOURCE'!AY50),$L$1135&lt;&gt;"M"),"",'FIN1-SOURCE'!AY50)</f>
        <v/>
      </c>
      <c r="L1135" s="280" t="str">
        <f>IF(ISBLANK('FIN1-SOURCE'!AZ50),"",'FIN1-SOURCE'!AZ50)</f>
        <v/>
      </c>
      <c r="M1135" s="257" t="str">
        <f t="shared" si="18"/>
        <v>OK</v>
      </c>
      <c r="N1135" s="15"/>
    </row>
    <row r="1136" spans="1:14" ht="33.75" x14ac:dyDescent="0.25">
      <c r="A1136" s="257" t="s">
        <v>834</v>
      </c>
      <c r="B1136" s="257" t="s">
        <v>2593</v>
      </c>
      <c r="C1136" s="257" t="s">
        <v>688</v>
      </c>
      <c r="D1136" s="277" t="s">
        <v>2594</v>
      </c>
      <c r="E1136" s="278" t="s">
        <v>711</v>
      </c>
      <c r="F1136" s="279" t="s">
        <v>688</v>
      </c>
      <c r="G1136" s="277" t="s">
        <v>2595</v>
      </c>
      <c r="H1136" s="280" t="str">
        <f>IF(OR(AND('FIN1-SOURCE'!AY53="",'FIN1-SOURCE'!AZ53=""),AND('FIN1-SOURCE'!AY54="",'FIN1-SOURCE'!AZ54=""),AND('FIN1-SOURCE'!AZ53="K",'FIN1-SOURCE'!AZ54="K"),OR('FIN1-SOURCE'!AZ53="O",'FIN1-SOURCE'!AZ54="O")),"",SUM('FIN1-SOURCE'!AY53,'FIN1-SOURCE'!AY54))</f>
        <v/>
      </c>
      <c r="I1136" s="280" t="str">
        <f>IF(AND(OR(AND('FIN1-SOURCE'!AZ53="O",'FIN1-SOURCE'!AZ54="O"),AND('FIN1-SOURCE'!AZ53="K",'FIN1-SOURCE'!AZ54="K")),SUM('FIN1-SOURCE'!AY53,'FIN1-SOURCE'!AY54)=0,ISNUMBER('FIN1-SOURCE'!AY55)),"",IF(OR('FIN1-SOURCE'!AZ53="O",'FIN1-SOURCE'!AZ54="O"),"O",IF(AND('FIN1-SOURCE'!AZ53='FIN1-SOURCE'!AZ54,OR('FIN1-SOURCE'!AZ53="K",'FIN1-SOURCE'!AZ53="W",'FIN1-SOURCE'!AZ53="M")), UPPER('FIN1-SOURCE'!AZ53),"")))</f>
        <v/>
      </c>
      <c r="J1136" s="281" t="s">
        <v>711</v>
      </c>
      <c r="K1136" s="280" t="str">
        <f>IF(AND(ISBLANK('FIN1-SOURCE'!AY55),$L$1136&lt;&gt;"M"),"",'FIN1-SOURCE'!AY55)</f>
        <v/>
      </c>
      <c r="L1136" s="280" t="str">
        <f>IF(ISBLANK('FIN1-SOURCE'!AZ55),"",'FIN1-SOURCE'!AZ55)</f>
        <v/>
      </c>
      <c r="M1136" s="257" t="str">
        <f t="shared" si="18"/>
        <v>OK</v>
      </c>
      <c r="N1136" s="15"/>
    </row>
    <row r="1137" spans="1:14" ht="33.75" x14ac:dyDescent="0.25">
      <c r="A1137" s="257" t="s">
        <v>834</v>
      </c>
      <c r="B1137" s="257" t="s">
        <v>2596</v>
      </c>
      <c r="C1137" s="257" t="s">
        <v>688</v>
      </c>
      <c r="D1137" s="277" t="s">
        <v>2597</v>
      </c>
      <c r="E1137" s="278" t="s">
        <v>711</v>
      </c>
      <c r="F1137" s="279" t="s">
        <v>688</v>
      </c>
      <c r="G1137" s="277" t="s">
        <v>2598</v>
      </c>
      <c r="H1137" s="280" t="str">
        <f>IF(OR(AND('FIN1-SOURCE'!AY55="",'FIN1-SOURCE'!AZ55=""),AND('FIN1-SOURCE'!AY56="",'FIN1-SOURCE'!AZ56=""),AND('FIN1-SOURCE'!AZ55="K",'FIN1-SOURCE'!AZ56="K"),OR('FIN1-SOURCE'!AZ55="O",'FIN1-SOURCE'!AZ56="O")),"",SUM('FIN1-SOURCE'!AY55,'FIN1-SOURCE'!AY56))</f>
        <v/>
      </c>
      <c r="I1137" s="280" t="str">
        <f>IF(AND(OR(AND('FIN1-SOURCE'!AZ55="O",'FIN1-SOURCE'!AZ56="O"),AND('FIN1-SOURCE'!AZ55="K",'FIN1-SOURCE'!AZ56="K")),SUM('FIN1-SOURCE'!AY55,'FIN1-SOURCE'!AY56)=0,ISNUMBER('FIN1-SOURCE'!AY57)),"",IF(OR('FIN1-SOURCE'!AZ55="O",'FIN1-SOURCE'!AZ56="O"),"O",IF(AND('FIN1-SOURCE'!AZ55='FIN1-SOURCE'!AZ56,OR('FIN1-SOURCE'!AZ55="K",'FIN1-SOURCE'!AZ55="W",'FIN1-SOURCE'!AZ55="M")), UPPER('FIN1-SOURCE'!AZ55),"")))</f>
        <v/>
      </c>
      <c r="J1137" s="281" t="s">
        <v>711</v>
      </c>
      <c r="K1137" s="280" t="str">
        <f>IF(AND(ISBLANK('FIN1-SOURCE'!AY57),$L$1137&lt;&gt;"M"),"",'FIN1-SOURCE'!AY57)</f>
        <v/>
      </c>
      <c r="L1137" s="280" t="str">
        <f>IF(ISBLANK('FIN1-SOURCE'!AZ57),"",'FIN1-SOURCE'!AZ57)</f>
        <v/>
      </c>
      <c r="M1137" s="257" t="str">
        <f t="shared" ref="M1137:M1200" si="19">IF(AND(ISNUMBER(H1137),ISNUMBER(K1137)),IF(OR(ROUND(H1137,0)&lt;&gt;ROUND(K1137,0),I1137&lt;&gt;L1137),"Check","OK"),IF(OR(AND(H1137&lt;&gt;K1137,I1137&lt;&gt;"M",L1137&lt;&gt;"M"),I1137&lt;&gt;L1137),"Check","OK"))</f>
        <v>OK</v>
      </c>
      <c r="N1137" s="15"/>
    </row>
    <row r="1138" spans="1:14" ht="45" x14ac:dyDescent="0.25">
      <c r="A1138" s="257" t="s">
        <v>834</v>
      </c>
      <c r="B1138" s="257" t="s">
        <v>2599</v>
      </c>
      <c r="C1138" s="257" t="s">
        <v>688</v>
      </c>
      <c r="D1138" s="277" t="s">
        <v>2600</v>
      </c>
      <c r="E1138" s="278" t="s">
        <v>711</v>
      </c>
      <c r="F1138" s="279" t="s">
        <v>688</v>
      </c>
      <c r="G1138" s="277" t="s">
        <v>2601</v>
      </c>
      <c r="H1138" s="280" t="str">
        <f>IF(OR(AND('FIN1-SOURCE'!AY50="",'FIN1-SOURCE'!AZ50=""),AND('FIN1-SOURCE'!AY52="",'FIN1-SOURCE'!AZ52=""),AND('FIN1-SOURCE'!AY57="",'FIN1-SOURCE'!AZ57=""),AND('FIN1-SOURCE'!AZ50="K",'FIN1-SOURCE'!AZ52="K",'FIN1-SOURCE'!AZ57="K"),OR('FIN1-SOURCE'!AZ50="O",'FIN1-SOURCE'!AZ52="O",'FIN1-SOURCE'!AZ57="O")),"",SUM('FIN1-SOURCE'!AY50,'FIN1-SOURCE'!AY52,'FIN1-SOURCE'!AY57))</f>
        <v/>
      </c>
      <c r="I1138" s="280" t="str">
        <f>IF(AND(OR(AND('FIN1-SOURCE'!AZ50="O",'FIN1-SOURCE'!AZ52="O",'FIN1-SOURCE'!AZ57="O"),AND('FIN1-SOURCE'!AZ50="K",'FIN1-SOURCE'!AZ52="K",'FIN1-SOURCE'!AZ57="K")),SUM('FIN1-SOURCE'!AY50,'FIN1-SOURCE'!AY52,'FIN1-SOURCE'!AY57)=0,ISNUMBER('FIN1-SOURCE'!AY58)),"",IF(OR('FIN1-SOURCE'!AZ50="O",'FIN1-SOURCE'!AZ52="O",'FIN1-SOURCE'!AZ57="O"),"O",IF(AND('FIN1-SOURCE'!AZ50='FIN1-SOURCE'!AZ52,'FIN1-SOURCE'!AZ52='FIN1-SOURCE'!AZ57,OR('FIN1-SOURCE'!AZ50="K",'FIN1-SOURCE'!AZ50="W",'FIN1-SOURCE'!AZ50="M")), UPPER('FIN1-SOURCE'!AZ50),"")))</f>
        <v/>
      </c>
      <c r="J1138" s="281" t="s">
        <v>711</v>
      </c>
      <c r="K1138" s="280" t="str">
        <f>IF(AND(ISBLANK('FIN1-SOURCE'!AY58),$L$1138&lt;&gt;"M"),"",'FIN1-SOURCE'!AY58)</f>
        <v/>
      </c>
      <c r="L1138" s="280" t="str">
        <f>IF(ISBLANK('FIN1-SOURCE'!AZ58),"",'FIN1-SOURCE'!AZ58)</f>
        <v/>
      </c>
      <c r="M1138" s="257" t="str">
        <f t="shared" si="19"/>
        <v>OK</v>
      </c>
      <c r="N1138" s="15"/>
    </row>
    <row r="1139" spans="1:14" ht="33.75" x14ac:dyDescent="0.25">
      <c r="A1139" s="257" t="s">
        <v>834</v>
      </c>
      <c r="B1139" s="257" t="s">
        <v>2602</v>
      </c>
      <c r="C1139" s="257" t="s">
        <v>688</v>
      </c>
      <c r="D1139" s="277" t="s">
        <v>2603</v>
      </c>
      <c r="E1139" s="278" t="s">
        <v>711</v>
      </c>
      <c r="F1139" s="279" t="s">
        <v>688</v>
      </c>
      <c r="G1139" s="277" t="s">
        <v>2604</v>
      </c>
      <c r="H1139" s="280" t="str">
        <f>IF(OR(AND('FIN1-SOURCE'!AY60="",'FIN1-SOURCE'!AZ60=""),AND('FIN1-SOURCE'!AY61="",'FIN1-SOURCE'!AZ61=""),AND('FIN1-SOURCE'!AZ60="K",'FIN1-SOURCE'!AZ61="K"),OR('FIN1-SOURCE'!AZ60="O",'FIN1-SOURCE'!AZ61="O")),"",SUM('FIN1-SOURCE'!AY60,'FIN1-SOURCE'!AY61))</f>
        <v/>
      </c>
      <c r="I1139" s="280" t="str">
        <f>IF(AND(OR(AND('FIN1-SOURCE'!AZ60="O",'FIN1-SOURCE'!AZ61="O"),AND('FIN1-SOURCE'!AZ60="K",'FIN1-SOURCE'!AZ61="K")),SUM('FIN1-SOURCE'!AY60,'FIN1-SOURCE'!AY61)=0,ISNUMBER('FIN1-SOURCE'!AY62)),"",IF(OR('FIN1-SOURCE'!AZ60="O",'FIN1-SOURCE'!AZ61="O"),"O",IF(AND('FIN1-SOURCE'!AZ60='FIN1-SOURCE'!AZ61,OR('FIN1-SOURCE'!AZ60="K",'FIN1-SOURCE'!AZ60="W",'FIN1-SOURCE'!AZ60="M")), UPPER('FIN1-SOURCE'!AZ60),"")))</f>
        <v/>
      </c>
      <c r="J1139" s="281" t="s">
        <v>711</v>
      </c>
      <c r="K1139" s="280" t="str">
        <f>IF(AND(ISBLANK('FIN1-SOURCE'!AY62),$L$1139&lt;&gt;"M"),"",'FIN1-SOURCE'!AY62)</f>
        <v/>
      </c>
      <c r="L1139" s="280" t="str">
        <f>IF(ISBLANK('FIN1-SOURCE'!AZ62),"",'FIN1-SOURCE'!AZ62)</f>
        <v/>
      </c>
      <c r="M1139" s="257" t="str">
        <f t="shared" si="19"/>
        <v>OK</v>
      </c>
      <c r="N1139" s="15"/>
    </row>
    <row r="1140" spans="1:14" ht="33.75" x14ac:dyDescent="0.25">
      <c r="A1140" s="257" t="s">
        <v>834</v>
      </c>
      <c r="B1140" s="257" t="s">
        <v>2605</v>
      </c>
      <c r="C1140" s="257" t="s">
        <v>688</v>
      </c>
      <c r="D1140" s="277" t="s">
        <v>2606</v>
      </c>
      <c r="E1140" s="278" t="s">
        <v>711</v>
      </c>
      <c r="F1140" s="279" t="s">
        <v>688</v>
      </c>
      <c r="G1140" s="277" t="s">
        <v>2607</v>
      </c>
      <c r="H1140" s="280" t="str">
        <f>IF(OR(AND('FIN1-SOURCE'!AY59="",'FIN1-SOURCE'!AZ59=""),AND('FIN1-SOURCE'!AY62="",'FIN1-SOURCE'!AZ62=""),AND('FIN1-SOURCE'!AZ59="K",'FIN1-SOURCE'!AZ62="K"),OR('FIN1-SOURCE'!AZ59="O",'FIN1-SOURCE'!AZ62="O")),"",SUM('FIN1-SOURCE'!AY59,'FIN1-SOURCE'!AY62))</f>
        <v/>
      </c>
      <c r="I1140" s="280" t="str">
        <f>IF(AND(OR(AND('FIN1-SOURCE'!AZ59="O",'FIN1-SOURCE'!AZ62="O"),AND('FIN1-SOURCE'!AZ59="K",'FIN1-SOURCE'!AZ62="K")),SUM('FIN1-SOURCE'!AY59,'FIN1-SOURCE'!AY62)=0,ISNUMBER('FIN1-SOURCE'!AY63)),"",IF(OR('FIN1-SOURCE'!AZ59="O",'FIN1-SOURCE'!AZ62="O"),"O",IF(AND('FIN1-SOURCE'!AZ59='FIN1-SOURCE'!AZ62,OR('FIN1-SOURCE'!AZ59="K",'FIN1-SOURCE'!AZ59="W",'FIN1-SOURCE'!AZ59="M")), UPPER('FIN1-SOURCE'!AZ59),"")))</f>
        <v/>
      </c>
      <c r="J1140" s="281" t="s">
        <v>711</v>
      </c>
      <c r="K1140" s="280" t="str">
        <f>IF(AND(ISBLANK('FIN1-SOURCE'!AY63),$L$1140&lt;&gt;"M"),"",'FIN1-SOURCE'!AY63)</f>
        <v/>
      </c>
      <c r="L1140" s="280" t="str">
        <f>IF(ISBLANK('FIN1-SOURCE'!AZ63),"",'FIN1-SOURCE'!AZ63)</f>
        <v/>
      </c>
      <c r="M1140" s="257" t="str">
        <f t="shared" si="19"/>
        <v>OK</v>
      </c>
      <c r="N1140" s="15"/>
    </row>
    <row r="1141" spans="1:14" ht="33.75" x14ac:dyDescent="0.25">
      <c r="A1141" s="257" t="s">
        <v>834</v>
      </c>
      <c r="B1141" s="257" t="s">
        <v>2608</v>
      </c>
      <c r="C1141" s="257" t="s">
        <v>688</v>
      </c>
      <c r="D1141" s="277" t="s">
        <v>2609</v>
      </c>
      <c r="E1141" s="278" t="s">
        <v>711</v>
      </c>
      <c r="F1141" s="279" t="s">
        <v>688</v>
      </c>
      <c r="G1141" s="277" t="s">
        <v>2610</v>
      </c>
      <c r="H1141" s="280" t="str">
        <f>IF(OR(AND('FIN1-SOURCE'!AY65="",'FIN1-SOURCE'!AZ65=""),AND('FIN1-SOURCE'!AY66="",'FIN1-SOURCE'!AZ66=""),AND('FIN1-SOURCE'!AZ65="K",'FIN1-SOURCE'!AZ66="K"),OR('FIN1-SOURCE'!AZ65="O",'FIN1-SOURCE'!AZ66="O")),"",SUM('FIN1-SOURCE'!AY65,'FIN1-SOURCE'!AY66))</f>
        <v/>
      </c>
      <c r="I1141" s="280" t="str">
        <f>IF(AND(OR(AND('FIN1-SOURCE'!AZ65="O",'FIN1-SOURCE'!AZ66="O"),AND('FIN1-SOURCE'!AZ65="K",'FIN1-SOURCE'!AZ66="K")),SUM('FIN1-SOURCE'!AY65,'FIN1-SOURCE'!AY66)=0,ISNUMBER('FIN1-SOURCE'!AY67)),"",IF(OR('FIN1-SOURCE'!AZ65="O",'FIN1-SOURCE'!AZ66="O"),"O",IF(AND('FIN1-SOURCE'!AZ65='FIN1-SOURCE'!AZ66,OR('FIN1-SOURCE'!AZ65="K",'FIN1-SOURCE'!AZ65="W",'FIN1-SOURCE'!AZ65="M")), UPPER('FIN1-SOURCE'!AZ65),"")))</f>
        <v/>
      </c>
      <c r="J1141" s="281" t="s">
        <v>711</v>
      </c>
      <c r="K1141" s="280" t="str">
        <f>IF(AND(ISBLANK('FIN1-SOURCE'!AY67),$L$1141&lt;&gt;"M"),"",'FIN1-SOURCE'!AY67)</f>
        <v/>
      </c>
      <c r="L1141" s="280" t="str">
        <f>IF(ISBLANK('FIN1-SOURCE'!AZ67),"",'FIN1-SOURCE'!AZ67)</f>
        <v/>
      </c>
      <c r="M1141" s="257" t="str">
        <f t="shared" si="19"/>
        <v>OK</v>
      </c>
      <c r="N1141" s="15"/>
    </row>
    <row r="1142" spans="1:14" ht="33.75" x14ac:dyDescent="0.25">
      <c r="A1142" s="257" t="s">
        <v>834</v>
      </c>
      <c r="B1142" s="257" t="s">
        <v>2611</v>
      </c>
      <c r="C1142" s="257" t="s">
        <v>688</v>
      </c>
      <c r="D1142" s="277" t="s">
        <v>2612</v>
      </c>
      <c r="E1142" s="278" t="s">
        <v>711</v>
      </c>
      <c r="F1142" s="279" t="s">
        <v>688</v>
      </c>
      <c r="G1142" s="277" t="s">
        <v>2613</v>
      </c>
      <c r="H1142" s="280" t="str">
        <f>IF(OR(AND('FIN1-SOURCE'!AY67="",'FIN1-SOURCE'!AZ67=""),AND('FIN1-SOURCE'!AY68="",'FIN1-SOURCE'!AZ68=""),AND('FIN1-SOURCE'!AZ67="K",'FIN1-SOURCE'!AZ68="K"),OR('FIN1-SOURCE'!AZ67="O",'FIN1-SOURCE'!AZ68="O")),"",SUM('FIN1-SOURCE'!AY67,'FIN1-SOURCE'!AY68))</f>
        <v/>
      </c>
      <c r="I1142" s="280" t="str">
        <f>IF(AND(OR(AND('FIN1-SOURCE'!AZ67="O",'FIN1-SOURCE'!AZ68="O"),AND('FIN1-SOURCE'!AZ67="K",'FIN1-SOURCE'!AZ68="K")),SUM('FIN1-SOURCE'!AY67,'FIN1-SOURCE'!AY68)=0,ISNUMBER('FIN1-SOURCE'!AY69)),"",IF(OR('FIN1-SOURCE'!AZ67="O",'FIN1-SOURCE'!AZ68="O"),"O",IF(AND('FIN1-SOURCE'!AZ67='FIN1-SOURCE'!AZ68,OR('FIN1-SOURCE'!AZ67="K",'FIN1-SOURCE'!AZ67="W",'FIN1-SOURCE'!AZ67="M")), UPPER('FIN1-SOURCE'!AZ67),"")))</f>
        <v/>
      </c>
      <c r="J1142" s="281" t="s">
        <v>711</v>
      </c>
      <c r="K1142" s="280" t="str">
        <f>IF(AND(ISBLANK('FIN1-SOURCE'!AY69),$L$1142&lt;&gt;"M"),"",'FIN1-SOURCE'!AY69)</f>
        <v/>
      </c>
      <c r="L1142" s="280" t="str">
        <f>IF(ISBLANK('FIN1-SOURCE'!AZ69),"",'FIN1-SOURCE'!AZ69)</f>
        <v/>
      </c>
      <c r="M1142" s="257" t="str">
        <f t="shared" si="19"/>
        <v>OK</v>
      </c>
      <c r="N1142" s="15"/>
    </row>
    <row r="1143" spans="1:14" ht="33.75" x14ac:dyDescent="0.25">
      <c r="A1143" s="257" t="s">
        <v>834</v>
      </c>
      <c r="B1143" s="257" t="s">
        <v>2614</v>
      </c>
      <c r="C1143" s="257" t="s">
        <v>688</v>
      </c>
      <c r="D1143" s="277" t="s">
        <v>2615</v>
      </c>
      <c r="E1143" s="278" t="s">
        <v>711</v>
      </c>
      <c r="F1143" s="279" t="s">
        <v>688</v>
      </c>
      <c r="G1143" s="277" t="s">
        <v>2616</v>
      </c>
      <c r="H1143" s="280" t="str">
        <f>IF(OR(AND('FIN1-SOURCE'!AY63="",'FIN1-SOURCE'!AZ63=""),AND('FIN1-SOURCE'!AY69="",'FIN1-SOURCE'!AZ69=""),AND('FIN1-SOURCE'!AZ63="K",'FIN1-SOURCE'!AZ69="K"),OR('FIN1-SOURCE'!AZ63="O",'FIN1-SOURCE'!AZ69="O")),"",SUM('FIN1-SOURCE'!AY63,'FIN1-SOURCE'!AY69))</f>
        <v/>
      </c>
      <c r="I1143" s="280" t="str">
        <f>IF(AND(OR(AND('FIN1-SOURCE'!AZ63="O",'FIN1-SOURCE'!AZ69="O"),AND('FIN1-SOURCE'!AZ63="K",'FIN1-SOURCE'!AZ69="K")),SUM('FIN1-SOURCE'!AY63,'FIN1-SOURCE'!AY69)=0,ISNUMBER('FIN1-SOURCE'!AY70)),"",IF(OR('FIN1-SOURCE'!AZ63="O",'FIN1-SOURCE'!AZ69="O"),"O",IF(AND('FIN1-SOURCE'!AZ63='FIN1-SOURCE'!AZ69,OR('FIN1-SOURCE'!AZ63="K",'FIN1-SOURCE'!AZ63="W",'FIN1-SOURCE'!AZ63="M")), UPPER('FIN1-SOURCE'!AZ63),"")))</f>
        <v/>
      </c>
      <c r="J1143" s="281" t="s">
        <v>711</v>
      </c>
      <c r="K1143" s="280" t="str">
        <f>IF(AND(ISBLANK('FIN1-SOURCE'!AY70),$L$1143&lt;&gt;"M"),"",'FIN1-SOURCE'!AY70)</f>
        <v/>
      </c>
      <c r="L1143" s="280" t="str">
        <f>IF(ISBLANK('FIN1-SOURCE'!AZ70),"",'FIN1-SOURCE'!AZ70)</f>
        <v/>
      </c>
      <c r="M1143" s="257" t="str">
        <f t="shared" si="19"/>
        <v>OK</v>
      </c>
      <c r="N1143" s="15"/>
    </row>
    <row r="1144" spans="1:14" ht="45" x14ac:dyDescent="0.25">
      <c r="A1144" s="257" t="s">
        <v>834</v>
      </c>
      <c r="B1144" s="257" t="s">
        <v>2617</v>
      </c>
      <c r="C1144" s="257" t="s">
        <v>688</v>
      </c>
      <c r="D1144" s="277" t="s">
        <v>2618</v>
      </c>
      <c r="E1144" s="278" t="s">
        <v>711</v>
      </c>
      <c r="F1144" s="279" t="s">
        <v>688</v>
      </c>
      <c r="G1144" s="277" t="s">
        <v>2619</v>
      </c>
      <c r="H1144" s="280" t="str">
        <f>IF(OR(AND('FIN1-SOURCE'!AY31="",'FIN1-SOURCE'!AZ31=""),AND('FIN1-SOURCE'!AY46="",'FIN1-SOURCE'!AZ46=""),AND('FIN1-SOURCE'!AY59="",'FIN1-SOURCE'!AZ59=""),AND('FIN1-SOURCE'!AZ31="K",'FIN1-SOURCE'!AZ46="K",'FIN1-SOURCE'!AZ59="K"),OR('FIN1-SOURCE'!AZ31="O",'FIN1-SOURCE'!AZ46="O",'FIN1-SOURCE'!AZ59="O")),"",SUM('FIN1-SOURCE'!AY31,'FIN1-SOURCE'!AY46,'FIN1-SOURCE'!AY59))</f>
        <v/>
      </c>
      <c r="I1144" s="280" t="str">
        <f>IF(AND(OR(AND('FIN1-SOURCE'!AZ31="O",'FIN1-SOURCE'!AZ46="O",'FIN1-SOURCE'!AZ59="O"),AND('FIN1-SOURCE'!AZ31="K",'FIN1-SOURCE'!AZ46="K",'FIN1-SOURCE'!AZ59="K")),SUM('FIN1-SOURCE'!AY31,'FIN1-SOURCE'!AY46,'FIN1-SOURCE'!AY59)=0,ISNUMBER('FIN1-SOURCE'!AY71)),"",IF(OR('FIN1-SOURCE'!AZ31="O",'FIN1-SOURCE'!AZ46="O",'FIN1-SOURCE'!AZ59="O"),"O",IF(AND('FIN1-SOURCE'!AZ31='FIN1-SOURCE'!AZ46,'FIN1-SOURCE'!AZ46='FIN1-SOURCE'!AZ59,OR('FIN1-SOURCE'!AZ31="K",'FIN1-SOURCE'!AZ31="W",'FIN1-SOURCE'!AZ31="M")), UPPER('FIN1-SOURCE'!AZ31),"")))</f>
        <v/>
      </c>
      <c r="J1144" s="281" t="s">
        <v>711</v>
      </c>
      <c r="K1144" s="280" t="str">
        <f>IF(AND(ISBLANK('FIN1-SOURCE'!AY71),$L$1144&lt;&gt;"M"),"",'FIN1-SOURCE'!AY71)</f>
        <v/>
      </c>
      <c r="L1144" s="280" t="str">
        <f>IF(ISBLANK('FIN1-SOURCE'!AZ71),"",'FIN1-SOURCE'!AZ71)</f>
        <v/>
      </c>
      <c r="M1144" s="257" t="str">
        <f t="shared" si="19"/>
        <v>OK</v>
      </c>
      <c r="N1144" s="15"/>
    </row>
    <row r="1145" spans="1:14" ht="45" x14ac:dyDescent="0.25">
      <c r="A1145" s="257" t="s">
        <v>834</v>
      </c>
      <c r="B1145" s="257" t="s">
        <v>2620</v>
      </c>
      <c r="C1145" s="257" t="s">
        <v>688</v>
      </c>
      <c r="D1145" s="277" t="s">
        <v>2621</v>
      </c>
      <c r="E1145" s="278" t="s">
        <v>711</v>
      </c>
      <c r="F1145" s="279" t="s">
        <v>688</v>
      </c>
      <c r="G1145" s="277" t="s">
        <v>2622</v>
      </c>
      <c r="H1145" s="280" t="str">
        <f>IF(OR(AND('FIN1-SOURCE'!AY32="",'FIN1-SOURCE'!AZ32=""),AND('FIN1-SOURCE'!AY47="",'FIN1-SOURCE'!AZ47=""),AND('FIN1-SOURCE'!AY60="",'FIN1-SOURCE'!AZ60=""),AND('FIN1-SOURCE'!AZ32="K",'FIN1-SOURCE'!AZ47="K",'FIN1-SOURCE'!AZ60="K"),OR('FIN1-SOURCE'!AZ32="O",'FIN1-SOURCE'!AZ47="O",'FIN1-SOURCE'!AZ60="O")),"",SUM('FIN1-SOURCE'!AY32,'FIN1-SOURCE'!AY47,'FIN1-SOURCE'!AY60))</f>
        <v/>
      </c>
      <c r="I1145" s="280" t="str">
        <f>IF(AND(OR(AND('FIN1-SOURCE'!AZ32="O",'FIN1-SOURCE'!AZ47="O",'FIN1-SOURCE'!AZ60="O"),AND('FIN1-SOURCE'!AZ32="K",'FIN1-SOURCE'!AZ47="K",'FIN1-SOURCE'!AZ60="K")),SUM('FIN1-SOURCE'!AY32,'FIN1-SOURCE'!AY47,'FIN1-SOURCE'!AY60)=0,ISNUMBER('FIN1-SOURCE'!AY72)),"",IF(OR('FIN1-SOURCE'!AZ32="O",'FIN1-SOURCE'!AZ47="O",'FIN1-SOURCE'!AZ60="O"),"O",IF(AND('FIN1-SOURCE'!AZ32='FIN1-SOURCE'!AZ47,'FIN1-SOURCE'!AZ47='FIN1-SOURCE'!AZ60,OR('FIN1-SOURCE'!AZ32="K",'FIN1-SOURCE'!AZ32="W",'FIN1-SOURCE'!AZ32="M")), UPPER('FIN1-SOURCE'!AZ32),"")))</f>
        <v/>
      </c>
      <c r="J1145" s="281" t="s">
        <v>711</v>
      </c>
      <c r="K1145" s="280" t="str">
        <f>IF(AND(ISBLANK('FIN1-SOURCE'!AY72),$L$1145&lt;&gt;"M"),"",'FIN1-SOURCE'!AY72)</f>
        <v/>
      </c>
      <c r="L1145" s="280" t="str">
        <f>IF(ISBLANK('FIN1-SOURCE'!AZ72),"",'FIN1-SOURCE'!AZ72)</f>
        <v/>
      </c>
      <c r="M1145" s="257" t="str">
        <f t="shared" si="19"/>
        <v>OK</v>
      </c>
      <c r="N1145" s="15"/>
    </row>
    <row r="1146" spans="1:14" ht="45" x14ac:dyDescent="0.25">
      <c r="A1146" s="257" t="s">
        <v>834</v>
      </c>
      <c r="B1146" s="257" t="s">
        <v>2623</v>
      </c>
      <c r="C1146" s="257" t="s">
        <v>688</v>
      </c>
      <c r="D1146" s="277" t="s">
        <v>2624</v>
      </c>
      <c r="E1146" s="278" t="s">
        <v>711</v>
      </c>
      <c r="F1146" s="279" t="s">
        <v>688</v>
      </c>
      <c r="G1146" s="277" t="s">
        <v>2625</v>
      </c>
      <c r="H1146" s="280" t="str">
        <f>IF(OR(AND('FIN1-SOURCE'!AY33="",'FIN1-SOURCE'!AZ33=""),AND('FIN1-SOURCE'!AY48="",'FIN1-SOURCE'!AZ48=""),AND('FIN1-SOURCE'!AY61="",'FIN1-SOURCE'!AZ61=""),AND('FIN1-SOURCE'!AZ33="K",'FIN1-SOURCE'!AZ48="K",'FIN1-SOURCE'!AZ61="K"),OR('FIN1-SOURCE'!AZ33="O",'FIN1-SOURCE'!AZ48="O",'FIN1-SOURCE'!AZ61="O")),"",SUM('FIN1-SOURCE'!AY33,'FIN1-SOURCE'!AY48,'FIN1-SOURCE'!AY61))</f>
        <v/>
      </c>
      <c r="I1146" s="280" t="str">
        <f>IF(AND(OR(AND('FIN1-SOURCE'!AZ33="O",'FIN1-SOURCE'!AZ48="O",'FIN1-SOURCE'!AZ61="O"),AND('FIN1-SOURCE'!AZ33="K",'FIN1-SOURCE'!AZ48="K",'FIN1-SOURCE'!AZ61="K")),SUM('FIN1-SOURCE'!AY33,'FIN1-SOURCE'!AY48,'FIN1-SOURCE'!AY61)=0,ISNUMBER('FIN1-SOURCE'!AY73)),"",IF(OR('FIN1-SOURCE'!AZ33="O",'FIN1-SOURCE'!AZ48="O",'FIN1-SOURCE'!AZ61="O"),"O",IF(AND('FIN1-SOURCE'!AZ33='FIN1-SOURCE'!AZ48,'FIN1-SOURCE'!AZ48='FIN1-SOURCE'!AZ61,OR('FIN1-SOURCE'!AZ33="K",'FIN1-SOURCE'!AZ33="W",'FIN1-SOURCE'!AZ33="M")), UPPER('FIN1-SOURCE'!AZ33),"")))</f>
        <v/>
      </c>
      <c r="J1146" s="281" t="s">
        <v>711</v>
      </c>
      <c r="K1146" s="280" t="str">
        <f>IF(AND(ISBLANK('FIN1-SOURCE'!AY73),$L$1146&lt;&gt;"M"),"",'FIN1-SOURCE'!AY73)</f>
        <v/>
      </c>
      <c r="L1146" s="280" t="str">
        <f>IF(ISBLANK('FIN1-SOURCE'!AZ73),"",'FIN1-SOURCE'!AZ73)</f>
        <v/>
      </c>
      <c r="M1146" s="257" t="str">
        <f t="shared" si="19"/>
        <v>OK</v>
      </c>
      <c r="N1146" s="15"/>
    </row>
    <row r="1147" spans="1:14" ht="45" x14ac:dyDescent="0.25">
      <c r="A1147" s="257" t="s">
        <v>834</v>
      </c>
      <c r="B1147" s="257" t="s">
        <v>2626</v>
      </c>
      <c r="C1147" s="257" t="s">
        <v>688</v>
      </c>
      <c r="D1147" s="277" t="s">
        <v>2627</v>
      </c>
      <c r="E1147" s="278" t="s">
        <v>711</v>
      </c>
      <c r="F1147" s="279" t="s">
        <v>688</v>
      </c>
      <c r="G1147" s="277" t="s">
        <v>2628</v>
      </c>
      <c r="H1147" s="280" t="str">
        <f>IF(OR(AND('FIN1-SOURCE'!AY34="",'FIN1-SOURCE'!AZ34=""),AND('FIN1-SOURCE'!AY49="",'FIN1-SOURCE'!AZ49=""),AND('FIN1-SOURCE'!AY62="",'FIN1-SOURCE'!AZ62=""),AND('FIN1-SOURCE'!AZ34="K",'FIN1-SOURCE'!AZ49="K",'FIN1-SOURCE'!AZ62="K"),OR('FIN1-SOURCE'!AZ34="O",'FIN1-SOURCE'!AZ49="O",'FIN1-SOURCE'!AZ62="O")),"",SUM('FIN1-SOURCE'!AY34,'FIN1-SOURCE'!AY49,'FIN1-SOURCE'!AY62))</f>
        <v/>
      </c>
      <c r="I1147" s="280" t="str">
        <f>IF(AND(OR(AND('FIN1-SOURCE'!AZ34="O",'FIN1-SOURCE'!AZ49="O",'FIN1-SOURCE'!AZ62="O"),AND('FIN1-SOURCE'!AZ34="K",'FIN1-SOURCE'!AZ49="K",'FIN1-SOURCE'!AZ62="K")),SUM('FIN1-SOURCE'!AY34,'FIN1-SOURCE'!AY49,'FIN1-SOURCE'!AY62)=0,ISNUMBER('FIN1-SOURCE'!AY74)),"",IF(OR('FIN1-SOURCE'!AZ34="O",'FIN1-SOURCE'!AZ49="O",'FIN1-SOURCE'!AZ62="O"),"O",IF(AND('FIN1-SOURCE'!AZ34='FIN1-SOURCE'!AZ49,'FIN1-SOURCE'!AZ49='FIN1-SOURCE'!AZ62,OR('FIN1-SOURCE'!AZ34="K",'FIN1-SOURCE'!AZ34="W",'FIN1-SOURCE'!AZ34="M")), UPPER('FIN1-SOURCE'!AZ34),"")))</f>
        <v/>
      </c>
      <c r="J1147" s="281" t="s">
        <v>711</v>
      </c>
      <c r="K1147" s="280" t="str">
        <f>IF(AND(ISBLANK('FIN1-SOURCE'!AY74),$L$1147&lt;&gt;"M"),"",'FIN1-SOURCE'!AY74)</f>
        <v/>
      </c>
      <c r="L1147" s="280" t="str">
        <f>IF(ISBLANK('FIN1-SOURCE'!AZ74),"",'FIN1-SOURCE'!AZ74)</f>
        <v/>
      </c>
      <c r="M1147" s="257" t="str">
        <f t="shared" si="19"/>
        <v>OK</v>
      </c>
      <c r="N1147" s="15"/>
    </row>
    <row r="1148" spans="1:14" ht="45" x14ac:dyDescent="0.25">
      <c r="A1148" s="257" t="s">
        <v>834</v>
      </c>
      <c r="B1148" s="257" t="s">
        <v>2629</v>
      </c>
      <c r="C1148" s="257" t="s">
        <v>688</v>
      </c>
      <c r="D1148" s="277" t="s">
        <v>2630</v>
      </c>
      <c r="E1148" s="278" t="s">
        <v>711</v>
      </c>
      <c r="F1148" s="279" t="s">
        <v>688</v>
      </c>
      <c r="G1148" s="277" t="s">
        <v>2631</v>
      </c>
      <c r="H1148" s="280" t="str">
        <f>IF(OR(AND('FIN1-SOURCE'!AY35="",'FIN1-SOURCE'!AZ35=""),AND('FIN1-SOURCE'!AY50="",'FIN1-SOURCE'!AZ50=""),AND('FIN1-SOURCE'!AY63="",'FIN1-SOURCE'!AZ63=""),AND('FIN1-SOURCE'!AZ35="K",'FIN1-SOURCE'!AZ50="K",'FIN1-SOURCE'!AZ63="K"),OR('FIN1-SOURCE'!AZ35="O",'FIN1-SOURCE'!AZ50="O",'FIN1-SOURCE'!AZ63="O")),"",SUM('FIN1-SOURCE'!AY35,'FIN1-SOURCE'!AY50,'FIN1-SOURCE'!AY63))</f>
        <v/>
      </c>
      <c r="I1148" s="280" t="str">
        <f>IF(AND(OR(AND('FIN1-SOURCE'!AZ35="O",'FIN1-SOURCE'!AZ50="O",'FIN1-SOURCE'!AZ63="O"),AND('FIN1-SOURCE'!AZ35="K",'FIN1-SOURCE'!AZ50="K",'FIN1-SOURCE'!AZ63="K")),SUM('FIN1-SOURCE'!AY35,'FIN1-SOURCE'!AY50,'FIN1-SOURCE'!AY63)=0,ISNUMBER('FIN1-SOURCE'!AY75)),"",IF(OR('FIN1-SOURCE'!AZ35="O",'FIN1-SOURCE'!AZ50="O",'FIN1-SOURCE'!AZ63="O"),"O",IF(AND('FIN1-SOURCE'!AZ35='FIN1-SOURCE'!AZ50,'FIN1-SOURCE'!AZ50='FIN1-SOURCE'!AZ63,OR('FIN1-SOURCE'!AZ35="K",'FIN1-SOURCE'!AZ35="W",'FIN1-SOURCE'!AZ35="M")), UPPER('FIN1-SOURCE'!AZ35),"")))</f>
        <v/>
      </c>
      <c r="J1148" s="281" t="s">
        <v>711</v>
      </c>
      <c r="K1148" s="280" t="str">
        <f>IF(AND(ISBLANK('FIN1-SOURCE'!AY75),$L$1148&lt;&gt;"M"),"",'FIN1-SOURCE'!AY75)</f>
        <v/>
      </c>
      <c r="L1148" s="280" t="str">
        <f>IF(ISBLANK('FIN1-SOURCE'!AZ75),"",'FIN1-SOURCE'!AZ75)</f>
        <v/>
      </c>
      <c r="M1148" s="257" t="str">
        <f t="shared" si="19"/>
        <v>OK</v>
      </c>
      <c r="N1148" s="15"/>
    </row>
    <row r="1149" spans="1:14" ht="45" x14ac:dyDescent="0.25">
      <c r="A1149" s="257" t="s">
        <v>834</v>
      </c>
      <c r="B1149" s="257" t="s">
        <v>2632</v>
      </c>
      <c r="C1149" s="257" t="s">
        <v>688</v>
      </c>
      <c r="D1149" s="277" t="s">
        <v>2633</v>
      </c>
      <c r="E1149" s="278" t="s">
        <v>711</v>
      </c>
      <c r="F1149" s="279" t="s">
        <v>688</v>
      </c>
      <c r="G1149" s="277" t="s">
        <v>2634</v>
      </c>
      <c r="H1149" s="280" t="str">
        <f>IF(OR(AND('FIN1-SOURCE'!AY36="",'FIN1-SOURCE'!AZ36=""),AND('FIN1-SOURCE'!AY51="",'FIN1-SOURCE'!AZ51=""),AND('FIN1-SOURCE'!AY64="",'FIN1-SOURCE'!AZ64=""),AND('FIN1-SOURCE'!AZ36="K",'FIN1-SOURCE'!AZ51="K",'FIN1-SOURCE'!AZ64="K"),OR('FIN1-SOURCE'!AZ36="O",'FIN1-SOURCE'!AZ51="O",'FIN1-SOURCE'!AZ64="O")),"",SUM('FIN1-SOURCE'!AY36,'FIN1-SOURCE'!AY51,'FIN1-SOURCE'!AY64))</f>
        <v/>
      </c>
      <c r="I1149" s="280" t="str">
        <f>IF(AND(OR(AND('FIN1-SOURCE'!AZ36="O",'FIN1-SOURCE'!AZ51="O",'FIN1-SOURCE'!AZ64="O"),AND('FIN1-SOURCE'!AZ36="K",'FIN1-SOURCE'!AZ51="K",'FIN1-SOURCE'!AZ64="K")),SUM('FIN1-SOURCE'!AY36,'FIN1-SOURCE'!AY51,'FIN1-SOURCE'!AY64)=0,ISNUMBER('FIN1-SOURCE'!AY76)),"",IF(OR('FIN1-SOURCE'!AZ36="O",'FIN1-SOURCE'!AZ51="O",'FIN1-SOURCE'!AZ64="O"),"O",IF(AND('FIN1-SOURCE'!AZ36='FIN1-SOURCE'!AZ51,'FIN1-SOURCE'!AZ51='FIN1-SOURCE'!AZ64,OR('FIN1-SOURCE'!AZ36="K",'FIN1-SOURCE'!AZ36="W",'FIN1-SOURCE'!AZ36="M")), UPPER('FIN1-SOURCE'!AZ36),"")))</f>
        <v/>
      </c>
      <c r="J1149" s="281" t="s">
        <v>711</v>
      </c>
      <c r="K1149" s="280" t="str">
        <f>IF(AND(ISBLANK('FIN1-SOURCE'!AY76),$L$1149&lt;&gt;"M"),"",'FIN1-SOURCE'!AY76)</f>
        <v/>
      </c>
      <c r="L1149" s="280" t="str">
        <f>IF(ISBLANK('FIN1-SOURCE'!AZ76),"",'FIN1-SOURCE'!AZ76)</f>
        <v/>
      </c>
      <c r="M1149" s="257" t="str">
        <f t="shared" si="19"/>
        <v>OK</v>
      </c>
      <c r="N1149" s="15"/>
    </row>
    <row r="1150" spans="1:14" ht="45" x14ac:dyDescent="0.25">
      <c r="A1150" s="257" t="s">
        <v>834</v>
      </c>
      <c r="B1150" s="257" t="s">
        <v>2635</v>
      </c>
      <c r="C1150" s="257" t="s">
        <v>688</v>
      </c>
      <c r="D1150" s="277" t="s">
        <v>2636</v>
      </c>
      <c r="E1150" s="278" t="s">
        <v>711</v>
      </c>
      <c r="F1150" s="279" t="s">
        <v>688</v>
      </c>
      <c r="G1150" s="277" t="s">
        <v>2637</v>
      </c>
      <c r="H1150" s="280" t="str">
        <f>IF(OR(AND('FIN1-SOURCE'!AY40="",'FIN1-SOURCE'!AZ40=""),AND('FIN1-SOURCE'!AY53="",'FIN1-SOURCE'!AZ53=""),AND('FIN1-SOURCE'!AY65="",'FIN1-SOURCE'!AZ65=""),AND('FIN1-SOURCE'!AZ40="K",'FIN1-SOURCE'!AZ53="K",'FIN1-SOURCE'!AZ65="K"),OR('FIN1-SOURCE'!AZ40="O",'FIN1-SOURCE'!AZ53="O",'FIN1-SOURCE'!AZ65="O")),"",SUM('FIN1-SOURCE'!AY40,'FIN1-SOURCE'!AY53,'FIN1-SOURCE'!AY65))</f>
        <v/>
      </c>
      <c r="I1150" s="280" t="str">
        <f>IF(AND(OR(AND('FIN1-SOURCE'!AZ40="O",'FIN1-SOURCE'!AZ53="O",'FIN1-SOURCE'!AZ65="O"),AND('FIN1-SOURCE'!AZ40="K",'FIN1-SOURCE'!AZ53="K",'FIN1-SOURCE'!AZ65="K")),SUM('FIN1-SOURCE'!AY40,'FIN1-SOURCE'!AY53,'FIN1-SOURCE'!AY65)=0,ISNUMBER('FIN1-SOURCE'!AY79)),"",IF(OR('FIN1-SOURCE'!AZ40="O",'FIN1-SOURCE'!AZ53="O",'FIN1-SOURCE'!AZ65="O"),"O",IF(AND('FIN1-SOURCE'!AZ40='FIN1-SOURCE'!AZ53,'FIN1-SOURCE'!AZ53='FIN1-SOURCE'!AZ65,OR('FIN1-SOURCE'!AZ40="K",'FIN1-SOURCE'!AZ40="W",'FIN1-SOURCE'!AZ40="M")), UPPER('FIN1-SOURCE'!AZ40),"")))</f>
        <v/>
      </c>
      <c r="J1150" s="281" t="s">
        <v>711</v>
      </c>
      <c r="K1150" s="280" t="str">
        <f>IF(AND(ISBLANK('FIN1-SOURCE'!AY79),$L$1150&lt;&gt;"M"),"",'FIN1-SOURCE'!AY79)</f>
        <v/>
      </c>
      <c r="L1150" s="280" t="str">
        <f>IF(ISBLANK('FIN1-SOURCE'!AZ79),"",'FIN1-SOURCE'!AZ79)</f>
        <v/>
      </c>
      <c r="M1150" s="257" t="str">
        <f t="shared" si="19"/>
        <v>OK</v>
      </c>
      <c r="N1150" s="15"/>
    </row>
    <row r="1151" spans="1:14" ht="45" x14ac:dyDescent="0.25">
      <c r="A1151" s="257" t="s">
        <v>834</v>
      </c>
      <c r="B1151" s="257" t="s">
        <v>2638</v>
      </c>
      <c r="C1151" s="257" t="s">
        <v>688</v>
      </c>
      <c r="D1151" s="277" t="s">
        <v>2639</v>
      </c>
      <c r="E1151" s="278" t="s">
        <v>711</v>
      </c>
      <c r="F1151" s="279" t="s">
        <v>688</v>
      </c>
      <c r="G1151" s="277" t="s">
        <v>2640</v>
      </c>
      <c r="H1151" s="280" t="str">
        <f>IF(OR(AND('FIN1-SOURCE'!AY41="",'FIN1-SOURCE'!AZ41=""),AND('FIN1-SOURCE'!AY54="",'FIN1-SOURCE'!AZ54=""),AND('FIN1-SOURCE'!AY66="",'FIN1-SOURCE'!AZ66=""),AND('FIN1-SOURCE'!AZ41="K",'FIN1-SOURCE'!AZ54="K",'FIN1-SOURCE'!AZ66="K"),OR('FIN1-SOURCE'!AZ41="O",'FIN1-SOURCE'!AZ54="O",'FIN1-SOURCE'!AZ66="O")),"",SUM('FIN1-SOURCE'!AY41,'FIN1-SOURCE'!AY54,'FIN1-SOURCE'!AY66))</f>
        <v/>
      </c>
      <c r="I1151" s="280" t="str">
        <f>IF(AND(OR(AND('FIN1-SOURCE'!AZ41="O",'FIN1-SOURCE'!AZ54="O",'FIN1-SOURCE'!AZ66="O"),AND('FIN1-SOURCE'!AZ41="K",'FIN1-SOURCE'!AZ54="K",'FIN1-SOURCE'!AZ66="K")),SUM('FIN1-SOURCE'!AY41,'FIN1-SOURCE'!AY54,'FIN1-SOURCE'!AY66)=0,ISNUMBER('FIN1-SOURCE'!AY81)),"",IF(OR('FIN1-SOURCE'!AZ41="O",'FIN1-SOURCE'!AZ54="O",'FIN1-SOURCE'!AZ66="O"),"O",IF(AND('FIN1-SOURCE'!AZ41='FIN1-SOURCE'!AZ54,'FIN1-SOURCE'!AZ54='FIN1-SOURCE'!AZ66,OR('FIN1-SOURCE'!AZ41="K",'FIN1-SOURCE'!AZ41="W",'FIN1-SOURCE'!AZ41="M")), UPPER('FIN1-SOURCE'!AZ41),"")))</f>
        <v/>
      </c>
      <c r="J1151" s="281" t="s">
        <v>711</v>
      </c>
      <c r="K1151" s="280" t="str">
        <f>IF(AND(ISBLANK('FIN1-SOURCE'!AY81),$L$1151&lt;&gt;"M"),"",'FIN1-SOURCE'!AY81)</f>
        <v/>
      </c>
      <c r="L1151" s="280" t="str">
        <f>IF(ISBLANK('FIN1-SOURCE'!AZ81),"",'FIN1-SOURCE'!AZ81)</f>
        <v/>
      </c>
      <c r="M1151" s="257" t="str">
        <f t="shared" si="19"/>
        <v>OK</v>
      </c>
      <c r="N1151" s="15"/>
    </row>
    <row r="1152" spans="1:14" ht="45" x14ac:dyDescent="0.25">
      <c r="A1152" s="257" t="s">
        <v>834</v>
      </c>
      <c r="B1152" s="257" t="s">
        <v>7778</v>
      </c>
      <c r="C1152" s="257" t="s">
        <v>688</v>
      </c>
      <c r="D1152" s="277" t="s">
        <v>2641</v>
      </c>
      <c r="E1152" s="278" t="s">
        <v>711</v>
      </c>
      <c r="F1152" s="279" t="s">
        <v>688</v>
      </c>
      <c r="G1152" s="277" t="s">
        <v>2644</v>
      </c>
      <c r="H1152" s="280" t="str">
        <f>IF(OR(AND('FIN1-SOURCE'!AY42="",'FIN1-SOURCE'!AZ42=""),AND('FIN1-SOURCE'!AY55="",'FIN1-SOURCE'!AZ55=""),AND('FIN1-SOURCE'!AY67="",'FIN1-SOURCE'!AZ67=""),AND('FIN1-SOURCE'!AZ42="K",'FIN1-SOURCE'!AZ55="K",'FIN1-SOURCE'!AZ67="K"),OR('FIN1-SOURCE'!AZ42="O",'FIN1-SOURCE'!AZ55="O",'FIN1-SOURCE'!AZ67="O")),"",SUM('FIN1-SOURCE'!AY42,'FIN1-SOURCE'!AY55,'FIN1-SOURCE'!AY67))</f>
        <v/>
      </c>
      <c r="I1152" s="280" t="str">
        <f>IF(AND(OR(AND('FIN1-SOURCE'!AZ42="O",'FIN1-SOURCE'!AZ55="O",'FIN1-SOURCE'!AZ67="O"),AND('FIN1-SOURCE'!AZ42="K",'FIN1-SOURCE'!AZ55="K",'FIN1-SOURCE'!AZ67="K")),SUM('FIN1-SOURCE'!AY42,'FIN1-SOURCE'!AY55,'FIN1-SOURCE'!AY67)=0,ISNUMBER('FIN1-SOURCE'!AY83)),"",IF(OR('FIN1-SOURCE'!AZ42="O",'FIN1-SOURCE'!AZ55="O",'FIN1-SOURCE'!AZ67="O"),"O",IF(AND('FIN1-SOURCE'!AZ42='FIN1-SOURCE'!AZ55,'FIN1-SOURCE'!AZ55='FIN1-SOURCE'!AZ67,OR('FIN1-SOURCE'!AZ42="K",'FIN1-SOURCE'!AZ42="W",'FIN1-SOURCE'!AZ42="M")), UPPER('FIN1-SOURCE'!AZ42),"")))</f>
        <v/>
      </c>
      <c r="J1152" s="281" t="s">
        <v>711</v>
      </c>
      <c r="K1152" s="280" t="str">
        <f>IF(AND(ISBLANK('FIN1-SOURCE'!AY83),$L$1152&lt;&gt;"M"),"",'FIN1-SOURCE'!AY83)</f>
        <v/>
      </c>
      <c r="L1152" s="280" t="str">
        <f>IF(ISBLANK('FIN1-SOURCE'!AZ83),"",'FIN1-SOURCE'!AZ83)</f>
        <v/>
      </c>
      <c r="M1152" s="257" t="str">
        <f t="shared" si="19"/>
        <v>OK</v>
      </c>
      <c r="N1152" s="15"/>
    </row>
    <row r="1153" spans="1:14" ht="45" x14ac:dyDescent="0.25">
      <c r="A1153" s="257" t="s">
        <v>834</v>
      </c>
      <c r="B1153" s="257" t="s">
        <v>7779</v>
      </c>
      <c r="C1153" s="257" t="s">
        <v>688</v>
      </c>
      <c r="D1153" s="277" t="s">
        <v>2643</v>
      </c>
      <c r="E1153" s="278" t="s">
        <v>711</v>
      </c>
      <c r="F1153" s="279" t="s">
        <v>688</v>
      </c>
      <c r="G1153" s="277" t="s">
        <v>2646</v>
      </c>
      <c r="H1153" s="280" t="str">
        <f>IF(OR(AND('FIN1-SOURCE'!AY43="",'FIN1-SOURCE'!AZ43=""),AND('FIN1-SOURCE'!AY56="",'FIN1-SOURCE'!AZ56=""),AND('FIN1-SOURCE'!AY68="",'FIN1-SOURCE'!AZ68=""),AND('FIN1-SOURCE'!AZ43="K",'FIN1-SOURCE'!AZ56="K",'FIN1-SOURCE'!AZ68="K"),OR('FIN1-SOURCE'!AZ43="O",'FIN1-SOURCE'!AZ56="O",'FIN1-SOURCE'!AZ68="O")),"",SUM('FIN1-SOURCE'!AY43,'FIN1-SOURCE'!AY56,'FIN1-SOURCE'!AY68))</f>
        <v/>
      </c>
      <c r="I1153" s="280" t="str">
        <f>IF(AND(OR(AND('FIN1-SOURCE'!AZ43="O",'FIN1-SOURCE'!AZ56="O",'FIN1-SOURCE'!AZ68="O"),AND('FIN1-SOURCE'!AZ43="K",'FIN1-SOURCE'!AZ56="K",'FIN1-SOURCE'!AZ68="K")),SUM('FIN1-SOURCE'!AY43,'FIN1-SOURCE'!AY56,'FIN1-SOURCE'!AY68)=0,ISNUMBER('FIN1-SOURCE'!AY84)),"",IF(OR('FIN1-SOURCE'!AZ43="O",'FIN1-SOURCE'!AZ56="O",'FIN1-SOURCE'!AZ68="O"),"O",IF(AND('FIN1-SOURCE'!AZ43='FIN1-SOURCE'!AZ56,'FIN1-SOURCE'!AZ56='FIN1-SOURCE'!AZ68,OR('FIN1-SOURCE'!AZ43="K",'FIN1-SOURCE'!AZ43="W",'FIN1-SOURCE'!AZ43="M")), UPPER('FIN1-SOURCE'!AZ43),"")))</f>
        <v/>
      </c>
      <c r="J1153" s="281" t="s">
        <v>711</v>
      </c>
      <c r="K1153" s="280" t="str">
        <f>IF(AND(ISBLANK('FIN1-SOURCE'!AY84),$L$1153&lt;&gt;"M"),"",'FIN1-SOURCE'!AY84)</f>
        <v/>
      </c>
      <c r="L1153" s="280" t="str">
        <f>IF(ISBLANK('FIN1-SOURCE'!AZ84),"",'FIN1-SOURCE'!AZ84)</f>
        <v/>
      </c>
      <c r="M1153" s="257" t="str">
        <f t="shared" si="19"/>
        <v>OK</v>
      </c>
      <c r="N1153" s="15"/>
    </row>
    <row r="1154" spans="1:14" ht="45" x14ac:dyDescent="0.25">
      <c r="A1154" s="257" t="s">
        <v>834</v>
      </c>
      <c r="B1154" s="257" t="s">
        <v>7780</v>
      </c>
      <c r="C1154" s="257" t="s">
        <v>688</v>
      </c>
      <c r="D1154" s="277" t="s">
        <v>2645</v>
      </c>
      <c r="E1154" s="278" t="s">
        <v>711</v>
      </c>
      <c r="F1154" s="279" t="s">
        <v>688</v>
      </c>
      <c r="G1154" s="277" t="s">
        <v>2647</v>
      </c>
      <c r="H1154" s="280" t="str">
        <f>IF(OR(AND('FIN1-SOURCE'!AY44="",'FIN1-SOURCE'!AZ44=""),AND('FIN1-SOURCE'!AY57="",'FIN1-SOURCE'!AZ57=""),AND('FIN1-SOURCE'!AY69="",'FIN1-SOURCE'!AZ69=""),AND('FIN1-SOURCE'!AZ44="K",'FIN1-SOURCE'!AZ57="K",'FIN1-SOURCE'!AZ69="K"),OR('FIN1-SOURCE'!AZ44="O",'FIN1-SOURCE'!AZ57="O",'FIN1-SOURCE'!AZ69="O")),"",SUM('FIN1-SOURCE'!AY44,'FIN1-SOURCE'!AY57,'FIN1-SOURCE'!AY69))</f>
        <v/>
      </c>
      <c r="I1154" s="280" t="str">
        <f>IF(AND(OR(AND('FIN1-SOURCE'!AZ44="O",'FIN1-SOURCE'!AZ57="O",'FIN1-SOURCE'!AZ69="O"),AND('FIN1-SOURCE'!AZ44="K",'FIN1-SOURCE'!AZ57="K",'FIN1-SOURCE'!AZ69="K")),SUM('FIN1-SOURCE'!AY44,'FIN1-SOURCE'!AY57,'FIN1-SOURCE'!AY69)=0,ISNUMBER('FIN1-SOURCE'!AY85)),"",IF(OR('FIN1-SOURCE'!AZ44="O",'FIN1-SOURCE'!AZ57="O",'FIN1-SOURCE'!AZ69="O"),"O",IF(AND('FIN1-SOURCE'!AZ44='FIN1-SOURCE'!AZ57,'FIN1-SOURCE'!AZ57='FIN1-SOURCE'!AZ69,OR('FIN1-SOURCE'!AZ44="K",'FIN1-SOURCE'!AZ44="W",'FIN1-SOURCE'!AZ44="M")), UPPER('FIN1-SOURCE'!AZ44),"")))</f>
        <v/>
      </c>
      <c r="J1154" s="281" t="s">
        <v>711</v>
      </c>
      <c r="K1154" s="280" t="str">
        <f>IF(AND(ISBLANK('FIN1-SOURCE'!AY85),$L$1154&lt;&gt;"M"),"",'FIN1-SOURCE'!AY85)</f>
        <v/>
      </c>
      <c r="L1154" s="280" t="str">
        <f>IF(ISBLANK('FIN1-SOURCE'!AZ85),"",'FIN1-SOURCE'!AZ85)</f>
        <v/>
      </c>
      <c r="M1154" s="257" t="str">
        <f t="shared" si="19"/>
        <v>OK</v>
      </c>
      <c r="N1154" s="15"/>
    </row>
    <row r="1155" spans="1:14" ht="33.75" x14ac:dyDescent="0.25">
      <c r="A1155" s="257" t="s">
        <v>834</v>
      </c>
      <c r="B1155" s="257" t="s">
        <v>7781</v>
      </c>
      <c r="C1155" s="257" t="s">
        <v>688</v>
      </c>
      <c r="D1155" s="277" t="s">
        <v>7782</v>
      </c>
      <c r="E1155" s="278" t="s">
        <v>711</v>
      </c>
      <c r="F1155" s="279" t="s">
        <v>688</v>
      </c>
      <c r="G1155" s="277" t="s">
        <v>5678</v>
      </c>
      <c r="H1155" s="280" t="str">
        <f>IF(OR(AND('FIN1-SOURCE'!AY75="",'FIN1-SOURCE'!AZ75=""),AND('FIN1-SOURCE'!AY85="",'FIN1-SOURCE'!AZ85=""),AND('FIN1-SOURCE'!AZ75="K",'FIN1-SOURCE'!AZ85="K"),OR('FIN1-SOURCE'!AZ75="O",'FIN1-SOURCE'!AZ85="O")),"",SUM('FIN1-SOURCE'!AY75,'FIN1-SOURCE'!AY85))</f>
        <v/>
      </c>
      <c r="I1155" s="280" t="str">
        <f>IF(AND(OR(AND('FIN1-SOURCE'!AZ75="O",'FIN1-SOURCE'!AZ85="O"),AND('FIN1-SOURCE'!AZ75="K",'FIN1-SOURCE'!AZ85="K")),SUM('FIN1-SOURCE'!AY75,'FIN1-SOURCE'!AY85)=0,ISNUMBER('FIN1-SOURCE'!AY86)),"",IF(OR('FIN1-SOURCE'!AZ75="O",'FIN1-SOURCE'!AZ85="O"),"O",IF(AND('FIN1-SOURCE'!AZ75='FIN1-SOURCE'!AZ85,OR('FIN1-SOURCE'!AZ75="K",'FIN1-SOURCE'!AZ75="W",'FIN1-SOURCE'!AZ75="M")), UPPER('FIN1-SOURCE'!AZ75),"")))</f>
        <v/>
      </c>
      <c r="J1155" s="281" t="s">
        <v>711</v>
      </c>
      <c r="K1155" s="280" t="str">
        <f>IF(AND(ISBLANK('FIN1-SOURCE'!AY86),$L$1155&lt;&gt;"M"),"",'FIN1-SOURCE'!AY86)</f>
        <v/>
      </c>
      <c r="L1155" s="280" t="str">
        <f>IF(ISBLANK('FIN1-SOURCE'!AZ86),"",'FIN1-SOURCE'!AZ86)</f>
        <v/>
      </c>
      <c r="M1155" s="257" t="str">
        <f t="shared" si="19"/>
        <v>OK</v>
      </c>
      <c r="N1155" s="15"/>
    </row>
    <row r="1156" spans="1:14" ht="33.75" x14ac:dyDescent="0.25">
      <c r="A1156" s="257" t="s">
        <v>834</v>
      </c>
      <c r="B1156" s="257" t="s">
        <v>7783</v>
      </c>
      <c r="C1156" s="257" t="s">
        <v>688</v>
      </c>
      <c r="D1156" s="277" t="s">
        <v>7784</v>
      </c>
      <c r="E1156" s="278" t="s">
        <v>711</v>
      </c>
      <c r="F1156" s="279" t="s">
        <v>688</v>
      </c>
      <c r="G1156" s="277" t="s">
        <v>2648</v>
      </c>
      <c r="H1156" s="280" t="str">
        <f>IF(OR(AND('FIN1-SOURCE'!AY88="",'FIN1-SOURCE'!AZ88=""),AND('FIN1-SOURCE'!AY89="",'FIN1-SOURCE'!AZ89=""),AND('FIN1-SOURCE'!AZ88="K",'FIN1-SOURCE'!AZ89="K"),OR('FIN1-SOURCE'!AZ88="O",'FIN1-SOURCE'!AZ89="O")),"",SUM('FIN1-SOURCE'!AY88,'FIN1-SOURCE'!AY89))</f>
        <v/>
      </c>
      <c r="I1156" s="280" t="str">
        <f>IF(AND(OR(AND('FIN1-SOURCE'!AZ88="O",'FIN1-SOURCE'!AZ89="O"),AND('FIN1-SOURCE'!AZ88="K",'FIN1-SOURCE'!AZ89="K")),SUM('FIN1-SOURCE'!AY88,'FIN1-SOURCE'!AY89)=0,ISNUMBER('FIN1-SOURCE'!AY90)),"",IF(OR('FIN1-SOURCE'!AZ88="O",'FIN1-SOURCE'!AZ89="O"),"O",IF(AND('FIN1-SOURCE'!AZ88='FIN1-SOURCE'!AZ89,OR('FIN1-SOURCE'!AZ88="K",'FIN1-SOURCE'!AZ88="W",'FIN1-SOURCE'!AZ88="M")), UPPER('FIN1-SOURCE'!AZ88),"")))</f>
        <v/>
      </c>
      <c r="J1156" s="281" t="s">
        <v>711</v>
      </c>
      <c r="K1156" s="280" t="str">
        <f>IF(AND(ISBLANK('FIN1-SOURCE'!AY90),$L$1156&lt;&gt;"M"),"",'FIN1-SOURCE'!AY90)</f>
        <v/>
      </c>
      <c r="L1156" s="280" t="str">
        <f>IF(ISBLANK('FIN1-SOURCE'!AZ90),"",'FIN1-SOURCE'!AZ90)</f>
        <v/>
      </c>
      <c r="M1156" s="257" t="str">
        <f t="shared" si="19"/>
        <v>OK</v>
      </c>
      <c r="N1156" s="15"/>
    </row>
    <row r="1157" spans="1:14" ht="33.75" x14ac:dyDescent="0.25">
      <c r="A1157" s="257" t="s">
        <v>834</v>
      </c>
      <c r="B1157" s="257" t="s">
        <v>7785</v>
      </c>
      <c r="C1157" s="257" t="s">
        <v>688</v>
      </c>
      <c r="D1157" s="277" t="s">
        <v>7786</v>
      </c>
      <c r="E1157" s="278" t="s">
        <v>711</v>
      </c>
      <c r="F1157" s="279" t="s">
        <v>688</v>
      </c>
      <c r="G1157" s="277" t="s">
        <v>7787</v>
      </c>
      <c r="H1157" s="280" t="str">
        <f>IF(OR(AND('FIN1-SOURCE'!AY87="",'FIN1-SOURCE'!AZ87=""),AND('FIN1-SOURCE'!AY90="",'FIN1-SOURCE'!AZ90=""),AND('FIN1-SOURCE'!AZ87="K",'FIN1-SOURCE'!AZ90="K"),OR('FIN1-SOURCE'!AZ87="O",'FIN1-SOURCE'!AZ90="O")),"",SUM('FIN1-SOURCE'!AY87,'FIN1-SOURCE'!AY90))</f>
        <v/>
      </c>
      <c r="I1157" s="280" t="str">
        <f>IF(AND(OR(AND('FIN1-SOURCE'!AZ87="O",'FIN1-SOURCE'!AZ90="O"),AND('FIN1-SOURCE'!AZ87="K",'FIN1-SOURCE'!AZ90="K")),SUM('FIN1-SOURCE'!AY87,'FIN1-SOURCE'!AY90)=0,ISNUMBER('FIN1-SOURCE'!AY91)),"",IF(OR('FIN1-SOURCE'!AZ87="O",'FIN1-SOURCE'!AZ90="O"),"O",IF(AND('FIN1-SOURCE'!AZ87='FIN1-SOURCE'!AZ90,OR('FIN1-SOURCE'!AZ87="K",'FIN1-SOURCE'!AZ87="W",'FIN1-SOURCE'!AZ87="M")), UPPER('FIN1-SOURCE'!AZ87),"")))</f>
        <v/>
      </c>
      <c r="J1157" s="281" t="s">
        <v>711</v>
      </c>
      <c r="K1157" s="280" t="str">
        <f>IF(AND(ISBLANK('FIN1-SOURCE'!AY91),$L$1157&lt;&gt;"M"),"",'FIN1-SOURCE'!AY91)</f>
        <v/>
      </c>
      <c r="L1157" s="280" t="str">
        <f>IF(ISBLANK('FIN1-SOURCE'!AZ91),"",'FIN1-SOURCE'!AZ91)</f>
        <v/>
      </c>
      <c r="M1157" s="257" t="str">
        <f t="shared" si="19"/>
        <v>OK</v>
      </c>
      <c r="N1157" s="15"/>
    </row>
    <row r="1158" spans="1:14" ht="45" x14ac:dyDescent="0.25">
      <c r="A1158" s="257" t="s">
        <v>834</v>
      </c>
      <c r="B1158" s="257" t="s">
        <v>7788</v>
      </c>
      <c r="C1158" s="257" t="s">
        <v>688</v>
      </c>
      <c r="D1158" s="277" t="s">
        <v>7789</v>
      </c>
      <c r="E1158" s="278" t="s">
        <v>711</v>
      </c>
      <c r="F1158" s="279" t="s">
        <v>688</v>
      </c>
      <c r="G1158" s="277" t="s">
        <v>2649</v>
      </c>
      <c r="H1158" s="280" t="str">
        <f>IF(OR(AND('FIN1-SOURCE'!AY93="",'FIN1-SOURCE'!AZ93=""),AND('FIN1-SOURCE'!AY94="",'FIN1-SOURCE'!AZ94=""),AND('FIN1-SOURCE'!AY95="",'FIN1-SOURCE'!AZ95=""),AND('FIN1-SOURCE'!AZ93="K",'FIN1-SOURCE'!AZ94="K",'FIN1-SOURCE'!AZ95="K"),OR('FIN1-SOURCE'!AZ93="O",'FIN1-SOURCE'!AZ94="O",'FIN1-SOURCE'!AZ95="O")),"",SUM('FIN1-SOURCE'!AY93,'FIN1-SOURCE'!AY94,'FIN1-SOURCE'!AY95))</f>
        <v/>
      </c>
      <c r="I1158" s="280" t="str">
        <f>IF(AND(OR(AND('FIN1-SOURCE'!AZ93="O",'FIN1-SOURCE'!AZ94="O",'FIN1-SOURCE'!AZ95="O"),AND('FIN1-SOURCE'!AZ93="K",'FIN1-SOURCE'!AZ94="K",'FIN1-SOURCE'!AZ95="K")),SUM('FIN1-SOURCE'!AY93,'FIN1-SOURCE'!AY94,'FIN1-SOURCE'!AY95)=0,ISNUMBER('FIN1-SOURCE'!AY96)),"",IF(OR('FIN1-SOURCE'!AZ93="O",'FIN1-SOURCE'!AZ94="O",'FIN1-SOURCE'!AZ95="O"),"O",IF(AND('FIN1-SOURCE'!AZ93='FIN1-SOURCE'!AZ94,'FIN1-SOURCE'!AZ94='FIN1-SOURCE'!AZ95,OR('FIN1-SOURCE'!AZ93="K",'FIN1-SOURCE'!AZ93="W",'FIN1-SOURCE'!AZ93="M")), UPPER('FIN1-SOURCE'!AZ93),"")))</f>
        <v/>
      </c>
      <c r="J1158" s="281" t="s">
        <v>711</v>
      </c>
      <c r="K1158" s="280" t="str">
        <f>IF(AND(ISBLANK('FIN1-SOURCE'!AY96),$L$1158&lt;&gt;"M"),"",'FIN1-SOURCE'!AY96)</f>
        <v/>
      </c>
      <c r="L1158" s="280" t="str">
        <f>IF(ISBLANK('FIN1-SOURCE'!AZ96),"",'FIN1-SOURCE'!AZ96)</f>
        <v/>
      </c>
      <c r="M1158" s="257" t="str">
        <f t="shared" si="19"/>
        <v>OK</v>
      </c>
      <c r="N1158" s="15"/>
    </row>
    <row r="1159" spans="1:14" ht="33.75" x14ac:dyDescent="0.25">
      <c r="A1159" s="257" t="s">
        <v>834</v>
      </c>
      <c r="B1159" s="257" t="s">
        <v>7790</v>
      </c>
      <c r="C1159" s="257" t="s">
        <v>688</v>
      </c>
      <c r="D1159" s="277" t="s">
        <v>7791</v>
      </c>
      <c r="E1159" s="278" t="s">
        <v>711</v>
      </c>
      <c r="F1159" s="279" t="s">
        <v>688</v>
      </c>
      <c r="G1159" s="277" t="s">
        <v>7792</v>
      </c>
      <c r="H1159" s="280" t="str">
        <f>IF(OR(AND('FIN1-SOURCE'!AY91="",'FIN1-SOURCE'!AZ91=""),AND('FIN1-SOURCE'!AY96="",'FIN1-SOURCE'!AZ96=""),AND('FIN1-SOURCE'!AZ91="K",'FIN1-SOURCE'!AZ96="K"),OR('FIN1-SOURCE'!AZ91="O",'FIN1-SOURCE'!AZ96="O")),"",SUM('FIN1-SOURCE'!AY91,'FIN1-SOURCE'!AY96))</f>
        <v/>
      </c>
      <c r="I1159" s="280" t="str">
        <f>IF(AND(OR(AND('FIN1-SOURCE'!AZ91="O",'FIN1-SOURCE'!AZ96="O"),AND('FIN1-SOURCE'!AZ91="K",'FIN1-SOURCE'!AZ96="K")),SUM('FIN1-SOURCE'!AY91,'FIN1-SOURCE'!AY96)=0,ISNUMBER('FIN1-SOURCE'!AY97)),"",IF(OR('FIN1-SOURCE'!AZ91="O",'FIN1-SOURCE'!AZ96="O"),"O",IF(AND('FIN1-SOURCE'!AZ91='FIN1-SOURCE'!AZ96,OR('FIN1-SOURCE'!AZ91="K",'FIN1-SOURCE'!AZ91="W",'FIN1-SOURCE'!AZ91="M")), UPPER('FIN1-SOURCE'!AZ91),"")))</f>
        <v/>
      </c>
      <c r="J1159" s="281" t="s">
        <v>711</v>
      </c>
      <c r="K1159" s="280" t="str">
        <f>IF(AND(ISBLANK('FIN1-SOURCE'!AY97),$L$1159&lt;&gt;"M"),"",'FIN1-SOURCE'!AY97)</f>
        <v/>
      </c>
      <c r="L1159" s="280" t="str">
        <f>IF(ISBLANK('FIN1-SOURCE'!AZ97),"",'FIN1-SOURCE'!AZ97)</f>
        <v/>
      </c>
      <c r="M1159" s="257" t="str">
        <f t="shared" si="19"/>
        <v>OK</v>
      </c>
      <c r="N1159" s="15"/>
    </row>
    <row r="1160" spans="1:14" ht="33.75" x14ac:dyDescent="0.25">
      <c r="A1160" s="257" t="s">
        <v>834</v>
      </c>
      <c r="B1160" s="257" t="s">
        <v>7793</v>
      </c>
      <c r="C1160" s="257" t="s">
        <v>688</v>
      </c>
      <c r="D1160" s="277" t="s">
        <v>7794</v>
      </c>
      <c r="E1160" s="278" t="s">
        <v>711</v>
      </c>
      <c r="F1160" s="279" t="s">
        <v>688</v>
      </c>
      <c r="G1160" s="277" t="s">
        <v>2650</v>
      </c>
      <c r="H1160" s="280" t="str">
        <f>IF(OR(AND('FIN1-SOURCE'!AY99="",'FIN1-SOURCE'!AZ99=""),AND('FIN1-SOURCE'!AY100="",'FIN1-SOURCE'!AZ100=""),AND('FIN1-SOURCE'!AZ99="K",'FIN1-SOURCE'!AZ100="K"),OR('FIN1-SOURCE'!AZ99="O",'FIN1-SOURCE'!AZ100="O")),"",SUM('FIN1-SOURCE'!AY99,'FIN1-SOURCE'!AY100))</f>
        <v/>
      </c>
      <c r="I1160" s="280" t="str">
        <f>IF(AND(OR(AND('FIN1-SOURCE'!AZ99="O",'FIN1-SOURCE'!AZ100="O"),AND('FIN1-SOURCE'!AZ99="K",'FIN1-SOURCE'!AZ100="K")),SUM('FIN1-SOURCE'!AY99,'FIN1-SOURCE'!AY100)=0,ISNUMBER('FIN1-SOURCE'!AY101)),"",IF(OR('FIN1-SOURCE'!AZ99="O",'FIN1-SOURCE'!AZ100="O"),"O",IF(AND('FIN1-SOURCE'!AZ99='FIN1-SOURCE'!AZ100,OR('FIN1-SOURCE'!AZ99="K",'FIN1-SOURCE'!AZ99="W",'FIN1-SOURCE'!AZ99="M")), UPPER('FIN1-SOURCE'!AZ99),"")))</f>
        <v/>
      </c>
      <c r="J1160" s="281" t="s">
        <v>711</v>
      </c>
      <c r="K1160" s="280" t="str">
        <f>IF(AND(ISBLANK('FIN1-SOURCE'!AY101),$L$1160&lt;&gt;"M"),"",'FIN1-SOURCE'!AY101)</f>
        <v/>
      </c>
      <c r="L1160" s="280" t="str">
        <f>IF(ISBLANK('FIN1-SOURCE'!AZ101),"",'FIN1-SOURCE'!AZ101)</f>
        <v/>
      </c>
      <c r="M1160" s="257" t="str">
        <f t="shared" si="19"/>
        <v>OK</v>
      </c>
      <c r="N1160" s="15"/>
    </row>
    <row r="1161" spans="1:14" ht="33.75" x14ac:dyDescent="0.25">
      <c r="A1161" s="257" t="s">
        <v>834</v>
      </c>
      <c r="B1161" s="257" t="s">
        <v>7795</v>
      </c>
      <c r="C1161" s="257" t="s">
        <v>688</v>
      </c>
      <c r="D1161" s="277" t="s">
        <v>7796</v>
      </c>
      <c r="E1161" s="278" t="s">
        <v>711</v>
      </c>
      <c r="F1161" s="279" t="s">
        <v>688</v>
      </c>
      <c r="G1161" s="277" t="s">
        <v>7797</v>
      </c>
      <c r="H1161" s="280" t="str">
        <f>IF(OR(AND('FIN1-SOURCE'!AY98="",'FIN1-SOURCE'!AZ98=""),AND('FIN1-SOURCE'!AY101="",'FIN1-SOURCE'!AZ101=""),AND('FIN1-SOURCE'!AZ98="K",'FIN1-SOURCE'!AZ101="K"),OR('FIN1-SOURCE'!AZ98="O",'FIN1-SOURCE'!AZ101="O")),"",SUM('FIN1-SOURCE'!AY98,'FIN1-SOURCE'!AY101))</f>
        <v/>
      </c>
      <c r="I1161" s="280" t="str">
        <f>IF(AND(OR(AND('FIN1-SOURCE'!AZ98="O",'FIN1-SOURCE'!AZ101="O"),AND('FIN1-SOURCE'!AZ98="K",'FIN1-SOURCE'!AZ101="K")),SUM('FIN1-SOURCE'!AY98,'FIN1-SOURCE'!AY101)=0,ISNUMBER('FIN1-SOURCE'!AY102)),"",IF(OR('FIN1-SOURCE'!AZ98="O",'FIN1-SOURCE'!AZ101="O"),"O",IF(AND('FIN1-SOURCE'!AZ98='FIN1-SOURCE'!AZ101,OR('FIN1-SOURCE'!AZ98="K",'FIN1-SOURCE'!AZ98="W",'FIN1-SOURCE'!AZ98="M")), UPPER('FIN1-SOURCE'!AZ98),"")))</f>
        <v/>
      </c>
      <c r="J1161" s="281" t="s">
        <v>711</v>
      </c>
      <c r="K1161" s="280" t="str">
        <f>IF(AND(ISBLANK('FIN1-SOURCE'!AY102),$L$1161&lt;&gt;"M"),"",'FIN1-SOURCE'!AY102)</f>
        <v/>
      </c>
      <c r="L1161" s="280" t="str">
        <f>IF(ISBLANK('FIN1-SOURCE'!AZ102),"",'FIN1-SOURCE'!AZ102)</f>
        <v/>
      </c>
      <c r="M1161" s="257" t="str">
        <f t="shared" si="19"/>
        <v>OK</v>
      </c>
      <c r="N1161" s="15"/>
    </row>
    <row r="1162" spans="1:14" ht="45" x14ac:dyDescent="0.25">
      <c r="A1162" s="257" t="s">
        <v>834</v>
      </c>
      <c r="B1162" s="257" t="s">
        <v>7798</v>
      </c>
      <c r="C1162" s="257" t="s">
        <v>688</v>
      </c>
      <c r="D1162" s="277" t="s">
        <v>7799</v>
      </c>
      <c r="E1162" s="278" t="s">
        <v>711</v>
      </c>
      <c r="F1162" s="279" t="s">
        <v>688</v>
      </c>
      <c r="G1162" s="277" t="s">
        <v>2651</v>
      </c>
      <c r="H1162" s="280" t="str">
        <f>IF(OR(AND('FIN1-SOURCE'!AY104="",'FIN1-SOURCE'!AZ104=""),AND('FIN1-SOURCE'!AY105="",'FIN1-SOURCE'!AZ105=""),AND('FIN1-SOURCE'!AY106="",'FIN1-SOURCE'!AZ106=""),AND('FIN1-SOURCE'!AZ104="K",'FIN1-SOURCE'!AZ105="K",'FIN1-SOURCE'!AZ106="K"),OR('FIN1-SOURCE'!AZ104="O",'FIN1-SOURCE'!AZ105="O",'FIN1-SOURCE'!AZ106="O")),"",SUM('FIN1-SOURCE'!AY104,'FIN1-SOURCE'!AY105,'FIN1-SOURCE'!AY106))</f>
        <v/>
      </c>
      <c r="I1162" s="280" t="str">
        <f>IF(AND(OR(AND('FIN1-SOURCE'!AZ104="O",'FIN1-SOURCE'!AZ105="O",'FIN1-SOURCE'!AZ106="O"),AND('FIN1-SOURCE'!AZ104="K",'FIN1-SOURCE'!AZ105="K",'FIN1-SOURCE'!AZ106="K")),SUM('FIN1-SOURCE'!AY104,'FIN1-SOURCE'!AY105,'FIN1-SOURCE'!AY106)=0,ISNUMBER('FIN1-SOURCE'!AY107)),"",IF(OR('FIN1-SOURCE'!AZ104="O",'FIN1-SOURCE'!AZ105="O",'FIN1-SOURCE'!AZ106="O"),"O",IF(AND('FIN1-SOURCE'!AZ104='FIN1-SOURCE'!AZ105,'FIN1-SOURCE'!AZ105='FIN1-SOURCE'!AZ106,OR('FIN1-SOURCE'!AZ104="K",'FIN1-SOURCE'!AZ104="W",'FIN1-SOURCE'!AZ104="M")), UPPER('FIN1-SOURCE'!AZ104),"")))</f>
        <v/>
      </c>
      <c r="J1162" s="281" t="s">
        <v>711</v>
      </c>
      <c r="K1162" s="280" t="str">
        <f>IF(AND(ISBLANK('FIN1-SOURCE'!AY107),$L$1162&lt;&gt;"M"),"",'FIN1-SOURCE'!AY107)</f>
        <v/>
      </c>
      <c r="L1162" s="280" t="str">
        <f>IF(ISBLANK('FIN1-SOURCE'!AZ107),"",'FIN1-SOURCE'!AZ107)</f>
        <v/>
      </c>
      <c r="M1162" s="257" t="str">
        <f t="shared" si="19"/>
        <v>OK</v>
      </c>
      <c r="N1162" s="15"/>
    </row>
    <row r="1163" spans="1:14" ht="33.75" x14ac:dyDescent="0.25">
      <c r="A1163" s="257" t="s">
        <v>834</v>
      </c>
      <c r="B1163" s="257" t="s">
        <v>7800</v>
      </c>
      <c r="C1163" s="257" t="s">
        <v>688</v>
      </c>
      <c r="D1163" s="277" t="s">
        <v>7801</v>
      </c>
      <c r="E1163" s="278" t="s">
        <v>711</v>
      </c>
      <c r="F1163" s="279" t="s">
        <v>688</v>
      </c>
      <c r="G1163" s="277" t="s">
        <v>7802</v>
      </c>
      <c r="H1163" s="280" t="str">
        <f>IF(OR(AND('FIN1-SOURCE'!AY102="",'FIN1-SOURCE'!AZ102=""),AND('FIN1-SOURCE'!AY107="",'FIN1-SOURCE'!AZ107=""),AND('FIN1-SOURCE'!AZ102="K",'FIN1-SOURCE'!AZ107="K"),OR('FIN1-SOURCE'!AZ102="O",'FIN1-SOURCE'!AZ107="O")),"",SUM('FIN1-SOURCE'!AY102,'FIN1-SOURCE'!AY107))</f>
        <v/>
      </c>
      <c r="I1163" s="280" t="str">
        <f>IF(AND(OR(AND('FIN1-SOURCE'!AZ102="O",'FIN1-SOURCE'!AZ107="O"),AND('FIN1-SOURCE'!AZ102="K",'FIN1-SOURCE'!AZ107="K")),SUM('FIN1-SOURCE'!AY102,'FIN1-SOURCE'!AY107)=0,ISNUMBER('FIN1-SOURCE'!AY108)),"",IF(OR('FIN1-SOURCE'!AZ102="O",'FIN1-SOURCE'!AZ107="O"),"O",IF(AND('FIN1-SOURCE'!AZ102='FIN1-SOURCE'!AZ107,OR('FIN1-SOURCE'!AZ102="K",'FIN1-SOURCE'!AZ102="W",'FIN1-SOURCE'!AZ102="M")), UPPER('FIN1-SOURCE'!AZ102),"")))</f>
        <v/>
      </c>
      <c r="J1163" s="281" t="s">
        <v>711</v>
      </c>
      <c r="K1163" s="280" t="str">
        <f>IF(AND(ISBLANK('FIN1-SOURCE'!AY108),$L$1163&lt;&gt;"M"),"",'FIN1-SOURCE'!AY108)</f>
        <v/>
      </c>
      <c r="L1163" s="280" t="str">
        <f>IF(ISBLANK('FIN1-SOURCE'!AZ108),"",'FIN1-SOURCE'!AZ108)</f>
        <v/>
      </c>
      <c r="M1163" s="257" t="str">
        <f t="shared" si="19"/>
        <v>OK</v>
      </c>
      <c r="N1163" s="15"/>
    </row>
    <row r="1164" spans="1:14" ht="33.75" x14ac:dyDescent="0.25">
      <c r="A1164" s="257" t="s">
        <v>834</v>
      </c>
      <c r="B1164" s="257" t="s">
        <v>7803</v>
      </c>
      <c r="C1164" s="257" t="s">
        <v>688</v>
      </c>
      <c r="D1164" s="277" t="s">
        <v>7804</v>
      </c>
      <c r="E1164" s="278" t="s">
        <v>711</v>
      </c>
      <c r="F1164" s="279" t="s">
        <v>688</v>
      </c>
      <c r="G1164" s="277" t="s">
        <v>2652</v>
      </c>
      <c r="H1164" s="280" t="str">
        <f>IF(OR(AND('FIN1-SOURCE'!AY110="",'FIN1-SOURCE'!AZ110=""),AND('FIN1-SOURCE'!AY111="",'FIN1-SOURCE'!AZ111=""),AND('FIN1-SOURCE'!AZ110="K",'FIN1-SOURCE'!AZ111="K"),OR('FIN1-SOURCE'!AZ110="O",'FIN1-SOURCE'!AZ111="O")),"",SUM('FIN1-SOURCE'!AY110,'FIN1-SOURCE'!AY111))</f>
        <v/>
      </c>
      <c r="I1164" s="280" t="str">
        <f>IF(AND(OR(AND('FIN1-SOURCE'!AZ110="O",'FIN1-SOURCE'!AZ111="O"),AND('FIN1-SOURCE'!AZ110="K",'FIN1-SOURCE'!AZ111="K")),SUM('FIN1-SOURCE'!AY110,'FIN1-SOURCE'!AY111)=0,ISNUMBER('FIN1-SOURCE'!AY112)),"",IF(OR('FIN1-SOURCE'!AZ110="O",'FIN1-SOURCE'!AZ111="O"),"O",IF(AND('FIN1-SOURCE'!AZ110='FIN1-SOURCE'!AZ111,OR('FIN1-SOURCE'!AZ110="K",'FIN1-SOURCE'!AZ110="W",'FIN1-SOURCE'!AZ110="M")), UPPER('FIN1-SOURCE'!AZ110),"")))</f>
        <v/>
      </c>
      <c r="J1164" s="281" t="s">
        <v>711</v>
      </c>
      <c r="K1164" s="280" t="str">
        <f>IF(AND(ISBLANK('FIN1-SOURCE'!AY112),$L$1164&lt;&gt;"M"),"",'FIN1-SOURCE'!AY112)</f>
        <v/>
      </c>
      <c r="L1164" s="280" t="str">
        <f>IF(ISBLANK('FIN1-SOURCE'!AZ112),"",'FIN1-SOURCE'!AZ112)</f>
        <v/>
      </c>
      <c r="M1164" s="257" t="str">
        <f t="shared" si="19"/>
        <v>OK</v>
      </c>
      <c r="N1164" s="15"/>
    </row>
    <row r="1165" spans="1:14" ht="33.75" x14ac:dyDescent="0.25">
      <c r="A1165" s="257" t="s">
        <v>834</v>
      </c>
      <c r="B1165" s="257" t="s">
        <v>7805</v>
      </c>
      <c r="C1165" s="257" t="s">
        <v>688</v>
      </c>
      <c r="D1165" s="277" t="s">
        <v>7806</v>
      </c>
      <c r="E1165" s="278" t="s">
        <v>711</v>
      </c>
      <c r="F1165" s="279" t="s">
        <v>688</v>
      </c>
      <c r="G1165" s="277" t="s">
        <v>7807</v>
      </c>
      <c r="H1165" s="280" t="str">
        <f>IF(OR(AND('FIN1-SOURCE'!AY109="",'FIN1-SOURCE'!AZ109=""),AND('FIN1-SOURCE'!AY112="",'FIN1-SOURCE'!AZ112=""),AND('FIN1-SOURCE'!AZ109="K",'FIN1-SOURCE'!AZ112="K"),OR('FIN1-SOURCE'!AZ109="O",'FIN1-SOURCE'!AZ112="O")),"",SUM('FIN1-SOURCE'!AY109,'FIN1-SOURCE'!AY112))</f>
        <v/>
      </c>
      <c r="I1165" s="280" t="str">
        <f>IF(AND(OR(AND('FIN1-SOURCE'!AZ109="O",'FIN1-SOURCE'!AZ112="O"),AND('FIN1-SOURCE'!AZ109="K",'FIN1-SOURCE'!AZ112="K")),SUM('FIN1-SOURCE'!AY109,'FIN1-SOURCE'!AY112)=0,ISNUMBER('FIN1-SOURCE'!AY113)),"",IF(OR('FIN1-SOURCE'!AZ109="O",'FIN1-SOURCE'!AZ112="O"),"O",IF(AND('FIN1-SOURCE'!AZ109='FIN1-SOURCE'!AZ112,OR('FIN1-SOURCE'!AZ109="K",'FIN1-SOURCE'!AZ109="W",'FIN1-SOURCE'!AZ109="M")), UPPER('FIN1-SOURCE'!AZ109),"")))</f>
        <v/>
      </c>
      <c r="J1165" s="281" t="s">
        <v>711</v>
      </c>
      <c r="K1165" s="280" t="str">
        <f>IF(AND(ISBLANK('FIN1-SOURCE'!AY113),$L$1165&lt;&gt;"M"),"",'FIN1-SOURCE'!AY113)</f>
        <v/>
      </c>
      <c r="L1165" s="280" t="str">
        <f>IF(ISBLANK('FIN1-SOURCE'!AZ113),"",'FIN1-SOURCE'!AZ113)</f>
        <v/>
      </c>
      <c r="M1165" s="257" t="str">
        <f t="shared" si="19"/>
        <v>OK</v>
      </c>
      <c r="N1165" s="15"/>
    </row>
    <row r="1166" spans="1:14" ht="33.75" x14ac:dyDescent="0.25">
      <c r="A1166" s="257" t="s">
        <v>834</v>
      </c>
      <c r="B1166" s="257" t="s">
        <v>7808</v>
      </c>
      <c r="C1166" s="257" t="s">
        <v>688</v>
      </c>
      <c r="D1166" s="277" t="s">
        <v>7809</v>
      </c>
      <c r="E1166" s="278" t="s">
        <v>711</v>
      </c>
      <c r="F1166" s="279" t="s">
        <v>688</v>
      </c>
      <c r="G1166" s="277" t="s">
        <v>2653</v>
      </c>
      <c r="H1166" s="280" t="str">
        <f>IF(OR(AND('FIN1-SOURCE'!AY117="",'FIN1-SOURCE'!AZ117=""),AND('FIN1-SOURCE'!AY118="",'FIN1-SOURCE'!AZ118=""),AND('FIN1-SOURCE'!AZ117="K",'FIN1-SOURCE'!AZ118="K"),OR('FIN1-SOURCE'!AZ117="O",'FIN1-SOURCE'!AZ118="O")),"",SUM('FIN1-SOURCE'!AY117,'FIN1-SOURCE'!AY118))</f>
        <v/>
      </c>
      <c r="I1166" s="280" t="str">
        <f>IF(AND(OR(AND('FIN1-SOURCE'!AZ117="O",'FIN1-SOURCE'!AZ118="O"),AND('FIN1-SOURCE'!AZ117="K",'FIN1-SOURCE'!AZ118="K")),SUM('FIN1-SOURCE'!AY117,'FIN1-SOURCE'!AY118)=0,ISNUMBER('FIN1-SOURCE'!AY119)),"",IF(OR('FIN1-SOURCE'!AZ117="O",'FIN1-SOURCE'!AZ118="O"),"O",IF(AND('FIN1-SOURCE'!AZ117='FIN1-SOURCE'!AZ118,OR('FIN1-SOURCE'!AZ117="K",'FIN1-SOURCE'!AZ117="W",'FIN1-SOURCE'!AZ117="M")), UPPER('FIN1-SOURCE'!AZ117),"")))</f>
        <v/>
      </c>
      <c r="J1166" s="281" t="s">
        <v>711</v>
      </c>
      <c r="K1166" s="280" t="str">
        <f>IF(AND(ISBLANK('FIN1-SOURCE'!AY119),$L$1166&lt;&gt;"M"),"",'FIN1-SOURCE'!AY119)</f>
        <v/>
      </c>
      <c r="L1166" s="280" t="str">
        <f>IF(ISBLANK('FIN1-SOURCE'!AZ119),"",'FIN1-SOURCE'!AZ119)</f>
        <v/>
      </c>
      <c r="M1166" s="257" t="str">
        <f t="shared" si="19"/>
        <v>OK</v>
      </c>
      <c r="N1166" s="15"/>
    </row>
    <row r="1167" spans="1:14" ht="33.75" x14ac:dyDescent="0.25">
      <c r="A1167" s="257" t="s">
        <v>834</v>
      </c>
      <c r="B1167" s="257" t="s">
        <v>7810</v>
      </c>
      <c r="C1167" s="257" t="s">
        <v>688</v>
      </c>
      <c r="D1167" s="277" t="s">
        <v>7811</v>
      </c>
      <c r="E1167" s="278" t="s">
        <v>711</v>
      </c>
      <c r="F1167" s="279" t="s">
        <v>688</v>
      </c>
      <c r="G1167" s="277" t="s">
        <v>2654</v>
      </c>
      <c r="H1167" s="280" t="str">
        <f>IF(OR(AND('FIN1-SOURCE'!AY113="",'FIN1-SOURCE'!AZ113=""),AND('FIN1-SOURCE'!AY119="",'FIN1-SOURCE'!AZ119=""),AND('FIN1-SOURCE'!AZ113="K",'FIN1-SOURCE'!AZ119="K"),OR('FIN1-SOURCE'!AZ113="O",'FIN1-SOURCE'!AZ119="O")),"",SUM('FIN1-SOURCE'!AY113,'FIN1-SOURCE'!AY119))</f>
        <v/>
      </c>
      <c r="I1167" s="280" t="str">
        <f>IF(AND(OR(AND('FIN1-SOURCE'!AZ113="O",'FIN1-SOURCE'!AZ119="O"),AND('FIN1-SOURCE'!AZ113="K",'FIN1-SOURCE'!AZ119="K")),SUM('FIN1-SOURCE'!AY113,'FIN1-SOURCE'!AY119)=0,ISNUMBER('FIN1-SOURCE'!AY120)),"",IF(OR('FIN1-SOURCE'!AZ113="O",'FIN1-SOURCE'!AZ119="O"),"O",IF(AND('FIN1-SOURCE'!AZ113='FIN1-SOURCE'!AZ119,OR('FIN1-SOURCE'!AZ113="K",'FIN1-SOURCE'!AZ113="W",'FIN1-SOURCE'!AZ113="M")), UPPER('FIN1-SOURCE'!AZ113),"")))</f>
        <v/>
      </c>
      <c r="J1167" s="281" t="s">
        <v>711</v>
      </c>
      <c r="K1167" s="280" t="str">
        <f>IF(AND(ISBLANK('FIN1-SOURCE'!AY120),$L$1167&lt;&gt;"M"),"",'FIN1-SOURCE'!AY120)</f>
        <v/>
      </c>
      <c r="L1167" s="280" t="str">
        <f>IF(ISBLANK('FIN1-SOURCE'!AZ120),"",'FIN1-SOURCE'!AZ120)</f>
        <v/>
      </c>
      <c r="M1167" s="257" t="str">
        <f t="shared" si="19"/>
        <v>OK</v>
      </c>
      <c r="N1167" s="15"/>
    </row>
    <row r="1168" spans="1:14" ht="33.75" x14ac:dyDescent="0.25">
      <c r="A1168" s="257" t="s">
        <v>834</v>
      </c>
      <c r="B1168" s="257" t="s">
        <v>2655</v>
      </c>
      <c r="C1168" s="257" t="s">
        <v>688</v>
      </c>
      <c r="D1168" s="277" t="s">
        <v>2656</v>
      </c>
      <c r="E1168" s="278" t="s">
        <v>711</v>
      </c>
      <c r="F1168" s="279" t="s">
        <v>688</v>
      </c>
      <c r="G1168" s="277" t="s">
        <v>2657</v>
      </c>
      <c r="H1168" s="280" t="str">
        <f>IF(OR(AND('FIN1-SOURCE'!AY98="",'FIN1-SOURCE'!AZ98=""),AND('FIN1-SOURCE'!AY109="",'FIN1-SOURCE'!AZ109=""),AND('FIN1-SOURCE'!AZ98="K",'FIN1-SOURCE'!AZ109="K"),OR('FIN1-SOURCE'!AZ98="O",'FIN1-SOURCE'!AZ109="O")),"",SUM('FIN1-SOURCE'!AY98,'FIN1-SOURCE'!AY109))</f>
        <v/>
      </c>
      <c r="I1168" s="280" t="str">
        <f>IF(AND(OR(AND('FIN1-SOURCE'!AZ98="O",'FIN1-SOURCE'!AZ109="O"),AND('FIN1-SOURCE'!AZ98="K",'FIN1-SOURCE'!AZ109="K")),SUM('FIN1-SOURCE'!AY98,'FIN1-SOURCE'!AY109)=0,ISNUMBER('FIN1-SOURCE'!AY121)),"",IF(OR('FIN1-SOURCE'!AZ98="O",'FIN1-SOURCE'!AZ109="O"),"O",IF(AND('FIN1-SOURCE'!AZ98='FIN1-SOURCE'!AZ109,OR('FIN1-SOURCE'!AZ98="K",'FIN1-SOURCE'!AZ98="W",'FIN1-SOURCE'!AZ98="M")), UPPER('FIN1-SOURCE'!AZ98),"")))</f>
        <v/>
      </c>
      <c r="J1168" s="281" t="s">
        <v>711</v>
      </c>
      <c r="K1168" s="280" t="str">
        <f>IF(AND(ISBLANK('FIN1-SOURCE'!AY121),$L$1168&lt;&gt;"M"),"",'FIN1-SOURCE'!AY121)</f>
        <v/>
      </c>
      <c r="L1168" s="280" t="str">
        <f>IF(ISBLANK('FIN1-SOURCE'!AZ121),"",'FIN1-SOURCE'!AZ121)</f>
        <v/>
      </c>
      <c r="M1168" s="257" t="str">
        <f t="shared" si="19"/>
        <v>OK</v>
      </c>
      <c r="N1168" s="15"/>
    </row>
    <row r="1169" spans="1:14" ht="33.75" x14ac:dyDescent="0.25">
      <c r="A1169" s="257" t="s">
        <v>834</v>
      </c>
      <c r="B1169" s="257" t="s">
        <v>2658</v>
      </c>
      <c r="C1169" s="257" t="s">
        <v>688</v>
      </c>
      <c r="D1169" s="277" t="s">
        <v>2659</v>
      </c>
      <c r="E1169" s="278" t="s">
        <v>711</v>
      </c>
      <c r="F1169" s="279" t="s">
        <v>688</v>
      </c>
      <c r="G1169" s="277" t="s">
        <v>2660</v>
      </c>
      <c r="H1169" s="280" t="str">
        <f>IF(OR(AND('FIN1-SOURCE'!AY99="",'FIN1-SOURCE'!AZ99=""),AND('FIN1-SOURCE'!AY110="",'FIN1-SOURCE'!AZ110=""),AND('FIN1-SOURCE'!AZ99="K",'FIN1-SOURCE'!AZ110="K"),OR('FIN1-SOURCE'!AZ99="O",'FIN1-SOURCE'!AZ110="O")),"",SUM('FIN1-SOURCE'!AY99,'FIN1-SOURCE'!AY110))</f>
        <v/>
      </c>
      <c r="I1169" s="280" t="str">
        <f>IF(AND(OR(AND('FIN1-SOURCE'!AZ99="O",'FIN1-SOURCE'!AZ110="O"),AND('FIN1-SOURCE'!AZ99="K",'FIN1-SOURCE'!AZ110="K")),SUM('FIN1-SOURCE'!AY99,'FIN1-SOURCE'!AY110)=0,ISNUMBER('FIN1-SOURCE'!AY122)),"",IF(OR('FIN1-SOURCE'!AZ99="O",'FIN1-SOURCE'!AZ110="O"),"O",IF(AND('FIN1-SOURCE'!AZ99='FIN1-SOURCE'!AZ110,OR('FIN1-SOURCE'!AZ99="K",'FIN1-SOURCE'!AZ99="W",'FIN1-SOURCE'!AZ99="M")), UPPER('FIN1-SOURCE'!AZ99),"")))</f>
        <v/>
      </c>
      <c r="J1169" s="281" t="s">
        <v>711</v>
      </c>
      <c r="K1169" s="280" t="str">
        <f>IF(AND(ISBLANK('FIN1-SOURCE'!AY122),$L$1169&lt;&gt;"M"),"",'FIN1-SOURCE'!AY122)</f>
        <v/>
      </c>
      <c r="L1169" s="280" t="str">
        <f>IF(ISBLANK('FIN1-SOURCE'!AZ122),"",'FIN1-SOURCE'!AZ122)</f>
        <v/>
      </c>
      <c r="M1169" s="257" t="str">
        <f t="shared" si="19"/>
        <v>OK</v>
      </c>
      <c r="N1169" s="15"/>
    </row>
    <row r="1170" spans="1:14" ht="33.75" x14ac:dyDescent="0.25">
      <c r="A1170" s="257" t="s">
        <v>834</v>
      </c>
      <c r="B1170" s="257" t="s">
        <v>2661</v>
      </c>
      <c r="C1170" s="257" t="s">
        <v>688</v>
      </c>
      <c r="D1170" s="277" t="s">
        <v>2662</v>
      </c>
      <c r="E1170" s="278" t="s">
        <v>711</v>
      </c>
      <c r="F1170" s="279" t="s">
        <v>688</v>
      </c>
      <c r="G1170" s="277" t="s">
        <v>2663</v>
      </c>
      <c r="H1170" s="280" t="str">
        <f>IF(OR(AND('FIN1-SOURCE'!AY100="",'FIN1-SOURCE'!AZ100=""),AND('FIN1-SOURCE'!AY111="",'FIN1-SOURCE'!AZ111=""),AND('FIN1-SOURCE'!AZ100="K",'FIN1-SOURCE'!AZ111="K"),OR('FIN1-SOURCE'!AZ100="O",'FIN1-SOURCE'!AZ111="O")),"",SUM('FIN1-SOURCE'!AY100,'FIN1-SOURCE'!AY111))</f>
        <v/>
      </c>
      <c r="I1170" s="280" t="str">
        <f>IF(AND(OR(AND('FIN1-SOURCE'!AZ100="O",'FIN1-SOURCE'!AZ111="O"),AND('FIN1-SOURCE'!AZ100="K",'FIN1-SOURCE'!AZ111="K")),SUM('FIN1-SOURCE'!AY100,'FIN1-SOURCE'!AY111)=0,ISNUMBER('FIN1-SOURCE'!AY123)),"",IF(OR('FIN1-SOURCE'!AZ100="O",'FIN1-SOURCE'!AZ111="O"),"O",IF(AND('FIN1-SOURCE'!AZ100='FIN1-SOURCE'!AZ111,OR('FIN1-SOURCE'!AZ100="K",'FIN1-SOURCE'!AZ100="W",'FIN1-SOURCE'!AZ100="M")), UPPER('FIN1-SOURCE'!AZ100),"")))</f>
        <v/>
      </c>
      <c r="J1170" s="281" t="s">
        <v>711</v>
      </c>
      <c r="K1170" s="280" t="str">
        <f>IF(AND(ISBLANK('FIN1-SOURCE'!AY123),$L$1170&lt;&gt;"M"),"",'FIN1-SOURCE'!AY123)</f>
        <v/>
      </c>
      <c r="L1170" s="280" t="str">
        <f>IF(ISBLANK('FIN1-SOURCE'!AZ123),"",'FIN1-SOURCE'!AZ123)</f>
        <v/>
      </c>
      <c r="M1170" s="257" t="str">
        <f t="shared" si="19"/>
        <v>OK</v>
      </c>
      <c r="N1170" s="15"/>
    </row>
    <row r="1171" spans="1:14" ht="33.75" x14ac:dyDescent="0.25">
      <c r="A1171" s="257" t="s">
        <v>834</v>
      </c>
      <c r="B1171" s="257" t="s">
        <v>2664</v>
      </c>
      <c r="C1171" s="257" t="s">
        <v>688</v>
      </c>
      <c r="D1171" s="277" t="s">
        <v>2665</v>
      </c>
      <c r="E1171" s="278" t="s">
        <v>711</v>
      </c>
      <c r="F1171" s="279" t="s">
        <v>688</v>
      </c>
      <c r="G1171" s="277" t="s">
        <v>2666</v>
      </c>
      <c r="H1171" s="280" t="str">
        <f>IF(OR(AND('FIN1-SOURCE'!AY101="",'FIN1-SOURCE'!AZ101=""),AND('FIN1-SOURCE'!AY112="",'FIN1-SOURCE'!AZ112=""),AND('FIN1-SOURCE'!AZ101="K",'FIN1-SOURCE'!AZ112="K"),OR('FIN1-SOURCE'!AZ101="O",'FIN1-SOURCE'!AZ112="O")),"",SUM('FIN1-SOURCE'!AY101,'FIN1-SOURCE'!AY112))</f>
        <v/>
      </c>
      <c r="I1171" s="280" t="str">
        <f>IF(AND(OR(AND('FIN1-SOURCE'!AZ101="O",'FIN1-SOURCE'!AZ112="O"),AND('FIN1-SOURCE'!AZ101="K",'FIN1-SOURCE'!AZ112="K")),SUM('FIN1-SOURCE'!AY101,'FIN1-SOURCE'!AY112)=0,ISNUMBER('FIN1-SOURCE'!AY124)),"",IF(OR('FIN1-SOURCE'!AZ101="O",'FIN1-SOURCE'!AZ112="O"),"O",IF(AND('FIN1-SOURCE'!AZ101='FIN1-SOURCE'!AZ112,OR('FIN1-SOURCE'!AZ101="K",'FIN1-SOURCE'!AZ101="W",'FIN1-SOURCE'!AZ101="M")), UPPER('FIN1-SOURCE'!AZ101),"")))</f>
        <v/>
      </c>
      <c r="J1171" s="281" t="s">
        <v>711</v>
      </c>
      <c r="K1171" s="280" t="str">
        <f>IF(AND(ISBLANK('FIN1-SOURCE'!AY124),$L$1171&lt;&gt;"M"),"",'FIN1-SOURCE'!AY124)</f>
        <v/>
      </c>
      <c r="L1171" s="280" t="str">
        <f>IF(ISBLANK('FIN1-SOURCE'!AZ124),"",'FIN1-SOURCE'!AZ124)</f>
        <v/>
      </c>
      <c r="M1171" s="257" t="str">
        <f t="shared" si="19"/>
        <v>OK</v>
      </c>
      <c r="N1171" s="15"/>
    </row>
    <row r="1172" spans="1:14" ht="33.75" x14ac:dyDescent="0.25">
      <c r="A1172" s="257" t="s">
        <v>834</v>
      </c>
      <c r="B1172" s="257" t="s">
        <v>7812</v>
      </c>
      <c r="C1172" s="257" t="s">
        <v>688</v>
      </c>
      <c r="D1172" s="277" t="s">
        <v>7813</v>
      </c>
      <c r="E1172" s="278" t="s">
        <v>711</v>
      </c>
      <c r="F1172" s="279" t="s">
        <v>688</v>
      </c>
      <c r="G1172" s="277" t="s">
        <v>2667</v>
      </c>
      <c r="H1172" s="280" t="str">
        <f>IF(OR(AND('FIN1-SOURCE'!AY102="",'FIN1-SOURCE'!AZ102=""),AND('FIN1-SOURCE'!AY113="",'FIN1-SOURCE'!AZ113=""),AND('FIN1-SOURCE'!AZ102="K",'FIN1-SOURCE'!AZ113="K"),OR('FIN1-SOURCE'!AZ102="O",'FIN1-SOURCE'!AZ113="O")),"",SUM('FIN1-SOURCE'!AY102,'FIN1-SOURCE'!AY113))</f>
        <v/>
      </c>
      <c r="I1172" s="280" t="str">
        <f>IF(AND(OR(AND('FIN1-SOURCE'!AZ102="O",'FIN1-SOURCE'!AZ113="O"),AND('FIN1-SOURCE'!AZ102="K",'FIN1-SOURCE'!AZ113="K")),SUM('FIN1-SOURCE'!AY102,'FIN1-SOURCE'!AY113)=0,ISNUMBER('FIN1-SOURCE'!AY125)),"",IF(OR('FIN1-SOURCE'!AZ102="O",'FIN1-SOURCE'!AZ113="O"),"O",IF(AND('FIN1-SOURCE'!AZ102='FIN1-SOURCE'!AZ113,OR('FIN1-SOURCE'!AZ102="K",'FIN1-SOURCE'!AZ102="W",'FIN1-SOURCE'!AZ102="M")), UPPER('FIN1-SOURCE'!AZ102),"")))</f>
        <v/>
      </c>
      <c r="J1172" s="281" t="s">
        <v>711</v>
      </c>
      <c r="K1172" s="280" t="str">
        <f>IF(AND(ISBLANK('FIN1-SOURCE'!AY125),$L$1172&lt;&gt;"M"),"",'FIN1-SOURCE'!AY125)</f>
        <v/>
      </c>
      <c r="L1172" s="280" t="str">
        <f>IF(ISBLANK('FIN1-SOURCE'!AZ125),"",'FIN1-SOURCE'!AZ125)</f>
        <v/>
      </c>
      <c r="M1172" s="257" t="str">
        <f t="shared" si="19"/>
        <v>OK</v>
      </c>
      <c r="N1172" s="15"/>
    </row>
    <row r="1173" spans="1:14" ht="33.75" x14ac:dyDescent="0.25">
      <c r="A1173" s="257" t="s">
        <v>834</v>
      </c>
      <c r="B1173" s="257" t="s">
        <v>7814</v>
      </c>
      <c r="C1173" s="257" t="s">
        <v>688</v>
      </c>
      <c r="D1173" s="277" t="s">
        <v>7815</v>
      </c>
      <c r="E1173" s="278" t="s">
        <v>711</v>
      </c>
      <c r="F1173" s="279" t="s">
        <v>688</v>
      </c>
      <c r="G1173" s="277" t="s">
        <v>2668</v>
      </c>
      <c r="H1173" s="280" t="str">
        <f>IF(OR(AND('FIN1-SOURCE'!AY103="",'FIN1-SOURCE'!AZ103=""),AND('FIN1-SOURCE'!AY115="",'FIN1-SOURCE'!AZ115=""),AND('FIN1-SOURCE'!AZ103="K",'FIN1-SOURCE'!AZ115="K"),OR('FIN1-SOURCE'!AZ103="O",'FIN1-SOURCE'!AZ115="O")),"",SUM('FIN1-SOURCE'!AY103,'FIN1-SOURCE'!AY115))</f>
        <v/>
      </c>
      <c r="I1173" s="280" t="str">
        <f>IF(AND(OR(AND('FIN1-SOURCE'!AZ103="O",'FIN1-SOURCE'!AZ115="O"),AND('FIN1-SOURCE'!AZ103="K",'FIN1-SOURCE'!AZ115="K")),SUM('FIN1-SOURCE'!AY103,'FIN1-SOURCE'!AY115)=0,ISNUMBER('FIN1-SOURCE'!AY126)),"",IF(OR('FIN1-SOURCE'!AZ103="O",'FIN1-SOURCE'!AZ115="O"),"O",IF(AND('FIN1-SOURCE'!AZ103='FIN1-SOURCE'!AZ115,OR('FIN1-SOURCE'!AZ103="K",'FIN1-SOURCE'!AZ103="W",'FIN1-SOURCE'!AZ103="M")), UPPER('FIN1-SOURCE'!AZ103),"")))</f>
        <v/>
      </c>
      <c r="J1173" s="281" t="s">
        <v>711</v>
      </c>
      <c r="K1173" s="280" t="str">
        <f>IF(AND(ISBLANK('FIN1-SOURCE'!AY126),$L$1173&lt;&gt;"M"),"",'FIN1-SOURCE'!AY126)</f>
        <v/>
      </c>
      <c r="L1173" s="280" t="str">
        <f>IF(ISBLANK('FIN1-SOURCE'!AZ126),"",'FIN1-SOURCE'!AZ126)</f>
        <v/>
      </c>
      <c r="M1173" s="257" t="str">
        <f t="shared" si="19"/>
        <v>OK</v>
      </c>
      <c r="N1173" s="15"/>
    </row>
    <row r="1174" spans="1:14" ht="33.75" x14ac:dyDescent="0.25">
      <c r="A1174" s="257" t="s">
        <v>834</v>
      </c>
      <c r="B1174" s="257" t="s">
        <v>7816</v>
      </c>
      <c r="C1174" s="257" t="s">
        <v>688</v>
      </c>
      <c r="D1174" s="277" t="s">
        <v>7817</v>
      </c>
      <c r="E1174" s="278" t="s">
        <v>711</v>
      </c>
      <c r="F1174" s="279" t="s">
        <v>688</v>
      </c>
      <c r="G1174" s="277" t="s">
        <v>2669</v>
      </c>
      <c r="H1174" s="280" t="str">
        <f>IF(OR(AND('FIN1-SOURCE'!AY107="",'FIN1-SOURCE'!AZ107=""),AND('FIN1-SOURCE'!AY125="",'FIN1-SOURCE'!AZ125=""),AND('FIN1-SOURCE'!AZ107="K",'FIN1-SOURCE'!AZ125="K"),OR('FIN1-SOURCE'!AZ107="O",'FIN1-SOURCE'!AZ125="O")),"",SUM('FIN1-SOURCE'!AY107,'FIN1-SOURCE'!AY125))</f>
        <v/>
      </c>
      <c r="I1174" s="280" t="str">
        <f>IF(AND(OR(AND('FIN1-SOURCE'!AZ107="O",'FIN1-SOURCE'!AZ125="O"),AND('FIN1-SOURCE'!AZ107="K",'FIN1-SOURCE'!AZ125="K")),SUM('FIN1-SOURCE'!AY107,'FIN1-SOURCE'!AY125)=0,ISNUMBER('FIN1-SOURCE'!AY127)),"",IF(OR('FIN1-SOURCE'!AZ107="O",'FIN1-SOURCE'!AZ125="O"),"O",IF(AND('FIN1-SOURCE'!AZ107='FIN1-SOURCE'!AZ125,OR('FIN1-SOURCE'!AZ107="K",'FIN1-SOURCE'!AZ107="W",'FIN1-SOURCE'!AZ107="M")), UPPER('FIN1-SOURCE'!AZ107),"")))</f>
        <v/>
      </c>
      <c r="J1174" s="281" t="s">
        <v>711</v>
      </c>
      <c r="K1174" s="280" t="str">
        <f>IF(AND(ISBLANK('FIN1-SOURCE'!AY127),$L$1174&lt;&gt;"M"),"",'FIN1-SOURCE'!AY127)</f>
        <v/>
      </c>
      <c r="L1174" s="280" t="str">
        <f>IF(ISBLANK('FIN1-SOURCE'!AZ127),"",'FIN1-SOURCE'!AZ127)</f>
        <v/>
      </c>
      <c r="M1174" s="257" t="str">
        <f t="shared" si="19"/>
        <v>OK</v>
      </c>
      <c r="N1174" s="15"/>
    </row>
    <row r="1175" spans="1:14" ht="45" x14ac:dyDescent="0.25">
      <c r="A1175" s="257" t="s">
        <v>834</v>
      </c>
      <c r="B1175" s="257" t="s">
        <v>7818</v>
      </c>
      <c r="C1175" s="257" t="s">
        <v>688</v>
      </c>
      <c r="D1175" s="277" t="s">
        <v>7819</v>
      </c>
      <c r="E1175" s="278" t="s">
        <v>711</v>
      </c>
      <c r="F1175" s="279" t="s">
        <v>688</v>
      </c>
      <c r="G1175" s="277" t="s">
        <v>2670</v>
      </c>
      <c r="H1175" s="280" t="str">
        <f>IF(OR(AND('FIN1-SOURCE'!AY71="",'FIN1-SOURCE'!AZ71=""),AND('FIN1-SOURCE'!AY87="",'FIN1-SOURCE'!AZ87=""),AND('FIN1-SOURCE'!AY121="",'FIN1-SOURCE'!AZ121=""),AND('FIN1-SOURCE'!AZ71="K",'FIN1-SOURCE'!AZ87="K",'FIN1-SOURCE'!AZ121="K"),OR('FIN1-SOURCE'!AZ71="O",'FIN1-SOURCE'!AZ87="O",'FIN1-SOURCE'!AZ121="O")),"",SUM('FIN1-SOURCE'!AY71,'FIN1-SOURCE'!AY87,'FIN1-SOURCE'!AY121))</f>
        <v/>
      </c>
      <c r="I1175" s="280" t="str">
        <f>IF(AND(OR(AND('FIN1-SOURCE'!AZ71="O",'FIN1-SOURCE'!AZ87="O",'FIN1-SOURCE'!AZ121="O"),AND('FIN1-SOURCE'!AZ71="K",'FIN1-SOURCE'!AZ87="K",'FIN1-SOURCE'!AZ121="K")),SUM('FIN1-SOURCE'!AY71,'FIN1-SOURCE'!AY87,'FIN1-SOURCE'!AY121)=0,ISNUMBER('FIN1-SOURCE'!AY128)),"",IF(OR('FIN1-SOURCE'!AZ71="O",'FIN1-SOURCE'!AZ87="O",'FIN1-SOURCE'!AZ121="O"),"O",IF(AND('FIN1-SOURCE'!AZ71='FIN1-SOURCE'!AZ87,'FIN1-SOURCE'!AZ87='FIN1-SOURCE'!AZ121,OR('FIN1-SOURCE'!AZ71="K",'FIN1-SOURCE'!AZ71="W",'FIN1-SOURCE'!AZ71="M")), UPPER('FIN1-SOURCE'!AZ71),"")))</f>
        <v/>
      </c>
      <c r="J1175" s="281" t="s">
        <v>711</v>
      </c>
      <c r="K1175" s="280" t="str">
        <f>IF(AND(ISBLANK('FIN1-SOURCE'!AY128),$L$1175&lt;&gt;"M"),"",'FIN1-SOURCE'!AY128)</f>
        <v/>
      </c>
      <c r="L1175" s="280" t="str">
        <f>IF(ISBLANK('FIN1-SOURCE'!AZ128),"",'FIN1-SOURCE'!AZ128)</f>
        <v/>
      </c>
      <c r="M1175" s="257" t="str">
        <f t="shared" si="19"/>
        <v>OK</v>
      </c>
      <c r="N1175" s="15"/>
    </row>
    <row r="1176" spans="1:14" ht="45" x14ac:dyDescent="0.25">
      <c r="A1176" s="257" t="s">
        <v>834</v>
      </c>
      <c r="B1176" s="257" t="s">
        <v>7820</v>
      </c>
      <c r="C1176" s="257" t="s">
        <v>688</v>
      </c>
      <c r="D1176" s="277" t="s">
        <v>7821</v>
      </c>
      <c r="E1176" s="278" t="s">
        <v>711</v>
      </c>
      <c r="F1176" s="279" t="s">
        <v>688</v>
      </c>
      <c r="G1176" s="277" t="s">
        <v>2671</v>
      </c>
      <c r="H1176" s="280" t="str">
        <f>IF(OR(AND('FIN1-SOURCE'!AY72="",'FIN1-SOURCE'!AZ72=""),AND('FIN1-SOURCE'!AY88="",'FIN1-SOURCE'!AZ88=""),AND('FIN1-SOURCE'!AY122="",'FIN1-SOURCE'!AZ122=""),AND('FIN1-SOURCE'!AZ72="K",'FIN1-SOURCE'!AZ88="K",'FIN1-SOURCE'!AZ122="K"),OR('FIN1-SOURCE'!AZ72="O",'FIN1-SOURCE'!AZ88="O",'FIN1-SOURCE'!AZ122="O")),"",SUM('FIN1-SOURCE'!AY72,'FIN1-SOURCE'!AY88,'FIN1-SOURCE'!AY122))</f>
        <v/>
      </c>
      <c r="I1176" s="280" t="str">
        <f>IF(AND(OR(AND('FIN1-SOURCE'!AZ72="O",'FIN1-SOURCE'!AZ88="O",'FIN1-SOURCE'!AZ122="O"),AND('FIN1-SOURCE'!AZ72="K",'FIN1-SOURCE'!AZ88="K",'FIN1-SOURCE'!AZ122="K")),SUM('FIN1-SOURCE'!AY72,'FIN1-SOURCE'!AY88,'FIN1-SOURCE'!AY122)=0,ISNUMBER('FIN1-SOURCE'!AY129)),"",IF(OR('FIN1-SOURCE'!AZ72="O",'FIN1-SOURCE'!AZ88="O",'FIN1-SOURCE'!AZ122="O"),"O",IF(AND('FIN1-SOURCE'!AZ72='FIN1-SOURCE'!AZ88,'FIN1-SOURCE'!AZ88='FIN1-SOURCE'!AZ122,OR('FIN1-SOURCE'!AZ72="K",'FIN1-SOURCE'!AZ72="W",'FIN1-SOURCE'!AZ72="M")), UPPER('FIN1-SOURCE'!AZ72),"")))</f>
        <v/>
      </c>
      <c r="J1176" s="281" t="s">
        <v>711</v>
      </c>
      <c r="K1176" s="280" t="str">
        <f>IF(AND(ISBLANK('FIN1-SOURCE'!AY129),$L$1176&lt;&gt;"M"),"",'FIN1-SOURCE'!AY129)</f>
        <v/>
      </c>
      <c r="L1176" s="280" t="str">
        <f>IF(ISBLANK('FIN1-SOURCE'!AZ129),"",'FIN1-SOURCE'!AZ129)</f>
        <v/>
      </c>
      <c r="M1176" s="257" t="str">
        <f t="shared" si="19"/>
        <v>OK</v>
      </c>
      <c r="N1176" s="15"/>
    </row>
    <row r="1177" spans="1:14" ht="45" x14ac:dyDescent="0.25">
      <c r="A1177" s="257" t="s">
        <v>834</v>
      </c>
      <c r="B1177" s="257" t="s">
        <v>7822</v>
      </c>
      <c r="C1177" s="257" t="s">
        <v>688</v>
      </c>
      <c r="D1177" s="277" t="s">
        <v>7823</v>
      </c>
      <c r="E1177" s="278" t="s">
        <v>711</v>
      </c>
      <c r="F1177" s="279" t="s">
        <v>688</v>
      </c>
      <c r="G1177" s="277" t="s">
        <v>2672</v>
      </c>
      <c r="H1177" s="280" t="str">
        <f>IF(OR(AND('FIN1-SOURCE'!AY73="",'FIN1-SOURCE'!AZ73=""),AND('FIN1-SOURCE'!AY89="",'FIN1-SOURCE'!AZ89=""),AND('FIN1-SOURCE'!AY123="",'FIN1-SOURCE'!AZ123=""),AND('FIN1-SOURCE'!AZ73="K",'FIN1-SOURCE'!AZ89="K",'FIN1-SOURCE'!AZ123="K"),OR('FIN1-SOURCE'!AZ73="O",'FIN1-SOURCE'!AZ89="O",'FIN1-SOURCE'!AZ123="O")),"",SUM('FIN1-SOURCE'!AY73,'FIN1-SOURCE'!AY89,'FIN1-SOURCE'!AY123))</f>
        <v/>
      </c>
      <c r="I1177" s="280" t="str">
        <f>IF(AND(OR(AND('FIN1-SOURCE'!AZ73="O",'FIN1-SOURCE'!AZ89="O",'FIN1-SOURCE'!AZ123="O"),AND('FIN1-SOURCE'!AZ73="K",'FIN1-SOURCE'!AZ89="K",'FIN1-SOURCE'!AZ123="K")),SUM('FIN1-SOURCE'!AY73,'FIN1-SOURCE'!AY89,'FIN1-SOURCE'!AY123)=0,ISNUMBER('FIN1-SOURCE'!AY130)),"",IF(OR('FIN1-SOURCE'!AZ73="O",'FIN1-SOURCE'!AZ89="O",'FIN1-SOURCE'!AZ123="O"),"O",IF(AND('FIN1-SOURCE'!AZ73='FIN1-SOURCE'!AZ89,'FIN1-SOURCE'!AZ89='FIN1-SOURCE'!AZ123,OR('FIN1-SOURCE'!AZ73="K",'FIN1-SOURCE'!AZ73="W",'FIN1-SOURCE'!AZ73="M")), UPPER('FIN1-SOURCE'!AZ73),"")))</f>
        <v/>
      </c>
      <c r="J1177" s="281" t="s">
        <v>711</v>
      </c>
      <c r="K1177" s="280" t="str">
        <f>IF(AND(ISBLANK('FIN1-SOURCE'!AY130),$L$1177&lt;&gt;"M"),"",'FIN1-SOURCE'!AY130)</f>
        <v/>
      </c>
      <c r="L1177" s="280" t="str">
        <f>IF(ISBLANK('FIN1-SOURCE'!AZ130),"",'FIN1-SOURCE'!AZ130)</f>
        <v/>
      </c>
      <c r="M1177" s="257" t="str">
        <f t="shared" si="19"/>
        <v>OK</v>
      </c>
      <c r="N1177" s="15"/>
    </row>
    <row r="1178" spans="1:14" ht="45" x14ac:dyDescent="0.25">
      <c r="A1178" s="257" t="s">
        <v>834</v>
      </c>
      <c r="B1178" s="257" t="s">
        <v>7824</v>
      </c>
      <c r="C1178" s="257" t="s">
        <v>688</v>
      </c>
      <c r="D1178" s="277" t="s">
        <v>7825</v>
      </c>
      <c r="E1178" s="278" t="s">
        <v>711</v>
      </c>
      <c r="F1178" s="279" t="s">
        <v>688</v>
      </c>
      <c r="G1178" s="277" t="s">
        <v>2673</v>
      </c>
      <c r="H1178" s="280" t="str">
        <f>IF(OR(AND('FIN1-SOURCE'!AY74="",'FIN1-SOURCE'!AZ74=""),AND('FIN1-SOURCE'!AY90="",'FIN1-SOURCE'!AZ90=""),AND('FIN1-SOURCE'!AY124="",'FIN1-SOURCE'!AZ124=""),AND('FIN1-SOURCE'!AZ74="K",'FIN1-SOURCE'!AZ90="K",'FIN1-SOURCE'!AZ124="K"),OR('FIN1-SOURCE'!AZ74="O",'FIN1-SOURCE'!AZ90="O",'FIN1-SOURCE'!AZ124="O")),"",SUM('FIN1-SOURCE'!AY74,'FIN1-SOURCE'!AY90,'FIN1-SOURCE'!AY124))</f>
        <v/>
      </c>
      <c r="I1178" s="280" t="str">
        <f>IF(AND(OR(AND('FIN1-SOURCE'!AZ74="O",'FIN1-SOURCE'!AZ90="O",'FIN1-SOURCE'!AZ124="O"),AND('FIN1-SOURCE'!AZ74="K",'FIN1-SOURCE'!AZ90="K",'FIN1-SOURCE'!AZ124="K")),SUM('FIN1-SOURCE'!AY74,'FIN1-SOURCE'!AY90,'FIN1-SOURCE'!AY124)=0,ISNUMBER('FIN1-SOURCE'!AY131)),"",IF(OR('FIN1-SOURCE'!AZ74="O",'FIN1-SOURCE'!AZ90="O",'FIN1-SOURCE'!AZ124="O"),"O",IF(AND('FIN1-SOURCE'!AZ74='FIN1-SOURCE'!AZ90,'FIN1-SOURCE'!AZ90='FIN1-SOURCE'!AZ124,OR('FIN1-SOURCE'!AZ74="K",'FIN1-SOURCE'!AZ74="W",'FIN1-SOURCE'!AZ74="M")), UPPER('FIN1-SOURCE'!AZ74),"")))</f>
        <v/>
      </c>
      <c r="J1178" s="281" t="s">
        <v>711</v>
      </c>
      <c r="K1178" s="280" t="str">
        <f>IF(AND(ISBLANK('FIN1-SOURCE'!AY131),$L$1178&lt;&gt;"M"),"",'FIN1-SOURCE'!AY131)</f>
        <v/>
      </c>
      <c r="L1178" s="280" t="str">
        <f>IF(ISBLANK('FIN1-SOURCE'!AZ131),"",'FIN1-SOURCE'!AZ131)</f>
        <v/>
      </c>
      <c r="M1178" s="257" t="str">
        <f t="shared" si="19"/>
        <v>OK</v>
      </c>
      <c r="N1178" s="15"/>
    </row>
    <row r="1179" spans="1:14" ht="45" x14ac:dyDescent="0.25">
      <c r="A1179" s="257" t="s">
        <v>834</v>
      </c>
      <c r="B1179" s="257" t="s">
        <v>7826</v>
      </c>
      <c r="C1179" s="257" t="s">
        <v>688</v>
      </c>
      <c r="D1179" s="277" t="s">
        <v>7827</v>
      </c>
      <c r="E1179" s="278" t="s">
        <v>711</v>
      </c>
      <c r="F1179" s="279" t="s">
        <v>688</v>
      </c>
      <c r="G1179" s="277" t="s">
        <v>2674</v>
      </c>
      <c r="H1179" s="280" t="str">
        <f>IF(OR(AND('FIN1-SOURCE'!AY75="",'FIN1-SOURCE'!AZ75=""),AND('FIN1-SOURCE'!AY91="",'FIN1-SOURCE'!AZ91=""),AND('FIN1-SOURCE'!AY125="",'FIN1-SOURCE'!AZ125=""),AND('FIN1-SOURCE'!AZ75="K",'FIN1-SOURCE'!AZ91="K",'FIN1-SOURCE'!AZ125="K"),OR('FIN1-SOURCE'!AZ75="O",'FIN1-SOURCE'!AZ91="O",'FIN1-SOURCE'!AZ125="O")),"",SUM('FIN1-SOURCE'!AY75,'FIN1-SOURCE'!AY91,'FIN1-SOURCE'!AY125))</f>
        <v/>
      </c>
      <c r="I1179" s="280" t="str">
        <f>IF(AND(OR(AND('FIN1-SOURCE'!AZ75="O",'FIN1-SOURCE'!AZ91="O",'FIN1-SOURCE'!AZ125="O"),AND('FIN1-SOURCE'!AZ75="K",'FIN1-SOURCE'!AZ91="K",'FIN1-SOURCE'!AZ125="K")),SUM('FIN1-SOURCE'!AY75,'FIN1-SOURCE'!AY91,'FIN1-SOURCE'!AY125)=0,ISNUMBER('FIN1-SOURCE'!AY132)),"",IF(OR('FIN1-SOURCE'!AZ75="O",'FIN1-SOURCE'!AZ91="O",'FIN1-SOURCE'!AZ125="O"),"O",IF(AND('FIN1-SOURCE'!AZ75='FIN1-SOURCE'!AZ91,'FIN1-SOURCE'!AZ91='FIN1-SOURCE'!AZ125,OR('FIN1-SOURCE'!AZ75="K",'FIN1-SOURCE'!AZ75="W",'FIN1-SOURCE'!AZ75="M")), UPPER('FIN1-SOURCE'!AZ75),"")))</f>
        <v/>
      </c>
      <c r="J1179" s="281" t="s">
        <v>711</v>
      </c>
      <c r="K1179" s="280" t="str">
        <f>IF(AND(ISBLANK('FIN1-SOURCE'!AY132),$L$1179&lt;&gt;"M"),"",'FIN1-SOURCE'!AY132)</f>
        <v/>
      </c>
      <c r="L1179" s="280" t="str">
        <f>IF(ISBLANK('FIN1-SOURCE'!AZ132),"",'FIN1-SOURCE'!AZ132)</f>
        <v/>
      </c>
      <c r="M1179" s="257" t="str">
        <f t="shared" si="19"/>
        <v>OK</v>
      </c>
      <c r="N1179" s="15"/>
    </row>
    <row r="1180" spans="1:14" ht="33.75" x14ac:dyDescent="0.25">
      <c r="A1180" s="257" t="s">
        <v>834</v>
      </c>
      <c r="B1180" s="257" t="s">
        <v>7828</v>
      </c>
      <c r="C1180" s="257" t="s">
        <v>688</v>
      </c>
      <c r="D1180" s="277" t="s">
        <v>7829</v>
      </c>
      <c r="E1180" s="278" t="s">
        <v>711</v>
      </c>
      <c r="F1180" s="279" t="s">
        <v>688</v>
      </c>
      <c r="G1180" s="277" t="s">
        <v>2675</v>
      </c>
      <c r="H1180" s="280" t="str">
        <f>IF(OR(AND('FIN1-SOURCE'!AY77="",'FIN1-SOURCE'!AZ77=""),AND('FIN1-SOURCE'!AY126="",'FIN1-SOURCE'!AZ126=""),AND('FIN1-SOURCE'!AZ77="K",'FIN1-SOURCE'!AZ126="K"),OR('FIN1-SOURCE'!AZ77="O",'FIN1-SOURCE'!AZ126="O")),"",SUM('FIN1-SOURCE'!AY77,'FIN1-SOURCE'!AY126))</f>
        <v/>
      </c>
      <c r="I1180" s="280" t="str">
        <f>IF(AND(OR(AND('FIN1-SOURCE'!AZ77="O",'FIN1-SOURCE'!AZ126="O"),AND('FIN1-SOURCE'!AZ77="K",'FIN1-SOURCE'!AZ126="K")),SUM('FIN1-SOURCE'!AY77,'FIN1-SOURCE'!AY126)=0,ISNUMBER('FIN1-SOURCE'!AY133)),"",IF(OR('FIN1-SOURCE'!AZ77="O",'FIN1-SOURCE'!AZ126="O"),"O",IF(AND('FIN1-SOURCE'!AZ77='FIN1-SOURCE'!AZ126,OR('FIN1-SOURCE'!AZ77="K",'FIN1-SOURCE'!AZ77="W",'FIN1-SOURCE'!AZ77="M")), UPPER('FIN1-SOURCE'!AZ77),"")))</f>
        <v/>
      </c>
      <c r="J1180" s="281" t="s">
        <v>711</v>
      </c>
      <c r="K1180" s="280" t="str">
        <f>IF(AND(ISBLANK('FIN1-SOURCE'!AY133),$L$1180&lt;&gt;"M"),"",'FIN1-SOURCE'!AY133)</f>
        <v/>
      </c>
      <c r="L1180" s="280" t="str">
        <f>IF(ISBLANK('FIN1-SOURCE'!AZ133),"",'FIN1-SOURCE'!AZ133)</f>
        <v/>
      </c>
      <c r="M1180" s="257" t="str">
        <f t="shared" si="19"/>
        <v>OK</v>
      </c>
      <c r="N1180" s="15"/>
    </row>
    <row r="1181" spans="1:14" ht="45" x14ac:dyDescent="0.25">
      <c r="A1181" s="257" t="s">
        <v>834</v>
      </c>
      <c r="B1181" s="257" t="s">
        <v>7830</v>
      </c>
      <c r="C1181" s="257" t="s">
        <v>688</v>
      </c>
      <c r="D1181" s="277" t="s">
        <v>7831</v>
      </c>
      <c r="E1181" s="278" t="s">
        <v>711</v>
      </c>
      <c r="F1181" s="279" t="s">
        <v>688</v>
      </c>
      <c r="G1181" s="277" t="s">
        <v>2676</v>
      </c>
      <c r="H1181" s="280" t="str">
        <f>IF(OR(AND('FIN1-SOURCE'!AY78="",'FIN1-SOURCE'!AZ78=""),AND('FIN1-SOURCE'!AY92="",'FIN1-SOURCE'!AZ92=""),AND('FIN1-SOURCE'!AY116="",'FIN1-SOURCE'!AZ116=""),AND('FIN1-SOURCE'!AZ78="K",'FIN1-SOURCE'!AZ92="K",'FIN1-SOURCE'!AZ116="K"),OR('FIN1-SOURCE'!AZ78="O",'FIN1-SOURCE'!AZ92="O",'FIN1-SOURCE'!AZ116="O")),"",SUM('FIN1-SOURCE'!AY78,'FIN1-SOURCE'!AY92,'FIN1-SOURCE'!AY116))</f>
        <v/>
      </c>
      <c r="I1181" s="280" t="str">
        <f>IF(AND(OR(AND('FIN1-SOURCE'!AZ78="O",'FIN1-SOURCE'!AZ92="O",'FIN1-SOURCE'!AZ116="O"),AND('FIN1-SOURCE'!AZ78="K",'FIN1-SOURCE'!AZ92="K",'FIN1-SOURCE'!AZ116="K")),SUM('FIN1-SOURCE'!AY78,'FIN1-SOURCE'!AY92,'FIN1-SOURCE'!AY116)=0,ISNUMBER('FIN1-SOURCE'!AY134)),"",IF(OR('FIN1-SOURCE'!AZ78="O",'FIN1-SOURCE'!AZ92="O",'FIN1-SOURCE'!AZ116="O"),"O",IF(AND('FIN1-SOURCE'!AZ78='FIN1-SOURCE'!AZ92,'FIN1-SOURCE'!AZ92='FIN1-SOURCE'!AZ116,OR('FIN1-SOURCE'!AZ78="K",'FIN1-SOURCE'!AZ78="W",'FIN1-SOURCE'!AZ78="M")), UPPER('FIN1-SOURCE'!AZ78),"")))</f>
        <v/>
      </c>
      <c r="J1181" s="281" t="s">
        <v>711</v>
      </c>
      <c r="K1181" s="280" t="str">
        <f>IF(AND(ISBLANK('FIN1-SOURCE'!AY134),$L$1181&lt;&gt;"M"),"",'FIN1-SOURCE'!AY134)</f>
        <v/>
      </c>
      <c r="L1181" s="280" t="str">
        <f>IF(ISBLANK('FIN1-SOURCE'!AZ134),"",'FIN1-SOURCE'!AZ134)</f>
        <v/>
      </c>
      <c r="M1181" s="257" t="str">
        <f t="shared" si="19"/>
        <v>OK</v>
      </c>
      <c r="N1181" s="15"/>
    </row>
    <row r="1182" spans="1:14" ht="33.75" x14ac:dyDescent="0.25">
      <c r="A1182" s="257" t="s">
        <v>834</v>
      </c>
      <c r="B1182" s="257" t="s">
        <v>7832</v>
      </c>
      <c r="C1182" s="257" t="s">
        <v>688</v>
      </c>
      <c r="D1182" s="277" t="s">
        <v>7833</v>
      </c>
      <c r="E1182" s="278" t="s">
        <v>711</v>
      </c>
      <c r="F1182" s="279" t="s">
        <v>688</v>
      </c>
      <c r="G1182" s="277" t="s">
        <v>7834</v>
      </c>
      <c r="H1182" s="280" t="str">
        <f>IF(OR(AND('FIN1-SOURCE'!AY107="",'FIN1-SOURCE'!AZ107=""),AND('FIN1-SOURCE'!AY132="",'FIN1-SOURCE'!AZ132=""),AND('FIN1-SOURCE'!AZ107="K",'FIN1-SOURCE'!AZ132="K"),OR('FIN1-SOURCE'!AZ107="O",'FIN1-SOURCE'!AZ132="O")),"",SUM('FIN1-SOURCE'!AY107,'FIN1-SOURCE'!AY132))</f>
        <v/>
      </c>
      <c r="I1182" s="280" t="str">
        <f>IF(AND(OR(AND('FIN1-SOURCE'!AZ107="O",'FIN1-SOURCE'!AZ132="O"),AND('FIN1-SOURCE'!AZ107="K",'FIN1-SOURCE'!AZ132="K")),SUM('FIN1-SOURCE'!AY107,'FIN1-SOURCE'!AY132)=0,ISNUMBER('FIN1-SOURCE'!AY135)),"",IF(OR('FIN1-SOURCE'!AZ107="O",'FIN1-SOURCE'!AZ132="O"),"O",IF(AND('FIN1-SOURCE'!AZ107='FIN1-SOURCE'!AZ132,OR('FIN1-SOURCE'!AZ107="K",'FIN1-SOURCE'!AZ107="W",'FIN1-SOURCE'!AZ107="M")), UPPER('FIN1-SOURCE'!AZ107),"")))</f>
        <v/>
      </c>
      <c r="J1182" s="281" t="s">
        <v>711</v>
      </c>
      <c r="K1182" s="280" t="str">
        <f>IF(AND(ISBLANK('FIN1-SOURCE'!AY135),$L$1182&lt;&gt;"M"),"",'FIN1-SOURCE'!AY135)</f>
        <v/>
      </c>
      <c r="L1182" s="280" t="str">
        <f>IF(ISBLANK('FIN1-SOURCE'!AZ135),"",'FIN1-SOURCE'!AZ135)</f>
        <v/>
      </c>
      <c r="M1182" s="257" t="str">
        <f t="shared" si="19"/>
        <v>OK</v>
      </c>
      <c r="N1182" s="15"/>
    </row>
    <row r="1183" spans="1:14" ht="33.75" x14ac:dyDescent="0.25">
      <c r="A1183" s="257" t="s">
        <v>834</v>
      </c>
      <c r="B1183" s="257" t="s">
        <v>2677</v>
      </c>
      <c r="C1183" s="257" t="s">
        <v>688</v>
      </c>
      <c r="D1183" s="277" t="s">
        <v>1052</v>
      </c>
      <c r="E1183" s="278" t="s">
        <v>711</v>
      </c>
      <c r="F1183" s="279" t="s">
        <v>688</v>
      </c>
      <c r="G1183" s="277" t="s">
        <v>1053</v>
      </c>
      <c r="H1183" s="280" t="str">
        <f>IF(OR(AND('FIN1-SOURCE'!AV31="",'FIN1-SOURCE'!AW31=""),AND('FIN1-SOURCE'!AY31="",'FIN1-SOURCE'!AZ31=""),AND('FIN1-SOURCE'!AW31="K",'FIN1-SOURCE'!AZ31="K"),OR('FIN1-SOURCE'!AW31="O",'FIN1-SOURCE'!AZ31="O")),"",SUM('FIN1-SOURCE'!AV31,'FIN1-SOURCE'!AY31))</f>
        <v/>
      </c>
      <c r="I1183" s="280" t="str">
        <f xml:space="preserve"> IF(AND(OR(AND('FIN1-SOURCE'!AW31="O",'FIN1-SOURCE'!AZ31="O"),AND('FIN1-SOURCE'!AW31="K",'FIN1-SOURCE'!AZ31="K")),SUM('FIN1-SOURCE'!AV31,'FIN1-SOURCE'!AY31)=0,ISNUMBER('FIN1-SOURCE'!BB31)),"",IF(OR('FIN1-SOURCE'!AW31="O",'FIN1-SOURCE'!AZ31="O"),"O",IF(AND('FIN1-SOURCE'!AW31='FIN1-SOURCE'!AZ31,OR('FIN1-SOURCE'!AW31="K",'FIN1-SOURCE'!AW31="W",'FIN1-SOURCE'!AW31="M")),UPPER( 'FIN1-SOURCE'!AW31),"")))</f>
        <v/>
      </c>
      <c r="J1183" s="281" t="s">
        <v>711</v>
      </c>
      <c r="K1183" s="280" t="str">
        <f>IF(AND(ISBLANK('FIN1-SOURCE'!BB31),$L$1183&lt;&gt;"M"),"",'FIN1-SOURCE'!BB31)</f>
        <v/>
      </c>
      <c r="L1183" s="280" t="str">
        <f>IF(ISBLANK('FIN1-SOURCE'!BC31),"",'FIN1-SOURCE'!BC31)</f>
        <v/>
      </c>
      <c r="M1183" s="257" t="str">
        <f t="shared" si="19"/>
        <v>OK</v>
      </c>
      <c r="N1183" s="15"/>
    </row>
    <row r="1184" spans="1:14" ht="33.75" x14ac:dyDescent="0.25">
      <c r="A1184" s="257" t="s">
        <v>834</v>
      </c>
      <c r="B1184" s="257" t="s">
        <v>2678</v>
      </c>
      <c r="C1184" s="257" t="s">
        <v>688</v>
      </c>
      <c r="D1184" s="277" t="s">
        <v>1055</v>
      </c>
      <c r="E1184" s="278" t="s">
        <v>711</v>
      </c>
      <c r="F1184" s="279" t="s">
        <v>688</v>
      </c>
      <c r="G1184" s="277" t="s">
        <v>1056</v>
      </c>
      <c r="H1184" s="280" t="str">
        <f>IF(OR(AND('FIN1-SOURCE'!AV32="",'FIN1-SOURCE'!AW32=""),AND('FIN1-SOURCE'!AY32="",'FIN1-SOURCE'!AZ32=""),AND('FIN1-SOURCE'!AW32="K",'FIN1-SOURCE'!AZ32="K"),OR('FIN1-SOURCE'!AW32="O",'FIN1-SOURCE'!AZ32="O")),"",SUM('FIN1-SOURCE'!AV32,'FIN1-SOURCE'!AY32))</f>
        <v/>
      </c>
      <c r="I1184" s="280" t="str">
        <f xml:space="preserve"> IF(AND(OR(AND('FIN1-SOURCE'!AW32="O",'FIN1-SOURCE'!AZ32="O"),AND('FIN1-SOURCE'!AW32="K",'FIN1-SOURCE'!AZ32="K")),SUM('FIN1-SOURCE'!AV32,'FIN1-SOURCE'!AY32)=0,ISNUMBER('FIN1-SOURCE'!BB32)),"",IF(OR('FIN1-SOURCE'!AW32="O",'FIN1-SOURCE'!AZ32="O"),"O",IF(AND('FIN1-SOURCE'!AW32='FIN1-SOURCE'!AZ32,OR('FIN1-SOURCE'!AW32="K",'FIN1-SOURCE'!AW32="W",'FIN1-SOURCE'!AW32="M")),UPPER( 'FIN1-SOURCE'!AW32),"")))</f>
        <v/>
      </c>
      <c r="J1184" s="281" t="s">
        <v>711</v>
      </c>
      <c r="K1184" s="280" t="str">
        <f>IF(AND(ISBLANK('FIN1-SOURCE'!BB32),$L$1184&lt;&gt;"M"),"",'FIN1-SOURCE'!BB32)</f>
        <v/>
      </c>
      <c r="L1184" s="280" t="str">
        <f>IF(ISBLANK('FIN1-SOURCE'!BC32),"",'FIN1-SOURCE'!BC32)</f>
        <v/>
      </c>
      <c r="M1184" s="257" t="str">
        <f t="shared" si="19"/>
        <v>OK</v>
      </c>
      <c r="N1184" s="15"/>
    </row>
    <row r="1185" spans="1:14" ht="33.75" x14ac:dyDescent="0.25">
      <c r="A1185" s="257" t="s">
        <v>834</v>
      </c>
      <c r="B1185" s="257" t="s">
        <v>2679</v>
      </c>
      <c r="C1185" s="257" t="s">
        <v>688</v>
      </c>
      <c r="D1185" s="277" t="s">
        <v>1058</v>
      </c>
      <c r="E1185" s="278" t="s">
        <v>711</v>
      </c>
      <c r="F1185" s="279" t="s">
        <v>688</v>
      </c>
      <c r="G1185" s="277" t="s">
        <v>1059</v>
      </c>
      <c r="H1185" s="280" t="str">
        <f>IF(OR(AND('FIN1-SOURCE'!AV33="",'FIN1-SOURCE'!AW33=""),AND('FIN1-SOURCE'!AY33="",'FIN1-SOURCE'!AZ33=""),AND('FIN1-SOURCE'!AW33="K",'FIN1-SOURCE'!AZ33="K"),OR('FIN1-SOURCE'!AW33="O",'FIN1-SOURCE'!AZ33="O")),"",SUM('FIN1-SOURCE'!AV33,'FIN1-SOURCE'!AY33))</f>
        <v/>
      </c>
      <c r="I1185" s="280" t="str">
        <f xml:space="preserve"> IF(AND(OR(AND('FIN1-SOURCE'!AW33="O",'FIN1-SOURCE'!AZ33="O"),AND('FIN1-SOURCE'!AW33="K",'FIN1-SOURCE'!AZ33="K")),SUM('FIN1-SOURCE'!AV33,'FIN1-SOURCE'!AY33)=0,ISNUMBER('FIN1-SOURCE'!BB33)),"",IF(OR('FIN1-SOURCE'!AW33="O",'FIN1-SOURCE'!AZ33="O"),"O",IF(AND('FIN1-SOURCE'!AW33='FIN1-SOURCE'!AZ33,OR('FIN1-SOURCE'!AW33="K",'FIN1-SOURCE'!AW33="W",'FIN1-SOURCE'!AW33="M")),UPPER( 'FIN1-SOURCE'!AW33),"")))</f>
        <v/>
      </c>
      <c r="J1185" s="281" t="s">
        <v>711</v>
      </c>
      <c r="K1185" s="280" t="str">
        <f>IF(AND(ISBLANK('FIN1-SOURCE'!BB33),$L$1185&lt;&gt;"M"),"",'FIN1-SOURCE'!BB33)</f>
        <v/>
      </c>
      <c r="L1185" s="280" t="str">
        <f>IF(ISBLANK('FIN1-SOURCE'!BC33),"",'FIN1-SOURCE'!BC33)</f>
        <v/>
      </c>
      <c r="M1185" s="257" t="str">
        <f t="shared" si="19"/>
        <v>OK</v>
      </c>
      <c r="N1185" s="15"/>
    </row>
    <row r="1186" spans="1:14" ht="33.75" x14ac:dyDescent="0.25">
      <c r="A1186" s="257" t="s">
        <v>834</v>
      </c>
      <c r="B1186" s="257" t="s">
        <v>2680</v>
      </c>
      <c r="C1186" s="257" t="s">
        <v>688</v>
      </c>
      <c r="D1186" s="277" t="s">
        <v>2681</v>
      </c>
      <c r="E1186" s="278" t="s">
        <v>711</v>
      </c>
      <c r="F1186" s="279" t="s">
        <v>688</v>
      </c>
      <c r="G1186" s="277" t="s">
        <v>1062</v>
      </c>
      <c r="H1186" s="280" t="str">
        <f>IF(OR(AND('FIN1-SOURCE'!BB32="",'FIN1-SOURCE'!BC32=""),AND('FIN1-SOURCE'!BB33="",'FIN1-SOURCE'!BC33=""),AND('FIN1-SOURCE'!BC32="K",'FIN1-SOURCE'!BC33="K"),OR('FIN1-SOURCE'!BC32="O",'FIN1-SOURCE'!BC33="O")),"",SUM('FIN1-SOURCE'!BB32,'FIN1-SOURCE'!BB33))</f>
        <v/>
      </c>
      <c r="I1186" s="280" t="str">
        <f>IF(AND(OR(AND('FIN1-SOURCE'!BC32="O",'FIN1-SOURCE'!BC33="O"),AND('FIN1-SOURCE'!BC32="K",'FIN1-SOURCE'!BC33="K")),SUM('FIN1-SOURCE'!BB32,'FIN1-SOURCE'!BB33)=0,ISNUMBER('FIN1-SOURCE'!BB34)),"",IF(OR('FIN1-SOURCE'!BC32="O",'FIN1-SOURCE'!BC33="O"),"O",IF(AND('FIN1-SOURCE'!BC32='FIN1-SOURCE'!BC33,OR('FIN1-SOURCE'!BC32="K",'FIN1-SOURCE'!BC32="W",'FIN1-SOURCE'!BC32="M")), UPPER('FIN1-SOURCE'!BC32),"")))</f>
        <v/>
      </c>
      <c r="J1186" s="281" t="s">
        <v>711</v>
      </c>
      <c r="K1186" s="280" t="str">
        <f>IF(AND(ISBLANK('FIN1-SOURCE'!BB34),$L$1186&lt;&gt;"M"),"",'FIN1-SOURCE'!BB34)</f>
        <v/>
      </c>
      <c r="L1186" s="280" t="str">
        <f>IF(ISBLANK('FIN1-SOURCE'!BC34),"",'FIN1-SOURCE'!BC34)</f>
        <v/>
      </c>
      <c r="M1186" s="257" t="str">
        <f t="shared" si="19"/>
        <v>OK</v>
      </c>
      <c r="N1186" s="15"/>
    </row>
    <row r="1187" spans="1:14" ht="33.75" x14ac:dyDescent="0.25">
      <c r="A1187" s="257" t="s">
        <v>834</v>
      </c>
      <c r="B1187" s="257" t="s">
        <v>2682</v>
      </c>
      <c r="C1187" s="257" t="s">
        <v>688</v>
      </c>
      <c r="D1187" s="277" t="s">
        <v>2683</v>
      </c>
      <c r="E1187" s="278" t="s">
        <v>711</v>
      </c>
      <c r="F1187" s="279" t="s">
        <v>688</v>
      </c>
      <c r="G1187" s="277" t="s">
        <v>1065</v>
      </c>
      <c r="H1187" s="280" t="str">
        <f>IF(OR(AND('FIN1-SOURCE'!BB31="",'FIN1-SOURCE'!BC31=""),AND('FIN1-SOURCE'!BB34="",'FIN1-SOURCE'!BC34=""),AND('FIN1-SOURCE'!BC31="K",'FIN1-SOURCE'!BC34="K"),OR('FIN1-SOURCE'!BC31="O",'FIN1-SOURCE'!BC34="O")),"",SUM('FIN1-SOURCE'!BB31,'FIN1-SOURCE'!BB34))</f>
        <v/>
      </c>
      <c r="I1187" s="280" t="str">
        <f>IF(AND(OR(AND('FIN1-SOURCE'!BC31="O",'FIN1-SOURCE'!BC34="O"),AND('FIN1-SOURCE'!BC31="K",'FIN1-SOURCE'!BC34="K")),SUM('FIN1-SOURCE'!BB31,'FIN1-SOURCE'!BB34)=0,ISNUMBER('FIN1-SOURCE'!BB35)),"",IF(OR('FIN1-SOURCE'!BC31="O",'FIN1-SOURCE'!BC34="O"),"O",IF(AND('FIN1-SOURCE'!BC31='FIN1-SOURCE'!BC34,OR('FIN1-SOURCE'!BC31="K",'FIN1-SOURCE'!BC31="W",'FIN1-SOURCE'!BC31="M")), UPPER('FIN1-SOURCE'!BC31),"")))</f>
        <v/>
      </c>
      <c r="J1187" s="281" t="s">
        <v>711</v>
      </c>
      <c r="K1187" s="280" t="str">
        <f>IF(AND(ISBLANK('FIN1-SOURCE'!BB35),$L$1187&lt;&gt;"M"),"",'FIN1-SOURCE'!BB35)</f>
        <v/>
      </c>
      <c r="L1187" s="280" t="str">
        <f>IF(ISBLANK('FIN1-SOURCE'!BC35),"",'FIN1-SOURCE'!BC35)</f>
        <v/>
      </c>
      <c r="M1187" s="257" t="str">
        <f t="shared" si="19"/>
        <v>OK</v>
      </c>
      <c r="N1187" s="15"/>
    </row>
    <row r="1188" spans="1:14" ht="33.75" x14ac:dyDescent="0.25">
      <c r="A1188" s="257" t="s">
        <v>834</v>
      </c>
      <c r="B1188" s="257" t="s">
        <v>2684</v>
      </c>
      <c r="C1188" s="257" t="s">
        <v>688</v>
      </c>
      <c r="D1188" s="277" t="s">
        <v>1067</v>
      </c>
      <c r="E1188" s="278" t="s">
        <v>711</v>
      </c>
      <c r="F1188" s="279" t="s">
        <v>688</v>
      </c>
      <c r="G1188" s="277" t="s">
        <v>1068</v>
      </c>
      <c r="H1188" s="280" t="str">
        <f>IF(OR(AND('FIN1-SOURCE'!AV36="",'FIN1-SOURCE'!AW36=""),AND('FIN1-SOURCE'!AY36="",'FIN1-SOURCE'!AZ36=""),AND('FIN1-SOURCE'!AW36="K",'FIN1-SOURCE'!AZ36="K"),OR('FIN1-SOURCE'!AW36="O",'FIN1-SOURCE'!AZ36="O")),"",SUM('FIN1-SOURCE'!AV36,'FIN1-SOURCE'!AY36))</f>
        <v/>
      </c>
      <c r="I1188" s="280" t="str">
        <f xml:space="preserve"> IF(AND(OR(AND('FIN1-SOURCE'!AW36="O",'FIN1-SOURCE'!AZ36="O"),AND('FIN1-SOURCE'!AW36="K",'FIN1-SOURCE'!AZ36="K")),SUM('FIN1-SOURCE'!AV36,'FIN1-SOURCE'!AY36)=0,ISNUMBER('FIN1-SOURCE'!BB36)),"",IF(OR('FIN1-SOURCE'!AW36="O",'FIN1-SOURCE'!AZ36="O"),"O",IF(AND('FIN1-SOURCE'!AW36='FIN1-SOURCE'!AZ36,OR('FIN1-SOURCE'!AW36="K",'FIN1-SOURCE'!AW36="W",'FIN1-SOURCE'!AW36="M")),UPPER( 'FIN1-SOURCE'!AW36),"")))</f>
        <v/>
      </c>
      <c r="J1188" s="281" t="s">
        <v>711</v>
      </c>
      <c r="K1188" s="280" t="str">
        <f>IF(AND(ISBLANK('FIN1-SOURCE'!BB36),$L$1188&lt;&gt;"M"),"",'FIN1-SOURCE'!BB36)</f>
        <v/>
      </c>
      <c r="L1188" s="280" t="str">
        <f>IF(ISBLANK('FIN1-SOURCE'!BC36),"",'FIN1-SOURCE'!BC36)</f>
        <v/>
      </c>
      <c r="M1188" s="257" t="str">
        <f t="shared" si="19"/>
        <v>OK</v>
      </c>
      <c r="N1188" s="15"/>
    </row>
    <row r="1189" spans="1:14" ht="33.75" x14ac:dyDescent="0.25">
      <c r="A1189" s="257" t="s">
        <v>834</v>
      </c>
      <c r="B1189" s="257" t="s">
        <v>2685</v>
      </c>
      <c r="C1189" s="257" t="s">
        <v>688</v>
      </c>
      <c r="D1189" s="277" t="s">
        <v>1070</v>
      </c>
      <c r="E1189" s="278" t="s">
        <v>711</v>
      </c>
      <c r="F1189" s="279" t="s">
        <v>688</v>
      </c>
      <c r="G1189" s="277" t="s">
        <v>1071</v>
      </c>
      <c r="H1189" s="280" t="str">
        <f>IF(OR(AND('FIN1-SOURCE'!AV37="",'FIN1-SOURCE'!AW37=""),AND('FIN1-SOURCE'!AY37="",'FIN1-SOURCE'!AZ37=""),AND('FIN1-SOURCE'!AW37="K",'FIN1-SOURCE'!AZ37="K"),OR('FIN1-SOURCE'!AW37="O",'FIN1-SOURCE'!AZ37="O")),"",SUM('FIN1-SOURCE'!AV37,'FIN1-SOURCE'!AY37))</f>
        <v/>
      </c>
      <c r="I1189" s="280" t="str">
        <f xml:space="preserve"> IF(AND(OR(AND('FIN1-SOURCE'!AW37="O",'FIN1-SOURCE'!AZ37="O"),AND('FIN1-SOURCE'!AW37="K",'FIN1-SOURCE'!AZ37="K")),SUM('FIN1-SOURCE'!AV37,'FIN1-SOURCE'!AY37)=0,ISNUMBER('FIN1-SOURCE'!BB37)),"",IF(OR('FIN1-SOURCE'!AW37="O",'FIN1-SOURCE'!AZ37="O"),"O",IF(AND('FIN1-SOURCE'!AW37='FIN1-SOURCE'!AZ37,OR('FIN1-SOURCE'!AW37="K",'FIN1-SOURCE'!AW37="W",'FIN1-SOURCE'!AW37="M")),UPPER( 'FIN1-SOURCE'!AW37),"")))</f>
        <v/>
      </c>
      <c r="J1189" s="281" t="s">
        <v>711</v>
      </c>
      <c r="K1189" s="280" t="str">
        <f>IF(AND(ISBLANK('FIN1-SOURCE'!BB37),$L$1189&lt;&gt;"M"),"",'FIN1-SOURCE'!BB37)</f>
        <v/>
      </c>
      <c r="L1189" s="280" t="str">
        <f>IF(ISBLANK('FIN1-SOURCE'!BC37),"",'FIN1-SOURCE'!BC37)</f>
        <v/>
      </c>
      <c r="M1189" s="257" t="str">
        <f t="shared" si="19"/>
        <v>OK</v>
      </c>
      <c r="N1189" s="15"/>
    </row>
    <row r="1190" spans="1:14" ht="33.75" x14ac:dyDescent="0.25">
      <c r="A1190" s="257" t="s">
        <v>834</v>
      </c>
      <c r="B1190" s="257" t="s">
        <v>2686</v>
      </c>
      <c r="C1190" s="257" t="s">
        <v>688</v>
      </c>
      <c r="D1190" s="277" t="s">
        <v>1073</v>
      </c>
      <c r="E1190" s="278" t="s">
        <v>711</v>
      </c>
      <c r="F1190" s="279" t="s">
        <v>688</v>
      </c>
      <c r="G1190" s="277" t="s">
        <v>1074</v>
      </c>
      <c r="H1190" s="280" t="str">
        <f>IF(OR(AND('FIN1-SOURCE'!AV38="",'FIN1-SOURCE'!AW38=""),AND('FIN1-SOURCE'!AY38="",'FIN1-SOURCE'!AZ38=""),AND('FIN1-SOURCE'!AW38="K",'FIN1-SOURCE'!AZ38="K"),OR('FIN1-SOURCE'!AW38="O",'FIN1-SOURCE'!AZ38="O")),"",SUM('FIN1-SOURCE'!AV38,'FIN1-SOURCE'!AY38))</f>
        <v/>
      </c>
      <c r="I1190" s="280" t="str">
        <f xml:space="preserve"> IF(AND(OR(AND('FIN1-SOURCE'!AW38="O",'FIN1-SOURCE'!AZ38="O"),AND('FIN1-SOURCE'!AW38="K",'FIN1-SOURCE'!AZ38="K")),SUM('FIN1-SOURCE'!AV38,'FIN1-SOURCE'!AY38)=0,ISNUMBER('FIN1-SOURCE'!BB38)),"",IF(OR('FIN1-SOURCE'!AW38="O",'FIN1-SOURCE'!AZ38="O"),"O",IF(AND('FIN1-SOURCE'!AW38='FIN1-SOURCE'!AZ38,OR('FIN1-SOURCE'!AW38="K",'FIN1-SOURCE'!AW38="W",'FIN1-SOURCE'!AW38="M")),UPPER( 'FIN1-SOURCE'!AW38),"")))</f>
        <v/>
      </c>
      <c r="J1190" s="281" t="s">
        <v>711</v>
      </c>
      <c r="K1190" s="280" t="str">
        <f>IF(AND(ISBLANK('FIN1-SOURCE'!BB38),$L$1190&lt;&gt;"M"),"",'FIN1-SOURCE'!BB38)</f>
        <v/>
      </c>
      <c r="L1190" s="280" t="str">
        <f>IF(ISBLANK('FIN1-SOURCE'!BC38),"",'FIN1-SOURCE'!BC38)</f>
        <v/>
      </c>
      <c r="M1190" s="257" t="str">
        <f t="shared" si="19"/>
        <v>OK</v>
      </c>
      <c r="N1190" s="15"/>
    </row>
    <row r="1191" spans="1:14" ht="33.75" x14ac:dyDescent="0.25">
      <c r="A1191" s="257" t="s">
        <v>834</v>
      </c>
      <c r="B1191" s="257" t="s">
        <v>2687</v>
      </c>
      <c r="C1191" s="257" t="s">
        <v>688</v>
      </c>
      <c r="D1191" s="277" t="s">
        <v>2688</v>
      </c>
      <c r="E1191" s="278" t="s">
        <v>711</v>
      </c>
      <c r="F1191" s="279" t="s">
        <v>688</v>
      </c>
      <c r="G1191" s="277" t="s">
        <v>1077</v>
      </c>
      <c r="H1191" s="280" t="str">
        <f>IF(OR(AND('FIN1-SOURCE'!BB37="",'FIN1-SOURCE'!BC37=""),AND('FIN1-SOURCE'!BB38="",'FIN1-SOURCE'!BC38=""),AND('FIN1-SOURCE'!BC37="K",'FIN1-SOURCE'!BC38="K"),OR('FIN1-SOURCE'!BC37="O",'FIN1-SOURCE'!BC38="O")),"",SUM('FIN1-SOURCE'!BB37,'FIN1-SOURCE'!BB38))</f>
        <v/>
      </c>
      <c r="I1191" s="280" t="str">
        <f>IF(AND(OR(AND('FIN1-SOURCE'!BC37="O",'FIN1-SOURCE'!BC38="O"),AND('FIN1-SOURCE'!BC37="K",'FIN1-SOURCE'!BC38="K")),SUM('FIN1-SOURCE'!BB37,'FIN1-SOURCE'!BB38)=0,ISNUMBER('FIN1-SOURCE'!BB39)),"",IF(OR('FIN1-SOURCE'!BC37="O",'FIN1-SOURCE'!BC38="O"),"O",IF(AND('FIN1-SOURCE'!BC37='FIN1-SOURCE'!BC38,OR('FIN1-SOURCE'!BC37="K",'FIN1-SOURCE'!BC37="W",'FIN1-SOURCE'!BC37="M")), UPPER('FIN1-SOURCE'!BC37),"")))</f>
        <v/>
      </c>
      <c r="J1191" s="281" t="s">
        <v>711</v>
      </c>
      <c r="K1191" s="280" t="str">
        <f>IF(AND(ISBLANK('FIN1-SOURCE'!BB39),$L$1191&lt;&gt;"M"),"",'FIN1-SOURCE'!BB39)</f>
        <v/>
      </c>
      <c r="L1191" s="280" t="str">
        <f>IF(ISBLANK('FIN1-SOURCE'!BC39),"",'FIN1-SOURCE'!BC39)</f>
        <v/>
      </c>
      <c r="M1191" s="257" t="str">
        <f t="shared" si="19"/>
        <v>OK</v>
      </c>
      <c r="N1191" s="15"/>
    </row>
    <row r="1192" spans="1:14" ht="33.75" x14ac:dyDescent="0.25">
      <c r="A1192" s="257" t="s">
        <v>834</v>
      </c>
      <c r="B1192" s="257" t="s">
        <v>2689</v>
      </c>
      <c r="C1192" s="257" t="s">
        <v>688</v>
      </c>
      <c r="D1192" s="277" t="s">
        <v>2690</v>
      </c>
      <c r="E1192" s="278" t="s">
        <v>711</v>
      </c>
      <c r="F1192" s="279" t="s">
        <v>688</v>
      </c>
      <c r="G1192" s="277" t="s">
        <v>1080</v>
      </c>
      <c r="H1192" s="280" t="str">
        <f>IF(OR(AND('FIN1-SOURCE'!AV40="",'FIN1-SOURCE'!AW40=""),AND('FIN1-SOURCE'!AY40="",'FIN1-SOURCE'!AZ40=""),AND('FIN1-SOURCE'!AW40="K",'FIN1-SOURCE'!AZ40="K"),OR('FIN1-SOURCE'!AW40="O",'FIN1-SOURCE'!AZ40="O")),"",SUM('FIN1-SOURCE'!AV40,'FIN1-SOURCE'!AY40))</f>
        <v/>
      </c>
      <c r="I1192" s="280" t="str">
        <f xml:space="preserve"> IF(AND(OR(AND('FIN1-SOURCE'!AW40="O",'FIN1-SOURCE'!AZ40="O"),AND('FIN1-SOURCE'!AW40="K",'FIN1-SOURCE'!AZ40="K")),SUM('FIN1-SOURCE'!AV40,'FIN1-SOURCE'!AY40)=0,ISNUMBER('FIN1-SOURCE'!BB40)),"",IF(OR('FIN1-SOURCE'!AW40="O",'FIN1-SOURCE'!AZ40="O"),"O",IF(AND('FIN1-SOURCE'!AW40='FIN1-SOURCE'!AZ40,OR('FIN1-SOURCE'!AW40="K",'FIN1-SOURCE'!AW40="W",'FIN1-SOURCE'!AW40="M")),UPPER( 'FIN1-SOURCE'!AW40),"")))</f>
        <v/>
      </c>
      <c r="J1192" s="281" t="s">
        <v>711</v>
      </c>
      <c r="K1192" s="280" t="str">
        <f>IF(AND(ISBLANK('FIN1-SOURCE'!BB40),$L$1192&lt;&gt;"M"),"",'FIN1-SOURCE'!BB40)</f>
        <v/>
      </c>
      <c r="L1192" s="280" t="str">
        <f>IF(ISBLANK('FIN1-SOURCE'!BC40),"",'FIN1-SOURCE'!BC40)</f>
        <v/>
      </c>
      <c r="M1192" s="257" t="str">
        <f t="shared" si="19"/>
        <v>OK</v>
      </c>
      <c r="N1192" s="15"/>
    </row>
    <row r="1193" spans="1:14" ht="33.75" x14ac:dyDescent="0.25">
      <c r="A1193" s="257" t="s">
        <v>834</v>
      </c>
      <c r="B1193" s="257" t="s">
        <v>2691</v>
      </c>
      <c r="C1193" s="257" t="s">
        <v>688</v>
      </c>
      <c r="D1193" s="277" t="s">
        <v>2692</v>
      </c>
      <c r="E1193" s="278" t="s">
        <v>711</v>
      </c>
      <c r="F1193" s="279" t="s">
        <v>688</v>
      </c>
      <c r="G1193" s="277" t="s">
        <v>1083</v>
      </c>
      <c r="H1193" s="280" t="str">
        <f>IF(OR(AND('FIN1-SOURCE'!AV41="",'FIN1-SOURCE'!AW41=""),AND('FIN1-SOURCE'!AY41="",'FIN1-SOURCE'!AZ41=""),AND('FIN1-SOURCE'!AW41="K",'FIN1-SOURCE'!AZ41="K"),OR('FIN1-SOURCE'!AW41="O",'FIN1-SOURCE'!AZ41="O")),"",SUM('FIN1-SOURCE'!AV41,'FIN1-SOURCE'!AY41))</f>
        <v/>
      </c>
      <c r="I1193" s="280" t="str">
        <f xml:space="preserve"> IF(AND(OR(AND('FIN1-SOURCE'!AW41="O",'FIN1-SOURCE'!AZ41="O"),AND('FIN1-SOURCE'!AW41="K",'FIN1-SOURCE'!AZ41="K")),SUM('FIN1-SOURCE'!AV41,'FIN1-SOURCE'!AY41)=0,ISNUMBER('FIN1-SOURCE'!BB41)),"",IF(OR('FIN1-SOURCE'!AW41="O",'FIN1-SOURCE'!AZ41="O"),"O",IF(AND('FIN1-SOURCE'!AW41='FIN1-SOURCE'!AZ41,OR('FIN1-SOURCE'!AW41="K",'FIN1-SOURCE'!AW41="W",'FIN1-SOURCE'!AW41="M")),UPPER( 'FIN1-SOURCE'!AW41),"")))</f>
        <v/>
      </c>
      <c r="J1193" s="281" t="s">
        <v>711</v>
      </c>
      <c r="K1193" s="280" t="str">
        <f>IF(AND(ISBLANK('FIN1-SOURCE'!BB41),$L$1193&lt;&gt;"M"),"",'FIN1-SOURCE'!BB41)</f>
        <v/>
      </c>
      <c r="L1193" s="280" t="str">
        <f>IF(ISBLANK('FIN1-SOURCE'!BC41),"",'FIN1-SOURCE'!BC41)</f>
        <v/>
      </c>
      <c r="M1193" s="257" t="str">
        <f t="shared" si="19"/>
        <v>OK</v>
      </c>
      <c r="N1193" s="15"/>
    </row>
    <row r="1194" spans="1:14" ht="33.75" x14ac:dyDescent="0.25">
      <c r="A1194" s="257" t="s">
        <v>834</v>
      </c>
      <c r="B1194" s="257" t="s">
        <v>2693</v>
      </c>
      <c r="C1194" s="257" t="s">
        <v>688</v>
      </c>
      <c r="D1194" s="277" t="s">
        <v>2694</v>
      </c>
      <c r="E1194" s="278" t="s">
        <v>711</v>
      </c>
      <c r="F1194" s="279" t="s">
        <v>688</v>
      </c>
      <c r="G1194" s="277" t="s">
        <v>1086</v>
      </c>
      <c r="H1194" s="280" t="str">
        <f>IF(OR(AND('FIN1-SOURCE'!BB40="",'FIN1-SOURCE'!BC40=""),AND('FIN1-SOURCE'!BB41="",'FIN1-SOURCE'!BC41=""),AND('FIN1-SOURCE'!BC40="K",'FIN1-SOURCE'!BC41="K"),OR('FIN1-SOURCE'!BC40="O",'FIN1-SOURCE'!BC41="O")),"",SUM('FIN1-SOURCE'!BB40,'FIN1-SOURCE'!BB41))</f>
        <v/>
      </c>
      <c r="I1194" s="280" t="str">
        <f>IF(AND(OR(AND('FIN1-SOURCE'!BC40="O",'FIN1-SOURCE'!BC41="O"),AND('FIN1-SOURCE'!BC40="K",'FIN1-SOURCE'!BC41="K")),SUM('FIN1-SOURCE'!BB40,'FIN1-SOURCE'!BB41)=0,ISNUMBER('FIN1-SOURCE'!BB42)),"",IF(OR('FIN1-SOURCE'!BC40="O",'FIN1-SOURCE'!BC41="O"),"O",IF(AND('FIN1-SOURCE'!BC40='FIN1-SOURCE'!BC41,OR('FIN1-SOURCE'!BC40="K",'FIN1-SOURCE'!BC40="W",'FIN1-SOURCE'!BC40="M")), UPPER('FIN1-SOURCE'!BC40),"")))</f>
        <v/>
      </c>
      <c r="J1194" s="281" t="s">
        <v>711</v>
      </c>
      <c r="K1194" s="280" t="str">
        <f>IF(AND(ISBLANK('FIN1-SOURCE'!BB42),$L$1194&lt;&gt;"M"),"",'FIN1-SOURCE'!BB42)</f>
        <v/>
      </c>
      <c r="L1194" s="280" t="str">
        <f>IF(ISBLANK('FIN1-SOURCE'!BC42),"",'FIN1-SOURCE'!BC42)</f>
        <v/>
      </c>
      <c r="M1194" s="257" t="str">
        <f t="shared" si="19"/>
        <v>OK</v>
      </c>
      <c r="N1194" s="15"/>
    </row>
    <row r="1195" spans="1:14" ht="33.75" x14ac:dyDescent="0.25">
      <c r="A1195" s="257" t="s">
        <v>834</v>
      </c>
      <c r="B1195" s="257" t="s">
        <v>2695</v>
      </c>
      <c r="C1195" s="257" t="s">
        <v>688</v>
      </c>
      <c r="D1195" s="277" t="s">
        <v>2696</v>
      </c>
      <c r="E1195" s="278" t="s">
        <v>711</v>
      </c>
      <c r="F1195" s="279" t="s">
        <v>688</v>
      </c>
      <c r="G1195" s="277" t="s">
        <v>1089</v>
      </c>
      <c r="H1195" s="280" t="str">
        <f>IF(OR(AND('FIN1-SOURCE'!AV43="",'FIN1-SOURCE'!AW43=""),AND('FIN1-SOURCE'!AY43="",'FIN1-SOURCE'!AZ43=""),AND('FIN1-SOURCE'!AW43="K",'FIN1-SOURCE'!AZ43="K"),OR('FIN1-SOURCE'!AW43="O",'FIN1-SOURCE'!AZ43="O")),"",SUM('FIN1-SOURCE'!AV43,'FIN1-SOURCE'!AY43))</f>
        <v/>
      </c>
      <c r="I1195" s="280" t="str">
        <f xml:space="preserve"> IF(AND(OR(AND('FIN1-SOURCE'!AW43="O",'FIN1-SOURCE'!AZ43="O"),AND('FIN1-SOURCE'!AW43="K",'FIN1-SOURCE'!AZ43="K")),SUM('FIN1-SOURCE'!AV43,'FIN1-SOURCE'!AY43)=0,ISNUMBER('FIN1-SOURCE'!BB43)),"",IF(OR('FIN1-SOURCE'!AW43="O",'FIN1-SOURCE'!AZ43="O"),"O",IF(AND('FIN1-SOURCE'!AW43='FIN1-SOURCE'!AZ43,OR('FIN1-SOURCE'!AW43="K",'FIN1-SOURCE'!AW43="W",'FIN1-SOURCE'!AW43="M")),UPPER( 'FIN1-SOURCE'!AW43),"")))</f>
        <v/>
      </c>
      <c r="J1195" s="281" t="s">
        <v>711</v>
      </c>
      <c r="K1195" s="280" t="str">
        <f>IF(AND(ISBLANK('FIN1-SOURCE'!BB43),$L$1195&lt;&gt;"M"),"",'FIN1-SOURCE'!BB43)</f>
        <v/>
      </c>
      <c r="L1195" s="280" t="str">
        <f>IF(ISBLANK('FIN1-SOURCE'!BC43),"",'FIN1-SOURCE'!BC43)</f>
        <v/>
      </c>
      <c r="M1195" s="257" t="str">
        <f t="shared" si="19"/>
        <v>OK</v>
      </c>
      <c r="N1195" s="15"/>
    </row>
    <row r="1196" spans="1:14" ht="33.75" x14ac:dyDescent="0.25">
      <c r="A1196" s="257" t="s">
        <v>834</v>
      </c>
      <c r="B1196" s="257" t="s">
        <v>2697</v>
      </c>
      <c r="C1196" s="257" t="s">
        <v>688</v>
      </c>
      <c r="D1196" s="277" t="s">
        <v>2698</v>
      </c>
      <c r="E1196" s="278" t="s">
        <v>711</v>
      </c>
      <c r="F1196" s="279" t="s">
        <v>688</v>
      </c>
      <c r="G1196" s="277" t="s">
        <v>1092</v>
      </c>
      <c r="H1196" s="280" t="str">
        <f>IF(OR(AND('FIN1-SOURCE'!BB42="",'FIN1-SOURCE'!BC42=""),AND('FIN1-SOURCE'!BB43="",'FIN1-SOURCE'!BC43=""),AND('FIN1-SOURCE'!BC42="K",'FIN1-SOURCE'!BC43="K"),OR('FIN1-SOURCE'!BC42="O",'FIN1-SOURCE'!BC43="O")),"",SUM('FIN1-SOURCE'!BB42,'FIN1-SOURCE'!BB43))</f>
        <v/>
      </c>
      <c r="I1196" s="280" t="str">
        <f>IF(AND(OR(AND('FIN1-SOURCE'!BC42="O",'FIN1-SOURCE'!BC43="O"),AND('FIN1-SOURCE'!BC42="K",'FIN1-SOURCE'!BC43="K")),SUM('FIN1-SOURCE'!BB42,'FIN1-SOURCE'!BB43)=0,ISNUMBER('FIN1-SOURCE'!BB44)),"",IF(OR('FIN1-SOURCE'!BC42="O",'FIN1-SOURCE'!BC43="O"),"O",IF(AND('FIN1-SOURCE'!BC42='FIN1-SOURCE'!BC43,OR('FIN1-SOURCE'!BC42="K",'FIN1-SOURCE'!BC42="W",'FIN1-SOURCE'!BC42="M")), UPPER('FIN1-SOURCE'!BC42),"")))</f>
        <v/>
      </c>
      <c r="J1196" s="281" t="s">
        <v>711</v>
      </c>
      <c r="K1196" s="280" t="str">
        <f>IF(AND(ISBLANK('FIN1-SOURCE'!BB44),$L$1196&lt;&gt;"M"),"",'FIN1-SOURCE'!BB44)</f>
        <v/>
      </c>
      <c r="L1196" s="280" t="str">
        <f>IF(ISBLANK('FIN1-SOURCE'!BC44),"",'FIN1-SOURCE'!BC44)</f>
        <v/>
      </c>
      <c r="M1196" s="257" t="str">
        <f t="shared" si="19"/>
        <v>OK</v>
      </c>
      <c r="N1196" s="15"/>
    </row>
    <row r="1197" spans="1:14" ht="45" x14ac:dyDescent="0.25">
      <c r="A1197" s="257" t="s">
        <v>834</v>
      </c>
      <c r="B1197" s="257" t="s">
        <v>2699</v>
      </c>
      <c r="C1197" s="257" t="s">
        <v>688</v>
      </c>
      <c r="D1197" s="277" t="s">
        <v>2700</v>
      </c>
      <c r="E1197" s="278" t="s">
        <v>711</v>
      </c>
      <c r="F1197" s="279" t="s">
        <v>688</v>
      </c>
      <c r="G1197" s="277" t="s">
        <v>1095</v>
      </c>
      <c r="H1197" s="280" t="str">
        <f>IF(OR(AND('FIN1-SOURCE'!BB35="",'FIN1-SOURCE'!BC35=""),AND('FIN1-SOURCE'!BB39="",'FIN1-SOURCE'!BC39=""),AND('FIN1-SOURCE'!BB44="",'FIN1-SOURCE'!BC44=""),AND('FIN1-SOURCE'!BC35="K",'FIN1-SOURCE'!BC39="K",'FIN1-SOURCE'!BC44="K"),OR('FIN1-SOURCE'!BC35="O",'FIN1-SOURCE'!BC39="O",'FIN1-SOURCE'!BC44="O")),"",SUM('FIN1-SOURCE'!BB35,'FIN1-SOURCE'!BB39,'FIN1-SOURCE'!BB44))</f>
        <v/>
      </c>
      <c r="I1197" s="280" t="str">
        <f>IF(AND(OR(AND('FIN1-SOURCE'!BC35="O",'FIN1-SOURCE'!BC39="O",'FIN1-SOURCE'!BC44="O"),AND('FIN1-SOURCE'!BC35="K",'FIN1-SOURCE'!BC39="K",'FIN1-SOURCE'!BC44="K")),SUM('FIN1-SOURCE'!BB35,'FIN1-SOURCE'!BB39,'FIN1-SOURCE'!BB44)=0,ISNUMBER('FIN1-SOURCE'!BB45)),"",IF(OR('FIN1-SOURCE'!BC35="O",'FIN1-SOURCE'!BC39="O",'FIN1-SOURCE'!BC44="O"),"O",IF(AND('FIN1-SOURCE'!BC35='FIN1-SOURCE'!BC39,'FIN1-SOURCE'!BC39='FIN1-SOURCE'!BC44,OR('FIN1-SOURCE'!BC35="K",'FIN1-SOURCE'!BC35="W",'FIN1-SOURCE'!BC35="M")), UPPER('FIN1-SOURCE'!BC35),"")))</f>
        <v/>
      </c>
      <c r="J1197" s="281" t="s">
        <v>711</v>
      </c>
      <c r="K1197" s="280" t="str">
        <f>IF(AND(ISBLANK('FIN1-SOURCE'!BB45),$L$1197&lt;&gt;"M"),"",'FIN1-SOURCE'!BB45)</f>
        <v/>
      </c>
      <c r="L1197" s="280" t="str">
        <f>IF(ISBLANK('FIN1-SOURCE'!BC45),"",'FIN1-SOURCE'!BC45)</f>
        <v/>
      </c>
      <c r="M1197" s="257" t="str">
        <f t="shared" si="19"/>
        <v>OK</v>
      </c>
      <c r="N1197" s="15"/>
    </row>
    <row r="1198" spans="1:14" ht="33.75" x14ac:dyDescent="0.25">
      <c r="A1198" s="257" t="s">
        <v>834</v>
      </c>
      <c r="B1198" s="257" t="s">
        <v>2701</v>
      </c>
      <c r="C1198" s="257" t="s">
        <v>688</v>
      </c>
      <c r="D1198" s="277" t="s">
        <v>2702</v>
      </c>
      <c r="E1198" s="278" t="s">
        <v>711</v>
      </c>
      <c r="F1198" s="279" t="s">
        <v>688</v>
      </c>
      <c r="G1198" s="277" t="s">
        <v>2703</v>
      </c>
      <c r="H1198" s="280" t="str">
        <f>IF(OR(AND('FIN1-SOURCE'!AV46="",'FIN1-SOURCE'!AW46=""),AND('FIN1-SOURCE'!AY46="",'FIN1-SOURCE'!AZ46=""),AND('FIN1-SOURCE'!AW46="K",'FIN1-SOURCE'!AZ46="K"),OR('FIN1-SOURCE'!AW46="O",'FIN1-SOURCE'!AZ46="O")),"",SUM('FIN1-SOURCE'!AV46,'FIN1-SOURCE'!AY46))</f>
        <v/>
      </c>
      <c r="I1198" s="280" t="str">
        <f xml:space="preserve"> IF(AND(OR(AND('FIN1-SOURCE'!AW46="O",'FIN1-SOURCE'!AZ46="O"),AND('FIN1-SOURCE'!AW46="K",'FIN1-SOURCE'!AZ46="K")),SUM('FIN1-SOURCE'!AV46,'FIN1-SOURCE'!AY46)=0,ISNUMBER('FIN1-SOURCE'!BB46)),"",IF(OR('FIN1-SOURCE'!AW46="O",'FIN1-SOURCE'!AZ46="O"),"O",IF(AND('FIN1-SOURCE'!AW46='FIN1-SOURCE'!AZ46,OR('FIN1-SOURCE'!AW46="K",'FIN1-SOURCE'!AW46="W",'FIN1-SOURCE'!AW46="M")),UPPER( 'FIN1-SOURCE'!AW46),"")))</f>
        <v/>
      </c>
      <c r="J1198" s="281" t="s">
        <v>711</v>
      </c>
      <c r="K1198" s="280" t="str">
        <f>IF(AND(ISBLANK('FIN1-SOURCE'!BB46),$L$1198&lt;&gt;"M"),"",'FIN1-SOURCE'!BB46)</f>
        <v/>
      </c>
      <c r="L1198" s="280" t="str">
        <f>IF(ISBLANK('FIN1-SOURCE'!BC46),"",'FIN1-SOURCE'!BC46)</f>
        <v/>
      </c>
      <c r="M1198" s="257" t="str">
        <f t="shared" si="19"/>
        <v>OK</v>
      </c>
      <c r="N1198" s="15"/>
    </row>
    <row r="1199" spans="1:14" ht="33.75" x14ac:dyDescent="0.25">
      <c r="A1199" s="257" t="s">
        <v>834</v>
      </c>
      <c r="B1199" s="257" t="s">
        <v>2704</v>
      </c>
      <c r="C1199" s="257" t="s">
        <v>688</v>
      </c>
      <c r="D1199" s="277" t="s">
        <v>2705</v>
      </c>
      <c r="E1199" s="278" t="s">
        <v>711</v>
      </c>
      <c r="F1199" s="279" t="s">
        <v>688</v>
      </c>
      <c r="G1199" s="277" t="s">
        <v>2706</v>
      </c>
      <c r="H1199" s="280" t="str">
        <f>IF(OR(AND('FIN1-SOURCE'!AV47="",'FIN1-SOURCE'!AW47=""),AND('FIN1-SOURCE'!AY47="",'FIN1-SOURCE'!AZ47=""),AND('FIN1-SOURCE'!AW47="K",'FIN1-SOURCE'!AZ47="K"),OR('FIN1-SOURCE'!AW47="O",'FIN1-SOURCE'!AZ47="O")),"",SUM('FIN1-SOURCE'!AV47,'FIN1-SOURCE'!AY47))</f>
        <v/>
      </c>
      <c r="I1199" s="280" t="str">
        <f xml:space="preserve"> IF(AND(OR(AND('FIN1-SOURCE'!AW47="O",'FIN1-SOURCE'!AZ47="O"),AND('FIN1-SOURCE'!AW47="K",'FIN1-SOURCE'!AZ47="K")),SUM('FIN1-SOURCE'!AV47,'FIN1-SOURCE'!AY47)=0,ISNUMBER('FIN1-SOURCE'!BB47)),"",IF(OR('FIN1-SOURCE'!AW47="O",'FIN1-SOURCE'!AZ47="O"),"O",IF(AND('FIN1-SOURCE'!AW47='FIN1-SOURCE'!AZ47,OR('FIN1-SOURCE'!AW47="K",'FIN1-SOURCE'!AW47="W",'FIN1-SOURCE'!AW47="M")),UPPER( 'FIN1-SOURCE'!AW47),"")))</f>
        <v/>
      </c>
      <c r="J1199" s="281" t="s">
        <v>711</v>
      </c>
      <c r="K1199" s="280" t="str">
        <f>IF(AND(ISBLANK('FIN1-SOURCE'!BB47),$L$1199&lt;&gt;"M"),"",'FIN1-SOURCE'!BB47)</f>
        <v/>
      </c>
      <c r="L1199" s="280" t="str">
        <f>IF(ISBLANK('FIN1-SOURCE'!BC47),"",'FIN1-SOURCE'!BC47)</f>
        <v/>
      </c>
      <c r="M1199" s="257" t="str">
        <f t="shared" si="19"/>
        <v>OK</v>
      </c>
      <c r="N1199" s="15"/>
    </row>
    <row r="1200" spans="1:14" ht="33.75" x14ac:dyDescent="0.25">
      <c r="A1200" s="257" t="s">
        <v>834</v>
      </c>
      <c r="B1200" s="257" t="s">
        <v>2707</v>
      </c>
      <c r="C1200" s="257" t="s">
        <v>688</v>
      </c>
      <c r="D1200" s="277" t="s">
        <v>2708</v>
      </c>
      <c r="E1200" s="278" t="s">
        <v>711</v>
      </c>
      <c r="F1200" s="279" t="s">
        <v>688</v>
      </c>
      <c r="G1200" s="277" t="s">
        <v>2709</v>
      </c>
      <c r="H1200" s="280" t="str">
        <f>IF(OR(AND('FIN1-SOURCE'!AV48="",'FIN1-SOURCE'!AW48=""),AND('FIN1-SOURCE'!AY48="",'FIN1-SOURCE'!AZ48=""),AND('FIN1-SOURCE'!AW48="K",'FIN1-SOURCE'!AZ48="K"),OR('FIN1-SOURCE'!AW48="O",'FIN1-SOURCE'!AZ48="O")),"",SUM('FIN1-SOURCE'!AV48,'FIN1-SOURCE'!AY48))</f>
        <v/>
      </c>
      <c r="I1200" s="280" t="str">
        <f xml:space="preserve"> IF(AND(OR(AND('FIN1-SOURCE'!AW48="O",'FIN1-SOURCE'!AZ48="O"),AND('FIN1-SOURCE'!AW48="K",'FIN1-SOURCE'!AZ48="K")),SUM('FIN1-SOURCE'!AV48,'FIN1-SOURCE'!AY48)=0,ISNUMBER('FIN1-SOURCE'!BB48)),"",IF(OR('FIN1-SOURCE'!AW48="O",'FIN1-SOURCE'!AZ48="O"),"O",IF(AND('FIN1-SOURCE'!AW48='FIN1-SOURCE'!AZ48,OR('FIN1-SOURCE'!AW48="K",'FIN1-SOURCE'!AW48="W",'FIN1-SOURCE'!AW48="M")),UPPER( 'FIN1-SOURCE'!AW48),"")))</f>
        <v/>
      </c>
      <c r="J1200" s="281" t="s">
        <v>711</v>
      </c>
      <c r="K1200" s="280" t="str">
        <f>IF(AND(ISBLANK('FIN1-SOURCE'!BB48),$L$1200&lt;&gt;"M"),"",'FIN1-SOURCE'!BB48)</f>
        <v/>
      </c>
      <c r="L1200" s="280" t="str">
        <f>IF(ISBLANK('FIN1-SOURCE'!BC48),"",'FIN1-SOURCE'!BC48)</f>
        <v/>
      </c>
      <c r="M1200" s="257" t="str">
        <f t="shared" si="19"/>
        <v>OK</v>
      </c>
      <c r="N1200" s="15"/>
    </row>
    <row r="1201" spans="1:14" ht="33.75" x14ac:dyDescent="0.25">
      <c r="A1201" s="257" t="s">
        <v>834</v>
      </c>
      <c r="B1201" s="257" t="s">
        <v>2710</v>
      </c>
      <c r="C1201" s="257" t="s">
        <v>688</v>
      </c>
      <c r="D1201" s="277" t="s">
        <v>2711</v>
      </c>
      <c r="E1201" s="278" t="s">
        <v>711</v>
      </c>
      <c r="F1201" s="279" t="s">
        <v>688</v>
      </c>
      <c r="G1201" s="277" t="s">
        <v>2712</v>
      </c>
      <c r="H1201" s="280" t="str">
        <f>IF(OR(AND('FIN1-SOURCE'!BB47="",'FIN1-SOURCE'!BC47=""),AND('FIN1-SOURCE'!BB48="",'FIN1-SOURCE'!BC48=""),AND('FIN1-SOURCE'!BC47="K",'FIN1-SOURCE'!BC48="K"),OR('FIN1-SOURCE'!BC47="O",'FIN1-SOURCE'!BC48="O")),"",SUM('FIN1-SOURCE'!BB47,'FIN1-SOURCE'!BB48))</f>
        <v/>
      </c>
      <c r="I1201" s="280" t="str">
        <f>IF(AND(OR(AND('FIN1-SOURCE'!BC47="O",'FIN1-SOURCE'!BC48="O"),AND('FIN1-SOURCE'!BC47="K",'FIN1-SOURCE'!BC48="K")),SUM('FIN1-SOURCE'!BB47,'FIN1-SOURCE'!BB48)=0,ISNUMBER('FIN1-SOURCE'!BB49)),"",IF(OR('FIN1-SOURCE'!BC47="O",'FIN1-SOURCE'!BC48="O"),"O",IF(AND('FIN1-SOURCE'!BC47='FIN1-SOURCE'!BC48,OR('FIN1-SOURCE'!BC47="K",'FIN1-SOURCE'!BC47="W",'FIN1-SOURCE'!BC47="M")), UPPER('FIN1-SOURCE'!BC47),"")))</f>
        <v/>
      </c>
      <c r="J1201" s="281" t="s">
        <v>711</v>
      </c>
      <c r="K1201" s="280" t="str">
        <f>IF(AND(ISBLANK('FIN1-SOURCE'!BB49),$L$1201&lt;&gt;"M"),"",'FIN1-SOURCE'!BB49)</f>
        <v/>
      </c>
      <c r="L1201" s="280" t="str">
        <f>IF(ISBLANK('FIN1-SOURCE'!BC49),"",'FIN1-SOURCE'!BC49)</f>
        <v/>
      </c>
      <c r="M1201" s="257" t="str">
        <f t="shared" ref="M1201:M1264" si="20">IF(AND(ISNUMBER(H1201),ISNUMBER(K1201)),IF(OR(ROUND(H1201,0)&lt;&gt;ROUND(K1201,0),I1201&lt;&gt;L1201),"Check","OK"),IF(OR(AND(H1201&lt;&gt;K1201,I1201&lt;&gt;"M",L1201&lt;&gt;"M"),I1201&lt;&gt;L1201),"Check","OK"))</f>
        <v>OK</v>
      </c>
      <c r="N1201" s="15"/>
    </row>
    <row r="1202" spans="1:14" ht="33.75" x14ac:dyDescent="0.25">
      <c r="A1202" s="257" t="s">
        <v>834</v>
      </c>
      <c r="B1202" s="257" t="s">
        <v>2713</v>
      </c>
      <c r="C1202" s="257" t="s">
        <v>688</v>
      </c>
      <c r="D1202" s="277" t="s">
        <v>2714</v>
      </c>
      <c r="E1202" s="278" t="s">
        <v>711</v>
      </c>
      <c r="F1202" s="279" t="s">
        <v>688</v>
      </c>
      <c r="G1202" s="277" t="s">
        <v>2715</v>
      </c>
      <c r="H1202" s="280" t="str">
        <f>IF(OR(AND('FIN1-SOURCE'!BB46="",'FIN1-SOURCE'!BC46=""),AND('FIN1-SOURCE'!BB49="",'FIN1-SOURCE'!BC49=""),AND('FIN1-SOURCE'!BC46="K",'FIN1-SOURCE'!BC49="K"),OR('FIN1-SOURCE'!BC46="O",'FIN1-SOURCE'!BC49="O")),"",SUM('FIN1-SOURCE'!BB46,'FIN1-SOURCE'!BB49))</f>
        <v/>
      </c>
      <c r="I1202" s="280" t="str">
        <f>IF(AND(OR(AND('FIN1-SOURCE'!BC46="O",'FIN1-SOURCE'!BC49="O"),AND('FIN1-SOURCE'!BC46="K",'FIN1-SOURCE'!BC49="K")),SUM('FIN1-SOURCE'!BB46,'FIN1-SOURCE'!BB49)=0,ISNUMBER('FIN1-SOURCE'!BB50)),"",IF(OR('FIN1-SOURCE'!BC46="O",'FIN1-SOURCE'!BC49="O"),"O",IF(AND('FIN1-SOURCE'!BC46='FIN1-SOURCE'!BC49,OR('FIN1-SOURCE'!BC46="K",'FIN1-SOURCE'!BC46="W",'FIN1-SOURCE'!BC46="M")), UPPER('FIN1-SOURCE'!BC46),"")))</f>
        <v/>
      </c>
      <c r="J1202" s="281" t="s">
        <v>711</v>
      </c>
      <c r="K1202" s="280" t="str">
        <f>IF(AND(ISBLANK('FIN1-SOURCE'!BB50),$L$1202&lt;&gt;"M"),"",'FIN1-SOURCE'!BB50)</f>
        <v/>
      </c>
      <c r="L1202" s="280" t="str">
        <f>IF(ISBLANK('FIN1-SOURCE'!BC50),"",'FIN1-SOURCE'!BC50)</f>
        <v/>
      </c>
      <c r="M1202" s="257" t="str">
        <f t="shared" si="20"/>
        <v>OK</v>
      </c>
      <c r="N1202" s="15"/>
    </row>
    <row r="1203" spans="1:14" ht="33.75" x14ac:dyDescent="0.25">
      <c r="A1203" s="257" t="s">
        <v>834</v>
      </c>
      <c r="B1203" s="257" t="s">
        <v>2716</v>
      </c>
      <c r="C1203" s="257" t="s">
        <v>688</v>
      </c>
      <c r="D1203" s="277" t="s">
        <v>2717</v>
      </c>
      <c r="E1203" s="278" t="s">
        <v>711</v>
      </c>
      <c r="F1203" s="279" t="s">
        <v>688</v>
      </c>
      <c r="G1203" s="277" t="s">
        <v>2718</v>
      </c>
      <c r="H1203" s="280" t="str">
        <f>IF(OR(AND('FIN1-SOURCE'!AV51="",'FIN1-SOURCE'!AW51=""),AND('FIN1-SOURCE'!AY51="",'FIN1-SOURCE'!AZ51=""),AND('FIN1-SOURCE'!AW51="K",'FIN1-SOURCE'!AZ51="K"),OR('FIN1-SOURCE'!AW51="O",'FIN1-SOURCE'!AZ51="O")),"",SUM('FIN1-SOURCE'!AV51,'FIN1-SOURCE'!AY51))</f>
        <v/>
      </c>
      <c r="I1203" s="280" t="str">
        <f xml:space="preserve"> IF(AND(OR(AND('FIN1-SOURCE'!AW51="O",'FIN1-SOURCE'!AZ51="O"),AND('FIN1-SOURCE'!AW51="K",'FIN1-SOURCE'!AZ51="K")),SUM('FIN1-SOURCE'!AV51,'FIN1-SOURCE'!AY51)=0,ISNUMBER('FIN1-SOURCE'!BB51)),"",IF(OR('FIN1-SOURCE'!AW51="O",'FIN1-SOURCE'!AZ51="O"),"O",IF(AND('FIN1-SOURCE'!AW51='FIN1-SOURCE'!AZ51,OR('FIN1-SOURCE'!AW51="K",'FIN1-SOURCE'!AW51="W",'FIN1-SOURCE'!AW51="M")),UPPER( 'FIN1-SOURCE'!AW51),"")))</f>
        <v/>
      </c>
      <c r="J1203" s="281" t="s">
        <v>711</v>
      </c>
      <c r="K1203" s="280" t="str">
        <f>IF(AND(ISBLANK('FIN1-SOURCE'!BB51),$L$1203&lt;&gt;"M"),"",'FIN1-SOURCE'!BB51)</f>
        <v/>
      </c>
      <c r="L1203" s="280" t="str">
        <f>IF(ISBLANK('FIN1-SOURCE'!BC51),"",'FIN1-SOURCE'!BC51)</f>
        <v/>
      </c>
      <c r="M1203" s="257" t="str">
        <f t="shared" si="20"/>
        <v>OK</v>
      </c>
      <c r="N1203" s="15"/>
    </row>
    <row r="1204" spans="1:14" ht="33.75" x14ac:dyDescent="0.25">
      <c r="A1204" s="257" t="s">
        <v>834</v>
      </c>
      <c r="B1204" s="257" t="s">
        <v>2719</v>
      </c>
      <c r="C1204" s="257" t="s">
        <v>688</v>
      </c>
      <c r="D1204" s="277" t="s">
        <v>2720</v>
      </c>
      <c r="E1204" s="278" t="s">
        <v>711</v>
      </c>
      <c r="F1204" s="279" t="s">
        <v>688</v>
      </c>
      <c r="G1204" s="277" t="s">
        <v>2721</v>
      </c>
      <c r="H1204" s="280" t="str">
        <f>IF(OR(AND('FIN1-SOURCE'!AV52="",'FIN1-SOURCE'!AW52=""),AND('FIN1-SOURCE'!AY52="",'FIN1-SOURCE'!AZ52=""),AND('FIN1-SOURCE'!AW52="K",'FIN1-SOURCE'!AZ52="K"),OR('FIN1-SOURCE'!AW52="O",'FIN1-SOURCE'!AZ52="O")),"",SUM('FIN1-SOURCE'!AV52,'FIN1-SOURCE'!AY52))</f>
        <v/>
      </c>
      <c r="I1204" s="280" t="str">
        <f xml:space="preserve"> IF(AND(OR(AND('FIN1-SOURCE'!AW52="O",'FIN1-SOURCE'!AZ52="O"),AND('FIN1-SOURCE'!AW52="K",'FIN1-SOURCE'!AZ52="K")),SUM('FIN1-SOURCE'!AV52,'FIN1-SOURCE'!AY52)=0,ISNUMBER('FIN1-SOURCE'!BB52)),"",IF(OR('FIN1-SOURCE'!AW52="O",'FIN1-SOURCE'!AZ52="O"),"O",IF(AND('FIN1-SOURCE'!AW52='FIN1-SOURCE'!AZ52,OR('FIN1-SOURCE'!AW52="K",'FIN1-SOURCE'!AW52="W",'FIN1-SOURCE'!AW52="M")),UPPER( 'FIN1-SOURCE'!AW52),"")))</f>
        <v/>
      </c>
      <c r="J1204" s="281" t="s">
        <v>711</v>
      </c>
      <c r="K1204" s="280" t="str">
        <f>IF(AND(ISBLANK('FIN1-SOURCE'!BB52),$L$1204&lt;&gt;"M"),"",'FIN1-SOURCE'!BB52)</f>
        <v/>
      </c>
      <c r="L1204" s="280" t="str">
        <f>IF(ISBLANK('FIN1-SOURCE'!BC52),"",'FIN1-SOURCE'!BC52)</f>
        <v/>
      </c>
      <c r="M1204" s="257" t="str">
        <f t="shared" si="20"/>
        <v>OK</v>
      </c>
      <c r="N1204" s="15"/>
    </row>
    <row r="1205" spans="1:14" ht="33.75" x14ac:dyDescent="0.25">
      <c r="A1205" s="257" t="s">
        <v>834</v>
      </c>
      <c r="B1205" s="257" t="s">
        <v>2722</v>
      </c>
      <c r="C1205" s="257" t="s">
        <v>688</v>
      </c>
      <c r="D1205" s="277" t="s">
        <v>2723</v>
      </c>
      <c r="E1205" s="278" t="s">
        <v>711</v>
      </c>
      <c r="F1205" s="279" t="s">
        <v>688</v>
      </c>
      <c r="G1205" s="277" t="s">
        <v>2724</v>
      </c>
      <c r="H1205" s="280" t="str">
        <f>IF(OR(AND('FIN1-SOURCE'!AV53="",'FIN1-SOURCE'!AW53=""),AND('FIN1-SOURCE'!AY53="",'FIN1-SOURCE'!AZ53=""),AND('FIN1-SOURCE'!AW53="K",'FIN1-SOURCE'!AZ53="K"),OR('FIN1-SOURCE'!AW53="O",'FIN1-SOURCE'!AZ53="O")),"",SUM('FIN1-SOURCE'!AV53,'FIN1-SOURCE'!AY53))</f>
        <v/>
      </c>
      <c r="I1205" s="280" t="str">
        <f xml:space="preserve"> IF(AND(OR(AND('FIN1-SOURCE'!AW53="O",'FIN1-SOURCE'!AZ53="O"),AND('FIN1-SOURCE'!AW53="K",'FIN1-SOURCE'!AZ53="K")),SUM('FIN1-SOURCE'!AV53,'FIN1-SOURCE'!AY53)=0,ISNUMBER('FIN1-SOURCE'!BB53)),"",IF(OR('FIN1-SOURCE'!AW53="O",'FIN1-SOURCE'!AZ53="O"),"O",IF(AND('FIN1-SOURCE'!AW53='FIN1-SOURCE'!AZ53,OR('FIN1-SOURCE'!AW53="K",'FIN1-SOURCE'!AW53="W",'FIN1-SOURCE'!AW53="M")),UPPER( 'FIN1-SOURCE'!AW53),"")))</f>
        <v/>
      </c>
      <c r="J1205" s="281" t="s">
        <v>711</v>
      </c>
      <c r="K1205" s="280" t="str">
        <f>IF(AND(ISBLANK('FIN1-SOURCE'!BB53),$L$1205&lt;&gt;"M"),"",'FIN1-SOURCE'!BB53)</f>
        <v/>
      </c>
      <c r="L1205" s="280" t="str">
        <f>IF(ISBLANK('FIN1-SOURCE'!BC53),"",'FIN1-SOURCE'!BC53)</f>
        <v/>
      </c>
      <c r="M1205" s="257" t="str">
        <f t="shared" si="20"/>
        <v>OK</v>
      </c>
      <c r="N1205" s="15"/>
    </row>
    <row r="1206" spans="1:14" ht="33.75" x14ac:dyDescent="0.25">
      <c r="A1206" s="257" t="s">
        <v>834</v>
      </c>
      <c r="B1206" s="257" t="s">
        <v>2725</v>
      </c>
      <c r="C1206" s="257" t="s">
        <v>688</v>
      </c>
      <c r="D1206" s="277" t="s">
        <v>2726</v>
      </c>
      <c r="E1206" s="278" t="s">
        <v>711</v>
      </c>
      <c r="F1206" s="279" t="s">
        <v>688</v>
      </c>
      <c r="G1206" s="277" t="s">
        <v>2727</v>
      </c>
      <c r="H1206" s="280" t="str">
        <f>IF(OR(AND('FIN1-SOURCE'!AV54="",'FIN1-SOURCE'!AW54=""),AND('FIN1-SOURCE'!AY54="",'FIN1-SOURCE'!AZ54=""),AND('FIN1-SOURCE'!AW54="K",'FIN1-SOURCE'!AZ54="K"),OR('FIN1-SOURCE'!AW54="O",'FIN1-SOURCE'!AZ54="O")),"",SUM('FIN1-SOURCE'!AV54,'FIN1-SOURCE'!AY54))</f>
        <v/>
      </c>
      <c r="I1206" s="280" t="str">
        <f xml:space="preserve"> IF(AND(OR(AND('FIN1-SOURCE'!AW54="O",'FIN1-SOURCE'!AZ54="O"),AND('FIN1-SOURCE'!AW54="K",'FIN1-SOURCE'!AZ54="K")),SUM('FIN1-SOURCE'!AV54,'FIN1-SOURCE'!AY54)=0,ISNUMBER('FIN1-SOURCE'!BB54)),"",IF(OR('FIN1-SOURCE'!AW54="O",'FIN1-SOURCE'!AZ54="O"),"O",IF(AND('FIN1-SOURCE'!AW54='FIN1-SOURCE'!AZ54,OR('FIN1-SOURCE'!AW54="K",'FIN1-SOURCE'!AW54="W",'FIN1-SOURCE'!AW54="M")),UPPER( 'FIN1-SOURCE'!AW54),"")))</f>
        <v/>
      </c>
      <c r="J1206" s="281" t="s">
        <v>711</v>
      </c>
      <c r="K1206" s="280" t="str">
        <f>IF(AND(ISBLANK('FIN1-SOURCE'!BB54),$L$1206&lt;&gt;"M"),"",'FIN1-SOURCE'!BB54)</f>
        <v/>
      </c>
      <c r="L1206" s="280" t="str">
        <f>IF(ISBLANK('FIN1-SOURCE'!BC54),"",'FIN1-SOURCE'!BC54)</f>
        <v/>
      </c>
      <c r="M1206" s="257" t="str">
        <f t="shared" si="20"/>
        <v>OK</v>
      </c>
      <c r="N1206" s="15"/>
    </row>
    <row r="1207" spans="1:14" ht="33.75" x14ac:dyDescent="0.25">
      <c r="A1207" s="257" t="s">
        <v>834</v>
      </c>
      <c r="B1207" s="257" t="s">
        <v>2728</v>
      </c>
      <c r="C1207" s="257" t="s">
        <v>688</v>
      </c>
      <c r="D1207" s="277" t="s">
        <v>2729</v>
      </c>
      <c r="E1207" s="278" t="s">
        <v>711</v>
      </c>
      <c r="F1207" s="279" t="s">
        <v>688</v>
      </c>
      <c r="G1207" s="277" t="s">
        <v>2730</v>
      </c>
      <c r="H1207" s="280" t="str">
        <f>IF(OR(AND('FIN1-SOURCE'!BB53="",'FIN1-SOURCE'!BC53=""),AND('FIN1-SOURCE'!BB54="",'FIN1-SOURCE'!BC54=""),AND('FIN1-SOURCE'!BC53="K",'FIN1-SOURCE'!BC54="K"),OR('FIN1-SOURCE'!BC53="O",'FIN1-SOURCE'!BC54="O")),"",SUM('FIN1-SOURCE'!BB53,'FIN1-SOURCE'!BB54))</f>
        <v/>
      </c>
      <c r="I1207" s="280" t="str">
        <f>IF(AND(OR(AND('FIN1-SOURCE'!BC53="O",'FIN1-SOURCE'!BC54="O"),AND('FIN1-SOURCE'!BC53="K",'FIN1-SOURCE'!BC54="K")),SUM('FIN1-SOURCE'!BB53,'FIN1-SOURCE'!BB54)=0,ISNUMBER('FIN1-SOURCE'!BB55)),"",IF(OR('FIN1-SOURCE'!BC53="O",'FIN1-SOURCE'!BC54="O"),"O",IF(AND('FIN1-SOURCE'!BC53='FIN1-SOURCE'!BC54,OR('FIN1-SOURCE'!BC53="K",'FIN1-SOURCE'!BC53="W",'FIN1-SOURCE'!BC53="M")), UPPER('FIN1-SOURCE'!BC53),"")))</f>
        <v/>
      </c>
      <c r="J1207" s="281" t="s">
        <v>711</v>
      </c>
      <c r="K1207" s="280" t="str">
        <f>IF(AND(ISBLANK('FIN1-SOURCE'!BB55),$L$1207&lt;&gt;"M"),"",'FIN1-SOURCE'!BB55)</f>
        <v/>
      </c>
      <c r="L1207" s="280" t="str">
        <f>IF(ISBLANK('FIN1-SOURCE'!BC55),"",'FIN1-SOURCE'!BC55)</f>
        <v/>
      </c>
      <c r="M1207" s="257" t="str">
        <f t="shared" si="20"/>
        <v>OK</v>
      </c>
      <c r="N1207" s="15"/>
    </row>
    <row r="1208" spans="1:14" ht="33.75" x14ac:dyDescent="0.25">
      <c r="A1208" s="257" t="s">
        <v>834</v>
      </c>
      <c r="B1208" s="257" t="s">
        <v>2731</v>
      </c>
      <c r="C1208" s="257" t="s">
        <v>688</v>
      </c>
      <c r="D1208" s="277" t="s">
        <v>2732</v>
      </c>
      <c r="E1208" s="278" t="s">
        <v>711</v>
      </c>
      <c r="F1208" s="279" t="s">
        <v>688</v>
      </c>
      <c r="G1208" s="277" t="s">
        <v>2733</v>
      </c>
      <c r="H1208" s="280" t="str">
        <f>IF(OR(AND('FIN1-SOURCE'!AV56="",'FIN1-SOURCE'!AW56=""),AND('FIN1-SOURCE'!AY56="",'FIN1-SOURCE'!AZ56=""),AND('FIN1-SOURCE'!AW56="K",'FIN1-SOURCE'!AZ56="K"),OR('FIN1-SOURCE'!AW56="O",'FIN1-SOURCE'!AZ56="O")),"",SUM('FIN1-SOURCE'!AV56,'FIN1-SOURCE'!AY56))</f>
        <v/>
      </c>
      <c r="I1208" s="280" t="str">
        <f xml:space="preserve"> IF(AND(OR(AND('FIN1-SOURCE'!AW56="O",'FIN1-SOURCE'!AZ56="O"),AND('FIN1-SOURCE'!AW56="K",'FIN1-SOURCE'!AZ56="K")),SUM('FIN1-SOURCE'!AV56,'FIN1-SOURCE'!AY56)=0,ISNUMBER('FIN1-SOURCE'!BB56)),"",IF(OR('FIN1-SOURCE'!AW56="O",'FIN1-SOURCE'!AZ56="O"),"O",IF(AND('FIN1-SOURCE'!AW56='FIN1-SOURCE'!AZ56,OR('FIN1-SOURCE'!AW56="K",'FIN1-SOURCE'!AW56="W",'FIN1-SOURCE'!AW56="M")),UPPER( 'FIN1-SOURCE'!AW56),"")))</f>
        <v/>
      </c>
      <c r="J1208" s="281" t="s">
        <v>711</v>
      </c>
      <c r="K1208" s="280" t="str">
        <f>IF(AND(ISBLANK('FIN1-SOURCE'!BB56),$L$1208&lt;&gt;"M"),"",'FIN1-SOURCE'!BB56)</f>
        <v/>
      </c>
      <c r="L1208" s="280" t="str">
        <f>IF(ISBLANK('FIN1-SOURCE'!BC56),"",'FIN1-SOURCE'!BC56)</f>
        <v/>
      </c>
      <c r="M1208" s="257" t="str">
        <f t="shared" si="20"/>
        <v>OK</v>
      </c>
      <c r="N1208" s="15"/>
    </row>
    <row r="1209" spans="1:14" ht="33.75" x14ac:dyDescent="0.25">
      <c r="A1209" s="257" t="s">
        <v>834</v>
      </c>
      <c r="B1209" s="257" t="s">
        <v>2734</v>
      </c>
      <c r="C1209" s="257" t="s">
        <v>688</v>
      </c>
      <c r="D1209" s="277" t="s">
        <v>2735</v>
      </c>
      <c r="E1209" s="278" t="s">
        <v>711</v>
      </c>
      <c r="F1209" s="279" t="s">
        <v>688</v>
      </c>
      <c r="G1209" s="277" t="s">
        <v>2736</v>
      </c>
      <c r="H1209" s="280" t="str">
        <f>IF(OR(AND('FIN1-SOURCE'!BB55="",'FIN1-SOURCE'!BC55=""),AND('FIN1-SOURCE'!BB56="",'FIN1-SOURCE'!BC56=""),AND('FIN1-SOURCE'!BC55="K",'FIN1-SOURCE'!BC56="K"),OR('FIN1-SOURCE'!BC55="O",'FIN1-SOURCE'!BC56="O")),"",SUM('FIN1-SOURCE'!BB55,'FIN1-SOURCE'!BB56))</f>
        <v/>
      </c>
      <c r="I1209" s="280" t="str">
        <f>IF(AND(OR(AND('FIN1-SOURCE'!BC55="O",'FIN1-SOURCE'!BC56="O"),AND('FIN1-SOURCE'!BC55="K",'FIN1-SOURCE'!BC56="K")),SUM('FIN1-SOURCE'!BB55,'FIN1-SOURCE'!BB56)=0,ISNUMBER('FIN1-SOURCE'!BB57)),"",IF(OR('FIN1-SOURCE'!BC55="O",'FIN1-SOURCE'!BC56="O"),"O",IF(AND('FIN1-SOURCE'!BC55='FIN1-SOURCE'!BC56,OR('FIN1-SOURCE'!BC55="K",'FIN1-SOURCE'!BC55="W",'FIN1-SOURCE'!BC55="M")), UPPER('FIN1-SOURCE'!BC55),"")))</f>
        <v/>
      </c>
      <c r="J1209" s="281" t="s">
        <v>711</v>
      </c>
      <c r="K1209" s="280" t="str">
        <f>IF(AND(ISBLANK('FIN1-SOURCE'!BB57),$L$1209&lt;&gt;"M"),"",'FIN1-SOURCE'!BB57)</f>
        <v/>
      </c>
      <c r="L1209" s="280" t="str">
        <f>IF(ISBLANK('FIN1-SOURCE'!BC57),"",'FIN1-SOURCE'!BC57)</f>
        <v/>
      </c>
      <c r="M1209" s="257" t="str">
        <f t="shared" si="20"/>
        <v>OK</v>
      </c>
      <c r="N1209" s="15"/>
    </row>
    <row r="1210" spans="1:14" ht="45" x14ac:dyDescent="0.25">
      <c r="A1210" s="257" t="s">
        <v>834</v>
      </c>
      <c r="B1210" s="257" t="s">
        <v>2737</v>
      </c>
      <c r="C1210" s="257" t="s">
        <v>688</v>
      </c>
      <c r="D1210" s="277" t="s">
        <v>2738</v>
      </c>
      <c r="E1210" s="278" t="s">
        <v>711</v>
      </c>
      <c r="F1210" s="279" t="s">
        <v>688</v>
      </c>
      <c r="G1210" s="277" t="s">
        <v>2739</v>
      </c>
      <c r="H1210" s="280" t="str">
        <f>IF(OR(AND('FIN1-SOURCE'!BB50="",'FIN1-SOURCE'!BC50=""),AND('FIN1-SOURCE'!BB52="",'FIN1-SOURCE'!BC52=""),AND('FIN1-SOURCE'!BB57="",'FIN1-SOURCE'!BC57=""),AND('FIN1-SOURCE'!BC50="K",'FIN1-SOURCE'!BC52="K",'FIN1-SOURCE'!BC57="K"),OR('FIN1-SOURCE'!BC50="O",'FIN1-SOURCE'!BC52="O",'FIN1-SOURCE'!BC57="O")),"",SUM('FIN1-SOURCE'!BB50,'FIN1-SOURCE'!BB52,'FIN1-SOURCE'!BB57))</f>
        <v/>
      </c>
      <c r="I1210" s="280" t="str">
        <f>IF(AND(OR(AND('FIN1-SOURCE'!BC50="O",'FIN1-SOURCE'!BC52="O",'FIN1-SOURCE'!BC57="O"),AND('FIN1-SOURCE'!BC50="K",'FIN1-SOURCE'!BC52="K",'FIN1-SOURCE'!BC57="K")),SUM('FIN1-SOURCE'!BB50,'FIN1-SOURCE'!BB52,'FIN1-SOURCE'!BB57)=0,ISNUMBER('FIN1-SOURCE'!BB58)),"",IF(OR('FIN1-SOURCE'!BC50="O",'FIN1-SOURCE'!BC52="O",'FIN1-SOURCE'!BC57="O"),"O",IF(AND('FIN1-SOURCE'!BC50='FIN1-SOURCE'!BC52,'FIN1-SOURCE'!BC52='FIN1-SOURCE'!BC57,OR('FIN1-SOURCE'!BC50="K",'FIN1-SOURCE'!BC50="W",'FIN1-SOURCE'!BC50="M")), UPPER('FIN1-SOURCE'!BC50),"")))</f>
        <v/>
      </c>
      <c r="J1210" s="281" t="s">
        <v>711</v>
      </c>
      <c r="K1210" s="280" t="str">
        <f>IF(AND(ISBLANK('FIN1-SOURCE'!BB58),$L$1210&lt;&gt;"M"),"",'FIN1-SOURCE'!BB58)</f>
        <v/>
      </c>
      <c r="L1210" s="280" t="str">
        <f>IF(ISBLANK('FIN1-SOURCE'!BC58),"",'FIN1-SOURCE'!BC58)</f>
        <v/>
      </c>
      <c r="M1210" s="257" t="str">
        <f t="shared" si="20"/>
        <v>OK</v>
      </c>
      <c r="N1210" s="15"/>
    </row>
    <row r="1211" spans="1:14" ht="33.75" x14ac:dyDescent="0.25">
      <c r="A1211" s="257" t="s">
        <v>834</v>
      </c>
      <c r="B1211" s="257" t="s">
        <v>2740</v>
      </c>
      <c r="C1211" s="257" t="s">
        <v>688</v>
      </c>
      <c r="D1211" s="277" t="s">
        <v>2741</v>
      </c>
      <c r="E1211" s="278" t="s">
        <v>711</v>
      </c>
      <c r="F1211" s="279" t="s">
        <v>688</v>
      </c>
      <c r="G1211" s="277" t="s">
        <v>2742</v>
      </c>
      <c r="H1211" s="280" t="str">
        <f>IF(OR(AND('FIN1-SOURCE'!AV59="",'FIN1-SOURCE'!AW59=""),AND('FIN1-SOURCE'!AY59="",'FIN1-SOURCE'!AZ59=""),AND('FIN1-SOURCE'!AW59="K",'FIN1-SOURCE'!AZ59="K"),OR('FIN1-SOURCE'!AW59="O",'FIN1-SOURCE'!AZ59="O")),"",SUM('FIN1-SOURCE'!AV59,'FIN1-SOURCE'!AY59))</f>
        <v/>
      </c>
      <c r="I1211" s="280" t="str">
        <f xml:space="preserve"> IF(AND(OR(AND('FIN1-SOURCE'!AW59="O",'FIN1-SOURCE'!AZ59="O"),AND('FIN1-SOURCE'!AW59="K",'FIN1-SOURCE'!AZ59="K")),SUM('FIN1-SOURCE'!AV59,'FIN1-SOURCE'!AY59)=0,ISNUMBER('FIN1-SOURCE'!BB59)),"",IF(OR('FIN1-SOURCE'!AW59="O",'FIN1-SOURCE'!AZ59="O"),"O",IF(AND('FIN1-SOURCE'!AW59='FIN1-SOURCE'!AZ59,OR('FIN1-SOURCE'!AW59="K",'FIN1-SOURCE'!AW59="W",'FIN1-SOURCE'!AW59="M")),UPPER( 'FIN1-SOURCE'!AW59),"")))</f>
        <v/>
      </c>
      <c r="J1211" s="281" t="s">
        <v>711</v>
      </c>
      <c r="K1211" s="280" t="str">
        <f>IF(AND(ISBLANK('FIN1-SOURCE'!BB59),$L$1211&lt;&gt;"M"),"",'FIN1-SOURCE'!BB59)</f>
        <v/>
      </c>
      <c r="L1211" s="280" t="str">
        <f>IF(ISBLANK('FIN1-SOURCE'!BC59),"",'FIN1-SOURCE'!BC59)</f>
        <v/>
      </c>
      <c r="M1211" s="257" t="str">
        <f t="shared" si="20"/>
        <v>OK</v>
      </c>
      <c r="N1211" s="15"/>
    </row>
    <row r="1212" spans="1:14" ht="33.75" x14ac:dyDescent="0.25">
      <c r="A1212" s="257" t="s">
        <v>834</v>
      </c>
      <c r="B1212" s="257" t="s">
        <v>2743</v>
      </c>
      <c r="C1212" s="257" t="s">
        <v>688</v>
      </c>
      <c r="D1212" s="277" t="s">
        <v>2744</v>
      </c>
      <c r="E1212" s="278" t="s">
        <v>711</v>
      </c>
      <c r="F1212" s="279" t="s">
        <v>688</v>
      </c>
      <c r="G1212" s="277" t="s">
        <v>2745</v>
      </c>
      <c r="H1212" s="280" t="str">
        <f>IF(OR(AND('FIN1-SOURCE'!AV60="",'FIN1-SOURCE'!AW60=""),AND('FIN1-SOURCE'!AY60="",'FIN1-SOURCE'!AZ60=""),AND('FIN1-SOURCE'!AW60="K",'FIN1-SOURCE'!AZ60="K"),OR('FIN1-SOURCE'!AW60="O",'FIN1-SOURCE'!AZ60="O")),"",SUM('FIN1-SOURCE'!AV60,'FIN1-SOURCE'!AY60))</f>
        <v/>
      </c>
      <c r="I1212" s="280" t="str">
        <f xml:space="preserve"> IF(AND(OR(AND('FIN1-SOURCE'!AW60="O",'FIN1-SOURCE'!AZ60="O"),AND('FIN1-SOURCE'!AW60="K",'FIN1-SOURCE'!AZ60="K")),SUM('FIN1-SOURCE'!AV60,'FIN1-SOURCE'!AY60)=0,ISNUMBER('FIN1-SOURCE'!BB60)),"",IF(OR('FIN1-SOURCE'!AW60="O",'FIN1-SOURCE'!AZ60="O"),"O",IF(AND('FIN1-SOURCE'!AW60='FIN1-SOURCE'!AZ60,OR('FIN1-SOURCE'!AW60="K",'FIN1-SOURCE'!AW60="W",'FIN1-SOURCE'!AW60="M")),UPPER( 'FIN1-SOURCE'!AW60),"")))</f>
        <v/>
      </c>
      <c r="J1212" s="281" t="s">
        <v>711</v>
      </c>
      <c r="K1212" s="280" t="str">
        <f>IF(AND(ISBLANK('FIN1-SOURCE'!BB60),$L$1212&lt;&gt;"M"),"",'FIN1-SOURCE'!BB60)</f>
        <v/>
      </c>
      <c r="L1212" s="280" t="str">
        <f>IF(ISBLANK('FIN1-SOURCE'!BC60),"",'FIN1-SOURCE'!BC60)</f>
        <v/>
      </c>
      <c r="M1212" s="257" t="str">
        <f t="shared" si="20"/>
        <v>OK</v>
      </c>
      <c r="N1212" s="15"/>
    </row>
    <row r="1213" spans="1:14" ht="33.75" x14ac:dyDescent="0.25">
      <c r="A1213" s="257" t="s">
        <v>834</v>
      </c>
      <c r="B1213" s="257" t="s">
        <v>2746</v>
      </c>
      <c r="C1213" s="257" t="s">
        <v>688</v>
      </c>
      <c r="D1213" s="277" t="s">
        <v>2747</v>
      </c>
      <c r="E1213" s="278" t="s">
        <v>711</v>
      </c>
      <c r="F1213" s="279" t="s">
        <v>688</v>
      </c>
      <c r="G1213" s="277" t="s">
        <v>2748</v>
      </c>
      <c r="H1213" s="280" t="str">
        <f>IF(OR(AND('FIN1-SOURCE'!AV61="",'FIN1-SOURCE'!AW61=""),AND('FIN1-SOURCE'!AY61="",'FIN1-SOURCE'!AZ61=""),AND('FIN1-SOURCE'!AW61="K",'FIN1-SOURCE'!AZ61="K"),OR('FIN1-SOURCE'!AW61="O",'FIN1-SOURCE'!AZ61="O")),"",SUM('FIN1-SOURCE'!AV61,'FIN1-SOURCE'!AY61))</f>
        <v/>
      </c>
      <c r="I1213" s="280" t="str">
        <f xml:space="preserve"> IF(AND(OR(AND('FIN1-SOURCE'!AW61="O",'FIN1-SOURCE'!AZ61="O"),AND('FIN1-SOURCE'!AW61="K",'FIN1-SOURCE'!AZ61="K")),SUM('FIN1-SOURCE'!AV61,'FIN1-SOURCE'!AY61)=0,ISNUMBER('FIN1-SOURCE'!BB61)),"",IF(OR('FIN1-SOURCE'!AW61="O",'FIN1-SOURCE'!AZ61="O"),"O",IF(AND('FIN1-SOURCE'!AW61='FIN1-SOURCE'!AZ61,OR('FIN1-SOURCE'!AW61="K",'FIN1-SOURCE'!AW61="W",'FIN1-SOURCE'!AW61="M")),UPPER( 'FIN1-SOURCE'!AW61),"")))</f>
        <v/>
      </c>
      <c r="J1213" s="281" t="s">
        <v>711</v>
      </c>
      <c r="K1213" s="280" t="str">
        <f>IF(AND(ISBLANK('FIN1-SOURCE'!BB61),$L$1213&lt;&gt;"M"),"",'FIN1-SOURCE'!BB61)</f>
        <v/>
      </c>
      <c r="L1213" s="280" t="str">
        <f>IF(ISBLANK('FIN1-SOURCE'!BC61),"",'FIN1-SOURCE'!BC61)</f>
        <v/>
      </c>
      <c r="M1213" s="257" t="str">
        <f t="shared" si="20"/>
        <v>OK</v>
      </c>
      <c r="N1213" s="15"/>
    </row>
    <row r="1214" spans="1:14" ht="33.75" x14ac:dyDescent="0.25">
      <c r="A1214" s="257" t="s">
        <v>834</v>
      </c>
      <c r="B1214" s="257" t="s">
        <v>2749</v>
      </c>
      <c r="C1214" s="257" t="s">
        <v>688</v>
      </c>
      <c r="D1214" s="277" t="s">
        <v>2750</v>
      </c>
      <c r="E1214" s="278" t="s">
        <v>711</v>
      </c>
      <c r="F1214" s="279" t="s">
        <v>688</v>
      </c>
      <c r="G1214" s="277" t="s">
        <v>2751</v>
      </c>
      <c r="H1214" s="280" t="str">
        <f>IF(OR(AND('FIN1-SOURCE'!BB60="",'FIN1-SOURCE'!BC60=""),AND('FIN1-SOURCE'!BB61="",'FIN1-SOURCE'!BC61=""),AND('FIN1-SOURCE'!BC60="K",'FIN1-SOURCE'!BC61="K"),OR('FIN1-SOURCE'!BC60="O",'FIN1-SOURCE'!BC61="O")),"",SUM('FIN1-SOURCE'!BB60,'FIN1-SOURCE'!BB61))</f>
        <v/>
      </c>
      <c r="I1214" s="280" t="str">
        <f>IF(AND(OR(AND('FIN1-SOURCE'!BC60="O",'FIN1-SOURCE'!BC61="O"),AND('FIN1-SOURCE'!BC60="K",'FIN1-SOURCE'!BC61="K")),SUM('FIN1-SOURCE'!BB60,'FIN1-SOURCE'!BB61)=0,ISNUMBER('FIN1-SOURCE'!BB62)),"",IF(OR('FIN1-SOURCE'!BC60="O",'FIN1-SOURCE'!BC61="O"),"O",IF(AND('FIN1-SOURCE'!BC60='FIN1-SOURCE'!BC61,OR('FIN1-SOURCE'!BC60="K",'FIN1-SOURCE'!BC60="W",'FIN1-SOURCE'!BC60="M")), UPPER('FIN1-SOURCE'!BC60),"")))</f>
        <v/>
      </c>
      <c r="J1214" s="281" t="s">
        <v>711</v>
      </c>
      <c r="K1214" s="280" t="str">
        <f>IF(AND(ISBLANK('FIN1-SOURCE'!BB62),$L$1214&lt;&gt;"M"),"",'FIN1-SOURCE'!BB62)</f>
        <v/>
      </c>
      <c r="L1214" s="280" t="str">
        <f>IF(ISBLANK('FIN1-SOURCE'!BC62),"",'FIN1-SOURCE'!BC62)</f>
        <v/>
      </c>
      <c r="M1214" s="257" t="str">
        <f t="shared" si="20"/>
        <v>OK</v>
      </c>
      <c r="N1214" s="15"/>
    </row>
    <row r="1215" spans="1:14" ht="33.75" x14ac:dyDescent="0.25">
      <c r="A1215" s="257" t="s">
        <v>834</v>
      </c>
      <c r="B1215" s="257" t="s">
        <v>2752</v>
      </c>
      <c r="C1215" s="257" t="s">
        <v>688</v>
      </c>
      <c r="D1215" s="277" t="s">
        <v>2753</v>
      </c>
      <c r="E1215" s="278" t="s">
        <v>711</v>
      </c>
      <c r="F1215" s="279" t="s">
        <v>688</v>
      </c>
      <c r="G1215" s="277" t="s">
        <v>2754</v>
      </c>
      <c r="H1215" s="280" t="str">
        <f>IF(OR(AND('FIN1-SOURCE'!BB59="",'FIN1-SOURCE'!BC59=""),AND('FIN1-SOURCE'!BB62="",'FIN1-SOURCE'!BC62=""),AND('FIN1-SOURCE'!BC59="K",'FIN1-SOURCE'!BC62="K"),OR('FIN1-SOURCE'!BC59="O",'FIN1-SOURCE'!BC62="O")),"",SUM('FIN1-SOURCE'!BB59,'FIN1-SOURCE'!BB62))</f>
        <v/>
      </c>
      <c r="I1215" s="280" t="str">
        <f>IF(AND(OR(AND('FIN1-SOURCE'!BC59="O",'FIN1-SOURCE'!BC62="O"),AND('FIN1-SOURCE'!BC59="K",'FIN1-SOURCE'!BC62="K")),SUM('FIN1-SOURCE'!BB59,'FIN1-SOURCE'!BB62)=0,ISNUMBER('FIN1-SOURCE'!BB63)),"",IF(OR('FIN1-SOURCE'!BC59="O",'FIN1-SOURCE'!BC62="O"),"O",IF(AND('FIN1-SOURCE'!BC59='FIN1-SOURCE'!BC62,OR('FIN1-SOURCE'!BC59="K",'FIN1-SOURCE'!BC59="W",'FIN1-SOURCE'!BC59="M")), UPPER('FIN1-SOURCE'!BC59),"")))</f>
        <v/>
      </c>
      <c r="J1215" s="281" t="s">
        <v>711</v>
      </c>
      <c r="K1215" s="280" t="str">
        <f>IF(AND(ISBLANK('FIN1-SOURCE'!BB63),$L$1215&lt;&gt;"M"),"",'FIN1-SOURCE'!BB63)</f>
        <v/>
      </c>
      <c r="L1215" s="280" t="str">
        <f>IF(ISBLANK('FIN1-SOURCE'!BC63),"",'FIN1-SOURCE'!BC63)</f>
        <v/>
      </c>
      <c r="M1215" s="257" t="str">
        <f t="shared" si="20"/>
        <v>OK</v>
      </c>
      <c r="N1215" s="15"/>
    </row>
    <row r="1216" spans="1:14" ht="33.75" x14ac:dyDescent="0.25">
      <c r="A1216" s="257" t="s">
        <v>834</v>
      </c>
      <c r="B1216" s="257" t="s">
        <v>2755</v>
      </c>
      <c r="C1216" s="257" t="s">
        <v>688</v>
      </c>
      <c r="D1216" s="277" t="s">
        <v>2756</v>
      </c>
      <c r="E1216" s="278" t="s">
        <v>711</v>
      </c>
      <c r="F1216" s="279" t="s">
        <v>688</v>
      </c>
      <c r="G1216" s="277" t="s">
        <v>2757</v>
      </c>
      <c r="H1216" s="280" t="str">
        <f>IF(OR(AND('FIN1-SOURCE'!AV64="",'FIN1-SOURCE'!AW64=""),AND('FIN1-SOURCE'!AY64="",'FIN1-SOURCE'!AZ64=""),AND('FIN1-SOURCE'!AW64="K",'FIN1-SOURCE'!AZ64="K"),OR('FIN1-SOURCE'!AW64="O",'FIN1-SOURCE'!AZ64="O")),"",SUM('FIN1-SOURCE'!AV64,'FIN1-SOURCE'!AY64))</f>
        <v/>
      </c>
      <c r="I1216" s="280" t="str">
        <f xml:space="preserve"> IF(AND(OR(AND('FIN1-SOURCE'!AW64="O",'FIN1-SOURCE'!AZ64="O"),AND('FIN1-SOURCE'!AW64="K",'FIN1-SOURCE'!AZ64="K")),SUM('FIN1-SOURCE'!AV64,'FIN1-SOURCE'!AY64)=0,ISNUMBER('FIN1-SOURCE'!BB64)),"",IF(OR('FIN1-SOURCE'!AW64="O",'FIN1-SOURCE'!AZ64="O"),"O",IF(AND('FIN1-SOURCE'!AW64='FIN1-SOURCE'!AZ64,OR('FIN1-SOURCE'!AW64="K",'FIN1-SOURCE'!AW64="W",'FIN1-SOURCE'!AW64="M")),UPPER( 'FIN1-SOURCE'!AW64),"")))</f>
        <v/>
      </c>
      <c r="J1216" s="281" t="s">
        <v>711</v>
      </c>
      <c r="K1216" s="280" t="str">
        <f>IF(AND(ISBLANK('FIN1-SOURCE'!BB64),$L$1216&lt;&gt;"M"),"",'FIN1-SOURCE'!BB64)</f>
        <v/>
      </c>
      <c r="L1216" s="280" t="str">
        <f>IF(ISBLANK('FIN1-SOURCE'!BC64),"",'FIN1-SOURCE'!BC64)</f>
        <v/>
      </c>
      <c r="M1216" s="257" t="str">
        <f t="shared" si="20"/>
        <v>OK</v>
      </c>
      <c r="N1216" s="15"/>
    </row>
    <row r="1217" spans="1:14" ht="33.75" x14ac:dyDescent="0.25">
      <c r="A1217" s="257" t="s">
        <v>834</v>
      </c>
      <c r="B1217" s="257" t="s">
        <v>2758</v>
      </c>
      <c r="C1217" s="257" t="s">
        <v>688</v>
      </c>
      <c r="D1217" s="277" t="s">
        <v>2759</v>
      </c>
      <c r="E1217" s="278" t="s">
        <v>711</v>
      </c>
      <c r="F1217" s="279" t="s">
        <v>688</v>
      </c>
      <c r="G1217" s="277" t="s">
        <v>2760</v>
      </c>
      <c r="H1217" s="280" t="str">
        <f>IF(OR(AND('FIN1-SOURCE'!AV65="",'FIN1-SOURCE'!AW65=""),AND('FIN1-SOURCE'!AY65="",'FIN1-SOURCE'!AZ65=""),AND('FIN1-SOURCE'!AW65="K",'FIN1-SOURCE'!AZ65="K"),OR('FIN1-SOURCE'!AW65="O",'FIN1-SOURCE'!AZ65="O")),"",SUM('FIN1-SOURCE'!AV65,'FIN1-SOURCE'!AY65))</f>
        <v/>
      </c>
      <c r="I1217" s="280" t="str">
        <f xml:space="preserve"> IF(AND(OR(AND('FIN1-SOURCE'!AW65="O",'FIN1-SOURCE'!AZ65="O"),AND('FIN1-SOURCE'!AW65="K",'FIN1-SOURCE'!AZ65="K")),SUM('FIN1-SOURCE'!AV65,'FIN1-SOURCE'!AY65)=0,ISNUMBER('FIN1-SOURCE'!BB65)),"",IF(OR('FIN1-SOURCE'!AW65="O",'FIN1-SOURCE'!AZ65="O"),"O",IF(AND('FIN1-SOURCE'!AW65='FIN1-SOURCE'!AZ65,OR('FIN1-SOURCE'!AW65="K",'FIN1-SOURCE'!AW65="W",'FIN1-SOURCE'!AW65="M")),UPPER( 'FIN1-SOURCE'!AW65),"")))</f>
        <v/>
      </c>
      <c r="J1217" s="281" t="s">
        <v>711</v>
      </c>
      <c r="K1217" s="280" t="str">
        <f>IF(AND(ISBLANK('FIN1-SOURCE'!BB65),$L$1217&lt;&gt;"M"),"",'FIN1-SOURCE'!BB65)</f>
        <v/>
      </c>
      <c r="L1217" s="280" t="str">
        <f>IF(ISBLANK('FIN1-SOURCE'!BC65),"",'FIN1-SOURCE'!BC65)</f>
        <v/>
      </c>
      <c r="M1217" s="257" t="str">
        <f t="shared" si="20"/>
        <v>OK</v>
      </c>
      <c r="N1217" s="15"/>
    </row>
    <row r="1218" spans="1:14" ht="33.75" x14ac:dyDescent="0.25">
      <c r="A1218" s="257" t="s">
        <v>834</v>
      </c>
      <c r="B1218" s="257" t="s">
        <v>2761</v>
      </c>
      <c r="C1218" s="257" t="s">
        <v>688</v>
      </c>
      <c r="D1218" s="277" t="s">
        <v>2762</v>
      </c>
      <c r="E1218" s="278" t="s">
        <v>711</v>
      </c>
      <c r="F1218" s="279" t="s">
        <v>688</v>
      </c>
      <c r="G1218" s="277" t="s">
        <v>2763</v>
      </c>
      <c r="H1218" s="280" t="str">
        <f>IF(OR(AND('FIN1-SOURCE'!AV66="",'FIN1-SOURCE'!AW66=""),AND('FIN1-SOURCE'!AY66="",'FIN1-SOURCE'!AZ66=""),AND('FIN1-SOURCE'!AW66="K",'FIN1-SOURCE'!AZ66="K"),OR('FIN1-SOURCE'!AW66="O",'FIN1-SOURCE'!AZ66="O")),"",SUM('FIN1-SOURCE'!AV66,'FIN1-SOURCE'!AY66))</f>
        <v/>
      </c>
      <c r="I1218" s="280" t="str">
        <f xml:space="preserve"> IF(AND(OR(AND('FIN1-SOURCE'!AW66="O",'FIN1-SOURCE'!AZ66="O"),AND('FIN1-SOURCE'!AW66="K",'FIN1-SOURCE'!AZ66="K")),SUM('FIN1-SOURCE'!AV66,'FIN1-SOURCE'!AY66)=0,ISNUMBER('FIN1-SOURCE'!BB66)),"",IF(OR('FIN1-SOURCE'!AW66="O",'FIN1-SOURCE'!AZ66="O"),"O",IF(AND('FIN1-SOURCE'!AW66='FIN1-SOURCE'!AZ66,OR('FIN1-SOURCE'!AW66="K",'FIN1-SOURCE'!AW66="W",'FIN1-SOURCE'!AW66="M")),UPPER( 'FIN1-SOURCE'!AW66),"")))</f>
        <v/>
      </c>
      <c r="J1218" s="281" t="s">
        <v>711</v>
      </c>
      <c r="K1218" s="280" t="str">
        <f>IF(AND(ISBLANK('FIN1-SOURCE'!BB66),$L$1218&lt;&gt;"M"),"",'FIN1-SOURCE'!BB66)</f>
        <v/>
      </c>
      <c r="L1218" s="280" t="str">
        <f>IF(ISBLANK('FIN1-SOURCE'!BC66),"",'FIN1-SOURCE'!BC66)</f>
        <v/>
      </c>
      <c r="M1218" s="257" t="str">
        <f t="shared" si="20"/>
        <v>OK</v>
      </c>
      <c r="N1218" s="15"/>
    </row>
    <row r="1219" spans="1:14" ht="33.75" x14ac:dyDescent="0.25">
      <c r="A1219" s="257" t="s">
        <v>834</v>
      </c>
      <c r="B1219" s="257" t="s">
        <v>2764</v>
      </c>
      <c r="C1219" s="257" t="s">
        <v>688</v>
      </c>
      <c r="D1219" s="277" t="s">
        <v>2765</v>
      </c>
      <c r="E1219" s="278" t="s">
        <v>711</v>
      </c>
      <c r="F1219" s="279" t="s">
        <v>688</v>
      </c>
      <c r="G1219" s="277" t="s">
        <v>2766</v>
      </c>
      <c r="H1219" s="280" t="str">
        <f>IF(OR(AND('FIN1-SOURCE'!BB65="",'FIN1-SOURCE'!BC65=""),AND('FIN1-SOURCE'!BB66="",'FIN1-SOURCE'!BC66=""),AND('FIN1-SOURCE'!BC65="K",'FIN1-SOURCE'!BC66="K"),OR('FIN1-SOURCE'!BC65="O",'FIN1-SOURCE'!BC66="O")),"",SUM('FIN1-SOURCE'!BB65,'FIN1-SOURCE'!BB66))</f>
        <v/>
      </c>
      <c r="I1219" s="280" t="str">
        <f>IF(AND(OR(AND('FIN1-SOURCE'!BC65="O",'FIN1-SOURCE'!BC66="O"),AND('FIN1-SOURCE'!BC65="K",'FIN1-SOURCE'!BC66="K")),SUM('FIN1-SOURCE'!BB65,'FIN1-SOURCE'!BB66)=0,ISNUMBER('FIN1-SOURCE'!BB67)),"",IF(OR('FIN1-SOURCE'!BC65="O",'FIN1-SOURCE'!BC66="O"),"O",IF(AND('FIN1-SOURCE'!BC65='FIN1-SOURCE'!BC66,OR('FIN1-SOURCE'!BC65="K",'FIN1-SOURCE'!BC65="W",'FIN1-SOURCE'!BC65="M")), UPPER('FIN1-SOURCE'!BC65),"")))</f>
        <v/>
      </c>
      <c r="J1219" s="281" t="s">
        <v>711</v>
      </c>
      <c r="K1219" s="280" t="str">
        <f>IF(AND(ISBLANK('FIN1-SOURCE'!BB67),$L$1219&lt;&gt;"M"),"",'FIN1-SOURCE'!BB67)</f>
        <v/>
      </c>
      <c r="L1219" s="280" t="str">
        <f>IF(ISBLANK('FIN1-SOURCE'!BC67),"",'FIN1-SOURCE'!BC67)</f>
        <v/>
      </c>
      <c r="M1219" s="257" t="str">
        <f t="shared" si="20"/>
        <v>OK</v>
      </c>
      <c r="N1219" s="15"/>
    </row>
    <row r="1220" spans="1:14" ht="33.75" x14ac:dyDescent="0.25">
      <c r="A1220" s="257" t="s">
        <v>834</v>
      </c>
      <c r="B1220" s="257" t="s">
        <v>2767</v>
      </c>
      <c r="C1220" s="257" t="s">
        <v>688</v>
      </c>
      <c r="D1220" s="277" t="s">
        <v>2768</v>
      </c>
      <c r="E1220" s="278" t="s">
        <v>711</v>
      </c>
      <c r="F1220" s="279" t="s">
        <v>688</v>
      </c>
      <c r="G1220" s="277" t="s">
        <v>2769</v>
      </c>
      <c r="H1220" s="280" t="str">
        <f>IF(OR(AND('FIN1-SOURCE'!AV68="",'FIN1-SOURCE'!AW68=""),AND('FIN1-SOURCE'!AY68="",'FIN1-SOURCE'!AZ68=""),AND('FIN1-SOURCE'!AW68="K",'FIN1-SOURCE'!AZ68="K"),OR('FIN1-SOURCE'!AW68="O",'FIN1-SOURCE'!AZ68="O")),"",SUM('FIN1-SOURCE'!AV68,'FIN1-SOURCE'!AY68))</f>
        <v/>
      </c>
      <c r="I1220" s="280" t="str">
        <f xml:space="preserve"> IF(AND(OR(AND('FIN1-SOURCE'!AW68="O",'FIN1-SOURCE'!AZ68="O"),AND('FIN1-SOURCE'!AW68="K",'FIN1-SOURCE'!AZ68="K")),SUM('FIN1-SOURCE'!AV68,'FIN1-SOURCE'!AY68)=0,ISNUMBER('FIN1-SOURCE'!BB68)),"",IF(OR('FIN1-SOURCE'!AW68="O",'FIN1-SOURCE'!AZ68="O"),"O",IF(AND('FIN1-SOURCE'!AW68='FIN1-SOURCE'!AZ68,OR('FIN1-SOURCE'!AW68="K",'FIN1-SOURCE'!AW68="W",'FIN1-SOURCE'!AW68="M")),UPPER( 'FIN1-SOURCE'!AW68),"")))</f>
        <v/>
      </c>
      <c r="J1220" s="281" t="s">
        <v>711</v>
      </c>
      <c r="K1220" s="280" t="str">
        <f>IF(AND(ISBLANK('FIN1-SOURCE'!BB68),$L$1220&lt;&gt;"M"),"",'FIN1-SOURCE'!BB68)</f>
        <v/>
      </c>
      <c r="L1220" s="280" t="str">
        <f>IF(ISBLANK('FIN1-SOURCE'!BC68),"",'FIN1-SOURCE'!BC68)</f>
        <v/>
      </c>
      <c r="M1220" s="257" t="str">
        <f t="shared" si="20"/>
        <v>OK</v>
      </c>
      <c r="N1220" s="15"/>
    </row>
    <row r="1221" spans="1:14" ht="33.75" x14ac:dyDescent="0.25">
      <c r="A1221" s="257" t="s">
        <v>834</v>
      </c>
      <c r="B1221" s="257" t="s">
        <v>2770</v>
      </c>
      <c r="C1221" s="257" t="s">
        <v>688</v>
      </c>
      <c r="D1221" s="277" t="s">
        <v>2771</v>
      </c>
      <c r="E1221" s="278" t="s">
        <v>711</v>
      </c>
      <c r="F1221" s="279" t="s">
        <v>688</v>
      </c>
      <c r="G1221" s="277" t="s">
        <v>2772</v>
      </c>
      <c r="H1221" s="280" t="str">
        <f>IF(OR(AND('FIN1-SOURCE'!BB67="",'FIN1-SOURCE'!BC67=""),AND('FIN1-SOURCE'!BB68="",'FIN1-SOURCE'!BC68=""),AND('FIN1-SOURCE'!BC67="K",'FIN1-SOURCE'!BC68="K"),OR('FIN1-SOURCE'!BC67="O",'FIN1-SOURCE'!BC68="O")),"",SUM('FIN1-SOURCE'!BB67,'FIN1-SOURCE'!BB68))</f>
        <v/>
      </c>
      <c r="I1221" s="280" t="str">
        <f>IF(AND(OR(AND('FIN1-SOURCE'!BC67="O",'FIN1-SOURCE'!BC68="O"),AND('FIN1-SOURCE'!BC67="K",'FIN1-SOURCE'!BC68="K")),SUM('FIN1-SOURCE'!BB67,'FIN1-SOURCE'!BB68)=0,ISNUMBER('FIN1-SOURCE'!BB69)),"",IF(OR('FIN1-SOURCE'!BC67="O",'FIN1-SOURCE'!BC68="O"),"O",IF(AND('FIN1-SOURCE'!BC67='FIN1-SOURCE'!BC68,OR('FIN1-SOURCE'!BC67="K",'FIN1-SOURCE'!BC67="W",'FIN1-SOURCE'!BC67="M")), UPPER('FIN1-SOURCE'!BC67),"")))</f>
        <v/>
      </c>
      <c r="J1221" s="281" t="s">
        <v>711</v>
      </c>
      <c r="K1221" s="280" t="str">
        <f>IF(AND(ISBLANK('FIN1-SOURCE'!BB69),$L$1221&lt;&gt;"M"),"",'FIN1-SOURCE'!BB69)</f>
        <v/>
      </c>
      <c r="L1221" s="280" t="str">
        <f>IF(ISBLANK('FIN1-SOURCE'!BC69),"",'FIN1-SOURCE'!BC69)</f>
        <v/>
      </c>
      <c r="M1221" s="257" t="str">
        <f t="shared" si="20"/>
        <v>OK</v>
      </c>
      <c r="N1221" s="15"/>
    </row>
    <row r="1222" spans="1:14" ht="33.75" x14ac:dyDescent="0.25">
      <c r="A1222" s="257" t="s">
        <v>834</v>
      </c>
      <c r="B1222" s="257" t="s">
        <v>2773</v>
      </c>
      <c r="C1222" s="257" t="s">
        <v>688</v>
      </c>
      <c r="D1222" s="277" t="s">
        <v>2774</v>
      </c>
      <c r="E1222" s="278" t="s">
        <v>711</v>
      </c>
      <c r="F1222" s="279" t="s">
        <v>688</v>
      </c>
      <c r="G1222" s="277" t="s">
        <v>2775</v>
      </c>
      <c r="H1222" s="280" t="str">
        <f>IF(OR(AND('FIN1-SOURCE'!BB63="",'FIN1-SOURCE'!BC63=""),AND('FIN1-SOURCE'!BB69="",'FIN1-SOURCE'!BC69=""),AND('FIN1-SOURCE'!BC63="K",'FIN1-SOURCE'!BC69="K"),OR('FIN1-SOURCE'!BC63="O",'FIN1-SOURCE'!BC69="O")),"",SUM('FIN1-SOURCE'!BB63,'FIN1-SOURCE'!BB69))</f>
        <v/>
      </c>
      <c r="I1222" s="280" t="str">
        <f>IF(AND(OR(AND('FIN1-SOURCE'!BC63="O",'FIN1-SOURCE'!BC69="O"),AND('FIN1-SOURCE'!BC63="K",'FIN1-SOURCE'!BC69="K")),SUM('FIN1-SOURCE'!BB63,'FIN1-SOURCE'!BB69)=0,ISNUMBER('FIN1-SOURCE'!BB70)),"",IF(OR('FIN1-SOURCE'!BC63="O",'FIN1-SOURCE'!BC69="O"),"O",IF(AND('FIN1-SOURCE'!BC63='FIN1-SOURCE'!BC69,OR('FIN1-SOURCE'!BC63="K",'FIN1-SOURCE'!BC63="W",'FIN1-SOURCE'!BC63="M")), UPPER('FIN1-SOURCE'!BC63),"")))</f>
        <v/>
      </c>
      <c r="J1222" s="281" t="s">
        <v>711</v>
      </c>
      <c r="K1222" s="280" t="str">
        <f>IF(AND(ISBLANK('FIN1-SOURCE'!BB70),$L$1222&lt;&gt;"M"),"",'FIN1-SOURCE'!BB70)</f>
        <v/>
      </c>
      <c r="L1222" s="280" t="str">
        <f>IF(ISBLANK('FIN1-SOURCE'!BC70),"",'FIN1-SOURCE'!BC70)</f>
        <v/>
      </c>
      <c r="M1222" s="257" t="str">
        <f t="shared" si="20"/>
        <v>OK</v>
      </c>
      <c r="N1222" s="15"/>
    </row>
    <row r="1223" spans="1:14" ht="45" x14ac:dyDescent="0.25">
      <c r="A1223" s="257" t="s">
        <v>834</v>
      </c>
      <c r="B1223" s="257" t="s">
        <v>2776</v>
      </c>
      <c r="C1223" s="257" t="s">
        <v>688</v>
      </c>
      <c r="D1223" s="277" t="s">
        <v>2777</v>
      </c>
      <c r="E1223" s="278" t="s">
        <v>711</v>
      </c>
      <c r="F1223" s="279" t="s">
        <v>688</v>
      </c>
      <c r="G1223" s="277" t="s">
        <v>2778</v>
      </c>
      <c r="H1223" s="280" t="str">
        <f>IF(OR(AND('FIN1-SOURCE'!BB31="",'FIN1-SOURCE'!BC31=""),AND('FIN1-SOURCE'!BB46="",'FIN1-SOURCE'!BC46=""),AND('FIN1-SOURCE'!BB59="",'FIN1-SOURCE'!BC59=""),AND('FIN1-SOURCE'!BC31="K",'FIN1-SOURCE'!BC46="K",'FIN1-SOURCE'!BC59="K"),OR('FIN1-SOURCE'!BC31="O",'FIN1-SOURCE'!BC46="O",'FIN1-SOURCE'!BC59="O")),"",SUM('FIN1-SOURCE'!BB31,'FIN1-SOURCE'!BB46,'FIN1-SOURCE'!BB59))</f>
        <v/>
      </c>
      <c r="I1223" s="280" t="str">
        <f>IF(AND(OR(AND('FIN1-SOURCE'!BC31="O",'FIN1-SOURCE'!BC46="O",'FIN1-SOURCE'!BC59="O"),AND('FIN1-SOURCE'!BC31="K",'FIN1-SOURCE'!BC46="K",'FIN1-SOURCE'!BC59="K")),SUM('FIN1-SOURCE'!BB31,'FIN1-SOURCE'!BB46,'FIN1-SOURCE'!BB59)=0,ISNUMBER('FIN1-SOURCE'!BB71)),"",IF(OR('FIN1-SOURCE'!BC31="O",'FIN1-SOURCE'!BC46="O",'FIN1-SOURCE'!BC59="O"),"O",IF(AND('FIN1-SOURCE'!BC31='FIN1-SOURCE'!BC46,'FIN1-SOURCE'!BC46='FIN1-SOURCE'!BC59,OR('FIN1-SOURCE'!BC31="K",'FIN1-SOURCE'!BC31="W",'FIN1-SOURCE'!BC31="M")), UPPER('FIN1-SOURCE'!BC31),"")))</f>
        <v/>
      </c>
      <c r="J1223" s="281" t="s">
        <v>711</v>
      </c>
      <c r="K1223" s="280" t="str">
        <f>IF(AND(ISBLANK('FIN1-SOURCE'!BB71),$L$1223&lt;&gt;"M"),"",'FIN1-SOURCE'!BB71)</f>
        <v/>
      </c>
      <c r="L1223" s="280" t="str">
        <f>IF(ISBLANK('FIN1-SOURCE'!BC71),"",'FIN1-SOURCE'!BC71)</f>
        <v/>
      </c>
      <c r="M1223" s="257" t="str">
        <f t="shared" si="20"/>
        <v>OK</v>
      </c>
      <c r="N1223" s="15"/>
    </row>
    <row r="1224" spans="1:14" ht="45" x14ac:dyDescent="0.25">
      <c r="A1224" s="257" t="s">
        <v>834</v>
      </c>
      <c r="B1224" s="257" t="s">
        <v>2779</v>
      </c>
      <c r="C1224" s="257" t="s">
        <v>688</v>
      </c>
      <c r="D1224" s="277" t="s">
        <v>2780</v>
      </c>
      <c r="E1224" s="278" t="s">
        <v>711</v>
      </c>
      <c r="F1224" s="279" t="s">
        <v>688</v>
      </c>
      <c r="G1224" s="277" t="s">
        <v>2781</v>
      </c>
      <c r="H1224" s="280" t="str">
        <f>IF(OR(AND('FIN1-SOURCE'!BB32="",'FIN1-SOURCE'!BC32=""),AND('FIN1-SOURCE'!BB47="",'FIN1-SOURCE'!BC47=""),AND('FIN1-SOURCE'!BB60="",'FIN1-SOURCE'!BC60=""),AND('FIN1-SOURCE'!BC32="K",'FIN1-SOURCE'!BC47="K",'FIN1-SOURCE'!BC60="K"),OR('FIN1-SOURCE'!BC32="O",'FIN1-SOURCE'!BC47="O",'FIN1-SOURCE'!BC60="O")),"",SUM('FIN1-SOURCE'!BB32,'FIN1-SOURCE'!BB47,'FIN1-SOURCE'!BB60))</f>
        <v/>
      </c>
      <c r="I1224" s="280" t="str">
        <f>IF(AND(OR(AND('FIN1-SOURCE'!BC32="O",'FIN1-SOURCE'!BC47="O",'FIN1-SOURCE'!BC60="O"),AND('FIN1-SOURCE'!BC32="K",'FIN1-SOURCE'!BC47="K",'FIN1-SOURCE'!BC60="K")),SUM('FIN1-SOURCE'!BB32,'FIN1-SOURCE'!BB47,'FIN1-SOURCE'!BB60)=0,ISNUMBER('FIN1-SOURCE'!BB72)),"",IF(OR('FIN1-SOURCE'!BC32="O",'FIN1-SOURCE'!BC47="O",'FIN1-SOURCE'!BC60="O"),"O",IF(AND('FIN1-SOURCE'!BC32='FIN1-SOURCE'!BC47,'FIN1-SOURCE'!BC47='FIN1-SOURCE'!BC60,OR('FIN1-SOURCE'!BC32="K",'FIN1-SOURCE'!BC32="W",'FIN1-SOURCE'!BC32="M")), UPPER('FIN1-SOURCE'!BC32),"")))</f>
        <v/>
      </c>
      <c r="J1224" s="281" t="s">
        <v>711</v>
      </c>
      <c r="K1224" s="280" t="str">
        <f>IF(AND(ISBLANK('FIN1-SOURCE'!BB72),$L$1224&lt;&gt;"M"),"",'FIN1-SOURCE'!BB72)</f>
        <v/>
      </c>
      <c r="L1224" s="280" t="str">
        <f>IF(ISBLANK('FIN1-SOURCE'!BC72),"",'FIN1-SOURCE'!BC72)</f>
        <v/>
      </c>
      <c r="M1224" s="257" t="str">
        <f t="shared" si="20"/>
        <v>OK</v>
      </c>
      <c r="N1224" s="15"/>
    </row>
    <row r="1225" spans="1:14" ht="45" x14ac:dyDescent="0.25">
      <c r="A1225" s="257" t="s">
        <v>834</v>
      </c>
      <c r="B1225" s="257" t="s">
        <v>2782</v>
      </c>
      <c r="C1225" s="257" t="s">
        <v>688</v>
      </c>
      <c r="D1225" s="277" t="s">
        <v>2783</v>
      </c>
      <c r="E1225" s="278" t="s">
        <v>711</v>
      </c>
      <c r="F1225" s="279" t="s">
        <v>688</v>
      </c>
      <c r="G1225" s="277" t="s">
        <v>2784</v>
      </c>
      <c r="H1225" s="280" t="str">
        <f>IF(OR(AND('FIN1-SOURCE'!BB33="",'FIN1-SOURCE'!BC33=""),AND('FIN1-SOURCE'!BB48="",'FIN1-SOURCE'!BC48=""),AND('FIN1-SOURCE'!BB61="",'FIN1-SOURCE'!BC61=""),AND('FIN1-SOURCE'!BC33="K",'FIN1-SOURCE'!BC48="K",'FIN1-SOURCE'!BC61="K"),OR('FIN1-SOURCE'!BC33="O",'FIN1-SOURCE'!BC48="O",'FIN1-SOURCE'!BC61="O")),"",SUM('FIN1-SOURCE'!BB33,'FIN1-SOURCE'!BB48,'FIN1-SOURCE'!BB61))</f>
        <v/>
      </c>
      <c r="I1225" s="280" t="str">
        <f>IF(AND(OR(AND('FIN1-SOURCE'!BC33="O",'FIN1-SOURCE'!BC48="O",'FIN1-SOURCE'!BC61="O"),AND('FIN1-SOURCE'!BC33="K",'FIN1-SOURCE'!BC48="K",'FIN1-SOURCE'!BC61="K")),SUM('FIN1-SOURCE'!BB33,'FIN1-SOURCE'!BB48,'FIN1-SOURCE'!BB61)=0,ISNUMBER('FIN1-SOURCE'!BB73)),"",IF(OR('FIN1-SOURCE'!BC33="O",'FIN1-SOURCE'!BC48="O",'FIN1-SOURCE'!BC61="O"),"O",IF(AND('FIN1-SOURCE'!BC33='FIN1-SOURCE'!BC48,'FIN1-SOURCE'!BC48='FIN1-SOURCE'!BC61,OR('FIN1-SOURCE'!BC33="K",'FIN1-SOURCE'!BC33="W",'FIN1-SOURCE'!BC33="M")), UPPER('FIN1-SOURCE'!BC33),"")))</f>
        <v/>
      </c>
      <c r="J1225" s="281" t="s">
        <v>711</v>
      </c>
      <c r="K1225" s="280" t="str">
        <f>IF(AND(ISBLANK('FIN1-SOURCE'!BB73),$L$1225&lt;&gt;"M"),"",'FIN1-SOURCE'!BB73)</f>
        <v/>
      </c>
      <c r="L1225" s="280" t="str">
        <f>IF(ISBLANK('FIN1-SOURCE'!BC73),"",'FIN1-SOURCE'!BC73)</f>
        <v/>
      </c>
      <c r="M1225" s="257" t="str">
        <f t="shared" si="20"/>
        <v>OK</v>
      </c>
      <c r="N1225" s="15"/>
    </row>
    <row r="1226" spans="1:14" ht="45" x14ac:dyDescent="0.25">
      <c r="A1226" s="257" t="s">
        <v>834</v>
      </c>
      <c r="B1226" s="257" t="s">
        <v>2785</v>
      </c>
      <c r="C1226" s="257" t="s">
        <v>688</v>
      </c>
      <c r="D1226" s="277" t="s">
        <v>2786</v>
      </c>
      <c r="E1226" s="278" t="s">
        <v>711</v>
      </c>
      <c r="F1226" s="279" t="s">
        <v>688</v>
      </c>
      <c r="G1226" s="277" t="s">
        <v>2787</v>
      </c>
      <c r="H1226" s="280" t="str">
        <f>IF(OR(AND('FIN1-SOURCE'!BB34="",'FIN1-SOURCE'!BC34=""),AND('FIN1-SOURCE'!BB49="",'FIN1-SOURCE'!BC49=""),AND('FIN1-SOURCE'!BB62="",'FIN1-SOURCE'!BC62=""),AND('FIN1-SOURCE'!BC34="K",'FIN1-SOURCE'!BC49="K",'FIN1-SOURCE'!BC62="K"),OR('FIN1-SOURCE'!BC34="O",'FIN1-SOURCE'!BC49="O",'FIN1-SOURCE'!BC62="O")),"",SUM('FIN1-SOURCE'!BB34,'FIN1-SOURCE'!BB49,'FIN1-SOURCE'!BB62))</f>
        <v/>
      </c>
      <c r="I1226" s="280" t="str">
        <f>IF(AND(OR(AND('FIN1-SOURCE'!BC34="O",'FIN1-SOURCE'!BC49="O",'FIN1-SOURCE'!BC62="O"),AND('FIN1-SOURCE'!BC34="K",'FIN1-SOURCE'!BC49="K",'FIN1-SOURCE'!BC62="K")),SUM('FIN1-SOURCE'!BB34,'FIN1-SOURCE'!BB49,'FIN1-SOURCE'!BB62)=0,ISNUMBER('FIN1-SOURCE'!BB74)),"",IF(OR('FIN1-SOURCE'!BC34="O",'FIN1-SOURCE'!BC49="O",'FIN1-SOURCE'!BC62="O"),"O",IF(AND('FIN1-SOURCE'!BC34='FIN1-SOURCE'!BC49,'FIN1-SOURCE'!BC49='FIN1-SOURCE'!BC62,OR('FIN1-SOURCE'!BC34="K",'FIN1-SOURCE'!BC34="W",'FIN1-SOURCE'!BC34="M")), UPPER('FIN1-SOURCE'!BC34),"")))</f>
        <v/>
      </c>
      <c r="J1226" s="281" t="s">
        <v>711</v>
      </c>
      <c r="K1226" s="280" t="str">
        <f>IF(AND(ISBLANK('FIN1-SOURCE'!BB74),$L$1226&lt;&gt;"M"),"",'FIN1-SOURCE'!BB74)</f>
        <v/>
      </c>
      <c r="L1226" s="280" t="str">
        <f>IF(ISBLANK('FIN1-SOURCE'!BC74),"",'FIN1-SOURCE'!BC74)</f>
        <v/>
      </c>
      <c r="M1226" s="257" t="str">
        <f t="shared" si="20"/>
        <v>OK</v>
      </c>
      <c r="N1226" s="15"/>
    </row>
    <row r="1227" spans="1:14" ht="45" x14ac:dyDescent="0.25">
      <c r="A1227" s="257" t="s">
        <v>834</v>
      </c>
      <c r="B1227" s="257" t="s">
        <v>2788</v>
      </c>
      <c r="C1227" s="257" t="s">
        <v>688</v>
      </c>
      <c r="D1227" s="277" t="s">
        <v>2789</v>
      </c>
      <c r="E1227" s="278" t="s">
        <v>711</v>
      </c>
      <c r="F1227" s="279" t="s">
        <v>688</v>
      </c>
      <c r="G1227" s="277" t="s">
        <v>2790</v>
      </c>
      <c r="H1227" s="280" t="str">
        <f>IF(OR(AND('FIN1-SOURCE'!BB35="",'FIN1-SOURCE'!BC35=""),AND('FIN1-SOURCE'!BB50="",'FIN1-SOURCE'!BC50=""),AND('FIN1-SOURCE'!BB63="",'FIN1-SOURCE'!BC63=""),AND('FIN1-SOURCE'!BC35="K",'FIN1-SOURCE'!BC50="K",'FIN1-SOURCE'!BC63="K"),OR('FIN1-SOURCE'!BC35="O",'FIN1-SOURCE'!BC50="O",'FIN1-SOURCE'!BC63="O")),"",SUM('FIN1-SOURCE'!BB35,'FIN1-SOURCE'!BB50,'FIN1-SOURCE'!BB63))</f>
        <v/>
      </c>
      <c r="I1227" s="280" t="str">
        <f>IF(AND(OR(AND('FIN1-SOURCE'!BC35="O",'FIN1-SOURCE'!BC50="O",'FIN1-SOURCE'!BC63="O"),AND('FIN1-SOURCE'!BC35="K",'FIN1-SOURCE'!BC50="K",'FIN1-SOURCE'!BC63="K")),SUM('FIN1-SOURCE'!BB35,'FIN1-SOURCE'!BB50,'FIN1-SOURCE'!BB63)=0,ISNUMBER('FIN1-SOURCE'!BB75)),"",IF(OR('FIN1-SOURCE'!BC35="O",'FIN1-SOURCE'!BC50="O",'FIN1-SOURCE'!BC63="O"),"O",IF(AND('FIN1-SOURCE'!BC35='FIN1-SOURCE'!BC50,'FIN1-SOURCE'!BC50='FIN1-SOURCE'!BC63,OR('FIN1-SOURCE'!BC35="K",'FIN1-SOURCE'!BC35="W",'FIN1-SOURCE'!BC35="M")), UPPER('FIN1-SOURCE'!BC35),"")))</f>
        <v/>
      </c>
      <c r="J1227" s="281" t="s">
        <v>711</v>
      </c>
      <c r="K1227" s="280" t="str">
        <f>IF(AND(ISBLANK('FIN1-SOURCE'!BB75),$L$1227&lt;&gt;"M"),"",'FIN1-SOURCE'!BB75)</f>
        <v/>
      </c>
      <c r="L1227" s="280" t="str">
        <f>IF(ISBLANK('FIN1-SOURCE'!BC75),"",'FIN1-SOURCE'!BC75)</f>
        <v/>
      </c>
      <c r="M1227" s="257" t="str">
        <f t="shared" si="20"/>
        <v>OK</v>
      </c>
      <c r="N1227" s="15"/>
    </row>
    <row r="1228" spans="1:14" ht="45" x14ac:dyDescent="0.25">
      <c r="A1228" s="257" t="s">
        <v>834</v>
      </c>
      <c r="B1228" s="257" t="s">
        <v>2791</v>
      </c>
      <c r="C1228" s="257" t="s">
        <v>688</v>
      </c>
      <c r="D1228" s="277" t="s">
        <v>2792</v>
      </c>
      <c r="E1228" s="278" t="s">
        <v>711</v>
      </c>
      <c r="F1228" s="279" t="s">
        <v>688</v>
      </c>
      <c r="G1228" s="277" t="s">
        <v>2793</v>
      </c>
      <c r="H1228" s="280" t="str">
        <f>IF(OR(AND('FIN1-SOURCE'!BB36="",'FIN1-SOURCE'!BC36=""),AND('FIN1-SOURCE'!BB51="",'FIN1-SOURCE'!BC51=""),AND('FIN1-SOURCE'!BB64="",'FIN1-SOURCE'!BC64=""),AND('FIN1-SOURCE'!BC36="K",'FIN1-SOURCE'!BC51="K",'FIN1-SOURCE'!BC64="K"),OR('FIN1-SOURCE'!BC36="O",'FIN1-SOURCE'!BC51="O",'FIN1-SOURCE'!BC64="O")),"",SUM('FIN1-SOURCE'!BB36,'FIN1-SOURCE'!BB51,'FIN1-SOURCE'!BB64))</f>
        <v/>
      </c>
      <c r="I1228" s="280" t="str">
        <f>IF(AND(OR(AND('FIN1-SOURCE'!BC36="O",'FIN1-SOURCE'!BC51="O",'FIN1-SOURCE'!BC64="O"),AND('FIN1-SOURCE'!BC36="K",'FIN1-SOURCE'!BC51="K",'FIN1-SOURCE'!BC64="K")),SUM('FIN1-SOURCE'!BB36,'FIN1-SOURCE'!BB51,'FIN1-SOURCE'!BB64)=0,ISNUMBER('FIN1-SOURCE'!BB76)),"",IF(OR('FIN1-SOURCE'!BC36="O",'FIN1-SOURCE'!BC51="O",'FIN1-SOURCE'!BC64="O"),"O",IF(AND('FIN1-SOURCE'!BC36='FIN1-SOURCE'!BC51,'FIN1-SOURCE'!BC51='FIN1-SOURCE'!BC64,OR('FIN1-SOURCE'!BC36="K",'FIN1-SOURCE'!BC36="W",'FIN1-SOURCE'!BC36="M")), UPPER('FIN1-SOURCE'!BC36),"")))</f>
        <v/>
      </c>
      <c r="J1228" s="281" t="s">
        <v>711</v>
      </c>
      <c r="K1228" s="280" t="str">
        <f>IF(AND(ISBLANK('FIN1-SOURCE'!BB76),$L$1228&lt;&gt;"M"),"",'FIN1-SOURCE'!BB76)</f>
        <v/>
      </c>
      <c r="L1228" s="280" t="str">
        <f>IF(ISBLANK('FIN1-SOURCE'!BC76),"",'FIN1-SOURCE'!BC76)</f>
        <v/>
      </c>
      <c r="M1228" s="257" t="str">
        <f t="shared" si="20"/>
        <v>OK</v>
      </c>
      <c r="N1228" s="15"/>
    </row>
    <row r="1229" spans="1:14" ht="33.75" x14ac:dyDescent="0.25">
      <c r="A1229" s="257" t="s">
        <v>834</v>
      </c>
      <c r="B1229" s="257" t="s">
        <v>2794</v>
      </c>
      <c r="C1229" s="257" t="s">
        <v>688</v>
      </c>
      <c r="D1229" s="277" t="s">
        <v>2795</v>
      </c>
      <c r="E1229" s="278" t="s">
        <v>711</v>
      </c>
      <c r="F1229" s="279" t="s">
        <v>688</v>
      </c>
      <c r="G1229" s="277" t="s">
        <v>2796</v>
      </c>
      <c r="H1229" s="280" t="str">
        <f>IF(OR(AND('FIN1-SOURCE'!AV77="",'FIN1-SOURCE'!AW77=""),AND('FIN1-SOURCE'!AY77="",'FIN1-SOURCE'!AZ77=""),AND('FIN1-SOURCE'!AW77="K",'FIN1-SOURCE'!AZ77="K"),OR('FIN1-SOURCE'!AW77="O",'FIN1-SOURCE'!AZ77="O")),"",SUM('FIN1-SOURCE'!AV77,'FIN1-SOURCE'!AY77))</f>
        <v/>
      </c>
      <c r="I1229" s="280" t="str">
        <f xml:space="preserve"> IF(AND(OR(AND('FIN1-SOURCE'!AW77="O",'FIN1-SOURCE'!AZ77="O"),AND('FIN1-SOURCE'!AW77="K",'FIN1-SOURCE'!AZ77="K")),SUM('FIN1-SOURCE'!AV77,'FIN1-SOURCE'!AY77)=0,ISNUMBER('FIN1-SOURCE'!BB77)),"",IF(OR('FIN1-SOURCE'!AW77="O",'FIN1-SOURCE'!AZ77="O"),"O",IF(AND('FIN1-SOURCE'!AW77='FIN1-SOURCE'!AZ77,OR('FIN1-SOURCE'!AW77="K",'FIN1-SOURCE'!AW77="W",'FIN1-SOURCE'!AW77="M")),UPPER( 'FIN1-SOURCE'!AW77),"")))</f>
        <v/>
      </c>
      <c r="J1229" s="281" t="s">
        <v>711</v>
      </c>
      <c r="K1229" s="280" t="str">
        <f>IF(AND(ISBLANK('FIN1-SOURCE'!BB77),$L$1229&lt;&gt;"M"),"",'FIN1-SOURCE'!BB77)</f>
        <v/>
      </c>
      <c r="L1229" s="280" t="str">
        <f>IF(ISBLANK('FIN1-SOURCE'!BC77),"",'FIN1-SOURCE'!BC77)</f>
        <v/>
      </c>
      <c r="M1229" s="257" t="str">
        <f t="shared" si="20"/>
        <v>OK</v>
      </c>
      <c r="N1229" s="15"/>
    </row>
    <row r="1230" spans="1:14" ht="33.75" x14ac:dyDescent="0.25">
      <c r="A1230" s="257" t="s">
        <v>834</v>
      </c>
      <c r="B1230" s="257" t="s">
        <v>2797</v>
      </c>
      <c r="C1230" s="257" t="s">
        <v>688</v>
      </c>
      <c r="D1230" s="277" t="s">
        <v>2798</v>
      </c>
      <c r="E1230" s="278" t="s">
        <v>711</v>
      </c>
      <c r="F1230" s="279" t="s">
        <v>688</v>
      </c>
      <c r="G1230" s="277" t="s">
        <v>2799</v>
      </c>
      <c r="H1230" s="280" t="str">
        <f>IF(OR(AND('FIN1-SOURCE'!AV78="",'FIN1-SOURCE'!AW78=""),AND('FIN1-SOURCE'!AY78="",'FIN1-SOURCE'!AZ78=""),AND('FIN1-SOURCE'!AW78="K",'FIN1-SOURCE'!AZ78="K"),OR('FIN1-SOURCE'!AW78="O",'FIN1-SOURCE'!AZ78="O")),"",SUM('FIN1-SOURCE'!AV78,'FIN1-SOURCE'!AY78))</f>
        <v/>
      </c>
      <c r="I1230" s="280" t="str">
        <f xml:space="preserve"> IF(AND(OR(AND('FIN1-SOURCE'!AW78="O",'FIN1-SOURCE'!AZ78="O"),AND('FIN1-SOURCE'!AW78="K",'FIN1-SOURCE'!AZ78="K")),SUM('FIN1-SOURCE'!AV78,'FIN1-SOURCE'!AY78)=0,ISNUMBER('FIN1-SOURCE'!BB78)),"",IF(OR('FIN1-SOURCE'!AW78="O",'FIN1-SOURCE'!AZ78="O"),"O",IF(AND('FIN1-SOURCE'!AW78='FIN1-SOURCE'!AZ78,OR('FIN1-SOURCE'!AW78="K",'FIN1-SOURCE'!AW78="W",'FIN1-SOURCE'!AW78="M")),UPPER( 'FIN1-SOURCE'!AW78),"")))</f>
        <v/>
      </c>
      <c r="J1230" s="281" t="s">
        <v>711</v>
      </c>
      <c r="K1230" s="280" t="str">
        <f>IF(AND(ISBLANK('FIN1-SOURCE'!BB78),$L$1230&lt;&gt;"M"),"",'FIN1-SOURCE'!BB78)</f>
        <v/>
      </c>
      <c r="L1230" s="280" t="str">
        <f>IF(ISBLANK('FIN1-SOURCE'!BC78),"",'FIN1-SOURCE'!BC78)</f>
        <v/>
      </c>
      <c r="M1230" s="257" t="str">
        <f t="shared" si="20"/>
        <v>OK</v>
      </c>
      <c r="N1230" s="15"/>
    </row>
    <row r="1231" spans="1:14" ht="45" x14ac:dyDescent="0.25">
      <c r="A1231" s="257" t="s">
        <v>834</v>
      </c>
      <c r="B1231" s="257" t="s">
        <v>2800</v>
      </c>
      <c r="C1231" s="257" t="s">
        <v>688</v>
      </c>
      <c r="D1231" s="277" t="s">
        <v>2801</v>
      </c>
      <c r="E1231" s="278" t="s">
        <v>711</v>
      </c>
      <c r="F1231" s="279" t="s">
        <v>688</v>
      </c>
      <c r="G1231" s="277" t="s">
        <v>2802</v>
      </c>
      <c r="H1231" s="280" t="str">
        <f>IF(OR(AND('FIN1-SOURCE'!BB40="",'FIN1-SOURCE'!BC40=""),AND('FIN1-SOURCE'!BB53="",'FIN1-SOURCE'!BC53=""),AND('FIN1-SOURCE'!BB65="",'FIN1-SOURCE'!BC65=""),AND('FIN1-SOURCE'!BC40="K",'FIN1-SOURCE'!BC53="K",'FIN1-SOURCE'!BC65="K"),OR('FIN1-SOURCE'!BC40="O",'FIN1-SOURCE'!BC53="O",'FIN1-SOURCE'!BC65="O")),"",SUM('FIN1-SOURCE'!BB40,'FIN1-SOURCE'!BB53,'FIN1-SOURCE'!BB65))</f>
        <v/>
      </c>
      <c r="I1231" s="280" t="str">
        <f>IF(AND(OR(AND('FIN1-SOURCE'!BC40="O",'FIN1-SOURCE'!BC53="O",'FIN1-SOURCE'!BC65="O"),AND('FIN1-SOURCE'!BC40="K",'FIN1-SOURCE'!BC53="K",'FIN1-SOURCE'!BC65="K")),SUM('FIN1-SOURCE'!BB40,'FIN1-SOURCE'!BB53,'FIN1-SOURCE'!BB65)=0,ISNUMBER('FIN1-SOURCE'!BB79)),"",IF(OR('FIN1-SOURCE'!BC40="O",'FIN1-SOURCE'!BC53="O",'FIN1-SOURCE'!BC65="O"),"O",IF(AND('FIN1-SOURCE'!BC40='FIN1-SOURCE'!BC53,'FIN1-SOURCE'!BC53='FIN1-SOURCE'!BC65,OR('FIN1-SOURCE'!BC40="K",'FIN1-SOURCE'!BC40="W",'FIN1-SOURCE'!BC40="M")), UPPER('FIN1-SOURCE'!BC40),"")))</f>
        <v/>
      </c>
      <c r="J1231" s="281" t="s">
        <v>711</v>
      </c>
      <c r="K1231" s="280" t="str">
        <f>IF(AND(ISBLANK('FIN1-SOURCE'!BB79),$L$1231&lt;&gt;"M"),"",'FIN1-SOURCE'!BB79)</f>
        <v/>
      </c>
      <c r="L1231" s="280" t="str">
        <f>IF(ISBLANK('FIN1-SOURCE'!BC79),"",'FIN1-SOURCE'!BC79)</f>
        <v/>
      </c>
      <c r="M1231" s="257" t="str">
        <f t="shared" si="20"/>
        <v>OK</v>
      </c>
      <c r="N1231" s="15"/>
    </row>
    <row r="1232" spans="1:14" ht="33.75" x14ac:dyDescent="0.25">
      <c r="A1232" s="257" t="s">
        <v>834</v>
      </c>
      <c r="B1232" s="257" t="s">
        <v>7835</v>
      </c>
      <c r="C1232" s="257" t="s">
        <v>688</v>
      </c>
      <c r="D1232" s="277" t="s">
        <v>7836</v>
      </c>
      <c r="E1232" s="278" t="s">
        <v>711</v>
      </c>
      <c r="F1232" s="279" t="s">
        <v>688</v>
      </c>
      <c r="G1232" s="277" t="s">
        <v>5761</v>
      </c>
      <c r="H1232" s="280" t="str">
        <f>IF(OR(AND('FIN1-SOURCE'!AV80="",'FIN1-SOURCE'!AW80=""),AND('FIN1-SOURCE'!AY80="",'FIN1-SOURCE'!AZ80=""),AND('FIN1-SOURCE'!AW80="K",'FIN1-SOURCE'!AZ80="K"),OR('FIN1-SOURCE'!AW80="O",'FIN1-SOURCE'!AZ80="O")),"",SUM('FIN1-SOURCE'!AV80,'FIN1-SOURCE'!AY80))</f>
        <v/>
      </c>
      <c r="I1232" s="280" t="str">
        <f xml:space="preserve"> IF(AND(OR(AND('FIN1-SOURCE'!AW80="O",'FIN1-SOURCE'!AZ80="O"),AND('FIN1-SOURCE'!AW80="K",'FIN1-SOURCE'!AZ80="K")),SUM('FIN1-SOURCE'!AV80,'FIN1-SOURCE'!AY80)=0,ISNUMBER('FIN1-SOURCE'!BB80)),"",IF(OR('FIN1-SOURCE'!AW80="O",'FIN1-SOURCE'!AZ80="O"),"O",IF(AND('FIN1-SOURCE'!AW80='FIN1-SOURCE'!AZ80,OR('FIN1-SOURCE'!AW80="K",'FIN1-SOURCE'!AW80="W",'FIN1-SOURCE'!AW80="M")),UPPER( 'FIN1-SOURCE'!AW80),"")))</f>
        <v/>
      </c>
      <c r="J1232" s="281" t="s">
        <v>711</v>
      </c>
      <c r="K1232" s="280" t="str">
        <f>IF(AND(ISBLANK('FIN1-SOURCE'!BB80),$L$1232&lt;&gt;"M"),"",'FIN1-SOURCE'!BB80)</f>
        <v/>
      </c>
      <c r="L1232" s="280" t="str">
        <f>IF(ISBLANK('FIN1-SOURCE'!BC80),"",'FIN1-SOURCE'!BC80)</f>
        <v/>
      </c>
      <c r="M1232" s="257" t="str">
        <f t="shared" si="20"/>
        <v>OK</v>
      </c>
      <c r="N1232" s="15"/>
    </row>
    <row r="1233" spans="1:14" ht="45" x14ac:dyDescent="0.25">
      <c r="A1233" s="257" t="s">
        <v>834</v>
      </c>
      <c r="B1233" s="257" t="s">
        <v>2803</v>
      </c>
      <c r="C1233" s="257" t="s">
        <v>688</v>
      </c>
      <c r="D1233" s="277" t="s">
        <v>2804</v>
      </c>
      <c r="E1233" s="278" t="s">
        <v>711</v>
      </c>
      <c r="F1233" s="279" t="s">
        <v>688</v>
      </c>
      <c r="G1233" s="277" t="s">
        <v>2805</v>
      </c>
      <c r="H1233" s="280" t="str">
        <f>IF(OR(AND('FIN1-SOURCE'!BB41="",'FIN1-SOURCE'!BC41=""),AND('FIN1-SOURCE'!BB54="",'FIN1-SOURCE'!BC54=""),AND('FIN1-SOURCE'!BB66="",'FIN1-SOURCE'!BC66=""),AND('FIN1-SOURCE'!BC41="K",'FIN1-SOURCE'!BC54="K",'FIN1-SOURCE'!BC66="K"),OR('FIN1-SOURCE'!BC41="O",'FIN1-SOURCE'!BC54="O",'FIN1-SOURCE'!BC66="O")),"",SUM('FIN1-SOURCE'!BB41,'FIN1-SOURCE'!BB54,'FIN1-SOURCE'!BB66))</f>
        <v/>
      </c>
      <c r="I1233" s="280" t="str">
        <f>IF(AND(OR(AND('FIN1-SOURCE'!BC41="O",'FIN1-SOURCE'!BC54="O",'FIN1-SOURCE'!BC66="O"),AND('FIN1-SOURCE'!BC41="K",'FIN1-SOURCE'!BC54="K",'FIN1-SOURCE'!BC66="K")),SUM('FIN1-SOURCE'!BB41,'FIN1-SOURCE'!BB54,'FIN1-SOURCE'!BB66)=0,ISNUMBER('FIN1-SOURCE'!BB81)),"",IF(OR('FIN1-SOURCE'!BC41="O",'FIN1-SOURCE'!BC54="O",'FIN1-SOURCE'!BC66="O"),"O",IF(AND('FIN1-SOURCE'!BC41='FIN1-SOURCE'!BC54,'FIN1-SOURCE'!BC54='FIN1-SOURCE'!BC66,OR('FIN1-SOURCE'!BC41="K",'FIN1-SOURCE'!BC41="W",'FIN1-SOURCE'!BC41="M")), UPPER('FIN1-SOURCE'!BC41),"")))</f>
        <v/>
      </c>
      <c r="J1233" s="281" t="s">
        <v>711</v>
      </c>
      <c r="K1233" s="280" t="str">
        <f>IF(AND(ISBLANK('FIN1-SOURCE'!BB81),$L$1233&lt;&gt;"M"),"",'FIN1-SOURCE'!BB81)</f>
        <v/>
      </c>
      <c r="L1233" s="280" t="str">
        <f>IF(ISBLANK('FIN1-SOURCE'!BC81),"",'FIN1-SOURCE'!BC81)</f>
        <v/>
      </c>
      <c r="M1233" s="257" t="str">
        <f t="shared" si="20"/>
        <v>OK</v>
      </c>
      <c r="N1233" s="15"/>
    </row>
    <row r="1234" spans="1:14" ht="33.75" x14ac:dyDescent="0.25">
      <c r="A1234" s="257" t="s">
        <v>834</v>
      </c>
      <c r="B1234" s="257" t="s">
        <v>7837</v>
      </c>
      <c r="C1234" s="257" t="s">
        <v>688</v>
      </c>
      <c r="D1234" s="277" t="s">
        <v>7838</v>
      </c>
      <c r="E1234" s="278" t="s">
        <v>711</v>
      </c>
      <c r="F1234" s="279" t="s">
        <v>688</v>
      </c>
      <c r="G1234" s="277" t="s">
        <v>2807</v>
      </c>
      <c r="H1234" s="280" t="str">
        <f>IF(OR(AND('FIN1-SOURCE'!AV82="",'FIN1-SOURCE'!AW82=""),AND('FIN1-SOURCE'!AY82="",'FIN1-SOURCE'!AZ82=""),AND('FIN1-SOURCE'!AW82="K",'FIN1-SOURCE'!AZ82="K"),OR('FIN1-SOURCE'!AW82="O",'FIN1-SOURCE'!AZ82="O")),"",SUM('FIN1-SOURCE'!AV82,'FIN1-SOURCE'!AY82))</f>
        <v/>
      </c>
      <c r="I1234" s="280" t="str">
        <f xml:space="preserve"> IF(AND(OR(AND('FIN1-SOURCE'!AW82="O",'FIN1-SOURCE'!AZ82="O"),AND('FIN1-SOURCE'!AW82="K",'FIN1-SOURCE'!AZ82="K")),SUM('FIN1-SOURCE'!AV82,'FIN1-SOURCE'!AY82)=0,ISNUMBER('FIN1-SOURCE'!BB82)),"",IF(OR('FIN1-SOURCE'!AW82="O",'FIN1-SOURCE'!AZ82="O"),"O",IF(AND('FIN1-SOURCE'!AW82='FIN1-SOURCE'!AZ82,OR('FIN1-SOURCE'!AW82="K",'FIN1-SOURCE'!AW82="W",'FIN1-SOURCE'!AW82="M")),UPPER( 'FIN1-SOURCE'!AW82),"")))</f>
        <v/>
      </c>
      <c r="J1234" s="281" t="s">
        <v>711</v>
      </c>
      <c r="K1234" s="280" t="str">
        <f>IF(AND(ISBLANK('FIN1-SOURCE'!BB82),$L$1234&lt;&gt;"M"),"",'FIN1-SOURCE'!BB82)</f>
        <v/>
      </c>
      <c r="L1234" s="280" t="str">
        <f>IF(ISBLANK('FIN1-SOURCE'!BC82),"",'FIN1-SOURCE'!BC82)</f>
        <v/>
      </c>
      <c r="M1234" s="257" t="str">
        <f t="shared" si="20"/>
        <v>OK</v>
      </c>
      <c r="N1234" s="15"/>
    </row>
    <row r="1235" spans="1:14" ht="45" x14ac:dyDescent="0.25">
      <c r="A1235" s="257" t="s">
        <v>834</v>
      </c>
      <c r="B1235" s="257" t="s">
        <v>7839</v>
      </c>
      <c r="C1235" s="257" t="s">
        <v>688</v>
      </c>
      <c r="D1235" s="277" t="s">
        <v>2806</v>
      </c>
      <c r="E1235" s="278" t="s">
        <v>711</v>
      </c>
      <c r="F1235" s="279" t="s">
        <v>688</v>
      </c>
      <c r="G1235" s="277" t="s">
        <v>2809</v>
      </c>
      <c r="H1235" s="280" t="str">
        <f>IF(OR(AND('FIN1-SOURCE'!BB42="",'FIN1-SOURCE'!BC42=""),AND('FIN1-SOURCE'!BB55="",'FIN1-SOURCE'!BC55=""),AND('FIN1-SOURCE'!BB67="",'FIN1-SOURCE'!BC67=""),AND('FIN1-SOURCE'!BC42="K",'FIN1-SOURCE'!BC55="K",'FIN1-SOURCE'!BC67="K"),OR('FIN1-SOURCE'!BC42="O",'FIN1-SOURCE'!BC55="O",'FIN1-SOURCE'!BC67="O")),"",SUM('FIN1-SOURCE'!BB42,'FIN1-SOURCE'!BB55,'FIN1-SOURCE'!BB67))</f>
        <v/>
      </c>
      <c r="I1235" s="280" t="str">
        <f>IF(AND(OR(AND('FIN1-SOURCE'!BC42="O",'FIN1-SOURCE'!BC55="O",'FIN1-SOURCE'!BC67="O"),AND('FIN1-SOURCE'!BC42="K",'FIN1-SOURCE'!BC55="K",'FIN1-SOURCE'!BC67="K")),SUM('FIN1-SOURCE'!BB42,'FIN1-SOURCE'!BB55,'FIN1-SOURCE'!BB67)=0,ISNUMBER('FIN1-SOURCE'!BB83)),"",IF(OR('FIN1-SOURCE'!BC42="O",'FIN1-SOURCE'!BC55="O",'FIN1-SOURCE'!BC67="O"),"O",IF(AND('FIN1-SOURCE'!BC42='FIN1-SOURCE'!BC55,'FIN1-SOURCE'!BC55='FIN1-SOURCE'!BC67,OR('FIN1-SOURCE'!BC42="K",'FIN1-SOURCE'!BC42="W",'FIN1-SOURCE'!BC42="M")), UPPER('FIN1-SOURCE'!BC42),"")))</f>
        <v/>
      </c>
      <c r="J1235" s="281" t="s">
        <v>711</v>
      </c>
      <c r="K1235" s="280" t="str">
        <f>IF(AND(ISBLANK('FIN1-SOURCE'!BB83),$L$1235&lt;&gt;"M"),"",'FIN1-SOURCE'!BB83)</f>
        <v/>
      </c>
      <c r="L1235" s="280" t="str">
        <f>IF(ISBLANK('FIN1-SOURCE'!BC83),"",'FIN1-SOURCE'!BC83)</f>
        <v/>
      </c>
      <c r="M1235" s="257" t="str">
        <f t="shared" si="20"/>
        <v>OK</v>
      </c>
      <c r="N1235" s="15"/>
    </row>
    <row r="1236" spans="1:14" ht="45" x14ac:dyDescent="0.25">
      <c r="A1236" s="257" t="s">
        <v>834</v>
      </c>
      <c r="B1236" s="257" t="s">
        <v>7840</v>
      </c>
      <c r="C1236" s="257" t="s">
        <v>688</v>
      </c>
      <c r="D1236" s="277" t="s">
        <v>2808</v>
      </c>
      <c r="E1236" s="278" t="s">
        <v>711</v>
      </c>
      <c r="F1236" s="279" t="s">
        <v>688</v>
      </c>
      <c r="G1236" s="277" t="s">
        <v>2811</v>
      </c>
      <c r="H1236" s="280" t="str">
        <f>IF(OR(AND('FIN1-SOURCE'!BB43="",'FIN1-SOURCE'!BC43=""),AND('FIN1-SOURCE'!BB56="",'FIN1-SOURCE'!BC56=""),AND('FIN1-SOURCE'!BB68="",'FIN1-SOURCE'!BC68=""),AND('FIN1-SOURCE'!BC43="K",'FIN1-SOURCE'!BC56="K",'FIN1-SOURCE'!BC68="K"),OR('FIN1-SOURCE'!BC43="O",'FIN1-SOURCE'!BC56="O",'FIN1-SOURCE'!BC68="O")),"",SUM('FIN1-SOURCE'!BB43,'FIN1-SOURCE'!BB56,'FIN1-SOURCE'!BB68))</f>
        <v/>
      </c>
      <c r="I1236" s="280" t="str">
        <f>IF(AND(OR(AND('FIN1-SOURCE'!BC43="O",'FIN1-SOURCE'!BC56="O",'FIN1-SOURCE'!BC68="O"),AND('FIN1-SOURCE'!BC43="K",'FIN1-SOURCE'!BC56="K",'FIN1-SOURCE'!BC68="K")),SUM('FIN1-SOURCE'!BB43,'FIN1-SOURCE'!BB56,'FIN1-SOURCE'!BB68)=0,ISNUMBER('FIN1-SOURCE'!BB84)),"",IF(OR('FIN1-SOURCE'!BC43="O",'FIN1-SOURCE'!BC56="O",'FIN1-SOURCE'!BC68="O"),"O",IF(AND('FIN1-SOURCE'!BC43='FIN1-SOURCE'!BC56,'FIN1-SOURCE'!BC56='FIN1-SOURCE'!BC68,OR('FIN1-SOURCE'!BC43="K",'FIN1-SOURCE'!BC43="W",'FIN1-SOURCE'!BC43="M")), UPPER('FIN1-SOURCE'!BC43),"")))</f>
        <v/>
      </c>
      <c r="J1236" s="281" t="s">
        <v>711</v>
      </c>
      <c r="K1236" s="280" t="str">
        <f>IF(AND(ISBLANK('FIN1-SOURCE'!BB84),$L$1236&lt;&gt;"M"),"",'FIN1-SOURCE'!BB84)</f>
        <v/>
      </c>
      <c r="L1236" s="280" t="str">
        <f>IF(ISBLANK('FIN1-SOURCE'!BC84),"",'FIN1-SOURCE'!BC84)</f>
        <v/>
      </c>
      <c r="M1236" s="257" t="str">
        <f t="shared" si="20"/>
        <v>OK</v>
      </c>
      <c r="N1236" s="15"/>
    </row>
    <row r="1237" spans="1:14" ht="45" x14ac:dyDescent="0.25">
      <c r="A1237" s="257" t="s">
        <v>834</v>
      </c>
      <c r="B1237" s="257" t="s">
        <v>7841</v>
      </c>
      <c r="C1237" s="257" t="s">
        <v>688</v>
      </c>
      <c r="D1237" s="277" t="s">
        <v>2810</v>
      </c>
      <c r="E1237" s="278" t="s">
        <v>711</v>
      </c>
      <c r="F1237" s="279" t="s">
        <v>688</v>
      </c>
      <c r="G1237" s="277" t="s">
        <v>2812</v>
      </c>
      <c r="H1237" s="280" t="str">
        <f>IF(OR(AND('FIN1-SOURCE'!BB44="",'FIN1-SOURCE'!BC44=""),AND('FIN1-SOURCE'!BB57="",'FIN1-SOURCE'!BC57=""),AND('FIN1-SOURCE'!BB69="",'FIN1-SOURCE'!BC69=""),AND('FIN1-SOURCE'!BC44="K",'FIN1-SOURCE'!BC57="K",'FIN1-SOURCE'!BC69="K"),OR('FIN1-SOURCE'!BC44="O",'FIN1-SOURCE'!BC57="O",'FIN1-SOURCE'!BC69="O")),"",SUM('FIN1-SOURCE'!BB44,'FIN1-SOURCE'!BB57,'FIN1-SOURCE'!BB69))</f>
        <v/>
      </c>
      <c r="I1237" s="280" t="str">
        <f>IF(AND(OR(AND('FIN1-SOURCE'!BC44="O",'FIN1-SOURCE'!BC57="O",'FIN1-SOURCE'!BC69="O"),AND('FIN1-SOURCE'!BC44="K",'FIN1-SOURCE'!BC57="K",'FIN1-SOURCE'!BC69="K")),SUM('FIN1-SOURCE'!BB44,'FIN1-SOURCE'!BB57,'FIN1-SOURCE'!BB69)=0,ISNUMBER('FIN1-SOURCE'!BB85)),"",IF(OR('FIN1-SOURCE'!BC44="O",'FIN1-SOURCE'!BC57="O",'FIN1-SOURCE'!BC69="O"),"O",IF(AND('FIN1-SOURCE'!BC44='FIN1-SOURCE'!BC57,'FIN1-SOURCE'!BC57='FIN1-SOURCE'!BC69,OR('FIN1-SOURCE'!BC44="K",'FIN1-SOURCE'!BC44="W",'FIN1-SOURCE'!BC44="M")), UPPER('FIN1-SOURCE'!BC44),"")))</f>
        <v/>
      </c>
      <c r="J1237" s="281" t="s">
        <v>711</v>
      </c>
      <c r="K1237" s="280" t="str">
        <f>IF(AND(ISBLANK('FIN1-SOURCE'!BB85),$L$1237&lt;&gt;"M"),"",'FIN1-SOURCE'!BB85)</f>
        <v/>
      </c>
      <c r="L1237" s="280" t="str">
        <f>IF(ISBLANK('FIN1-SOURCE'!BC85),"",'FIN1-SOURCE'!BC85)</f>
        <v/>
      </c>
      <c r="M1237" s="257" t="str">
        <f t="shared" si="20"/>
        <v>OK</v>
      </c>
      <c r="N1237" s="15"/>
    </row>
    <row r="1238" spans="1:14" ht="33.75" x14ac:dyDescent="0.25">
      <c r="A1238" s="257" t="s">
        <v>834</v>
      </c>
      <c r="B1238" s="257" t="s">
        <v>7842</v>
      </c>
      <c r="C1238" s="257" t="s">
        <v>688</v>
      </c>
      <c r="D1238" s="277" t="s">
        <v>7843</v>
      </c>
      <c r="E1238" s="278" t="s">
        <v>711</v>
      </c>
      <c r="F1238" s="279" t="s">
        <v>688</v>
      </c>
      <c r="G1238" s="277" t="s">
        <v>2813</v>
      </c>
      <c r="H1238" s="280" t="str">
        <f>IF(OR(AND('FIN1-SOURCE'!BB75="",'FIN1-SOURCE'!BC75=""),AND('FIN1-SOURCE'!BB85="",'FIN1-SOURCE'!BC85=""),AND('FIN1-SOURCE'!BC75="K",'FIN1-SOURCE'!BC85="K"),OR('FIN1-SOURCE'!BC75="O",'FIN1-SOURCE'!BC85="O")),"",SUM('FIN1-SOURCE'!BB75,'FIN1-SOURCE'!BB85))</f>
        <v/>
      </c>
      <c r="I1238" s="280" t="str">
        <f>IF(AND(OR(AND('FIN1-SOURCE'!BC75="O",'FIN1-SOURCE'!BC85="O"),AND('FIN1-SOURCE'!BC75="K",'FIN1-SOURCE'!BC85="K")),SUM('FIN1-SOURCE'!BB75,'FIN1-SOURCE'!BB85)=0,ISNUMBER('FIN1-SOURCE'!BB86)),"",IF(OR('FIN1-SOURCE'!BC75="O",'FIN1-SOURCE'!BC85="O"),"O",IF(AND('FIN1-SOURCE'!BC75='FIN1-SOURCE'!BC85,OR('FIN1-SOURCE'!BC75="K",'FIN1-SOURCE'!BC75="W",'FIN1-SOURCE'!BC75="M")), UPPER('FIN1-SOURCE'!BC75),"")))</f>
        <v/>
      </c>
      <c r="J1238" s="281" t="s">
        <v>711</v>
      </c>
      <c r="K1238" s="280" t="str">
        <f>IF(AND(ISBLANK('FIN1-SOURCE'!BB86),$L$1238&lt;&gt;"M"),"",'FIN1-SOURCE'!BB86)</f>
        <v/>
      </c>
      <c r="L1238" s="280" t="str">
        <f>IF(ISBLANK('FIN1-SOURCE'!BC86),"",'FIN1-SOURCE'!BC86)</f>
        <v/>
      </c>
      <c r="M1238" s="257" t="str">
        <f t="shared" si="20"/>
        <v>OK</v>
      </c>
      <c r="N1238" s="15"/>
    </row>
    <row r="1239" spans="1:14" ht="33.75" x14ac:dyDescent="0.25">
      <c r="A1239" s="257" t="s">
        <v>834</v>
      </c>
      <c r="B1239" s="257" t="s">
        <v>2814</v>
      </c>
      <c r="C1239" s="257" t="s">
        <v>688</v>
      </c>
      <c r="D1239" s="277" t="s">
        <v>2815</v>
      </c>
      <c r="E1239" s="278" t="s">
        <v>711</v>
      </c>
      <c r="F1239" s="279" t="s">
        <v>688</v>
      </c>
      <c r="G1239" s="277" t="s">
        <v>2816</v>
      </c>
      <c r="H1239" s="280" t="str">
        <f>IF(OR(AND('FIN1-SOURCE'!AV87="",'FIN1-SOURCE'!AW87=""),AND('FIN1-SOURCE'!AY87="",'FIN1-SOURCE'!AZ87=""),AND('FIN1-SOURCE'!AW87="K",'FIN1-SOURCE'!AZ87="K"),OR('FIN1-SOURCE'!AW87="O",'FIN1-SOURCE'!AZ87="O")),"",SUM('FIN1-SOURCE'!AV87,'FIN1-SOURCE'!AY87))</f>
        <v/>
      </c>
      <c r="I1239" s="280" t="str">
        <f xml:space="preserve"> IF(AND(OR(AND('FIN1-SOURCE'!AW87="O",'FIN1-SOURCE'!AZ87="O"),AND('FIN1-SOURCE'!AW87="K",'FIN1-SOURCE'!AZ87="K")),SUM('FIN1-SOURCE'!AV87,'FIN1-SOURCE'!AY87)=0,ISNUMBER('FIN1-SOURCE'!BB87)),"",IF(OR('FIN1-SOURCE'!AW87="O",'FIN1-SOURCE'!AZ87="O"),"O",IF(AND('FIN1-SOURCE'!AW87='FIN1-SOURCE'!AZ87,OR('FIN1-SOURCE'!AW87="K",'FIN1-SOURCE'!AW87="W",'FIN1-SOURCE'!AW87="M")),UPPER( 'FIN1-SOURCE'!AW87),"")))</f>
        <v/>
      </c>
      <c r="J1239" s="281" t="s">
        <v>711</v>
      </c>
      <c r="K1239" s="280" t="str">
        <f>IF(AND(ISBLANK('FIN1-SOURCE'!BB87),$L$1239&lt;&gt;"M"),"",'FIN1-SOURCE'!BB87)</f>
        <v/>
      </c>
      <c r="L1239" s="280" t="str">
        <f>IF(ISBLANK('FIN1-SOURCE'!BC87),"",'FIN1-SOURCE'!BC87)</f>
        <v/>
      </c>
      <c r="M1239" s="257" t="str">
        <f t="shared" si="20"/>
        <v>OK</v>
      </c>
      <c r="N1239" s="15"/>
    </row>
    <row r="1240" spans="1:14" ht="33.75" x14ac:dyDescent="0.25">
      <c r="A1240" s="257" t="s">
        <v>834</v>
      </c>
      <c r="B1240" s="257" t="s">
        <v>2817</v>
      </c>
      <c r="C1240" s="257" t="s">
        <v>688</v>
      </c>
      <c r="D1240" s="277" t="s">
        <v>2818</v>
      </c>
      <c r="E1240" s="278" t="s">
        <v>711</v>
      </c>
      <c r="F1240" s="279" t="s">
        <v>688</v>
      </c>
      <c r="G1240" s="277" t="s">
        <v>2819</v>
      </c>
      <c r="H1240" s="280" t="str">
        <f>IF(OR(AND('FIN1-SOURCE'!AV88="",'FIN1-SOURCE'!AW88=""),AND('FIN1-SOURCE'!AY88="",'FIN1-SOURCE'!AZ88=""),AND('FIN1-SOURCE'!AW88="K",'FIN1-SOURCE'!AZ88="K"),OR('FIN1-SOURCE'!AW88="O",'FIN1-SOURCE'!AZ88="O")),"",SUM('FIN1-SOURCE'!AV88,'FIN1-SOURCE'!AY88))</f>
        <v/>
      </c>
      <c r="I1240" s="280" t="str">
        <f xml:space="preserve"> IF(AND(OR(AND('FIN1-SOURCE'!AW88="O",'FIN1-SOURCE'!AZ88="O"),AND('FIN1-SOURCE'!AW88="K",'FIN1-SOURCE'!AZ88="K")),SUM('FIN1-SOURCE'!AV88,'FIN1-SOURCE'!AY88)=0,ISNUMBER('FIN1-SOURCE'!BB88)),"",IF(OR('FIN1-SOURCE'!AW88="O",'FIN1-SOURCE'!AZ88="O"),"O",IF(AND('FIN1-SOURCE'!AW88='FIN1-SOURCE'!AZ88,OR('FIN1-SOURCE'!AW88="K",'FIN1-SOURCE'!AW88="W",'FIN1-SOURCE'!AW88="M")),UPPER( 'FIN1-SOURCE'!AW88),"")))</f>
        <v/>
      </c>
      <c r="J1240" s="281" t="s">
        <v>711</v>
      </c>
      <c r="K1240" s="280" t="str">
        <f>IF(AND(ISBLANK('FIN1-SOURCE'!BB88),$L$1240&lt;&gt;"M"),"",'FIN1-SOURCE'!BB88)</f>
        <v/>
      </c>
      <c r="L1240" s="280" t="str">
        <f>IF(ISBLANK('FIN1-SOURCE'!BC88),"",'FIN1-SOURCE'!BC88)</f>
        <v/>
      </c>
      <c r="M1240" s="257" t="str">
        <f t="shared" si="20"/>
        <v>OK</v>
      </c>
      <c r="N1240" s="15"/>
    </row>
    <row r="1241" spans="1:14" ht="33.75" x14ac:dyDescent="0.25">
      <c r="A1241" s="257" t="s">
        <v>834</v>
      </c>
      <c r="B1241" s="257" t="s">
        <v>7844</v>
      </c>
      <c r="C1241" s="257" t="s">
        <v>688</v>
      </c>
      <c r="D1241" s="277" t="s">
        <v>7845</v>
      </c>
      <c r="E1241" s="278" t="s">
        <v>711</v>
      </c>
      <c r="F1241" s="279" t="s">
        <v>688</v>
      </c>
      <c r="G1241" s="277" t="s">
        <v>2820</v>
      </c>
      <c r="H1241" s="280" t="str">
        <f>IF(OR(AND('FIN1-SOURCE'!AV89="",'FIN1-SOURCE'!AW89=""),AND('FIN1-SOURCE'!AY89="",'FIN1-SOURCE'!AZ89=""),AND('FIN1-SOURCE'!AW89="K",'FIN1-SOURCE'!AZ89="K"),OR('FIN1-SOURCE'!AW89="O",'FIN1-SOURCE'!AZ89="O")),"",SUM('FIN1-SOURCE'!AV89,'FIN1-SOURCE'!AY89))</f>
        <v/>
      </c>
      <c r="I1241" s="280" t="str">
        <f xml:space="preserve"> IF(AND(OR(AND('FIN1-SOURCE'!AW89="O",'FIN1-SOURCE'!AZ89="O"),AND('FIN1-SOURCE'!AW89="K",'FIN1-SOURCE'!AZ89="K")),SUM('FIN1-SOURCE'!AV89,'FIN1-SOURCE'!AY89)=0,ISNUMBER('FIN1-SOURCE'!BB89)),"",IF(OR('FIN1-SOURCE'!AW89="O",'FIN1-SOURCE'!AZ89="O"),"O",IF(AND('FIN1-SOURCE'!AW89='FIN1-SOURCE'!AZ89,OR('FIN1-SOURCE'!AW89="K",'FIN1-SOURCE'!AW89="W",'FIN1-SOURCE'!AW89="M")),UPPER( 'FIN1-SOURCE'!AW89),"")))</f>
        <v/>
      </c>
      <c r="J1241" s="281" t="s">
        <v>711</v>
      </c>
      <c r="K1241" s="280" t="str">
        <f>IF(AND(ISBLANK('FIN1-SOURCE'!BB89),$L$1241&lt;&gt;"M"),"",'FIN1-SOURCE'!BB89)</f>
        <v/>
      </c>
      <c r="L1241" s="280" t="str">
        <f>IF(ISBLANK('FIN1-SOURCE'!BC89),"",'FIN1-SOURCE'!BC89)</f>
        <v/>
      </c>
      <c r="M1241" s="257" t="str">
        <f t="shared" si="20"/>
        <v>OK</v>
      </c>
      <c r="N1241" s="15"/>
    </row>
    <row r="1242" spans="1:14" ht="33.75" x14ac:dyDescent="0.25">
      <c r="A1242" s="257" t="s">
        <v>834</v>
      </c>
      <c r="B1242" s="257" t="s">
        <v>7846</v>
      </c>
      <c r="C1242" s="257" t="s">
        <v>688</v>
      </c>
      <c r="D1242" s="277" t="s">
        <v>7847</v>
      </c>
      <c r="E1242" s="278" t="s">
        <v>711</v>
      </c>
      <c r="F1242" s="279" t="s">
        <v>688</v>
      </c>
      <c r="G1242" s="277" t="s">
        <v>2821</v>
      </c>
      <c r="H1242" s="280" t="str">
        <f>IF(OR(AND('FIN1-SOURCE'!BB88="",'FIN1-SOURCE'!BC88=""),AND('FIN1-SOURCE'!BB89="",'FIN1-SOURCE'!BC89=""),AND('FIN1-SOURCE'!BC88="K",'FIN1-SOURCE'!BC89="K"),OR('FIN1-SOURCE'!BC88="O",'FIN1-SOURCE'!BC89="O")),"",SUM('FIN1-SOURCE'!BB88,'FIN1-SOURCE'!BB89))</f>
        <v/>
      </c>
      <c r="I1242" s="280" t="str">
        <f>IF(AND(OR(AND('FIN1-SOURCE'!BC88="O",'FIN1-SOURCE'!BC89="O"),AND('FIN1-SOURCE'!BC88="K",'FIN1-SOURCE'!BC89="K")),SUM('FIN1-SOURCE'!BB88,'FIN1-SOURCE'!BB89)=0,ISNUMBER('FIN1-SOURCE'!BB90)),"",IF(OR('FIN1-SOURCE'!BC88="O",'FIN1-SOURCE'!BC89="O"),"O",IF(AND('FIN1-SOURCE'!BC88='FIN1-SOURCE'!BC89,OR('FIN1-SOURCE'!BC88="K",'FIN1-SOURCE'!BC88="W",'FIN1-SOURCE'!BC88="M")), UPPER('FIN1-SOURCE'!BC88),"")))</f>
        <v/>
      </c>
      <c r="J1242" s="281" t="s">
        <v>711</v>
      </c>
      <c r="K1242" s="280" t="str">
        <f>IF(AND(ISBLANK('FIN1-SOURCE'!BB90),$L$1242&lt;&gt;"M"),"",'FIN1-SOURCE'!BB90)</f>
        <v/>
      </c>
      <c r="L1242" s="280" t="str">
        <f>IF(ISBLANK('FIN1-SOURCE'!BC90),"",'FIN1-SOURCE'!BC90)</f>
        <v/>
      </c>
      <c r="M1242" s="257" t="str">
        <f t="shared" si="20"/>
        <v>OK</v>
      </c>
      <c r="N1242" s="15"/>
    </row>
    <row r="1243" spans="1:14" ht="33.75" x14ac:dyDescent="0.25">
      <c r="A1243" s="257" t="s">
        <v>834</v>
      </c>
      <c r="B1243" s="257" t="s">
        <v>7848</v>
      </c>
      <c r="C1243" s="257" t="s">
        <v>688</v>
      </c>
      <c r="D1243" s="277" t="s">
        <v>7849</v>
      </c>
      <c r="E1243" s="278" t="s">
        <v>711</v>
      </c>
      <c r="F1243" s="279" t="s">
        <v>688</v>
      </c>
      <c r="G1243" s="277" t="s">
        <v>2822</v>
      </c>
      <c r="H1243" s="280" t="str">
        <f>IF(OR(AND('FIN1-SOURCE'!BB87="",'FIN1-SOURCE'!BC87=""),AND('FIN1-SOURCE'!BB90="",'FIN1-SOURCE'!BC90=""),AND('FIN1-SOURCE'!BC87="K",'FIN1-SOURCE'!BC90="K"),OR('FIN1-SOURCE'!BC87="O",'FIN1-SOURCE'!BC90="O")),"",SUM('FIN1-SOURCE'!BB87,'FIN1-SOURCE'!BB90))</f>
        <v/>
      </c>
      <c r="I1243" s="280" t="str">
        <f>IF(AND(OR(AND('FIN1-SOURCE'!BC87="O",'FIN1-SOURCE'!BC90="O"),AND('FIN1-SOURCE'!BC87="K",'FIN1-SOURCE'!BC90="K")),SUM('FIN1-SOURCE'!BB87,'FIN1-SOURCE'!BB90)=0,ISNUMBER('FIN1-SOURCE'!BB91)),"",IF(OR('FIN1-SOURCE'!BC87="O",'FIN1-SOURCE'!BC90="O"),"O",IF(AND('FIN1-SOURCE'!BC87='FIN1-SOURCE'!BC90,OR('FIN1-SOURCE'!BC87="K",'FIN1-SOURCE'!BC87="W",'FIN1-SOURCE'!BC87="M")), UPPER('FIN1-SOURCE'!BC87),"")))</f>
        <v/>
      </c>
      <c r="J1243" s="281" t="s">
        <v>711</v>
      </c>
      <c r="K1243" s="280" t="str">
        <f>IF(AND(ISBLANK('FIN1-SOURCE'!BB91),$L$1243&lt;&gt;"M"),"",'FIN1-SOURCE'!BB91)</f>
        <v/>
      </c>
      <c r="L1243" s="280" t="str">
        <f>IF(ISBLANK('FIN1-SOURCE'!BC91),"",'FIN1-SOURCE'!BC91)</f>
        <v/>
      </c>
      <c r="M1243" s="257" t="str">
        <f t="shared" si="20"/>
        <v>OK</v>
      </c>
      <c r="N1243" s="15"/>
    </row>
    <row r="1244" spans="1:14" ht="33.75" x14ac:dyDescent="0.25">
      <c r="A1244" s="257" t="s">
        <v>834</v>
      </c>
      <c r="B1244" s="257" t="s">
        <v>2823</v>
      </c>
      <c r="C1244" s="257" t="s">
        <v>688</v>
      </c>
      <c r="D1244" s="277" t="s">
        <v>2824</v>
      </c>
      <c r="E1244" s="278" t="s">
        <v>711</v>
      </c>
      <c r="F1244" s="279" t="s">
        <v>688</v>
      </c>
      <c r="G1244" s="277" t="s">
        <v>2825</v>
      </c>
      <c r="H1244" s="280" t="str">
        <f>IF(OR(AND('FIN1-SOURCE'!AV92="",'FIN1-SOURCE'!AW92=""),AND('FIN1-SOURCE'!AY92="",'FIN1-SOURCE'!AZ92=""),AND('FIN1-SOURCE'!AW92="K",'FIN1-SOURCE'!AZ92="K"),OR('FIN1-SOURCE'!AW92="O",'FIN1-SOURCE'!AZ92="O")),"",SUM('FIN1-SOURCE'!AV92,'FIN1-SOURCE'!AY92))</f>
        <v/>
      </c>
      <c r="I1244" s="280" t="str">
        <f xml:space="preserve"> IF(AND(OR(AND('FIN1-SOURCE'!AW92="O",'FIN1-SOURCE'!AZ92="O"),AND('FIN1-SOURCE'!AW92="K",'FIN1-SOURCE'!AZ92="K")),SUM('FIN1-SOURCE'!AV92,'FIN1-SOURCE'!AY92)=0,ISNUMBER('FIN1-SOURCE'!BB92)),"",IF(OR('FIN1-SOURCE'!AW92="O",'FIN1-SOURCE'!AZ92="O"),"O",IF(AND('FIN1-SOURCE'!AW92='FIN1-SOURCE'!AZ92,OR('FIN1-SOURCE'!AW92="K",'FIN1-SOURCE'!AW92="W",'FIN1-SOURCE'!AW92="M")),UPPER( 'FIN1-SOURCE'!AW92),"")))</f>
        <v/>
      </c>
      <c r="J1244" s="281" t="s">
        <v>711</v>
      </c>
      <c r="K1244" s="280" t="str">
        <f>IF(AND(ISBLANK('FIN1-SOURCE'!BB92),$L$1244&lt;&gt;"M"),"",'FIN1-SOURCE'!BB92)</f>
        <v/>
      </c>
      <c r="L1244" s="280" t="str">
        <f>IF(ISBLANK('FIN1-SOURCE'!BC92),"",'FIN1-SOURCE'!BC92)</f>
        <v/>
      </c>
      <c r="M1244" s="257" t="str">
        <f t="shared" si="20"/>
        <v>OK</v>
      </c>
      <c r="N1244" s="15"/>
    </row>
    <row r="1245" spans="1:14" ht="33.75" x14ac:dyDescent="0.25">
      <c r="A1245" s="257" t="s">
        <v>834</v>
      </c>
      <c r="B1245" s="257" t="s">
        <v>2826</v>
      </c>
      <c r="C1245" s="257" t="s">
        <v>688</v>
      </c>
      <c r="D1245" s="277" t="s">
        <v>2827</v>
      </c>
      <c r="E1245" s="278" t="s">
        <v>711</v>
      </c>
      <c r="F1245" s="279" t="s">
        <v>688</v>
      </c>
      <c r="G1245" s="277" t="s">
        <v>2828</v>
      </c>
      <c r="H1245" s="280" t="str">
        <f>IF(OR(AND('FIN1-SOURCE'!AV93="",'FIN1-SOURCE'!AW93=""),AND('FIN1-SOURCE'!AY93="",'FIN1-SOURCE'!AZ93=""),AND('FIN1-SOURCE'!AW93="K",'FIN1-SOURCE'!AZ93="K"),OR('FIN1-SOURCE'!AW93="O",'FIN1-SOURCE'!AZ93="O")),"",SUM('FIN1-SOURCE'!AV93,'FIN1-SOURCE'!AY93))</f>
        <v/>
      </c>
      <c r="I1245" s="280" t="str">
        <f xml:space="preserve"> IF(AND(OR(AND('FIN1-SOURCE'!AW93="O",'FIN1-SOURCE'!AZ93="O"),AND('FIN1-SOURCE'!AW93="K",'FIN1-SOURCE'!AZ93="K")),SUM('FIN1-SOURCE'!AV93,'FIN1-SOURCE'!AY93)=0,ISNUMBER('FIN1-SOURCE'!BB93)),"",IF(OR('FIN1-SOURCE'!AW93="O",'FIN1-SOURCE'!AZ93="O"),"O",IF(AND('FIN1-SOURCE'!AW93='FIN1-SOURCE'!AZ93,OR('FIN1-SOURCE'!AW93="K",'FIN1-SOURCE'!AW93="W",'FIN1-SOURCE'!AW93="M")),UPPER( 'FIN1-SOURCE'!AW93),"")))</f>
        <v/>
      </c>
      <c r="J1245" s="281" t="s">
        <v>711</v>
      </c>
      <c r="K1245" s="280" t="str">
        <f>IF(AND(ISBLANK('FIN1-SOURCE'!BB93),$L$1245&lt;&gt;"M"),"",'FIN1-SOURCE'!BB93)</f>
        <v/>
      </c>
      <c r="L1245" s="280" t="str">
        <f>IF(ISBLANK('FIN1-SOURCE'!BC93),"",'FIN1-SOURCE'!BC93)</f>
        <v/>
      </c>
      <c r="M1245" s="257" t="str">
        <f t="shared" si="20"/>
        <v>OK</v>
      </c>
      <c r="N1245" s="15"/>
    </row>
    <row r="1246" spans="1:14" ht="33.75" x14ac:dyDescent="0.25">
      <c r="A1246" s="257" t="s">
        <v>834</v>
      </c>
      <c r="B1246" s="257" t="s">
        <v>2829</v>
      </c>
      <c r="C1246" s="257" t="s">
        <v>688</v>
      </c>
      <c r="D1246" s="277" t="s">
        <v>2830</v>
      </c>
      <c r="E1246" s="278" t="s">
        <v>711</v>
      </c>
      <c r="F1246" s="279" t="s">
        <v>688</v>
      </c>
      <c r="G1246" s="277" t="s">
        <v>2831</v>
      </c>
      <c r="H1246" s="280" t="str">
        <f>IF(OR(AND('FIN1-SOURCE'!AV94="",'FIN1-SOURCE'!AW94=""),AND('FIN1-SOURCE'!AY94="",'FIN1-SOURCE'!AZ94=""),AND('FIN1-SOURCE'!AW94="K",'FIN1-SOURCE'!AZ94="K"),OR('FIN1-SOURCE'!AW94="O",'FIN1-SOURCE'!AZ94="O")),"",SUM('FIN1-SOURCE'!AV94,'FIN1-SOURCE'!AY94))</f>
        <v/>
      </c>
      <c r="I1246" s="280" t="str">
        <f xml:space="preserve"> IF(AND(OR(AND('FIN1-SOURCE'!AW94="O",'FIN1-SOURCE'!AZ94="O"),AND('FIN1-SOURCE'!AW94="K",'FIN1-SOURCE'!AZ94="K")),SUM('FIN1-SOURCE'!AV94,'FIN1-SOURCE'!AY94)=0,ISNUMBER('FIN1-SOURCE'!BB94)),"",IF(OR('FIN1-SOURCE'!AW94="O",'FIN1-SOURCE'!AZ94="O"),"O",IF(AND('FIN1-SOURCE'!AW94='FIN1-SOURCE'!AZ94,OR('FIN1-SOURCE'!AW94="K",'FIN1-SOURCE'!AW94="W",'FIN1-SOURCE'!AW94="M")),UPPER( 'FIN1-SOURCE'!AW94),"")))</f>
        <v/>
      </c>
      <c r="J1246" s="281" t="s">
        <v>711</v>
      </c>
      <c r="K1246" s="280" t="str">
        <f>IF(AND(ISBLANK('FIN1-SOURCE'!BB94),$L$1246&lt;&gt;"M"),"",'FIN1-SOURCE'!BB94)</f>
        <v/>
      </c>
      <c r="L1246" s="280" t="str">
        <f>IF(ISBLANK('FIN1-SOURCE'!BC94),"",'FIN1-SOURCE'!BC94)</f>
        <v/>
      </c>
      <c r="M1246" s="257" t="str">
        <f t="shared" si="20"/>
        <v>OK</v>
      </c>
      <c r="N1246" s="15"/>
    </row>
    <row r="1247" spans="1:14" ht="33.75" x14ac:dyDescent="0.25">
      <c r="A1247" s="257" t="s">
        <v>834</v>
      </c>
      <c r="B1247" s="257" t="s">
        <v>7850</v>
      </c>
      <c r="C1247" s="257" t="s">
        <v>688</v>
      </c>
      <c r="D1247" s="277" t="s">
        <v>7851</v>
      </c>
      <c r="E1247" s="278" t="s">
        <v>711</v>
      </c>
      <c r="F1247" s="279" t="s">
        <v>688</v>
      </c>
      <c r="G1247" s="277" t="s">
        <v>2832</v>
      </c>
      <c r="H1247" s="280" t="str">
        <f>IF(OR(AND('FIN1-SOURCE'!AV95="",'FIN1-SOURCE'!AW95=""),AND('FIN1-SOURCE'!AY95="",'FIN1-SOURCE'!AZ95=""),AND('FIN1-SOURCE'!AW95="K",'FIN1-SOURCE'!AZ95="K"),OR('FIN1-SOURCE'!AW95="O",'FIN1-SOURCE'!AZ95="O")),"",SUM('FIN1-SOURCE'!AV95,'FIN1-SOURCE'!AY95))</f>
        <v/>
      </c>
      <c r="I1247" s="280" t="str">
        <f xml:space="preserve"> IF(AND(OR(AND('FIN1-SOURCE'!AW95="O",'FIN1-SOURCE'!AZ95="O"),AND('FIN1-SOURCE'!AW95="K",'FIN1-SOURCE'!AZ95="K")),SUM('FIN1-SOURCE'!AV95,'FIN1-SOURCE'!AY95)=0,ISNUMBER('FIN1-SOURCE'!BB95)),"",IF(OR('FIN1-SOURCE'!AW95="O",'FIN1-SOURCE'!AZ95="O"),"O",IF(AND('FIN1-SOURCE'!AW95='FIN1-SOURCE'!AZ95,OR('FIN1-SOURCE'!AW95="K",'FIN1-SOURCE'!AW95="W",'FIN1-SOURCE'!AW95="M")),UPPER( 'FIN1-SOURCE'!AW95),"")))</f>
        <v/>
      </c>
      <c r="J1247" s="281" t="s">
        <v>711</v>
      </c>
      <c r="K1247" s="280" t="str">
        <f>IF(AND(ISBLANK('FIN1-SOURCE'!BB95),$L$1247&lt;&gt;"M"),"",'FIN1-SOURCE'!BB95)</f>
        <v/>
      </c>
      <c r="L1247" s="280" t="str">
        <f>IF(ISBLANK('FIN1-SOURCE'!BC95),"",'FIN1-SOURCE'!BC95)</f>
        <v/>
      </c>
      <c r="M1247" s="257" t="str">
        <f t="shared" si="20"/>
        <v>OK</v>
      </c>
      <c r="N1247" s="15"/>
    </row>
    <row r="1248" spans="1:14" ht="45" x14ac:dyDescent="0.25">
      <c r="A1248" s="257" t="s">
        <v>834</v>
      </c>
      <c r="B1248" s="257" t="s">
        <v>7852</v>
      </c>
      <c r="C1248" s="257" t="s">
        <v>688</v>
      </c>
      <c r="D1248" s="277" t="s">
        <v>7853</v>
      </c>
      <c r="E1248" s="278" t="s">
        <v>711</v>
      </c>
      <c r="F1248" s="279" t="s">
        <v>688</v>
      </c>
      <c r="G1248" s="277" t="s">
        <v>2833</v>
      </c>
      <c r="H1248" s="280" t="str">
        <f>IF(OR(AND('FIN1-SOURCE'!BB93="",'FIN1-SOURCE'!BC93=""),AND('FIN1-SOURCE'!BB94="",'FIN1-SOURCE'!BC94=""),AND('FIN1-SOURCE'!BB95="",'FIN1-SOURCE'!BC95=""),AND('FIN1-SOURCE'!BC93="K",'FIN1-SOURCE'!BC94="K",'FIN1-SOURCE'!BC95="K"),OR('FIN1-SOURCE'!BC93="O",'FIN1-SOURCE'!BC94="O",'FIN1-SOURCE'!BC95="O")),"",SUM('FIN1-SOURCE'!BB93,'FIN1-SOURCE'!BB94,'FIN1-SOURCE'!BB95))</f>
        <v/>
      </c>
      <c r="I1248" s="280" t="str">
        <f>IF(AND(OR(AND('FIN1-SOURCE'!BC93="O",'FIN1-SOURCE'!BC94="O",'FIN1-SOURCE'!BC95="O"),AND('FIN1-SOURCE'!BC93="K",'FIN1-SOURCE'!BC94="K",'FIN1-SOURCE'!BC95="K")),SUM('FIN1-SOURCE'!BB93,'FIN1-SOURCE'!BB94,'FIN1-SOURCE'!BB95)=0,ISNUMBER('FIN1-SOURCE'!BB96)),"",IF(OR('FIN1-SOURCE'!BC93="O",'FIN1-SOURCE'!BC94="O",'FIN1-SOURCE'!BC95="O"),"O",IF(AND('FIN1-SOURCE'!BC93='FIN1-SOURCE'!BC94,'FIN1-SOURCE'!BC94='FIN1-SOURCE'!BC95,OR('FIN1-SOURCE'!BC93="K",'FIN1-SOURCE'!BC93="W",'FIN1-SOURCE'!BC93="M")), UPPER('FIN1-SOURCE'!BC93),"")))</f>
        <v/>
      </c>
      <c r="J1248" s="281" t="s">
        <v>711</v>
      </c>
      <c r="K1248" s="280" t="str">
        <f>IF(AND(ISBLANK('FIN1-SOURCE'!BB96),$L$1248&lt;&gt;"M"),"",'FIN1-SOURCE'!BB96)</f>
        <v/>
      </c>
      <c r="L1248" s="280" t="str">
        <f>IF(ISBLANK('FIN1-SOURCE'!BC96),"",'FIN1-SOURCE'!BC96)</f>
        <v/>
      </c>
      <c r="M1248" s="257" t="str">
        <f t="shared" si="20"/>
        <v>OK</v>
      </c>
      <c r="N1248" s="15"/>
    </row>
    <row r="1249" spans="1:14" ht="33.75" x14ac:dyDescent="0.25">
      <c r="A1249" s="257" t="s">
        <v>834</v>
      </c>
      <c r="B1249" s="257" t="s">
        <v>7854</v>
      </c>
      <c r="C1249" s="257" t="s">
        <v>688</v>
      </c>
      <c r="D1249" s="277" t="s">
        <v>7855</v>
      </c>
      <c r="E1249" s="278" t="s">
        <v>711</v>
      </c>
      <c r="F1249" s="279" t="s">
        <v>688</v>
      </c>
      <c r="G1249" s="277" t="s">
        <v>2834</v>
      </c>
      <c r="H1249" s="280" t="str">
        <f>IF(OR(AND('FIN1-SOURCE'!BB91="",'FIN1-SOURCE'!BC91=""),AND('FIN1-SOURCE'!BB96="",'FIN1-SOURCE'!BC96=""),AND('FIN1-SOURCE'!BC91="K",'FIN1-SOURCE'!BC96="K"),OR('FIN1-SOURCE'!BC91="O",'FIN1-SOURCE'!BC96="O")),"",SUM('FIN1-SOURCE'!BB91,'FIN1-SOURCE'!BB96))</f>
        <v/>
      </c>
      <c r="I1249" s="280" t="str">
        <f>IF(AND(OR(AND('FIN1-SOURCE'!BC91="O",'FIN1-SOURCE'!BC96="O"),AND('FIN1-SOURCE'!BC91="K",'FIN1-SOURCE'!BC96="K")),SUM('FIN1-SOURCE'!BB91,'FIN1-SOURCE'!BB96)=0,ISNUMBER('FIN1-SOURCE'!BB97)),"",IF(OR('FIN1-SOURCE'!BC91="O",'FIN1-SOURCE'!BC96="O"),"O",IF(AND('FIN1-SOURCE'!BC91='FIN1-SOURCE'!BC96,OR('FIN1-SOURCE'!BC91="K",'FIN1-SOURCE'!BC91="W",'FIN1-SOURCE'!BC91="M")), UPPER('FIN1-SOURCE'!BC91),"")))</f>
        <v/>
      </c>
      <c r="J1249" s="281" t="s">
        <v>711</v>
      </c>
      <c r="K1249" s="280" t="str">
        <f>IF(AND(ISBLANK('FIN1-SOURCE'!BB97),$L$1249&lt;&gt;"M"),"",'FIN1-SOURCE'!BB97)</f>
        <v/>
      </c>
      <c r="L1249" s="280" t="str">
        <f>IF(ISBLANK('FIN1-SOURCE'!BC97),"",'FIN1-SOURCE'!BC97)</f>
        <v/>
      </c>
      <c r="M1249" s="257" t="str">
        <f t="shared" si="20"/>
        <v>OK</v>
      </c>
      <c r="N1249" s="15"/>
    </row>
    <row r="1250" spans="1:14" ht="33.75" x14ac:dyDescent="0.25">
      <c r="A1250" s="257" t="s">
        <v>834</v>
      </c>
      <c r="B1250" s="257" t="s">
        <v>2835</v>
      </c>
      <c r="C1250" s="257" t="s">
        <v>688</v>
      </c>
      <c r="D1250" s="277" t="s">
        <v>2836</v>
      </c>
      <c r="E1250" s="278" t="s">
        <v>711</v>
      </c>
      <c r="F1250" s="279" t="s">
        <v>688</v>
      </c>
      <c r="G1250" s="277" t="s">
        <v>2837</v>
      </c>
      <c r="H1250" s="280" t="str">
        <f>IF(OR(AND('FIN1-SOURCE'!AV98="",'FIN1-SOURCE'!AW98=""),AND('FIN1-SOURCE'!AY98="",'FIN1-SOURCE'!AZ98=""),AND('FIN1-SOURCE'!AW98="K",'FIN1-SOURCE'!AZ98="K"),OR('FIN1-SOURCE'!AW98="O",'FIN1-SOURCE'!AZ98="O")),"",SUM('FIN1-SOURCE'!AV98,'FIN1-SOURCE'!AY98))</f>
        <v/>
      </c>
      <c r="I1250" s="280" t="str">
        <f xml:space="preserve"> IF(AND(OR(AND('FIN1-SOURCE'!AW98="O",'FIN1-SOURCE'!AZ98="O"),AND('FIN1-SOURCE'!AW98="K",'FIN1-SOURCE'!AZ98="K")),SUM('FIN1-SOURCE'!AV98,'FIN1-SOURCE'!AY98)=0,ISNUMBER('FIN1-SOURCE'!BB98)),"",IF(OR('FIN1-SOURCE'!AW98="O",'FIN1-SOURCE'!AZ98="O"),"O",IF(AND('FIN1-SOURCE'!AW98='FIN1-SOURCE'!AZ98,OR('FIN1-SOURCE'!AW98="K",'FIN1-SOURCE'!AW98="W",'FIN1-SOURCE'!AW98="M")),UPPER( 'FIN1-SOURCE'!AW98),"")))</f>
        <v/>
      </c>
      <c r="J1250" s="281" t="s">
        <v>711</v>
      </c>
      <c r="K1250" s="280" t="str">
        <f>IF(AND(ISBLANK('FIN1-SOURCE'!BB98),$L$1250&lt;&gt;"M"),"",'FIN1-SOURCE'!BB98)</f>
        <v/>
      </c>
      <c r="L1250" s="280" t="str">
        <f>IF(ISBLANK('FIN1-SOURCE'!BC98),"",'FIN1-SOURCE'!BC98)</f>
        <v/>
      </c>
      <c r="M1250" s="257" t="str">
        <f t="shared" si="20"/>
        <v>OK</v>
      </c>
      <c r="N1250" s="15"/>
    </row>
    <row r="1251" spans="1:14" ht="33.75" x14ac:dyDescent="0.25">
      <c r="A1251" s="257" t="s">
        <v>834</v>
      </c>
      <c r="B1251" s="257" t="s">
        <v>2838</v>
      </c>
      <c r="C1251" s="257" t="s">
        <v>688</v>
      </c>
      <c r="D1251" s="277" t="s">
        <v>2839</v>
      </c>
      <c r="E1251" s="278" t="s">
        <v>711</v>
      </c>
      <c r="F1251" s="279" t="s">
        <v>688</v>
      </c>
      <c r="G1251" s="277" t="s">
        <v>2840</v>
      </c>
      <c r="H1251" s="280" t="str">
        <f>IF(OR(AND('FIN1-SOURCE'!AV99="",'FIN1-SOURCE'!AW99=""),AND('FIN1-SOURCE'!AY99="",'FIN1-SOURCE'!AZ99=""),AND('FIN1-SOURCE'!AW99="K",'FIN1-SOURCE'!AZ99="K"),OR('FIN1-SOURCE'!AW99="O",'FIN1-SOURCE'!AZ99="O")),"",SUM('FIN1-SOURCE'!AV99,'FIN1-SOURCE'!AY99))</f>
        <v/>
      </c>
      <c r="I1251" s="280" t="str">
        <f xml:space="preserve"> IF(AND(OR(AND('FIN1-SOURCE'!AW99="O",'FIN1-SOURCE'!AZ99="O"),AND('FIN1-SOURCE'!AW99="K",'FIN1-SOURCE'!AZ99="K")),SUM('FIN1-SOURCE'!AV99,'FIN1-SOURCE'!AY99)=0,ISNUMBER('FIN1-SOURCE'!BB99)),"",IF(OR('FIN1-SOURCE'!AW99="O",'FIN1-SOURCE'!AZ99="O"),"O",IF(AND('FIN1-SOURCE'!AW99='FIN1-SOURCE'!AZ99,OR('FIN1-SOURCE'!AW99="K",'FIN1-SOURCE'!AW99="W",'FIN1-SOURCE'!AW99="M")),UPPER( 'FIN1-SOURCE'!AW99),"")))</f>
        <v/>
      </c>
      <c r="J1251" s="281" t="s">
        <v>711</v>
      </c>
      <c r="K1251" s="280" t="str">
        <f>IF(AND(ISBLANK('FIN1-SOURCE'!BB99),$L$1251&lt;&gt;"M"),"",'FIN1-SOURCE'!BB99)</f>
        <v/>
      </c>
      <c r="L1251" s="280" t="str">
        <f>IF(ISBLANK('FIN1-SOURCE'!BC99),"",'FIN1-SOURCE'!BC99)</f>
        <v/>
      </c>
      <c r="M1251" s="257" t="str">
        <f t="shared" si="20"/>
        <v>OK</v>
      </c>
      <c r="N1251" s="15"/>
    </row>
    <row r="1252" spans="1:14" ht="33.75" x14ac:dyDescent="0.25">
      <c r="A1252" s="257" t="s">
        <v>834</v>
      </c>
      <c r="B1252" s="257" t="s">
        <v>7856</v>
      </c>
      <c r="C1252" s="257" t="s">
        <v>688</v>
      </c>
      <c r="D1252" s="277" t="s">
        <v>7857</v>
      </c>
      <c r="E1252" s="278" t="s">
        <v>711</v>
      </c>
      <c r="F1252" s="279" t="s">
        <v>688</v>
      </c>
      <c r="G1252" s="277" t="s">
        <v>2841</v>
      </c>
      <c r="H1252" s="280" t="str">
        <f>IF(OR(AND('FIN1-SOURCE'!AV100="",'FIN1-SOURCE'!AW100=""),AND('FIN1-SOURCE'!AY100="",'FIN1-SOURCE'!AZ100=""),AND('FIN1-SOURCE'!AW100="K",'FIN1-SOURCE'!AZ100="K"),OR('FIN1-SOURCE'!AW100="O",'FIN1-SOURCE'!AZ100="O")),"",SUM('FIN1-SOURCE'!AV100,'FIN1-SOURCE'!AY100))</f>
        <v/>
      </c>
      <c r="I1252" s="280" t="str">
        <f xml:space="preserve"> IF(AND(OR(AND('FIN1-SOURCE'!AW100="O",'FIN1-SOURCE'!AZ100="O"),AND('FIN1-SOURCE'!AW100="K",'FIN1-SOURCE'!AZ100="K")),SUM('FIN1-SOURCE'!AV100,'FIN1-SOURCE'!AY100)=0,ISNUMBER('FIN1-SOURCE'!BB100)),"",IF(OR('FIN1-SOURCE'!AW100="O",'FIN1-SOURCE'!AZ100="O"),"O",IF(AND('FIN1-SOURCE'!AW100='FIN1-SOURCE'!AZ100,OR('FIN1-SOURCE'!AW100="K",'FIN1-SOURCE'!AW100="W",'FIN1-SOURCE'!AW100="M")),UPPER( 'FIN1-SOURCE'!AW100),"")))</f>
        <v/>
      </c>
      <c r="J1252" s="281" t="s">
        <v>711</v>
      </c>
      <c r="K1252" s="280" t="str">
        <f>IF(AND(ISBLANK('FIN1-SOURCE'!BB100),$L$1252&lt;&gt;"M"),"",'FIN1-SOURCE'!BB100)</f>
        <v/>
      </c>
      <c r="L1252" s="280" t="str">
        <f>IF(ISBLANK('FIN1-SOURCE'!BC100),"",'FIN1-SOURCE'!BC100)</f>
        <v/>
      </c>
      <c r="M1252" s="257" t="str">
        <f t="shared" si="20"/>
        <v>OK</v>
      </c>
      <c r="N1252" s="15"/>
    </row>
    <row r="1253" spans="1:14" ht="33.75" x14ac:dyDescent="0.25">
      <c r="A1253" s="257" t="s">
        <v>834</v>
      </c>
      <c r="B1253" s="257" t="s">
        <v>7858</v>
      </c>
      <c r="C1253" s="257" t="s">
        <v>688</v>
      </c>
      <c r="D1253" s="277" t="s">
        <v>7859</v>
      </c>
      <c r="E1253" s="278" t="s">
        <v>711</v>
      </c>
      <c r="F1253" s="279" t="s">
        <v>688</v>
      </c>
      <c r="G1253" s="277" t="s">
        <v>2842</v>
      </c>
      <c r="H1253" s="280" t="str">
        <f>IF(OR(AND('FIN1-SOURCE'!BB99="",'FIN1-SOURCE'!BC99=""),AND('FIN1-SOURCE'!BB100="",'FIN1-SOURCE'!BC100=""),AND('FIN1-SOURCE'!BC99="K",'FIN1-SOURCE'!BC100="K"),OR('FIN1-SOURCE'!BC99="O",'FIN1-SOURCE'!BC100="O")),"",SUM('FIN1-SOURCE'!BB99,'FIN1-SOURCE'!BB100))</f>
        <v/>
      </c>
      <c r="I1253" s="280" t="str">
        <f>IF(AND(OR(AND('FIN1-SOURCE'!BC99="O",'FIN1-SOURCE'!BC100="O"),AND('FIN1-SOURCE'!BC99="K",'FIN1-SOURCE'!BC100="K")),SUM('FIN1-SOURCE'!BB99,'FIN1-SOURCE'!BB100)=0,ISNUMBER('FIN1-SOURCE'!BB101)),"",IF(OR('FIN1-SOURCE'!BC99="O",'FIN1-SOURCE'!BC100="O"),"O",IF(AND('FIN1-SOURCE'!BC99='FIN1-SOURCE'!BC100,OR('FIN1-SOURCE'!BC99="K",'FIN1-SOURCE'!BC99="W",'FIN1-SOURCE'!BC99="M")), UPPER('FIN1-SOURCE'!BC99),"")))</f>
        <v/>
      </c>
      <c r="J1253" s="281" t="s">
        <v>711</v>
      </c>
      <c r="K1253" s="280" t="str">
        <f>IF(AND(ISBLANK('FIN1-SOURCE'!BB101),$L$1253&lt;&gt;"M"),"",'FIN1-SOURCE'!BB101)</f>
        <v/>
      </c>
      <c r="L1253" s="280" t="str">
        <f>IF(ISBLANK('FIN1-SOURCE'!BC101),"",'FIN1-SOURCE'!BC101)</f>
        <v/>
      </c>
      <c r="M1253" s="257" t="str">
        <f t="shared" si="20"/>
        <v>OK</v>
      </c>
      <c r="N1253" s="15"/>
    </row>
    <row r="1254" spans="1:14" ht="33.75" x14ac:dyDescent="0.25">
      <c r="A1254" s="257" t="s">
        <v>834</v>
      </c>
      <c r="B1254" s="257" t="s">
        <v>7860</v>
      </c>
      <c r="C1254" s="257" t="s">
        <v>688</v>
      </c>
      <c r="D1254" s="277" t="s">
        <v>7861</v>
      </c>
      <c r="E1254" s="278" t="s">
        <v>711</v>
      </c>
      <c r="F1254" s="279" t="s">
        <v>688</v>
      </c>
      <c r="G1254" s="277" t="s">
        <v>2843</v>
      </c>
      <c r="H1254" s="280" t="str">
        <f>IF(OR(AND('FIN1-SOURCE'!BB98="",'FIN1-SOURCE'!BC98=""),AND('FIN1-SOURCE'!BB101="",'FIN1-SOURCE'!BC101=""),AND('FIN1-SOURCE'!BC98="K",'FIN1-SOURCE'!BC101="K"),OR('FIN1-SOURCE'!BC98="O",'FIN1-SOURCE'!BC101="O")),"",SUM('FIN1-SOURCE'!BB98,'FIN1-SOURCE'!BB101))</f>
        <v/>
      </c>
      <c r="I1254" s="280" t="str">
        <f>IF(AND(OR(AND('FIN1-SOURCE'!BC98="O",'FIN1-SOURCE'!BC101="O"),AND('FIN1-SOURCE'!BC98="K",'FIN1-SOURCE'!BC101="K")),SUM('FIN1-SOURCE'!BB98,'FIN1-SOURCE'!BB101)=0,ISNUMBER('FIN1-SOURCE'!BB102)),"",IF(OR('FIN1-SOURCE'!BC98="O",'FIN1-SOURCE'!BC101="O"),"O",IF(AND('FIN1-SOURCE'!BC98='FIN1-SOURCE'!BC101,OR('FIN1-SOURCE'!BC98="K",'FIN1-SOURCE'!BC98="W",'FIN1-SOURCE'!BC98="M")), UPPER('FIN1-SOURCE'!BC98),"")))</f>
        <v/>
      </c>
      <c r="J1254" s="281" t="s">
        <v>711</v>
      </c>
      <c r="K1254" s="280" t="str">
        <f>IF(AND(ISBLANK('FIN1-SOURCE'!BB102),$L$1254&lt;&gt;"M"),"",'FIN1-SOURCE'!BB102)</f>
        <v/>
      </c>
      <c r="L1254" s="280" t="str">
        <f>IF(ISBLANK('FIN1-SOURCE'!BC102),"",'FIN1-SOURCE'!BC102)</f>
        <v/>
      </c>
      <c r="M1254" s="257" t="str">
        <f t="shared" si="20"/>
        <v>OK</v>
      </c>
      <c r="N1254" s="15"/>
    </row>
    <row r="1255" spans="1:14" ht="33.75" x14ac:dyDescent="0.25">
      <c r="A1255" s="257" t="s">
        <v>834</v>
      </c>
      <c r="B1255" s="257" t="s">
        <v>2844</v>
      </c>
      <c r="C1255" s="257" t="s">
        <v>688</v>
      </c>
      <c r="D1255" s="277" t="s">
        <v>2845</v>
      </c>
      <c r="E1255" s="278" t="s">
        <v>711</v>
      </c>
      <c r="F1255" s="279" t="s">
        <v>688</v>
      </c>
      <c r="G1255" s="277" t="s">
        <v>2846</v>
      </c>
      <c r="H1255" s="280" t="str">
        <f>IF(OR(AND('FIN1-SOURCE'!AV103="",'FIN1-SOURCE'!AW103=""),AND('FIN1-SOURCE'!AY103="",'FIN1-SOURCE'!AZ103=""),AND('FIN1-SOURCE'!AW103="K",'FIN1-SOURCE'!AZ103="K"),OR('FIN1-SOURCE'!AW103="O",'FIN1-SOURCE'!AZ103="O")),"",SUM('FIN1-SOURCE'!AV103,'FIN1-SOURCE'!AY103))</f>
        <v/>
      </c>
      <c r="I1255" s="280" t="str">
        <f xml:space="preserve"> IF(AND(OR(AND('FIN1-SOURCE'!AW103="O",'FIN1-SOURCE'!AZ103="O"),AND('FIN1-SOURCE'!AW103="K",'FIN1-SOURCE'!AZ103="K")),SUM('FIN1-SOURCE'!AV103,'FIN1-SOURCE'!AY103)=0,ISNUMBER('FIN1-SOURCE'!BB103)),"",IF(OR('FIN1-SOURCE'!AW103="O",'FIN1-SOURCE'!AZ103="O"),"O",IF(AND('FIN1-SOURCE'!AW103='FIN1-SOURCE'!AZ103,OR('FIN1-SOURCE'!AW103="K",'FIN1-SOURCE'!AW103="W",'FIN1-SOURCE'!AW103="M")),UPPER( 'FIN1-SOURCE'!AW103),"")))</f>
        <v/>
      </c>
      <c r="J1255" s="281" t="s">
        <v>711</v>
      </c>
      <c r="K1255" s="280" t="str">
        <f>IF(AND(ISBLANK('FIN1-SOURCE'!BB103),$L$1255&lt;&gt;"M"),"",'FIN1-SOURCE'!BB103)</f>
        <v/>
      </c>
      <c r="L1255" s="280" t="str">
        <f>IF(ISBLANK('FIN1-SOURCE'!BC103),"",'FIN1-SOURCE'!BC103)</f>
        <v/>
      </c>
      <c r="M1255" s="257" t="str">
        <f t="shared" si="20"/>
        <v>OK</v>
      </c>
      <c r="N1255" s="15"/>
    </row>
    <row r="1256" spans="1:14" ht="33.75" x14ac:dyDescent="0.25">
      <c r="A1256" s="257" t="s">
        <v>834</v>
      </c>
      <c r="B1256" s="257" t="s">
        <v>2847</v>
      </c>
      <c r="C1256" s="257" t="s">
        <v>688</v>
      </c>
      <c r="D1256" s="277" t="s">
        <v>2848</v>
      </c>
      <c r="E1256" s="278" t="s">
        <v>711</v>
      </c>
      <c r="F1256" s="279" t="s">
        <v>688</v>
      </c>
      <c r="G1256" s="277" t="s">
        <v>2849</v>
      </c>
      <c r="H1256" s="280" t="str">
        <f>IF(OR(AND('FIN1-SOURCE'!AV104="",'FIN1-SOURCE'!AW104=""),AND('FIN1-SOURCE'!AY104="",'FIN1-SOURCE'!AZ104=""),AND('FIN1-SOURCE'!AW104="K",'FIN1-SOURCE'!AZ104="K"),OR('FIN1-SOURCE'!AW104="O",'FIN1-SOURCE'!AZ104="O")),"",SUM('FIN1-SOURCE'!AV104,'FIN1-SOURCE'!AY104))</f>
        <v/>
      </c>
      <c r="I1256" s="280" t="str">
        <f xml:space="preserve"> IF(AND(OR(AND('FIN1-SOURCE'!AW104="O",'FIN1-SOURCE'!AZ104="O"),AND('FIN1-SOURCE'!AW104="K",'FIN1-SOURCE'!AZ104="K")),SUM('FIN1-SOURCE'!AV104,'FIN1-SOURCE'!AY104)=0,ISNUMBER('FIN1-SOURCE'!BB104)),"",IF(OR('FIN1-SOURCE'!AW104="O",'FIN1-SOURCE'!AZ104="O"),"O",IF(AND('FIN1-SOURCE'!AW104='FIN1-SOURCE'!AZ104,OR('FIN1-SOURCE'!AW104="K",'FIN1-SOURCE'!AW104="W",'FIN1-SOURCE'!AW104="M")),UPPER( 'FIN1-SOURCE'!AW104),"")))</f>
        <v/>
      </c>
      <c r="J1256" s="281" t="s">
        <v>711</v>
      </c>
      <c r="K1256" s="280" t="str">
        <f>IF(AND(ISBLANK('FIN1-SOURCE'!BB104),$L$1256&lt;&gt;"M"),"",'FIN1-SOURCE'!BB104)</f>
        <v/>
      </c>
      <c r="L1256" s="280" t="str">
        <f>IF(ISBLANK('FIN1-SOURCE'!BC104),"",'FIN1-SOURCE'!BC104)</f>
        <v/>
      </c>
      <c r="M1256" s="257" t="str">
        <f t="shared" si="20"/>
        <v>OK</v>
      </c>
      <c r="N1256" s="15"/>
    </row>
    <row r="1257" spans="1:14" ht="33.75" x14ac:dyDescent="0.25">
      <c r="A1257" s="257" t="s">
        <v>834</v>
      </c>
      <c r="B1257" s="257" t="s">
        <v>2850</v>
      </c>
      <c r="C1257" s="257" t="s">
        <v>688</v>
      </c>
      <c r="D1257" s="277" t="s">
        <v>2851</v>
      </c>
      <c r="E1257" s="278" t="s">
        <v>711</v>
      </c>
      <c r="F1257" s="279" t="s">
        <v>688</v>
      </c>
      <c r="G1257" s="277" t="s">
        <v>2852</v>
      </c>
      <c r="H1257" s="280" t="str">
        <f>IF(OR(AND('FIN1-SOURCE'!AV105="",'FIN1-SOURCE'!AW105=""),AND('FIN1-SOURCE'!AY105="",'FIN1-SOURCE'!AZ105=""),AND('FIN1-SOURCE'!AW105="K",'FIN1-SOURCE'!AZ105="K"),OR('FIN1-SOURCE'!AW105="O",'FIN1-SOURCE'!AZ105="O")),"",SUM('FIN1-SOURCE'!AV105,'FIN1-SOURCE'!AY105))</f>
        <v/>
      </c>
      <c r="I1257" s="280" t="str">
        <f xml:space="preserve"> IF(AND(OR(AND('FIN1-SOURCE'!AW105="O",'FIN1-SOURCE'!AZ105="O"),AND('FIN1-SOURCE'!AW105="K",'FIN1-SOURCE'!AZ105="K")),SUM('FIN1-SOURCE'!AV105,'FIN1-SOURCE'!AY105)=0,ISNUMBER('FIN1-SOURCE'!BB105)),"",IF(OR('FIN1-SOURCE'!AW105="O",'FIN1-SOURCE'!AZ105="O"),"O",IF(AND('FIN1-SOURCE'!AW105='FIN1-SOURCE'!AZ105,OR('FIN1-SOURCE'!AW105="K",'FIN1-SOURCE'!AW105="W",'FIN1-SOURCE'!AW105="M")),UPPER( 'FIN1-SOURCE'!AW105),"")))</f>
        <v/>
      </c>
      <c r="J1257" s="281" t="s">
        <v>711</v>
      </c>
      <c r="K1257" s="280" t="str">
        <f>IF(AND(ISBLANK('FIN1-SOURCE'!BB105),$L$1257&lt;&gt;"M"),"",'FIN1-SOURCE'!BB105)</f>
        <v/>
      </c>
      <c r="L1257" s="280" t="str">
        <f>IF(ISBLANK('FIN1-SOURCE'!BC105),"",'FIN1-SOURCE'!BC105)</f>
        <v/>
      </c>
      <c r="M1257" s="257" t="str">
        <f t="shared" si="20"/>
        <v>OK</v>
      </c>
      <c r="N1257" s="15"/>
    </row>
    <row r="1258" spans="1:14" ht="33.75" x14ac:dyDescent="0.25">
      <c r="A1258" s="257" t="s">
        <v>834</v>
      </c>
      <c r="B1258" s="257" t="s">
        <v>7862</v>
      </c>
      <c r="C1258" s="257" t="s">
        <v>688</v>
      </c>
      <c r="D1258" s="277" t="s">
        <v>7863</v>
      </c>
      <c r="E1258" s="278" t="s">
        <v>711</v>
      </c>
      <c r="F1258" s="279" t="s">
        <v>688</v>
      </c>
      <c r="G1258" s="277" t="s">
        <v>2853</v>
      </c>
      <c r="H1258" s="280" t="str">
        <f>IF(OR(AND('FIN1-SOURCE'!AV106="",'FIN1-SOURCE'!AW106=""),AND('FIN1-SOURCE'!AY106="",'FIN1-SOURCE'!AZ106=""),AND('FIN1-SOURCE'!AW106="K",'FIN1-SOURCE'!AZ106="K"),OR('FIN1-SOURCE'!AW106="O",'FIN1-SOURCE'!AZ106="O")),"",SUM('FIN1-SOURCE'!AV106,'FIN1-SOURCE'!AY106))</f>
        <v/>
      </c>
      <c r="I1258" s="280" t="str">
        <f xml:space="preserve"> IF(AND(OR(AND('FIN1-SOURCE'!AW106="O",'FIN1-SOURCE'!AZ106="O"),AND('FIN1-SOURCE'!AW106="K",'FIN1-SOURCE'!AZ106="K")),SUM('FIN1-SOURCE'!AV106,'FIN1-SOURCE'!AY106)=0,ISNUMBER('FIN1-SOURCE'!BB106)),"",IF(OR('FIN1-SOURCE'!AW106="O",'FIN1-SOURCE'!AZ106="O"),"O",IF(AND('FIN1-SOURCE'!AW106='FIN1-SOURCE'!AZ106,OR('FIN1-SOURCE'!AW106="K",'FIN1-SOURCE'!AW106="W",'FIN1-SOURCE'!AW106="M")),UPPER( 'FIN1-SOURCE'!AW106),"")))</f>
        <v/>
      </c>
      <c r="J1258" s="281" t="s">
        <v>711</v>
      </c>
      <c r="K1258" s="280" t="str">
        <f>IF(AND(ISBLANK('FIN1-SOURCE'!BB106),$L$1258&lt;&gt;"M"),"",'FIN1-SOURCE'!BB106)</f>
        <v/>
      </c>
      <c r="L1258" s="280" t="str">
        <f>IF(ISBLANK('FIN1-SOURCE'!BC106),"",'FIN1-SOURCE'!BC106)</f>
        <v/>
      </c>
      <c r="M1258" s="257" t="str">
        <f t="shared" si="20"/>
        <v>OK</v>
      </c>
      <c r="N1258" s="15"/>
    </row>
    <row r="1259" spans="1:14" ht="45" x14ac:dyDescent="0.25">
      <c r="A1259" s="257" t="s">
        <v>834</v>
      </c>
      <c r="B1259" s="257" t="s">
        <v>7864</v>
      </c>
      <c r="C1259" s="257" t="s">
        <v>688</v>
      </c>
      <c r="D1259" s="277" t="s">
        <v>7865</v>
      </c>
      <c r="E1259" s="278" t="s">
        <v>711</v>
      </c>
      <c r="F1259" s="279" t="s">
        <v>688</v>
      </c>
      <c r="G1259" s="277" t="s">
        <v>2854</v>
      </c>
      <c r="H1259" s="280" t="str">
        <f>IF(OR(AND('FIN1-SOURCE'!BB104="",'FIN1-SOURCE'!BC104=""),AND('FIN1-SOURCE'!BB105="",'FIN1-SOURCE'!BC105=""),AND('FIN1-SOURCE'!BB106="",'FIN1-SOURCE'!BC106=""),AND('FIN1-SOURCE'!BC104="K",'FIN1-SOURCE'!BC105="K",'FIN1-SOURCE'!BC106="K"),OR('FIN1-SOURCE'!BC104="O",'FIN1-SOURCE'!BC105="O",'FIN1-SOURCE'!BC106="O")),"",SUM('FIN1-SOURCE'!BB104,'FIN1-SOURCE'!BB105,'FIN1-SOURCE'!BB106))</f>
        <v/>
      </c>
      <c r="I1259" s="280" t="str">
        <f>IF(AND(OR(AND('FIN1-SOURCE'!BC104="O",'FIN1-SOURCE'!BC105="O",'FIN1-SOURCE'!BC106="O"),AND('FIN1-SOURCE'!BC104="K",'FIN1-SOURCE'!BC105="K",'FIN1-SOURCE'!BC106="K")),SUM('FIN1-SOURCE'!BB104,'FIN1-SOURCE'!BB105,'FIN1-SOURCE'!BB106)=0,ISNUMBER('FIN1-SOURCE'!BB107)),"",IF(OR('FIN1-SOURCE'!BC104="O",'FIN1-SOURCE'!BC105="O",'FIN1-SOURCE'!BC106="O"),"O",IF(AND('FIN1-SOURCE'!BC104='FIN1-SOURCE'!BC105,'FIN1-SOURCE'!BC105='FIN1-SOURCE'!BC106,OR('FIN1-SOURCE'!BC104="K",'FIN1-SOURCE'!BC104="W",'FIN1-SOURCE'!BC104="M")), UPPER('FIN1-SOURCE'!BC104),"")))</f>
        <v/>
      </c>
      <c r="J1259" s="281" t="s">
        <v>711</v>
      </c>
      <c r="K1259" s="280" t="str">
        <f>IF(AND(ISBLANK('FIN1-SOURCE'!BB107),$L$1259&lt;&gt;"M"),"",'FIN1-SOURCE'!BB107)</f>
        <v/>
      </c>
      <c r="L1259" s="280" t="str">
        <f>IF(ISBLANK('FIN1-SOURCE'!BC107),"",'FIN1-SOURCE'!BC107)</f>
        <v/>
      </c>
      <c r="M1259" s="257" t="str">
        <f t="shared" si="20"/>
        <v>OK</v>
      </c>
      <c r="N1259" s="15"/>
    </row>
    <row r="1260" spans="1:14" ht="33.75" x14ac:dyDescent="0.25">
      <c r="A1260" s="257" t="s">
        <v>834</v>
      </c>
      <c r="B1260" s="257" t="s">
        <v>7866</v>
      </c>
      <c r="C1260" s="257" t="s">
        <v>688</v>
      </c>
      <c r="D1260" s="277" t="s">
        <v>7867</v>
      </c>
      <c r="E1260" s="278" t="s">
        <v>711</v>
      </c>
      <c r="F1260" s="279" t="s">
        <v>688</v>
      </c>
      <c r="G1260" s="277" t="s">
        <v>2855</v>
      </c>
      <c r="H1260" s="280" t="str">
        <f>IF(OR(AND('FIN1-SOURCE'!BB102="",'FIN1-SOURCE'!BC102=""),AND('FIN1-SOURCE'!BB107="",'FIN1-SOURCE'!BC107=""),AND('FIN1-SOURCE'!BC102="K",'FIN1-SOURCE'!BC107="K"),OR('FIN1-SOURCE'!BC102="O",'FIN1-SOURCE'!BC107="O")),"",SUM('FIN1-SOURCE'!BB102,'FIN1-SOURCE'!BB107))</f>
        <v/>
      </c>
      <c r="I1260" s="280" t="str">
        <f>IF(AND(OR(AND('FIN1-SOURCE'!BC102="O",'FIN1-SOURCE'!BC107="O"),AND('FIN1-SOURCE'!BC102="K",'FIN1-SOURCE'!BC107="K")),SUM('FIN1-SOURCE'!BB102,'FIN1-SOURCE'!BB107)=0,ISNUMBER('FIN1-SOURCE'!BB108)),"",IF(OR('FIN1-SOURCE'!BC102="O",'FIN1-SOURCE'!BC107="O"),"O",IF(AND('FIN1-SOURCE'!BC102='FIN1-SOURCE'!BC107,OR('FIN1-SOURCE'!BC102="K",'FIN1-SOURCE'!BC102="W",'FIN1-SOURCE'!BC102="M")), UPPER('FIN1-SOURCE'!BC102),"")))</f>
        <v/>
      </c>
      <c r="J1260" s="281" t="s">
        <v>711</v>
      </c>
      <c r="K1260" s="280" t="str">
        <f>IF(AND(ISBLANK('FIN1-SOURCE'!BB108),$L$1260&lt;&gt;"M"),"",'FIN1-SOURCE'!BB108)</f>
        <v/>
      </c>
      <c r="L1260" s="280" t="str">
        <f>IF(ISBLANK('FIN1-SOURCE'!BC108),"",'FIN1-SOURCE'!BC108)</f>
        <v/>
      </c>
      <c r="M1260" s="257" t="str">
        <f t="shared" si="20"/>
        <v>OK</v>
      </c>
      <c r="N1260" s="15"/>
    </row>
    <row r="1261" spans="1:14" ht="33.75" x14ac:dyDescent="0.25">
      <c r="A1261" s="257" t="s">
        <v>834</v>
      </c>
      <c r="B1261" s="257" t="s">
        <v>2856</v>
      </c>
      <c r="C1261" s="257" t="s">
        <v>688</v>
      </c>
      <c r="D1261" s="277" t="s">
        <v>2857</v>
      </c>
      <c r="E1261" s="278" t="s">
        <v>711</v>
      </c>
      <c r="F1261" s="279" t="s">
        <v>688</v>
      </c>
      <c r="G1261" s="277" t="s">
        <v>2858</v>
      </c>
      <c r="H1261" s="280" t="str">
        <f>IF(OR(AND('FIN1-SOURCE'!AV109="",'FIN1-SOURCE'!AW109=""),AND('FIN1-SOURCE'!AY109="",'FIN1-SOURCE'!AZ109=""),AND('FIN1-SOURCE'!AW109="K",'FIN1-SOURCE'!AZ109="K"),OR('FIN1-SOURCE'!AW109="O",'FIN1-SOURCE'!AZ109="O")),"",SUM('FIN1-SOURCE'!AV109,'FIN1-SOURCE'!AY109))</f>
        <v/>
      </c>
      <c r="I1261" s="280" t="str">
        <f xml:space="preserve"> IF(AND(OR(AND('FIN1-SOURCE'!AW109="O",'FIN1-SOURCE'!AZ109="O"),AND('FIN1-SOURCE'!AW109="K",'FIN1-SOURCE'!AZ109="K")),SUM('FIN1-SOURCE'!AV109,'FIN1-SOURCE'!AY109)=0,ISNUMBER('FIN1-SOURCE'!BB109)),"",IF(OR('FIN1-SOURCE'!AW109="O",'FIN1-SOURCE'!AZ109="O"),"O",IF(AND('FIN1-SOURCE'!AW109='FIN1-SOURCE'!AZ109,OR('FIN1-SOURCE'!AW109="K",'FIN1-SOURCE'!AW109="W",'FIN1-SOURCE'!AW109="M")),UPPER( 'FIN1-SOURCE'!AW109),"")))</f>
        <v/>
      </c>
      <c r="J1261" s="281" t="s">
        <v>711</v>
      </c>
      <c r="K1261" s="280" t="str">
        <f>IF(AND(ISBLANK('FIN1-SOURCE'!BB109),$L$1261&lt;&gt;"M"),"",'FIN1-SOURCE'!BB109)</f>
        <v/>
      </c>
      <c r="L1261" s="280" t="str">
        <f>IF(ISBLANK('FIN1-SOURCE'!BC109),"",'FIN1-SOURCE'!BC109)</f>
        <v/>
      </c>
      <c r="M1261" s="257" t="str">
        <f t="shared" si="20"/>
        <v>OK</v>
      </c>
      <c r="N1261" s="15"/>
    </row>
    <row r="1262" spans="1:14" ht="33.75" x14ac:dyDescent="0.25">
      <c r="A1262" s="257" t="s">
        <v>834</v>
      </c>
      <c r="B1262" s="257" t="s">
        <v>2859</v>
      </c>
      <c r="C1262" s="257" t="s">
        <v>688</v>
      </c>
      <c r="D1262" s="277" t="s">
        <v>2860</v>
      </c>
      <c r="E1262" s="278" t="s">
        <v>711</v>
      </c>
      <c r="F1262" s="279" t="s">
        <v>688</v>
      </c>
      <c r="G1262" s="277" t="s">
        <v>2861</v>
      </c>
      <c r="H1262" s="280" t="str">
        <f>IF(OR(AND('FIN1-SOURCE'!AV110="",'FIN1-SOURCE'!AW110=""),AND('FIN1-SOURCE'!AY110="",'FIN1-SOURCE'!AZ110=""),AND('FIN1-SOURCE'!AW110="K",'FIN1-SOURCE'!AZ110="K"),OR('FIN1-SOURCE'!AW110="O",'FIN1-SOURCE'!AZ110="O")),"",SUM('FIN1-SOURCE'!AV110,'FIN1-SOURCE'!AY110))</f>
        <v/>
      </c>
      <c r="I1262" s="280" t="str">
        <f xml:space="preserve"> IF(AND(OR(AND('FIN1-SOURCE'!AW110="O",'FIN1-SOURCE'!AZ110="O"),AND('FIN1-SOURCE'!AW110="K",'FIN1-SOURCE'!AZ110="K")),SUM('FIN1-SOURCE'!AV110,'FIN1-SOURCE'!AY110)=0,ISNUMBER('FIN1-SOURCE'!BB110)),"",IF(OR('FIN1-SOURCE'!AW110="O",'FIN1-SOURCE'!AZ110="O"),"O",IF(AND('FIN1-SOURCE'!AW110='FIN1-SOURCE'!AZ110,OR('FIN1-SOURCE'!AW110="K",'FIN1-SOURCE'!AW110="W",'FIN1-SOURCE'!AW110="M")),UPPER( 'FIN1-SOURCE'!AW110),"")))</f>
        <v/>
      </c>
      <c r="J1262" s="281" t="s">
        <v>711</v>
      </c>
      <c r="K1262" s="280" t="str">
        <f>IF(AND(ISBLANK('FIN1-SOURCE'!BB110),$L$1262&lt;&gt;"M"),"",'FIN1-SOURCE'!BB110)</f>
        <v/>
      </c>
      <c r="L1262" s="280" t="str">
        <f>IF(ISBLANK('FIN1-SOURCE'!BC110),"",'FIN1-SOURCE'!BC110)</f>
        <v/>
      </c>
      <c r="M1262" s="257" t="str">
        <f t="shared" si="20"/>
        <v>OK</v>
      </c>
      <c r="N1262" s="15"/>
    </row>
    <row r="1263" spans="1:14" ht="33.75" x14ac:dyDescent="0.25">
      <c r="A1263" s="257" t="s">
        <v>834</v>
      </c>
      <c r="B1263" s="257" t="s">
        <v>7868</v>
      </c>
      <c r="C1263" s="257" t="s">
        <v>688</v>
      </c>
      <c r="D1263" s="277" t="s">
        <v>7869</v>
      </c>
      <c r="E1263" s="278" t="s">
        <v>711</v>
      </c>
      <c r="F1263" s="279" t="s">
        <v>688</v>
      </c>
      <c r="G1263" s="277" t="s">
        <v>2862</v>
      </c>
      <c r="H1263" s="280" t="str">
        <f>IF(OR(AND('FIN1-SOURCE'!AV111="",'FIN1-SOURCE'!AW111=""),AND('FIN1-SOURCE'!AY111="",'FIN1-SOURCE'!AZ111=""),AND('FIN1-SOURCE'!AW111="K",'FIN1-SOURCE'!AZ111="K"),OR('FIN1-SOURCE'!AW111="O",'FIN1-SOURCE'!AZ111="O")),"",SUM('FIN1-SOURCE'!AV111,'FIN1-SOURCE'!AY111))</f>
        <v/>
      </c>
      <c r="I1263" s="280" t="str">
        <f xml:space="preserve"> IF(AND(OR(AND('FIN1-SOURCE'!AW111="O",'FIN1-SOURCE'!AZ111="O"),AND('FIN1-SOURCE'!AW111="K",'FIN1-SOURCE'!AZ111="K")),SUM('FIN1-SOURCE'!AV111,'FIN1-SOURCE'!AY111)=0,ISNUMBER('FIN1-SOURCE'!BB111)),"",IF(OR('FIN1-SOURCE'!AW111="O",'FIN1-SOURCE'!AZ111="O"),"O",IF(AND('FIN1-SOURCE'!AW111='FIN1-SOURCE'!AZ111,OR('FIN1-SOURCE'!AW111="K",'FIN1-SOURCE'!AW111="W",'FIN1-SOURCE'!AW111="M")),UPPER( 'FIN1-SOURCE'!AW111),"")))</f>
        <v/>
      </c>
      <c r="J1263" s="281" t="s">
        <v>711</v>
      </c>
      <c r="K1263" s="280" t="str">
        <f>IF(AND(ISBLANK('FIN1-SOURCE'!BB111),$L$1263&lt;&gt;"M"),"",'FIN1-SOURCE'!BB111)</f>
        <v/>
      </c>
      <c r="L1263" s="280" t="str">
        <f>IF(ISBLANK('FIN1-SOURCE'!BC111),"",'FIN1-SOURCE'!BC111)</f>
        <v/>
      </c>
      <c r="M1263" s="257" t="str">
        <f t="shared" si="20"/>
        <v>OK</v>
      </c>
      <c r="N1263" s="15"/>
    </row>
    <row r="1264" spans="1:14" ht="33.75" x14ac:dyDescent="0.25">
      <c r="A1264" s="257" t="s">
        <v>834</v>
      </c>
      <c r="B1264" s="257" t="s">
        <v>7870</v>
      </c>
      <c r="C1264" s="257" t="s">
        <v>688</v>
      </c>
      <c r="D1264" s="277" t="s">
        <v>7871</v>
      </c>
      <c r="E1264" s="278" t="s">
        <v>711</v>
      </c>
      <c r="F1264" s="279" t="s">
        <v>688</v>
      </c>
      <c r="G1264" s="277" t="s">
        <v>2863</v>
      </c>
      <c r="H1264" s="280" t="str">
        <f>IF(OR(AND('FIN1-SOURCE'!BB110="",'FIN1-SOURCE'!BC110=""),AND('FIN1-SOURCE'!BB111="",'FIN1-SOURCE'!BC111=""),AND('FIN1-SOURCE'!BC110="K",'FIN1-SOURCE'!BC111="K"),OR('FIN1-SOURCE'!BC110="O",'FIN1-SOURCE'!BC111="O")),"",SUM('FIN1-SOURCE'!BB110,'FIN1-SOURCE'!BB111))</f>
        <v/>
      </c>
      <c r="I1264" s="280" t="str">
        <f>IF(AND(OR(AND('FIN1-SOURCE'!BC110="O",'FIN1-SOURCE'!BC111="O"),AND('FIN1-SOURCE'!BC110="K",'FIN1-SOURCE'!BC111="K")),SUM('FIN1-SOURCE'!BB110,'FIN1-SOURCE'!BB111)=0,ISNUMBER('FIN1-SOURCE'!BB112)),"",IF(OR('FIN1-SOURCE'!BC110="O",'FIN1-SOURCE'!BC111="O"),"O",IF(AND('FIN1-SOURCE'!BC110='FIN1-SOURCE'!BC111,OR('FIN1-SOURCE'!BC110="K",'FIN1-SOURCE'!BC110="W",'FIN1-SOURCE'!BC110="M")), UPPER('FIN1-SOURCE'!BC110),"")))</f>
        <v/>
      </c>
      <c r="J1264" s="281" t="s">
        <v>711</v>
      </c>
      <c r="K1264" s="280" t="str">
        <f>IF(AND(ISBLANK('FIN1-SOURCE'!BB112),$L$1264&lt;&gt;"M"),"",'FIN1-SOURCE'!BB112)</f>
        <v/>
      </c>
      <c r="L1264" s="280" t="str">
        <f>IF(ISBLANK('FIN1-SOURCE'!BC112),"",'FIN1-SOURCE'!BC112)</f>
        <v/>
      </c>
      <c r="M1264" s="257" t="str">
        <f t="shared" si="20"/>
        <v>OK</v>
      </c>
      <c r="N1264" s="15"/>
    </row>
    <row r="1265" spans="1:14" ht="33.75" x14ac:dyDescent="0.25">
      <c r="A1265" s="257" t="s">
        <v>834</v>
      </c>
      <c r="B1265" s="257" t="s">
        <v>7872</v>
      </c>
      <c r="C1265" s="257" t="s">
        <v>688</v>
      </c>
      <c r="D1265" s="277" t="s">
        <v>7873</v>
      </c>
      <c r="E1265" s="278" t="s">
        <v>711</v>
      </c>
      <c r="F1265" s="279" t="s">
        <v>688</v>
      </c>
      <c r="G1265" s="277" t="s">
        <v>2864</v>
      </c>
      <c r="H1265" s="280" t="str">
        <f>IF(OR(AND('FIN1-SOURCE'!BB109="",'FIN1-SOURCE'!BC109=""),AND('FIN1-SOURCE'!BB112="",'FIN1-SOURCE'!BC112=""),AND('FIN1-SOURCE'!BC109="K",'FIN1-SOURCE'!BC112="K"),OR('FIN1-SOURCE'!BC109="O",'FIN1-SOURCE'!BC112="O")),"",SUM('FIN1-SOURCE'!BB109,'FIN1-SOURCE'!BB112))</f>
        <v/>
      </c>
      <c r="I1265" s="280" t="str">
        <f>IF(AND(OR(AND('FIN1-SOURCE'!BC109="O",'FIN1-SOURCE'!BC112="O"),AND('FIN1-SOURCE'!BC109="K",'FIN1-SOURCE'!BC112="K")),SUM('FIN1-SOURCE'!BB109,'FIN1-SOURCE'!BB112)=0,ISNUMBER('FIN1-SOURCE'!BB113)),"",IF(OR('FIN1-SOURCE'!BC109="O",'FIN1-SOURCE'!BC112="O"),"O",IF(AND('FIN1-SOURCE'!BC109='FIN1-SOURCE'!BC112,OR('FIN1-SOURCE'!BC109="K",'FIN1-SOURCE'!BC109="W",'FIN1-SOURCE'!BC109="M")), UPPER('FIN1-SOURCE'!BC109),"")))</f>
        <v/>
      </c>
      <c r="J1265" s="281" t="s">
        <v>711</v>
      </c>
      <c r="K1265" s="280" t="str">
        <f>IF(AND(ISBLANK('FIN1-SOURCE'!BB113),$L$1265&lt;&gt;"M"),"",'FIN1-SOURCE'!BB113)</f>
        <v/>
      </c>
      <c r="L1265" s="280" t="str">
        <f>IF(ISBLANK('FIN1-SOURCE'!BC113),"",'FIN1-SOURCE'!BC113)</f>
        <v/>
      </c>
      <c r="M1265" s="257" t="str">
        <f t="shared" ref="M1265:M1328" si="21">IF(AND(ISNUMBER(H1265),ISNUMBER(K1265)),IF(OR(ROUND(H1265,0)&lt;&gt;ROUND(K1265,0),I1265&lt;&gt;L1265),"Check","OK"),IF(OR(AND(H1265&lt;&gt;K1265,I1265&lt;&gt;"M",L1265&lt;&gt;"M"),I1265&lt;&gt;L1265),"Check","OK"))</f>
        <v>OK</v>
      </c>
      <c r="N1265" s="15"/>
    </row>
    <row r="1266" spans="1:14" ht="33.75" x14ac:dyDescent="0.25">
      <c r="A1266" s="257" t="s">
        <v>834</v>
      </c>
      <c r="B1266" s="257" t="s">
        <v>2865</v>
      </c>
      <c r="C1266" s="257" t="s">
        <v>688</v>
      </c>
      <c r="D1266" s="277" t="s">
        <v>2866</v>
      </c>
      <c r="E1266" s="278" t="s">
        <v>711</v>
      </c>
      <c r="F1266" s="279" t="s">
        <v>688</v>
      </c>
      <c r="G1266" s="277" t="s">
        <v>2867</v>
      </c>
      <c r="H1266" s="280" t="str">
        <f>IF(OR(AND('FIN1-SOURCE'!AV114="",'FIN1-SOURCE'!AW114=""),AND('FIN1-SOURCE'!AY114="",'FIN1-SOURCE'!AZ114=""),AND('FIN1-SOURCE'!AW114="K",'FIN1-SOURCE'!AZ114="K"),OR('FIN1-SOURCE'!AW114="O",'FIN1-SOURCE'!AZ114="O")),"",SUM('FIN1-SOURCE'!AV114,'FIN1-SOURCE'!AY114))</f>
        <v/>
      </c>
      <c r="I1266" s="280" t="str">
        <f xml:space="preserve"> IF(AND(OR(AND('FIN1-SOURCE'!AW114="O",'FIN1-SOURCE'!AZ114="O"),AND('FIN1-SOURCE'!AW114="K",'FIN1-SOURCE'!AZ114="K")),SUM('FIN1-SOURCE'!AV114,'FIN1-SOURCE'!AY114)=0,ISNUMBER('FIN1-SOURCE'!BB114)),"",IF(OR('FIN1-SOURCE'!AW114="O",'FIN1-SOURCE'!AZ114="O"),"O",IF(AND('FIN1-SOURCE'!AW114='FIN1-SOURCE'!AZ114,OR('FIN1-SOURCE'!AW114="K",'FIN1-SOURCE'!AW114="W",'FIN1-SOURCE'!AW114="M")),UPPER( 'FIN1-SOURCE'!AW114),"")))</f>
        <v/>
      </c>
      <c r="J1266" s="281" t="s">
        <v>711</v>
      </c>
      <c r="K1266" s="280" t="str">
        <f>IF(AND(ISBLANK('FIN1-SOURCE'!BB114),$L$1266&lt;&gt;"M"),"",'FIN1-SOURCE'!BB114)</f>
        <v/>
      </c>
      <c r="L1266" s="280" t="str">
        <f>IF(ISBLANK('FIN1-SOURCE'!BC114),"",'FIN1-SOURCE'!BC114)</f>
        <v/>
      </c>
      <c r="M1266" s="257" t="str">
        <f t="shared" si="21"/>
        <v>OK</v>
      </c>
      <c r="N1266" s="15"/>
    </row>
    <row r="1267" spans="1:14" ht="33.75" x14ac:dyDescent="0.25">
      <c r="A1267" s="257" t="s">
        <v>834</v>
      </c>
      <c r="B1267" s="257" t="s">
        <v>2868</v>
      </c>
      <c r="C1267" s="257" t="s">
        <v>688</v>
      </c>
      <c r="D1267" s="277" t="s">
        <v>2869</v>
      </c>
      <c r="E1267" s="278" t="s">
        <v>711</v>
      </c>
      <c r="F1267" s="279" t="s">
        <v>688</v>
      </c>
      <c r="G1267" s="277" t="s">
        <v>2870</v>
      </c>
      <c r="H1267" s="280" t="str">
        <f>IF(OR(AND('FIN1-SOURCE'!AV115="",'FIN1-SOURCE'!AW115=""),AND('FIN1-SOURCE'!AY115="",'FIN1-SOURCE'!AZ115=""),AND('FIN1-SOURCE'!AW115="K",'FIN1-SOURCE'!AZ115="K"),OR('FIN1-SOURCE'!AW115="O",'FIN1-SOURCE'!AZ115="O")),"",SUM('FIN1-SOURCE'!AV115,'FIN1-SOURCE'!AY115))</f>
        <v/>
      </c>
      <c r="I1267" s="280" t="str">
        <f xml:space="preserve"> IF(AND(OR(AND('FIN1-SOURCE'!AW115="O",'FIN1-SOURCE'!AZ115="O"),AND('FIN1-SOURCE'!AW115="K",'FIN1-SOURCE'!AZ115="K")),SUM('FIN1-SOURCE'!AV115,'FIN1-SOURCE'!AY115)=0,ISNUMBER('FIN1-SOURCE'!BB115)),"",IF(OR('FIN1-SOURCE'!AW115="O",'FIN1-SOURCE'!AZ115="O"),"O",IF(AND('FIN1-SOURCE'!AW115='FIN1-SOURCE'!AZ115,OR('FIN1-SOURCE'!AW115="K",'FIN1-SOURCE'!AW115="W",'FIN1-SOURCE'!AW115="M")),UPPER( 'FIN1-SOURCE'!AW115),"")))</f>
        <v/>
      </c>
      <c r="J1267" s="281" t="s">
        <v>711</v>
      </c>
      <c r="K1267" s="280" t="str">
        <f>IF(AND(ISBLANK('FIN1-SOURCE'!BB115),$L$1267&lt;&gt;"M"),"",'FIN1-SOURCE'!BB115)</f>
        <v/>
      </c>
      <c r="L1267" s="280" t="str">
        <f>IF(ISBLANK('FIN1-SOURCE'!BC115),"",'FIN1-SOURCE'!BC115)</f>
        <v/>
      </c>
      <c r="M1267" s="257" t="str">
        <f t="shared" si="21"/>
        <v>OK</v>
      </c>
      <c r="N1267" s="15"/>
    </row>
    <row r="1268" spans="1:14" ht="33.75" x14ac:dyDescent="0.25">
      <c r="A1268" s="257" t="s">
        <v>834</v>
      </c>
      <c r="B1268" s="257" t="s">
        <v>2871</v>
      </c>
      <c r="C1268" s="257" t="s">
        <v>688</v>
      </c>
      <c r="D1268" s="277" t="s">
        <v>2872</v>
      </c>
      <c r="E1268" s="278" t="s">
        <v>711</v>
      </c>
      <c r="F1268" s="279" t="s">
        <v>688</v>
      </c>
      <c r="G1268" s="277" t="s">
        <v>2873</v>
      </c>
      <c r="H1268" s="280" t="str">
        <f>IF(OR(AND('FIN1-SOURCE'!AV116="",'FIN1-SOURCE'!AW116=""),AND('FIN1-SOURCE'!AY116="",'FIN1-SOURCE'!AZ116=""),AND('FIN1-SOURCE'!AW116="K",'FIN1-SOURCE'!AZ116="K"),OR('FIN1-SOURCE'!AW116="O",'FIN1-SOURCE'!AZ116="O")),"",SUM('FIN1-SOURCE'!AV116,'FIN1-SOURCE'!AY116))</f>
        <v/>
      </c>
      <c r="I1268" s="280" t="str">
        <f xml:space="preserve"> IF(AND(OR(AND('FIN1-SOURCE'!AW116="O",'FIN1-SOURCE'!AZ116="O"),AND('FIN1-SOURCE'!AW116="K",'FIN1-SOURCE'!AZ116="K")),SUM('FIN1-SOURCE'!AV116,'FIN1-SOURCE'!AY116)=0,ISNUMBER('FIN1-SOURCE'!BB116)),"",IF(OR('FIN1-SOURCE'!AW116="O",'FIN1-SOURCE'!AZ116="O"),"O",IF(AND('FIN1-SOURCE'!AW116='FIN1-SOURCE'!AZ116,OR('FIN1-SOURCE'!AW116="K",'FIN1-SOURCE'!AW116="W",'FIN1-SOURCE'!AW116="M")),UPPER( 'FIN1-SOURCE'!AW116),"")))</f>
        <v/>
      </c>
      <c r="J1268" s="281" t="s">
        <v>711</v>
      </c>
      <c r="K1268" s="280" t="str">
        <f>IF(AND(ISBLANK('FIN1-SOURCE'!BB116),$L$1268&lt;&gt;"M"),"",'FIN1-SOURCE'!BB116)</f>
        <v/>
      </c>
      <c r="L1268" s="280" t="str">
        <f>IF(ISBLANK('FIN1-SOURCE'!BC116),"",'FIN1-SOURCE'!BC116)</f>
        <v/>
      </c>
      <c r="M1268" s="257" t="str">
        <f t="shared" si="21"/>
        <v>OK</v>
      </c>
      <c r="N1268" s="15"/>
    </row>
    <row r="1269" spans="1:14" ht="33.75" x14ac:dyDescent="0.25">
      <c r="A1269" s="257" t="s">
        <v>834</v>
      </c>
      <c r="B1269" s="257" t="s">
        <v>2874</v>
      </c>
      <c r="C1269" s="257" t="s">
        <v>688</v>
      </c>
      <c r="D1269" s="277" t="s">
        <v>2875</v>
      </c>
      <c r="E1269" s="278" t="s">
        <v>711</v>
      </c>
      <c r="F1269" s="279" t="s">
        <v>688</v>
      </c>
      <c r="G1269" s="277" t="s">
        <v>2876</v>
      </c>
      <c r="H1269" s="280" t="str">
        <f>IF(OR(AND('FIN1-SOURCE'!AV117="",'FIN1-SOURCE'!AW117=""),AND('FIN1-SOURCE'!AY117="",'FIN1-SOURCE'!AZ117=""),AND('FIN1-SOURCE'!AW117="K",'FIN1-SOURCE'!AZ117="K"),OR('FIN1-SOURCE'!AW117="O",'FIN1-SOURCE'!AZ117="O")),"",SUM('FIN1-SOURCE'!AV117,'FIN1-SOURCE'!AY117))</f>
        <v/>
      </c>
      <c r="I1269" s="280" t="str">
        <f xml:space="preserve"> IF(AND(OR(AND('FIN1-SOURCE'!AW117="O",'FIN1-SOURCE'!AZ117="O"),AND('FIN1-SOURCE'!AW117="K",'FIN1-SOURCE'!AZ117="K")),SUM('FIN1-SOURCE'!AV117,'FIN1-SOURCE'!AY117)=0,ISNUMBER('FIN1-SOURCE'!BB117)),"",IF(OR('FIN1-SOURCE'!AW117="O",'FIN1-SOURCE'!AZ117="O"),"O",IF(AND('FIN1-SOURCE'!AW117='FIN1-SOURCE'!AZ117,OR('FIN1-SOURCE'!AW117="K",'FIN1-SOURCE'!AW117="W",'FIN1-SOURCE'!AW117="M")),UPPER( 'FIN1-SOURCE'!AW117),"")))</f>
        <v/>
      </c>
      <c r="J1269" s="281" t="s">
        <v>711</v>
      </c>
      <c r="K1269" s="280" t="str">
        <f>IF(AND(ISBLANK('FIN1-SOURCE'!BB117),$L$1269&lt;&gt;"M"),"",'FIN1-SOURCE'!BB117)</f>
        <v/>
      </c>
      <c r="L1269" s="280" t="str">
        <f>IF(ISBLANK('FIN1-SOURCE'!BC117),"",'FIN1-SOURCE'!BC117)</f>
        <v/>
      </c>
      <c r="M1269" s="257" t="str">
        <f t="shared" si="21"/>
        <v>OK</v>
      </c>
      <c r="N1269" s="15"/>
    </row>
    <row r="1270" spans="1:14" ht="33.75" x14ac:dyDescent="0.25">
      <c r="A1270" s="257" t="s">
        <v>834</v>
      </c>
      <c r="B1270" s="257" t="s">
        <v>7874</v>
      </c>
      <c r="C1270" s="257" t="s">
        <v>688</v>
      </c>
      <c r="D1270" s="277" t="s">
        <v>7875</v>
      </c>
      <c r="E1270" s="278" t="s">
        <v>711</v>
      </c>
      <c r="F1270" s="279" t="s">
        <v>688</v>
      </c>
      <c r="G1270" s="277" t="s">
        <v>2877</v>
      </c>
      <c r="H1270" s="280" t="str">
        <f>IF(OR(AND('FIN1-SOURCE'!AV118="",'FIN1-SOURCE'!AW118=""),AND('FIN1-SOURCE'!AY118="",'FIN1-SOURCE'!AZ118=""),AND('FIN1-SOURCE'!AW118="K",'FIN1-SOURCE'!AZ118="K"),OR('FIN1-SOURCE'!AW118="O",'FIN1-SOURCE'!AZ118="O")),"",SUM('FIN1-SOURCE'!AV118,'FIN1-SOURCE'!AY118))</f>
        <v/>
      </c>
      <c r="I1270" s="280" t="str">
        <f xml:space="preserve"> IF(AND(OR(AND('FIN1-SOURCE'!AW118="O",'FIN1-SOURCE'!AZ118="O"),AND('FIN1-SOURCE'!AW118="K",'FIN1-SOURCE'!AZ118="K")),SUM('FIN1-SOURCE'!AV118,'FIN1-SOURCE'!AY118)=0,ISNUMBER('FIN1-SOURCE'!BB118)),"",IF(OR('FIN1-SOURCE'!AW118="O",'FIN1-SOURCE'!AZ118="O"),"O",IF(AND('FIN1-SOURCE'!AW118='FIN1-SOURCE'!AZ118,OR('FIN1-SOURCE'!AW118="K",'FIN1-SOURCE'!AW118="W",'FIN1-SOURCE'!AW118="M")),UPPER( 'FIN1-SOURCE'!AW118),"")))</f>
        <v/>
      </c>
      <c r="J1270" s="281" t="s">
        <v>711</v>
      </c>
      <c r="K1270" s="280" t="str">
        <f>IF(AND(ISBLANK('FIN1-SOURCE'!BB118),$L$1270&lt;&gt;"M"),"",'FIN1-SOURCE'!BB118)</f>
        <v/>
      </c>
      <c r="L1270" s="280" t="str">
        <f>IF(ISBLANK('FIN1-SOURCE'!BC118),"",'FIN1-SOURCE'!BC118)</f>
        <v/>
      </c>
      <c r="M1270" s="257" t="str">
        <f t="shared" si="21"/>
        <v>OK</v>
      </c>
      <c r="N1270" s="15"/>
    </row>
    <row r="1271" spans="1:14" ht="33.75" x14ac:dyDescent="0.25">
      <c r="A1271" s="257" t="s">
        <v>834</v>
      </c>
      <c r="B1271" s="257" t="s">
        <v>7876</v>
      </c>
      <c r="C1271" s="257" t="s">
        <v>688</v>
      </c>
      <c r="D1271" s="277" t="s">
        <v>7877</v>
      </c>
      <c r="E1271" s="278" t="s">
        <v>711</v>
      </c>
      <c r="F1271" s="279" t="s">
        <v>688</v>
      </c>
      <c r="G1271" s="277" t="s">
        <v>2878</v>
      </c>
      <c r="H1271" s="280" t="str">
        <f>IF(OR(AND('FIN1-SOURCE'!BB117="",'FIN1-SOURCE'!BC117=""),AND('FIN1-SOURCE'!BB118="",'FIN1-SOURCE'!BC118=""),AND('FIN1-SOURCE'!BC117="K",'FIN1-SOURCE'!BC118="K"),OR('FIN1-SOURCE'!BC117="O",'FIN1-SOURCE'!BC118="O")),"",SUM('FIN1-SOURCE'!BB117,'FIN1-SOURCE'!BB118))</f>
        <v/>
      </c>
      <c r="I1271" s="280" t="str">
        <f>IF(AND(OR(AND('FIN1-SOURCE'!BC117="O",'FIN1-SOURCE'!BC118="O"),AND('FIN1-SOURCE'!BC117="K",'FIN1-SOURCE'!BC118="K")),SUM('FIN1-SOURCE'!BB117,'FIN1-SOURCE'!BB118)=0,ISNUMBER('FIN1-SOURCE'!BB119)),"",IF(OR('FIN1-SOURCE'!BC117="O",'FIN1-SOURCE'!BC118="O"),"O",IF(AND('FIN1-SOURCE'!BC117='FIN1-SOURCE'!BC118,OR('FIN1-SOURCE'!BC117="K",'FIN1-SOURCE'!BC117="W",'FIN1-SOURCE'!BC117="M")), UPPER('FIN1-SOURCE'!BC117),"")))</f>
        <v/>
      </c>
      <c r="J1271" s="281" t="s">
        <v>711</v>
      </c>
      <c r="K1271" s="280" t="str">
        <f>IF(AND(ISBLANK('FIN1-SOURCE'!BB119),$L$1271&lt;&gt;"M"),"",'FIN1-SOURCE'!BB119)</f>
        <v/>
      </c>
      <c r="L1271" s="280" t="str">
        <f>IF(ISBLANK('FIN1-SOURCE'!BC119),"",'FIN1-SOURCE'!BC119)</f>
        <v/>
      </c>
      <c r="M1271" s="257" t="str">
        <f t="shared" si="21"/>
        <v>OK</v>
      </c>
      <c r="N1271" s="15"/>
    </row>
    <row r="1272" spans="1:14" ht="33.75" x14ac:dyDescent="0.25">
      <c r="A1272" s="257" t="s">
        <v>834</v>
      </c>
      <c r="B1272" s="257" t="s">
        <v>7878</v>
      </c>
      <c r="C1272" s="257" t="s">
        <v>688</v>
      </c>
      <c r="D1272" s="277" t="s">
        <v>7879</v>
      </c>
      <c r="E1272" s="278" t="s">
        <v>711</v>
      </c>
      <c r="F1272" s="279" t="s">
        <v>688</v>
      </c>
      <c r="G1272" s="277" t="s">
        <v>2879</v>
      </c>
      <c r="H1272" s="280" t="str">
        <f>IF(OR(AND('FIN1-SOURCE'!BB113="",'FIN1-SOURCE'!BC113=""),AND('FIN1-SOURCE'!BB119="",'FIN1-SOURCE'!BC119=""),AND('FIN1-SOURCE'!BC113="K",'FIN1-SOURCE'!BC119="K"),OR('FIN1-SOURCE'!BC113="O",'FIN1-SOURCE'!BC119="O")),"",SUM('FIN1-SOURCE'!BB113,'FIN1-SOURCE'!BB119))</f>
        <v/>
      </c>
      <c r="I1272" s="280" t="str">
        <f>IF(AND(OR(AND('FIN1-SOURCE'!BC113="O",'FIN1-SOURCE'!BC119="O"),AND('FIN1-SOURCE'!BC113="K",'FIN1-SOURCE'!BC119="K")),SUM('FIN1-SOURCE'!BB113,'FIN1-SOURCE'!BB119)=0,ISNUMBER('FIN1-SOURCE'!BB120)),"",IF(OR('FIN1-SOURCE'!BC113="O",'FIN1-SOURCE'!BC119="O"),"O",IF(AND('FIN1-SOURCE'!BC113='FIN1-SOURCE'!BC119,OR('FIN1-SOURCE'!BC113="K",'FIN1-SOURCE'!BC113="W",'FIN1-SOURCE'!BC113="M")), UPPER('FIN1-SOURCE'!BC113),"")))</f>
        <v/>
      </c>
      <c r="J1272" s="281" t="s">
        <v>711</v>
      </c>
      <c r="K1272" s="280" t="str">
        <f>IF(AND(ISBLANK('FIN1-SOURCE'!BB120),$L$1272&lt;&gt;"M"),"",'FIN1-SOURCE'!BB120)</f>
        <v/>
      </c>
      <c r="L1272" s="280" t="str">
        <f>IF(ISBLANK('FIN1-SOURCE'!BC120),"",'FIN1-SOURCE'!BC120)</f>
        <v/>
      </c>
      <c r="M1272" s="257" t="str">
        <f t="shared" si="21"/>
        <v>OK</v>
      </c>
      <c r="N1272" s="15"/>
    </row>
    <row r="1273" spans="1:14" ht="33.75" x14ac:dyDescent="0.25">
      <c r="A1273" s="257" t="s">
        <v>834</v>
      </c>
      <c r="B1273" s="257" t="s">
        <v>2880</v>
      </c>
      <c r="C1273" s="257" t="s">
        <v>688</v>
      </c>
      <c r="D1273" s="277" t="s">
        <v>2881</v>
      </c>
      <c r="E1273" s="278" t="s">
        <v>711</v>
      </c>
      <c r="F1273" s="279" t="s">
        <v>688</v>
      </c>
      <c r="G1273" s="277" t="s">
        <v>2882</v>
      </c>
      <c r="H1273" s="280" t="str">
        <f>IF(OR(AND('FIN1-SOURCE'!BB98="",'FIN1-SOURCE'!BC98=""),AND('FIN1-SOURCE'!BB109="",'FIN1-SOURCE'!BC109=""),AND('FIN1-SOURCE'!BC98="K",'FIN1-SOURCE'!BC109="K"),OR('FIN1-SOURCE'!BC98="O",'FIN1-SOURCE'!BC109="O")),"",SUM('FIN1-SOURCE'!BB98,'FIN1-SOURCE'!BB109))</f>
        <v/>
      </c>
      <c r="I1273" s="280" t="str">
        <f>IF(AND(OR(AND('FIN1-SOURCE'!BC98="O",'FIN1-SOURCE'!BC109="O"),AND('FIN1-SOURCE'!BC98="K",'FIN1-SOURCE'!BC109="K")),SUM('FIN1-SOURCE'!BB98,'FIN1-SOURCE'!BB109)=0,ISNUMBER('FIN1-SOURCE'!BB121)),"",IF(OR('FIN1-SOURCE'!BC98="O",'FIN1-SOURCE'!BC109="O"),"O",IF(AND('FIN1-SOURCE'!BC98='FIN1-SOURCE'!BC109,OR('FIN1-SOURCE'!BC98="K",'FIN1-SOURCE'!BC98="W",'FIN1-SOURCE'!BC98="M")), UPPER('FIN1-SOURCE'!BC98),"")))</f>
        <v/>
      </c>
      <c r="J1273" s="281" t="s">
        <v>711</v>
      </c>
      <c r="K1273" s="280" t="str">
        <f>IF(AND(ISBLANK('FIN1-SOURCE'!BB121),$L$1273&lt;&gt;"M"),"",'FIN1-SOURCE'!BB121)</f>
        <v/>
      </c>
      <c r="L1273" s="280" t="str">
        <f>IF(ISBLANK('FIN1-SOURCE'!BC121),"",'FIN1-SOURCE'!BC121)</f>
        <v/>
      </c>
      <c r="M1273" s="257" t="str">
        <f t="shared" si="21"/>
        <v>OK</v>
      </c>
      <c r="N1273" s="15"/>
    </row>
    <row r="1274" spans="1:14" ht="33.75" x14ac:dyDescent="0.25">
      <c r="A1274" s="257" t="s">
        <v>834</v>
      </c>
      <c r="B1274" s="257" t="s">
        <v>2883</v>
      </c>
      <c r="C1274" s="257" t="s">
        <v>688</v>
      </c>
      <c r="D1274" s="277" t="s">
        <v>2884</v>
      </c>
      <c r="E1274" s="278" t="s">
        <v>711</v>
      </c>
      <c r="F1274" s="279" t="s">
        <v>688</v>
      </c>
      <c r="G1274" s="277" t="s">
        <v>2885</v>
      </c>
      <c r="H1274" s="280" t="str">
        <f>IF(OR(AND('FIN1-SOURCE'!BB99="",'FIN1-SOURCE'!BC99=""),AND('FIN1-SOURCE'!BB110="",'FIN1-SOURCE'!BC110=""),AND('FIN1-SOURCE'!BC99="K",'FIN1-SOURCE'!BC110="K"),OR('FIN1-SOURCE'!BC99="O",'FIN1-SOURCE'!BC110="O")),"",SUM('FIN1-SOURCE'!BB99,'FIN1-SOURCE'!BB110))</f>
        <v/>
      </c>
      <c r="I1274" s="280" t="str">
        <f>IF(AND(OR(AND('FIN1-SOURCE'!BC99="O",'FIN1-SOURCE'!BC110="O"),AND('FIN1-SOURCE'!BC99="K",'FIN1-SOURCE'!BC110="K")),SUM('FIN1-SOURCE'!BB99,'FIN1-SOURCE'!BB110)=0,ISNUMBER('FIN1-SOURCE'!BB122)),"",IF(OR('FIN1-SOURCE'!BC99="O",'FIN1-SOURCE'!BC110="O"),"O",IF(AND('FIN1-SOURCE'!BC99='FIN1-SOURCE'!BC110,OR('FIN1-SOURCE'!BC99="K",'FIN1-SOURCE'!BC99="W",'FIN1-SOURCE'!BC99="M")), UPPER('FIN1-SOURCE'!BC99),"")))</f>
        <v/>
      </c>
      <c r="J1274" s="281" t="s">
        <v>711</v>
      </c>
      <c r="K1274" s="280" t="str">
        <f>IF(AND(ISBLANK('FIN1-SOURCE'!BB122),$L$1274&lt;&gt;"M"),"",'FIN1-SOURCE'!BB122)</f>
        <v/>
      </c>
      <c r="L1274" s="280" t="str">
        <f>IF(ISBLANK('FIN1-SOURCE'!BC122),"",'FIN1-SOURCE'!BC122)</f>
        <v/>
      </c>
      <c r="M1274" s="257" t="str">
        <f t="shared" si="21"/>
        <v>OK</v>
      </c>
      <c r="N1274" s="15"/>
    </row>
    <row r="1275" spans="1:14" ht="33.75" x14ac:dyDescent="0.25">
      <c r="A1275" s="257" t="s">
        <v>834</v>
      </c>
      <c r="B1275" s="257" t="s">
        <v>2886</v>
      </c>
      <c r="C1275" s="257" t="s">
        <v>688</v>
      </c>
      <c r="D1275" s="277" t="s">
        <v>2887</v>
      </c>
      <c r="E1275" s="278" t="s">
        <v>711</v>
      </c>
      <c r="F1275" s="279" t="s">
        <v>688</v>
      </c>
      <c r="G1275" s="277" t="s">
        <v>2888</v>
      </c>
      <c r="H1275" s="280" t="str">
        <f>IF(OR(AND('FIN1-SOURCE'!BB100="",'FIN1-SOURCE'!BC100=""),AND('FIN1-SOURCE'!BB111="",'FIN1-SOURCE'!BC111=""),AND('FIN1-SOURCE'!BC100="K",'FIN1-SOURCE'!BC111="K"),OR('FIN1-SOURCE'!BC100="O",'FIN1-SOURCE'!BC111="O")),"",SUM('FIN1-SOURCE'!BB100,'FIN1-SOURCE'!BB111))</f>
        <v/>
      </c>
      <c r="I1275" s="280" t="str">
        <f>IF(AND(OR(AND('FIN1-SOURCE'!BC100="O",'FIN1-SOURCE'!BC111="O"),AND('FIN1-SOURCE'!BC100="K",'FIN1-SOURCE'!BC111="K")),SUM('FIN1-SOURCE'!BB100,'FIN1-SOURCE'!BB111)=0,ISNUMBER('FIN1-SOURCE'!BB123)),"",IF(OR('FIN1-SOURCE'!BC100="O",'FIN1-SOURCE'!BC111="O"),"O",IF(AND('FIN1-SOURCE'!BC100='FIN1-SOURCE'!BC111,OR('FIN1-SOURCE'!BC100="K",'FIN1-SOURCE'!BC100="W",'FIN1-SOURCE'!BC100="M")), UPPER('FIN1-SOURCE'!BC100),"")))</f>
        <v/>
      </c>
      <c r="J1275" s="281" t="s">
        <v>711</v>
      </c>
      <c r="K1275" s="280" t="str">
        <f>IF(AND(ISBLANK('FIN1-SOURCE'!BB123),$L$1275&lt;&gt;"M"),"",'FIN1-SOURCE'!BB123)</f>
        <v/>
      </c>
      <c r="L1275" s="280" t="str">
        <f>IF(ISBLANK('FIN1-SOURCE'!BC123),"",'FIN1-SOURCE'!BC123)</f>
        <v/>
      </c>
      <c r="M1275" s="257" t="str">
        <f t="shared" si="21"/>
        <v>OK</v>
      </c>
      <c r="N1275" s="15"/>
    </row>
    <row r="1276" spans="1:14" ht="33.75" x14ac:dyDescent="0.25">
      <c r="A1276" s="257" t="s">
        <v>834</v>
      </c>
      <c r="B1276" s="257" t="s">
        <v>2889</v>
      </c>
      <c r="C1276" s="257" t="s">
        <v>688</v>
      </c>
      <c r="D1276" s="277" t="s">
        <v>2890</v>
      </c>
      <c r="E1276" s="278" t="s">
        <v>711</v>
      </c>
      <c r="F1276" s="279" t="s">
        <v>688</v>
      </c>
      <c r="G1276" s="277" t="s">
        <v>2891</v>
      </c>
      <c r="H1276" s="280" t="str">
        <f>IF(OR(AND('FIN1-SOURCE'!BB101="",'FIN1-SOURCE'!BC101=""),AND('FIN1-SOURCE'!BB112="",'FIN1-SOURCE'!BC112=""),AND('FIN1-SOURCE'!BC101="K",'FIN1-SOURCE'!BC112="K"),OR('FIN1-SOURCE'!BC101="O",'FIN1-SOURCE'!BC112="O")),"",SUM('FIN1-SOURCE'!BB101,'FIN1-SOURCE'!BB112))</f>
        <v/>
      </c>
      <c r="I1276" s="280" t="str">
        <f>IF(AND(OR(AND('FIN1-SOURCE'!BC101="O",'FIN1-SOURCE'!BC112="O"),AND('FIN1-SOURCE'!BC101="K",'FIN1-SOURCE'!BC112="K")),SUM('FIN1-SOURCE'!BB101,'FIN1-SOURCE'!BB112)=0,ISNUMBER('FIN1-SOURCE'!BB124)),"",IF(OR('FIN1-SOURCE'!BC101="O",'FIN1-SOURCE'!BC112="O"),"O",IF(AND('FIN1-SOURCE'!BC101='FIN1-SOURCE'!BC112,OR('FIN1-SOURCE'!BC101="K",'FIN1-SOURCE'!BC101="W",'FIN1-SOURCE'!BC101="M")), UPPER('FIN1-SOURCE'!BC101),"")))</f>
        <v/>
      </c>
      <c r="J1276" s="281" t="s">
        <v>711</v>
      </c>
      <c r="K1276" s="280" t="str">
        <f>IF(AND(ISBLANK('FIN1-SOURCE'!BB124),$L$1276&lt;&gt;"M"),"",'FIN1-SOURCE'!BB124)</f>
        <v/>
      </c>
      <c r="L1276" s="280" t="str">
        <f>IF(ISBLANK('FIN1-SOURCE'!BC124),"",'FIN1-SOURCE'!BC124)</f>
        <v/>
      </c>
      <c r="M1276" s="257" t="str">
        <f t="shared" si="21"/>
        <v>OK</v>
      </c>
      <c r="N1276" s="15"/>
    </row>
    <row r="1277" spans="1:14" ht="33.75" x14ac:dyDescent="0.25">
      <c r="A1277" s="257" t="s">
        <v>834</v>
      </c>
      <c r="B1277" s="257" t="s">
        <v>7880</v>
      </c>
      <c r="C1277" s="257" t="s">
        <v>688</v>
      </c>
      <c r="D1277" s="277" t="s">
        <v>7881</v>
      </c>
      <c r="E1277" s="278" t="s">
        <v>711</v>
      </c>
      <c r="F1277" s="279" t="s">
        <v>688</v>
      </c>
      <c r="G1277" s="277" t="s">
        <v>2892</v>
      </c>
      <c r="H1277" s="280" t="str">
        <f>IF(OR(AND('FIN1-SOURCE'!BB102="",'FIN1-SOURCE'!BC102=""),AND('FIN1-SOURCE'!BB113="",'FIN1-SOURCE'!BC113=""),AND('FIN1-SOURCE'!BC102="K",'FIN1-SOURCE'!BC113="K"),OR('FIN1-SOURCE'!BC102="O",'FIN1-SOURCE'!BC113="O")),"",SUM('FIN1-SOURCE'!BB102,'FIN1-SOURCE'!BB113))</f>
        <v/>
      </c>
      <c r="I1277" s="280" t="str">
        <f>IF(AND(OR(AND('FIN1-SOURCE'!BC102="O",'FIN1-SOURCE'!BC113="O"),AND('FIN1-SOURCE'!BC102="K",'FIN1-SOURCE'!BC113="K")),SUM('FIN1-SOURCE'!BB102,'FIN1-SOURCE'!BB113)=0,ISNUMBER('FIN1-SOURCE'!BB125)),"",IF(OR('FIN1-SOURCE'!BC102="O",'FIN1-SOURCE'!BC113="O"),"O",IF(AND('FIN1-SOURCE'!BC102='FIN1-SOURCE'!BC113,OR('FIN1-SOURCE'!BC102="K",'FIN1-SOURCE'!BC102="W",'FIN1-SOURCE'!BC102="M")), UPPER('FIN1-SOURCE'!BC102),"")))</f>
        <v/>
      </c>
      <c r="J1277" s="281" t="s">
        <v>711</v>
      </c>
      <c r="K1277" s="280" t="str">
        <f>IF(AND(ISBLANK('FIN1-SOURCE'!BB125),$L$1277&lt;&gt;"M"),"",'FIN1-SOURCE'!BB125)</f>
        <v/>
      </c>
      <c r="L1277" s="280" t="str">
        <f>IF(ISBLANK('FIN1-SOURCE'!BC125),"",'FIN1-SOURCE'!BC125)</f>
        <v/>
      </c>
      <c r="M1277" s="257" t="str">
        <f t="shared" si="21"/>
        <v>OK</v>
      </c>
      <c r="N1277" s="15"/>
    </row>
    <row r="1278" spans="1:14" ht="33.75" x14ac:dyDescent="0.25">
      <c r="A1278" s="257" t="s">
        <v>834</v>
      </c>
      <c r="B1278" s="257" t="s">
        <v>7882</v>
      </c>
      <c r="C1278" s="257" t="s">
        <v>688</v>
      </c>
      <c r="D1278" s="277" t="s">
        <v>7883</v>
      </c>
      <c r="E1278" s="278" t="s">
        <v>711</v>
      </c>
      <c r="F1278" s="279" t="s">
        <v>688</v>
      </c>
      <c r="G1278" s="277" t="s">
        <v>2893</v>
      </c>
      <c r="H1278" s="280" t="str">
        <f>IF(OR(AND('FIN1-SOURCE'!BB103="",'FIN1-SOURCE'!BC103=""),AND('FIN1-SOURCE'!BB115="",'FIN1-SOURCE'!BC115=""),AND('FIN1-SOURCE'!BC103="K",'FIN1-SOURCE'!BC115="K"),OR('FIN1-SOURCE'!BC103="O",'FIN1-SOURCE'!BC115="O")),"",SUM('FIN1-SOURCE'!BB103,'FIN1-SOURCE'!BB115))</f>
        <v/>
      </c>
      <c r="I1278" s="280" t="str">
        <f>IF(AND(OR(AND('FIN1-SOURCE'!BC103="O",'FIN1-SOURCE'!BC115="O"),AND('FIN1-SOURCE'!BC103="K",'FIN1-SOURCE'!BC115="K")),SUM('FIN1-SOURCE'!BB103,'FIN1-SOURCE'!BB115)=0,ISNUMBER('FIN1-SOURCE'!BB126)),"",IF(OR('FIN1-SOURCE'!BC103="O",'FIN1-SOURCE'!BC115="O"),"O",IF(AND('FIN1-SOURCE'!BC103='FIN1-SOURCE'!BC115,OR('FIN1-SOURCE'!BC103="K",'FIN1-SOURCE'!BC103="W",'FIN1-SOURCE'!BC103="M")), UPPER('FIN1-SOURCE'!BC103),"")))</f>
        <v/>
      </c>
      <c r="J1278" s="281" t="s">
        <v>711</v>
      </c>
      <c r="K1278" s="280" t="str">
        <f>IF(AND(ISBLANK('FIN1-SOURCE'!BB126),$L$1278&lt;&gt;"M"),"",'FIN1-SOURCE'!BB126)</f>
        <v/>
      </c>
      <c r="L1278" s="280" t="str">
        <f>IF(ISBLANK('FIN1-SOURCE'!BC126),"",'FIN1-SOURCE'!BC126)</f>
        <v/>
      </c>
      <c r="M1278" s="257" t="str">
        <f t="shared" si="21"/>
        <v>OK</v>
      </c>
      <c r="N1278" s="15"/>
    </row>
    <row r="1279" spans="1:14" ht="33.75" x14ac:dyDescent="0.25">
      <c r="A1279" s="257" t="s">
        <v>834</v>
      </c>
      <c r="B1279" s="257" t="s">
        <v>7884</v>
      </c>
      <c r="C1279" s="257" t="s">
        <v>688</v>
      </c>
      <c r="D1279" s="277" t="s">
        <v>7885</v>
      </c>
      <c r="E1279" s="278" t="s">
        <v>711</v>
      </c>
      <c r="F1279" s="279" t="s">
        <v>688</v>
      </c>
      <c r="G1279" s="277" t="s">
        <v>2894</v>
      </c>
      <c r="H1279" s="280" t="str">
        <f>IF(OR(AND('FIN1-SOURCE'!BB107="",'FIN1-SOURCE'!BC107=""),AND('FIN1-SOURCE'!BB125="",'FIN1-SOURCE'!BC125=""),AND('FIN1-SOURCE'!BC107="K",'FIN1-SOURCE'!BC125="K"),OR('FIN1-SOURCE'!BC107="O",'FIN1-SOURCE'!BC125="O")),"",SUM('FIN1-SOURCE'!BB107,'FIN1-SOURCE'!BB125))</f>
        <v/>
      </c>
      <c r="I1279" s="280" t="str">
        <f>IF(AND(OR(AND('FIN1-SOURCE'!BC107="O",'FIN1-SOURCE'!BC125="O"),AND('FIN1-SOURCE'!BC107="K",'FIN1-SOURCE'!BC125="K")),SUM('FIN1-SOURCE'!BB107,'FIN1-SOURCE'!BB125)=0,ISNUMBER('FIN1-SOURCE'!BB127)),"",IF(OR('FIN1-SOURCE'!BC107="O",'FIN1-SOURCE'!BC125="O"),"O",IF(AND('FIN1-SOURCE'!BC107='FIN1-SOURCE'!BC125,OR('FIN1-SOURCE'!BC107="K",'FIN1-SOURCE'!BC107="W",'FIN1-SOURCE'!BC107="M")), UPPER('FIN1-SOURCE'!BC107),"")))</f>
        <v/>
      </c>
      <c r="J1279" s="281" t="s">
        <v>711</v>
      </c>
      <c r="K1279" s="280" t="str">
        <f>IF(AND(ISBLANK('FIN1-SOURCE'!BB127),$L$1279&lt;&gt;"M"),"",'FIN1-SOURCE'!BB127)</f>
        <v/>
      </c>
      <c r="L1279" s="280" t="str">
        <f>IF(ISBLANK('FIN1-SOURCE'!BC127),"",'FIN1-SOURCE'!BC127)</f>
        <v/>
      </c>
      <c r="M1279" s="257" t="str">
        <f t="shared" si="21"/>
        <v>OK</v>
      </c>
      <c r="N1279" s="15"/>
    </row>
    <row r="1280" spans="1:14" ht="45" x14ac:dyDescent="0.25">
      <c r="A1280" s="257" t="s">
        <v>834</v>
      </c>
      <c r="B1280" s="257" t="s">
        <v>7886</v>
      </c>
      <c r="C1280" s="257" t="s">
        <v>688</v>
      </c>
      <c r="D1280" s="277" t="s">
        <v>7887</v>
      </c>
      <c r="E1280" s="278" t="s">
        <v>711</v>
      </c>
      <c r="F1280" s="279" t="s">
        <v>688</v>
      </c>
      <c r="G1280" s="277" t="s">
        <v>2895</v>
      </c>
      <c r="H1280" s="280" t="str">
        <f>IF(OR(AND('FIN1-SOURCE'!BB71="",'FIN1-SOURCE'!BC71=""),AND('FIN1-SOURCE'!BB87="",'FIN1-SOURCE'!BC87=""),AND('FIN1-SOURCE'!BB121="",'FIN1-SOURCE'!BC121=""),AND('FIN1-SOURCE'!BC71="K",'FIN1-SOURCE'!BC87="K",'FIN1-SOURCE'!BC121="K"),OR('FIN1-SOURCE'!BC71="O",'FIN1-SOURCE'!BC87="O",'FIN1-SOURCE'!BC121="O")),"",SUM('FIN1-SOURCE'!BB71,'FIN1-SOURCE'!BB87,'FIN1-SOURCE'!BB121))</f>
        <v/>
      </c>
      <c r="I1280" s="280" t="str">
        <f>IF(AND(OR(AND('FIN1-SOURCE'!BC71="O",'FIN1-SOURCE'!BC87="O",'FIN1-SOURCE'!BC121="O"),AND('FIN1-SOURCE'!BC71="K",'FIN1-SOURCE'!BC87="K",'FIN1-SOURCE'!BC121="K")),SUM('FIN1-SOURCE'!BB71,'FIN1-SOURCE'!BB87,'FIN1-SOURCE'!BB121)=0,ISNUMBER('FIN1-SOURCE'!BB128)),"",IF(OR('FIN1-SOURCE'!BC71="O",'FIN1-SOURCE'!BC87="O",'FIN1-SOURCE'!BC121="O"),"O",IF(AND('FIN1-SOURCE'!BC71='FIN1-SOURCE'!BC87,'FIN1-SOURCE'!BC87='FIN1-SOURCE'!BC121,OR('FIN1-SOURCE'!BC71="K",'FIN1-SOURCE'!BC71="W",'FIN1-SOURCE'!BC71="M")), UPPER('FIN1-SOURCE'!BC71),"")))</f>
        <v/>
      </c>
      <c r="J1280" s="281" t="s">
        <v>711</v>
      </c>
      <c r="K1280" s="280" t="str">
        <f>IF(AND(ISBLANK('FIN1-SOURCE'!BB128),$L$1280&lt;&gt;"M"),"",'FIN1-SOURCE'!BB128)</f>
        <v/>
      </c>
      <c r="L1280" s="280" t="str">
        <f>IF(ISBLANK('FIN1-SOURCE'!BC128),"",'FIN1-SOURCE'!BC128)</f>
        <v/>
      </c>
      <c r="M1280" s="257" t="str">
        <f t="shared" si="21"/>
        <v>OK</v>
      </c>
      <c r="N1280" s="15"/>
    </row>
    <row r="1281" spans="1:14" ht="45" x14ac:dyDescent="0.25">
      <c r="A1281" s="257" t="s">
        <v>834</v>
      </c>
      <c r="B1281" s="257" t="s">
        <v>7888</v>
      </c>
      <c r="C1281" s="257" t="s">
        <v>688</v>
      </c>
      <c r="D1281" s="277" t="s">
        <v>7889</v>
      </c>
      <c r="E1281" s="278" t="s">
        <v>711</v>
      </c>
      <c r="F1281" s="279" t="s">
        <v>688</v>
      </c>
      <c r="G1281" s="277" t="s">
        <v>2896</v>
      </c>
      <c r="H1281" s="280" t="str">
        <f>IF(OR(AND('FIN1-SOURCE'!BB72="",'FIN1-SOURCE'!BC72=""),AND('FIN1-SOURCE'!BB88="",'FIN1-SOURCE'!BC88=""),AND('FIN1-SOURCE'!BB122="",'FIN1-SOURCE'!BC122=""),AND('FIN1-SOURCE'!BC72="K",'FIN1-SOURCE'!BC88="K",'FIN1-SOURCE'!BC122="K"),OR('FIN1-SOURCE'!BC72="O",'FIN1-SOURCE'!BC88="O",'FIN1-SOURCE'!BC122="O")),"",SUM('FIN1-SOURCE'!BB72,'FIN1-SOURCE'!BB88,'FIN1-SOURCE'!BB122))</f>
        <v/>
      </c>
      <c r="I1281" s="280" t="str">
        <f>IF(AND(OR(AND('FIN1-SOURCE'!BC72="O",'FIN1-SOURCE'!BC88="O",'FIN1-SOURCE'!BC122="O"),AND('FIN1-SOURCE'!BC72="K",'FIN1-SOURCE'!BC88="K",'FIN1-SOURCE'!BC122="K")),SUM('FIN1-SOURCE'!BB72,'FIN1-SOURCE'!BB88,'FIN1-SOURCE'!BB122)=0,ISNUMBER('FIN1-SOURCE'!BB129)),"",IF(OR('FIN1-SOURCE'!BC72="O",'FIN1-SOURCE'!BC88="O",'FIN1-SOURCE'!BC122="O"),"O",IF(AND('FIN1-SOURCE'!BC72='FIN1-SOURCE'!BC88,'FIN1-SOURCE'!BC88='FIN1-SOURCE'!BC122,OR('FIN1-SOURCE'!BC72="K",'FIN1-SOURCE'!BC72="W",'FIN1-SOURCE'!BC72="M")), UPPER('FIN1-SOURCE'!BC72),"")))</f>
        <v/>
      </c>
      <c r="J1281" s="281" t="s">
        <v>711</v>
      </c>
      <c r="K1281" s="280" t="str">
        <f>IF(AND(ISBLANK('FIN1-SOURCE'!BB129),$L$1281&lt;&gt;"M"),"",'FIN1-SOURCE'!BB129)</f>
        <v/>
      </c>
      <c r="L1281" s="280" t="str">
        <f>IF(ISBLANK('FIN1-SOURCE'!BC129),"",'FIN1-SOURCE'!BC129)</f>
        <v/>
      </c>
      <c r="M1281" s="257" t="str">
        <f t="shared" si="21"/>
        <v>OK</v>
      </c>
      <c r="N1281" s="15"/>
    </row>
    <row r="1282" spans="1:14" ht="45" x14ac:dyDescent="0.25">
      <c r="A1282" s="257" t="s">
        <v>834</v>
      </c>
      <c r="B1282" s="257" t="s">
        <v>7890</v>
      </c>
      <c r="C1282" s="257" t="s">
        <v>688</v>
      </c>
      <c r="D1282" s="277" t="s">
        <v>7891</v>
      </c>
      <c r="E1282" s="278" t="s">
        <v>711</v>
      </c>
      <c r="F1282" s="279" t="s">
        <v>688</v>
      </c>
      <c r="G1282" s="277" t="s">
        <v>2897</v>
      </c>
      <c r="H1282" s="280" t="str">
        <f>IF(OR(AND('FIN1-SOURCE'!BB73="",'FIN1-SOURCE'!BC73=""),AND('FIN1-SOURCE'!BB89="",'FIN1-SOURCE'!BC89=""),AND('FIN1-SOURCE'!BB123="",'FIN1-SOURCE'!BC123=""),AND('FIN1-SOURCE'!BC73="K",'FIN1-SOURCE'!BC89="K",'FIN1-SOURCE'!BC123="K"),OR('FIN1-SOURCE'!BC73="O",'FIN1-SOURCE'!BC89="O",'FIN1-SOURCE'!BC123="O")),"",SUM('FIN1-SOURCE'!BB73,'FIN1-SOURCE'!BB89,'FIN1-SOURCE'!BB123))</f>
        <v/>
      </c>
      <c r="I1282" s="280" t="str">
        <f>IF(AND(OR(AND('FIN1-SOURCE'!BC73="O",'FIN1-SOURCE'!BC89="O",'FIN1-SOURCE'!BC123="O"),AND('FIN1-SOURCE'!BC73="K",'FIN1-SOURCE'!BC89="K",'FIN1-SOURCE'!BC123="K")),SUM('FIN1-SOURCE'!BB73,'FIN1-SOURCE'!BB89,'FIN1-SOURCE'!BB123)=0,ISNUMBER('FIN1-SOURCE'!BB130)),"",IF(OR('FIN1-SOURCE'!BC73="O",'FIN1-SOURCE'!BC89="O",'FIN1-SOURCE'!BC123="O"),"O",IF(AND('FIN1-SOURCE'!BC73='FIN1-SOURCE'!BC89,'FIN1-SOURCE'!BC89='FIN1-SOURCE'!BC123,OR('FIN1-SOURCE'!BC73="K",'FIN1-SOURCE'!BC73="W",'FIN1-SOURCE'!BC73="M")), UPPER('FIN1-SOURCE'!BC73),"")))</f>
        <v/>
      </c>
      <c r="J1282" s="281" t="s">
        <v>711</v>
      </c>
      <c r="K1282" s="280" t="str">
        <f>IF(AND(ISBLANK('FIN1-SOURCE'!BB130),$L$1282&lt;&gt;"M"),"",'FIN1-SOURCE'!BB130)</f>
        <v/>
      </c>
      <c r="L1282" s="280" t="str">
        <f>IF(ISBLANK('FIN1-SOURCE'!BC130),"",'FIN1-SOURCE'!BC130)</f>
        <v/>
      </c>
      <c r="M1282" s="257" t="str">
        <f t="shared" si="21"/>
        <v>OK</v>
      </c>
      <c r="N1282" s="15"/>
    </row>
    <row r="1283" spans="1:14" ht="45" x14ac:dyDescent="0.25">
      <c r="A1283" s="257" t="s">
        <v>834</v>
      </c>
      <c r="B1283" s="257" t="s">
        <v>7892</v>
      </c>
      <c r="C1283" s="257" t="s">
        <v>688</v>
      </c>
      <c r="D1283" s="277" t="s">
        <v>7893</v>
      </c>
      <c r="E1283" s="278" t="s">
        <v>711</v>
      </c>
      <c r="F1283" s="279" t="s">
        <v>688</v>
      </c>
      <c r="G1283" s="277" t="s">
        <v>2898</v>
      </c>
      <c r="H1283" s="280" t="str">
        <f>IF(OR(AND('FIN1-SOURCE'!BB74="",'FIN1-SOURCE'!BC74=""),AND('FIN1-SOURCE'!BB90="",'FIN1-SOURCE'!BC90=""),AND('FIN1-SOURCE'!BB124="",'FIN1-SOURCE'!BC124=""),AND('FIN1-SOURCE'!BC74="K",'FIN1-SOURCE'!BC90="K",'FIN1-SOURCE'!BC124="K"),OR('FIN1-SOURCE'!BC74="O",'FIN1-SOURCE'!BC90="O",'FIN1-SOURCE'!BC124="O")),"",SUM('FIN1-SOURCE'!BB74,'FIN1-SOURCE'!BB90,'FIN1-SOURCE'!BB124))</f>
        <v/>
      </c>
      <c r="I1283" s="280" t="str">
        <f>IF(AND(OR(AND('FIN1-SOURCE'!BC74="O",'FIN1-SOURCE'!BC90="O",'FIN1-SOURCE'!BC124="O"),AND('FIN1-SOURCE'!BC74="K",'FIN1-SOURCE'!BC90="K",'FIN1-SOURCE'!BC124="K")),SUM('FIN1-SOURCE'!BB74,'FIN1-SOURCE'!BB90,'FIN1-SOURCE'!BB124)=0,ISNUMBER('FIN1-SOURCE'!BB131)),"",IF(OR('FIN1-SOURCE'!BC74="O",'FIN1-SOURCE'!BC90="O",'FIN1-SOURCE'!BC124="O"),"O",IF(AND('FIN1-SOURCE'!BC74='FIN1-SOURCE'!BC90,'FIN1-SOURCE'!BC90='FIN1-SOURCE'!BC124,OR('FIN1-SOURCE'!BC74="K",'FIN1-SOURCE'!BC74="W",'FIN1-SOURCE'!BC74="M")), UPPER('FIN1-SOURCE'!BC74),"")))</f>
        <v/>
      </c>
      <c r="J1283" s="281" t="s">
        <v>711</v>
      </c>
      <c r="K1283" s="280" t="str">
        <f>IF(AND(ISBLANK('FIN1-SOURCE'!BB131),$L$1283&lt;&gt;"M"),"",'FIN1-SOURCE'!BB131)</f>
        <v/>
      </c>
      <c r="L1283" s="280" t="str">
        <f>IF(ISBLANK('FIN1-SOURCE'!BC131),"",'FIN1-SOURCE'!BC131)</f>
        <v/>
      </c>
      <c r="M1283" s="257" t="str">
        <f t="shared" si="21"/>
        <v>OK</v>
      </c>
      <c r="N1283" s="15"/>
    </row>
    <row r="1284" spans="1:14" ht="45" x14ac:dyDescent="0.25">
      <c r="A1284" s="257" t="s">
        <v>834</v>
      </c>
      <c r="B1284" s="257" t="s">
        <v>7894</v>
      </c>
      <c r="C1284" s="257" t="s">
        <v>688</v>
      </c>
      <c r="D1284" s="277" t="s">
        <v>7895</v>
      </c>
      <c r="E1284" s="278" t="s">
        <v>711</v>
      </c>
      <c r="F1284" s="279" t="s">
        <v>688</v>
      </c>
      <c r="G1284" s="277" t="s">
        <v>2899</v>
      </c>
      <c r="H1284" s="280" t="str">
        <f>IF(OR(AND('FIN1-SOURCE'!BB75="",'FIN1-SOURCE'!BC75=""),AND('FIN1-SOURCE'!BB91="",'FIN1-SOURCE'!BC91=""),AND('FIN1-SOURCE'!BB125="",'FIN1-SOURCE'!BC125=""),AND('FIN1-SOURCE'!BC75="K",'FIN1-SOURCE'!BC91="K",'FIN1-SOURCE'!BC125="K"),OR('FIN1-SOURCE'!BC75="O",'FIN1-SOURCE'!BC91="O",'FIN1-SOURCE'!BC125="O")),"",SUM('FIN1-SOURCE'!BB75,'FIN1-SOURCE'!BB91,'FIN1-SOURCE'!BB125))</f>
        <v/>
      </c>
      <c r="I1284" s="280" t="str">
        <f>IF(AND(OR(AND('FIN1-SOURCE'!BC75="O",'FIN1-SOURCE'!BC91="O",'FIN1-SOURCE'!BC125="O"),AND('FIN1-SOURCE'!BC75="K",'FIN1-SOURCE'!BC91="K",'FIN1-SOURCE'!BC125="K")),SUM('FIN1-SOURCE'!BB75,'FIN1-SOURCE'!BB91,'FIN1-SOURCE'!BB125)=0,ISNUMBER('FIN1-SOURCE'!BB132)),"",IF(OR('FIN1-SOURCE'!BC75="O",'FIN1-SOURCE'!BC91="O",'FIN1-SOURCE'!BC125="O"),"O",IF(AND('FIN1-SOURCE'!BC75='FIN1-SOURCE'!BC91,'FIN1-SOURCE'!BC91='FIN1-SOURCE'!BC125,OR('FIN1-SOURCE'!BC75="K",'FIN1-SOURCE'!BC75="W",'FIN1-SOURCE'!BC75="M")), UPPER('FIN1-SOURCE'!BC75),"")))</f>
        <v/>
      </c>
      <c r="J1284" s="281" t="s">
        <v>711</v>
      </c>
      <c r="K1284" s="280" t="str">
        <f>IF(AND(ISBLANK('FIN1-SOURCE'!BB132),$L$1284&lt;&gt;"M"),"",'FIN1-SOURCE'!BB132)</f>
        <v/>
      </c>
      <c r="L1284" s="280" t="str">
        <f>IF(ISBLANK('FIN1-SOURCE'!BC132),"",'FIN1-SOURCE'!BC132)</f>
        <v/>
      </c>
      <c r="M1284" s="257" t="str">
        <f t="shared" si="21"/>
        <v>OK</v>
      </c>
      <c r="N1284" s="15"/>
    </row>
    <row r="1285" spans="1:14" ht="33.75" x14ac:dyDescent="0.25">
      <c r="A1285" s="257" t="s">
        <v>834</v>
      </c>
      <c r="B1285" s="257" t="s">
        <v>7896</v>
      </c>
      <c r="C1285" s="257" t="s">
        <v>688</v>
      </c>
      <c r="D1285" s="277" t="s">
        <v>7897</v>
      </c>
      <c r="E1285" s="278" t="s">
        <v>711</v>
      </c>
      <c r="F1285" s="279" t="s">
        <v>688</v>
      </c>
      <c r="G1285" s="277" t="s">
        <v>2900</v>
      </c>
      <c r="H1285" s="280" t="str">
        <f>IF(OR(AND('FIN1-SOURCE'!BB77="",'FIN1-SOURCE'!BC77=""),AND('FIN1-SOURCE'!BB126="",'FIN1-SOURCE'!BC126=""),AND('FIN1-SOURCE'!BC77="K",'FIN1-SOURCE'!BC126="K"),OR('FIN1-SOURCE'!BC77="O",'FIN1-SOURCE'!BC126="O")),"",SUM('FIN1-SOURCE'!BB77,'FIN1-SOURCE'!BB126))</f>
        <v/>
      </c>
      <c r="I1285" s="280" t="str">
        <f>IF(AND(OR(AND('FIN1-SOURCE'!BC77="O",'FIN1-SOURCE'!BC126="O"),AND('FIN1-SOURCE'!BC77="K",'FIN1-SOURCE'!BC126="K")),SUM('FIN1-SOURCE'!BB77,'FIN1-SOURCE'!BB126)=0,ISNUMBER('FIN1-SOURCE'!BB133)),"",IF(OR('FIN1-SOURCE'!BC77="O",'FIN1-SOURCE'!BC126="O"),"O",IF(AND('FIN1-SOURCE'!BC77='FIN1-SOURCE'!BC126,OR('FIN1-SOURCE'!BC77="K",'FIN1-SOURCE'!BC77="W",'FIN1-SOURCE'!BC77="M")), UPPER('FIN1-SOURCE'!BC77),"")))</f>
        <v/>
      </c>
      <c r="J1285" s="281" t="s">
        <v>711</v>
      </c>
      <c r="K1285" s="280" t="str">
        <f>IF(AND(ISBLANK('FIN1-SOURCE'!BB133),$L$1285&lt;&gt;"M"),"",'FIN1-SOURCE'!BB133)</f>
        <v/>
      </c>
      <c r="L1285" s="280" t="str">
        <f>IF(ISBLANK('FIN1-SOURCE'!BC133),"",'FIN1-SOURCE'!BC133)</f>
        <v/>
      </c>
      <c r="M1285" s="257" t="str">
        <f t="shared" si="21"/>
        <v>OK</v>
      </c>
      <c r="N1285" s="15"/>
    </row>
    <row r="1286" spans="1:14" ht="45" x14ac:dyDescent="0.25">
      <c r="A1286" s="257" t="s">
        <v>834</v>
      </c>
      <c r="B1286" s="257" t="s">
        <v>7898</v>
      </c>
      <c r="C1286" s="257" t="s">
        <v>688</v>
      </c>
      <c r="D1286" s="277" t="s">
        <v>7899</v>
      </c>
      <c r="E1286" s="278" t="s">
        <v>711</v>
      </c>
      <c r="F1286" s="279" t="s">
        <v>688</v>
      </c>
      <c r="G1286" s="277" t="s">
        <v>2901</v>
      </c>
      <c r="H1286" s="280" t="str">
        <f>IF(OR(AND('FIN1-SOURCE'!BB78="",'FIN1-SOURCE'!BC78=""),AND('FIN1-SOURCE'!BB92="",'FIN1-SOURCE'!BC92=""),AND('FIN1-SOURCE'!BB116="",'FIN1-SOURCE'!BC116=""),AND('FIN1-SOURCE'!BC78="K",'FIN1-SOURCE'!BC92="K",'FIN1-SOURCE'!BC116="K"),OR('FIN1-SOURCE'!BC78="O",'FIN1-SOURCE'!BC92="O",'FIN1-SOURCE'!BC116="O")),"",SUM('FIN1-SOURCE'!BB78,'FIN1-SOURCE'!BB92,'FIN1-SOURCE'!BB116))</f>
        <v/>
      </c>
      <c r="I1286" s="280" t="str">
        <f>IF(AND(OR(AND('FIN1-SOURCE'!BC78="O",'FIN1-SOURCE'!BC92="O",'FIN1-SOURCE'!BC116="O"),AND('FIN1-SOURCE'!BC78="K",'FIN1-SOURCE'!BC92="K",'FIN1-SOURCE'!BC116="K")),SUM('FIN1-SOURCE'!BB78,'FIN1-SOURCE'!BB92,'FIN1-SOURCE'!BB116)=0,ISNUMBER('FIN1-SOURCE'!BB134)),"",IF(OR('FIN1-SOURCE'!BC78="O",'FIN1-SOURCE'!BC92="O",'FIN1-SOURCE'!BC116="O"),"O",IF(AND('FIN1-SOURCE'!BC78='FIN1-SOURCE'!BC92,'FIN1-SOURCE'!BC92='FIN1-SOURCE'!BC116,OR('FIN1-SOURCE'!BC78="K",'FIN1-SOURCE'!BC78="W",'FIN1-SOURCE'!BC78="M")), UPPER('FIN1-SOURCE'!BC78),"")))</f>
        <v/>
      </c>
      <c r="J1286" s="281" t="s">
        <v>711</v>
      </c>
      <c r="K1286" s="280" t="str">
        <f>IF(AND(ISBLANK('FIN1-SOURCE'!BB134),$L$1286&lt;&gt;"M"),"",'FIN1-SOURCE'!BB134)</f>
        <v/>
      </c>
      <c r="L1286" s="280" t="str">
        <f>IF(ISBLANK('FIN1-SOURCE'!BC134),"",'FIN1-SOURCE'!BC134)</f>
        <v/>
      </c>
      <c r="M1286" s="257" t="str">
        <f t="shared" si="21"/>
        <v>OK</v>
      </c>
      <c r="N1286" s="15"/>
    </row>
    <row r="1287" spans="1:14" ht="33.75" x14ac:dyDescent="0.25">
      <c r="A1287" s="257" t="s">
        <v>834</v>
      </c>
      <c r="B1287" s="257" t="s">
        <v>7900</v>
      </c>
      <c r="C1287" s="257" t="s">
        <v>688</v>
      </c>
      <c r="D1287" s="277" t="s">
        <v>7901</v>
      </c>
      <c r="E1287" s="278" t="s">
        <v>711</v>
      </c>
      <c r="F1287" s="279" t="s">
        <v>688</v>
      </c>
      <c r="G1287" s="277" t="s">
        <v>7902</v>
      </c>
      <c r="H1287" s="280" t="str">
        <f>IF(OR(AND('FIN1-SOURCE'!BB107="",'FIN1-SOURCE'!BC107=""),AND('FIN1-SOURCE'!BB132="",'FIN1-SOURCE'!BC132=""),AND('FIN1-SOURCE'!BC107="K",'FIN1-SOURCE'!BC132="K"),OR('FIN1-SOURCE'!BC107="O",'FIN1-SOURCE'!BC132="O")),"",SUM('FIN1-SOURCE'!BB107,'FIN1-SOURCE'!BB132))</f>
        <v/>
      </c>
      <c r="I1287" s="280" t="str">
        <f>IF(AND(OR(AND('FIN1-SOURCE'!BC107="O",'FIN1-SOURCE'!BC132="O"),AND('FIN1-SOURCE'!BC107="K",'FIN1-SOURCE'!BC132="K")),SUM('FIN1-SOURCE'!BB107,'FIN1-SOURCE'!BB132)=0,ISNUMBER('FIN1-SOURCE'!BB135)),"",IF(OR('FIN1-SOURCE'!BC107="O",'FIN1-SOURCE'!BC132="O"),"O",IF(AND('FIN1-SOURCE'!BC107='FIN1-SOURCE'!BC132,OR('FIN1-SOURCE'!BC107="K",'FIN1-SOURCE'!BC107="W",'FIN1-SOURCE'!BC107="M")), UPPER('FIN1-SOURCE'!BC107),"")))</f>
        <v/>
      </c>
      <c r="J1287" s="281" t="s">
        <v>711</v>
      </c>
      <c r="K1287" s="280" t="str">
        <f>IF(AND(ISBLANK('FIN1-SOURCE'!BB135),$L$1287&lt;&gt;"M"),"",'FIN1-SOURCE'!BB135)</f>
        <v/>
      </c>
      <c r="L1287" s="280" t="str">
        <f>IF(ISBLANK('FIN1-SOURCE'!BC135),"",'FIN1-SOURCE'!BC135)</f>
        <v/>
      </c>
      <c r="M1287" s="257" t="str">
        <f t="shared" si="21"/>
        <v>OK</v>
      </c>
      <c r="N1287" s="15"/>
    </row>
    <row r="1288" spans="1:14" ht="33.75" x14ac:dyDescent="0.25">
      <c r="A1288" s="257" t="s">
        <v>834</v>
      </c>
      <c r="B1288" s="257" t="s">
        <v>2902</v>
      </c>
      <c r="C1288" s="257" t="s">
        <v>688</v>
      </c>
      <c r="D1288" s="277" t="s">
        <v>2903</v>
      </c>
      <c r="E1288" s="278" t="s">
        <v>711</v>
      </c>
      <c r="F1288" s="279" t="s">
        <v>688</v>
      </c>
      <c r="G1288" s="277" t="s">
        <v>2904</v>
      </c>
      <c r="H1288" s="280" t="str">
        <f>IF(OR(AND('FIN1-SOURCE'!BE32="",'FIN1-SOURCE'!BF32=""),AND('FIN1-SOURCE'!BE33="",'FIN1-SOURCE'!BF33=""),AND('FIN1-SOURCE'!BF32="K",'FIN1-SOURCE'!BF33="K"),OR('FIN1-SOURCE'!BF32="O",'FIN1-SOURCE'!BF33="O")),"",SUM('FIN1-SOURCE'!BE32,'FIN1-SOURCE'!BE33))</f>
        <v/>
      </c>
      <c r="I1288" s="280" t="str">
        <f>IF(AND(OR(AND('FIN1-SOURCE'!BF32="O",'FIN1-SOURCE'!BF33="O"),AND('FIN1-SOURCE'!BF32="K",'FIN1-SOURCE'!BF33="K")),SUM('FIN1-SOURCE'!BE32,'FIN1-SOURCE'!BE33)=0,ISNUMBER('FIN1-SOURCE'!BE34)),"",IF(OR('FIN1-SOURCE'!BF32="O",'FIN1-SOURCE'!BF33="O"),"O",IF(AND('FIN1-SOURCE'!BF32='FIN1-SOURCE'!BF33,OR('FIN1-SOURCE'!BF32="K",'FIN1-SOURCE'!BF32="W",'FIN1-SOURCE'!BF32="M")), UPPER('FIN1-SOURCE'!BF32),"")))</f>
        <v/>
      </c>
      <c r="J1288" s="281" t="s">
        <v>711</v>
      </c>
      <c r="K1288" s="280" t="str">
        <f>IF(AND(ISBLANK('FIN1-SOURCE'!BE34),$L$1288&lt;&gt;"M"),"",'FIN1-SOURCE'!BE34)</f>
        <v/>
      </c>
      <c r="L1288" s="280" t="str">
        <f>IF(ISBLANK('FIN1-SOURCE'!BF34),"",'FIN1-SOURCE'!BF34)</f>
        <v/>
      </c>
      <c r="M1288" s="257" t="str">
        <f t="shared" si="21"/>
        <v>OK</v>
      </c>
      <c r="N1288" s="15"/>
    </row>
    <row r="1289" spans="1:14" ht="33.75" x14ac:dyDescent="0.25">
      <c r="A1289" s="257" t="s">
        <v>834</v>
      </c>
      <c r="B1289" s="257" t="s">
        <v>2905</v>
      </c>
      <c r="C1289" s="257" t="s">
        <v>688</v>
      </c>
      <c r="D1289" s="277" t="s">
        <v>2906</v>
      </c>
      <c r="E1289" s="278" t="s">
        <v>711</v>
      </c>
      <c r="F1289" s="279" t="s">
        <v>688</v>
      </c>
      <c r="G1289" s="277" t="s">
        <v>2907</v>
      </c>
      <c r="H1289" s="280" t="str">
        <f>IF(OR(AND('FIN1-SOURCE'!BE31="",'FIN1-SOURCE'!BF31=""),AND('FIN1-SOURCE'!BE34="",'FIN1-SOURCE'!BF34=""),AND('FIN1-SOURCE'!BF31="K",'FIN1-SOURCE'!BF34="K"),OR('FIN1-SOURCE'!BF31="O",'FIN1-SOURCE'!BF34="O")),"",SUM('FIN1-SOURCE'!BE31,'FIN1-SOURCE'!BE34))</f>
        <v/>
      </c>
      <c r="I1289" s="280" t="str">
        <f>IF(AND(OR(AND('FIN1-SOURCE'!BF31="O",'FIN1-SOURCE'!BF34="O"),AND('FIN1-SOURCE'!BF31="K",'FIN1-SOURCE'!BF34="K")),SUM('FIN1-SOURCE'!BE31,'FIN1-SOURCE'!BE34)=0,ISNUMBER('FIN1-SOURCE'!BE35)),"",IF(OR('FIN1-SOURCE'!BF31="O",'FIN1-SOURCE'!BF34="O"),"O",IF(AND('FIN1-SOURCE'!BF31='FIN1-SOURCE'!BF34,OR('FIN1-SOURCE'!BF31="K",'FIN1-SOURCE'!BF31="W",'FIN1-SOURCE'!BF31="M")), UPPER('FIN1-SOURCE'!BF31),"")))</f>
        <v/>
      </c>
      <c r="J1289" s="281" t="s">
        <v>711</v>
      </c>
      <c r="K1289" s="280" t="str">
        <f>IF(AND(ISBLANK('FIN1-SOURCE'!BE35),$L$1289&lt;&gt;"M"),"",'FIN1-SOURCE'!BE35)</f>
        <v/>
      </c>
      <c r="L1289" s="280" t="str">
        <f>IF(ISBLANK('FIN1-SOURCE'!BF35),"",'FIN1-SOURCE'!BF35)</f>
        <v/>
      </c>
      <c r="M1289" s="257" t="str">
        <f t="shared" si="21"/>
        <v>OK</v>
      </c>
      <c r="N1289" s="15"/>
    </row>
    <row r="1290" spans="1:14" ht="33.75" x14ac:dyDescent="0.25">
      <c r="A1290" s="257" t="s">
        <v>834</v>
      </c>
      <c r="B1290" s="257" t="s">
        <v>2908</v>
      </c>
      <c r="C1290" s="257" t="s">
        <v>688</v>
      </c>
      <c r="D1290" s="277" t="s">
        <v>2909</v>
      </c>
      <c r="E1290" s="278" t="s">
        <v>711</v>
      </c>
      <c r="F1290" s="279" t="s">
        <v>688</v>
      </c>
      <c r="G1290" s="277" t="s">
        <v>2910</v>
      </c>
      <c r="H1290" s="280" t="str">
        <f>IF(OR(AND('FIN1-SOURCE'!BE37="",'FIN1-SOURCE'!BF37=""),AND('FIN1-SOURCE'!BE38="",'FIN1-SOURCE'!BF38=""),AND('FIN1-SOURCE'!BF37="K",'FIN1-SOURCE'!BF38="K"),OR('FIN1-SOURCE'!BF37="O",'FIN1-SOURCE'!BF38="O")),"",SUM('FIN1-SOURCE'!BE37,'FIN1-SOURCE'!BE38))</f>
        <v/>
      </c>
      <c r="I1290" s="280" t="str">
        <f>IF(AND(OR(AND('FIN1-SOURCE'!BF37="O",'FIN1-SOURCE'!BF38="O"),AND('FIN1-SOURCE'!BF37="K",'FIN1-SOURCE'!BF38="K")),SUM('FIN1-SOURCE'!BE37,'FIN1-SOURCE'!BE38)=0,ISNUMBER('FIN1-SOURCE'!BE39)),"",IF(OR('FIN1-SOURCE'!BF37="O",'FIN1-SOURCE'!BF38="O"),"O",IF(AND('FIN1-SOURCE'!BF37='FIN1-SOURCE'!BF38,OR('FIN1-SOURCE'!BF37="K",'FIN1-SOURCE'!BF37="W",'FIN1-SOURCE'!BF37="M")), UPPER('FIN1-SOURCE'!BF37),"")))</f>
        <v/>
      </c>
      <c r="J1290" s="281" t="s">
        <v>711</v>
      </c>
      <c r="K1290" s="280" t="str">
        <f>IF(AND(ISBLANK('FIN1-SOURCE'!BE39),$L$1290&lt;&gt;"M"),"",'FIN1-SOURCE'!BE39)</f>
        <v/>
      </c>
      <c r="L1290" s="280" t="str">
        <f>IF(ISBLANK('FIN1-SOURCE'!BF39),"",'FIN1-SOURCE'!BF39)</f>
        <v/>
      </c>
      <c r="M1290" s="257" t="str">
        <f t="shared" si="21"/>
        <v>OK</v>
      </c>
      <c r="N1290" s="15"/>
    </row>
    <row r="1291" spans="1:14" ht="33.75" x14ac:dyDescent="0.25">
      <c r="A1291" s="257" t="s">
        <v>834</v>
      </c>
      <c r="B1291" s="257" t="s">
        <v>2911</v>
      </c>
      <c r="C1291" s="257" t="s">
        <v>688</v>
      </c>
      <c r="D1291" s="277" t="s">
        <v>2912</v>
      </c>
      <c r="E1291" s="278" t="s">
        <v>711</v>
      </c>
      <c r="F1291" s="279" t="s">
        <v>688</v>
      </c>
      <c r="G1291" s="277" t="s">
        <v>1104</v>
      </c>
      <c r="H1291" s="280" t="str">
        <f>IF(OR(AND('FIN1-SOURCE'!BE40="",'FIN1-SOURCE'!BF40=""),AND('FIN1-SOURCE'!BE41="",'FIN1-SOURCE'!BF41=""),AND('FIN1-SOURCE'!BF40="K",'FIN1-SOURCE'!BF41="K"),OR('FIN1-SOURCE'!BF40="O",'FIN1-SOURCE'!BF41="O")),"",SUM('FIN1-SOURCE'!BE40,'FIN1-SOURCE'!BE41))</f>
        <v/>
      </c>
      <c r="I1291" s="280" t="str">
        <f>IF(AND(OR(AND('FIN1-SOURCE'!BF40="O",'FIN1-SOURCE'!BF41="O"),AND('FIN1-SOURCE'!BF40="K",'FIN1-SOURCE'!BF41="K")),SUM('FIN1-SOURCE'!BE40,'FIN1-SOURCE'!BE41)=0,ISNUMBER('FIN1-SOURCE'!BE42)),"",IF(OR('FIN1-SOURCE'!BF40="O",'FIN1-SOURCE'!BF41="O"),"O",IF(AND('FIN1-SOURCE'!BF40='FIN1-SOURCE'!BF41,OR('FIN1-SOURCE'!BF40="K",'FIN1-SOURCE'!BF40="W",'FIN1-SOURCE'!BF40="M")), UPPER('FIN1-SOURCE'!BF40),"")))</f>
        <v/>
      </c>
      <c r="J1291" s="281" t="s">
        <v>711</v>
      </c>
      <c r="K1291" s="280" t="str">
        <f>IF(AND(ISBLANK('FIN1-SOURCE'!BE42),$L$1291&lt;&gt;"M"),"",'FIN1-SOURCE'!BE42)</f>
        <v/>
      </c>
      <c r="L1291" s="280" t="str">
        <f>IF(ISBLANK('FIN1-SOURCE'!BF42),"",'FIN1-SOURCE'!BF42)</f>
        <v/>
      </c>
      <c r="M1291" s="257" t="str">
        <f t="shared" si="21"/>
        <v>OK</v>
      </c>
      <c r="N1291" s="15"/>
    </row>
    <row r="1292" spans="1:14" ht="33.75" x14ac:dyDescent="0.25">
      <c r="A1292" s="257" t="s">
        <v>834</v>
      </c>
      <c r="B1292" s="257" t="s">
        <v>2913</v>
      </c>
      <c r="C1292" s="257" t="s">
        <v>688</v>
      </c>
      <c r="D1292" s="277" t="s">
        <v>2914</v>
      </c>
      <c r="E1292" s="278" t="s">
        <v>711</v>
      </c>
      <c r="F1292" s="279" t="s">
        <v>688</v>
      </c>
      <c r="G1292" s="277" t="s">
        <v>1110</v>
      </c>
      <c r="H1292" s="280" t="str">
        <f>IF(OR(AND('FIN1-SOURCE'!BE42="",'FIN1-SOURCE'!BF42=""),AND('FIN1-SOURCE'!BE43="",'FIN1-SOURCE'!BF43=""),AND('FIN1-SOURCE'!BF42="K",'FIN1-SOURCE'!BF43="K"),OR('FIN1-SOURCE'!BF42="O",'FIN1-SOURCE'!BF43="O")),"",SUM('FIN1-SOURCE'!BE42,'FIN1-SOURCE'!BE43))</f>
        <v/>
      </c>
      <c r="I1292" s="280" t="str">
        <f>IF(AND(OR(AND('FIN1-SOURCE'!BF42="O",'FIN1-SOURCE'!BF43="O"),AND('FIN1-SOURCE'!BF42="K",'FIN1-SOURCE'!BF43="K")),SUM('FIN1-SOURCE'!BE42,'FIN1-SOURCE'!BE43)=0,ISNUMBER('FIN1-SOURCE'!BE44)),"",IF(OR('FIN1-SOURCE'!BF42="O",'FIN1-SOURCE'!BF43="O"),"O",IF(AND('FIN1-SOURCE'!BF42='FIN1-SOURCE'!BF43,OR('FIN1-SOURCE'!BF42="K",'FIN1-SOURCE'!BF42="W",'FIN1-SOURCE'!BF42="M")), UPPER('FIN1-SOURCE'!BF42),"")))</f>
        <v/>
      </c>
      <c r="J1292" s="281" t="s">
        <v>711</v>
      </c>
      <c r="K1292" s="280" t="str">
        <f>IF(AND(ISBLANK('FIN1-SOURCE'!BE44),$L$1292&lt;&gt;"M"),"",'FIN1-SOURCE'!BE44)</f>
        <v/>
      </c>
      <c r="L1292" s="280" t="str">
        <f>IF(ISBLANK('FIN1-SOURCE'!BF44),"",'FIN1-SOURCE'!BF44)</f>
        <v/>
      </c>
      <c r="M1292" s="257" t="str">
        <f t="shared" si="21"/>
        <v>OK</v>
      </c>
      <c r="N1292" s="15"/>
    </row>
    <row r="1293" spans="1:14" ht="45" x14ac:dyDescent="0.25">
      <c r="A1293" s="257" t="s">
        <v>834</v>
      </c>
      <c r="B1293" s="257" t="s">
        <v>2915</v>
      </c>
      <c r="C1293" s="257" t="s">
        <v>688</v>
      </c>
      <c r="D1293" s="277" t="s">
        <v>2916</v>
      </c>
      <c r="E1293" s="278" t="s">
        <v>711</v>
      </c>
      <c r="F1293" s="279" t="s">
        <v>688</v>
      </c>
      <c r="G1293" s="277" t="s">
        <v>1113</v>
      </c>
      <c r="H1293" s="280" t="str">
        <f>IF(OR(AND('FIN1-SOURCE'!BE35="",'FIN1-SOURCE'!BF35=""),AND('FIN1-SOURCE'!BE39="",'FIN1-SOURCE'!BF39=""),AND('FIN1-SOURCE'!BE44="",'FIN1-SOURCE'!BF44=""),AND('FIN1-SOURCE'!BF35="K",'FIN1-SOURCE'!BF39="K",'FIN1-SOURCE'!BF44="K"),OR('FIN1-SOURCE'!BF35="O",'FIN1-SOURCE'!BF39="O",'FIN1-SOURCE'!BF44="O")),"",SUM('FIN1-SOURCE'!BE35,'FIN1-SOURCE'!BE39,'FIN1-SOURCE'!BE44))</f>
        <v/>
      </c>
      <c r="I1293" s="280" t="str">
        <f>IF(AND(OR(AND('FIN1-SOURCE'!BF35="O",'FIN1-SOURCE'!BF39="O",'FIN1-SOURCE'!BF44="O"),AND('FIN1-SOURCE'!BF35="K",'FIN1-SOURCE'!BF39="K",'FIN1-SOURCE'!BF44="K")),SUM('FIN1-SOURCE'!BE35,'FIN1-SOURCE'!BE39,'FIN1-SOURCE'!BE44)=0,ISNUMBER('FIN1-SOURCE'!BE45)),"",IF(OR('FIN1-SOURCE'!BF35="O",'FIN1-SOURCE'!BF39="O",'FIN1-SOURCE'!BF44="O"),"O",IF(AND('FIN1-SOURCE'!BF35='FIN1-SOURCE'!BF39,'FIN1-SOURCE'!BF39='FIN1-SOURCE'!BF44,OR('FIN1-SOURCE'!BF35="K",'FIN1-SOURCE'!BF35="W",'FIN1-SOURCE'!BF35="M")), UPPER('FIN1-SOURCE'!BF35),"")))</f>
        <v/>
      </c>
      <c r="J1293" s="281" t="s">
        <v>711</v>
      </c>
      <c r="K1293" s="280" t="str">
        <f>IF(AND(ISBLANK('FIN1-SOURCE'!BE45),$L$1293&lt;&gt;"M"),"",'FIN1-SOURCE'!BE45)</f>
        <v/>
      </c>
      <c r="L1293" s="280" t="str">
        <f>IF(ISBLANK('FIN1-SOURCE'!BF45),"",'FIN1-SOURCE'!BF45)</f>
        <v/>
      </c>
      <c r="M1293" s="257" t="str">
        <f t="shared" si="21"/>
        <v>OK</v>
      </c>
      <c r="N1293" s="15"/>
    </row>
    <row r="1294" spans="1:14" ht="33.75" x14ac:dyDescent="0.25">
      <c r="A1294" s="257" t="s">
        <v>834</v>
      </c>
      <c r="B1294" s="257" t="s">
        <v>2917</v>
      </c>
      <c r="C1294" s="257" t="s">
        <v>688</v>
      </c>
      <c r="D1294" s="277" t="s">
        <v>2918</v>
      </c>
      <c r="E1294" s="278" t="s">
        <v>711</v>
      </c>
      <c r="F1294" s="279" t="s">
        <v>688</v>
      </c>
      <c r="G1294" s="277" t="s">
        <v>2919</v>
      </c>
      <c r="H1294" s="280" t="str">
        <f>IF(OR(AND('FIN1-SOURCE'!BE47="",'FIN1-SOURCE'!BF47=""),AND('FIN1-SOURCE'!BE48="",'FIN1-SOURCE'!BF48=""),AND('FIN1-SOURCE'!BF47="K",'FIN1-SOURCE'!BF48="K"),OR('FIN1-SOURCE'!BF47="O",'FIN1-SOURCE'!BF48="O")),"",SUM('FIN1-SOURCE'!BE47,'FIN1-SOURCE'!BE48))</f>
        <v/>
      </c>
      <c r="I1294" s="280" t="str">
        <f>IF(AND(OR(AND('FIN1-SOURCE'!BF47="O",'FIN1-SOURCE'!BF48="O"),AND('FIN1-SOURCE'!BF47="K",'FIN1-SOURCE'!BF48="K")),SUM('FIN1-SOURCE'!BE47,'FIN1-SOURCE'!BE48)=0,ISNUMBER('FIN1-SOURCE'!BE49)),"",IF(OR('FIN1-SOURCE'!BF47="O",'FIN1-SOURCE'!BF48="O"),"O",IF(AND('FIN1-SOURCE'!BF47='FIN1-SOURCE'!BF48,OR('FIN1-SOURCE'!BF47="K",'FIN1-SOURCE'!BF47="W",'FIN1-SOURCE'!BF47="M")), UPPER('FIN1-SOURCE'!BF47),"")))</f>
        <v/>
      </c>
      <c r="J1294" s="281" t="s">
        <v>711</v>
      </c>
      <c r="K1294" s="280" t="str">
        <f>IF(AND(ISBLANK('FIN1-SOURCE'!BE49),$L$1294&lt;&gt;"M"),"",'FIN1-SOURCE'!BE49)</f>
        <v/>
      </c>
      <c r="L1294" s="280" t="str">
        <f>IF(ISBLANK('FIN1-SOURCE'!BF49),"",'FIN1-SOURCE'!BF49)</f>
        <v/>
      </c>
      <c r="M1294" s="257" t="str">
        <f t="shared" si="21"/>
        <v>OK</v>
      </c>
      <c r="N1294" s="15"/>
    </row>
    <row r="1295" spans="1:14" ht="33.75" x14ac:dyDescent="0.25">
      <c r="A1295" s="257" t="s">
        <v>834</v>
      </c>
      <c r="B1295" s="257" t="s">
        <v>2920</v>
      </c>
      <c r="C1295" s="257" t="s">
        <v>688</v>
      </c>
      <c r="D1295" s="277" t="s">
        <v>2921</v>
      </c>
      <c r="E1295" s="278" t="s">
        <v>711</v>
      </c>
      <c r="F1295" s="279" t="s">
        <v>688</v>
      </c>
      <c r="G1295" s="277" t="s">
        <v>2922</v>
      </c>
      <c r="H1295" s="280" t="str">
        <f>IF(OR(AND('FIN1-SOURCE'!BE46="",'FIN1-SOURCE'!BF46=""),AND('FIN1-SOURCE'!BE49="",'FIN1-SOURCE'!BF49=""),AND('FIN1-SOURCE'!BF46="K",'FIN1-SOURCE'!BF49="K"),OR('FIN1-SOURCE'!BF46="O",'FIN1-SOURCE'!BF49="O")),"",SUM('FIN1-SOURCE'!BE46,'FIN1-SOURCE'!BE49))</f>
        <v/>
      </c>
      <c r="I1295" s="280" t="str">
        <f>IF(AND(OR(AND('FIN1-SOURCE'!BF46="O",'FIN1-SOURCE'!BF49="O"),AND('FIN1-SOURCE'!BF46="K",'FIN1-SOURCE'!BF49="K")),SUM('FIN1-SOURCE'!BE46,'FIN1-SOURCE'!BE49)=0,ISNUMBER('FIN1-SOURCE'!BE50)),"",IF(OR('FIN1-SOURCE'!BF46="O",'FIN1-SOURCE'!BF49="O"),"O",IF(AND('FIN1-SOURCE'!BF46='FIN1-SOURCE'!BF49,OR('FIN1-SOURCE'!BF46="K",'FIN1-SOURCE'!BF46="W",'FIN1-SOURCE'!BF46="M")), UPPER('FIN1-SOURCE'!BF46),"")))</f>
        <v/>
      </c>
      <c r="J1295" s="281" t="s">
        <v>711</v>
      </c>
      <c r="K1295" s="280" t="str">
        <f>IF(AND(ISBLANK('FIN1-SOURCE'!BE50),$L$1295&lt;&gt;"M"),"",'FIN1-SOURCE'!BE50)</f>
        <v/>
      </c>
      <c r="L1295" s="280" t="str">
        <f>IF(ISBLANK('FIN1-SOURCE'!BF50),"",'FIN1-SOURCE'!BF50)</f>
        <v/>
      </c>
      <c r="M1295" s="257" t="str">
        <f t="shared" si="21"/>
        <v>OK</v>
      </c>
      <c r="N1295" s="15"/>
    </row>
    <row r="1296" spans="1:14" ht="33.75" x14ac:dyDescent="0.25">
      <c r="A1296" s="257" t="s">
        <v>834</v>
      </c>
      <c r="B1296" s="257" t="s">
        <v>2923</v>
      </c>
      <c r="C1296" s="257" t="s">
        <v>688</v>
      </c>
      <c r="D1296" s="277" t="s">
        <v>2924</v>
      </c>
      <c r="E1296" s="278" t="s">
        <v>711</v>
      </c>
      <c r="F1296" s="279" t="s">
        <v>688</v>
      </c>
      <c r="G1296" s="277" t="s">
        <v>2925</v>
      </c>
      <c r="H1296" s="280" t="str">
        <f>IF(OR(AND('FIN1-SOURCE'!BE53="",'FIN1-SOURCE'!BF53=""),AND('FIN1-SOURCE'!BE54="",'FIN1-SOURCE'!BF54=""),AND('FIN1-SOURCE'!BF53="K",'FIN1-SOURCE'!BF54="K"),OR('FIN1-SOURCE'!BF53="O",'FIN1-SOURCE'!BF54="O")),"",SUM('FIN1-SOURCE'!BE53,'FIN1-SOURCE'!BE54))</f>
        <v/>
      </c>
      <c r="I1296" s="280" t="str">
        <f>IF(AND(OR(AND('FIN1-SOURCE'!BF53="O",'FIN1-SOURCE'!BF54="O"),AND('FIN1-SOURCE'!BF53="K",'FIN1-SOURCE'!BF54="K")),SUM('FIN1-SOURCE'!BE53,'FIN1-SOURCE'!BE54)=0,ISNUMBER('FIN1-SOURCE'!BE55)),"",IF(OR('FIN1-SOURCE'!BF53="O",'FIN1-SOURCE'!BF54="O"),"O",IF(AND('FIN1-SOURCE'!BF53='FIN1-SOURCE'!BF54,OR('FIN1-SOURCE'!BF53="K",'FIN1-SOURCE'!BF53="W",'FIN1-SOURCE'!BF53="M")), UPPER('FIN1-SOURCE'!BF53),"")))</f>
        <v/>
      </c>
      <c r="J1296" s="281" t="s">
        <v>711</v>
      </c>
      <c r="K1296" s="280" t="str">
        <f>IF(AND(ISBLANK('FIN1-SOURCE'!BE55),$L$1296&lt;&gt;"M"),"",'FIN1-SOURCE'!BE55)</f>
        <v/>
      </c>
      <c r="L1296" s="280" t="str">
        <f>IF(ISBLANK('FIN1-SOURCE'!BF55),"",'FIN1-SOURCE'!BF55)</f>
        <v/>
      </c>
      <c r="M1296" s="257" t="str">
        <f t="shared" si="21"/>
        <v>OK</v>
      </c>
      <c r="N1296" s="15"/>
    </row>
    <row r="1297" spans="1:14" ht="33.75" x14ac:dyDescent="0.25">
      <c r="A1297" s="257" t="s">
        <v>834</v>
      </c>
      <c r="B1297" s="257" t="s">
        <v>2926</v>
      </c>
      <c r="C1297" s="257" t="s">
        <v>688</v>
      </c>
      <c r="D1297" s="277" t="s">
        <v>2927</v>
      </c>
      <c r="E1297" s="278" t="s">
        <v>711</v>
      </c>
      <c r="F1297" s="279" t="s">
        <v>688</v>
      </c>
      <c r="G1297" s="277" t="s">
        <v>2928</v>
      </c>
      <c r="H1297" s="280" t="str">
        <f>IF(OR(AND('FIN1-SOURCE'!BE55="",'FIN1-SOURCE'!BF55=""),AND('FIN1-SOURCE'!BE56="",'FIN1-SOURCE'!BF56=""),AND('FIN1-SOURCE'!BF55="K",'FIN1-SOURCE'!BF56="K"),OR('FIN1-SOURCE'!BF55="O",'FIN1-SOURCE'!BF56="O")),"",SUM('FIN1-SOURCE'!BE55,'FIN1-SOURCE'!BE56))</f>
        <v/>
      </c>
      <c r="I1297" s="280" t="str">
        <f>IF(AND(OR(AND('FIN1-SOURCE'!BF55="O",'FIN1-SOURCE'!BF56="O"),AND('FIN1-SOURCE'!BF55="K",'FIN1-SOURCE'!BF56="K")),SUM('FIN1-SOURCE'!BE55,'FIN1-SOURCE'!BE56)=0,ISNUMBER('FIN1-SOURCE'!BE57)),"",IF(OR('FIN1-SOURCE'!BF55="O",'FIN1-SOURCE'!BF56="O"),"O",IF(AND('FIN1-SOURCE'!BF55='FIN1-SOURCE'!BF56,OR('FIN1-SOURCE'!BF55="K",'FIN1-SOURCE'!BF55="W",'FIN1-SOURCE'!BF55="M")), UPPER('FIN1-SOURCE'!BF55),"")))</f>
        <v/>
      </c>
      <c r="J1297" s="281" t="s">
        <v>711</v>
      </c>
      <c r="K1297" s="280" t="str">
        <f>IF(AND(ISBLANK('FIN1-SOURCE'!BE57),$L$1297&lt;&gt;"M"),"",'FIN1-SOURCE'!BE57)</f>
        <v/>
      </c>
      <c r="L1297" s="280" t="str">
        <f>IF(ISBLANK('FIN1-SOURCE'!BF57),"",'FIN1-SOURCE'!BF57)</f>
        <v/>
      </c>
      <c r="M1297" s="257" t="str">
        <f t="shared" si="21"/>
        <v>OK</v>
      </c>
      <c r="N1297" s="15"/>
    </row>
    <row r="1298" spans="1:14" ht="45" x14ac:dyDescent="0.25">
      <c r="A1298" s="257" t="s">
        <v>834</v>
      </c>
      <c r="B1298" s="257" t="s">
        <v>2929</v>
      </c>
      <c r="C1298" s="257" t="s">
        <v>688</v>
      </c>
      <c r="D1298" s="277" t="s">
        <v>2930</v>
      </c>
      <c r="E1298" s="278" t="s">
        <v>711</v>
      </c>
      <c r="F1298" s="279" t="s">
        <v>688</v>
      </c>
      <c r="G1298" s="277" t="s">
        <v>2931</v>
      </c>
      <c r="H1298" s="280" t="str">
        <f>IF(OR(AND('FIN1-SOURCE'!BE50="",'FIN1-SOURCE'!BF50=""),AND('FIN1-SOURCE'!BE52="",'FIN1-SOURCE'!BF52=""),AND('FIN1-SOURCE'!BE57="",'FIN1-SOURCE'!BF57=""),AND('FIN1-SOURCE'!BF50="K",'FIN1-SOURCE'!BF52="K",'FIN1-SOURCE'!BF57="K"),OR('FIN1-SOURCE'!BF50="O",'FIN1-SOURCE'!BF52="O",'FIN1-SOURCE'!BF57="O")),"",SUM('FIN1-SOURCE'!BE50,'FIN1-SOURCE'!BE52,'FIN1-SOURCE'!BE57))</f>
        <v/>
      </c>
      <c r="I1298" s="280" t="str">
        <f>IF(AND(OR(AND('FIN1-SOURCE'!BF50="O",'FIN1-SOURCE'!BF52="O",'FIN1-SOURCE'!BF57="O"),AND('FIN1-SOURCE'!BF50="K",'FIN1-SOURCE'!BF52="K",'FIN1-SOURCE'!BF57="K")),SUM('FIN1-SOURCE'!BE50,'FIN1-SOURCE'!BE52,'FIN1-SOURCE'!BE57)=0,ISNUMBER('FIN1-SOURCE'!BE58)),"",IF(OR('FIN1-SOURCE'!BF50="O",'FIN1-SOURCE'!BF52="O",'FIN1-SOURCE'!BF57="O"),"O",IF(AND('FIN1-SOURCE'!BF50='FIN1-SOURCE'!BF52,'FIN1-SOURCE'!BF52='FIN1-SOURCE'!BF57,OR('FIN1-SOURCE'!BF50="K",'FIN1-SOURCE'!BF50="W",'FIN1-SOURCE'!BF50="M")), UPPER('FIN1-SOURCE'!BF50),"")))</f>
        <v/>
      </c>
      <c r="J1298" s="281" t="s">
        <v>711</v>
      </c>
      <c r="K1298" s="280" t="str">
        <f>IF(AND(ISBLANK('FIN1-SOURCE'!BE58),$L$1298&lt;&gt;"M"),"",'FIN1-SOURCE'!BE58)</f>
        <v/>
      </c>
      <c r="L1298" s="280" t="str">
        <f>IF(ISBLANK('FIN1-SOURCE'!BF58),"",'FIN1-SOURCE'!BF58)</f>
        <v/>
      </c>
      <c r="M1298" s="257" t="str">
        <f t="shared" si="21"/>
        <v>OK</v>
      </c>
      <c r="N1298" s="15"/>
    </row>
    <row r="1299" spans="1:14" ht="33.75" x14ac:dyDescent="0.25">
      <c r="A1299" s="257" t="s">
        <v>834</v>
      </c>
      <c r="B1299" s="257" t="s">
        <v>2932</v>
      </c>
      <c r="C1299" s="257" t="s">
        <v>688</v>
      </c>
      <c r="D1299" s="277" t="s">
        <v>2933</v>
      </c>
      <c r="E1299" s="278" t="s">
        <v>711</v>
      </c>
      <c r="F1299" s="279" t="s">
        <v>688</v>
      </c>
      <c r="G1299" s="277" t="s">
        <v>2934</v>
      </c>
      <c r="H1299" s="280" t="str">
        <f>IF(OR(AND('FIN1-SOURCE'!BE60="",'FIN1-SOURCE'!BF60=""),AND('FIN1-SOURCE'!BE61="",'FIN1-SOURCE'!BF61=""),AND('FIN1-SOURCE'!BF60="K",'FIN1-SOURCE'!BF61="K"),OR('FIN1-SOURCE'!BF60="O",'FIN1-SOURCE'!BF61="O")),"",SUM('FIN1-SOURCE'!BE60,'FIN1-SOURCE'!BE61))</f>
        <v/>
      </c>
      <c r="I1299" s="280" t="str">
        <f>IF(AND(OR(AND('FIN1-SOURCE'!BF60="O",'FIN1-SOURCE'!BF61="O"),AND('FIN1-SOURCE'!BF60="K",'FIN1-SOURCE'!BF61="K")),SUM('FIN1-SOURCE'!BE60,'FIN1-SOURCE'!BE61)=0,ISNUMBER('FIN1-SOURCE'!BE62)),"",IF(OR('FIN1-SOURCE'!BF60="O",'FIN1-SOURCE'!BF61="O"),"O",IF(AND('FIN1-SOURCE'!BF60='FIN1-SOURCE'!BF61,OR('FIN1-SOURCE'!BF60="K",'FIN1-SOURCE'!BF60="W",'FIN1-SOURCE'!BF60="M")), UPPER('FIN1-SOURCE'!BF60),"")))</f>
        <v/>
      </c>
      <c r="J1299" s="281" t="s">
        <v>711</v>
      </c>
      <c r="K1299" s="280" t="str">
        <f>IF(AND(ISBLANK('FIN1-SOURCE'!BE62),$L$1299&lt;&gt;"M"),"",'FIN1-SOURCE'!BE62)</f>
        <v/>
      </c>
      <c r="L1299" s="280" t="str">
        <f>IF(ISBLANK('FIN1-SOURCE'!BF62),"",'FIN1-SOURCE'!BF62)</f>
        <v/>
      </c>
      <c r="M1299" s="257" t="str">
        <f t="shared" si="21"/>
        <v>OK</v>
      </c>
      <c r="N1299" s="15"/>
    </row>
    <row r="1300" spans="1:14" ht="33.75" x14ac:dyDescent="0.25">
      <c r="A1300" s="257" t="s">
        <v>834</v>
      </c>
      <c r="B1300" s="257" t="s">
        <v>2935</v>
      </c>
      <c r="C1300" s="257" t="s">
        <v>688</v>
      </c>
      <c r="D1300" s="277" t="s">
        <v>2936</v>
      </c>
      <c r="E1300" s="278" t="s">
        <v>711</v>
      </c>
      <c r="F1300" s="279" t="s">
        <v>688</v>
      </c>
      <c r="G1300" s="277" t="s">
        <v>2937</v>
      </c>
      <c r="H1300" s="280" t="str">
        <f>IF(OR(AND('FIN1-SOURCE'!BE59="",'FIN1-SOURCE'!BF59=""),AND('FIN1-SOURCE'!BE62="",'FIN1-SOURCE'!BF62=""),AND('FIN1-SOURCE'!BF59="K",'FIN1-SOURCE'!BF62="K"),OR('FIN1-SOURCE'!BF59="O",'FIN1-SOURCE'!BF62="O")),"",SUM('FIN1-SOURCE'!BE59,'FIN1-SOURCE'!BE62))</f>
        <v/>
      </c>
      <c r="I1300" s="280" t="str">
        <f>IF(AND(OR(AND('FIN1-SOURCE'!BF59="O",'FIN1-SOURCE'!BF62="O"),AND('FIN1-SOURCE'!BF59="K",'FIN1-SOURCE'!BF62="K")),SUM('FIN1-SOURCE'!BE59,'FIN1-SOURCE'!BE62)=0,ISNUMBER('FIN1-SOURCE'!BE63)),"",IF(OR('FIN1-SOURCE'!BF59="O",'FIN1-SOURCE'!BF62="O"),"O",IF(AND('FIN1-SOURCE'!BF59='FIN1-SOURCE'!BF62,OR('FIN1-SOURCE'!BF59="K",'FIN1-SOURCE'!BF59="W",'FIN1-SOURCE'!BF59="M")), UPPER('FIN1-SOURCE'!BF59),"")))</f>
        <v/>
      </c>
      <c r="J1300" s="281" t="s">
        <v>711</v>
      </c>
      <c r="K1300" s="280" t="str">
        <f>IF(AND(ISBLANK('FIN1-SOURCE'!BE63),$L$1300&lt;&gt;"M"),"",'FIN1-SOURCE'!BE63)</f>
        <v/>
      </c>
      <c r="L1300" s="280" t="str">
        <f>IF(ISBLANK('FIN1-SOURCE'!BF63),"",'FIN1-SOURCE'!BF63)</f>
        <v/>
      </c>
      <c r="M1300" s="257" t="str">
        <f t="shared" si="21"/>
        <v>OK</v>
      </c>
      <c r="N1300" s="15"/>
    </row>
    <row r="1301" spans="1:14" ht="33.75" x14ac:dyDescent="0.25">
      <c r="A1301" s="257" t="s">
        <v>834</v>
      </c>
      <c r="B1301" s="257" t="s">
        <v>2938</v>
      </c>
      <c r="C1301" s="257" t="s">
        <v>688</v>
      </c>
      <c r="D1301" s="277" t="s">
        <v>2939</v>
      </c>
      <c r="E1301" s="278" t="s">
        <v>711</v>
      </c>
      <c r="F1301" s="279" t="s">
        <v>688</v>
      </c>
      <c r="G1301" s="277" t="s">
        <v>2940</v>
      </c>
      <c r="H1301" s="280" t="str">
        <f>IF(OR(AND('FIN1-SOURCE'!BE65="",'FIN1-SOURCE'!BF65=""),AND('FIN1-SOURCE'!BE66="",'FIN1-SOURCE'!BF66=""),AND('FIN1-SOURCE'!BF65="K",'FIN1-SOURCE'!BF66="K"),OR('FIN1-SOURCE'!BF65="O",'FIN1-SOURCE'!BF66="O")),"",SUM('FIN1-SOURCE'!BE65,'FIN1-SOURCE'!BE66))</f>
        <v/>
      </c>
      <c r="I1301" s="280" t="str">
        <f>IF(AND(OR(AND('FIN1-SOURCE'!BF65="O",'FIN1-SOURCE'!BF66="O"),AND('FIN1-SOURCE'!BF65="K",'FIN1-SOURCE'!BF66="K")),SUM('FIN1-SOURCE'!BE65,'FIN1-SOURCE'!BE66)=0,ISNUMBER('FIN1-SOURCE'!BE67)),"",IF(OR('FIN1-SOURCE'!BF65="O",'FIN1-SOURCE'!BF66="O"),"O",IF(AND('FIN1-SOURCE'!BF65='FIN1-SOURCE'!BF66,OR('FIN1-SOURCE'!BF65="K",'FIN1-SOURCE'!BF65="W",'FIN1-SOURCE'!BF65="M")), UPPER('FIN1-SOURCE'!BF65),"")))</f>
        <v/>
      </c>
      <c r="J1301" s="281" t="s">
        <v>711</v>
      </c>
      <c r="K1301" s="280" t="str">
        <f>IF(AND(ISBLANK('FIN1-SOURCE'!BE67),$L$1301&lt;&gt;"M"),"",'FIN1-SOURCE'!BE67)</f>
        <v/>
      </c>
      <c r="L1301" s="280" t="str">
        <f>IF(ISBLANK('FIN1-SOURCE'!BF67),"",'FIN1-SOURCE'!BF67)</f>
        <v/>
      </c>
      <c r="M1301" s="257" t="str">
        <f t="shared" si="21"/>
        <v>OK</v>
      </c>
      <c r="N1301" s="15"/>
    </row>
    <row r="1302" spans="1:14" ht="33.75" x14ac:dyDescent="0.25">
      <c r="A1302" s="257" t="s">
        <v>834</v>
      </c>
      <c r="B1302" s="257" t="s">
        <v>2941</v>
      </c>
      <c r="C1302" s="257" t="s">
        <v>688</v>
      </c>
      <c r="D1302" s="277" t="s">
        <v>2942</v>
      </c>
      <c r="E1302" s="278" t="s">
        <v>711</v>
      </c>
      <c r="F1302" s="279" t="s">
        <v>688</v>
      </c>
      <c r="G1302" s="277" t="s">
        <v>2943</v>
      </c>
      <c r="H1302" s="280" t="str">
        <f>IF(OR(AND('FIN1-SOURCE'!BE67="",'FIN1-SOURCE'!BF67=""),AND('FIN1-SOURCE'!BE68="",'FIN1-SOURCE'!BF68=""),AND('FIN1-SOURCE'!BF67="K",'FIN1-SOURCE'!BF68="K"),OR('FIN1-SOURCE'!BF67="O",'FIN1-SOURCE'!BF68="O")),"",SUM('FIN1-SOURCE'!BE67,'FIN1-SOURCE'!BE68))</f>
        <v/>
      </c>
      <c r="I1302" s="280" t="str">
        <f>IF(AND(OR(AND('FIN1-SOURCE'!BF67="O",'FIN1-SOURCE'!BF68="O"),AND('FIN1-SOURCE'!BF67="K",'FIN1-SOURCE'!BF68="K")),SUM('FIN1-SOURCE'!BE67,'FIN1-SOURCE'!BE68)=0,ISNUMBER('FIN1-SOURCE'!BE69)),"",IF(OR('FIN1-SOURCE'!BF67="O",'FIN1-SOURCE'!BF68="O"),"O",IF(AND('FIN1-SOURCE'!BF67='FIN1-SOURCE'!BF68,OR('FIN1-SOURCE'!BF67="K",'FIN1-SOURCE'!BF67="W",'FIN1-SOURCE'!BF67="M")), UPPER('FIN1-SOURCE'!BF67),"")))</f>
        <v/>
      </c>
      <c r="J1302" s="281" t="s">
        <v>711</v>
      </c>
      <c r="K1302" s="280" t="str">
        <f>IF(AND(ISBLANK('FIN1-SOURCE'!BE69),$L$1302&lt;&gt;"M"),"",'FIN1-SOURCE'!BE69)</f>
        <v/>
      </c>
      <c r="L1302" s="280" t="str">
        <f>IF(ISBLANK('FIN1-SOURCE'!BF69),"",'FIN1-SOURCE'!BF69)</f>
        <v/>
      </c>
      <c r="M1302" s="257" t="str">
        <f t="shared" si="21"/>
        <v>OK</v>
      </c>
      <c r="N1302" s="15"/>
    </row>
    <row r="1303" spans="1:14" ht="33.75" x14ac:dyDescent="0.25">
      <c r="A1303" s="257" t="s">
        <v>834</v>
      </c>
      <c r="B1303" s="257" t="s">
        <v>2944</v>
      </c>
      <c r="C1303" s="257" t="s">
        <v>688</v>
      </c>
      <c r="D1303" s="277" t="s">
        <v>2945</v>
      </c>
      <c r="E1303" s="278" t="s">
        <v>711</v>
      </c>
      <c r="F1303" s="279" t="s">
        <v>688</v>
      </c>
      <c r="G1303" s="277" t="s">
        <v>2946</v>
      </c>
      <c r="H1303" s="280" t="str">
        <f>IF(OR(AND('FIN1-SOURCE'!BE63="",'FIN1-SOURCE'!BF63=""),AND('FIN1-SOURCE'!BE69="",'FIN1-SOURCE'!BF69=""),AND('FIN1-SOURCE'!BF63="K",'FIN1-SOURCE'!BF69="K"),OR('FIN1-SOURCE'!BF63="O",'FIN1-SOURCE'!BF69="O")),"",SUM('FIN1-SOURCE'!BE63,'FIN1-SOURCE'!BE69))</f>
        <v/>
      </c>
      <c r="I1303" s="280" t="str">
        <f>IF(AND(OR(AND('FIN1-SOURCE'!BF63="O",'FIN1-SOURCE'!BF69="O"),AND('FIN1-SOURCE'!BF63="K",'FIN1-SOURCE'!BF69="K")),SUM('FIN1-SOURCE'!BE63,'FIN1-SOURCE'!BE69)=0,ISNUMBER('FIN1-SOURCE'!BE70)),"",IF(OR('FIN1-SOURCE'!BF63="O",'FIN1-SOURCE'!BF69="O"),"O",IF(AND('FIN1-SOURCE'!BF63='FIN1-SOURCE'!BF69,OR('FIN1-SOURCE'!BF63="K",'FIN1-SOURCE'!BF63="W",'FIN1-SOURCE'!BF63="M")), UPPER('FIN1-SOURCE'!BF63),"")))</f>
        <v/>
      </c>
      <c r="J1303" s="281" t="s">
        <v>711</v>
      </c>
      <c r="K1303" s="280" t="str">
        <f>IF(AND(ISBLANK('FIN1-SOURCE'!BE70),$L$1303&lt;&gt;"M"),"",'FIN1-SOURCE'!BE70)</f>
        <v/>
      </c>
      <c r="L1303" s="280" t="str">
        <f>IF(ISBLANK('FIN1-SOURCE'!BF70),"",'FIN1-SOURCE'!BF70)</f>
        <v/>
      </c>
      <c r="M1303" s="257" t="str">
        <f t="shared" si="21"/>
        <v>OK</v>
      </c>
      <c r="N1303" s="15"/>
    </row>
    <row r="1304" spans="1:14" ht="45" x14ac:dyDescent="0.25">
      <c r="A1304" s="257" t="s">
        <v>834</v>
      </c>
      <c r="B1304" s="257" t="s">
        <v>2947</v>
      </c>
      <c r="C1304" s="257" t="s">
        <v>688</v>
      </c>
      <c r="D1304" s="277" t="s">
        <v>2948</v>
      </c>
      <c r="E1304" s="278" t="s">
        <v>711</v>
      </c>
      <c r="F1304" s="279" t="s">
        <v>688</v>
      </c>
      <c r="G1304" s="277" t="s">
        <v>2949</v>
      </c>
      <c r="H1304" s="280" t="str">
        <f>IF(OR(AND('FIN1-SOURCE'!BE31="",'FIN1-SOURCE'!BF31=""),AND('FIN1-SOURCE'!BE46="",'FIN1-SOURCE'!BF46=""),AND('FIN1-SOURCE'!BE59="",'FIN1-SOURCE'!BF59=""),AND('FIN1-SOURCE'!BF31="K",'FIN1-SOURCE'!BF46="K",'FIN1-SOURCE'!BF59="K"),OR('FIN1-SOURCE'!BF31="O",'FIN1-SOURCE'!BF46="O",'FIN1-SOURCE'!BF59="O")),"",SUM('FIN1-SOURCE'!BE31,'FIN1-SOURCE'!BE46,'FIN1-SOURCE'!BE59))</f>
        <v/>
      </c>
      <c r="I1304" s="280" t="str">
        <f>IF(AND(OR(AND('FIN1-SOURCE'!BF31="O",'FIN1-SOURCE'!BF46="O",'FIN1-SOURCE'!BF59="O"),AND('FIN1-SOURCE'!BF31="K",'FIN1-SOURCE'!BF46="K",'FIN1-SOURCE'!BF59="K")),SUM('FIN1-SOURCE'!BE31,'FIN1-SOURCE'!BE46,'FIN1-SOURCE'!BE59)=0,ISNUMBER('FIN1-SOURCE'!BE71)),"",IF(OR('FIN1-SOURCE'!BF31="O",'FIN1-SOURCE'!BF46="O",'FIN1-SOURCE'!BF59="O"),"O",IF(AND('FIN1-SOURCE'!BF31='FIN1-SOURCE'!BF46,'FIN1-SOURCE'!BF46='FIN1-SOURCE'!BF59,OR('FIN1-SOURCE'!BF31="K",'FIN1-SOURCE'!BF31="W",'FIN1-SOURCE'!BF31="M")), UPPER('FIN1-SOURCE'!BF31),"")))</f>
        <v/>
      </c>
      <c r="J1304" s="281" t="s">
        <v>711</v>
      </c>
      <c r="K1304" s="280" t="str">
        <f>IF(AND(ISBLANK('FIN1-SOURCE'!BE71),$L$1304&lt;&gt;"M"),"",'FIN1-SOURCE'!BE71)</f>
        <v/>
      </c>
      <c r="L1304" s="280" t="str">
        <f>IF(ISBLANK('FIN1-SOURCE'!BF71),"",'FIN1-SOURCE'!BF71)</f>
        <v/>
      </c>
      <c r="M1304" s="257" t="str">
        <f t="shared" si="21"/>
        <v>OK</v>
      </c>
      <c r="N1304" s="15"/>
    </row>
    <row r="1305" spans="1:14" ht="45" x14ac:dyDescent="0.25">
      <c r="A1305" s="257" t="s">
        <v>834</v>
      </c>
      <c r="B1305" s="257" t="s">
        <v>2950</v>
      </c>
      <c r="C1305" s="257" t="s">
        <v>688</v>
      </c>
      <c r="D1305" s="277" t="s">
        <v>2951</v>
      </c>
      <c r="E1305" s="278" t="s">
        <v>711</v>
      </c>
      <c r="F1305" s="279" t="s">
        <v>688</v>
      </c>
      <c r="G1305" s="277" t="s">
        <v>2952</v>
      </c>
      <c r="H1305" s="280" t="str">
        <f>IF(OR(AND('FIN1-SOURCE'!BE32="",'FIN1-SOURCE'!BF32=""),AND('FIN1-SOURCE'!BE47="",'FIN1-SOURCE'!BF47=""),AND('FIN1-SOURCE'!BE60="",'FIN1-SOURCE'!BF60=""),AND('FIN1-SOURCE'!BF32="K",'FIN1-SOURCE'!BF47="K",'FIN1-SOURCE'!BF60="K"),OR('FIN1-SOURCE'!BF32="O",'FIN1-SOURCE'!BF47="O",'FIN1-SOURCE'!BF60="O")),"",SUM('FIN1-SOURCE'!BE32,'FIN1-SOURCE'!BE47,'FIN1-SOURCE'!BE60))</f>
        <v/>
      </c>
      <c r="I1305" s="280" t="str">
        <f>IF(AND(OR(AND('FIN1-SOURCE'!BF32="O",'FIN1-SOURCE'!BF47="O",'FIN1-SOURCE'!BF60="O"),AND('FIN1-SOURCE'!BF32="K",'FIN1-SOURCE'!BF47="K",'FIN1-SOURCE'!BF60="K")),SUM('FIN1-SOURCE'!BE32,'FIN1-SOURCE'!BE47,'FIN1-SOURCE'!BE60)=0,ISNUMBER('FIN1-SOURCE'!BE72)),"",IF(OR('FIN1-SOURCE'!BF32="O",'FIN1-SOURCE'!BF47="O",'FIN1-SOURCE'!BF60="O"),"O",IF(AND('FIN1-SOURCE'!BF32='FIN1-SOURCE'!BF47,'FIN1-SOURCE'!BF47='FIN1-SOURCE'!BF60,OR('FIN1-SOURCE'!BF32="K",'FIN1-SOURCE'!BF32="W",'FIN1-SOURCE'!BF32="M")), UPPER('FIN1-SOURCE'!BF32),"")))</f>
        <v/>
      </c>
      <c r="J1305" s="281" t="s">
        <v>711</v>
      </c>
      <c r="K1305" s="280" t="str">
        <f>IF(AND(ISBLANK('FIN1-SOURCE'!BE72),$L$1305&lt;&gt;"M"),"",'FIN1-SOURCE'!BE72)</f>
        <v/>
      </c>
      <c r="L1305" s="280" t="str">
        <f>IF(ISBLANK('FIN1-SOURCE'!BF72),"",'FIN1-SOURCE'!BF72)</f>
        <v/>
      </c>
      <c r="M1305" s="257" t="str">
        <f t="shared" si="21"/>
        <v>OK</v>
      </c>
      <c r="N1305" s="15"/>
    </row>
    <row r="1306" spans="1:14" ht="45" x14ac:dyDescent="0.25">
      <c r="A1306" s="257" t="s">
        <v>834</v>
      </c>
      <c r="B1306" s="257" t="s">
        <v>2953</v>
      </c>
      <c r="C1306" s="257" t="s">
        <v>688</v>
      </c>
      <c r="D1306" s="277" t="s">
        <v>2954</v>
      </c>
      <c r="E1306" s="278" t="s">
        <v>711</v>
      </c>
      <c r="F1306" s="279" t="s">
        <v>688</v>
      </c>
      <c r="G1306" s="277" t="s">
        <v>2955</v>
      </c>
      <c r="H1306" s="280" t="str">
        <f>IF(OR(AND('FIN1-SOURCE'!BE33="",'FIN1-SOURCE'!BF33=""),AND('FIN1-SOURCE'!BE48="",'FIN1-SOURCE'!BF48=""),AND('FIN1-SOURCE'!BE61="",'FIN1-SOURCE'!BF61=""),AND('FIN1-SOURCE'!BF33="K",'FIN1-SOURCE'!BF48="K",'FIN1-SOURCE'!BF61="K"),OR('FIN1-SOURCE'!BF33="O",'FIN1-SOURCE'!BF48="O",'FIN1-SOURCE'!BF61="O")),"",SUM('FIN1-SOURCE'!BE33,'FIN1-SOURCE'!BE48,'FIN1-SOURCE'!BE61))</f>
        <v/>
      </c>
      <c r="I1306" s="280" t="str">
        <f>IF(AND(OR(AND('FIN1-SOURCE'!BF33="O",'FIN1-SOURCE'!BF48="O",'FIN1-SOURCE'!BF61="O"),AND('FIN1-SOURCE'!BF33="K",'FIN1-SOURCE'!BF48="K",'FIN1-SOURCE'!BF61="K")),SUM('FIN1-SOURCE'!BE33,'FIN1-SOURCE'!BE48,'FIN1-SOURCE'!BE61)=0,ISNUMBER('FIN1-SOURCE'!BE73)),"",IF(OR('FIN1-SOURCE'!BF33="O",'FIN1-SOURCE'!BF48="O",'FIN1-SOURCE'!BF61="O"),"O",IF(AND('FIN1-SOURCE'!BF33='FIN1-SOURCE'!BF48,'FIN1-SOURCE'!BF48='FIN1-SOURCE'!BF61,OR('FIN1-SOURCE'!BF33="K",'FIN1-SOURCE'!BF33="W",'FIN1-SOURCE'!BF33="M")), UPPER('FIN1-SOURCE'!BF33),"")))</f>
        <v/>
      </c>
      <c r="J1306" s="281" t="s">
        <v>711</v>
      </c>
      <c r="K1306" s="280" t="str">
        <f>IF(AND(ISBLANK('FIN1-SOURCE'!BE73),$L$1306&lt;&gt;"M"),"",'FIN1-SOURCE'!BE73)</f>
        <v/>
      </c>
      <c r="L1306" s="280" t="str">
        <f>IF(ISBLANK('FIN1-SOURCE'!BF73),"",'FIN1-SOURCE'!BF73)</f>
        <v/>
      </c>
      <c r="M1306" s="257" t="str">
        <f t="shared" si="21"/>
        <v>OK</v>
      </c>
      <c r="N1306" s="15"/>
    </row>
    <row r="1307" spans="1:14" ht="45" x14ac:dyDescent="0.25">
      <c r="A1307" s="257" t="s">
        <v>834</v>
      </c>
      <c r="B1307" s="257" t="s">
        <v>2956</v>
      </c>
      <c r="C1307" s="257" t="s">
        <v>688</v>
      </c>
      <c r="D1307" s="277" t="s">
        <v>2957</v>
      </c>
      <c r="E1307" s="278" t="s">
        <v>711</v>
      </c>
      <c r="F1307" s="279" t="s">
        <v>688</v>
      </c>
      <c r="G1307" s="277" t="s">
        <v>2958</v>
      </c>
      <c r="H1307" s="280" t="str">
        <f>IF(OR(AND('FIN1-SOURCE'!BE34="",'FIN1-SOURCE'!BF34=""),AND('FIN1-SOURCE'!BE49="",'FIN1-SOURCE'!BF49=""),AND('FIN1-SOURCE'!BE62="",'FIN1-SOURCE'!BF62=""),AND('FIN1-SOURCE'!BF34="K",'FIN1-SOURCE'!BF49="K",'FIN1-SOURCE'!BF62="K"),OR('FIN1-SOURCE'!BF34="O",'FIN1-SOURCE'!BF49="O",'FIN1-SOURCE'!BF62="O")),"",SUM('FIN1-SOURCE'!BE34,'FIN1-SOURCE'!BE49,'FIN1-SOURCE'!BE62))</f>
        <v/>
      </c>
      <c r="I1307" s="280" t="str">
        <f>IF(AND(OR(AND('FIN1-SOURCE'!BF34="O",'FIN1-SOURCE'!BF49="O",'FIN1-SOURCE'!BF62="O"),AND('FIN1-SOURCE'!BF34="K",'FIN1-SOURCE'!BF49="K",'FIN1-SOURCE'!BF62="K")),SUM('FIN1-SOURCE'!BE34,'FIN1-SOURCE'!BE49,'FIN1-SOURCE'!BE62)=0,ISNUMBER('FIN1-SOURCE'!BE74)),"",IF(OR('FIN1-SOURCE'!BF34="O",'FIN1-SOURCE'!BF49="O",'FIN1-SOURCE'!BF62="O"),"O",IF(AND('FIN1-SOURCE'!BF34='FIN1-SOURCE'!BF49,'FIN1-SOURCE'!BF49='FIN1-SOURCE'!BF62,OR('FIN1-SOURCE'!BF34="K",'FIN1-SOURCE'!BF34="W",'FIN1-SOURCE'!BF34="M")), UPPER('FIN1-SOURCE'!BF34),"")))</f>
        <v/>
      </c>
      <c r="J1307" s="281" t="s">
        <v>711</v>
      </c>
      <c r="K1307" s="280" t="str">
        <f>IF(AND(ISBLANK('FIN1-SOURCE'!BE74),$L$1307&lt;&gt;"M"),"",'FIN1-SOURCE'!BE74)</f>
        <v/>
      </c>
      <c r="L1307" s="280" t="str">
        <f>IF(ISBLANK('FIN1-SOURCE'!BF74),"",'FIN1-SOURCE'!BF74)</f>
        <v/>
      </c>
      <c r="M1307" s="257" t="str">
        <f t="shared" si="21"/>
        <v>OK</v>
      </c>
      <c r="N1307" s="15"/>
    </row>
    <row r="1308" spans="1:14" ht="45" x14ac:dyDescent="0.25">
      <c r="A1308" s="257" t="s">
        <v>834</v>
      </c>
      <c r="B1308" s="257" t="s">
        <v>2959</v>
      </c>
      <c r="C1308" s="257" t="s">
        <v>688</v>
      </c>
      <c r="D1308" s="277" t="s">
        <v>2960</v>
      </c>
      <c r="E1308" s="278" t="s">
        <v>711</v>
      </c>
      <c r="F1308" s="279" t="s">
        <v>688</v>
      </c>
      <c r="G1308" s="277" t="s">
        <v>2961</v>
      </c>
      <c r="H1308" s="280" t="str">
        <f>IF(OR(AND('FIN1-SOURCE'!BE35="",'FIN1-SOURCE'!BF35=""),AND('FIN1-SOURCE'!BE50="",'FIN1-SOURCE'!BF50=""),AND('FIN1-SOURCE'!BE63="",'FIN1-SOURCE'!BF63=""),AND('FIN1-SOURCE'!BF35="K",'FIN1-SOURCE'!BF50="K",'FIN1-SOURCE'!BF63="K"),OR('FIN1-SOURCE'!BF35="O",'FIN1-SOURCE'!BF50="O",'FIN1-SOURCE'!BF63="O")),"",SUM('FIN1-SOURCE'!BE35,'FIN1-SOURCE'!BE50,'FIN1-SOURCE'!BE63))</f>
        <v/>
      </c>
      <c r="I1308" s="280" t="str">
        <f>IF(AND(OR(AND('FIN1-SOURCE'!BF35="O",'FIN1-SOURCE'!BF50="O",'FIN1-SOURCE'!BF63="O"),AND('FIN1-SOURCE'!BF35="K",'FIN1-SOURCE'!BF50="K",'FIN1-SOURCE'!BF63="K")),SUM('FIN1-SOURCE'!BE35,'FIN1-SOURCE'!BE50,'FIN1-SOURCE'!BE63)=0,ISNUMBER('FIN1-SOURCE'!BE75)),"",IF(OR('FIN1-SOURCE'!BF35="O",'FIN1-SOURCE'!BF50="O",'FIN1-SOURCE'!BF63="O"),"O",IF(AND('FIN1-SOURCE'!BF35='FIN1-SOURCE'!BF50,'FIN1-SOURCE'!BF50='FIN1-SOURCE'!BF63,OR('FIN1-SOURCE'!BF35="K",'FIN1-SOURCE'!BF35="W",'FIN1-SOURCE'!BF35="M")), UPPER('FIN1-SOURCE'!BF35),"")))</f>
        <v/>
      </c>
      <c r="J1308" s="281" t="s">
        <v>711</v>
      </c>
      <c r="K1308" s="280" t="str">
        <f>IF(AND(ISBLANK('FIN1-SOURCE'!BE75),$L$1308&lt;&gt;"M"),"",'FIN1-SOURCE'!BE75)</f>
        <v/>
      </c>
      <c r="L1308" s="280" t="str">
        <f>IF(ISBLANK('FIN1-SOURCE'!BF75),"",'FIN1-SOURCE'!BF75)</f>
        <v/>
      </c>
      <c r="M1308" s="257" t="str">
        <f t="shared" si="21"/>
        <v>OK</v>
      </c>
      <c r="N1308" s="15"/>
    </row>
    <row r="1309" spans="1:14" ht="45" x14ac:dyDescent="0.25">
      <c r="A1309" s="257" t="s">
        <v>834</v>
      </c>
      <c r="B1309" s="257" t="s">
        <v>2962</v>
      </c>
      <c r="C1309" s="257" t="s">
        <v>688</v>
      </c>
      <c r="D1309" s="277" t="s">
        <v>2963</v>
      </c>
      <c r="E1309" s="278" t="s">
        <v>711</v>
      </c>
      <c r="F1309" s="279" t="s">
        <v>688</v>
      </c>
      <c r="G1309" s="277" t="s">
        <v>2964</v>
      </c>
      <c r="H1309" s="280" t="str">
        <f>IF(OR(AND('FIN1-SOURCE'!BE36="",'FIN1-SOURCE'!BF36=""),AND('FIN1-SOURCE'!BE51="",'FIN1-SOURCE'!BF51=""),AND('FIN1-SOURCE'!BE64="",'FIN1-SOURCE'!BF64=""),AND('FIN1-SOURCE'!BF36="K",'FIN1-SOURCE'!BF51="K",'FIN1-SOURCE'!BF64="K"),OR('FIN1-SOURCE'!BF36="O",'FIN1-SOURCE'!BF51="O",'FIN1-SOURCE'!BF64="O")),"",SUM('FIN1-SOURCE'!BE36,'FIN1-SOURCE'!BE51,'FIN1-SOURCE'!BE64))</f>
        <v/>
      </c>
      <c r="I1309" s="280" t="str">
        <f>IF(AND(OR(AND('FIN1-SOURCE'!BF36="O",'FIN1-SOURCE'!BF51="O",'FIN1-SOURCE'!BF64="O"),AND('FIN1-SOURCE'!BF36="K",'FIN1-SOURCE'!BF51="K",'FIN1-SOURCE'!BF64="K")),SUM('FIN1-SOURCE'!BE36,'FIN1-SOURCE'!BE51,'FIN1-SOURCE'!BE64)=0,ISNUMBER('FIN1-SOURCE'!BE76)),"",IF(OR('FIN1-SOURCE'!BF36="O",'FIN1-SOURCE'!BF51="O",'FIN1-SOURCE'!BF64="O"),"O",IF(AND('FIN1-SOURCE'!BF36='FIN1-SOURCE'!BF51,'FIN1-SOURCE'!BF51='FIN1-SOURCE'!BF64,OR('FIN1-SOURCE'!BF36="K",'FIN1-SOURCE'!BF36="W",'FIN1-SOURCE'!BF36="M")), UPPER('FIN1-SOURCE'!BF36),"")))</f>
        <v/>
      </c>
      <c r="J1309" s="281" t="s">
        <v>711</v>
      </c>
      <c r="K1309" s="280" t="str">
        <f>IF(AND(ISBLANK('FIN1-SOURCE'!BE76),$L$1309&lt;&gt;"M"),"",'FIN1-SOURCE'!BE76)</f>
        <v/>
      </c>
      <c r="L1309" s="280" t="str">
        <f>IF(ISBLANK('FIN1-SOURCE'!BF76),"",'FIN1-SOURCE'!BF76)</f>
        <v/>
      </c>
      <c r="M1309" s="257" t="str">
        <f t="shared" si="21"/>
        <v>OK</v>
      </c>
      <c r="N1309" s="15"/>
    </row>
    <row r="1310" spans="1:14" ht="45" x14ac:dyDescent="0.25">
      <c r="A1310" s="257" t="s">
        <v>834</v>
      </c>
      <c r="B1310" s="257" t="s">
        <v>2965</v>
      </c>
      <c r="C1310" s="257" t="s">
        <v>688</v>
      </c>
      <c r="D1310" s="277" t="s">
        <v>2966</v>
      </c>
      <c r="E1310" s="278" t="s">
        <v>711</v>
      </c>
      <c r="F1310" s="279" t="s">
        <v>688</v>
      </c>
      <c r="G1310" s="277" t="s">
        <v>2967</v>
      </c>
      <c r="H1310" s="280" t="str">
        <f>IF(OR(AND('FIN1-SOURCE'!BE40="",'FIN1-SOURCE'!BF40=""),AND('FIN1-SOURCE'!BE53="",'FIN1-SOURCE'!BF53=""),AND('FIN1-SOURCE'!BE65="",'FIN1-SOURCE'!BF65=""),AND('FIN1-SOURCE'!BF40="K",'FIN1-SOURCE'!BF53="K",'FIN1-SOURCE'!BF65="K"),OR('FIN1-SOURCE'!BF40="O",'FIN1-SOURCE'!BF53="O",'FIN1-SOURCE'!BF65="O")),"",SUM('FIN1-SOURCE'!BE40,'FIN1-SOURCE'!BE53,'FIN1-SOURCE'!BE65))</f>
        <v/>
      </c>
      <c r="I1310" s="280" t="str">
        <f>IF(AND(OR(AND('FIN1-SOURCE'!BF40="O",'FIN1-SOURCE'!BF53="O",'FIN1-SOURCE'!BF65="O"),AND('FIN1-SOURCE'!BF40="K",'FIN1-SOURCE'!BF53="K",'FIN1-SOURCE'!BF65="K")),SUM('FIN1-SOURCE'!BE40,'FIN1-SOURCE'!BE53,'FIN1-SOURCE'!BE65)=0,ISNUMBER('FIN1-SOURCE'!BE79)),"",IF(OR('FIN1-SOURCE'!BF40="O",'FIN1-SOURCE'!BF53="O",'FIN1-SOURCE'!BF65="O"),"O",IF(AND('FIN1-SOURCE'!BF40='FIN1-SOURCE'!BF53,'FIN1-SOURCE'!BF53='FIN1-SOURCE'!BF65,OR('FIN1-SOURCE'!BF40="K",'FIN1-SOURCE'!BF40="W",'FIN1-SOURCE'!BF40="M")), UPPER('FIN1-SOURCE'!BF40),"")))</f>
        <v/>
      </c>
      <c r="J1310" s="281" t="s">
        <v>711</v>
      </c>
      <c r="K1310" s="280" t="str">
        <f>IF(AND(ISBLANK('FIN1-SOURCE'!BE79),$L$1310&lt;&gt;"M"),"",'FIN1-SOURCE'!BE79)</f>
        <v/>
      </c>
      <c r="L1310" s="280" t="str">
        <f>IF(ISBLANK('FIN1-SOURCE'!BF79),"",'FIN1-SOURCE'!BF79)</f>
        <v/>
      </c>
      <c r="M1310" s="257" t="str">
        <f t="shared" si="21"/>
        <v>OK</v>
      </c>
      <c r="N1310" s="15"/>
    </row>
    <row r="1311" spans="1:14" ht="45" x14ac:dyDescent="0.25">
      <c r="A1311" s="257" t="s">
        <v>834</v>
      </c>
      <c r="B1311" s="257" t="s">
        <v>2968</v>
      </c>
      <c r="C1311" s="257" t="s">
        <v>688</v>
      </c>
      <c r="D1311" s="277" t="s">
        <v>2969</v>
      </c>
      <c r="E1311" s="278" t="s">
        <v>711</v>
      </c>
      <c r="F1311" s="279" t="s">
        <v>688</v>
      </c>
      <c r="G1311" s="277" t="s">
        <v>2970</v>
      </c>
      <c r="H1311" s="280" t="str">
        <f>IF(OR(AND('FIN1-SOURCE'!BE41="",'FIN1-SOURCE'!BF41=""),AND('FIN1-SOURCE'!BE54="",'FIN1-SOURCE'!BF54=""),AND('FIN1-SOURCE'!BE66="",'FIN1-SOURCE'!BF66=""),AND('FIN1-SOURCE'!BF41="K",'FIN1-SOURCE'!BF54="K",'FIN1-SOURCE'!BF66="K"),OR('FIN1-SOURCE'!BF41="O",'FIN1-SOURCE'!BF54="O",'FIN1-SOURCE'!BF66="O")),"",SUM('FIN1-SOURCE'!BE41,'FIN1-SOURCE'!BE54,'FIN1-SOURCE'!BE66))</f>
        <v/>
      </c>
      <c r="I1311" s="280" t="str">
        <f>IF(AND(OR(AND('FIN1-SOURCE'!BF41="O",'FIN1-SOURCE'!BF54="O",'FIN1-SOURCE'!BF66="O"),AND('FIN1-SOURCE'!BF41="K",'FIN1-SOURCE'!BF54="K",'FIN1-SOURCE'!BF66="K")),SUM('FIN1-SOURCE'!BE41,'FIN1-SOURCE'!BE54,'FIN1-SOURCE'!BE66)=0,ISNUMBER('FIN1-SOURCE'!BE81)),"",IF(OR('FIN1-SOURCE'!BF41="O",'FIN1-SOURCE'!BF54="O",'FIN1-SOURCE'!BF66="O"),"O",IF(AND('FIN1-SOURCE'!BF41='FIN1-SOURCE'!BF54,'FIN1-SOURCE'!BF54='FIN1-SOURCE'!BF66,OR('FIN1-SOURCE'!BF41="K",'FIN1-SOURCE'!BF41="W",'FIN1-SOURCE'!BF41="M")), UPPER('FIN1-SOURCE'!BF41),"")))</f>
        <v/>
      </c>
      <c r="J1311" s="281" t="s">
        <v>711</v>
      </c>
      <c r="K1311" s="280" t="str">
        <f>IF(AND(ISBLANK('FIN1-SOURCE'!BE81),$L$1311&lt;&gt;"M"),"",'FIN1-SOURCE'!BE81)</f>
        <v/>
      </c>
      <c r="L1311" s="280" t="str">
        <f>IF(ISBLANK('FIN1-SOURCE'!BF81),"",'FIN1-SOURCE'!BF81)</f>
        <v/>
      </c>
      <c r="M1311" s="257" t="str">
        <f t="shared" si="21"/>
        <v>OK</v>
      </c>
      <c r="N1311" s="15"/>
    </row>
    <row r="1312" spans="1:14" ht="45" x14ac:dyDescent="0.25">
      <c r="A1312" s="257" t="s">
        <v>834</v>
      </c>
      <c r="B1312" s="257" t="s">
        <v>7903</v>
      </c>
      <c r="C1312" s="257" t="s">
        <v>688</v>
      </c>
      <c r="D1312" s="277" t="s">
        <v>2971</v>
      </c>
      <c r="E1312" s="278" t="s">
        <v>711</v>
      </c>
      <c r="F1312" s="279" t="s">
        <v>688</v>
      </c>
      <c r="G1312" s="277" t="s">
        <v>2974</v>
      </c>
      <c r="H1312" s="280" t="str">
        <f>IF(OR(AND('FIN1-SOURCE'!BE42="",'FIN1-SOURCE'!BF42=""),AND('FIN1-SOURCE'!BE55="",'FIN1-SOURCE'!BF55=""),AND('FIN1-SOURCE'!BE67="",'FIN1-SOURCE'!BF67=""),AND('FIN1-SOURCE'!BF42="K",'FIN1-SOURCE'!BF55="K",'FIN1-SOURCE'!BF67="K"),OR('FIN1-SOURCE'!BF42="O",'FIN1-SOURCE'!BF55="O",'FIN1-SOURCE'!BF67="O")),"",SUM('FIN1-SOURCE'!BE42,'FIN1-SOURCE'!BE55,'FIN1-SOURCE'!BE67))</f>
        <v/>
      </c>
      <c r="I1312" s="280" t="str">
        <f>IF(AND(OR(AND('FIN1-SOURCE'!BF42="O",'FIN1-SOURCE'!BF55="O",'FIN1-SOURCE'!BF67="O"),AND('FIN1-SOURCE'!BF42="K",'FIN1-SOURCE'!BF55="K",'FIN1-SOURCE'!BF67="K")),SUM('FIN1-SOURCE'!BE42,'FIN1-SOURCE'!BE55,'FIN1-SOURCE'!BE67)=0,ISNUMBER('FIN1-SOURCE'!BE83)),"",IF(OR('FIN1-SOURCE'!BF42="O",'FIN1-SOURCE'!BF55="O",'FIN1-SOURCE'!BF67="O"),"O",IF(AND('FIN1-SOURCE'!BF42='FIN1-SOURCE'!BF55,'FIN1-SOURCE'!BF55='FIN1-SOURCE'!BF67,OR('FIN1-SOURCE'!BF42="K",'FIN1-SOURCE'!BF42="W",'FIN1-SOURCE'!BF42="M")), UPPER('FIN1-SOURCE'!BF42),"")))</f>
        <v/>
      </c>
      <c r="J1312" s="281" t="s">
        <v>711</v>
      </c>
      <c r="K1312" s="280" t="str">
        <f>IF(AND(ISBLANK('FIN1-SOURCE'!BE83),$L$1312&lt;&gt;"M"),"",'FIN1-SOURCE'!BE83)</f>
        <v/>
      </c>
      <c r="L1312" s="280" t="str">
        <f>IF(ISBLANK('FIN1-SOURCE'!BF83),"",'FIN1-SOURCE'!BF83)</f>
        <v/>
      </c>
      <c r="M1312" s="257" t="str">
        <f t="shared" si="21"/>
        <v>OK</v>
      </c>
      <c r="N1312" s="15"/>
    </row>
    <row r="1313" spans="1:14" ht="45" x14ac:dyDescent="0.25">
      <c r="A1313" s="257" t="s">
        <v>834</v>
      </c>
      <c r="B1313" s="257" t="s">
        <v>7904</v>
      </c>
      <c r="C1313" s="257" t="s">
        <v>688</v>
      </c>
      <c r="D1313" s="277" t="s">
        <v>2973</v>
      </c>
      <c r="E1313" s="278" t="s">
        <v>711</v>
      </c>
      <c r="F1313" s="279" t="s">
        <v>688</v>
      </c>
      <c r="G1313" s="277" t="s">
        <v>2976</v>
      </c>
      <c r="H1313" s="280" t="str">
        <f>IF(OR(AND('FIN1-SOURCE'!BE43="",'FIN1-SOURCE'!BF43=""),AND('FIN1-SOURCE'!BE56="",'FIN1-SOURCE'!BF56=""),AND('FIN1-SOURCE'!BE68="",'FIN1-SOURCE'!BF68=""),AND('FIN1-SOURCE'!BF43="K",'FIN1-SOURCE'!BF56="K",'FIN1-SOURCE'!BF68="K"),OR('FIN1-SOURCE'!BF43="O",'FIN1-SOURCE'!BF56="O",'FIN1-SOURCE'!BF68="O")),"",SUM('FIN1-SOURCE'!BE43,'FIN1-SOURCE'!BE56,'FIN1-SOURCE'!BE68))</f>
        <v/>
      </c>
      <c r="I1313" s="280" t="str">
        <f>IF(AND(OR(AND('FIN1-SOURCE'!BF43="O",'FIN1-SOURCE'!BF56="O",'FIN1-SOURCE'!BF68="O"),AND('FIN1-SOURCE'!BF43="K",'FIN1-SOURCE'!BF56="K",'FIN1-SOURCE'!BF68="K")),SUM('FIN1-SOURCE'!BE43,'FIN1-SOURCE'!BE56,'FIN1-SOURCE'!BE68)=0,ISNUMBER('FIN1-SOURCE'!BE84)),"",IF(OR('FIN1-SOURCE'!BF43="O",'FIN1-SOURCE'!BF56="O",'FIN1-SOURCE'!BF68="O"),"O",IF(AND('FIN1-SOURCE'!BF43='FIN1-SOURCE'!BF56,'FIN1-SOURCE'!BF56='FIN1-SOURCE'!BF68,OR('FIN1-SOURCE'!BF43="K",'FIN1-SOURCE'!BF43="W",'FIN1-SOURCE'!BF43="M")), UPPER('FIN1-SOURCE'!BF43),"")))</f>
        <v/>
      </c>
      <c r="J1313" s="281" t="s">
        <v>711</v>
      </c>
      <c r="K1313" s="280" t="str">
        <f>IF(AND(ISBLANK('FIN1-SOURCE'!BE84),$L$1313&lt;&gt;"M"),"",'FIN1-SOURCE'!BE84)</f>
        <v/>
      </c>
      <c r="L1313" s="280" t="str">
        <f>IF(ISBLANK('FIN1-SOURCE'!BF84),"",'FIN1-SOURCE'!BF84)</f>
        <v/>
      </c>
      <c r="M1313" s="257" t="str">
        <f t="shared" si="21"/>
        <v>OK</v>
      </c>
      <c r="N1313" s="15"/>
    </row>
    <row r="1314" spans="1:14" ht="45" x14ac:dyDescent="0.25">
      <c r="A1314" s="257" t="s">
        <v>834</v>
      </c>
      <c r="B1314" s="257" t="s">
        <v>7905</v>
      </c>
      <c r="C1314" s="257" t="s">
        <v>688</v>
      </c>
      <c r="D1314" s="277" t="s">
        <v>2975</v>
      </c>
      <c r="E1314" s="278" t="s">
        <v>711</v>
      </c>
      <c r="F1314" s="279" t="s">
        <v>688</v>
      </c>
      <c r="G1314" s="277" t="s">
        <v>2977</v>
      </c>
      <c r="H1314" s="280" t="str">
        <f>IF(OR(AND('FIN1-SOURCE'!BE44="",'FIN1-SOURCE'!BF44=""),AND('FIN1-SOURCE'!BE57="",'FIN1-SOURCE'!BF57=""),AND('FIN1-SOURCE'!BE69="",'FIN1-SOURCE'!BF69=""),AND('FIN1-SOURCE'!BF44="K",'FIN1-SOURCE'!BF57="K",'FIN1-SOURCE'!BF69="K"),OR('FIN1-SOURCE'!BF44="O",'FIN1-SOURCE'!BF57="O",'FIN1-SOURCE'!BF69="O")),"",SUM('FIN1-SOURCE'!BE44,'FIN1-SOURCE'!BE57,'FIN1-SOURCE'!BE69))</f>
        <v/>
      </c>
      <c r="I1314" s="280" t="str">
        <f>IF(AND(OR(AND('FIN1-SOURCE'!BF44="O",'FIN1-SOURCE'!BF57="O",'FIN1-SOURCE'!BF69="O"),AND('FIN1-SOURCE'!BF44="K",'FIN1-SOURCE'!BF57="K",'FIN1-SOURCE'!BF69="K")),SUM('FIN1-SOURCE'!BE44,'FIN1-SOURCE'!BE57,'FIN1-SOURCE'!BE69)=0,ISNUMBER('FIN1-SOURCE'!BE85)),"",IF(OR('FIN1-SOURCE'!BF44="O",'FIN1-SOURCE'!BF57="O",'FIN1-SOURCE'!BF69="O"),"O",IF(AND('FIN1-SOURCE'!BF44='FIN1-SOURCE'!BF57,'FIN1-SOURCE'!BF57='FIN1-SOURCE'!BF69,OR('FIN1-SOURCE'!BF44="K",'FIN1-SOURCE'!BF44="W",'FIN1-SOURCE'!BF44="M")), UPPER('FIN1-SOURCE'!BF44),"")))</f>
        <v/>
      </c>
      <c r="J1314" s="281" t="s">
        <v>711</v>
      </c>
      <c r="K1314" s="280" t="str">
        <f>IF(AND(ISBLANK('FIN1-SOURCE'!BE85),$L$1314&lt;&gt;"M"),"",'FIN1-SOURCE'!BE85)</f>
        <v/>
      </c>
      <c r="L1314" s="280" t="str">
        <f>IF(ISBLANK('FIN1-SOURCE'!BF85),"",'FIN1-SOURCE'!BF85)</f>
        <v/>
      </c>
      <c r="M1314" s="257" t="str">
        <f t="shared" si="21"/>
        <v>OK</v>
      </c>
      <c r="N1314" s="15"/>
    </row>
    <row r="1315" spans="1:14" ht="33.75" x14ac:dyDescent="0.25">
      <c r="A1315" s="257" t="s">
        <v>834</v>
      </c>
      <c r="B1315" s="257" t="s">
        <v>7906</v>
      </c>
      <c r="C1315" s="257" t="s">
        <v>688</v>
      </c>
      <c r="D1315" s="277" t="s">
        <v>7907</v>
      </c>
      <c r="E1315" s="278" t="s">
        <v>711</v>
      </c>
      <c r="F1315" s="279" t="s">
        <v>688</v>
      </c>
      <c r="G1315" s="277" t="s">
        <v>5843</v>
      </c>
      <c r="H1315" s="280" t="str">
        <f>IF(OR(AND('FIN1-SOURCE'!BE75="",'FIN1-SOURCE'!BF75=""),AND('FIN1-SOURCE'!BE85="",'FIN1-SOURCE'!BF85=""),AND('FIN1-SOURCE'!BF75="K",'FIN1-SOURCE'!BF85="K"),OR('FIN1-SOURCE'!BF75="O",'FIN1-SOURCE'!BF85="O")),"",SUM('FIN1-SOURCE'!BE75,'FIN1-SOURCE'!BE85))</f>
        <v/>
      </c>
      <c r="I1315" s="280" t="str">
        <f>IF(AND(OR(AND('FIN1-SOURCE'!BF75="O",'FIN1-SOURCE'!BF85="O"),AND('FIN1-SOURCE'!BF75="K",'FIN1-SOURCE'!BF85="K")),SUM('FIN1-SOURCE'!BE75,'FIN1-SOURCE'!BE85)=0,ISNUMBER('FIN1-SOURCE'!BE86)),"",IF(OR('FIN1-SOURCE'!BF75="O",'FIN1-SOURCE'!BF85="O"),"O",IF(AND('FIN1-SOURCE'!BF75='FIN1-SOURCE'!BF85,OR('FIN1-SOURCE'!BF75="K",'FIN1-SOURCE'!BF75="W",'FIN1-SOURCE'!BF75="M")), UPPER('FIN1-SOURCE'!BF75),"")))</f>
        <v/>
      </c>
      <c r="J1315" s="281" t="s">
        <v>711</v>
      </c>
      <c r="K1315" s="280" t="str">
        <f>IF(AND(ISBLANK('FIN1-SOURCE'!BE86),$L$1315&lt;&gt;"M"),"",'FIN1-SOURCE'!BE86)</f>
        <v/>
      </c>
      <c r="L1315" s="280" t="str">
        <f>IF(ISBLANK('FIN1-SOURCE'!BF86),"",'FIN1-SOURCE'!BF86)</f>
        <v/>
      </c>
      <c r="M1315" s="257" t="str">
        <f t="shared" si="21"/>
        <v>OK</v>
      </c>
      <c r="N1315" s="15"/>
    </row>
    <row r="1316" spans="1:14" ht="33.75" x14ac:dyDescent="0.25">
      <c r="A1316" s="257" t="s">
        <v>834</v>
      </c>
      <c r="B1316" s="257" t="s">
        <v>7908</v>
      </c>
      <c r="C1316" s="257" t="s">
        <v>688</v>
      </c>
      <c r="D1316" s="277" t="s">
        <v>7909</v>
      </c>
      <c r="E1316" s="278" t="s">
        <v>711</v>
      </c>
      <c r="F1316" s="279" t="s">
        <v>688</v>
      </c>
      <c r="G1316" s="277" t="s">
        <v>2978</v>
      </c>
      <c r="H1316" s="280" t="str">
        <f>IF(OR(AND('FIN1-SOURCE'!BE88="",'FIN1-SOURCE'!BF88=""),AND('FIN1-SOURCE'!BE89="",'FIN1-SOURCE'!BF89=""),AND('FIN1-SOURCE'!BF88="K",'FIN1-SOURCE'!BF89="K"),OR('FIN1-SOURCE'!BF88="O",'FIN1-SOURCE'!BF89="O")),"",SUM('FIN1-SOURCE'!BE88,'FIN1-SOURCE'!BE89))</f>
        <v/>
      </c>
      <c r="I1316" s="280" t="str">
        <f>IF(AND(OR(AND('FIN1-SOURCE'!BF88="O",'FIN1-SOURCE'!BF89="O"),AND('FIN1-SOURCE'!BF88="K",'FIN1-SOURCE'!BF89="K")),SUM('FIN1-SOURCE'!BE88,'FIN1-SOURCE'!BE89)=0,ISNUMBER('FIN1-SOURCE'!BE90)),"",IF(OR('FIN1-SOURCE'!BF88="O",'FIN1-SOURCE'!BF89="O"),"O",IF(AND('FIN1-SOURCE'!BF88='FIN1-SOURCE'!BF89,OR('FIN1-SOURCE'!BF88="K",'FIN1-SOURCE'!BF88="W",'FIN1-SOURCE'!BF88="M")), UPPER('FIN1-SOURCE'!BF88),"")))</f>
        <v/>
      </c>
      <c r="J1316" s="281" t="s">
        <v>711</v>
      </c>
      <c r="K1316" s="280" t="str">
        <f>IF(AND(ISBLANK('FIN1-SOURCE'!BE90),$L$1316&lt;&gt;"M"),"",'FIN1-SOURCE'!BE90)</f>
        <v/>
      </c>
      <c r="L1316" s="280" t="str">
        <f>IF(ISBLANK('FIN1-SOURCE'!BF90),"",'FIN1-SOURCE'!BF90)</f>
        <v/>
      </c>
      <c r="M1316" s="257" t="str">
        <f t="shared" si="21"/>
        <v>OK</v>
      </c>
      <c r="N1316" s="15"/>
    </row>
    <row r="1317" spans="1:14" ht="33.75" x14ac:dyDescent="0.25">
      <c r="A1317" s="257" t="s">
        <v>834</v>
      </c>
      <c r="B1317" s="257" t="s">
        <v>7910</v>
      </c>
      <c r="C1317" s="257" t="s">
        <v>688</v>
      </c>
      <c r="D1317" s="277" t="s">
        <v>7911</v>
      </c>
      <c r="E1317" s="278" t="s">
        <v>711</v>
      </c>
      <c r="F1317" s="279" t="s">
        <v>688</v>
      </c>
      <c r="G1317" s="277" t="s">
        <v>7912</v>
      </c>
      <c r="H1317" s="280" t="str">
        <f>IF(OR(AND('FIN1-SOURCE'!BE87="",'FIN1-SOURCE'!BF87=""),AND('FIN1-SOURCE'!BE90="",'FIN1-SOURCE'!BF90=""),AND('FIN1-SOURCE'!BF87="K",'FIN1-SOURCE'!BF90="K"),OR('FIN1-SOURCE'!BF87="O",'FIN1-SOURCE'!BF90="O")),"",SUM('FIN1-SOURCE'!BE87,'FIN1-SOURCE'!BE90))</f>
        <v/>
      </c>
      <c r="I1317" s="280" t="str">
        <f>IF(AND(OR(AND('FIN1-SOURCE'!BF87="O",'FIN1-SOURCE'!BF90="O"),AND('FIN1-SOURCE'!BF87="K",'FIN1-SOURCE'!BF90="K")),SUM('FIN1-SOURCE'!BE87,'FIN1-SOURCE'!BE90)=0,ISNUMBER('FIN1-SOURCE'!BE91)),"",IF(OR('FIN1-SOURCE'!BF87="O",'FIN1-SOURCE'!BF90="O"),"O",IF(AND('FIN1-SOURCE'!BF87='FIN1-SOURCE'!BF90,OR('FIN1-SOURCE'!BF87="K",'FIN1-SOURCE'!BF87="W",'FIN1-SOURCE'!BF87="M")), UPPER('FIN1-SOURCE'!BF87),"")))</f>
        <v/>
      </c>
      <c r="J1317" s="281" t="s">
        <v>711</v>
      </c>
      <c r="K1317" s="280" t="str">
        <f>IF(AND(ISBLANK('FIN1-SOURCE'!BE91),$L$1317&lt;&gt;"M"),"",'FIN1-SOURCE'!BE91)</f>
        <v/>
      </c>
      <c r="L1317" s="280" t="str">
        <f>IF(ISBLANK('FIN1-SOURCE'!BF91),"",'FIN1-SOURCE'!BF91)</f>
        <v/>
      </c>
      <c r="M1317" s="257" t="str">
        <f t="shared" si="21"/>
        <v>OK</v>
      </c>
      <c r="N1317" s="15"/>
    </row>
    <row r="1318" spans="1:14" ht="45" x14ac:dyDescent="0.25">
      <c r="A1318" s="257" t="s">
        <v>834</v>
      </c>
      <c r="B1318" s="257" t="s">
        <v>7913</v>
      </c>
      <c r="C1318" s="257" t="s">
        <v>688</v>
      </c>
      <c r="D1318" s="277" t="s">
        <v>7914</v>
      </c>
      <c r="E1318" s="278" t="s">
        <v>711</v>
      </c>
      <c r="F1318" s="279" t="s">
        <v>688</v>
      </c>
      <c r="G1318" s="277" t="s">
        <v>2979</v>
      </c>
      <c r="H1318" s="280" t="str">
        <f>IF(OR(AND('FIN1-SOURCE'!BE93="",'FIN1-SOURCE'!BF93=""),AND('FIN1-SOURCE'!BE94="",'FIN1-SOURCE'!BF94=""),AND('FIN1-SOURCE'!BE95="",'FIN1-SOURCE'!BF95=""),AND('FIN1-SOURCE'!BF93="K",'FIN1-SOURCE'!BF94="K",'FIN1-SOURCE'!BF95="K"),OR('FIN1-SOURCE'!BF93="O",'FIN1-SOURCE'!BF94="O",'FIN1-SOURCE'!BF95="O")),"",SUM('FIN1-SOURCE'!BE93,'FIN1-SOURCE'!BE94,'FIN1-SOURCE'!BE95))</f>
        <v/>
      </c>
      <c r="I1318" s="280" t="str">
        <f>IF(AND(OR(AND('FIN1-SOURCE'!BF93="O",'FIN1-SOURCE'!BF94="O",'FIN1-SOURCE'!BF95="O"),AND('FIN1-SOURCE'!BF93="K",'FIN1-SOURCE'!BF94="K",'FIN1-SOURCE'!BF95="K")),SUM('FIN1-SOURCE'!BE93,'FIN1-SOURCE'!BE94,'FIN1-SOURCE'!BE95)=0,ISNUMBER('FIN1-SOURCE'!BE96)),"",IF(OR('FIN1-SOURCE'!BF93="O",'FIN1-SOURCE'!BF94="O",'FIN1-SOURCE'!BF95="O"),"O",IF(AND('FIN1-SOURCE'!BF93='FIN1-SOURCE'!BF94,'FIN1-SOURCE'!BF94='FIN1-SOURCE'!BF95,OR('FIN1-SOURCE'!BF93="K",'FIN1-SOURCE'!BF93="W",'FIN1-SOURCE'!BF93="M")), UPPER('FIN1-SOURCE'!BF93),"")))</f>
        <v/>
      </c>
      <c r="J1318" s="281" t="s">
        <v>711</v>
      </c>
      <c r="K1318" s="280" t="str">
        <f>IF(AND(ISBLANK('FIN1-SOURCE'!BE96),$L$1318&lt;&gt;"M"),"",'FIN1-SOURCE'!BE96)</f>
        <v/>
      </c>
      <c r="L1318" s="280" t="str">
        <f>IF(ISBLANK('FIN1-SOURCE'!BF96),"",'FIN1-SOURCE'!BF96)</f>
        <v/>
      </c>
      <c r="M1318" s="257" t="str">
        <f t="shared" si="21"/>
        <v>OK</v>
      </c>
      <c r="N1318" s="15"/>
    </row>
    <row r="1319" spans="1:14" ht="33.75" x14ac:dyDescent="0.25">
      <c r="A1319" s="257" t="s">
        <v>834</v>
      </c>
      <c r="B1319" s="257" t="s">
        <v>7915</v>
      </c>
      <c r="C1319" s="257" t="s">
        <v>688</v>
      </c>
      <c r="D1319" s="277" t="s">
        <v>7916</v>
      </c>
      <c r="E1319" s="278" t="s">
        <v>711</v>
      </c>
      <c r="F1319" s="279" t="s">
        <v>688</v>
      </c>
      <c r="G1319" s="277" t="s">
        <v>7917</v>
      </c>
      <c r="H1319" s="280" t="str">
        <f>IF(OR(AND('FIN1-SOURCE'!BE91="",'FIN1-SOURCE'!BF91=""),AND('FIN1-SOURCE'!BE96="",'FIN1-SOURCE'!BF96=""),AND('FIN1-SOURCE'!BF91="K",'FIN1-SOURCE'!BF96="K"),OR('FIN1-SOURCE'!BF91="O",'FIN1-SOURCE'!BF96="O")),"",SUM('FIN1-SOURCE'!BE91,'FIN1-SOURCE'!BE96))</f>
        <v/>
      </c>
      <c r="I1319" s="280" t="str">
        <f>IF(AND(OR(AND('FIN1-SOURCE'!BF91="O",'FIN1-SOURCE'!BF96="O"),AND('FIN1-SOURCE'!BF91="K",'FIN1-SOURCE'!BF96="K")),SUM('FIN1-SOURCE'!BE91,'FIN1-SOURCE'!BE96)=0,ISNUMBER('FIN1-SOURCE'!BE97)),"",IF(OR('FIN1-SOURCE'!BF91="O",'FIN1-SOURCE'!BF96="O"),"O",IF(AND('FIN1-SOURCE'!BF91='FIN1-SOURCE'!BF96,OR('FIN1-SOURCE'!BF91="K",'FIN1-SOURCE'!BF91="W",'FIN1-SOURCE'!BF91="M")), UPPER('FIN1-SOURCE'!BF91),"")))</f>
        <v/>
      </c>
      <c r="J1319" s="281" t="s">
        <v>711</v>
      </c>
      <c r="K1319" s="280" t="str">
        <f>IF(AND(ISBLANK('FIN1-SOURCE'!BE97),$L$1319&lt;&gt;"M"),"",'FIN1-SOURCE'!BE97)</f>
        <v/>
      </c>
      <c r="L1319" s="280" t="str">
        <f>IF(ISBLANK('FIN1-SOURCE'!BF97),"",'FIN1-SOURCE'!BF97)</f>
        <v/>
      </c>
      <c r="M1319" s="257" t="str">
        <f t="shared" si="21"/>
        <v>OK</v>
      </c>
      <c r="N1319" s="15"/>
    </row>
    <row r="1320" spans="1:14" ht="33.75" x14ac:dyDescent="0.25">
      <c r="A1320" s="257" t="s">
        <v>834</v>
      </c>
      <c r="B1320" s="257" t="s">
        <v>7918</v>
      </c>
      <c r="C1320" s="257" t="s">
        <v>688</v>
      </c>
      <c r="D1320" s="277" t="s">
        <v>7919</v>
      </c>
      <c r="E1320" s="278" t="s">
        <v>711</v>
      </c>
      <c r="F1320" s="279" t="s">
        <v>688</v>
      </c>
      <c r="G1320" s="277" t="s">
        <v>2980</v>
      </c>
      <c r="H1320" s="280" t="str">
        <f>IF(OR(AND('FIN1-SOURCE'!BE99="",'FIN1-SOURCE'!BF99=""),AND('FIN1-SOURCE'!BE100="",'FIN1-SOURCE'!BF100=""),AND('FIN1-SOURCE'!BF99="K",'FIN1-SOURCE'!BF100="K"),OR('FIN1-SOURCE'!BF99="O",'FIN1-SOURCE'!BF100="O")),"",SUM('FIN1-SOURCE'!BE99,'FIN1-SOURCE'!BE100))</f>
        <v/>
      </c>
      <c r="I1320" s="280" t="str">
        <f>IF(AND(OR(AND('FIN1-SOURCE'!BF99="O",'FIN1-SOURCE'!BF100="O"),AND('FIN1-SOURCE'!BF99="K",'FIN1-SOURCE'!BF100="K")),SUM('FIN1-SOURCE'!BE99,'FIN1-SOURCE'!BE100)=0,ISNUMBER('FIN1-SOURCE'!BE101)),"",IF(OR('FIN1-SOURCE'!BF99="O",'FIN1-SOURCE'!BF100="O"),"O",IF(AND('FIN1-SOURCE'!BF99='FIN1-SOURCE'!BF100,OR('FIN1-SOURCE'!BF99="K",'FIN1-SOURCE'!BF99="W",'FIN1-SOURCE'!BF99="M")), UPPER('FIN1-SOURCE'!BF99),"")))</f>
        <v/>
      </c>
      <c r="J1320" s="281" t="s">
        <v>711</v>
      </c>
      <c r="K1320" s="280" t="str">
        <f>IF(AND(ISBLANK('FIN1-SOURCE'!BE101),$L$1320&lt;&gt;"M"),"",'FIN1-SOURCE'!BE101)</f>
        <v/>
      </c>
      <c r="L1320" s="280" t="str">
        <f>IF(ISBLANK('FIN1-SOURCE'!BF101),"",'FIN1-SOURCE'!BF101)</f>
        <v/>
      </c>
      <c r="M1320" s="257" t="str">
        <f t="shared" si="21"/>
        <v>OK</v>
      </c>
      <c r="N1320" s="15"/>
    </row>
    <row r="1321" spans="1:14" ht="33.75" x14ac:dyDescent="0.25">
      <c r="A1321" s="257" t="s">
        <v>834</v>
      </c>
      <c r="B1321" s="257" t="s">
        <v>7920</v>
      </c>
      <c r="C1321" s="257" t="s">
        <v>688</v>
      </c>
      <c r="D1321" s="277" t="s">
        <v>7921</v>
      </c>
      <c r="E1321" s="278" t="s">
        <v>711</v>
      </c>
      <c r="F1321" s="279" t="s">
        <v>688</v>
      </c>
      <c r="G1321" s="277" t="s">
        <v>7922</v>
      </c>
      <c r="H1321" s="280" t="str">
        <f>IF(OR(AND('FIN1-SOURCE'!BE98="",'FIN1-SOURCE'!BF98=""),AND('FIN1-SOURCE'!BE101="",'FIN1-SOURCE'!BF101=""),AND('FIN1-SOURCE'!BF98="K",'FIN1-SOURCE'!BF101="K"),OR('FIN1-SOURCE'!BF98="O",'FIN1-SOURCE'!BF101="O")),"",SUM('FIN1-SOURCE'!BE98,'FIN1-SOURCE'!BE101))</f>
        <v/>
      </c>
      <c r="I1321" s="280" t="str">
        <f>IF(AND(OR(AND('FIN1-SOURCE'!BF98="O",'FIN1-SOURCE'!BF101="O"),AND('FIN1-SOURCE'!BF98="K",'FIN1-SOURCE'!BF101="K")),SUM('FIN1-SOURCE'!BE98,'FIN1-SOURCE'!BE101)=0,ISNUMBER('FIN1-SOURCE'!BE102)),"",IF(OR('FIN1-SOURCE'!BF98="O",'FIN1-SOURCE'!BF101="O"),"O",IF(AND('FIN1-SOURCE'!BF98='FIN1-SOURCE'!BF101,OR('FIN1-SOURCE'!BF98="K",'FIN1-SOURCE'!BF98="W",'FIN1-SOURCE'!BF98="M")), UPPER('FIN1-SOURCE'!BF98),"")))</f>
        <v/>
      </c>
      <c r="J1321" s="281" t="s">
        <v>711</v>
      </c>
      <c r="K1321" s="280" t="str">
        <f>IF(AND(ISBLANK('FIN1-SOURCE'!BE102),$L$1321&lt;&gt;"M"),"",'FIN1-SOURCE'!BE102)</f>
        <v/>
      </c>
      <c r="L1321" s="280" t="str">
        <f>IF(ISBLANK('FIN1-SOURCE'!BF102),"",'FIN1-SOURCE'!BF102)</f>
        <v/>
      </c>
      <c r="M1321" s="257" t="str">
        <f t="shared" si="21"/>
        <v>OK</v>
      </c>
      <c r="N1321" s="15"/>
    </row>
    <row r="1322" spans="1:14" ht="45" x14ac:dyDescent="0.25">
      <c r="A1322" s="257" t="s">
        <v>834</v>
      </c>
      <c r="B1322" s="257" t="s">
        <v>7923</v>
      </c>
      <c r="C1322" s="257" t="s">
        <v>688</v>
      </c>
      <c r="D1322" s="277" t="s">
        <v>7924</v>
      </c>
      <c r="E1322" s="278" t="s">
        <v>711</v>
      </c>
      <c r="F1322" s="279" t="s">
        <v>688</v>
      </c>
      <c r="G1322" s="277" t="s">
        <v>2981</v>
      </c>
      <c r="H1322" s="280" t="str">
        <f>IF(OR(AND('FIN1-SOURCE'!BE104="",'FIN1-SOURCE'!BF104=""),AND('FIN1-SOURCE'!BE105="",'FIN1-SOURCE'!BF105=""),AND('FIN1-SOURCE'!BE106="",'FIN1-SOURCE'!BF106=""),AND('FIN1-SOURCE'!BF104="K",'FIN1-SOURCE'!BF105="K",'FIN1-SOURCE'!BF106="K"),OR('FIN1-SOURCE'!BF104="O",'FIN1-SOURCE'!BF105="O",'FIN1-SOURCE'!BF106="O")),"",SUM('FIN1-SOURCE'!BE104,'FIN1-SOURCE'!BE105,'FIN1-SOURCE'!BE106))</f>
        <v/>
      </c>
      <c r="I1322" s="280" t="str">
        <f>IF(AND(OR(AND('FIN1-SOURCE'!BF104="O",'FIN1-SOURCE'!BF105="O",'FIN1-SOURCE'!BF106="O"),AND('FIN1-SOURCE'!BF104="K",'FIN1-SOURCE'!BF105="K",'FIN1-SOURCE'!BF106="K")),SUM('FIN1-SOURCE'!BE104,'FIN1-SOURCE'!BE105,'FIN1-SOURCE'!BE106)=0,ISNUMBER('FIN1-SOURCE'!BE107)),"",IF(OR('FIN1-SOURCE'!BF104="O",'FIN1-SOURCE'!BF105="O",'FIN1-SOURCE'!BF106="O"),"O",IF(AND('FIN1-SOURCE'!BF104='FIN1-SOURCE'!BF105,'FIN1-SOURCE'!BF105='FIN1-SOURCE'!BF106,OR('FIN1-SOURCE'!BF104="K",'FIN1-SOURCE'!BF104="W",'FIN1-SOURCE'!BF104="M")), UPPER('FIN1-SOURCE'!BF104),"")))</f>
        <v/>
      </c>
      <c r="J1322" s="281" t="s">
        <v>711</v>
      </c>
      <c r="K1322" s="280" t="str">
        <f>IF(AND(ISBLANK('FIN1-SOURCE'!BE107),$L$1322&lt;&gt;"M"),"",'FIN1-SOURCE'!BE107)</f>
        <v/>
      </c>
      <c r="L1322" s="280" t="str">
        <f>IF(ISBLANK('FIN1-SOURCE'!BF107),"",'FIN1-SOURCE'!BF107)</f>
        <v/>
      </c>
      <c r="M1322" s="257" t="str">
        <f t="shared" si="21"/>
        <v>OK</v>
      </c>
      <c r="N1322" s="15"/>
    </row>
    <row r="1323" spans="1:14" ht="33.75" x14ac:dyDescent="0.25">
      <c r="A1323" s="257" t="s">
        <v>834</v>
      </c>
      <c r="B1323" s="257" t="s">
        <v>7925</v>
      </c>
      <c r="C1323" s="257" t="s">
        <v>688</v>
      </c>
      <c r="D1323" s="277" t="s">
        <v>7926</v>
      </c>
      <c r="E1323" s="278" t="s">
        <v>711</v>
      </c>
      <c r="F1323" s="279" t="s">
        <v>688</v>
      </c>
      <c r="G1323" s="277" t="s">
        <v>7927</v>
      </c>
      <c r="H1323" s="280" t="str">
        <f>IF(OR(AND('FIN1-SOURCE'!BE102="",'FIN1-SOURCE'!BF102=""),AND('FIN1-SOURCE'!BE107="",'FIN1-SOURCE'!BF107=""),AND('FIN1-SOURCE'!BF102="K",'FIN1-SOURCE'!BF107="K"),OR('FIN1-SOURCE'!BF102="O",'FIN1-SOURCE'!BF107="O")),"",SUM('FIN1-SOURCE'!BE102,'FIN1-SOURCE'!BE107))</f>
        <v/>
      </c>
      <c r="I1323" s="280" t="str">
        <f>IF(AND(OR(AND('FIN1-SOURCE'!BF102="O",'FIN1-SOURCE'!BF107="O"),AND('FIN1-SOURCE'!BF102="K",'FIN1-SOURCE'!BF107="K")),SUM('FIN1-SOURCE'!BE102,'FIN1-SOURCE'!BE107)=0,ISNUMBER('FIN1-SOURCE'!BE108)),"",IF(OR('FIN1-SOURCE'!BF102="O",'FIN1-SOURCE'!BF107="O"),"O",IF(AND('FIN1-SOURCE'!BF102='FIN1-SOURCE'!BF107,OR('FIN1-SOURCE'!BF102="K",'FIN1-SOURCE'!BF102="W",'FIN1-SOURCE'!BF102="M")), UPPER('FIN1-SOURCE'!BF102),"")))</f>
        <v/>
      </c>
      <c r="J1323" s="281" t="s">
        <v>711</v>
      </c>
      <c r="K1323" s="280" t="str">
        <f>IF(AND(ISBLANK('FIN1-SOURCE'!BE108),$L$1323&lt;&gt;"M"),"",'FIN1-SOURCE'!BE108)</f>
        <v/>
      </c>
      <c r="L1323" s="280" t="str">
        <f>IF(ISBLANK('FIN1-SOURCE'!BF108),"",'FIN1-SOURCE'!BF108)</f>
        <v/>
      </c>
      <c r="M1323" s="257" t="str">
        <f t="shared" si="21"/>
        <v>OK</v>
      </c>
      <c r="N1323" s="15"/>
    </row>
    <row r="1324" spans="1:14" ht="33.75" x14ac:dyDescent="0.25">
      <c r="A1324" s="257" t="s">
        <v>834</v>
      </c>
      <c r="B1324" s="257" t="s">
        <v>7928</v>
      </c>
      <c r="C1324" s="257" t="s">
        <v>688</v>
      </c>
      <c r="D1324" s="277" t="s">
        <v>7929</v>
      </c>
      <c r="E1324" s="278" t="s">
        <v>711</v>
      </c>
      <c r="F1324" s="279" t="s">
        <v>688</v>
      </c>
      <c r="G1324" s="277" t="s">
        <v>2982</v>
      </c>
      <c r="H1324" s="280" t="str">
        <f>IF(OR(AND('FIN1-SOURCE'!BE110="",'FIN1-SOURCE'!BF110=""),AND('FIN1-SOURCE'!BE111="",'FIN1-SOURCE'!BF111=""),AND('FIN1-SOURCE'!BF110="K",'FIN1-SOURCE'!BF111="K"),OR('FIN1-SOURCE'!BF110="O",'FIN1-SOURCE'!BF111="O")),"",SUM('FIN1-SOURCE'!BE110,'FIN1-SOURCE'!BE111))</f>
        <v/>
      </c>
      <c r="I1324" s="280" t="str">
        <f>IF(AND(OR(AND('FIN1-SOURCE'!BF110="O",'FIN1-SOURCE'!BF111="O"),AND('FIN1-SOURCE'!BF110="K",'FIN1-SOURCE'!BF111="K")),SUM('FIN1-SOURCE'!BE110,'FIN1-SOURCE'!BE111)=0,ISNUMBER('FIN1-SOURCE'!BE112)),"",IF(OR('FIN1-SOURCE'!BF110="O",'FIN1-SOURCE'!BF111="O"),"O",IF(AND('FIN1-SOURCE'!BF110='FIN1-SOURCE'!BF111,OR('FIN1-SOURCE'!BF110="K",'FIN1-SOURCE'!BF110="W",'FIN1-SOURCE'!BF110="M")), UPPER('FIN1-SOURCE'!BF110),"")))</f>
        <v/>
      </c>
      <c r="J1324" s="281" t="s">
        <v>711</v>
      </c>
      <c r="K1324" s="280" t="str">
        <f>IF(AND(ISBLANK('FIN1-SOURCE'!BE112),$L$1324&lt;&gt;"M"),"",'FIN1-SOURCE'!BE112)</f>
        <v/>
      </c>
      <c r="L1324" s="280" t="str">
        <f>IF(ISBLANK('FIN1-SOURCE'!BF112),"",'FIN1-SOURCE'!BF112)</f>
        <v/>
      </c>
      <c r="M1324" s="257" t="str">
        <f t="shared" si="21"/>
        <v>OK</v>
      </c>
      <c r="N1324" s="15"/>
    </row>
    <row r="1325" spans="1:14" ht="33.75" x14ac:dyDescent="0.25">
      <c r="A1325" s="257" t="s">
        <v>834</v>
      </c>
      <c r="B1325" s="257" t="s">
        <v>7930</v>
      </c>
      <c r="C1325" s="257" t="s">
        <v>688</v>
      </c>
      <c r="D1325" s="277" t="s">
        <v>7931</v>
      </c>
      <c r="E1325" s="278" t="s">
        <v>711</v>
      </c>
      <c r="F1325" s="279" t="s">
        <v>688</v>
      </c>
      <c r="G1325" s="277" t="s">
        <v>7932</v>
      </c>
      <c r="H1325" s="280" t="str">
        <f>IF(OR(AND('FIN1-SOURCE'!BE109="",'FIN1-SOURCE'!BF109=""),AND('FIN1-SOURCE'!BE112="",'FIN1-SOURCE'!BF112=""),AND('FIN1-SOURCE'!BF109="K",'FIN1-SOURCE'!BF112="K"),OR('FIN1-SOURCE'!BF109="O",'FIN1-SOURCE'!BF112="O")),"",SUM('FIN1-SOURCE'!BE109,'FIN1-SOURCE'!BE112))</f>
        <v/>
      </c>
      <c r="I1325" s="280" t="str">
        <f>IF(AND(OR(AND('FIN1-SOURCE'!BF109="O",'FIN1-SOURCE'!BF112="O"),AND('FIN1-SOURCE'!BF109="K",'FIN1-SOURCE'!BF112="K")),SUM('FIN1-SOURCE'!BE109,'FIN1-SOURCE'!BE112)=0,ISNUMBER('FIN1-SOURCE'!BE113)),"",IF(OR('FIN1-SOURCE'!BF109="O",'FIN1-SOURCE'!BF112="O"),"O",IF(AND('FIN1-SOURCE'!BF109='FIN1-SOURCE'!BF112,OR('FIN1-SOURCE'!BF109="K",'FIN1-SOURCE'!BF109="W",'FIN1-SOURCE'!BF109="M")), UPPER('FIN1-SOURCE'!BF109),"")))</f>
        <v/>
      </c>
      <c r="J1325" s="281" t="s">
        <v>711</v>
      </c>
      <c r="K1325" s="280" t="str">
        <f>IF(AND(ISBLANK('FIN1-SOURCE'!BE113),$L$1325&lt;&gt;"M"),"",'FIN1-SOURCE'!BE113)</f>
        <v/>
      </c>
      <c r="L1325" s="280" t="str">
        <f>IF(ISBLANK('FIN1-SOURCE'!BF113),"",'FIN1-SOURCE'!BF113)</f>
        <v/>
      </c>
      <c r="M1325" s="257" t="str">
        <f t="shared" si="21"/>
        <v>OK</v>
      </c>
      <c r="N1325" s="15"/>
    </row>
    <row r="1326" spans="1:14" ht="33.75" x14ac:dyDescent="0.25">
      <c r="A1326" s="257" t="s">
        <v>834</v>
      </c>
      <c r="B1326" s="257" t="s">
        <v>7933</v>
      </c>
      <c r="C1326" s="257" t="s">
        <v>688</v>
      </c>
      <c r="D1326" s="277" t="s">
        <v>7934</v>
      </c>
      <c r="E1326" s="278" t="s">
        <v>711</v>
      </c>
      <c r="F1326" s="279" t="s">
        <v>688</v>
      </c>
      <c r="G1326" s="277" t="s">
        <v>2983</v>
      </c>
      <c r="H1326" s="280" t="str">
        <f>IF(OR(AND('FIN1-SOURCE'!BE117="",'FIN1-SOURCE'!BF117=""),AND('FIN1-SOURCE'!BE118="",'FIN1-SOURCE'!BF118=""),AND('FIN1-SOURCE'!BF117="K",'FIN1-SOURCE'!BF118="K"),OR('FIN1-SOURCE'!BF117="O",'FIN1-SOURCE'!BF118="O")),"",SUM('FIN1-SOURCE'!BE117,'FIN1-SOURCE'!BE118))</f>
        <v/>
      </c>
      <c r="I1326" s="280" t="str">
        <f>IF(AND(OR(AND('FIN1-SOURCE'!BF117="O",'FIN1-SOURCE'!BF118="O"),AND('FIN1-SOURCE'!BF117="K",'FIN1-SOURCE'!BF118="K")),SUM('FIN1-SOURCE'!BE117,'FIN1-SOURCE'!BE118)=0,ISNUMBER('FIN1-SOURCE'!BE119)),"",IF(OR('FIN1-SOURCE'!BF117="O",'FIN1-SOURCE'!BF118="O"),"O",IF(AND('FIN1-SOURCE'!BF117='FIN1-SOURCE'!BF118,OR('FIN1-SOURCE'!BF117="K",'FIN1-SOURCE'!BF117="W",'FIN1-SOURCE'!BF117="M")), UPPER('FIN1-SOURCE'!BF117),"")))</f>
        <v/>
      </c>
      <c r="J1326" s="281" t="s">
        <v>711</v>
      </c>
      <c r="K1326" s="280" t="str">
        <f>IF(AND(ISBLANK('FIN1-SOURCE'!BE119),$L$1326&lt;&gt;"M"),"",'FIN1-SOURCE'!BE119)</f>
        <v/>
      </c>
      <c r="L1326" s="280" t="str">
        <f>IF(ISBLANK('FIN1-SOURCE'!BF119),"",'FIN1-SOURCE'!BF119)</f>
        <v/>
      </c>
      <c r="M1326" s="257" t="str">
        <f t="shared" si="21"/>
        <v>OK</v>
      </c>
      <c r="N1326" s="15"/>
    </row>
    <row r="1327" spans="1:14" ht="33.75" x14ac:dyDescent="0.25">
      <c r="A1327" s="257" t="s">
        <v>834</v>
      </c>
      <c r="B1327" s="257" t="s">
        <v>7935</v>
      </c>
      <c r="C1327" s="257" t="s">
        <v>688</v>
      </c>
      <c r="D1327" s="277" t="s">
        <v>7936</v>
      </c>
      <c r="E1327" s="278" t="s">
        <v>711</v>
      </c>
      <c r="F1327" s="279" t="s">
        <v>688</v>
      </c>
      <c r="G1327" s="277" t="s">
        <v>2984</v>
      </c>
      <c r="H1327" s="280" t="str">
        <f>IF(OR(AND('FIN1-SOURCE'!BE113="",'FIN1-SOURCE'!BF113=""),AND('FIN1-SOURCE'!BE119="",'FIN1-SOURCE'!BF119=""),AND('FIN1-SOURCE'!BF113="K",'FIN1-SOURCE'!BF119="K"),OR('FIN1-SOURCE'!BF113="O",'FIN1-SOURCE'!BF119="O")),"",SUM('FIN1-SOURCE'!BE113,'FIN1-SOURCE'!BE119))</f>
        <v/>
      </c>
      <c r="I1327" s="280" t="str">
        <f>IF(AND(OR(AND('FIN1-SOURCE'!BF113="O",'FIN1-SOURCE'!BF119="O"),AND('FIN1-SOURCE'!BF113="K",'FIN1-SOURCE'!BF119="K")),SUM('FIN1-SOURCE'!BE113,'FIN1-SOURCE'!BE119)=0,ISNUMBER('FIN1-SOURCE'!BE120)),"",IF(OR('FIN1-SOURCE'!BF113="O",'FIN1-SOURCE'!BF119="O"),"O",IF(AND('FIN1-SOURCE'!BF113='FIN1-SOURCE'!BF119,OR('FIN1-SOURCE'!BF113="K",'FIN1-SOURCE'!BF113="W",'FIN1-SOURCE'!BF113="M")), UPPER('FIN1-SOURCE'!BF113),"")))</f>
        <v/>
      </c>
      <c r="J1327" s="281" t="s">
        <v>711</v>
      </c>
      <c r="K1327" s="280" t="str">
        <f>IF(AND(ISBLANK('FIN1-SOURCE'!BE120),$L$1327&lt;&gt;"M"),"",'FIN1-SOURCE'!BE120)</f>
        <v/>
      </c>
      <c r="L1327" s="280" t="str">
        <f>IF(ISBLANK('FIN1-SOURCE'!BF120),"",'FIN1-SOURCE'!BF120)</f>
        <v/>
      </c>
      <c r="M1327" s="257" t="str">
        <f t="shared" si="21"/>
        <v>OK</v>
      </c>
      <c r="N1327" s="15"/>
    </row>
    <row r="1328" spans="1:14" ht="33.75" x14ac:dyDescent="0.25">
      <c r="A1328" s="257" t="s">
        <v>834</v>
      </c>
      <c r="B1328" s="257" t="s">
        <v>2985</v>
      </c>
      <c r="C1328" s="257" t="s">
        <v>688</v>
      </c>
      <c r="D1328" s="277" t="s">
        <v>2986</v>
      </c>
      <c r="E1328" s="278" t="s">
        <v>711</v>
      </c>
      <c r="F1328" s="279" t="s">
        <v>688</v>
      </c>
      <c r="G1328" s="277" t="s">
        <v>2987</v>
      </c>
      <c r="H1328" s="280" t="str">
        <f>IF(OR(AND('FIN1-SOURCE'!BE98="",'FIN1-SOURCE'!BF98=""),AND('FIN1-SOURCE'!BE109="",'FIN1-SOURCE'!BF109=""),AND('FIN1-SOURCE'!BF98="K",'FIN1-SOURCE'!BF109="K"),OR('FIN1-SOURCE'!BF98="O",'FIN1-SOURCE'!BF109="O")),"",SUM('FIN1-SOURCE'!BE98,'FIN1-SOURCE'!BE109))</f>
        <v/>
      </c>
      <c r="I1328" s="280" t="str">
        <f>IF(AND(OR(AND('FIN1-SOURCE'!BF98="O",'FIN1-SOURCE'!BF109="O"),AND('FIN1-SOURCE'!BF98="K",'FIN1-SOURCE'!BF109="K")),SUM('FIN1-SOURCE'!BE98,'FIN1-SOURCE'!BE109)=0,ISNUMBER('FIN1-SOURCE'!BE121)),"",IF(OR('FIN1-SOURCE'!BF98="O",'FIN1-SOURCE'!BF109="O"),"O",IF(AND('FIN1-SOURCE'!BF98='FIN1-SOURCE'!BF109,OR('FIN1-SOURCE'!BF98="K",'FIN1-SOURCE'!BF98="W",'FIN1-SOURCE'!BF98="M")), UPPER('FIN1-SOURCE'!BF98),"")))</f>
        <v/>
      </c>
      <c r="J1328" s="281" t="s">
        <v>711</v>
      </c>
      <c r="K1328" s="280" t="str">
        <f>IF(AND(ISBLANK('FIN1-SOURCE'!BE121),$L$1328&lt;&gt;"M"),"",'FIN1-SOURCE'!BE121)</f>
        <v/>
      </c>
      <c r="L1328" s="280" t="str">
        <f>IF(ISBLANK('FIN1-SOURCE'!BF121),"",'FIN1-SOURCE'!BF121)</f>
        <v/>
      </c>
      <c r="M1328" s="257" t="str">
        <f t="shared" si="21"/>
        <v>OK</v>
      </c>
      <c r="N1328" s="15"/>
    </row>
    <row r="1329" spans="1:14" ht="33.75" x14ac:dyDescent="0.25">
      <c r="A1329" s="257" t="s">
        <v>834</v>
      </c>
      <c r="B1329" s="257" t="s">
        <v>2988</v>
      </c>
      <c r="C1329" s="257" t="s">
        <v>688</v>
      </c>
      <c r="D1329" s="277" t="s">
        <v>2989</v>
      </c>
      <c r="E1329" s="278" t="s">
        <v>711</v>
      </c>
      <c r="F1329" s="279" t="s">
        <v>688</v>
      </c>
      <c r="G1329" s="277" t="s">
        <v>2990</v>
      </c>
      <c r="H1329" s="280" t="str">
        <f>IF(OR(AND('FIN1-SOURCE'!BE99="",'FIN1-SOURCE'!BF99=""),AND('FIN1-SOURCE'!BE110="",'FIN1-SOURCE'!BF110=""),AND('FIN1-SOURCE'!BF99="K",'FIN1-SOURCE'!BF110="K"),OR('FIN1-SOURCE'!BF99="O",'FIN1-SOURCE'!BF110="O")),"",SUM('FIN1-SOURCE'!BE99,'FIN1-SOURCE'!BE110))</f>
        <v/>
      </c>
      <c r="I1329" s="280" t="str">
        <f>IF(AND(OR(AND('FIN1-SOURCE'!BF99="O",'FIN1-SOURCE'!BF110="O"),AND('FIN1-SOURCE'!BF99="K",'FIN1-SOURCE'!BF110="K")),SUM('FIN1-SOURCE'!BE99,'FIN1-SOURCE'!BE110)=0,ISNUMBER('FIN1-SOURCE'!BE122)),"",IF(OR('FIN1-SOURCE'!BF99="O",'FIN1-SOURCE'!BF110="O"),"O",IF(AND('FIN1-SOURCE'!BF99='FIN1-SOURCE'!BF110,OR('FIN1-SOURCE'!BF99="K",'FIN1-SOURCE'!BF99="W",'FIN1-SOURCE'!BF99="M")), UPPER('FIN1-SOURCE'!BF99),"")))</f>
        <v/>
      </c>
      <c r="J1329" s="281" t="s">
        <v>711</v>
      </c>
      <c r="K1329" s="280" t="str">
        <f>IF(AND(ISBLANK('FIN1-SOURCE'!BE122),$L$1329&lt;&gt;"M"),"",'FIN1-SOURCE'!BE122)</f>
        <v/>
      </c>
      <c r="L1329" s="280" t="str">
        <f>IF(ISBLANK('FIN1-SOURCE'!BF122),"",'FIN1-SOURCE'!BF122)</f>
        <v/>
      </c>
      <c r="M1329" s="257" t="str">
        <f t="shared" ref="M1329:M1392" si="22">IF(AND(ISNUMBER(H1329),ISNUMBER(K1329)),IF(OR(ROUND(H1329,0)&lt;&gt;ROUND(K1329,0),I1329&lt;&gt;L1329),"Check","OK"),IF(OR(AND(H1329&lt;&gt;K1329,I1329&lt;&gt;"M",L1329&lt;&gt;"M"),I1329&lt;&gt;L1329),"Check","OK"))</f>
        <v>OK</v>
      </c>
      <c r="N1329" s="15"/>
    </row>
    <row r="1330" spans="1:14" ht="33.75" x14ac:dyDescent="0.25">
      <c r="A1330" s="257" t="s">
        <v>834</v>
      </c>
      <c r="B1330" s="257" t="s">
        <v>2991</v>
      </c>
      <c r="C1330" s="257" t="s">
        <v>688</v>
      </c>
      <c r="D1330" s="277" t="s">
        <v>2992</v>
      </c>
      <c r="E1330" s="278" t="s">
        <v>711</v>
      </c>
      <c r="F1330" s="279" t="s">
        <v>688</v>
      </c>
      <c r="G1330" s="277" t="s">
        <v>2993</v>
      </c>
      <c r="H1330" s="280" t="str">
        <f>IF(OR(AND('FIN1-SOURCE'!BE100="",'FIN1-SOURCE'!BF100=""),AND('FIN1-SOURCE'!BE111="",'FIN1-SOURCE'!BF111=""),AND('FIN1-SOURCE'!BF100="K",'FIN1-SOURCE'!BF111="K"),OR('FIN1-SOURCE'!BF100="O",'FIN1-SOURCE'!BF111="O")),"",SUM('FIN1-SOURCE'!BE100,'FIN1-SOURCE'!BE111))</f>
        <v/>
      </c>
      <c r="I1330" s="280" t="str">
        <f>IF(AND(OR(AND('FIN1-SOURCE'!BF100="O",'FIN1-SOURCE'!BF111="O"),AND('FIN1-SOURCE'!BF100="K",'FIN1-SOURCE'!BF111="K")),SUM('FIN1-SOURCE'!BE100,'FIN1-SOURCE'!BE111)=0,ISNUMBER('FIN1-SOURCE'!BE123)),"",IF(OR('FIN1-SOURCE'!BF100="O",'FIN1-SOURCE'!BF111="O"),"O",IF(AND('FIN1-SOURCE'!BF100='FIN1-SOURCE'!BF111,OR('FIN1-SOURCE'!BF100="K",'FIN1-SOURCE'!BF100="W",'FIN1-SOURCE'!BF100="M")), UPPER('FIN1-SOURCE'!BF100),"")))</f>
        <v/>
      </c>
      <c r="J1330" s="281" t="s">
        <v>711</v>
      </c>
      <c r="K1330" s="280" t="str">
        <f>IF(AND(ISBLANK('FIN1-SOURCE'!BE123),$L$1330&lt;&gt;"M"),"",'FIN1-SOURCE'!BE123)</f>
        <v/>
      </c>
      <c r="L1330" s="280" t="str">
        <f>IF(ISBLANK('FIN1-SOURCE'!BF123),"",'FIN1-SOURCE'!BF123)</f>
        <v/>
      </c>
      <c r="M1330" s="257" t="str">
        <f t="shared" si="22"/>
        <v>OK</v>
      </c>
      <c r="N1330" s="15"/>
    </row>
    <row r="1331" spans="1:14" ht="33.75" x14ac:dyDescent="0.25">
      <c r="A1331" s="257" t="s">
        <v>834</v>
      </c>
      <c r="B1331" s="257" t="s">
        <v>2994</v>
      </c>
      <c r="C1331" s="257" t="s">
        <v>688</v>
      </c>
      <c r="D1331" s="277" t="s">
        <v>2995</v>
      </c>
      <c r="E1331" s="278" t="s">
        <v>711</v>
      </c>
      <c r="F1331" s="279" t="s">
        <v>688</v>
      </c>
      <c r="G1331" s="277" t="s">
        <v>2996</v>
      </c>
      <c r="H1331" s="280" t="str">
        <f>IF(OR(AND('FIN1-SOURCE'!BE101="",'FIN1-SOURCE'!BF101=""),AND('FIN1-SOURCE'!BE112="",'FIN1-SOURCE'!BF112=""),AND('FIN1-SOURCE'!BF101="K",'FIN1-SOURCE'!BF112="K"),OR('FIN1-SOURCE'!BF101="O",'FIN1-SOURCE'!BF112="O")),"",SUM('FIN1-SOURCE'!BE101,'FIN1-SOURCE'!BE112))</f>
        <v/>
      </c>
      <c r="I1331" s="280" t="str">
        <f>IF(AND(OR(AND('FIN1-SOURCE'!BF101="O",'FIN1-SOURCE'!BF112="O"),AND('FIN1-SOURCE'!BF101="K",'FIN1-SOURCE'!BF112="K")),SUM('FIN1-SOURCE'!BE101,'FIN1-SOURCE'!BE112)=0,ISNUMBER('FIN1-SOURCE'!BE124)),"",IF(OR('FIN1-SOURCE'!BF101="O",'FIN1-SOURCE'!BF112="O"),"O",IF(AND('FIN1-SOURCE'!BF101='FIN1-SOURCE'!BF112,OR('FIN1-SOURCE'!BF101="K",'FIN1-SOURCE'!BF101="W",'FIN1-SOURCE'!BF101="M")), UPPER('FIN1-SOURCE'!BF101),"")))</f>
        <v/>
      </c>
      <c r="J1331" s="281" t="s">
        <v>711</v>
      </c>
      <c r="K1331" s="280" t="str">
        <f>IF(AND(ISBLANK('FIN1-SOURCE'!BE124),$L$1331&lt;&gt;"M"),"",'FIN1-SOURCE'!BE124)</f>
        <v/>
      </c>
      <c r="L1331" s="280" t="str">
        <f>IF(ISBLANK('FIN1-SOURCE'!BF124),"",'FIN1-SOURCE'!BF124)</f>
        <v/>
      </c>
      <c r="M1331" s="257" t="str">
        <f t="shared" si="22"/>
        <v>OK</v>
      </c>
      <c r="N1331" s="15"/>
    </row>
    <row r="1332" spans="1:14" ht="33.75" x14ac:dyDescent="0.25">
      <c r="A1332" s="257" t="s">
        <v>834</v>
      </c>
      <c r="B1332" s="257" t="s">
        <v>7937</v>
      </c>
      <c r="C1332" s="257" t="s">
        <v>688</v>
      </c>
      <c r="D1332" s="277" t="s">
        <v>7938</v>
      </c>
      <c r="E1332" s="278" t="s">
        <v>711</v>
      </c>
      <c r="F1332" s="279" t="s">
        <v>688</v>
      </c>
      <c r="G1332" s="277" t="s">
        <v>2997</v>
      </c>
      <c r="H1332" s="280" t="str">
        <f>IF(OR(AND('FIN1-SOURCE'!BE102="",'FIN1-SOURCE'!BF102=""),AND('FIN1-SOURCE'!BE113="",'FIN1-SOURCE'!BF113=""),AND('FIN1-SOURCE'!BF102="K",'FIN1-SOURCE'!BF113="K"),OR('FIN1-SOURCE'!BF102="O",'FIN1-SOURCE'!BF113="O")),"",SUM('FIN1-SOURCE'!BE102,'FIN1-SOURCE'!BE113))</f>
        <v/>
      </c>
      <c r="I1332" s="280" t="str">
        <f>IF(AND(OR(AND('FIN1-SOURCE'!BF102="O",'FIN1-SOURCE'!BF113="O"),AND('FIN1-SOURCE'!BF102="K",'FIN1-SOURCE'!BF113="K")),SUM('FIN1-SOURCE'!BE102,'FIN1-SOURCE'!BE113)=0,ISNUMBER('FIN1-SOURCE'!BE125)),"",IF(OR('FIN1-SOURCE'!BF102="O",'FIN1-SOURCE'!BF113="O"),"O",IF(AND('FIN1-SOURCE'!BF102='FIN1-SOURCE'!BF113,OR('FIN1-SOURCE'!BF102="K",'FIN1-SOURCE'!BF102="W",'FIN1-SOURCE'!BF102="M")), UPPER('FIN1-SOURCE'!BF102),"")))</f>
        <v/>
      </c>
      <c r="J1332" s="281" t="s">
        <v>711</v>
      </c>
      <c r="K1332" s="280" t="str">
        <f>IF(AND(ISBLANK('FIN1-SOURCE'!BE125),$L$1332&lt;&gt;"M"),"",'FIN1-SOURCE'!BE125)</f>
        <v/>
      </c>
      <c r="L1332" s="280" t="str">
        <f>IF(ISBLANK('FIN1-SOURCE'!BF125),"",'FIN1-SOURCE'!BF125)</f>
        <v/>
      </c>
      <c r="M1332" s="257" t="str">
        <f t="shared" si="22"/>
        <v>OK</v>
      </c>
      <c r="N1332" s="15"/>
    </row>
    <row r="1333" spans="1:14" ht="33.75" x14ac:dyDescent="0.25">
      <c r="A1333" s="257" t="s">
        <v>834</v>
      </c>
      <c r="B1333" s="257" t="s">
        <v>7939</v>
      </c>
      <c r="C1333" s="257" t="s">
        <v>688</v>
      </c>
      <c r="D1333" s="277" t="s">
        <v>7940</v>
      </c>
      <c r="E1333" s="278" t="s">
        <v>711</v>
      </c>
      <c r="F1333" s="279" t="s">
        <v>688</v>
      </c>
      <c r="G1333" s="277" t="s">
        <v>2998</v>
      </c>
      <c r="H1333" s="280" t="str">
        <f>IF(OR(AND('FIN1-SOURCE'!BE103="",'FIN1-SOURCE'!BF103=""),AND('FIN1-SOURCE'!BE115="",'FIN1-SOURCE'!BF115=""),AND('FIN1-SOURCE'!BF103="K",'FIN1-SOURCE'!BF115="K"),OR('FIN1-SOURCE'!BF103="O",'FIN1-SOURCE'!BF115="O")),"",SUM('FIN1-SOURCE'!BE103,'FIN1-SOURCE'!BE115))</f>
        <v/>
      </c>
      <c r="I1333" s="280" t="str">
        <f>IF(AND(OR(AND('FIN1-SOURCE'!BF103="O",'FIN1-SOURCE'!BF115="O"),AND('FIN1-SOURCE'!BF103="K",'FIN1-SOURCE'!BF115="K")),SUM('FIN1-SOURCE'!BE103,'FIN1-SOURCE'!BE115)=0,ISNUMBER('FIN1-SOURCE'!BE126)),"",IF(OR('FIN1-SOURCE'!BF103="O",'FIN1-SOURCE'!BF115="O"),"O",IF(AND('FIN1-SOURCE'!BF103='FIN1-SOURCE'!BF115,OR('FIN1-SOURCE'!BF103="K",'FIN1-SOURCE'!BF103="W",'FIN1-SOURCE'!BF103="M")), UPPER('FIN1-SOURCE'!BF103),"")))</f>
        <v/>
      </c>
      <c r="J1333" s="281" t="s">
        <v>711</v>
      </c>
      <c r="K1333" s="280" t="str">
        <f>IF(AND(ISBLANK('FIN1-SOURCE'!BE126),$L$1333&lt;&gt;"M"),"",'FIN1-SOURCE'!BE126)</f>
        <v/>
      </c>
      <c r="L1333" s="280" t="str">
        <f>IF(ISBLANK('FIN1-SOURCE'!BF126),"",'FIN1-SOURCE'!BF126)</f>
        <v/>
      </c>
      <c r="M1333" s="257" t="str">
        <f t="shared" si="22"/>
        <v>OK</v>
      </c>
      <c r="N1333" s="15"/>
    </row>
    <row r="1334" spans="1:14" ht="33.75" x14ac:dyDescent="0.25">
      <c r="A1334" s="257" t="s">
        <v>834</v>
      </c>
      <c r="B1334" s="257" t="s">
        <v>7941</v>
      </c>
      <c r="C1334" s="257" t="s">
        <v>688</v>
      </c>
      <c r="D1334" s="277" t="s">
        <v>7942</v>
      </c>
      <c r="E1334" s="278" t="s">
        <v>711</v>
      </c>
      <c r="F1334" s="279" t="s">
        <v>688</v>
      </c>
      <c r="G1334" s="277" t="s">
        <v>2999</v>
      </c>
      <c r="H1334" s="280" t="str">
        <f>IF(OR(AND('FIN1-SOURCE'!BE107="",'FIN1-SOURCE'!BF107=""),AND('FIN1-SOURCE'!BE125="",'FIN1-SOURCE'!BF125=""),AND('FIN1-SOURCE'!BF107="K",'FIN1-SOURCE'!BF125="K"),OR('FIN1-SOURCE'!BF107="O",'FIN1-SOURCE'!BF125="O")),"",SUM('FIN1-SOURCE'!BE107,'FIN1-SOURCE'!BE125))</f>
        <v/>
      </c>
      <c r="I1334" s="280" t="str">
        <f>IF(AND(OR(AND('FIN1-SOURCE'!BF107="O",'FIN1-SOURCE'!BF125="O"),AND('FIN1-SOURCE'!BF107="K",'FIN1-SOURCE'!BF125="K")),SUM('FIN1-SOURCE'!BE107,'FIN1-SOURCE'!BE125)=0,ISNUMBER('FIN1-SOURCE'!BE127)),"",IF(OR('FIN1-SOURCE'!BF107="O",'FIN1-SOURCE'!BF125="O"),"O",IF(AND('FIN1-SOURCE'!BF107='FIN1-SOURCE'!BF125,OR('FIN1-SOURCE'!BF107="K",'FIN1-SOURCE'!BF107="W",'FIN1-SOURCE'!BF107="M")), UPPER('FIN1-SOURCE'!BF107),"")))</f>
        <v/>
      </c>
      <c r="J1334" s="281" t="s">
        <v>711</v>
      </c>
      <c r="K1334" s="280" t="str">
        <f>IF(AND(ISBLANK('FIN1-SOURCE'!BE127),$L$1334&lt;&gt;"M"),"",'FIN1-SOURCE'!BE127)</f>
        <v/>
      </c>
      <c r="L1334" s="280" t="str">
        <f>IF(ISBLANK('FIN1-SOURCE'!BF127),"",'FIN1-SOURCE'!BF127)</f>
        <v/>
      </c>
      <c r="M1334" s="257" t="str">
        <f t="shared" si="22"/>
        <v>OK</v>
      </c>
      <c r="N1334" s="15"/>
    </row>
    <row r="1335" spans="1:14" ht="45" x14ac:dyDescent="0.25">
      <c r="A1335" s="257" t="s">
        <v>834</v>
      </c>
      <c r="B1335" s="257" t="s">
        <v>7943</v>
      </c>
      <c r="C1335" s="257" t="s">
        <v>688</v>
      </c>
      <c r="D1335" s="277" t="s">
        <v>7944</v>
      </c>
      <c r="E1335" s="278" t="s">
        <v>711</v>
      </c>
      <c r="F1335" s="279" t="s">
        <v>688</v>
      </c>
      <c r="G1335" s="277" t="s">
        <v>3000</v>
      </c>
      <c r="H1335" s="280" t="str">
        <f>IF(OR(AND('FIN1-SOURCE'!BE71="",'FIN1-SOURCE'!BF71=""),AND('FIN1-SOURCE'!BE87="",'FIN1-SOURCE'!BF87=""),AND('FIN1-SOURCE'!BE121="",'FIN1-SOURCE'!BF121=""),AND('FIN1-SOURCE'!BF71="K",'FIN1-SOURCE'!BF87="K",'FIN1-SOURCE'!BF121="K"),OR('FIN1-SOURCE'!BF71="O",'FIN1-SOURCE'!BF87="O",'FIN1-SOURCE'!BF121="O")),"",SUM('FIN1-SOURCE'!BE71,'FIN1-SOURCE'!BE87,'FIN1-SOURCE'!BE121))</f>
        <v/>
      </c>
      <c r="I1335" s="280" t="str">
        <f>IF(AND(OR(AND('FIN1-SOURCE'!BF71="O",'FIN1-SOURCE'!BF87="O",'FIN1-SOURCE'!BF121="O"),AND('FIN1-SOURCE'!BF71="K",'FIN1-SOURCE'!BF87="K",'FIN1-SOURCE'!BF121="K")),SUM('FIN1-SOURCE'!BE71,'FIN1-SOURCE'!BE87,'FIN1-SOURCE'!BE121)=0,ISNUMBER('FIN1-SOURCE'!BE128)),"",IF(OR('FIN1-SOURCE'!BF71="O",'FIN1-SOURCE'!BF87="O",'FIN1-SOURCE'!BF121="O"),"O",IF(AND('FIN1-SOURCE'!BF71='FIN1-SOURCE'!BF87,'FIN1-SOURCE'!BF87='FIN1-SOURCE'!BF121,OR('FIN1-SOURCE'!BF71="K",'FIN1-SOURCE'!BF71="W",'FIN1-SOURCE'!BF71="M")), UPPER('FIN1-SOURCE'!BF71),"")))</f>
        <v/>
      </c>
      <c r="J1335" s="281" t="s">
        <v>711</v>
      </c>
      <c r="K1335" s="280" t="str">
        <f>IF(AND(ISBLANK('FIN1-SOURCE'!BE128),$L$1335&lt;&gt;"M"),"",'FIN1-SOURCE'!BE128)</f>
        <v/>
      </c>
      <c r="L1335" s="280" t="str">
        <f>IF(ISBLANK('FIN1-SOURCE'!BF128),"",'FIN1-SOURCE'!BF128)</f>
        <v/>
      </c>
      <c r="M1335" s="257" t="str">
        <f t="shared" si="22"/>
        <v>OK</v>
      </c>
      <c r="N1335" s="15"/>
    </row>
    <row r="1336" spans="1:14" ht="45" x14ac:dyDescent="0.25">
      <c r="A1336" s="257" t="s">
        <v>834</v>
      </c>
      <c r="B1336" s="257" t="s">
        <v>7945</v>
      </c>
      <c r="C1336" s="257" t="s">
        <v>688</v>
      </c>
      <c r="D1336" s="277" t="s">
        <v>7946</v>
      </c>
      <c r="E1336" s="278" t="s">
        <v>711</v>
      </c>
      <c r="F1336" s="279" t="s">
        <v>688</v>
      </c>
      <c r="G1336" s="277" t="s">
        <v>3001</v>
      </c>
      <c r="H1336" s="280" t="str">
        <f>IF(OR(AND('FIN1-SOURCE'!BE72="",'FIN1-SOURCE'!BF72=""),AND('FIN1-SOURCE'!BE88="",'FIN1-SOURCE'!BF88=""),AND('FIN1-SOURCE'!BE122="",'FIN1-SOURCE'!BF122=""),AND('FIN1-SOURCE'!BF72="K",'FIN1-SOURCE'!BF88="K",'FIN1-SOURCE'!BF122="K"),OR('FIN1-SOURCE'!BF72="O",'FIN1-SOURCE'!BF88="O",'FIN1-SOURCE'!BF122="O")),"",SUM('FIN1-SOURCE'!BE72,'FIN1-SOURCE'!BE88,'FIN1-SOURCE'!BE122))</f>
        <v/>
      </c>
      <c r="I1336" s="280" t="str">
        <f>IF(AND(OR(AND('FIN1-SOURCE'!BF72="O",'FIN1-SOURCE'!BF88="O",'FIN1-SOURCE'!BF122="O"),AND('FIN1-SOURCE'!BF72="K",'FIN1-SOURCE'!BF88="K",'FIN1-SOURCE'!BF122="K")),SUM('FIN1-SOURCE'!BE72,'FIN1-SOURCE'!BE88,'FIN1-SOURCE'!BE122)=0,ISNUMBER('FIN1-SOURCE'!BE129)),"",IF(OR('FIN1-SOURCE'!BF72="O",'FIN1-SOURCE'!BF88="O",'FIN1-SOURCE'!BF122="O"),"O",IF(AND('FIN1-SOURCE'!BF72='FIN1-SOURCE'!BF88,'FIN1-SOURCE'!BF88='FIN1-SOURCE'!BF122,OR('FIN1-SOURCE'!BF72="K",'FIN1-SOURCE'!BF72="W",'FIN1-SOURCE'!BF72="M")), UPPER('FIN1-SOURCE'!BF72),"")))</f>
        <v/>
      </c>
      <c r="J1336" s="281" t="s">
        <v>711</v>
      </c>
      <c r="K1336" s="280" t="str">
        <f>IF(AND(ISBLANK('FIN1-SOURCE'!BE129),$L$1336&lt;&gt;"M"),"",'FIN1-SOURCE'!BE129)</f>
        <v/>
      </c>
      <c r="L1336" s="280" t="str">
        <f>IF(ISBLANK('FIN1-SOURCE'!BF129),"",'FIN1-SOURCE'!BF129)</f>
        <v/>
      </c>
      <c r="M1336" s="257" t="str">
        <f t="shared" si="22"/>
        <v>OK</v>
      </c>
      <c r="N1336" s="15"/>
    </row>
    <row r="1337" spans="1:14" ht="45" x14ac:dyDescent="0.25">
      <c r="A1337" s="257" t="s">
        <v>834</v>
      </c>
      <c r="B1337" s="257" t="s">
        <v>7947</v>
      </c>
      <c r="C1337" s="257" t="s">
        <v>688</v>
      </c>
      <c r="D1337" s="277" t="s">
        <v>7948</v>
      </c>
      <c r="E1337" s="278" t="s">
        <v>711</v>
      </c>
      <c r="F1337" s="279" t="s">
        <v>688</v>
      </c>
      <c r="G1337" s="277" t="s">
        <v>3002</v>
      </c>
      <c r="H1337" s="280" t="str">
        <f>IF(OR(AND('FIN1-SOURCE'!BE73="",'FIN1-SOURCE'!BF73=""),AND('FIN1-SOURCE'!BE89="",'FIN1-SOURCE'!BF89=""),AND('FIN1-SOURCE'!BE123="",'FIN1-SOURCE'!BF123=""),AND('FIN1-SOURCE'!BF73="K",'FIN1-SOURCE'!BF89="K",'FIN1-SOURCE'!BF123="K"),OR('FIN1-SOURCE'!BF73="O",'FIN1-SOURCE'!BF89="O",'FIN1-SOURCE'!BF123="O")),"",SUM('FIN1-SOURCE'!BE73,'FIN1-SOURCE'!BE89,'FIN1-SOURCE'!BE123))</f>
        <v/>
      </c>
      <c r="I1337" s="280" t="str">
        <f>IF(AND(OR(AND('FIN1-SOURCE'!BF73="O",'FIN1-SOURCE'!BF89="O",'FIN1-SOURCE'!BF123="O"),AND('FIN1-SOURCE'!BF73="K",'FIN1-SOURCE'!BF89="K",'FIN1-SOURCE'!BF123="K")),SUM('FIN1-SOURCE'!BE73,'FIN1-SOURCE'!BE89,'FIN1-SOURCE'!BE123)=0,ISNUMBER('FIN1-SOURCE'!BE130)),"",IF(OR('FIN1-SOURCE'!BF73="O",'FIN1-SOURCE'!BF89="O",'FIN1-SOURCE'!BF123="O"),"O",IF(AND('FIN1-SOURCE'!BF73='FIN1-SOURCE'!BF89,'FIN1-SOURCE'!BF89='FIN1-SOURCE'!BF123,OR('FIN1-SOURCE'!BF73="K",'FIN1-SOURCE'!BF73="W",'FIN1-SOURCE'!BF73="M")), UPPER('FIN1-SOURCE'!BF73),"")))</f>
        <v/>
      </c>
      <c r="J1337" s="281" t="s">
        <v>711</v>
      </c>
      <c r="K1337" s="280" t="str">
        <f>IF(AND(ISBLANK('FIN1-SOURCE'!BE130),$L$1337&lt;&gt;"M"),"",'FIN1-SOURCE'!BE130)</f>
        <v/>
      </c>
      <c r="L1337" s="280" t="str">
        <f>IF(ISBLANK('FIN1-SOURCE'!BF130),"",'FIN1-SOURCE'!BF130)</f>
        <v/>
      </c>
      <c r="M1337" s="257" t="str">
        <f t="shared" si="22"/>
        <v>OK</v>
      </c>
      <c r="N1337" s="15"/>
    </row>
    <row r="1338" spans="1:14" ht="45" x14ac:dyDescent="0.25">
      <c r="A1338" s="257" t="s">
        <v>834</v>
      </c>
      <c r="B1338" s="257" t="s">
        <v>7949</v>
      </c>
      <c r="C1338" s="257" t="s">
        <v>688</v>
      </c>
      <c r="D1338" s="277" t="s">
        <v>7950</v>
      </c>
      <c r="E1338" s="278" t="s">
        <v>711</v>
      </c>
      <c r="F1338" s="279" t="s">
        <v>688</v>
      </c>
      <c r="G1338" s="277" t="s">
        <v>3003</v>
      </c>
      <c r="H1338" s="280" t="str">
        <f>IF(OR(AND('FIN1-SOURCE'!BE74="",'FIN1-SOURCE'!BF74=""),AND('FIN1-SOURCE'!BE90="",'FIN1-SOURCE'!BF90=""),AND('FIN1-SOURCE'!BE124="",'FIN1-SOURCE'!BF124=""),AND('FIN1-SOURCE'!BF74="K",'FIN1-SOURCE'!BF90="K",'FIN1-SOURCE'!BF124="K"),OR('FIN1-SOURCE'!BF74="O",'FIN1-SOURCE'!BF90="O",'FIN1-SOURCE'!BF124="O")),"",SUM('FIN1-SOURCE'!BE74,'FIN1-SOURCE'!BE90,'FIN1-SOURCE'!BE124))</f>
        <v/>
      </c>
      <c r="I1338" s="280" t="str">
        <f>IF(AND(OR(AND('FIN1-SOURCE'!BF74="O",'FIN1-SOURCE'!BF90="O",'FIN1-SOURCE'!BF124="O"),AND('FIN1-SOURCE'!BF74="K",'FIN1-SOURCE'!BF90="K",'FIN1-SOURCE'!BF124="K")),SUM('FIN1-SOURCE'!BE74,'FIN1-SOURCE'!BE90,'FIN1-SOURCE'!BE124)=0,ISNUMBER('FIN1-SOURCE'!BE131)),"",IF(OR('FIN1-SOURCE'!BF74="O",'FIN1-SOURCE'!BF90="O",'FIN1-SOURCE'!BF124="O"),"O",IF(AND('FIN1-SOURCE'!BF74='FIN1-SOURCE'!BF90,'FIN1-SOURCE'!BF90='FIN1-SOURCE'!BF124,OR('FIN1-SOURCE'!BF74="K",'FIN1-SOURCE'!BF74="W",'FIN1-SOURCE'!BF74="M")), UPPER('FIN1-SOURCE'!BF74),"")))</f>
        <v/>
      </c>
      <c r="J1338" s="281" t="s">
        <v>711</v>
      </c>
      <c r="K1338" s="280" t="str">
        <f>IF(AND(ISBLANK('FIN1-SOURCE'!BE131),$L$1338&lt;&gt;"M"),"",'FIN1-SOURCE'!BE131)</f>
        <v/>
      </c>
      <c r="L1338" s="280" t="str">
        <f>IF(ISBLANK('FIN1-SOURCE'!BF131),"",'FIN1-SOURCE'!BF131)</f>
        <v/>
      </c>
      <c r="M1338" s="257" t="str">
        <f t="shared" si="22"/>
        <v>OK</v>
      </c>
      <c r="N1338" s="15"/>
    </row>
    <row r="1339" spans="1:14" ht="45" x14ac:dyDescent="0.25">
      <c r="A1339" s="257" t="s">
        <v>834</v>
      </c>
      <c r="B1339" s="257" t="s">
        <v>7951</v>
      </c>
      <c r="C1339" s="257" t="s">
        <v>688</v>
      </c>
      <c r="D1339" s="277" t="s">
        <v>7952</v>
      </c>
      <c r="E1339" s="278" t="s">
        <v>711</v>
      </c>
      <c r="F1339" s="279" t="s">
        <v>688</v>
      </c>
      <c r="G1339" s="277" t="s">
        <v>3004</v>
      </c>
      <c r="H1339" s="280" t="str">
        <f>IF(OR(AND('FIN1-SOURCE'!BE75="",'FIN1-SOURCE'!BF75=""),AND('FIN1-SOURCE'!BE91="",'FIN1-SOURCE'!BF91=""),AND('FIN1-SOURCE'!BE125="",'FIN1-SOURCE'!BF125=""),AND('FIN1-SOURCE'!BF75="K",'FIN1-SOURCE'!BF91="K",'FIN1-SOURCE'!BF125="K"),OR('FIN1-SOURCE'!BF75="O",'FIN1-SOURCE'!BF91="O",'FIN1-SOURCE'!BF125="O")),"",SUM('FIN1-SOURCE'!BE75,'FIN1-SOURCE'!BE91,'FIN1-SOURCE'!BE125))</f>
        <v/>
      </c>
      <c r="I1339" s="280" t="str">
        <f>IF(AND(OR(AND('FIN1-SOURCE'!BF75="O",'FIN1-SOURCE'!BF91="O",'FIN1-SOURCE'!BF125="O"),AND('FIN1-SOURCE'!BF75="K",'FIN1-SOURCE'!BF91="K",'FIN1-SOURCE'!BF125="K")),SUM('FIN1-SOURCE'!BE75,'FIN1-SOURCE'!BE91,'FIN1-SOURCE'!BE125)=0,ISNUMBER('FIN1-SOURCE'!BE132)),"",IF(OR('FIN1-SOURCE'!BF75="O",'FIN1-SOURCE'!BF91="O",'FIN1-SOURCE'!BF125="O"),"O",IF(AND('FIN1-SOURCE'!BF75='FIN1-SOURCE'!BF91,'FIN1-SOURCE'!BF91='FIN1-SOURCE'!BF125,OR('FIN1-SOURCE'!BF75="K",'FIN1-SOURCE'!BF75="W",'FIN1-SOURCE'!BF75="M")), UPPER('FIN1-SOURCE'!BF75),"")))</f>
        <v/>
      </c>
      <c r="J1339" s="281" t="s">
        <v>711</v>
      </c>
      <c r="K1339" s="280" t="str">
        <f>IF(AND(ISBLANK('FIN1-SOURCE'!BE132),$L$1339&lt;&gt;"M"),"",'FIN1-SOURCE'!BE132)</f>
        <v/>
      </c>
      <c r="L1339" s="280" t="str">
        <f>IF(ISBLANK('FIN1-SOURCE'!BF132),"",'FIN1-SOURCE'!BF132)</f>
        <v/>
      </c>
      <c r="M1339" s="257" t="str">
        <f t="shared" si="22"/>
        <v>OK</v>
      </c>
      <c r="N1339" s="15"/>
    </row>
    <row r="1340" spans="1:14" ht="33.75" x14ac:dyDescent="0.25">
      <c r="A1340" s="257" t="s">
        <v>834</v>
      </c>
      <c r="B1340" s="257" t="s">
        <v>7953</v>
      </c>
      <c r="C1340" s="257" t="s">
        <v>688</v>
      </c>
      <c r="D1340" s="277" t="s">
        <v>7954</v>
      </c>
      <c r="E1340" s="278" t="s">
        <v>711</v>
      </c>
      <c r="F1340" s="279" t="s">
        <v>688</v>
      </c>
      <c r="G1340" s="277" t="s">
        <v>3005</v>
      </c>
      <c r="H1340" s="280" t="str">
        <f>IF(OR(AND('FIN1-SOURCE'!BE77="",'FIN1-SOURCE'!BF77=""),AND('FIN1-SOURCE'!BE126="",'FIN1-SOURCE'!BF126=""),AND('FIN1-SOURCE'!BF77="K",'FIN1-SOURCE'!BF126="K"),OR('FIN1-SOURCE'!BF77="O",'FIN1-SOURCE'!BF126="O")),"",SUM('FIN1-SOURCE'!BE77,'FIN1-SOURCE'!BE126))</f>
        <v/>
      </c>
      <c r="I1340" s="280" t="str">
        <f>IF(AND(OR(AND('FIN1-SOURCE'!BF77="O",'FIN1-SOURCE'!BF126="O"),AND('FIN1-SOURCE'!BF77="K",'FIN1-SOURCE'!BF126="K")),SUM('FIN1-SOURCE'!BE77,'FIN1-SOURCE'!BE126)=0,ISNUMBER('FIN1-SOURCE'!BE133)),"",IF(OR('FIN1-SOURCE'!BF77="O",'FIN1-SOURCE'!BF126="O"),"O",IF(AND('FIN1-SOURCE'!BF77='FIN1-SOURCE'!BF126,OR('FIN1-SOURCE'!BF77="K",'FIN1-SOURCE'!BF77="W",'FIN1-SOURCE'!BF77="M")), UPPER('FIN1-SOURCE'!BF77),"")))</f>
        <v/>
      </c>
      <c r="J1340" s="281" t="s">
        <v>711</v>
      </c>
      <c r="K1340" s="280" t="str">
        <f>IF(AND(ISBLANK('FIN1-SOURCE'!BE133),$L$1340&lt;&gt;"M"),"",'FIN1-SOURCE'!BE133)</f>
        <v/>
      </c>
      <c r="L1340" s="280" t="str">
        <f>IF(ISBLANK('FIN1-SOURCE'!BF133),"",'FIN1-SOURCE'!BF133)</f>
        <v/>
      </c>
      <c r="M1340" s="257" t="str">
        <f t="shared" si="22"/>
        <v>OK</v>
      </c>
      <c r="N1340" s="15"/>
    </row>
    <row r="1341" spans="1:14" ht="45" x14ac:dyDescent="0.25">
      <c r="A1341" s="257" t="s">
        <v>834</v>
      </c>
      <c r="B1341" s="257" t="s">
        <v>7955</v>
      </c>
      <c r="C1341" s="257" t="s">
        <v>688</v>
      </c>
      <c r="D1341" s="277" t="s">
        <v>7956</v>
      </c>
      <c r="E1341" s="278" t="s">
        <v>711</v>
      </c>
      <c r="F1341" s="279" t="s">
        <v>688</v>
      </c>
      <c r="G1341" s="277" t="s">
        <v>3006</v>
      </c>
      <c r="H1341" s="280" t="str">
        <f>IF(OR(AND('FIN1-SOURCE'!BE78="",'FIN1-SOURCE'!BF78=""),AND('FIN1-SOURCE'!BE92="",'FIN1-SOURCE'!BF92=""),AND('FIN1-SOURCE'!BE116="",'FIN1-SOURCE'!BF116=""),AND('FIN1-SOURCE'!BF78="K",'FIN1-SOURCE'!BF92="K",'FIN1-SOURCE'!BF116="K"),OR('FIN1-SOURCE'!BF78="O",'FIN1-SOURCE'!BF92="O",'FIN1-SOURCE'!BF116="O")),"",SUM('FIN1-SOURCE'!BE78,'FIN1-SOURCE'!BE92,'FIN1-SOURCE'!BE116))</f>
        <v/>
      </c>
      <c r="I1341" s="280" t="str">
        <f>IF(AND(OR(AND('FIN1-SOURCE'!BF78="O",'FIN1-SOURCE'!BF92="O",'FIN1-SOURCE'!BF116="O"),AND('FIN1-SOURCE'!BF78="K",'FIN1-SOURCE'!BF92="K",'FIN1-SOURCE'!BF116="K")),SUM('FIN1-SOURCE'!BE78,'FIN1-SOURCE'!BE92,'FIN1-SOURCE'!BE116)=0,ISNUMBER('FIN1-SOURCE'!BE134)),"",IF(OR('FIN1-SOURCE'!BF78="O",'FIN1-SOURCE'!BF92="O",'FIN1-SOURCE'!BF116="O"),"O",IF(AND('FIN1-SOURCE'!BF78='FIN1-SOURCE'!BF92,'FIN1-SOURCE'!BF92='FIN1-SOURCE'!BF116,OR('FIN1-SOURCE'!BF78="K",'FIN1-SOURCE'!BF78="W",'FIN1-SOURCE'!BF78="M")), UPPER('FIN1-SOURCE'!BF78),"")))</f>
        <v/>
      </c>
      <c r="J1341" s="281" t="s">
        <v>711</v>
      </c>
      <c r="K1341" s="280" t="str">
        <f>IF(AND(ISBLANK('FIN1-SOURCE'!BE134),$L$1341&lt;&gt;"M"),"",'FIN1-SOURCE'!BE134)</f>
        <v/>
      </c>
      <c r="L1341" s="280" t="str">
        <f>IF(ISBLANK('FIN1-SOURCE'!BF134),"",'FIN1-SOURCE'!BF134)</f>
        <v/>
      </c>
      <c r="M1341" s="257" t="str">
        <f t="shared" si="22"/>
        <v>OK</v>
      </c>
      <c r="N1341" s="15"/>
    </row>
    <row r="1342" spans="1:14" ht="33.75" x14ac:dyDescent="0.25">
      <c r="A1342" s="257" t="s">
        <v>834</v>
      </c>
      <c r="B1342" s="257" t="s">
        <v>7957</v>
      </c>
      <c r="C1342" s="257" t="s">
        <v>688</v>
      </c>
      <c r="D1342" s="277" t="s">
        <v>7958</v>
      </c>
      <c r="E1342" s="278" t="s">
        <v>711</v>
      </c>
      <c r="F1342" s="279" t="s">
        <v>688</v>
      </c>
      <c r="G1342" s="277" t="s">
        <v>7959</v>
      </c>
      <c r="H1342" s="280" t="str">
        <f>IF(OR(AND('FIN1-SOURCE'!BE107="",'FIN1-SOURCE'!BF107=""),AND('FIN1-SOURCE'!BE132="",'FIN1-SOURCE'!BF132=""),AND('FIN1-SOURCE'!BF107="K",'FIN1-SOURCE'!BF132="K"),OR('FIN1-SOURCE'!BF107="O",'FIN1-SOURCE'!BF132="O")),"",SUM('FIN1-SOURCE'!BE107,'FIN1-SOURCE'!BE132))</f>
        <v/>
      </c>
      <c r="I1342" s="280" t="str">
        <f>IF(AND(OR(AND('FIN1-SOURCE'!BF107="O",'FIN1-SOURCE'!BF132="O"),AND('FIN1-SOURCE'!BF107="K",'FIN1-SOURCE'!BF132="K")),SUM('FIN1-SOURCE'!BE107,'FIN1-SOURCE'!BE132)=0,ISNUMBER('FIN1-SOURCE'!BE135)),"",IF(OR('FIN1-SOURCE'!BF107="O",'FIN1-SOURCE'!BF132="O"),"O",IF(AND('FIN1-SOURCE'!BF107='FIN1-SOURCE'!BF132,OR('FIN1-SOURCE'!BF107="K",'FIN1-SOURCE'!BF107="W",'FIN1-SOURCE'!BF107="M")), UPPER('FIN1-SOURCE'!BF107),"")))</f>
        <v/>
      </c>
      <c r="J1342" s="281" t="s">
        <v>711</v>
      </c>
      <c r="K1342" s="280" t="str">
        <f>IF(AND(ISBLANK('FIN1-SOURCE'!BE135),$L$1342&lt;&gt;"M"),"",'FIN1-SOURCE'!BE135)</f>
        <v/>
      </c>
      <c r="L1342" s="280" t="str">
        <f>IF(ISBLANK('FIN1-SOURCE'!BF135),"",'FIN1-SOURCE'!BF135)</f>
        <v/>
      </c>
      <c r="M1342" s="257" t="str">
        <f t="shared" si="22"/>
        <v>OK</v>
      </c>
      <c r="N1342" s="15"/>
    </row>
    <row r="1343" spans="1:14" ht="33.75" x14ac:dyDescent="0.25">
      <c r="A1343" s="257" t="s">
        <v>834</v>
      </c>
      <c r="B1343" s="257" t="s">
        <v>3007</v>
      </c>
      <c r="C1343" s="257" t="s">
        <v>688</v>
      </c>
      <c r="D1343" s="277" t="s">
        <v>3008</v>
      </c>
      <c r="E1343" s="278" t="s">
        <v>711</v>
      </c>
      <c r="F1343" s="279" t="s">
        <v>688</v>
      </c>
      <c r="G1343" s="277" t="s">
        <v>3009</v>
      </c>
      <c r="H1343" s="280" t="str">
        <f>IF(OR(AND('FIN1-SOURCE'!BH32="",'FIN1-SOURCE'!BI32=""),AND('FIN1-SOURCE'!BH33="",'FIN1-SOURCE'!BI33=""),AND('FIN1-SOURCE'!BI32="K",'FIN1-SOURCE'!BI33="K"),OR('FIN1-SOURCE'!BI32="O",'FIN1-SOURCE'!BI33="O")),"",SUM('FIN1-SOURCE'!BH32,'FIN1-SOURCE'!BH33))</f>
        <v/>
      </c>
      <c r="I1343" s="280" t="str">
        <f>IF(AND(OR(AND('FIN1-SOURCE'!BI32="O",'FIN1-SOURCE'!BI33="O"),AND('FIN1-SOURCE'!BI32="K",'FIN1-SOURCE'!BI33="K")),SUM('FIN1-SOURCE'!BH32,'FIN1-SOURCE'!BH33)=0,ISNUMBER('FIN1-SOURCE'!BH34)),"",IF(OR('FIN1-SOURCE'!BI32="O",'FIN1-SOURCE'!BI33="O"),"O",IF(AND('FIN1-SOURCE'!BI32='FIN1-SOURCE'!BI33,OR('FIN1-SOURCE'!BI32="K",'FIN1-SOURCE'!BI32="W",'FIN1-SOURCE'!BI32="M")), UPPER('FIN1-SOURCE'!BI32),"")))</f>
        <v/>
      </c>
      <c r="J1343" s="281" t="s">
        <v>711</v>
      </c>
      <c r="K1343" s="280" t="str">
        <f>IF(AND(ISBLANK('FIN1-SOURCE'!BH34),$L$1343&lt;&gt;"M"),"",'FIN1-SOURCE'!BH34)</f>
        <v/>
      </c>
      <c r="L1343" s="280" t="str">
        <f>IF(ISBLANK('FIN1-SOURCE'!BI34),"",'FIN1-SOURCE'!BI34)</f>
        <v/>
      </c>
      <c r="M1343" s="257" t="str">
        <f t="shared" si="22"/>
        <v>OK</v>
      </c>
      <c r="N1343" s="15"/>
    </row>
    <row r="1344" spans="1:14" ht="33.75" x14ac:dyDescent="0.25">
      <c r="A1344" s="257" t="s">
        <v>834</v>
      </c>
      <c r="B1344" s="257" t="s">
        <v>3010</v>
      </c>
      <c r="C1344" s="257" t="s">
        <v>688</v>
      </c>
      <c r="D1344" s="277" t="s">
        <v>3011</v>
      </c>
      <c r="E1344" s="278" t="s">
        <v>711</v>
      </c>
      <c r="F1344" s="279" t="s">
        <v>688</v>
      </c>
      <c r="G1344" s="277" t="s">
        <v>3012</v>
      </c>
      <c r="H1344" s="280" t="str">
        <f>IF(OR(AND('FIN1-SOURCE'!BH31="",'FIN1-SOURCE'!BI31=""),AND('FIN1-SOURCE'!BH34="",'FIN1-SOURCE'!BI34=""),AND('FIN1-SOURCE'!BI31="K",'FIN1-SOURCE'!BI34="K"),OR('FIN1-SOURCE'!BI31="O",'FIN1-SOURCE'!BI34="O")),"",SUM('FIN1-SOURCE'!BH31,'FIN1-SOURCE'!BH34))</f>
        <v/>
      </c>
      <c r="I1344" s="280" t="str">
        <f>IF(AND(OR(AND('FIN1-SOURCE'!BI31="O",'FIN1-SOURCE'!BI34="O"),AND('FIN1-SOURCE'!BI31="K",'FIN1-SOURCE'!BI34="K")),SUM('FIN1-SOURCE'!BH31,'FIN1-SOURCE'!BH34)=0,ISNUMBER('FIN1-SOURCE'!BH35)),"",IF(OR('FIN1-SOURCE'!BI31="O",'FIN1-SOURCE'!BI34="O"),"O",IF(AND('FIN1-SOURCE'!BI31='FIN1-SOURCE'!BI34,OR('FIN1-SOURCE'!BI31="K",'FIN1-SOURCE'!BI31="W",'FIN1-SOURCE'!BI31="M")), UPPER('FIN1-SOURCE'!BI31),"")))</f>
        <v/>
      </c>
      <c r="J1344" s="281" t="s">
        <v>711</v>
      </c>
      <c r="K1344" s="280" t="str">
        <f>IF(AND(ISBLANK('FIN1-SOURCE'!BH35),$L$1344&lt;&gt;"M"),"",'FIN1-SOURCE'!BH35)</f>
        <v/>
      </c>
      <c r="L1344" s="280" t="str">
        <f>IF(ISBLANK('FIN1-SOURCE'!BI35),"",'FIN1-SOURCE'!BI35)</f>
        <v/>
      </c>
      <c r="M1344" s="257" t="str">
        <f t="shared" si="22"/>
        <v>OK</v>
      </c>
      <c r="N1344" s="15"/>
    </row>
    <row r="1345" spans="1:14" ht="33.75" x14ac:dyDescent="0.25">
      <c r="A1345" s="257" t="s">
        <v>834</v>
      </c>
      <c r="B1345" s="257" t="s">
        <v>3013</v>
      </c>
      <c r="C1345" s="257" t="s">
        <v>688</v>
      </c>
      <c r="D1345" s="277" t="s">
        <v>3014</v>
      </c>
      <c r="E1345" s="278" t="s">
        <v>711</v>
      </c>
      <c r="F1345" s="279" t="s">
        <v>688</v>
      </c>
      <c r="G1345" s="277" t="s">
        <v>3015</v>
      </c>
      <c r="H1345" s="280" t="str">
        <f>IF(OR(AND('FIN1-SOURCE'!BH37="",'FIN1-SOURCE'!BI37=""),AND('FIN1-SOURCE'!BH38="",'FIN1-SOURCE'!BI38=""),AND('FIN1-SOURCE'!BI37="K",'FIN1-SOURCE'!BI38="K"),OR('FIN1-SOURCE'!BI37="O",'FIN1-SOURCE'!BI38="O")),"",SUM('FIN1-SOURCE'!BH37,'FIN1-SOURCE'!BH38))</f>
        <v/>
      </c>
      <c r="I1345" s="280" t="str">
        <f>IF(AND(OR(AND('FIN1-SOURCE'!BI37="O",'FIN1-SOURCE'!BI38="O"),AND('FIN1-SOURCE'!BI37="K",'FIN1-SOURCE'!BI38="K")),SUM('FIN1-SOURCE'!BH37,'FIN1-SOURCE'!BH38)=0,ISNUMBER('FIN1-SOURCE'!BH39)),"",IF(OR('FIN1-SOURCE'!BI37="O",'FIN1-SOURCE'!BI38="O"),"O",IF(AND('FIN1-SOURCE'!BI37='FIN1-SOURCE'!BI38,OR('FIN1-SOURCE'!BI37="K",'FIN1-SOURCE'!BI37="W",'FIN1-SOURCE'!BI37="M")), UPPER('FIN1-SOURCE'!BI37),"")))</f>
        <v/>
      </c>
      <c r="J1345" s="281" t="s">
        <v>711</v>
      </c>
      <c r="K1345" s="280" t="str">
        <f>IF(AND(ISBLANK('FIN1-SOURCE'!BH39),$L$1345&lt;&gt;"M"),"",'FIN1-SOURCE'!BH39)</f>
        <v/>
      </c>
      <c r="L1345" s="280" t="str">
        <f>IF(ISBLANK('FIN1-SOURCE'!BI39),"",'FIN1-SOURCE'!BI39)</f>
        <v/>
      </c>
      <c r="M1345" s="257" t="str">
        <f t="shared" si="22"/>
        <v>OK</v>
      </c>
      <c r="N1345" s="15"/>
    </row>
    <row r="1346" spans="1:14" ht="33.75" x14ac:dyDescent="0.25">
      <c r="A1346" s="257" t="s">
        <v>834</v>
      </c>
      <c r="B1346" s="257" t="s">
        <v>3016</v>
      </c>
      <c r="C1346" s="257" t="s">
        <v>688</v>
      </c>
      <c r="D1346" s="277" t="s">
        <v>3017</v>
      </c>
      <c r="E1346" s="278" t="s">
        <v>711</v>
      </c>
      <c r="F1346" s="279" t="s">
        <v>688</v>
      </c>
      <c r="G1346" s="277" t="s">
        <v>1122</v>
      </c>
      <c r="H1346" s="280" t="str">
        <f>IF(OR(AND('FIN1-SOURCE'!BH40="",'FIN1-SOURCE'!BI40=""),AND('FIN1-SOURCE'!BH41="",'FIN1-SOURCE'!BI41=""),AND('FIN1-SOURCE'!BI40="K",'FIN1-SOURCE'!BI41="K"),OR('FIN1-SOURCE'!BI40="O",'FIN1-SOURCE'!BI41="O")),"",SUM('FIN1-SOURCE'!BH40,'FIN1-SOURCE'!BH41))</f>
        <v/>
      </c>
      <c r="I1346" s="280" t="str">
        <f>IF(AND(OR(AND('FIN1-SOURCE'!BI40="O",'FIN1-SOURCE'!BI41="O"),AND('FIN1-SOURCE'!BI40="K",'FIN1-SOURCE'!BI41="K")),SUM('FIN1-SOURCE'!BH40,'FIN1-SOURCE'!BH41)=0,ISNUMBER('FIN1-SOURCE'!BH42)),"",IF(OR('FIN1-SOURCE'!BI40="O",'FIN1-SOURCE'!BI41="O"),"O",IF(AND('FIN1-SOURCE'!BI40='FIN1-SOURCE'!BI41,OR('FIN1-SOURCE'!BI40="K",'FIN1-SOURCE'!BI40="W",'FIN1-SOURCE'!BI40="M")), UPPER('FIN1-SOURCE'!BI40),"")))</f>
        <v/>
      </c>
      <c r="J1346" s="281" t="s">
        <v>711</v>
      </c>
      <c r="K1346" s="280" t="str">
        <f>IF(AND(ISBLANK('FIN1-SOURCE'!BH42),$L$1346&lt;&gt;"M"),"",'FIN1-SOURCE'!BH42)</f>
        <v/>
      </c>
      <c r="L1346" s="280" t="str">
        <f>IF(ISBLANK('FIN1-SOURCE'!BI42),"",'FIN1-SOURCE'!BI42)</f>
        <v/>
      </c>
      <c r="M1346" s="257" t="str">
        <f t="shared" si="22"/>
        <v>OK</v>
      </c>
      <c r="N1346" s="15"/>
    </row>
    <row r="1347" spans="1:14" ht="33.75" x14ac:dyDescent="0.25">
      <c r="A1347" s="257" t="s">
        <v>834</v>
      </c>
      <c r="B1347" s="257" t="s">
        <v>3018</v>
      </c>
      <c r="C1347" s="257" t="s">
        <v>688</v>
      </c>
      <c r="D1347" s="277" t="s">
        <v>3019</v>
      </c>
      <c r="E1347" s="278" t="s">
        <v>711</v>
      </c>
      <c r="F1347" s="279" t="s">
        <v>688</v>
      </c>
      <c r="G1347" s="277" t="s">
        <v>1128</v>
      </c>
      <c r="H1347" s="280" t="str">
        <f>IF(OR(AND('FIN1-SOURCE'!BH42="",'FIN1-SOURCE'!BI42=""),AND('FIN1-SOURCE'!BH43="",'FIN1-SOURCE'!BI43=""),AND('FIN1-SOURCE'!BI42="K",'FIN1-SOURCE'!BI43="K"),OR('FIN1-SOURCE'!BI42="O",'FIN1-SOURCE'!BI43="O")),"",SUM('FIN1-SOURCE'!BH42,'FIN1-SOURCE'!BH43))</f>
        <v/>
      </c>
      <c r="I1347" s="280" t="str">
        <f>IF(AND(OR(AND('FIN1-SOURCE'!BI42="O",'FIN1-SOURCE'!BI43="O"),AND('FIN1-SOURCE'!BI42="K",'FIN1-SOURCE'!BI43="K")),SUM('FIN1-SOURCE'!BH42,'FIN1-SOURCE'!BH43)=0,ISNUMBER('FIN1-SOURCE'!BH44)),"",IF(OR('FIN1-SOURCE'!BI42="O",'FIN1-SOURCE'!BI43="O"),"O",IF(AND('FIN1-SOURCE'!BI42='FIN1-SOURCE'!BI43,OR('FIN1-SOURCE'!BI42="K",'FIN1-SOURCE'!BI42="W",'FIN1-SOURCE'!BI42="M")), UPPER('FIN1-SOURCE'!BI42),"")))</f>
        <v/>
      </c>
      <c r="J1347" s="281" t="s">
        <v>711</v>
      </c>
      <c r="K1347" s="280" t="str">
        <f>IF(AND(ISBLANK('FIN1-SOURCE'!BH44),$L$1347&lt;&gt;"M"),"",'FIN1-SOURCE'!BH44)</f>
        <v/>
      </c>
      <c r="L1347" s="280" t="str">
        <f>IF(ISBLANK('FIN1-SOURCE'!BI44),"",'FIN1-SOURCE'!BI44)</f>
        <v/>
      </c>
      <c r="M1347" s="257" t="str">
        <f t="shared" si="22"/>
        <v>OK</v>
      </c>
      <c r="N1347" s="15"/>
    </row>
    <row r="1348" spans="1:14" ht="45" x14ac:dyDescent="0.25">
      <c r="A1348" s="257" t="s">
        <v>834</v>
      </c>
      <c r="B1348" s="257" t="s">
        <v>3020</v>
      </c>
      <c r="C1348" s="257" t="s">
        <v>688</v>
      </c>
      <c r="D1348" s="277" t="s">
        <v>3021</v>
      </c>
      <c r="E1348" s="278" t="s">
        <v>711</v>
      </c>
      <c r="F1348" s="279" t="s">
        <v>688</v>
      </c>
      <c r="G1348" s="277" t="s">
        <v>1131</v>
      </c>
      <c r="H1348" s="280" t="str">
        <f>IF(OR(AND('FIN1-SOURCE'!BH35="",'FIN1-SOURCE'!BI35=""),AND('FIN1-SOURCE'!BH39="",'FIN1-SOURCE'!BI39=""),AND('FIN1-SOURCE'!BH44="",'FIN1-SOURCE'!BI44=""),AND('FIN1-SOURCE'!BI35="K",'FIN1-SOURCE'!BI39="K",'FIN1-SOURCE'!BI44="K"),OR('FIN1-SOURCE'!BI35="O",'FIN1-SOURCE'!BI39="O",'FIN1-SOURCE'!BI44="O")),"",SUM('FIN1-SOURCE'!BH35,'FIN1-SOURCE'!BH39,'FIN1-SOURCE'!BH44))</f>
        <v/>
      </c>
      <c r="I1348" s="280" t="str">
        <f>IF(AND(OR(AND('FIN1-SOURCE'!BI35="O",'FIN1-SOURCE'!BI39="O",'FIN1-SOURCE'!BI44="O"),AND('FIN1-SOURCE'!BI35="K",'FIN1-SOURCE'!BI39="K",'FIN1-SOURCE'!BI44="K")),SUM('FIN1-SOURCE'!BH35,'FIN1-SOURCE'!BH39,'FIN1-SOURCE'!BH44)=0,ISNUMBER('FIN1-SOURCE'!BH45)),"",IF(OR('FIN1-SOURCE'!BI35="O",'FIN1-SOURCE'!BI39="O",'FIN1-SOURCE'!BI44="O"),"O",IF(AND('FIN1-SOURCE'!BI35='FIN1-SOURCE'!BI39,'FIN1-SOURCE'!BI39='FIN1-SOURCE'!BI44,OR('FIN1-SOURCE'!BI35="K",'FIN1-SOURCE'!BI35="W",'FIN1-SOURCE'!BI35="M")), UPPER('FIN1-SOURCE'!BI35),"")))</f>
        <v/>
      </c>
      <c r="J1348" s="281" t="s">
        <v>711</v>
      </c>
      <c r="K1348" s="280" t="str">
        <f>IF(AND(ISBLANK('FIN1-SOURCE'!BH45),$L$1348&lt;&gt;"M"),"",'FIN1-SOURCE'!BH45)</f>
        <v/>
      </c>
      <c r="L1348" s="280" t="str">
        <f>IF(ISBLANK('FIN1-SOURCE'!BI45),"",'FIN1-SOURCE'!BI45)</f>
        <v/>
      </c>
      <c r="M1348" s="257" t="str">
        <f t="shared" si="22"/>
        <v>OK</v>
      </c>
      <c r="N1348" s="15"/>
    </row>
    <row r="1349" spans="1:14" ht="33.75" x14ac:dyDescent="0.25">
      <c r="A1349" s="257" t="s">
        <v>834</v>
      </c>
      <c r="B1349" s="257" t="s">
        <v>3022</v>
      </c>
      <c r="C1349" s="257" t="s">
        <v>688</v>
      </c>
      <c r="D1349" s="277" t="s">
        <v>3023</v>
      </c>
      <c r="E1349" s="278" t="s">
        <v>711</v>
      </c>
      <c r="F1349" s="279" t="s">
        <v>688</v>
      </c>
      <c r="G1349" s="277" t="s">
        <v>3024</v>
      </c>
      <c r="H1349" s="280" t="str">
        <f>IF(OR(AND('FIN1-SOURCE'!BH47="",'FIN1-SOURCE'!BI47=""),AND('FIN1-SOURCE'!BH48="",'FIN1-SOURCE'!BI48=""),AND('FIN1-SOURCE'!BI47="K",'FIN1-SOURCE'!BI48="K"),OR('FIN1-SOURCE'!BI47="O",'FIN1-SOURCE'!BI48="O")),"",SUM('FIN1-SOURCE'!BH47,'FIN1-SOURCE'!BH48))</f>
        <v/>
      </c>
      <c r="I1349" s="280" t="str">
        <f>IF(AND(OR(AND('FIN1-SOURCE'!BI47="O",'FIN1-SOURCE'!BI48="O"),AND('FIN1-SOURCE'!BI47="K",'FIN1-SOURCE'!BI48="K")),SUM('FIN1-SOURCE'!BH47,'FIN1-SOURCE'!BH48)=0,ISNUMBER('FIN1-SOURCE'!BH49)),"",IF(OR('FIN1-SOURCE'!BI47="O",'FIN1-SOURCE'!BI48="O"),"O",IF(AND('FIN1-SOURCE'!BI47='FIN1-SOURCE'!BI48,OR('FIN1-SOURCE'!BI47="K",'FIN1-SOURCE'!BI47="W",'FIN1-SOURCE'!BI47="M")), UPPER('FIN1-SOURCE'!BI47),"")))</f>
        <v/>
      </c>
      <c r="J1349" s="281" t="s">
        <v>711</v>
      </c>
      <c r="K1349" s="280" t="str">
        <f>IF(AND(ISBLANK('FIN1-SOURCE'!BH49),$L$1349&lt;&gt;"M"),"",'FIN1-SOURCE'!BH49)</f>
        <v/>
      </c>
      <c r="L1349" s="280" t="str">
        <f>IF(ISBLANK('FIN1-SOURCE'!BI49),"",'FIN1-SOURCE'!BI49)</f>
        <v/>
      </c>
      <c r="M1349" s="257" t="str">
        <f t="shared" si="22"/>
        <v>OK</v>
      </c>
      <c r="N1349" s="15"/>
    </row>
    <row r="1350" spans="1:14" ht="33.75" x14ac:dyDescent="0.25">
      <c r="A1350" s="257" t="s">
        <v>834</v>
      </c>
      <c r="B1350" s="257" t="s">
        <v>3025</v>
      </c>
      <c r="C1350" s="257" t="s">
        <v>688</v>
      </c>
      <c r="D1350" s="277" t="s">
        <v>3026</v>
      </c>
      <c r="E1350" s="278" t="s">
        <v>711</v>
      </c>
      <c r="F1350" s="279" t="s">
        <v>688</v>
      </c>
      <c r="G1350" s="277" t="s">
        <v>3027</v>
      </c>
      <c r="H1350" s="280" t="str">
        <f>IF(OR(AND('FIN1-SOURCE'!BH46="",'FIN1-SOURCE'!BI46=""),AND('FIN1-SOURCE'!BH49="",'FIN1-SOURCE'!BI49=""),AND('FIN1-SOURCE'!BI46="K",'FIN1-SOURCE'!BI49="K"),OR('FIN1-SOURCE'!BI46="O",'FIN1-SOURCE'!BI49="O")),"",SUM('FIN1-SOURCE'!BH46,'FIN1-SOURCE'!BH49))</f>
        <v/>
      </c>
      <c r="I1350" s="280" t="str">
        <f>IF(AND(OR(AND('FIN1-SOURCE'!BI46="O",'FIN1-SOURCE'!BI49="O"),AND('FIN1-SOURCE'!BI46="K",'FIN1-SOURCE'!BI49="K")),SUM('FIN1-SOURCE'!BH46,'FIN1-SOURCE'!BH49)=0,ISNUMBER('FIN1-SOURCE'!BH50)),"",IF(OR('FIN1-SOURCE'!BI46="O",'FIN1-SOURCE'!BI49="O"),"O",IF(AND('FIN1-SOURCE'!BI46='FIN1-SOURCE'!BI49,OR('FIN1-SOURCE'!BI46="K",'FIN1-SOURCE'!BI46="W",'FIN1-SOURCE'!BI46="M")), UPPER('FIN1-SOURCE'!BI46),"")))</f>
        <v/>
      </c>
      <c r="J1350" s="281" t="s">
        <v>711</v>
      </c>
      <c r="K1350" s="280" t="str">
        <f>IF(AND(ISBLANK('FIN1-SOURCE'!BH50),$L$1350&lt;&gt;"M"),"",'FIN1-SOURCE'!BH50)</f>
        <v/>
      </c>
      <c r="L1350" s="280" t="str">
        <f>IF(ISBLANK('FIN1-SOURCE'!BI50),"",'FIN1-SOURCE'!BI50)</f>
        <v/>
      </c>
      <c r="M1350" s="257" t="str">
        <f t="shared" si="22"/>
        <v>OK</v>
      </c>
      <c r="N1350" s="15"/>
    </row>
    <row r="1351" spans="1:14" ht="33.75" x14ac:dyDescent="0.25">
      <c r="A1351" s="257" t="s">
        <v>834</v>
      </c>
      <c r="B1351" s="257" t="s">
        <v>3028</v>
      </c>
      <c r="C1351" s="257" t="s">
        <v>688</v>
      </c>
      <c r="D1351" s="277" t="s">
        <v>3029</v>
      </c>
      <c r="E1351" s="278" t="s">
        <v>711</v>
      </c>
      <c r="F1351" s="279" t="s">
        <v>688</v>
      </c>
      <c r="G1351" s="277" t="s">
        <v>3030</v>
      </c>
      <c r="H1351" s="280" t="str">
        <f>IF(OR(AND('FIN1-SOURCE'!BH53="",'FIN1-SOURCE'!BI53=""),AND('FIN1-SOURCE'!BH54="",'FIN1-SOURCE'!BI54=""),AND('FIN1-SOURCE'!BI53="K",'FIN1-SOURCE'!BI54="K"),OR('FIN1-SOURCE'!BI53="O",'FIN1-SOURCE'!BI54="O")),"",SUM('FIN1-SOURCE'!BH53,'FIN1-SOURCE'!BH54))</f>
        <v/>
      </c>
      <c r="I1351" s="280" t="str">
        <f>IF(AND(OR(AND('FIN1-SOURCE'!BI53="O",'FIN1-SOURCE'!BI54="O"),AND('FIN1-SOURCE'!BI53="K",'FIN1-SOURCE'!BI54="K")),SUM('FIN1-SOURCE'!BH53,'FIN1-SOURCE'!BH54)=0,ISNUMBER('FIN1-SOURCE'!BH55)),"",IF(OR('FIN1-SOURCE'!BI53="O",'FIN1-SOURCE'!BI54="O"),"O",IF(AND('FIN1-SOURCE'!BI53='FIN1-SOURCE'!BI54,OR('FIN1-SOURCE'!BI53="K",'FIN1-SOURCE'!BI53="W",'FIN1-SOURCE'!BI53="M")), UPPER('FIN1-SOURCE'!BI53),"")))</f>
        <v/>
      </c>
      <c r="J1351" s="281" t="s">
        <v>711</v>
      </c>
      <c r="K1351" s="280" t="str">
        <f>IF(AND(ISBLANK('FIN1-SOURCE'!BH55),$L$1351&lt;&gt;"M"),"",'FIN1-SOURCE'!BH55)</f>
        <v/>
      </c>
      <c r="L1351" s="280" t="str">
        <f>IF(ISBLANK('FIN1-SOURCE'!BI55),"",'FIN1-SOURCE'!BI55)</f>
        <v/>
      </c>
      <c r="M1351" s="257" t="str">
        <f t="shared" si="22"/>
        <v>OK</v>
      </c>
      <c r="N1351" s="15"/>
    </row>
    <row r="1352" spans="1:14" ht="33.75" x14ac:dyDescent="0.25">
      <c r="A1352" s="257" t="s">
        <v>834</v>
      </c>
      <c r="B1352" s="257" t="s">
        <v>3031</v>
      </c>
      <c r="C1352" s="257" t="s">
        <v>688</v>
      </c>
      <c r="D1352" s="277" t="s">
        <v>3032</v>
      </c>
      <c r="E1352" s="278" t="s">
        <v>711</v>
      </c>
      <c r="F1352" s="279" t="s">
        <v>688</v>
      </c>
      <c r="G1352" s="277" t="s">
        <v>3033</v>
      </c>
      <c r="H1352" s="280" t="str">
        <f>IF(OR(AND('FIN1-SOURCE'!BH55="",'FIN1-SOURCE'!BI55=""),AND('FIN1-SOURCE'!BH56="",'FIN1-SOURCE'!BI56=""),AND('FIN1-SOURCE'!BI55="K",'FIN1-SOURCE'!BI56="K"),OR('FIN1-SOURCE'!BI55="O",'FIN1-SOURCE'!BI56="O")),"",SUM('FIN1-SOURCE'!BH55,'FIN1-SOURCE'!BH56))</f>
        <v/>
      </c>
      <c r="I1352" s="280" t="str">
        <f>IF(AND(OR(AND('FIN1-SOURCE'!BI55="O",'FIN1-SOURCE'!BI56="O"),AND('FIN1-SOURCE'!BI55="K",'FIN1-SOURCE'!BI56="K")),SUM('FIN1-SOURCE'!BH55,'FIN1-SOURCE'!BH56)=0,ISNUMBER('FIN1-SOURCE'!BH57)),"",IF(OR('FIN1-SOURCE'!BI55="O",'FIN1-SOURCE'!BI56="O"),"O",IF(AND('FIN1-SOURCE'!BI55='FIN1-SOURCE'!BI56,OR('FIN1-SOURCE'!BI55="K",'FIN1-SOURCE'!BI55="W",'FIN1-SOURCE'!BI55="M")), UPPER('FIN1-SOURCE'!BI55),"")))</f>
        <v/>
      </c>
      <c r="J1352" s="281" t="s">
        <v>711</v>
      </c>
      <c r="K1352" s="280" t="str">
        <f>IF(AND(ISBLANK('FIN1-SOURCE'!BH57),$L$1352&lt;&gt;"M"),"",'FIN1-SOURCE'!BH57)</f>
        <v/>
      </c>
      <c r="L1352" s="280" t="str">
        <f>IF(ISBLANK('FIN1-SOURCE'!BI57),"",'FIN1-SOURCE'!BI57)</f>
        <v/>
      </c>
      <c r="M1352" s="257" t="str">
        <f t="shared" si="22"/>
        <v>OK</v>
      </c>
      <c r="N1352" s="15"/>
    </row>
    <row r="1353" spans="1:14" ht="45" x14ac:dyDescent="0.25">
      <c r="A1353" s="257" t="s">
        <v>834</v>
      </c>
      <c r="B1353" s="257" t="s">
        <v>3034</v>
      </c>
      <c r="C1353" s="257" t="s">
        <v>688</v>
      </c>
      <c r="D1353" s="277" t="s">
        <v>3035</v>
      </c>
      <c r="E1353" s="278" t="s">
        <v>711</v>
      </c>
      <c r="F1353" s="279" t="s">
        <v>688</v>
      </c>
      <c r="G1353" s="277" t="s">
        <v>3036</v>
      </c>
      <c r="H1353" s="280" t="str">
        <f>IF(OR(AND('FIN1-SOURCE'!BH50="",'FIN1-SOURCE'!BI50=""),AND('FIN1-SOURCE'!BH52="",'FIN1-SOURCE'!BI52=""),AND('FIN1-SOURCE'!BH57="",'FIN1-SOURCE'!BI57=""),AND('FIN1-SOURCE'!BI50="K",'FIN1-SOURCE'!BI52="K",'FIN1-SOURCE'!BI57="K"),OR('FIN1-SOURCE'!BI50="O",'FIN1-SOURCE'!BI52="O",'FIN1-SOURCE'!BI57="O")),"",SUM('FIN1-SOURCE'!BH50,'FIN1-SOURCE'!BH52,'FIN1-SOURCE'!BH57))</f>
        <v/>
      </c>
      <c r="I1353" s="280" t="str">
        <f>IF(AND(OR(AND('FIN1-SOURCE'!BI50="O",'FIN1-SOURCE'!BI52="O",'FIN1-SOURCE'!BI57="O"),AND('FIN1-SOURCE'!BI50="K",'FIN1-SOURCE'!BI52="K",'FIN1-SOURCE'!BI57="K")),SUM('FIN1-SOURCE'!BH50,'FIN1-SOURCE'!BH52,'FIN1-SOURCE'!BH57)=0,ISNUMBER('FIN1-SOURCE'!BH58)),"",IF(OR('FIN1-SOURCE'!BI50="O",'FIN1-SOURCE'!BI52="O",'FIN1-SOURCE'!BI57="O"),"O",IF(AND('FIN1-SOURCE'!BI50='FIN1-SOURCE'!BI52,'FIN1-SOURCE'!BI52='FIN1-SOURCE'!BI57,OR('FIN1-SOURCE'!BI50="K",'FIN1-SOURCE'!BI50="W",'FIN1-SOURCE'!BI50="M")), UPPER('FIN1-SOURCE'!BI50),"")))</f>
        <v/>
      </c>
      <c r="J1353" s="281" t="s">
        <v>711</v>
      </c>
      <c r="K1353" s="280" t="str">
        <f>IF(AND(ISBLANK('FIN1-SOURCE'!BH58),$L$1353&lt;&gt;"M"),"",'FIN1-SOURCE'!BH58)</f>
        <v/>
      </c>
      <c r="L1353" s="280" t="str">
        <f>IF(ISBLANK('FIN1-SOURCE'!BI58),"",'FIN1-SOURCE'!BI58)</f>
        <v/>
      </c>
      <c r="M1353" s="257" t="str">
        <f t="shared" si="22"/>
        <v>OK</v>
      </c>
      <c r="N1353" s="15"/>
    </row>
    <row r="1354" spans="1:14" ht="33.75" x14ac:dyDescent="0.25">
      <c r="A1354" s="257" t="s">
        <v>834</v>
      </c>
      <c r="B1354" s="257" t="s">
        <v>3037</v>
      </c>
      <c r="C1354" s="257" t="s">
        <v>688</v>
      </c>
      <c r="D1354" s="277" t="s">
        <v>3038</v>
      </c>
      <c r="E1354" s="278" t="s">
        <v>711</v>
      </c>
      <c r="F1354" s="279" t="s">
        <v>688</v>
      </c>
      <c r="G1354" s="277" t="s">
        <v>3039</v>
      </c>
      <c r="H1354" s="280" t="str">
        <f>IF(OR(AND('FIN1-SOURCE'!BH60="",'FIN1-SOURCE'!BI60=""),AND('FIN1-SOURCE'!BH61="",'FIN1-SOURCE'!BI61=""),AND('FIN1-SOURCE'!BI60="K",'FIN1-SOURCE'!BI61="K"),OR('FIN1-SOURCE'!BI60="O",'FIN1-SOURCE'!BI61="O")),"",SUM('FIN1-SOURCE'!BH60,'FIN1-SOURCE'!BH61))</f>
        <v/>
      </c>
      <c r="I1354" s="280" t="str">
        <f>IF(AND(OR(AND('FIN1-SOURCE'!BI60="O",'FIN1-SOURCE'!BI61="O"),AND('FIN1-SOURCE'!BI60="K",'FIN1-SOURCE'!BI61="K")),SUM('FIN1-SOURCE'!BH60,'FIN1-SOURCE'!BH61)=0,ISNUMBER('FIN1-SOURCE'!BH62)),"",IF(OR('FIN1-SOURCE'!BI60="O",'FIN1-SOURCE'!BI61="O"),"O",IF(AND('FIN1-SOURCE'!BI60='FIN1-SOURCE'!BI61,OR('FIN1-SOURCE'!BI60="K",'FIN1-SOURCE'!BI60="W",'FIN1-SOURCE'!BI60="M")), UPPER('FIN1-SOURCE'!BI60),"")))</f>
        <v/>
      </c>
      <c r="J1354" s="281" t="s">
        <v>711</v>
      </c>
      <c r="K1354" s="280" t="str">
        <f>IF(AND(ISBLANK('FIN1-SOURCE'!BH62),$L$1354&lt;&gt;"M"),"",'FIN1-SOURCE'!BH62)</f>
        <v/>
      </c>
      <c r="L1354" s="280" t="str">
        <f>IF(ISBLANK('FIN1-SOURCE'!BI62),"",'FIN1-SOURCE'!BI62)</f>
        <v/>
      </c>
      <c r="M1354" s="257" t="str">
        <f t="shared" si="22"/>
        <v>OK</v>
      </c>
      <c r="N1354" s="15"/>
    </row>
    <row r="1355" spans="1:14" ht="33.75" x14ac:dyDescent="0.25">
      <c r="A1355" s="257" t="s">
        <v>834</v>
      </c>
      <c r="B1355" s="257" t="s">
        <v>3040</v>
      </c>
      <c r="C1355" s="257" t="s">
        <v>688</v>
      </c>
      <c r="D1355" s="277" t="s">
        <v>3041</v>
      </c>
      <c r="E1355" s="278" t="s">
        <v>711</v>
      </c>
      <c r="F1355" s="279" t="s">
        <v>688</v>
      </c>
      <c r="G1355" s="277" t="s">
        <v>3042</v>
      </c>
      <c r="H1355" s="280" t="str">
        <f>IF(OR(AND('FIN1-SOURCE'!BH59="",'FIN1-SOURCE'!BI59=""),AND('FIN1-SOURCE'!BH62="",'FIN1-SOURCE'!BI62=""),AND('FIN1-SOURCE'!BI59="K",'FIN1-SOURCE'!BI62="K"),OR('FIN1-SOURCE'!BI59="O",'FIN1-SOURCE'!BI62="O")),"",SUM('FIN1-SOURCE'!BH59,'FIN1-SOURCE'!BH62))</f>
        <v/>
      </c>
      <c r="I1355" s="280" t="str">
        <f>IF(AND(OR(AND('FIN1-SOURCE'!BI59="O",'FIN1-SOURCE'!BI62="O"),AND('FIN1-SOURCE'!BI59="K",'FIN1-SOURCE'!BI62="K")),SUM('FIN1-SOURCE'!BH59,'FIN1-SOURCE'!BH62)=0,ISNUMBER('FIN1-SOURCE'!BH63)),"",IF(OR('FIN1-SOURCE'!BI59="O",'FIN1-SOURCE'!BI62="O"),"O",IF(AND('FIN1-SOURCE'!BI59='FIN1-SOURCE'!BI62,OR('FIN1-SOURCE'!BI59="K",'FIN1-SOURCE'!BI59="W",'FIN1-SOURCE'!BI59="M")), UPPER('FIN1-SOURCE'!BI59),"")))</f>
        <v/>
      </c>
      <c r="J1355" s="281" t="s">
        <v>711</v>
      </c>
      <c r="K1355" s="280" t="str">
        <f>IF(AND(ISBLANK('FIN1-SOURCE'!BH63),$L$1355&lt;&gt;"M"),"",'FIN1-SOURCE'!BH63)</f>
        <v/>
      </c>
      <c r="L1355" s="280" t="str">
        <f>IF(ISBLANK('FIN1-SOURCE'!BI63),"",'FIN1-SOURCE'!BI63)</f>
        <v/>
      </c>
      <c r="M1355" s="257" t="str">
        <f t="shared" si="22"/>
        <v>OK</v>
      </c>
      <c r="N1355" s="15"/>
    </row>
    <row r="1356" spans="1:14" ht="33.75" x14ac:dyDescent="0.25">
      <c r="A1356" s="257" t="s">
        <v>834</v>
      </c>
      <c r="B1356" s="257" t="s">
        <v>3043</v>
      </c>
      <c r="C1356" s="257" t="s">
        <v>688</v>
      </c>
      <c r="D1356" s="277" t="s">
        <v>3044</v>
      </c>
      <c r="E1356" s="278" t="s">
        <v>711</v>
      </c>
      <c r="F1356" s="279" t="s">
        <v>688</v>
      </c>
      <c r="G1356" s="277" t="s">
        <v>3045</v>
      </c>
      <c r="H1356" s="280" t="str">
        <f>IF(OR(AND('FIN1-SOURCE'!BH65="",'FIN1-SOURCE'!BI65=""),AND('FIN1-SOURCE'!BH66="",'FIN1-SOURCE'!BI66=""),AND('FIN1-SOURCE'!BI65="K",'FIN1-SOURCE'!BI66="K"),OR('FIN1-SOURCE'!BI65="O",'FIN1-SOURCE'!BI66="O")),"",SUM('FIN1-SOURCE'!BH65,'FIN1-SOURCE'!BH66))</f>
        <v/>
      </c>
      <c r="I1356" s="280" t="str">
        <f>IF(AND(OR(AND('FIN1-SOURCE'!BI65="O",'FIN1-SOURCE'!BI66="O"),AND('FIN1-SOURCE'!BI65="K",'FIN1-SOURCE'!BI66="K")),SUM('FIN1-SOURCE'!BH65,'FIN1-SOURCE'!BH66)=0,ISNUMBER('FIN1-SOURCE'!BH67)),"",IF(OR('FIN1-SOURCE'!BI65="O",'FIN1-SOURCE'!BI66="O"),"O",IF(AND('FIN1-SOURCE'!BI65='FIN1-SOURCE'!BI66,OR('FIN1-SOURCE'!BI65="K",'FIN1-SOURCE'!BI65="W",'FIN1-SOURCE'!BI65="M")), UPPER('FIN1-SOURCE'!BI65),"")))</f>
        <v/>
      </c>
      <c r="J1356" s="281" t="s">
        <v>711</v>
      </c>
      <c r="K1356" s="280" t="str">
        <f>IF(AND(ISBLANK('FIN1-SOURCE'!BH67),$L$1356&lt;&gt;"M"),"",'FIN1-SOURCE'!BH67)</f>
        <v/>
      </c>
      <c r="L1356" s="280" t="str">
        <f>IF(ISBLANK('FIN1-SOURCE'!BI67),"",'FIN1-SOURCE'!BI67)</f>
        <v/>
      </c>
      <c r="M1356" s="257" t="str">
        <f t="shared" si="22"/>
        <v>OK</v>
      </c>
      <c r="N1356" s="15"/>
    </row>
    <row r="1357" spans="1:14" ht="33.75" x14ac:dyDescent="0.25">
      <c r="A1357" s="257" t="s">
        <v>834</v>
      </c>
      <c r="B1357" s="257" t="s">
        <v>3046</v>
      </c>
      <c r="C1357" s="257" t="s">
        <v>688</v>
      </c>
      <c r="D1357" s="277" t="s">
        <v>3047</v>
      </c>
      <c r="E1357" s="278" t="s">
        <v>711</v>
      </c>
      <c r="F1357" s="279" t="s">
        <v>688</v>
      </c>
      <c r="G1357" s="277" t="s">
        <v>3048</v>
      </c>
      <c r="H1357" s="280" t="str">
        <f>IF(OR(AND('FIN1-SOURCE'!BH67="",'FIN1-SOURCE'!BI67=""),AND('FIN1-SOURCE'!BH68="",'FIN1-SOURCE'!BI68=""),AND('FIN1-SOURCE'!BI67="K",'FIN1-SOURCE'!BI68="K"),OR('FIN1-SOURCE'!BI67="O",'FIN1-SOURCE'!BI68="O")),"",SUM('FIN1-SOURCE'!BH67,'FIN1-SOURCE'!BH68))</f>
        <v/>
      </c>
      <c r="I1357" s="280" t="str">
        <f>IF(AND(OR(AND('FIN1-SOURCE'!BI67="O",'FIN1-SOURCE'!BI68="O"),AND('FIN1-SOURCE'!BI67="K",'FIN1-SOURCE'!BI68="K")),SUM('FIN1-SOURCE'!BH67,'FIN1-SOURCE'!BH68)=0,ISNUMBER('FIN1-SOURCE'!BH69)),"",IF(OR('FIN1-SOURCE'!BI67="O",'FIN1-SOURCE'!BI68="O"),"O",IF(AND('FIN1-SOURCE'!BI67='FIN1-SOURCE'!BI68,OR('FIN1-SOURCE'!BI67="K",'FIN1-SOURCE'!BI67="W",'FIN1-SOURCE'!BI67="M")), UPPER('FIN1-SOURCE'!BI67),"")))</f>
        <v/>
      </c>
      <c r="J1357" s="281" t="s">
        <v>711</v>
      </c>
      <c r="K1357" s="280" t="str">
        <f>IF(AND(ISBLANK('FIN1-SOURCE'!BH69),$L$1357&lt;&gt;"M"),"",'FIN1-SOURCE'!BH69)</f>
        <v/>
      </c>
      <c r="L1357" s="280" t="str">
        <f>IF(ISBLANK('FIN1-SOURCE'!BI69),"",'FIN1-SOURCE'!BI69)</f>
        <v/>
      </c>
      <c r="M1357" s="257" t="str">
        <f t="shared" si="22"/>
        <v>OK</v>
      </c>
      <c r="N1357" s="15"/>
    </row>
    <row r="1358" spans="1:14" ht="33.75" x14ac:dyDescent="0.25">
      <c r="A1358" s="257" t="s">
        <v>834</v>
      </c>
      <c r="B1358" s="257" t="s">
        <v>3049</v>
      </c>
      <c r="C1358" s="257" t="s">
        <v>688</v>
      </c>
      <c r="D1358" s="277" t="s">
        <v>3050</v>
      </c>
      <c r="E1358" s="278" t="s">
        <v>711</v>
      </c>
      <c r="F1358" s="279" t="s">
        <v>688</v>
      </c>
      <c r="G1358" s="277" t="s">
        <v>3051</v>
      </c>
      <c r="H1358" s="280" t="str">
        <f>IF(OR(AND('FIN1-SOURCE'!BH63="",'FIN1-SOURCE'!BI63=""),AND('FIN1-SOURCE'!BH69="",'FIN1-SOURCE'!BI69=""),AND('FIN1-SOURCE'!BI63="K",'FIN1-SOURCE'!BI69="K"),OR('FIN1-SOURCE'!BI63="O",'FIN1-SOURCE'!BI69="O")),"",SUM('FIN1-SOURCE'!BH63,'FIN1-SOURCE'!BH69))</f>
        <v/>
      </c>
      <c r="I1358" s="280" t="str">
        <f>IF(AND(OR(AND('FIN1-SOURCE'!BI63="O",'FIN1-SOURCE'!BI69="O"),AND('FIN1-SOURCE'!BI63="K",'FIN1-SOURCE'!BI69="K")),SUM('FIN1-SOURCE'!BH63,'FIN1-SOURCE'!BH69)=0,ISNUMBER('FIN1-SOURCE'!BH70)),"",IF(OR('FIN1-SOURCE'!BI63="O",'FIN1-SOURCE'!BI69="O"),"O",IF(AND('FIN1-SOURCE'!BI63='FIN1-SOURCE'!BI69,OR('FIN1-SOURCE'!BI63="K",'FIN1-SOURCE'!BI63="W",'FIN1-SOURCE'!BI63="M")), UPPER('FIN1-SOURCE'!BI63),"")))</f>
        <v/>
      </c>
      <c r="J1358" s="281" t="s">
        <v>711</v>
      </c>
      <c r="K1358" s="280" t="str">
        <f>IF(AND(ISBLANK('FIN1-SOURCE'!BH70),$L$1358&lt;&gt;"M"),"",'FIN1-SOURCE'!BH70)</f>
        <v/>
      </c>
      <c r="L1358" s="280" t="str">
        <f>IF(ISBLANK('FIN1-SOURCE'!BI70),"",'FIN1-SOURCE'!BI70)</f>
        <v/>
      </c>
      <c r="M1358" s="257" t="str">
        <f t="shared" si="22"/>
        <v>OK</v>
      </c>
      <c r="N1358" s="15"/>
    </row>
    <row r="1359" spans="1:14" ht="45" x14ac:dyDescent="0.25">
      <c r="A1359" s="257" t="s">
        <v>834</v>
      </c>
      <c r="B1359" s="257" t="s">
        <v>3052</v>
      </c>
      <c r="C1359" s="257" t="s">
        <v>688</v>
      </c>
      <c r="D1359" s="277" t="s">
        <v>3053</v>
      </c>
      <c r="E1359" s="278" t="s">
        <v>711</v>
      </c>
      <c r="F1359" s="279" t="s">
        <v>688</v>
      </c>
      <c r="G1359" s="277" t="s">
        <v>3054</v>
      </c>
      <c r="H1359" s="280" t="str">
        <f>IF(OR(AND('FIN1-SOURCE'!BH31="",'FIN1-SOURCE'!BI31=""),AND('FIN1-SOURCE'!BH46="",'FIN1-SOURCE'!BI46=""),AND('FIN1-SOURCE'!BH59="",'FIN1-SOURCE'!BI59=""),AND('FIN1-SOURCE'!BI31="K",'FIN1-SOURCE'!BI46="K",'FIN1-SOURCE'!BI59="K"),OR('FIN1-SOURCE'!BI31="O",'FIN1-SOURCE'!BI46="O",'FIN1-SOURCE'!BI59="O")),"",SUM('FIN1-SOURCE'!BH31,'FIN1-SOURCE'!BH46,'FIN1-SOURCE'!BH59))</f>
        <v/>
      </c>
      <c r="I1359" s="280" t="str">
        <f>IF(AND(OR(AND('FIN1-SOURCE'!BI31="O",'FIN1-SOURCE'!BI46="O",'FIN1-SOURCE'!BI59="O"),AND('FIN1-SOURCE'!BI31="K",'FIN1-SOURCE'!BI46="K",'FIN1-SOURCE'!BI59="K")),SUM('FIN1-SOURCE'!BH31,'FIN1-SOURCE'!BH46,'FIN1-SOURCE'!BH59)=0,ISNUMBER('FIN1-SOURCE'!BH71)),"",IF(OR('FIN1-SOURCE'!BI31="O",'FIN1-SOURCE'!BI46="O",'FIN1-SOURCE'!BI59="O"),"O",IF(AND('FIN1-SOURCE'!BI31='FIN1-SOURCE'!BI46,'FIN1-SOURCE'!BI46='FIN1-SOURCE'!BI59,OR('FIN1-SOURCE'!BI31="K",'FIN1-SOURCE'!BI31="W",'FIN1-SOURCE'!BI31="M")), UPPER('FIN1-SOURCE'!BI31),"")))</f>
        <v/>
      </c>
      <c r="J1359" s="281" t="s">
        <v>711</v>
      </c>
      <c r="K1359" s="280" t="str">
        <f>IF(AND(ISBLANK('FIN1-SOURCE'!BH71),$L$1359&lt;&gt;"M"),"",'FIN1-SOURCE'!BH71)</f>
        <v/>
      </c>
      <c r="L1359" s="280" t="str">
        <f>IF(ISBLANK('FIN1-SOURCE'!BI71),"",'FIN1-SOURCE'!BI71)</f>
        <v/>
      </c>
      <c r="M1359" s="257" t="str">
        <f t="shared" si="22"/>
        <v>OK</v>
      </c>
      <c r="N1359" s="15"/>
    </row>
    <row r="1360" spans="1:14" ht="45" x14ac:dyDescent="0.25">
      <c r="A1360" s="257" t="s">
        <v>834</v>
      </c>
      <c r="B1360" s="257" t="s">
        <v>3055</v>
      </c>
      <c r="C1360" s="257" t="s">
        <v>688</v>
      </c>
      <c r="D1360" s="277" t="s">
        <v>3056</v>
      </c>
      <c r="E1360" s="278" t="s">
        <v>711</v>
      </c>
      <c r="F1360" s="279" t="s">
        <v>688</v>
      </c>
      <c r="G1360" s="277" t="s">
        <v>3057</v>
      </c>
      <c r="H1360" s="280" t="str">
        <f>IF(OR(AND('FIN1-SOURCE'!BH32="",'FIN1-SOURCE'!BI32=""),AND('FIN1-SOURCE'!BH47="",'FIN1-SOURCE'!BI47=""),AND('FIN1-SOURCE'!BH60="",'FIN1-SOURCE'!BI60=""),AND('FIN1-SOURCE'!BI32="K",'FIN1-SOURCE'!BI47="K",'FIN1-SOURCE'!BI60="K"),OR('FIN1-SOURCE'!BI32="O",'FIN1-SOURCE'!BI47="O",'FIN1-SOURCE'!BI60="O")),"",SUM('FIN1-SOURCE'!BH32,'FIN1-SOURCE'!BH47,'FIN1-SOURCE'!BH60))</f>
        <v/>
      </c>
      <c r="I1360" s="280" t="str">
        <f>IF(AND(OR(AND('FIN1-SOURCE'!BI32="O",'FIN1-SOURCE'!BI47="O",'FIN1-SOURCE'!BI60="O"),AND('FIN1-SOURCE'!BI32="K",'FIN1-SOURCE'!BI47="K",'FIN1-SOURCE'!BI60="K")),SUM('FIN1-SOURCE'!BH32,'FIN1-SOURCE'!BH47,'FIN1-SOURCE'!BH60)=0,ISNUMBER('FIN1-SOURCE'!BH72)),"",IF(OR('FIN1-SOURCE'!BI32="O",'FIN1-SOURCE'!BI47="O",'FIN1-SOURCE'!BI60="O"),"O",IF(AND('FIN1-SOURCE'!BI32='FIN1-SOURCE'!BI47,'FIN1-SOURCE'!BI47='FIN1-SOURCE'!BI60,OR('FIN1-SOURCE'!BI32="K",'FIN1-SOURCE'!BI32="W",'FIN1-SOURCE'!BI32="M")), UPPER('FIN1-SOURCE'!BI32),"")))</f>
        <v/>
      </c>
      <c r="J1360" s="281" t="s">
        <v>711</v>
      </c>
      <c r="K1360" s="280" t="str">
        <f>IF(AND(ISBLANK('FIN1-SOURCE'!BH72),$L$1360&lt;&gt;"M"),"",'FIN1-SOURCE'!BH72)</f>
        <v/>
      </c>
      <c r="L1360" s="280" t="str">
        <f>IF(ISBLANK('FIN1-SOURCE'!BI72),"",'FIN1-SOURCE'!BI72)</f>
        <v/>
      </c>
      <c r="M1360" s="257" t="str">
        <f t="shared" si="22"/>
        <v>OK</v>
      </c>
      <c r="N1360" s="15"/>
    </row>
    <row r="1361" spans="1:14" ht="45" x14ac:dyDescent="0.25">
      <c r="A1361" s="257" t="s">
        <v>834</v>
      </c>
      <c r="B1361" s="257" t="s">
        <v>3058</v>
      </c>
      <c r="C1361" s="257" t="s">
        <v>688</v>
      </c>
      <c r="D1361" s="277" t="s">
        <v>3059</v>
      </c>
      <c r="E1361" s="278" t="s">
        <v>711</v>
      </c>
      <c r="F1361" s="279" t="s">
        <v>688</v>
      </c>
      <c r="G1361" s="277" t="s">
        <v>3060</v>
      </c>
      <c r="H1361" s="280" t="str">
        <f>IF(OR(AND('FIN1-SOURCE'!BH33="",'FIN1-SOURCE'!BI33=""),AND('FIN1-SOURCE'!BH48="",'FIN1-SOURCE'!BI48=""),AND('FIN1-SOURCE'!BH61="",'FIN1-SOURCE'!BI61=""),AND('FIN1-SOURCE'!BI33="K",'FIN1-SOURCE'!BI48="K",'FIN1-SOURCE'!BI61="K"),OR('FIN1-SOURCE'!BI33="O",'FIN1-SOURCE'!BI48="O",'FIN1-SOURCE'!BI61="O")),"",SUM('FIN1-SOURCE'!BH33,'FIN1-SOURCE'!BH48,'FIN1-SOURCE'!BH61))</f>
        <v/>
      </c>
      <c r="I1361" s="280" t="str">
        <f>IF(AND(OR(AND('FIN1-SOURCE'!BI33="O",'FIN1-SOURCE'!BI48="O",'FIN1-SOURCE'!BI61="O"),AND('FIN1-SOURCE'!BI33="K",'FIN1-SOURCE'!BI48="K",'FIN1-SOURCE'!BI61="K")),SUM('FIN1-SOURCE'!BH33,'FIN1-SOURCE'!BH48,'FIN1-SOURCE'!BH61)=0,ISNUMBER('FIN1-SOURCE'!BH73)),"",IF(OR('FIN1-SOURCE'!BI33="O",'FIN1-SOURCE'!BI48="O",'FIN1-SOURCE'!BI61="O"),"O",IF(AND('FIN1-SOURCE'!BI33='FIN1-SOURCE'!BI48,'FIN1-SOURCE'!BI48='FIN1-SOURCE'!BI61,OR('FIN1-SOURCE'!BI33="K",'FIN1-SOURCE'!BI33="W",'FIN1-SOURCE'!BI33="M")), UPPER('FIN1-SOURCE'!BI33),"")))</f>
        <v/>
      </c>
      <c r="J1361" s="281" t="s">
        <v>711</v>
      </c>
      <c r="K1361" s="280" t="str">
        <f>IF(AND(ISBLANK('FIN1-SOURCE'!BH73),$L$1361&lt;&gt;"M"),"",'FIN1-SOURCE'!BH73)</f>
        <v/>
      </c>
      <c r="L1361" s="280" t="str">
        <f>IF(ISBLANK('FIN1-SOURCE'!BI73),"",'FIN1-SOURCE'!BI73)</f>
        <v/>
      </c>
      <c r="M1361" s="257" t="str">
        <f t="shared" si="22"/>
        <v>OK</v>
      </c>
      <c r="N1361" s="15"/>
    </row>
    <row r="1362" spans="1:14" ht="45" x14ac:dyDescent="0.25">
      <c r="A1362" s="257" t="s">
        <v>834</v>
      </c>
      <c r="B1362" s="257" t="s">
        <v>3061</v>
      </c>
      <c r="C1362" s="257" t="s">
        <v>688</v>
      </c>
      <c r="D1362" s="277" t="s">
        <v>3062</v>
      </c>
      <c r="E1362" s="278" t="s">
        <v>711</v>
      </c>
      <c r="F1362" s="279" t="s">
        <v>688</v>
      </c>
      <c r="G1362" s="277" t="s">
        <v>3063</v>
      </c>
      <c r="H1362" s="280" t="str">
        <f>IF(OR(AND('FIN1-SOURCE'!BH34="",'FIN1-SOURCE'!BI34=""),AND('FIN1-SOURCE'!BH49="",'FIN1-SOURCE'!BI49=""),AND('FIN1-SOURCE'!BH62="",'FIN1-SOURCE'!BI62=""),AND('FIN1-SOURCE'!BI34="K",'FIN1-SOURCE'!BI49="K",'FIN1-SOURCE'!BI62="K"),OR('FIN1-SOURCE'!BI34="O",'FIN1-SOURCE'!BI49="O",'FIN1-SOURCE'!BI62="O")),"",SUM('FIN1-SOURCE'!BH34,'FIN1-SOURCE'!BH49,'FIN1-SOURCE'!BH62))</f>
        <v/>
      </c>
      <c r="I1362" s="280" t="str">
        <f>IF(AND(OR(AND('FIN1-SOURCE'!BI34="O",'FIN1-SOURCE'!BI49="O",'FIN1-SOURCE'!BI62="O"),AND('FIN1-SOURCE'!BI34="K",'FIN1-SOURCE'!BI49="K",'FIN1-SOURCE'!BI62="K")),SUM('FIN1-SOURCE'!BH34,'FIN1-SOURCE'!BH49,'FIN1-SOURCE'!BH62)=0,ISNUMBER('FIN1-SOURCE'!BH74)),"",IF(OR('FIN1-SOURCE'!BI34="O",'FIN1-SOURCE'!BI49="O",'FIN1-SOURCE'!BI62="O"),"O",IF(AND('FIN1-SOURCE'!BI34='FIN1-SOURCE'!BI49,'FIN1-SOURCE'!BI49='FIN1-SOURCE'!BI62,OR('FIN1-SOURCE'!BI34="K",'FIN1-SOURCE'!BI34="W",'FIN1-SOURCE'!BI34="M")), UPPER('FIN1-SOURCE'!BI34),"")))</f>
        <v/>
      </c>
      <c r="J1362" s="281" t="s">
        <v>711</v>
      </c>
      <c r="K1362" s="280" t="str">
        <f>IF(AND(ISBLANK('FIN1-SOURCE'!BH74),$L$1362&lt;&gt;"M"),"",'FIN1-SOURCE'!BH74)</f>
        <v/>
      </c>
      <c r="L1362" s="280" t="str">
        <f>IF(ISBLANK('FIN1-SOURCE'!BI74),"",'FIN1-SOURCE'!BI74)</f>
        <v/>
      </c>
      <c r="M1362" s="257" t="str">
        <f t="shared" si="22"/>
        <v>OK</v>
      </c>
      <c r="N1362" s="15"/>
    </row>
    <row r="1363" spans="1:14" ht="45" x14ac:dyDescent="0.25">
      <c r="A1363" s="257" t="s">
        <v>834</v>
      </c>
      <c r="B1363" s="257" t="s">
        <v>3064</v>
      </c>
      <c r="C1363" s="257" t="s">
        <v>688</v>
      </c>
      <c r="D1363" s="277" t="s">
        <v>3065</v>
      </c>
      <c r="E1363" s="278" t="s">
        <v>711</v>
      </c>
      <c r="F1363" s="279" t="s">
        <v>688</v>
      </c>
      <c r="G1363" s="277" t="s">
        <v>3066</v>
      </c>
      <c r="H1363" s="280" t="str">
        <f>IF(OR(AND('FIN1-SOURCE'!BH35="",'FIN1-SOURCE'!BI35=""),AND('FIN1-SOURCE'!BH50="",'FIN1-SOURCE'!BI50=""),AND('FIN1-SOURCE'!BH63="",'FIN1-SOURCE'!BI63=""),AND('FIN1-SOURCE'!BI35="K",'FIN1-SOURCE'!BI50="K",'FIN1-SOURCE'!BI63="K"),OR('FIN1-SOURCE'!BI35="O",'FIN1-SOURCE'!BI50="O",'FIN1-SOURCE'!BI63="O")),"",SUM('FIN1-SOURCE'!BH35,'FIN1-SOURCE'!BH50,'FIN1-SOURCE'!BH63))</f>
        <v/>
      </c>
      <c r="I1363" s="280" t="str">
        <f>IF(AND(OR(AND('FIN1-SOURCE'!BI35="O",'FIN1-SOURCE'!BI50="O",'FIN1-SOURCE'!BI63="O"),AND('FIN1-SOURCE'!BI35="K",'FIN1-SOURCE'!BI50="K",'FIN1-SOURCE'!BI63="K")),SUM('FIN1-SOURCE'!BH35,'FIN1-SOURCE'!BH50,'FIN1-SOURCE'!BH63)=0,ISNUMBER('FIN1-SOURCE'!BH75)),"",IF(OR('FIN1-SOURCE'!BI35="O",'FIN1-SOURCE'!BI50="O",'FIN1-SOURCE'!BI63="O"),"O",IF(AND('FIN1-SOURCE'!BI35='FIN1-SOURCE'!BI50,'FIN1-SOURCE'!BI50='FIN1-SOURCE'!BI63,OR('FIN1-SOURCE'!BI35="K",'FIN1-SOURCE'!BI35="W",'FIN1-SOURCE'!BI35="M")), UPPER('FIN1-SOURCE'!BI35),"")))</f>
        <v/>
      </c>
      <c r="J1363" s="281" t="s">
        <v>711</v>
      </c>
      <c r="K1363" s="280" t="str">
        <f>IF(AND(ISBLANK('FIN1-SOURCE'!BH75),$L$1363&lt;&gt;"M"),"",'FIN1-SOURCE'!BH75)</f>
        <v/>
      </c>
      <c r="L1363" s="280" t="str">
        <f>IF(ISBLANK('FIN1-SOURCE'!BI75),"",'FIN1-SOURCE'!BI75)</f>
        <v/>
      </c>
      <c r="M1363" s="257" t="str">
        <f t="shared" si="22"/>
        <v>OK</v>
      </c>
      <c r="N1363" s="15"/>
    </row>
    <row r="1364" spans="1:14" ht="45" x14ac:dyDescent="0.25">
      <c r="A1364" s="257" t="s">
        <v>834</v>
      </c>
      <c r="B1364" s="257" t="s">
        <v>3067</v>
      </c>
      <c r="C1364" s="257" t="s">
        <v>688</v>
      </c>
      <c r="D1364" s="277" t="s">
        <v>3068</v>
      </c>
      <c r="E1364" s="278" t="s">
        <v>711</v>
      </c>
      <c r="F1364" s="279" t="s">
        <v>688</v>
      </c>
      <c r="G1364" s="277" t="s">
        <v>3069</v>
      </c>
      <c r="H1364" s="280" t="str">
        <f>IF(OR(AND('FIN1-SOURCE'!BH36="",'FIN1-SOURCE'!BI36=""),AND('FIN1-SOURCE'!BH51="",'FIN1-SOURCE'!BI51=""),AND('FIN1-SOURCE'!BH64="",'FIN1-SOURCE'!BI64=""),AND('FIN1-SOURCE'!BI36="K",'FIN1-SOURCE'!BI51="K",'FIN1-SOURCE'!BI64="K"),OR('FIN1-SOURCE'!BI36="O",'FIN1-SOURCE'!BI51="O",'FIN1-SOURCE'!BI64="O")),"",SUM('FIN1-SOURCE'!BH36,'FIN1-SOURCE'!BH51,'FIN1-SOURCE'!BH64))</f>
        <v/>
      </c>
      <c r="I1364" s="280" t="str">
        <f>IF(AND(OR(AND('FIN1-SOURCE'!BI36="O",'FIN1-SOURCE'!BI51="O",'FIN1-SOURCE'!BI64="O"),AND('FIN1-SOURCE'!BI36="K",'FIN1-SOURCE'!BI51="K",'FIN1-SOURCE'!BI64="K")),SUM('FIN1-SOURCE'!BH36,'FIN1-SOURCE'!BH51,'FIN1-SOURCE'!BH64)=0,ISNUMBER('FIN1-SOURCE'!BH76)),"",IF(OR('FIN1-SOURCE'!BI36="O",'FIN1-SOURCE'!BI51="O",'FIN1-SOURCE'!BI64="O"),"O",IF(AND('FIN1-SOURCE'!BI36='FIN1-SOURCE'!BI51,'FIN1-SOURCE'!BI51='FIN1-SOURCE'!BI64,OR('FIN1-SOURCE'!BI36="K",'FIN1-SOURCE'!BI36="W",'FIN1-SOURCE'!BI36="M")), UPPER('FIN1-SOURCE'!BI36),"")))</f>
        <v/>
      </c>
      <c r="J1364" s="281" t="s">
        <v>711</v>
      </c>
      <c r="K1364" s="280" t="str">
        <f>IF(AND(ISBLANK('FIN1-SOURCE'!BH76),$L$1364&lt;&gt;"M"),"",'FIN1-SOURCE'!BH76)</f>
        <v/>
      </c>
      <c r="L1364" s="280" t="str">
        <f>IF(ISBLANK('FIN1-SOURCE'!BI76),"",'FIN1-SOURCE'!BI76)</f>
        <v/>
      </c>
      <c r="M1364" s="257" t="str">
        <f t="shared" si="22"/>
        <v>OK</v>
      </c>
      <c r="N1364" s="15"/>
    </row>
    <row r="1365" spans="1:14" ht="45" x14ac:dyDescent="0.25">
      <c r="A1365" s="257" t="s">
        <v>834</v>
      </c>
      <c r="B1365" s="257" t="s">
        <v>3070</v>
      </c>
      <c r="C1365" s="257" t="s">
        <v>688</v>
      </c>
      <c r="D1365" s="277" t="s">
        <v>3071</v>
      </c>
      <c r="E1365" s="278" t="s">
        <v>711</v>
      </c>
      <c r="F1365" s="279" t="s">
        <v>688</v>
      </c>
      <c r="G1365" s="277" t="s">
        <v>3072</v>
      </c>
      <c r="H1365" s="280" t="str">
        <f>IF(OR(AND('FIN1-SOURCE'!BH40="",'FIN1-SOURCE'!BI40=""),AND('FIN1-SOURCE'!BH53="",'FIN1-SOURCE'!BI53=""),AND('FIN1-SOURCE'!BH65="",'FIN1-SOURCE'!BI65=""),AND('FIN1-SOURCE'!BI40="K",'FIN1-SOURCE'!BI53="K",'FIN1-SOURCE'!BI65="K"),OR('FIN1-SOURCE'!BI40="O",'FIN1-SOURCE'!BI53="O",'FIN1-SOURCE'!BI65="O")),"",SUM('FIN1-SOURCE'!BH40,'FIN1-SOURCE'!BH53,'FIN1-SOURCE'!BH65))</f>
        <v/>
      </c>
      <c r="I1365" s="280" t="str">
        <f>IF(AND(OR(AND('FIN1-SOURCE'!BI40="O",'FIN1-SOURCE'!BI53="O",'FIN1-SOURCE'!BI65="O"),AND('FIN1-SOURCE'!BI40="K",'FIN1-SOURCE'!BI53="K",'FIN1-SOURCE'!BI65="K")),SUM('FIN1-SOURCE'!BH40,'FIN1-SOURCE'!BH53,'FIN1-SOURCE'!BH65)=0,ISNUMBER('FIN1-SOURCE'!BH79)),"",IF(OR('FIN1-SOURCE'!BI40="O",'FIN1-SOURCE'!BI53="O",'FIN1-SOURCE'!BI65="O"),"O",IF(AND('FIN1-SOURCE'!BI40='FIN1-SOURCE'!BI53,'FIN1-SOURCE'!BI53='FIN1-SOURCE'!BI65,OR('FIN1-SOURCE'!BI40="K",'FIN1-SOURCE'!BI40="W",'FIN1-SOURCE'!BI40="M")), UPPER('FIN1-SOURCE'!BI40),"")))</f>
        <v/>
      </c>
      <c r="J1365" s="281" t="s">
        <v>711</v>
      </c>
      <c r="K1365" s="280" t="str">
        <f>IF(AND(ISBLANK('FIN1-SOURCE'!BH79),$L$1365&lt;&gt;"M"),"",'FIN1-SOURCE'!BH79)</f>
        <v/>
      </c>
      <c r="L1365" s="280" t="str">
        <f>IF(ISBLANK('FIN1-SOURCE'!BI79),"",'FIN1-SOURCE'!BI79)</f>
        <v/>
      </c>
      <c r="M1365" s="257" t="str">
        <f t="shared" si="22"/>
        <v>OK</v>
      </c>
      <c r="N1365" s="15"/>
    </row>
    <row r="1366" spans="1:14" ht="45" x14ac:dyDescent="0.25">
      <c r="A1366" s="257" t="s">
        <v>834</v>
      </c>
      <c r="B1366" s="257" t="s">
        <v>3073</v>
      </c>
      <c r="C1366" s="257" t="s">
        <v>688</v>
      </c>
      <c r="D1366" s="277" t="s">
        <v>3074</v>
      </c>
      <c r="E1366" s="278" t="s">
        <v>711</v>
      </c>
      <c r="F1366" s="279" t="s">
        <v>688</v>
      </c>
      <c r="G1366" s="277" t="s">
        <v>3075</v>
      </c>
      <c r="H1366" s="280" t="str">
        <f>IF(OR(AND('FIN1-SOURCE'!BH41="",'FIN1-SOURCE'!BI41=""),AND('FIN1-SOURCE'!BH54="",'FIN1-SOURCE'!BI54=""),AND('FIN1-SOURCE'!BH66="",'FIN1-SOURCE'!BI66=""),AND('FIN1-SOURCE'!BI41="K",'FIN1-SOURCE'!BI54="K",'FIN1-SOURCE'!BI66="K"),OR('FIN1-SOURCE'!BI41="O",'FIN1-SOURCE'!BI54="O",'FIN1-SOURCE'!BI66="O")),"",SUM('FIN1-SOURCE'!BH41,'FIN1-SOURCE'!BH54,'FIN1-SOURCE'!BH66))</f>
        <v/>
      </c>
      <c r="I1366" s="280" t="str">
        <f>IF(AND(OR(AND('FIN1-SOURCE'!BI41="O",'FIN1-SOURCE'!BI54="O",'FIN1-SOURCE'!BI66="O"),AND('FIN1-SOURCE'!BI41="K",'FIN1-SOURCE'!BI54="K",'FIN1-SOURCE'!BI66="K")),SUM('FIN1-SOURCE'!BH41,'FIN1-SOURCE'!BH54,'FIN1-SOURCE'!BH66)=0,ISNUMBER('FIN1-SOURCE'!BH81)),"",IF(OR('FIN1-SOURCE'!BI41="O",'FIN1-SOURCE'!BI54="O",'FIN1-SOURCE'!BI66="O"),"O",IF(AND('FIN1-SOURCE'!BI41='FIN1-SOURCE'!BI54,'FIN1-SOURCE'!BI54='FIN1-SOURCE'!BI66,OR('FIN1-SOURCE'!BI41="K",'FIN1-SOURCE'!BI41="W",'FIN1-SOURCE'!BI41="M")), UPPER('FIN1-SOURCE'!BI41),"")))</f>
        <v/>
      </c>
      <c r="J1366" s="281" t="s">
        <v>711</v>
      </c>
      <c r="K1366" s="280" t="str">
        <f>IF(AND(ISBLANK('FIN1-SOURCE'!BH81),$L$1366&lt;&gt;"M"),"",'FIN1-SOURCE'!BH81)</f>
        <v/>
      </c>
      <c r="L1366" s="280" t="str">
        <f>IF(ISBLANK('FIN1-SOURCE'!BI81),"",'FIN1-SOURCE'!BI81)</f>
        <v/>
      </c>
      <c r="M1366" s="257" t="str">
        <f t="shared" si="22"/>
        <v>OK</v>
      </c>
      <c r="N1366" s="15"/>
    </row>
    <row r="1367" spans="1:14" ht="45" x14ac:dyDescent="0.25">
      <c r="A1367" s="257" t="s">
        <v>834</v>
      </c>
      <c r="B1367" s="257" t="s">
        <v>7960</v>
      </c>
      <c r="C1367" s="257" t="s">
        <v>688</v>
      </c>
      <c r="D1367" s="277" t="s">
        <v>3076</v>
      </c>
      <c r="E1367" s="278" t="s">
        <v>711</v>
      </c>
      <c r="F1367" s="279" t="s">
        <v>688</v>
      </c>
      <c r="G1367" s="277" t="s">
        <v>3079</v>
      </c>
      <c r="H1367" s="280" t="str">
        <f>IF(OR(AND('FIN1-SOURCE'!BH42="",'FIN1-SOURCE'!BI42=""),AND('FIN1-SOURCE'!BH55="",'FIN1-SOURCE'!BI55=""),AND('FIN1-SOURCE'!BH67="",'FIN1-SOURCE'!BI67=""),AND('FIN1-SOURCE'!BI42="K",'FIN1-SOURCE'!BI55="K",'FIN1-SOURCE'!BI67="K"),OR('FIN1-SOURCE'!BI42="O",'FIN1-SOURCE'!BI55="O",'FIN1-SOURCE'!BI67="O")),"",SUM('FIN1-SOURCE'!BH42,'FIN1-SOURCE'!BH55,'FIN1-SOURCE'!BH67))</f>
        <v/>
      </c>
      <c r="I1367" s="280" t="str">
        <f>IF(AND(OR(AND('FIN1-SOURCE'!BI42="O",'FIN1-SOURCE'!BI55="O",'FIN1-SOURCE'!BI67="O"),AND('FIN1-SOURCE'!BI42="K",'FIN1-SOURCE'!BI55="K",'FIN1-SOURCE'!BI67="K")),SUM('FIN1-SOURCE'!BH42,'FIN1-SOURCE'!BH55,'FIN1-SOURCE'!BH67)=0,ISNUMBER('FIN1-SOURCE'!BH83)),"",IF(OR('FIN1-SOURCE'!BI42="O",'FIN1-SOURCE'!BI55="O",'FIN1-SOURCE'!BI67="O"),"O",IF(AND('FIN1-SOURCE'!BI42='FIN1-SOURCE'!BI55,'FIN1-SOURCE'!BI55='FIN1-SOURCE'!BI67,OR('FIN1-SOURCE'!BI42="K",'FIN1-SOURCE'!BI42="W",'FIN1-SOURCE'!BI42="M")), UPPER('FIN1-SOURCE'!BI42),"")))</f>
        <v/>
      </c>
      <c r="J1367" s="281" t="s">
        <v>711</v>
      </c>
      <c r="K1367" s="280" t="str">
        <f>IF(AND(ISBLANK('FIN1-SOURCE'!BH83),$L$1367&lt;&gt;"M"),"",'FIN1-SOURCE'!BH83)</f>
        <v/>
      </c>
      <c r="L1367" s="280" t="str">
        <f>IF(ISBLANK('FIN1-SOURCE'!BI83),"",'FIN1-SOURCE'!BI83)</f>
        <v/>
      </c>
      <c r="M1367" s="257" t="str">
        <f t="shared" si="22"/>
        <v>OK</v>
      </c>
      <c r="N1367" s="15"/>
    </row>
    <row r="1368" spans="1:14" ht="45" x14ac:dyDescent="0.25">
      <c r="A1368" s="257" t="s">
        <v>834</v>
      </c>
      <c r="B1368" s="257" t="s">
        <v>7961</v>
      </c>
      <c r="C1368" s="257" t="s">
        <v>688</v>
      </c>
      <c r="D1368" s="277" t="s">
        <v>3078</v>
      </c>
      <c r="E1368" s="278" t="s">
        <v>711</v>
      </c>
      <c r="F1368" s="279" t="s">
        <v>688</v>
      </c>
      <c r="G1368" s="277" t="s">
        <v>3081</v>
      </c>
      <c r="H1368" s="280" t="str">
        <f>IF(OR(AND('FIN1-SOURCE'!BH43="",'FIN1-SOURCE'!BI43=""),AND('FIN1-SOURCE'!BH56="",'FIN1-SOURCE'!BI56=""),AND('FIN1-SOURCE'!BH68="",'FIN1-SOURCE'!BI68=""),AND('FIN1-SOURCE'!BI43="K",'FIN1-SOURCE'!BI56="K",'FIN1-SOURCE'!BI68="K"),OR('FIN1-SOURCE'!BI43="O",'FIN1-SOURCE'!BI56="O",'FIN1-SOURCE'!BI68="O")),"",SUM('FIN1-SOURCE'!BH43,'FIN1-SOURCE'!BH56,'FIN1-SOURCE'!BH68))</f>
        <v/>
      </c>
      <c r="I1368" s="280" t="str">
        <f>IF(AND(OR(AND('FIN1-SOURCE'!BI43="O",'FIN1-SOURCE'!BI56="O",'FIN1-SOURCE'!BI68="O"),AND('FIN1-SOURCE'!BI43="K",'FIN1-SOURCE'!BI56="K",'FIN1-SOURCE'!BI68="K")),SUM('FIN1-SOURCE'!BH43,'FIN1-SOURCE'!BH56,'FIN1-SOURCE'!BH68)=0,ISNUMBER('FIN1-SOURCE'!BH84)),"",IF(OR('FIN1-SOURCE'!BI43="O",'FIN1-SOURCE'!BI56="O",'FIN1-SOURCE'!BI68="O"),"O",IF(AND('FIN1-SOURCE'!BI43='FIN1-SOURCE'!BI56,'FIN1-SOURCE'!BI56='FIN1-SOURCE'!BI68,OR('FIN1-SOURCE'!BI43="K",'FIN1-SOURCE'!BI43="W",'FIN1-SOURCE'!BI43="M")), UPPER('FIN1-SOURCE'!BI43),"")))</f>
        <v/>
      </c>
      <c r="J1368" s="281" t="s">
        <v>711</v>
      </c>
      <c r="K1368" s="280" t="str">
        <f>IF(AND(ISBLANK('FIN1-SOURCE'!BH84),$L$1368&lt;&gt;"M"),"",'FIN1-SOURCE'!BH84)</f>
        <v/>
      </c>
      <c r="L1368" s="280" t="str">
        <f>IF(ISBLANK('FIN1-SOURCE'!BI84),"",'FIN1-SOURCE'!BI84)</f>
        <v/>
      </c>
      <c r="M1368" s="257" t="str">
        <f t="shared" si="22"/>
        <v>OK</v>
      </c>
      <c r="N1368" s="15"/>
    </row>
    <row r="1369" spans="1:14" ht="45" x14ac:dyDescent="0.25">
      <c r="A1369" s="257" t="s">
        <v>834</v>
      </c>
      <c r="B1369" s="257" t="s">
        <v>7962</v>
      </c>
      <c r="C1369" s="257" t="s">
        <v>688</v>
      </c>
      <c r="D1369" s="277" t="s">
        <v>3080</v>
      </c>
      <c r="E1369" s="278" t="s">
        <v>711</v>
      </c>
      <c r="F1369" s="279" t="s">
        <v>688</v>
      </c>
      <c r="G1369" s="277" t="s">
        <v>3082</v>
      </c>
      <c r="H1369" s="280" t="str">
        <f>IF(OR(AND('FIN1-SOURCE'!BH44="",'FIN1-SOURCE'!BI44=""),AND('FIN1-SOURCE'!BH57="",'FIN1-SOURCE'!BI57=""),AND('FIN1-SOURCE'!BH69="",'FIN1-SOURCE'!BI69=""),AND('FIN1-SOURCE'!BI44="K",'FIN1-SOURCE'!BI57="K",'FIN1-SOURCE'!BI69="K"),OR('FIN1-SOURCE'!BI44="O",'FIN1-SOURCE'!BI57="O",'FIN1-SOURCE'!BI69="O")),"",SUM('FIN1-SOURCE'!BH44,'FIN1-SOURCE'!BH57,'FIN1-SOURCE'!BH69))</f>
        <v/>
      </c>
      <c r="I1369" s="280" t="str">
        <f>IF(AND(OR(AND('FIN1-SOURCE'!BI44="O",'FIN1-SOURCE'!BI57="O",'FIN1-SOURCE'!BI69="O"),AND('FIN1-SOURCE'!BI44="K",'FIN1-SOURCE'!BI57="K",'FIN1-SOURCE'!BI69="K")),SUM('FIN1-SOURCE'!BH44,'FIN1-SOURCE'!BH57,'FIN1-SOURCE'!BH69)=0,ISNUMBER('FIN1-SOURCE'!BH85)),"",IF(OR('FIN1-SOURCE'!BI44="O",'FIN1-SOURCE'!BI57="O",'FIN1-SOURCE'!BI69="O"),"O",IF(AND('FIN1-SOURCE'!BI44='FIN1-SOURCE'!BI57,'FIN1-SOURCE'!BI57='FIN1-SOURCE'!BI69,OR('FIN1-SOURCE'!BI44="K",'FIN1-SOURCE'!BI44="W",'FIN1-SOURCE'!BI44="M")), UPPER('FIN1-SOURCE'!BI44),"")))</f>
        <v/>
      </c>
      <c r="J1369" s="281" t="s">
        <v>711</v>
      </c>
      <c r="K1369" s="280" t="str">
        <f>IF(AND(ISBLANK('FIN1-SOURCE'!BH85),$L$1369&lt;&gt;"M"),"",'FIN1-SOURCE'!BH85)</f>
        <v/>
      </c>
      <c r="L1369" s="280" t="str">
        <f>IF(ISBLANK('FIN1-SOURCE'!BI85),"",'FIN1-SOURCE'!BI85)</f>
        <v/>
      </c>
      <c r="M1369" s="257" t="str">
        <f t="shared" si="22"/>
        <v>OK</v>
      </c>
      <c r="N1369" s="15"/>
    </row>
    <row r="1370" spans="1:14" ht="33.75" x14ac:dyDescent="0.25">
      <c r="A1370" s="257" t="s">
        <v>834</v>
      </c>
      <c r="B1370" s="257" t="s">
        <v>7963</v>
      </c>
      <c r="C1370" s="257" t="s">
        <v>688</v>
      </c>
      <c r="D1370" s="277" t="s">
        <v>7964</v>
      </c>
      <c r="E1370" s="278" t="s">
        <v>711</v>
      </c>
      <c r="F1370" s="279" t="s">
        <v>688</v>
      </c>
      <c r="G1370" s="277" t="s">
        <v>5913</v>
      </c>
      <c r="H1370" s="280" t="str">
        <f>IF(OR(AND('FIN1-SOURCE'!BH75="",'FIN1-SOURCE'!BI75=""),AND('FIN1-SOURCE'!BH85="",'FIN1-SOURCE'!BI85=""),AND('FIN1-SOURCE'!BI75="K",'FIN1-SOURCE'!BI85="K"),OR('FIN1-SOURCE'!BI75="O",'FIN1-SOURCE'!BI85="O")),"",SUM('FIN1-SOURCE'!BH75,'FIN1-SOURCE'!BH85))</f>
        <v/>
      </c>
      <c r="I1370" s="280" t="str">
        <f>IF(AND(OR(AND('FIN1-SOURCE'!BI75="O",'FIN1-SOURCE'!BI85="O"),AND('FIN1-SOURCE'!BI75="K",'FIN1-SOURCE'!BI85="K")),SUM('FIN1-SOURCE'!BH75,'FIN1-SOURCE'!BH85)=0,ISNUMBER('FIN1-SOURCE'!BH86)),"",IF(OR('FIN1-SOURCE'!BI75="O",'FIN1-SOURCE'!BI85="O"),"O",IF(AND('FIN1-SOURCE'!BI75='FIN1-SOURCE'!BI85,OR('FIN1-SOURCE'!BI75="K",'FIN1-SOURCE'!BI75="W",'FIN1-SOURCE'!BI75="M")), UPPER('FIN1-SOURCE'!BI75),"")))</f>
        <v/>
      </c>
      <c r="J1370" s="281" t="s">
        <v>711</v>
      </c>
      <c r="K1370" s="280" t="str">
        <f>IF(AND(ISBLANK('FIN1-SOURCE'!BH86),$L$1370&lt;&gt;"M"),"",'FIN1-SOURCE'!BH86)</f>
        <v/>
      </c>
      <c r="L1370" s="280" t="str">
        <f>IF(ISBLANK('FIN1-SOURCE'!BI86),"",'FIN1-SOURCE'!BI86)</f>
        <v/>
      </c>
      <c r="M1370" s="257" t="str">
        <f t="shared" si="22"/>
        <v>OK</v>
      </c>
      <c r="N1370" s="15"/>
    </row>
    <row r="1371" spans="1:14" ht="33.75" x14ac:dyDescent="0.25">
      <c r="A1371" s="257" t="s">
        <v>834</v>
      </c>
      <c r="B1371" s="257" t="s">
        <v>7965</v>
      </c>
      <c r="C1371" s="257" t="s">
        <v>688</v>
      </c>
      <c r="D1371" s="277" t="s">
        <v>7966</v>
      </c>
      <c r="E1371" s="278" t="s">
        <v>711</v>
      </c>
      <c r="F1371" s="279" t="s">
        <v>688</v>
      </c>
      <c r="G1371" s="277" t="s">
        <v>3083</v>
      </c>
      <c r="H1371" s="280" t="str">
        <f>IF(OR(AND('FIN1-SOURCE'!BH88="",'FIN1-SOURCE'!BI88=""),AND('FIN1-SOURCE'!BH89="",'FIN1-SOURCE'!BI89=""),AND('FIN1-SOURCE'!BI88="K",'FIN1-SOURCE'!BI89="K"),OR('FIN1-SOURCE'!BI88="O",'FIN1-SOURCE'!BI89="O")),"",SUM('FIN1-SOURCE'!BH88,'FIN1-SOURCE'!BH89))</f>
        <v/>
      </c>
      <c r="I1371" s="280" t="str">
        <f>IF(AND(OR(AND('FIN1-SOURCE'!BI88="O",'FIN1-SOURCE'!BI89="O"),AND('FIN1-SOURCE'!BI88="K",'FIN1-SOURCE'!BI89="K")),SUM('FIN1-SOURCE'!BH88,'FIN1-SOURCE'!BH89)=0,ISNUMBER('FIN1-SOURCE'!BH90)),"",IF(OR('FIN1-SOURCE'!BI88="O",'FIN1-SOURCE'!BI89="O"),"O",IF(AND('FIN1-SOURCE'!BI88='FIN1-SOURCE'!BI89,OR('FIN1-SOURCE'!BI88="K",'FIN1-SOURCE'!BI88="W",'FIN1-SOURCE'!BI88="M")), UPPER('FIN1-SOURCE'!BI88),"")))</f>
        <v/>
      </c>
      <c r="J1371" s="281" t="s">
        <v>711</v>
      </c>
      <c r="K1371" s="280" t="str">
        <f>IF(AND(ISBLANK('FIN1-SOURCE'!BH90),$L$1371&lt;&gt;"M"),"",'FIN1-SOURCE'!BH90)</f>
        <v/>
      </c>
      <c r="L1371" s="280" t="str">
        <f>IF(ISBLANK('FIN1-SOURCE'!BI90),"",'FIN1-SOURCE'!BI90)</f>
        <v/>
      </c>
      <c r="M1371" s="257" t="str">
        <f t="shared" si="22"/>
        <v>OK</v>
      </c>
      <c r="N1371" s="15"/>
    </row>
    <row r="1372" spans="1:14" ht="33.75" x14ac:dyDescent="0.25">
      <c r="A1372" s="257" t="s">
        <v>834</v>
      </c>
      <c r="B1372" s="257" t="s">
        <v>7967</v>
      </c>
      <c r="C1372" s="257" t="s">
        <v>688</v>
      </c>
      <c r="D1372" s="277" t="s">
        <v>7968</v>
      </c>
      <c r="E1372" s="278" t="s">
        <v>711</v>
      </c>
      <c r="F1372" s="279" t="s">
        <v>688</v>
      </c>
      <c r="G1372" s="277" t="s">
        <v>7969</v>
      </c>
      <c r="H1372" s="280" t="str">
        <f>IF(OR(AND('FIN1-SOURCE'!BH87="",'FIN1-SOURCE'!BI87=""),AND('FIN1-SOURCE'!BH90="",'FIN1-SOURCE'!BI90=""),AND('FIN1-SOURCE'!BI87="K",'FIN1-SOURCE'!BI90="K"),OR('FIN1-SOURCE'!BI87="O",'FIN1-SOURCE'!BI90="O")),"",SUM('FIN1-SOURCE'!BH87,'FIN1-SOURCE'!BH90))</f>
        <v/>
      </c>
      <c r="I1372" s="280" t="str">
        <f>IF(AND(OR(AND('FIN1-SOURCE'!BI87="O",'FIN1-SOURCE'!BI90="O"),AND('FIN1-SOURCE'!BI87="K",'FIN1-SOURCE'!BI90="K")),SUM('FIN1-SOURCE'!BH87,'FIN1-SOURCE'!BH90)=0,ISNUMBER('FIN1-SOURCE'!BH91)),"",IF(OR('FIN1-SOURCE'!BI87="O",'FIN1-SOURCE'!BI90="O"),"O",IF(AND('FIN1-SOURCE'!BI87='FIN1-SOURCE'!BI90,OR('FIN1-SOURCE'!BI87="K",'FIN1-SOURCE'!BI87="W",'FIN1-SOURCE'!BI87="M")), UPPER('FIN1-SOURCE'!BI87),"")))</f>
        <v/>
      </c>
      <c r="J1372" s="281" t="s">
        <v>711</v>
      </c>
      <c r="K1372" s="280" t="str">
        <f>IF(AND(ISBLANK('FIN1-SOURCE'!BH91),$L$1372&lt;&gt;"M"),"",'FIN1-SOURCE'!BH91)</f>
        <v/>
      </c>
      <c r="L1372" s="280" t="str">
        <f>IF(ISBLANK('FIN1-SOURCE'!BI91),"",'FIN1-SOURCE'!BI91)</f>
        <v/>
      </c>
      <c r="M1372" s="257" t="str">
        <f t="shared" si="22"/>
        <v>OK</v>
      </c>
      <c r="N1372" s="15"/>
    </row>
    <row r="1373" spans="1:14" ht="45" x14ac:dyDescent="0.25">
      <c r="A1373" s="257" t="s">
        <v>834</v>
      </c>
      <c r="B1373" s="257" t="s">
        <v>7970</v>
      </c>
      <c r="C1373" s="257" t="s">
        <v>688</v>
      </c>
      <c r="D1373" s="277" t="s">
        <v>7971</v>
      </c>
      <c r="E1373" s="278" t="s">
        <v>711</v>
      </c>
      <c r="F1373" s="279" t="s">
        <v>688</v>
      </c>
      <c r="G1373" s="277" t="s">
        <v>3084</v>
      </c>
      <c r="H1373" s="280" t="str">
        <f>IF(OR(AND('FIN1-SOURCE'!BH93="",'FIN1-SOURCE'!BI93=""),AND('FIN1-SOURCE'!BH94="",'FIN1-SOURCE'!BI94=""),AND('FIN1-SOURCE'!BH95="",'FIN1-SOURCE'!BI95=""),AND('FIN1-SOURCE'!BI93="K",'FIN1-SOURCE'!BI94="K",'FIN1-SOURCE'!BI95="K"),OR('FIN1-SOURCE'!BI93="O",'FIN1-SOURCE'!BI94="O",'FIN1-SOURCE'!BI95="O")),"",SUM('FIN1-SOURCE'!BH93,'FIN1-SOURCE'!BH94,'FIN1-SOURCE'!BH95))</f>
        <v/>
      </c>
      <c r="I1373" s="280" t="str">
        <f>IF(AND(OR(AND('FIN1-SOURCE'!BI93="O",'FIN1-SOURCE'!BI94="O",'FIN1-SOURCE'!BI95="O"),AND('FIN1-SOURCE'!BI93="K",'FIN1-SOURCE'!BI94="K",'FIN1-SOURCE'!BI95="K")),SUM('FIN1-SOURCE'!BH93,'FIN1-SOURCE'!BH94,'FIN1-SOURCE'!BH95)=0,ISNUMBER('FIN1-SOURCE'!BH96)),"",IF(OR('FIN1-SOURCE'!BI93="O",'FIN1-SOURCE'!BI94="O",'FIN1-SOURCE'!BI95="O"),"O",IF(AND('FIN1-SOURCE'!BI93='FIN1-SOURCE'!BI94,'FIN1-SOURCE'!BI94='FIN1-SOURCE'!BI95,OR('FIN1-SOURCE'!BI93="K",'FIN1-SOURCE'!BI93="W",'FIN1-SOURCE'!BI93="M")), UPPER('FIN1-SOURCE'!BI93),"")))</f>
        <v/>
      </c>
      <c r="J1373" s="281" t="s">
        <v>711</v>
      </c>
      <c r="K1373" s="280" t="str">
        <f>IF(AND(ISBLANK('FIN1-SOURCE'!BH96),$L$1373&lt;&gt;"M"),"",'FIN1-SOURCE'!BH96)</f>
        <v/>
      </c>
      <c r="L1373" s="280" t="str">
        <f>IF(ISBLANK('FIN1-SOURCE'!BI96),"",'FIN1-SOURCE'!BI96)</f>
        <v/>
      </c>
      <c r="M1373" s="257" t="str">
        <f t="shared" si="22"/>
        <v>OK</v>
      </c>
      <c r="N1373" s="15"/>
    </row>
    <row r="1374" spans="1:14" ht="33.75" x14ac:dyDescent="0.25">
      <c r="A1374" s="257" t="s">
        <v>834</v>
      </c>
      <c r="B1374" s="257" t="s">
        <v>7972</v>
      </c>
      <c r="C1374" s="257" t="s">
        <v>688</v>
      </c>
      <c r="D1374" s="277" t="s">
        <v>7973</v>
      </c>
      <c r="E1374" s="278" t="s">
        <v>711</v>
      </c>
      <c r="F1374" s="279" t="s">
        <v>688</v>
      </c>
      <c r="G1374" s="277" t="s">
        <v>7974</v>
      </c>
      <c r="H1374" s="280" t="str">
        <f>IF(OR(AND('FIN1-SOURCE'!BH91="",'FIN1-SOURCE'!BI91=""),AND('FIN1-SOURCE'!BH96="",'FIN1-SOURCE'!BI96=""),AND('FIN1-SOURCE'!BI91="K",'FIN1-SOURCE'!BI96="K"),OR('FIN1-SOURCE'!BI91="O",'FIN1-SOURCE'!BI96="O")),"",SUM('FIN1-SOURCE'!BH91,'FIN1-SOURCE'!BH96))</f>
        <v/>
      </c>
      <c r="I1374" s="280" t="str">
        <f>IF(AND(OR(AND('FIN1-SOURCE'!BI91="O",'FIN1-SOURCE'!BI96="O"),AND('FIN1-SOURCE'!BI91="K",'FIN1-SOURCE'!BI96="K")),SUM('FIN1-SOURCE'!BH91,'FIN1-SOURCE'!BH96)=0,ISNUMBER('FIN1-SOURCE'!BH97)),"",IF(OR('FIN1-SOURCE'!BI91="O",'FIN1-SOURCE'!BI96="O"),"O",IF(AND('FIN1-SOURCE'!BI91='FIN1-SOURCE'!BI96,OR('FIN1-SOURCE'!BI91="K",'FIN1-SOURCE'!BI91="W",'FIN1-SOURCE'!BI91="M")), UPPER('FIN1-SOURCE'!BI91),"")))</f>
        <v/>
      </c>
      <c r="J1374" s="281" t="s">
        <v>711</v>
      </c>
      <c r="K1374" s="280" t="str">
        <f>IF(AND(ISBLANK('FIN1-SOURCE'!BH97),$L$1374&lt;&gt;"M"),"",'FIN1-SOURCE'!BH97)</f>
        <v/>
      </c>
      <c r="L1374" s="280" t="str">
        <f>IF(ISBLANK('FIN1-SOURCE'!BI97),"",'FIN1-SOURCE'!BI97)</f>
        <v/>
      </c>
      <c r="M1374" s="257" t="str">
        <f t="shared" si="22"/>
        <v>OK</v>
      </c>
      <c r="N1374" s="15"/>
    </row>
    <row r="1375" spans="1:14" ht="33.75" x14ac:dyDescent="0.25">
      <c r="A1375" s="257" t="s">
        <v>834</v>
      </c>
      <c r="B1375" s="257" t="s">
        <v>7975</v>
      </c>
      <c r="C1375" s="257" t="s">
        <v>688</v>
      </c>
      <c r="D1375" s="277" t="s">
        <v>7976</v>
      </c>
      <c r="E1375" s="278" t="s">
        <v>711</v>
      </c>
      <c r="F1375" s="279" t="s">
        <v>688</v>
      </c>
      <c r="G1375" s="277" t="s">
        <v>3085</v>
      </c>
      <c r="H1375" s="280" t="str">
        <f>IF(OR(AND('FIN1-SOURCE'!BH99="",'FIN1-SOURCE'!BI99=""),AND('FIN1-SOURCE'!BH100="",'FIN1-SOURCE'!BI100=""),AND('FIN1-SOURCE'!BI99="K",'FIN1-SOURCE'!BI100="K"),OR('FIN1-SOURCE'!BI99="O",'FIN1-SOURCE'!BI100="O")),"",SUM('FIN1-SOURCE'!BH99,'FIN1-SOURCE'!BH100))</f>
        <v/>
      </c>
      <c r="I1375" s="280" t="str">
        <f>IF(AND(OR(AND('FIN1-SOURCE'!BI99="O",'FIN1-SOURCE'!BI100="O"),AND('FIN1-SOURCE'!BI99="K",'FIN1-SOURCE'!BI100="K")),SUM('FIN1-SOURCE'!BH99,'FIN1-SOURCE'!BH100)=0,ISNUMBER('FIN1-SOURCE'!BH101)),"",IF(OR('FIN1-SOURCE'!BI99="O",'FIN1-SOURCE'!BI100="O"),"O",IF(AND('FIN1-SOURCE'!BI99='FIN1-SOURCE'!BI100,OR('FIN1-SOURCE'!BI99="K",'FIN1-SOURCE'!BI99="W",'FIN1-SOURCE'!BI99="M")), UPPER('FIN1-SOURCE'!BI99),"")))</f>
        <v/>
      </c>
      <c r="J1375" s="281" t="s">
        <v>711</v>
      </c>
      <c r="K1375" s="280" t="str">
        <f>IF(AND(ISBLANK('FIN1-SOURCE'!BH101),$L$1375&lt;&gt;"M"),"",'FIN1-SOURCE'!BH101)</f>
        <v/>
      </c>
      <c r="L1375" s="280" t="str">
        <f>IF(ISBLANK('FIN1-SOURCE'!BI101),"",'FIN1-SOURCE'!BI101)</f>
        <v/>
      </c>
      <c r="M1375" s="257" t="str">
        <f t="shared" si="22"/>
        <v>OK</v>
      </c>
      <c r="N1375" s="15"/>
    </row>
    <row r="1376" spans="1:14" ht="33.75" x14ac:dyDescent="0.25">
      <c r="A1376" s="257" t="s">
        <v>834</v>
      </c>
      <c r="B1376" s="257" t="s">
        <v>7977</v>
      </c>
      <c r="C1376" s="257" t="s">
        <v>688</v>
      </c>
      <c r="D1376" s="277" t="s">
        <v>7978</v>
      </c>
      <c r="E1376" s="278" t="s">
        <v>711</v>
      </c>
      <c r="F1376" s="279" t="s">
        <v>688</v>
      </c>
      <c r="G1376" s="277" t="s">
        <v>7979</v>
      </c>
      <c r="H1376" s="280" t="str">
        <f>IF(OR(AND('FIN1-SOURCE'!BH98="",'FIN1-SOURCE'!BI98=""),AND('FIN1-SOURCE'!BH101="",'FIN1-SOURCE'!BI101=""),AND('FIN1-SOURCE'!BI98="K",'FIN1-SOURCE'!BI101="K"),OR('FIN1-SOURCE'!BI98="O",'FIN1-SOURCE'!BI101="O")),"",SUM('FIN1-SOURCE'!BH98,'FIN1-SOURCE'!BH101))</f>
        <v/>
      </c>
      <c r="I1376" s="280" t="str">
        <f>IF(AND(OR(AND('FIN1-SOURCE'!BI98="O",'FIN1-SOURCE'!BI101="O"),AND('FIN1-SOURCE'!BI98="K",'FIN1-SOURCE'!BI101="K")),SUM('FIN1-SOURCE'!BH98,'FIN1-SOURCE'!BH101)=0,ISNUMBER('FIN1-SOURCE'!BH102)),"",IF(OR('FIN1-SOURCE'!BI98="O",'FIN1-SOURCE'!BI101="O"),"O",IF(AND('FIN1-SOURCE'!BI98='FIN1-SOURCE'!BI101,OR('FIN1-SOURCE'!BI98="K",'FIN1-SOURCE'!BI98="W",'FIN1-SOURCE'!BI98="M")), UPPER('FIN1-SOURCE'!BI98),"")))</f>
        <v/>
      </c>
      <c r="J1376" s="281" t="s">
        <v>711</v>
      </c>
      <c r="K1376" s="280" t="str">
        <f>IF(AND(ISBLANK('FIN1-SOURCE'!BH102),$L$1376&lt;&gt;"M"),"",'FIN1-SOURCE'!BH102)</f>
        <v/>
      </c>
      <c r="L1376" s="280" t="str">
        <f>IF(ISBLANK('FIN1-SOURCE'!BI102),"",'FIN1-SOURCE'!BI102)</f>
        <v/>
      </c>
      <c r="M1376" s="257" t="str">
        <f t="shared" si="22"/>
        <v>OK</v>
      </c>
      <c r="N1376" s="15"/>
    </row>
    <row r="1377" spans="1:14" ht="45" x14ac:dyDescent="0.25">
      <c r="A1377" s="257" t="s">
        <v>834</v>
      </c>
      <c r="B1377" s="257" t="s">
        <v>7980</v>
      </c>
      <c r="C1377" s="257" t="s">
        <v>688</v>
      </c>
      <c r="D1377" s="277" t="s">
        <v>7981</v>
      </c>
      <c r="E1377" s="278" t="s">
        <v>711</v>
      </c>
      <c r="F1377" s="279" t="s">
        <v>688</v>
      </c>
      <c r="G1377" s="277" t="s">
        <v>3086</v>
      </c>
      <c r="H1377" s="280" t="str">
        <f>IF(OR(AND('FIN1-SOURCE'!BH104="",'FIN1-SOURCE'!BI104=""),AND('FIN1-SOURCE'!BH105="",'FIN1-SOURCE'!BI105=""),AND('FIN1-SOURCE'!BH106="",'FIN1-SOURCE'!BI106=""),AND('FIN1-SOURCE'!BI104="K",'FIN1-SOURCE'!BI105="K",'FIN1-SOURCE'!BI106="K"),OR('FIN1-SOURCE'!BI104="O",'FIN1-SOURCE'!BI105="O",'FIN1-SOURCE'!BI106="O")),"",SUM('FIN1-SOURCE'!BH104,'FIN1-SOURCE'!BH105,'FIN1-SOURCE'!BH106))</f>
        <v/>
      </c>
      <c r="I1377" s="280" t="str">
        <f>IF(AND(OR(AND('FIN1-SOURCE'!BI104="O",'FIN1-SOURCE'!BI105="O",'FIN1-SOURCE'!BI106="O"),AND('FIN1-SOURCE'!BI104="K",'FIN1-SOURCE'!BI105="K",'FIN1-SOURCE'!BI106="K")),SUM('FIN1-SOURCE'!BH104,'FIN1-SOURCE'!BH105,'FIN1-SOURCE'!BH106)=0,ISNUMBER('FIN1-SOURCE'!BH107)),"",IF(OR('FIN1-SOURCE'!BI104="O",'FIN1-SOURCE'!BI105="O",'FIN1-SOURCE'!BI106="O"),"O",IF(AND('FIN1-SOURCE'!BI104='FIN1-SOURCE'!BI105,'FIN1-SOURCE'!BI105='FIN1-SOURCE'!BI106,OR('FIN1-SOURCE'!BI104="K",'FIN1-SOURCE'!BI104="W",'FIN1-SOURCE'!BI104="M")), UPPER('FIN1-SOURCE'!BI104),"")))</f>
        <v/>
      </c>
      <c r="J1377" s="281" t="s">
        <v>711</v>
      </c>
      <c r="K1377" s="280" t="str">
        <f>IF(AND(ISBLANK('FIN1-SOURCE'!BH107),$L$1377&lt;&gt;"M"),"",'FIN1-SOURCE'!BH107)</f>
        <v/>
      </c>
      <c r="L1377" s="280" t="str">
        <f>IF(ISBLANK('FIN1-SOURCE'!BI107),"",'FIN1-SOURCE'!BI107)</f>
        <v/>
      </c>
      <c r="M1377" s="257" t="str">
        <f t="shared" si="22"/>
        <v>OK</v>
      </c>
      <c r="N1377" s="15"/>
    </row>
    <row r="1378" spans="1:14" ht="33.75" x14ac:dyDescent="0.25">
      <c r="A1378" s="257" t="s">
        <v>834</v>
      </c>
      <c r="B1378" s="257" t="s">
        <v>7982</v>
      </c>
      <c r="C1378" s="257" t="s">
        <v>688</v>
      </c>
      <c r="D1378" s="277" t="s">
        <v>7983</v>
      </c>
      <c r="E1378" s="278" t="s">
        <v>711</v>
      </c>
      <c r="F1378" s="279" t="s">
        <v>688</v>
      </c>
      <c r="G1378" s="277" t="s">
        <v>7984</v>
      </c>
      <c r="H1378" s="280" t="str">
        <f>IF(OR(AND('FIN1-SOURCE'!BH102="",'FIN1-SOURCE'!BI102=""),AND('FIN1-SOURCE'!BH107="",'FIN1-SOURCE'!BI107=""),AND('FIN1-SOURCE'!BI102="K",'FIN1-SOURCE'!BI107="K"),OR('FIN1-SOURCE'!BI102="O",'FIN1-SOURCE'!BI107="O")),"",SUM('FIN1-SOURCE'!BH102,'FIN1-SOURCE'!BH107))</f>
        <v/>
      </c>
      <c r="I1378" s="280" t="str">
        <f>IF(AND(OR(AND('FIN1-SOURCE'!BI102="O",'FIN1-SOURCE'!BI107="O"),AND('FIN1-SOURCE'!BI102="K",'FIN1-SOURCE'!BI107="K")),SUM('FIN1-SOURCE'!BH102,'FIN1-SOURCE'!BH107)=0,ISNUMBER('FIN1-SOURCE'!BH108)),"",IF(OR('FIN1-SOURCE'!BI102="O",'FIN1-SOURCE'!BI107="O"),"O",IF(AND('FIN1-SOURCE'!BI102='FIN1-SOURCE'!BI107,OR('FIN1-SOURCE'!BI102="K",'FIN1-SOURCE'!BI102="W",'FIN1-SOURCE'!BI102="M")), UPPER('FIN1-SOURCE'!BI102),"")))</f>
        <v/>
      </c>
      <c r="J1378" s="281" t="s">
        <v>711</v>
      </c>
      <c r="K1378" s="280" t="str">
        <f>IF(AND(ISBLANK('FIN1-SOURCE'!BH108),$L$1378&lt;&gt;"M"),"",'FIN1-SOURCE'!BH108)</f>
        <v/>
      </c>
      <c r="L1378" s="280" t="str">
        <f>IF(ISBLANK('FIN1-SOURCE'!BI108),"",'FIN1-SOURCE'!BI108)</f>
        <v/>
      </c>
      <c r="M1378" s="257" t="str">
        <f t="shared" si="22"/>
        <v>OK</v>
      </c>
      <c r="N1378" s="15"/>
    </row>
    <row r="1379" spans="1:14" ht="33.75" x14ac:dyDescent="0.25">
      <c r="A1379" s="257" t="s">
        <v>834</v>
      </c>
      <c r="B1379" s="257" t="s">
        <v>7985</v>
      </c>
      <c r="C1379" s="257" t="s">
        <v>688</v>
      </c>
      <c r="D1379" s="277" t="s">
        <v>7986</v>
      </c>
      <c r="E1379" s="278" t="s">
        <v>711</v>
      </c>
      <c r="F1379" s="279" t="s">
        <v>688</v>
      </c>
      <c r="G1379" s="277" t="s">
        <v>3087</v>
      </c>
      <c r="H1379" s="280" t="str">
        <f>IF(OR(AND('FIN1-SOURCE'!BH110="",'FIN1-SOURCE'!BI110=""),AND('FIN1-SOURCE'!BH111="",'FIN1-SOURCE'!BI111=""),AND('FIN1-SOURCE'!BI110="K",'FIN1-SOURCE'!BI111="K"),OR('FIN1-SOURCE'!BI110="O",'FIN1-SOURCE'!BI111="O")),"",SUM('FIN1-SOURCE'!BH110,'FIN1-SOURCE'!BH111))</f>
        <v/>
      </c>
      <c r="I1379" s="280" t="str">
        <f>IF(AND(OR(AND('FIN1-SOURCE'!BI110="O",'FIN1-SOURCE'!BI111="O"),AND('FIN1-SOURCE'!BI110="K",'FIN1-SOURCE'!BI111="K")),SUM('FIN1-SOURCE'!BH110,'FIN1-SOURCE'!BH111)=0,ISNUMBER('FIN1-SOURCE'!BH112)),"",IF(OR('FIN1-SOURCE'!BI110="O",'FIN1-SOURCE'!BI111="O"),"O",IF(AND('FIN1-SOURCE'!BI110='FIN1-SOURCE'!BI111,OR('FIN1-SOURCE'!BI110="K",'FIN1-SOURCE'!BI110="W",'FIN1-SOURCE'!BI110="M")), UPPER('FIN1-SOURCE'!BI110),"")))</f>
        <v/>
      </c>
      <c r="J1379" s="281" t="s">
        <v>711</v>
      </c>
      <c r="K1379" s="280" t="str">
        <f>IF(AND(ISBLANK('FIN1-SOURCE'!BH112),$L$1379&lt;&gt;"M"),"",'FIN1-SOURCE'!BH112)</f>
        <v/>
      </c>
      <c r="L1379" s="280" t="str">
        <f>IF(ISBLANK('FIN1-SOURCE'!BI112),"",'FIN1-SOURCE'!BI112)</f>
        <v/>
      </c>
      <c r="M1379" s="257" t="str">
        <f t="shared" si="22"/>
        <v>OK</v>
      </c>
      <c r="N1379" s="15"/>
    </row>
    <row r="1380" spans="1:14" ht="33.75" x14ac:dyDescent="0.25">
      <c r="A1380" s="257" t="s">
        <v>834</v>
      </c>
      <c r="B1380" s="257" t="s">
        <v>7987</v>
      </c>
      <c r="C1380" s="257" t="s">
        <v>688</v>
      </c>
      <c r="D1380" s="277" t="s">
        <v>7988</v>
      </c>
      <c r="E1380" s="278" t="s">
        <v>711</v>
      </c>
      <c r="F1380" s="279" t="s">
        <v>688</v>
      </c>
      <c r="G1380" s="277" t="s">
        <v>7989</v>
      </c>
      <c r="H1380" s="280" t="str">
        <f>IF(OR(AND('FIN1-SOURCE'!BH109="",'FIN1-SOURCE'!BI109=""),AND('FIN1-SOURCE'!BH112="",'FIN1-SOURCE'!BI112=""),AND('FIN1-SOURCE'!BI109="K",'FIN1-SOURCE'!BI112="K"),OR('FIN1-SOURCE'!BI109="O",'FIN1-SOURCE'!BI112="O")),"",SUM('FIN1-SOURCE'!BH109,'FIN1-SOURCE'!BH112))</f>
        <v/>
      </c>
      <c r="I1380" s="280" t="str">
        <f>IF(AND(OR(AND('FIN1-SOURCE'!BI109="O",'FIN1-SOURCE'!BI112="O"),AND('FIN1-SOURCE'!BI109="K",'FIN1-SOURCE'!BI112="K")),SUM('FIN1-SOURCE'!BH109,'FIN1-SOURCE'!BH112)=0,ISNUMBER('FIN1-SOURCE'!BH113)),"",IF(OR('FIN1-SOURCE'!BI109="O",'FIN1-SOURCE'!BI112="O"),"O",IF(AND('FIN1-SOURCE'!BI109='FIN1-SOURCE'!BI112,OR('FIN1-SOURCE'!BI109="K",'FIN1-SOURCE'!BI109="W",'FIN1-SOURCE'!BI109="M")), UPPER('FIN1-SOURCE'!BI109),"")))</f>
        <v/>
      </c>
      <c r="J1380" s="281" t="s">
        <v>711</v>
      </c>
      <c r="K1380" s="280" t="str">
        <f>IF(AND(ISBLANK('FIN1-SOURCE'!BH113),$L$1380&lt;&gt;"M"),"",'FIN1-SOURCE'!BH113)</f>
        <v/>
      </c>
      <c r="L1380" s="280" t="str">
        <f>IF(ISBLANK('FIN1-SOURCE'!BI113),"",'FIN1-SOURCE'!BI113)</f>
        <v/>
      </c>
      <c r="M1380" s="257" t="str">
        <f t="shared" si="22"/>
        <v>OK</v>
      </c>
      <c r="N1380" s="15"/>
    </row>
    <row r="1381" spans="1:14" ht="33.75" x14ac:dyDescent="0.25">
      <c r="A1381" s="257" t="s">
        <v>834</v>
      </c>
      <c r="B1381" s="257" t="s">
        <v>7990</v>
      </c>
      <c r="C1381" s="257" t="s">
        <v>688</v>
      </c>
      <c r="D1381" s="277" t="s">
        <v>7991</v>
      </c>
      <c r="E1381" s="278" t="s">
        <v>711</v>
      </c>
      <c r="F1381" s="279" t="s">
        <v>688</v>
      </c>
      <c r="G1381" s="277" t="s">
        <v>3088</v>
      </c>
      <c r="H1381" s="280" t="str">
        <f>IF(OR(AND('FIN1-SOURCE'!BH117="",'FIN1-SOURCE'!BI117=""),AND('FIN1-SOURCE'!BH118="",'FIN1-SOURCE'!BI118=""),AND('FIN1-SOURCE'!BI117="K",'FIN1-SOURCE'!BI118="K"),OR('FIN1-SOURCE'!BI117="O",'FIN1-SOURCE'!BI118="O")),"",SUM('FIN1-SOURCE'!BH117,'FIN1-SOURCE'!BH118))</f>
        <v/>
      </c>
      <c r="I1381" s="280" t="str">
        <f>IF(AND(OR(AND('FIN1-SOURCE'!BI117="O",'FIN1-SOURCE'!BI118="O"),AND('FIN1-SOURCE'!BI117="K",'FIN1-SOURCE'!BI118="K")),SUM('FIN1-SOURCE'!BH117,'FIN1-SOURCE'!BH118)=0,ISNUMBER('FIN1-SOURCE'!BH119)),"",IF(OR('FIN1-SOURCE'!BI117="O",'FIN1-SOURCE'!BI118="O"),"O",IF(AND('FIN1-SOURCE'!BI117='FIN1-SOURCE'!BI118,OR('FIN1-SOURCE'!BI117="K",'FIN1-SOURCE'!BI117="W",'FIN1-SOURCE'!BI117="M")), UPPER('FIN1-SOURCE'!BI117),"")))</f>
        <v/>
      </c>
      <c r="J1381" s="281" t="s">
        <v>711</v>
      </c>
      <c r="K1381" s="280" t="str">
        <f>IF(AND(ISBLANK('FIN1-SOURCE'!BH119),$L$1381&lt;&gt;"M"),"",'FIN1-SOURCE'!BH119)</f>
        <v/>
      </c>
      <c r="L1381" s="280" t="str">
        <f>IF(ISBLANK('FIN1-SOURCE'!BI119),"",'FIN1-SOURCE'!BI119)</f>
        <v/>
      </c>
      <c r="M1381" s="257" t="str">
        <f t="shared" si="22"/>
        <v>OK</v>
      </c>
      <c r="N1381" s="15"/>
    </row>
    <row r="1382" spans="1:14" ht="33.75" x14ac:dyDescent="0.25">
      <c r="A1382" s="257" t="s">
        <v>834</v>
      </c>
      <c r="B1382" s="257" t="s">
        <v>7992</v>
      </c>
      <c r="C1382" s="257" t="s">
        <v>688</v>
      </c>
      <c r="D1382" s="277" t="s">
        <v>7993</v>
      </c>
      <c r="E1382" s="278" t="s">
        <v>711</v>
      </c>
      <c r="F1382" s="279" t="s">
        <v>688</v>
      </c>
      <c r="G1382" s="277" t="s">
        <v>3089</v>
      </c>
      <c r="H1382" s="280" t="str">
        <f>IF(OR(AND('FIN1-SOURCE'!BH113="",'FIN1-SOURCE'!BI113=""),AND('FIN1-SOURCE'!BH119="",'FIN1-SOURCE'!BI119=""),AND('FIN1-SOURCE'!BI113="K",'FIN1-SOURCE'!BI119="K"),OR('FIN1-SOURCE'!BI113="O",'FIN1-SOURCE'!BI119="O")),"",SUM('FIN1-SOURCE'!BH113,'FIN1-SOURCE'!BH119))</f>
        <v/>
      </c>
      <c r="I1382" s="280" t="str">
        <f>IF(AND(OR(AND('FIN1-SOURCE'!BI113="O",'FIN1-SOURCE'!BI119="O"),AND('FIN1-SOURCE'!BI113="K",'FIN1-SOURCE'!BI119="K")),SUM('FIN1-SOURCE'!BH113,'FIN1-SOURCE'!BH119)=0,ISNUMBER('FIN1-SOURCE'!BH120)),"",IF(OR('FIN1-SOURCE'!BI113="O",'FIN1-SOURCE'!BI119="O"),"O",IF(AND('FIN1-SOURCE'!BI113='FIN1-SOURCE'!BI119,OR('FIN1-SOURCE'!BI113="K",'FIN1-SOURCE'!BI113="W",'FIN1-SOURCE'!BI113="M")), UPPER('FIN1-SOURCE'!BI113),"")))</f>
        <v/>
      </c>
      <c r="J1382" s="281" t="s">
        <v>711</v>
      </c>
      <c r="K1382" s="280" t="str">
        <f>IF(AND(ISBLANK('FIN1-SOURCE'!BH120),$L$1382&lt;&gt;"M"),"",'FIN1-SOURCE'!BH120)</f>
        <v/>
      </c>
      <c r="L1382" s="280" t="str">
        <f>IF(ISBLANK('FIN1-SOURCE'!BI120),"",'FIN1-SOURCE'!BI120)</f>
        <v/>
      </c>
      <c r="M1382" s="257" t="str">
        <f t="shared" si="22"/>
        <v>OK</v>
      </c>
      <c r="N1382" s="15"/>
    </row>
    <row r="1383" spans="1:14" ht="33.75" x14ac:dyDescent="0.25">
      <c r="A1383" s="257" t="s">
        <v>834</v>
      </c>
      <c r="B1383" s="257" t="s">
        <v>3090</v>
      </c>
      <c r="C1383" s="257" t="s">
        <v>688</v>
      </c>
      <c r="D1383" s="277" t="s">
        <v>3091</v>
      </c>
      <c r="E1383" s="278" t="s">
        <v>711</v>
      </c>
      <c r="F1383" s="279" t="s">
        <v>688</v>
      </c>
      <c r="G1383" s="277" t="s">
        <v>3092</v>
      </c>
      <c r="H1383" s="280" t="str">
        <f>IF(OR(AND('FIN1-SOURCE'!BH98="",'FIN1-SOURCE'!BI98=""),AND('FIN1-SOURCE'!BH109="",'FIN1-SOURCE'!BI109=""),AND('FIN1-SOURCE'!BI98="K",'FIN1-SOURCE'!BI109="K"),OR('FIN1-SOURCE'!BI98="O",'FIN1-SOURCE'!BI109="O")),"",SUM('FIN1-SOURCE'!BH98,'FIN1-SOURCE'!BH109))</f>
        <v/>
      </c>
      <c r="I1383" s="280" t="str">
        <f>IF(AND(OR(AND('FIN1-SOURCE'!BI98="O",'FIN1-SOURCE'!BI109="O"),AND('FIN1-SOURCE'!BI98="K",'FIN1-SOURCE'!BI109="K")),SUM('FIN1-SOURCE'!BH98,'FIN1-SOURCE'!BH109)=0,ISNUMBER('FIN1-SOURCE'!BH121)),"",IF(OR('FIN1-SOURCE'!BI98="O",'FIN1-SOURCE'!BI109="O"),"O",IF(AND('FIN1-SOURCE'!BI98='FIN1-SOURCE'!BI109,OR('FIN1-SOURCE'!BI98="K",'FIN1-SOURCE'!BI98="W",'FIN1-SOURCE'!BI98="M")), UPPER('FIN1-SOURCE'!BI98),"")))</f>
        <v/>
      </c>
      <c r="J1383" s="281" t="s">
        <v>711</v>
      </c>
      <c r="K1383" s="280" t="str">
        <f>IF(AND(ISBLANK('FIN1-SOURCE'!BH121),$L$1383&lt;&gt;"M"),"",'FIN1-SOURCE'!BH121)</f>
        <v/>
      </c>
      <c r="L1383" s="280" t="str">
        <f>IF(ISBLANK('FIN1-SOURCE'!BI121),"",'FIN1-SOURCE'!BI121)</f>
        <v/>
      </c>
      <c r="M1383" s="257" t="str">
        <f t="shared" si="22"/>
        <v>OK</v>
      </c>
      <c r="N1383" s="15"/>
    </row>
    <row r="1384" spans="1:14" ht="33.75" x14ac:dyDescent="0.25">
      <c r="A1384" s="257" t="s">
        <v>834</v>
      </c>
      <c r="B1384" s="257" t="s">
        <v>3093</v>
      </c>
      <c r="C1384" s="257" t="s">
        <v>688</v>
      </c>
      <c r="D1384" s="277" t="s">
        <v>3094</v>
      </c>
      <c r="E1384" s="278" t="s">
        <v>711</v>
      </c>
      <c r="F1384" s="279" t="s">
        <v>688</v>
      </c>
      <c r="G1384" s="277" t="s">
        <v>3095</v>
      </c>
      <c r="H1384" s="280" t="str">
        <f>IF(OR(AND('FIN1-SOURCE'!BH99="",'FIN1-SOURCE'!BI99=""),AND('FIN1-SOURCE'!BH110="",'FIN1-SOURCE'!BI110=""),AND('FIN1-SOURCE'!BI99="K",'FIN1-SOURCE'!BI110="K"),OR('FIN1-SOURCE'!BI99="O",'FIN1-SOURCE'!BI110="O")),"",SUM('FIN1-SOURCE'!BH99,'FIN1-SOURCE'!BH110))</f>
        <v/>
      </c>
      <c r="I1384" s="280" t="str">
        <f>IF(AND(OR(AND('FIN1-SOURCE'!BI99="O",'FIN1-SOURCE'!BI110="O"),AND('FIN1-SOURCE'!BI99="K",'FIN1-SOURCE'!BI110="K")),SUM('FIN1-SOURCE'!BH99,'FIN1-SOURCE'!BH110)=0,ISNUMBER('FIN1-SOURCE'!BH122)),"",IF(OR('FIN1-SOURCE'!BI99="O",'FIN1-SOURCE'!BI110="O"),"O",IF(AND('FIN1-SOURCE'!BI99='FIN1-SOURCE'!BI110,OR('FIN1-SOURCE'!BI99="K",'FIN1-SOURCE'!BI99="W",'FIN1-SOURCE'!BI99="M")), UPPER('FIN1-SOURCE'!BI99),"")))</f>
        <v/>
      </c>
      <c r="J1384" s="281" t="s">
        <v>711</v>
      </c>
      <c r="K1384" s="280" t="str">
        <f>IF(AND(ISBLANK('FIN1-SOURCE'!BH122),$L$1384&lt;&gt;"M"),"",'FIN1-SOURCE'!BH122)</f>
        <v/>
      </c>
      <c r="L1384" s="280" t="str">
        <f>IF(ISBLANK('FIN1-SOURCE'!BI122),"",'FIN1-SOURCE'!BI122)</f>
        <v/>
      </c>
      <c r="M1384" s="257" t="str">
        <f t="shared" si="22"/>
        <v>OK</v>
      </c>
      <c r="N1384" s="15"/>
    </row>
    <row r="1385" spans="1:14" ht="33.75" x14ac:dyDescent="0.25">
      <c r="A1385" s="257" t="s">
        <v>834</v>
      </c>
      <c r="B1385" s="257" t="s">
        <v>3096</v>
      </c>
      <c r="C1385" s="257" t="s">
        <v>688</v>
      </c>
      <c r="D1385" s="277" t="s">
        <v>3097</v>
      </c>
      <c r="E1385" s="278" t="s">
        <v>711</v>
      </c>
      <c r="F1385" s="279" t="s">
        <v>688</v>
      </c>
      <c r="G1385" s="277" t="s">
        <v>3098</v>
      </c>
      <c r="H1385" s="280" t="str">
        <f>IF(OR(AND('FIN1-SOURCE'!BH100="",'FIN1-SOURCE'!BI100=""),AND('FIN1-SOURCE'!BH111="",'FIN1-SOURCE'!BI111=""),AND('FIN1-SOURCE'!BI100="K",'FIN1-SOURCE'!BI111="K"),OR('FIN1-SOURCE'!BI100="O",'FIN1-SOURCE'!BI111="O")),"",SUM('FIN1-SOURCE'!BH100,'FIN1-SOURCE'!BH111))</f>
        <v/>
      </c>
      <c r="I1385" s="280" t="str">
        <f>IF(AND(OR(AND('FIN1-SOURCE'!BI100="O",'FIN1-SOURCE'!BI111="O"),AND('FIN1-SOURCE'!BI100="K",'FIN1-SOURCE'!BI111="K")),SUM('FIN1-SOURCE'!BH100,'FIN1-SOURCE'!BH111)=0,ISNUMBER('FIN1-SOURCE'!BH123)),"",IF(OR('FIN1-SOURCE'!BI100="O",'FIN1-SOURCE'!BI111="O"),"O",IF(AND('FIN1-SOURCE'!BI100='FIN1-SOURCE'!BI111,OR('FIN1-SOURCE'!BI100="K",'FIN1-SOURCE'!BI100="W",'FIN1-SOURCE'!BI100="M")), UPPER('FIN1-SOURCE'!BI100),"")))</f>
        <v/>
      </c>
      <c r="J1385" s="281" t="s">
        <v>711</v>
      </c>
      <c r="K1385" s="280" t="str">
        <f>IF(AND(ISBLANK('FIN1-SOURCE'!BH123),$L$1385&lt;&gt;"M"),"",'FIN1-SOURCE'!BH123)</f>
        <v/>
      </c>
      <c r="L1385" s="280" t="str">
        <f>IF(ISBLANK('FIN1-SOURCE'!BI123),"",'FIN1-SOURCE'!BI123)</f>
        <v/>
      </c>
      <c r="M1385" s="257" t="str">
        <f t="shared" si="22"/>
        <v>OK</v>
      </c>
      <c r="N1385" s="15"/>
    </row>
    <row r="1386" spans="1:14" ht="33.75" x14ac:dyDescent="0.25">
      <c r="A1386" s="257" t="s">
        <v>834</v>
      </c>
      <c r="B1386" s="257" t="s">
        <v>3099</v>
      </c>
      <c r="C1386" s="257" t="s">
        <v>688</v>
      </c>
      <c r="D1386" s="277" t="s">
        <v>3100</v>
      </c>
      <c r="E1386" s="278" t="s">
        <v>711</v>
      </c>
      <c r="F1386" s="279" t="s">
        <v>688</v>
      </c>
      <c r="G1386" s="277" t="s">
        <v>3101</v>
      </c>
      <c r="H1386" s="280" t="str">
        <f>IF(OR(AND('FIN1-SOURCE'!BH101="",'FIN1-SOURCE'!BI101=""),AND('FIN1-SOURCE'!BH112="",'FIN1-SOURCE'!BI112=""),AND('FIN1-SOURCE'!BI101="K",'FIN1-SOURCE'!BI112="K"),OR('FIN1-SOURCE'!BI101="O",'FIN1-SOURCE'!BI112="O")),"",SUM('FIN1-SOURCE'!BH101,'FIN1-SOURCE'!BH112))</f>
        <v/>
      </c>
      <c r="I1386" s="280" t="str">
        <f>IF(AND(OR(AND('FIN1-SOURCE'!BI101="O",'FIN1-SOURCE'!BI112="O"),AND('FIN1-SOURCE'!BI101="K",'FIN1-SOURCE'!BI112="K")),SUM('FIN1-SOURCE'!BH101,'FIN1-SOURCE'!BH112)=0,ISNUMBER('FIN1-SOURCE'!BH124)),"",IF(OR('FIN1-SOURCE'!BI101="O",'FIN1-SOURCE'!BI112="O"),"O",IF(AND('FIN1-SOURCE'!BI101='FIN1-SOURCE'!BI112,OR('FIN1-SOURCE'!BI101="K",'FIN1-SOURCE'!BI101="W",'FIN1-SOURCE'!BI101="M")), UPPER('FIN1-SOURCE'!BI101),"")))</f>
        <v/>
      </c>
      <c r="J1386" s="281" t="s">
        <v>711</v>
      </c>
      <c r="K1386" s="280" t="str">
        <f>IF(AND(ISBLANK('FIN1-SOURCE'!BH124),$L$1386&lt;&gt;"M"),"",'FIN1-SOURCE'!BH124)</f>
        <v/>
      </c>
      <c r="L1386" s="280" t="str">
        <f>IF(ISBLANK('FIN1-SOURCE'!BI124),"",'FIN1-SOURCE'!BI124)</f>
        <v/>
      </c>
      <c r="M1386" s="257" t="str">
        <f t="shared" si="22"/>
        <v>OK</v>
      </c>
      <c r="N1386" s="15"/>
    </row>
    <row r="1387" spans="1:14" ht="33.75" x14ac:dyDescent="0.25">
      <c r="A1387" s="257" t="s">
        <v>834</v>
      </c>
      <c r="B1387" s="257" t="s">
        <v>7994</v>
      </c>
      <c r="C1387" s="257" t="s">
        <v>688</v>
      </c>
      <c r="D1387" s="277" t="s">
        <v>7995</v>
      </c>
      <c r="E1387" s="278" t="s">
        <v>711</v>
      </c>
      <c r="F1387" s="279" t="s">
        <v>688</v>
      </c>
      <c r="G1387" s="277" t="s">
        <v>3102</v>
      </c>
      <c r="H1387" s="280" t="str">
        <f>IF(OR(AND('FIN1-SOURCE'!BH102="",'FIN1-SOURCE'!BI102=""),AND('FIN1-SOURCE'!BH113="",'FIN1-SOURCE'!BI113=""),AND('FIN1-SOURCE'!BI102="K",'FIN1-SOURCE'!BI113="K"),OR('FIN1-SOURCE'!BI102="O",'FIN1-SOURCE'!BI113="O")),"",SUM('FIN1-SOURCE'!BH102,'FIN1-SOURCE'!BH113))</f>
        <v/>
      </c>
      <c r="I1387" s="280" t="str">
        <f>IF(AND(OR(AND('FIN1-SOURCE'!BI102="O",'FIN1-SOURCE'!BI113="O"),AND('FIN1-SOURCE'!BI102="K",'FIN1-SOURCE'!BI113="K")),SUM('FIN1-SOURCE'!BH102,'FIN1-SOURCE'!BH113)=0,ISNUMBER('FIN1-SOURCE'!BH125)),"",IF(OR('FIN1-SOURCE'!BI102="O",'FIN1-SOURCE'!BI113="O"),"O",IF(AND('FIN1-SOURCE'!BI102='FIN1-SOURCE'!BI113,OR('FIN1-SOURCE'!BI102="K",'FIN1-SOURCE'!BI102="W",'FIN1-SOURCE'!BI102="M")), UPPER('FIN1-SOURCE'!BI102),"")))</f>
        <v/>
      </c>
      <c r="J1387" s="281" t="s">
        <v>711</v>
      </c>
      <c r="K1387" s="280" t="str">
        <f>IF(AND(ISBLANK('FIN1-SOURCE'!BH125),$L$1387&lt;&gt;"M"),"",'FIN1-SOURCE'!BH125)</f>
        <v/>
      </c>
      <c r="L1387" s="280" t="str">
        <f>IF(ISBLANK('FIN1-SOURCE'!BI125),"",'FIN1-SOURCE'!BI125)</f>
        <v/>
      </c>
      <c r="M1387" s="257" t="str">
        <f t="shared" si="22"/>
        <v>OK</v>
      </c>
      <c r="N1387" s="15"/>
    </row>
    <row r="1388" spans="1:14" ht="33.75" x14ac:dyDescent="0.25">
      <c r="A1388" s="257" t="s">
        <v>834</v>
      </c>
      <c r="B1388" s="257" t="s">
        <v>7996</v>
      </c>
      <c r="C1388" s="257" t="s">
        <v>688</v>
      </c>
      <c r="D1388" s="277" t="s">
        <v>7997</v>
      </c>
      <c r="E1388" s="278" t="s">
        <v>711</v>
      </c>
      <c r="F1388" s="279" t="s">
        <v>688</v>
      </c>
      <c r="G1388" s="277" t="s">
        <v>3103</v>
      </c>
      <c r="H1388" s="280" t="str">
        <f>IF(OR(AND('FIN1-SOURCE'!BH103="",'FIN1-SOURCE'!BI103=""),AND('FIN1-SOURCE'!BH115="",'FIN1-SOURCE'!BI115=""),AND('FIN1-SOURCE'!BI103="K",'FIN1-SOURCE'!BI115="K"),OR('FIN1-SOURCE'!BI103="O",'FIN1-SOURCE'!BI115="O")),"",SUM('FIN1-SOURCE'!BH103,'FIN1-SOURCE'!BH115))</f>
        <v/>
      </c>
      <c r="I1388" s="280" t="str">
        <f>IF(AND(OR(AND('FIN1-SOURCE'!BI103="O",'FIN1-SOURCE'!BI115="O"),AND('FIN1-SOURCE'!BI103="K",'FIN1-SOURCE'!BI115="K")),SUM('FIN1-SOURCE'!BH103,'FIN1-SOURCE'!BH115)=0,ISNUMBER('FIN1-SOURCE'!BH126)),"",IF(OR('FIN1-SOURCE'!BI103="O",'FIN1-SOURCE'!BI115="O"),"O",IF(AND('FIN1-SOURCE'!BI103='FIN1-SOURCE'!BI115,OR('FIN1-SOURCE'!BI103="K",'FIN1-SOURCE'!BI103="W",'FIN1-SOURCE'!BI103="M")), UPPER('FIN1-SOURCE'!BI103),"")))</f>
        <v/>
      </c>
      <c r="J1388" s="281" t="s">
        <v>711</v>
      </c>
      <c r="K1388" s="280" t="str">
        <f>IF(AND(ISBLANK('FIN1-SOURCE'!BH126),$L$1388&lt;&gt;"M"),"",'FIN1-SOURCE'!BH126)</f>
        <v/>
      </c>
      <c r="L1388" s="280" t="str">
        <f>IF(ISBLANK('FIN1-SOURCE'!BI126),"",'FIN1-SOURCE'!BI126)</f>
        <v/>
      </c>
      <c r="M1388" s="257" t="str">
        <f t="shared" si="22"/>
        <v>OK</v>
      </c>
      <c r="N1388" s="15"/>
    </row>
    <row r="1389" spans="1:14" ht="33.75" x14ac:dyDescent="0.25">
      <c r="A1389" s="257" t="s">
        <v>834</v>
      </c>
      <c r="B1389" s="257" t="s">
        <v>7998</v>
      </c>
      <c r="C1389" s="257" t="s">
        <v>688</v>
      </c>
      <c r="D1389" s="277" t="s">
        <v>7999</v>
      </c>
      <c r="E1389" s="278" t="s">
        <v>711</v>
      </c>
      <c r="F1389" s="279" t="s">
        <v>688</v>
      </c>
      <c r="G1389" s="277" t="s">
        <v>3104</v>
      </c>
      <c r="H1389" s="280" t="str">
        <f>IF(OR(AND('FIN1-SOURCE'!BH107="",'FIN1-SOURCE'!BI107=""),AND('FIN1-SOURCE'!BH125="",'FIN1-SOURCE'!BI125=""),AND('FIN1-SOURCE'!BI107="K",'FIN1-SOURCE'!BI125="K"),OR('FIN1-SOURCE'!BI107="O",'FIN1-SOURCE'!BI125="O")),"",SUM('FIN1-SOURCE'!BH107,'FIN1-SOURCE'!BH125))</f>
        <v/>
      </c>
      <c r="I1389" s="280" t="str">
        <f>IF(AND(OR(AND('FIN1-SOURCE'!BI107="O",'FIN1-SOURCE'!BI125="O"),AND('FIN1-SOURCE'!BI107="K",'FIN1-SOURCE'!BI125="K")),SUM('FIN1-SOURCE'!BH107,'FIN1-SOURCE'!BH125)=0,ISNUMBER('FIN1-SOURCE'!BH127)),"",IF(OR('FIN1-SOURCE'!BI107="O",'FIN1-SOURCE'!BI125="O"),"O",IF(AND('FIN1-SOURCE'!BI107='FIN1-SOURCE'!BI125,OR('FIN1-SOURCE'!BI107="K",'FIN1-SOURCE'!BI107="W",'FIN1-SOURCE'!BI107="M")), UPPER('FIN1-SOURCE'!BI107),"")))</f>
        <v/>
      </c>
      <c r="J1389" s="281" t="s">
        <v>711</v>
      </c>
      <c r="K1389" s="280" t="str">
        <f>IF(AND(ISBLANK('FIN1-SOURCE'!BH127),$L$1389&lt;&gt;"M"),"",'FIN1-SOURCE'!BH127)</f>
        <v/>
      </c>
      <c r="L1389" s="280" t="str">
        <f>IF(ISBLANK('FIN1-SOURCE'!BI127),"",'FIN1-SOURCE'!BI127)</f>
        <v/>
      </c>
      <c r="M1389" s="257" t="str">
        <f t="shared" si="22"/>
        <v>OK</v>
      </c>
      <c r="N1389" s="15"/>
    </row>
    <row r="1390" spans="1:14" ht="45" x14ac:dyDescent="0.25">
      <c r="A1390" s="257" t="s">
        <v>834</v>
      </c>
      <c r="B1390" s="257" t="s">
        <v>8000</v>
      </c>
      <c r="C1390" s="257" t="s">
        <v>688</v>
      </c>
      <c r="D1390" s="277" t="s">
        <v>8001</v>
      </c>
      <c r="E1390" s="278" t="s">
        <v>711</v>
      </c>
      <c r="F1390" s="279" t="s">
        <v>688</v>
      </c>
      <c r="G1390" s="277" t="s">
        <v>3105</v>
      </c>
      <c r="H1390" s="280" t="str">
        <f>IF(OR(AND('FIN1-SOURCE'!BH71="",'FIN1-SOURCE'!BI71=""),AND('FIN1-SOURCE'!BH87="",'FIN1-SOURCE'!BI87=""),AND('FIN1-SOURCE'!BH121="",'FIN1-SOURCE'!BI121=""),AND('FIN1-SOURCE'!BI71="K",'FIN1-SOURCE'!BI87="K",'FIN1-SOURCE'!BI121="K"),OR('FIN1-SOURCE'!BI71="O",'FIN1-SOURCE'!BI87="O",'FIN1-SOURCE'!BI121="O")),"",SUM('FIN1-SOURCE'!BH71,'FIN1-SOURCE'!BH87,'FIN1-SOURCE'!BH121))</f>
        <v/>
      </c>
      <c r="I1390" s="280" t="str">
        <f>IF(AND(OR(AND('FIN1-SOURCE'!BI71="O",'FIN1-SOURCE'!BI87="O",'FIN1-SOURCE'!BI121="O"),AND('FIN1-SOURCE'!BI71="K",'FIN1-SOURCE'!BI87="K",'FIN1-SOURCE'!BI121="K")),SUM('FIN1-SOURCE'!BH71,'FIN1-SOURCE'!BH87,'FIN1-SOURCE'!BH121)=0,ISNUMBER('FIN1-SOURCE'!BH128)),"",IF(OR('FIN1-SOURCE'!BI71="O",'FIN1-SOURCE'!BI87="O",'FIN1-SOURCE'!BI121="O"),"O",IF(AND('FIN1-SOURCE'!BI71='FIN1-SOURCE'!BI87,'FIN1-SOURCE'!BI87='FIN1-SOURCE'!BI121,OR('FIN1-SOURCE'!BI71="K",'FIN1-SOURCE'!BI71="W",'FIN1-SOURCE'!BI71="M")), UPPER('FIN1-SOURCE'!BI71),"")))</f>
        <v/>
      </c>
      <c r="J1390" s="281" t="s">
        <v>711</v>
      </c>
      <c r="K1390" s="280" t="str">
        <f>IF(AND(ISBLANK('FIN1-SOURCE'!BH128),$L$1390&lt;&gt;"M"),"",'FIN1-SOURCE'!BH128)</f>
        <v/>
      </c>
      <c r="L1390" s="280" t="str">
        <f>IF(ISBLANK('FIN1-SOURCE'!BI128),"",'FIN1-SOURCE'!BI128)</f>
        <v/>
      </c>
      <c r="M1390" s="257" t="str">
        <f t="shared" si="22"/>
        <v>OK</v>
      </c>
      <c r="N1390" s="15"/>
    </row>
    <row r="1391" spans="1:14" ht="45" x14ac:dyDescent="0.25">
      <c r="A1391" s="257" t="s">
        <v>834</v>
      </c>
      <c r="B1391" s="257" t="s">
        <v>8002</v>
      </c>
      <c r="C1391" s="257" t="s">
        <v>688</v>
      </c>
      <c r="D1391" s="277" t="s">
        <v>8003</v>
      </c>
      <c r="E1391" s="278" t="s">
        <v>711</v>
      </c>
      <c r="F1391" s="279" t="s">
        <v>688</v>
      </c>
      <c r="G1391" s="277" t="s">
        <v>3106</v>
      </c>
      <c r="H1391" s="280" t="str">
        <f>IF(OR(AND('FIN1-SOURCE'!BH72="",'FIN1-SOURCE'!BI72=""),AND('FIN1-SOURCE'!BH88="",'FIN1-SOURCE'!BI88=""),AND('FIN1-SOURCE'!BH122="",'FIN1-SOURCE'!BI122=""),AND('FIN1-SOURCE'!BI72="K",'FIN1-SOURCE'!BI88="K",'FIN1-SOURCE'!BI122="K"),OR('FIN1-SOURCE'!BI72="O",'FIN1-SOURCE'!BI88="O",'FIN1-SOURCE'!BI122="O")),"",SUM('FIN1-SOURCE'!BH72,'FIN1-SOURCE'!BH88,'FIN1-SOURCE'!BH122))</f>
        <v/>
      </c>
      <c r="I1391" s="280" t="str">
        <f>IF(AND(OR(AND('FIN1-SOURCE'!BI72="O",'FIN1-SOURCE'!BI88="O",'FIN1-SOURCE'!BI122="O"),AND('FIN1-SOURCE'!BI72="K",'FIN1-SOURCE'!BI88="K",'FIN1-SOURCE'!BI122="K")),SUM('FIN1-SOURCE'!BH72,'FIN1-SOURCE'!BH88,'FIN1-SOURCE'!BH122)=0,ISNUMBER('FIN1-SOURCE'!BH129)),"",IF(OR('FIN1-SOURCE'!BI72="O",'FIN1-SOURCE'!BI88="O",'FIN1-SOURCE'!BI122="O"),"O",IF(AND('FIN1-SOURCE'!BI72='FIN1-SOURCE'!BI88,'FIN1-SOURCE'!BI88='FIN1-SOURCE'!BI122,OR('FIN1-SOURCE'!BI72="K",'FIN1-SOURCE'!BI72="W",'FIN1-SOURCE'!BI72="M")), UPPER('FIN1-SOURCE'!BI72),"")))</f>
        <v/>
      </c>
      <c r="J1391" s="281" t="s">
        <v>711</v>
      </c>
      <c r="K1391" s="280" t="str">
        <f>IF(AND(ISBLANK('FIN1-SOURCE'!BH129),$L$1391&lt;&gt;"M"),"",'FIN1-SOURCE'!BH129)</f>
        <v/>
      </c>
      <c r="L1391" s="280" t="str">
        <f>IF(ISBLANK('FIN1-SOURCE'!BI129),"",'FIN1-SOURCE'!BI129)</f>
        <v/>
      </c>
      <c r="M1391" s="257" t="str">
        <f t="shared" si="22"/>
        <v>OK</v>
      </c>
      <c r="N1391" s="15"/>
    </row>
    <row r="1392" spans="1:14" ht="45" x14ac:dyDescent="0.25">
      <c r="A1392" s="257" t="s">
        <v>834</v>
      </c>
      <c r="B1392" s="257" t="s">
        <v>8004</v>
      </c>
      <c r="C1392" s="257" t="s">
        <v>688</v>
      </c>
      <c r="D1392" s="277" t="s">
        <v>8005</v>
      </c>
      <c r="E1392" s="278" t="s">
        <v>711</v>
      </c>
      <c r="F1392" s="279" t="s">
        <v>688</v>
      </c>
      <c r="G1392" s="277" t="s">
        <v>3107</v>
      </c>
      <c r="H1392" s="280" t="str">
        <f>IF(OR(AND('FIN1-SOURCE'!BH73="",'FIN1-SOURCE'!BI73=""),AND('FIN1-SOURCE'!BH89="",'FIN1-SOURCE'!BI89=""),AND('FIN1-SOURCE'!BH123="",'FIN1-SOURCE'!BI123=""),AND('FIN1-SOURCE'!BI73="K",'FIN1-SOURCE'!BI89="K",'FIN1-SOURCE'!BI123="K"),OR('FIN1-SOURCE'!BI73="O",'FIN1-SOURCE'!BI89="O",'FIN1-SOURCE'!BI123="O")),"",SUM('FIN1-SOURCE'!BH73,'FIN1-SOURCE'!BH89,'FIN1-SOURCE'!BH123))</f>
        <v/>
      </c>
      <c r="I1392" s="280" t="str">
        <f>IF(AND(OR(AND('FIN1-SOURCE'!BI73="O",'FIN1-SOURCE'!BI89="O",'FIN1-SOURCE'!BI123="O"),AND('FIN1-SOURCE'!BI73="K",'FIN1-SOURCE'!BI89="K",'FIN1-SOURCE'!BI123="K")),SUM('FIN1-SOURCE'!BH73,'FIN1-SOURCE'!BH89,'FIN1-SOURCE'!BH123)=0,ISNUMBER('FIN1-SOURCE'!BH130)),"",IF(OR('FIN1-SOURCE'!BI73="O",'FIN1-SOURCE'!BI89="O",'FIN1-SOURCE'!BI123="O"),"O",IF(AND('FIN1-SOURCE'!BI73='FIN1-SOURCE'!BI89,'FIN1-SOURCE'!BI89='FIN1-SOURCE'!BI123,OR('FIN1-SOURCE'!BI73="K",'FIN1-SOURCE'!BI73="W",'FIN1-SOURCE'!BI73="M")), UPPER('FIN1-SOURCE'!BI73),"")))</f>
        <v/>
      </c>
      <c r="J1392" s="281" t="s">
        <v>711</v>
      </c>
      <c r="K1392" s="280" t="str">
        <f>IF(AND(ISBLANK('FIN1-SOURCE'!BH130),$L$1392&lt;&gt;"M"),"",'FIN1-SOURCE'!BH130)</f>
        <v/>
      </c>
      <c r="L1392" s="280" t="str">
        <f>IF(ISBLANK('FIN1-SOURCE'!BI130),"",'FIN1-SOURCE'!BI130)</f>
        <v/>
      </c>
      <c r="M1392" s="257" t="str">
        <f t="shared" si="22"/>
        <v>OK</v>
      </c>
      <c r="N1392" s="15"/>
    </row>
    <row r="1393" spans="1:14" ht="45" x14ac:dyDescent="0.25">
      <c r="A1393" s="257" t="s">
        <v>834</v>
      </c>
      <c r="B1393" s="257" t="s">
        <v>8006</v>
      </c>
      <c r="C1393" s="257" t="s">
        <v>688</v>
      </c>
      <c r="D1393" s="277" t="s">
        <v>8007</v>
      </c>
      <c r="E1393" s="278" t="s">
        <v>711</v>
      </c>
      <c r="F1393" s="279" t="s">
        <v>688</v>
      </c>
      <c r="G1393" s="277" t="s">
        <v>3108</v>
      </c>
      <c r="H1393" s="280" t="str">
        <f>IF(OR(AND('FIN1-SOURCE'!BH74="",'FIN1-SOURCE'!BI74=""),AND('FIN1-SOURCE'!BH90="",'FIN1-SOURCE'!BI90=""),AND('FIN1-SOURCE'!BH124="",'FIN1-SOURCE'!BI124=""),AND('FIN1-SOURCE'!BI74="K",'FIN1-SOURCE'!BI90="K",'FIN1-SOURCE'!BI124="K"),OR('FIN1-SOURCE'!BI74="O",'FIN1-SOURCE'!BI90="O",'FIN1-SOURCE'!BI124="O")),"",SUM('FIN1-SOURCE'!BH74,'FIN1-SOURCE'!BH90,'FIN1-SOURCE'!BH124))</f>
        <v/>
      </c>
      <c r="I1393" s="280" t="str">
        <f>IF(AND(OR(AND('FIN1-SOURCE'!BI74="O",'FIN1-SOURCE'!BI90="O",'FIN1-SOURCE'!BI124="O"),AND('FIN1-SOURCE'!BI74="K",'FIN1-SOURCE'!BI90="K",'FIN1-SOURCE'!BI124="K")),SUM('FIN1-SOURCE'!BH74,'FIN1-SOURCE'!BH90,'FIN1-SOURCE'!BH124)=0,ISNUMBER('FIN1-SOURCE'!BH131)),"",IF(OR('FIN1-SOURCE'!BI74="O",'FIN1-SOURCE'!BI90="O",'FIN1-SOURCE'!BI124="O"),"O",IF(AND('FIN1-SOURCE'!BI74='FIN1-SOURCE'!BI90,'FIN1-SOURCE'!BI90='FIN1-SOURCE'!BI124,OR('FIN1-SOURCE'!BI74="K",'FIN1-SOURCE'!BI74="W",'FIN1-SOURCE'!BI74="M")), UPPER('FIN1-SOURCE'!BI74),"")))</f>
        <v/>
      </c>
      <c r="J1393" s="281" t="s">
        <v>711</v>
      </c>
      <c r="K1393" s="280" t="str">
        <f>IF(AND(ISBLANK('FIN1-SOURCE'!BH131),$L$1393&lt;&gt;"M"),"",'FIN1-SOURCE'!BH131)</f>
        <v/>
      </c>
      <c r="L1393" s="280" t="str">
        <f>IF(ISBLANK('FIN1-SOURCE'!BI131),"",'FIN1-SOURCE'!BI131)</f>
        <v/>
      </c>
      <c r="M1393" s="257" t="str">
        <f t="shared" ref="M1393:M1456" si="23">IF(AND(ISNUMBER(H1393),ISNUMBER(K1393)),IF(OR(ROUND(H1393,0)&lt;&gt;ROUND(K1393,0),I1393&lt;&gt;L1393),"Check","OK"),IF(OR(AND(H1393&lt;&gt;K1393,I1393&lt;&gt;"M",L1393&lt;&gt;"M"),I1393&lt;&gt;L1393),"Check","OK"))</f>
        <v>OK</v>
      </c>
      <c r="N1393" s="15"/>
    </row>
    <row r="1394" spans="1:14" ht="45" x14ac:dyDescent="0.25">
      <c r="A1394" s="257" t="s">
        <v>834</v>
      </c>
      <c r="B1394" s="257" t="s">
        <v>8008</v>
      </c>
      <c r="C1394" s="257" t="s">
        <v>688</v>
      </c>
      <c r="D1394" s="277" t="s">
        <v>8009</v>
      </c>
      <c r="E1394" s="278" t="s">
        <v>711</v>
      </c>
      <c r="F1394" s="279" t="s">
        <v>688</v>
      </c>
      <c r="G1394" s="277" t="s">
        <v>3109</v>
      </c>
      <c r="H1394" s="280" t="str">
        <f>IF(OR(AND('FIN1-SOURCE'!BH75="",'FIN1-SOURCE'!BI75=""),AND('FIN1-SOURCE'!BH91="",'FIN1-SOURCE'!BI91=""),AND('FIN1-SOURCE'!BH125="",'FIN1-SOURCE'!BI125=""),AND('FIN1-SOURCE'!BI75="K",'FIN1-SOURCE'!BI91="K",'FIN1-SOURCE'!BI125="K"),OR('FIN1-SOURCE'!BI75="O",'FIN1-SOURCE'!BI91="O",'FIN1-SOURCE'!BI125="O")),"",SUM('FIN1-SOURCE'!BH75,'FIN1-SOURCE'!BH91,'FIN1-SOURCE'!BH125))</f>
        <v/>
      </c>
      <c r="I1394" s="280" t="str">
        <f>IF(AND(OR(AND('FIN1-SOURCE'!BI75="O",'FIN1-SOURCE'!BI91="O",'FIN1-SOURCE'!BI125="O"),AND('FIN1-SOURCE'!BI75="K",'FIN1-SOURCE'!BI91="K",'FIN1-SOURCE'!BI125="K")),SUM('FIN1-SOURCE'!BH75,'FIN1-SOURCE'!BH91,'FIN1-SOURCE'!BH125)=0,ISNUMBER('FIN1-SOURCE'!BH132)),"",IF(OR('FIN1-SOURCE'!BI75="O",'FIN1-SOURCE'!BI91="O",'FIN1-SOURCE'!BI125="O"),"O",IF(AND('FIN1-SOURCE'!BI75='FIN1-SOURCE'!BI91,'FIN1-SOURCE'!BI91='FIN1-SOURCE'!BI125,OR('FIN1-SOURCE'!BI75="K",'FIN1-SOURCE'!BI75="W",'FIN1-SOURCE'!BI75="M")), UPPER('FIN1-SOURCE'!BI75),"")))</f>
        <v/>
      </c>
      <c r="J1394" s="281" t="s">
        <v>711</v>
      </c>
      <c r="K1394" s="280" t="str">
        <f>IF(AND(ISBLANK('FIN1-SOURCE'!BH132),$L$1394&lt;&gt;"M"),"",'FIN1-SOURCE'!BH132)</f>
        <v/>
      </c>
      <c r="L1394" s="280" t="str">
        <f>IF(ISBLANK('FIN1-SOURCE'!BI132),"",'FIN1-SOURCE'!BI132)</f>
        <v/>
      </c>
      <c r="M1394" s="257" t="str">
        <f t="shared" si="23"/>
        <v>OK</v>
      </c>
      <c r="N1394" s="15"/>
    </row>
    <row r="1395" spans="1:14" ht="33.75" x14ac:dyDescent="0.25">
      <c r="A1395" s="257" t="s">
        <v>834</v>
      </c>
      <c r="B1395" s="257" t="s">
        <v>8010</v>
      </c>
      <c r="C1395" s="257" t="s">
        <v>688</v>
      </c>
      <c r="D1395" s="277" t="s">
        <v>8011</v>
      </c>
      <c r="E1395" s="278" t="s">
        <v>711</v>
      </c>
      <c r="F1395" s="279" t="s">
        <v>688</v>
      </c>
      <c r="G1395" s="277" t="s">
        <v>3110</v>
      </c>
      <c r="H1395" s="280" t="str">
        <f>IF(OR(AND('FIN1-SOURCE'!BH77="",'FIN1-SOURCE'!BI77=""),AND('FIN1-SOURCE'!BH126="",'FIN1-SOURCE'!BI126=""),AND('FIN1-SOURCE'!BI77="K",'FIN1-SOURCE'!BI126="K"),OR('FIN1-SOURCE'!BI77="O",'FIN1-SOURCE'!BI126="O")),"",SUM('FIN1-SOURCE'!BH77,'FIN1-SOURCE'!BH126))</f>
        <v/>
      </c>
      <c r="I1395" s="280" t="str">
        <f>IF(AND(OR(AND('FIN1-SOURCE'!BI77="O",'FIN1-SOURCE'!BI126="O"),AND('FIN1-SOURCE'!BI77="K",'FIN1-SOURCE'!BI126="K")),SUM('FIN1-SOURCE'!BH77,'FIN1-SOURCE'!BH126)=0,ISNUMBER('FIN1-SOURCE'!BH133)),"",IF(OR('FIN1-SOURCE'!BI77="O",'FIN1-SOURCE'!BI126="O"),"O",IF(AND('FIN1-SOURCE'!BI77='FIN1-SOURCE'!BI126,OR('FIN1-SOURCE'!BI77="K",'FIN1-SOURCE'!BI77="W",'FIN1-SOURCE'!BI77="M")), UPPER('FIN1-SOURCE'!BI77),"")))</f>
        <v/>
      </c>
      <c r="J1395" s="281" t="s">
        <v>711</v>
      </c>
      <c r="K1395" s="280" t="str">
        <f>IF(AND(ISBLANK('FIN1-SOURCE'!BH133),$L$1395&lt;&gt;"M"),"",'FIN1-SOURCE'!BH133)</f>
        <v/>
      </c>
      <c r="L1395" s="280" t="str">
        <f>IF(ISBLANK('FIN1-SOURCE'!BI133),"",'FIN1-SOURCE'!BI133)</f>
        <v/>
      </c>
      <c r="M1395" s="257" t="str">
        <f t="shared" si="23"/>
        <v>OK</v>
      </c>
      <c r="N1395" s="15"/>
    </row>
    <row r="1396" spans="1:14" ht="45" x14ac:dyDescent="0.25">
      <c r="A1396" s="257" t="s">
        <v>834</v>
      </c>
      <c r="B1396" s="257" t="s">
        <v>8012</v>
      </c>
      <c r="C1396" s="257" t="s">
        <v>688</v>
      </c>
      <c r="D1396" s="277" t="s">
        <v>8013</v>
      </c>
      <c r="E1396" s="278" t="s">
        <v>711</v>
      </c>
      <c r="F1396" s="279" t="s">
        <v>688</v>
      </c>
      <c r="G1396" s="277" t="s">
        <v>3111</v>
      </c>
      <c r="H1396" s="280" t="str">
        <f>IF(OR(AND('FIN1-SOURCE'!BH78="",'FIN1-SOURCE'!BI78=""),AND('FIN1-SOURCE'!BH92="",'FIN1-SOURCE'!BI92=""),AND('FIN1-SOURCE'!BH116="",'FIN1-SOURCE'!BI116=""),AND('FIN1-SOURCE'!BI78="K",'FIN1-SOURCE'!BI92="K",'FIN1-SOURCE'!BI116="K"),OR('FIN1-SOURCE'!BI78="O",'FIN1-SOURCE'!BI92="O",'FIN1-SOURCE'!BI116="O")),"",SUM('FIN1-SOURCE'!BH78,'FIN1-SOURCE'!BH92,'FIN1-SOURCE'!BH116))</f>
        <v/>
      </c>
      <c r="I1396" s="280" t="str">
        <f>IF(AND(OR(AND('FIN1-SOURCE'!BI78="O",'FIN1-SOURCE'!BI92="O",'FIN1-SOURCE'!BI116="O"),AND('FIN1-SOURCE'!BI78="K",'FIN1-SOURCE'!BI92="K",'FIN1-SOURCE'!BI116="K")),SUM('FIN1-SOURCE'!BH78,'FIN1-SOURCE'!BH92,'FIN1-SOURCE'!BH116)=0,ISNUMBER('FIN1-SOURCE'!BH134)),"",IF(OR('FIN1-SOURCE'!BI78="O",'FIN1-SOURCE'!BI92="O",'FIN1-SOURCE'!BI116="O"),"O",IF(AND('FIN1-SOURCE'!BI78='FIN1-SOURCE'!BI92,'FIN1-SOURCE'!BI92='FIN1-SOURCE'!BI116,OR('FIN1-SOURCE'!BI78="K",'FIN1-SOURCE'!BI78="W",'FIN1-SOURCE'!BI78="M")), UPPER('FIN1-SOURCE'!BI78),"")))</f>
        <v/>
      </c>
      <c r="J1396" s="281" t="s">
        <v>711</v>
      </c>
      <c r="K1396" s="280" t="str">
        <f>IF(AND(ISBLANK('FIN1-SOURCE'!BH134),$L$1396&lt;&gt;"M"),"",'FIN1-SOURCE'!BH134)</f>
        <v/>
      </c>
      <c r="L1396" s="280" t="str">
        <f>IF(ISBLANK('FIN1-SOURCE'!BI134),"",'FIN1-SOURCE'!BI134)</f>
        <v/>
      </c>
      <c r="M1396" s="257" t="str">
        <f t="shared" si="23"/>
        <v>OK</v>
      </c>
      <c r="N1396" s="15"/>
    </row>
    <row r="1397" spans="1:14" ht="33.75" x14ac:dyDescent="0.25">
      <c r="A1397" s="257" t="s">
        <v>834</v>
      </c>
      <c r="B1397" s="257" t="s">
        <v>8014</v>
      </c>
      <c r="C1397" s="257" t="s">
        <v>688</v>
      </c>
      <c r="D1397" s="277" t="s">
        <v>8015</v>
      </c>
      <c r="E1397" s="278" t="s">
        <v>711</v>
      </c>
      <c r="F1397" s="279" t="s">
        <v>688</v>
      </c>
      <c r="G1397" s="277" t="s">
        <v>8016</v>
      </c>
      <c r="H1397" s="280" t="str">
        <f>IF(OR(AND('FIN1-SOURCE'!BH107="",'FIN1-SOURCE'!BI107=""),AND('FIN1-SOURCE'!BH132="",'FIN1-SOURCE'!BI132=""),AND('FIN1-SOURCE'!BI107="K",'FIN1-SOURCE'!BI132="K"),OR('FIN1-SOURCE'!BI107="O",'FIN1-SOURCE'!BI132="O")),"",SUM('FIN1-SOURCE'!BH107,'FIN1-SOURCE'!BH132))</f>
        <v/>
      </c>
      <c r="I1397" s="280" t="str">
        <f>IF(AND(OR(AND('FIN1-SOURCE'!BI107="O",'FIN1-SOURCE'!BI132="O"),AND('FIN1-SOURCE'!BI107="K",'FIN1-SOURCE'!BI132="K")),SUM('FIN1-SOURCE'!BH107,'FIN1-SOURCE'!BH132)=0,ISNUMBER('FIN1-SOURCE'!BH135)),"",IF(OR('FIN1-SOURCE'!BI107="O",'FIN1-SOURCE'!BI132="O"),"O",IF(AND('FIN1-SOURCE'!BI107='FIN1-SOURCE'!BI132,OR('FIN1-SOURCE'!BI107="K",'FIN1-SOURCE'!BI107="W",'FIN1-SOURCE'!BI107="M")), UPPER('FIN1-SOURCE'!BI107),"")))</f>
        <v/>
      </c>
      <c r="J1397" s="281" t="s">
        <v>711</v>
      </c>
      <c r="K1397" s="280" t="str">
        <f>IF(AND(ISBLANK('FIN1-SOURCE'!BH135),$L$1397&lt;&gt;"M"),"",'FIN1-SOURCE'!BH135)</f>
        <v/>
      </c>
      <c r="L1397" s="280" t="str">
        <f>IF(ISBLANK('FIN1-SOURCE'!BI135),"",'FIN1-SOURCE'!BI135)</f>
        <v/>
      </c>
      <c r="M1397" s="257" t="str">
        <f t="shared" si="23"/>
        <v>OK</v>
      </c>
      <c r="N1397" s="15"/>
    </row>
    <row r="1398" spans="1:14" ht="33.75" x14ac:dyDescent="0.25">
      <c r="A1398" s="257" t="s">
        <v>834</v>
      </c>
      <c r="B1398" s="257" t="s">
        <v>3112</v>
      </c>
      <c r="C1398" s="257" t="s">
        <v>688</v>
      </c>
      <c r="D1398" s="277" t="s">
        <v>1133</v>
      </c>
      <c r="E1398" s="278" t="s">
        <v>711</v>
      </c>
      <c r="F1398" s="279" t="s">
        <v>688</v>
      </c>
      <c r="G1398" s="277" t="s">
        <v>1134</v>
      </c>
      <c r="H1398" s="280" t="str">
        <f>IF(OR(AND('FIN1-SOURCE'!BE31="",'FIN1-SOURCE'!BF31=""),AND('FIN1-SOURCE'!BH31="",'FIN1-SOURCE'!BI31=""),AND('FIN1-SOURCE'!BF31="K",'FIN1-SOURCE'!BI31="K"),OR('FIN1-SOURCE'!BF31="O",'FIN1-SOURCE'!BI31="O")),"",SUM('FIN1-SOURCE'!BE31,'FIN1-SOURCE'!BH31))</f>
        <v/>
      </c>
      <c r="I1398" s="280" t="str">
        <f xml:space="preserve"> IF(AND(OR(AND('FIN1-SOURCE'!BF31="O",'FIN1-SOURCE'!BI31="O"),AND('FIN1-SOURCE'!BF31="K",'FIN1-SOURCE'!BI31="K")),SUM('FIN1-SOURCE'!BE31,'FIN1-SOURCE'!BH31)=0,ISNUMBER('FIN1-SOURCE'!BK31)),"",IF(OR('FIN1-SOURCE'!BF31="O",'FIN1-SOURCE'!BI31="O"),"O",IF(AND('FIN1-SOURCE'!BF31='FIN1-SOURCE'!BI31,OR('FIN1-SOURCE'!BF31="K",'FIN1-SOURCE'!BF31="W",'FIN1-SOURCE'!BF31="M")),UPPER( 'FIN1-SOURCE'!BF31),"")))</f>
        <v/>
      </c>
      <c r="J1398" s="281" t="s">
        <v>711</v>
      </c>
      <c r="K1398" s="280" t="str">
        <f>IF(AND(ISBLANK('FIN1-SOURCE'!BK31),$L$1398&lt;&gt;"M"),"",'FIN1-SOURCE'!BK31)</f>
        <v/>
      </c>
      <c r="L1398" s="280" t="str">
        <f>IF(ISBLANK('FIN1-SOURCE'!BL31),"",'FIN1-SOURCE'!BL31)</f>
        <v/>
      </c>
      <c r="M1398" s="257" t="str">
        <f t="shared" si="23"/>
        <v>OK</v>
      </c>
      <c r="N1398" s="15"/>
    </row>
    <row r="1399" spans="1:14" ht="33.75" x14ac:dyDescent="0.25">
      <c r="A1399" s="257" t="s">
        <v>834</v>
      </c>
      <c r="B1399" s="257" t="s">
        <v>3113</v>
      </c>
      <c r="C1399" s="257" t="s">
        <v>688</v>
      </c>
      <c r="D1399" s="277" t="s">
        <v>1136</v>
      </c>
      <c r="E1399" s="278" t="s">
        <v>711</v>
      </c>
      <c r="F1399" s="279" t="s">
        <v>688</v>
      </c>
      <c r="G1399" s="277" t="s">
        <v>1137</v>
      </c>
      <c r="H1399" s="280" t="str">
        <f>IF(OR(AND('FIN1-SOURCE'!BE32="",'FIN1-SOURCE'!BF32=""),AND('FIN1-SOURCE'!BH32="",'FIN1-SOURCE'!BI32=""),AND('FIN1-SOURCE'!BF32="K",'FIN1-SOURCE'!BI32="K"),OR('FIN1-SOURCE'!BF32="O",'FIN1-SOURCE'!BI32="O")),"",SUM('FIN1-SOURCE'!BE32,'FIN1-SOURCE'!BH32))</f>
        <v/>
      </c>
      <c r="I1399" s="280" t="str">
        <f xml:space="preserve"> IF(AND(OR(AND('FIN1-SOURCE'!BF32="O",'FIN1-SOURCE'!BI32="O"),AND('FIN1-SOURCE'!BF32="K",'FIN1-SOURCE'!BI32="K")),SUM('FIN1-SOURCE'!BE32,'FIN1-SOURCE'!BH32)=0,ISNUMBER('FIN1-SOURCE'!BK32)),"",IF(OR('FIN1-SOURCE'!BF32="O",'FIN1-SOURCE'!BI32="O"),"O",IF(AND('FIN1-SOURCE'!BF32='FIN1-SOURCE'!BI32,OR('FIN1-SOURCE'!BF32="K",'FIN1-SOURCE'!BF32="W",'FIN1-SOURCE'!BF32="M")),UPPER( 'FIN1-SOURCE'!BF32),"")))</f>
        <v/>
      </c>
      <c r="J1399" s="281" t="s">
        <v>711</v>
      </c>
      <c r="K1399" s="280" t="str">
        <f>IF(AND(ISBLANK('FIN1-SOURCE'!BK32),$L$1399&lt;&gt;"M"),"",'FIN1-SOURCE'!BK32)</f>
        <v/>
      </c>
      <c r="L1399" s="280" t="str">
        <f>IF(ISBLANK('FIN1-SOURCE'!BL32),"",'FIN1-SOURCE'!BL32)</f>
        <v/>
      </c>
      <c r="M1399" s="257" t="str">
        <f t="shared" si="23"/>
        <v>OK</v>
      </c>
      <c r="N1399" s="15"/>
    </row>
    <row r="1400" spans="1:14" ht="33.75" x14ac:dyDescent="0.25">
      <c r="A1400" s="257" t="s">
        <v>834</v>
      </c>
      <c r="B1400" s="257" t="s">
        <v>3114</v>
      </c>
      <c r="C1400" s="257" t="s">
        <v>688</v>
      </c>
      <c r="D1400" s="277" t="s">
        <v>1139</v>
      </c>
      <c r="E1400" s="278" t="s">
        <v>711</v>
      </c>
      <c r="F1400" s="279" t="s">
        <v>688</v>
      </c>
      <c r="G1400" s="277" t="s">
        <v>1140</v>
      </c>
      <c r="H1400" s="280" t="str">
        <f>IF(OR(AND('FIN1-SOURCE'!BE33="",'FIN1-SOURCE'!BF33=""),AND('FIN1-SOURCE'!BH33="",'FIN1-SOURCE'!BI33=""),AND('FIN1-SOURCE'!BF33="K",'FIN1-SOURCE'!BI33="K"),OR('FIN1-SOURCE'!BF33="O",'FIN1-SOURCE'!BI33="O")),"",SUM('FIN1-SOURCE'!BE33,'FIN1-SOURCE'!BH33))</f>
        <v/>
      </c>
      <c r="I1400" s="280" t="str">
        <f xml:space="preserve"> IF(AND(OR(AND('FIN1-SOURCE'!BF33="O",'FIN1-SOURCE'!BI33="O"),AND('FIN1-SOURCE'!BF33="K",'FIN1-SOURCE'!BI33="K")),SUM('FIN1-SOURCE'!BE33,'FIN1-SOURCE'!BH33)=0,ISNUMBER('FIN1-SOURCE'!BK33)),"",IF(OR('FIN1-SOURCE'!BF33="O",'FIN1-SOURCE'!BI33="O"),"O",IF(AND('FIN1-SOURCE'!BF33='FIN1-SOURCE'!BI33,OR('FIN1-SOURCE'!BF33="K",'FIN1-SOURCE'!BF33="W",'FIN1-SOURCE'!BF33="M")),UPPER( 'FIN1-SOURCE'!BF33),"")))</f>
        <v/>
      </c>
      <c r="J1400" s="281" t="s">
        <v>711</v>
      </c>
      <c r="K1400" s="280" t="str">
        <f>IF(AND(ISBLANK('FIN1-SOURCE'!BK33),$L$1400&lt;&gt;"M"),"",'FIN1-SOURCE'!BK33)</f>
        <v/>
      </c>
      <c r="L1400" s="280" t="str">
        <f>IF(ISBLANK('FIN1-SOURCE'!BL33),"",'FIN1-SOURCE'!BL33)</f>
        <v/>
      </c>
      <c r="M1400" s="257" t="str">
        <f t="shared" si="23"/>
        <v>OK</v>
      </c>
      <c r="N1400" s="15"/>
    </row>
    <row r="1401" spans="1:14" ht="33.75" x14ac:dyDescent="0.25">
      <c r="A1401" s="257" t="s">
        <v>834</v>
      </c>
      <c r="B1401" s="257" t="s">
        <v>3115</v>
      </c>
      <c r="C1401" s="257" t="s">
        <v>688</v>
      </c>
      <c r="D1401" s="277" t="s">
        <v>3116</v>
      </c>
      <c r="E1401" s="278" t="s">
        <v>711</v>
      </c>
      <c r="F1401" s="279" t="s">
        <v>688</v>
      </c>
      <c r="G1401" s="277" t="s">
        <v>1143</v>
      </c>
      <c r="H1401" s="280" t="str">
        <f>IF(OR(AND('FIN1-SOURCE'!BK32="",'FIN1-SOURCE'!BL32=""),AND('FIN1-SOURCE'!BK33="",'FIN1-SOURCE'!BL33=""),AND('FIN1-SOURCE'!BL32="K",'FIN1-SOURCE'!BL33="K"),OR('FIN1-SOURCE'!BL32="O",'FIN1-SOURCE'!BL33="O")),"",SUM('FIN1-SOURCE'!BK32,'FIN1-SOURCE'!BK33))</f>
        <v/>
      </c>
      <c r="I1401" s="280" t="str">
        <f>IF(AND(OR(AND('FIN1-SOURCE'!BL32="O",'FIN1-SOURCE'!BL33="O"),AND('FIN1-SOURCE'!BL32="K",'FIN1-SOURCE'!BL33="K")),SUM('FIN1-SOURCE'!BK32,'FIN1-SOURCE'!BK33)=0,ISNUMBER('FIN1-SOURCE'!BK34)),"",IF(OR('FIN1-SOURCE'!BL32="O",'FIN1-SOURCE'!BL33="O"),"O",IF(AND('FIN1-SOURCE'!BL32='FIN1-SOURCE'!BL33,OR('FIN1-SOURCE'!BL32="K",'FIN1-SOURCE'!BL32="W",'FIN1-SOURCE'!BL32="M")), UPPER('FIN1-SOURCE'!BL32),"")))</f>
        <v/>
      </c>
      <c r="J1401" s="281" t="s">
        <v>711</v>
      </c>
      <c r="K1401" s="280" t="str">
        <f>IF(AND(ISBLANK('FIN1-SOURCE'!BK34),$L$1401&lt;&gt;"M"),"",'FIN1-SOURCE'!BK34)</f>
        <v/>
      </c>
      <c r="L1401" s="280" t="str">
        <f>IF(ISBLANK('FIN1-SOURCE'!BL34),"",'FIN1-SOURCE'!BL34)</f>
        <v/>
      </c>
      <c r="M1401" s="257" t="str">
        <f t="shared" si="23"/>
        <v>OK</v>
      </c>
      <c r="N1401" s="15"/>
    </row>
    <row r="1402" spans="1:14" ht="33.75" x14ac:dyDescent="0.25">
      <c r="A1402" s="257" t="s">
        <v>834</v>
      </c>
      <c r="B1402" s="257" t="s">
        <v>3117</v>
      </c>
      <c r="C1402" s="257" t="s">
        <v>688</v>
      </c>
      <c r="D1402" s="277" t="s">
        <v>3118</v>
      </c>
      <c r="E1402" s="278" t="s">
        <v>711</v>
      </c>
      <c r="F1402" s="279" t="s">
        <v>688</v>
      </c>
      <c r="G1402" s="277" t="s">
        <v>1146</v>
      </c>
      <c r="H1402" s="280" t="str">
        <f>IF(OR(AND('FIN1-SOURCE'!BK31="",'FIN1-SOURCE'!BL31=""),AND('FIN1-SOURCE'!BK34="",'FIN1-SOURCE'!BL34=""),AND('FIN1-SOURCE'!BL31="K",'FIN1-SOURCE'!BL34="K"),OR('FIN1-SOURCE'!BL31="O",'FIN1-SOURCE'!BL34="O")),"",SUM('FIN1-SOURCE'!BK31,'FIN1-SOURCE'!BK34))</f>
        <v/>
      </c>
      <c r="I1402" s="280" t="str">
        <f>IF(AND(OR(AND('FIN1-SOURCE'!BL31="O",'FIN1-SOURCE'!BL34="O"),AND('FIN1-SOURCE'!BL31="K",'FIN1-SOURCE'!BL34="K")),SUM('FIN1-SOURCE'!BK31,'FIN1-SOURCE'!BK34)=0,ISNUMBER('FIN1-SOURCE'!BK35)),"",IF(OR('FIN1-SOURCE'!BL31="O",'FIN1-SOURCE'!BL34="O"),"O",IF(AND('FIN1-SOURCE'!BL31='FIN1-SOURCE'!BL34,OR('FIN1-SOURCE'!BL31="K",'FIN1-SOURCE'!BL31="W",'FIN1-SOURCE'!BL31="M")), UPPER('FIN1-SOURCE'!BL31),"")))</f>
        <v/>
      </c>
      <c r="J1402" s="281" t="s">
        <v>711</v>
      </c>
      <c r="K1402" s="280" t="str">
        <f>IF(AND(ISBLANK('FIN1-SOURCE'!BK35),$L$1402&lt;&gt;"M"),"",'FIN1-SOURCE'!BK35)</f>
        <v/>
      </c>
      <c r="L1402" s="280" t="str">
        <f>IF(ISBLANK('FIN1-SOURCE'!BL35),"",'FIN1-SOURCE'!BL35)</f>
        <v/>
      </c>
      <c r="M1402" s="257" t="str">
        <f t="shared" si="23"/>
        <v>OK</v>
      </c>
      <c r="N1402" s="15"/>
    </row>
    <row r="1403" spans="1:14" ht="33.75" x14ac:dyDescent="0.25">
      <c r="A1403" s="257" t="s">
        <v>834</v>
      </c>
      <c r="B1403" s="257" t="s">
        <v>3119</v>
      </c>
      <c r="C1403" s="257" t="s">
        <v>688</v>
      </c>
      <c r="D1403" s="277" t="s">
        <v>1148</v>
      </c>
      <c r="E1403" s="278" t="s">
        <v>711</v>
      </c>
      <c r="F1403" s="279" t="s">
        <v>688</v>
      </c>
      <c r="G1403" s="277" t="s">
        <v>1149</v>
      </c>
      <c r="H1403" s="280" t="str">
        <f>IF(OR(AND('FIN1-SOURCE'!BE36="",'FIN1-SOURCE'!BF36=""),AND('FIN1-SOURCE'!BH36="",'FIN1-SOURCE'!BI36=""),AND('FIN1-SOURCE'!BF36="K",'FIN1-SOURCE'!BI36="K"),OR('FIN1-SOURCE'!BF36="O",'FIN1-SOURCE'!BI36="O")),"",SUM('FIN1-SOURCE'!BE36,'FIN1-SOURCE'!BH36))</f>
        <v/>
      </c>
      <c r="I1403" s="280" t="str">
        <f xml:space="preserve"> IF(AND(OR(AND('FIN1-SOURCE'!BF36="O",'FIN1-SOURCE'!BI36="O"),AND('FIN1-SOURCE'!BF36="K",'FIN1-SOURCE'!BI36="K")),SUM('FIN1-SOURCE'!BE36,'FIN1-SOURCE'!BH36)=0,ISNUMBER('FIN1-SOURCE'!BK36)),"",IF(OR('FIN1-SOURCE'!BF36="O",'FIN1-SOURCE'!BI36="O"),"O",IF(AND('FIN1-SOURCE'!BF36='FIN1-SOURCE'!BI36,OR('FIN1-SOURCE'!BF36="K",'FIN1-SOURCE'!BF36="W",'FIN1-SOURCE'!BF36="M")),UPPER( 'FIN1-SOURCE'!BF36),"")))</f>
        <v/>
      </c>
      <c r="J1403" s="281" t="s">
        <v>711</v>
      </c>
      <c r="K1403" s="280" t="str">
        <f>IF(AND(ISBLANK('FIN1-SOURCE'!BK36),$L$1403&lt;&gt;"M"),"",'FIN1-SOURCE'!BK36)</f>
        <v/>
      </c>
      <c r="L1403" s="280" t="str">
        <f>IF(ISBLANK('FIN1-SOURCE'!BL36),"",'FIN1-SOURCE'!BL36)</f>
        <v/>
      </c>
      <c r="M1403" s="257" t="str">
        <f t="shared" si="23"/>
        <v>OK</v>
      </c>
      <c r="N1403" s="15"/>
    </row>
    <row r="1404" spans="1:14" ht="33.75" x14ac:dyDescent="0.25">
      <c r="A1404" s="257" t="s">
        <v>834</v>
      </c>
      <c r="B1404" s="257" t="s">
        <v>3120</v>
      </c>
      <c r="C1404" s="257" t="s">
        <v>688</v>
      </c>
      <c r="D1404" s="277" t="s">
        <v>1151</v>
      </c>
      <c r="E1404" s="278" t="s">
        <v>711</v>
      </c>
      <c r="F1404" s="279" t="s">
        <v>688</v>
      </c>
      <c r="G1404" s="277" t="s">
        <v>1152</v>
      </c>
      <c r="H1404" s="280" t="str">
        <f>IF(OR(AND('FIN1-SOURCE'!BE37="",'FIN1-SOURCE'!BF37=""),AND('FIN1-SOURCE'!BH37="",'FIN1-SOURCE'!BI37=""),AND('FIN1-SOURCE'!BF37="K",'FIN1-SOURCE'!BI37="K"),OR('FIN1-SOURCE'!BF37="O",'FIN1-SOURCE'!BI37="O")),"",SUM('FIN1-SOURCE'!BE37,'FIN1-SOURCE'!BH37))</f>
        <v/>
      </c>
      <c r="I1404" s="280" t="str">
        <f xml:space="preserve"> IF(AND(OR(AND('FIN1-SOURCE'!BF37="O",'FIN1-SOURCE'!BI37="O"),AND('FIN1-SOURCE'!BF37="K",'FIN1-SOURCE'!BI37="K")),SUM('FIN1-SOURCE'!BE37,'FIN1-SOURCE'!BH37)=0,ISNUMBER('FIN1-SOURCE'!BK37)),"",IF(OR('FIN1-SOURCE'!BF37="O",'FIN1-SOURCE'!BI37="O"),"O",IF(AND('FIN1-SOURCE'!BF37='FIN1-SOURCE'!BI37,OR('FIN1-SOURCE'!BF37="K",'FIN1-SOURCE'!BF37="W",'FIN1-SOURCE'!BF37="M")),UPPER( 'FIN1-SOURCE'!BF37),"")))</f>
        <v/>
      </c>
      <c r="J1404" s="281" t="s">
        <v>711</v>
      </c>
      <c r="K1404" s="280" t="str">
        <f>IF(AND(ISBLANK('FIN1-SOURCE'!BK37),$L$1404&lt;&gt;"M"),"",'FIN1-SOURCE'!BK37)</f>
        <v/>
      </c>
      <c r="L1404" s="280" t="str">
        <f>IF(ISBLANK('FIN1-SOURCE'!BL37),"",'FIN1-SOURCE'!BL37)</f>
        <v/>
      </c>
      <c r="M1404" s="257" t="str">
        <f t="shared" si="23"/>
        <v>OK</v>
      </c>
      <c r="N1404" s="15"/>
    </row>
    <row r="1405" spans="1:14" ht="33.75" x14ac:dyDescent="0.25">
      <c r="A1405" s="257" t="s">
        <v>834</v>
      </c>
      <c r="B1405" s="257" t="s">
        <v>3121</v>
      </c>
      <c r="C1405" s="257" t="s">
        <v>688</v>
      </c>
      <c r="D1405" s="277" t="s">
        <v>1154</v>
      </c>
      <c r="E1405" s="278" t="s">
        <v>711</v>
      </c>
      <c r="F1405" s="279" t="s">
        <v>688</v>
      </c>
      <c r="G1405" s="277" t="s">
        <v>1155</v>
      </c>
      <c r="H1405" s="280" t="str">
        <f>IF(OR(AND('FIN1-SOURCE'!BE38="",'FIN1-SOURCE'!BF38=""),AND('FIN1-SOURCE'!BH38="",'FIN1-SOURCE'!BI38=""),AND('FIN1-SOURCE'!BF38="K",'FIN1-SOURCE'!BI38="K"),OR('FIN1-SOURCE'!BF38="O",'FIN1-SOURCE'!BI38="O")),"",SUM('FIN1-SOURCE'!BE38,'FIN1-SOURCE'!BH38))</f>
        <v/>
      </c>
      <c r="I1405" s="280" t="str">
        <f xml:space="preserve"> IF(AND(OR(AND('FIN1-SOURCE'!BF38="O",'FIN1-SOURCE'!BI38="O"),AND('FIN1-SOURCE'!BF38="K",'FIN1-SOURCE'!BI38="K")),SUM('FIN1-SOURCE'!BE38,'FIN1-SOURCE'!BH38)=0,ISNUMBER('FIN1-SOURCE'!BK38)),"",IF(OR('FIN1-SOURCE'!BF38="O",'FIN1-SOURCE'!BI38="O"),"O",IF(AND('FIN1-SOURCE'!BF38='FIN1-SOURCE'!BI38,OR('FIN1-SOURCE'!BF38="K",'FIN1-SOURCE'!BF38="W",'FIN1-SOURCE'!BF38="M")),UPPER( 'FIN1-SOURCE'!BF38),"")))</f>
        <v/>
      </c>
      <c r="J1405" s="281" t="s">
        <v>711</v>
      </c>
      <c r="K1405" s="280" t="str">
        <f>IF(AND(ISBLANK('FIN1-SOURCE'!BK38),$L$1405&lt;&gt;"M"),"",'FIN1-SOURCE'!BK38)</f>
        <v/>
      </c>
      <c r="L1405" s="280" t="str">
        <f>IF(ISBLANK('FIN1-SOURCE'!BL38),"",'FIN1-SOURCE'!BL38)</f>
        <v/>
      </c>
      <c r="M1405" s="257" t="str">
        <f t="shared" si="23"/>
        <v>OK</v>
      </c>
      <c r="N1405" s="15"/>
    </row>
    <row r="1406" spans="1:14" ht="33.75" x14ac:dyDescent="0.25">
      <c r="A1406" s="257" t="s">
        <v>834</v>
      </c>
      <c r="B1406" s="257" t="s">
        <v>3122</v>
      </c>
      <c r="C1406" s="257" t="s">
        <v>688</v>
      </c>
      <c r="D1406" s="277" t="s">
        <v>3123</v>
      </c>
      <c r="E1406" s="278" t="s">
        <v>711</v>
      </c>
      <c r="F1406" s="279" t="s">
        <v>688</v>
      </c>
      <c r="G1406" s="277" t="s">
        <v>1158</v>
      </c>
      <c r="H1406" s="280" t="str">
        <f>IF(OR(AND('FIN1-SOURCE'!BK37="",'FIN1-SOURCE'!BL37=""),AND('FIN1-SOURCE'!BK38="",'FIN1-SOURCE'!BL38=""),AND('FIN1-SOURCE'!BL37="K",'FIN1-SOURCE'!BL38="K"),OR('FIN1-SOURCE'!BL37="O",'FIN1-SOURCE'!BL38="O")),"",SUM('FIN1-SOURCE'!BK37,'FIN1-SOURCE'!BK38))</f>
        <v/>
      </c>
      <c r="I1406" s="280" t="str">
        <f>IF(AND(OR(AND('FIN1-SOURCE'!BL37="O",'FIN1-SOURCE'!BL38="O"),AND('FIN1-SOURCE'!BL37="K",'FIN1-SOURCE'!BL38="K")),SUM('FIN1-SOURCE'!BK37,'FIN1-SOURCE'!BK38)=0,ISNUMBER('FIN1-SOURCE'!BK39)),"",IF(OR('FIN1-SOURCE'!BL37="O",'FIN1-SOURCE'!BL38="O"),"O",IF(AND('FIN1-SOURCE'!BL37='FIN1-SOURCE'!BL38,OR('FIN1-SOURCE'!BL37="K",'FIN1-SOURCE'!BL37="W",'FIN1-SOURCE'!BL37="M")), UPPER('FIN1-SOURCE'!BL37),"")))</f>
        <v/>
      </c>
      <c r="J1406" s="281" t="s">
        <v>711</v>
      </c>
      <c r="K1406" s="280" t="str">
        <f>IF(AND(ISBLANK('FIN1-SOURCE'!BK39),$L$1406&lt;&gt;"M"),"",'FIN1-SOURCE'!BK39)</f>
        <v/>
      </c>
      <c r="L1406" s="280" t="str">
        <f>IF(ISBLANK('FIN1-SOURCE'!BL39),"",'FIN1-SOURCE'!BL39)</f>
        <v/>
      </c>
      <c r="M1406" s="257" t="str">
        <f t="shared" si="23"/>
        <v>OK</v>
      </c>
      <c r="N1406" s="15"/>
    </row>
    <row r="1407" spans="1:14" ht="33.75" x14ac:dyDescent="0.25">
      <c r="A1407" s="257" t="s">
        <v>834</v>
      </c>
      <c r="B1407" s="257" t="s">
        <v>3124</v>
      </c>
      <c r="C1407" s="257" t="s">
        <v>688</v>
      </c>
      <c r="D1407" s="277" t="s">
        <v>3125</v>
      </c>
      <c r="E1407" s="278" t="s">
        <v>711</v>
      </c>
      <c r="F1407" s="279" t="s">
        <v>688</v>
      </c>
      <c r="G1407" s="277" t="s">
        <v>1161</v>
      </c>
      <c r="H1407" s="280" t="str">
        <f>IF(OR(AND('FIN1-SOURCE'!BE40="",'FIN1-SOURCE'!BF40=""),AND('FIN1-SOURCE'!BH40="",'FIN1-SOURCE'!BI40=""),AND('FIN1-SOURCE'!BF40="K",'FIN1-SOURCE'!BI40="K"),OR('FIN1-SOURCE'!BF40="O",'FIN1-SOURCE'!BI40="O")),"",SUM('FIN1-SOURCE'!BE40,'FIN1-SOURCE'!BH40))</f>
        <v/>
      </c>
      <c r="I1407" s="280" t="str">
        <f xml:space="preserve"> IF(AND(OR(AND('FIN1-SOURCE'!BF40="O",'FIN1-SOURCE'!BI40="O"),AND('FIN1-SOURCE'!BF40="K",'FIN1-SOURCE'!BI40="K")),SUM('FIN1-SOURCE'!BE40,'FIN1-SOURCE'!BH40)=0,ISNUMBER('FIN1-SOURCE'!BK40)),"",IF(OR('FIN1-SOURCE'!BF40="O",'FIN1-SOURCE'!BI40="O"),"O",IF(AND('FIN1-SOURCE'!BF40='FIN1-SOURCE'!BI40,OR('FIN1-SOURCE'!BF40="K",'FIN1-SOURCE'!BF40="W",'FIN1-SOURCE'!BF40="M")),UPPER( 'FIN1-SOURCE'!BF40),"")))</f>
        <v/>
      </c>
      <c r="J1407" s="281" t="s">
        <v>711</v>
      </c>
      <c r="K1407" s="280" t="str">
        <f>IF(AND(ISBLANK('FIN1-SOURCE'!BK40),$L$1407&lt;&gt;"M"),"",'FIN1-SOURCE'!BK40)</f>
        <v/>
      </c>
      <c r="L1407" s="280" t="str">
        <f>IF(ISBLANK('FIN1-SOURCE'!BL40),"",'FIN1-SOURCE'!BL40)</f>
        <v/>
      </c>
      <c r="M1407" s="257" t="str">
        <f t="shared" si="23"/>
        <v>OK</v>
      </c>
      <c r="N1407" s="15"/>
    </row>
    <row r="1408" spans="1:14" ht="33.75" x14ac:dyDescent="0.25">
      <c r="A1408" s="257" t="s">
        <v>834</v>
      </c>
      <c r="B1408" s="257" t="s">
        <v>3126</v>
      </c>
      <c r="C1408" s="257" t="s">
        <v>688</v>
      </c>
      <c r="D1408" s="277" t="s">
        <v>3127</v>
      </c>
      <c r="E1408" s="278" t="s">
        <v>711</v>
      </c>
      <c r="F1408" s="279" t="s">
        <v>688</v>
      </c>
      <c r="G1408" s="277" t="s">
        <v>1164</v>
      </c>
      <c r="H1408" s="280" t="str">
        <f>IF(OR(AND('FIN1-SOURCE'!BE41="",'FIN1-SOURCE'!BF41=""),AND('FIN1-SOURCE'!BH41="",'FIN1-SOURCE'!BI41=""),AND('FIN1-SOURCE'!BF41="K",'FIN1-SOURCE'!BI41="K"),OR('FIN1-SOURCE'!BF41="O",'FIN1-SOURCE'!BI41="O")),"",SUM('FIN1-SOURCE'!BE41,'FIN1-SOURCE'!BH41))</f>
        <v/>
      </c>
      <c r="I1408" s="280" t="str">
        <f xml:space="preserve"> IF(AND(OR(AND('FIN1-SOURCE'!BF41="O",'FIN1-SOURCE'!BI41="O"),AND('FIN1-SOURCE'!BF41="K",'FIN1-SOURCE'!BI41="K")),SUM('FIN1-SOURCE'!BE41,'FIN1-SOURCE'!BH41)=0,ISNUMBER('FIN1-SOURCE'!BK41)),"",IF(OR('FIN1-SOURCE'!BF41="O",'FIN1-SOURCE'!BI41="O"),"O",IF(AND('FIN1-SOURCE'!BF41='FIN1-SOURCE'!BI41,OR('FIN1-SOURCE'!BF41="K",'FIN1-SOURCE'!BF41="W",'FIN1-SOURCE'!BF41="M")),UPPER( 'FIN1-SOURCE'!BF41),"")))</f>
        <v/>
      </c>
      <c r="J1408" s="281" t="s">
        <v>711</v>
      </c>
      <c r="K1408" s="280" t="str">
        <f>IF(AND(ISBLANK('FIN1-SOURCE'!BK41),$L$1408&lt;&gt;"M"),"",'FIN1-SOURCE'!BK41)</f>
        <v/>
      </c>
      <c r="L1408" s="280" t="str">
        <f>IF(ISBLANK('FIN1-SOURCE'!BL41),"",'FIN1-SOURCE'!BL41)</f>
        <v/>
      </c>
      <c r="M1408" s="257" t="str">
        <f t="shared" si="23"/>
        <v>OK</v>
      </c>
      <c r="N1408" s="15"/>
    </row>
    <row r="1409" spans="1:14" ht="33.75" x14ac:dyDescent="0.25">
      <c r="A1409" s="257" t="s">
        <v>834</v>
      </c>
      <c r="B1409" s="257" t="s">
        <v>3128</v>
      </c>
      <c r="C1409" s="257" t="s">
        <v>688</v>
      </c>
      <c r="D1409" s="277" t="s">
        <v>3129</v>
      </c>
      <c r="E1409" s="278" t="s">
        <v>711</v>
      </c>
      <c r="F1409" s="279" t="s">
        <v>688</v>
      </c>
      <c r="G1409" s="277" t="s">
        <v>1167</v>
      </c>
      <c r="H1409" s="280" t="str">
        <f>IF(OR(AND('FIN1-SOURCE'!BK40="",'FIN1-SOURCE'!BL40=""),AND('FIN1-SOURCE'!BK41="",'FIN1-SOURCE'!BL41=""),AND('FIN1-SOURCE'!BL40="K",'FIN1-SOURCE'!BL41="K"),OR('FIN1-SOURCE'!BL40="O",'FIN1-SOURCE'!BL41="O")),"",SUM('FIN1-SOURCE'!BK40,'FIN1-SOURCE'!BK41))</f>
        <v/>
      </c>
      <c r="I1409" s="280" t="str">
        <f>IF(AND(OR(AND('FIN1-SOURCE'!BL40="O",'FIN1-SOURCE'!BL41="O"),AND('FIN1-SOURCE'!BL40="K",'FIN1-SOURCE'!BL41="K")),SUM('FIN1-SOURCE'!BK40,'FIN1-SOURCE'!BK41)=0,ISNUMBER('FIN1-SOURCE'!BK42)),"",IF(OR('FIN1-SOURCE'!BL40="O",'FIN1-SOURCE'!BL41="O"),"O",IF(AND('FIN1-SOURCE'!BL40='FIN1-SOURCE'!BL41,OR('FIN1-SOURCE'!BL40="K",'FIN1-SOURCE'!BL40="W",'FIN1-SOURCE'!BL40="M")), UPPER('FIN1-SOURCE'!BL40),"")))</f>
        <v/>
      </c>
      <c r="J1409" s="281" t="s">
        <v>711</v>
      </c>
      <c r="K1409" s="280" t="str">
        <f>IF(AND(ISBLANK('FIN1-SOURCE'!BK42),$L$1409&lt;&gt;"M"),"",'FIN1-SOURCE'!BK42)</f>
        <v/>
      </c>
      <c r="L1409" s="280" t="str">
        <f>IF(ISBLANK('FIN1-SOURCE'!BL42),"",'FIN1-SOURCE'!BL42)</f>
        <v/>
      </c>
      <c r="M1409" s="257" t="str">
        <f t="shared" si="23"/>
        <v>OK</v>
      </c>
      <c r="N1409" s="15"/>
    </row>
    <row r="1410" spans="1:14" ht="33.75" x14ac:dyDescent="0.25">
      <c r="A1410" s="257" t="s">
        <v>834</v>
      </c>
      <c r="B1410" s="257" t="s">
        <v>3130</v>
      </c>
      <c r="C1410" s="257" t="s">
        <v>688</v>
      </c>
      <c r="D1410" s="277" t="s">
        <v>3131</v>
      </c>
      <c r="E1410" s="278" t="s">
        <v>711</v>
      </c>
      <c r="F1410" s="279" t="s">
        <v>688</v>
      </c>
      <c r="G1410" s="277" t="s">
        <v>1170</v>
      </c>
      <c r="H1410" s="280" t="str">
        <f>IF(OR(AND('FIN1-SOURCE'!BE43="",'FIN1-SOURCE'!BF43=""),AND('FIN1-SOURCE'!BH43="",'FIN1-SOURCE'!BI43=""),AND('FIN1-SOURCE'!BF43="K",'FIN1-SOURCE'!BI43="K"),OR('FIN1-SOURCE'!BF43="O",'FIN1-SOURCE'!BI43="O")),"",SUM('FIN1-SOURCE'!BE43,'FIN1-SOURCE'!BH43))</f>
        <v/>
      </c>
      <c r="I1410" s="280" t="str">
        <f xml:space="preserve"> IF(AND(OR(AND('FIN1-SOURCE'!BF43="O",'FIN1-SOURCE'!BI43="O"),AND('FIN1-SOURCE'!BF43="K",'FIN1-SOURCE'!BI43="K")),SUM('FIN1-SOURCE'!BE43,'FIN1-SOURCE'!BH43)=0,ISNUMBER('FIN1-SOURCE'!BK43)),"",IF(OR('FIN1-SOURCE'!BF43="O",'FIN1-SOURCE'!BI43="O"),"O",IF(AND('FIN1-SOURCE'!BF43='FIN1-SOURCE'!BI43,OR('FIN1-SOURCE'!BF43="K",'FIN1-SOURCE'!BF43="W",'FIN1-SOURCE'!BF43="M")),UPPER( 'FIN1-SOURCE'!BF43),"")))</f>
        <v/>
      </c>
      <c r="J1410" s="281" t="s">
        <v>711</v>
      </c>
      <c r="K1410" s="280" t="str">
        <f>IF(AND(ISBLANK('FIN1-SOURCE'!BK43),$L$1410&lt;&gt;"M"),"",'FIN1-SOURCE'!BK43)</f>
        <v/>
      </c>
      <c r="L1410" s="280" t="str">
        <f>IF(ISBLANK('FIN1-SOURCE'!BL43),"",'FIN1-SOURCE'!BL43)</f>
        <v/>
      </c>
      <c r="M1410" s="257" t="str">
        <f t="shared" si="23"/>
        <v>OK</v>
      </c>
      <c r="N1410" s="15"/>
    </row>
    <row r="1411" spans="1:14" ht="33.75" x14ac:dyDescent="0.25">
      <c r="A1411" s="257" t="s">
        <v>834</v>
      </c>
      <c r="B1411" s="257" t="s">
        <v>3132</v>
      </c>
      <c r="C1411" s="257" t="s">
        <v>688</v>
      </c>
      <c r="D1411" s="277" t="s">
        <v>3133</v>
      </c>
      <c r="E1411" s="278" t="s">
        <v>711</v>
      </c>
      <c r="F1411" s="279" t="s">
        <v>688</v>
      </c>
      <c r="G1411" s="277" t="s">
        <v>1173</v>
      </c>
      <c r="H1411" s="280" t="str">
        <f>IF(OR(AND('FIN1-SOURCE'!BK42="",'FIN1-SOURCE'!BL42=""),AND('FIN1-SOURCE'!BK43="",'FIN1-SOURCE'!BL43=""),AND('FIN1-SOURCE'!BL42="K",'FIN1-SOURCE'!BL43="K"),OR('FIN1-SOURCE'!BL42="O",'FIN1-SOURCE'!BL43="O")),"",SUM('FIN1-SOURCE'!BK42,'FIN1-SOURCE'!BK43))</f>
        <v/>
      </c>
      <c r="I1411" s="280" t="str">
        <f>IF(AND(OR(AND('FIN1-SOURCE'!BL42="O",'FIN1-SOURCE'!BL43="O"),AND('FIN1-SOURCE'!BL42="K",'FIN1-SOURCE'!BL43="K")),SUM('FIN1-SOURCE'!BK42,'FIN1-SOURCE'!BK43)=0,ISNUMBER('FIN1-SOURCE'!BK44)),"",IF(OR('FIN1-SOURCE'!BL42="O",'FIN1-SOURCE'!BL43="O"),"O",IF(AND('FIN1-SOURCE'!BL42='FIN1-SOURCE'!BL43,OR('FIN1-SOURCE'!BL42="K",'FIN1-SOURCE'!BL42="W",'FIN1-SOURCE'!BL42="M")), UPPER('FIN1-SOURCE'!BL42),"")))</f>
        <v/>
      </c>
      <c r="J1411" s="281" t="s">
        <v>711</v>
      </c>
      <c r="K1411" s="280" t="str">
        <f>IF(AND(ISBLANK('FIN1-SOURCE'!BK44),$L$1411&lt;&gt;"M"),"",'FIN1-SOURCE'!BK44)</f>
        <v/>
      </c>
      <c r="L1411" s="280" t="str">
        <f>IF(ISBLANK('FIN1-SOURCE'!BL44),"",'FIN1-SOURCE'!BL44)</f>
        <v/>
      </c>
      <c r="M1411" s="257" t="str">
        <f t="shared" si="23"/>
        <v>OK</v>
      </c>
      <c r="N1411" s="15"/>
    </row>
    <row r="1412" spans="1:14" ht="45" x14ac:dyDescent="0.25">
      <c r="A1412" s="257" t="s">
        <v>834</v>
      </c>
      <c r="B1412" s="257" t="s">
        <v>3134</v>
      </c>
      <c r="C1412" s="257" t="s">
        <v>688</v>
      </c>
      <c r="D1412" s="277" t="s">
        <v>3135</v>
      </c>
      <c r="E1412" s="278" t="s">
        <v>711</v>
      </c>
      <c r="F1412" s="279" t="s">
        <v>688</v>
      </c>
      <c r="G1412" s="277" t="s">
        <v>1176</v>
      </c>
      <c r="H1412" s="280" t="str">
        <f>IF(OR(AND('FIN1-SOURCE'!BK35="",'FIN1-SOURCE'!BL35=""),AND('FIN1-SOURCE'!BK39="",'FIN1-SOURCE'!BL39=""),AND('FIN1-SOURCE'!BK44="",'FIN1-SOURCE'!BL44=""),AND('FIN1-SOURCE'!BL35="K",'FIN1-SOURCE'!BL39="K",'FIN1-SOURCE'!BL44="K"),OR('FIN1-SOURCE'!BL35="O",'FIN1-SOURCE'!BL39="O",'FIN1-SOURCE'!BL44="O")),"",SUM('FIN1-SOURCE'!BK35,'FIN1-SOURCE'!BK39,'FIN1-SOURCE'!BK44))</f>
        <v/>
      </c>
      <c r="I1412" s="280" t="str">
        <f>IF(AND(OR(AND('FIN1-SOURCE'!BL35="O",'FIN1-SOURCE'!BL39="O",'FIN1-SOURCE'!BL44="O"),AND('FIN1-SOURCE'!BL35="K",'FIN1-SOURCE'!BL39="K",'FIN1-SOURCE'!BL44="K")),SUM('FIN1-SOURCE'!BK35,'FIN1-SOURCE'!BK39,'FIN1-SOURCE'!BK44)=0,ISNUMBER('FIN1-SOURCE'!BK45)),"",IF(OR('FIN1-SOURCE'!BL35="O",'FIN1-SOURCE'!BL39="O",'FIN1-SOURCE'!BL44="O"),"O",IF(AND('FIN1-SOURCE'!BL35='FIN1-SOURCE'!BL39,'FIN1-SOURCE'!BL39='FIN1-SOURCE'!BL44,OR('FIN1-SOURCE'!BL35="K",'FIN1-SOURCE'!BL35="W",'FIN1-SOURCE'!BL35="M")), UPPER('FIN1-SOURCE'!BL35),"")))</f>
        <v/>
      </c>
      <c r="J1412" s="281" t="s">
        <v>711</v>
      </c>
      <c r="K1412" s="280" t="str">
        <f>IF(AND(ISBLANK('FIN1-SOURCE'!BK45),$L$1412&lt;&gt;"M"),"",'FIN1-SOURCE'!BK45)</f>
        <v/>
      </c>
      <c r="L1412" s="280" t="str">
        <f>IF(ISBLANK('FIN1-SOURCE'!BL45),"",'FIN1-SOURCE'!BL45)</f>
        <v/>
      </c>
      <c r="M1412" s="257" t="str">
        <f t="shared" si="23"/>
        <v>OK</v>
      </c>
      <c r="N1412" s="15"/>
    </row>
    <row r="1413" spans="1:14" ht="33.75" x14ac:dyDescent="0.25">
      <c r="A1413" s="257" t="s">
        <v>834</v>
      </c>
      <c r="B1413" s="257" t="s">
        <v>3136</v>
      </c>
      <c r="C1413" s="257" t="s">
        <v>688</v>
      </c>
      <c r="D1413" s="277" t="s">
        <v>3137</v>
      </c>
      <c r="E1413" s="278" t="s">
        <v>711</v>
      </c>
      <c r="F1413" s="279" t="s">
        <v>688</v>
      </c>
      <c r="G1413" s="277" t="s">
        <v>3138</v>
      </c>
      <c r="H1413" s="280" t="str">
        <f>IF(OR(AND('FIN1-SOURCE'!BE46="",'FIN1-SOURCE'!BF46=""),AND('FIN1-SOURCE'!BH46="",'FIN1-SOURCE'!BI46=""),AND('FIN1-SOURCE'!BF46="K",'FIN1-SOURCE'!BI46="K"),OR('FIN1-SOURCE'!BF46="O",'FIN1-SOURCE'!BI46="O")),"",SUM('FIN1-SOURCE'!BE46,'FIN1-SOURCE'!BH46))</f>
        <v/>
      </c>
      <c r="I1413" s="280" t="str">
        <f xml:space="preserve"> IF(AND(OR(AND('FIN1-SOURCE'!BF46="O",'FIN1-SOURCE'!BI46="O"),AND('FIN1-SOURCE'!BF46="K",'FIN1-SOURCE'!BI46="K")),SUM('FIN1-SOURCE'!BE46,'FIN1-SOURCE'!BH46)=0,ISNUMBER('FIN1-SOURCE'!BK46)),"",IF(OR('FIN1-SOURCE'!BF46="O",'FIN1-SOURCE'!BI46="O"),"O",IF(AND('FIN1-SOURCE'!BF46='FIN1-SOURCE'!BI46,OR('FIN1-SOURCE'!BF46="K",'FIN1-SOURCE'!BF46="W",'FIN1-SOURCE'!BF46="M")),UPPER( 'FIN1-SOURCE'!BF46),"")))</f>
        <v/>
      </c>
      <c r="J1413" s="281" t="s">
        <v>711</v>
      </c>
      <c r="K1413" s="280" t="str">
        <f>IF(AND(ISBLANK('FIN1-SOURCE'!BK46),$L$1413&lt;&gt;"M"),"",'FIN1-SOURCE'!BK46)</f>
        <v/>
      </c>
      <c r="L1413" s="280" t="str">
        <f>IF(ISBLANK('FIN1-SOURCE'!BL46),"",'FIN1-SOURCE'!BL46)</f>
        <v/>
      </c>
      <c r="M1413" s="257" t="str">
        <f t="shared" si="23"/>
        <v>OK</v>
      </c>
      <c r="N1413" s="15"/>
    </row>
    <row r="1414" spans="1:14" ht="33.75" x14ac:dyDescent="0.25">
      <c r="A1414" s="257" t="s">
        <v>834</v>
      </c>
      <c r="B1414" s="257" t="s">
        <v>3139</v>
      </c>
      <c r="C1414" s="257" t="s">
        <v>688</v>
      </c>
      <c r="D1414" s="277" t="s">
        <v>3140</v>
      </c>
      <c r="E1414" s="278" t="s">
        <v>711</v>
      </c>
      <c r="F1414" s="279" t="s">
        <v>688</v>
      </c>
      <c r="G1414" s="277" t="s">
        <v>3141</v>
      </c>
      <c r="H1414" s="280" t="str">
        <f>IF(OR(AND('FIN1-SOURCE'!BE47="",'FIN1-SOURCE'!BF47=""),AND('FIN1-SOURCE'!BH47="",'FIN1-SOURCE'!BI47=""),AND('FIN1-SOURCE'!BF47="K",'FIN1-SOURCE'!BI47="K"),OR('FIN1-SOURCE'!BF47="O",'FIN1-SOURCE'!BI47="O")),"",SUM('FIN1-SOURCE'!BE47,'FIN1-SOURCE'!BH47))</f>
        <v/>
      </c>
      <c r="I1414" s="280" t="str">
        <f xml:space="preserve"> IF(AND(OR(AND('FIN1-SOURCE'!BF47="O",'FIN1-SOURCE'!BI47="O"),AND('FIN1-SOURCE'!BF47="K",'FIN1-SOURCE'!BI47="K")),SUM('FIN1-SOURCE'!BE47,'FIN1-SOURCE'!BH47)=0,ISNUMBER('FIN1-SOURCE'!BK47)),"",IF(OR('FIN1-SOURCE'!BF47="O",'FIN1-SOURCE'!BI47="O"),"O",IF(AND('FIN1-SOURCE'!BF47='FIN1-SOURCE'!BI47,OR('FIN1-SOURCE'!BF47="K",'FIN1-SOURCE'!BF47="W",'FIN1-SOURCE'!BF47="M")),UPPER( 'FIN1-SOURCE'!BF47),"")))</f>
        <v/>
      </c>
      <c r="J1414" s="281" t="s">
        <v>711</v>
      </c>
      <c r="K1414" s="280" t="str">
        <f>IF(AND(ISBLANK('FIN1-SOURCE'!BK47),$L$1414&lt;&gt;"M"),"",'FIN1-SOURCE'!BK47)</f>
        <v/>
      </c>
      <c r="L1414" s="280" t="str">
        <f>IF(ISBLANK('FIN1-SOURCE'!BL47),"",'FIN1-SOURCE'!BL47)</f>
        <v/>
      </c>
      <c r="M1414" s="257" t="str">
        <f t="shared" si="23"/>
        <v>OK</v>
      </c>
      <c r="N1414" s="15"/>
    </row>
    <row r="1415" spans="1:14" ht="33.75" x14ac:dyDescent="0.25">
      <c r="A1415" s="257" t="s">
        <v>834</v>
      </c>
      <c r="B1415" s="257" t="s">
        <v>3142</v>
      </c>
      <c r="C1415" s="257" t="s">
        <v>688</v>
      </c>
      <c r="D1415" s="277" t="s">
        <v>3143</v>
      </c>
      <c r="E1415" s="278" t="s">
        <v>711</v>
      </c>
      <c r="F1415" s="279" t="s">
        <v>688</v>
      </c>
      <c r="G1415" s="277" t="s">
        <v>3144</v>
      </c>
      <c r="H1415" s="280" t="str">
        <f>IF(OR(AND('FIN1-SOURCE'!BE48="",'FIN1-SOURCE'!BF48=""),AND('FIN1-SOURCE'!BH48="",'FIN1-SOURCE'!BI48=""),AND('FIN1-SOURCE'!BF48="K",'FIN1-SOURCE'!BI48="K"),OR('FIN1-SOURCE'!BF48="O",'FIN1-SOURCE'!BI48="O")),"",SUM('FIN1-SOURCE'!BE48,'FIN1-SOURCE'!BH48))</f>
        <v/>
      </c>
      <c r="I1415" s="280" t="str">
        <f xml:space="preserve"> IF(AND(OR(AND('FIN1-SOURCE'!BF48="O",'FIN1-SOURCE'!BI48="O"),AND('FIN1-SOURCE'!BF48="K",'FIN1-SOURCE'!BI48="K")),SUM('FIN1-SOURCE'!BE48,'FIN1-SOURCE'!BH48)=0,ISNUMBER('FIN1-SOURCE'!BK48)),"",IF(OR('FIN1-SOURCE'!BF48="O",'FIN1-SOURCE'!BI48="O"),"O",IF(AND('FIN1-SOURCE'!BF48='FIN1-SOURCE'!BI48,OR('FIN1-SOURCE'!BF48="K",'FIN1-SOURCE'!BF48="W",'FIN1-SOURCE'!BF48="M")),UPPER( 'FIN1-SOURCE'!BF48),"")))</f>
        <v/>
      </c>
      <c r="J1415" s="281" t="s">
        <v>711</v>
      </c>
      <c r="K1415" s="280" t="str">
        <f>IF(AND(ISBLANK('FIN1-SOURCE'!BK48),$L$1415&lt;&gt;"M"),"",'FIN1-SOURCE'!BK48)</f>
        <v/>
      </c>
      <c r="L1415" s="280" t="str">
        <f>IF(ISBLANK('FIN1-SOURCE'!BL48),"",'FIN1-SOURCE'!BL48)</f>
        <v/>
      </c>
      <c r="M1415" s="257" t="str">
        <f t="shared" si="23"/>
        <v>OK</v>
      </c>
      <c r="N1415" s="15"/>
    </row>
    <row r="1416" spans="1:14" ht="33.75" x14ac:dyDescent="0.25">
      <c r="A1416" s="257" t="s">
        <v>834</v>
      </c>
      <c r="B1416" s="257" t="s">
        <v>3145</v>
      </c>
      <c r="C1416" s="257" t="s">
        <v>688</v>
      </c>
      <c r="D1416" s="277" t="s">
        <v>3146</v>
      </c>
      <c r="E1416" s="278" t="s">
        <v>711</v>
      </c>
      <c r="F1416" s="279" t="s">
        <v>688</v>
      </c>
      <c r="G1416" s="277" t="s">
        <v>3147</v>
      </c>
      <c r="H1416" s="280" t="str">
        <f>IF(OR(AND('FIN1-SOURCE'!BK47="",'FIN1-SOURCE'!BL47=""),AND('FIN1-SOURCE'!BK48="",'FIN1-SOURCE'!BL48=""),AND('FIN1-SOURCE'!BL47="K",'FIN1-SOURCE'!BL48="K"),OR('FIN1-SOURCE'!BL47="O",'FIN1-SOURCE'!BL48="O")),"",SUM('FIN1-SOURCE'!BK47,'FIN1-SOURCE'!BK48))</f>
        <v/>
      </c>
      <c r="I1416" s="280" t="str">
        <f>IF(AND(OR(AND('FIN1-SOURCE'!BL47="O",'FIN1-SOURCE'!BL48="O"),AND('FIN1-SOURCE'!BL47="K",'FIN1-SOURCE'!BL48="K")),SUM('FIN1-SOURCE'!BK47,'FIN1-SOURCE'!BK48)=0,ISNUMBER('FIN1-SOURCE'!BK49)),"",IF(OR('FIN1-SOURCE'!BL47="O",'FIN1-SOURCE'!BL48="O"),"O",IF(AND('FIN1-SOURCE'!BL47='FIN1-SOURCE'!BL48,OR('FIN1-SOURCE'!BL47="K",'FIN1-SOURCE'!BL47="W",'FIN1-SOURCE'!BL47="M")), UPPER('FIN1-SOURCE'!BL47),"")))</f>
        <v/>
      </c>
      <c r="J1416" s="281" t="s">
        <v>711</v>
      </c>
      <c r="K1416" s="280" t="str">
        <f>IF(AND(ISBLANK('FIN1-SOURCE'!BK49),$L$1416&lt;&gt;"M"),"",'FIN1-SOURCE'!BK49)</f>
        <v/>
      </c>
      <c r="L1416" s="280" t="str">
        <f>IF(ISBLANK('FIN1-SOURCE'!BL49),"",'FIN1-SOURCE'!BL49)</f>
        <v/>
      </c>
      <c r="M1416" s="257" t="str">
        <f t="shared" si="23"/>
        <v>OK</v>
      </c>
      <c r="N1416" s="15"/>
    </row>
    <row r="1417" spans="1:14" ht="33.75" x14ac:dyDescent="0.25">
      <c r="A1417" s="257" t="s">
        <v>834</v>
      </c>
      <c r="B1417" s="257" t="s">
        <v>3148</v>
      </c>
      <c r="C1417" s="257" t="s">
        <v>688</v>
      </c>
      <c r="D1417" s="277" t="s">
        <v>3149</v>
      </c>
      <c r="E1417" s="278" t="s">
        <v>711</v>
      </c>
      <c r="F1417" s="279" t="s">
        <v>688</v>
      </c>
      <c r="G1417" s="277" t="s">
        <v>3150</v>
      </c>
      <c r="H1417" s="280" t="str">
        <f>IF(OR(AND('FIN1-SOURCE'!BK46="",'FIN1-SOURCE'!BL46=""),AND('FIN1-SOURCE'!BK49="",'FIN1-SOURCE'!BL49=""),AND('FIN1-SOURCE'!BL46="K",'FIN1-SOURCE'!BL49="K"),OR('FIN1-SOURCE'!BL46="O",'FIN1-SOURCE'!BL49="O")),"",SUM('FIN1-SOURCE'!BK46,'FIN1-SOURCE'!BK49))</f>
        <v/>
      </c>
      <c r="I1417" s="280" t="str">
        <f>IF(AND(OR(AND('FIN1-SOURCE'!BL46="O",'FIN1-SOURCE'!BL49="O"),AND('FIN1-SOURCE'!BL46="K",'FIN1-SOURCE'!BL49="K")),SUM('FIN1-SOURCE'!BK46,'FIN1-SOURCE'!BK49)=0,ISNUMBER('FIN1-SOURCE'!BK50)),"",IF(OR('FIN1-SOURCE'!BL46="O",'FIN1-SOURCE'!BL49="O"),"O",IF(AND('FIN1-SOURCE'!BL46='FIN1-SOURCE'!BL49,OR('FIN1-SOURCE'!BL46="K",'FIN1-SOURCE'!BL46="W",'FIN1-SOURCE'!BL46="M")), UPPER('FIN1-SOURCE'!BL46),"")))</f>
        <v/>
      </c>
      <c r="J1417" s="281" t="s">
        <v>711</v>
      </c>
      <c r="K1417" s="280" t="str">
        <f>IF(AND(ISBLANK('FIN1-SOURCE'!BK50),$L$1417&lt;&gt;"M"),"",'FIN1-SOURCE'!BK50)</f>
        <v/>
      </c>
      <c r="L1417" s="280" t="str">
        <f>IF(ISBLANK('FIN1-SOURCE'!BL50),"",'FIN1-SOURCE'!BL50)</f>
        <v/>
      </c>
      <c r="M1417" s="257" t="str">
        <f t="shared" si="23"/>
        <v>OK</v>
      </c>
      <c r="N1417" s="15"/>
    </row>
    <row r="1418" spans="1:14" ht="33.75" x14ac:dyDescent="0.25">
      <c r="A1418" s="257" t="s">
        <v>834</v>
      </c>
      <c r="B1418" s="257" t="s">
        <v>3151</v>
      </c>
      <c r="C1418" s="257" t="s">
        <v>688</v>
      </c>
      <c r="D1418" s="277" t="s">
        <v>3152</v>
      </c>
      <c r="E1418" s="278" t="s">
        <v>711</v>
      </c>
      <c r="F1418" s="279" t="s">
        <v>688</v>
      </c>
      <c r="G1418" s="277" t="s">
        <v>3153</v>
      </c>
      <c r="H1418" s="280" t="str">
        <f>IF(OR(AND('FIN1-SOURCE'!BE51="",'FIN1-SOURCE'!BF51=""),AND('FIN1-SOURCE'!BH51="",'FIN1-SOURCE'!BI51=""),AND('FIN1-SOURCE'!BF51="K",'FIN1-SOURCE'!BI51="K"),OR('FIN1-SOURCE'!BF51="O",'FIN1-SOURCE'!BI51="O")),"",SUM('FIN1-SOURCE'!BE51,'FIN1-SOURCE'!BH51))</f>
        <v/>
      </c>
      <c r="I1418" s="280" t="str">
        <f xml:space="preserve"> IF(AND(OR(AND('FIN1-SOURCE'!BF51="O",'FIN1-SOURCE'!BI51="O"),AND('FIN1-SOURCE'!BF51="K",'FIN1-SOURCE'!BI51="K")),SUM('FIN1-SOURCE'!BE51,'FIN1-SOURCE'!BH51)=0,ISNUMBER('FIN1-SOURCE'!BK51)),"",IF(OR('FIN1-SOURCE'!BF51="O",'FIN1-SOURCE'!BI51="O"),"O",IF(AND('FIN1-SOURCE'!BF51='FIN1-SOURCE'!BI51,OR('FIN1-SOURCE'!BF51="K",'FIN1-SOURCE'!BF51="W",'FIN1-SOURCE'!BF51="M")),UPPER( 'FIN1-SOURCE'!BF51),"")))</f>
        <v/>
      </c>
      <c r="J1418" s="281" t="s">
        <v>711</v>
      </c>
      <c r="K1418" s="280" t="str">
        <f>IF(AND(ISBLANK('FIN1-SOURCE'!BK51),$L$1418&lt;&gt;"M"),"",'FIN1-SOURCE'!BK51)</f>
        <v/>
      </c>
      <c r="L1418" s="280" t="str">
        <f>IF(ISBLANK('FIN1-SOURCE'!BL51),"",'FIN1-SOURCE'!BL51)</f>
        <v/>
      </c>
      <c r="M1418" s="257" t="str">
        <f t="shared" si="23"/>
        <v>OK</v>
      </c>
      <c r="N1418" s="15"/>
    </row>
    <row r="1419" spans="1:14" ht="33.75" x14ac:dyDescent="0.25">
      <c r="A1419" s="257" t="s">
        <v>834</v>
      </c>
      <c r="B1419" s="257" t="s">
        <v>3154</v>
      </c>
      <c r="C1419" s="257" t="s">
        <v>688</v>
      </c>
      <c r="D1419" s="277" t="s">
        <v>3155</v>
      </c>
      <c r="E1419" s="278" t="s">
        <v>711</v>
      </c>
      <c r="F1419" s="279" t="s">
        <v>688</v>
      </c>
      <c r="G1419" s="277" t="s">
        <v>3156</v>
      </c>
      <c r="H1419" s="280" t="str">
        <f>IF(OR(AND('FIN1-SOURCE'!BE52="",'FIN1-SOURCE'!BF52=""),AND('FIN1-SOURCE'!BH52="",'FIN1-SOURCE'!BI52=""),AND('FIN1-SOURCE'!BF52="K",'FIN1-SOURCE'!BI52="K"),OR('FIN1-SOURCE'!BF52="O",'FIN1-SOURCE'!BI52="O")),"",SUM('FIN1-SOURCE'!BE52,'FIN1-SOURCE'!BH52))</f>
        <v/>
      </c>
      <c r="I1419" s="280" t="str">
        <f xml:space="preserve"> IF(AND(OR(AND('FIN1-SOURCE'!BF52="O",'FIN1-SOURCE'!BI52="O"),AND('FIN1-SOURCE'!BF52="K",'FIN1-SOURCE'!BI52="K")),SUM('FIN1-SOURCE'!BE52,'FIN1-SOURCE'!BH52)=0,ISNUMBER('FIN1-SOURCE'!BK52)),"",IF(OR('FIN1-SOURCE'!BF52="O",'FIN1-SOURCE'!BI52="O"),"O",IF(AND('FIN1-SOURCE'!BF52='FIN1-SOURCE'!BI52,OR('FIN1-SOURCE'!BF52="K",'FIN1-SOURCE'!BF52="W",'FIN1-SOURCE'!BF52="M")),UPPER( 'FIN1-SOURCE'!BF52),"")))</f>
        <v/>
      </c>
      <c r="J1419" s="281" t="s">
        <v>711</v>
      </c>
      <c r="K1419" s="280" t="str">
        <f>IF(AND(ISBLANK('FIN1-SOURCE'!BK52),$L$1419&lt;&gt;"M"),"",'FIN1-SOURCE'!BK52)</f>
        <v/>
      </c>
      <c r="L1419" s="280" t="str">
        <f>IF(ISBLANK('FIN1-SOURCE'!BL52),"",'FIN1-SOURCE'!BL52)</f>
        <v/>
      </c>
      <c r="M1419" s="257" t="str">
        <f t="shared" si="23"/>
        <v>OK</v>
      </c>
      <c r="N1419" s="15"/>
    </row>
    <row r="1420" spans="1:14" ht="33.75" x14ac:dyDescent="0.25">
      <c r="A1420" s="257" t="s">
        <v>834</v>
      </c>
      <c r="B1420" s="257" t="s">
        <v>3157</v>
      </c>
      <c r="C1420" s="257" t="s">
        <v>688</v>
      </c>
      <c r="D1420" s="277" t="s">
        <v>3158</v>
      </c>
      <c r="E1420" s="278" t="s">
        <v>711</v>
      </c>
      <c r="F1420" s="279" t="s">
        <v>688</v>
      </c>
      <c r="G1420" s="277" t="s">
        <v>3159</v>
      </c>
      <c r="H1420" s="280" t="str">
        <f>IF(OR(AND('FIN1-SOURCE'!BE53="",'FIN1-SOURCE'!BF53=""),AND('FIN1-SOURCE'!BH53="",'FIN1-SOURCE'!BI53=""),AND('FIN1-SOURCE'!BF53="K",'FIN1-SOURCE'!BI53="K"),OR('FIN1-SOURCE'!BF53="O",'FIN1-SOURCE'!BI53="O")),"",SUM('FIN1-SOURCE'!BE53,'FIN1-SOURCE'!BH53))</f>
        <v/>
      </c>
      <c r="I1420" s="280" t="str">
        <f xml:space="preserve"> IF(AND(OR(AND('FIN1-SOURCE'!BF53="O",'FIN1-SOURCE'!BI53="O"),AND('FIN1-SOURCE'!BF53="K",'FIN1-SOURCE'!BI53="K")),SUM('FIN1-SOURCE'!BE53,'FIN1-SOURCE'!BH53)=0,ISNUMBER('FIN1-SOURCE'!BK53)),"",IF(OR('FIN1-SOURCE'!BF53="O",'FIN1-SOURCE'!BI53="O"),"O",IF(AND('FIN1-SOURCE'!BF53='FIN1-SOURCE'!BI53,OR('FIN1-SOURCE'!BF53="K",'FIN1-SOURCE'!BF53="W",'FIN1-SOURCE'!BF53="M")),UPPER( 'FIN1-SOURCE'!BF53),"")))</f>
        <v/>
      </c>
      <c r="J1420" s="281" t="s">
        <v>711</v>
      </c>
      <c r="K1420" s="280" t="str">
        <f>IF(AND(ISBLANK('FIN1-SOURCE'!BK53),$L$1420&lt;&gt;"M"),"",'FIN1-SOURCE'!BK53)</f>
        <v/>
      </c>
      <c r="L1420" s="280" t="str">
        <f>IF(ISBLANK('FIN1-SOURCE'!BL53),"",'FIN1-SOURCE'!BL53)</f>
        <v/>
      </c>
      <c r="M1420" s="257" t="str">
        <f t="shared" si="23"/>
        <v>OK</v>
      </c>
      <c r="N1420" s="15"/>
    </row>
    <row r="1421" spans="1:14" ht="33.75" x14ac:dyDescent="0.25">
      <c r="A1421" s="257" t="s">
        <v>834</v>
      </c>
      <c r="B1421" s="257" t="s">
        <v>3160</v>
      </c>
      <c r="C1421" s="257" t="s">
        <v>688</v>
      </c>
      <c r="D1421" s="277" t="s">
        <v>3161</v>
      </c>
      <c r="E1421" s="278" t="s">
        <v>711</v>
      </c>
      <c r="F1421" s="279" t="s">
        <v>688</v>
      </c>
      <c r="G1421" s="277" t="s">
        <v>3162</v>
      </c>
      <c r="H1421" s="280" t="str">
        <f>IF(OR(AND('FIN1-SOURCE'!BE54="",'FIN1-SOURCE'!BF54=""),AND('FIN1-SOURCE'!BH54="",'FIN1-SOURCE'!BI54=""),AND('FIN1-SOURCE'!BF54="K",'FIN1-SOURCE'!BI54="K"),OR('FIN1-SOURCE'!BF54="O",'FIN1-SOURCE'!BI54="O")),"",SUM('FIN1-SOURCE'!BE54,'FIN1-SOURCE'!BH54))</f>
        <v/>
      </c>
      <c r="I1421" s="280" t="str">
        <f xml:space="preserve"> IF(AND(OR(AND('FIN1-SOURCE'!BF54="O",'FIN1-SOURCE'!BI54="O"),AND('FIN1-SOURCE'!BF54="K",'FIN1-SOURCE'!BI54="K")),SUM('FIN1-SOURCE'!BE54,'FIN1-SOURCE'!BH54)=0,ISNUMBER('FIN1-SOURCE'!BK54)),"",IF(OR('FIN1-SOURCE'!BF54="O",'FIN1-SOURCE'!BI54="O"),"O",IF(AND('FIN1-SOURCE'!BF54='FIN1-SOURCE'!BI54,OR('FIN1-SOURCE'!BF54="K",'FIN1-SOURCE'!BF54="W",'FIN1-SOURCE'!BF54="M")),UPPER( 'FIN1-SOURCE'!BF54),"")))</f>
        <v/>
      </c>
      <c r="J1421" s="281" t="s">
        <v>711</v>
      </c>
      <c r="K1421" s="280" t="str">
        <f>IF(AND(ISBLANK('FIN1-SOURCE'!BK54),$L$1421&lt;&gt;"M"),"",'FIN1-SOURCE'!BK54)</f>
        <v/>
      </c>
      <c r="L1421" s="280" t="str">
        <f>IF(ISBLANK('FIN1-SOURCE'!BL54),"",'FIN1-SOURCE'!BL54)</f>
        <v/>
      </c>
      <c r="M1421" s="257" t="str">
        <f t="shared" si="23"/>
        <v>OK</v>
      </c>
      <c r="N1421" s="15"/>
    </row>
    <row r="1422" spans="1:14" ht="33.75" x14ac:dyDescent="0.25">
      <c r="A1422" s="257" t="s">
        <v>834</v>
      </c>
      <c r="B1422" s="257" t="s">
        <v>3163</v>
      </c>
      <c r="C1422" s="257" t="s">
        <v>688</v>
      </c>
      <c r="D1422" s="277" t="s">
        <v>3164</v>
      </c>
      <c r="E1422" s="278" t="s">
        <v>711</v>
      </c>
      <c r="F1422" s="279" t="s">
        <v>688</v>
      </c>
      <c r="G1422" s="277" t="s">
        <v>3165</v>
      </c>
      <c r="H1422" s="280" t="str">
        <f>IF(OR(AND('FIN1-SOURCE'!BK53="",'FIN1-SOURCE'!BL53=""),AND('FIN1-SOURCE'!BK54="",'FIN1-SOURCE'!BL54=""),AND('FIN1-SOURCE'!BL53="K",'FIN1-SOURCE'!BL54="K"),OR('FIN1-SOURCE'!BL53="O",'FIN1-SOURCE'!BL54="O")),"",SUM('FIN1-SOURCE'!BK53,'FIN1-SOURCE'!BK54))</f>
        <v/>
      </c>
      <c r="I1422" s="280" t="str">
        <f>IF(AND(OR(AND('FIN1-SOURCE'!BL53="O",'FIN1-SOURCE'!BL54="O"),AND('FIN1-SOURCE'!BL53="K",'FIN1-SOURCE'!BL54="K")),SUM('FIN1-SOURCE'!BK53,'FIN1-SOURCE'!BK54)=0,ISNUMBER('FIN1-SOURCE'!BK55)),"",IF(OR('FIN1-SOURCE'!BL53="O",'FIN1-SOURCE'!BL54="O"),"O",IF(AND('FIN1-SOURCE'!BL53='FIN1-SOURCE'!BL54,OR('FIN1-SOURCE'!BL53="K",'FIN1-SOURCE'!BL53="W",'FIN1-SOURCE'!BL53="M")), UPPER('FIN1-SOURCE'!BL53),"")))</f>
        <v/>
      </c>
      <c r="J1422" s="281" t="s">
        <v>711</v>
      </c>
      <c r="K1422" s="280" t="str">
        <f>IF(AND(ISBLANK('FIN1-SOURCE'!BK55),$L$1422&lt;&gt;"M"),"",'FIN1-SOURCE'!BK55)</f>
        <v/>
      </c>
      <c r="L1422" s="280" t="str">
        <f>IF(ISBLANK('FIN1-SOURCE'!BL55),"",'FIN1-SOURCE'!BL55)</f>
        <v/>
      </c>
      <c r="M1422" s="257" t="str">
        <f t="shared" si="23"/>
        <v>OK</v>
      </c>
      <c r="N1422" s="15"/>
    </row>
    <row r="1423" spans="1:14" ht="33.75" x14ac:dyDescent="0.25">
      <c r="A1423" s="257" t="s">
        <v>834</v>
      </c>
      <c r="B1423" s="257" t="s">
        <v>3166</v>
      </c>
      <c r="C1423" s="257" t="s">
        <v>688</v>
      </c>
      <c r="D1423" s="277" t="s">
        <v>3167</v>
      </c>
      <c r="E1423" s="278" t="s">
        <v>711</v>
      </c>
      <c r="F1423" s="279" t="s">
        <v>688</v>
      </c>
      <c r="G1423" s="277" t="s">
        <v>3168</v>
      </c>
      <c r="H1423" s="280" t="str">
        <f>IF(OR(AND('FIN1-SOURCE'!BE56="",'FIN1-SOURCE'!BF56=""),AND('FIN1-SOURCE'!BH56="",'FIN1-SOURCE'!BI56=""),AND('FIN1-SOURCE'!BF56="K",'FIN1-SOURCE'!BI56="K"),OR('FIN1-SOURCE'!BF56="O",'FIN1-SOURCE'!BI56="O")),"",SUM('FIN1-SOURCE'!BE56,'FIN1-SOURCE'!BH56))</f>
        <v/>
      </c>
      <c r="I1423" s="280" t="str">
        <f xml:space="preserve"> IF(AND(OR(AND('FIN1-SOURCE'!BF56="O",'FIN1-SOURCE'!BI56="O"),AND('FIN1-SOURCE'!BF56="K",'FIN1-SOURCE'!BI56="K")),SUM('FIN1-SOURCE'!BE56,'FIN1-SOURCE'!BH56)=0,ISNUMBER('FIN1-SOURCE'!BK56)),"",IF(OR('FIN1-SOURCE'!BF56="O",'FIN1-SOURCE'!BI56="O"),"O",IF(AND('FIN1-SOURCE'!BF56='FIN1-SOURCE'!BI56,OR('FIN1-SOURCE'!BF56="K",'FIN1-SOURCE'!BF56="W",'FIN1-SOURCE'!BF56="M")),UPPER( 'FIN1-SOURCE'!BF56),"")))</f>
        <v/>
      </c>
      <c r="J1423" s="281" t="s">
        <v>711</v>
      </c>
      <c r="K1423" s="280" t="str">
        <f>IF(AND(ISBLANK('FIN1-SOURCE'!BK56),$L$1423&lt;&gt;"M"),"",'FIN1-SOURCE'!BK56)</f>
        <v/>
      </c>
      <c r="L1423" s="280" t="str">
        <f>IF(ISBLANK('FIN1-SOURCE'!BL56),"",'FIN1-SOURCE'!BL56)</f>
        <v/>
      </c>
      <c r="M1423" s="257" t="str">
        <f t="shared" si="23"/>
        <v>OK</v>
      </c>
      <c r="N1423" s="15"/>
    </row>
    <row r="1424" spans="1:14" ht="33.75" x14ac:dyDescent="0.25">
      <c r="A1424" s="257" t="s">
        <v>834</v>
      </c>
      <c r="B1424" s="257" t="s">
        <v>3169</v>
      </c>
      <c r="C1424" s="257" t="s">
        <v>688</v>
      </c>
      <c r="D1424" s="277" t="s">
        <v>3170</v>
      </c>
      <c r="E1424" s="278" t="s">
        <v>711</v>
      </c>
      <c r="F1424" s="279" t="s">
        <v>688</v>
      </c>
      <c r="G1424" s="277" t="s">
        <v>3171</v>
      </c>
      <c r="H1424" s="280" t="str">
        <f>IF(OR(AND('FIN1-SOURCE'!BK55="",'FIN1-SOURCE'!BL55=""),AND('FIN1-SOURCE'!BK56="",'FIN1-SOURCE'!BL56=""),AND('FIN1-SOURCE'!BL55="K",'FIN1-SOURCE'!BL56="K"),OR('FIN1-SOURCE'!BL55="O",'FIN1-SOURCE'!BL56="O")),"",SUM('FIN1-SOURCE'!BK55,'FIN1-SOURCE'!BK56))</f>
        <v/>
      </c>
      <c r="I1424" s="280" t="str">
        <f>IF(AND(OR(AND('FIN1-SOURCE'!BL55="O",'FIN1-SOURCE'!BL56="O"),AND('FIN1-SOURCE'!BL55="K",'FIN1-SOURCE'!BL56="K")),SUM('FIN1-SOURCE'!BK55,'FIN1-SOURCE'!BK56)=0,ISNUMBER('FIN1-SOURCE'!BK57)),"",IF(OR('FIN1-SOURCE'!BL55="O",'FIN1-SOURCE'!BL56="O"),"O",IF(AND('FIN1-SOURCE'!BL55='FIN1-SOURCE'!BL56,OR('FIN1-SOURCE'!BL55="K",'FIN1-SOURCE'!BL55="W",'FIN1-SOURCE'!BL55="M")), UPPER('FIN1-SOURCE'!BL55),"")))</f>
        <v/>
      </c>
      <c r="J1424" s="281" t="s">
        <v>711</v>
      </c>
      <c r="K1424" s="280" t="str">
        <f>IF(AND(ISBLANK('FIN1-SOURCE'!BK57),$L$1424&lt;&gt;"M"),"",'FIN1-SOURCE'!BK57)</f>
        <v/>
      </c>
      <c r="L1424" s="280" t="str">
        <f>IF(ISBLANK('FIN1-SOURCE'!BL57),"",'FIN1-SOURCE'!BL57)</f>
        <v/>
      </c>
      <c r="M1424" s="257" t="str">
        <f t="shared" si="23"/>
        <v>OK</v>
      </c>
      <c r="N1424" s="15"/>
    </row>
    <row r="1425" spans="1:14" ht="45" x14ac:dyDescent="0.25">
      <c r="A1425" s="257" t="s">
        <v>834</v>
      </c>
      <c r="B1425" s="257" t="s">
        <v>3172</v>
      </c>
      <c r="C1425" s="257" t="s">
        <v>688</v>
      </c>
      <c r="D1425" s="277" t="s">
        <v>3173</v>
      </c>
      <c r="E1425" s="278" t="s">
        <v>711</v>
      </c>
      <c r="F1425" s="279" t="s">
        <v>688</v>
      </c>
      <c r="G1425" s="277" t="s">
        <v>3174</v>
      </c>
      <c r="H1425" s="280" t="str">
        <f>IF(OR(AND('FIN1-SOURCE'!BK50="",'FIN1-SOURCE'!BL50=""),AND('FIN1-SOURCE'!BK52="",'FIN1-SOURCE'!BL52=""),AND('FIN1-SOURCE'!BK57="",'FIN1-SOURCE'!BL57=""),AND('FIN1-SOURCE'!BL50="K",'FIN1-SOURCE'!BL52="K",'FIN1-SOURCE'!BL57="K"),OR('FIN1-SOURCE'!BL50="O",'FIN1-SOURCE'!BL52="O",'FIN1-SOURCE'!BL57="O")),"",SUM('FIN1-SOURCE'!BK50,'FIN1-SOURCE'!BK52,'FIN1-SOURCE'!BK57))</f>
        <v/>
      </c>
      <c r="I1425" s="280" t="str">
        <f>IF(AND(OR(AND('FIN1-SOURCE'!BL50="O",'FIN1-SOURCE'!BL52="O",'FIN1-SOURCE'!BL57="O"),AND('FIN1-SOURCE'!BL50="K",'FIN1-SOURCE'!BL52="K",'FIN1-SOURCE'!BL57="K")),SUM('FIN1-SOURCE'!BK50,'FIN1-SOURCE'!BK52,'FIN1-SOURCE'!BK57)=0,ISNUMBER('FIN1-SOURCE'!BK58)),"",IF(OR('FIN1-SOURCE'!BL50="O",'FIN1-SOURCE'!BL52="O",'FIN1-SOURCE'!BL57="O"),"O",IF(AND('FIN1-SOURCE'!BL50='FIN1-SOURCE'!BL52,'FIN1-SOURCE'!BL52='FIN1-SOURCE'!BL57,OR('FIN1-SOURCE'!BL50="K",'FIN1-SOURCE'!BL50="W",'FIN1-SOURCE'!BL50="M")), UPPER('FIN1-SOURCE'!BL50),"")))</f>
        <v/>
      </c>
      <c r="J1425" s="281" t="s">
        <v>711</v>
      </c>
      <c r="K1425" s="280" t="str">
        <f>IF(AND(ISBLANK('FIN1-SOURCE'!BK58),$L$1425&lt;&gt;"M"),"",'FIN1-SOURCE'!BK58)</f>
        <v/>
      </c>
      <c r="L1425" s="280" t="str">
        <f>IF(ISBLANK('FIN1-SOURCE'!BL58),"",'FIN1-SOURCE'!BL58)</f>
        <v/>
      </c>
      <c r="M1425" s="257" t="str">
        <f t="shared" si="23"/>
        <v>OK</v>
      </c>
      <c r="N1425" s="15"/>
    </row>
    <row r="1426" spans="1:14" ht="33.75" x14ac:dyDescent="0.25">
      <c r="A1426" s="257" t="s">
        <v>834</v>
      </c>
      <c r="B1426" s="257" t="s">
        <v>3175</v>
      </c>
      <c r="C1426" s="257" t="s">
        <v>688</v>
      </c>
      <c r="D1426" s="277" t="s">
        <v>3176</v>
      </c>
      <c r="E1426" s="278" t="s">
        <v>711</v>
      </c>
      <c r="F1426" s="279" t="s">
        <v>688</v>
      </c>
      <c r="G1426" s="277" t="s">
        <v>3177</v>
      </c>
      <c r="H1426" s="280" t="str">
        <f>IF(OR(AND('FIN1-SOURCE'!BE59="",'FIN1-SOURCE'!BF59=""),AND('FIN1-SOURCE'!BH59="",'FIN1-SOURCE'!BI59=""),AND('FIN1-SOURCE'!BF59="K",'FIN1-SOURCE'!BI59="K"),OR('FIN1-SOURCE'!BF59="O",'FIN1-SOURCE'!BI59="O")),"",SUM('FIN1-SOURCE'!BE59,'FIN1-SOURCE'!BH59))</f>
        <v/>
      </c>
      <c r="I1426" s="280" t="str">
        <f xml:space="preserve"> IF(AND(OR(AND('FIN1-SOURCE'!BF59="O",'FIN1-SOURCE'!BI59="O"),AND('FIN1-SOURCE'!BF59="K",'FIN1-SOURCE'!BI59="K")),SUM('FIN1-SOURCE'!BE59,'FIN1-SOURCE'!BH59)=0,ISNUMBER('FIN1-SOURCE'!BK59)),"",IF(OR('FIN1-SOURCE'!BF59="O",'FIN1-SOURCE'!BI59="O"),"O",IF(AND('FIN1-SOURCE'!BF59='FIN1-SOURCE'!BI59,OR('FIN1-SOURCE'!BF59="K",'FIN1-SOURCE'!BF59="W",'FIN1-SOURCE'!BF59="M")),UPPER( 'FIN1-SOURCE'!BF59),"")))</f>
        <v/>
      </c>
      <c r="J1426" s="281" t="s">
        <v>711</v>
      </c>
      <c r="K1426" s="280" t="str">
        <f>IF(AND(ISBLANK('FIN1-SOURCE'!BK59),$L$1426&lt;&gt;"M"),"",'FIN1-SOURCE'!BK59)</f>
        <v/>
      </c>
      <c r="L1426" s="280" t="str">
        <f>IF(ISBLANK('FIN1-SOURCE'!BL59),"",'FIN1-SOURCE'!BL59)</f>
        <v/>
      </c>
      <c r="M1426" s="257" t="str">
        <f t="shared" si="23"/>
        <v>OK</v>
      </c>
      <c r="N1426" s="15"/>
    </row>
    <row r="1427" spans="1:14" ht="33.75" x14ac:dyDescent="0.25">
      <c r="A1427" s="257" t="s">
        <v>834</v>
      </c>
      <c r="B1427" s="257" t="s">
        <v>3178</v>
      </c>
      <c r="C1427" s="257" t="s">
        <v>688</v>
      </c>
      <c r="D1427" s="277" t="s">
        <v>3179</v>
      </c>
      <c r="E1427" s="278" t="s">
        <v>711</v>
      </c>
      <c r="F1427" s="279" t="s">
        <v>688</v>
      </c>
      <c r="G1427" s="277" t="s">
        <v>3180</v>
      </c>
      <c r="H1427" s="280" t="str">
        <f>IF(OR(AND('FIN1-SOURCE'!BE60="",'FIN1-SOURCE'!BF60=""),AND('FIN1-SOURCE'!BH60="",'FIN1-SOURCE'!BI60=""),AND('FIN1-SOURCE'!BF60="K",'FIN1-SOURCE'!BI60="K"),OR('FIN1-SOURCE'!BF60="O",'FIN1-SOURCE'!BI60="O")),"",SUM('FIN1-SOURCE'!BE60,'FIN1-SOURCE'!BH60))</f>
        <v/>
      </c>
      <c r="I1427" s="280" t="str">
        <f xml:space="preserve"> IF(AND(OR(AND('FIN1-SOURCE'!BF60="O",'FIN1-SOURCE'!BI60="O"),AND('FIN1-SOURCE'!BF60="K",'FIN1-SOURCE'!BI60="K")),SUM('FIN1-SOURCE'!BE60,'FIN1-SOURCE'!BH60)=0,ISNUMBER('FIN1-SOURCE'!BK60)),"",IF(OR('FIN1-SOURCE'!BF60="O",'FIN1-SOURCE'!BI60="O"),"O",IF(AND('FIN1-SOURCE'!BF60='FIN1-SOURCE'!BI60,OR('FIN1-SOURCE'!BF60="K",'FIN1-SOURCE'!BF60="W",'FIN1-SOURCE'!BF60="M")),UPPER( 'FIN1-SOURCE'!BF60),"")))</f>
        <v/>
      </c>
      <c r="J1427" s="281" t="s">
        <v>711</v>
      </c>
      <c r="K1427" s="280" t="str">
        <f>IF(AND(ISBLANK('FIN1-SOURCE'!BK60),$L$1427&lt;&gt;"M"),"",'FIN1-SOURCE'!BK60)</f>
        <v/>
      </c>
      <c r="L1427" s="280" t="str">
        <f>IF(ISBLANK('FIN1-SOURCE'!BL60),"",'FIN1-SOURCE'!BL60)</f>
        <v/>
      </c>
      <c r="M1427" s="257" t="str">
        <f t="shared" si="23"/>
        <v>OK</v>
      </c>
      <c r="N1427" s="15"/>
    </row>
    <row r="1428" spans="1:14" ht="33.75" x14ac:dyDescent="0.25">
      <c r="A1428" s="257" t="s">
        <v>834</v>
      </c>
      <c r="B1428" s="257" t="s">
        <v>3181</v>
      </c>
      <c r="C1428" s="257" t="s">
        <v>688</v>
      </c>
      <c r="D1428" s="277" t="s">
        <v>3182</v>
      </c>
      <c r="E1428" s="278" t="s">
        <v>711</v>
      </c>
      <c r="F1428" s="279" t="s">
        <v>688</v>
      </c>
      <c r="G1428" s="277" t="s">
        <v>3183</v>
      </c>
      <c r="H1428" s="280" t="str">
        <f>IF(OR(AND('FIN1-SOURCE'!BE61="",'FIN1-SOURCE'!BF61=""),AND('FIN1-SOURCE'!BH61="",'FIN1-SOURCE'!BI61=""),AND('FIN1-SOURCE'!BF61="K",'FIN1-SOURCE'!BI61="K"),OR('FIN1-SOURCE'!BF61="O",'FIN1-SOURCE'!BI61="O")),"",SUM('FIN1-SOURCE'!BE61,'FIN1-SOURCE'!BH61))</f>
        <v/>
      </c>
      <c r="I1428" s="280" t="str">
        <f xml:space="preserve"> IF(AND(OR(AND('FIN1-SOURCE'!BF61="O",'FIN1-SOURCE'!BI61="O"),AND('FIN1-SOURCE'!BF61="K",'FIN1-SOURCE'!BI61="K")),SUM('FIN1-SOURCE'!BE61,'FIN1-SOURCE'!BH61)=0,ISNUMBER('FIN1-SOURCE'!BK61)),"",IF(OR('FIN1-SOURCE'!BF61="O",'FIN1-SOURCE'!BI61="O"),"O",IF(AND('FIN1-SOURCE'!BF61='FIN1-SOURCE'!BI61,OR('FIN1-SOURCE'!BF61="K",'FIN1-SOURCE'!BF61="W",'FIN1-SOURCE'!BF61="M")),UPPER( 'FIN1-SOURCE'!BF61),"")))</f>
        <v/>
      </c>
      <c r="J1428" s="281" t="s">
        <v>711</v>
      </c>
      <c r="K1428" s="280" t="str">
        <f>IF(AND(ISBLANK('FIN1-SOURCE'!BK61),$L$1428&lt;&gt;"M"),"",'FIN1-SOURCE'!BK61)</f>
        <v/>
      </c>
      <c r="L1428" s="280" t="str">
        <f>IF(ISBLANK('FIN1-SOURCE'!BL61),"",'FIN1-SOURCE'!BL61)</f>
        <v/>
      </c>
      <c r="M1428" s="257" t="str">
        <f t="shared" si="23"/>
        <v>OK</v>
      </c>
      <c r="N1428" s="15"/>
    </row>
    <row r="1429" spans="1:14" ht="33.75" x14ac:dyDescent="0.25">
      <c r="A1429" s="257" t="s">
        <v>834</v>
      </c>
      <c r="B1429" s="257" t="s">
        <v>3184</v>
      </c>
      <c r="C1429" s="257" t="s">
        <v>688</v>
      </c>
      <c r="D1429" s="277" t="s">
        <v>3185</v>
      </c>
      <c r="E1429" s="278" t="s">
        <v>711</v>
      </c>
      <c r="F1429" s="279" t="s">
        <v>688</v>
      </c>
      <c r="G1429" s="277" t="s">
        <v>3186</v>
      </c>
      <c r="H1429" s="280" t="str">
        <f>IF(OR(AND('FIN1-SOURCE'!BK60="",'FIN1-SOURCE'!BL60=""),AND('FIN1-SOURCE'!BK61="",'FIN1-SOURCE'!BL61=""),AND('FIN1-SOURCE'!BL60="K",'FIN1-SOURCE'!BL61="K"),OR('FIN1-SOURCE'!BL60="O",'FIN1-SOURCE'!BL61="O")),"",SUM('FIN1-SOURCE'!BK60,'FIN1-SOURCE'!BK61))</f>
        <v/>
      </c>
      <c r="I1429" s="280" t="str">
        <f>IF(AND(OR(AND('FIN1-SOURCE'!BL60="O",'FIN1-SOURCE'!BL61="O"),AND('FIN1-SOURCE'!BL60="K",'FIN1-SOURCE'!BL61="K")),SUM('FIN1-SOURCE'!BK60,'FIN1-SOURCE'!BK61)=0,ISNUMBER('FIN1-SOURCE'!BK62)),"",IF(OR('FIN1-SOURCE'!BL60="O",'FIN1-SOURCE'!BL61="O"),"O",IF(AND('FIN1-SOURCE'!BL60='FIN1-SOURCE'!BL61,OR('FIN1-SOURCE'!BL60="K",'FIN1-SOURCE'!BL60="W",'FIN1-SOURCE'!BL60="M")), UPPER('FIN1-SOURCE'!BL60),"")))</f>
        <v/>
      </c>
      <c r="J1429" s="281" t="s">
        <v>711</v>
      </c>
      <c r="K1429" s="280" t="str">
        <f>IF(AND(ISBLANK('FIN1-SOURCE'!BK62),$L$1429&lt;&gt;"M"),"",'FIN1-SOURCE'!BK62)</f>
        <v/>
      </c>
      <c r="L1429" s="280" t="str">
        <f>IF(ISBLANK('FIN1-SOURCE'!BL62),"",'FIN1-SOURCE'!BL62)</f>
        <v/>
      </c>
      <c r="M1429" s="257" t="str">
        <f t="shared" si="23"/>
        <v>OK</v>
      </c>
      <c r="N1429" s="15"/>
    </row>
    <row r="1430" spans="1:14" ht="33.75" x14ac:dyDescent="0.25">
      <c r="A1430" s="257" t="s">
        <v>834</v>
      </c>
      <c r="B1430" s="257" t="s">
        <v>3187</v>
      </c>
      <c r="C1430" s="257" t="s">
        <v>688</v>
      </c>
      <c r="D1430" s="277" t="s">
        <v>3188</v>
      </c>
      <c r="E1430" s="278" t="s">
        <v>711</v>
      </c>
      <c r="F1430" s="279" t="s">
        <v>688</v>
      </c>
      <c r="G1430" s="277" t="s">
        <v>3189</v>
      </c>
      <c r="H1430" s="280" t="str">
        <f>IF(OR(AND('FIN1-SOURCE'!BK59="",'FIN1-SOURCE'!BL59=""),AND('FIN1-SOURCE'!BK62="",'FIN1-SOURCE'!BL62=""),AND('FIN1-SOURCE'!BL59="K",'FIN1-SOURCE'!BL62="K"),OR('FIN1-SOURCE'!BL59="O",'FIN1-SOURCE'!BL62="O")),"",SUM('FIN1-SOURCE'!BK59,'FIN1-SOURCE'!BK62))</f>
        <v/>
      </c>
      <c r="I1430" s="280" t="str">
        <f>IF(AND(OR(AND('FIN1-SOURCE'!BL59="O",'FIN1-SOURCE'!BL62="O"),AND('FIN1-SOURCE'!BL59="K",'FIN1-SOURCE'!BL62="K")),SUM('FIN1-SOURCE'!BK59,'FIN1-SOURCE'!BK62)=0,ISNUMBER('FIN1-SOURCE'!BK63)),"",IF(OR('FIN1-SOURCE'!BL59="O",'FIN1-SOURCE'!BL62="O"),"O",IF(AND('FIN1-SOURCE'!BL59='FIN1-SOURCE'!BL62,OR('FIN1-SOURCE'!BL59="K",'FIN1-SOURCE'!BL59="W",'FIN1-SOURCE'!BL59="M")), UPPER('FIN1-SOURCE'!BL59),"")))</f>
        <v/>
      </c>
      <c r="J1430" s="281" t="s">
        <v>711</v>
      </c>
      <c r="K1430" s="280" t="str">
        <f>IF(AND(ISBLANK('FIN1-SOURCE'!BK63),$L$1430&lt;&gt;"M"),"",'FIN1-SOURCE'!BK63)</f>
        <v/>
      </c>
      <c r="L1430" s="280" t="str">
        <f>IF(ISBLANK('FIN1-SOURCE'!BL63),"",'FIN1-SOURCE'!BL63)</f>
        <v/>
      </c>
      <c r="M1430" s="257" t="str">
        <f t="shared" si="23"/>
        <v>OK</v>
      </c>
      <c r="N1430" s="15"/>
    </row>
    <row r="1431" spans="1:14" ht="33.75" x14ac:dyDescent="0.25">
      <c r="A1431" s="257" t="s">
        <v>834</v>
      </c>
      <c r="B1431" s="257" t="s">
        <v>3190</v>
      </c>
      <c r="C1431" s="257" t="s">
        <v>688</v>
      </c>
      <c r="D1431" s="277" t="s">
        <v>3191</v>
      </c>
      <c r="E1431" s="278" t="s">
        <v>711</v>
      </c>
      <c r="F1431" s="279" t="s">
        <v>688</v>
      </c>
      <c r="G1431" s="277" t="s">
        <v>3192</v>
      </c>
      <c r="H1431" s="280" t="str">
        <f>IF(OR(AND('FIN1-SOURCE'!BE64="",'FIN1-SOURCE'!BF64=""),AND('FIN1-SOURCE'!BH64="",'FIN1-SOURCE'!BI64=""),AND('FIN1-SOURCE'!BF64="K",'FIN1-SOURCE'!BI64="K"),OR('FIN1-SOURCE'!BF64="O",'FIN1-SOURCE'!BI64="O")),"",SUM('FIN1-SOURCE'!BE64,'FIN1-SOURCE'!BH64))</f>
        <v/>
      </c>
      <c r="I1431" s="280" t="str">
        <f xml:space="preserve"> IF(AND(OR(AND('FIN1-SOURCE'!BF64="O",'FIN1-SOURCE'!BI64="O"),AND('FIN1-SOURCE'!BF64="K",'FIN1-SOURCE'!BI64="K")),SUM('FIN1-SOURCE'!BE64,'FIN1-SOURCE'!BH64)=0,ISNUMBER('FIN1-SOURCE'!BK64)),"",IF(OR('FIN1-SOURCE'!BF64="O",'FIN1-SOURCE'!BI64="O"),"O",IF(AND('FIN1-SOURCE'!BF64='FIN1-SOURCE'!BI64,OR('FIN1-SOURCE'!BF64="K",'FIN1-SOURCE'!BF64="W",'FIN1-SOURCE'!BF64="M")),UPPER( 'FIN1-SOURCE'!BF64),"")))</f>
        <v/>
      </c>
      <c r="J1431" s="281" t="s">
        <v>711</v>
      </c>
      <c r="K1431" s="280" t="str">
        <f>IF(AND(ISBLANK('FIN1-SOURCE'!BK64),$L$1431&lt;&gt;"M"),"",'FIN1-SOURCE'!BK64)</f>
        <v/>
      </c>
      <c r="L1431" s="280" t="str">
        <f>IF(ISBLANK('FIN1-SOURCE'!BL64),"",'FIN1-SOURCE'!BL64)</f>
        <v/>
      </c>
      <c r="M1431" s="257" t="str">
        <f t="shared" si="23"/>
        <v>OK</v>
      </c>
      <c r="N1431" s="15"/>
    </row>
    <row r="1432" spans="1:14" ht="33.75" x14ac:dyDescent="0.25">
      <c r="A1432" s="257" t="s">
        <v>834</v>
      </c>
      <c r="B1432" s="257" t="s">
        <v>3193</v>
      </c>
      <c r="C1432" s="257" t="s">
        <v>688</v>
      </c>
      <c r="D1432" s="277" t="s">
        <v>3194</v>
      </c>
      <c r="E1432" s="278" t="s">
        <v>711</v>
      </c>
      <c r="F1432" s="279" t="s">
        <v>688</v>
      </c>
      <c r="G1432" s="277" t="s">
        <v>3195</v>
      </c>
      <c r="H1432" s="280" t="str">
        <f>IF(OR(AND('FIN1-SOURCE'!BE65="",'FIN1-SOURCE'!BF65=""),AND('FIN1-SOURCE'!BH65="",'FIN1-SOURCE'!BI65=""),AND('FIN1-SOURCE'!BF65="K",'FIN1-SOURCE'!BI65="K"),OR('FIN1-SOURCE'!BF65="O",'FIN1-SOURCE'!BI65="O")),"",SUM('FIN1-SOURCE'!BE65,'FIN1-SOURCE'!BH65))</f>
        <v/>
      </c>
      <c r="I1432" s="280" t="str">
        <f xml:space="preserve"> IF(AND(OR(AND('FIN1-SOURCE'!BF65="O",'FIN1-SOURCE'!BI65="O"),AND('FIN1-SOURCE'!BF65="K",'FIN1-SOURCE'!BI65="K")),SUM('FIN1-SOURCE'!BE65,'FIN1-SOURCE'!BH65)=0,ISNUMBER('FIN1-SOURCE'!BK65)),"",IF(OR('FIN1-SOURCE'!BF65="O",'FIN1-SOURCE'!BI65="O"),"O",IF(AND('FIN1-SOURCE'!BF65='FIN1-SOURCE'!BI65,OR('FIN1-SOURCE'!BF65="K",'FIN1-SOURCE'!BF65="W",'FIN1-SOURCE'!BF65="M")),UPPER( 'FIN1-SOURCE'!BF65),"")))</f>
        <v/>
      </c>
      <c r="J1432" s="281" t="s">
        <v>711</v>
      </c>
      <c r="K1432" s="280" t="str">
        <f>IF(AND(ISBLANK('FIN1-SOURCE'!BK65),$L$1432&lt;&gt;"M"),"",'FIN1-SOURCE'!BK65)</f>
        <v/>
      </c>
      <c r="L1432" s="280" t="str">
        <f>IF(ISBLANK('FIN1-SOURCE'!BL65),"",'FIN1-SOURCE'!BL65)</f>
        <v/>
      </c>
      <c r="M1432" s="257" t="str">
        <f t="shared" si="23"/>
        <v>OK</v>
      </c>
      <c r="N1432" s="15"/>
    </row>
    <row r="1433" spans="1:14" ht="33.75" x14ac:dyDescent="0.25">
      <c r="A1433" s="257" t="s">
        <v>834</v>
      </c>
      <c r="B1433" s="257" t="s">
        <v>3196</v>
      </c>
      <c r="C1433" s="257" t="s">
        <v>688</v>
      </c>
      <c r="D1433" s="277" t="s">
        <v>3197</v>
      </c>
      <c r="E1433" s="278" t="s">
        <v>711</v>
      </c>
      <c r="F1433" s="279" t="s">
        <v>688</v>
      </c>
      <c r="G1433" s="277" t="s">
        <v>3198</v>
      </c>
      <c r="H1433" s="280" t="str">
        <f>IF(OR(AND('FIN1-SOURCE'!BE66="",'FIN1-SOURCE'!BF66=""),AND('FIN1-SOURCE'!BH66="",'FIN1-SOURCE'!BI66=""),AND('FIN1-SOURCE'!BF66="K",'FIN1-SOURCE'!BI66="K"),OR('FIN1-SOURCE'!BF66="O",'FIN1-SOURCE'!BI66="O")),"",SUM('FIN1-SOURCE'!BE66,'FIN1-SOURCE'!BH66))</f>
        <v/>
      </c>
      <c r="I1433" s="280" t="str">
        <f xml:space="preserve"> IF(AND(OR(AND('FIN1-SOURCE'!BF66="O",'FIN1-SOURCE'!BI66="O"),AND('FIN1-SOURCE'!BF66="K",'FIN1-SOURCE'!BI66="K")),SUM('FIN1-SOURCE'!BE66,'FIN1-SOURCE'!BH66)=0,ISNUMBER('FIN1-SOURCE'!BK66)),"",IF(OR('FIN1-SOURCE'!BF66="O",'FIN1-SOURCE'!BI66="O"),"O",IF(AND('FIN1-SOURCE'!BF66='FIN1-SOURCE'!BI66,OR('FIN1-SOURCE'!BF66="K",'FIN1-SOURCE'!BF66="W",'FIN1-SOURCE'!BF66="M")),UPPER( 'FIN1-SOURCE'!BF66),"")))</f>
        <v/>
      </c>
      <c r="J1433" s="281" t="s">
        <v>711</v>
      </c>
      <c r="K1433" s="280" t="str">
        <f>IF(AND(ISBLANK('FIN1-SOURCE'!BK66),$L$1433&lt;&gt;"M"),"",'FIN1-SOURCE'!BK66)</f>
        <v/>
      </c>
      <c r="L1433" s="280" t="str">
        <f>IF(ISBLANK('FIN1-SOURCE'!BL66),"",'FIN1-SOURCE'!BL66)</f>
        <v/>
      </c>
      <c r="M1433" s="257" t="str">
        <f t="shared" si="23"/>
        <v>OK</v>
      </c>
      <c r="N1433" s="15"/>
    </row>
    <row r="1434" spans="1:14" ht="33.75" x14ac:dyDescent="0.25">
      <c r="A1434" s="257" t="s">
        <v>834</v>
      </c>
      <c r="B1434" s="257" t="s">
        <v>3199</v>
      </c>
      <c r="C1434" s="257" t="s">
        <v>688</v>
      </c>
      <c r="D1434" s="277" t="s">
        <v>3200</v>
      </c>
      <c r="E1434" s="278" t="s">
        <v>711</v>
      </c>
      <c r="F1434" s="279" t="s">
        <v>688</v>
      </c>
      <c r="G1434" s="277" t="s">
        <v>3201</v>
      </c>
      <c r="H1434" s="280" t="str">
        <f>IF(OR(AND('FIN1-SOURCE'!BK65="",'FIN1-SOURCE'!BL65=""),AND('FIN1-SOURCE'!BK66="",'FIN1-SOURCE'!BL66=""),AND('FIN1-SOURCE'!BL65="K",'FIN1-SOURCE'!BL66="K"),OR('FIN1-SOURCE'!BL65="O",'FIN1-SOURCE'!BL66="O")),"",SUM('FIN1-SOURCE'!BK65,'FIN1-SOURCE'!BK66))</f>
        <v/>
      </c>
      <c r="I1434" s="280" t="str">
        <f>IF(AND(OR(AND('FIN1-SOURCE'!BL65="O",'FIN1-SOURCE'!BL66="O"),AND('FIN1-SOURCE'!BL65="K",'FIN1-SOURCE'!BL66="K")),SUM('FIN1-SOURCE'!BK65,'FIN1-SOURCE'!BK66)=0,ISNUMBER('FIN1-SOURCE'!BK67)),"",IF(OR('FIN1-SOURCE'!BL65="O",'FIN1-SOURCE'!BL66="O"),"O",IF(AND('FIN1-SOURCE'!BL65='FIN1-SOURCE'!BL66,OR('FIN1-SOURCE'!BL65="K",'FIN1-SOURCE'!BL65="W",'FIN1-SOURCE'!BL65="M")), UPPER('FIN1-SOURCE'!BL65),"")))</f>
        <v/>
      </c>
      <c r="J1434" s="281" t="s">
        <v>711</v>
      </c>
      <c r="K1434" s="280" t="str">
        <f>IF(AND(ISBLANK('FIN1-SOURCE'!BK67),$L$1434&lt;&gt;"M"),"",'FIN1-SOURCE'!BK67)</f>
        <v/>
      </c>
      <c r="L1434" s="280" t="str">
        <f>IF(ISBLANK('FIN1-SOURCE'!BL67),"",'FIN1-SOURCE'!BL67)</f>
        <v/>
      </c>
      <c r="M1434" s="257" t="str">
        <f t="shared" si="23"/>
        <v>OK</v>
      </c>
      <c r="N1434" s="15"/>
    </row>
    <row r="1435" spans="1:14" ht="33.75" x14ac:dyDescent="0.25">
      <c r="A1435" s="257" t="s">
        <v>834</v>
      </c>
      <c r="B1435" s="257" t="s">
        <v>3202</v>
      </c>
      <c r="C1435" s="257" t="s">
        <v>688</v>
      </c>
      <c r="D1435" s="277" t="s">
        <v>3203</v>
      </c>
      <c r="E1435" s="278" t="s">
        <v>711</v>
      </c>
      <c r="F1435" s="279" t="s">
        <v>688</v>
      </c>
      <c r="G1435" s="277" t="s">
        <v>3204</v>
      </c>
      <c r="H1435" s="280" t="str">
        <f>IF(OR(AND('FIN1-SOURCE'!BE68="",'FIN1-SOURCE'!BF68=""),AND('FIN1-SOURCE'!BH68="",'FIN1-SOURCE'!BI68=""),AND('FIN1-SOURCE'!BF68="K",'FIN1-SOURCE'!BI68="K"),OR('FIN1-SOURCE'!BF68="O",'FIN1-SOURCE'!BI68="O")),"",SUM('FIN1-SOURCE'!BE68,'FIN1-SOURCE'!BH68))</f>
        <v/>
      </c>
      <c r="I1435" s="280" t="str">
        <f xml:space="preserve"> IF(AND(OR(AND('FIN1-SOURCE'!BF68="O",'FIN1-SOURCE'!BI68="O"),AND('FIN1-SOURCE'!BF68="K",'FIN1-SOURCE'!BI68="K")),SUM('FIN1-SOURCE'!BE68,'FIN1-SOURCE'!BH68)=0,ISNUMBER('FIN1-SOURCE'!BK68)),"",IF(OR('FIN1-SOURCE'!BF68="O",'FIN1-SOURCE'!BI68="O"),"O",IF(AND('FIN1-SOURCE'!BF68='FIN1-SOURCE'!BI68,OR('FIN1-SOURCE'!BF68="K",'FIN1-SOURCE'!BF68="W",'FIN1-SOURCE'!BF68="M")),UPPER( 'FIN1-SOURCE'!BF68),"")))</f>
        <v/>
      </c>
      <c r="J1435" s="281" t="s">
        <v>711</v>
      </c>
      <c r="K1435" s="280" t="str">
        <f>IF(AND(ISBLANK('FIN1-SOURCE'!BK68),$L$1435&lt;&gt;"M"),"",'FIN1-SOURCE'!BK68)</f>
        <v/>
      </c>
      <c r="L1435" s="280" t="str">
        <f>IF(ISBLANK('FIN1-SOURCE'!BL68),"",'FIN1-SOURCE'!BL68)</f>
        <v/>
      </c>
      <c r="M1435" s="257" t="str">
        <f t="shared" si="23"/>
        <v>OK</v>
      </c>
      <c r="N1435" s="15"/>
    </row>
    <row r="1436" spans="1:14" ht="33.75" x14ac:dyDescent="0.25">
      <c r="A1436" s="257" t="s">
        <v>834</v>
      </c>
      <c r="B1436" s="257" t="s">
        <v>3205</v>
      </c>
      <c r="C1436" s="257" t="s">
        <v>688</v>
      </c>
      <c r="D1436" s="277" t="s">
        <v>3206</v>
      </c>
      <c r="E1436" s="278" t="s">
        <v>711</v>
      </c>
      <c r="F1436" s="279" t="s">
        <v>688</v>
      </c>
      <c r="G1436" s="277" t="s">
        <v>3207</v>
      </c>
      <c r="H1436" s="280" t="str">
        <f>IF(OR(AND('FIN1-SOURCE'!BK67="",'FIN1-SOURCE'!BL67=""),AND('FIN1-SOURCE'!BK68="",'FIN1-SOURCE'!BL68=""),AND('FIN1-SOURCE'!BL67="K",'FIN1-SOURCE'!BL68="K"),OR('FIN1-SOURCE'!BL67="O",'FIN1-SOURCE'!BL68="O")),"",SUM('FIN1-SOURCE'!BK67,'FIN1-SOURCE'!BK68))</f>
        <v/>
      </c>
      <c r="I1436" s="280" t="str">
        <f>IF(AND(OR(AND('FIN1-SOURCE'!BL67="O",'FIN1-SOURCE'!BL68="O"),AND('FIN1-SOURCE'!BL67="K",'FIN1-SOURCE'!BL68="K")),SUM('FIN1-SOURCE'!BK67,'FIN1-SOURCE'!BK68)=0,ISNUMBER('FIN1-SOURCE'!BK69)),"",IF(OR('FIN1-SOURCE'!BL67="O",'FIN1-SOURCE'!BL68="O"),"O",IF(AND('FIN1-SOURCE'!BL67='FIN1-SOURCE'!BL68,OR('FIN1-SOURCE'!BL67="K",'FIN1-SOURCE'!BL67="W",'FIN1-SOURCE'!BL67="M")), UPPER('FIN1-SOURCE'!BL67),"")))</f>
        <v/>
      </c>
      <c r="J1436" s="281" t="s">
        <v>711</v>
      </c>
      <c r="K1436" s="280" t="str">
        <f>IF(AND(ISBLANK('FIN1-SOURCE'!BK69),$L$1436&lt;&gt;"M"),"",'FIN1-SOURCE'!BK69)</f>
        <v/>
      </c>
      <c r="L1436" s="280" t="str">
        <f>IF(ISBLANK('FIN1-SOURCE'!BL69),"",'FIN1-SOURCE'!BL69)</f>
        <v/>
      </c>
      <c r="M1436" s="257" t="str">
        <f t="shared" si="23"/>
        <v>OK</v>
      </c>
      <c r="N1436" s="15"/>
    </row>
    <row r="1437" spans="1:14" ht="33.75" x14ac:dyDescent="0.25">
      <c r="A1437" s="257" t="s">
        <v>834</v>
      </c>
      <c r="B1437" s="257" t="s">
        <v>3208</v>
      </c>
      <c r="C1437" s="257" t="s">
        <v>688</v>
      </c>
      <c r="D1437" s="277" t="s">
        <v>3209</v>
      </c>
      <c r="E1437" s="278" t="s">
        <v>711</v>
      </c>
      <c r="F1437" s="279" t="s">
        <v>688</v>
      </c>
      <c r="G1437" s="277" t="s">
        <v>3210</v>
      </c>
      <c r="H1437" s="280" t="str">
        <f>IF(OR(AND('FIN1-SOURCE'!BK63="",'FIN1-SOURCE'!BL63=""),AND('FIN1-SOURCE'!BK69="",'FIN1-SOURCE'!BL69=""),AND('FIN1-SOURCE'!BL63="K",'FIN1-SOURCE'!BL69="K"),OR('FIN1-SOURCE'!BL63="O",'FIN1-SOURCE'!BL69="O")),"",SUM('FIN1-SOURCE'!BK63,'FIN1-SOURCE'!BK69))</f>
        <v/>
      </c>
      <c r="I1437" s="280" t="str">
        <f>IF(AND(OR(AND('FIN1-SOURCE'!BL63="O",'FIN1-SOURCE'!BL69="O"),AND('FIN1-SOURCE'!BL63="K",'FIN1-SOURCE'!BL69="K")),SUM('FIN1-SOURCE'!BK63,'FIN1-SOURCE'!BK69)=0,ISNUMBER('FIN1-SOURCE'!BK70)),"",IF(OR('FIN1-SOURCE'!BL63="O",'FIN1-SOURCE'!BL69="O"),"O",IF(AND('FIN1-SOURCE'!BL63='FIN1-SOURCE'!BL69,OR('FIN1-SOURCE'!BL63="K",'FIN1-SOURCE'!BL63="W",'FIN1-SOURCE'!BL63="M")), UPPER('FIN1-SOURCE'!BL63),"")))</f>
        <v/>
      </c>
      <c r="J1437" s="281" t="s">
        <v>711</v>
      </c>
      <c r="K1437" s="280" t="str">
        <f>IF(AND(ISBLANK('FIN1-SOURCE'!BK70),$L$1437&lt;&gt;"M"),"",'FIN1-SOURCE'!BK70)</f>
        <v/>
      </c>
      <c r="L1437" s="280" t="str">
        <f>IF(ISBLANK('FIN1-SOURCE'!BL70),"",'FIN1-SOURCE'!BL70)</f>
        <v/>
      </c>
      <c r="M1437" s="257" t="str">
        <f t="shared" si="23"/>
        <v>OK</v>
      </c>
      <c r="N1437" s="15"/>
    </row>
    <row r="1438" spans="1:14" ht="45" x14ac:dyDescent="0.25">
      <c r="A1438" s="257" t="s">
        <v>834</v>
      </c>
      <c r="B1438" s="257" t="s">
        <v>3211</v>
      </c>
      <c r="C1438" s="257" t="s">
        <v>688</v>
      </c>
      <c r="D1438" s="277" t="s">
        <v>3212</v>
      </c>
      <c r="E1438" s="278" t="s">
        <v>711</v>
      </c>
      <c r="F1438" s="279" t="s">
        <v>688</v>
      </c>
      <c r="G1438" s="277" t="s">
        <v>3213</v>
      </c>
      <c r="H1438" s="280" t="str">
        <f>IF(OR(AND('FIN1-SOURCE'!BK31="",'FIN1-SOURCE'!BL31=""),AND('FIN1-SOURCE'!BK46="",'FIN1-SOURCE'!BL46=""),AND('FIN1-SOURCE'!BK59="",'FIN1-SOURCE'!BL59=""),AND('FIN1-SOURCE'!BL31="K",'FIN1-SOURCE'!BL46="K",'FIN1-SOURCE'!BL59="K"),OR('FIN1-SOURCE'!BL31="O",'FIN1-SOURCE'!BL46="O",'FIN1-SOURCE'!BL59="O")),"",SUM('FIN1-SOURCE'!BK31,'FIN1-SOURCE'!BK46,'FIN1-SOURCE'!BK59))</f>
        <v/>
      </c>
      <c r="I1438" s="280" t="str">
        <f>IF(AND(OR(AND('FIN1-SOURCE'!BL31="O",'FIN1-SOURCE'!BL46="O",'FIN1-SOURCE'!BL59="O"),AND('FIN1-SOURCE'!BL31="K",'FIN1-SOURCE'!BL46="K",'FIN1-SOURCE'!BL59="K")),SUM('FIN1-SOURCE'!BK31,'FIN1-SOURCE'!BK46,'FIN1-SOURCE'!BK59)=0,ISNUMBER('FIN1-SOURCE'!BK71)),"",IF(OR('FIN1-SOURCE'!BL31="O",'FIN1-SOURCE'!BL46="O",'FIN1-SOURCE'!BL59="O"),"O",IF(AND('FIN1-SOURCE'!BL31='FIN1-SOURCE'!BL46,'FIN1-SOURCE'!BL46='FIN1-SOURCE'!BL59,OR('FIN1-SOURCE'!BL31="K",'FIN1-SOURCE'!BL31="W",'FIN1-SOURCE'!BL31="M")), UPPER('FIN1-SOURCE'!BL31),"")))</f>
        <v/>
      </c>
      <c r="J1438" s="281" t="s">
        <v>711</v>
      </c>
      <c r="K1438" s="280" t="str">
        <f>IF(AND(ISBLANK('FIN1-SOURCE'!BK71),$L$1438&lt;&gt;"M"),"",'FIN1-SOURCE'!BK71)</f>
        <v/>
      </c>
      <c r="L1438" s="280" t="str">
        <f>IF(ISBLANK('FIN1-SOURCE'!BL71),"",'FIN1-SOURCE'!BL71)</f>
        <v/>
      </c>
      <c r="M1438" s="257" t="str">
        <f t="shared" si="23"/>
        <v>OK</v>
      </c>
      <c r="N1438" s="15"/>
    </row>
    <row r="1439" spans="1:14" ht="45" x14ac:dyDescent="0.25">
      <c r="A1439" s="257" t="s">
        <v>834</v>
      </c>
      <c r="B1439" s="257" t="s">
        <v>3214</v>
      </c>
      <c r="C1439" s="257" t="s">
        <v>688</v>
      </c>
      <c r="D1439" s="277" t="s">
        <v>3215</v>
      </c>
      <c r="E1439" s="278" t="s">
        <v>711</v>
      </c>
      <c r="F1439" s="279" t="s">
        <v>688</v>
      </c>
      <c r="G1439" s="277" t="s">
        <v>3216</v>
      </c>
      <c r="H1439" s="280" t="str">
        <f>IF(OR(AND('FIN1-SOURCE'!BK32="",'FIN1-SOURCE'!BL32=""),AND('FIN1-SOURCE'!BK47="",'FIN1-SOURCE'!BL47=""),AND('FIN1-SOURCE'!BK60="",'FIN1-SOURCE'!BL60=""),AND('FIN1-SOURCE'!BL32="K",'FIN1-SOURCE'!BL47="K",'FIN1-SOURCE'!BL60="K"),OR('FIN1-SOURCE'!BL32="O",'FIN1-SOURCE'!BL47="O",'FIN1-SOURCE'!BL60="O")),"",SUM('FIN1-SOURCE'!BK32,'FIN1-SOURCE'!BK47,'FIN1-SOURCE'!BK60))</f>
        <v/>
      </c>
      <c r="I1439" s="280" t="str">
        <f>IF(AND(OR(AND('FIN1-SOURCE'!BL32="O",'FIN1-SOURCE'!BL47="O",'FIN1-SOURCE'!BL60="O"),AND('FIN1-SOURCE'!BL32="K",'FIN1-SOURCE'!BL47="K",'FIN1-SOURCE'!BL60="K")),SUM('FIN1-SOURCE'!BK32,'FIN1-SOURCE'!BK47,'FIN1-SOURCE'!BK60)=0,ISNUMBER('FIN1-SOURCE'!BK72)),"",IF(OR('FIN1-SOURCE'!BL32="O",'FIN1-SOURCE'!BL47="O",'FIN1-SOURCE'!BL60="O"),"O",IF(AND('FIN1-SOURCE'!BL32='FIN1-SOURCE'!BL47,'FIN1-SOURCE'!BL47='FIN1-SOURCE'!BL60,OR('FIN1-SOURCE'!BL32="K",'FIN1-SOURCE'!BL32="W",'FIN1-SOURCE'!BL32="M")), UPPER('FIN1-SOURCE'!BL32),"")))</f>
        <v/>
      </c>
      <c r="J1439" s="281" t="s">
        <v>711</v>
      </c>
      <c r="K1439" s="280" t="str">
        <f>IF(AND(ISBLANK('FIN1-SOURCE'!BK72),$L$1439&lt;&gt;"M"),"",'FIN1-SOURCE'!BK72)</f>
        <v/>
      </c>
      <c r="L1439" s="280" t="str">
        <f>IF(ISBLANK('FIN1-SOURCE'!BL72),"",'FIN1-SOURCE'!BL72)</f>
        <v/>
      </c>
      <c r="M1439" s="257" t="str">
        <f t="shared" si="23"/>
        <v>OK</v>
      </c>
      <c r="N1439" s="15"/>
    </row>
    <row r="1440" spans="1:14" ht="45" x14ac:dyDescent="0.25">
      <c r="A1440" s="257" t="s">
        <v>834</v>
      </c>
      <c r="B1440" s="257" t="s">
        <v>3217</v>
      </c>
      <c r="C1440" s="257" t="s">
        <v>688</v>
      </c>
      <c r="D1440" s="277" t="s">
        <v>3218</v>
      </c>
      <c r="E1440" s="278" t="s">
        <v>711</v>
      </c>
      <c r="F1440" s="279" t="s">
        <v>688</v>
      </c>
      <c r="G1440" s="277" t="s">
        <v>3219</v>
      </c>
      <c r="H1440" s="280" t="str">
        <f>IF(OR(AND('FIN1-SOURCE'!BK33="",'FIN1-SOURCE'!BL33=""),AND('FIN1-SOURCE'!BK48="",'FIN1-SOURCE'!BL48=""),AND('FIN1-SOURCE'!BK61="",'FIN1-SOURCE'!BL61=""),AND('FIN1-SOURCE'!BL33="K",'FIN1-SOURCE'!BL48="K",'FIN1-SOURCE'!BL61="K"),OR('FIN1-SOURCE'!BL33="O",'FIN1-SOURCE'!BL48="O",'FIN1-SOURCE'!BL61="O")),"",SUM('FIN1-SOURCE'!BK33,'FIN1-SOURCE'!BK48,'FIN1-SOURCE'!BK61))</f>
        <v/>
      </c>
      <c r="I1440" s="280" t="str">
        <f>IF(AND(OR(AND('FIN1-SOURCE'!BL33="O",'FIN1-SOURCE'!BL48="O",'FIN1-SOURCE'!BL61="O"),AND('FIN1-SOURCE'!BL33="K",'FIN1-SOURCE'!BL48="K",'FIN1-SOURCE'!BL61="K")),SUM('FIN1-SOURCE'!BK33,'FIN1-SOURCE'!BK48,'FIN1-SOURCE'!BK61)=0,ISNUMBER('FIN1-SOURCE'!BK73)),"",IF(OR('FIN1-SOURCE'!BL33="O",'FIN1-SOURCE'!BL48="O",'FIN1-SOURCE'!BL61="O"),"O",IF(AND('FIN1-SOURCE'!BL33='FIN1-SOURCE'!BL48,'FIN1-SOURCE'!BL48='FIN1-SOURCE'!BL61,OR('FIN1-SOURCE'!BL33="K",'FIN1-SOURCE'!BL33="W",'FIN1-SOURCE'!BL33="M")), UPPER('FIN1-SOURCE'!BL33),"")))</f>
        <v/>
      </c>
      <c r="J1440" s="281" t="s">
        <v>711</v>
      </c>
      <c r="K1440" s="280" t="str">
        <f>IF(AND(ISBLANK('FIN1-SOURCE'!BK73),$L$1440&lt;&gt;"M"),"",'FIN1-SOURCE'!BK73)</f>
        <v/>
      </c>
      <c r="L1440" s="280" t="str">
        <f>IF(ISBLANK('FIN1-SOURCE'!BL73),"",'FIN1-SOURCE'!BL73)</f>
        <v/>
      </c>
      <c r="M1440" s="257" t="str">
        <f t="shared" si="23"/>
        <v>OK</v>
      </c>
      <c r="N1440" s="15"/>
    </row>
    <row r="1441" spans="1:14" ht="45" x14ac:dyDescent="0.25">
      <c r="A1441" s="257" t="s">
        <v>834</v>
      </c>
      <c r="B1441" s="257" t="s">
        <v>3220</v>
      </c>
      <c r="C1441" s="257" t="s">
        <v>688</v>
      </c>
      <c r="D1441" s="277" t="s">
        <v>3221</v>
      </c>
      <c r="E1441" s="278" t="s">
        <v>711</v>
      </c>
      <c r="F1441" s="279" t="s">
        <v>688</v>
      </c>
      <c r="G1441" s="277" t="s">
        <v>3222</v>
      </c>
      <c r="H1441" s="280" t="str">
        <f>IF(OR(AND('FIN1-SOURCE'!BK34="",'FIN1-SOURCE'!BL34=""),AND('FIN1-SOURCE'!BK49="",'FIN1-SOURCE'!BL49=""),AND('FIN1-SOURCE'!BK62="",'FIN1-SOURCE'!BL62=""),AND('FIN1-SOURCE'!BL34="K",'FIN1-SOURCE'!BL49="K",'FIN1-SOURCE'!BL62="K"),OR('FIN1-SOURCE'!BL34="O",'FIN1-SOURCE'!BL49="O",'FIN1-SOURCE'!BL62="O")),"",SUM('FIN1-SOURCE'!BK34,'FIN1-SOURCE'!BK49,'FIN1-SOURCE'!BK62))</f>
        <v/>
      </c>
      <c r="I1441" s="280" t="str">
        <f>IF(AND(OR(AND('FIN1-SOURCE'!BL34="O",'FIN1-SOURCE'!BL49="O",'FIN1-SOURCE'!BL62="O"),AND('FIN1-SOURCE'!BL34="K",'FIN1-SOURCE'!BL49="K",'FIN1-SOURCE'!BL62="K")),SUM('FIN1-SOURCE'!BK34,'FIN1-SOURCE'!BK49,'FIN1-SOURCE'!BK62)=0,ISNUMBER('FIN1-SOURCE'!BK74)),"",IF(OR('FIN1-SOURCE'!BL34="O",'FIN1-SOURCE'!BL49="O",'FIN1-SOURCE'!BL62="O"),"O",IF(AND('FIN1-SOURCE'!BL34='FIN1-SOURCE'!BL49,'FIN1-SOURCE'!BL49='FIN1-SOURCE'!BL62,OR('FIN1-SOURCE'!BL34="K",'FIN1-SOURCE'!BL34="W",'FIN1-SOURCE'!BL34="M")), UPPER('FIN1-SOURCE'!BL34),"")))</f>
        <v/>
      </c>
      <c r="J1441" s="281" t="s">
        <v>711</v>
      </c>
      <c r="K1441" s="280" t="str">
        <f>IF(AND(ISBLANK('FIN1-SOURCE'!BK74),$L$1441&lt;&gt;"M"),"",'FIN1-SOURCE'!BK74)</f>
        <v/>
      </c>
      <c r="L1441" s="280" t="str">
        <f>IF(ISBLANK('FIN1-SOURCE'!BL74),"",'FIN1-SOURCE'!BL74)</f>
        <v/>
      </c>
      <c r="M1441" s="257" t="str">
        <f t="shared" si="23"/>
        <v>OK</v>
      </c>
      <c r="N1441" s="15"/>
    </row>
    <row r="1442" spans="1:14" ht="45" x14ac:dyDescent="0.25">
      <c r="A1442" s="257" t="s">
        <v>834</v>
      </c>
      <c r="B1442" s="257" t="s">
        <v>3223</v>
      </c>
      <c r="C1442" s="257" t="s">
        <v>688</v>
      </c>
      <c r="D1442" s="277" t="s">
        <v>3224</v>
      </c>
      <c r="E1442" s="278" t="s">
        <v>711</v>
      </c>
      <c r="F1442" s="279" t="s">
        <v>688</v>
      </c>
      <c r="G1442" s="277" t="s">
        <v>3225</v>
      </c>
      <c r="H1442" s="280" t="str">
        <f>IF(OR(AND('FIN1-SOURCE'!BK35="",'FIN1-SOURCE'!BL35=""),AND('FIN1-SOURCE'!BK50="",'FIN1-SOURCE'!BL50=""),AND('FIN1-SOURCE'!BK63="",'FIN1-SOURCE'!BL63=""),AND('FIN1-SOURCE'!BL35="K",'FIN1-SOURCE'!BL50="K",'FIN1-SOURCE'!BL63="K"),OR('FIN1-SOURCE'!BL35="O",'FIN1-SOURCE'!BL50="O",'FIN1-SOURCE'!BL63="O")),"",SUM('FIN1-SOURCE'!BK35,'FIN1-SOURCE'!BK50,'FIN1-SOURCE'!BK63))</f>
        <v/>
      </c>
      <c r="I1442" s="280" t="str">
        <f>IF(AND(OR(AND('FIN1-SOURCE'!BL35="O",'FIN1-SOURCE'!BL50="O",'FIN1-SOURCE'!BL63="O"),AND('FIN1-SOURCE'!BL35="K",'FIN1-SOURCE'!BL50="K",'FIN1-SOURCE'!BL63="K")),SUM('FIN1-SOURCE'!BK35,'FIN1-SOURCE'!BK50,'FIN1-SOURCE'!BK63)=0,ISNUMBER('FIN1-SOURCE'!BK75)),"",IF(OR('FIN1-SOURCE'!BL35="O",'FIN1-SOURCE'!BL50="O",'FIN1-SOURCE'!BL63="O"),"O",IF(AND('FIN1-SOURCE'!BL35='FIN1-SOURCE'!BL50,'FIN1-SOURCE'!BL50='FIN1-SOURCE'!BL63,OR('FIN1-SOURCE'!BL35="K",'FIN1-SOURCE'!BL35="W",'FIN1-SOURCE'!BL35="M")), UPPER('FIN1-SOURCE'!BL35),"")))</f>
        <v/>
      </c>
      <c r="J1442" s="281" t="s">
        <v>711</v>
      </c>
      <c r="K1442" s="280" t="str">
        <f>IF(AND(ISBLANK('FIN1-SOURCE'!BK75),$L$1442&lt;&gt;"M"),"",'FIN1-SOURCE'!BK75)</f>
        <v/>
      </c>
      <c r="L1442" s="280" t="str">
        <f>IF(ISBLANK('FIN1-SOURCE'!BL75),"",'FIN1-SOURCE'!BL75)</f>
        <v/>
      </c>
      <c r="M1442" s="257" t="str">
        <f t="shared" si="23"/>
        <v>OK</v>
      </c>
      <c r="N1442" s="15"/>
    </row>
    <row r="1443" spans="1:14" ht="45" x14ac:dyDescent="0.25">
      <c r="A1443" s="257" t="s">
        <v>834</v>
      </c>
      <c r="B1443" s="257" t="s">
        <v>3226</v>
      </c>
      <c r="C1443" s="257" t="s">
        <v>688</v>
      </c>
      <c r="D1443" s="277" t="s">
        <v>3227</v>
      </c>
      <c r="E1443" s="278" t="s">
        <v>711</v>
      </c>
      <c r="F1443" s="279" t="s">
        <v>688</v>
      </c>
      <c r="G1443" s="277" t="s">
        <v>3228</v>
      </c>
      <c r="H1443" s="280" t="str">
        <f>IF(OR(AND('FIN1-SOURCE'!BK36="",'FIN1-SOURCE'!BL36=""),AND('FIN1-SOURCE'!BK51="",'FIN1-SOURCE'!BL51=""),AND('FIN1-SOURCE'!BK64="",'FIN1-SOURCE'!BL64=""),AND('FIN1-SOURCE'!BL36="K",'FIN1-SOURCE'!BL51="K",'FIN1-SOURCE'!BL64="K"),OR('FIN1-SOURCE'!BL36="O",'FIN1-SOURCE'!BL51="O",'FIN1-SOURCE'!BL64="O")),"",SUM('FIN1-SOURCE'!BK36,'FIN1-SOURCE'!BK51,'FIN1-SOURCE'!BK64))</f>
        <v/>
      </c>
      <c r="I1443" s="280" t="str">
        <f>IF(AND(OR(AND('FIN1-SOURCE'!BL36="O",'FIN1-SOURCE'!BL51="O",'FIN1-SOURCE'!BL64="O"),AND('FIN1-SOURCE'!BL36="K",'FIN1-SOURCE'!BL51="K",'FIN1-SOURCE'!BL64="K")),SUM('FIN1-SOURCE'!BK36,'FIN1-SOURCE'!BK51,'FIN1-SOURCE'!BK64)=0,ISNUMBER('FIN1-SOURCE'!BK76)),"",IF(OR('FIN1-SOURCE'!BL36="O",'FIN1-SOURCE'!BL51="O",'FIN1-SOURCE'!BL64="O"),"O",IF(AND('FIN1-SOURCE'!BL36='FIN1-SOURCE'!BL51,'FIN1-SOURCE'!BL51='FIN1-SOURCE'!BL64,OR('FIN1-SOURCE'!BL36="K",'FIN1-SOURCE'!BL36="W",'FIN1-SOURCE'!BL36="M")), UPPER('FIN1-SOURCE'!BL36),"")))</f>
        <v/>
      </c>
      <c r="J1443" s="281" t="s">
        <v>711</v>
      </c>
      <c r="K1443" s="280" t="str">
        <f>IF(AND(ISBLANK('FIN1-SOURCE'!BK76),$L$1443&lt;&gt;"M"),"",'FIN1-SOURCE'!BK76)</f>
        <v/>
      </c>
      <c r="L1443" s="280" t="str">
        <f>IF(ISBLANK('FIN1-SOURCE'!BL76),"",'FIN1-SOURCE'!BL76)</f>
        <v/>
      </c>
      <c r="M1443" s="257" t="str">
        <f t="shared" si="23"/>
        <v>OK</v>
      </c>
      <c r="N1443" s="15"/>
    </row>
    <row r="1444" spans="1:14" ht="33.75" x14ac:dyDescent="0.25">
      <c r="A1444" s="257" t="s">
        <v>834</v>
      </c>
      <c r="B1444" s="257" t="s">
        <v>3229</v>
      </c>
      <c r="C1444" s="257" t="s">
        <v>688</v>
      </c>
      <c r="D1444" s="277" t="s">
        <v>3230</v>
      </c>
      <c r="E1444" s="278" t="s">
        <v>711</v>
      </c>
      <c r="F1444" s="279" t="s">
        <v>688</v>
      </c>
      <c r="G1444" s="277" t="s">
        <v>3231</v>
      </c>
      <c r="H1444" s="280" t="str">
        <f>IF(OR(AND('FIN1-SOURCE'!BE77="",'FIN1-SOURCE'!BF77=""),AND('FIN1-SOURCE'!BH77="",'FIN1-SOURCE'!BI77=""),AND('FIN1-SOURCE'!BF77="K",'FIN1-SOURCE'!BI77="K"),OR('FIN1-SOURCE'!BF77="O",'FIN1-SOURCE'!BI77="O")),"",SUM('FIN1-SOURCE'!BE77,'FIN1-SOURCE'!BH77))</f>
        <v/>
      </c>
      <c r="I1444" s="280" t="str">
        <f xml:space="preserve"> IF(AND(OR(AND('FIN1-SOURCE'!BF77="O",'FIN1-SOURCE'!BI77="O"),AND('FIN1-SOURCE'!BF77="K",'FIN1-SOURCE'!BI77="K")),SUM('FIN1-SOURCE'!BE77,'FIN1-SOURCE'!BH77)=0,ISNUMBER('FIN1-SOURCE'!BK77)),"",IF(OR('FIN1-SOURCE'!BF77="O",'FIN1-SOURCE'!BI77="O"),"O",IF(AND('FIN1-SOURCE'!BF77='FIN1-SOURCE'!BI77,OR('FIN1-SOURCE'!BF77="K",'FIN1-SOURCE'!BF77="W",'FIN1-SOURCE'!BF77="M")),UPPER( 'FIN1-SOURCE'!BF77),"")))</f>
        <v/>
      </c>
      <c r="J1444" s="281" t="s">
        <v>711</v>
      </c>
      <c r="K1444" s="280" t="str">
        <f>IF(AND(ISBLANK('FIN1-SOURCE'!BK77),$L$1444&lt;&gt;"M"),"",'FIN1-SOURCE'!BK77)</f>
        <v/>
      </c>
      <c r="L1444" s="280" t="str">
        <f>IF(ISBLANK('FIN1-SOURCE'!BL77),"",'FIN1-SOURCE'!BL77)</f>
        <v/>
      </c>
      <c r="M1444" s="257" t="str">
        <f t="shared" si="23"/>
        <v>OK</v>
      </c>
      <c r="N1444" s="15"/>
    </row>
    <row r="1445" spans="1:14" ht="33.75" x14ac:dyDescent="0.25">
      <c r="A1445" s="257" t="s">
        <v>834</v>
      </c>
      <c r="B1445" s="257" t="s">
        <v>3232</v>
      </c>
      <c r="C1445" s="257" t="s">
        <v>688</v>
      </c>
      <c r="D1445" s="277" t="s">
        <v>3233</v>
      </c>
      <c r="E1445" s="278" t="s">
        <v>711</v>
      </c>
      <c r="F1445" s="279" t="s">
        <v>688</v>
      </c>
      <c r="G1445" s="277" t="s">
        <v>3234</v>
      </c>
      <c r="H1445" s="280" t="str">
        <f>IF(OR(AND('FIN1-SOURCE'!BE78="",'FIN1-SOURCE'!BF78=""),AND('FIN1-SOURCE'!BH78="",'FIN1-SOURCE'!BI78=""),AND('FIN1-SOURCE'!BF78="K",'FIN1-SOURCE'!BI78="K"),OR('FIN1-SOURCE'!BF78="O",'FIN1-SOURCE'!BI78="O")),"",SUM('FIN1-SOURCE'!BE78,'FIN1-SOURCE'!BH78))</f>
        <v/>
      </c>
      <c r="I1445" s="280" t="str">
        <f xml:space="preserve"> IF(AND(OR(AND('FIN1-SOURCE'!BF78="O",'FIN1-SOURCE'!BI78="O"),AND('FIN1-SOURCE'!BF78="K",'FIN1-SOURCE'!BI78="K")),SUM('FIN1-SOURCE'!BE78,'FIN1-SOURCE'!BH78)=0,ISNUMBER('FIN1-SOURCE'!BK78)),"",IF(OR('FIN1-SOURCE'!BF78="O",'FIN1-SOURCE'!BI78="O"),"O",IF(AND('FIN1-SOURCE'!BF78='FIN1-SOURCE'!BI78,OR('FIN1-SOURCE'!BF78="K",'FIN1-SOURCE'!BF78="W",'FIN1-SOURCE'!BF78="M")),UPPER( 'FIN1-SOURCE'!BF78),"")))</f>
        <v/>
      </c>
      <c r="J1445" s="281" t="s">
        <v>711</v>
      </c>
      <c r="K1445" s="280" t="str">
        <f>IF(AND(ISBLANK('FIN1-SOURCE'!BK78),$L$1445&lt;&gt;"M"),"",'FIN1-SOURCE'!BK78)</f>
        <v/>
      </c>
      <c r="L1445" s="280" t="str">
        <f>IF(ISBLANK('FIN1-SOURCE'!BL78),"",'FIN1-SOURCE'!BL78)</f>
        <v/>
      </c>
      <c r="M1445" s="257" t="str">
        <f t="shared" si="23"/>
        <v>OK</v>
      </c>
      <c r="N1445" s="15"/>
    </row>
    <row r="1446" spans="1:14" ht="45" x14ac:dyDescent="0.25">
      <c r="A1446" s="257" t="s">
        <v>834</v>
      </c>
      <c r="B1446" s="257" t="s">
        <v>3235</v>
      </c>
      <c r="C1446" s="257" t="s">
        <v>688</v>
      </c>
      <c r="D1446" s="277" t="s">
        <v>3236</v>
      </c>
      <c r="E1446" s="278" t="s">
        <v>711</v>
      </c>
      <c r="F1446" s="279" t="s">
        <v>688</v>
      </c>
      <c r="G1446" s="277" t="s">
        <v>3237</v>
      </c>
      <c r="H1446" s="280" t="str">
        <f>IF(OR(AND('FIN1-SOURCE'!BK40="",'FIN1-SOURCE'!BL40=""),AND('FIN1-SOURCE'!BK53="",'FIN1-SOURCE'!BL53=""),AND('FIN1-SOURCE'!BK65="",'FIN1-SOURCE'!BL65=""),AND('FIN1-SOURCE'!BL40="K",'FIN1-SOURCE'!BL53="K",'FIN1-SOURCE'!BL65="K"),OR('FIN1-SOURCE'!BL40="O",'FIN1-SOURCE'!BL53="O",'FIN1-SOURCE'!BL65="O")),"",SUM('FIN1-SOURCE'!BK40,'FIN1-SOURCE'!BK53,'FIN1-SOURCE'!BK65))</f>
        <v/>
      </c>
      <c r="I1446" s="280" t="str">
        <f>IF(AND(OR(AND('FIN1-SOURCE'!BL40="O",'FIN1-SOURCE'!BL53="O",'FIN1-SOURCE'!BL65="O"),AND('FIN1-SOURCE'!BL40="K",'FIN1-SOURCE'!BL53="K",'FIN1-SOURCE'!BL65="K")),SUM('FIN1-SOURCE'!BK40,'FIN1-SOURCE'!BK53,'FIN1-SOURCE'!BK65)=0,ISNUMBER('FIN1-SOURCE'!BK79)),"",IF(OR('FIN1-SOURCE'!BL40="O",'FIN1-SOURCE'!BL53="O",'FIN1-SOURCE'!BL65="O"),"O",IF(AND('FIN1-SOURCE'!BL40='FIN1-SOURCE'!BL53,'FIN1-SOURCE'!BL53='FIN1-SOURCE'!BL65,OR('FIN1-SOURCE'!BL40="K",'FIN1-SOURCE'!BL40="W",'FIN1-SOURCE'!BL40="M")), UPPER('FIN1-SOURCE'!BL40),"")))</f>
        <v/>
      </c>
      <c r="J1446" s="281" t="s">
        <v>711</v>
      </c>
      <c r="K1446" s="280" t="str">
        <f>IF(AND(ISBLANK('FIN1-SOURCE'!BK79),$L$1446&lt;&gt;"M"),"",'FIN1-SOURCE'!BK79)</f>
        <v/>
      </c>
      <c r="L1446" s="280" t="str">
        <f>IF(ISBLANK('FIN1-SOURCE'!BL79),"",'FIN1-SOURCE'!BL79)</f>
        <v/>
      </c>
      <c r="M1446" s="257" t="str">
        <f t="shared" si="23"/>
        <v>OK</v>
      </c>
      <c r="N1446" s="15"/>
    </row>
    <row r="1447" spans="1:14" ht="33.75" x14ac:dyDescent="0.25">
      <c r="A1447" s="257" t="s">
        <v>834</v>
      </c>
      <c r="B1447" s="257" t="s">
        <v>8017</v>
      </c>
      <c r="C1447" s="257" t="s">
        <v>688</v>
      </c>
      <c r="D1447" s="277" t="s">
        <v>8018</v>
      </c>
      <c r="E1447" s="278" t="s">
        <v>711</v>
      </c>
      <c r="F1447" s="279" t="s">
        <v>688</v>
      </c>
      <c r="G1447" s="277" t="s">
        <v>5996</v>
      </c>
      <c r="H1447" s="280" t="str">
        <f>IF(OR(AND('FIN1-SOURCE'!BE80="",'FIN1-SOURCE'!BF80=""),AND('FIN1-SOURCE'!BH80="",'FIN1-SOURCE'!BI80=""),AND('FIN1-SOURCE'!BF80="K",'FIN1-SOURCE'!BI80="K"),OR('FIN1-SOURCE'!BF80="O",'FIN1-SOURCE'!BI80="O")),"",SUM('FIN1-SOURCE'!BE80,'FIN1-SOURCE'!BH80))</f>
        <v/>
      </c>
      <c r="I1447" s="280" t="str">
        <f xml:space="preserve"> IF(AND(OR(AND('FIN1-SOURCE'!BF80="O",'FIN1-SOURCE'!BI80="O"),AND('FIN1-SOURCE'!BF80="K",'FIN1-SOURCE'!BI80="K")),SUM('FIN1-SOURCE'!BE80,'FIN1-SOURCE'!BH80)=0,ISNUMBER('FIN1-SOURCE'!BK80)),"",IF(OR('FIN1-SOURCE'!BF80="O",'FIN1-SOURCE'!BI80="O"),"O",IF(AND('FIN1-SOURCE'!BF80='FIN1-SOURCE'!BI80,OR('FIN1-SOURCE'!BF80="K",'FIN1-SOURCE'!BF80="W",'FIN1-SOURCE'!BF80="M")),UPPER( 'FIN1-SOURCE'!BF80),"")))</f>
        <v/>
      </c>
      <c r="J1447" s="281" t="s">
        <v>711</v>
      </c>
      <c r="K1447" s="280" t="str">
        <f>IF(AND(ISBLANK('FIN1-SOURCE'!BK80),$L$1447&lt;&gt;"M"),"",'FIN1-SOURCE'!BK80)</f>
        <v/>
      </c>
      <c r="L1447" s="280" t="str">
        <f>IF(ISBLANK('FIN1-SOURCE'!BL80),"",'FIN1-SOURCE'!BL80)</f>
        <v/>
      </c>
      <c r="M1447" s="257" t="str">
        <f t="shared" si="23"/>
        <v>OK</v>
      </c>
      <c r="N1447" s="15"/>
    </row>
    <row r="1448" spans="1:14" ht="45" x14ac:dyDescent="0.25">
      <c r="A1448" s="257" t="s">
        <v>834</v>
      </c>
      <c r="B1448" s="257" t="s">
        <v>3238</v>
      </c>
      <c r="C1448" s="257" t="s">
        <v>688</v>
      </c>
      <c r="D1448" s="277" t="s">
        <v>3239</v>
      </c>
      <c r="E1448" s="278" t="s">
        <v>711</v>
      </c>
      <c r="F1448" s="279" t="s">
        <v>688</v>
      </c>
      <c r="G1448" s="277" t="s">
        <v>3240</v>
      </c>
      <c r="H1448" s="280" t="str">
        <f>IF(OR(AND('FIN1-SOURCE'!BK41="",'FIN1-SOURCE'!BL41=""),AND('FIN1-SOURCE'!BK54="",'FIN1-SOURCE'!BL54=""),AND('FIN1-SOURCE'!BK66="",'FIN1-SOURCE'!BL66=""),AND('FIN1-SOURCE'!BL41="K",'FIN1-SOURCE'!BL54="K",'FIN1-SOURCE'!BL66="K"),OR('FIN1-SOURCE'!BL41="O",'FIN1-SOURCE'!BL54="O",'FIN1-SOURCE'!BL66="O")),"",SUM('FIN1-SOURCE'!BK41,'FIN1-SOURCE'!BK54,'FIN1-SOURCE'!BK66))</f>
        <v/>
      </c>
      <c r="I1448" s="280" t="str">
        <f>IF(AND(OR(AND('FIN1-SOURCE'!BL41="O",'FIN1-SOURCE'!BL54="O",'FIN1-SOURCE'!BL66="O"),AND('FIN1-SOURCE'!BL41="K",'FIN1-SOURCE'!BL54="K",'FIN1-SOURCE'!BL66="K")),SUM('FIN1-SOURCE'!BK41,'FIN1-SOURCE'!BK54,'FIN1-SOURCE'!BK66)=0,ISNUMBER('FIN1-SOURCE'!BK81)),"",IF(OR('FIN1-SOURCE'!BL41="O",'FIN1-SOURCE'!BL54="O",'FIN1-SOURCE'!BL66="O"),"O",IF(AND('FIN1-SOURCE'!BL41='FIN1-SOURCE'!BL54,'FIN1-SOURCE'!BL54='FIN1-SOURCE'!BL66,OR('FIN1-SOURCE'!BL41="K",'FIN1-SOURCE'!BL41="W",'FIN1-SOURCE'!BL41="M")), UPPER('FIN1-SOURCE'!BL41),"")))</f>
        <v/>
      </c>
      <c r="J1448" s="281" t="s">
        <v>711</v>
      </c>
      <c r="K1448" s="280" t="str">
        <f>IF(AND(ISBLANK('FIN1-SOURCE'!BK81),$L$1448&lt;&gt;"M"),"",'FIN1-SOURCE'!BK81)</f>
        <v/>
      </c>
      <c r="L1448" s="280" t="str">
        <f>IF(ISBLANK('FIN1-SOURCE'!BL81),"",'FIN1-SOURCE'!BL81)</f>
        <v/>
      </c>
      <c r="M1448" s="257" t="str">
        <f t="shared" si="23"/>
        <v>OK</v>
      </c>
      <c r="N1448" s="15"/>
    </row>
    <row r="1449" spans="1:14" ht="33.75" x14ac:dyDescent="0.25">
      <c r="A1449" s="257" t="s">
        <v>834</v>
      </c>
      <c r="B1449" s="257" t="s">
        <v>8019</v>
      </c>
      <c r="C1449" s="257" t="s">
        <v>688</v>
      </c>
      <c r="D1449" s="277" t="s">
        <v>8020</v>
      </c>
      <c r="E1449" s="278" t="s">
        <v>711</v>
      </c>
      <c r="F1449" s="279" t="s">
        <v>688</v>
      </c>
      <c r="G1449" s="277" t="s">
        <v>3242</v>
      </c>
      <c r="H1449" s="280" t="str">
        <f>IF(OR(AND('FIN1-SOURCE'!BE82="",'FIN1-SOURCE'!BF82=""),AND('FIN1-SOURCE'!BH82="",'FIN1-SOURCE'!BI82=""),AND('FIN1-SOURCE'!BF82="K",'FIN1-SOURCE'!BI82="K"),OR('FIN1-SOURCE'!BF82="O",'FIN1-SOURCE'!BI82="O")),"",SUM('FIN1-SOURCE'!BE82,'FIN1-SOURCE'!BH82))</f>
        <v/>
      </c>
      <c r="I1449" s="280" t="str">
        <f xml:space="preserve"> IF(AND(OR(AND('FIN1-SOURCE'!BF82="O",'FIN1-SOURCE'!BI82="O"),AND('FIN1-SOURCE'!BF82="K",'FIN1-SOURCE'!BI82="K")),SUM('FIN1-SOURCE'!BE82,'FIN1-SOURCE'!BH82)=0,ISNUMBER('FIN1-SOURCE'!BK82)),"",IF(OR('FIN1-SOURCE'!BF82="O",'FIN1-SOURCE'!BI82="O"),"O",IF(AND('FIN1-SOURCE'!BF82='FIN1-SOURCE'!BI82,OR('FIN1-SOURCE'!BF82="K",'FIN1-SOURCE'!BF82="W",'FIN1-SOURCE'!BF82="M")),UPPER( 'FIN1-SOURCE'!BF82),"")))</f>
        <v/>
      </c>
      <c r="J1449" s="281" t="s">
        <v>711</v>
      </c>
      <c r="K1449" s="280" t="str">
        <f>IF(AND(ISBLANK('FIN1-SOURCE'!BK82),$L$1449&lt;&gt;"M"),"",'FIN1-SOURCE'!BK82)</f>
        <v/>
      </c>
      <c r="L1449" s="280" t="str">
        <f>IF(ISBLANK('FIN1-SOURCE'!BL82),"",'FIN1-SOURCE'!BL82)</f>
        <v/>
      </c>
      <c r="M1449" s="257" t="str">
        <f t="shared" si="23"/>
        <v>OK</v>
      </c>
      <c r="N1449" s="15"/>
    </row>
    <row r="1450" spans="1:14" ht="45" x14ac:dyDescent="0.25">
      <c r="A1450" s="257" t="s">
        <v>834</v>
      </c>
      <c r="B1450" s="257" t="s">
        <v>8021</v>
      </c>
      <c r="C1450" s="257" t="s">
        <v>688</v>
      </c>
      <c r="D1450" s="277" t="s">
        <v>3241</v>
      </c>
      <c r="E1450" s="278" t="s">
        <v>711</v>
      </c>
      <c r="F1450" s="279" t="s">
        <v>688</v>
      </c>
      <c r="G1450" s="277" t="s">
        <v>3244</v>
      </c>
      <c r="H1450" s="280" t="str">
        <f>IF(OR(AND('FIN1-SOURCE'!BK42="",'FIN1-SOURCE'!BL42=""),AND('FIN1-SOURCE'!BK55="",'FIN1-SOURCE'!BL55=""),AND('FIN1-SOURCE'!BK67="",'FIN1-SOURCE'!BL67=""),AND('FIN1-SOURCE'!BL42="K",'FIN1-SOURCE'!BL55="K",'FIN1-SOURCE'!BL67="K"),OR('FIN1-SOURCE'!BL42="O",'FIN1-SOURCE'!BL55="O",'FIN1-SOURCE'!BL67="O")),"",SUM('FIN1-SOURCE'!BK42,'FIN1-SOURCE'!BK55,'FIN1-SOURCE'!BK67))</f>
        <v/>
      </c>
      <c r="I1450" s="280" t="str">
        <f>IF(AND(OR(AND('FIN1-SOURCE'!BL42="O",'FIN1-SOURCE'!BL55="O",'FIN1-SOURCE'!BL67="O"),AND('FIN1-SOURCE'!BL42="K",'FIN1-SOURCE'!BL55="K",'FIN1-SOURCE'!BL67="K")),SUM('FIN1-SOURCE'!BK42,'FIN1-SOURCE'!BK55,'FIN1-SOURCE'!BK67)=0,ISNUMBER('FIN1-SOURCE'!BK83)),"",IF(OR('FIN1-SOURCE'!BL42="O",'FIN1-SOURCE'!BL55="O",'FIN1-SOURCE'!BL67="O"),"O",IF(AND('FIN1-SOURCE'!BL42='FIN1-SOURCE'!BL55,'FIN1-SOURCE'!BL55='FIN1-SOURCE'!BL67,OR('FIN1-SOURCE'!BL42="K",'FIN1-SOURCE'!BL42="W",'FIN1-SOURCE'!BL42="M")), UPPER('FIN1-SOURCE'!BL42),"")))</f>
        <v/>
      </c>
      <c r="J1450" s="281" t="s">
        <v>711</v>
      </c>
      <c r="K1450" s="280" t="str">
        <f>IF(AND(ISBLANK('FIN1-SOURCE'!BK83),$L$1450&lt;&gt;"M"),"",'FIN1-SOURCE'!BK83)</f>
        <v/>
      </c>
      <c r="L1450" s="280" t="str">
        <f>IF(ISBLANK('FIN1-SOURCE'!BL83),"",'FIN1-SOURCE'!BL83)</f>
        <v/>
      </c>
      <c r="M1450" s="257" t="str">
        <f t="shared" si="23"/>
        <v>OK</v>
      </c>
      <c r="N1450" s="15"/>
    </row>
    <row r="1451" spans="1:14" ht="45" x14ac:dyDescent="0.25">
      <c r="A1451" s="257" t="s">
        <v>834</v>
      </c>
      <c r="B1451" s="257" t="s">
        <v>8022</v>
      </c>
      <c r="C1451" s="257" t="s">
        <v>688</v>
      </c>
      <c r="D1451" s="277" t="s">
        <v>3243</v>
      </c>
      <c r="E1451" s="278" t="s">
        <v>711</v>
      </c>
      <c r="F1451" s="279" t="s">
        <v>688</v>
      </c>
      <c r="G1451" s="277" t="s">
        <v>3246</v>
      </c>
      <c r="H1451" s="280" t="str">
        <f>IF(OR(AND('FIN1-SOURCE'!BK43="",'FIN1-SOURCE'!BL43=""),AND('FIN1-SOURCE'!BK56="",'FIN1-SOURCE'!BL56=""),AND('FIN1-SOURCE'!BK68="",'FIN1-SOURCE'!BL68=""),AND('FIN1-SOURCE'!BL43="K",'FIN1-SOURCE'!BL56="K",'FIN1-SOURCE'!BL68="K"),OR('FIN1-SOURCE'!BL43="O",'FIN1-SOURCE'!BL56="O",'FIN1-SOURCE'!BL68="O")),"",SUM('FIN1-SOURCE'!BK43,'FIN1-SOURCE'!BK56,'FIN1-SOURCE'!BK68))</f>
        <v/>
      </c>
      <c r="I1451" s="280" t="str">
        <f>IF(AND(OR(AND('FIN1-SOURCE'!BL43="O",'FIN1-SOURCE'!BL56="O",'FIN1-SOURCE'!BL68="O"),AND('FIN1-SOURCE'!BL43="K",'FIN1-SOURCE'!BL56="K",'FIN1-SOURCE'!BL68="K")),SUM('FIN1-SOURCE'!BK43,'FIN1-SOURCE'!BK56,'FIN1-SOURCE'!BK68)=0,ISNUMBER('FIN1-SOURCE'!BK84)),"",IF(OR('FIN1-SOURCE'!BL43="O",'FIN1-SOURCE'!BL56="O",'FIN1-SOURCE'!BL68="O"),"O",IF(AND('FIN1-SOURCE'!BL43='FIN1-SOURCE'!BL56,'FIN1-SOURCE'!BL56='FIN1-SOURCE'!BL68,OR('FIN1-SOURCE'!BL43="K",'FIN1-SOURCE'!BL43="W",'FIN1-SOURCE'!BL43="M")), UPPER('FIN1-SOURCE'!BL43),"")))</f>
        <v/>
      </c>
      <c r="J1451" s="281" t="s">
        <v>711</v>
      </c>
      <c r="K1451" s="280" t="str">
        <f>IF(AND(ISBLANK('FIN1-SOURCE'!BK84),$L$1451&lt;&gt;"M"),"",'FIN1-SOURCE'!BK84)</f>
        <v/>
      </c>
      <c r="L1451" s="280" t="str">
        <f>IF(ISBLANK('FIN1-SOURCE'!BL84),"",'FIN1-SOURCE'!BL84)</f>
        <v/>
      </c>
      <c r="M1451" s="257" t="str">
        <f t="shared" si="23"/>
        <v>OK</v>
      </c>
      <c r="N1451" s="15"/>
    </row>
    <row r="1452" spans="1:14" ht="45" x14ac:dyDescent="0.25">
      <c r="A1452" s="257" t="s">
        <v>834</v>
      </c>
      <c r="B1452" s="257" t="s">
        <v>8023</v>
      </c>
      <c r="C1452" s="257" t="s">
        <v>688</v>
      </c>
      <c r="D1452" s="277" t="s">
        <v>3245</v>
      </c>
      <c r="E1452" s="278" t="s">
        <v>711</v>
      </c>
      <c r="F1452" s="279" t="s">
        <v>688</v>
      </c>
      <c r="G1452" s="277" t="s">
        <v>3247</v>
      </c>
      <c r="H1452" s="280" t="str">
        <f>IF(OR(AND('FIN1-SOURCE'!BK44="",'FIN1-SOURCE'!BL44=""),AND('FIN1-SOURCE'!BK57="",'FIN1-SOURCE'!BL57=""),AND('FIN1-SOURCE'!BK69="",'FIN1-SOURCE'!BL69=""),AND('FIN1-SOURCE'!BL44="K",'FIN1-SOURCE'!BL57="K",'FIN1-SOURCE'!BL69="K"),OR('FIN1-SOURCE'!BL44="O",'FIN1-SOURCE'!BL57="O",'FIN1-SOURCE'!BL69="O")),"",SUM('FIN1-SOURCE'!BK44,'FIN1-SOURCE'!BK57,'FIN1-SOURCE'!BK69))</f>
        <v/>
      </c>
      <c r="I1452" s="280" t="str">
        <f>IF(AND(OR(AND('FIN1-SOURCE'!BL44="O",'FIN1-SOURCE'!BL57="O",'FIN1-SOURCE'!BL69="O"),AND('FIN1-SOURCE'!BL44="K",'FIN1-SOURCE'!BL57="K",'FIN1-SOURCE'!BL69="K")),SUM('FIN1-SOURCE'!BK44,'FIN1-SOURCE'!BK57,'FIN1-SOURCE'!BK69)=0,ISNUMBER('FIN1-SOURCE'!BK85)),"",IF(OR('FIN1-SOURCE'!BL44="O",'FIN1-SOURCE'!BL57="O",'FIN1-SOURCE'!BL69="O"),"O",IF(AND('FIN1-SOURCE'!BL44='FIN1-SOURCE'!BL57,'FIN1-SOURCE'!BL57='FIN1-SOURCE'!BL69,OR('FIN1-SOURCE'!BL44="K",'FIN1-SOURCE'!BL44="W",'FIN1-SOURCE'!BL44="M")), UPPER('FIN1-SOURCE'!BL44),"")))</f>
        <v/>
      </c>
      <c r="J1452" s="281" t="s">
        <v>711</v>
      </c>
      <c r="K1452" s="280" t="str">
        <f>IF(AND(ISBLANK('FIN1-SOURCE'!BK85),$L$1452&lt;&gt;"M"),"",'FIN1-SOURCE'!BK85)</f>
        <v/>
      </c>
      <c r="L1452" s="280" t="str">
        <f>IF(ISBLANK('FIN1-SOURCE'!BL85),"",'FIN1-SOURCE'!BL85)</f>
        <v/>
      </c>
      <c r="M1452" s="257" t="str">
        <f t="shared" si="23"/>
        <v>OK</v>
      </c>
      <c r="N1452" s="15"/>
    </row>
    <row r="1453" spans="1:14" ht="33.75" x14ac:dyDescent="0.25">
      <c r="A1453" s="257" t="s">
        <v>834</v>
      </c>
      <c r="B1453" s="257" t="s">
        <v>8024</v>
      </c>
      <c r="C1453" s="257" t="s">
        <v>688</v>
      </c>
      <c r="D1453" s="277" t="s">
        <v>8025</v>
      </c>
      <c r="E1453" s="278" t="s">
        <v>711</v>
      </c>
      <c r="F1453" s="279" t="s">
        <v>688</v>
      </c>
      <c r="G1453" s="277" t="s">
        <v>3248</v>
      </c>
      <c r="H1453" s="280" t="str">
        <f>IF(OR(AND('FIN1-SOURCE'!BK75="",'FIN1-SOURCE'!BL75=""),AND('FIN1-SOURCE'!BK85="",'FIN1-SOURCE'!BL85=""),AND('FIN1-SOURCE'!BL75="K",'FIN1-SOURCE'!BL85="K"),OR('FIN1-SOURCE'!BL75="O",'FIN1-SOURCE'!BL85="O")),"",SUM('FIN1-SOURCE'!BK75,'FIN1-SOURCE'!BK85))</f>
        <v/>
      </c>
      <c r="I1453" s="280" t="str">
        <f>IF(AND(OR(AND('FIN1-SOURCE'!BL75="O",'FIN1-SOURCE'!BL85="O"),AND('FIN1-SOURCE'!BL75="K",'FIN1-SOURCE'!BL85="K")),SUM('FIN1-SOURCE'!BK75,'FIN1-SOURCE'!BK85)=0,ISNUMBER('FIN1-SOURCE'!BK86)),"",IF(OR('FIN1-SOURCE'!BL75="O",'FIN1-SOURCE'!BL85="O"),"O",IF(AND('FIN1-SOURCE'!BL75='FIN1-SOURCE'!BL85,OR('FIN1-SOURCE'!BL75="K",'FIN1-SOURCE'!BL75="W",'FIN1-SOURCE'!BL75="M")), UPPER('FIN1-SOURCE'!BL75),"")))</f>
        <v/>
      </c>
      <c r="J1453" s="281" t="s">
        <v>711</v>
      </c>
      <c r="K1453" s="280" t="str">
        <f>IF(AND(ISBLANK('FIN1-SOURCE'!BK86),$L$1453&lt;&gt;"M"),"",'FIN1-SOURCE'!BK86)</f>
        <v/>
      </c>
      <c r="L1453" s="280" t="str">
        <f>IF(ISBLANK('FIN1-SOURCE'!BL86),"",'FIN1-SOURCE'!BL86)</f>
        <v/>
      </c>
      <c r="M1453" s="257" t="str">
        <f t="shared" si="23"/>
        <v>OK</v>
      </c>
      <c r="N1453" s="15"/>
    </row>
    <row r="1454" spans="1:14" ht="33.75" x14ac:dyDescent="0.25">
      <c r="A1454" s="257" t="s">
        <v>834</v>
      </c>
      <c r="B1454" s="257" t="s">
        <v>3249</v>
      </c>
      <c r="C1454" s="257" t="s">
        <v>688</v>
      </c>
      <c r="D1454" s="277" t="s">
        <v>3250</v>
      </c>
      <c r="E1454" s="278" t="s">
        <v>711</v>
      </c>
      <c r="F1454" s="279" t="s">
        <v>688</v>
      </c>
      <c r="G1454" s="277" t="s">
        <v>3251</v>
      </c>
      <c r="H1454" s="280" t="str">
        <f>IF(OR(AND('FIN1-SOURCE'!BE87="",'FIN1-SOURCE'!BF87=""),AND('FIN1-SOURCE'!BH87="",'FIN1-SOURCE'!BI87=""),AND('FIN1-SOURCE'!BF87="K",'FIN1-SOURCE'!BI87="K"),OR('FIN1-SOURCE'!BF87="O",'FIN1-SOURCE'!BI87="O")),"",SUM('FIN1-SOURCE'!BE87,'FIN1-SOURCE'!BH87))</f>
        <v/>
      </c>
      <c r="I1454" s="280" t="str">
        <f xml:space="preserve"> IF(AND(OR(AND('FIN1-SOURCE'!BF87="O",'FIN1-SOURCE'!BI87="O"),AND('FIN1-SOURCE'!BF87="K",'FIN1-SOURCE'!BI87="K")),SUM('FIN1-SOURCE'!BE87,'FIN1-SOURCE'!BH87)=0,ISNUMBER('FIN1-SOURCE'!BK87)),"",IF(OR('FIN1-SOURCE'!BF87="O",'FIN1-SOURCE'!BI87="O"),"O",IF(AND('FIN1-SOURCE'!BF87='FIN1-SOURCE'!BI87,OR('FIN1-SOURCE'!BF87="K",'FIN1-SOURCE'!BF87="W",'FIN1-SOURCE'!BF87="M")),UPPER( 'FIN1-SOURCE'!BF87),"")))</f>
        <v/>
      </c>
      <c r="J1454" s="281" t="s">
        <v>711</v>
      </c>
      <c r="K1454" s="280" t="str">
        <f>IF(AND(ISBLANK('FIN1-SOURCE'!BK87),$L$1454&lt;&gt;"M"),"",'FIN1-SOURCE'!BK87)</f>
        <v/>
      </c>
      <c r="L1454" s="280" t="str">
        <f>IF(ISBLANK('FIN1-SOURCE'!BL87),"",'FIN1-SOURCE'!BL87)</f>
        <v/>
      </c>
      <c r="M1454" s="257" t="str">
        <f t="shared" si="23"/>
        <v>OK</v>
      </c>
      <c r="N1454" s="15"/>
    </row>
    <row r="1455" spans="1:14" ht="33.75" x14ac:dyDescent="0.25">
      <c r="A1455" s="257" t="s">
        <v>834</v>
      </c>
      <c r="B1455" s="257" t="s">
        <v>3252</v>
      </c>
      <c r="C1455" s="257" t="s">
        <v>688</v>
      </c>
      <c r="D1455" s="277" t="s">
        <v>3253</v>
      </c>
      <c r="E1455" s="278" t="s">
        <v>711</v>
      </c>
      <c r="F1455" s="279" t="s">
        <v>688</v>
      </c>
      <c r="G1455" s="277" t="s">
        <v>3254</v>
      </c>
      <c r="H1455" s="280" t="str">
        <f>IF(OR(AND('FIN1-SOURCE'!BE88="",'FIN1-SOURCE'!BF88=""),AND('FIN1-SOURCE'!BH88="",'FIN1-SOURCE'!BI88=""),AND('FIN1-SOURCE'!BF88="K",'FIN1-SOURCE'!BI88="K"),OR('FIN1-SOURCE'!BF88="O",'FIN1-SOURCE'!BI88="O")),"",SUM('FIN1-SOURCE'!BE88,'FIN1-SOURCE'!BH88))</f>
        <v/>
      </c>
      <c r="I1455" s="280" t="str">
        <f xml:space="preserve"> IF(AND(OR(AND('FIN1-SOURCE'!BF88="O",'FIN1-SOURCE'!BI88="O"),AND('FIN1-SOURCE'!BF88="K",'FIN1-SOURCE'!BI88="K")),SUM('FIN1-SOURCE'!BE88,'FIN1-SOURCE'!BH88)=0,ISNUMBER('FIN1-SOURCE'!BK88)),"",IF(OR('FIN1-SOURCE'!BF88="O",'FIN1-SOURCE'!BI88="O"),"O",IF(AND('FIN1-SOURCE'!BF88='FIN1-SOURCE'!BI88,OR('FIN1-SOURCE'!BF88="K",'FIN1-SOURCE'!BF88="W",'FIN1-SOURCE'!BF88="M")),UPPER( 'FIN1-SOURCE'!BF88),"")))</f>
        <v/>
      </c>
      <c r="J1455" s="281" t="s">
        <v>711</v>
      </c>
      <c r="K1455" s="280" t="str">
        <f>IF(AND(ISBLANK('FIN1-SOURCE'!BK88),$L$1455&lt;&gt;"M"),"",'FIN1-SOURCE'!BK88)</f>
        <v/>
      </c>
      <c r="L1455" s="280" t="str">
        <f>IF(ISBLANK('FIN1-SOURCE'!BL88),"",'FIN1-SOURCE'!BL88)</f>
        <v/>
      </c>
      <c r="M1455" s="257" t="str">
        <f t="shared" si="23"/>
        <v>OK</v>
      </c>
      <c r="N1455" s="15"/>
    </row>
    <row r="1456" spans="1:14" ht="33.75" x14ac:dyDescent="0.25">
      <c r="A1456" s="257" t="s">
        <v>834</v>
      </c>
      <c r="B1456" s="257" t="s">
        <v>8026</v>
      </c>
      <c r="C1456" s="257" t="s">
        <v>688</v>
      </c>
      <c r="D1456" s="277" t="s">
        <v>8027</v>
      </c>
      <c r="E1456" s="278" t="s">
        <v>711</v>
      </c>
      <c r="F1456" s="279" t="s">
        <v>688</v>
      </c>
      <c r="G1456" s="277" t="s">
        <v>3255</v>
      </c>
      <c r="H1456" s="280" t="str">
        <f>IF(OR(AND('FIN1-SOURCE'!BE89="",'FIN1-SOURCE'!BF89=""),AND('FIN1-SOURCE'!BH89="",'FIN1-SOURCE'!BI89=""),AND('FIN1-SOURCE'!BF89="K",'FIN1-SOURCE'!BI89="K"),OR('FIN1-SOURCE'!BF89="O",'FIN1-SOURCE'!BI89="O")),"",SUM('FIN1-SOURCE'!BE89,'FIN1-SOURCE'!BH89))</f>
        <v/>
      </c>
      <c r="I1456" s="280" t="str">
        <f xml:space="preserve"> IF(AND(OR(AND('FIN1-SOURCE'!BF89="O",'FIN1-SOURCE'!BI89="O"),AND('FIN1-SOURCE'!BF89="K",'FIN1-SOURCE'!BI89="K")),SUM('FIN1-SOURCE'!BE89,'FIN1-SOURCE'!BH89)=0,ISNUMBER('FIN1-SOURCE'!BK89)),"",IF(OR('FIN1-SOURCE'!BF89="O",'FIN1-SOURCE'!BI89="O"),"O",IF(AND('FIN1-SOURCE'!BF89='FIN1-SOURCE'!BI89,OR('FIN1-SOURCE'!BF89="K",'FIN1-SOURCE'!BF89="W",'FIN1-SOURCE'!BF89="M")),UPPER( 'FIN1-SOURCE'!BF89),"")))</f>
        <v/>
      </c>
      <c r="J1456" s="281" t="s">
        <v>711</v>
      </c>
      <c r="K1456" s="280" t="str">
        <f>IF(AND(ISBLANK('FIN1-SOURCE'!BK89),$L$1456&lt;&gt;"M"),"",'FIN1-SOURCE'!BK89)</f>
        <v/>
      </c>
      <c r="L1456" s="280" t="str">
        <f>IF(ISBLANK('FIN1-SOURCE'!BL89),"",'FIN1-SOURCE'!BL89)</f>
        <v/>
      </c>
      <c r="M1456" s="257" t="str">
        <f t="shared" si="23"/>
        <v>OK</v>
      </c>
      <c r="N1456" s="15"/>
    </row>
    <row r="1457" spans="1:14" ht="33.75" x14ac:dyDescent="0.25">
      <c r="A1457" s="257" t="s">
        <v>834</v>
      </c>
      <c r="B1457" s="257" t="s">
        <v>8028</v>
      </c>
      <c r="C1457" s="257" t="s">
        <v>688</v>
      </c>
      <c r="D1457" s="277" t="s">
        <v>8029</v>
      </c>
      <c r="E1457" s="278" t="s">
        <v>711</v>
      </c>
      <c r="F1457" s="279" t="s">
        <v>688</v>
      </c>
      <c r="G1457" s="277" t="s">
        <v>3256</v>
      </c>
      <c r="H1457" s="280" t="str">
        <f>IF(OR(AND('FIN1-SOURCE'!BK88="",'FIN1-SOURCE'!BL88=""),AND('FIN1-SOURCE'!BK89="",'FIN1-SOURCE'!BL89=""),AND('FIN1-SOURCE'!BL88="K",'FIN1-SOURCE'!BL89="K"),OR('FIN1-SOURCE'!BL88="O",'FIN1-SOURCE'!BL89="O")),"",SUM('FIN1-SOURCE'!BK88,'FIN1-SOURCE'!BK89))</f>
        <v/>
      </c>
      <c r="I1457" s="280" t="str">
        <f>IF(AND(OR(AND('FIN1-SOURCE'!BL88="O",'FIN1-SOURCE'!BL89="O"),AND('FIN1-SOURCE'!BL88="K",'FIN1-SOURCE'!BL89="K")),SUM('FIN1-SOURCE'!BK88,'FIN1-SOURCE'!BK89)=0,ISNUMBER('FIN1-SOURCE'!BK90)),"",IF(OR('FIN1-SOURCE'!BL88="O",'FIN1-SOURCE'!BL89="O"),"O",IF(AND('FIN1-SOURCE'!BL88='FIN1-SOURCE'!BL89,OR('FIN1-SOURCE'!BL88="K",'FIN1-SOURCE'!BL88="W",'FIN1-SOURCE'!BL88="M")), UPPER('FIN1-SOURCE'!BL88),"")))</f>
        <v/>
      </c>
      <c r="J1457" s="281" t="s">
        <v>711</v>
      </c>
      <c r="K1457" s="280" t="str">
        <f>IF(AND(ISBLANK('FIN1-SOURCE'!BK90),$L$1457&lt;&gt;"M"),"",'FIN1-SOURCE'!BK90)</f>
        <v/>
      </c>
      <c r="L1457" s="280" t="str">
        <f>IF(ISBLANK('FIN1-SOURCE'!BL90),"",'FIN1-SOURCE'!BL90)</f>
        <v/>
      </c>
      <c r="M1457" s="257" t="str">
        <f t="shared" ref="M1457:M1520" si="24">IF(AND(ISNUMBER(H1457),ISNUMBER(K1457)),IF(OR(ROUND(H1457,0)&lt;&gt;ROUND(K1457,0),I1457&lt;&gt;L1457),"Check","OK"),IF(OR(AND(H1457&lt;&gt;K1457,I1457&lt;&gt;"M",L1457&lt;&gt;"M"),I1457&lt;&gt;L1457),"Check","OK"))</f>
        <v>OK</v>
      </c>
      <c r="N1457" s="15"/>
    </row>
    <row r="1458" spans="1:14" ht="33.75" x14ac:dyDescent="0.25">
      <c r="A1458" s="257" t="s">
        <v>834</v>
      </c>
      <c r="B1458" s="257" t="s">
        <v>8030</v>
      </c>
      <c r="C1458" s="257" t="s">
        <v>688</v>
      </c>
      <c r="D1458" s="277" t="s">
        <v>8031</v>
      </c>
      <c r="E1458" s="278" t="s">
        <v>711</v>
      </c>
      <c r="F1458" s="279" t="s">
        <v>688</v>
      </c>
      <c r="G1458" s="277" t="s">
        <v>3257</v>
      </c>
      <c r="H1458" s="280" t="str">
        <f>IF(OR(AND('FIN1-SOURCE'!BK87="",'FIN1-SOURCE'!BL87=""),AND('FIN1-SOURCE'!BK90="",'FIN1-SOURCE'!BL90=""),AND('FIN1-SOURCE'!BL87="K",'FIN1-SOURCE'!BL90="K"),OR('FIN1-SOURCE'!BL87="O",'FIN1-SOURCE'!BL90="O")),"",SUM('FIN1-SOURCE'!BK87,'FIN1-SOURCE'!BK90))</f>
        <v/>
      </c>
      <c r="I1458" s="280" t="str">
        <f>IF(AND(OR(AND('FIN1-SOURCE'!BL87="O",'FIN1-SOURCE'!BL90="O"),AND('FIN1-SOURCE'!BL87="K",'FIN1-SOURCE'!BL90="K")),SUM('FIN1-SOURCE'!BK87,'FIN1-SOURCE'!BK90)=0,ISNUMBER('FIN1-SOURCE'!BK91)),"",IF(OR('FIN1-SOURCE'!BL87="O",'FIN1-SOURCE'!BL90="O"),"O",IF(AND('FIN1-SOURCE'!BL87='FIN1-SOURCE'!BL90,OR('FIN1-SOURCE'!BL87="K",'FIN1-SOURCE'!BL87="W",'FIN1-SOURCE'!BL87="M")), UPPER('FIN1-SOURCE'!BL87),"")))</f>
        <v/>
      </c>
      <c r="J1458" s="281" t="s">
        <v>711</v>
      </c>
      <c r="K1458" s="280" t="str">
        <f>IF(AND(ISBLANK('FIN1-SOURCE'!BK91),$L$1458&lt;&gt;"M"),"",'FIN1-SOURCE'!BK91)</f>
        <v/>
      </c>
      <c r="L1458" s="280" t="str">
        <f>IF(ISBLANK('FIN1-SOURCE'!BL91),"",'FIN1-SOURCE'!BL91)</f>
        <v/>
      </c>
      <c r="M1458" s="257" t="str">
        <f t="shared" si="24"/>
        <v>OK</v>
      </c>
      <c r="N1458" s="15"/>
    </row>
    <row r="1459" spans="1:14" ht="33.75" x14ac:dyDescent="0.25">
      <c r="A1459" s="257" t="s">
        <v>834</v>
      </c>
      <c r="B1459" s="257" t="s">
        <v>3258</v>
      </c>
      <c r="C1459" s="257" t="s">
        <v>688</v>
      </c>
      <c r="D1459" s="277" t="s">
        <v>3259</v>
      </c>
      <c r="E1459" s="278" t="s">
        <v>711</v>
      </c>
      <c r="F1459" s="279" t="s">
        <v>688</v>
      </c>
      <c r="G1459" s="277" t="s">
        <v>3260</v>
      </c>
      <c r="H1459" s="280" t="str">
        <f>IF(OR(AND('FIN1-SOURCE'!BE92="",'FIN1-SOURCE'!BF92=""),AND('FIN1-SOURCE'!BH92="",'FIN1-SOURCE'!BI92=""),AND('FIN1-SOURCE'!BF92="K",'FIN1-SOURCE'!BI92="K"),OR('FIN1-SOURCE'!BF92="O",'FIN1-SOURCE'!BI92="O")),"",SUM('FIN1-SOURCE'!BE92,'FIN1-SOURCE'!BH92))</f>
        <v/>
      </c>
      <c r="I1459" s="280" t="str">
        <f xml:space="preserve"> IF(AND(OR(AND('FIN1-SOURCE'!BF92="O",'FIN1-SOURCE'!BI92="O"),AND('FIN1-SOURCE'!BF92="K",'FIN1-SOURCE'!BI92="K")),SUM('FIN1-SOURCE'!BE92,'FIN1-SOURCE'!BH92)=0,ISNUMBER('FIN1-SOURCE'!BK92)),"",IF(OR('FIN1-SOURCE'!BF92="O",'FIN1-SOURCE'!BI92="O"),"O",IF(AND('FIN1-SOURCE'!BF92='FIN1-SOURCE'!BI92,OR('FIN1-SOURCE'!BF92="K",'FIN1-SOURCE'!BF92="W",'FIN1-SOURCE'!BF92="M")),UPPER( 'FIN1-SOURCE'!BF92),"")))</f>
        <v/>
      </c>
      <c r="J1459" s="281" t="s">
        <v>711</v>
      </c>
      <c r="K1459" s="280" t="str">
        <f>IF(AND(ISBLANK('FIN1-SOURCE'!BK92),$L$1459&lt;&gt;"M"),"",'FIN1-SOURCE'!BK92)</f>
        <v/>
      </c>
      <c r="L1459" s="280" t="str">
        <f>IF(ISBLANK('FIN1-SOURCE'!BL92),"",'FIN1-SOURCE'!BL92)</f>
        <v/>
      </c>
      <c r="M1459" s="257" t="str">
        <f t="shared" si="24"/>
        <v>OK</v>
      </c>
      <c r="N1459" s="15"/>
    </row>
    <row r="1460" spans="1:14" ht="33.75" x14ac:dyDescent="0.25">
      <c r="A1460" s="257" t="s">
        <v>834</v>
      </c>
      <c r="B1460" s="257" t="s">
        <v>3261</v>
      </c>
      <c r="C1460" s="257" t="s">
        <v>688</v>
      </c>
      <c r="D1460" s="277" t="s">
        <v>3262</v>
      </c>
      <c r="E1460" s="278" t="s">
        <v>711</v>
      </c>
      <c r="F1460" s="279" t="s">
        <v>688</v>
      </c>
      <c r="G1460" s="277" t="s">
        <v>3263</v>
      </c>
      <c r="H1460" s="280" t="str">
        <f>IF(OR(AND('FIN1-SOURCE'!BE93="",'FIN1-SOURCE'!BF93=""),AND('FIN1-SOURCE'!BH93="",'FIN1-SOURCE'!BI93=""),AND('FIN1-SOURCE'!BF93="K",'FIN1-SOURCE'!BI93="K"),OR('FIN1-SOURCE'!BF93="O",'FIN1-SOURCE'!BI93="O")),"",SUM('FIN1-SOURCE'!BE93,'FIN1-SOURCE'!BH93))</f>
        <v/>
      </c>
      <c r="I1460" s="280" t="str">
        <f xml:space="preserve"> IF(AND(OR(AND('FIN1-SOURCE'!BF93="O",'FIN1-SOURCE'!BI93="O"),AND('FIN1-SOURCE'!BF93="K",'FIN1-SOURCE'!BI93="K")),SUM('FIN1-SOURCE'!BE93,'FIN1-SOURCE'!BH93)=0,ISNUMBER('FIN1-SOURCE'!BK93)),"",IF(OR('FIN1-SOURCE'!BF93="O",'FIN1-SOURCE'!BI93="O"),"O",IF(AND('FIN1-SOURCE'!BF93='FIN1-SOURCE'!BI93,OR('FIN1-SOURCE'!BF93="K",'FIN1-SOURCE'!BF93="W",'FIN1-SOURCE'!BF93="M")),UPPER( 'FIN1-SOURCE'!BF93),"")))</f>
        <v/>
      </c>
      <c r="J1460" s="281" t="s">
        <v>711</v>
      </c>
      <c r="K1460" s="280" t="str">
        <f>IF(AND(ISBLANK('FIN1-SOURCE'!BK93),$L$1460&lt;&gt;"M"),"",'FIN1-SOURCE'!BK93)</f>
        <v/>
      </c>
      <c r="L1460" s="280" t="str">
        <f>IF(ISBLANK('FIN1-SOURCE'!BL93),"",'FIN1-SOURCE'!BL93)</f>
        <v/>
      </c>
      <c r="M1460" s="257" t="str">
        <f t="shared" si="24"/>
        <v>OK</v>
      </c>
      <c r="N1460" s="15"/>
    </row>
    <row r="1461" spans="1:14" ht="33.75" x14ac:dyDescent="0.25">
      <c r="A1461" s="257" t="s">
        <v>834</v>
      </c>
      <c r="B1461" s="257" t="s">
        <v>3264</v>
      </c>
      <c r="C1461" s="257" t="s">
        <v>688</v>
      </c>
      <c r="D1461" s="277" t="s">
        <v>3265</v>
      </c>
      <c r="E1461" s="278" t="s">
        <v>711</v>
      </c>
      <c r="F1461" s="279" t="s">
        <v>688</v>
      </c>
      <c r="G1461" s="277" t="s">
        <v>3266</v>
      </c>
      <c r="H1461" s="280" t="str">
        <f>IF(OR(AND('FIN1-SOURCE'!BE94="",'FIN1-SOURCE'!BF94=""),AND('FIN1-SOURCE'!BH94="",'FIN1-SOURCE'!BI94=""),AND('FIN1-SOURCE'!BF94="K",'FIN1-SOURCE'!BI94="K"),OR('FIN1-SOURCE'!BF94="O",'FIN1-SOURCE'!BI94="O")),"",SUM('FIN1-SOURCE'!BE94,'FIN1-SOURCE'!BH94))</f>
        <v/>
      </c>
      <c r="I1461" s="280" t="str">
        <f xml:space="preserve"> IF(AND(OR(AND('FIN1-SOURCE'!BF94="O",'FIN1-SOURCE'!BI94="O"),AND('FIN1-SOURCE'!BF94="K",'FIN1-SOURCE'!BI94="K")),SUM('FIN1-SOURCE'!BE94,'FIN1-SOURCE'!BH94)=0,ISNUMBER('FIN1-SOURCE'!BK94)),"",IF(OR('FIN1-SOURCE'!BF94="O",'FIN1-SOURCE'!BI94="O"),"O",IF(AND('FIN1-SOURCE'!BF94='FIN1-SOURCE'!BI94,OR('FIN1-SOURCE'!BF94="K",'FIN1-SOURCE'!BF94="W",'FIN1-SOURCE'!BF94="M")),UPPER( 'FIN1-SOURCE'!BF94),"")))</f>
        <v/>
      </c>
      <c r="J1461" s="281" t="s">
        <v>711</v>
      </c>
      <c r="K1461" s="280" t="str">
        <f>IF(AND(ISBLANK('FIN1-SOURCE'!BK94),$L$1461&lt;&gt;"M"),"",'FIN1-SOURCE'!BK94)</f>
        <v/>
      </c>
      <c r="L1461" s="280" t="str">
        <f>IF(ISBLANK('FIN1-SOURCE'!BL94),"",'FIN1-SOURCE'!BL94)</f>
        <v/>
      </c>
      <c r="M1461" s="257" t="str">
        <f t="shared" si="24"/>
        <v>OK</v>
      </c>
      <c r="N1461" s="15"/>
    </row>
    <row r="1462" spans="1:14" ht="33.75" x14ac:dyDescent="0.25">
      <c r="A1462" s="257" t="s">
        <v>834</v>
      </c>
      <c r="B1462" s="257" t="s">
        <v>8032</v>
      </c>
      <c r="C1462" s="257" t="s">
        <v>688</v>
      </c>
      <c r="D1462" s="277" t="s">
        <v>8033</v>
      </c>
      <c r="E1462" s="278" t="s">
        <v>711</v>
      </c>
      <c r="F1462" s="279" t="s">
        <v>688</v>
      </c>
      <c r="G1462" s="277" t="s">
        <v>3267</v>
      </c>
      <c r="H1462" s="280" t="str">
        <f>IF(OR(AND('FIN1-SOURCE'!BE95="",'FIN1-SOURCE'!BF95=""),AND('FIN1-SOURCE'!BH95="",'FIN1-SOURCE'!BI95=""),AND('FIN1-SOURCE'!BF95="K",'FIN1-SOURCE'!BI95="K"),OR('FIN1-SOURCE'!BF95="O",'FIN1-SOURCE'!BI95="O")),"",SUM('FIN1-SOURCE'!BE95,'FIN1-SOURCE'!BH95))</f>
        <v/>
      </c>
      <c r="I1462" s="280" t="str">
        <f xml:space="preserve"> IF(AND(OR(AND('FIN1-SOURCE'!BF95="O",'FIN1-SOURCE'!BI95="O"),AND('FIN1-SOURCE'!BF95="K",'FIN1-SOURCE'!BI95="K")),SUM('FIN1-SOURCE'!BE95,'FIN1-SOURCE'!BH95)=0,ISNUMBER('FIN1-SOURCE'!BK95)),"",IF(OR('FIN1-SOURCE'!BF95="O",'FIN1-SOURCE'!BI95="O"),"O",IF(AND('FIN1-SOURCE'!BF95='FIN1-SOURCE'!BI95,OR('FIN1-SOURCE'!BF95="K",'FIN1-SOURCE'!BF95="W",'FIN1-SOURCE'!BF95="M")),UPPER( 'FIN1-SOURCE'!BF95),"")))</f>
        <v/>
      </c>
      <c r="J1462" s="281" t="s">
        <v>711</v>
      </c>
      <c r="K1462" s="280" t="str">
        <f>IF(AND(ISBLANK('FIN1-SOURCE'!BK95),$L$1462&lt;&gt;"M"),"",'FIN1-SOURCE'!BK95)</f>
        <v/>
      </c>
      <c r="L1462" s="280" t="str">
        <f>IF(ISBLANK('FIN1-SOURCE'!BL95),"",'FIN1-SOURCE'!BL95)</f>
        <v/>
      </c>
      <c r="M1462" s="257" t="str">
        <f t="shared" si="24"/>
        <v>OK</v>
      </c>
      <c r="N1462" s="15"/>
    </row>
    <row r="1463" spans="1:14" ht="45" x14ac:dyDescent="0.25">
      <c r="A1463" s="257" t="s">
        <v>834</v>
      </c>
      <c r="B1463" s="257" t="s">
        <v>8034</v>
      </c>
      <c r="C1463" s="257" t="s">
        <v>688</v>
      </c>
      <c r="D1463" s="277" t="s">
        <v>8035</v>
      </c>
      <c r="E1463" s="278" t="s">
        <v>711</v>
      </c>
      <c r="F1463" s="279" t="s">
        <v>688</v>
      </c>
      <c r="G1463" s="277" t="s">
        <v>3268</v>
      </c>
      <c r="H1463" s="280" t="str">
        <f>IF(OR(AND('FIN1-SOURCE'!BK93="",'FIN1-SOURCE'!BL93=""),AND('FIN1-SOURCE'!BK94="",'FIN1-SOURCE'!BL94=""),AND('FIN1-SOURCE'!BK95="",'FIN1-SOURCE'!BL95=""),AND('FIN1-SOURCE'!BL93="K",'FIN1-SOURCE'!BL94="K",'FIN1-SOURCE'!BL95="K"),OR('FIN1-SOURCE'!BL93="O",'FIN1-SOURCE'!BL94="O",'FIN1-SOURCE'!BL95="O")),"",SUM('FIN1-SOURCE'!BK93,'FIN1-SOURCE'!BK94,'FIN1-SOURCE'!BK95))</f>
        <v/>
      </c>
      <c r="I1463" s="280" t="str">
        <f>IF(AND(OR(AND('FIN1-SOURCE'!BL93="O",'FIN1-SOURCE'!BL94="O",'FIN1-SOURCE'!BL95="O"),AND('FIN1-SOURCE'!BL93="K",'FIN1-SOURCE'!BL94="K",'FIN1-SOURCE'!BL95="K")),SUM('FIN1-SOURCE'!BK93,'FIN1-SOURCE'!BK94,'FIN1-SOURCE'!BK95)=0,ISNUMBER('FIN1-SOURCE'!BK96)),"",IF(OR('FIN1-SOURCE'!BL93="O",'FIN1-SOURCE'!BL94="O",'FIN1-SOURCE'!BL95="O"),"O",IF(AND('FIN1-SOURCE'!BL93='FIN1-SOURCE'!BL94,'FIN1-SOURCE'!BL94='FIN1-SOURCE'!BL95,OR('FIN1-SOURCE'!BL93="K",'FIN1-SOURCE'!BL93="W",'FIN1-SOURCE'!BL93="M")), UPPER('FIN1-SOURCE'!BL93),"")))</f>
        <v/>
      </c>
      <c r="J1463" s="281" t="s">
        <v>711</v>
      </c>
      <c r="K1463" s="280" t="str">
        <f>IF(AND(ISBLANK('FIN1-SOURCE'!BK96),$L$1463&lt;&gt;"M"),"",'FIN1-SOURCE'!BK96)</f>
        <v/>
      </c>
      <c r="L1463" s="280" t="str">
        <f>IF(ISBLANK('FIN1-SOURCE'!BL96),"",'FIN1-SOURCE'!BL96)</f>
        <v/>
      </c>
      <c r="M1463" s="257" t="str">
        <f t="shared" si="24"/>
        <v>OK</v>
      </c>
      <c r="N1463" s="15"/>
    </row>
    <row r="1464" spans="1:14" ht="33.75" x14ac:dyDescent="0.25">
      <c r="A1464" s="257" t="s">
        <v>834</v>
      </c>
      <c r="B1464" s="257" t="s">
        <v>8036</v>
      </c>
      <c r="C1464" s="257" t="s">
        <v>688</v>
      </c>
      <c r="D1464" s="277" t="s">
        <v>8037</v>
      </c>
      <c r="E1464" s="278" t="s">
        <v>711</v>
      </c>
      <c r="F1464" s="279" t="s">
        <v>688</v>
      </c>
      <c r="G1464" s="277" t="s">
        <v>3269</v>
      </c>
      <c r="H1464" s="280" t="str">
        <f>IF(OR(AND('FIN1-SOURCE'!BK91="",'FIN1-SOURCE'!BL91=""),AND('FIN1-SOURCE'!BK96="",'FIN1-SOURCE'!BL96=""),AND('FIN1-SOURCE'!BL91="K",'FIN1-SOURCE'!BL96="K"),OR('FIN1-SOURCE'!BL91="O",'FIN1-SOURCE'!BL96="O")),"",SUM('FIN1-SOURCE'!BK91,'FIN1-SOURCE'!BK96))</f>
        <v/>
      </c>
      <c r="I1464" s="280" t="str">
        <f>IF(AND(OR(AND('FIN1-SOURCE'!BL91="O",'FIN1-SOURCE'!BL96="O"),AND('FIN1-SOURCE'!BL91="K",'FIN1-SOURCE'!BL96="K")),SUM('FIN1-SOURCE'!BK91,'FIN1-SOURCE'!BK96)=0,ISNUMBER('FIN1-SOURCE'!BK97)),"",IF(OR('FIN1-SOURCE'!BL91="O",'FIN1-SOURCE'!BL96="O"),"O",IF(AND('FIN1-SOURCE'!BL91='FIN1-SOURCE'!BL96,OR('FIN1-SOURCE'!BL91="K",'FIN1-SOURCE'!BL91="W",'FIN1-SOURCE'!BL91="M")), UPPER('FIN1-SOURCE'!BL91),"")))</f>
        <v/>
      </c>
      <c r="J1464" s="281" t="s">
        <v>711</v>
      </c>
      <c r="K1464" s="280" t="str">
        <f>IF(AND(ISBLANK('FIN1-SOURCE'!BK97),$L$1464&lt;&gt;"M"),"",'FIN1-SOURCE'!BK97)</f>
        <v/>
      </c>
      <c r="L1464" s="280" t="str">
        <f>IF(ISBLANK('FIN1-SOURCE'!BL97),"",'FIN1-SOURCE'!BL97)</f>
        <v/>
      </c>
      <c r="M1464" s="257" t="str">
        <f t="shared" si="24"/>
        <v>OK</v>
      </c>
      <c r="N1464" s="15"/>
    </row>
    <row r="1465" spans="1:14" ht="33.75" x14ac:dyDescent="0.25">
      <c r="A1465" s="257" t="s">
        <v>834</v>
      </c>
      <c r="B1465" s="257" t="s">
        <v>3270</v>
      </c>
      <c r="C1465" s="257" t="s">
        <v>688</v>
      </c>
      <c r="D1465" s="277" t="s">
        <v>3271</v>
      </c>
      <c r="E1465" s="278" t="s">
        <v>711</v>
      </c>
      <c r="F1465" s="279" t="s">
        <v>688</v>
      </c>
      <c r="G1465" s="277" t="s">
        <v>3272</v>
      </c>
      <c r="H1465" s="280" t="str">
        <f>IF(OR(AND('FIN1-SOURCE'!BE98="",'FIN1-SOURCE'!BF98=""),AND('FIN1-SOURCE'!BH98="",'FIN1-SOURCE'!BI98=""),AND('FIN1-SOURCE'!BF98="K",'FIN1-SOURCE'!BI98="K"),OR('FIN1-SOURCE'!BF98="O",'FIN1-SOURCE'!BI98="O")),"",SUM('FIN1-SOURCE'!BE98,'FIN1-SOURCE'!BH98))</f>
        <v/>
      </c>
      <c r="I1465" s="280" t="str">
        <f xml:space="preserve"> IF(AND(OR(AND('FIN1-SOURCE'!BF98="O",'FIN1-SOURCE'!BI98="O"),AND('FIN1-SOURCE'!BF98="K",'FIN1-SOURCE'!BI98="K")),SUM('FIN1-SOURCE'!BE98,'FIN1-SOURCE'!BH98)=0,ISNUMBER('FIN1-SOURCE'!BK98)),"",IF(OR('FIN1-SOURCE'!BF98="O",'FIN1-SOURCE'!BI98="O"),"O",IF(AND('FIN1-SOURCE'!BF98='FIN1-SOURCE'!BI98,OR('FIN1-SOURCE'!BF98="K",'FIN1-SOURCE'!BF98="W",'FIN1-SOURCE'!BF98="M")),UPPER( 'FIN1-SOURCE'!BF98),"")))</f>
        <v/>
      </c>
      <c r="J1465" s="281" t="s">
        <v>711</v>
      </c>
      <c r="K1465" s="280" t="str">
        <f>IF(AND(ISBLANK('FIN1-SOURCE'!BK98),$L$1465&lt;&gt;"M"),"",'FIN1-SOURCE'!BK98)</f>
        <v/>
      </c>
      <c r="L1465" s="280" t="str">
        <f>IF(ISBLANK('FIN1-SOURCE'!BL98),"",'FIN1-SOURCE'!BL98)</f>
        <v/>
      </c>
      <c r="M1465" s="257" t="str">
        <f t="shared" si="24"/>
        <v>OK</v>
      </c>
      <c r="N1465" s="15"/>
    </row>
    <row r="1466" spans="1:14" ht="33.75" x14ac:dyDescent="0.25">
      <c r="A1466" s="257" t="s">
        <v>834</v>
      </c>
      <c r="B1466" s="257" t="s">
        <v>3273</v>
      </c>
      <c r="C1466" s="257" t="s">
        <v>688</v>
      </c>
      <c r="D1466" s="277" t="s">
        <v>3274</v>
      </c>
      <c r="E1466" s="278" t="s">
        <v>711</v>
      </c>
      <c r="F1466" s="279" t="s">
        <v>688</v>
      </c>
      <c r="G1466" s="277" t="s">
        <v>3275</v>
      </c>
      <c r="H1466" s="280" t="str">
        <f>IF(OR(AND('FIN1-SOURCE'!BE99="",'FIN1-SOURCE'!BF99=""),AND('FIN1-SOURCE'!BH99="",'FIN1-SOURCE'!BI99=""),AND('FIN1-SOURCE'!BF99="K",'FIN1-SOURCE'!BI99="K"),OR('FIN1-SOURCE'!BF99="O",'FIN1-SOURCE'!BI99="O")),"",SUM('FIN1-SOURCE'!BE99,'FIN1-SOURCE'!BH99))</f>
        <v/>
      </c>
      <c r="I1466" s="280" t="str">
        <f xml:space="preserve"> IF(AND(OR(AND('FIN1-SOURCE'!BF99="O",'FIN1-SOURCE'!BI99="O"),AND('FIN1-SOURCE'!BF99="K",'FIN1-SOURCE'!BI99="K")),SUM('FIN1-SOURCE'!BE99,'FIN1-SOURCE'!BH99)=0,ISNUMBER('FIN1-SOURCE'!BK99)),"",IF(OR('FIN1-SOURCE'!BF99="O",'FIN1-SOURCE'!BI99="O"),"O",IF(AND('FIN1-SOURCE'!BF99='FIN1-SOURCE'!BI99,OR('FIN1-SOURCE'!BF99="K",'FIN1-SOURCE'!BF99="W",'FIN1-SOURCE'!BF99="M")),UPPER( 'FIN1-SOURCE'!BF99),"")))</f>
        <v/>
      </c>
      <c r="J1466" s="281" t="s">
        <v>711</v>
      </c>
      <c r="K1466" s="280" t="str">
        <f>IF(AND(ISBLANK('FIN1-SOURCE'!BK99),$L$1466&lt;&gt;"M"),"",'FIN1-SOURCE'!BK99)</f>
        <v/>
      </c>
      <c r="L1466" s="280" t="str">
        <f>IF(ISBLANK('FIN1-SOURCE'!BL99),"",'FIN1-SOURCE'!BL99)</f>
        <v/>
      </c>
      <c r="M1466" s="257" t="str">
        <f t="shared" si="24"/>
        <v>OK</v>
      </c>
      <c r="N1466" s="15"/>
    </row>
    <row r="1467" spans="1:14" ht="33.75" x14ac:dyDescent="0.25">
      <c r="A1467" s="257" t="s">
        <v>834</v>
      </c>
      <c r="B1467" s="257" t="s">
        <v>8038</v>
      </c>
      <c r="C1467" s="257" t="s">
        <v>688</v>
      </c>
      <c r="D1467" s="277" t="s">
        <v>8039</v>
      </c>
      <c r="E1467" s="278" t="s">
        <v>711</v>
      </c>
      <c r="F1467" s="279" t="s">
        <v>688</v>
      </c>
      <c r="G1467" s="277" t="s">
        <v>3276</v>
      </c>
      <c r="H1467" s="280" t="str">
        <f>IF(OR(AND('FIN1-SOURCE'!BE100="",'FIN1-SOURCE'!BF100=""),AND('FIN1-SOURCE'!BH100="",'FIN1-SOURCE'!BI100=""),AND('FIN1-SOURCE'!BF100="K",'FIN1-SOURCE'!BI100="K"),OR('FIN1-SOURCE'!BF100="O",'FIN1-SOURCE'!BI100="O")),"",SUM('FIN1-SOURCE'!BE100,'FIN1-SOURCE'!BH100))</f>
        <v/>
      </c>
      <c r="I1467" s="280" t="str">
        <f xml:space="preserve"> IF(AND(OR(AND('FIN1-SOURCE'!BF100="O",'FIN1-SOURCE'!BI100="O"),AND('FIN1-SOURCE'!BF100="K",'FIN1-SOURCE'!BI100="K")),SUM('FIN1-SOURCE'!BE100,'FIN1-SOURCE'!BH100)=0,ISNUMBER('FIN1-SOURCE'!BK100)),"",IF(OR('FIN1-SOURCE'!BF100="O",'FIN1-SOURCE'!BI100="O"),"O",IF(AND('FIN1-SOURCE'!BF100='FIN1-SOURCE'!BI100,OR('FIN1-SOURCE'!BF100="K",'FIN1-SOURCE'!BF100="W",'FIN1-SOURCE'!BF100="M")),UPPER( 'FIN1-SOURCE'!BF100),"")))</f>
        <v/>
      </c>
      <c r="J1467" s="281" t="s">
        <v>711</v>
      </c>
      <c r="K1467" s="280" t="str">
        <f>IF(AND(ISBLANK('FIN1-SOURCE'!BK100),$L$1467&lt;&gt;"M"),"",'FIN1-SOURCE'!BK100)</f>
        <v/>
      </c>
      <c r="L1467" s="280" t="str">
        <f>IF(ISBLANK('FIN1-SOURCE'!BL100),"",'FIN1-SOURCE'!BL100)</f>
        <v/>
      </c>
      <c r="M1467" s="257" t="str">
        <f t="shared" si="24"/>
        <v>OK</v>
      </c>
      <c r="N1467" s="15"/>
    </row>
    <row r="1468" spans="1:14" ht="33.75" x14ac:dyDescent="0.25">
      <c r="A1468" s="257" t="s">
        <v>834</v>
      </c>
      <c r="B1468" s="257" t="s">
        <v>8040</v>
      </c>
      <c r="C1468" s="257" t="s">
        <v>688</v>
      </c>
      <c r="D1468" s="277" t="s">
        <v>8041</v>
      </c>
      <c r="E1468" s="278" t="s">
        <v>711</v>
      </c>
      <c r="F1468" s="279" t="s">
        <v>688</v>
      </c>
      <c r="G1468" s="277" t="s">
        <v>3277</v>
      </c>
      <c r="H1468" s="280" t="str">
        <f>IF(OR(AND('FIN1-SOURCE'!BK99="",'FIN1-SOURCE'!BL99=""),AND('FIN1-SOURCE'!BK100="",'FIN1-SOURCE'!BL100=""),AND('FIN1-SOURCE'!BL99="K",'FIN1-SOURCE'!BL100="K"),OR('FIN1-SOURCE'!BL99="O",'FIN1-SOURCE'!BL100="O")),"",SUM('FIN1-SOURCE'!BK99,'FIN1-SOURCE'!BK100))</f>
        <v/>
      </c>
      <c r="I1468" s="280" t="str">
        <f>IF(AND(OR(AND('FIN1-SOURCE'!BL99="O",'FIN1-SOURCE'!BL100="O"),AND('FIN1-SOURCE'!BL99="K",'FIN1-SOURCE'!BL100="K")),SUM('FIN1-SOURCE'!BK99,'FIN1-SOURCE'!BK100)=0,ISNUMBER('FIN1-SOURCE'!BK101)),"",IF(OR('FIN1-SOURCE'!BL99="O",'FIN1-SOURCE'!BL100="O"),"O",IF(AND('FIN1-SOURCE'!BL99='FIN1-SOURCE'!BL100,OR('FIN1-SOURCE'!BL99="K",'FIN1-SOURCE'!BL99="W",'FIN1-SOURCE'!BL99="M")), UPPER('FIN1-SOURCE'!BL99),"")))</f>
        <v/>
      </c>
      <c r="J1468" s="281" t="s">
        <v>711</v>
      </c>
      <c r="K1468" s="280" t="str">
        <f>IF(AND(ISBLANK('FIN1-SOURCE'!BK101),$L$1468&lt;&gt;"M"),"",'FIN1-SOURCE'!BK101)</f>
        <v/>
      </c>
      <c r="L1468" s="280" t="str">
        <f>IF(ISBLANK('FIN1-SOURCE'!BL101),"",'FIN1-SOURCE'!BL101)</f>
        <v/>
      </c>
      <c r="M1468" s="257" t="str">
        <f t="shared" si="24"/>
        <v>OK</v>
      </c>
      <c r="N1468" s="15"/>
    </row>
    <row r="1469" spans="1:14" ht="33.75" x14ac:dyDescent="0.25">
      <c r="A1469" s="257" t="s">
        <v>834</v>
      </c>
      <c r="B1469" s="257" t="s">
        <v>8042</v>
      </c>
      <c r="C1469" s="257" t="s">
        <v>688</v>
      </c>
      <c r="D1469" s="277" t="s">
        <v>8043</v>
      </c>
      <c r="E1469" s="278" t="s">
        <v>711</v>
      </c>
      <c r="F1469" s="279" t="s">
        <v>688</v>
      </c>
      <c r="G1469" s="277" t="s">
        <v>3278</v>
      </c>
      <c r="H1469" s="280" t="str">
        <f>IF(OR(AND('FIN1-SOURCE'!BK98="",'FIN1-SOURCE'!BL98=""),AND('FIN1-SOURCE'!BK101="",'FIN1-SOURCE'!BL101=""),AND('FIN1-SOURCE'!BL98="K",'FIN1-SOURCE'!BL101="K"),OR('FIN1-SOURCE'!BL98="O",'FIN1-SOURCE'!BL101="O")),"",SUM('FIN1-SOURCE'!BK98,'FIN1-SOURCE'!BK101))</f>
        <v/>
      </c>
      <c r="I1469" s="280" t="str">
        <f>IF(AND(OR(AND('FIN1-SOURCE'!BL98="O",'FIN1-SOURCE'!BL101="O"),AND('FIN1-SOURCE'!BL98="K",'FIN1-SOURCE'!BL101="K")),SUM('FIN1-SOURCE'!BK98,'FIN1-SOURCE'!BK101)=0,ISNUMBER('FIN1-SOURCE'!BK102)),"",IF(OR('FIN1-SOURCE'!BL98="O",'FIN1-SOURCE'!BL101="O"),"O",IF(AND('FIN1-SOURCE'!BL98='FIN1-SOURCE'!BL101,OR('FIN1-SOURCE'!BL98="K",'FIN1-SOURCE'!BL98="W",'FIN1-SOURCE'!BL98="M")), UPPER('FIN1-SOURCE'!BL98),"")))</f>
        <v/>
      </c>
      <c r="J1469" s="281" t="s">
        <v>711</v>
      </c>
      <c r="K1469" s="280" t="str">
        <f>IF(AND(ISBLANK('FIN1-SOURCE'!BK102),$L$1469&lt;&gt;"M"),"",'FIN1-SOURCE'!BK102)</f>
        <v/>
      </c>
      <c r="L1469" s="280" t="str">
        <f>IF(ISBLANK('FIN1-SOURCE'!BL102),"",'FIN1-SOURCE'!BL102)</f>
        <v/>
      </c>
      <c r="M1469" s="257" t="str">
        <f t="shared" si="24"/>
        <v>OK</v>
      </c>
      <c r="N1469" s="15"/>
    </row>
    <row r="1470" spans="1:14" ht="33.75" x14ac:dyDescent="0.25">
      <c r="A1470" s="257" t="s">
        <v>834</v>
      </c>
      <c r="B1470" s="257" t="s">
        <v>3279</v>
      </c>
      <c r="C1470" s="257" t="s">
        <v>688</v>
      </c>
      <c r="D1470" s="277" t="s">
        <v>3280</v>
      </c>
      <c r="E1470" s="278" t="s">
        <v>711</v>
      </c>
      <c r="F1470" s="279" t="s">
        <v>688</v>
      </c>
      <c r="G1470" s="277" t="s">
        <v>3281</v>
      </c>
      <c r="H1470" s="280" t="str">
        <f>IF(OR(AND('FIN1-SOURCE'!BE103="",'FIN1-SOURCE'!BF103=""),AND('FIN1-SOURCE'!BH103="",'FIN1-SOURCE'!BI103=""),AND('FIN1-SOURCE'!BF103="K",'FIN1-SOURCE'!BI103="K"),OR('FIN1-SOURCE'!BF103="O",'FIN1-SOURCE'!BI103="O")),"",SUM('FIN1-SOURCE'!BE103,'FIN1-SOURCE'!BH103))</f>
        <v/>
      </c>
      <c r="I1470" s="280" t="str">
        <f xml:space="preserve"> IF(AND(OR(AND('FIN1-SOURCE'!BF103="O",'FIN1-SOURCE'!BI103="O"),AND('FIN1-SOURCE'!BF103="K",'FIN1-SOURCE'!BI103="K")),SUM('FIN1-SOURCE'!BE103,'FIN1-SOURCE'!BH103)=0,ISNUMBER('FIN1-SOURCE'!BK103)),"",IF(OR('FIN1-SOURCE'!BF103="O",'FIN1-SOURCE'!BI103="O"),"O",IF(AND('FIN1-SOURCE'!BF103='FIN1-SOURCE'!BI103,OR('FIN1-SOURCE'!BF103="K",'FIN1-SOURCE'!BF103="W",'FIN1-SOURCE'!BF103="M")),UPPER( 'FIN1-SOURCE'!BF103),"")))</f>
        <v/>
      </c>
      <c r="J1470" s="281" t="s">
        <v>711</v>
      </c>
      <c r="K1470" s="280" t="str">
        <f>IF(AND(ISBLANK('FIN1-SOURCE'!BK103),$L$1470&lt;&gt;"M"),"",'FIN1-SOURCE'!BK103)</f>
        <v/>
      </c>
      <c r="L1470" s="280" t="str">
        <f>IF(ISBLANK('FIN1-SOURCE'!BL103),"",'FIN1-SOURCE'!BL103)</f>
        <v/>
      </c>
      <c r="M1470" s="257" t="str">
        <f t="shared" si="24"/>
        <v>OK</v>
      </c>
      <c r="N1470" s="15"/>
    </row>
    <row r="1471" spans="1:14" ht="33.75" x14ac:dyDescent="0.25">
      <c r="A1471" s="257" t="s">
        <v>834</v>
      </c>
      <c r="B1471" s="257" t="s">
        <v>3282</v>
      </c>
      <c r="C1471" s="257" t="s">
        <v>688</v>
      </c>
      <c r="D1471" s="277" t="s">
        <v>3283</v>
      </c>
      <c r="E1471" s="278" t="s">
        <v>711</v>
      </c>
      <c r="F1471" s="279" t="s">
        <v>688</v>
      </c>
      <c r="G1471" s="277" t="s">
        <v>3284</v>
      </c>
      <c r="H1471" s="280" t="str">
        <f>IF(OR(AND('FIN1-SOURCE'!BE104="",'FIN1-SOURCE'!BF104=""),AND('FIN1-SOURCE'!BH104="",'FIN1-SOURCE'!BI104=""),AND('FIN1-SOURCE'!BF104="K",'FIN1-SOURCE'!BI104="K"),OR('FIN1-SOURCE'!BF104="O",'FIN1-SOURCE'!BI104="O")),"",SUM('FIN1-SOURCE'!BE104,'FIN1-SOURCE'!BH104))</f>
        <v/>
      </c>
      <c r="I1471" s="280" t="str">
        <f xml:space="preserve"> IF(AND(OR(AND('FIN1-SOURCE'!BF104="O",'FIN1-SOURCE'!BI104="O"),AND('FIN1-SOURCE'!BF104="K",'FIN1-SOURCE'!BI104="K")),SUM('FIN1-SOURCE'!BE104,'FIN1-SOURCE'!BH104)=0,ISNUMBER('FIN1-SOURCE'!BK104)),"",IF(OR('FIN1-SOURCE'!BF104="O",'FIN1-SOURCE'!BI104="O"),"O",IF(AND('FIN1-SOURCE'!BF104='FIN1-SOURCE'!BI104,OR('FIN1-SOURCE'!BF104="K",'FIN1-SOURCE'!BF104="W",'FIN1-SOURCE'!BF104="M")),UPPER( 'FIN1-SOURCE'!BF104),"")))</f>
        <v/>
      </c>
      <c r="J1471" s="281" t="s">
        <v>711</v>
      </c>
      <c r="K1471" s="280" t="str">
        <f>IF(AND(ISBLANK('FIN1-SOURCE'!BK104),$L$1471&lt;&gt;"M"),"",'FIN1-SOURCE'!BK104)</f>
        <v/>
      </c>
      <c r="L1471" s="280" t="str">
        <f>IF(ISBLANK('FIN1-SOURCE'!BL104),"",'FIN1-SOURCE'!BL104)</f>
        <v/>
      </c>
      <c r="M1471" s="257" t="str">
        <f t="shared" si="24"/>
        <v>OK</v>
      </c>
      <c r="N1471" s="15"/>
    </row>
    <row r="1472" spans="1:14" ht="33.75" x14ac:dyDescent="0.25">
      <c r="A1472" s="257" t="s">
        <v>834</v>
      </c>
      <c r="B1472" s="257" t="s">
        <v>3285</v>
      </c>
      <c r="C1472" s="257" t="s">
        <v>688</v>
      </c>
      <c r="D1472" s="277" t="s">
        <v>3286</v>
      </c>
      <c r="E1472" s="278" t="s">
        <v>711</v>
      </c>
      <c r="F1472" s="279" t="s">
        <v>688</v>
      </c>
      <c r="G1472" s="277" t="s">
        <v>3287</v>
      </c>
      <c r="H1472" s="280" t="str">
        <f>IF(OR(AND('FIN1-SOURCE'!BE105="",'FIN1-SOURCE'!BF105=""),AND('FIN1-SOURCE'!BH105="",'FIN1-SOURCE'!BI105=""),AND('FIN1-SOURCE'!BF105="K",'FIN1-SOURCE'!BI105="K"),OR('FIN1-SOURCE'!BF105="O",'FIN1-SOURCE'!BI105="O")),"",SUM('FIN1-SOURCE'!BE105,'FIN1-SOURCE'!BH105))</f>
        <v/>
      </c>
      <c r="I1472" s="280" t="str">
        <f xml:space="preserve"> IF(AND(OR(AND('FIN1-SOURCE'!BF105="O",'FIN1-SOURCE'!BI105="O"),AND('FIN1-SOURCE'!BF105="K",'FIN1-SOURCE'!BI105="K")),SUM('FIN1-SOURCE'!BE105,'FIN1-SOURCE'!BH105)=0,ISNUMBER('FIN1-SOURCE'!BK105)),"",IF(OR('FIN1-SOURCE'!BF105="O",'FIN1-SOURCE'!BI105="O"),"O",IF(AND('FIN1-SOURCE'!BF105='FIN1-SOURCE'!BI105,OR('FIN1-SOURCE'!BF105="K",'FIN1-SOURCE'!BF105="W",'FIN1-SOURCE'!BF105="M")),UPPER( 'FIN1-SOURCE'!BF105),"")))</f>
        <v/>
      </c>
      <c r="J1472" s="281" t="s">
        <v>711</v>
      </c>
      <c r="K1472" s="280" t="str">
        <f>IF(AND(ISBLANK('FIN1-SOURCE'!BK105),$L$1472&lt;&gt;"M"),"",'FIN1-SOURCE'!BK105)</f>
        <v/>
      </c>
      <c r="L1472" s="280" t="str">
        <f>IF(ISBLANK('FIN1-SOURCE'!BL105),"",'FIN1-SOURCE'!BL105)</f>
        <v/>
      </c>
      <c r="M1472" s="257" t="str">
        <f t="shared" si="24"/>
        <v>OK</v>
      </c>
      <c r="N1472" s="15"/>
    </row>
    <row r="1473" spans="1:14" ht="33.75" x14ac:dyDescent="0.25">
      <c r="A1473" s="257" t="s">
        <v>834</v>
      </c>
      <c r="B1473" s="257" t="s">
        <v>8044</v>
      </c>
      <c r="C1473" s="257" t="s">
        <v>688</v>
      </c>
      <c r="D1473" s="277" t="s">
        <v>8045</v>
      </c>
      <c r="E1473" s="278" t="s">
        <v>711</v>
      </c>
      <c r="F1473" s="279" t="s">
        <v>688</v>
      </c>
      <c r="G1473" s="277" t="s">
        <v>3288</v>
      </c>
      <c r="H1473" s="280" t="str">
        <f>IF(OR(AND('FIN1-SOURCE'!BE106="",'FIN1-SOURCE'!BF106=""),AND('FIN1-SOURCE'!BH106="",'FIN1-SOURCE'!BI106=""),AND('FIN1-SOURCE'!BF106="K",'FIN1-SOURCE'!BI106="K"),OR('FIN1-SOURCE'!BF106="O",'FIN1-SOURCE'!BI106="O")),"",SUM('FIN1-SOURCE'!BE106,'FIN1-SOURCE'!BH106))</f>
        <v/>
      </c>
      <c r="I1473" s="280" t="str">
        <f xml:space="preserve"> IF(AND(OR(AND('FIN1-SOURCE'!BF106="O",'FIN1-SOURCE'!BI106="O"),AND('FIN1-SOURCE'!BF106="K",'FIN1-SOURCE'!BI106="K")),SUM('FIN1-SOURCE'!BE106,'FIN1-SOURCE'!BH106)=0,ISNUMBER('FIN1-SOURCE'!BK106)),"",IF(OR('FIN1-SOURCE'!BF106="O",'FIN1-SOURCE'!BI106="O"),"O",IF(AND('FIN1-SOURCE'!BF106='FIN1-SOURCE'!BI106,OR('FIN1-SOURCE'!BF106="K",'FIN1-SOURCE'!BF106="W",'FIN1-SOURCE'!BF106="M")),UPPER( 'FIN1-SOURCE'!BF106),"")))</f>
        <v/>
      </c>
      <c r="J1473" s="281" t="s">
        <v>711</v>
      </c>
      <c r="K1473" s="280" t="str">
        <f>IF(AND(ISBLANK('FIN1-SOURCE'!BK106),$L$1473&lt;&gt;"M"),"",'FIN1-SOURCE'!BK106)</f>
        <v/>
      </c>
      <c r="L1473" s="280" t="str">
        <f>IF(ISBLANK('FIN1-SOURCE'!BL106),"",'FIN1-SOURCE'!BL106)</f>
        <v/>
      </c>
      <c r="M1473" s="257" t="str">
        <f t="shared" si="24"/>
        <v>OK</v>
      </c>
      <c r="N1473" s="15"/>
    </row>
    <row r="1474" spans="1:14" ht="45" x14ac:dyDescent="0.25">
      <c r="A1474" s="257" t="s">
        <v>834</v>
      </c>
      <c r="B1474" s="257" t="s">
        <v>8046</v>
      </c>
      <c r="C1474" s="257" t="s">
        <v>688</v>
      </c>
      <c r="D1474" s="277" t="s">
        <v>8047</v>
      </c>
      <c r="E1474" s="278" t="s">
        <v>711</v>
      </c>
      <c r="F1474" s="279" t="s">
        <v>688</v>
      </c>
      <c r="G1474" s="277" t="s">
        <v>3289</v>
      </c>
      <c r="H1474" s="280" t="str">
        <f>IF(OR(AND('FIN1-SOURCE'!BK104="",'FIN1-SOURCE'!BL104=""),AND('FIN1-SOURCE'!BK105="",'FIN1-SOURCE'!BL105=""),AND('FIN1-SOURCE'!BK106="",'FIN1-SOURCE'!BL106=""),AND('FIN1-SOURCE'!BL104="K",'FIN1-SOURCE'!BL105="K",'FIN1-SOURCE'!BL106="K"),OR('FIN1-SOURCE'!BL104="O",'FIN1-SOURCE'!BL105="O",'FIN1-SOURCE'!BL106="O")),"",SUM('FIN1-SOURCE'!BK104,'FIN1-SOURCE'!BK105,'FIN1-SOURCE'!BK106))</f>
        <v/>
      </c>
      <c r="I1474" s="280" t="str">
        <f>IF(AND(OR(AND('FIN1-SOURCE'!BL104="O",'FIN1-SOURCE'!BL105="O",'FIN1-SOURCE'!BL106="O"),AND('FIN1-SOURCE'!BL104="K",'FIN1-SOURCE'!BL105="K",'FIN1-SOURCE'!BL106="K")),SUM('FIN1-SOURCE'!BK104,'FIN1-SOURCE'!BK105,'FIN1-SOURCE'!BK106)=0,ISNUMBER('FIN1-SOURCE'!BK107)),"",IF(OR('FIN1-SOURCE'!BL104="O",'FIN1-SOURCE'!BL105="O",'FIN1-SOURCE'!BL106="O"),"O",IF(AND('FIN1-SOURCE'!BL104='FIN1-SOURCE'!BL105,'FIN1-SOURCE'!BL105='FIN1-SOURCE'!BL106,OR('FIN1-SOURCE'!BL104="K",'FIN1-SOURCE'!BL104="W",'FIN1-SOURCE'!BL104="M")), UPPER('FIN1-SOURCE'!BL104),"")))</f>
        <v/>
      </c>
      <c r="J1474" s="281" t="s">
        <v>711</v>
      </c>
      <c r="K1474" s="280" t="str">
        <f>IF(AND(ISBLANK('FIN1-SOURCE'!BK107),$L$1474&lt;&gt;"M"),"",'FIN1-SOURCE'!BK107)</f>
        <v/>
      </c>
      <c r="L1474" s="280" t="str">
        <f>IF(ISBLANK('FIN1-SOURCE'!BL107),"",'FIN1-SOURCE'!BL107)</f>
        <v/>
      </c>
      <c r="M1474" s="257" t="str">
        <f t="shared" si="24"/>
        <v>OK</v>
      </c>
      <c r="N1474" s="15"/>
    </row>
    <row r="1475" spans="1:14" ht="33.75" x14ac:dyDescent="0.25">
      <c r="A1475" s="257" t="s">
        <v>834</v>
      </c>
      <c r="B1475" s="257" t="s">
        <v>8048</v>
      </c>
      <c r="C1475" s="257" t="s">
        <v>688</v>
      </c>
      <c r="D1475" s="277" t="s">
        <v>8049</v>
      </c>
      <c r="E1475" s="278" t="s">
        <v>711</v>
      </c>
      <c r="F1475" s="279" t="s">
        <v>688</v>
      </c>
      <c r="G1475" s="277" t="s">
        <v>3290</v>
      </c>
      <c r="H1475" s="280" t="str">
        <f>IF(OR(AND('FIN1-SOURCE'!BK102="",'FIN1-SOURCE'!BL102=""),AND('FIN1-SOURCE'!BK107="",'FIN1-SOURCE'!BL107=""),AND('FIN1-SOURCE'!BL102="K",'FIN1-SOURCE'!BL107="K"),OR('FIN1-SOURCE'!BL102="O",'FIN1-SOURCE'!BL107="O")),"",SUM('FIN1-SOURCE'!BK102,'FIN1-SOURCE'!BK107))</f>
        <v/>
      </c>
      <c r="I1475" s="280" t="str">
        <f>IF(AND(OR(AND('FIN1-SOURCE'!BL102="O",'FIN1-SOURCE'!BL107="O"),AND('FIN1-SOURCE'!BL102="K",'FIN1-SOURCE'!BL107="K")),SUM('FIN1-SOURCE'!BK102,'FIN1-SOURCE'!BK107)=0,ISNUMBER('FIN1-SOURCE'!BK108)),"",IF(OR('FIN1-SOURCE'!BL102="O",'FIN1-SOURCE'!BL107="O"),"O",IF(AND('FIN1-SOURCE'!BL102='FIN1-SOURCE'!BL107,OR('FIN1-SOURCE'!BL102="K",'FIN1-SOURCE'!BL102="W",'FIN1-SOURCE'!BL102="M")), UPPER('FIN1-SOURCE'!BL102),"")))</f>
        <v/>
      </c>
      <c r="J1475" s="281" t="s">
        <v>711</v>
      </c>
      <c r="K1475" s="280" t="str">
        <f>IF(AND(ISBLANK('FIN1-SOURCE'!BK108),$L$1475&lt;&gt;"M"),"",'FIN1-SOURCE'!BK108)</f>
        <v/>
      </c>
      <c r="L1475" s="280" t="str">
        <f>IF(ISBLANK('FIN1-SOURCE'!BL108),"",'FIN1-SOURCE'!BL108)</f>
        <v/>
      </c>
      <c r="M1475" s="257" t="str">
        <f t="shared" si="24"/>
        <v>OK</v>
      </c>
      <c r="N1475" s="15"/>
    </row>
    <row r="1476" spans="1:14" ht="33.75" x14ac:dyDescent="0.25">
      <c r="A1476" s="257" t="s">
        <v>834</v>
      </c>
      <c r="B1476" s="257" t="s">
        <v>3291</v>
      </c>
      <c r="C1476" s="257" t="s">
        <v>688</v>
      </c>
      <c r="D1476" s="277" t="s">
        <v>3292</v>
      </c>
      <c r="E1476" s="278" t="s">
        <v>711</v>
      </c>
      <c r="F1476" s="279" t="s">
        <v>688</v>
      </c>
      <c r="G1476" s="277" t="s">
        <v>3293</v>
      </c>
      <c r="H1476" s="280" t="str">
        <f>IF(OR(AND('FIN1-SOURCE'!BE109="",'FIN1-SOURCE'!BF109=""),AND('FIN1-SOURCE'!BH109="",'FIN1-SOURCE'!BI109=""),AND('FIN1-SOURCE'!BF109="K",'FIN1-SOURCE'!BI109="K"),OR('FIN1-SOURCE'!BF109="O",'FIN1-SOURCE'!BI109="O")),"",SUM('FIN1-SOURCE'!BE109,'FIN1-SOURCE'!BH109))</f>
        <v/>
      </c>
      <c r="I1476" s="280" t="str">
        <f xml:space="preserve"> IF(AND(OR(AND('FIN1-SOURCE'!BF109="O",'FIN1-SOURCE'!BI109="O"),AND('FIN1-SOURCE'!BF109="K",'FIN1-SOURCE'!BI109="K")),SUM('FIN1-SOURCE'!BE109,'FIN1-SOURCE'!BH109)=0,ISNUMBER('FIN1-SOURCE'!BK109)),"",IF(OR('FIN1-SOURCE'!BF109="O",'FIN1-SOURCE'!BI109="O"),"O",IF(AND('FIN1-SOURCE'!BF109='FIN1-SOURCE'!BI109,OR('FIN1-SOURCE'!BF109="K",'FIN1-SOURCE'!BF109="W",'FIN1-SOURCE'!BF109="M")),UPPER( 'FIN1-SOURCE'!BF109),"")))</f>
        <v/>
      </c>
      <c r="J1476" s="281" t="s">
        <v>711</v>
      </c>
      <c r="K1476" s="280" t="str">
        <f>IF(AND(ISBLANK('FIN1-SOURCE'!BK109),$L$1476&lt;&gt;"M"),"",'FIN1-SOURCE'!BK109)</f>
        <v/>
      </c>
      <c r="L1476" s="280" t="str">
        <f>IF(ISBLANK('FIN1-SOURCE'!BL109),"",'FIN1-SOURCE'!BL109)</f>
        <v/>
      </c>
      <c r="M1476" s="257" t="str">
        <f t="shared" si="24"/>
        <v>OK</v>
      </c>
      <c r="N1476" s="15"/>
    </row>
    <row r="1477" spans="1:14" ht="33.75" x14ac:dyDescent="0.25">
      <c r="A1477" s="257" t="s">
        <v>834</v>
      </c>
      <c r="B1477" s="257" t="s">
        <v>3294</v>
      </c>
      <c r="C1477" s="257" t="s">
        <v>688</v>
      </c>
      <c r="D1477" s="277" t="s">
        <v>3295</v>
      </c>
      <c r="E1477" s="278" t="s">
        <v>711</v>
      </c>
      <c r="F1477" s="279" t="s">
        <v>688</v>
      </c>
      <c r="G1477" s="277" t="s">
        <v>3296</v>
      </c>
      <c r="H1477" s="280" t="str">
        <f>IF(OR(AND('FIN1-SOURCE'!BE110="",'FIN1-SOURCE'!BF110=""),AND('FIN1-SOURCE'!BH110="",'FIN1-SOURCE'!BI110=""),AND('FIN1-SOURCE'!BF110="K",'FIN1-SOURCE'!BI110="K"),OR('FIN1-SOURCE'!BF110="O",'FIN1-SOURCE'!BI110="O")),"",SUM('FIN1-SOURCE'!BE110,'FIN1-SOURCE'!BH110))</f>
        <v/>
      </c>
      <c r="I1477" s="280" t="str">
        <f xml:space="preserve"> IF(AND(OR(AND('FIN1-SOURCE'!BF110="O",'FIN1-SOURCE'!BI110="O"),AND('FIN1-SOURCE'!BF110="K",'FIN1-SOURCE'!BI110="K")),SUM('FIN1-SOURCE'!BE110,'FIN1-SOURCE'!BH110)=0,ISNUMBER('FIN1-SOURCE'!BK110)),"",IF(OR('FIN1-SOURCE'!BF110="O",'FIN1-SOURCE'!BI110="O"),"O",IF(AND('FIN1-SOURCE'!BF110='FIN1-SOURCE'!BI110,OR('FIN1-SOURCE'!BF110="K",'FIN1-SOURCE'!BF110="W",'FIN1-SOURCE'!BF110="M")),UPPER( 'FIN1-SOURCE'!BF110),"")))</f>
        <v/>
      </c>
      <c r="J1477" s="281" t="s">
        <v>711</v>
      </c>
      <c r="K1477" s="280" t="str">
        <f>IF(AND(ISBLANK('FIN1-SOURCE'!BK110),$L$1477&lt;&gt;"M"),"",'FIN1-SOURCE'!BK110)</f>
        <v/>
      </c>
      <c r="L1477" s="280" t="str">
        <f>IF(ISBLANK('FIN1-SOURCE'!BL110),"",'FIN1-SOURCE'!BL110)</f>
        <v/>
      </c>
      <c r="M1477" s="257" t="str">
        <f t="shared" si="24"/>
        <v>OK</v>
      </c>
      <c r="N1477" s="15"/>
    </row>
    <row r="1478" spans="1:14" ht="33.75" x14ac:dyDescent="0.25">
      <c r="A1478" s="257" t="s">
        <v>834</v>
      </c>
      <c r="B1478" s="257" t="s">
        <v>8050</v>
      </c>
      <c r="C1478" s="257" t="s">
        <v>688</v>
      </c>
      <c r="D1478" s="277" t="s">
        <v>8051</v>
      </c>
      <c r="E1478" s="278" t="s">
        <v>711</v>
      </c>
      <c r="F1478" s="279" t="s">
        <v>688</v>
      </c>
      <c r="G1478" s="277" t="s">
        <v>3297</v>
      </c>
      <c r="H1478" s="280" t="str">
        <f>IF(OR(AND('FIN1-SOURCE'!BE111="",'FIN1-SOURCE'!BF111=""),AND('FIN1-SOURCE'!BH111="",'FIN1-SOURCE'!BI111=""),AND('FIN1-SOURCE'!BF111="K",'FIN1-SOURCE'!BI111="K"),OR('FIN1-SOURCE'!BF111="O",'FIN1-SOURCE'!BI111="O")),"",SUM('FIN1-SOURCE'!BE111,'FIN1-SOURCE'!BH111))</f>
        <v/>
      </c>
      <c r="I1478" s="280" t="str">
        <f xml:space="preserve"> IF(AND(OR(AND('FIN1-SOURCE'!BF111="O",'FIN1-SOURCE'!BI111="O"),AND('FIN1-SOURCE'!BF111="K",'FIN1-SOURCE'!BI111="K")),SUM('FIN1-SOURCE'!BE111,'FIN1-SOURCE'!BH111)=0,ISNUMBER('FIN1-SOURCE'!BK111)),"",IF(OR('FIN1-SOURCE'!BF111="O",'FIN1-SOURCE'!BI111="O"),"O",IF(AND('FIN1-SOURCE'!BF111='FIN1-SOURCE'!BI111,OR('FIN1-SOURCE'!BF111="K",'FIN1-SOURCE'!BF111="W",'FIN1-SOURCE'!BF111="M")),UPPER( 'FIN1-SOURCE'!BF111),"")))</f>
        <v/>
      </c>
      <c r="J1478" s="281" t="s">
        <v>711</v>
      </c>
      <c r="K1478" s="280" t="str">
        <f>IF(AND(ISBLANK('FIN1-SOURCE'!BK111),$L$1478&lt;&gt;"M"),"",'FIN1-SOURCE'!BK111)</f>
        <v/>
      </c>
      <c r="L1478" s="280" t="str">
        <f>IF(ISBLANK('FIN1-SOURCE'!BL111),"",'FIN1-SOURCE'!BL111)</f>
        <v/>
      </c>
      <c r="M1478" s="257" t="str">
        <f t="shared" si="24"/>
        <v>OK</v>
      </c>
      <c r="N1478" s="15"/>
    </row>
    <row r="1479" spans="1:14" ht="33.75" x14ac:dyDescent="0.25">
      <c r="A1479" s="257" t="s">
        <v>834</v>
      </c>
      <c r="B1479" s="257" t="s">
        <v>8052</v>
      </c>
      <c r="C1479" s="257" t="s">
        <v>688</v>
      </c>
      <c r="D1479" s="277" t="s">
        <v>8053</v>
      </c>
      <c r="E1479" s="278" t="s">
        <v>711</v>
      </c>
      <c r="F1479" s="279" t="s">
        <v>688</v>
      </c>
      <c r="G1479" s="277" t="s">
        <v>3298</v>
      </c>
      <c r="H1479" s="280" t="str">
        <f>IF(OR(AND('FIN1-SOURCE'!BK110="",'FIN1-SOURCE'!BL110=""),AND('FIN1-SOURCE'!BK111="",'FIN1-SOURCE'!BL111=""),AND('FIN1-SOURCE'!BL110="K",'FIN1-SOURCE'!BL111="K"),OR('FIN1-SOURCE'!BL110="O",'FIN1-SOURCE'!BL111="O")),"",SUM('FIN1-SOURCE'!BK110,'FIN1-SOURCE'!BK111))</f>
        <v/>
      </c>
      <c r="I1479" s="280" t="str">
        <f>IF(AND(OR(AND('FIN1-SOURCE'!BL110="O",'FIN1-SOURCE'!BL111="O"),AND('FIN1-SOURCE'!BL110="K",'FIN1-SOURCE'!BL111="K")),SUM('FIN1-SOURCE'!BK110,'FIN1-SOURCE'!BK111)=0,ISNUMBER('FIN1-SOURCE'!BK112)),"",IF(OR('FIN1-SOURCE'!BL110="O",'FIN1-SOURCE'!BL111="O"),"O",IF(AND('FIN1-SOURCE'!BL110='FIN1-SOURCE'!BL111,OR('FIN1-SOURCE'!BL110="K",'FIN1-SOURCE'!BL110="W",'FIN1-SOURCE'!BL110="M")), UPPER('FIN1-SOURCE'!BL110),"")))</f>
        <v/>
      </c>
      <c r="J1479" s="281" t="s">
        <v>711</v>
      </c>
      <c r="K1479" s="280" t="str">
        <f>IF(AND(ISBLANK('FIN1-SOURCE'!BK112),$L$1479&lt;&gt;"M"),"",'FIN1-SOURCE'!BK112)</f>
        <v/>
      </c>
      <c r="L1479" s="280" t="str">
        <f>IF(ISBLANK('FIN1-SOURCE'!BL112),"",'FIN1-SOURCE'!BL112)</f>
        <v/>
      </c>
      <c r="M1479" s="257" t="str">
        <f t="shared" si="24"/>
        <v>OK</v>
      </c>
      <c r="N1479" s="15"/>
    </row>
    <row r="1480" spans="1:14" ht="33.75" x14ac:dyDescent="0.25">
      <c r="A1480" s="257" t="s">
        <v>834</v>
      </c>
      <c r="B1480" s="257" t="s">
        <v>8054</v>
      </c>
      <c r="C1480" s="257" t="s">
        <v>688</v>
      </c>
      <c r="D1480" s="277" t="s">
        <v>8055</v>
      </c>
      <c r="E1480" s="278" t="s">
        <v>711</v>
      </c>
      <c r="F1480" s="279" t="s">
        <v>688</v>
      </c>
      <c r="G1480" s="277" t="s">
        <v>3299</v>
      </c>
      <c r="H1480" s="280" t="str">
        <f>IF(OR(AND('FIN1-SOURCE'!BK109="",'FIN1-SOURCE'!BL109=""),AND('FIN1-SOURCE'!BK112="",'FIN1-SOURCE'!BL112=""),AND('FIN1-SOURCE'!BL109="K",'FIN1-SOURCE'!BL112="K"),OR('FIN1-SOURCE'!BL109="O",'FIN1-SOURCE'!BL112="O")),"",SUM('FIN1-SOURCE'!BK109,'FIN1-SOURCE'!BK112))</f>
        <v/>
      </c>
      <c r="I1480" s="280" t="str">
        <f>IF(AND(OR(AND('FIN1-SOURCE'!BL109="O",'FIN1-SOURCE'!BL112="O"),AND('FIN1-SOURCE'!BL109="K",'FIN1-SOURCE'!BL112="K")),SUM('FIN1-SOURCE'!BK109,'FIN1-SOURCE'!BK112)=0,ISNUMBER('FIN1-SOURCE'!BK113)),"",IF(OR('FIN1-SOURCE'!BL109="O",'FIN1-SOURCE'!BL112="O"),"O",IF(AND('FIN1-SOURCE'!BL109='FIN1-SOURCE'!BL112,OR('FIN1-SOURCE'!BL109="K",'FIN1-SOURCE'!BL109="W",'FIN1-SOURCE'!BL109="M")), UPPER('FIN1-SOURCE'!BL109),"")))</f>
        <v/>
      </c>
      <c r="J1480" s="281" t="s">
        <v>711</v>
      </c>
      <c r="K1480" s="280" t="str">
        <f>IF(AND(ISBLANK('FIN1-SOURCE'!BK113),$L$1480&lt;&gt;"M"),"",'FIN1-SOURCE'!BK113)</f>
        <v/>
      </c>
      <c r="L1480" s="280" t="str">
        <f>IF(ISBLANK('FIN1-SOURCE'!BL113),"",'FIN1-SOURCE'!BL113)</f>
        <v/>
      </c>
      <c r="M1480" s="257" t="str">
        <f t="shared" si="24"/>
        <v>OK</v>
      </c>
      <c r="N1480" s="15"/>
    </row>
    <row r="1481" spans="1:14" ht="33.75" x14ac:dyDescent="0.25">
      <c r="A1481" s="257" t="s">
        <v>834</v>
      </c>
      <c r="B1481" s="257" t="s">
        <v>3300</v>
      </c>
      <c r="C1481" s="257" t="s">
        <v>688</v>
      </c>
      <c r="D1481" s="277" t="s">
        <v>3301</v>
      </c>
      <c r="E1481" s="278" t="s">
        <v>711</v>
      </c>
      <c r="F1481" s="279" t="s">
        <v>688</v>
      </c>
      <c r="G1481" s="277" t="s">
        <v>3302</v>
      </c>
      <c r="H1481" s="280" t="str">
        <f>IF(OR(AND('FIN1-SOURCE'!BE114="",'FIN1-SOURCE'!BF114=""),AND('FIN1-SOURCE'!BH114="",'FIN1-SOURCE'!BI114=""),AND('FIN1-SOURCE'!BF114="K",'FIN1-SOURCE'!BI114="K"),OR('FIN1-SOURCE'!BF114="O",'FIN1-SOURCE'!BI114="O")),"",SUM('FIN1-SOURCE'!BE114,'FIN1-SOURCE'!BH114))</f>
        <v/>
      </c>
      <c r="I1481" s="280" t="str">
        <f xml:space="preserve"> IF(AND(OR(AND('FIN1-SOURCE'!BF114="O",'FIN1-SOURCE'!BI114="O"),AND('FIN1-SOURCE'!BF114="K",'FIN1-SOURCE'!BI114="K")),SUM('FIN1-SOURCE'!BE114,'FIN1-SOURCE'!BH114)=0,ISNUMBER('FIN1-SOURCE'!BK114)),"",IF(OR('FIN1-SOURCE'!BF114="O",'FIN1-SOURCE'!BI114="O"),"O",IF(AND('FIN1-SOURCE'!BF114='FIN1-SOURCE'!BI114,OR('FIN1-SOURCE'!BF114="K",'FIN1-SOURCE'!BF114="W",'FIN1-SOURCE'!BF114="M")),UPPER( 'FIN1-SOURCE'!BF114),"")))</f>
        <v/>
      </c>
      <c r="J1481" s="281" t="s">
        <v>711</v>
      </c>
      <c r="K1481" s="280" t="str">
        <f>IF(AND(ISBLANK('FIN1-SOURCE'!BK114),$L$1481&lt;&gt;"M"),"",'FIN1-SOURCE'!BK114)</f>
        <v/>
      </c>
      <c r="L1481" s="280" t="str">
        <f>IF(ISBLANK('FIN1-SOURCE'!BL114),"",'FIN1-SOURCE'!BL114)</f>
        <v/>
      </c>
      <c r="M1481" s="257" t="str">
        <f t="shared" si="24"/>
        <v>OK</v>
      </c>
      <c r="N1481" s="15"/>
    </row>
    <row r="1482" spans="1:14" ht="33.75" x14ac:dyDescent="0.25">
      <c r="A1482" s="257" t="s">
        <v>834</v>
      </c>
      <c r="B1482" s="257" t="s">
        <v>3303</v>
      </c>
      <c r="C1482" s="257" t="s">
        <v>688</v>
      </c>
      <c r="D1482" s="277" t="s">
        <v>3304</v>
      </c>
      <c r="E1482" s="278" t="s">
        <v>711</v>
      </c>
      <c r="F1482" s="279" t="s">
        <v>688</v>
      </c>
      <c r="G1482" s="277" t="s">
        <v>3305</v>
      </c>
      <c r="H1482" s="280" t="str">
        <f>IF(OR(AND('FIN1-SOURCE'!BE115="",'FIN1-SOURCE'!BF115=""),AND('FIN1-SOURCE'!BH115="",'FIN1-SOURCE'!BI115=""),AND('FIN1-SOURCE'!BF115="K",'FIN1-SOURCE'!BI115="K"),OR('FIN1-SOURCE'!BF115="O",'FIN1-SOURCE'!BI115="O")),"",SUM('FIN1-SOURCE'!BE115,'FIN1-SOURCE'!BH115))</f>
        <v/>
      </c>
      <c r="I1482" s="280" t="str">
        <f xml:space="preserve"> IF(AND(OR(AND('FIN1-SOURCE'!BF115="O",'FIN1-SOURCE'!BI115="O"),AND('FIN1-SOURCE'!BF115="K",'FIN1-SOURCE'!BI115="K")),SUM('FIN1-SOURCE'!BE115,'FIN1-SOURCE'!BH115)=0,ISNUMBER('FIN1-SOURCE'!BK115)),"",IF(OR('FIN1-SOURCE'!BF115="O",'FIN1-SOURCE'!BI115="O"),"O",IF(AND('FIN1-SOURCE'!BF115='FIN1-SOURCE'!BI115,OR('FIN1-SOURCE'!BF115="K",'FIN1-SOURCE'!BF115="W",'FIN1-SOURCE'!BF115="M")),UPPER( 'FIN1-SOURCE'!BF115),"")))</f>
        <v/>
      </c>
      <c r="J1482" s="281" t="s">
        <v>711</v>
      </c>
      <c r="K1482" s="280" t="str">
        <f>IF(AND(ISBLANK('FIN1-SOURCE'!BK115),$L$1482&lt;&gt;"M"),"",'FIN1-SOURCE'!BK115)</f>
        <v/>
      </c>
      <c r="L1482" s="280" t="str">
        <f>IF(ISBLANK('FIN1-SOURCE'!BL115),"",'FIN1-SOURCE'!BL115)</f>
        <v/>
      </c>
      <c r="M1482" s="257" t="str">
        <f t="shared" si="24"/>
        <v>OK</v>
      </c>
      <c r="N1482" s="15"/>
    </row>
    <row r="1483" spans="1:14" ht="33.75" x14ac:dyDescent="0.25">
      <c r="A1483" s="257" t="s">
        <v>834</v>
      </c>
      <c r="B1483" s="257" t="s">
        <v>3306</v>
      </c>
      <c r="C1483" s="257" t="s">
        <v>688</v>
      </c>
      <c r="D1483" s="277" t="s">
        <v>3307</v>
      </c>
      <c r="E1483" s="278" t="s">
        <v>711</v>
      </c>
      <c r="F1483" s="279" t="s">
        <v>688</v>
      </c>
      <c r="G1483" s="277" t="s">
        <v>3308</v>
      </c>
      <c r="H1483" s="280" t="str">
        <f>IF(OR(AND('FIN1-SOURCE'!BE116="",'FIN1-SOURCE'!BF116=""),AND('FIN1-SOURCE'!BH116="",'FIN1-SOURCE'!BI116=""),AND('FIN1-SOURCE'!BF116="K",'FIN1-SOURCE'!BI116="K"),OR('FIN1-SOURCE'!BF116="O",'FIN1-SOURCE'!BI116="O")),"",SUM('FIN1-SOURCE'!BE116,'FIN1-SOURCE'!BH116))</f>
        <v/>
      </c>
      <c r="I1483" s="280" t="str">
        <f xml:space="preserve"> IF(AND(OR(AND('FIN1-SOURCE'!BF116="O",'FIN1-SOURCE'!BI116="O"),AND('FIN1-SOURCE'!BF116="K",'FIN1-SOURCE'!BI116="K")),SUM('FIN1-SOURCE'!BE116,'FIN1-SOURCE'!BH116)=0,ISNUMBER('FIN1-SOURCE'!BK116)),"",IF(OR('FIN1-SOURCE'!BF116="O",'FIN1-SOURCE'!BI116="O"),"O",IF(AND('FIN1-SOURCE'!BF116='FIN1-SOURCE'!BI116,OR('FIN1-SOURCE'!BF116="K",'FIN1-SOURCE'!BF116="W",'FIN1-SOURCE'!BF116="M")),UPPER( 'FIN1-SOURCE'!BF116),"")))</f>
        <v/>
      </c>
      <c r="J1483" s="281" t="s">
        <v>711</v>
      </c>
      <c r="K1483" s="280" t="str">
        <f>IF(AND(ISBLANK('FIN1-SOURCE'!BK116),$L$1483&lt;&gt;"M"),"",'FIN1-SOURCE'!BK116)</f>
        <v/>
      </c>
      <c r="L1483" s="280" t="str">
        <f>IF(ISBLANK('FIN1-SOURCE'!BL116),"",'FIN1-SOURCE'!BL116)</f>
        <v/>
      </c>
      <c r="M1483" s="257" t="str">
        <f t="shared" si="24"/>
        <v>OK</v>
      </c>
      <c r="N1483" s="15"/>
    </row>
    <row r="1484" spans="1:14" ht="33.75" x14ac:dyDescent="0.25">
      <c r="A1484" s="257" t="s">
        <v>834</v>
      </c>
      <c r="B1484" s="257" t="s">
        <v>3309</v>
      </c>
      <c r="C1484" s="257" t="s">
        <v>688</v>
      </c>
      <c r="D1484" s="277" t="s">
        <v>3310</v>
      </c>
      <c r="E1484" s="278" t="s">
        <v>711</v>
      </c>
      <c r="F1484" s="279" t="s">
        <v>688</v>
      </c>
      <c r="G1484" s="277" t="s">
        <v>3311</v>
      </c>
      <c r="H1484" s="280" t="str">
        <f>IF(OR(AND('FIN1-SOURCE'!BE117="",'FIN1-SOURCE'!BF117=""),AND('FIN1-SOURCE'!BH117="",'FIN1-SOURCE'!BI117=""),AND('FIN1-SOURCE'!BF117="K",'FIN1-SOURCE'!BI117="K"),OR('FIN1-SOURCE'!BF117="O",'FIN1-SOURCE'!BI117="O")),"",SUM('FIN1-SOURCE'!BE117,'FIN1-SOURCE'!BH117))</f>
        <v/>
      </c>
      <c r="I1484" s="280" t="str">
        <f xml:space="preserve"> IF(AND(OR(AND('FIN1-SOURCE'!BF117="O",'FIN1-SOURCE'!BI117="O"),AND('FIN1-SOURCE'!BF117="K",'FIN1-SOURCE'!BI117="K")),SUM('FIN1-SOURCE'!BE117,'FIN1-SOURCE'!BH117)=0,ISNUMBER('FIN1-SOURCE'!BK117)),"",IF(OR('FIN1-SOURCE'!BF117="O",'FIN1-SOURCE'!BI117="O"),"O",IF(AND('FIN1-SOURCE'!BF117='FIN1-SOURCE'!BI117,OR('FIN1-SOURCE'!BF117="K",'FIN1-SOURCE'!BF117="W",'FIN1-SOURCE'!BF117="M")),UPPER( 'FIN1-SOURCE'!BF117),"")))</f>
        <v/>
      </c>
      <c r="J1484" s="281" t="s">
        <v>711</v>
      </c>
      <c r="K1484" s="280" t="str">
        <f>IF(AND(ISBLANK('FIN1-SOURCE'!BK117),$L$1484&lt;&gt;"M"),"",'FIN1-SOURCE'!BK117)</f>
        <v/>
      </c>
      <c r="L1484" s="280" t="str">
        <f>IF(ISBLANK('FIN1-SOURCE'!BL117),"",'FIN1-SOURCE'!BL117)</f>
        <v/>
      </c>
      <c r="M1484" s="257" t="str">
        <f t="shared" si="24"/>
        <v>OK</v>
      </c>
      <c r="N1484" s="15"/>
    </row>
    <row r="1485" spans="1:14" ht="33.75" x14ac:dyDescent="0.25">
      <c r="A1485" s="257" t="s">
        <v>834</v>
      </c>
      <c r="B1485" s="257" t="s">
        <v>8056</v>
      </c>
      <c r="C1485" s="257" t="s">
        <v>688</v>
      </c>
      <c r="D1485" s="277" t="s">
        <v>8057</v>
      </c>
      <c r="E1485" s="278" t="s">
        <v>711</v>
      </c>
      <c r="F1485" s="279" t="s">
        <v>688</v>
      </c>
      <c r="G1485" s="277" t="s">
        <v>3312</v>
      </c>
      <c r="H1485" s="280" t="str">
        <f>IF(OR(AND('FIN1-SOURCE'!BE118="",'FIN1-SOURCE'!BF118=""),AND('FIN1-SOURCE'!BH118="",'FIN1-SOURCE'!BI118=""),AND('FIN1-SOURCE'!BF118="K",'FIN1-SOURCE'!BI118="K"),OR('FIN1-SOURCE'!BF118="O",'FIN1-SOURCE'!BI118="O")),"",SUM('FIN1-SOURCE'!BE118,'FIN1-SOURCE'!BH118))</f>
        <v/>
      </c>
      <c r="I1485" s="280" t="str">
        <f xml:space="preserve"> IF(AND(OR(AND('FIN1-SOURCE'!BF118="O",'FIN1-SOURCE'!BI118="O"),AND('FIN1-SOURCE'!BF118="K",'FIN1-SOURCE'!BI118="K")),SUM('FIN1-SOURCE'!BE118,'FIN1-SOURCE'!BH118)=0,ISNUMBER('FIN1-SOURCE'!BK118)),"",IF(OR('FIN1-SOURCE'!BF118="O",'FIN1-SOURCE'!BI118="O"),"O",IF(AND('FIN1-SOURCE'!BF118='FIN1-SOURCE'!BI118,OR('FIN1-SOURCE'!BF118="K",'FIN1-SOURCE'!BF118="W",'FIN1-SOURCE'!BF118="M")),UPPER( 'FIN1-SOURCE'!BF118),"")))</f>
        <v/>
      </c>
      <c r="J1485" s="281" t="s">
        <v>711</v>
      </c>
      <c r="K1485" s="280" t="str">
        <f>IF(AND(ISBLANK('FIN1-SOURCE'!BK118),$L$1485&lt;&gt;"M"),"",'FIN1-SOURCE'!BK118)</f>
        <v/>
      </c>
      <c r="L1485" s="280" t="str">
        <f>IF(ISBLANK('FIN1-SOURCE'!BL118),"",'FIN1-SOURCE'!BL118)</f>
        <v/>
      </c>
      <c r="M1485" s="257" t="str">
        <f t="shared" si="24"/>
        <v>OK</v>
      </c>
      <c r="N1485" s="15"/>
    </row>
    <row r="1486" spans="1:14" ht="33.75" x14ac:dyDescent="0.25">
      <c r="A1486" s="257" t="s">
        <v>834</v>
      </c>
      <c r="B1486" s="257" t="s">
        <v>8058</v>
      </c>
      <c r="C1486" s="257" t="s">
        <v>688</v>
      </c>
      <c r="D1486" s="277" t="s">
        <v>8059</v>
      </c>
      <c r="E1486" s="278" t="s">
        <v>711</v>
      </c>
      <c r="F1486" s="279" t="s">
        <v>688</v>
      </c>
      <c r="G1486" s="277" t="s">
        <v>3313</v>
      </c>
      <c r="H1486" s="280" t="str">
        <f>IF(OR(AND('FIN1-SOURCE'!BK117="",'FIN1-SOURCE'!BL117=""),AND('FIN1-SOURCE'!BK118="",'FIN1-SOURCE'!BL118=""),AND('FIN1-SOURCE'!BL117="K",'FIN1-SOURCE'!BL118="K"),OR('FIN1-SOURCE'!BL117="O",'FIN1-SOURCE'!BL118="O")),"",SUM('FIN1-SOURCE'!BK117,'FIN1-SOURCE'!BK118))</f>
        <v/>
      </c>
      <c r="I1486" s="280" t="str">
        <f>IF(AND(OR(AND('FIN1-SOURCE'!BL117="O",'FIN1-SOURCE'!BL118="O"),AND('FIN1-SOURCE'!BL117="K",'FIN1-SOURCE'!BL118="K")),SUM('FIN1-SOURCE'!BK117,'FIN1-SOURCE'!BK118)=0,ISNUMBER('FIN1-SOURCE'!BK119)),"",IF(OR('FIN1-SOURCE'!BL117="O",'FIN1-SOURCE'!BL118="O"),"O",IF(AND('FIN1-SOURCE'!BL117='FIN1-SOURCE'!BL118,OR('FIN1-SOURCE'!BL117="K",'FIN1-SOURCE'!BL117="W",'FIN1-SOURCE'!BL117="M")), UPPER('FIN1-SOURCE'!BL117),"")))</f>
        <v/>
      </c>
      <c r="J1486" s="281" t="s">
        <v>711</v>
      </c>
      <c r="K1486" s="280" t="str">
        <f>IF(AND(ISBLANK('FIN1-SOURCE'!BK119),$L$1486&lt;&gt;"M"),"",'FIN1-SOURCE'!BK119)</f>
        <v/>
      </c>
      <c r="L1486" s="280" t="str">
        <f>IF(ISBLANK('FIN1-SOURCE'!BL119),"",'FIN1-SOURCE'!BL119)</f>
        <v/>
      </c>
      <c r="M1486" s="257" t="str">
        <f t="shared" si="24"/>
        <v>OK</v>
      </c>
      <c r="N1486" s="15"/>
    </row>
    <row r="1487" spans="1:14" ht="33.75" x14ac:dyDescent="0.25">
      <c r="A1487" s="257" t="s">
        <v>834</v>
      </c>
      <c r="B1487" s="257" t="s">
        <v>8060</v>
      </c>
      <c r="C1487" s="257" t="s">
        <v>688</v>
      </c>
      <c r="D1487" s="277" t="s">
        <v>8061</v>
      </c>
      <c r="E1487" s="278" t="s">
        <v>711</v>
      </c>
      <c r="F1487" s="279" t="s">
        <v>688</v>
      </c>
      <c r="G1487" s="277" t="s">
        <v>3314</v>
      </c>
      <c r="H1487" s="280" t="str">
        <f>IF(OR(AND('FIN1-SOURCE'!BK113="",'FIN1-SOURCE'!BL113=""),AND('FIN1-SOURCE'!BK119="",'FIN1-SOURCE'!BL119=""),AND('FIN1-SOURCE'!BL113="K",'FIN1-SOURCE'!BL119="K"),OR('FIN1-SOURCE'!BL113="O",'FIN1-SOURCE'!BL119="O")),"",SUM('FIN1-SOURCE'!BK113,'FIN1-SOURCE'!BK119))</f>
        <v/>
      </c>
      <c r="I1487" s="280" t="str">
        <f>IF(AND(OR(AND('FIN1-SOURCE'!BL113="O",'FIN1-SOURCE'!BL119="O"),AND('FIN1-SOURCE'!BL113="K",'FIN1-SOURCE'!BL119="K")),SUM('FIN1-SOURCE'!BK113,'FIN1-SOURCE'!BK119)=0,ISNUMBER('FIN1-SOURCE'!BK120)),"",IF(OR('FIN1-SOURCE'!BL113="O",'FIN1-SOURCE'!BL119="O"),"O",IF(AND('FIN1-SOURCE'!BL113='FIN1-SOURCE'!BL119,OR('FIN1-SOURCE'!BL113="K",'FIN1-SOURCE'!BL113="W",'FIN1-SOURCE'!BL113="M")), UPPER('FIN1-SOURCE'!BL113),"")))</f>
        <v/>
      </c>
      <c r="J1487" s="281" t="s">
        <v>711</v>
      </c>
      <c r="K1487" s="280" t="str">
        <f>IF(AND(ISBLANK('FIN1-SOURCE'!BK120),$L$1487&lt;&gt;"M"),"",'FIN1-SOURCE'!BK120)</f>
        <v/>
      </c>
      <c r="L1487" s="280" t="str">
        <f>IF(ISBLANK('FIN1-SOURCE'!BL120),"",'FIN1-SOURCE'!BL120)</f>
        <v/>
      </c>
      <c r="M1487" s="257" t="str">
        <f t="shared" si="24"/>
        <v>OK</v>
      </c>
      <c r="N1487" s="15"/>
    </row>
    <row r="1488" spans="1:14" ht="33.75" x14ac:dyDescent="0.25">
      <c r="A1488" s="257" t="s">
        <v>834</v>
      </c>
      <c r="B1488" s="257" t="s">
        <v>3315</v>
      </c>
      <c r="C1488" s="257" t="s">
        <v>688</v>
      </c>
      <c r="D1488" s="277" t="s">
        <v>3316</v>
      </c>
      <c r="E1488" s="278" t="s">
        <v>711</v>
      </c>
      <c r="F1488" s="279" t="s">
        <v>688</v>
      </c>
      <c r="G1488" s="277" t="s">
        <v>3317</v>
      </c>
      <c r="H1488" s="280" t="str">
        <f>IF(OR(AND('FIN1-SOURCE'!BK98="",'FIN1-SOURCE'!BL98=""),AND('FIN1-SOURCE'!BK109="",'FIN1-SOURCE'!BL109=""),AND('FIN1-SOURCE'!BL98="K",'FIN1-SOURCE'!BL109="K"),OR('FIN1-SOURCE'!BL98="O",'FIN1-SOURCE'!BL109="O")),"",SUM('FIN1-SOURCE'!BK98,'FIN1-SOURCE'!BK109))</f>
        <v/>
      </c>
      <c r="I1488" s="280" t="str">
        <f>IF(AND(OR(AND('FIN1-SOURCE'!BL98="O",'FIN1-SOURCE'!BL109="O"),AND('FIN1-SOURCE'!BL98="K",'FIN1-SOURCE'!BL109="K")),SUM('FIN1-SOURCE'!BK98,'FIN1-SOURCE'!BK109)=0,ISNUMBER('FIN1-SOURCE'!BK121)),"",IF(OR('FIN1-SOURCE'!BL98="O",'FIN1-SOURCE'!BL109="O"),"O",IF(AND('FIN1-SOURCE'!BL98='FIN1-SOURCE'!BL109,OR('FIN1-SOURCE'!BL98="K",'FIN1-SOURCE'!BL98="W",'FIN1-SOURCE'!BL98="M")), UPPER('FIN1-SOURCE'!BL98),"")))</f>
        <v/>
      </c>
      <c r="J1488" s="281" t="s">
        <v>711</v>
      </c>
      <c r="K1488" s="280" t="str">
        <f>IF(AND(ISBLANK('FIN1-SOURCE'!BK121),$L$1488&lt;&gt;"M"),"",'FIN1-SOURCE'!BK121)</f>
        <v/>
      </c>
      <c r="L1488" s="280" t="str">
        <f>IF(ISBLANK('FIN1-SOURCE'!BL121),"",'FIN1-SOURCE'!BL121)</f>
        <v/>
      </c>
      <c r="M1488" s="257" t="str">
        <f t="shared" si="24"/>
        <v>OK</v>
      </c>
      <c r="N1488" s="15"/>
    </row>
    <row r="1489" spans="1:14" ht="33.75" x14ac:dyDescent="0.25">
      <c r="A1489" s="257" t="s">
        <v>834</v>
      </c>
      <c r="B1489" s="257" t="s">
        <v>3318</v>
      </c>
      <c r="C1489" s="257" t="s">
        <v>688</v>
      </c>
      <c r="D1489" s="277" t="s">
        <v>3319</v>
      </c>
      <c r="E1489" s="278" t="s">
        <v>711</v>
      </c>
      <c r="F1489" s="279" t="s">
        <v>688</v>
      </c>
      <c r="G1489" s="277" t="s">
        <v>3320</v>
      </c>
      <c r="H1489" s="280" t="str">
        <f>IF(OR(AND('FIN1-SOURCE'!BK99="",'FIN1-SOURCE'!BL99=""),AND('FIN1-SOURCE'!BK110="",'FIN1-SOURCE'!BL110=""),AND('FIN1-SOURCE'!BL99="K",'FIN1-SOURCE'!BL110="K"),OR('FIN1-SOURCE'!BL99="O",'FIN1-SOURCE'!BL110="O")),"",SUM('FIN1-SOURCE'!BK99,'FIN1-SOURCE'!BK110))</f>
        <v/>
      </c>
      <c r="I1489" s="280" t="str">
        <f>IF(AND(OR(AND('FIN1-SOURCE'!BL99="O",'FIN1-SOURCE'!BL110="O"),AND('FIN1-SOURCE'!BL99="K",'FIN1-SOURCE'!BL110="K")),SUM('FIN1-SOURCE'!BK99,'FIN1-SOURCE'!BK110)=0,ISNUMBER('FIN1-SOURCE'!BK122)),"",IF(OR('FIN1-SOURCE'!BL99="O",'FIN1-SOURCE'!BL110="O"),"O",IF(AND('FIN1-SOURCE'!BL99='FIN1-SOURCE'!BL110,OR('FIN1-SOURCE'!BL99="K",'FIN1-SOURCE'!BL99="W",'FIN1-SOURCE'!BL99="M")), UPPER('FIN1-SOURCE'!BL99),"")))</f>
        <v/>
      </c>
      <c r="J1489" s="281" t="s">
        <v>711</v>
      </c>
      <c r="K1489" s="280" t="str">
        <f>IF(AND(ISBLANK('FIN1-SOURCE'!BK122),$L$1489&lt;&gt;"M"),"",'FIN1-SOURCE'!BK122)</f>
        <v/>
      </c>
      <c r="L1489" s="280" t="str">
        <f>IF(ISBLANK('FIN1-SOURCE'!BL122),"",'FIN1-SOURCE'!BL122)</f>
        <v/>
      </c>
      <c r="M1489" s="257" t="str">
        <f t="shared" si="24"/>
        <v>OK</v>
      </c>
      <c r="N1489" s="15"/>
    </row>
    <row r="1490" spans="1:14" ht="33.75" x14ac:dyDescent="0.25">
      <c r="A1490" s="257" t="s">
        <v>834</v>
      </c>
      <c r="B1490" s="257" t="s">
        <v>3321</v>
      </c>
      <c r="C1490" s="257" t="s">
        <v>688</v>
      </c>
      <c r="D1490" s="277" t="s">
        <v>3322</v>
      </c>
      <c r="E1490" s="278" t="s">
        <v>711</v>
      </c>
      <c r="F1490" s="279" t="s">
        <v>688</v>
      </c>
      <c r="G1490" s="277" t="s">
        <v>3323</v>
      </c>
      <c r="H1490" s="280" t="str">
        <f>IF(OR(AND('FIN1-SOURCE'!BK100="",'FIN1-SOURCE'!BL100=""),AND('FIN1-SOURCE'!BK111="",'FIN1-SOURCE'!BL111=""),AND('FIN1-SOURCE'!BL100="K",'FIN1-SOURCE'!BL111="K"),OR('FIN1-SOURCE'!BL100="O",'FIN1-SOURCE'!BL111="O")),"",SUM('FIN1-SOURCE'!BK100,'FIN1-SOURCE'!BK111))</f>
        <v/>
      </c>
      <c r="I1490" s="280" t="str">
        <f>IF(AND(OR(AND('FIN1-SOURCE'!BL100="O",'FIN1-SOURCE'!BL111="O"),AND('FIN1-SOURCE'!BL100="K",'FIN1-SOURCE'!BL111="K")),SUM('FIN1-SOURCE'!BK100,'FIN1-SOURCE'!BK111)=0,ISNUMBER('FIN1-SOURCE'!BK123)),"",IF(OR('FIN1-SOURCE'!BL100="O",'FIN1-SOURCE'!BL111="O"),"O",IF(AND('FIN1-SOURCE'!BL100='FIN1-SOURCE'!BL111,OR('FIN1-SOURCE'!BL100="K",'FIN1-SOURCE'!BL100="W",'FIN1-SOURCE'!BL100="M")), UPPER('FIN1-SOURCE'!BL100),"")))</f>
        <v/>
      </c>
      <c r="J1490" s="281" t="s">
        <v>711</v>
      </c>
      <c r="K1490" s="280" t="str">
        <f>IF(AND(ISBLANK('FIN1-SOURCE'!BK123),$L$1490&lt;&gt;"M"),"",'FIN1-SOURCE'!BK123)</f>
        <v/>
      </c>
      <c r="L1490" s="280" t="str">
        <f>IF(ISBLANK('FIN1-SOURCE'!BL123),"",'FIN1-SOURCE'!BL123)</f>
        <v/>
      </c>
      <c r="M1490" s="257" t="str">
        <f t="shared" si="24"/>
        <v>OK</v>
      </c>
      <c r="N1490" s="15"/>
    </row>
    <row r="1491" spans="1:14" ht="33.75" x14ac:dyDescent="0.25">
      <c r="A1491" s="257" t="s">
        <v>834</v>
      </c>
      <c r="B1491" s="257" t="s">
        <v>3324</v>
      </c>
      <c r="C1491" s="257" t="s">
        <v>688</v>
      </c>
      <c r="D1491" s="277" t="s">
        <v>3325</v>
      </c>
      <c r="E1491" s="278" t="s">
        <v>711</v>
      </c>
      <c r="F1491" s="279" t="s">
        <v>688</v>
      </c>
      <c r="G1491" s="277" t="s">
        <v>3326</v>
      </c>
      <c r="H1491" s="280" t="str">
        <f>IF(OR(AND('FIN1-SOURCE'!BK101="",'FIN1-SOURCE'!BL101=""),AND('FIN1-SOURCE'!BK112="",'FIN1-SOURCE'!BL112=""),AND('FIN1-SOURCE'!BL101="K",'FIN1-SOURCE'!BL112="K"),OR('FIN1-SOURCE'!BL101="O",'FIN1-SOURCE'!BL112="O")),"",SUM('FIN1-SOURCE'!BK101,'FIN1-SOURCE'!BK112))</f>
        <v/>
      </c>
      <c r="I1491" s="280" t="str">
        <f>IF(AND(OR(AND('FIN1-SOURCE'!BL101="O",'FIN1-SOURCE'!BL112="O"),AND('FIN1-SOURCE'!BL101="K",'FIN1-SOURCE'!BL112="K")),SUM('FIN1-SOURCE'!BK101,'FIN1-SOURCE'!BK112)=0,ISNUMBER('FIN1-SOURCE'!BK124)),"",IF(OR('FIN1-SOURCE'!BL101="O",'FIN1-SOURCE'!BL112="O"),"O",IF(AND('FIN1-SOURCE'!BL101='FIN1-SOURCE'!BL112,OR('FIN1-SOURCE'!BL101="K",'FIN1-SOURCE'!BL101="W",'FIN1-SOURCE'!BL101="M")), UPPER('FIN1-SOURCE'!BL101),"")))</f>
        <v/>
      </c>
      <c r="J1491" s="281" t="s">
        <v>711</v>
      </c>
      <c r="K1491" s="280" t="str">
        <f>IF(AND(ISBLANK('FIN1-SOURCE'!BK124),$L$1491&lt;&gt;"M"),"",'FIN1-SOURCE'!BK124)</f>
        <v/>
      </c>
      <c r="L1491" s="280" t="str">
        <f>IF(ISBLANK('FIN1-SOURCE'!BL124),"",'FIN1-SOURCE'!BL124)</f>
        <v/>
      </c>
      <c r="M1491" s="257" t="str">
        <f t="shared" si="24"/>
        <v>OK</v>
      </c>
      <c r="N1491" s="15"/>
    </row>
    <row r="1492" spans="1:14" ht="33.75" x14ac:dyDescent="0.25">
      <c r="A1492" s="257" t="s">
        <v>834</v>
      </c>
      <c r="B1492" s="257" t="s">
        <v>8062</v>
      </c>
      <c r="C1492" s="257" t="s">
        <v>688</v>
      </c>
      <c r="D1492" s="277" t="s">
        <v>8063</v>
      </c>
      <c r="E1492" s="278" t="s">
        <v>711</v>
      </c>
      <c r="F1492" s="279" t="s">
        <v>688</v>
      </c>
      <c r="G1492" s="277" t="s">
        <v>3327</v>
      </c>
      <c r="H1492" s="280" t="str">
        <f>IF(OR(AND('FIN1-SOURCE'!BK102="",'FIN1-SOURCE'!BL102=""),AND('FIN1-SOURCE'!BK113="",'FIN1-SOURCE'!BL113=""),AND('FIN1-SOURCE'!BL102="K",'FIN1-SOURCE'!BL113="K"),OR('FIN1-SOURCE'!BL102="O",'FIN1-SOURCE'!BL113="O")),"",SUM('FIN1-SOURCE'!BK102,'FIN1-SOURCE'!BK113))</f>
        <v/>
      </c>
      <c r="I1492" s="280" t="str">
        <f>IF(AND(OR(AND('FIN1-SOURCE'!BL102="O",'FIN1-SOURCE'!BL113="O"),AND('FIN1-SOURCE'!BL102="K",'FIN1-SOURCE'!BL113="K")),SUM('FIN1-SOURCE'!BK102,'FIN1-SOURCE'!BK113)=0,ISNUMBER('FIN1-SOURCE'!BK125)),"",IF(OR('FIN1-SOURCE'!BL102="O",'FIN1-SOURCE'!BL113="O"),"O",IF(AND('FIN1-SOURCE'!BL102='FIN1-SOURCE'!BL113,OR('FIN1-SOURCE'!BL102="K",'FIN1-SOURCE'!BL102="W",'FIN1-SOURCE'!BL102="M")), UPPER('FIN1-SOURCE'!BL102),"")))</f>
        <v/>
      </c>
      <c r="J1492" s="281" t="s">
        <v>711</v>
      </c>
      <c r="K1492" s="280" t="str">
        <f>IF(AND(ISBLANK('FIN1-SOURCE'!BK125),$L$1492&lt;&gt;"M"),"",'FIN1-SOURCE'!BK125)</f>
        <v/>
      </c>
      <c r="L1492" s="280" t="str">
        <f>IF(ISBLANK('FIN1-SOURCE'!BL125),"",'FIN1-SOURCE'!BL125)</f>
        <v/>
      </c>
      <c r="M1492" s="257" t="str">
        <f t="shared" si="24"/>
        <v>OK</v>
      </c>
      <c r="N1492" s="15"/>
    </row>
    <row r="1493" spans="1:14" ht="33.75" x14ac:dyDescent="0.25">
      <c r="A1493" s="257" t="s">
        <v>834</v>
      </c>
      <c r="B1493" s="257" t="s">
        <v>8064</v>
      </c>
      <c r="C1493" s="257" t="s">
        <v>688</v>
      </c>
      <c r="D1493" s="277" t="s">
        <v>8065</v>
      </c>
      <c r="E1493" s="278" t="s">
        <v>711</v>
      </c>
      <c r="F1493" s="279" t="s">
        <v>688</v>
      </c>
      <c r="G1493" s="277" t="s">
        <v>3328</v>
      </c>
      <c r="H1493" s="280" t="str">
        <f>IF(OR(AND('FIN1-SOURCE'!BK103="",'FIN1-SOURCE'!BL103=""),AND('FIN1-SOURCE'!BK115="",'FIN1-SOURCE'!BL115=""),AND('FIN1-SOURCE'!BL103="K",'FIN1-SOURCE'!BL115="K"),OR('FIN1-SOURCE'!BL103="O",'FIN1-SOURCE'!BL115="O")),"",SUM('FIN1-SOURCE'!BK103,'FIN1-SOURCE'!BK115))</f>
        <v/>
      </c>
      <c r="I1493" s="280" t="str">
        <f>IF(AND(OR(AND('FIN1-SOURCE'!BL103="O",'FIN1-SOURCE'!BL115="O"),AND('FIN1-SOURCE'!BL103="K",'FIN1-SOURCE'!BL115="K")),SUM('FIN1-SOURCE'!BK103,'FIN1-SOURCE'!BK115)=0,ISNUMBER('FIN1-SOURCE'!BK126)),"",IF(OR('FIN1-SOURCE'!BL103="O",'FIN1-SOURCE'!BL115="O"),"O",IF(AND('FIN1-SOURCE'!BL103='FIN1-SOURCE'!BL115,OR('FIN1-SOURCE'!BL103="K",'FIN1-SOURCE'!BL103="W",'FIN1-SOURCE'!BL103="M")), UPPER('FIN1-SOURCE'!BL103),"")))</f>
        <v/>
      </c>
      <c r="J1493" s="281" t="s">
        <v>711</v>
      </c>
      <c r="K1493" s="280" t="str">
        <f>IF(AND(ISBLANK('FIN1-SOURCE'!BK126),$L$1493&lt;&gt;"M"),"",'FIN1-SOURCE'!BK126)</f>
        <v/>
      </c>
      <c r="L1493" s="280" t="str">
        <f>IF(ISBLANK('FIN1-SOURCE'!BL126),"",'FIN1-SOURCE'!BL126)</f>
        <v/>
      </c>
      <c r="M1493" s="257" t="str">
        <f t="shared" si="24"/>
        <v>OK</v>
      </c>
      <c r="N1493" s="15"/>
    </row>
    <row r="1494" spans="1:14" ht="33.75" x14ac:dyDescent="0.25">
      <c r="A1494" s="257" t="s">
        <v>834</v>
      </c>
      <c r="B1494" s="257" t="s">
        <v>8066</v>
      </c>
      <c r="C1494" s="257" t="s">
        <v>688</v>
      </c>
      <c r="D1494" s="277" t="s">
        <v>8067</v>
      </c>
      <c r="E1494" s="278" t="s">
        <v>711</v>
      </c>
      <c r="F1494" s="279" t="s">
        <v>688</v>
      </c>
      <c r="G1494" s="277" t="s">
        <v>3329</v>
      </c>
      <c r="H1494" s="280" t="str">
        <f>IF(OR(AND('FIN1-SOURCE'!BK107="",'FIN1-SOURCE'!BL107=""),AND('FIN1-SOURCE'!BK125="",'FIN1-SOURCE'!BL125=""),AND('FIN1-SOURCE'!BL107="K",'FIN1-SOURCE'!BL125="K"),OR('FIN1-SOURCE'!BL107="O",'FIN1-SOURCE'!BL125="O")),"",SUM('FIN1-SOURCE'!BK107,'FIN1-SOURCE'!BK125))</f>
        <v/>
      </c>
      <c r="I1494" s="280" t="str">
        <f>IF(AND(OR(AND('FIN1-SOURCE'!BL107="O",'FIN1-SOURCE'!BL125="O"),AND('FIN1-SOURCE'!BL107="K",'FIN1-SOURCE'!BL125="K")),SUM('FIN1-SOURCE'!BK107,'FIN1-SOURCE'!BK125)=0,ISNUMBER('FIN1-SOURCE'!BK127)),"",IF(OR('FIN1-SOURCE'!BL107="O",'FIN1-SOURCE'!BL125="O"),"O",IF(AND('FIN1-SOURCE'!BL107='FIN1-SOURCE'!BL125,OR('FIN1-SOURCE'!BL107="K",'FIN1-SOURCE'!BL107="W",'FIN1-SOURCE'!BL107="M")), UPPER('FIN1-SOURCE'!BL107),"")))</f>
        <v/>
      </c>
      <c r="J1494" s="281" t="s">
        <v>711</v>
      </c>
      <c r="K1494" s="280" t="str">
        <f>IF(AND(ISBLANK('FIN1-SOURCE'!BK127),$L$1494&lt;&gt;"M"),"",'FIN1-SOURCE'!BK127)</f>
        <v/>
      </c>
      <c r="L1494" s="280" t="str">
        <f>IF(ISBLANK('FIN1-SOURCE'!BL127),"",'FIN1-SOURCE'!BL127)</f>
        <v/>
      </c>
      <c r="M1494" s="257" t="str">
        <f t="shared" si="24"/>
        <v>OK</v>
      </c>
      <c r="N1494" s="15"/>
    </row>
    <row r="1495" spans="1:14" ht="45" x14ac:dyDescent="0.25">
      <c r="A1495" s="257" t="s">
        <v>834</v>
      </c>
      <c r="B1495" s="257" t="s">
        <v>8068</v>
      </c>
      <c r="C1495" s="257" t="s">
        <v>688</v>
      </c>
      <c r="D1495" s="277" t="s">
        <v>8069</v>
      </c>
      <c r="E1495" s="278" t="s">
        <v>711</v>
      </c>
      <c r="F1495" s="279" t="s">
        <v>688</v>
      </c>
      <c r="G1495" s="277" t="s">
        <v>3330</v>
      </c>
      <c r="H1495" s="280" t="str">
        <f>IF(OR(AND('FIN1-SOURCE'!BK71="",'FIN1-SOURCE'!BL71=""),AND('FIN1-SOURCE'!BK87="",'FIN1-SOURCE'!BL87=""),AND('FIN1-SOURCE'!BK121="",'FIN1-SOURCE'!BL121=""),AND('FIN1-SOURCE'!BL71="K",'FIN1-SOURCE'!BL87="K",'FIN1-SOURCE'!BL121="K"),OR('FIN1-SOURCE'!BL71="O",'FIN1-SOURCE'!BL87="O",'FIN1-SOURCE'!BL121="O")),"",SUM('FIN1-SOURCE'!BK71,'FIN1-SOURCE'!BK87,'FIN1-SOURCE'!BK121))</f>
        <v/>
      </c>
      <c r="I1495" s="280" t="str">
        <f>IF(AND(OR(AND('FIN1-SOURCE'!BL71="O",'FIN1-SOURCE'!BL87="O",'FIN1-SOURCE'!BL121="O"),AND('FIN1-SOURCE'!BL71="K",'FIN1-SOURCE'!BL87="K",'FIN1-SOURCE'!BL121="K")),SUM('FIN1-SOURCE'!BK71,'FIN1-SOURCE'!BK87,'FIN1-SOURCE'!BK121)=0,ISNUMBER('FIN1-SOURCE'!BK128)),"",IF(OR('FIN1-SOURCE'!BL71="O",'FIN1-SOURCE'!BL87="O",'FIN1-SOURCE'!BL121="O"),"O",IF(AND('FIN1-SOURCE'!BL71='FIN1-SOURCE'!BL87,'FIN1-SOURCE'!BL87='FIN1-SOURCE'!BL121,OR('FIN1-SOURCE'!BL71="K",'FIN1-SOURCE'!BL71="W",'FIN1-SOURCE'!BL71="M")), UPPER('FIN1-SOURCE'!BL71),"")))</f>
        <v/>
      </c>
      <c r="J1495" s="281" t="s">
        <v>711</v>
      </c>
      <c r="K1495" s="280" t="str">
        <f>IF(AND(ISBLANK('FIN1-SOURCE'!BK128),$L$1495&lt;&gt;"M"),"",'FIN1-SOURCE'!BK128)</f>
        <v/>
      </c>
      <c r="L1495" s="280" t="str">
        <f>IF(ISBLANK('FIN1-SOURCE'!BL128),"",'FIN1-SOURCE'!BL128)</f>
        <v/>
      </c>
      <c r="M1495" s="257" t="str">
        <f t="shared" si="24"/>
        <v>OK</v>
      </c>
      <c r="N1495" s="15"/>
    </row>
    <row r="1496" spans="1:14" ht="45" x14ac:dyDescent="0.25">
      <c r="A1496" s="257" t="s">
        <v>834</v>
      </c>
      <c r="B1496" s="257" t="s">
        <v>8070</v>
      </c>
      <c r="C1496" s="257" t="s">
        <v>688</v>
      </c>
      <c r="D1496" s="277" t="s">
        <v>8071</v>
      </c>
      <c r="E1496" s="278" t="s">
        <v>711</v>
      </c>
      <c r="F1496" s="279" t="s">
        <v>688</v>
      </c>
      <c r="G1496" s="277" t="s">
        <v>3331</v>
      </c>
      <c r="H1496" s="280" t="str">
        <f>IF(OR(AND('FIN1-SOURCE'!BK72="",'FIN1-SOURCE'!BL72=""),AND('FIN1-SOURCE'!BK88="",'FIN1-SOURCE'!BL88=""),AND('FIN1-SOURCE'!BK122="",'FIN1-SOURCE'!BL122=""),AND('FIN1-SOURCE'!BL72="K",'FIN1-SOURCE'!BL88="K",'FIN1-SOURCE'!BL122="K"),OR('FIN1-SOURCE'!BL72="O",'FIN1-SOURCE'!BL88="O",'FIN1-SOURCE'!BL122="O")),"",SUM('FIN1-SOURCE'!BK72,'FIN1-SOURCE'!BK88,'FIN1-SOURCE'!BK122))</f>
        <v/>
      </c>
      <c r="I1496" s="280" t="str">
        <f>IF(AND(OR(AND('FIN1-SOURCE'!BL72="O",'FIN1-SOURCE'!BL88="O",'FIN1-SOURCE'!BL122="O"),AND('FIN1-SOURCE'!BL72="K",'FIN1-SOURCE'!BL88="K",'FIN1-SOURCE'!BL122="K")),SUM('FIN1-SOURCE'!BK72,'FIN1-SOURCE'!BK88,'FIN1-SOURCE'!BK122)=0,ISNUMBER('FIN1-SOURCE'!BK129)),"",IF(OR('FIN1-SOURCE'!BL72="O",'FIN1-SOURCE'!BL88="O",'FIN1-SOURCE'!BL122="O"),"O",IF(AND('FIN1-SOURCE'!BL72='FIN1-SOURCE'!BL88,'FIN1-SOURCE'!BL88='FIN1-SOURCE'!BL122,OR('FIN1-SOURCE'!BL72="K",'FIN1-SOURCE'!BL72="W",'FIN1-SOURCE'!BL72="M")), UPPER('FIN1-SOURCE'!BL72),"")))</f>
        <v/>
      </c>
      <c r="J1496" s="281" t="s">
        <v>711</v>
      </c>
      <c r="K1496" s="280" t="str">
        <f>IF(AND(ISBLANK('FIN1-SOURCE'!BK129),$L$1496&lt;&gt;"M"),"",'FIN1-SOURCE'!BK129)</f>
        <v/>
      </c>
      <c r="L1496" s="280" t="str">
        <f>IF(ISBLANK('FIN1-SOURCE'!BL129),"",'FIN1-SOURCE'!BL129)</f>
        <v/>
      </c>
      <c r="M1496" s="257" t="str">
        <f t="shared" si="24"/>
        <v>OK</v>
      </c>
      <c r="N1496" s="15"/>
    </row>
    <row r="1497" spans="1:14" ht="45" x14ac:dyDescent="0.25">
      <c r="A1497" s="257" t="s">
        <v>834</v>
      </c>
      <c r="B1497" s="257" t="s">
        <v>8072</v>
      </c>
      <c r="C1497" s="257" t="s">
        <v>688</v>
      </c>
      <c r="D1497" s="277" t="s">
        <v>8073</v>
      </c>
      <c r="E1497" s="278" t="s">
        <v>711</v>
      </c>
      <c r="F1497" s="279" t="s">
        <v>688</v>
      </c>
      <c r="G1497" s="277" t="s">
        <v>3332</v>
      </c>
      <c r="H1497" s="280" t="str">
        <f>IF(OR(AND('FIN1-SOURCE'!BK73="",'FIN1-SOURCE'!BL73=""),AND('FIN1-SOURCE'!BK89="",'FIN1-SOURCE'!BL89=""),AND('FIN1-SOURCE'!BK123="",'FIN1-SOURCE'!BL123=""),AND('FIN1-SOURCE'!BL73="K",'FIN1-SOURCE'!BL89="K",'FIN1-SOURCE'!BL123="K"),OR('FIN1-SOURCE'!BL73="O",'FIN1-SOURCE'!BL89="O",'FIN1-SOURCE'!BL123="O")),"",SUM('FIN1-SOURCE'!BK73,'FIN1-SOURCE'!BK89,'FIN1-SOURCE'!BK123))</f>
        <v/>
      </c>
      <c r="I1497" s="280" t="str">
        <f>IF(AND(OR(AND('FIN1-SOURCE'!BL73="O",'FIN1-SOURCE'!BL89="O",'FIN1-SOURCE'!BL123="O"),AND('FIN1-SOURCE'!BL73="K",'FIN1-SOURCE'!BL89="K",'FIN1-SOURCE'!BL123="K")),SUM('FIN1-SOURCE'!BK73,'FIN1-SOURCE'!BK89,'FIN1-SOURCE'!BK123)=0,ISNUMBER('FIN1-SOURCE'!BK130)),"",IF(OR('FIN1-SOURCE'!BL73="O",'FIN1-SOURCE'!BL89="O",'FIN1-SOURCE'!BL123="O"),"O",IF(AND('FIN1-SOURCE'!BL73='FIN1-SOURCE'!BL89,'FIN1-SOURCE'!BL89='FIN1-SOURCE'!BL123,OR('FIN1-SOURCE'!BL73="K",'FIN1-SOURCE'!BL73="W",'FIN1-SOURCE'!BL73="M")), UPPER('FIN1-SOURCE'!BL73),"")))</f>
        <v/>
      </c>
      <c r="J1497" s="281" t="s">
        <v>711</v>
      </c>
      <c r="K1497" s="280" t="str">
        <f>IF(AND(ISBLANK('FIN1-SOURCE'!BK130),$L$1497&lt;&gt;"M"),"",'FIN1-SOURCE'!BK130)</f>
        <v/>
      </c>
      <c r="L1497" s="280" t="str">
        <f>IF(ISBLANK('FIN1-SOURCE'!BL130),"",'FIN1-SOURCE'!BL130)</f>
        <v/>
      </c>
      <c r="M1497" s="257" t="str">
        <f t="shared" si="24"/>
        <v>OK</v>
      </c>
      <c r="N1497" s="15"/>
    </row>
    <row r="1498" spans="1:14" ht="45" x14ac:dyDescent="0.25">
      <c r="A1498" s="257" t="s">
        <v>834</v>
      </c>
      <c r="B1498" s="257" t="s">
        <v>8074</v>
      </c>
      <c r="C1498" s="257" t="s">
        <v>688</v>
      </c>
      <c r="D1498" s="277" t="s">
        <v>8075</v>
      </c>
      <c r="E1498" s="278" t="s">
        <v>711</v>
      </c>
      <c r="F1498" s="279" t="s">
        <v>688</v>
      </c>
      <c r="G1498" s="277" t="s">
        <v>3333</v>
      </c>
      <c r="H1498" s="280" t="str">
        <f>IF(OR(AND('FIN1-SOURCE'!BK74="",'FIN1-SOURCE'!BL74=""),AND('FIN1-SOURCE'!BK90="",'FIN1-SOURCE'!BL90=""),AND('FIN1-SOURCE'!BK124="",'FIN1-SOURCE'!BL124=""),AND('FIN1-SOURCE'!BL74="K",'FIN1-SOURCE'!BL90="K",'FIN1-SOURCE'!BL124="K"),OR('FIN1-SOURCE'!BL74="O",'FIN1-SOURCE'!BL90="O",'FIN1-SOURCE'!BL124="O")),"",SUM('FIN1-SOURCE'!BK74,'FIN1-SOURCE'!BK90,'FIN1-SOURCE'!BK124))</f>
        <v/>
      </c>
      <c r="I1498" s="280" t="str">
        <f>IF(AND(OR(AND('FIN1-SOURCE'!BL74="O",'FIN1-SOURCE'!BL90="O",'FIN1-SOURCE'!BL124="O"),AND('FIN1-SOURCE'!BL74="K",'FIN1-SOURCE'!BL90="K",'FIN1-SOURCE'!BL124="K")),SUM('FIN1-SOURCE'!BK74,'FIN1-SOURCE'!BK90,'FIN1-SOURCE'!BK124)=0,ISNUMBER('FIN1-SOURCE'!BK131)),"",IF(OR('FIN1-SOURCE'!BL74="O",'FIN1-SOURCE'!BL90="O",'FIN1-SOURCE'!BL124="O"),"O",IF(AND('FIN1-SOURCE'!BL74='FIN1-SOURCE'!BL90,'FIN1-SOURCE'!BL90='FIN1-SOURCE'!BL124,OR('FIN1-SOURCE'!BL74="K",'FIN1-SOURCE'!BL74="W",'FIN1-SOURCE'!BL74="M")), UPPER('FIN1-SOURCE'!BL74),"")))</f>
        <v/>
      </c>
      <c r="J1498" s="281" t="s">
        <v>711</v>
      </c>
      <c r="K1498" s="280" t="str">
        <f>IF(AND(ISBLANK('FIN1-SOURCE'!BK131),$L$1498&lt;&gt;"M"),"",'FIN1-SOURCE'!BK131)</f>
        <v/>
      </c>
      <c r="L1498" s="280" t="str">
        <f>IF(ISBLANK('FIN1-SOURCE'!BL131),"",'FIN1-SOURCE'!BL131)</f>
        <v/>
      </c>
      <c r="M1498" s="257" t="str">
        <f t="shared" si="24"/>
        <v>OK</v>
      </c>
      <c r="N1498" s="15"/>
    </row>
    <row r="1499" spans="1:14" ht="45" x14ac:dyDescent="0.25">
      <c r="A1499" s="257" t="s">
        <v>834</v>
      </c>
      <c r="B1499" s="257" t="s">
        <v>8076</v>
      </c>
      <c r="C1499" s="257" t="s">
        <v>688</v>
      </c>
      <c r="D1499" s="277" t="s">
        <v>8077</v>
      </c>
      <c r="E1499" s="278" t="s">
        <v>711</v>
      </c>
      <c r="F1499" s="279" t="s">
        <v>688</v>
      </c>
      <c r="G1499" s="277" t="s">
        <v>3334</v>
      </c>
      <c r="H1499" s="280" t="str">
        <f>IF(OR(AND('FIN1-SOURCE'!BK75="",'FIN1-SOURCE'!BL75=""),AND('FIN1-SOURCE'!BK91="",'FIN1-SOURCE'!BL91=""),AND('FIN1-SOURCE'!BK125="",'FIN1-SOURCE'!BL125=""),AND('FIN1-SOURCE'!BL75="K",'FIN1-SOURCE'!BL91="K",'FIN1-SOURCE'!BL125="K"),OR('FIN1-SOURCE'!BL75="O",'FIN1-SOURCE'!BL91="O",'FIN1-SOURCE'!BL125="O")),"",SUM('FIN1-SOURCE'!BK75,'FIN1-SOURCE'!BK91,'FIN1-SOURCE'!BK125))</f>
        <v/>
      </c>
      <c r="I1499" s="280" t="str">
        <f>IF(AND(OR(AND('FIN1-SOURCE'!BL75="O",'FIN1-SOURCE'!BL91="O",'FIN1-SOURCE'!BL125="O"),AND('FIN1-SOURCE'!BL75="K",'FIN1-SOURCE'!BL91="K",'FIN1-SOURCE'!BL125="K")),SUM('FIN1-SOURCE'!BK75,'FIN1-SOURCE'!BK91,'FIN1-SOURCE'!BK125)=0,ISNUMBER('FIN1-SOURCE'!BK132)),"",IF(OR('FIN1-SOURCE'!BL75="O",'FIN1-SOURCE'!BL91="O",'FIN1-SOURCE'!BL125="O"),"O",IF(AND('FIN1-SOURCE'!BL75='FIN1-SOURCE'!BL91,'FIN1-SOURCE'!BL91='FIN1-SOURCE'!BL125,OR('FIN1-SOURCE'!BL75="K",'FIN1-SOURCE'!BL75="W",'FIN1-SOURCE'!BL75="M")), UPPER('FIN1-SOURCE'!BL75),"")))</f>
        <v/>
      </c>
      <c r="J1499" s="281" t="s">
        <v>711</v>
      </c>
      <c r="K1499" s="280" t="str">
        <f>IF(AND(ISBLANK('FIN1-SOURCE'!BK132),$L$1499&lt;&gt;"M"),"",'FIN1-SOURCE'!BK132)</f>
        <v/>
      </c>
      <c r="L1499" s="280" t="str">
        <f>IF(ISBLANK('FIN1-SOURCE'!BL132),"",'FIN1-SOURCE'!BL132)</f>
        <v/>
      </c>
      <c r="M1499" s="257" t="str">
        <f t="shared" si="24"/>
        <v>OK</v>
      </c>
      <c r="N1499" s="15"/>
    </row>
    <row r="1500" spans="1:14" ht="33.75" x14ac:dyDescent="0.25">
      <c r="A1500" s="257" t="s">
        <v>834</v>
      </c>
      <c r="B1500" s="257" t="s">
        <v>8078</v>
      </c>
      <c r="C1500" s="257" t="s">
        <v>688</v>
      </c>
      <c r="D1500" s="277" t="s">
        <v>8079</v>
      </c>
      <c r="E1500" s="278" t="s">
        <v>711</v>
      </c>
      <c r="F1500" s="279" t="s">
        <v>688</v>
      </c>
      <c r="G1500" s="277" t="s">
        <v>3335</v>
      </c>
      <c r="H1500" s="280" t="str">
        <f>IF(OR(AND('FIN1-SOURCE'!BK77="",'FIN1-SOURCE'!BL77=""),AND('FIN1-SOURCE'!BK126="",'FIN1-SOURCE'!BL126=""),AND('FIN1-SOURCE'!BL77="K",'FIN1-SOURCE'!BL126="K"),OR('FIN1-SOURCE'!BL77="O",'FIN1-SOURCE'!BL126="O")),"",SUM('FIN1-SOURCE'!BK77,'FIN1-SOURCE'!BK126))</f>
        <v/>
      </c>
      <c r="I1500" s="280" t="str">
        <f>IF(AND(OR(AND('FIN1-SOURCE'!BL77="O",'FIN1-SOURCE'!BL126="O"),AND('FIN1-SOURCE'!BL77="K",'FIN1-SOURCE'!BL126="K")),SUM('FIN1-SOURCE'!BK77,'FIN1-SOURCE'!BK126)=0,ISNUMBER('FIN1-SOURCE'!BK133)),"",IF(OR('FIN1-SOURCE'!BL77="O",'FIN1-SOURCE'!BL126="O"),"O",IF(AND('FIN1-SOURCE'!BL77='FIN1-SOURCE'!BL126,OR('FIN1-SOURCE'!BL77="K",'FIN1-SOURCE'!BL77="W",'FIN1-SOURCE'!BL77="M")), UPPER('FIN1-SOURCE'!BL77),"")))</f>
        <v/>
      </c>
      <c r="J1500" s="281" t="s">
        <v>711</v>
      </c>
      <c r="K1500" s="280" t="str">
        <f>IF(AND(ISBLANK('FIN1-SOURCE'!BK133),$L$1500&lt;&gt;"M"),"",'FIN1-SOURCE'!BK133)</f>
        <v/>
      </c>
      <c r="L1500" s="280" t="str">
        <f>IF(ISBLANK('FIN1-SOURCE'!BL133),"",'FIN1-SOURCE'!BL133)</f>
        <v/>
      </c>
      <c r="M1500" s="257" t="str">
        <f t="shared" si="24"/>
        <v>OK</v>
      </c>
      <c r="N1500" s="15"/>
    </row>
    <row r="1501" spans="1:14" ht="45" x14ac:dyDescent="0.25">
      <c r="A1501" s="257" t="s">
        <v>834</v>
      </c>
      <c r="B1501" s="257" t="s">
        <v>8080</v>
      </c>
      <c r="C1501" s="257" t="s">
        <v>688</v>
      </c>
      <c r="D1501" s="277" t="s">
        <v>8081</v>
      </c>
      <c r="E1501" s="278" t="s">
        <v>711</v>
      </c>
      <c r="F1501" s="279" t="s">
        <v>688</v>
      </c>
      <c r="G1501" s="277" t="s">
        <v>3336</v>
      </c>
      <c r="H1501" s="280" t="str">
        <f>IF(OR(AND('FIN1-SOURCE'!BK78="",'FIN1-SOURCE'!BL78=""),AND('FIN1-SOURCE'!BK92="",'FIN1-SOURCE'!BL92=""),AND('FIN1-SOURCE'!BK116="",'FIN1-SOURCE'!BL116=""),AND('FIN1-SOURCE'!BL78="K",'FIN1-SOURCE'!BL92="K",'FIN1-SOURCE'!BL116="K"),OR('FIN1-SOURCE'!BL78="O",'FIN1-SOURCE'!BL92="O",'FIN1-SOURCE'!BL116="O")),"",SUM('FIN1-SOURCE'!BK78,'FIN1-SOURCE'!BK92,'FIN1-SOURCE'!BK116))</f>
        <v/>
      </c>
      <c r="I1501" s="280" t="str">
        <f>IF(AND(OR(AND('FIN1-SOURCE'!BL78="O",'FIN1-SOURCE'!BL92="O",'FIN1-SOURCE'!BL116="O"),AND('FIN1-SOURCE'!BL78="K",'FIN1-SOURCE'!BL92="K",'FIN1-SOURCE'!BL116="K")),SUM('FIN1-SOURCE'!BK78,'FIN1-SOURCE'!BK92,'FIN1-SOURCE'!BK116)=0,ISNUMBER('FIN1-SOURCE'!BK134)),"",IF(OR('FIN1-SOURCE'!BL78="O",'FIN1-SOURCE'!BL92="O",'FIN1-SOURCE'!BL116="O"),"O",IF(AND('FIN1-SOURCE'!BL78='FIN1-SOURCE'!BL92,'FIN1-SOURCE'!BL92='FIN1-SOURCE'!BL116,OR('FIN1-SOURCE'!BL78="K",'FIN1-SOURCE'!BL78="W",'FIN1-SOURCE'!BL78="M")), UPPER('FIN1-SOURCE'!BL78),"")))</f>
        <v/>
      </c>
      <c r="J1501" s="281" t="s">
        <v>711</v>
      </c>
      <c r="K1501" s="280" t="str">
        <f>IF(AND(ISBLANK('FIN1-SOURCE'!BK134),$L$1501&lt;&gt;"M"),"",'FIN1-SOURCE'!BK134)</f>
        <v/>
      </c>
      <c r="L1501" s="280" t="str">
        <f>IF(ISBLANK('FIN1-SOURCE'!BL134),"",'FIN1-SOURCE'!BL134)</f>
        <v/>
      </c>
      <c r="M1501" s="257" t="str">
        <f t="shared" si="24"/>
        <v>OK</v>
      </c>
      <c r="N1501" s="15"/>
    </row>
    <row r="1502" spans="1:14" ht="33.75" x14ac:dyDescent="0.25">
      <c r="A1502" s="257" t="s">
        <v>834</v>
      </c>
      <c r="B1502" s="257" t="s">
        <v>8082</v>
      </c>
      <c r="C1502" s="257" t="s">
        <v>688</v>
      </c>
      <c r="D1502" s="277" t="s">
        <v>8083</v>
      </c>
      <c r="E1502" s="278" t="s">
        <v>711</v>
      </c>
      <c r="F1502" s="279" t="s">
        <v>688</v>
      </c>
      <c r="G1502" s="277" t="s">
        <v>8084</v>
      </c>
      <c r="H1502" s="280" t="str">
        <f>IF(OR(AND('FIN1-SOURCE'!BK107="",'FIN1-SOURCE'!BL107=""),AND('FIN1-SOURCE'!BK132="",'FIN1-SOURCE'!BL132=""),AND('FIN1-SOURCE'!BL107="K",'FIN1-SOURCE'!BL132="K"),OR('FIN1-SOURCE'!BL107="O",'FIN1-SOURCE'!BL132="O")),"",SUM('FIN1-SOURCE'!BK107,'FIN1-SOURCE'!BK132))</f>
        <v/>
      </c>
      <c r="I1502" s="280" t="str">
        <f>IF(AND(OR(AND('FIN1-SOURCE'!BL107="O",'FIN1-SOURCE'!BL132="O"),AND('FIN1-SOURCE'!BL107="K",'FIN1-SOURCE'!BL132="K")),SUM('FIN1-SOURCE'!BK107,'FIN1-SOURCE'!BK132)=0,ISNUMBER('FIN1-SOURCE'!BK135)),"",IF(OR('FIN1-SOURCE'!BL107="O",'FIN1-SOURCE'!BL132="O"),"O",IF(AND('FIN1-SOURCE'!BL107='FIN1-SOURCE'!BL132,OR('FIN1-SOURCE'!BL107="K",'FIN1-SOURCE'!BL107="W",'FIN1-SOURCE'!BL107="M")), UPPER('FIN1-SOURCE'!BL107),"")))</f>
        <v/>
      </c>
      <c r="J1502" s="281" t="s">
        <v>711</v>
      </c>
      <c r="K1502" s="280" t="str">
        <f>IF(AND(ISBLANK('FIN1-SOURCE'!BK135),$L$1502&lt;&gt;"M"),"",'FIN1-SOURCE'!BK135)</f>
        <v/>
      </c>
      <c r="L1502" s="280" t="str">
        <f>IF(ISBLANK('FIN1-SOURCE'!BL135),"",'FIN1-SOURCE'!BL135)</f>
        <v/>
      </c>
      <c r="M1502" s="257" t="str">
        <f t="shared" si="24"/>
        <v>OK</v>
      </c>
      <c r="N1502" s="15"/>
    </row>
    <row r="1503" spans="1:14" ht="33.75" x14ac:dyDescent="0.25">
      <c r="A1503" s="257" t="s">
        <v>834</v>
      </c>
      <c r="B1503" s="257" t="s">
        <v>3337</v>
      </c>
      <c r="C1503" s="257" t="s">
        <v>688</v>
      </c>
      <c r="D1503" s="277" t="s">
        <v>1178</v>
      </c>
      <c r="E1503" s="278" t="s">
        <v>711</v>
      </c>
      <c r="F1503" s="279" t="s">
        <v>688</v>
      </c>
      <c r="G1503" s="277" t="s">
        <v>1179</v>
      </c>
      <c r="H1503" s="280" t="str">
        <f>IF(OR(AND('FIN1-SOURCE'!AV31="",'FIN1-SOURCE'!AW31=""),AND('FIN1-SOURCE'!BE31="",'FIN1-SOURCE'!BF31=""),AND('FIN1-SOURCE'!AW31="K",'FIN1-SOURCE'!BF31="K"),OR('FIN1-SOURCE'!AW31="O",'FIN1-SOURCE'!BF31="O")),"",SUM('FIN1-SOURCE'!AV31,'FIN1-SOURCE'!BE31))</f>
        <v/>
      </c>
      <c r="I1503" s="280" t="str">
        <f xml:space="preserve"> IF(AND(OR(AND('FIN1-SOURCE'!AW31="O",'FIN1-SOURCE'!BF31="O"),AND('FIN1-SOURCE'!AW31="K",'FIN1-SOURCE'!BF31="K")),SUM('FIN1-SOURCE'!AV31,'FIN1-SOURCE'!BE31)=0,ISNUMBER('FIN1-SOURCE'!BN31)),"",IF(OR('FIN1-SOURCE'!AW31="O",'FIN1-SOURCE'!BF31="O"),"O",IF(AND('FIN1-SOURCE'!AW31='FIN1-SOURCE'!BF31,OR('FIN1-SOURCE'!AW31="K",'FIN1-SOURCE'!AW31="W",'FIN1-SOURCE'!AW31="M")),UPPER( 'FIN1-SOURCE'!AW31),"")))</f>
        <v/>
      </c>
      <c r="J1503" s="281" t="s">
        <v>711</v>
      </c>
      <c r="K1503" s="280" t="str">
        <f>IF(AND(ISBLANK('FIN1-SOURCE'!BN31),$L$1503&lt;&gt;"M"),"",'FIN1-SOURCE'!BN31)</f>
        <v/>
      </c>
      <c r="L1503" s="280" t="str">
        <f>IF(ISBLANK('FIN1-SOURCE'!BO31),"",'FIN1-SOURCE'!BO31)</f>
        <v/>
      </c>
      <c r="M1503" s="257" t="str">
        <f t="shared" si="24"/>
        <v>OK</v>
      </c>
      <c r="N1503" s="15"/>
    </row>
    <row r="1504" spans="1:14" ht="33.75" x14ac:dyDescent="0.25">
      <c r="A1504" s="257" t="s">
        <v>834</v>
      </c>
      <c r="B1504" s="257" t="s">
        <v>3338</v>
      </c>
      <c r="C1504" s="257" t="s">
        <v>688</v>
      </c>
      <c r="D1504" s="277" t="s">
        <v>1181</v>
      </c>
      <c r="E1504" s="278" t="s">
        <v>711</v>
      </c>
      <c r="F1504" s="279" t="s">
        <v>688</v>
      </c>
      <c r="G1504" s="277" t="s">
        <v>1182</v>
      </c>
      <c r="H1504" s="280" t="str">
        <f>IF(OR(AND('FIN1-SOURCE'!AV32="",'FIN1-SOURCE'!AW32=""),AND('FIN1-SOURCE'!BE32="",'FIN1-SOURCE'!BF32=""),AND('FIN1-SOURCE'!AW32="K",'FIN1-SOURCE'!BF32="K"),OR('FIN1-SOURCE'!AW32="O",'FIN1-SOURCE'!BF32="O")),"",SUM('FIN1-SOURCE'!AV32,'FIN1-SOURCE'!BE32))</f>
        <v/>
      </c>
      <c r="I1504" s="280" t="str">
        <f xml:space="preserve"> IF(AND(OR(AND('FIN1-SOURCE'!AW32="O",'FIN1-SOURCE'!BF32="O"),AND('FIN1-SOURCE'!AW32="K",'FIN1-SOURCE'!BF32="K")),SUM('FIN1-SOURCE'!AV32,'FIN1-SOURCE'!BE32)=0,ISNUMBER('FIN1-SOURCE'!BN32)),"",IF(OR('FIN1-SOURCE'!AW32="O",'FIN1-SOURCE'!BF32="O"),"O",IF(AND('FIN1-SOURCE'!AW32='FIN1-SOURCE'!BF32,OR('FIN1-SOURCE'!AW32="K",'FIN1-SOURCE'!AW32="W",'FIN1-SOURCE'!AW32="M")),UPPER( 'FIN1-SOURCE'!AW32),"")))</f>
        <v/>
      </c>
      <c r="J1504" s="281" t="s">
        <v>711</v>
      </c>
      <c r="K1504" s="280" t="str">
        <f>IF(AND(ISBLANK('FIN1-SOURCE'!BN32),$L$1504&lt;&gt;"M"),"",'FIN1-SOURCE'!BN32)</f>
        <v/>
      </c>
      <c r="L1504" s="280" t="str">
        <f>IF(ISBLANK('FIN1-SOURCE'!BO32),"",'FIN1-SOURCE'!BO32)</f>
        <v/>
      </c>
      <c r="M1504" s="257" t="str">
        <f t="shared" si="24"/>
        <v>OK</v>
      </c>
      <c r="N1504" s="15"/>
    </row>
    <row r="1505" spans="1:14" ht="33.75" x14ac:dyDescent="0.25">
      <c r="A1505" s="257" t="s">
        <v>834</v>
      </c>
      <c r="B1505" s="257" t="s">
        <v>3339</v>
      </c>
      <c r="C1505" s="257" t="s">
        <v>688</v>
      </c>
      <c r="D1505" s="277" t="s">
        <v>1184</v>
      </c>
      <c r="E1505" s="278" t="s">
        <v>711</v>
      </c>
      <c r="F1505" s="279" t="s">
        <v>688</v>
      </c>
      <c r="G1505" s="277" t="s">
        <v>1185</v>
      </c>
      <c r="H1505" s="280" t="str">
        <f>IF(OR(AND('FIN1-SOURCE'!AV33="",'FIN1-SOURCE'!AW33=""),AND('FIN1-SOURCE'!BE33="",'FIN1-SOURCE'!BF33=""),AND('FIN1-SOURCE'!AW33="K",'FIN1-SOURCE'!BF33="K"),OR('FIN1-SOURCE'!AW33="O",'FIN1-SOURCE'!BF33="O")),"",SUM('FIN1-SOURCE'!AV33,'FIN1-SOURCE'!BE33))</f>
        <v/>
      </c>
      <c r="I1505" s="280" t="str">
        <f xml:space="preserve"> IF(AND(OR(AND('FIN1-SOURCE'!AW33="O",'FIN1-SOURCE'!BF33="O"),AND('FIN1-SOURCE'!AW33="K",'FIN1-SOURCE'!BF33="K")),SUM('FIN1-SOURCE'!AV33,'FIN1-SOURCE'!BE33)=0,ISNUMBER('FIN1-SOURCE'!BN33)),"",IF(OR('FIN1-SOURCE'!AW33="O",'FIN1-SOURCE'!BF33="O"),"O",IF(AND('FIN1-SOURCE'!AW33='FIN1-SOURCE'!BF33,OR('FIN1-SOURCE'!AW33="K",'FIN1-SOURCE'!AW33="W",'FIN1-SOURCE'!AW33="M")),UPPER( 'FIN1-SOURCE'!AW33),"")))</f>
        <v/>
      </c>
      <c r="J1505" s="281" t="s">
        <v>711</v>
      </c>
      <c r="K1505" s="280" t="str">
        <f>IF(AND(ISBLANK('FIN1-SOURCE'!BN33),$L$1505&lt;&gt;"M"),"",'FIN1-SOURCE'!BN33)</f>
        <v/>
      </c>
      <c r="L1505" s="280" t="str">
        <f>IF(ISBLANK('FIN1-SOURCE'!BO33),"",'FIN1-SOURCE'!BO33)</f>
        <v/>
      </c>
      <c r="M1505" s="257" t="str">
        <f t="shared" si="24"/>
        <v>OK</v>
      </c>
      <c r="N1505" s="15"/>
    </row>
    <row r="1506" spans="1:14" ht="33.75" x14ac:dyDescent="0.25">
      <c r="A1506" s="257" t="s">
        <v>834</v>
      </c>
      <c r="B1506" s="257" t="s">
        <v>3340</v>
      </c>
      <c r="C1506" s="257" t="s">
        <v>688</v>
      </c>
      <c r="D1506" s="277" t="s">
        <v>3341</v>
      </c>
      <c r="E1506" s="278" t="s">
        <v>711</v>
      </c>
      <c r="F1506" s="279" t="s">
        <v>688</v>
      </c>
      <c r="G1506" s="277" t="s">
        <v>1188</v>
      </c>
      <c r="H1506" s="280" t="str">
        <f>IF(OR(AND('FIN1-SOURCE'!BN32="",'FIN1-SOURCE'!BO32=""),AND('FIN1-SOURCE'!BN33="",'FIN1-SOURCE'!BO33=""),AND('FIN1-SOURCE'!BO32="K",'FIN1-SOURCE'!BO33="K"),OR('FIN1-SOURCE'!BO32="O",'FIN1-SOURCE'!BO33="O")),"",SUM('FIN1-SOURCE'!BN32,'FIN1-SOURCE'!BN33))</f>
        <v/>
      </c>
      <c r="I1506" s="280" t="str">
        <f>IF(AND(OR(AND('FIN1-SOURCE'!BO32="O",'FIN1-SOURCE'!BO33="O"),AND('FIN1-SOURCE'!BO32="K",'FIN1-SOURCE'!BO33="K")),SUM('FIN1-SOURCE'!BN32,'FIN1-SOURCE'!BN33)=0,ISNUMBER('FIN1-SOURCE'!BN34)),"",IF(OR('FIN1-SOURCE'!BO32="O",'FIN1-SOURCE'!BO33="O"),"O",IF(AND('FIN1-SOURCE'!BO32='FIN1-SOURCE'!BO33,OR('FIN1-SOURCE'!BO32="K",'FIN1-SOURCE'!BO32="W",'FIN1-SOURCE'!BO32="M")), UPPER('FIN1-SOURCE'!BO32),"")))</f>
        <v/>
      </c>
      <c r="J1506" s="281" t="s">
        <v>711</v>
      </c>
      <c r="K1506" s="280" t="str">
        <f>IF(AND(ISBLANK('FIN1-SOURCE'!BN34),$L$1506&lt;&gt;"M"),"",'FIN1-SOURCE'!BN34)</f>
        <v/>
      </c>
      <c r="L1506" s="280" t="str">
        <f>IF(ISBLANK('FIN1-SOURCE'!BO34),"",'FIN1-SOURCE'!BO34)</f>
        <v/>
      </c>
      <c r="M1506" s="257" t="str">
        <f t="shared" si="24"/>
        <v>OK</v>
      </c>
      <c r="N1506" s="15"/>
    </row>
    <row r="1507" spans="1:14" ht="33.75" x14ac:dyDescent="0.25">
      <c r="A1507" s="257" t="s">
        <v>834</v>
      </c>
      <c r="B1507" s="257" t="s">
        <v>3342</v>
      </c>
      <c r="C1507" s="257" t="s">
        <v>688</v>
      </c>
      <c r="D1507" s="277" t="s">
        <v>3343</v>
      </c>
      <c r="E1507" s="278" t="s">
        <v>711</v>
      </c>
      <c r="F1507" s="279" t="s">
        <v>688</v>
      </c>
      <c r="G1507" s="277" t="s">
        <v>1191</v>
      </c>
      <c r="H1507" s="280" t="str">
        <f>IF(OR(AND('FIN1-SOURCE'!BN31="",'FIN1-SOURCE'!BO31=""),AND('FIN1-SOURCE'!BN34="",'FIN1-SOURCE'!BO34=""),AND('FIN1-SOURCE'!BO31="K",'FIN1-SOURCE'!BO34="K"),OR('FIN1-SOURCE'!BO31="O",'FIN1-SOURCE'!BO34="O")),"",SUM('FIN1-SOURCE'!BN31,'FIN1-SOURCE'!BN34))</f>
        <v/>
      </c>
      <c r="I1507" s="280" t="str">
        <f>IF(AND(OR(AND('FIN1-SOURCE'!BO31="O",'FIN1-SOURCE'!BO34="O"),AND('FIN1-SOURCE'!BO31="K",'FIN1-SOURCE'!BO34="K")),SUM('FIN1-SOURCE'!BN31,'FIN1-SOURCE'!BN34)=0,ISNUMBER('FIN1-SOURCE'!BN35)),"",IF(OR('FIN1-SOURCE'!BO31="O",'FIN1-SOURCE'!BO34="O"),"O",IF(AND('FIN1-SOURCE'!BO31='FIN1-SOURCE'!BO34,OR('FIN1-SOURCE'!BO31="K",'FIN1-SOURCE'!BO31="W",'FIN1-SOURCE'!BO31="M")), UPPER('FIN1-SOURCE'!BO31),"")))</f>
        <v/>
      </c>
      <c r="J1507" s="281" t="s">
        <v>711</v>
      </c>
      <c r="K1507" s="280" t="str">
        <f>IF(AND(ISBLANK('FIN1-SOURCE'!BN35),$L$1507&lt;&gt;"M"),"",'FIN1-SOURCE'!BN35)</f>
        <v/>
      </c>
      <c r="L1507" s="280" t="str">
        <f>IF(ISBLANK('FIN1-SOURCE'!BO35),"",'FIN1-SOURCE'!BO35)</f>
        <v/>
      </c>
      <c r="M1507" s="257" t="str">
        <f t="shared" si="24"/>
        <v>OK</v>
      </c>
      <c r="N1507" s="15"/>
    </row>
    <row r="1508" spans="1:14" ht="33.75" x14ac:dyDescent="0.25">
      <c r="A1508" s="257" t="s">
        <v>834</v>
      </c>
      <c r="B1508" s="257" t="s">
        <v>3344</v>
      </c>
      <c r="C1508" s="257" t="s">
        <v>688</v>
      </c>
      <c r="D1508" s="277" t="s">
        <v>1193</v>
      </c>
      <c r="E1508" s="278" t="s">
        <v>711</v>
      </c>
      <c r="F1508" s="279" t="s">
        <v>688</v>
      </c>
      <c r="G1508" s="277" t="s">
        <v>1194</v>
      </c>
      <c r="H1508" s="280" t="str">
        <f>IF(OR(AND('FIN1-SOURCE'!AV36="",'FIN1-SOURCE'!AW36=""),AND('FIN1-SOURCE'!BE36="",'FIN1-SOURCE'!BF36=""),AND('FIN1-SOURCE'!AW36="K",'FIN1-SOURCE'!BF36="K"),OR('FIN1-SOURCE'!AW36="O",'FIN1-SOURCE'!BF36="O")),"",SUM('FIN1-SOURCE'!AV36,'FIN1-SOURCE'!BE36))</f>
        <v/>
      </c>
      <c r="I1508" s="280" t="str">
        <f xml:space="preserve"> IF(AND(OR(AND('FIN1-SOURCE'!AW36="O",'FIN1-SOURCE'!BF36="O"),AND('FIN1-SOURCE'!AW36="K",'FIN1-SOURCE'!BF36="K")),SUM('FIN1-SOURCE'!AV36,'FIN1-SOURCE'!BE36)=0,ISNUMBER('FIN1-SOURCE'!BN36)),"",IF(OR('FIN1-SOURCE'!AW36="O",'FIN1-SOURCE'!BF36="O"),"O",IF(AND('FIN1-SOURCE'!AW36='FIN1-SOURCE'!BF36,OR('FIN1-SOURCE'!AW36="K",'FIN1-SOURCE'!AW36="W",'FIN1-SOURCE'!AW36="M")),UPPER( 'FIN1-SOURCE'!AW36),"")))</f>
        <v/>
      </c>
      <c r="J1508" s="281" t="s">
        <v>711</v>
      </c>
      <c r="K1508" s="280" t="str">
        <f>IF(AND(ISBLANK('FIN1-SOURCE'!BN36),$L$1508&lt;&gt;"M"),"",'FIN1-SOURCE'!BN36)</f>
        <v/>
      </c>
      <c r="L1508" s="280" t="str">
        <f>IF(ISBLANK('FIN1-SOURCE'!BO36),"",'FIN1-SOURCE'!BO36)</f>
        <v/>
      </c>
      <c r="M1508" s="257" t="str">
        <f t="shared" si="24"/>
        <v>OK</v>
      </c>
      <c r="N1508" s="15"/>
    </row>
    <row r="1509" spans="1:14" ht="33.75" x14ac:dyDescent="0.25">
      <c r="A1509" s="257" t="s">
        <v>834</v>
      </c>
      <c r="B1509" s="257" t="s">
        <v>3345</v>
      </c>
      <c r="C1509" s="257" t="s">
        <v>688</v>
      </c>
      <c r="D1509" s="277" t="s">
        <v>1196</v>
      </c>
      <c r="E1509" s="278" t="s">
        <v>711</v>
      </c>
      <c r="F1509" s="279" t="s">
        <v>688</v>
      </c>
      <c r="G1509" s="277" t="s">
        <v>1197</v>
      </c>
      <c r="H1509" s="280" t="str">
        <f>IF(OR(AND('FIN1-SOURCE'!AV37="",'FIN1-SOURCE'!AW37=""),AND('FIN1-SOURCE'!BE37="",'FIN1-SOURCE'!BF37=""),AND('FIN1-SOURCE'!AW37="K",'FIN1-SOURCE'!BF37="K"),OR('FIN1-SOURCE'!AW37="O",'FIN1-SOURCE'!BF37="O")),"",SUM('FIN1-SOURCE'!AV37,'FIN1-SOURCE'!BE37))</f>
        <v/>
      </c>
      <c r="I1509" s="280" t="str">
        <f xml:space="preserve"> IF(AND(OR(AND('FIN1-SOURCE'!AW37="O",'FIN1-SOURCE'!BF37="O"),AND('FIN1-SOURCE'!AW37="K",'FIN1-SOURCE'!BF37="K")),SUM('FIN1-SOURCE'!AV37,'FIN1-SOURCE'!BE37)=0,ISNUMBER('FIN1-SOURCE'!BN37)),"",IF(OR('FIN1-SOURCE'!AW37="O",'FIN1-SOURCE'!BF37="O"),"O",IF(AND('FIN1-SOURCE'!AW37='FIN1-SOURCE'!BF37,OR('FIN1-SOURCE'!AW37="K",'FIN1-SOURCE'!AW37="W",'FIN1-SOURCE'!AW37="M")),UPPER( 'FIN1-SOURCE'!AW37),"")))</f>
        <v/>
      </c>
      <c r="J1509" s="281" t="s">
        <v>711</v>
      </c>
      <c r="K1509" s="280" t="str">
        <f>IF(AND(ISBLANK('FIN1-SOURCE'!BN37),$L$1509&lt;&gt;"M"),"",'FIN1-SOURCE'!BN37)</f>
        <v/>
      </c>
      <c r="L1509" s="280" t="str">
        <f>IF(ISBLANK('FIN1-SOURCE'!BO37),"",'FIN1-SOURCE'!BO37)</f>
        <v/>
      </c>
      <c r="M1509" s="257" t="str">
        <f t="shared" si="24"/>
        <v>OK</v>
      </c>
      <c r="N1509" s="15"/>
    </row>
    <row r="1510" spans="1:14" ht="33.75" x14ac:dyDescent="0.25">
      <c r="A1510" s="257" t="s">
        <v>834</v>
      </c>
      <c r="B1510" s="257" t="s">
        <v>3346</v>
      </c>
      <c r="C1510" s="257" t="s">
        <v>688</v>
      </c>
      <c r="D1510" s="277" t="s">
        <v>1199</v>
      </c>
      <c r="E1510" s="278" t="s">
        <v>711</v>
      </c>
      <c r="F1510" s="279" t="s">
        <v>688</v>
      </c>
      <c r="G1510" s="277" t="s">
        <v>1200</v>
      </c>
      <c r="H1510" s="280" t="str">
        <f>IF(OR(AND('FIN1-SOURCE'!AV38="",'FIN1-SOURCE'!AW38=""),AND('FIN1-SOURCE'!BE38="",'FIN1-SOURCE'!BF38=""),AND('FIN1-SOURCE'!AW38="K",'FIN1-SOURCE'!BF38="K"),OR('FIN1-SOURCE'!AW38="O",'FIN1-SOURCE'!BF38="O")),"",SUM('FIN1-SOURCE'!AV38,'FIN1-SOURCE'!BE38))</f>
        <v/>
      </c>
      <c r="I1510" s="280" t="str">
        <f xml:space="preserve"> IF(AND(OR(AND('FIN1-SOURCE'!AW38="O",'FIN1-SOURCE'!BF38="O"),AND('FIN1-SOURCE'!AW38="K",'FIN1-SOURCE'!BF38="K")),SUM('FIN1-SOURCE'!AV38,'FIN1-SOURCE'!BE38)=0,ISNUMBER('FIN1-SOURCE'!BN38)),"",IF(OR('FIN1-SOURCE'!AW38="O",'FIN1-SOURCE'!BF38="O"),"O",IF(AND('FIN1-SOURCE'!AW38='FIN1-SOURCE'!BF38,OR('FIN1-SOURCE'!AW38="K",'FIN1-SOURCE'!AW38="W",'FIN1-SOURCE'!AW38="M")),UPPER( 'FIN1-SOURCE'!AW38),"")))</f>
        <v/>
      </c>
      <c r="J1510" s="281" t="s">
        <v>711</v>
      </c>
      <c r="K1510" s="280" t="str">
        <f>IF(AND(ISBLANK('FIN1-SOURCE'!BN38),$L$1510&lt;&gt;"M"),"",'FIN1-SOURCE'!BN38)</f>
        <v/>
      </c>
      <c r="L1510" s="280" t="str">
        <f>IF(ISBLANK('FIN1-SOURCE'!BO38),"",'FIN1-SOURCE'!BO38)</f>
        <v/>
      </c>
      <c r="M1510" s="257" t="str">
        <f t="shared" si="24"/>
        <v>OK</v>
      </c>
      <c r="N1510" s="15"/>
    </row>
    <row r="1511" spans="1:14" ht="33.75" x14ac:dyDescent="0.25">
      <c r="A1511" s="257" t="s">
        <v>834</v>
      </c>
      <c r="B1511" s="257" t="s">
        <v>3347</v>
      </c>
      <c r="C1511" s="257" t="s">
        <v>688</v>
      </c>
      <c r="D1511" s="277" t="s">
        <v>3348</v>
      </c>
      <c r="E1511" s="278" t="s">
        <v>711</v>
      </c>
      <c r="F1511" s="279" t="s">
        <v>688</v>
      </c>
      <c r="G1511" s="277" t="s">
        <v>1203</v>
      </c>
      <c r="H1511" s="280" t="str">
        <f>IF(OR(AND('FIN1-SOURCE'!BN37="",'FIN1-SOURCE'!BO37=""),AND('FIN1-SOURCE'!BN38="",'FIN1-SOURCE'!BO38=""),AND('FIN1-SOURCE'!BO37="K",'FIN1-SOURCE'!BO38="K"),OR('FIN1-SOURCE'!BO37="O",'FIN1-SOURCE'!BO38="O")),"",SUM('FIN1-SOURCE'!BN37,'FIN1-SOURCE'!BN38))</f>
        <v/>
      </c>
      <c r="I1511" s="280" t="str">
        <f>IF(AND(OR(AND('FIN1-SOURCE'!BO37="O",'FIN1-SOURCE'!BO38="O"),AND('FIN1-SOURCE'!BO37="K",'FIN1-SOURCE'!BO38="K")),SUM('FIN1-SOURCE'!BN37,'FIN1-SOURCE'!BN38)=0,ISNUMBER('FIN1-SOURCE'!BN39)),"",IF(OR('FIN1-SOURCE'!BO37="O",'FIN1-SOURCE'!BO38="O"),"O",IF(AND('FIN1-SOURCE'!BO37='FIN1-SOURCE'!BO38,OR('FIN1-SOURCE'!BO37="K",'FIN1-SOURCE'!BO37="W",'FIN1-SOURCE'!BO37="M")), UPPER('FIN1-SOURCE'!BO37),"")))</f>
        <v/>
      </c>
      <c r="J1511" s="281" t="s">
        <v>711</v>
      </c>
      <c r="K1511" s="280" t="str">
        <f>IF(AND(ISBLANK('FIN1-SOURCE'!BN39),$L$1511&lt;&gt;"M"),"",'FIN1-SOURCE'!BN39)</f>
        <v/>
      </c>
      <c r="L1511" s="280" t="str">
        <f>IF(ISBLANK('FIN1-SOURCE'!BO39),"",'FIN1-SOURCE'!BO39)</f>
        <v/>
      </c>
      <c r="M1511" s="257" t="str">
        <f t="shared" si="24"/>
        <v>OK</v>
      </c>
      <c r="N1511" s="15"/>
    </row>
    <row r="1512" spans="1:14" ht="33.75" x14ac:dyDescent="0.25">
      <c r="A1512" s="257" t="s">
        <v>834</v>
      </c>
      <c r="B1512" s="257" t="s">
        <v>3349</v>
      </c>
      <c r="C1512" s="257" t="s">
        <v>688</v>
      </c>
      <c r="D1512" s="277" t="s">
        <v>3350</v>
      </c>
      <c r="E1512" s="278" t="s">
        <v>711</v>
      </c>
      <c r="F1512" s="279" t="s">
        <v>688</v>
      </c>
      <c r="G1512" s="277" t="s">
        <v>1206</v>
      </c>
      <c r="H1512" s="280" t="str">
        <f>IF(OR(AND('FIN1-SOURCE'!AV40="",'FIN1-SOURCE'!AW40=""),AND('FIN1-SOURCE'!BE40="",'FIN1-SOURCE'!BF40=""),AND('FIN1-SOURCE'!AW40="K",'FIN1-SOURCE'!BF40="K"),OR('FIN1-SOURCE'!AW40="O",'FIN1-SOURCE'!BF40="O")),"",SUM('FIN1-SOURCE'!AV40,'FIN1-SOURCE'!BE40))</f>
        <v/>
      </c>
      <c r="I1512" s="280" t="str">
        <f xml:space="preserve"> IF(AND(OR(AND('FIN1-SOURCE'!AW40="O",'FIN1-SOURCE'!BF40="O"),AND('FIN1-SOURCE'!AW40="K",'FIN1-SOURCE'!BF40="K")),SUM('FIN1-SOURCE'!AV40,'FIN1-SOURCE'!BE40)=0,ISNUMBER('FIN1-SOURCE'!BN40)),"",IF(OR('FIN1-SOURCE'!AW40="O",'FIN1-SOURCE'!BF40="O"),"O",IF(AND('FIN1-SOURCE'!AW40='FIN1-SOURCE'!BF40,OR('FIN1-SOURCE'!AW40="K",'FIN1-SOURCE'!AW40="W",'FIN1-SOURCE'!AW40="M")),UPPER( 'FIN1-SOURCE'!AW40),"")))</f>
        <v/>
      </c>
      <c r="J1512" s="281" t="s">
        <v>711</v>
      </c>
      <c r="K1512" s="280" t="str">
        <f>IF(AND(ISBLANK('FIN1-SOURCE'!BN40),$L$1512&lt;&gt;"M"),"",'FIN1-SOURCE'!BN40)</f>
        <v/>
      </c>
      <c r="L1512" s="280" t="str">
        <f>IF(ISBLANK('FIN1-SOURCE'!BO40),"",'FIN1-SOURCE'!BO40)</f>
        <v/>
      </c>
      <c r="M1512" s="257" t="str">
        <f t="shared" si="24"/>
        <v>OK</v>
      </c>
      <c r="N1512" s="15"/>
    </row>
    <row r="1513" spans="1:14" ht="33.75" x14ac:dyDescent="0.25">
      <c r="A1513" s="257" t="s">
        <v>834</v>
      </c>
      <c r="B1513" s="257" t="s">
        <v>3351</v>
      </c>
      <c r="C1513" s="257" t="s">
        <v>688</v>
      </c>
      <c r="D1513" s="277" t="s">
        <v>3352</v>
      </c>
      <c r="E1513" s="278" t="s">
        <v>711</v>
      </c>
      <c r="F1513" s="279" t="s">
        <v>688</v>
      </c>
      <c r="G1513" s="277" t="s">
        <v>1209</v>
      </c>
      <c r="H1513" s="280" t="str">
        <f>IF(OR(AND('FIN1-SOURCE'!AV41="",'FIN1-SOURCE'!AW41=""),AND('FIN1-SOURCE'!BE41="",'FIN1-SOURCE'!BF41=""),AND('FIN1-SOURCE'!AW41="K",'FIN1-SOURCE'!BF41="K"),OR('FIN1-SOURCE'!AW41="O",'FIN1-SOURCE'!BF41="O")),"",SUM('FIN1-SOURCE'!AV41,'FIN1-SOURCE'!BE41))</f>
        <v/>
      </c>
      <c r="I1513" s="280" t="str">
        <f xml:space="preserve"> IF(AND(OR(AND('FIN1-SOURCE'!AW41="O",'FIN1-SOURCE'!BF41="O"),AND('FIN1-SOURCE'!AW41="K",'FIN1-SOURCE'!BF41="K")),SUM('FIN1-SOURCE'!AV41,'FIN1-SOURCE'!BE41)=0,ISNUMBER('FIN1-SOURCE'!BN41)),"",IF(OR('FIN1-SOURCE'!AW41="O",'FIN1-SOURCE'!BF41="O"),"O",IF(AND('FIN1-SOURCE'!AW41='FIN1-SOURCE'!BF41,OR('FIN1-SOURCE'!AW41="K",'FIN1-SOURCE'!AW41="W",'FIN1-SOURCE'!AW41="M")),UPPER( 'FIN1-SOURCE'!AW41),"")))</f>
        <v/>
      </c>
      <c r="J1513" s="281" t="s">
        <v>711</v>
      </c>
      <c r="K1513" s="280" t="str">
        <f>IF(AND(ISBLANK('FIN1-SOURCE'!BN41),$L$1513&lt;&gt;"M"),"",'FIN1-SOURCE'!BN41)</f>
        <v/>
      </c>
      <c r="L1513" s="280" t="str">
        <f>IF(ISBLANK('FIN1-SOURCE'!BO41),"",'FIN1-SOURCE'!BO41)</f>
        <v/>
      </c>
      <c r="M1513" s="257" t="str">
        <f t="shared" si="24"/>
        <v>OK</v>
      </c>
      <c r="N1513" s="15"/>
    </row>
    <row r="1514" spans="1:14" ht="33.75" x14ac:dyDescent="0.25">
      <c r="A1514" s="257" t="s">
        <v>834</v>
      </c>
      <c r="B1514" s="257" t="s">
        <v>3353</v>
      </c>
      <c r="C1514" s="257" t="s">
        <v>688</v>
      </c>
      <c r="D1514" s="277" t="s">
        <v>3354</v>
      </c>
      <c r="E1514" s="278" t="s">
        <v>711</v>
      </c>
      <c r="F1514" s="279" t="s">
        <v>688</v>
      </c>
      <c r="G1514" s="277" t="s">
        <v>1212</v>
      </c>
      <c r="H1514" s="280" t="str">
        <f>IF(OR(AND('FIN1-SOURCE'!BN40="",'FIN1-SOURCE'!BO40=""),AND('FIN1-SOURCE'!BN41="",'FIN1-SOURCE'!BO41=""),AND('FIN1-SOURCE'!BO40="K",'FIN1-SOURCE'!BO41="K"),OR('FIN1-SOURCE'!BO40="O",'FIN1-SOURCE'!BO41="O")),"",SUM('FIN1-SOURCE'!BN40,'FIN1-SOURCE'!BN41))</f>
        <v/>
      </c>
      <c r="I1514" s="280" t="str">
        <f>IF(AND(OR(AND('FIN1-SOURCE'!BO40="O",'FIN1-SOURCE'!BO41="O"),AND('FIN1-SOURCE'!BO40="K",'FIN1-SOURCE'!BO41="K")),SUM('FIN1-SOURCE'!BN40,'FIN1-SOURCE'!BN41)=0,ISNUMBER('FIN1-SOURCE'!BN42)),"",IF(OR('FIN1-SOURCE'!BO40="O",'FIN1-SOURCE'!BO41="O"),"O",IF(AND('FIN1-SOURCE'!BO40='FIN1-SOURCE'!BO41,OR('FIN1-SOURCE'!BO40="K",'FIN1-SOURCE'!BO40="W",'FIN1-SOURCE'!BO40="M")), UPPER('FIN1-SOURCE'!BO40),"")))</f>
        <v/>
      </c>
      <c r="J1514" s="281" t="s">
        <v>711</v>
      </c>
      <c r="K1514" s="280" t="str">
        <f>IF(AND(ISBLANK('FIN1-SOURCE'!BN42),$L$1514&lt;&gt;"M"),"",'FIN1-SOURCE'!BN42)</f>
        <v/>
      </c>
      <c r="L1514" s="280" t="str">
        <f>IF(ISBLANK('FIN1-SOURCE'!BO42),"",'FIN1-SOURCE'!BO42)</f>
        <v/>
      </c>
      <c r="M1514" s="257" t="str">
        <f t="shared" si="24"/>
        <v>OK</v>
      </c>
      <c r="N1514" s="15"/>
    </row>
    <row r="1515" spans="1:14" ht="33.75" x14ac:dyDescent="0.25">
      <c r="A1515" s="257" t="s">
        <v>834</v>
      </c>
      <c r="B1515" s="257" t="s">
        <v>3355</v>
      </c>
      <c r="C1515" s="257" t="s">
        <v>688</v>
      </c>
      <c r="D1515" s="277" t="s">
        <v>3356</v>
      </c>
      <c r="E1515" s="278" t="s">
        <v>711</v>
      </c>
      <c r="F1515" s="279" t="s">
        <v>688</v>
      </c>
      <c r="G1515" s="277" t="s">
        <v>1215</v>
      </c>
      <c r="H1515" s="280" t="str">
        <f>IF(OR(AND('FIN1-SOURCE'!AV43="",'FIN1-SOURCE'!AW43=""),AND('FIN1-SOURCE'!BE43="",'FIN1-SOURCE'!BF43=""),AND('FIN1-SOURCE'!AW43="K",'FIN1-SOURCE'!BF43="K"),OR('FIN1-SOURCE'!AW43="O",'FIN1-SOURCE'!BF43="O")),"",SUM('FIN1-SOURCE'!AV43,'FIN1-SOURCE'!BE43))</f>
        <v/>
      </c>
      <c r="I1515" s="280" t="str">
        <f xml:space="preserve"> IF(AND(OR(AND('FIN1-SOURCE'!AW43="O",'FIN1-SOURCE'!BF43="O"),AND('FIN1-SOURCE'!AW43="K",'FIN1-SOURCE'!BF43="K")),SUM('FIN1-SOURCE'!AV43,'FIN1-SOURCE'!BE43)=0,ISNUMBER('FIN1-SOURCE'!BN43)),"",IF(OR('FIN1-SOURCE'!AW43="O",'FIN1-SOURCE'!BF43="O"),"O",IF(AND('FIN1-SOURCE'!AW43='FIN1-SOURCE'!BF43,OR('FIN1-SOURCE'!AW43="K",'FIN1-SOURCE'!AW43="W",'FIN1-SOURCE'!AW43="M")),UPPER( 'FIN1-SOURCE'!AW43),"")))</f>
        <v/>
      </c>
      <c r="J1515" s="281" t="s">
        <v>711</v>
      </c>
      <c r="K1515" s="280" t="str">
        <f>IF(AND(ISBLANK('FIN1-SOURCE'!BN43),$L$1515&lt;&gt;"M"),"",'FIN1-SOURCE'!BN43)</f>
        <v/>
      </c>
      <c r="L1515" s="280" t="str">
        <f>IF(ISBLANK('FIN1-SOURCE'!BO43),"",'FIN1-SOURCE'!BO43)</f>
        <v/>
      </c>
      <c r="M1515" s="257" t="str">
        <f t="shared" si="24"/>
        <v>OK</v>
      </c>
      <c r="N1515" s="15"/>
    </row>
    <row r="1516" spans="1:14" ht="33.75" x14ac:dyDescent="0.25">
      <c r="A1516" s="257" t="s">
        <v>834</v>
      </c>
      <c r="B1516" s="257" t="s">
        <v>3357</v>
      </c>
      <c r="C1516" s="257" t="s">
        <v>688</v>
      </c>
      <c r="D1516" s="277" t="s">
        <v>3358</v>
      </c>
      <c r="E1516" s="278" t="s">
        <v>711</v>
      </c>
      <c r="F1516" s="279" t="s">
        <v>688</v>
      </c>
      <c r="G1516" s="277" t="s">
        <v>1218</v>
      </c>
      <c r="H1516" s="280" t="str">
        <f>IF(OR(AND('FIN1-SOURCE'!BN42="",'FIN1-SOURCE'!BO42=""),AND('FIN1-SOURCE'!BN43="",'FIN1-SOURCE'!BO43=""),AND('FIN1-SOURCE'!BO42="K",'FIN1-SOURCE'!BO43="K"),OR('FIN1-SOURCE'!BO42="O",'FIN1-SOURCE'!BO43="O")),"",SUM('FIN1-SOURCE'!BN42,'FIN1-SOURCE'!BN43))</f>
        <v/>
      </c>
      <c r="I1516" s="280" t="str">
        <f>IF(AND(OR(AND('FIN1-SOURCE'!BO42="O",'FIN1-SOURCE'!BO43="O"),AND('FIN1-SOURCE'!BO42="K",'FIN1-SOURCE'!BO43="K")),SUM('FIN1-SOURCE'!BN42,'FIN1-SOURCE'!BN43)=0,ISNUMBER('FIN1-SOURCE'!BN44)),"",IF(OR('FIN1-SOURCE'!BO42="O",'FIN1-SOURCE'!BO43="O"),"O",IF(AND('FIN1-SOURCE'!BO42='FIN1-SOURCE'!BO43,OR('FIN1-SOURCE'!BO42="K",'FIN1-SOURCE'!BO42="W",'FIN1-SOURCE'!BO42="M")), UPPER('FIN1-SOURCE'!BO42),"")))</f>
        <v/>
      </c>
      <c r="J1516" s="281" t="s">
        <v>711</v>
      </c>
      <c r="K1516" s="280" t="str">
        <f>IF(AND(ISBLANK('FIN1-SOURCE'!BN44),$L$1516&lt;&gt;"M"),"",'FIN1-SOURCE'!BN44)</f>
        <v/>
      </c>
      <c r="L1516" s="280" t="str">
        <f>IF(ISBLANK('FIN1-SOURCE'!BO44),"",'FIN1-SOURCE'!BO44)</f>
        <v/>
      </c>
      <c r="M1516" s="257" t="str">
        <f t="shared" si="24"/>
        <v>OK</v>
      </c>
      <c r="N1516" s="15"/>
    </row>
    <row r="1517" spans="1:14" ht="45" x14ac:dyDescent="0.25">
      <c r="A1517" s="257" t="s">
        <v>834</v>
      </c>
      <c r="B1517" s="257" t="s">
        <v>3359</v>
      </c>
      <c r="C1517" s="257" t="s">
        <v>688</v>
      </c>
      <c r="D1517" s="277" t="s">
        <v>3360</v>
      </c>
      <c r="E1517" s="278" t="s">
        <v>711</v>
      </c>
      <c r="F1517" s="279" t="s">
        <v>688</v>
      </c>
      <c r="G1517" s="277" t="s">
        <v>1221</v>
      </c>
      <c r="H1517" s="280" t="str">
        <f>IF(OR(AND('FIN1-SOURCE'!BN35="",'FIN1-SOURCE'!BO35=""),AND('FIN1-SOURCE'!BN39="",'FIN1-SOURCE'!BO39=""),AND('FIN1-SOURCE'!BN44="",'FIN1-SOURCE'!BO44=""),AND('FIN1-SOURCE'!BO35="K",'FIN1-SOURCE'!BO39="K",'FIN1-SOURCE'!BO44="K"),OR('FIN1-SOURCE'!BO35="O",'FIN1-SOURCE'!BO39="O",'FIN1-SOURCE'!BO44="O")),"",SUM('FIN1-SOURCE'!BN35,'FIN1-SOURCE'!BN39,'FIN1-SOURCE'!BN44))</f>
        <v/>
      </c>
      <c r="I1517" s="280" t="str">
        <f>IF(AND(OR(AND('FIN1-SOURCE'!BO35="O",'FIN1-SOURCE'!BO39="O",'FIN1-SOURCE'!BO44="O"),AND('FIN1-SOURCE'!BO35="K",'FIN1-SOURCE'!BO39="K",'FIN1-SOURCE'!BO44="K")),SUM('FIN1-SOURCE'!BN35,'FIN1-SOURCE'!BN39,'FIN1-SOURCE'!BN44)=0,ISNUMBER('FIN1-SOURCE'!BN45)),"",IF(OR('FIN1-SOURCE'!BO35="O",'FIN1-SOURCE'!BO39="O",'FIN1-SOURCE'!BO44="O"),"O",IF(AND('FIN1-SOURCE'!BO35='FIN1-SOURCE'!BO39,'FIN1-SOURCE'!BO39='FIN1-SOURCE'!BO44,OR('FIN1-SOURCE'!BO35="K",'FIN1-SOURCE'!BO35="W",'FIN1-SOURCE'!BO35="M")), UPPER('FIN1-SOURCE'!BO35),"")))</f>
        <v/>
      </c>
      <c r="J1517" s="281" t="s">
        <v>711</v>
      </c>
      <c r="K1517" s="280" t="str">
        <f>IF(AND(ISBLANK('FIN1-SOURCE'!BN45),$L$1517&lt;&gt;"M"),"",'FIN1-SOURCE'!BN45)</f>
        <v/>
      </c>
      <c r="L1517" s="280" t="str">
        <f>IF(ISBLANK('FIN1-SOURCE'!BO45),"",'FIN1-SOURCE'!BO45)</f>
        <v/>
      </c>
      <c r="M1517" s="257" t="str">
        <f t="shared" si="24"/>
        <v>OK</v>
      </c>
      <c r="N1517" s="15"/>
    </row>
    <row r="1518" spans="1:14" ht="33.75" x14ac:dyDescent="0.25">
      <c r="A1518" s="257" t="s">
        <v>834</v>
      </c>
      <c r="B1518" s="257" t="s">
        <v>3361</v>
      </c>
      <c r="C1518" s="257" t="s">
        <v>688</v>
      </c>
      <c r="D1518" s="277" t="s">
        <v>3362</v>
      </c>
      <c r="E1518" s="278" t="s">
        <v>711</v>
      </c>
      <c r="F1518" s="279" t="s">
        <v>688</v>
      </c>
      <c r="G1518" s="277" t="s">
        <v>3363</v>
      </c>
      <c r="H1518" s="280" t="str">
        <f>IF(OR(AND('FIN1-SOURCE'!AV46="",'FIN1-SOURCE'!AW46=""),AND('FIN1-SOURCE'!BE46="",'FIN1-SOURCE'!BF46=""),AND('FIN1-SOURCE'!AW46="K",'FIN1-SOURCE'!BF46="K"),OR('FIN1-SOURCE'!AW46="O",'FIN1-SOURCE'!BF46="O")),"",SUM('FIN1-SOURCE'!AV46,'FIN1-SOURCE'!BE46))</f>
        <v/>
      </c>
      <c r="I1518" s="280" t="str">
        <f xml:space="preserve"> IF(AND(OR(AND('FIN1-SOURCE'!AW46="O",'FIN1-SOURCE'!BF46="O"),AND('FIN1-SOURCE'!AW46="K",'FIN1-SOURCE'!BF46="K")),SUM('FIN1-SOURCE'!AV46,'FIN1-SOURCE'!BE46)=0,ISNUMBER('FIN1-SOURCE'!BN46)),"",IF(OR('FIN1-SOURCE'!AW46="O",'FIN1-SOURCE'!BF46="O"),"O",IF(AND('FIN1-SOURCE'!AW46='FIN1-SOURCE'!BF46,OR('FIN1-SOURCE'!AW46="K",'FIN1-SOURCE'!AW46="W",'FIN1-SOURCE'!AW46="M")),UPPER( 'FIN1-SOURCE'!AW46),"")))</f>
        <v/>
      </c>
      <c r="J1518" s="281" t="s">
        <v>711</v>
      </c>
      <c r="K1518" s="280" t="str">
        <f>IF(AND(ISBLANK('FIN1-SOURCE'!BN46),$L$1518&lt;&gt;"M"),"",'FIN1-SOURCE'!BN46)</f>
        <v/>
      </c>
      <c r="L1518" s="280" t="str">
        <f>IF(ISBLANK('FIN1-SOURCE'!BO46),"",'FIN1-SOURCE'!BO46)</f>
        <v/>
      </c>
      <c r="M1518" s="257" t="str">
        <f t="shared" si="24"/>
        <v>OK</v>
      </c>
      <c r="N1518" s="15"/>
    </row>
    <row r="1519" spans="1:14" ht="33.75" x14ac:dyDescent="0.25">
      <c r="A1519" s="257" t="s">
        <v>834</v>
      </c>
      <c r="B1519" s="257" t="s">
        <v>3364</v>
      </c>
      <c r="C1519" s="257" t="s">
        <v>688</v>
      </c>
      <c r="D1519" s="277" t="s">
        <v>3365</v>
      </c>
      <c r="E1519" s="278" t="s">
        <v>711</v>
      </c>
      <c r="F1519" s="279" t="s">
        <v>688</v>
      </c>
      <c r="G1519" s="277" t="s">
        <v>3366</v>
      </c>
      <c r="H1519" s="280" t="str">
        <f>IF(OR(AND('FIN1-SOURCE'!AV47="",'FIN1-SOURCE'!AW47=""),AND('FIN1-SOURCE'!BE47="",'FIN1-SOURCE'!BF47=""),AND('FIN1-SOURCE'!AW47="K",'FIN1-SOURCE'!BF47="K"),OR('FIN1-SOURCE'!AW47="O",'FIN1-SOURCE'!BF47="O")),"",SUM('FIN1-SOURCE'!AV47,'FIN1-SOURCE'!BE47))</f>
        <v/>
      </c>
      <c r="I1519" s="280" t="str">
        <f xml:space="preserve"> IF(AND(OR(AND('FIN1-SOURCE'!AW47="O",'FIN1-SOURCE'!BF47="O"),AND('FIN1-SOURCE'!AW47="K",'FIN1-SOURCE'!BF47="K")),SUM('FIN1-SOURCE'!AV47,'FIN1-SOURCE'!BE47)=0,ISNUMBER('FIN1-SOURCE'!BN47)),"",IF(OR('FIN1-SOURCE'!AW47="O",'FIN1-SOURCE'!BF47="O"),"O",IF(AND('FIN1-SOURCE'!AW47='FIN1-SOURCE'!BF47,OR('FIN1-SOURCE'!AW47="K",'FIN1-SOURCE'!AW47="W",'FIN1-SOURCE'!AW47="M")),UPPER( 'FIN1-SOURCE'!AW47),"")))</f>
        <v/>
      </c>
      <c r="J1519" s="281" t="s">
        <v>711</v>
      </c>
      <c r="K1519" s="280" t="str">
        <f>IF(AND(ISBLANK('FIN1-SOURCE'!BN47),$L$1519&lt;&gt;"M"),"",'FIN1-SOURCE'!BN47)</f>
        <v/>
      </c>
      <c r="L1519" s="280" t="str">
        <f>IF(ISBLANK('FIN1-SOURCE'!BO47),"",'FIN1-SOURCE'!BO47)</f>
        <v/>
      </c>
      <c r="M1519" s="257" t="str">
        <f t="shared" si="24"/>
        <v>OK</v>
      </c>
      <c r="N1519" s="15"/>
    </row>
    <row r="1520" spans="1:14" ht="33.75" x14ac:dyDescent="0.25">
      <c r="A1520" s="257" t="s">
        <v>834</v>
      </c>
      <c r="B1520" s="257" t="s">
        <v>3367</v>
      </c>
      <c r="C1520" s="257" t="s">
        <v>688</v>
      </c>
      <c r="D1520" s="277" t="s">
        <v>3368</v>
      </c>
      <c r="E1520" s="278" t="s">
        <v>711</v>
      </c>
      <c r="F1520" s="279" t="s">
        <v>688</v>
      </c>
      <c r="G1520" s="277" t="s">
        <v>3369</v>
      </c>
      <c r="H1520" s="280" t="str">
        <f>IF(OR(AND('FIN1-SOURCE'!AV48="",'FIN1-SOURCE'!AW48=""),AND('FIN1-SOURCE'!BE48="",'FIN1-SOURCE'!BF48=""),AND('FIN1-SOURCE'!AW48="K",'FIN1-SOURCE'!BF48="K"),OR('FIN1-SOURCE'!AW48="O",'FIN1-SOURCE'!BF48="O")),"",SUM('FIN1-SOURCE'!AV48,'FIN1-SOURCE'!BE48))</f>
        <v/>
      </c>
      <c r="I1520" s="280" t="str">
        <f xml:space="preserve"> IF(AND(OR(AND('FIN1-SOURCE'!AW48="O",'FIN1-SOURCE'!BF48="O"),AND('FIN1-SOURCE'!AW48="K",'FIN1-SOURCE'!BF48="K")),SUM('FIN1-SOURCE'!AV48,'FIN1-SOURCE'!BE48)=0,ISNUMBER('FIN1-SOURCE'!BN48)),"",IF(OR('FIN1-SOURCE'!AW48="O",'FIN1-SOURCE'!BF48="O"),"O",IF(AND('FIN1-SOURCE'!AW48='FIN1-SOURCE'!BF48,OR('FIN1-SOURCE'!AW48="K",'FIN1-SOURCE'!AW48="W",'FIN1-SOURCE'!AW48="M")),UPPER( 'FIN1-SOURCE'!AW48),"")))</f>
        <v/>
      </c>
      <c r="J1520" s="281" t="s">
        <v>711</v>
      </c>
      <c r="K1520" s="280" t="str">
        <f>IF(AND(ISBLANK('FIN1-SOURCE'!BN48),$L$1520&lt;&gt;"M"),"",'FIN1-SOURCE'!BN48)</f>
        <v/>
      </c>
      <c r="L1520" s="280" t="str">
        <f>IF(ISBLANK('FIN1-SOURCE'!BO48),"",'FIN1-SOURCE'!BO48)</f>
        <v/>
      </c>
      <c r="M1520" s="257" t="str">
        <f t="shared" si="24"/>
        <v>OK</v>
      </c>
      <c r="N1520" s="15"/>
    </row>
    <row r="1521" spans="1:14" ht="33.75" x14ac:dyDescent="0.25">
      <c r="A1521" s="257" t="s">
        <v>834</v>
      </c>
      <c r="B1521" s="257" t="s">
        <v>3370</v>
      </c>
      <c r="C1521" s="257" t="s">
        <v>688</v>
      </c>
      <c r="D1521" s="277" t="s">
        <v>3371</v>
      </c>
      <c r="E1521" s="278" t="s">
        <v>711</v>
      </c>
      <c r="F1521" s="279" t="s">
        <v>688</v>
      </c>
      <c r="G1521" s="277" t="s">
        <v>3372</v>
      </c>
      <c r="H1521" s="280" t="str">
        <f>IF(OR(AND('FIN1-SOURCE'!BN47="",'FIN1-SOURCE'!BO47=""),AND('FIN1-SOURCE'!BN48="",'FIN1-SOURCE'!BO48=""),AND('FIN1-SOURCE'!BO47="K",'FIN1-SOURCE'!BO48="K"),OR('FIN1-SOURCE'!BO47="O",'FIN1-SOURCE'!BO48="O")),"",SUM('FIN1-SOURCE'!BN47,'FIN1-SOURCE'!BN48))</f>
        <v/>
      </c>
      <c r="I1521" s="280" t="str">
        <f>IF(AND(OR(AND('FIN1-SOURCE'!BO47="O",'FIN1-SOURCE'!BO48="O"),AND('FIN1-SOURCE'!BO47="K",'FIN1-SOURCE'!BO48="K")),SUM('FIN1-SOURCE'!BN47,'FIN1-SOURCE'!BN48)=0,ISNUMBER('FIN1-SOURCE'!BN49)),"",IF(OR('FIN1-SOURCE'!BO47="O",'FIN1-SOURCE'!BO48="O"),"O",IF(AND('FIN1-SOURCE'!BO47='FIN1-SOURCE'!BO48,OR('FIN1-SOURCE'!BO47="K",'FIN1-SOURCE'!BO47="W",'FIN1-SOURCE'!BO47="M")), UPPER('FIN1-SOURCE'!BO47),"")))</f>
        <v/>
      </c>
      <c r="J1521" s="281" t="s">
        <v>711</v>
      </c>
      <c r="K1521" s="280" t="str">
        <f>IF(AND(ISBLANK('FIN1-SOURCE'!BN49),$L$1521&lt;&gt;"M"),"",'FIN1-SOURCE'!BN49)</f>
        <v/>
      </c>
      <c r="L1521" s="280" t="str">
        <f>IF(ISBLANK('FIN1-SOURCE'!BO49),"",'FIN1-SOURCE'!BO49)</f>
        <v/>
      </c>
      <c r="M1521" s="257" t="str">
        <f t="shared" ref="M1521:M1584" si="25">IF(AND(ISNUMBER(H1521),ISNUMBER(K1521)),IF(OR(ROUND(H1521,0)&lt;&gt;ROUND(K1521,0),I1521&lt;&gt;L1521),"Check","OK"),IF(OR(AND(H1521&lt;&gt;K1521,I1521&lt;&gt;"M",L1521&lt;&gt;"M"),I1521&lt;&gt;L1521),"Check","OK"))</f>
        <v>OK</v>
      </c>
      <c r="N1521" s="15"/>
    </row>
    <row r="1522" spans="1:14" ht="33.75" x14ac:dyDescent="0.25">
      <c r="A1522" s="257" t="s">
        <v>834</v>
      </c>
      <c r="B1522" s="257" t="s">
        <v>3373</v>
      </c>
      <c r="C1522" s="257" t="s">
        <v>688</v>
      </c>
      <c r="D1522" s="277" t="s">
        <v>3374</v>
      </c>
      <c r="E1522" s="278" t="s">
        <v>711</v>
      </c>
      <c r="F1522" s="279" t="s">
        <v>688</v>
      </c>
      <c r="G1522" s="277" t="s">
        <v>3375</v>
      </c>
      <c r="H1522" s="280" t="str">
        <f>IF(OR(AND('FIN1-SOURCE'!BN46="",'FIN1-SOURCE'!BO46=""),AND('FIN1-SOURCE'!BN49="",'FIN1-SOURCE'!BO49=""),AND('FIN1-SOURCE'!BO46="K",'FIN1-SOURCE'!BO49="K"),OR('FIN1-SOURCE'!BO46="O",'FIN1-SOURCE'!BO49="O")),"",SUM('FIN1-SOURCE'!BN46,'FIN1-SOURCE'!BN49))</f>
        <v/>
      </c>
      <c r="I1522" s="280" t="str">
        <f>IF(AND(OR(AND('FIN1-SOURCE'!BO46="O",'FIN1-SOURCE'!BO49="O"),AND('FIN1-SOURCE'!BO46="K",'FIN1-SOURCE'!BO49="K")),SUM('FIN1-SOURCE'!BN46,'FIN1-SOURCE'!BN49)=0,ISNUMBER('FIN1-SOURCE'!BN50)),"",IF(OR('FIN1-SOURCE'!BO46="O",'FIN1-SOURCE'!BO49="O"),"O",IF(AND('FIN1-SOURCE'!BO46='FIN1-SOURCE'!BO49,OR('FIN1-SOURCE'!BO46="K",'FIN1-SOURCE'!BO46="W",'FIN1-SOURCE'!BO46="M")), UPPER('FIN1-SOURCE'!BO46),"")))</f>
        <v/>
      </c>
      <c r="J1522" s="281" t="s">
        <v>711</v>
      </c>
      <c r="K1522" s="280" t="str">
        <f>IF(AND(ISBLANK('FIN1-SOURCE'!BN50),$L$1522&lt;&gt;"M"),"",'FIN1-SOURCE'!BN50)</f>
        <v/>
      </c>
      <c r="L1522" s="280" t="str">
        <f>IF(ISBLANK('FIN1-SOURCE'!BO50),"",'FIN1-SOURCE'!BO50)</f>
        <v/>
      </c>
      <c r="M1522" s="257" t="str">
        <f t="shared" si="25"/>
        <v>OK</v>
      </c>
      <c r="N1522" s="15"/>
    </row>
    <row r="1523" spans="1:14" ht="33.75" x14ac:dyDescent="0.25">
      <c r="A1523" s="257" t="s">
        <v>834</v>
      </c>
      <c r="B1523" s="257" t="s">
        <v>3376</v>
      </c>
      <c r="C1523" s="257" t="s">
        <v>688</v>
      </c>
      <c r="D1523" s="277" t="s">
        <v>3377</v>
      </c>
      <c r="E1523" s="278" t="s">
        <v>711</v>
      </c>
      <c r="F1523" s="279" t="s">
        <v>688</v>
      </c>
      <c r="G1523" s="277" t="s">
        <v>3378</v>
      </c>
      <c r="H1523" s="280" t="str">
        <f>IF(OR(AND('FIN1-SOURCE'!AV51="",'FIN1-SOURCE'!AW51=""),AND('FIN1-SOURCE'!BE51="",'FIN1-SOURCE'!BF51=""),AND('FIN1-SOURCE'!AW51="K",'FIN1-SOURCE'!BF51="K"),OR('FIN1-SOURCE'!AW51="O",'FIN1-SOURCE'!BF51="O")),"",SUM('FIN1-SOURCE'!AV51,'FIN1-SOURCE'!BE51))</f>
        <v/>
      </c>
      <c r="I1523" s="280" t="str">
        <f xml:space="preserve"> IF(AND(OR(AND('FIN1-SOURCE'!AW51="O",'FIN1-SOURCE'!BF51="O"),AND('FIN1-SOURCE'!AW51="K",'FIN1-SOURCE'!BF51="K")),SUM('FIN1-SOURCE'!AV51,'FIN1-SOURCE'!BE51)=0,ISNUMBER('FIN1-SOURCE'!BN51)),"",IF(OR('FIN1-SOURCE'!AW51="O",'FIN1-SOURCE'!BF51="O"),"O",IF(AND('FIN1-SOURCE'!AW51='FIN1-SOURCE'!BF51,OR('FIN1-SOURCE'!AW51="K",'FIN1-SOURCE'!AW51="W",'FIN1-SOURCE'!AW51="M")),UPPER( 'FIN1-SOURCE'!AW51),"")))</f>
        <v/>
      </c>
      <c r="J1523" s="281" t="s">
        <v>711</v>
      </c>
      <c r="K1523" s="280" t="str">
        <f>IF(AND(ISBLANK('FIN1-SOURCE'!BN51),$L$1523&lt;&gt;"M"),"",'FIN1-SOURCE'!BN51)</f>
        <v/>
      </c>
      <c r="L1523" s="280" t="str">
        <f>IF(ISBLANK('FIN1-SOURCE'!BO51),"",'FIN1-SOURCE'!BO51)</f>
        <v/>
      </c>
      <c r="M1523" s="257" t="str">
        <f t="shared" si="25"/>
        <v>OK</v>
      </c>
      <c r="N1523" s="15"/>
    </row>
    <row r="1524" spans="1:14" ht="33.75" x14ac:dyDescent="0.25">
      <c r="A1524" s="257" t="s">
        <v>834</v>
      </c>
      <c r="B1524" s="257" t="s">
        <v>3379</v>
      </c>
      <c r="C1524" s="257" t="s">
        <v>688</v>
      </c>
      <c r="D1524" s="277" t="s">
        <v>3380</v>
      </c>
      <c r="E1524" s="278" t="s">
        <v>711</v>
      </c>
      <c r="F1524" s="279" t="s">
        <v>688</v>
      </c>
      <c r="G1524" s="277" t="s">
        <v>3381</v>
      </c>
      <c r="H1524" s="280" t="str">
        <f>IF(OR(AND('FIN1-SOURCE'!AV52="",'FIN1-SOURCE'!AW52=""),AND('FIN1-SOURCE'!BE52="",'FIN1-SOURCE'!BF52=""),AND('FIN1-SOURCE'!AW52="K",'FIN1-SOURCE'!BF52="K"),OR('FIN1-SOURCE'!AW52="O",'FIN1-SOURCE'!BF52="O")),"",SUM('FIN1-SOURCE'!AV52,'FIN1-SOURCE'!BE52))</f>
        <v/>
      </c>
      <c r="I1524" s="280" t="str">
        <f xml:space="preserve"> IF(AND(OR(AND('FIN1-SOURCE'!AW52="O",'FIN1-SOURCE'!BF52="O"),AND('FIN1-SOURCE'!AW52="K",'FIN1-SOURCE'!BF52="K")),SUM('FIN1-SOURCE'!AV52,'FIN1-SOURCE'!BE52)=0,ISNUMBER('FIN1-SOURCE'!BN52)),"",IF(OR('FIN1-SOURCE'!AW52="O",'FIN1-SOURCE'!BF52="O"),"O",IF(AND('FIN1-SOURCE'!AW52='FIN1-SOURCE'!BF52,OR('FIN1-SOURCE'!AW52="K",'FIN1-SOURCE'!AW52="W",'FIN1-SOURCE'!AW52="M")),UPPER( 'FIN1-SOURCE'!AW52),"")))</f>
        <v/>
      </c>
      <c r="J1524" s="281" t="s">
        <v>711</v>
      </c>
      <c r="K1524" s="280" t="str">
        <f>IF(AND(ISBLANK('FIN1-SOURCE'!BN52),$L$1524&lt;&gt;"M"),"",'FIN1-SOURCE'!BN52)</f>
        <v/>
      </c>
      <c r="L1524" s="280" t="str">
        <f>IF(ISBLANK('FIN1-SOURCE'!BO52),"",'FIN1-SOURCE'!BO52)</f>
        <v/>
      </c>
      <c r="M1524" s="257" t="str">
        <f t="shared" si="25"/>
        <v>OK</v>
      </c>
      <c r="N1524" s="15"/>
    </row>
    <row r="1525" spans="1:14" ht="33.75" x14ac:dyDescent="0.25">
      <c r="A1525" s="257" t="s">
        <v>834</v>
      </c>
      <c r="B1525" s="257" t="s">
        <v>3382</v>
      </c>
      <c r="C1525" s="257" t="s">
        <v>688</v>
      </c>
      <c r="D1525" s="277" t="s">
        <v>3383</v>
      </c>
      <c r="E1525" s="278" t="s">
        <v>711</v>
      </c>
      <c r="F1525" s="279" t="s">
        <v>688</v>
      </c>
      <c r="G1525" s="277" t="s">
        <v>3384</v>
      </c>
      <c r="H1525" s="280" t="str">
        <f>IF(OR(AND('FIN1-SOURCE'!AV53="",'FIN1-SOURCE'!AW53=""),AND('FIN1-SOURCE'!BE53="",'FIN1-SOURCE'!BF53=""),AND('FIN1-SOURCE'!AW53="K",'FIN1-SOURCE'!BF53="K"),OR('FIN1-SOURCE'!AW53="O",'FIN1-SOURCE'!BF53="O")),"",SUM('FIN1-SOURCE'!AV53,'FIN1-SOURCE'!BE53))</f>
        <v/>
      </c>
      <c r="I1525" s="280" t="str">
        <f xml:space="preserve"> IF(AND(OR(AND('FIN1-SOURCE'!AW53="O",'FIN1-SOURCE'!BF53="O"),AND('FIN1-SOURCE'!AW53="K",'FIN1-SOURCE'!BF53="K")),SUM('FIN1-SOURCE'!AV53,'FIN1-SOURCE'!BE53)=0,ISNUMBER('FIN1-SOURCE'!BN53)),"",IF(OR('FIN1-SOURCE'!AW53="O",'FIN1-SOURCE'!BF53="O"),"O",IF(AND('FIN1-SOURCE'!AW53='FIN1-SOURCE'!BF53,OR('FIN1-SOURCE'!AW53="K",'FIN1-SOURCE'!AW53="W",'FIN1-SOURCE'!AW53="M")),UPPER( 'FIN1-SOURCE'!AW53),"")))</f>
        <v/>
      </c>
      <c r="J1525" s="281" t="s">
        <v>711</v>
      </c>
      <c r="K1525" s="280" t="str">
        <f>IF(AND(ISBLANK('FIN1-SOURCE'!BN53),$L$1525&lt;&gt;"M"),"",'FIN1-SOURCE'!BN53)</f>
        <v/>
      </c>
      <c r="L1525" s="280" t="str">
        <f>IF(ISBLANK('FIN1-SOURCE'!BO53),"",'FIN1-SOURCE'!BO53)</f>
        <v/>
      </c>
      <c r="M1525" s="257" t="str">
        <f t="shared" si="25"/>
        <v>OK</v>
      </c>
      <c r="N1525" s="15"/>
    </row>
    <row r="1526" spans="1:14" ht="33.75" x14ac:dyDescent="0.25">
      <c r="A1526" s="257" t="s">
        <v>834</v>
      </c>
      <c r="B1526" s="257" t="s">
        <v>3385</v>
      </c>
      <c r="C1526" s="257" t="s">
        <v>688</v>
      </c>
      <c r="D1526" s="277" t="s">
        <v>3386</v>
      </c>
      <c r="E1526" s="278" t="s">
        <v>711</v>
      </c>
      <c r="F1526" s="279" t="s">
        <v>688</v>
      </c>
      <c r="G1526" s="277" t="s">
        <v>3387</v>
      </c>
      <c r="H1526" s="280" t="str">
        <f>IF(OR(AND('FIN1-SOURCE'!AV54="",'FIN1-SOURCE'!AW54=""),AND('FIN1-SOURCE'!BE54="",'FIN1-SOURCE'!BF54=""),AND('FIN1-SOURCE'!AW54="K",'FIN1-SOURCE'!BF54="K"),OR('FIN1-SOURCE'!AW54="O",'FIN1-SOURCE'!BF54="O")),"",SUM('FIN1-SOURCE'!AV54,'FIN1-SOURCE'!BE54))</f>
        <v/>
      </c>
      <c r="I1526" s="280" t="str">
        <f xml:space="preserve"> IF(AND(OR(AND('FIN1-SOURCE'!AW54="O",'FIN1-SOURCE'!BF54="O"),AND('FIN1-SOURCE'!AW54="K",'FIN1-SOURCE'!BF54="K")),SUM('FIN1-SOURCE'!AV54,'FIN1-SOURCE'!BE54)=0,ISNUMBER('FIN1-SOURCE'!BN54)),"",IF(OR('FIN1-SOURCE'!AW54="O",'FIN1-SOURCE'!BF54="O"),"O",IF(AND('FIN1-SOURCE'!AW54='FIN1-SOURCE'!BF54,OR('FIN1-SOURCE'!AW54="K",'FIN1-SOURCE'!AW54="W",'FIN1-SOURCE'!AW54="M")),UPPER( 'FIN1-SOURCE'!AW54),"")))</f>
        <v/>
      </c>
      <c r="J1526" s="281" t="s">
        <v>711</v>
      </c>
      <c r="K1526" s="280" t="str">
        <f>IF(AND(ISBLANK('FIN1-SOURCE'!BN54),$L$1526&lt;&gt;"M"),"",'FIN1-SOURCE'!BN54)</f>
        <v/>
      </c>
      <c r="L1526" s="280" t="str">
        <f>IF(ISBLANK('FIN1-SOURCE'!BO54),"",'FIN1-SOURCE'!BO54)</f>
        <v/>
      </c>
      <c r="M1526" s="257" t="str">
        <f t="shared" si="25"/>
        <v>OK</v>
      </c>
      <c r="N1526" s="15"/>
    </row>
    <row r="1527" spans="1:14" ht="33.75" x14ac:dyDescent="0.25">
      <c r="A1527" s="257" t="s">
        <v>834</v>
      </c>
      <c r="B1527" s="257" t="s">
        <v>3388</v>
      </c>
      <c r="C1527" s="257" t="s">
        <v>688</v>
      </c>
      <c r="D1527" s="277" t="s">
        <v>3389</v>
      </c>
      <c r="E1527" s="278" t="s">
        <v>711</v>
      </c>
      <c r="F1527" s="279" t="s">
        <v>688</v>
      </c>
      <c r="G1527" s="277" t="s">
        <v>3390</v>
      </c>
      <c r="H1527" s="280" t="str">
        <f>IF(OR(AND('FIN1-SOURCE'!BN53="",'FIN1-SOURCE'!BO53=""),AND('FIN1-SOURCE'!BN54="",'FIN1-SOURCE'!BO54=""),AND('FIN1-SOURCE'!BO53="K",'FIN1-SOURCE'!BO54="K"),OR('FIN1-SOURCE'!BO53="O",'FIN1-SOURCE'!BO54="O")),"",SUM('FIN1-SOURCE'!BN53,'FIN1-SOURCE'!BN54))</f>
        <v/>
      </c>
      <c r="I1527" s="280" t="str">
        <f>IF(AND(OR(AND('FIN1-SOURCE'!BO53="O",'FIN1-SOURCE'!BO54="O"),AND('FIN1-SOURCE'!BO53="K",'FIN1-SOURCE'!BO54="K")),SUM('FIN1-SOURCE'!BN53,'FIN1-SOURCE'!BN54)=0,ISNUMBER('FIN1-SOURCE'!BN55)),"",IF(OR('FIN1-SOURCE'!BO53="O",'FIN1-SOURCE'!BO54="O"),"O",IF(AND('FIN1-SOURCE'!BO53='FIN1-SOURCE'!BO54,OR('FIN1-SOURCE'!BO53="K",'FIN1-SOURCE'!BO53="W",'FIN1-SOURCE'!BO53="M")), UPPER('FIN1-SOURCE'!BO53),"")))</f>
        <v/>
      </c>
      <c r="J1527" s="281" t="s">
        <v>711</v>
      </c>
      <c r="K1527" s="280" t="str">
        <f>IF(AND(ISBLANK('FIN1-SOURCE'!BN55),$L$1527&lt;&gt;"M"),"",'FIN1-SOURCE'!BN55)</f>
        <v/>
      </c>
      <c r="L1527" s="280" t="str">
        <f>IF(ISBLANK('FIN1-SOURCE'!BO55),"",'FIN1-SOURCE'!BO55)</f>
        <v/>
      </c>
      <c r="M1527" s="257" t="str">
        <f t="shared" si="25"/>
        <v>OK</v>
      </c>
      <c r="N1527" s="15"/>
    </row>
    <row r="1528" spans="1:14" ht="33.75" x14ac:dyDescent="0.25">
      <c r="A1528" s="257" t="s">
        <v>834</v>
      </c>
      <c r="B1528" s="257" t="s">
        <v>3391</v>
      </c>
      <c r="C1528" s="257" t="s">
        <v>688</v>
      </c>
      <c r="D1528" s="277" t="s">
        <v>3392</v>
      </c>
      <c r="E1528" s="278" t="s">
        <v>711</v>
      </c>
      <c r="F1528" s="279" t="s">
        <v>688</v>
      </c>
      <c r="G1528" s="277" t="s">
        <v>3393</v>
      </c>
      <c r="H1528" s="280" t="str">
        <f>IF(OR(AND('FIN1-SOURCE'!AV56="",'FIN1-SOURCE'!AW56=""),AND('FIN1-SOURCE'!BE56="",'FIN1-SOURCE'!BF56=""),AND('FIN1-SOURCE'!AW56="K",'FIN1-SOURCE'!BF56="K"),OR('FIN1-SOURCE'!AW56="O",'FIN1-SOURCE'!BF56="O")),"",SUM('FIN1-SOURCE'!AV56,'FIN1-SOURCE'!BE56))</f>
        <v/>
      </c>
      <c r="I1528" s="280" t="str">
        <f xml:space="preserve"> IF(AND(OR(AND('FIN1-SOURCE'!AW56="O",'FIN1-SOURCE'!BF56="O"),AND('FIN1-SOURCE'!AW56="K",'FIN1-SOURCE'!BF56="K")),SUM('FIN1-SOURCE'!AV56,'FIN1-SOURCE'!BE56)=0,ISNUMBER('FIN1-SOURCE'!BN56)),"",IF(OR('FIN1-SOURCE'!AW56="O",'FIN1-SOURCE'!BF56="O"),"O",IF(AND('FIN1-SOURCE'!AW56='FIN1-SOURCE'!BF56,OR('FIN1-SOURCE'!AW56="K",'FIN1-SOURCE'!AW56="W",'FIN1-SOURCE'!AW56="M")),UPPER( 'FIN1-SOURCE'!AW56),"")))</f>
        <v/>
      </c>
      <c r="J1528" s="281" t="s">
        <v>711</v>
      </c>
      <c r="K1528" s="280" t="str">
        <f>IF(AND(ISBLANK('FIN1-SOURCE'!BN56),$L$1528&lt;&gt;"M"),"",'FIN1-SOURCE'!BN56)</f>
        <v/>
      </c>
      <c r="L1528" s="280" t="str">
        <f>IF(ISBLANK('FIN1-SOURCE'!BO56),"",'FIN1-SOURCE'!BO56)</f>
        <v/>
      </c>
      <c r="M1528" s="257" t="str">
        <f t="shared" si="25"/>
        <v>OK</v>
      </c>
      <c r="N1528" s="15"/>
    </row>
    <row r="1529" spans="1:14" ht="33.75" x14ac:dyDescent="0.25">
      <c r="A1529" s="257" t="s">
        <v>834</v>
      </c>
      <c r="B1529" s="257" t="s">
        <v>3394</v>
      </c>
      <c r="C1529" s="257" t="s">
        <v>688</v>
      </c>
      <c r="D1529" s="277" t="s">
        <v>3395</v>
      </c>
      <c r="E1529" s="278" t="s">
        <v>711</v>
      </c>
      <c r="F1529" s="279" t="s">
        <v>688</v>
      </c>
      <c r="G1529" s="277" t="s">
        <v>3396</v>
      </c>
      <c r="H1529" s="280" t="str">
        <f>IF(OR(AND('FIN1-SOURCE'!BN55="",'FIN1-SOURCE'!BO55=""),AND('FIN1-SOURCE'!BN56="",'FIN1-SOURCE'!BO56=""),AND('FIN1-SOURCE'!BO55="K",'FIN1-SOURCE'!BO56="K"),OR('FIN1-SOURCE'!BO55="O",'FIN1-SOURCE'!BO56="O")),"",SUM('FIN1-SOURCE'!BN55,'FIN1-SOURCE'!BN56))</f>
        <v/>
      </c>
      <c r="I1529" s="280" t="str">
        <f>IF(AND(OR(AND('FIN1-SOURCE'!BO55="O",'FIN1-SOURCE'!BO56="O"),AND('FIN1-SOURCE'!BO55="K",'FIN1-SOURCE'!BO56="K")),SUM('FIN1-SOURCE'!BN55,'FIN1-SOURCE'!BN56)=0,ISNUMBER('FIN1-SOURCE'!BN57)),"",IF(OR('FIN1-SOURCE'!BO55="O",'FIN1-SOURCE'!BO56="O"),"O",IF(AND('FIN1-SOURCE'!BO55='FIN1-SOURCE'!BO56,OR('FIN1-SOURCE'!BO55="K",'FIN1-SOURCE'!BO55="W",'FIN1-SOURCE'!BO55="M")), UPPER('FIN1-SOURCE'!BO55),"")))</f>
        <v/>
      </c>
      <c r="J1529" s="281" t="s">
        <v>711</v>
      </c>
      <c r="K1529" s="280" t="str">
        <f>IF(AND(ISBLANK('FIN1-SOURCE'!BN57),$L$1529&lt;&gt;"M"),"",'FIN1-SOURCE'!BN57)</f>
        <v/>
      </c>
      <c r="L1529" s="280" t="str">
        <f>IF(ISBLANK('FIN1-SOURCE'!BO57),"",'FIN1-SOURCE'!BO57)</f>
        <v/>
      </c>
      <c r="M1529" s="257" t="str">
        <f t="shared" si="25"/>
        <v>OK</v>
      </c>
      <c r="N1529" s="15"/>
    </row>
    <row r="1530" spans="1:14" ht="45" x14ac:dyDescent="0.25">
      <c r="A1530" s="257" t="s">
        <v>834</v>
      </c>
      <c r="B1530" s="257" t="s">
        <v>3397</v>
      </c>
      <c r="C1530" s="257" t="s">
        <v>688</v>
      </c>
      <c r="D1530" s="277" t="s">
        <v>3398</v>
      </c>
      <c r="E1530" s="278" t="s">
        <v>711</v>
      </c>
      <c r="F1530" s="279" t="s">
        <v>688</v>
      </c>
      <c r="G1530" s="277" t="s">
        <v>3399</v>
      </c>
      <c r="H1530" s="280" t="str">
        <f>IF(OR(AND('FIN1-SOURCE'!BN50="",'FIN1-SOURCE'!BO50=""),AND('FIN1-SOURCE'!BN52="",'FIN1-SOURCE'!BO52=""),AND('FIN1-SOURCE'!BN57="",'FIN1-SOURCE'!BO57=""),AND('FIN1-SOURCE'!BO50="K",'FIN1-SOURCE'!BO52="K",'FIN1-SOURCE'!BO57="K"),OR('FIN1-SOURCE'!BO50="O",'FIN1-SOURCE'!BO52="O",'FIN1-SOURCE'!BO57="O")),"",SUM('FIN1-SOURCE'!BN50,'FIN1-SOURCE'!BN52,'FIN1-SOURCE'!BN57))</f>
        <v/>
      </c>
      <c r="I1530" s="280" t="str">
        <f>IF(AND(OR(AND('FIN1-SOURCE'!BO50="O",'FIN1-SOURCE'!BO52="O",'FIN1-SOURCE'!BO57="O"),AND('FIN1-SOURCE'!BO50="K",'FIN1-SOURCE'!BO52="K",'FIN1-SOURCE'!BO57="K")),SUM('FIN1-SOURCE'!BN50,'FIN1-SOURCE'!BN52,'FIN1-SOURCE'!BN57)=0,ISNUMBER('FIN1-SOURCE'!BN58)),"",IF(OR('FIN1-SOURCE'!BO50="O",'FIN1-SOURCE'!BO52="O",'FIN1-SOURCE'!BO57="O"),"O",IF(AND('FIN1-SOURCE'!BO50='FIN1-SOURCE'!BO52,'FIN1-SOURCE'!BO52='FIN1-SOURCE'!BO57,OR('FIN1-SOURCE'!BO50="K",'FIN1-SOURCE'!BO50="W",'FIN1-SOURCE'!BO50="M")), UPPER('FIN1-SOURCE'!BO50),"")))</f>
        <v/>
      </c>
      <c r="J1530" s="281" t="s">
        <v>711</v>
      </c>
      <c r="K1530" s="280" t="str">
        <f>IF(AND(ISBLANK('FIN1-SOURCE'!BN58),$L$1530&lt;&gt;"M"),"",'FIN1-SOURCE'!BN58)</f>
        <v/>
      </c>
      <c r="L1530" s="280" t="str">
        <f>IF(ISBLANK('FIN1-SOURCE'!BO58),"",'FIN1-SOURCE'!BO58)</f>
        <v/>
      </c>
      <c r="M1530" s="257" t="str">
        <f t="shared" si="25"/>
        <v>OK</v>
      </c>
      <c r="N1530" s="15"/>
    </row>
    <row r="1531" spans="1:14" ht="33.75" x14ac:dyDescent="0.25">
      <c r="A1531" s="257" t="s">
        <v>834</v>
      </c>
      <c r="B1531" s="257" t="s">
        <v>3400</v>
      </c>
      <c r="C1531" s="257" t="s">
        <v>688</v>
      </c>
      <c r="D1531" s="277" t="s">
        <v>3401</v>
      </c>
      <c r="E1531" s="278" t="s">
        <v>711</v>
      </c>
      <c r="F1531" s="279" t="s">
        <v>688</v>
      </c>
      <c r="G1531" s="277" t="s">
        <v>3402</v>
      </c>
      <c r="H1531" s="280" t="str">
        <f>IF(OR(AND('FIN1-SOURCE'!AV59="",'FIN1-SOURCE'!AW59=""),AND('FIN1-SOURCE'!BE59="",'FIN1-SOURCE'!BF59=""),AND('FIN1-SOURCE'!AW59="K",'FIN1-SOURCE'!BF59="K"),OR('FIN1-SOURCE'!AW59="O",'FIN1-SOURCE'!BF59="O")),"",SUM('FIN1-SOURCE'!AV59,'FIN1-SOURCE'!BE59))</f>
        <v/>
      </c>
      <c r="I1531" s="280" t="str">
        <f xml:space="preserve"> IF(AND(OR(AND('FIN1-SOURCE'!AW59="O",'FIN1-SOURCE'!BF59="O"),AND('FIN1-SOURCE'!AW59="K",'FIN1-SOURCE'!BF59="K")),SUM('FIN1-SOURCE'!AV59,'FIN1-SOURCE'!BE59)=0,ISNUMBER('FIN1-SOURCE'!BN59)),"",IF(OR('FIN1-SOURCE'!AW59="O",'FIN1-SOURCE'!BF59="O"),"O",IF(AND('FIN1-SOURCE'!AW59='FIN1-SOURCE'!BF59,OR('FIN1-SOURCE'!AW59="K",'FIN1-SOURCE'!AW59="W",'FIN1-SOURCE'!AW59="M")),UPPER( 'FIN1-SOURCE'!AW59),"")))</f>
        <v/>
      </c>
      <c r="J1531" s="281" t="s">
        <v>711</v>
      </c>
      <c r="K1531" s="280" t="str">
        <f>IF(AND(ISBLANK('FIN1-SOURCE'!BN59),$L$1531&lt;&gt;"M"),"",'FIN1-SOURCE'!BN59)</f>
        <v/>
      </c>
      <c r="L1531" s="280" t="str">
        <f>IF(ISBLANK('FIN1-SOURCE'!BO59),"",'FIN1-SOURCE'!BO59)</f>
        <v/>
      </c>
      <c r="M1531" s="257" t="str">
        <f t="shared" si="25"/>
        <v>OK</v>
      </c>
      <c r="N1531" s="15"/>
    </row>
    <row r="1532" spans="1:14" ht="33.75" x14ac:dyDescent="0.25">
      <c r="A1532" s="257" t="s">
        <v>834</v>
      </c>
      <c r="B1532" s="257" t="s">
        <v>3403</v>
      </c>
      <c r="C1532" s="257" t="s">
        <v>688</v>
      </c>
      <c r="D1532" s="277" t="s">
        <v>3404</v>
      </c>
      <c r="E1532" s="278" t="s">
        <v>711</v>
      </c>
      <c r="F1532" s="279" t="s">
        <v>688</v>
      </c>
      <c r="G1532" s="277" t="s">
        <v>3405</v>
      </c>
      <c r="H1532" s="280" t="str">
        <f>IF(OR(AND('FIN1-SOURCE'!AV60="",'FIN1-SOURCE'!AW60=""),AND('FIN1-SOURCE'!BE60="",'FIN1-SOURCE'!BF60=""),AND('FIN1-SOURCE'!AW60="K",'FIN1-SOURCE'!BF60="K"),OR('FIN1-SOURCE'!AW60="O",'FIN1-SOURCE'!BF60="O")),"",SUM('FIN1-SOURCE'!AV60,'FIN1-SOURCE'!BE60))</f>
        <v/>
      </c>
      <c r="I1532" s="280" t="str">
        <f xml:space="preserve"> IF(AND(OR(AND('FIN1-SOURCE'!AW60="O",'FIN1-SOURCE'!BF60="O"),AND('FIN1-SOURCE'!AW60="K",'FIN1-SOURCE'!BF60="K")),SUM('FIN1-SOURCE'!AV60,'FIN1-SOURCE'!BE60)=0,ISNUMBER('FIN1-SOURCE'!BN60)),"",IF(OR('FIN1-SOURCE'!AW60="O",'FIN1-SOURCE'!BF60="O"),"O",IF(AND('FIN1-SOURCE'!AW60='FIN1-SOURCE'!BF60,OR('FIN1-SOURCE'!AW60="K",'FIN1-SOURCE'!AW60="W",'FIN1-SOURCE'!AW60="M")),UPPER( 'FIN1-SOURCE'!AW60),"")))</f>
        <v/>
      </c>
      <c r="J1532" s="281" t="s">
        <v>711</v>
      </c>
      <c r="K1532" s="280" t="str">
        <f>IF(AND(ISBLANK('FIN1-SOURCE'!BN60),$L$1532&lt;&gt;"M"),"",'FIN1-SOURCE'!BN60)</f>
        <v/>
      </c>
      <c r="L1532" s="280" t="str">
        <f>IF(ISBLANK('FIN1-SOURCE'!BO60),"",'FIN1-SOURCE'!BO60)</f>
        <v/>
      </c>
      <c r="M1532" s="257" t="str">
        <f t="shared" si="25"/>
        <v>OK</v>
      </c>
      <c r="N1532" s="15"/>
    </row>
    <row r="1533" spans="1:14" ht="33.75" x14ac:dyDescent="0.25">
      <c r="A1533" s="257" t="s">
        <v>834</v>
      </c>
      <c r="B1533" s="257" t="s">
        <v>3406</v>
      </c>
      <c r="C1533" s="257" t="s">
        <v>688</v>
      </c>
      <c r="D1533" s="277" t="s">
        <v>3407</v>
      </c>
      <c r="E1533" s="278" t="s">
        <v>711</v>
      </c>
      <c r="F1533" s="279" t="s">
        <v>688</v>
      </c>
      <c r="G1533" s="277" t="s">
        <v>3408</v>
      </c>
      <c r="H1533" s="280" t="str">
        <f>IF(OR(AND('FIN1-SOURCE'!AV61="",'FIN1-SOURCE'!AW61=""),AND('FIN1-SOURCE'!BE61="",'FIN1-SOURCE'!BF61=""),AND('FIN1-SOURCE'!AW61="K",'FIN1-SOURCE'!BF61="K"),OR('FIN1-SOURCE'!AW61="O",'FIN1-SOURCE'!BF61="O")),"",SUM('FIN1-SOURCE'!AV61,'FIN1-SOURCE'!BE61))</f>
        <v/>
      </c>
      <c r="I1533" s="280" t="str">
        <f xml:space="preserve"> IF(AND(OR(AND('FIN1-SOURCE'!AW61="O",'FIN1-SOURCE'!BF61="O"),AND('FIN1-SOURCE'!AW61="K",'FIN1-SOURCE'!BF61="K")),SUM('FIN1-SOURCE'!AV61,'FIN1-SOURCE'!BE61)=0,ISNUMBER('FIN1-SOURCE'!BN61)),"",IF(OR('FIN1-SOURCE'!AW61="O",'FIN1-SOURCE'!BF61="O"),"O",IF(AND('FIN1-SOURCE'!AW61='FIN1-SOURCE'!BF61,OR('FIN1-SOURCE'!AW61="K",'FIN1-SOURCE'!AW61="W",'FIN1-SOURCE'!AW61="M")),UPPER( 'FIN1-SOURCE'!AW61),"")))</f>
        <v/>
      </c>
      <c r="J1533" s="281" t="s">
        <v>711</v>
      </c>
      <c r="K1533" s="280" t="str">
        <f>IF(AND(ISBLANK('FIN1-SOURCE'!BN61),$L$1533&lt;&gt;"M"),"",'FIN1-SOURCE'!BN61)</f>
        <v/>
      </c>
      <c r="L1533" s="280" t="str">
        <f>IF(ISBLANK('FIN1-SOURCE'!BO61),"",'FIN1-SOURCE'!BO61)</f>
        <v/>
      </c>
      <c r="M1533" s="257" t="str">
        <f t="shared" si="25"/>
        <v>OK</v>
      </c>
      <c r="N1533" s="15"/>
    </row>
    <row r="1534" spans="1:14" ht="33.75" x14ac:dyDescent="0.25">
      <c r="A1534" s="257" t="s">
        <v>834</v>
      </c>
      <c r="B1534" s="257" t="s">
        <v>3409</v>
      </c>
      <c r="C1534" s="257" t="s">
        <v>688</v>
      </c>
      <c r="D1534" s="277" t="s">
        <v>3410</v>
      </c>
      <c r="E1534" s="278" t="s">
        <v>711</v>
      </c>
      <c r="F1534" s="279" t="s">
        <v>688</v>
      </c>
      <c r="G1534" s="277" t="s">
        <v>3411</v>
      </c>
      <c r="H1534" s="280" t="str">
        <f>IF(OR(AND('FIN1-SOURCE'!BN60="",'FIN1-SOURCE'!BO60=""),AND('FIN1-SOURCE'!BN61="",'FIN1-SOURCE'!BO61=""),AND('FIN1-SOURCE'!BO60="K",'FIN1-SOURCE'!BO61="K"),OR('FIN1-SOURCE'!BO60="O",'FIN1-SOURCE'!BO61="O")),"",SUM('FIN1-SOURCE'!BN60,'FIN1-SOURCE'!BN61))</f>
        <v/>
      </c>
      <c r="I1534" s="280" t="str">
        <f>IF(AND(OR(AND('FIN1-SOURCE'!BO60="O",'FIN1-SOURCE'!BO61="O"),AND('FIN1-SOURCE'!BO60="K",'FIN1-SOURCE'!BO61="K")),SUM('FIN1-SOURCE'!BN60,'FIN1-SOURCE'!BN61)=0,ISNUMBER('FIN1-SOURCE'!BN62)),"",IF(OR('FIN1-SOURCE'!BO60="O",'FIN1-SOURCE'!BO61="O"),"O",IF(AND('FIN1-SOURCE'!BO60='FIN1-SOURCE'!BO61,OR('FIN1-SOURCE'!BO60="K",'FIN1-SOURCE'!BO60="W",'FIN1-SOURCE'!BO60="M")), UPPER('FIN1-SOURCE'!BO60),"")))</f>
        <v/>
      </c>
      <c r="J1534" s="281" t="s">
        <v>711</v>
      </c>
      <c r="K1534" s="280" t="str">
        <f>IF(AND(ISBLANK('FIN1-SOURCE'!BN62),$L$1534&lt;&gt;"M"),"",'FIN1-SOURCE'!BN62)</f>
        <v/>
      </c>
      <c r="L1534" s="280" t="str">
        <f>IF(ISBLANK('FIN1-SOURCE'!BO62),"",'FIN1-SOURCE'!BO62)</f>
        <v/>
      </c>
      <c r="M1534" s="257" t="str">
        <f t="shared" si="25"/>
        <v>OK</v>
      </c>
      <c r="N1534" s="15"/>
    </row>
    <row r="1535" spans="1:14" ht="33.75" x14ac:dyDescent="0.25">
      <c r="A1535" s="257" t="s">
        <v>834</v>
      </c>
      <c r="B1535" s="257" t="s">
        <v>3412</v>
      </c>
      <c r="C1535" s="257" t="s">
        <v>688</v>
      </c>
      <c r="D1535" s="277" t="s">
        <v>3413</v>
      </c>
      <c r="E1535" s="278" t="s">
        <v>711</v>
      </c>
      <c r="F1535" s="279" t="s">
        <v>688</v>
      </c>
      <c r="G1535" s="277" t="s">
        <v>3414</v>
      </c>
      <c r="H1535" s="280" t="str">
        <f>IF(OR(AND('FIN1-SOURCE'!BN59="",'FIN1-SOURCE'!BO59=""),AND('FIN1-SOURCE'!BN62="",'FIN1-SOURCE'!BO62=""),AND('FIN1-SOURCE'!BO59="K",'FIN1-SOURCE'!BO62="K"),OR('FIN1-SOURCE'!BO59="O",'FIN1-SOURCE'!BO62="O")),"",SUM('FIN1-SOURCE'!BN59,'FIN1-SOURCE'!BN62))</f>
        <v/>
      </c>
      <c r="I1535" s="280" t="str">
        <f>IF(AND(OR(AND('FIN1-SOURCE'!BO59="O",'FIN1-SOURCE'!BO62="O"),AND('FIN1-SOURCE'!BO59="K",'FIN1-SOURCE'!BO62="K")),SUM('FIN1-SOURCE'!BN59,'FIN1-SOURCE'!BN62)=0,ISNUMBER('FIN1-SOURCE'!BN63)),"",IF(OR('FIN1-SOURCE'!BO59="O",'FIN1-SOURCE'!BO62="O"),"O",IF(AND('FIN1-SOURCE'!BO59='FIN1-SOURCE'!BO62,OR('FIN1-SOURCE'!BO59="K",'FIN1-SOURCE'!BO59="W",'FIN1-SOURCE'!BO59="M")), UPPER('FIN1-SOURCE'!BO59),"")))</f>
        <v/>
      </c>
      <c r="J1535" s="281" t="s">
        <v>711</v>
      </c>
      <c r="K1535" s="280" t="str">
        <f>IF(AND(ISBLANK('FIN1-SOURCE'!BN63),$L$1535&lt;&gt;"M"),"",'FIN1-SOURCE'!BN63)</f>
        <v/>
      </c>
      <c r="L1535" s="280" t="str">
        <f>IF(ISBLANK('FIN1-SOURCE'!BO63),"",'FIN1-SOURCE'!BO63)</f>
        <v/>
      </c>
      <c r="M1535" s="257" t="str">
        <f t="shared" si="25"/>
        <v>OK</v>
      </c>
      <c r="N1535" s="15"/>
    </row>
    <row r="1536" spans="1:14" ht="33.75" x14ac:dyDescent="0.25">
      <c r="A1536" s="257" t="s">
        <v>834</v>
      </c>
      <c r="B1536" s="257" t="s">
        <v>3415</v>
      </c>
      <c r="C1536" s="257" t="s">
        <v>688</v>
      </c>
      <c r="D1536" s="277" t="s">
        <v>3416</v>
      </c>
      <c r="E1536" s="278" t="s">
        <v>711</v>
      </c>
      <c r="F1536" s="279" t="s">
        <v>688</v>
      </c>
      <c r="G1536" s="277" t="s">
        <v>3417</v>
      </c>
      <c r="H1536" s="280" t="str">
        <f>IF(OR(AND('FIN1-SOURCE'!AV64="",'FIN1-SOURCE'!AW64=""),AND('FIN1-SOURCE'!BE64="",'FIN1-SOURCE'!BF64=""),AND('FIN1-SOURCE'!AW64="K",'FIN1-SOURCE'!BF64="K"),OR('FIN1-SOURCE'!AW64="O",'FIN1-SOURCE'!BF64="O")),"",SUM('FIN1-SOURCE'!AV64,'FIN1-SOURCE'!BE64))</f>
        <v/>
      </c>
      <c r="I1536" s="280" t="str">
        <f xml:space="preserve"> IF(AND(OR(AND('FIN1-SOURCE'!AW64="O",'FIN1-SOURCE'!BF64="O"),AND('FIN1-SOURCE'!AW64="K",'FIN1-SOURCE'!BF64="K")),SUM('FIN1-SOURCE'!AV64,'FIN1-SOURCE'!BE64)=0,ISNUMBER('FIN1-SOURCE'!BN64)),"",IF(OR('FIN1-SOURCE'!AW64="O",'FIN1-SOURCE'!BF64="O"),"O",IF(AND('FIN1-SOURCE'!AW64='FIN1-SOURCE'!BF64,OR('FIN1-SOURCE'!AW64="K",'FIN1-SOURCE'!AW64="W",'FIN1-SOURCE'!AW64="M")),UPPER( 'FIN1-SOURCE'!AW64),"")))</f>
        <v/>
      </c>
      <c r="J1536" s="281" t="s">
        <v>711</v>
      </c>
      <c r="K1536" s="280" t="str">
        <f>IF(AND(ISBLANK('FIN1-SOURCE'!BN64),$L$1536&lt;&gt;"M"),"",'FIN1-SOURCE'!BN64)</f>
        <v/>
      </c>
      <c r="L1536" s="280" t="str">
        <f>IF(ISBLANK('FIN1-SOURCE'!BO64),"",'FIN1-SOURCE'!BO64)</f>
        <v/>
      </c>
      <c r="M1536" s="257" t="str">
        <f t="shared" si="25"/>
        <v>OK</v>
      </c>
      <c r="N1536" s="15"/>
    </row>
    <row r="1537" spans="1:14" ht="33.75" x14ac:dyDescent="0.25">
      <c r="A1537" s="257" t="s">
        <v>834</v>
      </c>
      <c r="B1537" s="257" t="s">
        <v>3418</v>
      </c>
      <c r="C1537" s="257" t="s">
        <v>688</v>
      </c>
      <c r="D1537" s="277" t="s">
        <v>3419</v>
      </c>
      <c r="E1537" s="278" t="s">
        <v>711</v>
      </c>
      <c r="F1537" s="279" t="s">
        <v>688</v>
      </c>
      <c r="G1537" s="277" t="s">
        <v>3420</v>
      </c>
      <c r="H1537" s="280" t="str">
        <f>IF(OR(AND('FIN1-SOURCE'!AV65="",'FIN1-SOURCE'!AW65=""),AND('FIN1-SOURCE'!BE65="",'FIN1-SOURCE'!BF65=""),AND('FIN1-SOURCE'!AW65="K",'FIN1-SOURCE'!BF65="K"),OR('FIN1-SOURCE'!AW65="O",'FIN1-SOURCE'!BF65="O")),"",SUM('FIN1-SOURCE'!AV65,'FIN1-SOURCE'!BE65))</f>
        <v/>
      </c>
      <c r="I1537" s="280" t="str">
        <f xml:space="preserve"> IF(AND(OR(AND('FIN1-SOURCE'!AW65="O",'FIN1-SOURCE'!BF65="O"),AND('FIN1-SOURCE'!AW65="K",'FIN1-SOURCE'!BF65="K")),SUM('FIN1-SOURCE'!AV65,'FIN1-SOURCE'!BE65)=0,ISNUMBER('FIN1-SOURCE'!BN65)),"",IF(OR('FIN1-SOURCE'!AW65="O",'FIN1-SOURCE'!BF65="O"),"O",IF(AND('FIN1-SOURCE'!AW65='FIN1-SOURCE'!BF65,OR('FIN1-SOURCE'!AW65="K",'FIN1-SOURCE'!AW65="W",'FIN1-SOURCE'!AW65="M")),UPPER( 'FIN1-SOURCE'!AW65),"")))</f>
        <v/>
      </c>
      <c r="J1537" s="281" t="s">
        <v>711</v>
      </c>
      <c r="K1537" s="280" t="str">
        <f>IF(AND(ISBLANK('FIN1-SOURCE'!BN65),$L$1537&lt;&gt;"M"),"",'FIN1-SOURCE'!BN65)</f>
        <v/>
      </c>
      <c r="L1537" s="280" t="str">
        <f>IF(ISBLANK('FIN1-SOURCE'!BO65),"",'FIN1-SOURCE'!BO65)</f>
        <v/>
      </c>
      <c r="M1537" s="257" t="str">
        <f t="shared" si="25"/>
        <v>OK</v>
      </c>
      <c r="N1537" s="15"/>
    </row>
    <row r="1538" spans="1:14" ht="33.75" x14ac:dyDescent="0.25">
      <c r="A1538" s="257" t="s">
        <v>834</v>
      </c>
      <c r="B1538" s="257" t="s">
        <v>3421</v>
      </c>
      <c r="C1538" s="257" t="s">
        <v>688</v>
      </c>
      <c r="D1538" s="277" t="s">
        <v>3422</v>
      </c>
      <c r="E1538" s="278" t="s">
        <v>711</v>
      </c>
      <c r="F1538" s="279" t="s">
        <v>688</v>
      </c>
      <c r="G1538" s="277" t="s">
        <v>3423</v>
      </c>
      <c r="H1538" s="280" t="str">
        <f>IF(OR(AND('FIN1-SOURCE'!AV66="",'FIN1-SOURCE'!AW66=""),AND('FIN1-SOURCE'!BE66="",'FIN1-SOURCE'!BF66=""),AND('FIN1-SOURCE'!AW66="K",'FIN1-SOURCE'!BF66="K"),OR('FIN1-SOURCE'!AW66="O",'FIN1-SOURCE'!BF66="O")),"",SUM('FIN1-SOURCE'!AV66,'FIN1-SOURCE'!BE66))</f>
        <v/>
      </c>
      <c r="I1538" s="280" t="str">
        <f xml:space="preserve"> IF(AND(OR(AND('FIN1-SOURCE'!AW66="O",'FIN1-SOURCE'!BF66="O"),AND('FIN1-SOURCE'!AW66="K",'FIN1-SOURCE'!BF66="K")),SUM('FIN1-SOURCE'!AV66,'FIN1-SOURCE'!BE66)=0,ISNUMBER('FIN1-SOURCE'!BN66)),"",IF(OR('FIN1-SOURCE'!AW66="O",'FIN1-SOURCE'!BF66="O"),"O",IF(AND('FIN1-SOURCE'!AW66='FIN1-SOURCE'!BF66,OR('FIN1-SOURCE'!AW66="K",'FIN1-SOURCE'!AW66="W",'FIN1-SOURCE'!AW66="M")),UPPER( 'FIN1-SOURCE'!AW66),"")))</f>
        <v/>
      </c>
      <c r="J1538" s="281" t="s">
        <v>711</v>
      </c>
      <c r="K1538" s="280" t="str">
        <f>IF(AND(ISBLANK('FIN1-SOURCE'!BN66),$L$1538&lt;&gt;"M"),"",'FIN1-SOURCE'!BN66)</f>
        <v/>
      </c>
      <c r="L1538" s="280" t="str">
        <f>IF(ISBLANK('FIN1-SOURCE'!BO66),"",'FIN1-SOURCE'!BO66)</f>
        <v/>
      </c>
      <c r="M1538" s="257" t="str">
        <f t="shared" si="25"/>
        <v>OK</v>
      </c>
      <c r="N1538" s="15"/>
    </row>
    <row r="1539" spans="1:14" ht="33.75" x14ac:dyDescent="0.25">
      <c r="A1539" s="257" t="s">
        <v>834</v>
      </c>
      <c r="B1539" s="257" t="s">
        <v>3424</v>
      </c>
      <c r="C1539" s="257" t="s">
        <v>688</v>
      </c>
      <c r="D1539" s="277" t="s">
        <v>3425</v>
      </c>
      <c r="E1539" s="278" t="s">
        <v>711</v>
      </c>
      <c r="F1539" s="279" t="s">
        <v>688</v>
      </c>
      <c r="G1539" s="277" t="s">
        <v>3426</v>
      </c>
      <c r="H1539" s="280" t="str">
        <f>IF(OR(AND('FIN1-SOURCE'!BN65="",'FIN1-SOURCE'!BO65=""),AND('FIN1-SOURCE'!BN66="",'FIN1-SOURCE'!BO66=""),AND('FIN1-SOURCE'!BO65="K",'FIN1-SOURCE'!BO66="K"),OR('FIN1-SOURCE'!BO65="O",'FIN1-SOURCE'!BO66="O")),"",SUM('FIN1-SOURCE'!BN65,'FIN1-SOURCE'!BN66))</f>
        <v/>
      </c>
      <c r="I1539" s="280" t="str">
        <f>IF(AND(OR(AND('FIN1-SOURCE'!BO65="O",'FIN1-SOURCE'!BO66="O"),AND('FIN1-SOURCE'!BO65="K",'FIN1-SOURCE'!BO66="K")),SUM('FIN1-SOURCE'!BN65,'FIN1-SOURCE'!BN66)=0,ISNUMBER('FIN1-SOURCE'!BN67)),"",IF(OR('FIN1-SOURCE'!BO65="O",'FIN1-SOURCE'!BO66="O"),"O",IF(AND('FIN1-SOURCE'!BO65='FIN1-SOURCE'!BO66,OR('FIN1-SOURCE'!BO65="K",'FIN1-SOURCE'!BO65="W",'FIN1-SOURCE'!BO65="M")), UPPER('FIN1-SOURCE'!BO65),"")))</f>
        <v/>
      </c>
      <c r="J1539" s="281" t="s">
        <v>711</v>
      </c>
      <c r="K1539" s="280" t="str">
        <f>IF(AND(ISBLANK('FIN1-SOURCE'!BN67),$L$1539&lt;&gt;"M"),"",'FIN1-SOURCE'!BN67)</f>
        <v/>
      </c>
      <c r="L1539" s="280" t="str">
        <f>IF(ISBLANK('FIN1-SOURCE'!BO67),"",'FIN1-SOURCE'!BO67)</f>
        <v/>
      </c>
      <c r="M1539" s="257" t="str">
        <f t="shared" si="25"/>
        <v>OK</v>
      </c>
      <c r="N1539" s="15"/>
    </row>
    <row r="1540" spans="1:14" ht="33.75" x14ac:dyDescent="0.25">
      <c r="A1540" s="257" t="s">
        <v>834</v>
      </c>
      <c r="B1540" s="257" t="s">
        <v>3427</v>
      </c>
      <c r="C1540" s="257" t="s">
        <v>688</v>
      </c>
      <c r="D1540" s="277" t="s">
        <v>3428</v>
      </c>
      <c r="E1540" s="278" t="s">
        <v>711</v>
      </c>
      <c r="F1540" s="279" t="s">
        <v>688</v>
      </c>
      <c r="G1540" s="277" t="s">
        <v>3429</v>
      </c>
      <c r="H1540" s="280" t="str">
        <f>IF(OR(AND('FIN1-SOURCE'!AV68="",'FIN1-SOURCE'!AW68=""),AND('FIN1-SOURCE'!BE68="",'FIN1-SOURCE'!BF68=""),AND('FIN1-SOURCE'!AW68="K",'FIN1-SOURCE'!BF68="K"),OR('FIN1-SOURCE'!AW68="O",'FIN1-SOURCE'!BF68="O")),"",SUM('FIN1-SOURCE'!AV68,'FIN1-SOURCE'!BE68))</f>
        <v/>
      </c>
      <c r="I1540" s="280" t="str">
        <f xml:space="preserve"> IF(AND(OR(AND('FIN1-SOURCE'!AW68="O",'FIN1-SOURCE'!BF68="O"),AND('FIN1-SOURCE'!AW68="K",'FIN1-SOURCE'!BF68="K")),SUM('FIN1-SOURCE'!AV68,'FIN1-SOURCE'!BE68)=0,ISNUMBER('FIN1-SOURCE'!BN68)),"",IF(OR('FIN1-SOURCE'!AW68="O",'FIN1-SOURCE'!BF68="O"),"O",IF(AND('FIN1-SOURCE'!AW68='FIN1-SOURCE'!BF68,OR('FIN1-SOURCE'!AW68="K",'FIN1-SOURCE'!AW68="W",'FIN1-SOURCE'!AW68="M")),UPPER( 'FIN1-SOURCE'!AW68),"")))</f>
        <v/>
      </c>
      <c r="J1540" s="281" t="s">
        <v>711</v>
      </c>
      <c r="K1540" s="280" t="str">
        <f>IF(AND(ISBLANK('FIN1-SOURCE'!BN68),$L$1540&lt;&gt;"M"),"",'FIN1-SOURCE'!BN68)</f>
        <v/>
      </c>
      <c r="L1540" s="280" t="str">
        <f>IF(ISBLANK('FIN1-SOURCE'!BO68),"",'FIN1-SOURCE'!BO68)</f>
        <v/>
      </c>
      <c r="M1540" s="257" t="str">
        <f t="shared" si="25"/>
        <v>OK</v>
      </c>
      <c r="N1540" s="15"/>
    </row>
    <row r="1541" spans="1:14" ht="33.75" x14ac:dyDescent="0.25">
      <c r="A1541" s="257" t="s">
        <v>834</v>
      </c>
      <c r="B1541" s="257" t="s">
        <v>3430</v>
      </c>
      <c r="C1541" s="257" t="s">
        <v>688</v>
      </c>
      <c r="D1541" s="277" t="s">
        <v>3431</v>
      </c>
      <c r="E1541" s="278" t="s">
        <v>711</v>
      </c>
      <c r="F1541" s="279" t="s">
        <v>688</v>
      </c>
      <c r="G1541" s="277" t="s">
        <v>3432</v>
      </c>
      <c r="H1541" s="280" t="str">
        <f>IF(OR(AND('FIN1-SOURCE'!BN67="",'FIN1-SOURCE'!BO67=""),AND('FIN1-SOURCE'!BN68="",'FIN1-SOURCE'!BO68=""),AND('FIN1-SOURCE'!BO67="K",'FIN1-SOURCE'!BO68="K"),OR('FIN1-SOURCE'!BO67="O",'FIN1-SOURCE'!BO68="O")),"",SUM('FIN1-SOURCE'!BN67,'FIN1-SOURCE'!BN68))</f>
        <v/>
      </c>
      <c r="I1541" s="280" t="str">
        <f>IF(AND(OR(AND('FIN1-SOURCE'!BO67="O",'FIN1-SOURCE'!BO68="O"),AND('FIN1-SOURCE'!BO67="K",'FIN1-SOURCE'!BO68="K")),SUM('FIN1-SOURCE'!BN67,'FIN1-SOURCE'!BN68)=0,ISNUMBER('FIN1-SOURCE'!BN69)),"",IF(OR('FIN1-SOURCE'!BO67="O",'FIN1-SOURCE'!BO68="O"),"O",IF(AND('FIN1-SOURCE'!BO67='FIN1-SOURCE'!BO68,OR('FIN1-SOURCE'!BO67="K",'FIN1-SOURCE'!BO67="W",'FIN1-SOURCE'!BO67="M")), UPPER('FIN1-SOURCE'!BO67),"")))</f>
        <v/>
      </c>
      <c r="J1541" s="281" t="s">
        <v>711</v>
      </c>
      <c r="K1541" s="280" t="str">
        <f>IF(AND(ISBLANK('FIN1-SOURCE'!BN69),$L$1541&lt;&gt;"M"),"",'FIN1-SOURCE'!BN69)</f>
        <v/>
      </c>
      <c r="L1541" s="280" t="str">
        <f>IF(ISBLANK('FIN1-SOURCE'!BO69),"",'FIN1-SOURCE'!BO69)</f>
        <v/>
      </c>
      <c r="M1541" s="257" t="str">
        <f t="shared" si="25"/>
        <v>OK</v>
      </c>
      <c r="N1541" s="15"/>
    </row>
    <row r="1542" spans="1:14" ht="33.75" x14ac:dyDescent="0.25">
      <c r="A1542" s="257" t="s">
        <v>834</v>
      </c>
      <c r="B1542" s="257" t="s">
        <v>3433</v>
      </c>
      <c r="C1542" s="257" t="s">
        <v>688</v>
      </c>
      <c r="D1542" s="277" t="s">
        <v>3434</v>
      </c>
      <c r="E1542" s="278" t="s">
        <v>711</v>
      </c>
      <c r="F1542" s="279" t="s">
        <v>688</v>
      </c>
      <c r="G1542" s="277" t="s">
        <v>3435</v>
      </c>
      <c r="H1542" s="280" t="str">
        <f>IF(OR(AND('FIN1-SOURCE'!BN63="",'FIN1-SOURCE'!BO63=""),AND('FIN1-SOURCE'!BN69="",'FIN1-SOURCE'!BO69=""),AND('FIN1-SOURCE'!BO63="K",'FIN1-SOURCE'!BO69="K"),OR('FIN1-SOURCE'!BO63="O",'FIN1-SOURCE'!BO69="O")),"",SUM('FIN1-SOURCE'!BN63,'FIN1-SOURCE'!BN69))</f>
        <v/>
      </c>
      <c r="I1542" s="280" t="str">
        <f>IF(AND(OR(AND('FIN1-SOURCE'!BO63="O",'FIN1-SOURCE'!BO69="O"),AND('FIN1-SOURCE'!BO63="K",'FIN1-SOURCE'!BO69="K")),SUM('FIN1-SOURCE'!BN63,'FIN1-SOURCE'!BN69)=0,ISNUMBER('FIN1-SOURCE'!BN70)),"",IF(OR('FIN1-SOURCE'!BO63="O",'FIN1-SOURCE'!BO69="O"),"O",IF(AND('FIN1-SOURCE'!BO63='FIN1-SOURCE'!BO69,OR('FIN1-SOURCE'!BO63="K",'FIN1-SOURCE'!BO63="W",'FIN1-SOURCE'!BO63="M")), UPPER('FIN1-SOURCE'!BO63),"")))</f>
        <v/>
      </c>
      <c r="J1542" s="281" t="s">
        <v>711</v>
      </c>
      <c r="K1542" s="280" t="str">
        <f>IF(AND(ISBLANK('FIN1-SOURCE'!BN70),$L$1542&lt;&gt;"M"),"",'FIN1-SOURCE'!BN70)</f>
        <v/>
      </c>
      <c r="L1542" s="280" t="str">
        <f>IF(ISBLANK('FIN1-SOURCE'!BO70),"",'FIN1-SOURCE'!BO70)</f>
        <v/>
      </c>
      <c r="M1542" s="257" t="str">
        <f t="shared" si="25"/>
        <v>OK</v>
      </c>
      <c r="N1542" s="15"/>
    </row>
    <row r="1543" spans="1:14" ht="45" x14ac:dyDescent="0.25">
      <c r="A1543" s="257" t="s">
        <v>834</v>
      </c>
      <c r="B1543" s="257" t="s">
        <v>3436</v>
      </c>
      <c r="C1543" s="257" t="s">
        <v>688</v>
      </c>
      <c r="D1543" s="277" t="s">
        <v>3437</v>
      </c>
      <c r="E1543" s="278" t="s">
        <v>711</v>
      </c>
      <c r="F1543" s="279" t="s">
        <v>688</v>
      </c>
      <c r="G1543" s="277" t="s">
        <v>3438</v>
      </c>
      <c r="H1543" s="280" t="str">
        <f>IF(OR(AND('FIN1-SOURCE'!BN31="",'FIN1-SOURCE'!BO31=""),AND('FIN1-SOURCE'!BN46="",'FIN1-SOURCE'!BO46=""),AND('FIN1-SOURCE'!BN59="",'FIN1-SOURCE'!BO59=""),AND('FIN1-SOURCE'!BO31="K",'FIN1-SOURCE'!BO46="K",'FIN1-SOURCE'!BO59="K"),OR('FIN1-SOURCE'!BO31="O",'FIN1-SOURCE'!BO46="O",'FIN1-SOURCE'!BO59="O")),"",SUM('FIN1-SOURCE'!BN31,'FIN1-SOURCE'!BN46,'FIN1-SOURCE'!BN59))</f>
        <v/>
      </c>
      <c r="I1543" s="280" t="str">
        <f>IF(AND(OR(AND('FIN1-SOURCE'!BO31="O",'FIN1-SOURCE'!BO46="O",'FIN1-SOURCE'!BO59="O"),AND('FIN1-SOURCE'!BO31="K",'FIN1-SOURCE'!BO46="K",'FIN1-SOURCE'!BO59="K")),SUM('FIN1-SOURCE'!BN31,'FIN1-SOURCE'!BN46,'FIN1-SOURCE'!BN59)=0,ISNUMBER('FIN1-SOURCE'!BN71)),"",IF(OR('FIN1-SOURCE'!BO31="O",'FIN1-SOURCE'!BO46="O",'FIN1-SOURCE'!BO59="O"),"O",IF(AND('FIN1-SOURCE'!BO31='FIN1-SOURCE'!BO46,'FIN1-SOURCE'!BO46='FIN1-SOURCE'!BO59,OR('FIN1-SOURCE'!BO31="K",'FIN1-SOURCE'!BO31="W",'FIN1-SOURCE'!BO31="M")), UPPER('FIN1-SOURCE'!BO31),"")))</f>
        <v/>
      </c>
      <c r="J1543" s="281" t="s">
        <v>711</v>
      </c>
      <c r="K1543" s="280" t="str">
        <f>IF(AND(ISBLANK('FIN1-SOURCE'!BN71),$L$1543&lt;&gt;"M"),"",'FIN1-SOURCE'!BN71)</f>
        <v/>
      </c>
      <c r="L1543" s="280" t="str">
        <f>IF(ISBLANK('FIN1-SOURCE'!BO71),"",'FIN1-SOURCE'!BO71)</f>
        <v/>
      </c>
      <c r="M1543" s="257" t="str">
        <f t="shared" si="25"/>
        <v>OK</v>
      </c>
      <c r="N1543" s="15"/>
    </row>
    <row r="1544" spans="1:14" ht="45" x14ac:dyDescent="0.25">
      <c r="A1544" s="257" t="s">
        <v>834</v>
      </c>
      <c r="B1544" s="257" t="s">
        <v>3439</v>
      </c>
      <c r="C1544" s="257" t="s">
        <v>688</v>
      </c>
      <c r="D1544" s="277" t="s">
        <v>3440</v>
      </c>
      <c r="E1544" s="278" t="s">
        <v>711</v>
      </c>
      <c r="F1544" s="279" t="s">
        <v>688</v>
      </c>
      <c r="G1544" s="277" t="s">
        <v>3441</v>
      </c>
      <c r="H1544" s="280" t="str">
        <f>IF(OR(AND('FIN1-SOURCE'!BN32="",'FIN1-SOURCE'!BO32=""),AND('FIN1-SOURCE'!BN47="",'FIN1-SOURCE'!BO47=""),AND('FIN1-SOURCE'!BN60="",'FIN1-SOURCE'!BO60=""),AND('FIN1-SOURCE'!BO32="K",'FIN1-SOURCE'!BO47="K",'FIN1-SOURCE'!BO60="K"),OR('FIN1-SOURCE'!BO32="O",'FIN1-SOURCE'!BO47="O",'FIN1-SOURCE'!BO60="O")),"",SUM('FIN1-SOURCE'!BN32,'FIN1-SOURCE'!BN47,'FIN1-SOURCE'!BN60))</f>
        <v/>
      </c>
      <c r="I1544" s="280" t="str">
        <f>IF(AND(OR(AND('FIN1-SOURCE'!BO32="O",'FIN1-SOURCE'!BO47="O",'FIN1-SOURCE'!BO60="O"),AND('FIN1-SOURCE'!BO32="K",'FIN1-SOURCE'!BO47="K",'FIN1-SOURCE'!BO60="K")),SUM('FIN1-SOURCE'!BN32,'FIN1-SOURCE'!BN47,'FIN1-SOURCE'!BN60)=0,ISNUMBER('FIN1-SOURCE'!BN72)),"",IF(OR('FIN1-SOURCE'!BO32="O",'FIN1-SOURCE'!BO47="O",'FIN1-SOURCE'!BO60="O"),"O",IF(AND('FIN1-SOURCE'!BO32='FIN1-SOURCE'!BO47,'FIN1-SOURCE'!BO47='FIN1-SOURCE'!BO60,OR('FIN1-SOURCE'!BO32="K",'FIN1-SOURCE'!BO32="W",'FIN1-SOURCE'!BO32="M")), UPPER('FIN1-SOURCE'!BO32),"")))</f>
        <v/>
      </c>
      <c r="J1544" s="281" t="s">
        <v>711</v>
      </c>
      <c r="K1544" s="280" t="str">
        <f>IF(AND(ISBLANK('FIN1-SOURCE'!BN72),$L$1544&lt;&gt;"M"),"",'FIN1-SOURCE'!BN72)</f>
        <v/>
      </c>
      <c r="L1544" s="280" t="str">
        <f>IF(ISBLANK('FIN1-SOURCE'!BO72),"",'FIN1-SOURCE'!BO72)</f>
        <v/>
      </c>
      <c r="M1544" s="257" t="str">
        <f t="shared" si="25"/>
        <v>OK</v>
      </c>
      <c r="N1544" s="15"/>
    </row>
    <row r="1545" spans="1:14" ht="45" x14ac:dyDescent="0.25">
      <c r="A1545" s="257" t="s">
        <v>834</v>
      </c>
      <c r="B1545" s="257" t="s">
        <v>3442</v>
      </c>
      <c r="C1545" s="257" t="s">
        <v>688</v>
      </c>
      <c r="D1545" s="277" t="s">
        <v>3443</v>
      </c>
      <c r="E1545" s="278" t="s">
        <v>711</v>
      </c>
      <c r="F1545" s="279" t="s">
        <v>688</v>
      </c>
      <c r="G1545" s="277" t="s">
        <v>3444</v>
      </c>
      <c r="H1545" s="280" t="str">
        <f>IF(OR(AND('FIN1-SOURCE'!BN33="",'FIN1-SOURCE'!BO33=""),AND('FIN1-SOURCE'!BN48="",'FIN1-SOURCE'!BO48=""),AND('FIN1-SOURCE'!BN61="",'FIN1-SOURCE'!BO61=""),AND('FIN1-SOURCE'!BO33="K",'FIN1-SOURCE'!BO48="K",'FIN1-SOURCE'!BO61="K"),OR('FIN1-SOURCE'!BO33="O",'FIN1-SOURCE'!BO48="O",'FIN1-SOURCE'!BO61="O")),"",SUM('FIN1-SOURCE'!BN33,'FIN1-SOURCE'!BN48,'FIN1-SOURCE'!BN61))</f>
        <v/>
      </c>
      <c r="I1545" s="280" t="str">
        <f>IF(AND(OR(AND('FIN1-SOURCE'!BO33="O",'FIN1-SOURCE'!BO48="O",'FIN1-SOURCE'!BO61="O"),AND('FIN1-SOURCE'!BO33="K",'FIN1-SOURCE'!BO48="K",'FIN1-SOURCE'!BO61="K")),SUM('FIN1-SOURCE'!BN33,'FIN1-SOURCE'!BN48,'FIN1-SOURCE'!BN61)=0,ISNUMBER('FIN1-SOURCE'!BN73)),"",IF(OR('FIN1-SOURCE'!BO33="O",'FIN1-SOURCE'!BO48="O",'FIN1-SOURCE'!BO61="O"),"O",IF(AND('FIN1-SOURCE'!BO33='FIN1-SOURCE'!BO48,'FIN1-SOURCE'!BO48='FIN1-SOURCE'!BO61,OR('FIN1-SOURCE'!BO33="K",'FIN1-SOURCE'!BO33="W",'FIN1-SOURCE'!BO33="M")), UPPER('FIN1-SOURCE'!BO33),"")))</f>
        <v/>
      </c>
      <c r="J1545" s="281" t="s">
        <v>711</v>
      </c>
      <c r="K1545" s="280" t="str">
        <f>IF(AND(ISBLANK('FIN1-SOURCE'!BN73),$L$1545&lt;&gt;"M"),"",'FIN1-SOURCE'!BN73)</f>
        <v/>
      </c>
      <c r="L1545" s="280" t="str">
        <f>IF(ISBLANK('FIN1-SOURCE'!BO73),"",'FIN1-SOURCE'!BO73)</f>
        <v/>
      </c>
      <c r="M1545" s="257" t="str">
        <f t="shared" si="25"/>
        <v>OK</v>
      </c>
      <c r="N1545" s="15"/>
    </row>
    <row r="1546" spans="1:14" ht="45" x14ac:dyDescent="0.25">
      <c r="A1546" s="257" t="s">
        <v>834</v>
      </c>
      <c r="B1546" s="257" t="s">
        <v>3445</v>
      </c>
      <c r="C1546" s="257" t="s">
        <v>688</v>
      </c>
      <c r="D1546" s="277" t="s">
        <v>3446</v>
      </c>
      <c r="E1546" s="278" t="s">
        <v>711</v>
      </c>
      <c r="F1546" s="279" t="s">
        <v>688</v>
      </c>
      <c r="G1546" s="277" t="s">
        <v>3447</v>
      </c>
      <c r="H1546" s="280" t="str">
        <f>IF(OR(AND('FIN1-SOURCE'!BN34="",'FIN1-SOURCE'!BO34=""),AND('FIN1-SOURCE'!BN49="",'FIN1-SOURCE'!BO49=""),AND('FIN1-SOURCE'!BN62="",'FIN1-SOURCE'!BO62=""),AND('FIN1-SOURCE'!BO34="K",'FIN1-SOURCE'!BO49="K",'FIN1-SOURCE'!BO62="K"),OR('FIN1-SOURCE'!BO34="O",'FIN1-SOURCE'!BO49="O",'FIN1-SOURCE'!BO62="O")),"",SUM('FIN1-SOURCE'!BN34,'FIN1-SOURCE'!BN49,'FIN1-SOURCE'!BN62))</f>
        <v/>
      </c>
      <c r="I1546" s="280" t="str">
        <f>IF(AND(OR(AND('FIN1-SOURCE'!BO34="O",'FIN1-SOURCE'!BO49="O",'FIN1-SOURCE'!BO62="O"),AND('FIN1-SOURCE'!BO34="K",'FIN1-SOURCE'!BO49="K",'FIN1-SOURCE'!BO62="K")),SUM('FIN1-SOURCE'!BN34,'FIN1-SOURCE'!BN49,'FIN1-SOURCE'!BN62)=0,ISNUMBER('FIN1-SOURCE'!BN74)),"",IF(OR('FIN1-SOURCE'!BO34="O",'FIN1-SOURCE'!BO49="O",'FIN1-SOURCE'!BO62="O"),"O",IF(AND('FIN1-SOURCE'!BO34='FIN1-SOURCE'!BO49,'FIN1-SOURCE'!BO49='FIN1-SOURCE'!BO62,OR('FIN1-SOURCE'!BO34="K",'FIN1-SOURCE'!BO34="W",'FIN1-SOURCE'!BO34="M")), UPPER('FIN1-SOURCE'!BO34),"")))</f>
        <v/>
      </c>
      <c r="J1546" s="281" t="s">
        <v>711</v>
      </c>
      <c r="K1546" s="280" t="str">
        <f>IF(AND(ISBLANK('FIN1-SOURCE'!BN74),$L$1546&lt;&gt;"M"),"",'FIN1-SOURCE'!BN74)</f>
        <v/>
      </c>
      <c r="L1546" s="280" t="str">
        <f>IF(ISBLANK('FIN1-SOURCE'!BO74),"",'FIN1-SOURCE'!BO74)</f>
        <v/>
      </c>
      <c r="M1546" s="257" t="str">
        <f t="shared" si="25"/>
        <v>OK</v>
      </c>
      <c r="N1546" s="15"/>
    </row>
    <row r="1547" spans="1:14" ht="45" x14ac:dyDescent="0.25">
      <c r="A1547" s="257" t="s">
        <v>834</v>
      </c>
      <c r="B1547" s="257" t="s">
        <v>3448</v>
      </c>
      <c r="C1547" s="257" t="s">
        <v>688</v>
      </c>
      <c r="D1547" s="277" t="s">
        <v>3449</v>
      </c>
      <c r="E1547" s="278" t="s">
        <v>711</v>
      </c>
      <c r="F1547" s="279" t="s">
        <v>688</v>
      </c>
      <c r="G1547" s="277" t="s">
        <v>3450</v>
      </c>
      <c r="H1547" s="280" t="str">
        <f>IF(OR(AND('FIN1-SOURCE'!BN35="",'FIN1-SOURCE'!BO35=""),AND('FIN1-SOURCE'!BN50="",'FIN1-SOURCE'!BO50=""),AND('FIN1-SOURCE'!BN63="",'FIN1-SOURCE'!BO63=""),AND('FIN1-SOURCE'!BO35="K",'FIN1-SOURCE'!BO50="K",'FIN1-SOURCE'!BO63="K"),OR('FIN1-SOURCE'!BO35="O",'FIN1-SOURCE'!BO50="O",'FIN1-SOURCE'!BO63="O")),"",SUM('FIN1-SOURCE'!BN35,'FIN1-SOURCE'!BN50,'FIN1-SOURCE'!BN63))</f>
        <v/>
      </c>
      <c r="I1547" s="280" t="str">
        <f>IF(AND(OR(AND('FIN1-SOURCE'!BO35="O",'FIN1-SOURCE'!BO50="O",'FIN1-SOURCE'!BO63="O"),AND('FIN1-SOURCE'!BO35="K",'FIN1-SOURCE'!BO50="K",'FIN1-SOURCE'!BO63="K")),SUM('FIN1-SOURCE'!BN35,'FIN1-SOURCE'!BN50,'FIN1-SOURCE'!BN63)=0,ISNUMBER('FIN1-SOURCE'!BN75)),"",IF(OR('FIN1-SOURCE'!BO35="O",'FIN1-SOURCE'!BO50="O",'FIN1-SOURCE'!BO63="O"),"O",IF(AND('FIN1-SOURCE'!BO35='FIN1-SOURCE'!BO50,'FIN1-SOURCE'!BO50='FIN1-SOURCE'!BO63,OR('FIN1-SOURCE'!BO35="K",'FIN1-SOURCE'!BO35="W",'FIN1-SOURCE'!BO35="M")), UPPER('FIN1-SOURCE'!BO35),"")))</f>
        <v/>
      </c>
      <c r="J1547" s="281" t="s">
        <v>711</v>
      </c>
      <c r="K1547" s="280" t="str">
        <f>IF(AND(ISBLANK('FIN1-SOURCE'!BN75),$L$1547&lt;&gt;"M"),"",'FIN1-SOURCE'!BN75)</f>
        <v/>
      </c>
      <c r="L1547" s="280" t="str">
        <f>IF(ISBLANK('FIN1-SOURCE'!BO75),"",'FIN1-SOURCE'!BO75)</f>
        <v/>
      </c>
      <c r="M1547" s="257" t="str">
        <f t="shared" si="25"/>
        <v>OK</v>
      </c>
      <c r="N1547" s="15"/>
    </row>
    <row r="1548" spans="1:14" ht="45" x14ac:dyDescent="0.25">
      <c r="A1548" s="257" t="s">
        <v>834</v>
      </c>
      <c r="B1548" s="257" t="s">
        <v>3451</v>
      </c>
      <c r="C1548" s="257" t="s">
        <v>688</v>
      </c>
      <c r="D1548" s="277" t="s">
        <v>3452</v>
      </c>
      <c r="E1548" s="278" t="s">
        <v>711</v>
      </c>
      <c r="F1548" s="279" t="s">
        <v>688</v>
      </c>
      <c r="G1548" s="277" t="s">
        <v>3453</v>
      </c>
      <c r="H1548" s="280" t="str">
        <f>IF(OR(AND('FIN1-SOURCE'!BN36="",'FIN1-SOURCE'!BO36=""),AND('FIN1-SOURCE'!BN51="",'FIN1-SOURCE'!BO51=""),AND('FIN1-SOURCE'!BN64="",'FIN1-SOURCE'!BO64=""),AND('FIN1-SOURCE'!BO36="K",'FIN1-SOURCE'!BO51="K",'FIN1-SOURCE'!BO64="K"),OR('FIN1-SOURCE'!BO36="O",'FIN1-SOURCE'!BO51="O",'FIN1-SOURCE'!BO64="O")),"",SUM('FIN1-SOURCE'!BN36,'FIN1-SOURCE'!BN51,'FIN1-SOURCE'!BN64))</f>
        <v/>
      </c>
      <c r="I1548" s="280" t="str">
        <f>IF(AND(OR(AND('FIN1-SOURCE'!BO36="O",'FIN1-SOURCE'!BO51="O",'FIN1-SOURCE'!BO64="O"),AND('FIN1-SOURCE'!BO36="K",'FIN1-SOURCE'!BO51="K",'FIN1-SOURCE'!BO64="K")),SUM('FIN1-SOURCE'!BN36,'FIN1-SOURCE'!BN51,'FIN1-SOURCE'!BN64)=0,ISNUMBER('FIN1-SOURCE'!BN76)),"",IF(OR('FIN1-SOURCE'!BO36="O",'FIN1-SOURCE'!BO51="O",'FIN1-SOURCE'!BO64="O"),"O",IF(AND('FIN1-SOURCE'!BO36='FIN1-SOURCE'!BO51,'FIN1-SOURCE'!BO51='FIN1-SOURCE'!BO64,OR('FIN1-SOURCE'!BO36="K",'FIN1-SOURCE'!BO36="W",'FIN1-SOURCE'!BO36="M")), UPPER('FIN1-SOURCE'!BO36),"")))</f>
        <v/>
      </c>
      <c r="J1548" s="281" t="s">
        <v>711</v>
      </c>
      <c r="K1548" s="280" t="str">
        <f>IF(AND(ISBLANK('FIN1-SOURCE'!BN76),$L$1548&lt;&gt;"M"),"",'FIN1-SOURCE'!BN76)</f>
        <v/>
      </c>
      <c r="L1548" s="280" t="str">
        <f>IF(ISBLANK('FIN1-SOURCE'!BO76),"",'FIN1-SOURCE'!BO76)</f>
        <v/>
      </c>
      <c r="M1548" s="257" t="str">
        <f t="shared" si="25"/>
        <v>OK</v>
      </c>
      <c r="N1548" s="15"/>
    </row>
    <row r="1549" spans="1:14" ht="33.75" x14ac:dyDescent="0.25">
      <c r="A1549" s="257" t="s">
        <v>834</v>
      </c>
      <c r="B1549" s="257" t="s">
        <v>3454</v>
      </c>
      <c r="C1549" s="257" t="s">
        <v>688</v>
      </c>
      <c r="D1549" s="277" t="s">
        <v>3455</v>
      </c>
      <c r="E1549" s="278" t="s">
        <v>711</v>
      </c>
      <c r="F1549" s="279" t="s">
        <v>688</v>
      </c>
      <c r="G1549" s="277" t="s">
        <v>3456</v>
      </c>
      <c r="H1549" s="280" t="str">
        <f>IF(OR(AND('FIN1-SOURCE'!AV77="",'FIN1-SOURCE'!AW77=""),AND('FIN1-SOURCE'!BE77="",'FIN1-SOURCE'!BF77=""),AND('FIN1-SOURCE'!AW77="K",'FIN1-SOURCE'!BF77="K"),OR('FIN1-SOURCE'!AW77="O",'FIN1-SOURCE'!BF77="O")),"",SUM('FIN1-SOURCE'!AV77,'FIN1-SOURCE'!BE77))</f>
        <v/>
      </c>
      <c r="I1549" s="280" t="str">
        <f xml:space="preserve"> IF(AND(OR(AND('FIN1-SOURCE'!AW77="O",'FIN1-SOURCE'!BF77="O"),AND('FIN1-SOURCE'!AW77="K",'FIN1-SOURCE'!BF77="K")),SUM('FIN1-SOURCE'!AV77,'FIN1-SOURCE'!BE77)=0,ISNUMBER('FIN1-SOURCE'!BN77)),"",IF(OR('FIN1-SOURCE'!AW77="O",'FIN1-SOURCE'!BF77="O"),"O",IF(AND('FIN1-SOURCE'!AW77='FIN1-SOURCE'!BF77,OR('FIN1-SOURCE'!AW77="K",'FIN1-SOURCE'!AW77="W",'FIN1-SOURCE'!AW77="M")),UPPER( 'FIN1-SOURCE'!AW77),"")))</f>
        <v/>
      </c>
      <c r="J1549" s="281" t="s">
        <v>711</v>
      </c>
      <c r="K1549" s="280" t="str">
        <f>IF(AND(ISBLANK('FIN1-SOURCE'!BN77),$L$1549&lt;&gt;"M"),"",'FIN1-SOURCE'!BN77)</f>
        <v/>
      </c>
      <c r="L1549" s="280" t="str">
        <f>IF(ISBLANK('FIN1-SOURCE'!BO77),"",'FIN1-SOURCE'!BO77)</f>
        <v/>
      </c>
      <c r="M1549" s="257" t="str">
        <f t="shared" si="25"/>
        <v>OK</v>
      </c>
      <c r="N1549" s="15"/>
    </row>
    <row r="1550" spans="1:14" ht="33.75" x14ac:dyDescent="0.25">
      <c r="A1550" s="257" t="s">
        <v>834</v>
      </c>
      <c r="B1550" s="257" t="s">
        <v>3457</v>
      </c>
      <c r="C1550" s="257" t="s">
        <v>688</v>
      </c>
      <c r="D1550" s="277" t="s">
        <v>3458</v>
      </c>
      <c r="E1550" s="278" t="s">
        <v>711</v>
      </c>
      <c r="F1550" s="279" t="s">
        <v>688</v>
      </c>
      <c r="G1550" s="277" t="s">
        <v>3459</v>
      </c>
      <c r="H1550" s="280" t="str">
        <f>IF(OR(AND('FIN1-SOURCE'!AV78="",'FIN1-SOURCE'!AW78=""),AND('FIN1-SOURCE'!BE78="",'FIN1-SOURCE'!BF78=""),AND('FIN1-SOURCE'!AW78="K",'FIN1-SOURCE'!BF78="K"),OR('FIN1-SOURCE'!AW78="O",'FIN1-SOURCE'!BF78="O")),"",SUM('FIN1-SOURCE'!AV78,'FIN1-SOURCE'!BE78))</f>
        <v/>
      </c>
      <c r="I1550" s="280" t="str">
        <f xml:space="preserve"> IF(AND(OR(AND('FIN1-SOURCE'!AW78="O",'FIN1-SOURCE'!BF78="O"),AND('FIN1-SOURCE'!AW78="K",'FIN1-SOURCE'!BF78="K")),SUM('FIN1-SOURCE'!AV78,'FIN1-SOURCE'!BE78)=0,ISNUMBER('FIN1-SOURCE'!BN78)),"",IF(OR('FIN1-SOURCE'!AW78="O",'FIN1-SOURCE'!BF78="O"),"O",IF(AND('FIN1-SOURCE'!AW78='FIN1-SOURCE'!BF78,OR('FIN1-SOURCE'!AW78="K",'FIN1-SOURCE'!AW78="W",'FIN1-SOURCE'!AW78="M")),UPPER( 'FIN1-SOURCE'!AW78),"")))</f>
        <v/>
      </c>
      <c r="J1550" s="281" t="s">
        <v>711</v>
      </c>
      <c r="K1550" s="280" t="str">
        <f>IF(AND(ISBLANK('FIN1-SOURCE'!BN78),$L$1550&lt;&gt;"M"),"",'FIN1-SOURCE'!BN78)</f>
        <v/>
      </c>
      <c r="L1550" s="280" t="str">
        <f>IF(ISBLANK('FIN1-SOURCE'!BO78),"",'FIN1-SOURCE'!BO78)</f>
        <v/>
      </c>
      <c r="M1550" s="257" t="str">
        <f t="shared" si="25"/>
        <v>OK</v>
      </c>
      <c r="N1550" s="15"/>
    </row>
    <row r="1551" spans="1:14" ht="45" x14ac:dyDescent="0.25">
      <c r="A1551" s="257" t="s">
        <v>834</v>
      </c>
      <c r="B1551" s="257" t="s">
        <v>3460</v>
      </c>
      <c r="C1551" s="257" t="s">
        <v>688</v>
      </c>
      <c r="D1551" s="277" t="s">
        <v>3461</v>
      </c>
      <c r="E1551" s="278" t="s">
        <v>711</v>
      </c>
      <c r="F1551" s="279" t="s">
        <v>688</v>
      </c>
      <c r="G1551" s="277" t="s">
        <v>3462</v>
      </c>
      <c r="H1551" s="280" t="str">
        <f>IF(OR(AND('FIN1-SOURCE'!BN40="",'FIN1-SOURCE'!BO40=""),AND('FIN1-SOURCE'!BN53="",'FIN1-SOURCE'!BO53=""),AND('FIN1-SOURCE'!BN65="",'FIN1-SOURCE'!BO65=""),AND('FIN1-SOURCE'!BO40="K",'FIN1-SOURCE'!BO53="K",'FIN1-SOURCE'!BO65="K"),OR('FIN1-SOURCE'!BO40="O",'FIN1-SOURCE'!BO53="O",'FIN1-SOURCE'!BO65="O")),"",SUM('FIN1-SOURCE'!BN40,'FIN1-SOURCE'!BN53,'FIN1-SOURCE'!BN65))</f>
        <v/>
      </c>
      <c r="I1551" s="280" t="str">
        <f>IF(AND(OR(AND('FIN1-SOURCE'!BO40="O",'FIN1-SOURCE'!BO53="O",'FIN1-SOURCE'!BO65="O"),AND('FIN1-SOURCE'!BO40="K",'FIN1-SOURCE'!BO53="K",'FIN1-SOURCE'!BO65="K")),SUM('FIN1-SOURCE'!BN40,'FIN1-SOURCE'!BN53,'FIN1-SOURCE'!BN65)=0,ISNUMBER('FIN1-SOURCE'!BN79)),"",IF(OR('FIN1-SOURCE'!BO40="O",'FIN1-SOURCE'!BO53="O",'FIN1-SOURCE'!BO65="O"),"O",IF(AND('FIN1-SOURCE'!BO40='FIN1-SOURCE'!BO53,'FIN1-SOURCE'!BO53='FIN1-SOURCE'!BO65,OR('FIN1-SOURCE'!BO40="K",'FIN1-SOURCE'!BO40="W",'FIN1-SOURCE'!BO40="M")), UPPER('FIN1-SOURCE'!BO40),"")))</f>
        <v/>
      </c>
      <c r="J1551" s="281" t="s">
        <v>711</v>
      </c>
      <c r="K1551" s="280" t="str">
        <f>IF(AND(ISBLANK('FIN1-SOURCE'!BN79),$L$1551&lt;&gt;"M"),"",'FIN1-SOURCE'!BN79)</f>
        <v/>
      </c>
      <c r="L1551" s="280" t="str">
        <f>IF(ISBLANK('FIN1-SOURCE'!BO79),"",'FIN1-SOURCE'!BO79)</f>
        <v/>
      </c>
      <c r="M1551" s="257" t="str">
        <f t="shared" si="25"/>
        <v>OK</v>
      </c>
      <c r="N1551" s="15"/>
    </row>
    <row r="1552" spans="1:14" ht="33.75" x14ac:dyDescent="0.25">
      <c r="A1552" s="257" t="s">
        <v>834</v>
      </c>
      <c r="B1552" s="257" t="s">
        <v>8085</v>
      </c>
      <c r="C1552" s="257" t="s">
        <v>688</v>
      </c>
      <c r="D1552" s="277" t="s">
        <v>8086</v>
      </c>
      <c r="E1552" s="278" t="s">
        <v>711</v>
      </c>
      <c r="F1552" s="279" t="s">
        <v>688</v>
      </c>
      <c r="G1552" s="277" t="s">
        <v>6091</v>
      </c>
      <c r="H1552" s="280" t="str">
        <f>IF(OR(AND('FIN1-SOURCE'!AV80="",'FIN1-SOURCE'!AW80=""),AND('FIN1-SOURCE'!BE80="",'FIN1-SOURCE'!BF80=""),AND('FIN1-SOURCE'!AW80="K",'FIN1-SOURCE'!BF80="K"),OR('FIN1-SOURCE'!AW80="O",'FIN1-SOURCE'!BF80="O")),"",SUM('FIN1-SOURCE'!AV80,'FIN1-SOURCE'!BE80))</f>
        <v/>
      </c>
      <c r="I1552" s="280" t="str">
        <f xml:space="preserve"> IF(AND(OR(AND('FIN1-SOURCE'!AW80="O",'FIN1-SOURCE'!BF80="O"),AND('FIN1-SOURCE'!AW80="K",'FIN1-SOURCE'!BF80="K")),SUM('FIN1-SOURCE'!AV80,'FIN1-SOURCE'!BE80)=0,ISNUMBER('FIN1-SOURCE'!BN80)),"",IF(OR('FIN1-SOURCE'!AW80="O",'FIN1-SOURCE'!BF80="O"),"O",IF(AND('FIN1-SOURCE'!AW80='FIN1-SOURCE'!BF80,OR('FIN1-SOURCE'!AW80="K",'FIN1-SOURCE'!AW80="W",'FIN1-SOURCE'!AW80="M")),UPPER( 'FIN1-SOURCE'!AW80),"")))</f>
        <v/>
      </c>
      <c r="J1552" s="281" t="s">
        <v>711</v>
      </c>
      <c r="K1552" s="280" t="str">
        <f>IF(AND(ISBLANK('FIN1-SOURCE'!BN80),$L$1552&lt;&gt;"M"),"",'FIN1-SOURCE'!BN80)</f>
        <v/>
      </c>
      <c r="L1552" s="280" t="str">
        <f>IF(ISBLANK('FIN1-SOURCE'!BO80),"",'FIN1-SOURCE'!BO80)</f>
        <v/>
      </c>
      <c r="M1552" s="257" t="str">
        <f t="shared" si="25"/>
        <v>OK</v>
      </c>
      <c r="N1552" s="15"/>
    </row>
    <row r="1553" spans="1:14" ht="45" x14ac:dyDescent="0.25">
      <c r="A1553" s="257" t="s">
        <v>834</v>
      </c>
      <c r="B1553" s="257" t="s">
        <v>3463</v>
      </c>
      <c r="C1553" s="257" t="s">
        <v>688</v>
      </c>
      <c r="D1553" s="277" t="s">
        <v>3464</v>
      </c>
      <c r="E1553" s="278" t="s">
        <v>711</v>
      </c>
      <c r="F1553" s="279" t="s">
        <v>688</v>
      </c>
      <c r="G1553" s="277" t="s">
        <v>3465</v>
      </c>
      <c r="H1553" s="280" t="str">
        <f>IF(OR(AND('FIN1-SOURCE'!BN41="",'FIN1-SOURCE'!BO41=""),AND('FIN1-SOURCE'!BN54="",'FIN1-SOURCE'!BO54=""),AND('FIN1-SOURCE'!BN66="",'FIN1-SOURCE'!BO66=""),AND('FIN1-SOURCE'!BO41="K",'FIN1-SOURCE'!BO54="K",'FIN1-SOURCE'!BO66="K"),OR('FIN1-SOURCE'!BO41="O",'FIN1-SOURCE'!BO54="O",'FIN1-SOURCE'!BO66="O")),"",SUM('FIN1-SOURCE'!BN41,'FIN1-SOURCE'!BN54,'FIN1-SOURCE'!BN66))</f>
        <v/>
      </c>
      <c r="I1553" s="280" t="str">
        <f>IF(AND(OR(AND('FIN1-SOURCE'!BO41="O",'FIN1-SOURCE'!BO54="O",'FIN1-SOURCE'!BO66="O"),AND('FIN1-SOURCE'!BO41="K",'FIN1-SOURCE'!BO54="K",'FIN1-SOURCE'!BO66="K")),SUM('FIN1-SOURCE'!BN41,'FIN1-SOURCE'!BN54,'FIN1-SOURCE'!BN66)=0,ISNUMBER('FIN1-SOURCE'!BN81)),"",IF(OR('FIN1-SOURCE'!BO41="O",'FIN1-SOURCE'!BO54="O",'FIN1-SOURCE'!BO66="O"),"O",IF(AND('FIN1-SOURCE'!BO41='FIN1-SOURCE'!BO54,'FIN1-SOURCE'!BO54='FIN1-SOURCE'!BO66,OR('FIN1-SOURCE'!BO41="K",'FIN1-SOURCE'!BO41="W",'FIN1-SOURCE'!BO41="M")), UPPER('FIN1-SOURCE'!BO41),"")))</f>
        <v/>
      </c>
      <c r="J1553" s="281" t="s">
        <v>711</v>
      </c>
      <c r="K1553" s="280" t="str">
        <f>IF(AND(ISBLANK('FIN1-SOURCE'!BN81),$L$1553&lt;&gt;"M"),"",'FIN1-SOURCE'!BN81)</f>
        <v/>
      </c>
      <c r="L1553" s="280" t="str">
        <f>IF(ISBLANK('FIN1-SOURCE'!BO81),"",'FIN1-SOURCE'!BO81)</f>
        <v/>
      </c>
      <c r="M1553" s="257" t="str">
        <f t="shared" si="25"/>
        <v>OK</v>
      </c>
      <c r="N1553" s="15"/>
    </row>
    <row r="1554" spans="1:14" ht="33.75" x14ac:dyDescent="0.25">
      <c r="A1554" s="257" t="s">
        <v>834</v>
      </c>
      <c r="B1554" s="257" t="s">
        <v>8087</v>
      </c>
      <c r="C1554" s="257" t="s">
        <v>688</v>
      </c>
      <c r="D1554" s="277" t="s">
        <v>8088</v>
      </c>
      <c r="E1554" s="278" t="s">
        <v>711</v>
      </c>
      <c r="F1554" s="279" t="s">
        <v>688</v>
      </c>
      <c r="G1554" s="277" t="s">
        <v>3467</v>
      </c>
      <c r="H1554" s="280" t="str">
        <f>IF(OR(AND('FIN1-SOURCE'!AV82="",'FIN1-SOURCE'!AW82=""),AND('FIN1-SOURCE'!BE82="",'FIN1-SOURCE'!BF82=""),AND('FIN1-SOURCE'!AW82="K",'FIN1-SOURCE'!BF82="K"),OR('FIN1-SOURCE'!AW82="O",'FIN1-SOURCE'!BF82="O")),"",SUM('FIN1-SOURCE'!AV82,'FIN1-SOURCE'!BE82))</f>
        <v/>
      </c>
      <c r="I1554" s="280" t="str">
        <f xml:space="preserve"> IF(AND(OR(AND('FIN1-SOURCE'!AW82="O",'FIN1-SOURCE'!BF82="O"),AND('FIN1-SOURCE'!AW82="K",'FIN1-SOURCE'!BF82="K")),SUM('FIN1-SOURCE'!AV82,'FIN1-SOURCE'!BE82)=0,ISNUMBER('FIN1-SOURCE'!BN82)),"",IF(OR('FIN1-SOURCE'!AW82="O",'FIN1-SOURCE'!BF82="O"),"O",IF(AND('FIN1-SOURCE'!AW82='FIN1-SOURCE'!BF82,OR('FIN1-SOURCE'!AW82="K",'FIN1-SOURCE'!AW82="W",'FIN1-SOURCE'!AW82="M")),UPPER( 'FIN1-SOURCE'!AW82),"")))</f>
        <v/>
      </c>
      <c r="J1554" s="281" t="s">
        <v>711</v>
      </c>
      <c r="K1554" s="280" t="str">
        <f>IF(AND(ISBLANK('FIN1-SOURCE'!BN82),$L$1554&lt;&gt;"M"),"",'FIN1-SOURCE'!BN82)</f>
        <v/>
      </c>
      <c r="L1554" s="280" t="str">
        <f>IF(ISBLANK('FIN1-SOURCE'!BO82),"",'FIN1-SOURCE'!BO82)</f>
        <v/>
      </c>
      <c r="M1554" s="257" t="str">
        <f t="shared" si="25"/>
        <v>OK</v>
      </c>
      <c r="N1554" s="15"/>
    </row>
    <row r="1555" spans="1:14" ht="45" x14ac:dyDescent="0.25">
      <c r="A1555" s="257" t="s">
        <v>834</v>
      </c>
      <c r="B1555" s="257" t="s">
        <v>8089</v>
      </c>
      <c r="C1555" s="257" t="s">
        <v>688</v>
      </c>
      <c r="D1555" s="277" t="s">
        <v>3466</v>
      </c>
      <c r="E1555" s="278" t="s">
        <v>711</v>
      </c>
      <c r="F1555" s="279" t="s">
        <v>688</v>
      </c>
      <c r="G1555" s="277" t="s">
        <v>3469</v>
      </c>
      <c r="H1555" s="280" t="str">
        <f>IF(OR(AND('FIN1-SOURCE'!BN42="",'FIN1-SOURCE'!BO42=""),AND('FIN1-SOURCE'!BN55="",'FIN1-SOURCE'!BO55=""),AND('FIN1-SOURCE'!BN67="",'FIN1-SOURCE'!BO67=""),AND('FIN1-SOURCE'!BO42="K",'FIN1-SOURCE'!BO55="K",'FIN1-SOURCE'!BO67="K"),OR('FIN1-SOURCE'!BO42="O",'FIN1-SOURCE'!BO55="O",'FIN1-SOURCE'!BO67="O")),"",SUM('FIN1-SOURCE'!BN42,'FIN1-SOURCE'!BN55,'FIN1-SOURCE'!BN67))</f>
        <v/>
      </c>
      <c r="I1555" s="280" t="str">
        <f>IF(AND(OR(AND('FIN1-SOURCE'!BO42="O",'FIN1-SOURCE'!BO55="O",'FIN1-SOURCE'!BO67="O"),AND('FIN1-SOURCE'!BO42="K",'FIN1-SOURCE'!BO55="K",'FIN1-SOURCE'!BO67="K")),SUM('FIN1-SOURCE'!BN42,'FIN1-SOURCE'!BN55,'FIN1-SOURCE'!BN67)=0,ISNUMBER('FIN1-SOURCE'!BN83)),"",IF(OR('FIN1-SOURCE'!BO42="O",'FIN1-SOURCE'!BO55="O",'FIN1-SOURCE'!BO67="O"),"O",IF(AND('FIN1-SOURCE'!BO42='FIN1-SOURCE'!BO55,'FIN1-SOURCE'!BO55='FIN1-SOURCE'!BO67,OR('FIN1-SOURCE'!BO42="K",'FIN1-SOURCE'!BO42="W",'FIN1-SOURCE'!BO42="M")), UPPER('FIN1-SOURCE'!BO42),"")))</f>
        <v/>
      </c>
      <c r="J1555" s="281" t="s">
        <v>711</v>
      </c>
      <c r="K1555" s="280" t="str">
        <f>IF(AND(ISBLANK('FIN1-SOURCE'!BN83),$L$1555&lt;&gt;"M"),"",'FIN1-SOURCE'!BN83)</f>
        <v/>
      </c>
      <c r="L1555" s="280" t="str">
        <f>IF(ISBLANK('FIN1-SOURCE'!BO83),"",'FIN1-SOURCE'!BO83)</f>
        <v/>
      </c>
      <c r="M1555" s="257" t="str">
        <f t="shared" si="25"/>
        <v>OK</v>
      </c>
      <c r="N1555" s="15"/>
    </row>
    <row r="1556" spans="1:14" ht="45" x14ac:dyDescent="0.25">
      <c r="A1556" s="257" t="s">
        <v>834</v>
      </c>
      <c r="B1556" s="257" t="s">
        <v>8090</v>
      </c>
      <c r="C1556" s="257" t="s">
        <v>688</v>
      </c>
      <c r="D1556" s="277" t="s">
        <v>3468</v>
      </c>
      <c r="E1556" s="278" t="s">
        <v>711</v>
      </c>
      <c r="F1556" s="279" t="s">
        <v>688</v>
      </c>
      <c r="G1556" s="277" t="s">
        <v>3471</v>
      </c>
      <c r="H1556" s="280" t="str">
        <f>IF(OR(AND('FIN1-SOURCE'!BN43="",'FIN1-SOURCE'!BO43=""),AND('FIN1-SOURCE'!BN56="",'FIN1-SOURCE'!BO56=""),AND('FIN1-SOURCE'!BN68="",'FIN1-SOURCE'!BO68=""),AND('FIN1-SOURCE'!BO43="K",'FIN1-SOURCE'!BO56="K",'FIN1-SOURCE'!BO68="K"),OR('FIN1-SOURCE'!BO43="O",'FIN1-SOURCE'!BO56="O",'FIN1-SOURCE'!BO68="O")),"",SUM('FIN1-SOURCE'!BN43,'FIN1-SOURCE'!BN56,'FIN1-SOURCE'!BN68))</f>
        <v/>
      </c>
      <c r="I1556" s="280" t="str">
        <f>IF(AND(OR(AND('FIN1-SOURCE'!BO43="O",'FIN1-SOURCE'!BO56="O",'FIN1-SOURCE'!BO68="O"),AND('FIN1-SOURCE'!BO43="K",'FIN1-SOURCE'!BO56="K",'FIN1-SOURCE'!BO68="K")),SUM('FIN1-SOURCE'!BN43,'FIN1-SOURCE'!BN56,'FIN1-SOURCE'!BN68)=0,ISNUMBER('FIN1-SOURCE'!BN84)),"",IF(OR('FIN1-SOURCE'!BO43="O",'FIN1-SOURCE'!BO56="O",'FIN1-SOURCE'!BO68="O"),"O",IF(AND('FIN1-SOURCE'!BO43='FIN1-SOURCE'!BO56,'FIN1-SOURCE'!BO56='FIN1-SOURCE'!BO68,OR('FIN1-SOURCE'!BO43="K",'FIN1-SOURCE'!BO43="W",'FIN1-SOURCE'!BO43="M")), UPPER('FIN1-SOURCE'!BO43),"")))</f>
        <v/>
      </c>
      <c r="J1556" s="281" t="s">
        <v>711</v>
      </c>
      <c r="K1556" s="280" t="str">
        <f>IF(AND(ISBLANK('FIN1-SOURCE'!BN84),$L$1556&lt;&gt;"M"),"",'FIN1-SOURCE'!BN84)</f>
        <v/>
      </c>
      <c r="L1556" s="280" t="str">
        <f>IF(ISBLANK('FIN1-SOURCE'!BO84),"",'FIN1-SOURCE'!BO84)</f>
        <v/>
      </c>
      <c r="M1556" s="257" t="str">
        <f t="shared" si="25"/>
        <v>OK</v>
      </c>
      <c r="N1556" s="15"/>
    </row>
    <row r="1557" spans="1:14" ht="45" x14ac:dyDescent="0.25">
      <c r="A1557" s="257" t="s">
        <v>834</v>
      </c>
      <c r="B1557" s="257" t="s">
        <v>8091</v>
      </c>
      <c r="C1557" s="257" t="s">
        <v>688</v>
      </c>
      <c r="D1557" s="277" t="s">
        <v>3470</v>
      </c>
      <c r="E1557" s="278" t="s">
        <v>711</v>
      </c>
      <c r="F1557" s="279" t="s">
        <v>688</v>
      </c>
      <c r="G1557" s="277" t="s">
        <v>3472</v>
      </c>
      <c r="H1557" s="280" t="str">
        <f>IF(OR(AND('FIN1-SOURCE'!BN44="",'FIN1-SOURCE'!BO44=""),AND('FIN1-SOURCE'!BN57="",'FIN1-SOURCE'!BO57=""),AND('FIN1-SOURCE'!BN69="",'FIN1-SOURCE'!BO69=""),AND('FIN1-SOURCE'!BO44="K",'FIN1-SOURCE'!BO57="K",'FIN1-SOURCE'!BO69="K"),OR('FIN1-SOURCE'!BO44="O",'FIN1-SOURCE'!BO57="O",'FIN1-SOURCE'!BO69="O")),"",SUM('FIN1-SOURCE'!BN44,'FIN1-SOURCE'!BN57,'FIN1-SOURCE'!BN69))</f>
        <v/>
      </c>
      <c r="I1557" s="280" t="str">
        <f>IF(AND(OR(AND('FIN1-SOURCE'!BO44="O",'FIN1-SOURCE'!BO57="O",'FIN1-SOURCE'!BO69="O"),AND('FIN1-SOURCE'!BO44="K",'FIN1-SOURCE'!BO57="K",'FIN1-SOURCE'!BO69="K")),SUM('FIN1-SOURCE'!BN44,'FIN1-SOURCE'!BN57,'FIN1-SOURCE'!BN69)=0,ISNUMBER('FIN1-SOURCE'!BN85)),"",IF(OR('FIN1-SOURCE'!BO44="O",'FIN1-SOURCE'!BO57="O",'FIN1-SOURCE'!BO69="O"),"O",IF(AND('FIN1-SOURCE'!BO44='FIN1-SOURCE'!BO57,'FIN1-SOURCE'!BO57='FIN1-SOURCE'!BO69,OR('FIN1-SOURCE'!BO44="K",'FIN1-SOURCE'!BO44="W",'FIN1-SOURCE'!BO44="M")), UPPER('FIN1-SOURCE'!BO44),"")))</f>
        <v/>
      </c>
      <c r="J1557" s="281" t="s">
        <v>711</v>
      </c>
      <c r="K1557" s="280" t="str">
        <f>IF(AND(ISBLANK('FIN1-SOURCE'!BN85),$L$1557&lt;&gt;"M"),"",'FIN1-SOURCE'!BN85)</f>
        <v/>
      </c>
      <c r="L1557" s="280" t="str">
        <f>IF(ISBLANK('FIN1-SOURCE'!BO85),"",'FIN1-SOURCE'!BO85)</f>
        <v/>
      </c>
      <c r="M1557" s="257" t="str">
        <f t="shared" si="25"/>
        <v>OK</v>
      </c>
      <c r="N1557" s="15"/>
    </row>
    <row r="1558" spans="1:14" ht="33.75" x14ac:dyDescent="0.25">
      <c r="A1558" s="257" t="s">
        <v>834</v>
      </c>
      <c r="B1558" s="257" t="s">
        <v>8092</v>
      </c>
      <c r="C1558" s="257" t="s">
        <v>688</v>
      </c>
      <c r="D1558" s="277" t="s">
        <v>8093</v>
      </c>
      <c r="E1558" s="278" t="s">
        <v>711</v>
      </c>
      <c r="F1558" s="279" t="s">
        <v>688</v>
      </c>
      <c r="G1558" s="277" t="s">
        <v>3473</v>
      </c>
      <c r="H1558" s="280" t="str">
        <f>IF(OR(AND('FIN1-SOURCE'!BN75="",'FIN1-SOURCE'!BO75=""),AND('FIN1-SOURCE'!BN85="",'FIN1-SOURCE'!BO85=""),AND('FIN1-SOURCE'!BO75="K",'FIN1-SOURCE'!BO85="K"),OR('FIN1-SOURCE'!BO75="O",'FIN1-SOURCE'!BO85="O")),"",SUM('FIN1-SOURCE'!BN75,'FIN1-SOURCE'!BN85))</f>
        <v/>
      </c>
      <c r="I1558" s="280" t="str">
        <f>IF(AND(OR(AND('FIN1-SOURCE'!BO75="O",'FIN1-SOURCE'!BO85="O"),AND('FIN1-SOURCE'!BO75="K",'FIN1-SOURCE'!BO85="K")),SUM('FIN1-SOURCE'!BN75,'FIN1-SOURCE'!BN85)=0,ISNUMBER('FIN1-SOURCE'!BN86)),"",IF(OR('FIN1-SOURCE'!BO75="O",'FIN1-SOURCE'!BO85="O"),"O",IF(AND('FIN1-SOURCE'!BO75='FIN1-SOURCE'!BO85,OR('FIN1-SOURCE'!BO75="K",'FIN1-SOURCE'!BO75="W",'FIN1-SOURCE'!BO75="M")), UPPER('FIN1-SOURCE'!BO75),"")))</f>
        <v/>
      </c>
      <c r="J1558" s="281" t="s">
        <v>711</v>
      </c>
      <c r="K1558" s="280" t="str">
        <f>IF(AND(ISBLANK('FIN1-SOURCE'!BN86),$L$1558&lt;&gt;"M"),"",'FIN1-SOURCE'!BN86)</f>
        <v/>
      </c>
      <c r="L1558" s="280" t="str">
        <f>IF(ISBLANK('FIN1-SOURCE'!BO86),"",'FIN1-SOURCE'!BO86)</f>
        <v/>
      </c>
      <c r="M1558" s="257" t="str">
        <f t="shared" si="25"/>
        <v>OK</v>
      </c>
      <c r="N1558" s="15"/>
    </row>
    <row r="1559" spans="1:14" ht="33.75" x14ac:dyDescent="0.25">
      <c r="A1559" s="257" t="s">
        <v>834</v>
      </c>
      <c r="B1559" s="257" t="s">
        <v>3474</v>
      </c>
      <c r="C1559" s="257" t="s">
        <v>688</v>
      </c>
      <c r="D1559" s="277" t="s">
        <v>3475</v>
      </c>
      <c r="E1559" s="278" t="s">
        <v>711</v>
      </c>
      <c r="F1559" s="279" t="s">
        <v>688</v>
      </c>
      <c r="G1559" s="277" t="s">
        <v>3476</v>
      </c>
      <c r="H1559" s="280" t="str">
        <f>IF(OR(AND('FIN1-SOURCE'!AV87="",'FIN1-SOURCE'!AW87=""),AND('FIN1-SOURCE'!BE87="",'FIN1-SOURCE'!BF87=""),AND('FIN1-SOURCE'!AW87="K",'FIN1-SOURCE'!BF87="K"),OR('FIN1-SOURCE'!AW87="O",'FIN1-SOURCE'!BF87="O")),"",SUM('FIN1-SOURCE'!AV87,'FIN1-SOURCE'!BE87))</f>
        <v/>
      </c>
      <c r="I1559" s="280" t="str">
        <f xml:space="preserve"> IF(AND(OR(AND('FIN1-SOURCE'!AW87="O",'FIN1-SOURCE'!BF87="O"),AND('FIN1-SOURCE'!AW87="K",'FIN1-SOURCE'!BF87="K")),SUM('FIN1-SOURCE'!AV87,'FIN1-SOURCE'!BE87)=0,ISNUMBER('FIN1-SOURCE'!BN87)),"",IF(OR('FIN1-SOURCE'!AW87="O",'FIN1-SOURCE'!BF87="O"),"O",IF(AND('FIN1-SOURCE'!AW87='FIN1-SOURCE'!BF87,OR('FIN1-SOURCE'!AW87="K",'FIN1-SOURCE'!AW87="W",'FIN1-SOURCE'!AW87="M")),UPPER( 'FIN1-SOURCE'!AW87),"")))</f>
        <v/>
      </c>
      <c r="J1559" s="281" t="s">
        <v>711</v>
      </c>
      <c r="K1559" s="280" t="str">
        <f>IF(AND(ISBLANK('FIN1-SOURCE'!BN87),$L$1559&lt;&gt;"M"),"",'FIN1-SOURCE'!BN87)</f>
        <v/>
      </c>
      <c r="L1559" s="280" t="str">
        <f>IF(ISBLANK('FIN1-SOURCE'!BO87),"",'FIN1-SOURCE'!BO87)</f>
        <v/>
      </c>
      <c r="M1559" s="257" t="str">
        <f t="shared" si="25"/>
        <v>OK</v>
      </c>
      <c r="N1559" s="15"/>
    </row>
    <row r="1560" spans="1:14" ht="33.75" x14ac:dyDescent="0.25">
      <c r="A1560" s="257" t="s">
        <v>834</v>
      </c>
      <c r="B1560" s="257" t="s">
        <v>3477</v>
      </c>
      <c r="C1560" s="257" t="s">
        <v>688</v>
      </c>
      <c r="D1560" s="277" t="s">
        <v>3478</v>
      </c>
      <c r="E1560" s="278" t="s">
        <v>711</v>
      </c>
      <c r="F1560" s="279" t="s">
        <v>688</v>
      </c>
      <c r="G1560" s="277" t="s">
        <v>3479</v>
      </c>
      <c r="H1560" s="280" t="str">
        <f>IF(OR(AND('FIN1-SOURCE'!AV88="",'FIN1-SOURCE'!AW88=""),AND('FIN1-SOURCE'!BE88="",'FIN1-SOURCE'!BF88=""),AND('FIN1-SOURCE'!AW88="K",'FIN1-SOURCE'!BF88="K"),OR('FIN1-SOURCE'!AW88="O",'FIN1-SOURCE'!BF88="O")),"",SUM('FIN1-SOURCE'!AV88,'FIN1-SOURCE'!BE88))</f>
        <v/>
      </c>
      <c r="I1560" s="280" t="str">
        <f xml:space="preserve"> IF(AND(OR(AND('FIN1-SOURCE'!AW88="O",'FIN1-SOURCE'!BF88="O"),AND('FIN1-SOURCE'!AW88="K",'FIN1-SOURCE'!BF88="K")),SUM('FIN1-SOURCE'!AV88,'FIN1-SOURCE'!BE88)=0,ISNUMBER('FIN1-SOURCE'!BN88)),"",IF(OR('FIN1-SOURCE'!AW88="O",'FIN1-SOURCE'!BF88="O"),"O",IF(AND('FIN1-SOURCE'!AW88='FIN1-SOURCE'!BF88,OR('FIN1-SOURCE'!AW88="K",'FIN1-SOURCE'!AW88="W",'FIN1-SOURCE'!AW88="M")),UPPER( 'FIN1-SOURCE'!AW88),"")))</f>
        <v/>
      </c>
      <c r="J1560" s="281" t="s">
        <v>711</v>
      </c>
      <c r="K1560" s="280" t="str">
        <f>IF(AND(ISBLANK('FIN1-SOURCE'!BN88),$L$1560&lt;&gt;"M"),"",'FIN1-SOURCE'!BN88)</f>
        <v/>
      </c>
      <c r="L1560" s="280" t="str">
        <f>IF(ISBLANK('FIN1-SOURCE'!BO88),"",'FIN1-SOURCE'!BO88)</f>
        <v/>
      </c>
      <c r="M1560" s="257" t="str">
        <f t="shared" si="25"/>
        <v>OK</v>
      </c>
      <c r="N1560" s="15"/>
    </row>
    <row r="1561" spans="1:14" ht="33.75" x14ac:dyDescent="0.25">
      <c r="A1561" s="257" t="s">
        <v>834</v>
      </c>
      <c r="B1561" s="257" t="s">
        <v>8094</v>
      </c>
      <c r="C1561" s="257" t="s">
        <v>688</v>
      </c>
      <c r="D1561" s="277" t="s">
        <v>8095</v>
      </c>
      <c r="E1561" s="278" t="s">
        <v>711</v>
      </c>
      <c r="F1561" s="279" t="s">
        <v>688</v>
      </c>
      <c r="G1561" s="277" t="s">
        <v>3480</v>
      </c>
      <c r="H1561" s="280" t="str">
        <f>IF(OR(AND('FIN1-SOURCE'!AV89="",'FIN1-SOURCE'!AW89=""),AND('FIN1-SOURCE'!BE89="",'FIN1-SOURCE'!BF89=""),AND('FIN1-SOURCE'!AW89="K",'FIN1-SOURCE'!BF89="K"),OR('FIN1-SOURCE'!AW89="O",'FIN1-SOURCE'!BF89="O")),"",SUM('FIN1-SOURCE'!AV89,'FIN1-SOURCE'!BE89))</f>
        <v/>
      </c>
      <c r="I1561" s="280" t="str">
        <f xml:space="preserve"> IF(AND(OR(AND('FIN1-SOURCE'!AW89="O",'FIN1-SOURCE'!BF89="O"),AND('FIN1-SOURCE'!AW89="K",'FIN1-SOURCE'!BF89="K")),SUM('FIN1-SOURCE'!AV89,'FIN1-SOURCE'!BE89)=0,ISNUMBER('FIN1-SOURCE'!BN89)),"",IF(OR('FIN1-SOURCE'!AW89="O",'FIN1-SOURCE'!BF89="O"),"O",IF(AND('FIN1-SOURCE'!AW89='FIN1-SOURCE'!BF89,OR('FIN1-SOURCE'!AW89="K",'FIN1-SOURCE'!AW89="W",'FIN1-SOURCE'!AW89="M")),UPPER( 'FIN1-SOURCE'!AW89),"")))</f>
        <v/>
      </c>
      <c r="J1561" s="281" t="s">
        <v>711</v>
      </c>
      <c r="K1561" s="280" t="str">
        <f>IF(AND(ISBLANK('FIN1-SOURCE'!BN89),$L$1561&lt;&gt;"M"),"",'FIN1-SOURCE'!BN89)</f>
        <v/>
      </c>
      <c r="L1561" s="280" t="str">
        <f>IF(ISBLANK('FIN1-SOURCE'!BO89),"",'FIN1-SOURCE'!BO89)</f>
        <v/>
      </c>
      <c r="M1561" s="257" t="str">
        <f t="shared" si="25"/>
        <v>OK</v>
      </c>
      <c r="N1561" s="15"/>
    </row>
    <row r="1562" spans="1:14" ht="33.75" x14ac:dyDescent="0.25">
      <c r="A1562" s="257" t="s">
        <v>834</v>
      </c>
      <c r="B1562" s="257" t="s">
        <v>8096</v>
      </c>
      <c r="C1562" s="257" t="s">
        <v>688</v>
      </c>
      <c r="D1562" s="277" t="s">
        <v>8097</v>
      </c>
      <c r="E1562" s="278" t="s">
        <v>711</v>
      </c>
      <c r="F1562" s="279" t="s">
        <v>688</v>
      </c>
      <c r="G1562" s="277" t="s">
        <v>3481</v>
      </c>
      <c r="H1562" s="280" t="str">
        <f>IF(OR(AND('FIN1-SOURCE'!BN88="",'FIN1-SOURCE'!BO88=""),AND('FIN1-SOURCE'!BN89="",'FIN1-SOURCE'!BO89=""),AND('FIN1-SOURCE'!BO88="K",'FIN1-SOURCE'!BO89="K"),OR('FIN1-SOURCE'!BO88="O",'FIN1-SOURCE'!BO89="O")),"",SUM('FIN1-SOURCE'!BN88,'FIN1-SOURCE'!BN89))</f>
        <v/>
      </c>
      <c r="I1562" s="280" t="str">
        <f>IF(AND(OR(AND('FIN1-SOURCE'!BO88="O",'FIN1-SOURCE'!BO89="O"),AND('FIN1-SOURCE'!BO88="K",'FIN1-SOURCE'!BO89="K")),SUM('FIN1-SOURCE'!BN88,'FIN1-SOURCE'!BN89)=0,ISNUMBER('FIN1-SOURCE'!BN90)),"",IF(OR('FIN1-SOURCE'!BO88="O",'FIN1-SOURCE'!BO89="O"),"O",IF(AND('FIN1-SOURCE'!BO88='FIN1-SOURCE'!BO89,OR('FIN1-SOURCE'!BO88="K",'FIN1-SOURCE'!BO88="W",'FIN1-SOURCE'!BO88="M")), UPPER('FIN1-SOURCE'!BO88),"")))</f>
        <v/>
      </c>
      <c r="J1562" s="281" t="s">
        <v>711</v>
      </c>
      <c r="K1562" s="280" t="str">
        <f>IF(AND(ISBLANK('FIN1-SOURCE'!BN90),$L$1562&lt;&gt;"M"),"",'FIN1-SOURCE'!BN90)</f>
        <v/>
      </c>
      <c r="L1562" s="280" t="str">
        <f>IF(ISBLANK('FIN1-SOURCE'!BO90),"",'FIN1-SOURCE'!BO90)</f>
        <v/>
      </c>
      <c r="M1562" s="257" t="str">
        <f t="shared" si="25"/>
        <v>OK</v>
      </c>
      <c r="N1562" s="15"/>
    </row>
    <row r="1563" spans="1:14" ht="33.75" x14ac:dyDescent="0.25">
      <c r="A1563" s="257" t="s">
        <v>834</v>
      </c>
      <c r="B1563" s="257" t="s">
        <v>8098</v>
      </c>
      <c r="C1563" s="257" t="s">
        <v>688</v>
      </c>
      <c r="D1563" s="277" t="s">
        <v>8099</v>
      </c>
      <c r="E1563" s="278" t="s">
        <v>711</v>
      </c>
      <c r="F1563" s="279" t="s">
        <v>688</v>
      </c>
      <c r="G1563" s="277" t="s">
        <v>3482</v>
      </c>
      <c r="H1563" s="280" t="str">
        <f>IF(OR(AND('FIN1-SOURCE'!BN87="",'FIN1-SOURCE'!BO87=""),AND('FIN1-SOURCE'!BN90="",'FIN1-SOURCE'!BO90=""),AND('FIN1-SOURCE'!BO87="K",'FIN1-SOURCE'!BO90="K"),OR('FIN1-SOURCE'!BO87="O",'FIN1-SOURCE'!BO90="O")),"",SUM('FIN1-SOURCE'!BN87,'FIN1-SOURCE'!BN90))</f>
        <v/>
      </c>
      <c r="I1563" s="280" t="str">
        <f>IF(AND(OR(AND('FIN1-SOURCE'!BO87="O",'FIN1-SOURCE'!BO90="O"),AND('FIN1-SOURCE'!BO87="K",'FIN1-SOURCE'!BO90="K")),SUM('FIN1-SOURCE'!BN87,'FIN1-SOURCE'!BN90)=0,ISNUMBER('FIN1-SOURCE'!BN91)),"",IF(OR('FIN1-SOURCE'!BO87="O",'FIN1-SOURCE'!BO90="O"),"O",IF(AND('FIN1-SOURCE'!BO87='FIN1-SOURCE'!BO90,OR('FIN1-SOURCE'!BO87="K",'FIN1-SOURCE'!BO87="W",'FIN1-SOURCE'!BO87="M")), UPPER('FIN1-SOURCE'!BO87),"")))</f>
        <v/>
      </c>
      <c r="J1563" s="281" t="s">
        <v>711</v>
      </c>
      <c r="K1563" s="280" t="str">
        <f>IF(AND(ISBLANK('FIN1-SOURCE'!BN91),$L$1563&lt;&gt;"M"),"",'FIN1-SOURCE'!BN91)</f>
        <v/>
      </c>
      <c r="L1563" s="280" t="str">
        <f>IF(ISBLANK('FIN1-SOURCE'!BO91),"",'FIN1-SOURCE'!BO91)</f>
        <v/>
      </c>
      <c r="M1563" s="257" t="str">
        <f t="shared" si="25"/>
        <v>OK</v>
      </c>
      <c r="N1563" s="15"/>
    </row>
    <row r="1564" spans="1:14" ht="33.75" x14ac:dyDescent="0.25">
      <c r="A1564" s="257" t="s">
        <v>834</v>
      </c>
      <c r="B1564" s="257" t="s">
        <v>3483</v>
      </c>
      <c r="C1564" s="257" t="s">
        <v>688</v>
      </c>
      <c r="D1564" s="277" t="s">
        <v>3484</v>
      </c>
      <c r="E1564" s="278" t="s">
        <v>711</v>
      </c>
      <c r="F1564" s="279" t="s">
        <v>688</v>
      </c>
      <c r="G1564" s="277" t="s">
        <v>3485</v>
      </c>
      <c r="H1564" s="280" t="str">
        <f>IF(OR(AND('FIN1-SOURCE'!AV92="",'FIN1-SOURCE'!AW92=""),AND('FIN1-SOURCE'!BE92="",'FIN1-SOURCE'!BF92=""),AND('FIN1-SOURCE'!AW92="K",'FIN1-SOURCE'!BF92="K"),OR('FIN1-SOURCE'!AW92="O",'FIN1-SOURCE'!BF92="O")),"",SUM('FIN1-SOURCE'!AV92,'FIN1-SOURCE'!BE92))</f>
        <v/>
      </c>
      <c r="I1564" s="280" t="str">
        <f xml:space="preserve"> IF(AND(OR(AND('FIN1-SOURCE'!AW92="O",'FIN1-SOURCE'!BF92="O"),AND('FIN1-SOURCE'!AW92="K",'FIN1-SOURCE'!BF92="K")),SUM('FIN1-SOURCE'!AV92,'FIN1-SOURCE'!BE92)=0,ISNUMBER('FIN1-SOURCE'!BN92)),"",IF(OR('FIN1-SOURCE'!AW92="O",'FIN1-SOURCE'!BF92="O"),"O",IF(AND('FIN1-SOURCE'!AW92='FIN1-SOURCE'!BF92,OR('FIN1-SOURCE'!AW92="K",'FIN1-SOURCE'!AW92="W",'FIN1-SOURCE'!AW92="M")),UPPER( 'FIN1-SOURCE'!AW92),"")))</f>
        <v/>
      </c>
      <c r="J1564" s="281" t="s">
        <v>711</v>
      </c>
      <c r="K1564" s="280" t="str">
        <f>IF(AND(ISBLANK('FIN1-SOURCE'!BN92),$L$1564&lt;&gt;"M"),"",'FIN1-SOURCE'!BN92)</f>
        <v/>
      </c>
      <c r="L1564" s="280" t="str">
        <f>IF(ISBLANK('FIN1-SOURCE'!BO92),"",'FIN1-SOURCE'!BO92)</f>
        <v/>
      </c>
      <c r="M1564" s="257" t="str">
        <f t="shared" si="25"/>
        <v>OK</v>
      </c>
      <c r="N1564" s="15"/>
    </row>
    <row r="1565" spans="1:14" ht="33.75" x14ac:dyDescent="0.25">
      <c r="A1565" s="257" t="s">
        <v>834</v>
      </c>
      <c r="B1565" s="257" t="s">
        <v>3486</v>
      </c>
      <c r="C1565" s="257" t="s">
        <v>688</v>
      </c>
      <c r="D1565" s="277" t="s">
        <v>3487</v>
      </c>
      <c r="E1565" s="278" t="s">
        <v>711</v>
      </c>
      <c r="F1565" s="279" t="s">
        <v>688</v>
      </c>
      <c r="G1565" s="277" t="s">
        <v>3488</v>
      </c>
      <c r="H1565" s="280" t="str">
        <f>IF(OR(AND('FIN1-SOURCE'!AV93="",'FIN1-SOURCE'!AW93=""),AND('FIN1-SOURCE'!BE93="",'FIN1-SOURCE'!BF93=""),AND('FIN1-SOURCE'!AW93="K",'FIN1-SOURCE'!BF93="K"),OR('FIN1-SOURCE'!AW93="O",'FIN1-SOURCE'!BF93="O")),"",SUM('FIN1-SOURCE'!AV93,'FIN1-SOURCE'!BE93))</f>
        <v/>
      </c>
      <c r="I1565" s="280" t="str">
        <f xml:space="preserve"> IF(AND(OR(AND('FIN1-SOURCE'!AW93="O",'FIN1-SOURCE'!BF93="O"),AND('FIN1-SOURCE'!AW93="K",'FIN1-SOURCE'!BF93="K")),SUM('FIN1-SOURCE'!AV93,'FIN1-SOURCE'!BE93)=0,ISNUMBER('FIN1-SOURCE'!BN93)),"",IF(OR('FIN1-SOURCE'!AW93="O",'FIN1-SOURCE'!BF93="O"),"O",IF(AND('FIN1-SOURCE'!AW93='FIN1-SOURCE'!BF93,OR('FIN1-SOURCE'!AW93="K",'FIN1-SOURCE'!AW93="W",'FIN1-SOURCE'!AW93="M")),UPPER( 'FIN1-SOURCE'!AW93),"")))</f>
        <v/>
      </c>
      <c r="J1565" s="281" t="s">
        <v>711</v>
      </c>
      <c r="K1565" s="280" t="str">
        <f>IF(AND(ISBLANK('FIN1-SOURCE'!BN93),$L$1565&lt;&gt;"M"),"",'FIN1-SOURCE'!BN93)</f>
        <v/>
      </c>
      <c r="L1565" s="280" t="str">
        <f>IF(ISBLANK('FIN1-SOURCE'!BO93),"",'FIN1-SOURCE'!BO93)</f>
        <v/>
      </c>
      <c r="M1565" s="257" t="str">
        <f t="shared" si="25"/>
        <v>OK</v>
      </c>
      <c r="N1565" s="15"/>
    </row>
    <row r="1566" spans="1:14" ht="33.75" x14ac:dyDescent="0.25">
      <c r="A1566" s="257" t="s">
        <v>834</v>
      </c>
      <c r="B1566" s="257" t="s">
        <v>3489</v>
      </c>
      <c r="C1566" s="257" t="s">
        <v>688</v>
      </c>
      <c r="D1566" s="277" t="s">
        <v>3490</v>
      </c>
      <c r="E1566" s="278" t="s">
        <v>711</v>
      </c>
      <c r="F1566" s="279" t="s">
        <v>688</v>
      </c>
      <c r="G1566" s="277" t="s">
        <v>3491</v>
      </c>
      <c r="H1566" s="280" t="str">
        <f>IF(OR(AND('FIN1-SOURCE'!AV94="",'FIN1-SOURCE'!AW94=""),AND('FIN1-SOURCE'!BE94="",'FIN1-SOURCE'!BF94=""),AND('FIN1-SOURCE'!AW94="K",'FIN1-SOURCE'!BF94="K"),OR('FIN1-SOURCE'!AW94="O",'FIN1-SOURCE'!BF94="O")),"",SUM('FIN1-SOURCE'!AV94,'FIN1-SOURCE'!BE94))</f>
        <v/>
      </c>
      <c r="I1566" s="280" t="str">
        <f xml:space="preserve"> IF(AND(OR(AND('FIN1-SOURCE'!AW94="O",'FIN1-SOURCE'!BF94="O"),AND('FIN1-SOURCE'!AW94="K",'FIN1-SOURCE'!BF94="K")),SUM('FIN1-SOURCE'!AV94,'FIN1-SOURCE'!BE94)=0,ISNUMBER('FIN1-SOURCE'!BN94)),"",IF(OR('FIN1-SOURCE'!AW94="O",'FIN1-SOURCE'!BF94="O"),"O",IF(AND('FIN1-SOURCE'!AW94='FIN1-SOURCE'!BF94,OR('FIN1-SOURCE'!AW94="K",'FIN1-SOURCE'!AW94="W",'FIN1-SOURCE'!AW94="M")),UPPER( 'FIN1-SOURCE'!AW94),"")))</f>
        <v/>
      </c>
      <c r="J1566" s="281" t="s">
        <v>711</v>
      </c>
      <c r="K1566" s="280" t="str">
        <f>IF(AND(ISBLANK('FIN1-SOURCE'!BN94),$L$1566&lt;&gt;"M"),"",'FIN1-SOURCE'!BN94)</f>
        <v/>
      </c>
      <c r="L1566" s="280" t="str">
        <f>IF(ISBLANK('FIN1-SOURCE'!BO94),"",'FIN1-SOURCE'!BO94)</f>
        <v/>
      </c>
      <c r="M1566" s="257" t="str">
        <f t="shared" si="25"/>
        <v>OK</v>
      </c>
      <c r="N1566" s="15"/>
    </row>
    <row r="1567" spans="1:14" ht="33.75" x14ac:dyDescent="0.25">
      <c r="A1567" s="257" t="s">
        <v>834</v>
      </c>
      <c r="B1567" s="257" t="s">
        <v>8100</v>
      </c>
      <c r="C1567" s="257" t="s">
        <v>688</v>
      </c>
      <c r="D1567" s="277" t="s">
        <v>8101</v>
      </c>
      <c r="E1567" s="278" t="s">
        <v>711</v>
      </c>
      <c r="F1567" s="279" t="s">
        <v>688</v>
      </c>
      <c r="G1567" s="277" t="s">
        <v>3492</v>
      </c>
      <c r="H1567" s="280" t="str">
        <f>IF(OR(AND('FIN1-SOURCE'!AV95="",'FIN1-SOURCE'!AW95=""),AND('FIN1-SOURCE'!BE95="",'FIN1-SOURCE'!BF95=""),AND('FIN1-SOURCE'!AW95="K",'FIN1-SOURCE'!BF95="K"),OR('FIN1-SOURCE'!AW95="O",'FIN1-SOURCE'!BF95="O")),"",SUM('FIN1-SOURCE'!AV95,'FIN1-SOURCE'!BE95))</f>
        <v/>
      </c>
      <c r="I1567" s="280" t="str">
        <f xml:space="preserve"> IF(AND(OR(AND('FIN1-SOURCE'!AW95="O",'FIN1-SOURCE'!BF95="O"),AND('FIN1-SOURCE'!AW95="K",'FIN1-SOURCE'!BF95="K")),SUM('FIN1-SOURCE'!AV95,'FIN1-SOURCE'!BE95)=0,ISNUMBER('FIN1-SOURCE'!BN95)),"",IF(OR('FIN1-SOURCE'!AW95="O",'FIN1-SOURCE'!BF95="O"),"O",IF(AND('FIN1-SOURCE'!AW95='FIN1-SOURCE'!BF95,OR('FIN1-SOURCE'!AW95="K",'FIN1-SOURCE'!AW95="W",'FIN1-SOURCE'!AW95="M")),UPPER( 'FIN1-SOURCE'!AW95),"")))</f>
        <v/>
      </c>
      <c r="J1567" s="281" t="s">
        <v>711</v>
      </c>
      <c r="K1567" s="280" t="str">
        <f>IF(AND(ISBLANK('FIN1-SOURCE'!BN95),$L$1567&lt;&gt;"M"),"",'FIN1-SOURCE'!BN95)</f>
        <v/>
      </c>
      <c r="L1567" s="280" t="str">
        <f>IF(ISBLANK('FIN1-SOURCE'!BO95),"",'FIN1-SOURCE'!BO95)</f>
        <v/>
      </c>
      <c r="M1567" s="257" t="str">
        <f t="shared" si="25"/>
        <v>OK</v>
      </c>
      <c r="N1567" s="15"/>
    </row>
    <row r="1568" spans="1:14" ht="45" x14ac:dyDescent="0.25">
      <c r="A1568" s="257" t="s">
        <v>834</v>
      </c>
      <c r="B1568" s="257" t="s">
        <v>8102</v>
      </c>
      <c r="C1568" s="257" t="s">
        <v>688</v>
      </c>
      <c r="D1568" s="277" t="s">
        <v>8103</v>
      </c>
      <c r="E1568" s="278" t="s">
        <v>711</v>
      </c>
      <c r="F1568" s="279" t="s">
        <v>688</v>
      </c>
      <c r="G1568" s="277" t="s">
        <v>3493</v>
      </c>
      <c r="H1568" s="280" t="str">
        <f>IF(OR(AND('FIN1-SOURCE'!BN93="",'FIN1-SOURCE'!BO93=""),AND('FIN1-SOURCE'!BN94="",'FIN1-SOURCE'!BO94=""),AND('FIN1-SOURCE'!BN95="",'FIN1-SOURCE'!BO95=""),AND('FIN1-SOURCE'!BO93="K",'FIN1-SOURCE'!BO94="K",'FIN1-SOURCE'!BO95="K"),OR('FIN1-SOURCE'!BO93="O",'FIN1-SOURCE'!BO94="O",'FIN1-SOURCE'!BO95="O")),"",SUM('FIN1-SOURCE'!BN93,'FIN1-SOURCE'!BN94,'FIN1-SOURCE'!BN95))</f>
        <v/>
      </c>
      <c r="I1568" s="280" t="str">
        <f>IF(AND(OR(AND('FIN1-SOURCE'!BO93="O",'FIN1-SOURCE'!BO94="O",'FIN1-SOURCE'!BO95="O"),AND('FIN1-SOURCE'!BO93="K",'FIN1-SOURCE'!BO94="K",'FIN1-SOURCE'!BO95="K")),SUM('FIN1-SOURCE'!BN93,'FIN1-SOURCE'!BN94,'FIN1-SOURCE'!BN95)=0,ISNUMBER('FIN1-SOURCE'!BN96)),"",IF(OR('FIN1-SOURCE'!BO93="O",'FIN1-SOURCE'!BO94="O",'FIN1-SOURCE'!BO95="O"),"O",IF(AND('FIN1-SOURCE'!BO93='FIN1-SOURCE'!BO94,'FIN1-SOURCE'!BO94='FIN1-SOURCE'!BO95,OR('FIN1-SOURCE'!BO93="K",'FIN1-SOURCE'!BO93="W",'FIN1-SOURCE'!BO93="M")), UPPER('FIN1-SOURCE'!BO93),"")))</f>
        <v/>
      </c>
      <c r="J1568" s="281" t="s">
        <v>711</v>
      </c>
      <c r="K1568" s="280" t="str">
        <f>IF(AND(ISBLANK('FIN1-SOURCE'!BN96),$L$1568&lt;&gt;"M"),"",'FIN1-SOURCE'!BN96)</f>
        <v/>
      </c>
      <c r="L1568" s="280" t="str">
        <f>IF(ISBLANK('FIN1-SOURCE'!BO96),"",'FIN1-SOURCE'!BO96)</f>
        <v/>
      </c>
      <c r="M1568" s="257" t="str">
        <f t="shared" si="25"/>
        <v>OK</v>
      </c>
      <c r="N1568" s="15"/>
    </row>
    <row r="1569" spans="1:14" ht="33.75" x14ac:dyDescent="0.25">
      <c r="A1569" s="257" t="s">
        <v>834</v>
      </c>
      <c r="B1569" s="257" t="s">
        <v>8104</v>
      </c>
      <c r="C1569" s="257" t="s">
        <v>688</v>
      </c>
      <c r="D1569" s="277" t="s">
        <v>8105</v>
      </c>
      <c r="E1569" s="278" t="s">
        <v>711</v>
      </c>
      <c r="F1569" s="279" t="s">
        <v>688</v>
      </c>
      <c r="G1569" s="277" t="s">
        <v>3494</v>
      </c>
      <c r="H1569" s="280" t="str">
        <f>IF(OR(AND('FIN1-SOURCE'!BN91="",'FIN1-SOURCE'!BO91=""),AND('FIN1-SOURCE'!BN96="",'FIN1-SOURCE'!BO96=""),AND('FIN1-SOURCE'!BO91="K",'FIN1-SOURCE'!BO96="K"),OR('FIN1-SOURCE'!BO91="O",'FIN1-SOURCE'!BO96="O")),"",SUM('FIN1-SOURCE'!BN91,'FIN1-SOURCE'!BN96))</f>
        <v/>
      </c>
      <c r="I1569" s="280" t="str">
        <f>IF(AND(OR(AND('FIN1-SOURCE'!BO91="O",'FIN1-SOURCE'!BO96="O"),AND('FIN1-SOURCE'!BO91="K",'FIN1-SOURCE'!BO96="K")),SUM('FIN1-SOURCE'!BN91,'FIN1-SOURCE'!BN96)=0,ISNUMBER('FIN1-SOURCE'!BN97)),"",IF(OR('FIN1-SOURCE'!BO91="O",'FIN1-SOURCE'!BO96="O"),"O",IF(AND('FIN1-SOURCE'!BO91='FIN1-SOURCE'!BO96,OR('FIN1-SOURCE'!BO91="K",'FIN1-SOURCE'!BO91="W",'FIN1-SOURCE'!BO91="M")), UPPER('FIN1-SOURCE'!BO91),"")))</f>
        <v/>
      </c>
      <c r="J1569" s="281" t="s">
        <v>711</v>
      </c>
      <c r="K1569" s="280" t="str">
        <f>IF(AND(ISBLANK('FIN1-SOURCE'!BN97),$L$1569&lt;&gt;"M"),"",'FIN1-SOURCE'!BN97)</f>
        <v/>
      </c>
      <c r="L1569" s="280" t="str">
        <f>IF(ISBLANK('FIN1-SOURCE'!BO97),"",'FIN1-SOURCE'!BO97)</f>
        <v/>
      </c>
      <c r="M1569" s="257" t="str">
        <f t="shared" si="25"/>
        <v>OK</v>
      </c>
      <c r="N1569" s="15"/>
    </row>
    <row r="1570" spans="1:14" ht="33.75" x14ac:dyDescent="0.25">
      <c r="A1570" s="257" t="s">
        <v>834</v>
      </c>
      <c r="B1570" s="257" t="s">
        <v>3495</v>
      </c>
      <c r="C1570" s="257" t="s">
        <v>688</v>
      </c>
      <c r="D1570" s="277" t="s">
        <v>3496</v>
      </c>
      <c r="E1570" s="278" t="s">
        <v>711</v>
      </c>
      <c r="F1570" s="279" t="s">
        <v>688</v>
      </c>
      <c r="G1570" s="277" t="s">
        <v>3497</v>
      </c>
      <c r="H1570" s="280" t="str">
        <f>IF(OR(AND('FIN1-SOURCE'!AV98="",'FIN1-SOURCE'!AW98=""),AND('FIN1-SOURCE'!BE98="",'FIN1-SOURCE'!BF98=""),AND('FIN1-SOURCE'!AW98="K",'FIN1-SOURCE'!BF98="K"),OR('FIN1-SOURCE'!AW98="O",'FIN1-SOURCE'!BF98="O")),"",SUM('FIN1-SOURCE'!AV98,'FIN1-SOURCE'!BE98))</f>
        <v/>
      </c>
      <c r="I1570" s="280" t="str">
        <f xml:space="preserve"> IF(AND(OR(AND('FIN1-SOURCE'!AW98="O",'FIN1-SOURCE'!BF98="O"),AND('FIN1-SOURCE'!AW98="K",'FIN1-SOURCE'!BF98="K")),SUM('FIN1-SOURCE'!AV98,'FIN1-SOURCE'!BE98)=0,ISNUMBER('FIN1-SOURCE'!BN98)),"",IF(OR('FIN1-SOURCE'!AW98="O",'FIN1-SOURCE'!BF98="O"),"O",IF(AND('FIN1-SOURCE'!AW98='FIN1-SOURCE'!BF98,OR('FIN1-SOURCE'!AW98="K",'FIN1-SOURCE'!AW98="W",'FIN1-SOURCE'!AW98="M")),UPPER( 'FIN1-SOURCE'!AW98),"")))</f>
        <v/>
      </c>
      <c r="J1570" s="281" t="s">
        <v>711</v>
      </c>
      <c r="K1570" s="280" t="str">
        <f>IF(AND(ISBLANK('FIN1-SOURCE'!BN98),$L$1570&lt;&gt;"M"),"",'FIN1-SOURCE'!BN98)</f>
        <v/>
      </c>
      <c r="L1570" s="280" t="str">
        <f>IF(ISBLANK('FIN1-SOURCE'!BO98),"",'FIN1-SOURCE'!BO98)</f>
        <v/>
      </c>
      <c r="M1570" s="257" t="str">
        <f t="shared" si="25"/>
        <v>OK</v>
      </c>
      <c r="N1570" s="15"/>
    </row>
    <row r="1571" spans="1:14" ht="33.75" x14ac:dyDescent="0.25">
      <c r="A1571" s="257" t="s">
        <v>834</v>
      </c>
      <c r="B1571" s="257" t="s">
        <v>3498</v>
      </c>
      <c r="C1571" s="257" t="s">
        <v>688</v>
      </c>
      <c r="D1571" s="277" t="s">
        <v>3499</v>
      </c>
      <c r="E1571" s="278" t="s">
        <v>711</v>
      </c>
      <c r="F1571" s="279" t="s">
        <v>688</v>
      </c>
      <c r="G1571" s="277" t="s">
        <v>3500</v>
      </c>
      <c r="H1571" s="280" t="str">
        <f>IF(OR(AND('FIN1-SOURCE'!AV99="",'FIN1-SOURCE'!AW99=""),AND('FIN1-SOURCE'!BE99="",'FIN1-SOURCE'!BF99=""),AND('FIN1-SOURCE'!AW99="K",'FIN1-SOURCE'!BF99="K"),OR('FIN1-SOURCE'!AW99="O",'FIN1-SOURCE'!BF99="O")),"",SUM('FIN1-SOURCE'!AV99,'FIN1-SOURCE'!BE99))</f>
        <v/>
      </c>
      <c r="I1571" s="280" t="str">
        <f xml:space="preserve"> IF(AND(OR(AND('FIN1-SOURCE'!AW99="O",'FIN1-SOURCE'!BF99="O"),AND('FIN1-SOURCE'!AW99="K",'FIN1-SOURCE'!BF99="K")),SUM('FIN1-SOURCE'!AV99,'FIN1-SOURCE'!BE99)=0,ISNUMBER('FIN1-SOURCE'!BN99)),"",IF(OR('FIN1-SOURCE'!AW99="O",'FIN1-SOURCE'!BF99="O"),"O",IF(AND('FIN1-SOURCE'!AW99='FIN1-SOURCE'!BF99,OR('FIN1-SOURCE'!AW99="K",'FIN1-SOURCE'!AW99="W",'FIN1-SOURCE'!AW99="M")),UPPER( 'FIN1-SOURCE'!AW99),"")))</f>
        <v/>
      </c>
      <c r="J1571" s="281" t="s">
        <v>711</v>
      </c>
      <c r="K1571" s="280" t="str">
        <f>IF(AND(ISBLANK('FIN1-SOURCE'!BN99),$L$1571&lt;&gt;"M"),"",'FIN1-SOURCE'!BN99)</f>
        <v/>
      </c>
      <c r="L1571" s="280" t="str">
        <f>IF(ISBLANK('FIN1-SOURCE'!BO99),"",'FIN1-SOURCE'!BO99)</f>
        <v/>
      </c>
      <c r="M1571" s="257" t="str">
        <f t="shared" si="25"/>
        <v>OK</v>
      </c>
      <c r="N1571" s="15"/>
    </row>
    <row r="1572" spans="1:14" ht="33.75" x14ac:dyDescent="0.25">
      <c r="A1572" s="257" t="s">
        <v>834</v>
      </c>
      <c r="B1572" s="257" t="s">
        <v>8106</v>
      </c>
      <c r="C1572" s="257" t="s">
        <v>688</v>
      </c>
      <c r="D1572" s="277" t="s">
        <v>8107</v>
      </c>
      <c r="E1572" s="278" t="s">
        <v>711</v>
      </c>
      <c r="F1572" s="279" t="s">
        <v>688</v>
      </c>
      <c r="G1572" s="277" t="s">
        <v>3501</v>
      </c>
      <c r="H1572" s="280" t="str">
        <f>IF(OR(AND('FIN1-SOURCE'!AV100="",'FIN1-SOURCE'!AW100=""),AND('FIN1-SOURCE'!BE100="",'FIN1-SOURCE'!BF100=""),AND('FIN1-SOURCE'!AW100="K",'FIN1-SOURCE'!BF100="K"),OR('FIN1-SOURCE'!AW100="O",'FIN1-SOURCE'!BF100="O")),"",SUM('FIN1-SOURCE'!AV100,'FIN1-SOURCE'!BE100))</f>
        <v/>
      </c>
      <c r="I1572" s="280" t="str">
        <f xml:space="preserve"> IF(AND(OR(AND('FIN1-SOURCE'!AW100="O",'FIN1-SOURCE'!BF100="O"),AND('FIN1-SOURCE'!AW100="K",'FIN1-SOURCE'!BF100="K")),SUM('FIN1-SOURCE'!AV100,'FIN1-SOURCE'!BE100)=0,ISNUMBER('FIN1-SOURCE'!BN100)),"",IF(OR('FIN1-SOURCE'!AW100="O",'FIN1-SOURCE'!BF100="O"),"O",IF(AND('FIN1-SOURCE'!AW100='FIN1-SOURCE'!BF100,OR('FIN1-SOURCE'!AW100="K",'FIN1-SOURCE'!AW100="W",'FIN1-SOURCE'!AW100="M")),UPPER( 'FIN1-SOURCE'!AW100),"")))</f>
        <v/>
      </c>
      <c r="J1572" s="281" t="s">
        <v>711</v>
      </c>
      <c r="K1572" s="280" t="str">
        <f>IF(AND(ISBLANK('FIN1-SOURCE'!BN100),$L$1572&lt;&gt;"M"),"",'FIN1-SOURCE'!BN100)</f>
        <v/>
      </c>
      <c r="L1572" s="280" t="str">
        <f>IF(ISBLANK('FIN1-SOURCE'!BO100),"",'FIN1-SOURCE'!BO100)</f>
        <v/>
      </c>
      <c r="M1572" s="257" t="str">
        <f t="shared" si="25"/>
        <v>OK</v>
      </c>
      <c r="N1572" s="15"/>
    </row>
    <row r="1573" spans="1:14" ht="33.75" x14ac:dyDescent="0.25">
      <c r="A1573" s="257" t="s">
        <v>834</v>
      </c>
      <c r="B1573" s="257" t="s">
        <v>8108</v>
      </c>
      <c r="C1573" s="257" t="s">
        <v>688</v>
      </c>
      <c r="D1573" s="277" t="s">
        <v>8109</v>
      </c>
      <c r="E1573" s="278" t="s">
        <v>711</v>
      </c>
      <c r="F1573" s="279" t="s">
        <v>688</v>
      </c>
      <c r="G1573" s="277" t="s">
        <v>3502</v>
      </c>
      <c r="H1573" s="280" t="str">
        <f>IF(OR(AND('FIN1-SOURCE'!BN99="",'FIN1-SOURCE'!BO99=""),AND('FIN1-SOURCE'!BN100="",'FIN1-SOURCE'!BO100=""),AND('FIN1-SOURCE'!BO99="K",'FIN1-SOURCE'!BO100="K"),OR('FIN1-SOURCE'!BO99="O",'FIN1-SOURCE'!BO100="O")),"",SUM('FIN1-SOURCE'!BN99,'FIN1-SOURCE'!BN100))</f>
        <v/>
      </c>
      <c r="I1573" s="280" t="str">
        <f>IF(AND(OR(AND('FIN1-SOURCE'!BO99="O",'FIN1-SOURCE'!BO100="O"),AND('FIN1-SOURCE'!BO99="K",'FIN1-SOURCE'!BO100="K")),SUM('FIN1-SOURCE'!BN99,'FIN1-SOURCE'!BN100)=0,ISNUMBER('FIN1-SOURCE'!BN101)),"",IF(OR('FIN1-SOURCE'!BO99="O",'FIN1-SOURCE'!BO100="O"),"O",IF(AND('FIN1-SOURCE'!BO99='FIN1-SOURCE'!BO100,OR('FIN1-SOURCE'!BO99="K",'FIN1-SOURCE'!BO99="W",'FIN1-SOURCE'!BO99="M")), UPPER('FIN1-SOURCE'!BO99),"")))</f>
        <v/>
      </c>
      <c r="J1573" s="281" t="s">
        <v>711</v>
      </c>
      <c r="K1573" s="280" t="str">
        <f>IF(AND(ISBLANK('FIN1-SOURCE'!BN101),$L$1573&lt;&gt;"M"),"",'FIN1-SOURCE'!BN101)</f>
        <v/>
      </c>
      <c r="L1573" s="280" t="str">
        <f>IF(ISBLANK('FIN1-SOURCE'!BO101),"",'FIN1-SOURCE'!BO101)</f>
        <v/>
      </c>
      <c r="M1573" s="257" t="str">
        <f t="shared" si="25"/>
        <v>OK</v>
      </c>
      <c r="N1573" s="15"/>
    </row>
    <row r="1574" spans="1:14" ht="33.75" x14ac:dyDescent="0.25">
      <c r="A1574" s="257" t="s">
        <v>834</v>
      </c>
      <c r="B1574" s="257" t="s">
        <v>8110</v>
      </c>
      <c r="C1574" s="257" t="s">
        <v>688</v>
      </c>
      <c r="D1574" s="277" t="s">
        <v>8111</v>
      </c>
      <c r="E1574" s="278" t="s">
        <v>711</v>
      </c>
      <c r="F1574" s="279" t="s">
        <v>688</v>
      </c>
      <c r="G1574" s="277" t="s">
        <v>3503</v>
      </c>
      <c r="H1574" s="280" t="str">
        <f>IF(OR(AND('FIN1-SOURCE'!BN98="",'FIN1-SOURCE'!BO98=""),AND('FIN1-SOURCE'!BN101="",'FIN1-SOURCE'!BO101=""),AND('FIN1-SOURCE'!BO98="K",'FIN1-SOURCE'!BO101="K"),OR('FIN1-SOURCE'!BO98="O",'FIN1-SOURCE'!BO101="O")),"",SUM('FIN1-SOURCE'!BN98,'FIN1-SOURCE'!BN101))</f>
        <v/>
      </c>
      <c r="I1574" s="280" t="str">
        <f>IF(AND(OR(AND('FIN1-SOURCE'!BO98="O",'FIN1-SOURCE'!BO101="O"),AND('FIN1-SOURCE'!BO98="K",'FIN1-SOURCE'!BO101="K")),SUM('FIN1-SOURCE'!BN98,'FIN1-SOURCE'!BN101)=0,ISNUMBER('FIN1-SOURCE'!BN102)),"",IF(OR('FIN1-SOURCE'!BO98="O",'FIN1-SOURCE'!BO101="O"),"O",IF(AND('FIN1-SOURCE'!BO98='FIN1-SOURCE'!BO101,OR('FIN1-SOURCE'!BO98="K",'FIN1-SOURCE'!BO98="W",'FIN1-SOURCE'!BO98="M")), UPPER('FIN1-SOURCE'!BO98),"")))</f>
        <v/>
      </c>
      <c r="J1574" s="281" t="s">
        <v>711</v>
      </c>
      <c r="K1574" s="280" t="str">
        <f>IF(AND(ISBLANK('FIN1-SOURCE'!BN102),$L$1574&lt;&gt;"M"),"",'FIN1-SOURCE'!BN102)</f>
        <v/>
      </c>
      <c r="L1574" s="280" t="str">
        <f>IF(ISBLANK('FIN1-SOURCE'!BO102),"",'FIN1-SOURCE'!BO102)</f>
        <v/>
      </c>
      <c r="M1574" s="257" t="str">
        <f t="shared" si="25"/>
        <v>OK</v>
      </c>
      <c r="N1574" s="15"/>
    </row>
    <row r="1575" spans="1:14" ht="33.75" x14ac:dyDescent="0.25">
      <c r="A1575" s="257" t="s">
        <v>834</v>
      </c>
      <c r="B1575" s="257" t="s">
        <v>3504</v>
      </c>
      <c r="C1575" s="257" t="s">
        <v>688</v>
      </c>
      <c r="D1575" s="277" t="s">
        <v>3505</v>
      </c>
      <c r="E1575" s="278" t="s">
        <v>711</v>
      </c>
      <c r="F1575" s="279" t="s">
        <v>688</v>
      </c>
      <c r="G1575" s="277" t="s">
        <v>3506</v>
      </c>
      <c r="H1575" s="280" t="str">
        <f>IF(OR(AND('FIN1-SOURCE'!AV103="",'FIN1-SOURCE'!AW103=""),AND('FIN1-SOURCE'!BE103="",'FIN1-SOURCE'!BF103=""),AND('FIN1-SOURCE'!AW103="K",'FIN1-SOURCE'!BF103="K"),OR('FIN1-SOURCE'!AW103="O",'FIN1-SOURCE'!BF103="O")),"",SUM('FIN1-SOURCE'!AV103,'FIN1-SOURCE'!BE103))</f>
        <v/>
      </c>
      <c r="I1575" s="280" t="str">
        <f xml:space="preserve"> IF(AND(OR(AND('FIN1-SOURCE'!AW103="O",'FIN1-SOURCE'!BF103="O"),AND('FIN1-SOURCE'!AW103="K",'FIN1-SOURCE'!BF103="K")),SUM('FIN1-SOURCE'!AV103,'FIN1-SOURCE'!BE103)=0,ISNUMBER('FIN1-SOURCE'!BN103)),"",IF(OR('FIN1-SOURCE'!AW103="O",'FIN1-SOURCE'!BF103="O"),"O",IF(AND('FIN1-SOURCE'!AW103='FIN1-SOURCE'!BF103,OR('FIN1-SOURCE'!AW103="K",'FIN1-SOURCE'!AW103="W",'FIN1-SOURCE'!AW103="M")),UPPER( 'FIN1-SOURCE'!AW103),"")))</f>
        <v/>
      </c>
      <c r="J1575" s="281" t="s">
        <v>711</v>
      </c>
      <c r="K1575" s="280" t="str">
        <f>IF(AND(ISBLANK('FIN1-SOURCE'!BN103),$L$1575&lt;&gt;"M"),"",'FIN1-SOURCE'!BN103)</f>
        <v/>
      </c>
      <c r="L1575" s="280" t="str">
        <f>IF(ISBLANK('FIN1-SOURCE'!BO103),"",'FIN1-SOURCE'!BO103)</f>
        <v/>
      </c>
      <c r="M1575" s="257" t="str">
        <f t="shared" si="25"/>
        <v>OK</v>
      </c>
      <c r="N1575" s="15"/>
    </row>
    <row r="1576" spans="1:14" ht="33.75" x14ac:dyDescent="0.25">
      <c r="A1576" s="257" t="s">
        <v>834</v>
      </c>
      <c r="B1576" s="257" t="s">
        <v>3507</v>
      </c>
      <c r="C1576" s="257" t="s">
        <v>688</v>
      </c>
      <c r="D1576" s="277" t="s">
        <v>3508</v>
      </c>
      <c r="E1576" s="278" t="s">
        <v>711</v>
      </c>
      <c r="F1576" s="279" t="s">
        <v>688</v>
      </c>
      <c r="G1576" s="277" t="s">
        <v>3509</v>
      </c>
      <c r="H1576" s="280" t="str">
        <f>IF(OR(AND('FIN1-SOURCE'!AV104="",'FIN1-SOURCE'!AW104=""),AND('FIN1-SOURCE'!BE104="",'FIN1-SOURCE'!BF104=""),AND('FIN1-SOURCE'!AW104="K",'FIN1-SOURCE'!BF104="K"),OR('FIN1-SOURCE'!AW104="O",'FIN1-SOURCE'!BF104="O")),"",SUM('FIN1-SOURCE'!AV104,'FIN1-SOURCE'!BE104))</f>
        <v/>
      </c>
      <c r="I1576" s="280" t="str">
        <f xml:space="preserve"> IF(AND(OR(AND('FIN1-SOURCE'!AW104="O",'FIN1-SOURCE'!BF104="O"),AND('FIN1-SOURCE'!AW104="K",'FIN1-SOURCE'!BF104="K")),SUM('FIN1-SOURCE'!AV104,'FIN1-SOURCE'!BE104)=0,ISNUMBER('FIN1-SOURCE'!BN104)),"",IF(OR('FIN1-SOURCE'!AW104="O",'FIN1-SOURCE'!BF104="O"),"O",IF(AND('FIN1-SOURCE'!AW104='FIN1-SOURCE'!BF104,OR('FIN1-SOURCE'!AW104="K",'FIN1-SOURCE'!AW104="W",'FIN1-SOURCE'!AW104="M")),UPPER( 'FIN1-SOURCE'!AW104),"")))</f>
        <v/>
      </c>
      <c r="J1576" s="281" t="s">
        <v>711</v>
      </c>
      <c r="K1576" s="280" t="str">
        <f>IF(AND(ISBLANK('FIN1-SOURCE'!BN104),$L$1576&lt;&gt;"M"),"",'FIN1-SOURCE'!BN104)</f>
        <v/>
      </c>
      <c r="L1576" s="280" t="str">
        <f>IF(ISBLANK('FIN1-SOURCE'!BO104),"",'FIN1-SOURCE'!BO104)</f>
        <v/>
      </c>
      <c r="M1576" s="257" t="str">
        <f t="shared" si="25"/>
        <v>OK</v>
      </c>
      <c r="N1576" s="15"/>
    </row>
    <row r="1577" spans="1:14" ht="33.75" x14ac:dyDescent="0.25">
      <c r="A1577" s="257" t="s">
        <v>834</v>
      </c>
      <c r="B1577" s="257" t="s">
        <v>3510</v>
      </c>
      <c r="C1577" s="257" t="s">
        <v>688</v>
      </c>
      <c r="D1577" s="277" t="s">
        <v>3511</v>
      </c>
      <c r="E1577" s="278" t="s">
        <v>711</v>
      </c>
      <c r="F1577" s="279" t="s">
        <v>688</v>
      </c>
      <c r="G1577" s="277" t="s">
        <v>3512</v>
      </c>
      <c r="H1577" s="280" t="str">
        <f>IF(OR(AND('FIN1-SOURCE'!AV105="",'FIN1-SOURCE'!AW105=""),AND('FIN1-SOURCE'!BE105="",'FIN1-SOURCE'!BF105=""),AND('FIN1-SOURCE'!AW105="K",'FIN1-SOURCE'!BF105="K"),OR('FIN1-SOURCE'!AW105="O",'FIN1-SOURCE'!BF105="O")),"",SUM('FIN1-SOURCE'!AV105,'FIN1-SOURCE'!BE105))</f>
        <v/>
      </c>
      <c r="I1577" s="280" t="str">
        <f xml:space="preserve"> IF(AND(OR(AND('FIN1-SOURCE'!AW105="O",'FIN1-SOURCE'!BF105="O"),AND('FIN1-SOURCE'!AW105="K",'FIN1-SOURCE'!BF105="K")),SUM('FIN1-SOURCE'!AV105,'FIN1-SOURCE'!BE105)=0,ISNUMBER('FIN1-SOURCE'!BN105)),"",IF(OR('FIN1-SOURCE'!AW105="O",'FIN1-SOURCE'!BF105="O"),"O",IF(AND('FIN1-SOURCE'!AW105='FIN1-SOURCE'!BF105,OR('FIN1-SOURCE'!AW105="K",'FIN1-SOURCE'!AW105="W",'FIN1-SOURCE'!AW105="M")),UPPER( 'FIN1-SOURCE'!AW105),"")))</f>
        <v/>
      </c>
      <c r="J1577" s="281" t="s">
        <v>711</v>
      </c>
      <c r="K1577" s="280" t="str">
        <f>IF(AND(ISBLANK('FIN1-SOURCE'!BN105),$L$1577&lt;&gt;"M"),"",'FIN1-SOURCE'!BN105)</f>
        <v/>
      </c>
      <c r="L1577" s="280" t="str">
        <f>IF(ISBLANK('FIN1-SOURCE'!BO105),"",'FIN1-SOURCE'!BO105)</f>
        <v/>
      </c>
      <c r="M1577" s="257" t="str">
        <f t="shared" si="25"/>
        <v>OK</v>
      </c>
      <c r="N1577" s="15"/>
    </row>
    <row r="1578" spans="1:14" ht="33.75" x14ac:dyDescent="0.25">
      <c r="A1578" s="257" t="s">
        <v>834</v>
      </c>
      <c r="B1578" s="257" t="s">
        <v>8112</v>
      </c>
      <c r="C1578" s="257" t="s">
        <v>688</v>
      </c>
      <c r="D1578" s="277" t="s">
        <v>8113</v>
      </c>
      <c r="E1578" s="278" t="s">
        <v>711</v>
      </c>
      <c r="F1578" s="279" t="s">
        <v>688</v>
      </c>
      <c r="G1578" s="277" t="s">
        <v>3513</v>
      </c>
      <c r="H1578" s="280" t="str">
        <f>IF(OR(AND('FIN1-SOURCE'!AV106="",'FIN1-SOURCE'!AW106=""),AND('FIN1-SOURCE'!BE106="",'FIN1-SOURCE'!BF106=""),AND('FIN1-SOURCE'!AW106="K",'FIN1-SOURCE'!BF106="K"),OR('FIN1-SOURCE'!AW106="O",'FIN1-SOURCE'!BF106="O")),"",SUM('FIN1-SOURCE'!AV106,'FIN1-SOURCE'!BE106))</f>
        <v/>
      </c>
      <c r="I1578" s="280" t="str">
        <f xml:space="preserve"> IF(AND(OR(AND('FIN1-SOURCE'!AW106="O",'FIN1-SOURCE'!BF106="O"),AND('FIN1-SOURCE'!AW106="K",'FIN1-SOURCE'!BF106="K")),SUM('FIN1-SOURCE'!AV106,'FIN1-SOURCE'!BE106)=0,ISNUMBER('FIN1-SOURCE'!BN106)),"",IF(OR('FIN1-SOURCE'!AW106="O",'FIN1-SOURCE'!BF106="O"),"O",IF(AND('FIN1-SOURCE'!AW106='FIN1-SOURCE'!BF106,OR('FIN1-SOURCE'!AW106="K",'FIN1-SOURCE'!AW106="W",'FIN1-SOURCE'!AW106="M")),UPPER( 'FIN1-SOURCE'!AW106),"")))</f>
        <v/>
      </c>
      <c r="J1578" s="281" t="s">
        <v>711</v>
      </c>
      <c r="K1578" s="280" t="str">
        <f>IF(AND(ISBLANK('FIN1-SOURCE'!BN106),$L$1578&lt;&gt;"M"),"",'FIN1-SOURCE'!BN106)</f>
        <v/>
      </c>
      <c r="L1578" s="280" t="str">
        <f>IF(ISBLANK('FIN1-SOURCE'!BO106),"",'FIN1-SOURCE'!BO106)</f>
        <v/>
      </c>
      <c r="M1578" s="257" t="str">
        <f t="shared" si="25"/>
        <v>OK</v>
      </c>
      <c r="N1578" s="15"/>
    </row>
    <row r="1579" spans="1:14" ht="45" x14ac:dyDescent="0.25">
      <c r="A1579" s="257" t="s">
        <v>834</v>
      </c>
      <c r="B1579" s="257" t="s">
        <v>8114</v>
      </c>
      <c r="C1579" s="257" t="s">
        <v>688</v>
      </c>
      <c r="D1579" s="277" t="s">
        <v>8115</v>
      </c>
      <c r="E1579" s="278" t="s">
        <v>711</v>
      </c>
      <c r="F1579" s="279" t="s">
        <v>688</v>
      </c>
      <c r="G1579" s="277" t="s">
        <v>3514</v>
      </c>
      <c r="H1579" s="280" t="str">
        <f>IF(OR(AND('FIN1-SOURCE'!BN104="",'FIN1-SOURCE'!BO104=""),AND('FIN1-SOURCE'!BN105="",'FIN1-SOURCE'!BO105=""),AND('FIN1-SOURCE'!BN106="",'FIN1-SOURCE'!BO106=""),AND('FIN1-SOURCE'!BO104="K",'FIN1-SOURCE'!BO105="K",'FIN1-SOURCE'!BO106="K"),OR('FIN1-SOURCE'!BO104="O",'FIN1-SOURCE'!BO105="O",'FIN1-SOURCE'!BO106="O")),"",SUM('FIN1-SOURCE'!BN104,'FIN1-SOURCE'!BN105,'FIN1-SOURCE'!BN106))</f>
        <v/>
      </c>
      <c r="I1579" s="280" t="str">
        <f>IF(AND(OR(AND('FIN1-SOURCE'!BO104="O",'FIN1-SOURCE'!BO105="O",'FIN1-SOURCE'!BO106="O"),AND('FIN1-SOURCE'!BO104="K",'FIN1-SOURCE'!BO105="K",'FIN1-SOURCE'!BO106="K")),SUM('FIN1-SOURCE'!BN104,'FIN1-SOURCE'!BN105,'FIN1-SOURCE'!BN106)=0,ISNUMBER('FIN1-SOURCE'!BN107)),"",IF(OR('FIN1-SOURCE'!BO104="O",'FIN1-SOURCE'!BO105="O",'FIN1-SOURCE'!BO106="O"),"O",IF(AND('FIN1-SOURCE'!BO104='FIN1-SOURCE'!BO105,'FIN1-SOURCE'!BO105='FIN1-SOURCE'!BO106,OR('FIN1-SOURCE'!BO104="K",'FIN1-SOURCE'!BO104="W",'FIN1-SOURCE'!BO104="M")), UPPER('FIN1-SOURCE'!BO104),"")))</f>
        <v/>
      </c>
      <c r="J1579" s="281" t="s">
        <v>711</v>
      </c>
      <c r="K1579" s="280" t="str">
        <f>IF(AND(ISBLANK('FIN1-SOURCE'!BN107),$L$1579&lt;&gt;"M"),"",'FIN1-SOURCE'!BN107)</f>
        <v/>
      </c>
      <c r="L1579" s="280" t="str">
        <f>IF(ISBLANK('FIN1-SOURCE'!BO107),"",'FIN1-SOURCE'!BO107)</f>
        <v/>
      </c>
      <c r="M1579" s="257" t="str">
        <f t="shared" si="25"/>
        <v>OK</v>
      </c>
      <c r="N1579" s="15"/>
    </row>
    <row r="1580" spans="1:14" ht="33.75" x14ac:dyDescent="0.25">
      <c r="A1580" s="257" t="s">
        <v>834</v>
      </c>
      <c r="B1580" s="257" t="s">
        <v>8116</v>
      </c>
      <c r="C1580" s="257" t="s">
        <v>688</v>
      </c>
      <c r="D1580" s="277" t="s">
        <v>8117</v>
      </c>
      <c r="E1580" s="278" t="s">
        <v>711</v>
      </c>
      <c r="F1580" s="279" t="s">
        <v>688</v>
      </c>
      <c r="G1580" s="277" t="s">
        <v>3515</v>
      </c>
      <c r="H1580" s="280" t="str">
        <f>IF(OR(AND('FIN1-SOURCE'!BN102="",'FIN1-SOURCE'!BO102=""),AND('FIN1-SOURCE'!BN107="",'FIN1-SOURCE'!BO107=""),AND('FIN1-SOURCE'!BO102="K",'FIN1-SOURCE'!BO107="K"),OR('FIN1-SOURCE'!BO102="O",'FIN1-SOURCE'!BO107="O")),"",SUM('FIN1-SOURCE'!BN102,'FIN1-SOURCE'!BN107))</f>
        <v/>
      </c>
      <c r="I1580" s="280" t="str">
        <f>IF(AND(OR(AND('FIN1-SOURCE'!BO102="O",'FIN1-SOURCE'!BO107="O"),AND('FIN1-SOURCE'!BO102="K",'FIN1-SOURCE'!BO107="K")),SUM('FIN1-SOURCE'!BN102,'FIN1-SOURCE'!BN107)=0,ISNUMBER('FIN1-SOURCE'!BN108)),"",IF(OR('FIN1-SOURCE'!BO102="O",'FIN1-SOURCE'!BO107="O"),"O",IF(AND('FIN1-SOURCE'!BO102='FIN1-SOURCE'!BO107,OR('FIN1-SOURCE'!BO102="K",'FIN1-SOURCE'!BO102="W",'FIN1-SOURCE'!BO102="M")), UPPER('FIN1-SOURCE'!BO102),"")))</f>
        <v/>
      </c>
      <c r="J1580" s="281" t="s">
        <v>711</v>
      </c>
      <c r="K1580" s="280" t="str">
        <f>IF(AND(ISBLANK('FIN1-SOURCE'!BN108),$L$1580&lt;&gt;"M"),"",'FIN1-SOURCE'!BN108)</f>
        <v/>
      </c>
      <c r="L1580" s="280" t="str">
        <f>IF(ISBLANK('FIN1-SOURCE'!BO108),"",'FIN1-SOURCE'!BO108)</f>
        <v/>
      </c>
      <c r="M1580" s="257" t="str">
        <f t="shared" si="25"/>
        <v>OK</v>
      </c>
      <c r="N1580" s="15"/>
    </row>
    <row r="1581" spans="1:14" ht="33.75" x14ac:dyDescent="0.25">
      <c r="A1581" s="257" t="s">
        <v>834</v>
      </c>
      <c r="B1581" s="257" t="s">
        <v>3516</v>
      </c>
      <c r="C1581" s="257" t="s">
        <v>688</v>
      </c>
      <c r="D1581" s="277" t="s">
        <v>3517</v>
      </c>
      <c r="E1581" s="278" t="s">
        <v>711</v>
      </c>
      <c r="F1581" s="279" t="s">
        <v>688</v>
      </c>
      <c r="G1581" s="277" t="s">
        <v>3518</v>
      </c>
      <c r="H1581" s="280" t="str">
        <f>IF(OR(AND('FIN1-SOURCE'!AV109="",'FIN1-SOURCE'!AW109=""),AND('FIN1-SOURCE'!BE109="",'FIN1-SOURCE'!BF109=""),AND('FIN1-SOURCE'!AW109="K",'FIN1-SOURCE'!BF109="K"),OR('FIN1-SOURCE'!AW109="O",'FIN1-SOURCE'!BF109="O")),"",SUM('FIN1-SOURCE'!AV109,'FIN1-SOURCE'!BE109))</f>
        <v/>
      </c>
      <c r="I1581" s="280" t="str">
        <f xml:space="preserve"> IF(AND(OR(AND('FIN1-SOURCE'!AW109="O",'FIN1-SOURCE'!BF109="O"),AND('FIN1-SOURCE'!AW109="K",'FIN1-SOURCE'!BF109="K")),SUM('FIN1-SOURCE'!AV109,'FIN1-SOURCE'!BE109)=0,ISNUMBER('FIN1-SOURCE'!BN109)),"",IF(OR('FIN1-SOURCE'!AW109="O",'FIN1-SOURCE'!BF109="O"),"O",IF(AND('FIN1-SOURCE'!AW109='FIN1-SOURCE'!BF109,OR('FIN1-SOURCE'!AW109="K",'FIN1-SOURCE'!AW109="W",'FIN1-SOURCE'!AW109="M")),UPPER( 'FIN1-SOURCE'!AW109),"")))</f>
        <v/>
      </c>
      <c r="J1581" s="281" t="s">
        <v>711</v>
      </c>
      <c r="K1581" s="280" t="str">
        <f>IF(AND(ISBLANK('FIN1-SOURCE'!BN109),$L$1581&lt;&gt;"M"),"",'FIN1-SOURCE'!BN109)</f>
        <v/>
      </c>
      <c r="L1581" s="280" t="str">
        <f>IF(ISBLANK('FIN1-SOURCE'!BO109),"",'FIN1-SOURCE'!BO109)</f>
        <v/>
      </c>
      <c r="M1581" s="257" t="str">
        <f t="shared" si="25"/>
        <v>OK</v>
      </c>
      <c r="N1581" s="15"/>
    </row>
    <row r="1582" spans="1:14" ht="33.75" x14ac:dyDescent="0.25">
      <c r="A1582" s="257" t="s">
        <v>834</v>
      </c>
      <c r="B1582" s="257" t="s">
        <v>3519</v>
      </c>
      <c r="C1582" s="257" t="s">
        <v>688</v>
      </c>
      <c r="D1582" s="277" t="s">
        <v>3520</v>
      </c>
      <c r="E1582" s="278" t="s">
        <v>711</v>
      </c>
      <c r="F1582" s="279" t="s">
        <v>688</v>
      </c>
      <c r="G1582" s="277" t="s">
        <v>3521</v>
      </c>
      <c r="H1582" s="280" t="str">
        <f>IF(OR(AND('FIN1-SOURCE'!AV110="",'FIN1-SOURCE'!AW110=""),AND('FIN1-SOURCE'!BE110="",'FIN1-SOURCE'!BF110=""),AND('FIN1-SOURCE'!AW110="K",'FIN1-SOURCE'!BF110="K"),OR('FIN1-SOURCE'!AW110="O",'FIN1-SOURCE'!BF110="O")),"",SUM('FIN1-SOURCE'!AV110,'FIN1-SOURCE'!BE110))</f>
        <v/>
      </c>
      <c r="I1582" s="280" t="str">
        <f xml:space="preserve"> IF(AND(OR(AND('FIN1-SOURCE'!AW110="O",'FIN1-SOURCE'!BF110="O"),AND('FIN1-SOURCE'!AW110="K",'FIN1-SOURCE'!BF110="K")),SUM('FIN1-SOURCE'!AV110,'FIN1-SOURCE'!BE110)=0,ISNUMBER('FIN1-SOURCE'!BN110)),"",IF(OR('FIN1-SOURCE'!AW110="O",'FIN1-SOURCE'!BF110="O"),"O",IF(AND('FIN1-SOURCE'!AW110='FIN1-SOURCE'!BF110,OR('FIN1-SOURCE'!AW110="K",'FIN1-SOURCE'!AW110="W",'FIN1-SOURCE'!AW110="M")),UPPER( 'FIN1-SOURCE'!AW110),"")))</f>
        <v/>
      </c>
      <c r="J1582" s="281" t="s">
        <v>711</v>
      </c>
      <c r="K1582" s="280" t="str">
        <f>IF(AND(ISBLANK('FIN1-SOURCE'!BN110),$L$1582&lt;&gt;"M"),"",'FIN1-SOURCE'!BN110)</f>
        <v/>
      </c>
      <c r="L1582" s="280" t="str">
        <f>IF(ISBLANK('FIN1-SOURCE'!BO110),"",'FIN1-SOURCE'!BO110)</f>
        <v/>
      </c>
      <c r="M1582" s="257" t="str">
        <f t="shared" si="25"/>
        <v>OK</v>
      </c>
      <c r="N1582" s="15"/>
    </row>
    <row r="1583" spans="1:14" ht="33.75" x14ac:dyDescent="0.25">
      <c r="A1583" s="257" t="s">
        <v>834</v>
      </c>
      <c r="B1583" s="257" t="s">
        <v>8118</v>
      </c>
      <c r="C1583" s="257" t="s">
        <v>688</v>
      </c>
      <c r="D1583" s="277" t="s">
        <v>8119</v>
      </c>
      <c r="E1583" s="278" t="s">
        <v>711</v>
      </c>
      <c r="F1583" s="279" t="s">
        <v>688</v>
      </c>
      <c r="G1583" s="277" t="s">
        <v>3522</v>
      </c>
      <c r="H1583" s="280" t="str">
        <f>IF(OR(AND('FIN1-SOURCE'!AV111="",'FIN1-SOURCE'!AW111=""),AND('FIN1-SOURCE'!BE111="",'FIN1-SOURCE'!BF111=""),AND('FIN1-SOURCE'!AW111="K",'FIN1-SOURCE'!BF111="K"),OR('FIN1-SOURCE'!AW111="O",'FIN1-SOURCE'!BF111="O")),"",SUM('FIN1-SOURCE'!AV111,'FIN1-SOURCE'!BE111))</f>
        <v/>
      </c>
      <c r="I1583" s="280" t="str">
        <f xml:space="preserve"> IF(AND(OR(AND('FIN1-SOURCE'!AW111="O",'FIN1-SOURCE'!BF111="O"),AND('FIN1-SOURCE'!AW111="K",'FIN1-SOURCE'!BF111="K")),SUM('FIN1-SOURCE'!AV111,'FIN1-SOURCE'!BE111)=0,ISNUMBER('FIN1-SOURCE'!BN111)),"",IF(OR('FIN1-SOURCE'!AW111="O",'FIN1-SOURCE'!BF111="O"),"O",IF(AND('FIN1-SOURCE'!AW111='FIN1-SOURCE'!BF111,OR('FIN1-SOURCE'!AW111="K",'FIN1-SOURCE'!AW111="W",'FIN1-SOURCE'!AW111="M")),UPPER( 'FIN1-SOURCE'!AW111),"")))</f>
        <v/>
      </c>
      <c r="J1583" s="281" t="s">
        <v>711</v>
      </c>
      <c r="K1583" s="280" t="str">
        <f>IF(AND(ISBLANK('FIN1-SOURCE'!BN111),$L$1583&lt;&gt;"M"),"",'FIN1-SOURCE'!BN111)</f>
        <v/>
      </c>
      <c r="L1583" s="280" t="str">
        <f>IF(ISBLANK('FIN1-SOURCE'!BO111),"",'FIN1-SOURCE'!BO111)</f>
        <v/>
      </c>
      <c r="M1583" s="257" t="str">
        <f t="shared" si="25"/>
        <v>OK</v>
      </c>
      <c r="N1583" s="15"/>
    </row>
    <row r="1584" spans="1:14" ht="33.75" x14ac:dyDescent="0.25">
      <c r="A1584" s="257" t="s">
        <v>834</v>
      </c>
      <c r="B1584" s="257" t="s">
        <v>8120</v>
      </c>
      <c r="C1584" s="257" t="s">
        <v>688</v>
      </c>
      <c r="D1584" s="277" t="s">
        <v>8121</v>
      </c>
      <c r="E1584" s="278" t="s">
        <v>711</v>
      </c>
      <c r="F1584" s="279" t="s">
        <v>688</v>
      </c>
      <c r="G1584" s="277" t="s">
        <v>3523</v>
      </c>
      <c r="H1584" s="280" t="str">
        <f>IF(OR(AND('FIN1-SOURCE'!BN110="",'FIN1-SOURCE'!BO110=""),AND('FIN1-SOURCE'!BN111="",'FIN1-SOURCE'!BO111=""),AND('FIN1-SOURCE'!BO110="K",'FIN1-SOURCE'!BO111="K"),OR('FIN1-SOURCE'!BO110="O",'FIN1-SOURCE'!BO111="O")),"",SUM('FIN1-SOURCE'!BN110,'FIN1-SOURCE'!BN111))</f>
        <v/>
      </c>
      <c r="I1584" s="280" t="str">
        <f>IF(AND(OR(AND('FIN1-SOURCE'!BO110="O",'FIN1-SOURCE'!BO111="O"),AND('FIN1-SOURCE'!BO110="K",'FIN1-SOURCE'!BO111="K")),SUM('FIN1-SOURCE'!BN110,'FIN1-SOURCE'!BN111)=0,ISNUMBER('FIN1-SOURCE'!BN112)),"",IF(OR('FIN1-SOURCE'!BO110="O",'FIN1-SOURCE'!BO111="O"),"O",IF(AND('FIN1-SOURCE'!BO110='FIN1-SOURCE'!BO111,OR('FIN1-SOURCE'!BO110="K",'FIN1-SOURCE'!BO110="W",'FIN1-SOURCE'!BO110="M")), UPPER('FIN1-SOURCE'!BO110),"")))</f>
        <v/>
      </c>
      <c r="J1584" s="281" t="s">
        <v>711</v>
      </c>
      <c r="K1584" s="280" t="str">
        <f>IF(AND(ISBLANK('FIN1-SOURCE'!BN112),$L$1584&lt;&gt;"M"),"",'FIN1-SOURCE'!BN112)</f>
        <v/>
      </c>
      <c r="L1584" s="280" t="str">
        <f>IF(ISBLANK('FIN1-SOURCE'!BO112),"",'FIN1-SOURCE'!BO112)</f>
        <v/>
      </c>
      <c r="M1584" s="257" t="str">
        <f t="shared" si="25"/>
        <v>OK</v>
      </c>
      <c r="N1584" s="15"/>
    </row>
    <row r="1585" spans="1:14" ht="33.75" x14ac:dyDescent="0.25">
      <c r="A1585" s="257" t="s">
        <v>834</v>
      </c>
      <c r="B1585" s="257" t="s">
        <v>8122</v>
      </c>
      <c r="C1585" s="257" t="s">
        <v>688</v>
      </c>
      <c r="D1585" s="277" t="s">
        <v>8123</v>
      </c>
      <c r="E1585" s="278" t="s">
        <v>711</v>
      </c>
      <c r="F1585" s="279" t="s">
        <v>688</v>
      </c>
      <c r="G1585" s="277" t="s">
        <v>3524</v>
      </c>
      <c r="H1585" s="280" t="str">
        <f>IF(OR(AND('FIN1-SOURCE'!BN109="",'FIN1-SOURCE'!BO109=""),AND('FIN1-SOURCE'!BN112="",'FIN1-SOURCE'!BO112=""),AND('FIN1-SOURCE'!BO109="K",'FIN1-SOURCE'!BO112="K"),OR('FIN1-SOURCE'!BO109="O",'FIN1-SOURCE'!BO112="O")),"",SUM('FIN1-SOURCE'!BN109,'FIN1-SOURCE'!BN112))</f>
        <v/>
      </c>
      <c r="I1585" s="280" t="str">
        <f>IF(AND(OR(AND('FIN1-SOURCE'!BO109="O",'FIN1-SOURCE'!BO112="O"),AND('FIN1-SOURCE'!BO109="K",'FIN1-SOURCE'!BO112="K")),SUM('FIN1-SOURCE'!BN109,'FIN1-SOURCE'!BN112)=0,ISNUMBER('FIN1-SOURCE'!BN113)),"",IF(OR('FIN1-SOURCE'!BO109="O",'FIN1-SOURCE'!BO112="O"),"O",IF(AND('FIN1-SOURCE'!BO109='FIN1-SOURCE'!BO112,OR('FIN1-SOURCE'!BO109="K",'FIN1-SOURCE'!BO109="W",'FIN1-SOURCE'!BO109="M")), UPPER('FIN1-SOURCE'!BO109),"")))</f>
        <v/>
      </c>
      <c r="J1585" s="281" t="s">
        <v>711</v>
      </c>
      <c r="K1585" s="280" t="str">
        <f>IF(AND(ISBLANK('FIN1-SOURCE'!BN113),$L$1585&lt;&gt;"M"),"",'FIN1-SOURCE'!BN113)</f>
        <v/>
      </c>
      <c r="L1585" s="280" t="str">
        <f>IF(ISBLANK('FIN1-SOURCE'!BO113),"",'FIN1-SOURCE'!BO113)</f>
        <v/>
      </c>
      <c r="M1585" s="257" t="str">
        <f t="shared" ref="M1585:M1648" si="26">IF(AND(ISNUMBER(H1585),ISNUMBER(K1585)),IF(OR(ROUND(H1585,0)&lt;&gt;ROUND(K1585,0),I1585&lt;&gt;L1585),"Check","OK"),IF(OR(AND(H1585&lt;&gt;K1585,I1585&lt;&gt;"M",L1585&lt;&gt;"M"),I1585&lt;&gt;L1585),"Check","OK"))</f>
        <v>OK</v>
      </c>
      <c r="N1585" s="15"/>
    </row>
    <row r="1586" spans="1:14" ht="33.75" x14ac:dyDescent="0.25">
      <c r="A1586" s="257" t="s">
        <v>834</v>
      </c>
      <c r="B1586" s="257" t="s">
        <v>3525</v>
      </c>
      <c r="C1586" s="257" t="s">
        <v>688</v>
      </c>
      <c r="D1586" s="277" t="s">
        <v>3526</v>
      </c>
      <c r="E1586" s="278" t="s">
        <v>711</v>
      </c>
      <c r="F1586" s="279" t="s">
        <v>688</v>
      </c>
      <c r="G1586" s="277" t="s">
        <v>3527</v>
      </c>
      <c r="H1586" s="280" t="str">
        <f>IF(OR(AND('FIN1-SOURCE'!AV114="",'FIN1-SOURCE'!AW114=""),AND('FIN1-SOURCE'!BE114="",'FIN1-SOURCE'!BF114=""),AND('FIN1-SOURCE'!AW114="K",'FIN1-SOURCE'!BF114="K"),OR('FIN1-SOURCE'!AW114="O",'FIN1-SOURCE'!BF114="O")),"",SUM('FIN1-SOURCE'!AV114,'FIN1-SOURCE'!BE114))</f>
        <v/>
      </c>
      <c r="I1586" s="280" t="str">
        <f xml:space="preserve"> IF(AND(OR(AND('FIN1-SOURCE'!AW114="O",'FIN1-SOURCE'!BF114="O"),AND('FIN1-SOURCE'!AW114="K",'FIN1-SOURCE'!BF114="K")),SUM('FIN1-SOURCE'!AV114,'FIN1-SOURCE'!BE114)=0,ISNUMBER('FIN1-SOURCE'!BN114)),"",IF(OR('FIN1-SOURCE'!AW114="O",'FIN1-SOURCE'!BF114="O"),"O",IF(AND('FIN1-SOURCE'!AW114='FIN1-SOURCE'!BF114,OR('FIN1-SOURCE'!AW114="K",'FIN1-SOURCE'!AW114="W",'FIN1-SOURCE'!AW114="M")),UPPER( 'FIN1-SOURCE'!AW114),"")))</f>
        <v/>
      </c>
      <c r="J1586" s="281" t="s">
        <v>711</v>
      </c>
      <c r="K1586" s="280" t="str">
        <f>IF(AND(ISBLANK('FIN1-SOURCE'!BN114),$L$1586&lt;&gt;"M"),"",'FIN1-SOURCE'!BN114)</f>
        <v/>
      </c>
      <c r="L1586" s="280" t="str">
        <f>IF(ISBLANK('FIN1-SOURCE'!BO114),"",'FIN1-SOURCE'!BO114)</f>
        <v/>
      </c>
      <c r="M1586" s="257" t="str">
        <f t="shared" si="26"/>
        <v>OK</v>
      </c>
      <c r="N1586" s="15"/>
    </row>
    <row r="1587" spans="1:14" ht="33.75" x14ac:dyDescent="0.25">
      <c r="A1587" s="257" t="s">
        <v>834</v>
      </c>
      <c r="B1587" s="257" t="s">
        <v>3528</v>
      </c>
      <c r="C1587" s="257" t="s">
        <v>688</v>
      </c>
      <c r="D1587" s="277" t="s">
        <v>3529</v>
      </c>
      <c r="E1587" s="278" t="s">
        <v>711</v>
      </c>
      <c r="F1587" s="279" t="s">
        <v>688</v>
      </c>
      <c r="G1587" s="277" t="s">
        <v>3530</v>
      </c>
      <c r="H1587" s="280" t="str">
        <f>IF(OR(AND('FIN1-SOURCE'!AV115="",'FIN1-SOURCE'!AW115=""),AND('FIN1-SOURCE'!BE115="",'FIN1-SOURCE'!BF115=""),AND('FIN1-SOURCE'!AW115="K",'FIN1-SOURCE'!BF115="K"),OR('FIN1-SOURCE'!AW115="O",'FIN1-SOURCE'!BF115="O")),"",SUM('FIN1-SOURCE'!AV115,'FIN1-SOURCE'!BE115))</f>
        <v/>
      </c>
      <c r="I1587" s="280" t="str">
        <f xml:space="preserve"> IF(AND(OR(AND('FIN1-SOURCE'!AW115="O",'FIN1-SOURCE'!BF115="O"),AND('FIN1-SOURCE'!AW115="K",'FIN1-SOURCE'!BF115="K")),SUM('FIN1-SOURCE'!AV115,'FIN1-SOURCE'!BE115)=0,ISNUMBER('FIN1-SOURCE'!BN115)),"",IF(OR('FIN1-SOURCE'!AW115="O",'FIN1-SOURCE'!BF115="O"),"O",IF(AND('FIN1-SOURCE'!AW115='FIN1-SOURCE'!BF115,OR('FIN1-SOURCE'!AW115="K",'FIN1-SOURCE'!AW115="W",'FIN1-SOURCE'!AW115="M")),UPPER( 'FIN1-SOURCE'!AW115),"")))</f>
        <v/>
      </c>
      <c r="J1587" s="281" t="s">
        <v>711</v>
      </c>
      <c r="K1587" s="280" t="str">
        <f>IF(AND(ISBLANK('FIN1-SOURCE'!BN115),$L$1587&lt;&gt;"M"),"",'FIN1-SOURCE'!BN115)</f>
        <v/>
      </c>
      <c r="L1587" s="280" t="str">
        <f>IF(ISBLANK('FIN1-SOURCE'!BO115),"",'FIN1-SOURCE'!BO115)</f>
        <v/>
      </c>
      <c r="M1587" s="257" t="str">
        <f t="shared" si="26"/>
        <v>OK</v>
      </c>
      <c r="N1587" s="15"/>
    </row>
    <row r="1588" spans="1:14" ht="33.75" x14ac:dyDescent="0.25">
      <c r="A1588" s="257" t="s">
        <v>834</v>
      </c>
      <c r="B1588" s="257" t="s">
        <v>3531</v>
      </c>
      <c r="C1588" s="257" t="s">
        <v>688</v>
      </c>
      <c r="D1588" s="277" t="s">
        <v>3532</v>
      </c>
      <c r="E1588" s="278" t="s">
        <v>711</v>
      </c>
      <c r="F1588" s="279" t="s">
        <v>688</v>
      </c>
      <c r="G1588" s="277" t="s">
        <v>3533</v>
      </c>
      <c r="H1588" s="280" t="str">
        <f>IF(OR(AND('FIN1-SOURCE'!AV116="",'FIN1-SOURCE'!AW116=""),AND('FIN1-SOURCE'!BE116="",'FIN1-SOURCE'!BF116=""),AND('FIN1-SOURCE'!AW116="K",'FIN1-SOURCE'!BF116="K"),OR('FIN1-SOURCE'!AW116="O",'FIN1-SOURCE'!BF116="O")),"",SUM('FIN1-SOURCE'!AV116,'FIN1-SOURCE'!BE116))</f>
        <v/>
      </c>
      <c r="I1588" s="280" t="str">
        <f xml:space="preserve"> IF(AND(OR(AND('FIN1-SOURCE'!AW116="O",'FIN1-SOURCE'!BF116="O"),AND('FIN1-SOURCE'!AW116="K",'FIN1-SOURCE'!BF116="K")),SUM('FIN1-SOURCE'!AV116,'FIN1-SOURCE'!BE116)=0,ISNUMBER('FIN1-SOURCE'!BN116)),"",IF(OR('FIN1-SOURCE'!AW116="O",'FIN1-SOURCE'!BF116="O"),"O",IF(AND('FIN1-SOURCE'!AW116='FIN1-SOURCE'!BF116,OR('FIN1-SOURCE'!AW116="K",'FIN1-SOURCE'!AW116="W",'FIN1-SOURCE'!AW116="M")),UPPER( 'FIN1-SOURCE'!AW116),"")))</f>
        <v/>
      </c>
      <c r="J1588" s="281" t="s">
        <v>711</v>
      </c>
      <c r="K1588" s="280" t="str">
        <f>IF(AND(ISBLANK('FIN1-SOURCE'!BN116),$L$1588&lt;&gt;"M"),"",'FIN1-SOURCE'!BN116)</f>
        <v/>
      </c>
      <c r="L1588" s="280" t="str">
        <f>IF(ISBLANK('FIN1-SOURCE'!BO116),"",'FIN1-SOURCE'!BO116)</f>
        <v/>
      </c>
      <c r="M1588" s="257" t="str">
        <f t="shared" si="26"/>
        <v>OK</v>
      </c>
      <c r="N1588" s="15"/>
    </row>
    <row r="1589" spans="1:14" ht="33.75" x14ac:dyDescent="0.25">
      <c r="A1589" s="257" t="s">
        <v>834</v>
      </c>
      <c r="B1589" s="257" t="s">
        <v>3534</v>
      </c>
      <c r="C1589" s="257" t="s">
        <v>688</v>
      </c>
      <c r="D1589" s="277" t="s">
        <v>3535</v>
      </c>
      <c r="E1589" s="278" t="s">
        <v>711</v>
      </c>
      <c r="F1589" s="279" t="s">
        <v>688</v>
      </c>
      <c r="G1589" s="277" t="s">
        <v>3536</v>
      </c>
      <c r="H1589" s="280" t="str">
        <f>IF(OR(AND('FIN1-SOURCE'!AV117="",'FIN1-SOURCE'!AW117=""),AND('FIN1-SOURCE'!BE117="",'FIN1-SOURCE'!BF117=""),AND('FIN1-SOURCE'!AW117="K",'FIN1-SOURCE'!BF117="K"),OR('FIN1-SOURCE'!AW117="O",'FIN1-SOURCE'!BF117="O")),"",SUM('FIN1-SOURCE'!AV117,'FIN1-SOURCE'!BE117))</f>
        <v/>
      </c>
      <c r="I1589" s="280" t="str">
        <f xml:space="preserve"> IF(AND(OR(AND('FIN1-SOURCE'!AW117="O",'FIN1-SOURCE'!BF117="O"),AND('FIN1-SOURCE'!AW117="K",'FIN1-SOURCE'!BF117="K")),SUM('FIN1-SOURCE'!AV117,'FIN1-SOURCE'!BE117)=0,ISNUMBER('FIN1-SOURCE'!BN117)),"",IF(OR('FIN1-SOURCE'!AW117="O",'FIN1-SOURCE'!BF117="O"),"O",IF(AND('FIN1-SOURCE'!AW117='FIN1-SOURCE'!BF117,OR('FIN1-SOURCE'!AW117="K",'FIN1-SOURCE'!AW117="W",'FIN1-SOURCE'!AW117="M")),UPPER( 'FIN1-SOURCE'!AW117),"")))</f>
        <v/>
      </c>
      <c r="J1589" s="281" t="s">
        <v>711</v>
      </c>
      <c r="K1589" s="280" t="str">
        <f>IF(AND(ISBLANK('FIN1-SOURCE'!BN117),$L$1589&lt;&gt;"M"),"",'FIN1-SOURCE'!BN117)</f>
        <v/>
      </c>
      <c r="L1589" s="280" t="str">
        <f>IF(ISBLANK('FIN1-SOURCE'!BO117),"",'FIN1-SOURCE'!BO117)</f>
        <v/>
      </c>
      <c r="M1589" s="257" t="str">
        <f t="shared" si="26"/>
        <v>OK</v>
      </c>
      <c r="N1589" s="15"/>
    </row>
    <row r="1590" spans="1:14" ht="33.75" x14ac:dyDescent="0.25">
      <c r="A1590" s="257" t="s">
        <v>834</v>
      </c>
      <c r="B1590" s="257" t="s">
        <v>8124</v>
      </c>
      <c r="C1590" s="257" t="s">
        <v>688</v>
      </c>
      <c r="D1590" s="277" t="s">
        <v>8125</v>
      </c>
      <c r="E1590" s="278" t="s">
        <v>711</v>
      </c>
      <c r="F1590" s="279" t="s">
        <v>688</v>
      </c>
      <c r="G1590" s="277" t="s">
        <v>3537</v>
      </c>
      <c r="H1590" s="280" t="str">
        <f>IF(OR(AND('FIN1-SOURCE'!AV118="",'FIN1-SOURCE'!AW118=""),AND('FIN1-SOURCE'!BE118="",'FIN1-SOURCE'!BF118=""),AND('FIN1-SOURCE'!AW118="K",'FIN1-SOURCE'!BF118="K"),OR('FIN1-SOURCE'!AW118="O",'FIN1-SOURCE'!BF118="O")),"",SUM('FIN1-SOURCE'!AV118,'FIN1-SOURCE'!BE118))</f>
        <v/>
      </c>
      <c r="I1590" s="280" t="str">
        <f xml:space="preserve"> IF(AND(OR(AND('FIN1-SOURCE'!AW118="O",'FIN1-SOURCE'!BF118="O"),AND('FIN1-SOURCE'!AW118="K",'FIN1-SOURCE'!BF118="K")),SUM('FIN1-SOURCE'!AV118,'FIN1-SOURCE'!BE118)=0,ISNUMBER('FIN1-SOURCE'!BN118)),"",IF(OR('FIN1-SOURCE'!AW118="O",'FIN1-SOURCE'!BF118="O"),"O",IF(AND('FIN1-SOURCE'!AW118='FIN1-SOURCE'!BF118,OR('FIN1-SOURCE'!AW118="K",'FIN1-SOURCE'!AW118="W",'FIN1-SOURCE'!AW118="M")),UPPER( 'FIN1-SOURCE'!AW118),"")))</f>
        <v/>
      </c>
      <c r="J1590" s="281" t="s">
        <v>711</v>
      </c>
      <c r="K1590" s="280" t="str">
        <f>IF(AND(ISBLANK('FIN1-SOURCE'!BN118),$L$1590&lt;&gt;"M"),"",'FIN1-SOURCE'!BN118)</f>
        <v/>
      </c>
      <c r="L1590" s="280" t="str">
        <f>IF(ISBLANK('FIN1-SOURCE'!BO118),"",'FIN1-SOURCE'!BO118)</f>
        <v/>
      </c>
      <c r="M1590" s="257" t="str">
        <f t="shared" si="26"/>
        <v>OK</v>
      </c>
      <c r="N1590" s="15"/>
    </row>
    <row r="1591" spans="1:14" ht="33.75" x14ac:dyDescent="0.25">
      <c r="A1591" s="257" t="s">
        <v>834</v>
      </c>
      <c r="B1591" s="257" t="s">
        <v>8126</v>
      </c>
      <c r="C1591" s="257" t="s">
        <v>688</v>
      </c>
      <c r="D1591" s="277" t="s">
        <v>8127</v>
      </c>
      <c r="E1591" s="278" t="s">
        <v>711</v>
      </c>
      <c r="F1591" s="279" t="s">
        <v>688</v>
      </c>
      <c r="G1591" s="277" t="s">
        <v>3538</v>
      </c>
      <c r="H1591" s="280" t="str">
        <f>IF(OR(AND('FIN1-SOURCE'!BN117="",'FIN1-SOURCE'!BO117=""),AND('FIN1-SOURCE'!BN118="",'FIN1-SOURCE'!BO118=""),AND('FIN1-SOURCE'!BO117="K",'FIN1-SOURCE'!BO118="K"),OR('FIN1-SOURCE'!BO117="O",'FIN1-SOURCE'!BO118="O")),"",SUM('FIN1-SOURCE'!BN117,'FIN1-SOURCE'!BN118))</f>
        <v/>
      </c>
      <c r="I1591" s="280" t="str">
        <f>IF(AND(OR(AND('FIN1-SOURCE'!BO117="O",'FIN1-SOURCE'!BO118="O"),AND('FIN1-SOURCE'!BO117="K",'FIN1-SOURCE'!BO118="K")),SUM('FIN1-SOURCE'!BN117,'FIN1-SOURCE'!BN118)=0,ISNUMBER('FIN1-SOURCE'!BN119)),"",IF(OR('FIN1-SOURCE'!BO117="O",'FIN1-SOURCE'!BO118="O"),"O",IF(AND('FIN1-SOURCE'!BO117='FIN1-SOURCE'!BO118,OR('FIN1-SOURCE'!BO117="K",'FIN1-SOURCE'!BO117="W",'FIN1-SOURCE'!BO117="M")), UPPER('FIN1-SOURCE'!BO117),"")))</f>
        <v/>
      </c>
      <c r="J1591" s="281" t="s">
        <v>711</v>
      </c>
      <c r="K1591" s="280" t="str">
        <f>IF(AND(ISBLANK('FIN1-SOURCE'!BN119),$L$1591&lt;&gt;"M"),"",'FIN1-SOURCE'!BN119)</f>
        <v/>
      </c>
      <c r="L1591" s="280" t="str">
        <f>IF(ISBLANK('FIN1-SOURCE'!BO119),"",'FIN1-SOURCE'!BO119)</f>
        <v/>
      </c>
      <c r="M1591" s="257" t="str">
        <f t="shared" si="26"/>
        <v>OK</v>
      </c>
      <c r="N1591" s="15"/>
    </row>
    <row r="1592" spans="1:14" ht="33.75" x14ac:dyDescent="0.25">
      <c r="A1592" s="257" t="s">
        <v>834</v>
      </c>
      <c r="B1592" s="257" t="s">
        <v>8128</v>
      </c>
      <c r="C1592" s="257" t="s">
        <v>688</v>
      </c>
      <c r="D1592" s="277" t="s">
        <v>8129</v>
      </c>
      <c r="E1592" s="278" t="s">
        <v>711</v>
      </c>
      <c r="F1592" s="279" t="s">
        <v>688</v>
      </c>
      <c r="G1592" s="277" t="s">
        <v>3539</v>
      </c>
      <c r="H1592" s="280" t="str">
        <f>IF(OR(AND('FIN1-SOURCE'!BN113="",'FIN1-SOURCE'!BO113=""),AND('FIN1-SOURCE'!BN119="",'FIN1-SOURCE'!BO119=""),AND('FIN1-SOURCE'!BO113="K",'FIN1-SOURCE'!BO119="K"),OR('FIN1-SOURCE'!BO113="O",'FIN1-SOURCE'!BO119="O")),"",SUM('FIN1-SOURCE'!BN113,'FIN1-SOURCE'!BN119))</f>
        <v/>
      </c>
      <c r="I1592" s="280" t="str">
        <f>IF(AND(OR(AND('FIN1-SOURCE'!BO113="O",'FIN1-SOURCE'!BO119="O"),AND('FIN1-SOURCE'!BO113="K",'FIN1-SOURCE'!BO119="K")),SUM('FIN1-SOURCE'!BN113,'FIN1-SOURCE'!BN119)=0,ISNUMBER('FIN1-SOURCE'!BN120)),"",IF(OR('FIN1-SOURCE'!BO113="O",'FIN1-SOURCE'!BO119="O"),"O",IF(AND('FIN1-SOURCE'!BO113='FIN1-SOURCE'!BO119,OR('FIN1-SOURCE'!BO113="K",'FIN1-SOURCE'!BO113="W",'FIN1-SOURCE'!BO113="M")), UPPER('FIN1-SOURCE'!BO113),"")))</f>
        <v/>
      </c>
      <c r="J1592" s="281" t="s">
        <v>711</v>
      </c>
      <c r="K1592" s="280" t="str">
        <f>IF(AND(ISBLANK('FIN1-SOURCE'!BN120),$L$1592&lt;&gt;"M"),"",'FIN1-SOURCE'!BN120)</f>
        <v/>
      </c>
      <c r="L1592" s="280" t="str">
        <f>IF(ISBLANK('FIN1-SOURCE'!BO120),"",'FIN1-SOURCE'!BO120)</f>
        <v/>
      </c>
      <c r="M1592" s="257" t="str">
        <f t="shared" si="26"/>
        <v>OK</v>
      </c>
      <c r="N1592" s="15"/>
    </row>
    <row r="1593" spans="1:14" ht="33.75" x14ac:dyDescent="0.25">
      <c r="A1593" s="257" t="s">
        <v>834</v>
      </c>
      <c r="B1593" s="257" t="s">
        <v>3540</v>
      </c>
      <c r="C1593" s="257" t="s">
        <v>688</v>
      </c>
      <c r="D1593" s="277" t="s">
        <v>3541</v>
      </c>
      <c r="E1593" s="278" t="s">
        <v>711</v>
      </c>
      <c r="F1593" s="279" t="s">
        <v>688</v>
      </c>
      <c r="G1593" s="277" t="s">
        <v>3542</v>
      </c>
      <c r="H1593" s="280" t="str">
        <f>IF(OR(AND('FIN1-SOURCE'!BN98="",'FIN1-SOURCE'!BO98=""),AND('FIN1-SOURCE'!BN109="",'FIN1-SOURCE'!BO109=""),AND('FIN1-SOURCE'!BO98="K",'FIN1-SOURCE'!BO109="K"),OR('FIN1-SOURCE'!BO98="O",'FIN1-SOURCE'!BO109="O")),"",SUM('FIN1-SOURCE'!BN98,'FIN1-SOURCE'!BN109))</f>
        <v/>
      </c>
      <c r="I1593" s="280" t="str">
        <f>IF(AND(OR(AND('FIN1-SOURCE'!BO98="O",'FIN1-SOURCE'!BO109="O"),AND('FIN1-SOURCE'!BO98="K",'FIN1-SOURCE'!BO109="K")),SUM('FIN1-SOURCE'!BN98,'FIN1-SOURCE'!BN109)=0,ISNUMBER('FIN1-SOURCE'!BN121)),"",IF(OR('FIN1-SOURCE'!BO98="O",'FIN1-SOURCE'!BO109="O"),"O",IF(AND('FIN1-SOURCE'!BO98='FIN1-SOURCE'!BO109,OR('FIN1-SOURCE'!BO98="K",'FIN1-SOURCE'!BO98="W",'FIN1-SOURCE'!BO98="M")), UPPER('FIN1-SOURCE'!BO98),"")))</f>
        <v/>
      </c>
      <c r="J1593" s="281" t="s">
        <v>711</v>
      </c>
      <c r="K1593" s="280" t="str">
        <f>IF(AND(ISBLANK('FIN1-SOURCE'!BN121),$L$1593&lt;&gt;"M"),"",'FIN1-SOURCE'!BN121)</f>
        <v/>
      </c>
      <c r="L1593" s="280" t="str">
        <f>IF(ISBLANK('FIN1-SOURCE'!BO121),"",'FIN1-SOURCE'!BO121)</f>
        <v/>
      </c>
      <c r="M1593" s="257" t="str">
        <f t="shared" si="26"/>
        <v>OK</v>
      </c>
      <c r="N1593" s="15"/>
    </row>
    <row r="1594" spans="1:14" ht="33.75" x14ac:dyDescent="0.25">
      <c r="A1594" s="257" t="s">
        <v>834</v>
      </c>
      <c r="B1594" s="257" t="s">
        <v>3543</v>
      </c>
      <c r="C1594" s="257" t="s">
        <v>688</v>
      </c>
      <c r="D1594" s="277" t="s">
        <v>3544</v>
      </c>
      <c r="E1594" s="278" t="s">
        <v>711</v>
      </c>
      <c r="F1594" s="279" t="s">
        <v>688</v>
      </c>
      <c r="G1594" s="277" t="s">
        <v>3545</v>
      </c>
      <c r="H1594" s="280" t="str">
        <f>IF(OR(AND('FIN1-SOURCE'!BN99="",'FIN1-SOURCE'!BO99=""),AND('FIN1-SOURCE'!BN110="",'FIN1-SOURCE'!BO110=""),AND('FIN1-SOURCE'!BO99="K",'FIN1-SOURCE'!BO110="K"),OR('FIN1-SOURCE'!BO99="O",'FIN1-SOURCE'!BO110="O")),"",SUM('FIN1-SOURCE'!BN99,'FIN1-SOURCE'!BN110))</f>
        <v/>
      </c>
      <c r="I1594" s="280" t="str">
        <f>IF(AND(OR(AND('FIN1-SOURCE'!BO99="O",'FIN1-SOURCE'!BO110="O"),AND('FIN1-SOURCE'!BO99="K",'FIN1-SOURCE'!BO110="K")),SUM('FIN1-SOURCE'!BN99,'FIN1-SOURCE'!BN110)=0,ISNUMBER('FIN1-SOURCE'!BN122)),"",IF(OR('FIN1-SOURCE'!BO99="O",'FIN1-SOURCE'!BO110="O"),"O",IF(AND('FIN1-SOURCE'!BO99='FIN1-SOURCE'!BO110,OR('FIN1-SOURCE'!BO99="K",'FIN1-SOURCE'!BO99="W",'FIN1-SOURCE'!BO99="M")), UPPER('FIN1-SOURCE'!BO99),"")))</f>
        <v/>
      </c>
      <c r="J1594" s="281" t="s">
        <v>711</v>
      </c>
      <c r="K1594" s="280" t="str">
        <f>IF(AND(ISBLANK('FIN1-SOURCE'!BN122),$L$1594&lt;&gt;"M"),"",'FIN1-SOURCE'!BN122)</f>
        <v/>
      </c>
      <c r="L1594" s="280" t="str">
        <f>IF(ISBLANK('FIN1-SOURCE'!BO122),"",'FIN1-SOURCE'!BO122)</f>
        <v/>
      </c>
      <c r="M1594" s="257" t="str">
        <f t="shared" si="26"/>
        <v>OK</v>
      </c>
      <c r="N1594" s="15"/>
    </row>
    <row r="1595" spans="1:14" ht="33.75" x14ac:dyDescent="0.25">
      <c r="A1595" s="257" t="s">
        <v>834</v>
      </c>
      <c r="B1595" s="257" t="s">
        <v>3546</v>
      </c>
      <c r="C1595" s="257" t="s">
        <v>688</v>
      </c>
      <c r="D1595" s="277" t="s">
        <v>3547</v>
      </c>
      <c r="E1595" s="278" t="s">
        <v>711</v>
      </c>
      <c r="F1595" s="279" t="s">
        <v>688</v>
      </c>
      <c r="G1595" s="277" t="s">
        <v>3548</v>
      </c>
      <c r="H1595" s="280" t="str">
        <f>IF(OR(AND('FIN1-SOURCE'!BN100="",'FIN1-SOURCE'!BO100=""),AND('FIN1-SOURCE'!BN111="",'FIN1-SOURCE'!BO111=""),AND('FIN1-SOURCE'!BO100="K",'FIN1-SOURCE'!BO111="K"),OR('FIN1-SOURCE'!BO100="O",'FIN1-SOURCE'!BO111="O")),"",SUM('FIN1-SOURCE'!BN100,'FIN1-SOURCE'!BN111))</f>
        <v/>
      </c>
      <c r="I1595" s="280" t="str">
        <f>IF(AND(OR(AND('FIN1-SOURCE'!BO100="O",'FIN1-SOURCE'!BO111="O"),AND('FIN1-SOURCE'!BO100="K",'FIN1-SOURCE'!BO111="K")),SUM('FIN1-SOURCE'!BN100,'FIN1-SOURCE'!BN111)=0,ISNUMBER('FIN1-SOURCE'!BN123)),"",IF(OR('FIN1-SOURCE'!BO100="O",'FIN1-SOURCE'!BO111="O"),"O",IF(AND('FIN1-SOURCE'!BO100='FIN1-SOURCE'!BO111,OR('FIN1-SOURCE'!BO100="K",'FIN1-SOURCE'!BO100="W",'FIN1-SOURCE'!BO100="M")), UPPER('FIN1-SOURCE'!BO100),"")))</f>
        <v/>
      </c>
      <c r="J1595" s="281" t="s">
        <v>711</v>
      </c>
      <c r="K1595" s="280" t="str">
        <f>IF(AND(ISBLANK('FIN1-SOURCE'!BN123),$L$1595&lt;&gt;"M"),"",'FIN1-SOURCE'!BN123)</f>
        <v/>
      </c>
      <c r="L1595" s="280" t="str">
        <f>IF(ISBLANK('FIN1-SOURCE'!BO123),"",'FIN1-SOURCE'!BO123)</f>
        <v/>
      </c>
      <c r="M1595" s="257" t="str">
        <f t="shared" si="26"/>
        <v>OK</v>
      </c>
      <c r="N1595" s="15"/>
    </row>
    <row r="1596" spans="1:14" ht="33.75" x14ac:dyDescent="0.25">
      <c r="A1596" s="257" t="s">
        <v>834</v>
      </c>
      <c r="B1596" s="257" t="s">
        <v>3549</v>
      </c>
      <c r="C1596" s="257" t="s">
        <v>688</v>
      </c>
      <c r="D1596" s="277" t="s">
        <v>3550</v>
      </c>
      <c r="E1596" s="278" t="s">
        <v>711</v>
      </c>
      <c r="F1596" s="279" t="s">
        <v>688</v>
      </c>
      <c r="G1596" s="277" t="s">
        <v>3551</v>
      </c>
      <c r="H1596" s="280" t="str">
        <f>IF(OR(AND('FIN1-SOURCE'!BN101="",'FIN1-SOURCE'!BO101=""),AND('FIN1-SOURCE'!BN112="",'FIN1-SOURCE'!BO112=""),AND('FIN1-SOURCE'!BO101="K",'FIN1-SOURCE'!BO112="K"),OR('FIN1-SOURCE'!BO101="O",'FIN1-SOURCE'!BO112="O")),"",SUM('FIN1-SOURCE'!BN101,'FIN1-SOURCE'!BN112))</f>
        <v/>
      </c>
      <c r="I1596" s="280" t="str">
        <f>IF(AND(OR(AND('FIN1-SOURCE'!BO101="O",'FIN1-SOURCE'!BO112="O"),AND('FIN1-SOURCE'!BO101="K",'FIN1-SOURCE'!BO112="K")),SUM('FIN1-SOURCE'!BN101,'FIN1-SOURCE'!BN112)=0,ISNUMBER('FIN1-SOURCE'!BN124)),"",IF(OR('FIN1-SOURCE'!BO101="O",'FIN1-SOURCE'!BO112="O"),"O",IF(AND('FIN1-SOURCE'!BO101='FIN1-SOURCE'!BO112,OR('FIN1-SOURCE'!BO101="K",'FIN1-SOURCE'!BO101="W",'FIN1-SOURCE'!BO101="M")), UPPER('FIN1-SOURCE'!BO101),"")))</f>
        <v/>
      </c>
      <c r="J1596" s="281" t="s">
        <v>711</v>
      </c>
      <c r="K1596" s="280" t="str">
        <f>IF(AND(ISBLANK('FIN1-SOURCE'!BN124),$L$1596&lt;&gt;"M"),"",'FIN1-SOURCE'!BN124)</f>
        <v/>
      </c>
      <c r="L1596" s="280" t="str">
        <f>IF(ISBLANK('FIN1-SOURCE'!BO124),"",'FIN1-SOURCE'!BO124)</f>
        <v/>
      </c>
      <c r="M1596" s="257" t="str">
        <f t="shared" si="26"/>
        <v>OK</v>
      </c>
      <c r="N1596" s="15"/>
    </row>
    <row r="1597" spans="1:14" ht="33.75" x14ac:dyDescent="0.25">
      <c r="A1597" s="257" t="s">
        <v>834</v>
      </c>
      <c r="B1597" s="257" t="s">
        <v>8130</v>
      </c>
      <c r="C1597" s="257" t="s">
        <v>688</v>
      </c>
      <c r="D1597" s="277" t="s">
        <v>8131</v>
      </c>
      <c r="E1597" s="278" t="s">
        <v>711</v>
      </c>
      <c r="F1597" s="279" t="s">
        <v>688</v>
      </c>
      <c r="G1597" s="277" t="s">
        <v>3552</v>
      </c>
      <c r="H1597" s="280" t="str">
        <f>IF(OR(AND('FIN1-SOURCE'!BN102="",'FIN1-SOURCE'!BO102=""),AND('FIN1-SOURCE'!BN113="",'FIN1-SOURCE'!BO113=""),AND('FIN1-SOURCE'!BO102="K",'FIN1-SOURCE'!BO113="K"),OR('FIN1-SOURCE'!BO102="O",'FIN1-SOURCE'!BO113="O")),"",SUM('FIN1-SOURCE'!BN102,'FIN1-SOURCE'!BN113))</f>
        <v/>
      </c>
      <c r="I1597" s="280" t="str">
        <f>IF(AND(OR(AND('FIN1-SOURCE'!BO102="O",'FIN1-SOURCE'!BO113="O"),AND('FIN1-SOURCE'!BO102="K",'FIN1-SOURCE'!BO113="K")),SUM('FIN1-SOURCE'!BN102,'FIN1-SOURCE'!BN113)=0,ISNUMBER('FIN1-SOURCE'!BN125)),"",IF(OR('FIN1-SOURCE'!BO102="O",'FIN1-SOURCE'!BO113="O"),"O",IF(AND('FIN1-SOURCE'!BO102='FIN1-SOURCE'!BO113,OR('FIN1-SOURCE'!BO102="K",'FIN1-SOURCE'!BO102="W",'FIN1-SOURCE'!BO102="M")), UPPER('FIN1-SOURCE'!BO102),"")))</f>
        <v/>
      </c>
      <c r="J1597" s="281" t="s">
        <v>711</v>
      </c>
      <c r="K1597" s="280" t="str">
        <f>IF(AND(ISBLANK('FIN1-SOURCE'!BN125),$L$1597&lt;&gt;"M"),"",'FIN1-SOURCE'!BN125)</f>
        <v/>
      </c>
      <c r="L1597" s="280" t="str">
        <f>IF(ISBLANK('FIN1-SOURCE'!BO125),"",'FIN1-SOURCE'!BO125)</f>
        <v/>
      </c>
      <c r="M1597" s="257" t="str">
        <f t="shared" si="26"/>
        <v>OK</v>
      </c>
      <c r="N1597" s="15"/>
    </row>
    <row r="1598" spans="1:14" ht="33.75" x14ac:dyDescent="0.25">
      <c r="A1598" s="257" t="s">
        <v>834</v>
      </c>
      <c r="B1598" s="257" t="s">
        <v>8132</v>
      </c>
      <c r="C1598" s="257" t="s">
        <v>688</v>
      </c>
      <c r="D1598" s="277" t="s">
        <v>8133</v>
      </c>
      <c r="E1598" s="278" t="s">
        <v>711</v>
      </c>
      <c r="F1598" s="279" t="s">
        <v>688</v>
      </c>
      <c r="G1598" s="277" t="s">
        <v>3553</v>
      </c>
      <c r="H1598" s="280" t="str">
        <f>IF(OR(AND('FIN1-SOURCE'!BN103="",'FIN1-SOURCE'!BO103=""),AND('FIN1-SOURCE'!BN115="",'FIN1-SOURCE'!BO115=""),AND('FIN1-SOURCE'!BO103="K",'FIN1-SOURCE'!BO115="K"),OR('FIN1-SOURCE'!BO103="O",'FIN1-SOURCE'!BO115="O")),"",SUM('FIN1-SOURCE'!BN103,'FIN1-SOURCE'!BN115))</f>
        <v/>
      </c>
      <c r="I1598" s="280" t="str">
        <f>IF(AND(OR(AND('FIN1-SOURCE'!BO103="O",'FIN1-SOURCE'!BO115="O"),AND('FIN1-SOURCE'!BO103="K",'FIN1-SOURCE'!BO115="K")),SUM('FIN1-SOURCE'!BN103,'FIN1-SOURCE'!BN115)=0,ISNUMBER('FIN1-SOURCE'!BN126)),"",IF(OR('FIN1-SOURCE'!BO103="O",'FIN1-SOURCE'!BO115="O"),"O",IF(AND('FIN1-SOURCE'!BO103='FIN1-SOURCE'!BO115,OR('FIN1-SOURCE'!BO103="K",'FIN1-SOURCE'!BO103="W",'FIN1-SOURCE'!BO103="M")), UPPER('FIN1-SOURCE'!BO103),"")))</f>
        <v/>
      </c>
      <c r="J1598" s="281" t="s">
        <v>711</v>
      </c>
      <c r="K1598" s="280" t="str">
        <f>IF(AND(ISBLANK('FIN1-SOURCE'!BN126),$L$1598&lt;&gt;"M"),"",'FIN1-SOURCE'!BN126)</f>
        <v/>
      </c>
      <c r="L1598" s="280" t="str">
        <f>IF(ISBLANK('FIN1-SOURCE'!BO126),"",'FIN1-SOURCE'!BO126)</f>
        <v/>
      </c>
      <c r="M1598" s="257" t="str">
        <f t="shared" si="26"/>
        <v>OK</v>
      </c>
      <c r="N1598" s="15"/>
    </row>
    <row r="1599" spans="1:14" ht="33.75" x14ac:dyDescent="0.25">
      <c r="A1599" s="257" t="s">
        <v>834</v>
      </c>
      <c r="B1599" s="257" t="s">
        <v>8134</v>
      </c>
      <c r="C1599" s="257" t="s">
        <v>688</v>
      </c>
      <c r="D1599" s="277" t="s">
        <v>8135</v>
      </c>
      <c r="E1599" s="278" t="s">
        <v>711</v>
      </c>
      <c r="F1599" s="279" t="s">
        <v>688</v>
      </c>
      <c r="G1599" s="277" t="s">
        <v>3554</v>
      </c>
      <c r="H1599" s="280" t="str">
        <f>IF(OR(AND('FIN1-SOURCE'!BN107="",'FIN1-SOURCE'!BO107=""),AND('FIN1-SOURCE'!BN125="",'FIN1-SOURCE'!BO125=""),AND('FIN1-SOURCE'!BO107="K",'FIN1-SOURCE'!BO125="K"),OR('FIN1-SOURCE'!BO107="O",'FIN1-SOURCE'!BO125="O")),"",SUM('FIN1-SOURCE'!BN107,'FIN1-SOURCE'!BN125))</f>
        <v/>
      </c>
      <c r="I1599" s="280" t="str">
        <f>IF(AND(OR(AND('FIN1-SOURCE'!BO107="O",'FIN1-SOURCE'!BO125="O"),AND('FIN1-SOURCE'!BO107="K",'FIN1-SOURCE'!BO125="K")),SUM('FIN1-SOURCE'!BN107,'FIN1-SOURCE'!BN125)=0,ISNUMBER('FIN1-SOURCE'!BN127)),"",IF(OR('FIN1-SOURCE'!BO107="O",'FIN1-SOURCE'!BO125="O"),"O",IF(AND('FIN1-SOURCE'!BO107='FIN1-SOURCE'!BO125,OR('FIN1-SOURCE'!BO107="K",'FIN1-SOURCE'!BO107="W",'FIN1-SOURCE'!BO107="M")), UPPER('FIN1-SOURCE'!BO107),"")))</f>
        <v/>
      </c>
      <c r="J1599" s="281" t="s">
        <v>711</v>
      </c>
      <c r="K1599" s="280" t="str">
        <f>IF(AND(ISBLANK('FIN1-SOURCE'!BN127),$L$1599&lt;&gt;"M"),"",'FIN1-SOURCE'!BN127)</f>
        <v/>
      </c>
      <c r="L1599" s="280" t="str">
        <f>IF(ISBLANK('FIN1-SOURCE'!BO127),"",'FIN1-SOURCE'!BO127)</f>
        <v/>
      </c>
      <c r="M1599" s="257" t="str">
        <f t="shared" si="26"/>
        <v>OK</v>
      </c>
      <c r="N1599" s="15"/>
    </row>
    <row r="1600" spans="1:14" ht="45" x14ac:dyDescent="0.25">
      <c r="A1600" s="257" t="s">
        <v>834</v>
      </c>
      <c r="B1600" s="257" t="s">
        <v>8136</v>
      </c>
      <c r="C1600" s="257" t="s">
        <v>688</v>
      </c>
      <c r="D1600" s="277" t="s">
        <v>8137</v>
      </c>
      <c r="E1600" s="278" t="s">
        <v>711</v>
      </c>
      <c r="F1600" s="279" t="s">
        <v>688</v>
      </c>
      <c r="G1600" s="277" t="s">
        <v>3555</v>
      </c>
      <c r="H1600" s="280" t="str">
        <f>IF(OR(AND('FIN1-SOURCE'!BN71="",'FIN1-SOURCE'!BO71=""),AND('FIN1-SOURCE'!BN87="",'FIN1-SOURCE'!BO87=""),AND('FIN1-SOURCE'!BN121="",'FIN1-SOURCE'!BO121=""),AND('FIN1-SOURCE'!BO71="K",'FIN1-SOURCE'!BO87="K",'FIN1-SOURCE'!BO121="K"),OR('FIN1-SOURCE'!BO71="O",'FIN1-SOURCE'!BO87="O",'FIN1-SOURCE'!BO121="O")),"",SUM('FIN1-SOURCE'!BN71,'FIN1-SOURCE'!BN87,'FIN1-SOURCE'!BN121))</f>
        <v/>
      </c>
      <c r="I1600" s="280" t="str">
        <f>IF(AND(OR(AND('FIN1-SOURCE'!BO71="O",'FIN1-SOURCE'!BO87="O",'FIN1-SOURCE'!BO121="O"),AND('FIN1-SOURCE'!BO71="K",'FIN1-SOURCE'!BO87="K",'FIN1-SOURCE'!BO121="K")),SUM('FIN1-SOURCE'!BN71,'FIN1-SOURCE'!BN87,'FIN1-SOURCE'!BN121)=0,ISNUMBER('FIN1-SOURCE'!BN128)),"",IF(OR('FIN1-SOURCE'!BO71="O",'FIN1-SOURCE'!BO87="O",'FIN1-SOURCE'!BO121="O"),"O",IF(AND('FIN1-SOURCE'!BO71='FIN1-SOURCE'!BO87,'FIN1-SOURCE'!BO87='FIN1-SOURCE'!BO121,OR('FIN1-SOURCE'!BO71="K",'FIN1-SOURCE'!BO71="W",'FIN1-SOURCE'!BO71="M")), UPPER('FIN1-SOURCE'!BO71),"")))</f>
        <v/>
      </c>
      <c r="J1600" s="281" t="s">
        <v>711</v>
      </c>
      <c r="K1600" s="280" t="str">
        <f>IF(AND(ISBLANK('FIN1-SOURCE'!BN128),$L$1600&lt;&gt;"M"),"",'FIN1-SOURCE'!BN128)</f>
        <v/>
      </c>
      <c r="L1600" s="280" t="str">
        <f>IF(ISBLANK('FIN1-SOURCE'!BO128),"",'FIN1-SOURCE'!BO128)</f>
        <v/>
      </c>
      <c r="M1600" s="257" t="str">
        <f t="shared" si="26"/>
        <v>OK</v>
      </c>
      <c r="N1600" s="15"/>
    </row>
    <row r="1601" spans="1:14" ht="45" x14ac:dyDescent="0.25">
      <c r="A1601" s="257" t="s">
        <v>834</v>
      </c>
      <c r="B1601" s="257" t="s">
        <v>8138</v>
      </c>
      <c r="C1601" s="257" t="s">
        <v>688</v>
      </c>
      <c r="D1601" s="277" t="s">
        <v>8139</v>
      </c>
      <c r="E1601" s="278" t="s">
        <v>711</v>
      </c>
      <c r="F1601" s="279" t="s">
        <v>688</v>
      </c>
      <c r="G1601" s="277" t="s">
        <v>3556</v>
      </c>
      <c r="H1601" s="280" t="str">
        <f>IF(OR(AND('FIN1-SOURCE'!BN72="",'FIN1-SOURCE'!BO72=""),AND('FIN1-SOURCE'!BN88="",'FIN1-SOURCE'!BO88=""),AND('FIN1-SOURCE'!BN122="",'FIN1-SOURCE'!BO122=""),AND('FIN1-SOURCE'!BO72="K",'FIN1-SOURCE'!BO88="K",'FIN1-SOURCE'!BO122="K"),OR('FIN1-SOURCE'!BO72="O",'FIN1-SOURCE'!BO88="O",'FIN1-SOURCE'!BO122="O")),"",SUM('FIN1-SOURCE'!BN72,'FIN1-SOURCE'!BN88,'FIN1-SOURCE'!BN122))</f>
        <v/>
      </c>
      <c r="I1601" s="280" t="str">
        <f>IF(AND(OR(AND('FIN1-SOURCE'!BO72="O",'FIN1-SOURCE'!BO88="O",'FIN1-SOURCE'!BO122="O"),AND('FIN1-SOURCE'!BO72="K",'FIN1-SOURCE'!BO88="K",'FIN1-SOURCE'!BO122="K")),SUM('FIN1-SOURCE'!BN72,'FIN1-SOURCE'!BN88,'FIN1-SOURCE'!BN122)=0,ISNUMBER('FIN1-SOURCE'!BN129)),"",IF(OR('FIN1-SOURCE'!BO72="O",'FIN1-SOURCE'!BO88="O",'FIN1-SOURCE'!BO122="O"),"O",IF(AND('FIN1-SOURCE'!BO72='FIN1-SOURCE'!BO88,'FIN1-SOURCE'!BO88='FIN1-SOURCE'!BO122,OR('FIN1-SOURCE'!BO72="K",'FIN1-SOURCE'!BO72="W",'FIN1-SOURCE'!BO72="M")), UPPER('FIN1-SOURCE'!BO72),"")))</f>
        <v/>
      </c>
      <c r="J1601" s="281" t="s">
        <v>711</v>
      </c>
      <c r="K1601" s="280" t="str">
        <f>IF(AND(ISBLANK('FIN1-SOURCE'!BN129),$L$1601&lt;&gt;"M"),"",'FIN1-SOURCE'!BN129)</f>
        <v/>
      </c>
      <c r="L1601" s="280" t="str">
        <f>IF(ISBLANK('FIN1-SOURCE'!BO129),"",'FIN1-SOURCE'!BO129)</f>
        <v/>
      </c>
      <c r="M1601" s="257" t="str">
        <f t="shared" si="26"/>
        <v>OK</v>
      </c>
      <c r="N1601" s="15"/>
    </row>
    <row r="1602" spans="1:14" ht="45" x14ac:dyDescent="0.25">
      <c r="A1602" s="257" t="s">
        <v>834</v>
      </c>
      <c r="B1602" s="257" t="s">
        <v>8140</v>
      </c>
      <c r="C1602" s="257" t="s">
        <v>688</v>
      </c>
      <c r="D1602" s="277" t="s">
        <v>8141</v>
      </c>
      <c r="E1602" s="278" t="s">
        <v>711</v>
      </c>
      <c r="F1602" s="279" t="s">
        <v>688</v>
      </c>
      <c r="G1602" s="277" t="s">
        <v>3557</v>
      </c>
      <c r="H1602" s="280" t="str">
        <f>IF(OR(AND('FIN1-SOURCE'!BN73="",'FIN1-SOURCE'!BO73=""),AND('FIN1-SOURCE'!BN89="",'FIN1-SOURCE'!BO89=""),AND('FIN1-SOURCE'!BN123="",'FIN1-SOURCE'!BO123=""),AND('FIN1-SOURCE'!BO73="K",'FIN1-SOURCE'!BO89="K",'FIN1-SOURCE'!BO123="K"),OR('FIN1-SOURCE'!BO73="O",'FIN1-SOURCE'!BO89="O",'FIN1-SOURCE'!BO123="O")),"",SUM('FIN1-SOURCE'!BN73,'FIN1-SOURCE'!BN89,'FIN1-SOURCE'!BN123))</f>
        <v/>
      </c>
      <c r="I1602" s="280" t="str">
        <f>IF(AND(OR(AND('FIN1-SOURCE'!BO73="O",'FIN1-SOURCE'!BO89="O",'FIN1-SOURCE'!BO123="O"),AND('FIN1-SOURCE'!BO73="K",'FIN1-SOURCE'!BO89="K",'FIN1-SOURCE'!BO123="K")),SUM('FIN1-SOURCE'!BN73,'FIN1-SOURCE'!BN89,'FIN1-SOURCE'!BN123)=0,ISNUMBER('FIN1-SOURCE'!BN130)),"",IF(OR('FIN1-SOURCE'!BO73="O",'FIN1-SOURCE'!BO89="O",'FIN1-SOURCE'!BO123="O"),"O",IF(AND('FIN1-SOURCE'!BO73='FIN1-SOURCE'!BO89,'FIN1-SOURCE'!BO89='FIN1-SOURCE'!BO123,OR('FIN1-SOURCE'!BO73="K",'FIN1-SOURCE'!BO73="W",'FIN1-SOURCE'!BO73="M")), UPPER('FIN1-SOURCE'!BO73),"")))</f>
        <v/>
      </c>
      <c r="J1602" s="281" t="s">
        <v>711</v>
      </c>
      <c r="K1602" s="280" t="str">
        <f>IF(AND(ISBLANK('FIN1-SOURCE'!BN130),$L$1602&lt;&gt;"M"),"",'FIN1-SOURCE'!BN130)</f>
        <v/>
      </c>
      <c r="L1602" s="280" t="str">
        <f>IF(ISBLANK('FIN1-SOURCE'!BO130),"",'FIN1-SOURCE'!BO130)</f>
        <v/>
      </c>
      <c r="M1602" s="257" t="str">
        <f t="shared" si="26"/>
        <v>OK</v>
      </c>
      <c r="N1602" s="15"/>
    </row>
    <row r="1603" spans="1:14" ht="45" x14ac:dyDescent="0.25">
      <c r="A1603" s="257" t="s">
        <v>834</v>
      </c>
      <c r="B1603" s="257" t="s">
        <v>8142</v>
      </c>
      <c r="C1603" s="257" t="s">
        <v>688</v>
      </c>
      <c r="D1603" s="277" t="s">
        <v>8143</v>
      </c>
      <c r="E1603" s="278" t="s">
        <v>711</v>
      </c>
      <c r="F1603" s="279" t="s">
        <v>688</v>
      </c>
      <c r="G1603" s="277" t="s">
        <v>3558</v>
      </c>
      <c r="H1603" s="280" t="str">
        <f>IF(OR(AND('FIN1-SOURCE'!BN74="",'FIN1-SOURCE'!BO74=""),AND('FIN1-SOURCE'!BN90="",'FIN1-SOURCE'!BO90=""),AND('FIN1-SOURCE'!BN124="",'FIN1-SOURCE'!BO124=""),AND('FIN1-SOURCE'!BO74="K",'FIN1-SOURCE'!BO90="K",'FIN1-SOURCE'!BO124="K"),OR('FIN1-SOURCE'!BO74="O",'FIN1-SOURCE'!BO90="O",'FIN1-SOURCE'!BO124="O")),"",SUM('FIN1-SOURCE'!BN74,'FIN1-SOURCE'!BN90,'FIN1-SOURCE'!BN124))</f>
        <v/>
      </c>
      <c r="I1603" s="280" t="str">
        <f>IF(AND(OR(AND('FIN1-SOURCE'!BO74="O",'FIN1-SOURCE'!BO90="O",'FIN1-SOURCE'!BO124="O"),AND('FIN1-SOURCE'!BO74="K",'FIN1-SOURCE'!BO90="K",'FIN1-SOURCE'!BO124="K")),SUM('FIN1-SOURCE'!BN74,'FIN1-SOURCE'!BN90,'FIN1-SOURCE'!BN124)=0,ISNUMBER('FIN1-SOURCE'!BN131)),"",IF(OR('FIN1-SOURCE'!BO74="O",'FIN1-SOURCE'!BO90="O",'FIN1-SOURCE'!BO124="O"),"O",IF(AND('FIN1-SOURCE'!BO74='FIN1-SOURCE'!BO90,'FIN1-SOURCE'!BO90='FIN1-SOURCE'!BO124,OR('FIN1-SOURCE'!BO74="K",'FIN1-SOURCE'!BO74="W",'FIN1-SOURCE'!BO74="M")), UPPER('FIN1-SOURCE'!BO74),"")))</f>
        <v/>
      </c>
      <c r="J1603" s="281" t="s">
        <v>711</v>
      </c>
      <c r="K1603" s="280" t="str">
        <f>IF(AND(ISBLANK('FIN1-SOURCE'!BN131),$L$1603&lt;&gt;"M"),"",'FIN1-SOURCE'!BN131)</f>
        <v/>
      </c>
      <c r="L1603" s="280" t="str">
        <f>IF(ISBLANK('FIN1-SOURCE'!BO131),"",'FIN1-SOURCE'!BO131)</f>
        <v/>
      </c>
      <c r="M1603" s="257" t="str">
        <f t="shared" si="26"/>
        <v>OK</v>
      </c>
      <c r="N1603" s="15"/>
    </row>
    <row r="1604" spans="1:14" ht="45" x14ac:dyDescent="0.25">
      <c r="A1604" s="257" t="s">
        <v>834</v>
      </c>
      <c r="B1604" s="257" t="s">
        <v>8144</v>
      </c>
      <c r="C1604" s="257" t="s">
        <v>688</v>
      </c>
      <c r="D1604" s="277" t="s">
        <v>8145</v>
      </c>
      <c r="E1604" s="278" t="s">
        <v>711</v>
      </c>
      <c r="F1604" s="279" t="s">
        <v>688</v>
      </c>
      <c r="G1604" s="277" t="s">
        <v>3559</v>
      </c>
      <c r="H1604" s="280" t="str">
        <f>IF(OR(AND('FIN1-SOURCE'!BN75="",'FIN1-SOURCE'!BO75=""),AND('FIN1-SOURCE'!BN91="",'FIN1-SOURCE'!BO91=""),AND('FIN1-SOURCE'!BN125="",'FIN1-SOURCE'!BO125=""),AND('FIN1-SOURCE'!BO75="K",'FIN1-SOURCE'!BO91="K",'FIN1-SOURCE'!BO125="K"),OR('FIN1-SOURCE'!BO75="O",'FIN1-SOURCE'!BO91="O",'FIN1-SOURCE'!BO125="O")),"",SUM('FIN1-SOURCE'!BN75,'FIN1-SOURCE'!BN91,'FIN1-SOURCE'!BN125))</f>
        <v/>
      </c>
      <c r="I1604" s="280" t="str">
        <f>IF(AND(OR(AND('FIN1-SOURCE'!BO75="O",'FIN1-SOURCE'!BO91="O",'FIN1-SOURCE'!BO125="O"),AND('FIN1-SOURCE'!BO75="K",'FIN1-SOURCE'!BO91="K",'FIN1-SOURCE'!BO125="K")),SUM('FIN1-SOURCE'!BN75,'FIN1-SOURCE'!BN91,'FIN1-SOURCE'!BN125)=0,ISNUMBER('FIN1-SOURCE'!BN132)),"",IF(OR('FIN1-SOURCE'!BO75="O",'FIN1-SOURCE'!BO91="O",'FIN1-SOURCE'!BO125="O"),"O",IF(AND('FIN1-SOURCE'!BO75='FIN1-SOURCE'!BO91,'FIN1-SOURCE'!BO91='FIN1-SOURCE'!BO125,OR('FIN1-SOURCE'!BO75="K",'FIN1-SOURCE'!BO75="W",'FIN1-SOURCE'!BO75="M")), UPPER('FIN1-SOURCE'!BO75),"")))</f>
        <v/>
      </c>
      <c r="J1604" s="281" t="s">
        <v>711</v>
      </c>
      <c r="K1604" s="280" t="str">
        <f>IF(AND(ISBLANK('FIN1-SOURCE'!BN132),$L$1604&lt;&gt;"M"),"",'FIN1-SOURCE'!BN132)</f>
        <v/>
      </c>
      <c r="L1604" s="280" t="str">
        <f>IF(ISBLANK('FIN1-SOURCE'!BO132),"",'FIN1-SOURCE'!BO132)</f>
        <v/>
      </c>
      <c r="M1604" s="257" t="str">
        <f t="shared" si="26"/>
        <v>OK</v>
      </c>
      <c r="N1604" s="15"/>
    </row>
    <row r="1605" spans="1:14" ht="33.75" x14ac:dyDescent="0.25">
      <c r="A1605" s="257" t="s">
        <v>834</v>
      </c>
      <c r="B1605" s="257" t="s">
        <v>8146</v>
      </c>
      <c r="C1605" s="257" t="s">
        <v>688</v>
      </c>
      <c r="D1605" s="277" t="s">
        <v>8147</v>
      </c>
      <c r="E1605" s="278" t="s">
        <v>711</v>
      </c>
      <c r="F1605" s="279" t="s">
        <v>688</v>
      </c>
      <c r="G1605" s="277" t="s">
        <v>3560</v>
      </c>
      <c r="H1605" s="280" t="str">
        <f>IF(OR(AND('FIN1-SOURCE'!BN77="",'FIN1-SOURCE'!BO77=""),AND('FIN1-SOURCE'!BN126="",'FIN1-SOURCE'!BO126=""),AND('FIN1-SOURCE'!BO77="K",'FIN1-SOURCE'!BO126="K"),OR('FIN1-SOURCE'!BO77="O",'FIN1-SOURCE'!BO126="O")),"",SUM('FIN1-SOURCE'!BN77,'FIN1-SOURCE'!BN126))</f>
        <v/>
      </c>
      <c r="I1605" s="280" t="str">
        <f>IF(AND(OR(AND('FIN1-SOURCE'!BO77="O",'FIN1-SOURCE'!BO126="O"),AND('FIN1-SOURCE'!BO77="K",'FIN1-SOURCE'!BO126="K")),SUM('FIN1-SOURCE'!BN77,'FIN1-SOURCE'!BN126)=0,ISNUMBER('FIN1-SOURCE'!BN133)),"",IF(OR('FIN1-SOURCE'!BO77="O",'FIN1-SOURCE'!BO126="O"),"O",IF(AND('FIN1-SOURCE'!BO77='FIN1-SOURCE'!BO126,OR('FIN1-SOURCE'!BO77="K",'FIN1-SOURCE'!BO77="W",'FIN1-SOURCE'!BO77="M")), UPPER('FIN1-SOURCE'!BO77),"")))</f>
        <v/>
      </c>
      <c r="J1605" s="281" t="s">
        <v>711</v>
      </c>
      <c r="K1605" s="280" t="str">
        <f>IF(AND(ISBLANK('FIN1-SOURCE'!BN133),$L$1605&lt;&gt;"M"),"",'FIN1-SOURCE'!BN133)</f>
        <v/>
      </c>
      <c r="L1605" s="280" t="str">
        <f>IF(ISBLANK('FIN1-SOURCE'!BO133),"",'FIN1-SOURCE'!BO133)</f>
        <v/>
      </c>
      <c r="M1605" s="257" t="str">
        <f t="shared" si="26"/>
        <v>OK</v>
      </c>
      <c r="N1605" s="15"/>
    </row>
    <row r="1606" spans="1:14" ht="45" x14ac:dyDescent="0.25">
      <c r="A1606" s="257" t="s">
        <v>834</v>
      </c>
      <c r="B1606" s="257" t="s">
        <v>8148</v>
      </c>
      <c r="C1606" s="257" t="s">
        <v>688</v>
      </c>
      <c r="D1606" s="277" t="s">
        <v>8149</v>
      </c>
      <c r="E1606" s="278" t="s">
        <v>711</v>
      </c>
      <c r="F1606" s="279" t="s">
        <v>688</v>
      </c>
      <c r="G1606" s="277" t="s">
        <v>3561</v>
      </c>
      <c r="H1606" s="280" t="str">
        <f>IF(OR(AND('FIN1-SOURCE'!BN78="",'FIN1-SOURCE'!BO78=""),AND('FIN1-SOURCE'!BN92="",'FIN1-SOURCE'!BO92=""),AND('FIN1-SOURCE'!BN116="",'FIN1-SOURCE'!BO116=""),AND('FIN1-SOURCE'!BO78="K",'FIN1-SOURCE'!BO92="K",'FIN1-SOURCE'!BO116="K"),OR('FIN1-SOURCE'!BO78="O",'FIN1-SOURCE'!BO92="O",'FIN1-SOURCE'!BO116="O")),"",SUM('FIN1-SOURCE'!BN78,'FIN1-SOURCE'!BN92,'FIN1-SOURCE'!BN116))</f>
        <v/>
      </c>
      <c r="I1606" s="280" t="str">
        <f>IF(AND(OR(AND('FIN1-SOURCE'!BO78="O",'FIN1-SOURCE'!BO92="O",'FIN1-SOURCE'!BO116="O"),AND('FIN1-SOURCE'!BO78="K",'FIN1-SOURCE'!BO92="K",'FIN1-SOURCE'!BO116="K")),SUM('FIN1-SOURCE'!BN78,'FIN1-SOURCE'!BN92,'FIN1-SOURCE'!BN116)=0,ISNUMBER('FIN1-SOURCE'!BN134)),"",IF(OR('FIN1-SOURCE'!BO78="O",'FIN1-SOURCE'!BO92="O",'FIN1-SOURCE'!BO116="O"),"O",IF(AND('FIN1-SOURCE'!BO78='FIN1-SOURCE'!BO92,'FIN1-SOURCE'!BO92='FIN1-SOURCE'!BO116,OR('FIN1-SOURCE'!BO78="K",'FIN1-SOURCE'!BO78="W",'FIN1-SOURCE'!BO78="M")), UPPER('FIN1-SOURCE'!BO78),"")))</f>
        <v/>
      </c>
      <c r="J1606" s="281" t="s">
        <v>711</v>
      </c>
      <c r="K1606" s="280" t="str">
        <f>IF(AND(ISBLANK('FIN1-SOURCE'!BN134),$L$1606&lt;&gt;"M"),"",'FIN1-SOURCE'!BN134)</f>
        <v/>
      </c>
      <c r="L1606" s="280" t="str">
        <f>IF(ISBLANK('FIN1-SOURCE'!BO134),"",'FIN1-SOURCE'!BO134)</f>
        <v/>
      </c>
      <c r="M1606" s="257" t="str">
        <f t="shared" si="26"/>
        <v>OK</v>
      </c>
      <c r="N1606" s="15"/>
    </row>
    <row r="1607" spans="1:14" ht="33.75" x14ac:dyDescent="0.25">
      <c r="A1607" s="257" t="s">
        <v>834</v>
      </c>
      <c r="B1607" s="257" t="s">
        <v>8150</v>
      </c>
      <c r="C1607" s="257" t="s">
        <v>688</v>
      </c>
      <c r="D1607" s="277" t="s">
        <v>8151</v>
      </c>
      <c r="E1607" s="278" t="s">
        <v>711</v>
      </c>
      <c r="F1607" s="279" t="s">
        <v>688</v>
      </c>
      <c r="G1607" s="277" t="s">
        <v>8152</v>
      </c>
      <c r="H1607" s="280" t="str">
        <f>IF(OR(AND('FIN1-SOURCE'!BN107="",'FIN1-SOURCE'!BO107=""),AND('FIN1-SOURCE'!BN132="",'FIN1-SOURCE'!BO132=""),AND('FIN1-SOURCE'!BO107="K",'FIN1-SOURCE'!BO132="K"),OR('FIN1-SOURCE'!BO107="O",'FIN1-SOURCE'!BO132="O")),"",SUM('FIN1-SOURCE'!BN107,'FIN1-SOURCE'!BN132))</f>
        <v/>
      </c>
      <c r="I1607" s="280" t="str">
        <f>IF(AND(OR(AND('FIN1-SOURCE'!BO107="O",'FIN1-SOURCE'!BO132="O"),AND('FIN1-SOURCE'!BO107="K",'FIN1-SOURCE'!BO132="K")),SUM('FIN1-SOURCE'!BN107,'FIN1-SOURCE'!BN132)=0,ISNUMBER('FIN1-SOURCE'!BN135)),"",IF(OR('FIN1-SOURCE'!BO107="O",'FIN1-SOURCE'!BO132="O"),"O",IF(AND('FIN1-SOURCE'!BO107='FIN1-SOURCE'!BO132,OR('FIN1-SOURCE'!BO107="K",'FIN1-SOURCE'!BO107="W",'FIN1-SOURCE'!BO107="M")), UPPER('FIN1-SOURCE'!BO107),"")))</f>
        <v/>
      </c>
      <c r="J1607" s="281" t="s">
        <v>711</v>
      </c>
      <c r="K1607" s="280" t="str">
        <f>IF(AND(ISBLANK('FIN1-SOURCE'!BN135),$L$1607&lt;&gt;"M"),"",'FIN1-SOURCE'!BN135)</f>
        <v/>
      </c>
      <c r="L1607" s="280" t="str">
        <f>IF(ISBLANK('FIN1-SOURCE'!BO135),"",'FIN1-SOURCE'!BO135)</f>
        <v/>
      </c>
      <c r="M1607" s="257" t="str">
        <f t="shared" si="26"/>
        <v>OK</v>
      </c>
      <c r="N1607" s="15"/>
    </row>
    <row r="1608" spans="1:14" ht="33.75" x14ac:dyDescent="0.25">
      <c r="A1608" s="257" t="s">
        <v>834</v>
      </c>
      <c r="B1608" s="257" t="s">
        <v>3562</v>
      </c>
      <c r="C1608" s="257" t="s">
        <v>688</v>
      </c>
      <c r="D1608" s="277" t="s">
        <v>1223</v>
      </c>
      <c r="E1608" s="278" t="s">
        <v>711</v>
      </c>
      <c r="F1608" s="279" t="s">
        <v>688</v>
      </c>
      <c r="G1608" s="277" t="s">
        <v>1224</v>
      </c>
      <c r="H1608" s="280" t="str">
        <f>IF(OR(AND('FIN1-SOURCE'!AY31="",'FIN1-SOURCE'!AZ31=""),AND('FIN1-SOURCE'!BH31="",'FIN1-SOURCE'!BI31=""),AND('FIN1-SOURCE'!AZ31="K",'FIN1-SOURCE'!BI31="K"),OR('FIN1-SOURCE'!AZ31="O",'FIN1-SOURCE'!BI31="O")),"",SUM('FIN1-SOURCE'!AY31,'FIN1-SOURCE'!BH31))</f>
        <v/>
      </c>
      <c r="I1608" s="280" t="str">
        <f xml:space="preserve"> IF(AND(OR(AND('FIN1-SOURCE'!AZ31="O",'FIN1-SOURCE'!BI31="O"),AND('FIN1-SOURCE'!AZ31="K",'FIN1-SOURCE'!BI31="K")),SUM('FIN1-SOURCE'!AY31,'FIN1-SOURCE'!BH31)=0,ISNUMBER('FIN1-SOURCE'!BQ31)),"",IF(OR('FIN1-SOURCE'!AZ31="O",'FIN1-SOURCE'!BI31="O"),"O",IF(AND('FIN1-SOURCE'!AZ31='FIN1-SOURCE'!BI31,OR('FIN1-SOURCE'!AZ31="K",'FIN1-SOURCE'!AZ31="W",'FIN1-SOURCE'!AZ31="M")),UPPER( 'FIN1-SOURCE'!AZ31),"")))</f>
        <v/>
      </c>
      <c r="J1608" s="281" t="s">
        <v>711</v>
      </c>
      <c r="K1608" s="280" t="str">
        <f>IF(AND(ISBLANK('FIN1-SOURCE'!BQ31),$L$1608&lt;&gt;"M"),"",'FIN1-SOURCE'!BQ31)</f>
        <v/>
      </c>
      <c r="L1608" s="280" t="str">
        <f>IF(ISBLANK('FIN1-SOURCE'!BR31),"",'FIN1-SOURCE'!BR31)</f>
        <v/>
      </c>
      <c r="M1608" s="257" t="str">
        <f t="shared" si="26"/>
        <v>OK</v>
      </c>
      <c r="N1608" s="15"/>
    </row>
    <row r="1609" spans="1:14" ht="33.75" x14ac:dyDescent="0.25">
      <c r="A1609" s="257" t="s">
        <v>834</v>
      </c>
      <c r="B1609" s="257" t="s">
        <v>3563</v>
      </c>
      <c r="C1609" s="257" t="s">
        <v>688</v>
      </c>
      <c r="D1609" s="277" t="s">
        <v>1226</v>
      </c>
      <c r="E1609" s="278" t="s">
        <v>711</v>
      </c>
      <c r="F1609" s="279" t="s">
        <v>688</v>
      </c>
      <c r="G1609" s="277" t="s">
        <v>1227</v>
      </c>
      <c r="H1609" s="280" t="str">
        <f>IF(OR(AND('FIN1-SOURCE'!AY32="",'FIN1-SOURCE'!AZ32=""),AND('FIN1-SOURCE'!BH32="",'FIN1-SOURCE'!BI32=""),AND('FIN1-SOURCE'!AZ32="K",'FIN1-SOURCE'!BI32="K"),OR('FIN1-SOURCE'!AZ32="O",'FIN1-SOURCE'!BI32="O")),"",SUM('FIN1-SOURCE'!AY32,'FIN1-SOURCE'!BH32))</f>
        <v/>
      </c>
      <c r="I1609" s="280" t="str">
        <f xml:space="preserve"> IF(AND(OR(AND('FIN1-SOURCE'!AZ32="O",'FIN1-SOURCE'!BI32="O"),AND('FIN1-SOURCE'!AZ32="K",'FIN1-SOURCE'!BI32="K")),SUM('FIN1-SOURCE'!AY32,'FIN1-SOURCE'!BH32)=0,ISNUMBER('FIN1-SOURCE'!BQ32)),"",IF(OR('FIN1-SOURCE'!AZ32="O",'FIN1-SOURCE'!BI32="O"),"O",IF(AND('FIN1-SOURCE'!AZ32='FIN1-SOURCE'!BI32,OR('FIN1-SOURCE'!AZ32="K",'FIN1-SOURCE'!AZ32="W",'FIN1-SOURCE'!AZ32="M")),UPPER( 'FIN1-SOURCE'!AZ32),"")))</f>
        <v/>
      </c>
      <c r="J1609" s="281" t="s">
        <v>711</v>
      </c>
      <c r="K1609" s="280" t="str">
        <f>IF(AND(ISBLANK('FIN1-SOURCE'!BQ32),$L$1609&lt;&gt;"M"),"",'FIN1-SOURCE'!BQ32)</f>
        <v/>
      </c>
      <c r="L1609" s="280" t="str">
        <f>IF(ISBLANK('FIN1-SOURCE'!BR32),"",'FIN1-SOURCE'!BR32)</f>
        <v/>
      </c>
      <c r="M1609" s="257" t="str">
        <f t="shared" si="26"/>
        <v>OK</v>
      </c>
      <c r="N1609" s="15"/>
    </row>
    <row r="1610" spans="1:14" ht="33.75" x14ac:dyDescent="0.25">
      <c r="A1610" s="257" t="s">
        <v>834</v>
      </c>
      <c r="B1610" s="257" t="s">
        <v>3564</v>
      </c>
      <c r="C1610" s="257" t="s">
        <v>688</v>
      </c>
      <c r="D1610" s="277" t="s">
        <v>1229</v>
      </c>
      <c r="E1610" s="278" t="s">
        <v>711</v>
      </c>
      <c r="F1610" s="279" t="s">
        <v>688</v>
      </c>
      <c r="G1610" s="277" t="s">
        <v>1230</v>
      </c>
      <c r="H1610" s="280" t="str">
        <f>IF(OR(AND('FIN1-SOURCE'!AY33="",'FIN1-SOURCE'!AZ33=""),AND('FIN1-SOURCE'!BH33="",'FIN1-SOURCE'!BI33=""),AND('FIN1-SOURCE'!AZ33="K",'FIN1-SOURCE'!BI33="K"),OR('FIN1-SOURCE'!AZ33="O",'FIN1-SOURCE'!BI33="O")),"",SUM('FIN1-SOURCE'!AY33,'FIN1-SOURCE'!BH33))</f>
        <v/>
      </c>
      <c r="I1610" s="280" t="str">
        <f xml:space="preserve"> IF(AND(OR(AND('FIN1-SOURCE'!AZ33="O",'FIN1-SOURCE'!BI33="O"),AND('FIN1-SOURCE'!AZ33="K",'FIN1-SOURCE'!BI33="K")),SUM('FIN1-SOURCE'!AY33,'FIN1-SOURCE'!BH33)=0,ISNUMBER('FIN1-SOURCE'!BQ33)),"",IF(OR('FIN1-SOURCE'!AZ33="O",'FIN1-SOURCE'!BI33="O"),"O",IF(AND('FIN1-SOURCE'!AZ33='FIN1-SOURCE'!BI33,OR('FIN1-SOURCE'!AZ33="K",'FIN1-SOURCE'!AZ33="W",'FIN1-SOURCE'!AZ33="M")),UPPER( 'FIN1-SOURCE'!AZ33),"")))</f>
        <v/>
      </c>
      <c r="J1610" s="281" t="s">
        <v>711</v>
      </c>
      <c r="K1610" s="280" t="str">
        <f>IF(AND(ISBLANK('FIN1-SOURCE'!BQ33),$L$1610&lt;&gt;"M"),"",'FIN1-SOURCE'!BQ33)</f>
        <v/>
      </c>
      <c r="L1610" s="280" t="str">
        <f>IF(ISBLANK('FIN1-SOURCE'!BR33),"",'FIN1-SOURCE'!BR33)</f>
        <v/>
      </c>
      <c r="M1610" s="257" t="str">
        <f t="shared" si="26"/>
        <v>OK</v>
      </c>
      <c r="N1610" s="15"/>
    </row>
    <row r="1611" spans="1:14" ht="33.75" x14ac:dyDescent="0.25">
      <c r="A1611" s="257" t="s">
        <v>834</v>
      </c>
      <c r="B1611" s="257" t="s">
        <v>3565</v>
      </c>
      <c r="C1611" s="257" t="s">
        <v>688</v>
      </c>
      <c r="D1611" s="277" t="s">
        <v>3566</v>
      </c>
      <c r="E1611" s="278" t="s">
        <v>711</v>
      </c>
      <c r="F1611" s="279" t="s">
        <v>688</v>
      </c>
      <c r="G1611" s="277" t="s">
        <v>1233</v>
      </c>
      <c r="H1611" s="280" t="str">
        <f>IF(OR(AND('FIN1-SOURCE'!BQ32="",'FIN1-SOURCE'!BR32=""),AND('FIN1-SOURCE'!BQ33="",'FIN1-SOURCE'!BR33=""),AND('FIN1-SOURCE'!BR32="K",'FIN1-SOURCE'!BR33="K"),OR('FIN1-SOURCE'!BR32="O",'FIN1-SOURCE'!BR33="O")),"",SUM('FIN1-SOURCE'!BQ32,'FIN1-SOURCE'!BQ33))</f>
        <v/>
      </c>
      <c r="I1611" s="280" t="str">
        <f>IF(AND(OR(AND('FIN1-SOURCE'!BR32="O",'FIN1-SOURCE'!BR33="O"),AND('FIN1-SOURCE'!BR32="K",'FIN1-SOURCE'!BR33="K")),SUM('FIN1-SOURCE'!BQ32,'FIN1-SOURCE'!BQ33)=0,ISNUMBER('FIN1-SOURCE'!BQ34)),"",IF(OR('FIN1-SOURCE'!BR32="O",'FIN1-SOURCE'!BR33="O"),"O",IF(AND('FIN1-SOURCE'!BR32='FIN1-SOURCE'!BR33,OR('FIN1-SOURCE'!BR32="K",'FIN1-SOURCE'!BR32="W",'FIN1-SOURCE'!BR32="M")), UPPER('FIN1-SOURCE'!BR32),"")))</f>
        <v/>
      </c>
      <c r="J1611" s="281" t="s">
        <v>711</v>
      </c>
      <c r="K1611" s="280" t="str">
        <f>IF(AND(ISBLANK('FIN1-SOURCE'!BQ34),$L$1611&lt;&gt;"M"),"",'FIN1-SOURCE'!BQ34)</f>
        <v/>
      </c>
      <c r="L1611" s="280" t="str">
        <f>IF(ISBLANK('FIN1-SOURCE'!BR34),"",'FIN1-SOURCE'!BR34)</f>
        <v/>
      </c>
      <c r="M1611" s="257" t="str">
        <f t="shared" si="26"/>
        <v>OK</v>
      </c>
      <c r="N1611" s="15"/>
    </row>
    <row r="1612" spans="1:14" ht="33.75" x14ac:dyDescent="0.25">
      <c r="A1612" s="257" t="s">
        <v>834</v>
      </c>
      <c r="B1612" s="257" t="s">
        <v>3567</v>
      </c>
      <c r="C1612" s="257" t="s">
        <v>688</v>
      </c>
      <c r="D1612" s="277" t="s">
        <v>3568</v>
      </c>
      <c r="E1612" s="278" t="s">
        <v>711</v>
      </c>
      <c r="F1612" s="279" t="s">
        <v>688</v>
      </c>
      <c r="G1612" s="277" t="s">
        <v>1236</v>
      </c>
      <c r="H1612" s="280" t="str">
        <f>IF(OR(AND('FIN1-SOURCE'!BQ31="",'FIN1-SOURCE'!BR31=""),AND('FIN1-SOURCE'!BQ34="",'FIN1-SOURCE'!BR34=""),AND('FIN1-SOURCE'!BR31="K",'FIN1-SOURCE'!BR34="K"),OR('FIN1-SOURCE'!BR31="O",'FIN1-SOURCE'!BR34="O")),"",SUM('FIN1-SOURCE'!BQ31,'FIN1-SOURCE'!BQ34))</f>
        <v/>
      </c>
      <c r="I1612" s="280" t="str">
        <f>IF(AND(OR(AND('FIN1-SOURCE'!BR31="O",'FIN1-SOURCE'!BR34="O"),AND('FIN1-SOURCE'!BR31="K",'FIN1-SOURCE'!BR34="K")),SUM('FIN1-SOURCE'!BQ31,'FIN1-SOURCE'!BQ34)=0,ISNUMBER('FIN1-SOURCE'!BQ35)),"",IF(OR('FIN1-SOURCE'!BR31="O",'FIN1-SOURCE'!BR34="O"),"O",IF(AND('FIN1-SOURCE'!BR31='FIN1-SOURCE'!BR34,OR('FIN1-SOURCE'!BR31="K",'FIN1-SOURCE'!BR31="W",'FIN1-SOURCE'!BR31="M")), UPPER('FIN1-SOURCE'!BR31),"")))</f>
        <v/>
      </c>
      <c r="J1612" s="281" t="s">
        <v>711</v>
      </c>
      <c r="K1612" s="280" t="str">
        <f>IF(AND(ISBLANK('FIN1-SOURCE'!BQ35),$L$1612&lt;&gt;"M"),"",'FIN1-SOURCE'!BQ35)</f>
        <v/>
      </c>
      <c r="L1612" s="280" t="str">
        <f>IF(ISBLANK('FIN1-SOURCE'!BR35),"",'FIN1-SOURCE'!BR35)</f>
        <v/>
      </c>
      <c r="M1612" s="257" t="str">
        <f t="shared" si="26"/>
        <v>OK</v>
      </c>
      <c r="N1612" s="15"/>
    </row>
    <row r="1613" spans="1:14" ht="33.75" x14ac:dyDescent="0.25">
      <c r="A1613" s="257" t="s">
        <v>834</v>
      </c>
      <c r="B1613" s="257" t="s">
        <v>3569</v>
      </c>
      <c r="C1613" s="257" t="s">
        <v>688</v>
      </c>
      <c r="D1613" s="277" t="s">
        <v>1238</v>
      </c>
      <c r="E1613" s="278" t="s">
        <v>711</v>
      </c>
      <c r="F1613" s="279" t="s">
        <v>688</v>
      </c>
      <c r="G1613" s="277" t="s">
        <v>1239</v>
      </c>
      <c r="H1613" s="280" t="str">
        <f>IF(OR(AND('FIN1-SOURCE'!AY36="",'FIN1-SOURCE'!AZ36=""),AND('FIN1-SOURCE'!BH36="",'FIN1-SOURCE'!BI36=""),AND('FIN1-SOURCE'!AZ36="K",'FIN1-SOURCE'!BI36="K"),OR('FIN1-SOURCE'!AZ36="O",'FIN1-SOURCE'!BI36="O")),"",SUM('FIN1-SOURCE'!AY36,'FIN1-SOURCE'!BH36))</f>
        <v/>
      </c>
      <c r="I1613" s="280" t="str">
        <f xml:space="preserve"> IF(AND(OR(AND('FIN1-SOURCE'!AZ36="O",'FIN1-SOURCE'!BI36="O"),AND('FIN1-SOURCE'!AZ36="K",'FIN1-SOURCE'!BI36="K")),SUM('FIN1-SOURCE'!AY36,'FIN1-SOURCE'!BH36)=0,ISNUMBER('FIN1-SOURCE'!BQ36)),"",IF(OR('FIN1-SOURCE'!AZ36="O",'FIN1-SOURCE'!BI36="O"),"O",IF(AND('FIN1-SOURCE'!AZ36='FIN1-SOURCE'!BI36,OR('FIN1-SOURCE'!AZ36="K",'FIN1-SOURCE'!AZ36="W",'FIN1-SOURCE'!AZ36="M")),UPPER( 'FIN1-SOURCE'!AZ36),"")))</f>
        <v/>
      </c>
      <c r="J1613" s="281" t="s">
        <v>711</v>
      </c>
      <c r="K1613" s="280" t="str">
        <f>IF(AND(ISBLANK('FIN1-SOURCE'!BQ36),$L$1613&lt;&gt;"M"),"",'FIN1-SOURCE'!BQ36)</f>
        <v/>
      </c>
      <c r="L1613" s="280" t="str">
        <f>IF(ISBLANK('FIN1-SOURCE'!BR36),"",'FIN1-SOURCE'!BR36)</f>
        <v/>
      </c>
      <c r="M1613" s="257" t="str">
        <f t="shared" si="26"/>
        <v>OK</v>
      </c>
      <c r="N1613" s="15"/>
    </row>
    <row r="1614" spans="1:14" ht="33.75" x14ac:dyDescent="0.25">
      <c r="A1614" s="257" t="s">
        <v>834</v>
      </c>
      <c r="B1614" s="257" t="s">
        <v>3570</v>
      </c>
      <c r="C1614" s="257" t="s">
        <v>688</v>
      </c>
      <c r="D1614" s="277" t="s">
        <v>1241</v>
      </c>
      <c r="E1614" s="278" t="s">
        <v>711</v>
      </c>
      <c r="F1614" s="279" t="s">
        <v>688</v>
      </c>
      <c r="G1614" s="277" t="s">
        <v>1242</v>
      </c>
      <c r="H1614" s="280" t="str">
        <f>IF(OR(AND('FIN1-SOURCE'!AY37="",'FIN1-SOURCE'!AZ37=""),AND('FIN1-SOURCE'!BH37="",'FIN1-SOURCE'!BI37=""),AND('FIN1-SOURCE'!AZ37="K",'FIN1-SOURCE'!BI37="K"),OR('FIN1-SOURCE'!AZ37="O",'FIN1-SOURCE'!BI37="O")),"",SUM('FIN1-SOURCE'!AY37,'FIN1-SOURCE'!BH37))</f>
        <v/>
      </c>
      <c r="I1614" s="280" t="str">
        <f xml:space="preserve"> IF(AND(OR(AND('FIN1-SOURCE'!AZ37="O",'FIN1-SOURCE'!BI37="O"),AND('FIN1-SOURCE'!AZ37="K",'FIN1-SOURCE'!BI37="K")),SUM('FIN1-SOURCE'!AY37,'FIN1-SOURCE'!BH37)=0,ISNUMBER('FIN1-SOURCE'!BQ37)),"",IF(OR('FIN1-SOURCE'!AZ37="O",'FIN1-SOURCE'!BI37="O"),"O",IF(AND('FIN1-SOURCE'!AZ37='FIN1-SOURCE'!BI37,OR('FIN1-SOURCE'!AZ37="K",'FIN1-SOURCE'!AZ37="W",'FIN1-SOURCE'!AZ37="M")),UPPER( 'FIN1-SOURCE'!AZ37),"")))</f>
        <v/>
      </c>
      <c r="J1614" s="281" t="s">
        <v>711</v>
      </c>
      <c r="K1614" s="280" t="str">
        <f>IF(AND(ISBLANK('FIN1-SOURCE'!BQ37),$L$1614&lt;&gt;"M"),"",'FIN1-SOURCE'!BQ37)</f>
        <v/>
      </c>
      <c r="L1614" s="280" t="str">
        <f>IF(ISBLANK('FIN1-SOURCE'!BR37),"",'FIN1-SOURCE'!BR37)</f>
        <v/>
      </c>
      <c r="M1614" s="257" t="str">
        <f t="shared" si="26"/>
        <v>OK</v>
      </c>
      <c r="N1614" s="15"/>
    </row>
    <row r="1615" spans="1:14" ht="33.75" x14ac:dyDescent="0.25">
      <c r="A1615" s="257" t="s">
        <v>834</v>
      </c>
      <c r="B1615" s="257" t="s">
        <v>3571</v>
      </c>
      <c r="C1615" s="257" t="s">
        <v>688</v>
      </c>
      <c r="D1615" s="277" t="s">
        <v>1244</v>
      </c>
      <c r="E1615" s="278" t="s">
        <v>711</v>
      </c>
      <c r="F1615" s="279" t="s">
        <v>688</v>
      </c>
      <c r="G1615" s="277" t="s">
        <v>1245</v>
      </c>
      <c r="H1615" s="280" t="str">
        <f>IF(OR(AND('FIN1-SOURCE'!AY38="",'FIN1-SOURCE'!AZ38=""),AND('FIN1-SOURCE'!BH38="",'FIN1-SOURCE'!BI38=""),AND('FIN1-SOURCE'!AZ38="K",'FIN1-SOURCE'!BI38="K"),OR('FIN1-SOURCE'!AZ38="O",'FIN1-SOURCE'!BI38="O")),"",SUM('FIN1-SOURCE'!AY38,'FIN1-SOURCE'!BH38))</f>
        <v/>
      </c>
      <c r="I1615" s="280" t="str">
        <f xml:space="preserve"> IF(AND(OR(AND('FIN1-SOURCE'!AZ38="O",'FIN1-SOURCE'!BI38="O"),AND('FIN1-SOURCE'!AZ38="K",'FIN1-SOURCE'!BI38="K")),SUM('FIN1-SOURCE'!AY38,'FIN1-SOURCE'!BH38)=0,ISNUMBER('FIN1-SOURCE'!BQ38)),"",IF(OR('FIN1-SOURCE'!AZ38="O",'FIN1-SOURCE'!BI38="O"),"O",IF(AND('FIN1-SOURCE'!AZ38='FIN1-SOURCE'!BI38,OR('FIN1-SOURCE'!AZ38="K",'FIN1-SOURCE'!AZ38="W",'FIN1-SOURCE'!AZ38="M")),UPPER( 'FIN1-SOURCE'!AZ38),"")))</f>
        <v/>
      </c>
      <c r="J1615" s="281" t="s">
        <v>711</v>
      </c>
      <c r="K1615" s="280" t="str">
        <f>IF(AND(ISBLANK('FIN1-SOURCE'!BQ38),$L$1615&lt;&gt;"M"),"",'FIN1-SOURCE'!BQ38)</f>
        <v/>
      </c>
      <c r="L1615" s="280" t="str">
        <f>IF(ISBLANK('FIN1-SOURCE'!BR38),"",'FIN1-SOURCE'!BR38)</f>
        <v/>
      </c>
      <c r="M1615" s="257" t="str">
        <f t="shared" si="26"/>
        <v>OK</v>
      </c>
      <c r="N1615" s="15"/>
    </row>
    <row r="1616" spans="1:14" ht="33.75" x14ac:dyDescent="0.25">
      <c r="A1616" s="257" t="s">
        <v>834</v>
      </c>
      <c r="B1616" s="257" t="s">
        <v>3572</v>
      </c>
      <c r="C1616" s="257" t="s">
        <v>688</v>
      </c>
      <c r="D1616" s="277" t="s">
        <v>3573</v>
      </c>
      <c r="E1616" s="278" t="s">
        <v>711</v>
      </c>
      <c r="F1616" s="279" t="s">
        <v>688</v>
      </c>
      <c r="G1616" s="277" t="s">
        <v>1248</v>
      </c>
      <c r="H1616" s="280" t="str">
        <f>IF(OR(AND('FIN1-SOURCE'!BQ37="",'FIN1-SOURCE'!BR37=""),AND('FIN1-SOURCE'!BQ38="",'FIN1-SOURCE'!BR38=""),AND('FIN1-SOURCE'!BR37="K",'FIN1-SOURCE'!BR38="K"),OR('FIN1-SOURCE'!BR37="O",'FIN1-SOURCE'!BR38="O")),"",SUM('FIN1-SOURCE'!BQ37,'FIN1-SOURCE'!BQ38))</f>
        <v/>
      </c>
      <c r="I1616" s="280" t="str">
        <f>IF(AND(OR(AND('FIN1-SOURCE'!BR37="O",'FIN1-SOURCE'!BR38="O"),AND('FIN1-SOURCE'!BR37="K",'FIN1-SOURCE'!BR38="K")),SUM('FIN1-SOURCE'!BQ37,'FIN1-SOURCE'!BQ38)=0,ISNUMBER('FIN1-SOURCE'!BQ39)),"",IF(OR('FIN1-SOURCE'!BR37="O",'FIN1-SOURCE'!BR38="O"),"O",IF(AND('FIN1-SOURCE'!BR37='FIN1-SOURCE'!BR38,OR('FIN1-SOURCE'!BR37="K",'FIN1-SOURCE'!BR37="W",'FIN1-SOURCE'!BR37="M")), UPPER('FIN1-SOURCE'!BR37),"")))</f>
        <v/>
      </c>
      <c r="J1616" s="281" t="s">
        <v>711</v>
      </c>
      <c r="K1616" s="280" t="str">
        <f>IF(AND(ISBLANK('FIN1-SOURCE'!BQ39),$L$1616&lt;&gt;"M"),"",'FIN1-SOURCE'!BQ39)</f>
        <v/>
      </c>
      <c r="L1616" s="280" t="str">
        <f>IF(ISBLANK('FIN1-SOURCE'!BR39),"",'FIN1-SOURCE'!BR39)</f>
        <v/>
      </c>
      <c r="M1616" s="257" t="str">
        <f t="shared" si="26"/>
        <v>OK</v>
      </c>
      <c r="N1616" s="15"/>
    </row>
    <row r="1617" spans="1:14" ht="33.75" x14ac:dyDescent="0.25">
      <c r="A1617" s="257" t="s">
        <v>834</v>
      </c>
      <c r="B1617" s="257" t="s">
        <v>3574</v>
      </c>
      <c r="C1617" s="257" t="s">
        <v>688</v>
      </c>
      <c r="D1617" s="277" t="s">
        <v>3575</v>
      </c>
      <c r="E1617" s="278" t="s">
        <v>711</v>
      </c>
      <c r="F1617" s="279" t="s">
        <v>688</v>
      </c>
      <c r="G1617" s="277" t="s">
        <v>1251</v>
      </c>
      <c r="H1617" s="280" t="str">
        <f>IF(OR(AND('FIN1-SOURCE'!AY40="",'FIN1-SOURCE'!AZ40=""),AND('FIN1-SOURCE'!BH40="",'FIN1-SOURCE'!BI40=""),AND('FIN1-SOURCE'!AZ40="K",'FIN1-SOURCE'!BI40="K"),OR('FIN1-SOURCE'!AZ40="O",'FIN1-SOURCE'!BI40="O")),"",SUM('FIN1-SOURCE'!AY40,'FIN1-SOURCE'!BH40))</f>
        <v/>
      </c>
      <c r="I1617" s="280" t="str">
        <f xml:space="preserve"> IF(AND(OR(AND('FIN1-SOURCE'!AZ40="O",'FIN1-SOURCE'!BI40="O"),AND('FIN1-SOURCE'!AZ40="K",'FIN1-SOURCE'!BI40="K")),SUM('FIN1-SOURCE'!AY40,'FIN1-SOURCE'!BH40)=0,ISNUMBER('FIN1-SOURCE'!BQ40)),"",IF(OR('FIN1-SOURCE'!AZ40="O",'FIN1-SOURCE'!BI40="O"),"O",IF(AND('FIN1-SOURCE'!AZ40='FIN1-SOURCE'!BI40,OR('FIN1-SOURCE'!AZ40="K",'FIN1-SOURCE'!AZ40="W",'FIN1-SOURCE'!AZ40="M")),UPPER( 'FIN1-SOURCE'!AZ40),"")))</f>
        <v/>
      </c>
      <c r="J1617" s="281" t="s">
        <v>711</v>
      </c>
      <c r="K1617" s="280" t="str">
        <f>IF(AND(ISBLANK('FIN1-SOURCE'!BQ40),$L$1617&lt;&gt;"M"),"",'FIN1-SOURCE'!BQ40)</f>
        <v/>
      </c>
      <c r="L1617" s="280" t="str">
        <f>IF(ISBLANK('FIN1-SOURCE'!BR40),"",'FIN1-SOURCE'!BR40)</f>
        <v/>
      </c>
      <c r="M1617" s="257" t="str">
        <f t="shared" si="26"/>
        <v>OK</v>
      </c>
      <c r="N1617" s="15"/>
    </row>
    <row r="1618" spans="1:14" ht="33.75" x14ac:dyDescent="0.25">
      <c r="A1618" s="257" t="s">
        <v>834</v>
      </c>
      <c r="B1618" s="257" t="s">
        <v>3576</v>
      </c>
      <c r="C1618" s="257" t="s">
        <v>688</v>
      </c>
      <c r="D1618" s="277" t="s">
        <v>3577</v>
      </c>
      <c r="E1618" s="278" t="s">
        <v>711</v>
      </c>
      <c r="F1618" s="279" t="s">
        <v>688</v>
      </c>
      <c r="G1618" s="277" t="s">
        <v>1254</v>
      </c>
      <c r="H1618" s="280" t="str">
        <f>IF(OR(AND('FIN1-SOURCE'!AY41="",'FIN1-SOURCE'!AZ41=""),AND('FIN1-SOURCE'!BH41="",'FIN1-SOURCE'!BI41=""),AND('FIN1-SOURCE'!AZ41="K",'FIN1-SOURCE'!BI41="K"),OR('FIN1-SOURCE'!AZ41="O",'FIN1-SOURCE'!BI41="O")),"",SUM('FIN1-SOURCE'!AY41,'FIN1-SOURCE'!BH41))</f>
        <v/>
      </c>
      <c r="I1618" s="280" t="str">
        <f xml:space="preserve"> IF(AND(OR(AND('FIN1-SOURCE'!AZ41="O",'FIN1-SOURCE'!BI41="O"),AND('FIN1-SOURCE'!AZ41="K",'FIN1-SOURCE'!BI41="K")),SUM('FIN1-SOURCE'!AY41,'FIN1-SOURCE'!BH41)=0,ISNUMBER('FIN1-SOURCE'!BQ41)),"",IF(OR('FIN1-SOURCE'!AZ41="O",'FIN1-SOURCE'!BI41="O"),"O",IF(AND('FIN1-SOURCE'!AZ41='FIN1-SOURCE'!BI41,OR('FIN1-SOURCE'!AZ41="K",'FIN1-SOURCE'!AZ41="W",'FIN1-SOURCE'!AZ41="M")),UPPER( 'FIN1-SOURCE'!AZ41),"")))</f>
        <v/>
      </c>
      <c r="J1618" s="281" t="s">
        <v>711</v>
      </c>
      <c r="K1618" s="280" t="str">
        <f>IF(AND(ISBLANK('FIN1-SOURCE'!BQ41),$L$1618&lt;&gt;"M"),"",'FIN1-SOURCE'!BQ41)</f>
        <v/>
      </c>
      <c r="L1618" s="280" t="str">
        <f>IF(ISBLANK('FIN1-SOURCE'!BR41),"",'FIN1-SOURCE'!BR41)</f>
        <v/>
      </c>
      <c r="M1618" s="257" t="str">
        <f t="shared" si="26"/>
        <v>OK</v>
      </c>
      <c r="N1618" s="15"/>
    </row>
    <row r="1619" spans="1:14" ht="33.75" x14ac:dyDescent="0.25">
      <c r="A1619" s="257" t="s">
        <v>834</v>
      </c>
      <c r="B1619" s="257" t="s">
        <v>3578</v>
      </c>
      <c r="C1619" s="257" t="s">
        <v>688</v>
      </c>
      <c r="D1619" s="277" t="s">
        <v>3579</v>
      </c>
      <c r="E1619" s="278" t="s">
        <v>711</v>
      </c>
      <c r="F1619" s="279" t="s">
        <v>688</v>
      </c>
      <c r="G1619" s="277" t="s">
        <v>1257</v>
      </c>
      <c r="H1619" s="280" t="str">
        <f>IF(OR(AND('FIN1-SOURCE'!BQ40="",'FIN1-SOURCE'!BR40=""),AND('FIN1-SOURCE'!BQ41="",'FIN1-SOURCE'!BR41=""),AND('FIN1-SOURCE'!BR40="K",'FIN1-SOURCE'!BR41="K"),OR('FIN1-SOURCE'!BR40="O",'FIN1-SOURCE'!BR41="O")),"",SUM('FIN1-SOURCE'!BQ40,'FIN1-SOURCE'!BQ41))</f>
        <v/>
      </c>
      <c r="I1619" s="280" t="str">
        <f>IF(AND(OR(AND('FIN1-SOURCE'!BR40="O",'FIN1-SOURCE'!BR41="O"),AND('FIN1-SOURCE'!BR40="K",'FIN1-SOURCE'!BR41="K")),SUM('FIN1-SOURCE'!BQ40,'FIN1-SOURCE'!BQ41)=0,ISNUMBER('FIN1-SOURCE'!BQ42)),"",IF(OR('FIN1-SOURCE'!BR40="O",'FIN1-SOURCE'!BR41="O"),"O",IF(AND('FIN1-SOURCE'!BR40='FIN1-SOURCE'!BR41,OR('FIN1-SOURCE'!BR40="K",'FIN1-SOURCE'!BR40="W",'FIN1-SOURCE'!BR40="M")), UPPER('FIN1-SOURCE'!BR40),"")))</f>
        <v/>
      </c>
      <c r="J1619" s="281" t="s">
        <v>711</v>
      </c>
      <c r="K1619" s="280" t="str">
        <f>IF(AND(ISBLANK('FIN1-SOURCE'!BQ42),$L$1619&lt;&gt;"M"),"",'FIN1-SOURCE'!BQ42)</f>
        <v/>
      </c>
      <c r="L1619" s="280" t="str">
        <f>IF(ISBLANK('FIN1-SOURCE'!BR42),"",'FIN1-SOURCE'!BR42)</f>
        <v/>
      </c>
      <c r="M1619" s="257" t="str">
        <f t="shared" si="26"/>
        <v>OK</v>
      </c>
      <c r="N1619" s="15"/>
    </row>
    <row r="1620" spans="1:14" ht="33.75" x14ac:dyDescent="0.25">
      <c r="A1620" s="257" t="s">
        <v>834</v>
      </c>
      <c r="B1620" s="257" t="s">
        <v>3580</v>
      </c>
      <c r="C1620" s="257" t="s">
        <v>688</v>
      </c>
      <c r="D1620" s="277" t="s">
        <v>3581</v>
      </c>
      <c r="E1620" s="278" t="s">
        <v>711</v>
      </c>
      <c r="F1620" s="279" t="s">
        <v>688</v>
      </c>
      <c r="G1620" s="277" t="s">
        <v>1260</v>
      </c>
      <c r="H1620" s="280" t="str">
        <f>IF(OR(AND('FIN1-SOURCE'!AY43="",'FIN1-SOURCE'!AZ43=""),AND('FIN1-SOURCE'!BH43="",'FIN1-SOURCE'!BI43=""),AND('FIN1-SOURCE'!AZ43="K",'FIN1-SOURCE'!BI43="K"),OR('FIN1-SOURCE'!AZ43="O",'FIN1-SOURCE'!BI43="O")),"",SUM('FIN1-SOURCE'!AY43,'FIN1-SOURCE'!BH43))</f>
        <v/>
      </c>
      <c r="I1620" s="280" t="str">
        <f xml:space="preserve"> IF(AND(OR(AND('FIN1-SOURCE'!AZ43="O",'FIN1-SOURCE'!BI43="O"),AND('FIN1-SOURCE'!AZ43="K",'FIN1-SOURCE'!BI43="K")),SUM('FIN1-SOURCE'!AY43,'FIN1-SOURCE'!BH43)=0,ISNUMBER('FIN1-SOURCE'!BQ43)),"",IF(OR('FIN1-SOURCE'!AZ43="O",'FIN1-SOURCE'!BI43="O"),"O",IF(AND('FIN1-SOURCE'!AZ43='FIN1-SOURCE'!BI43,OR('FIN1-SOURCE'!AZ43="K",'FIN1-SOURCE'!AZ43="W",'FIN1-SOURCE'!AZ43="M")),UPPER( 'FIN1-SOURCE'!AZ43),"")))</f>
        <v/>
      </c>
      <c r="J1620" s="281" t="s">
        <v>711</v>
      </c>
      <c r="K1620" s="280" t="str">
        <f>IF(AND(ISBLANK('FIN1-SOURCE'!BQ43),$L$1620&lt;&gt;"M"),"",'FIN1-SOURCE'!BQ43)</f>
        <v/>
      </c>
      <c r="L1620" s="280" t="str">
        <f>IF(ISBLANK('FIN1-SOURCE'!BR43),"",'FIN1-SOURCE'!BR43)</f>
        <v/>
      </c>
      <c r="M1620" s="257" t="str">
        <f t="shared" si="26"/>
        <v>OK</v>
      </c>
      <c r="N1620" s="15"/>
    </row>
    <row r="1621" spans="1:14" ht="33.75" x14ac:dyDescent="0.25">
      <c r="A1621" s="257" t="s">
        <v>834</v>
      </c>
      <c r="B1621" s="257" t="s">
        <v>3582</v>
      </c>
      <c r="C1621" s="257" t="s">
        <v>688</v>
      </c>
      <c r="D1621" s="277" t="s">
        <v>3583</v>
      </c>
      <c r="E1621" s="278" t="s">
        <v>711</v>
      </c>
      <c r="F1621" s="279" t="s">
        <v>688</v>
      </c>
      <c r="G1621" s="277" t="s">
        <v>1263</v>
      </c>
      <c r="H1621" s="280" t="str">
        <f>IF(OR(AND('FIN1-SOURCE'!BQ42="",'FIN1-SOURCE'!BR42=""),AND('FIN1-SOURCE'!BQ43="",'FIN1-SOURCE'!BR43=""),AND('FIN1-SOURCE'!BR42="K",'FIN1-SOURCE'!BR43="K"),OR('FIN1-SOURCE'!BR42="O",'FIN1-SOURCE'!BR43="O")),"",SUM('FIN1-SOURCE'!BQ42,'FIN1-SOURCE'!BQ43))</f>
        <v/>
      </c>
      <c r="I1621" s="280" t="str">
        <f>IF(AND(OR(AND('FIN1-SOURCE'!BR42="O",'FIN1-SOURCE'!BR43="O"),AND('FIN1-SOURCE'!BR42="K",'FIN1-SOURCE'!BR43="K")),SUM('FIN1-SOURCE'!BQ42,'FIN1-SOURCE'!BQ43)=0,ISNUMBER('FIN1-SOURCE'!BQ44)),"",IF(OR('FIN1-SOURCE'!BR42="O",'FIN1-SOURCE'!BR43="O"),"O",IF(AND('FIN1-SOURCE'!BR42='FIN1-SOURCE'!BR43,OR('FIN1-SOURCE'!BR42="K",'FIN1-SOURCE'!BR42="W",'FIN1-SOURCE'!BR42="M")), UPPER('FIN1-SOURCE'!BR42),"")))</f>
        <v/>
      </c>
      <c r="J1621" s="281" t="s">
        <v>711</v>
      </c>
      <c r="K1621" s="280" t="str">
        <f>IF(AND(ISBLANK('FIN1-SOURCE'!BQ44),$L$1621&lt;&gt;"M"),"",'FIN1-SOURCE'!BQ44)</f>
        <v/>
      </c>
      <c r="L1621" s="280" t="str">
        <f>IF(ISBLANK('FIN1-SOURCE'!BR44),"",'FIN1-SOURCE'!BR44)</f>
        <v/>
      </c>
      <c r="M1621" s="257" t="str">
        <f t="shared" si="26"/>
        <v>OK</v>
      </c>
      <c r="N1621" s="15"/>
    </row>
    <row r="1622" spans="1:14" ht="45" x14ac:dyDescent="0.25">
      <c r="A1622" s="257" t="s">
        <v>834</v>
      </c>
      <c r="B1622" s="257" t="s">
        <v>3584</v>
      </c>
      <c r="C1622" s="257" t="s">
        <v>688</v>
      </c>
      <c r="D1622" s="277" t="s">
        <v>3585</v>
      </c>
      <c r="E1622" s="278" t="s">
        <v>711</v>
      </c>
      <c r="F1622" s="279" t="s">
        <v>688</v>
      </c>
      <c r="G1622" s="277" t="s">
        <v>1266</v>
      </c>
      <c r="H1622" s="280" t="str">
        <f>IF(OR(AND('FIN1-SOURCE'!BQ35="",'FIN1-SOURCE'!BR35=""),AND('FIN1-SOURCE'!BQ39="",'FIN1-SOURCE'!BR39=""),AND('FIN1-SOURCE'!BQ44="",'FIN1-SOURCE'!BR44=""),AND('FIN1-SOURCE'!BR35="K",'FIN1-SOURCE'!BR39="K",'FIN1-SOURCE'!BR44="K"),OR('FIN1-SOURCE'!BR35="O",'FIN1-SOURCE'!BR39="O",'FIN1-SOURCE'!BR44="O")),"",SUM('FIN1-SOURCE'!BQ35,'FIN1-SOURCE'!BQ39,'FIN1-SOURCE'!BQ44))</f>
        <v/>
      </c>
      <c r="I1622" s="280" t="str">
        <f>IF(AND(OR(AND('FIN1-SOURCE'!BR35="O",'FIN1-SOURCE'!BR39="O",'FIN1-SOURCE'!BR44="O"),AND('FIN1-SOURCE'!BR35="K",'FIN1-SOURCE'!BR39="K",'FIN1-SOURCE'!BR44="K")),SUM('FIN1-SOURCE'!BQ35,'FIN1-SOURCE'!BQ39,'FIN1-SOURCE'!BQ44)=0,ISNUMBER('FIN1-SOURCE'!BQ45)),"",IF(OR('FIN1-SOURCE'!BR35="O",'FIN1-SOURCE'!BR39="O",'FIN1-SOURCE'!BR44="O"),"O",IF(AND('FIN1-SOURCE'!BR35='FIN1-SOURCE'!BR39,'FIN1-SOURCE'!BR39='FIN1-SOURCE'!BR44,OR('FIN1-SOURCE'!BR35="K",'FIN1-SOURCE'!BR35="W",'FIN1-SOURCE'!BR35="M")), UPPER('FIN1-SOURCE'!BR35),"")))</f>
        <v/>
      </c>
      <c r="J1622" s="281" t="s">
        <v>711</v>
      </c>
      <c r="K1622" s="280" t="str">
        <f>IF(AND(ISBLANK('FIN1-SOURCE'!BQ45),$L$1622&lt;&gt;"M"),"",'FIN1-SOURCE'!BQ45)</f>
        <v/>
      </c>
      <c r="L1622" s="280" t="str">
        <f>IF(ISBLANK('FIN1-SOURCE'!BR45),"",'FIN1-SOURCE'!BR45)</f>
        <v/>
      </c>
      <c r="M1622" s="257" t="str">
        <f t="shared" si="26"/>
        <v>OK</v>
      </c>
      <c r="N1622" s="15"/>
    </row>
    <row r="1623" spans="1:14" ht="33.75" x14ac:dyDescent="0.25">
      <c r="A1623" s="257" t="s">
        <v>834</v>
      </c>
      <c r="B1623" s="257" t="s">
        <v>3586</v>
      </c>
      <c r="C1623" s="257" t="s">
        <v>688</v>
      </c>
      <c r="D1623" s="277" t="s">
        <v>3587</v>
      </c>
      <c r="E1623" s="278" t="s">
        <v>711</v>
      </c>
      <c r="F1623" s="279" t="s">
        <v>688</v>
      </c>
      <c r="G1623" s="277" t="s">
        <v>3588</v>
      </c>
      <c r="H1623" s="280" t="str">
        <f>IF(OR(AND('FIN1-SOURCE'!AY46="",'FIN1-SOURCE'!AZ46=""),AND('FIN1-SOURCE'!BH46="",'FIN1-SOURCE'!BI46=""),AND('FIN1-SOURCE'!AZ46="K",'FIN1-SOURCE'!BI46="K"),OR('FIN1-SOURCE'!AZ46="O",'FIN1-SOURCE'!BI46="O")),"",SUM('FIN1-SOURCE'!AY46,'FIN1-SOURCE'!BH46))</f>
        <v/>
      </c>
      <c r="I1623" s="280" t="str">
        <f xml:space="preserve"> IF(AND(OR(AND('FIN1-SOURCE'!AZ46="O",'FIN1-SOURCE'!BI46="O"),AND('FIN1-SOURCE'!AZ46="K",'FIN1-SOURCE'!BI46="K")),SUM('FIN1-SOURCE'!AY46,'FIN1-SOURCE'!BH46)=0,ISNUMBER('FIN1-SOURCE'!BQ46)),"",IF(OR('FIN1-SOURCE'!AZ46="O",'FIN1-SOURCE'!BI46="O"),"O",IF(AND('FIN1-SOURCE'!AZ46='FIN1-SOURCE'!BI46,OR('FIN1-SOURCE'!AZ46="K",'FIN1-SOURCE'!AZ46="W",'FIN1-SOURCE'!AZ46="M")),UPPER( 'FIN1-SOURCE'!AZ46),"")))</f>
        <v/>
      </c>
      <c r="J1623" s="281" t="s">
        <v>711</v>
      </c>
      <c r="K1623" s="280" t="str">
        <f>IF(AND(ISBLANK('FIN1-SOURCE'!BQ46),$L$1623&lt;&gt;"M"),"",'FIN1-SOURCE'!BQ46)</f>
        <v/>
      </c>
      <c r="L1623" s="280" t="str">
        <f>IF(ISBLANK('FIN1-SOURCE'!BR46),"",'FIN1-SOURCE'!BR46)</f>
        <v/>
      </c>
      <c r="M1623" s="257" t="str">
        <f t="shared" si="26"/>
        <v>OK</v>
      </c>
      <c r="N1623" s="15"/>
    </row>
    <row r="1624" spans="1:14" ht="33.75" x14ac:dyDescent="0.25">
      <c r="A1624" s="257" t="s">
        <v>834</v>
      </c>
      <c r="B1624" s="257" t="s">
        <v>3589</v>
      </c>
      <c r="C1624" s="257" t="s">
        <v>688</v>
      </c>
      <c r="D1624" s="277" t="s">
        <v>3590</v>
      </c>
      <c r="E1624" s="278" t="s">
        <v>711</v>
      </c>
      <c r="F1624" s="279" t="s">
        <v>688</v>
      </c>
      <c r="G1624" s="277" t="s">
        <v>3591</v>
      </c>
      <c r="H1624" s="280" t="str">
        <f>IF(OR(AND('FIN1-SOURCE'!AY47="",'FIN1-SOURCE'!AZ47=""),AND('FIN1-SOURCE'!BH47="",'FIN1-SOURCE'!BI47=""),AND('FIN1-SOURCE'!AZ47="K",'FIN1-SOURCE'!BI47="K"),OR('FIN1-SOURCE'!AZ47="O",'FIN1-SOURCE'!BI47="O")),"",SUM('FIN1-SOURCE'!AY47,'FIN1-SOURCE'!BH47))</f>
        <v/>
      </c>
      <c r="I1624" s="280" t="str">
        <f xml:space="preserve"> IF(AND(OR(AND('FIN1-SOURCE'!AZ47="O",'FIN1-SOURCE'!BI47="O"),AND('FIN1-SOURCE'!AZ47="K",'FIN1-SOURCE'!BI47="K")),SUM('FIN1-SOURCE'!AY47,'FIN1-SOURCE'!BH47)=0,ISNUMBER('FIN1-SOURCE'!BQ47)),"",IF(OR('FIN1-SOURCE'!AZ47="O",'FIN1-SOURCE'!BI47="O"),"O",IF(AND('FIN1-SOURCE'!AZ47='FIN1-SOURCE'!BI47,OR('FIN1-SOURCE'!AZ47="K",'FIN1-SOURCE'!AZ47="W",'FIN1-SOURCE'!AZ47="M")),UPPER( 'FIN1-SOURCE'!AZ47),"")))</f>
        <v/>
      </c>
      <c r="J1624" s="281" t="s">
        <v>711</v>
      </c>
      <c r="K1624" s="280" t="str">
        <f>IF(AND(ISBLANK('FIN1-SOURCE'!BQ47),$L$1624&lt;&gt;"M"),"",'FIN1-SOURCE'!BQ47)</f>
        <v/>
      </c>
      <c r="L1624" s="280" t="str">
        <f>IF(ISBLANK('FIN1-SOURCE'!BR47),"",'FIN1-SOURCE'!BR47)</f>
        <v/>
      </c>
      <c r="M1624" s="257" t="str">
        <f t="shared" si="26"/>
        <v>OK</v>
      </c>
      <c r="N1624" s="15"/>
    </row>
    <row r="1625" spans="1:14" ht="33.75" x14ac:dyDescent="0.25">
      <c r="A1625" s="257" t="s">
        <v>834</v>
      </c>
      <c r="B1625" s="257" t="s">
        <v>3592</v>
      </c>
      <c r="C1625" s="257" t="s">
        <v>688</v>
      </c>
      <c r="D1625" s="277" t="s">
        <v>3593</v>
      </c>
      <c r="E1625" s="278" t="s">
        <v>711</v>
      </c>
      <c r="F1625" s="279" t="s">
        <v>688</v>
      </c>
      <c r="G1625" s="277" t="s">
        <v>3594</v>
      </c>
      <c r="H1625" s="280" t="str">
        <f>IF(OR(AND('FIN1-SOURCE'!AY48="",'FIN1-SOURCE'!AZ48=""),AND('FIN1-SOURCE'!BH48="",'FIN1-SOURCE'!BI48=""),AND('FIN1-SOURCE'!AZ48="K",'FIN1-SOURCE'!BI48="K"),OR('FIN1-SOURCE'!AZ48="O",'FIN1-SOURCE'!BI48="O")),"",SUM('FIN1-SOURCE'!AY48,'FIN1-SOURCE'!BH48))</f>
        <v/>
      </c>
      <c r="I1625" s="280" t="str">
        <f xml:space="preserve"> IF(AND(OR(AND('FIN1-SOURCE'!AZ48="O",'FIN1-SOURCE'!BI48="O"),AND('FIN1-SOURCE'!AZ48="K",'FIN1-SOURCE'!BI48="K")),SUM('FIN1-SOURCE'!AY48,'FIN1-SOURCE'!BH48)=0,ISNUMBER('FIN1-SOURCE'!BQ48)),"",IF(OR('FIN1-SOURCE'!AZ48="O",'FIN1-SOURCE'!BI48="O"),"O",IF(AND('FIN1-SOURCE'!AZ48='FIN1-SOURCE'!BI48,OR('FIN1-SOURCE'!AZ48="K",'FIN1-SOURCE'!AZ48="W",'FIN1-SOURCE'!AZ48="M")),UPPER( 'FIN1-SOURCE'!AZ48),"")))</f>
        <v/>
      </c>
      <c r="J1625" s="281" t="s">
        <v>711</v>
      </c>
      <c r="K1625" s="280" t="str">
        <f>IF(AND(ISBLANK('FIN1-SOURCE'!BQ48),$L$1625&lt;&gt;"M"),"",'FIN1-SOURCE'!BQ48)</f>
        <v/>
      </c>
      <c r="L1625" s="280" t="str">
        <f>IF(ISBLANK('FIN1-SOURCE'!BR48),"",'FIN1-SOURCE'!BR48)</f>
        <v/>
      </c>
      <c r="M1625" s="257" t="str">
        <f t="shared" si="26"/>
        <v>OK</v>
      </c>
      <c r="N1625" s="15"/>
    </row>
    <row r="1626" spans="1:14" ht="33.75" x14ac:dyDescent="0.25">
      <c r="A1626" s="257" t="s">
        <v>834</v>
      </c>
      <c r="B1626" s="257" t="s">
        <v>3595</v>
      </c>
      <c r="C1626" s="257" t="s">
        <v>688</v>
      </c>
      <c r="D1626" s="277" t="s">
        <v>3596</v>
      </c>
      <c r="E1626" s="278" t="s">
        <v>711</v>
      </c>
      <c r="F1626" s="279" t="s">
        <v>688</v>
      </c>
      <c r="G1626" s="277" t="s">
        <v>3597</v>
      </c>
      <c r="H1626" s="280" t="str">
        <f>IF(OR(AND('FIN1-SOURCE'!BQ47="",'FIN1-SOURCE'!BR47=""),AND('FIN1-SOURCE'!BQ48="",'FIN1-SOURCE'!BR48=""),AND('FIN1-SOURCE'!BR47="K",'FIN1-SOURCE'!BR48="K"),OR('FIN1-SOURCE'!BR47="O",'FIN1-SOURCE'!BR48="O")),"",SUM('FIN1-SOURCE'!BQ47,'FIN1-SOURCE'!BQ48))</f>
        <v/>
      </c>
      <c r="I1626" s="280" t="str">
        <f>IF(AND(OR(AND('FIN1-SOURCE'!BR47="O",'FIN1-SOURCE'!BR48="O"),AND('FIN1-SOURCE'!BR47="K",'FIN1-SOURCE'!BR48="K")),SUM('FIN1-SOURCE'!BQ47,'FIN1-SOURCE'!BQ48)=0,ISNUMBER('FIN1-SOURCE'!BQ49)),"",IF(OR('FIN1-SOURCE'!BR47="O",'FIN1-SOURCE'!BR48="O"),"O",IF(AND('FIN1-SOURCE'!BR47='FIN1-SOURCE'!BR48,OR('FIN1-SOURCE'!BR47="K",'FIN1-SOURCE'!BR47="W",'FIN1-SOURCE'!BR47="M")), UPPER('FIN1-SOURCE'!BR47),"")))</f>
        <v/>
      </c>
      <c r="J1626" s="281" t="s">
        <v>711</v>
      </c>
      <c r="K1626" s="280" t="str">
        <f>IF(AND(ISBLANK('FIN1-SOURCE'!BQ49),$L$1626&lt;&gt;"M"),"",'FIN1-SOURCE'!BQ49)</f>
        <v/>
      </c>
      <c r="L1626" s="280" t="str">
        <f>IF(ISBLANK('FIN1-SOURCE'!BR49),"",'FIN1-SOURCE'!BR49)</f>
        <v/>
      </c>
      <c r="M1626" s="257" t="str">
        <f t="shared" si="26"/>
        <v>OK</v>
      </c>
      <c r="N1626" s="15"/>
    </row>
    <row r="1627" spans="1:14" ht="33.75" x14ac:dyDescent="0.25">
      <c r="A1627" s="257" t="s">
        <v>834</v>
      </c>
      <c r="B1627" s="257" t="s">
        <v>3598</v>
      </c>
      <c r="C1627" s="257" t="s">
        <v>688</v>
      </c>
      <c r="D1627" s="277" t="s">
        <v>3599</v>
      </c>
      <c r="E1627" s="278" t="s">
        <v>711</v>
      </c>
      <c r="F1627" s="279" t="s">
        <v>688</v>
      </c>
      <c r="G1627" s="277" t="s">
        <v>3600</v>
      </c>
      <c r="H1627" s="280" t="str">
        <f>IF(OR(AND('FIN1-SOURCE'!BQ46="",'FIN1-SOURCE'!BR46=""),AND('FIN1-SOURCE'!BQ49="",'FIN1-SOURCE'!BR49=""),AND('FIN1-SOURCE'!BR46="K",'FIN1-SOURCE'!BR49="K"),OR('FIN1-SOURCE'!BR46="O",'FIN1-SOURCE'!BR49="O")),"",SUM('FIN1-SOURCE'!BQ46,'FIN1-SOURCE'!BQ49))</f>
        <v/>
      </c>
      <c r="I1627" s="280" t="str">
        <f>IF(AND(OR(AND('FIN1-SOURCE'!BR46="O",'FIN1-SOURCE'!BR49="O"),AND('FIN1-SOURCE'!BR46="K",'FIN1-SOURCE'!BR49="K")),SUM('FIN1-SOURCE'!BQ46,'FIN1-SOURCE'!BQ49)=0,ISNUMBER('FIN1-SOURCE'!BQ50)),"",IF(OR('FIN1-SOURCE'!BR46="O",'FIN1-SOURCE'!BR49="O"),"O",IF(AND('FIN1-SOURCE'!BR46='FIN1-SOURCE'!BR49,OR('FIN1-SOURCE'!BR46="K",'FIN1-SOURCE'!BR46="W",'FIN1-SOURCE'!BR46="M")), UPPER('FIN1-SOURCE'!BR46),"")))</f>
        <v/>
      </c>
      <c r="J1627" s="281" t="s">
        <v>711</v>
      </c>
      <c r="K1627" s="280" t="str">
        <f>IF(AND(ISBLANK('FIN1-SOURCE'!BQ50),$L$1627&lt;&gt;"M"),"",'FIN1-SOURCE'!BQ50)</f>
        <v/>
      </c>
      <c r="L1627" s="280" t="str">
        <f>IF(ISBLANK('FIN1-SOURCE'!BR50),"",'FIN1-SOURCE'!BR50)</f>
        <v/>
      </c>
      <c r="M1627" s="257" t="str">
        <f t="shared" si="26"/>
        <v>OK</v>
      </c>
      <c r="N1627" s="15"/>
    </row>
    <row r="1628" spans="1:14" ht="33.75" x14ac:dyDescent="0.25">
      <c r="A1628" s="257" t="s">
        <v>834</v>
      </c>
      <c r="B1628" s="257" t="s">
        <v>3601</v>
      </c>
      <c r="C1628" s="257" t="s">
        <v>688</v>
      </c>
      <c r="D1628" s="277" t="s">
        <v>3602</v>
      </c>
      <c r="E1628" s="278" t="s">
        <v>711</v>
      </c>
      <c r="F1628" s="279" t="s">
        <v>688</v>
      </c>
      <c r="G1628" s="277" t="s">
        <v>3603</v>
      </c>
      <c r="H1628" s="280" t="str">
        <f>IF(OR(AND('FIN1-SOURCE'!AY51="",'FIN1-SOURCE'!AZ51=""),AND('FIN1-SOURCE'!BH51="",'FIN1-SOURCE'!BI51=""),AND('FIN1-SOURCE'!AZ51="K",'FIN1-SOURCE'!BI51="K"),OR('FIN1-SOURCE'!AZ51="O",'FIN1-SOURCE'!BI51="O")),"",SUM('FIN1-SOURCE'!AY51,'FIN1-SOURCE'!BH51))</f>
        <v/>
      </c>
      <c r="I1628" s="280" t="str">
        <f xml:space="preserve"> IF(AND(OR(AND('FIN1-SOURCE'!AZ51="O",'FIN1-SOURCE'!BI51="O"),AND('FIN1-SOURCE'!AZ51="K",'FIN1-SOURCE'!BI51="K")),SUM('FIN1-SOURCE'!AY51,'FIN1-SOURCE'!BH51)=0,ISNUMBER('FIN1-SOURCE'!BQ51)),"",IF(OR('FIN1-SOURCE'!AZ51="O",'FIN1-SOURCE'!BI51="O"),"O",IF(AND('FIN1-SOURCE'!AZ51='FIN1-SOURCE'!BI51,OR('FIN1-SOURCE'!AZ51="K",'FIN1-SOURCE'!AZ51="W",'FIN1-SOURCE'!AZ51="M")),UPPER( 'FIN1-SOURCE'!AZ51),"")))</f>
        <v/>
      </c>
      <c r="J1628" s="281" t="s">
        <v>711</v>
      </c>
      <c r="K1628" s="280" t="str">
        <f>IF(AND(ISBLANK('FIN1-SOURCE'!BQ51),$L$1628&lt;&gt;"M"),"",'FIN1-SOURCE'!BQ51)</f>
        <v/>
      </c>
      <c r="L1628" s="280" t="str">
        <f>IF(ISBLANK('FIN1-SOURCE'!BR51),"",'FIN1-SOURCE'!BR51)</f>
        <v/>
      </c>
      <c r="M1628" s="257" t="str">
        <f t="shared" si="26"/>
        <v>OK</v>
      </c>
      <c r="N1628" s="15"/>
    </row>
    <row r="1629" spans="1:14" ht="33.75" x14ac:dyDescent="0.25">
      <c r="A1629" s="257" t="s">
        <v>834</v>
      </c>
      <c r="B1629" s="257" t="s">
        <v>3604</v>
      </c>
      <c r="C1629" s="257" t="s">
        <v>688</v>
      </c>
      <c r="D1629" s="277" t="s">
        <v>3605</v>
      </c>
      <c r="E1629" s="278" t="s">
        <v>711</v>
      </c>
      <c r="F1629" s="279" t="s">
        <v>688</v>
      </c>
      <c r="G1629" s="277" t="s">
        <v>3606</v>
      </c>
      <c r="H1629" s="280" t="str">
        <f>IF(OR(AND('FIN1-SOURCE'!AY52="",'FIN1-SOURCE'!AZ52=""),AND('FIN1-SOURCE'!BH52="",'FIN1-SOURCE'!BI52=""),AND('FIN1-SOURCE'!AZ52="K",'FIN1-SOURCE'!BI52="K"),OR('FIN1-SOURCE'!AZ52="O",'FIN1-SOURCE'!BI52="O")),"",SUM('FIN1-SOURCE'!AY52,'FIN1-SOURCE'!BH52))</f>
        <v/>
      </c>
      <c r="I1629" s="280" t="str">
        <f xml:space="preserve"> IF(AND(OR(AND('FIN1-SOURCE'!AZ52="O",'FIN1-SOURCE'!BI52="O"),AND('FIN1-SOURCE'!AZ52="K",'FIN1-SOURCE'!BI52="K")),SUM('FIN1-SOURCE'!AY52,'FIN1-SOURCE'!BH52)=0,ISNUMBER('FIN1-SOURCE'!BQ52)),"",IF(OR('FIN1-SOURCE'!AZ52="O",'FIN1-SOURCE'!BI52="O"),"O",IF(AND('FIN1-SOURCE'!AZ52='FIN1-SOURCE'!BI52,OR('FIN1-SOURCE'!AZ52="K",'FIN1-SOURCE'!AZ52="W",'FIN1-SOURCE'!AZ52="M")),UPPER( 'FIN1-SOURCE'!AZ52),"")))</f>
        <v/>
      </c>
      <c r="J1629" s="281" t="s">
        <v>711</v>
      </c>
      <c r="K1629" s="280" t="str">
        <f>IF(AND(ISBLANK('FIN1-SOURCE'!BQ52),$L$1629&lt;&gt;"M"),"",'FIN1-SOURCE'!BQ52)</f>
        <v/>
      </c>
      <c r="L1629" s="280" t="str">
        <f>IF(ISBLANK('FIN1-SOURCE'!BR52),"",'FIN1-SOURCE'!BR52)</f>
        <v/>
      </c>
      <c r="M1629" s="257" t="str">
        <f t="shared" si="26"/>
        <v>OK</v>
      </c>
      <c r="N1629" s="15"/>
    </row>
    <row r="1630" spans="1:14" ht="33.75" x14ac:dyDescent="0.25">
      <c r="A1630" s="257" t="s">
        <v>834</v>
      </c>
      <c r="B1630" s="257" t="s">
        <v>3607</v>
      </c>
      <c r="C1630" s="257" t="s">
        <v>688</v>
      </c>
      <c r="D1630" s="277" t="s">
        <v>3608</v>
      </c>
      <c r="E1630" s="278" t="s">
        <v>711</v>
      </c>
      <c r="F1630" s="279" t="s">
        <v>688</v>
      </c>
      <c r="G1630" s="277" t="s">
        <v>3609</v>
      </c>
      <c r="H1630" s="280" t="str">
        <f>IF(OR(AND('FIN1-SOURCE'!AY53="",'FIN1-SOURCE'!AZ53=""),AND('FIN1-SOURCE'!BH53="",'FIN1-SOURCE'!BI53=""),AND('FIN1-SOURCE'!AZ53="K",'FIN1-SOURCE'!BI53="K"),OR('FIN1-SOURCE'!AZ53="O",'FIN1-SOURCE'!BI53="O")),"",SUM('FIN1-SOURCE'!AY53,'FIN1-SOURCE'!BH53))</f>
        <v/>
      </c>
      <c r="I1630" s="280" t="str">
        <f xml:space="preserve"> IF(AND(OR(AND('FIN1-SOURCE'!AZ53="O",'FIN1-SOURCE'!BI53="O"),AND('FIN1-SOURCE'!AZ53="K",'FIN1-SOURCE'!BI53="K")),SUM('FIN1-SOURCE'!AY53,'FIN1-SOURCE'!BH53)=0,ISNUMBER('FIN1-SOURCE'!BQ53)),"",IF(OR('FIN1-SOURCE'!AZ53="O",'FIN1-SOURCE'!BI53="O"),"O",IF(AND('FIN1-SOURCE'!AZ53='FIN1-SOURCE'!BI53,OR('FIN1-SOURCE'!AZ53="K",'FIN1-SOURCE'!AZ53="W",'FIN1-SOURCE'!AZ53="M")),UPPER( 'FIN1-SOURCE'!AZ53),"")))</f>
        <v/>
      </c>
      <c r="J1630" s="281" t="s">
        <v>711</v>
      </c>
      <c r="K1630" s="280" t="str">
        <f>IF(AND(ISBLANK('FIN1-SOURCE'!BQ53),$L$1630&lt;&gt;"M"),"",'FIN1-SOURCE'!BQ53)</f>
        <v/>
      </c>
      <c r="L1630" s="280" t="str">
        <f>IF(ISBLANK('FIN1-SOURCE'!BR53),"",'FIN1-SOURCE'!BR53)</f>
        <v/>
      </c>
      <c r="M1630" s="257" t="str">
        <f t="shared" si="26"/>
        <v>OK</v>
      </c>
      <c r="N1630" s="15"/>
    </row>
    <row r="1631" spans="1:14" ht="33.75" x14ac:dyDescent="0.25">
      <c r="A1631" s="257" t="s">
        <v>834</v>
      </c>
      <c r="B1631" s="257" t="s">
        <v>3610</v>
      </c>
      <c r="C1631" s="257" t="s">
        <v>688</v>
      </c>
      <c r="D1631" s="277" t="s">
        <v>3611</v>
      </c>
      <c r="E1631" s="278" t="s">
        <v>711</v>
      </c>
      <c r="F1631" s="279" t="s">
        <v>688</v>
      </c>
      <c r="G1631" s="277" t="s">
        <v>3612</v>
      </c>
      <c r="H1631" s="280" t="str">
        <f>IF(OR(AND('FIN1-SOURCE'!AY54="",'FIN1-SOURCE'!AZ54=""),AND('FIN1-SOURCE'!BH54="",'FIN1-SOURCE'!BI54=""),AND('FIN1-SOURCE'!AZ54="K",'FIN1-SOURCE'!BI54="K"),OR('FIN1-SOURCE'!AZ54="O",'FIN1-SOURCE'!BI54="O")),"",SUM('FIN1-SOURCE'!AY54,'FIN1-SOURCE'!BH54))</f>
        <v/>
      </c>
      <c r="I1631" s="280" t="str">
        <f xml:space="preserve"> IF(AND(OR(AND('FIN1-SOURCE'!AZ54="O",'FIN1-SOURCE'!BI54="O"),AND('FIN1-SOURCE'!AZ54="K",'FIN1-SOURCE'!BI54="K")),SUM('FIN1-SOURCE'!AY54,'FIN1-SOURCE'!BH54)=0,ISNUMBER('FIN1-SOURCE'!BQ54)),"",IF(OR('FIN1-SOURCE'!AZ54="O",'FIN1-SOURCE'!BI54="O"),"O",IF(AND('FIN1-SOURCE'!AZ54='FIN1-SOURCE'!BI54,OR('FIN1-SOURCE'!AZ54="K",'FIN1-SOURCE'!AZ54="W",'FIN1-SOURCE'!AZ54="M")),UPPER( 'FIN1-SOURCE'!AZ54),"")))</f>
        <v/>
      </c>
      <c r="J1631" s="281" t="s">
        <v>711</v>
      </c>
      <c r="K1631" s="280" t="str">
        <f>IF(AND(ISBLANK('FIN1-SOURCE'!BQ54),$L$1631&lt;&gt;"M"),"",'FIN1-SOURCE'!BQ54)</f>
        <v/>
      </c>
      <c r="L1631" s="280" t="str">
        <f>IF(ISBLANK('FIN1-SOURCE'!BR54),"",'FIN1-SOURCE'!BR54)</f>
        <v/>
      </c>
      <c r="M1631" s="257" t="str">
        <f t="shared" si="26"/>
        <v>OK</v>
      </c>
      <c r="N1631" s="15"/>
    </row>
    <row r="1632" spans="1:14" ht="33.75" x14ac:dyDescent="0.25">
      <c r="A1632" s="257" t="s">
        <v>834</v>
      </c>
      <c r="B1632" s="257" t="s">
        <v>3613</v>
      </c>
      <c r="C1632" s="257" t="s">
        <v>688</v>
      </c>
      <c r="D1632" s="277" t="s">
        <v>3614</v>
      </c>
      <c r="E1632" s="278" t="s">
        <v>711</v>
      </c>
      <c r="F1632" s="279" t="s">
        <v>688</v>
      </c>
      <c r="G1632" s="277" t="s">
        <v>3615</v>
      </c>
      <c r="H1632" s="280" t="str">
        <f>IF(OR(AND('FIN1-SOURCE'!BQ53="",'FIN1-SOURCE'!BR53=""),AND('FIN1-SOURCE'!BQ54="",'FIN1-SOURCE'!BR54=""),AND('FIN1-SOURCE'!BR53="K",'FIN1-SOURCE'!BR54="K"),OR('FIN1-SOURCE'!BR53="O",'FIN1-SOURCE'!BR54="O")),"",SUM('FIN1-SOURCE'!BQ53,'FIN1-SOURCE'!BQ54))</f>
        <v/>
      </c>
      <c r="I1632" s="280" t="str">
        <f>IF(AND(OR(AND('FIN1-SOURCE'!BR53="O",'FIN1-SOURCE'!BR54="O"),AND('FIN1-SOURCE'!BR53="K",'FIN1-SOURCE'!BR54="K")),SUM('FIN1-SOURCE'!BQ53,'FIN1-SOURCE'!BQ54)=0,ISNUMBER('FIN1-SOURCE'!BQ55)),"",IF(OR('FIN1-SOURCE'!BR53="O",'FIN1-SOURCE'!BR54="O"),"O",IF(AND('FIN1-SOURCE'!BR53='FIN1-SOURCE'!BR54,OR('FIN1-SOURCE'!BR53="K",'FIN1-SOURCE'!BR53="W",'FIN1-SOURCE'!BR53="M")), UPPER('FIN1-SOURCE'!BR53),"")))</f>
        <v/>
      </c>
      <c r="J1632" s="281" t="s">
        <v>711</v>
      </c>
      <c r="K1632" s="280" t="str">
        <f>IF(AND(ISBLANK('FIN1-SOURCE'!BQ55),$L$1632&lt;&gt;"M"),"",'FIN1-SOURCE'!BQ55)</f>
        <v/>
      </c>
      <c r="L1632" s="280" t="str">
        <f>IF(ISBLANK('FIN1-SOURCE'!BR55),"",'FIN1-SOURCE'!BR55)</f>
        <v/>
      </c>
      <c r="M1632" s="257" t="str">
        <f t="shared" si="26"/>
        <v>OK</v>
      </c>
      <c r="N1632" s="15"/>
    </row>
    <row r="1633" spans="1:14" ht="33.75" x14ac:dyDescent="0.25">
      <c r="A1633" s="257" t="s">
        <v>834</v>
      </c>
      <c r="B1633" s="257" t="s">
        <v>3616</v>
      </c>
      <c r="C1633" s="257" t="s">
        <v>688</v>
      </c>
      <c r="D1633" s="277" t="s">
        <v>3617</v>
      </c>
      <c r="E1633" s="278" t="s">
        <v>711</v>
      </c>
      <c r="F1633" s="279" t="s">
        <v>688</v>
      </c>
      <c r="G1633" s="277" t="s">
        <v>3618</v>
      </c>
      <c r="H1633" s="280" t="str">
        <f>IF(OR(AND('FIN1-SOURCE'!AY56="",'FIN1-SOURCE'!AZ56=""),AND('FIN1-SOURCE'!BH56="",'FIN1-SOURCE'!BI56=""),AND('FIN1-SOURCE'!AZ56="K",'FIN1-SOURCE'!BI56="K"),OR('FIN1-SOURCE'!AZ56="O",'FIN1-SOURCE'!BI56="O")),"",SUM('FIN1-SOURCE'!AY56,'FIN1-SOURCE'!BH56))</f>
        <v/>
      </c>
      <c r="I1633" s="280" t="str">
        <f xml:space="preserve"> IF(AND(OR(AND('FIN1-SOURCE'!AZ56="O",'FIN1-SOURCE'!BI56="O"),AND('FIN1-SOURCE'!AZ56="K",'FIN1-SOURCE'!BI56="K")),SUM('FIN1-SOURCE'!AY56,'FIN1-SOURCE'!BH56)=0,ISNUMBER('FIN1-SOURCE'!BQ56)),"",IF(OR('FIN1-SOURCE'!AZ56="O",'FIN1-SOURCE'!BI56="O"),"O",IF(AND('FIN1-SOURCE'!AZ56='FIN1-SOURCE'!BI56,OR('FIN1-SOURCE'!AZ56="K",'FIN1-SOURCE'!AZ56="W",'FIN1-SOURCE'!AZ56="M")),UPPER( 'FIN1-SOURCE'!AZ56),"")))</f>
        <v/>
      </c>
      <c r="J1633" s="281" t="s">
        <v>711</v>
      </c>
      <c r="K1633" s="280" t="str">
        <f>IF(AND(ISBLANK('FIN1-SOURCE'!BQ56),$L$1633&lt;&gt;"M"),"",'FIN1-SOURCE'!BQ56)</f>
        <v/>
      </c>
      <c r="L1633" s="280" t="str">
        <f>IF(ISBLANK('FIN1-SOURCE'!BR56),"",'FIN1-SOURCE'!BR56)</f>
        <v/>
      </c>
      <c r="M1633" s="257" t="str">
        <f t="shared" si="26"/>
        <v>OK</v>
      </c>
      <c r="N1633" s="15"/>
    </row>
    <row r="1634" spans="1:14" ht="33.75" x14ac:dyDescent="0.25">
      <c r="A1634" s="257" t="s">
        <v>834</v>
      </c>
      <c r="B1634" s="257" t="s">
        <v>3619</v>
      </c>
      <c r="C1634" s="257" t="s">
        <v>688</v>
      </c>
      <c r="D1634" s="277" t="s">
        <v>3620</v>
      </c>
      <c r="E1634" s="278" t="s">
        <v>711</v>
      </c>
      <c r="F1634" s="279" t="s">
        <v>688</v>
      </c>
      <c r="G1634" s="277" t="s">
        <v>3621</v>
      </c>
      <c r="H1634" s="280" t="str">
        <f>IF(OR(AND('FIN1-SOURCE'!BQ55="",'FIN1-SOURCE'!BR55=""),AND('FIN1-SOURCE'!BQ56="",'FIN1-SOURCE'!BR56=""),AND('FIN1-SOURCE'!BR55="K",'FIN1-SOURCE'!BR56="K"),OR('FIN1-SOURCE'!BR55="O",'FIN1-SOURCE'!BR56="O")),"",SUM('FIN1-SOURCE'!BQ55,'FIN1-SOURCE'!BQ56))</f>
        <v/>
      </c>
      <c r="I1634" s="280" t="str">
        <f>IF(AND(OR(AND('FIN1-SOURCE'!BR55="O",'FIN1-SOURCE'!BR56="O"),AND('FIN1-SOURCE'!BR55="K",'FIN1-SOURCE'!BR56="K")),SUM('FIN1-SOURCE'!BQ55,'FIN1-SOURCE'!BQ56)=0,ISNUMBER('FIN1-SOURCE'!BQ57)),"",IF(OR('FIN1-SOURCE'!BR55="O",'FIN1-SOURCE'!BR56="O"),"O",IF(AND('FIN1-SOURCE'!BR55='FIN1-SOURCE'!BR56,OR('FIN1-SOURCE'!BR55="K",'FIN1-SOURCE'!BR55="W",'FIN1-SOURCE'!BR55="M")), UPPER('FIN1-SOURCE'!BR55),"")))</f>
        <v/>
      </c>
      <c r="J1634" s="281" t="s">
        <v>711</v>
      </c>
      <c r="K1634" s="280" t="str">
        <f>IF(AND(ISBLANK('FIN1-SOURCE'!BQ57),$L$1634&lt;&gt;"M"),"",'FIN1-SOURCE'!BQ57)</f>
        <v/>
      </c>
      <c r="L1634" s="280" t="str">
        <f>IF(ISBLANK('FIN1-SOURCE'!BR57),"",'FIN1-SOURCE'!BR57)</f>
        <v/>
      </c>
      <c r="M1634" s="257" t="str">
        <f t="shared" si="26"/>
        <v>OK</v>
      </c>
      <c r="N1634" s="15"/>
    </row>
    <row r="1635" spans="1:14" ht="45" x14ac:dyDescent="0.25">
      <c r="A1635" s="257" t="s">
        <v>834</v>
      </c>
      <c r="B1635" s="257" t="s">
        <v>3622</v>
      </c>
      <c r="C1635" s="257" t="s">
        <v>688</v>
      </c>
      <c r="D1635" s="277" t="s">
        <v>3623</v>
      </c>
      <c r="E1635" s="278" t="s">
        <v>711</v>
      </c>
      <c r="F1635" s="279" t="s">
        <v>688</v>
      </c>
      <c r="G1635" s="277" t="s">
        <v>3624</v>
      </c>
      <c r="H1635" s="280" t="str">
        <f>IF(OR(AND('FIN1-SOURCE'!BQ50="",'FIN1-SOURCE'!BR50=""),AND('FIN1-SOURCE'!BQ52="",'FIN1-SOURCE'!BR52=""),AND('FIN1-SOURCE'!BQ57="",'FIN1-SOURCE'!BR57=""),AND('FIN1-SOURCE'!BR50="K",'FIN1-SOURCE'!BR52="K",'FIN1-SOURCE'!BR57="K"),OR('FIN1-SOURCE'!BR50="O",'FIN1-SOURCE'!BR52="O",'FIN1-SOURCE'!BR57="O")),"",SUM('FIN1-SOURCE'!BQ50,'FIN1-SOURCE'!BQ52,'FIN1-SOURCE'!BQ57))</f>
        <v/>
      </c>
      <c r="I1635" s="280" t="str">
        <f>IF(AND(OR(AND('FIN1-SOURCE'!BR50="O",'FIN1-SOURCE'!BR52="O",'FIN1-SOURCE'!BR57="O"),AND('FIN1-SOURCE'!BR50="K",'FIN1-SOURCE'!BR52="K",'FIN1-SOURCE'!BR57="K")),SUM('FIN1-SOURCE'!BQ50,'FIN1-SOURCE'!BQ52,'FIN1-SOURCE'!BQ57)=0,ISNUMBER('FIN1-SOURCE'!BQ58)),"",IF(OR('FIN1-SOURCE'!BR50="O",'FIN1-SOURCE'!BR52="O",'FIN1-SOURCE'!BR57="O"),"O",IF(AND('FIN1-SOURCE'!BR50='FIN1-SOURCE'!BR52,'FIN1-SOURCE'!BR52='FIN1-SOURCE'!BR57,OR('FIN1-SOURCE'!BR50="K",'FIN1-SOURCE'!BR50="W",'FIN1-SOURCE'!BR50="M")), UPPER('FIN1-SOURCE'!BR50),"")))</f>
        <v/>
      </c>
      <c r="J1635" s="281" t="s">
        <v>711</v>
      </c>
      <c r="K1635" s="280" t="str">
        <f>IF(AND(ISBLANK('FIN1-SOURCE'!BQ58),$L$1635&lt;&gt;"M"),"",'FIN1-SOURCE'!BQ58)</f>
        <v/>
      </c>
      <c r="L1635" s="280" t="str">
        <f>IF(ISBLANK('FIN1-SOURCE'!BR58),"",'FIN1-SOURCE'!BR58)</f>
        <v/>
      </c>
      <c r="M1635" s="257" t="str">
        <f t="shared" si="26"/>
        <v>OK</v>
      </c>
      <c r="N1635" s="15"/>
    </row>
    <row r="1636" spans="1:14" ht="33.75" x14ac:dyDescent="0.25">
      <c r="A1636" s="257" t="s">
        <v>834</v>
      </c>
      <c r="B1636" s="257" t="s">
        <v>3625</v>
      </c>
      <c r="C1636" s="257" t="s">
        <v>688</v>
      </c>
      <c r="D1636" s="277" t="s">
        <v>3626</v>
      </c>
      <c r="E1636" s="278" t="s">
        <v>711</v>
      </c>
      <c r="F1636" s="279" t="s">
        <v>688</v>
      </c>
      <c r="G1636" s="277" t="s">
        <v>3627</v>
      </c>
      <c r="H1636" s="280" t="str">
        <f>IF(OR(AND('FIN1-SOURCE'!AY59="",'FIN1-SOURCE'!AZ59=""),AND('FIN1-SOURCE'!BH59="",'FIN1-SOURCE'!BI59=""),AND('FIN1-SOURCE'!AZ59="K",'FIN1-SOURCE'!BI59="K"),OR('FIN1-SOURCE'!AZ59="O",'FIN1-SOURCE'!BI59="O")),"",SUM('FIN1-SOURCE'!AY59,'FIN1-SOURCE'!BH59))</f>
        <v/>
      </c>
      <c r="I1636" s="280" t="str">
        <f xml:space="preserve"> IF(AND(OR(AND('FIN1-SOURCE'!AZ59="O",'FIN1-SOURCE'!BI59="O"),AND('FIN1-SOURCE'!AZ59="K",'FIN1-SOURCE'!BI59="K")),SUM('FIN1-SOURCE'!AY59,'FIN1-SOURCE'!BH59)=0,ISNUMBER('FIN1-SOURCE'!BQ59)),"",IF(OR('FIN1-SOURCE'!AZ59="O",'FIN1-SOURCE'!BI59="O"),"O",IF(AND('FIN1-SOURCE'!AZ59='FIN1-SOURCE'!BI59,OR('FIN1-SOURCE'!AZ59="K",'FIN1-SOURCE'!AZ59="W",'FIN1-SOURCE'!AZ59="M")),UPPER( 'FIN1-SOURCE'!AZ59),"")))</f>
        <v/>
      </c>
      <c r="J1636" s="281" t="s">
        <v>711</v>
      </c>
      <c r="K1636" s="280" t="str">
        <f>IF(AND(ISBLANK('FIN1-SOURCE'!BQ59),$L$1636&lt;&gt;"M"),"",'FIN1-SOURCE'!BQ59)</f>
        <v/>
      </c>
      <c r="L1636" s="280" t="str">
        <f>IF(ISBLANK('FIN1-SOURCE'!BR59),"",'FIN1-SOURCE'!BR59)</f>
        <v/>
      </c>
      <c r="M1636" s="257" t="str">
        <f t="shared" si="26"/>
        <v>OK</v>
      </c>
      <c r="N1636" s="15"/>
    </row>
    <row r="1637" spans="1:14" ht="33.75" x14ac:dyDescent="0.25">
      <c r="A1637" s="257" t="s">
        <v>834</v>
      </c>
      <c r="B1637" s="257" t="s">
        <v>3628</v>
      </c>
      <c r="C1637" s="257" t="s">
        <v>688</v>
      </c>
      <c r="D1637" s="277" t="s">
        <v>3629</v>
      </c>
      <c r="E1637" s="278" t="s">
        <v>711</v>
      </c>
      <c r="F1637" s="279" t="s">
        <v>688</v>
      </c>
      <c r="G1637" s="277" t="s">
        <v>3630</v>
      </c>
      <c r="H1637" s="280" t="str">
        <f>IF(OR(AND('FIN1-SOURCE'!AY60="",'FIN1-SOURCE'!AZ60=""),AND('FIN1-SOURCE'!BH60="",'FIN1-SOURCE'!BI60=""),AND('FIN1-SOURCE'!AZ60="K",'FIN1-SOURCE'!BI60="K"),OR('FIN1-SOURCE'!AZ60="O",'FIN1-SOURCE'!BI60="O")),"",SUM('FIN1-SOURCE'!AY60,'FIN1-SOURCE'!BH60))</f>
        <v/>
      </c>
      <c r="I1637" s="280" t="str">
        <f xml:space="preserve"> IF(AND(OR(AND('FIN1-SOURCE'!AZ60="O",'FIN1-SOURCE'!BI60="O"),AND('FIN1-SOURCE'!AZ60="K",'FIN1-SOURCE'!BI60="K")),SUM('FIN1-SOURCE'!AY60,'FIN1-SOURCE'!BH60)=0,ISNUMBER('FIN1-SOURCE'!BQ60)),"",IF(OR('FIN1-SOURCE'!AZ60="O",'FIN1-SOURCE'!BI60="O"),"O",IF(AND('FIN1-SOURCE'!AZ60='FIN1-SOURCE'!BI60,OR('FIN1-SOURCE'!AZ60="K",'FIN1-SOURCE'!AZ60="W",'FIN1-SOURCE'!AZ60="M")),UPPER( 'FIN1-SOURCE'!AZ60),"")))</f>
        <v/>
      </c>
      <c r="J1637" s="281" t="s">
        <v>711</v>
      </c>
      <c r="K1637" s="280" t="str">
        <f>IF(AND(ISBLANK('FIN1-SOURCE'!BQ60),$L$1637&lt;&gt;"M"),"",'FIN1-SOURCE'!BQ60)</f>
        <v/>
      </c>
      <c r="L1637" s="280" t="str">
        <f>IF(ISBLANK('FIN1-SOURCE'!BR60),"",'FIN1-SOURCE'!BR60)</f>
        <v/>
      </c>
      <c r="M1637" s="257" t="str">
        <f t="shared" si="26"/>
        <v>OK</v>
      </c>
      <c r="N1637" s="15"/>
    </row>
    <row r="1638" spans="1:14" ht="33.75" x14ac:dyDescent="0.25">
      <c r="A1638" s="257" t="s">
        <v>834</v>
      </c>
      <c r="B1638" s="257" t="s">
        <v>3631</v>
      </c>
      <c r="C1638" s="257" t="s">
        <v>688</v>
      </c>
      <c r="D1638" s="277" t="s">
        <v>3632</v>
      </c>
      <c r="E1638" s="278" t="s">
        <v>711</v>
      </c>
      <c r="F1638" s="279" t="s">
        <v>688</v>
      </c>
      <c r="G1638" s="277" t="s">
        <v>3633</v>
      </c>
      <c r="H1638" s="280" t="str">
        <f>IF(OR(AND('FIN1-SOURCE'!AY61="",'FIN1-SOURCE'!AZ61=""),AND('FIN1-SOURCE'!BH61="",'FIN1-SOURCE'!BI61=""),AND('FIN1-SOURCE'!AZ61="K",'FIN1-SOURCE'!BI61="K"),OR('FIN1-SOURCE'!AZ61="O",'FIN1-SOURCE'!BI61="O")),"",SUM('FIN1-SOURCE'!AY61,'FIN1-SOURCE'!BH61))</f>
        <v/>
      </c>
      <c r="I1638" s="280" t="str">
        <f xml:space="preserve"> IF(AND(OR(AND('FIN1-SOURCE'!AZ61="O",'FIN1-SOURCE'!BI61="O"),AND('FIN1-SOURCE'!AZ61="K",'FIN1-SOURCE'!BI61="K")),SUM('FIN1-SOURCE'!AY61,'FIN1-SOURCE'!BH61)=0,ISNUMBER('FIN1-SOURCE'!BQ61)),"",IF(OR('FIN1-SOURCE'!AZ61="O",'FIN1-SOURCE'!BI61="O"),"O",IF(AND('FIN1-SOURCE'!AZ61='FIN1-SOURCE'!BI61,OR('FIN1-SOURCE'!AZ61="K",'FIN1-SOURCE'!AZ61="W",'FIN1-SOURCE'!AZ61="M")),UPPER( 'FIN1-SOURCE'!AZ61),"")))</f>
        <v/>
      </c>
      <c r="J1638" s="281" t="s">
        <v>711</v>
      </c>
      <c r="K1638" s="280" t="str">
        <f>IF(AND(ISBLANK('FIN1-SOURCE'!BQ61),$L$1638&lt;&gt;"M"),"",'FIN1-SOURCE'!BQ61)</f>
        <v/>
      </c>
      <c r="L1638" s="280" t="str">
        <f>IF(ISBLANK('FIN1-SOURCE'!BR61),"",'FIN1-SOURCE'!BR61)</f>
        <v/>
      </c>
      <c r="M1638" s="257" t="str">
        <f t="shared" si="26"/>
        <v>OK</v>
      </c>
      <c r="N1638" s="15"/>
    </row>
    <row r="1639" spans="1:14" ht="33.75" x14ac:dyDescent="0.25">
      <c r="A1639" s="257" t="s">
        <v>834</v>
      </c>
      <c r="B1639" s="257" t="s">
        <v>3634</v>
      </c>
      <c r="C1639" s="257" t="s">
        <v>688</v>
      </c>
      <c r="D1639" s="277" t="s">
        <v>3635</v>
      </c>
      <c r="E1639" s="278" t="s">
        <v>711</v>
      </c>
      <c r="F1639" s="279" t="s">
        <v>688</v>
      </c>
      <c r="G1639" s="277" t="s">
        <v>3636</v>
      </c>
      <c r="H1639" s="280" t="str">
        <f>IF(OR(AND('FIN1-SOURCE'!BQ60="",'FIN1-SOURCE'!BR60=""),AND('FIN1-SOURCE'!BQ61="",'FIN1-SOURCE'!BR61=""),AND('FIN1-SOURCE'!BR60="K",'FIN1-SOURCE'!BR61="K"),OR('FIN1-SOURCE'!BR60="O",'FIN1-SOURCE'!BR61="O")),"",SUM('FIN1-SOURCE'!BQ60,'FIN1-SOURCE'!BQ61))</f>
        <v/>
      </c>
      <c r="I1639" s="280" t="str">
        <f>IF(AND(OR(AND('FIN1-SOURCE'!BR60="O",'FIN1-SOURCE'!BR61="O"),AND('FIN1-SOURCE'!BR60="K",'FIN1-SOURCE'!BR61="K")),SUM('FIN1-SOURCE'!BQ60,'FIN1-SOURCE'!BQ61)=0,ISNUMBER('FIN1-SOURCE'!BQ62)),"",IF(OR('FIN1-SOURCE'!BR60="O",'FIN1-SOURCE'!BR61="O"),"O",IF(AND('FIN1-SOURCE'!BR60='FIN1-SOURCE'!BR61,OR('FIN1-SOURCE'!BR60="K",'FIN1-SOURCE'!BR60="W",'FIN1-SOURCE'!BR60="M")), UPPER('FIN1-SOURCE'!BR60),"")))</f>
        <v/>
      </c>
      <c r="J1639" s="281" t="s">
        <v>711</v>
      </c>
      <c r="K1639" s="280" t="str">
        <f>IF(AND(ISBLANK('FIN1-SOURCE'!BQ62),$L$1639&lt;&gt;"M"),"",'FIN1-SOURCE'!BQ62)</f>
        <v/>
      </c>
      <c r="L1639" s="280" t="str">
        <f>IF(ISBLANK('FIN1-SOURCE'!BR62),"",'FIN1-SOURCE'!BR62)</f>
        <v/>
      </c>
      <c r="M1639" s="257" t="str">
        <f t="shared" si="26"/>
        <v>OK</v>
      </c>
      <c r="N1639" s="15"/>
    </row>
    <row r="1640" spans="1:14" ht="33.75" x14ac:dyDescent="0.25">
      <c r="A1640" s="257" t="s">
        <v>834</v>
      </c>
      <c r="B1640" s="257" t="s">
        <v>3637</v>
      </c>
      <c r="C1640" s="257" t="s">
        <v>688</v>
      </c>
      <c r="D1640" s="277" t="s">
        <v>3638</v>
      </c>
      <c r="E1640" s="278" t="s">
        <v>711</v>
      </c>
      <c r="F1640" s="279" t="s">
        <v>688</v>
      </c>
      <c r="G1640" s="277" t="s">
        <v>3639</v>
      </c>
      <c r="H1640" s="280" t="str">
        <f>IF(OR(AND('FIN1-SOURCE'!BQ59="",'FIN1-SOURCE'!BR59=""),AND('FIN1-SOURCE'!BQ62="",'FIN1-SOURCE'!BR62=""),AND('FIN1-SOURCE'!BR59="K",'FIN1-SOURCE'!BR62="K"),OR('FIN1-SOURCE'!BR59="O",'FIN1-SOURCE'!BR62="O")),"",SUM('FIN1-SOURCE'!BQ59,'FIN1-SOURCE'!BQ62))</f>
        <v/>
      </c>
      <c r="I1640" s="280" t="str">
        <f>IF(AND(OR(AND('FIN1-SOURCE'!BR59="O",'FIN1-SOURCE'!BR62="O"),AND('FIN1-SOURCE'!BR59="K",'FIN1-SOURCE'!BR62="K")),SUM('FIN1-SOURCE'!BQ59,'FIN1-SOURCE'!BQ62)=0,ISNUMBER('FIN1-SOURCE'!BQ63)),"",IF(OR('FIN1-SOURCE'!BR59="O",'FIN1-SOURCE'!BR62="O"),"O",IF(AND('FIN1-SOURCE'!BR59='FIN1-SOURCE'!BR62,OR('FIN1-SOURCE'!BR59="K",'FIN1-SOURCE'!BR59="W",'FIN1-SOURCE'!BR59="M")), UPPER('FIN1-SOURCE'!BR59),"")))</f>
        <v/>
      </c>
      <c r="J1640" s="281" t="s">
        <v>711</v>
      </c>
      <c r="K1640" s="280" t="str">
        <f>IF(AND(ISBLANK('FIN1-SOURCE'!BQ63),$L$1640&lt;&gt;"M"),"",'FIN1-SOURCE'!BQ63)</f>
        <v/>
      </c>
      <c r="L1640" s="280" t="str">
        <f>IF(ISBLANK('FIN1-SOURCE'!BR63),"",'FIN1-SOURCE'!BR63)</f>
        <v/>
      </c>
      <c r="M1640" s="257" t="str">
        <f t="shared" si="26"/>
        <v>OK</v>
      </c>
      <c r="N1640" s="15"/>
    </row>
    <row r="1641" spans="1:14" ht="33.75" x14ac:dyDescent="0.25">
      <c r="A1641" s="257" t="s">
        <v>834</v>
      </c>
      <c r="B1641" s="257" t="s">
        <v>3640</v>
      </c>
      <c r="C1641" s="257" t="s">
        <v>688</v>
      </c>
      <c r="D1641" s="277" t="s">
        <v>3641</v>
      </c>
      <c r="E1641" s="278" t="s">
        <v>711</v>
      </c>
      <c r="F1641" s="279" t="s">
        <v>688</v>
      </c>
      <c r="G1641" s="277" t="s">
        <v>3642</v>
      </c>
      <c r="H1641" s="280" t="str">
        <f>IF(OR(AND('FIN1-SOURCE'!AY64="",'FIN1-SOURCE'!AZ64=""),AND('FIN1-SOURCE'!BH64="",'FIN1-SOURCE'!BI64=""),AND('FIN1-SOURCE'!AZ64="K",'FIN1-SOURCE'!BI64="K"),OR('FIN1-SOURCE'!AZ64="O",'FIN1-SOURCE'!BI64="O")),"",SUM('FIN1-SOURCE'!AY64,'FIN1-SOURCE'!BH64))</f>
        <v/>
      </c>
      <c r="I1641" s="280" t="str">
        <f xml:space="preserve"> IF(AND(OR(AND('FIN1-SOURCE'!AZ64="O",'FIN1-SOURCE'!BI64="O"),AND('FIN1-SOURCE'!AZ64="K",'FIN1-SOURCE'!BI64="K")),SUM('FIN1-SOURCE'!AY64,'FIN1-SOURCE'!BH64)=0,ISNUMBER('FIN1-SOURCE'!BQ64)),"",IF(OR('FIN1-SOURCE'!AZ64="O",'FIN1-SOURCE'!BI64="O"),"O",IF(AND('FIN1-SOURCE'!AZ64='FIN1-SOURCE'!BI64,OR('FIN1-SOURCE'!AZ64="K",'FIN1-SOURCE'!AZ64="W",'FIN1-SOURCE'!AZ64="M")),UPPER( 'FIN1-SOURCE'!AZ64),"")))</f>
        <v/>
      </c>
      <c r="J1641" s="281" t="s">
        <v>711</v>
      </c>
      <c r="K1641" s="280" t="str">
        <f>IF(AND(ISBLANK('FIN1-SOURCE'!BQ64),$L$1641&lt;&gt;"M"),"",'FIN1-SOURCE'!BQ64)</f>
        <v/>
      </c>
      <c r="L1641" s="280" t="str">
        <f>IF(ISBLANK('FIN1-SOURCE'!BR64),"",'FIN1-SOURCE'!BR64)</f>
        <v/>
      </c>
      <c r="M1641" s="257" t="str">
        <f t="shared" si="26"/>
        <v>OK</v>
      </c>
      <c r="N1641" s="15"/>
    </row>
    <row r="1642" spans="1:14" ht="33.75" x14ac:dyDescent="0.25">
      <c r="A1642" s="257" t="s">
        <v>834</v>
      </c>
      <c r="B1642" s="257" t="s">
        <v>3643</v>
      </c>
      <c r="C1642" s="257" t="s">
        <v>688</v>
      </c>
      <c r="D1642" s="277" t="s">
        <v>3644</v>
      </c>
      <c r="E1642" s="278" t="s">
        <v>711</v>
      </c>
      <c r="F1642" s="279" t="s">
        <v>688</v>
      </c>
      <c r="G1642" s="277" t="s">
        <v>3645</v>
      </c>
      <c r="H1642" s="280" t="str">
        <f>IF(OR(AND('FIN1-SOURCE'!AY65="",'FIN1-SOURCE'!AZ65=""),AND('FIN1-SOURCE'!BH65="",'FIN1-SOURCE'!BI65=""),AND('FIN1-SOURCE'!AZ65="K",'FIN1-SOURCE'!BI65="K"),OR('FIN1-SOURCE'!AZ65="O",'FIN1-SOURCE'!BI65="O")),"",SUM('FIN1-SOURCE'!AY65,'FIN1-SOURCE'!BH65))</f>
        <v/>
      </c>
      <c r="I1642" s="280" t="str">
        <f xml:space="preserve"> IF(AND(OR(AND('FIN1-SOURCE'!AZ65="O",'FIN1-SOURCE'!BI65="O"),AND('FIN1-SOURCE'!AZ65="K",'FIN1-SOURCE'!BI65="K")),SUM('FIN1-SOURCE'!AY65,'FIN1-SOURCE'!BH65)=0,ISNUMBER('FIN1-SOURCE'!BQ65)),"",IF(OR('FIN1-SOURCE'!AZ65="O",'FIN1-SOURCE'!BI65="O"),"O",IF(AND('FIN1-SOURCE'!AZ65='FIN1-SOURCE'!BI65,OR('FIN1-SOURCE'!AZ65="K",'FIN1-SOURCE'!AZ65="W",'FIN1-SOURCE'!AZ65="M")),UPPER( 'FIN1-SOURCE'!AZ65),"")))</f>
        <v/>
      </c>
      <c r="J1642" s="281" t="s">
        <v>711</v>
      </c>
      <c r="K1642" s="280" t="str">
        <f>IF(AND(ISBLANK('FIN1-SOURCE'!BQ65),$L$1642&lt;&gt;"M"),"",'FIN1-SOURCE'!BQ65)</f>
        <v/>
      </c>
      <c r="L1642" s="280" t="str">
        <f>IF(ISBLANK('FIN1-SOURCE'!BR65),"",'FIN1-SOURCE'!BR65)</f>
        <v/>
      </c>
      <c r="M1642" s="257" t="str">
        <f t="shared" si="26"/>
        <v>OK</v>
      </c>
      <c r="N1642" s="15"/>
    </row>
    <row r="1643" spans="1:14" ht="33.75" x14ac:dyDescent="0.25">
      <c r="A1643" s="257" t="s">
        <v>834</v>
      </c>
      <c r="B1643" s="257" t="s">
        <v>3646</v>
      </c>
      <c r="C1643" s="257" t="s">
        <v>688</v>
      </c>
      <c r="D1643" s="277" t="s">
        <v>3647</v>
      </c>
      <c r="E1643" s="278" t="s">
        <v>711</v>
      </c>
      <c r="F1643" s="279" t="s">
        <v>688</v>
      </c>
      <c r="G1643" s="277" t="s">
        <v>3648</v>
      </c>
      <c r="H1643" s="280" t="str">
        <f>IF(OR(AND('FIN1-SOURCE'!AY66="",'FIN1-SOURCE'!AZ66=""),AND('FIN1-SOURCE'!BH66="",'FIN1-SOURCE'!BI66=""),AND('FIN1-SOURCE'!AZ66="K",'FIN1-SOURCE'!BI66="K"),OR('FIN1-SOURCE'!AZ66="O",'FIN1-SOURCE'!BI66="O")),"",SUM('FIN1-SOURCE'!AY66,'FIN1-SOURCE'!BH66))</f>
        <v/>
      </c>
      <c r="I1643" s="280" t="str">
        <f xml:space="preserve"> IF(AND(OR(AND('FIN1-SOURCE'!AZ66="O",'FIN1-SOURCE'!BI66="O"),AND('FIN1-SOURCE'!AZ66="K",'FIN1-SOURCE'!BI66="K")),SUM('FIN1-SOURCE'!AY66,'FIN1-SOURCE'!BH66)=0,ISNUMBER('FIN1-SOURCE'!BQ66)),"",IF(OR('FIN1-SOURCE'!AZ66="O",'FIN1-SOURCE'!BI66="O"),"O",IF(AND('FIN1-SOURCE'!AZ66='FIN1-SOURCE'!BI66,OR('FIN1-SOURCE'!AZ66="K",'FIN1-SOURCE'!AZ66="W",'FIN1-SOURCE'!AZ66="M")),UPPER( 'FIN1-SOURCE'!AZ66),"")))</f>
        <v/>
      </c>
      <c r="J1643" s="281" t="s">
        <v>711</v>
      </c>
      <c r="K1643" s="280" t="str">
        <f>IF(AND(ISBLANK('FIN1-SOURCE'!BQ66),$L$1643&lt;&gt;"M"),"",'FIN1-SOURCE'!BQ66)</f>
        <v/>
      </c>
      <c r="L1643" s="280" t="str">
        <f>IF(ISBLANK('FIN1-SOURCE'!BR66),"",'FIN1-SOURCE'!BR66)</f>
        <v/>
      </c>
      <c r="M1643" s="257" t="str">
        <f t="shared" si="26"/>
        <v>OK</v>
      </c>
      <c r="N1643" s="15"/>
    </row>
    <row r="1644" spans="1:14" ht="33.75" x14ac:dyDescent="0.25">
      <c r="A1644" s="257" t="s">
        <v>834</v>
      </c>
      <c r="B1644" s="257" t="s">
        <v>3649</v>
      </c>
      <c r="C1644" s="257" t="s">
        <v>688</v>
      </c>
      <c r="D1644" s="277" t="s">
        <v>3650</v>
      </c>
      <c r="E1644" s="278" t="s">
        <v>711</v>
      </c>
      <c r="F1644" s="279" t="s">
        <v>688</v>
      </c>
      <c r="G1644" s="277" t="s">
        <v>3651</v>
      </c>
      <c r="H1644" s="280" t="str">
        <f>IF(OR(AND('FIN1-SOURCE'!BQ65="",'FIN1-SOURCE'!BR65=""),AND('FIN1-SOURCE'!BQ66="",'FIN1-SOURCE'!BR66=""),AND('FIN1-SOURCE'!BR65="K",'FIN1-SOURCE'!BR66="K"),OR('FIN1-SOURCE'!BR65="O",'FIN1-SOURCE'!BR66="O")),"",SUM('FIN1-SOURCE'!BQ65,'FIN1-SOURCE'!BQ66))</f>
        <v/>
      </c>
      <c r="I1644" s="280" t="str">
        <f>IF(AND(OR(AND('FIN1-SOURCE'!BR65="O",'FIN1-SOURCE'!BR66="O"),AND('FIN1-SOURCE'!BR65="K",'FIN1-SOURCE'!BR66="K")),SUM('FIN1-SOURCE'!BQ65,'FIN1-SOURCE'!BQ66)=0,ISNUMBER('FIN1-SOURCE'!BQ67)),"",IF(OR('FIN1-SOURCE'!BR65="O",'FIN1-SOURCE'!BR66="O"),"O",IF(AND('FIN1-SOURCE'!BR65='FIN1-SOURCE'!BR66,OR('FIN1-SOURCE'!BR65="K",'FIN1-SOURCE'!BR65="W",'FIN1-SOURCE'!BR65="M")), UPPER('FIN1-SOURCE'!BR65),"")))</f>
        <v/>
      </c>
      <c r="J1644" s="281" t="s">
        <v>711</v>
      </c>
      <c r="K1644" s="280" t="str">
        <f>IF(AND(ISBLANK('FIN1-SOURCE'!BQ67),$L$1644&lt;&gt;"M"),"",'FIN1-SOURCE'!BQ67)</f>
        <v/>
      </c>
      <c r="L1644" s="280" t="str">
        <f>IF(ISBLANK('FIN1-SOURCE'!BR67),"",'FIN1-SOURCE'!BR67)</f>
        <v/>
      </c>
      <c r="M1644" s="257" t="str">
        <f t="shared" si="26"/>
        <v>OK</v>
      </c>
      <c r="N1644" s="15"/>
    </row>
    <row r="1645" spans="1:14" ht="33.75" x14ac:dyDescent="0.25">
      <c r="A1645" s="257" t="s">
        <v>834</v>
      </c>
      <c r="B1645" s="257" t="s">
        <v>3652</v>
      </c>
      <c r="C1645" s="257" t="s">
        <v>688</v>
      </c>
      <c r="D1645" s="277" t="s">
        <v>3653</v>
      </c>
      <c r="E1645" s="278" t="s">
        <v>711</v>
      </c>
      <c r="F1645" s="279" t="s">
        <v>688</v>
      </c>
      <c r="G1645" s="277" t="s">
        <v>3654</v>
      </c>
      <c r="H1645" s="280" t="str">
        <f>IF(OR(AND('FIN1-SOURCE'!AY68="",'FIN1-SOURCE'!AZ68=""),AND('FIN1-SOURCE'!BH68="",'FIN1-SOURCE'!BI68=""),AND('FIN1-SOURCE'!AZ68="K",'FIN1-SOURCE'!BI68="K"),OR('FIN1-SOURCE'!AZ68="O",'FIN1-SOURCE'!BI68="O")),"",SUM('FIN1-SOURCE'!AY68,'FIN1-SOURCE'!BH68))</f>
        <v/>
      </c>
      <c r="I1645" s="280" t="str">
        <f xml:space="preserve"> IF(AND(OR(AND('FIN1-SOURCE'!AZ68="O",'FIN1-SOURCE'!BI68="O"),AND('FIN1-SOURCE'!AZ68="K",'FIN1-SOURCE'!BI68="K")),SUM('FIN1-SOURCE'!AY68,'FIN1-SOURCE'!BH68)=0,ISNUMBER('FIN1-SOURCE'!BQ68)),"",IF(OR('FIN1-SOURCE'!AZ68="O",'FIN1-SOURCE'!BI68="O"),"O",IF(AND('FIN1-SOURCE'!AZ68='FIN1-SOURCE'!BI68,OR('FIN1-SOURCE'!AZ68="K",'FIN1-SOURCE'!AZ68="W",'FIN1-SOURCE'!AZ68="M")),UPPER( 'FIN1-SOURCE'!AZ68),"")))</f>
        <v/>
      </c>
      <c r="J1645" s="281" t="s">
        <v>711</v>
      </c>
      <c r="K1645" s="280" t="str">
        <f>IF(AND(ISBLANK('FIN1-SOURCE'!BQ68),$L$1645&lt;&gt;"M"),"",'FIN1-SOURCE'!BQ68)</f>
        <v/>
      </c>
      <c r="L1645" s="280" t="str">
        <f>IF(ISBLANK('FIN1-SOURCE'!BR68),"",'FIN1-SOURCE'!BR68)</f>
        <v/>
      </c>
      <c r="M1645" s="257" t="str">
        <f t="shared" si="26"/>
        <v>OK</v>
      </c>
      <c r="N1645" s="15"/>
    </row>
    <row r="1646" spans="1:14" ht="33.75" x14ac:dyDescent="0.25">
      <c r="A1646" s="257" t="s">
        <v>834</v>
      </c>
      <c r="B1646" s="257" t="s">
        <v>3655</v>
      </c>
      <c r="C1646" s="257" t="s">
        <v>688</v>
      </c>
      <c r="D1646" s="277" t="s">
        <v>3656</v>
      </c>
      <c r="E1646" s="278" t="s">
        <v>711</v>
      </c>
      <c r="F1646" s="279" t="s">
        <v>688</v>
      </c>
      <c r="G1646" s="277" t="s">
        <v>3657</v>
      </c>
      <c r="H1646" s="280" t="str">
        <f>IF(OR(AND('FIN1-SOURCE'!BQ67="",'FIN1-SOURCE'!BR67=""),AND('FIN1-SOURCE'!BQ68="",'FIN1-SOURCE'!BR68=""),AND('FIN1-SOURCE'!BR67="K",'FIN1-SOURCE'!BR68="K"),OR('FIN1-SOURCE'!BR67="O",'FIN1-SOURCE'!BR68="O")),"",SUM('FIN1-SOURCE'!BQ67,'FIN1-SOURCE'!BQ68))</f>
        <v/>
      </c>
      <c r="I1646" s="280" t="str">
        <f>IF(AND(OR(AND('FIN1-SOURCE'!BR67="O",'FIN1-SOURCE'!BR68="O"),AND('FIN1-SOURCE'!BR67="K",'FIN1-SOURCE'!BR68="K")),SUM('FIN1-SOURCE'!BQ67,'FIN1-SOURCE'!BQ68)=0,ISNUMBER('FIN1-SOURCE'!BQ69)),"",IF(OR('FIN1-SOURCE'!BR67="O",'FIN1-SOURCE'!BR68="O"),"O",IF(AND('FIN1-SOURCE'!BR67='FIN1-SOURCE'!BR68,OR('FIN1-SOURCE'!BR67="K",'FIN1-SOURCE'!BR67="W",'FIN1-SOURCE'!BR67="M")), UPPER('FIN1-SOURCE'!BR67),"")))</f>
        <v/>
      </c>
      <c r="J1646" s="281" t="s">
        <v>711</v>
      </c>
      <c r="K1646" s="280" t="str">
        <f>IF(AND(ISBLANK('FIN1-SOURCE'!BQ69),$L$1646&lt;&gt;"M"),"",'FIN1-SOURCE'!BQ69)</f>
        <v/>
      </c>
      <c r="L1646" s="280" t="str">
        <f>IF(ISBLANK('FIN1-SOURCE'!BR69),"",'FIN1-SOURCE'!BR69)</f>
        <v/>
      </c>
      <c r="M1646" s="257" t="str">
        <f t="shared" si="26"/>
        <v>OK</v>
      </c>
      <c r="N1646" s="15"/>
    </row>
    <row r="1647" spans="1:14" ht="33.75" x14ac:dyDescent="0.25">
      <c r="A1647" s="257" t="s">
        <v>834</v>
      </c>
      <c r="B1647" s="257" t="s">
        <v>3658</v>
      </c>
      <c r="C1647" s="257" t="s">
        <v>688</v>
      </c>
      <c r="D1647" s="277" t="s">
        <v>3659</v>
      </c>
      <c r="E1647" s="278" t="s">
        <v>711</v>
      </c>
      <c r="F1647" s="279" t="s">
        <v>688</v>
      </c>
      <c r="G1647" s="277" t="s">
        <v>3660</v>
      </c>
      <c r="H1647" s="280" t="str">
        <f>IF(OR(AND('FIN1-SOURCE'!BQ63="",'FIN1-SOURCE'!BR63=""),AND('FIN1-SOURCE'!BQ69="",'FIN1-SOURCE'!BR69=""),AND('FIN1-SOURCE'!BR63="K",'FIN1-SOURCE'!BR69="K"),OR('FIN1-SOURCE'!BR63="O",'FIN1-SOURCE'!BR69="O")),"",SUM('FIN1-SOURCE'!BQ63,'FIN1-SOURCE'!BQ69))</f>
        <v/>
      </c>
      <c r="I1647" s="280" t="str">
        <f>IF(AND(OR(AND('FIN1-SOURCE'!BR63="O",'FIN1-SOURCE'!BR69="O"),AND('FIN1-SOURCE'!BR63="K",'FIN1-SOURCE'!BR69="K")),SUM('FIN1-SOURCE'!BQ63,'FIN1-SOURCE'!BQ69)=0,ISNUMBER('FIN1-SOURCE'!BQ70)),"",IF(OR('FIN1-SOURCE'!BR63="O",'FIN1-SOURCE'!BR69="O"),"O",IF(AND('FIN1-SOURCE'!BR63='FIN1-SOURCE'!BR69,OR('FIN1-SOURCE'!BR63="K",'FIN1-SOURCE'!BR63="W",'FIN1-SOURCE'!BR63="M")), UPPER('FIN1-SOURCE'!BR63),"")))</f>
        <v/>
      </c>
      <c r="J1647" s="281" t="s">
        <v>711</v>
      </c>
      <c r="K1647" s="280" t="str">
        <f>IF(AND(ISBLANK('FIN1-SOURCE'!BQ70),$L$1647&lt;&gt;"M"),"",'FIN1-SOURCE'!BQ70)</f>
        <v/>
      </c>
      <c r="L1647" s="280" t="str">
        <f>IF(ISBLANK('FIN1-SOURCE'!BR70),"",'FIN1-SOURCE'!BR70)</f>
        <v/>
      </c>
      <c r="M1647" s="257" t="str">
        <f t="shared" si="26"/>
        <v>OK</v>
      </c>
      <c r="N1647" s="15"/>
    </row>
    <row r="1648" spans="1:14" ht="45" x14ac:dyDescent="0.25">
      <c r="A1648" s="257" t="s">
        <v>834</v>
      </c>
      <c r="B1648" s="257" t="s">
        <v>3661</v>
      </c>
      <c r="C1648" s="257" t="s">
        <v>688</v>
      </c>
      <c r="D1648" s="277" t="s">
        <v>3662</v>
      </c>
      <c r="E1648" s="278" t="s">
        <v>711</v>
      </c>
      <c r="F1648" s="279" t="s">
        <v>688</v>
      </c>
      <c r="G1648" s="277" t="s">
        <v>3663</v>
      </c>
      <c r="H1648" s="280" t="str">
        <f>IF(OR(AND('FIN1-SOURCE'!BQ31="",'FIN1-SOURCE'!BR31=""),AND('FIN1-SOURCE'!BQ46="",'FIN1-SOURCE'!BR46=""),AND('FIN1-SOURCE'!BQ59="",'FIN1-SOURCE'!BR59=""),AND('FIN1-SOURCE'!BR31="K",'FIN1-SOURCE'!BR46="K",'FIN1-SOURCE'!BR59="K"),OR('FIN1-SOURCE'!BR31="O",'FIN1-SOURCE'!BR46="O",'FIN1-SOURCE'!BR59="O")),"",SUM('FIN1-SOURCE'!BQ31,'FIN1-SOURCE'!BQ46,'FIN1-SOURCE'!BQ59))</f>
        <v/>
      </c>
      <c r="I1648" s="280" t="str">
        <f>IF(AND(OR(AND('FIN1-SOURCE'!BR31="O",'FIN1-SOURCE'!BR46="O",'FIN1-SOURCE'!BR59="O"),AND('FIN1-SOURCE'!BR31="K",'FIN1-SOURCE'!BR46="K",'FIN1-SOURCE'!BR59="K")),SUM('FIN1-SOURCE'!BQ31,'FIN1-SOURCE'!BQ46,'FIN1-SOURCE'!BQ59)=0,ISNUMBER('FIN1-SOURCE'!BQ71)),"",IF(OR('FIN1-SOURCE'!BR31="O",'FIN1-SOURCE'!BR46="O",'FIN1-SOURCE'!BR59="O"),"O",IF(AND('FIN1-SOURCE'!BR31='FIN1-SOURCE'!BR46,'FIN1-SOURCE'!BR46='FIN1-SOURCE'!BR59,OR('FIN1-SOURCE'!BR31="K",'FIN1-SOURCE'!BR31="W",'FIN1-SOURCE'!BR31="M")), UPPER('FIN1-SOURCE'!BR31),"")))</f>
        <v/>
      </c>
      <c r="J1648" s="281" t="s">
        <v>711</v>
      </c>
      <c r="K1648" s="280" t="str">
        <f>IF(AND(ISBLANK('FIN1-SOURCE'!BQ71),$L$1648&lt;&gt;"M"),"",'FIN1-SOURCE'!BQ71)</f>
        <v/>
      </c>
      <c r="L1648" s="280" t="str">
        <f>IF(ISBLANK('FIN1-SOURCE'!BR71),"",'FIN1-SOURCE'!BR71)</f>
        <v/>
      </c>
      <c r="M1648" s="257" t="str">
        <f t="shared" si="26"/>
        <v>OK</v>
      </c>
      <c r="N1648" s="15"/>
    </row>
    <row r="1649" spans="1:14" ht="45" x14ac:dyDescent="0.25">
      <c r="A1649" s="257" t="s">
        <v>834</v>
      </c>
      <c r="B1649" s="257" t="s">
        <v>3664</v>
      </c>
      <c r="C1649" s="257" t="s">
        <v>688</v>
      </c>
      <c r="D1649" s="277" t="s">
        <v>3665</v>
      </c>
      <c r="E1649" s="278" t="s">
        <v>711</v>
      </c>
      <c r="F1649" s="279" t="s">
        <v>688</v>
      </c>
      <c r="G1649" s="277" t="s">
        <v>3666</v>
      </c>
      <c r="H1649" s="280" t="str">
        <f>IF(OR(AND('FIN1-SOURCE'!BQ32="",'FIN1-SOURCE'!BR32=""),AND('FIN1-SOURCE'!BQ47="",'FIN1-SOURCE'!BR47=""),AND('FIN1-SOURCE'!BQ60="",'FIN1-SOURCE'!BR60=""),AND('FIN1-SOURCE'!BR32="K",'FIN1-SOURCE'!BR47="K",'FIN1-SOURCE'!BR60="K"),OR('FIN1-SOURCE'!BR32="O",'FIN1-SOURCE'!BR47="O",'FIN1-SOURCE'!BR60="O")),"",SUM('FIN1-SOURCE'!BQ32,'FIN1-SOURCE'!BQ47,'FIN1-SOURCE'!BQ60))</f>
        <v/>
      </c>
      <c r="I1649" s="280" t="str">
        <f>IF(AND(OR(AND('FIN1-SOURCE'!BR32="O",'FIN1-SOURCE'!BR47="O",'FIN1-SOURCE'!BR60="O"),AND('FIN1-SOURCE'!BR32="K",'FIN1-SOURCE'!BR47="K",'FIN1-SOURCE'!BR60="K")),SUM('FIN1-SOURCE'!BQ32,'FIN1-SOURCE'!BQ47,'FIN1-SOURCE'!BQ60)=0,ISNUMBER('FIN1-SOURCE'!BQ72)),"",IF(OR('FIN1-SOURCE'!BR32="O",'FIN1-SOURCE'!BR47="O",'FIN1-SOURCE'!BR60="O"),"O",IF(AND('FIN1-SOURCE'!BR32='FIN1-SOURCE'!BR47,'FIN1-SOURCE'!BR47='FIN1-SOURCE'!BR60,OR('FIN1-SOURCE'!BR32="K",'FIN1-SOURCE'!BR32="W",'FIN1-SOURCE'!BR32="M")), UPPER('FIN1-SOURCE'!BR32),"")))</f>
        <v/>
      </c>
      <c r="J1649" s="281" t="s">
        <v>711</v>
      </c>
      <c r="K1649" s="280" t="str">
        <f>IF(AND(ISBLANK('FIN1-SOURCE'!BQ72),$L$1649&lt;&gt;"M"),"",'FIN1-SOURCE'!BQ72)</f>
        <v/>
      </c>
      <c r="L1649" s="280" t="str">
        <f>IF(ISBLANK('FIN1-SOURCE'!BR72),"",'FIN1-SOURCE'!BR72)</f>
        <v/>
      </c>
      <c r="M1649" s="257" t="str">
        <f t="shared" ref="M1649:M1712" si="27">IF(AND(ISNUMBER(H1649),ISNUMBER(K1649)),IF(OR(ROUND(H1649,0)&lt;&gt;ROUND(K1649,0),I1649&lt;&gt;L1649),"Check","OK"),IF(OR(AND(H1649&lt;&gt;K1649,I1649&lt;&gt;"M",L1649&lt;&gt;"M"),I1649&lt;&gt;L1649),"Check","OK"))</f>
        <v>OK</v>
      </c>
      <c r="N1649" s="15"/>
    </row>
    <row r="1650" spans="1:14" ht="45" x14ac:dyDescent="0.25">
      <c r="A1650" s="257" t="s">
        <v>834</v>
      </c>
      <c r="B1650" s="257" t="s">
        <v>3667</v>
      </c>
      <c r="C1650" s="257" t="s">
        <v>688</v>
      </c>
      <c r="D1650" s="277" t="s">
        <v>3668</v>
      </c>
      <c r="E1650" s="278" t="s">
        <v>711</v>
      </c>
      <c r="F1650" s="279" t="s">
        <v>688</v>
      </c>
      <c r="G1650" s="277" t="s">
        <v>3669</v>
      </c>
      <c r="H1650" s="280" t="str">
        <f>IF(OR(AND('FIN1-SOURCE'!BQ33="",'FIN1-SOURCE'!BR33=""),AND('FIN1-SOURCE'!BQ48="",'FIN1-SOURCE'!BR48=""),AND('FIN1-SOURCE'!BQ61="",'FIN1-SOURCE'!BR61=""),AND('FIN1-SOURCE'!BR33="K",'FIN1-SOURCE'!BR48="K",'FIN1-SOURCE'!BR61="K"),OR('FIN1-SOURCE'!BR33="O",'FIN1-SOURCE'!BR48="O",'FIN1-SOURCE'!BR61="O")),"",SUM('FIN1-SOURCE'!BQ33,'FIN1-SOURCE'!BQ48,'FIN1-SOURCE'!BQ61))</f>
        <v/>
      </c>
      <c r="I1650" s="280" t="str">
        <f>IF(AND(OR(AND('FIN1-SOURCE'!BR33="O",'FIN1-SOURCE'!BR48="O",'FIN1-SOURCE'!BR61="O"),AND('FIN1-SOURCE'!BR33="K",'FIN1-SOURCE'!BR48="K",'FIN1-SOURCE'!BR61="K")),SUM('FIN1-SOURCE'!BQ33,'FIN1-SOURCE'!BQ48,'FIN1-SOURCE'!BQ61)=0,ISNUMBER('FIN1-SOURCE'!BQ73)),"",IF(OR('FIN1-SOURCE'!BR33="O",'FIN1-SOURCE'!BR48="O",'FIN1-SOURCE'!BR61="O"),"O",IF(AND('FIN1-SOURCE'!BR33='FIN1-SOURCE'!BR48,'FIN1-SOURCE'!BR48='FIN1-SOURCE'!BR61,OR('FIN1-SOURCE'!BR33="K",'FIN1-SOURCE'!BR33="W",'FIN1-SOURCE'!BR33="M")), UPPER('FIN1-SOURCE'!BR33),"")))</f>
        <v/>
      </c>
      <c r="J1650" s="281" t="s">
        <v>711</v>
      </c>
      <c r="K1650" s="280" t="str">
        <f>IF(AND(ISBLANK('FIN1-SOURCE'!BQ73),$L$1650&lt;&gt;"M"),"",'FIN1-SOURCE'!BQ73)</f>
        <v/>
      </c>
      <c r="L1650" s="280" t="str">
        <f>IF(ISBLANK('FIN1-SOURCE'!BR73),"",'FIN1-SOURCE'!BR73)</f>
        <v/>
      </c>
      <c r="M1650" s="257" t="str">
        <f t="shared" si="27"/>
        <v>OK</v>
      </c>
      <c r="N1650" s="15"/>
    </row>
    <row r="1651" spans="1:14" ht="45" x14ac:dyDescent="0.25">
      <c r="A1651" s="257" t="s">
        <v>834</v>
      </c>
      <c r="B1651" s="257" t="s">
        <v>3670</v>
      </c>
      <c r="C1651" s="257" t="s">
        <v>688</v>
      </c>
      <c r="D1651" s="277" t="s">
        <v>3671</v>
      </c>
      <c r="E1651" s="278" t="s">
        <v>711</v>
      </c>
      <c r="F1651" s="279" t="s">
        <v>688</v>
      </c>
      <c r="G1651" s="277" t="s">
        <v>3672</v>
      </c>
      <c r="H1651" s="280" t="str">
        <f>IF(OR(AND('FIN1-SOURCE'!BQ34="",'FIN1-SOURCE'!BR34=""),AND('FIN1-SOURCE'!BQ49="",'FIN1-SOURCE'!BR49=""),AND('FIN1-SOURCE'!BQ62="",'FIN1-SOURCE'!BR62=""),AND('FIN1-SOURCE'!BR34="K",'FIN1-SOURCE'!BR49="K",'FIN1-SOURCE'!BR62="K"),OR('FIN1-SOURCE'!BR34="O",'FIN1-SOURCE'!BR49="O",'FIN1-SOURCE'!BR62="O")),"",SUM('FIN1-SOURCE'!BQ34,'FIN1-SOURCE'!BQ49,'FIN1-SOURCE'!BQ62))</f>
        <v/>
      </c>
      <c r="I1651" s="280" t="str">
        <f>IF(AND(OR(AND('FIN1-SOURCE'!BR34="O",'FIN1-SOURCE'!BR49="O",'FIN1-SOURCE'!BR62="O"),AND('FIN1-SOURCE'!BR34="K",'FIN1-SOURCE'!BR49="K",'FIN1-SOURCE'!BR62="K")),SUM('FIN1-SOURCE'!BQ34,'FIN1-SOURCE'!BQ49,'FIN1-SOURCE'!BQ62)=0,ISNUMBER('FIN1-SOURCE'!BQ74)),"",IF(OR('FIN1-SOURCE'!BR34="O",'FIN1-SOURCE'!BR49="O",'FIN1-SOURCE'!BR62="O"),"O",IF(AND('FIN1-SOURCE'!BR34='FIN1-SOURCE'!BR49,'FIN1-SOURCE'!BR49='FIN1-SOURCE'!BR62,OR('FIN1-SOURCE'!BR34="K",'FIN1-SOURCE'!BR34="W",'FIN1-SOURCE'!BR34="M")), UPPER('FIN1-SOURCE'!BR34),"")))</f>
        <v/>
      </c>
      <c r="J1651" s="281" t="s">
        <v>711</v>
      </c>
      <c r="K1651" s="280" t="str">
        <f>IF(AND(ISBLANK('FIN1-SOURCE'!BQ74),$L$1651&lt;&gt;"M"),"",'FIN1-SOURCE'!BQ74)</f>
        <v/>
      </c>
      <c r="L1651" s="280" t="str">
        <f>IF(ISBLANK('FIN1-SOURCE'!BR74),"",'FIN1-SOURCE'!BR74)</f>
        <v/>
      </c>
      <c r="M1651" s="257" t="str">
        <f t="shared" si="27"/>
        <v>OK</v>
      </c>
      <c r="N1651" s="15"/>
    </row>
    <row r="1652" spans="1:14" ht="45" x14ac:dyDescent="0.25">
      <c r="A1652" s="257" t="s">
        <v>834</v>
      </c>
      <c r="B1652" s="257" t="s">
        <v>3673</v>
      </c>
      <c r="C1652" s="257" t="s">
        <v>688</v>
      </c>
      <c r="D1652" s="277" t="s">
        <v>3674</v>
      </c>
      <c r="E1652" s="278" t="s">
        <v>711</v>
      </c>
      <c r="F1652" s="279" t="s">
        <v>688</v>
      </c>
      <c r="G1652" s="277" t="s">
        <v>3675</v>
      </c>
      <c r="H1652" s="280" t="str">
        <f>IF(OR(AND('FIN1-SOURCE'!BQ35="",'FIN1-SOURCE'!BR35=""),AND('FIN1-SOURCE'!BQ50="",'FIN1-SOURCE'!BR50=""),AND('FIN1-SOURCE'!BQ63="",'FIN1-SOURCE'!BR63=""),AND('FIN1-SOURCE'!BR35="K",'FIN1-SOURCE'!BR50="K",'FIN1-SOURCE'!BR63="K"),OR('FIN1-SOURCE'!BR35="O",'FIN1-SOURCE'!BR50="O",'FIN1-SOURCE'!BR63="O")),"",SUM('FIN1-SOURCE'!BQ35,'FIN1-SOURCE'!BQ50,'FIN1-SOURCE'!BQ63))</f>
        <v/>
      </c>
      <c r="I1652" s="280" t="str">
        <f>IF(AND(OR(AND('FIN1-SOURCE'!BR35="O",'FIN1-SOURCE'!BR50="O",'FIN1-SOURCE'!BR63="O"),AND('FIN1-SOURCE'!BR35="K",'FIN1-SOURCE'!BR50="K",'FIN1-SOURCE'!BR63="K")),SUM('FIN1-SOURCE'!BQ35,'FIN1-SOURCE'!BQ50,'FIN1-SOURCE'!BQ63)=0,ISNUMBER('FIN1-SOURCE'!BQ75)),"",IF(OR('FIN1-SOURCE'!BR35="O",'FIN1-SOURCE'!BR50="O",'FIN1-SOURCE'!BR63="O"),"O",IF(AND('FIN1-SOURCE'!BR35='FIN1-SOURCE'!BR50,'FIN1-SOURCE'!BR50='FIN1-SOURCE'!BR63,OR('FIN1-SOURCE'!BR35="K",'FIN1-SOURCE'!BR35="W",'FIN1-SOURCE'!BR35="M")), UPPER('FIN1-SOURCE'!BR35),"")))</f>
        <v/>
      </c>
      <c r="J1652" s="281" t="s">
        <v>711</v>
      </c>
      <c r="K1652" s="280" t="str">
        <f>IF(AND(ISBLANK('FIN1-SOURCE'!BQ75),$L$1652&lt;&gt;"M"),"",'FIN1-SOURCE'!BQ75)</f>
        <v/>
      </c>
      <c r="L1652" s="280" t="str">
        <f>IF(ISBLANK('FIN1-SOURCE'!BR75),"",'FIN1-SOURCE'!BR75)</f>
        <v/>
      </c>
      <c r="M1652" s="257" t="str">
        <f t="shared" si="27"/>
        <v>OK</v>
      </c>
      <c r="N1652" s="15"/>
    </row>
    <row r="1653" spans="1:14" ht="45" x14ac:dyDescent="0.25">
      <c r="A1653" s="257" t="s">
        <v>834</v>
      </c>
      <c r="B1653" s="257" t="s">
        <v>3676</v>
      </c>
      <c r="C1653" s="257" t="s">
        <v>688</v>
      </c>
      <c r="D1653" s="277" t="s">
        <v>3677</v>
      </c>
      <c r="E1653" s="278" t="s">
        <v>711</v>
      </c>
      <c r="F1653" s="279" t="s">
        <v>688</v>
      </c>
      <c r="G1653" s="277" t="s">
        <v>3678</v>
      </c>
      <c r="H1653" s="280" t="str">
        <f>IF(OR(AND('FIN1-SOURCE'!BQ36="",'FIN1-SOURCE'!BR36=""),AND('FIN1-SOURCE'!BQ51="",'FIN1-SOURCE'!BR51=""),AND('FIN1-SOURCE'!BQ64="",'FIN1-SOURCE'!BR64=""),AND('FIN1-SOURCE'!BR36="K",'FIN1-SOURCE'!BR51="K",'FIN1-SOURCE'!BR64="K"),OR('FIN1-SOURCE'!BR36="O",'FIN1-SOURCE'!BR51="O",'FIN1-SOURCE'!BR64="O")),"",SUM('FIN1-SOURCE'!BQ36,'FIN1-SOURCE'!BQ51,'FIN1-SOURCE'!BQ64))</f>
        <v/>
      </c>
      <c r="I1653" s="280" t="str">
        <f>IF(AND(OR(AND('FIN1-SOURCE'!BR36="O",'FIN1-SOURCE'!BR51="O",'FIN1-SOURCE'!BR64="O"),AND('FIN1-SOURCE'!BR36="K",'FIN1-SOURCE'!BR51="K",'FIN1-SOURCE'!BR64="K")),SUM('FIN1-SOURCE'!BQ36,'FIN1-SOURCE'!BQ51,'FIN1-SOURCE'!BQ64)=0,ISNUMBER('FIN1-SOURCE'!BQ76)),"",IF(OR('FIN1-SOURCE'!BR36="O",'FIN1-SOURCE'!BR51="O",'FIN1-SOURCE'!BR64="O"),"O",IF(AND('FIN1-SOURCE'!BR36='FIN1-SOURCE'!BR51,'FIN1-SOURCE'!BR51='FIN1-SOURCE'!BR64,OR('FIN1-SOURCE'!BR36="K",'FIN1-SOURCE'!BR36="W",'FIN1-SOURCE'!BR36="M")), UPPER('FIN1-SOURCE'!BR36),"")))</f>
        <v/>
      </c>
      <c r="J1653" s="281" t="s">
        <v>711</v>
      </c>
      <c r="K1653" s="280" t="str">
        <f>IF(AND(ISBLANK('FIN1-SOURCE'!BQ76),$L$1653&lt;&gt;"M"),"",'FIN1-SOURCE'!BQ76)</f>
        <v/>
      </c>
      <c r="L1653" s="280" t="str">
        <f>IF(ISBLANK('FIN1-SOURCE'!BR76),"",'FIN1-SOURCE'!BR76)</f>
        <v/>
      </c>
      <c r="M1653" s="257" t="str">
        <f t="shared" si="27"/>
        <v>OK</v>
      </c>
      <c r="N1653" s="15"/>
    </row>
    <row r="1654" spans="1:14" ht="33.75" x14ac:dyDescent="0.25">
      <c r="A1654" s="257" t="s">
        <v>834</v>
      </c>
      <c r="B1654" s="257" t="s">
        <v>3679</v>
      </c>
      <c r="C1654" s="257" t="s">
        <v>688</v>
      </c>
      <c r="D1654" s="277" t="s">
        <v>3680</v>
      </c>
      <c r="E1654" s="278" t="s">
        <v>711</v>
      </c>
      <c r="F1654" s="279" t="s">
        <v>688</v>
      </c>
      <c r="G1654" s="277" t="s">
        <v>3681</v>
      </c>
      <c r="H1654" s="280" t="str">
        <f>IF(OR(AND('FIN1-SOURCE'!AY77="",'FIN1-SOURCE'!AZ77=""),AND('FIN1-SOURCE'!BH77="",'FIN1-SOURCE'!BI77=""),AND('FIN1-SOURCE'!AZ77="K",'FIN1-SOURCE'!BI77="K"),OR('FIN1-SOURCE'!AZ77="O",'FIN1-SOURCE'!BI77="O")),"",SUM('FIN1-SOURCE'!AY77,'FIN1-SOURCE'!BH77))</f>
        <v/>
      </c>
      <c r="I1654" s="280" t="str">
        <f xml:space="preserve"> IF(AND(OR(AND('FIN1-SOURCE'!AZ77="O",'FIN1-SOURCE'!BI77="O"),AND('FIN1-SOURCE'!AZ77="K",'FIN1-SOURCE'!BI77="K")),SUM('FIN1-SOURCE'!AY77,'FIN1-SOURCE'!BH77)=0,ISNUMBER('FIN1-SOURCE'!BQ77)),"",IF(OR('FIN1-SOURCE'!AZ77="O",'FIN1-SOURCE'!BI77="O"),"O",IF(AND('FIN1-SOURCE'!AZ77='FIN1-SOURCE'!BI77,OR('FIN1-SOURCE'!AZ77="K",'FIN1-SOURCE'!AZ77="W",'FIN1-SOURCE'!AZ77="M")),UPPER( 'FIN1-SOURCE'!AZ77),"")))</f>
        <v/>
      </c>
      <c r="J1654" s="281" t="s">
        <v>711</v>
      </c>
      <c r="K1654" s="280" t="str">
        <f>IF(AND(ISBLANK('FIN1-SOURCE'!BQ77),$L$1654&lt;&gt;"M"),"",'FIN1-SOURCE'!BQ77)</f>
        <v/>
      </c>
      <c r="L1654" s="280" t="str">
        <f>IF(ISBLANK('FIN1-SOURCE'!BR77),"",'FIN1-SOURCE'!BR77)</f>
        <v/>
      </c>
      <c r="M1654" s="257" t="str">
        <f t="shared" si="27"/>
        <v>OK</v>
      </c>
      <c r="N1654" s="15"/>
    </row>
    <row r="1655" spans="1:14" ht="33.75" x14ac:dyDescent="0.25">
      <c r="A1655" s="257" t="s">
        <v>834</v>
      </c>
      <c r="B1655" s="257" t="s">
        <v>3682</v>
      </c>
      <c r="C1655" s="257" t="s">
        <v>688</v>
      </c>
      <c r="D1655" s="277" t="s">
        <v>3683</v>
      </c>
      <c r="E1655" s="278" t="s">
        <v>711</v>
      </c>
      <c r="F1655" s="279" t="s">
        <v>688</v>
      </c>
      <c r="G1655" s="277" t="s">
        <v>3684</v>
      </c>
      <c r="H1655" s="280" t="str">
        <f>IF(OR(AND('FIN1-SOURCE'!AY78="",'FIN1-SOURCE'!AZ78=""),AND('FIN1-SOURCE'!BH78="",'FIN1-SOURCE'!BI78=""),AND('FIN1-SOURCE'!AZ78="K",'FIN1-SOURCE'!BI78="K"),OR('FIN1-SOURCE'!AZ78="O",'FIN1-SOURCE'!BI78="O")),"",SUM('FIN1-SOURCE'!AY78,'FIN1-SOURCE'!BH78))</f>
        <v/>
      </c>
      <c r="I1655" s="280" t="str">
        <f xml:space="preserve"> IF(AND(OR(AND('FIN1-SOURCE'!AZ78="O",'FIN1-SOURCE'!BI78="O"),AND('FIN1-SOURCE'!AZ78="K",'FIN1-SOURCE'!BI78="K")),SUM('FIN1-SOURCE'!AY78,'FIN1-SOURCE'!BH78)=0,ISNUMBER('FIN1-SOURCE'!BQ78)),"",IF(OR('FIN1-SOURCE'!AZ78="O",'FIN1-SOURCE'!BI78="O"),"O",IF(AND('FIN1-SOURCE'!AZ78='FIN1-SOURCE'!BI78,OR('FIN1-SOURCE'!AZ78="K",'FIN1-SOURCE'!AZ78="W",'FIN1-SOURCE'!AZ78="M")),UPPER( 'FIN1-SOURCE'!AZ78),"")))</f>
        <v/>
      </c>
      <c r="J1655" s="281" t="s">
        <v>711</v>
      </c>
      <c r="K1655" s="280" t="str">
        <f>IF(AND(ISBLANK('FIN1-SOURCE'!BQ78),$L$1655&lt;&gt;"M"),"",'FIN1-SOURCE'!BQ78)</f>
        <v/>
      </c>
      <c r="L1655" s="280" t="str">
        <f>IF(ISBLANK('FIN1-SOURCE'!BR78),"",'FIN1-SOURCE'!BR78)</f>
        <v/>
      </c>
      <c r="M1655" s="257" t="str">
        <f t="shared" si="27"/>
        <v>OK</v>
      </c>
      <c r="N1655" s="15"/>
    </row>
    <row r="1656" spans="1:14" ht="45" x14ac:dyDescent="0.25">
      <c r="A1656" s="257" t="s">
        <v>834</v>
      </c>
      <c r="B1656" s="257" t="s">
        <v>3685</v>
      </c>
      <c r="C1656" s="257" t="s">
        <v>688</v>
      </c>
      <c r="D1656" s="277" t="s">
        <v>3686</v>
      </c>
      <c r="E1656" s="278" t="s">
        <v>711</v>
      </c>
      <c r="F1656" s="279" t="s">
        <v>688</v>
      </c>
      <c r="G1656" s="277" t="s">
        <v>3687</v>
      </c>
      <c r="H1656" s="280" t="str">
        <f>IF(OR(AND('FIN1-SOURCE'!BQ40="",'FIN1-SOURCE'!BR40=""),AND('FIN1-SOURCE'!BQ53="",'FIN1-SOURCE'!BR53=""),AND('FIN1-SOURCE'!BQ65="",'FIN1-SOURCE'!BR65=""),AND('FIN1-SOURCE'!BR40="K",'FIN1-SOURCE'!BR53="K",'FIN1-SOURCE'!BR65="K"),OR('FIN1-SOURCE'!BR40="O",'FIN1-SOURCE'!BR53="O",'FIN1-SOURCE'!BR65="O")),"",SUM('FIN1-SOURCE'!BQ40,'FIN1-SOURCE'!BQ53,'FIN1-SOURCE'!BQ65))</f>
        <v/>
      </c>
      <c r="I1656" s="280" t="str">
        <f>IF(AND(OR(AND('FIN1-SOURCE'!BR40="O",'FIN1-SOURCE'!BR53="O",'FIN1-SOURCE'!BR65="O"),AND('FIN1-SOURCE'!BR40="K",'FIN1-SOURCE'!BR53="K",'FIN1-SOURCE'!BR65="K")),SUM('FIN1-SOURCE'!BQ40,'FIN1-SOURCE'!BQ53,'FIN1-SOURCE'!BQ65)=0,ISNUMBER('FIN1-SOURCE'!BQ79)),"",IF(OR('FIN1-SOURCE'!BR40="O",'FIN1-SOURCE'!BR53="O",'FIN1-SOURCE'!BR65="O"),"O",IF(AND('FIN1-SOURCE'!BR40='FIN1-SOURCE'!BR53,'FIN1-SOURCE'!BR53='FIN1-SOURCE'!BR65,OR('FIN1-SOURCE'!BR40="K",'FIN1-SOURCE'!BR40="W",'FIN1-SOURCE'!BR40="M")), UPPER('FIN1-SOURCE'!BR40),"")))</f>
        <v/>
      </c>
      <c r="J1656" s="281" t="s">
        <v>711</v>
      </c>
      <c r="K1656" s="280" t="str">
        <f>IF(AND(ISBLANK('FIN1-SOURCE'!BQ79),$L$1656&lt;&gt;"M"),"",'FIN1-SOURCE'!BQ79)</f>
        <v/>
      </c>
      <c r="L1656" s="280" t="str">
        <f>IF(ISBLANK('FIN1-SOURCE'!BR79),"",'FIN1-SOURCE'!BR79)</f>
        <v/>
      </c>
      <c r="M1656" s="257" t="str">
        <f t="shared" si="27"/>
        <v>OK</v>
      </c>
      <c r="N1656" s="15"/>
    </row>
    <row r="1657" spans="1:14" ht="33.75" x14ac:dyDescent="0.25">
      <c r="A1657" s="257" t="s">
        <v>834</v>
      </c>
      <c r="B1657" s="257" t="s">
        <v>8153</v>
      </c>
      <c r="C1657" s="257" t="s">
        <v>688</v>
      </c>
      <c r="D1657" s="277" t="s">
        <v>8154</v>
      </c>
      <c r="E1657" s="278" t="s">
        <v>711</v>
      </c>
      <c r="F1657" s="279" t="s">
        <v>688</v>
      </c>
      <c r="G1657" s="277" t="s">
        <v>6186</v>
      </c>
      <c r="H1657" s="280" t="str">
        <f>IF(OR(AND('FIN1-SOURCE'!AY80="",'FIN1-SOURCE'!AZ80=""),AND('FIN1-SOURCE'!BH80="",'FIN1-SOURCE'!BI80=""),AND('FIN1-SOURCE'!AZ80="K",'FIN1-SOURCE'!BI80="K"),OR('FIN1-SOURCE'!AZ80="O",'FIN1-SOURCE'!BI80="O")),"",SUM('FIN1-SOURCE'!AY80,'FIN1-SOURCE'!BH80))</f>
        <v/>
      </c>
      <c r="I1657" s="280" t="str">
        <f xml:space="preserve"> IF(AND(OR(AND('FIN1-SOURCE'!AZ80="O",'FIN1-SOURCE'!BI80="O"),AND('FIN1-SOURCE'!AZ80="K",'FIN1-SOURCE'!BI80="K")),SUM('FIN1-SOURCE'!AY80,'FIN1-SOURCE'!BH80)=0,ISNUMBER('FIN1-SOURCE'!BQ80)),"",IF(OR('FIN1-SOURCE'!AZ80="O",'FIN1-SOURCE'!BI80="O"),"O",IF(AND('FIN1-SOURCE'!AZ80='FIN1-SOURCE'!BI80,OR('FIN1-SOURCE'!AZ80="K",'FIN1-SOURCE'!AZ80="W",'FIN1-SOURCE'!AZ80="M")),UPPER( 'FIN1-SOURCE'!AZ80),"")))</f>
        <v/>
      </c>
      <c r="J1657" s="281" t="s">
        <v>711</v>
      </c>
      <c r="K1657" s="280" t="str">
        <f>IF(AND(ISBLANK('FIN1-SOURCE'!BQ80),$L$1657&lt;&gt;"M"),"",'FIN1-SOURCE'!BQ80)</f>
        <v/>
      </c>
      <c r="L1657" s="280" t="str">
        <f>IF(ISBLANK('FIN1-SOURCE'!BR80),"",'FIN1-SOURCE'!BR80)</f>
        <v/>
      </c>
      <c r="M1657" s="257" t="str">
        <f t="shared" si="27"/>
        <v>OK</v>
      </c>
      <c r="N1657" s="15"/>
    </row>
    <row r="1658" spans="1:14" ht="45" x14ac:dyDescent="0.25">
      <c r="A1658" s="257" t="s">
        <v>834</v>
      </c>
      <c r="B1658" s="257" t="s">
        <v>3688</v>
      </c>
      <c r="C1658" s="257" t="s">
        <v>688</v>
      </c>
      <c r="D1658" s="277" t="s">
        <v>3689</v>
      </c>
      <c r="E1658" s="278" t="s">
        <v>711</v>
      </c>
      <c r="F1658" s="279" t="s">
        <v>688</v>
      </c>
      <c r="G1658" s="277" t="s">
        <v>3690</v>
      </c>
      <c r="H1658" s="280" t="str">
        <f>IF(OR(AND('FIN1-SOURCE'!BQ41="",'FIN1-SOURCE'!BR41=""),AND('FIN1-SOURCE'!BQ54="",'FIN1-SOURCE'!BR54=""),AND('FIN1-SOURCE'!BQ66="",'FIN1-SOURCE'!BR66=""),AND('FIN1-SOURCE'!BR41="K",'FIN1-SOURCE'!BR54="K",'FIN1-SOURCE'!BR66="K"),OR('FIN1-SOURCE'!BR41="O",'FIN1-SOURCE'!BR54="O",'FIN1-SOURCE'!BR66="O")),"",SUM('FIN1-SOURCE'!BQ41,'FIN1-SOURCE'!BQ54,'FIN1-SOURCE'!BQ66))</f>
        <v/>
      </c>
      <c r="I1658" s="280" t="str">
        <f>IF(AND(OR(AND('FIN1-SOURCE'!BR41="O",'FIN1-SOURCE'!BR54="O",'FIN1-SOURCE'!BR66="O"),AND('FIN1-SOURCE'!BR41="K",'FIN1-SOURCE'!BR54="K",'FIN1-SOURCE'!BR66="K")),SUM('FIN1-SOURCE'!BQ41,'FIN1-SOURCE'!BQ54,'FIN1-SOURCE'!BQ66)=0,ISNUMBER('FIN1-SOURCE'!BQ81)),"",IF(OR('FIN1-SOURCE'!BR41="O",'FIN1-SOURCE'!BR54="O",'FIN1-SOURCE'!BR66="O"),"O",IF(AND('FIN1-SOURCE'!BR41='FIN1-SOURCE'!BR54,'FIN1-SOURCE'!BR54='FIN1-SOURCE'!BR66,OR('FIN1-SOURCE'!BR41="K",'FIN1-SOURCE'!BR41="W",'FIN1-SOURCE'!BR41="M")), UPPER('FIN1-SOURCE'!BR41),"")))</f>
        <v/>
      </c>
      <c r="J1658" s="281" t="s">
        <v>711</v>
      </c>
      <c r="K1658" s="280" t="str">
        <f>IF(AND(ISBLANK('FIN1-SOURCE'!BQ81),$L$1658&lt;&gt;"M"),"",'FIN1-SOURCE'!BQ81)</f>
        <v/>
      </c>
      <c r="L1658" s="280" t="str">
        <f>IF(ISBLANK('FIN1-SOURCE'!BR81),"",'FIN1-SOURCE'!BR81)</f>
        <v/>
      </c>
      <c r="M1658" s="257" t="str">
        <f t="shared" si="27"/>
        <v>OK</v>
      </c>
      <c r="N1658" s="15"/>
    </row>
    <row r="1659" spans="1:14" ht="33.75" x14ac:dyDescent="0.25">
      <c r="A1659" s="257" t="s">
        <v>834</v>
      </c>
      <c r="B1659" s="257" t="s">
        <v>8155</v>
      </c>
      <c r="C1659" s="257" t="s">
        <v>688</v>
      </c>
      <c r="D1659" s="277" t="s">
        <v>8156</v>
      </c>
      <c r="E1659" s="278" t="s">
        <v>711</v>
      </c>
      <c r="F1659" s="279" t="s">
        <v>688</v>
      </c>
      <c r="G1659" s="277" t="s">
        <v>3692</v>
      </c>
      <c r="H1659" s="280" t="str">
        <f>IF(OR(AND('FIN1-SOURCE'!AY82="",'FIN1-SOURCE'!AZ82=""),AND('FIN1-SOURCE'!BH82="",'FIN1-SOURCE'!BI82=""),AND('FIN1-SOURCE'!AZ82="K",'FIN1-SOURCE'!BI82="K"),OR('FIN1-SOURCE'!AZ82="O",'FIN1-SOURCE'!BI82="O")),"",SUM('FIN1-SOURCE'!AY82,'FIN1-SOURCE'!BH82))</f>
        <v/>
      </c>
      <c r="I1659" s="280" t="str">
        <f xml:space="preserve"> IF(AND(OR(AND('FIN1-SOURCE'!AZ82="O",'FIN1-SOURCE'!BI82="O"),AND('FIN1-SOURCE'!AZ82="K",'FIN1-SOURCE'!BI82="K")),SUM('FIN1-SOURCE'!AY82,'FIN1-SOURCE'!BH82)=0,ISNUMBER('FIN1-SOURCE'!BQ82)),"",IF(OR('FIN1-SOURCE'!AZ82="O",'FIN1-SOURCE'!BI82="O"),"O",IF(AND('FIN1-SOURCE'!AZ82='FIN1-SOURCE'!BI82,OR('FIN1-SOURCE'!AZ82="K",'FIN1-SOURCE'!AZ82="W",'FIN1-SOURCE'!AZ82="M")),UPPER( 'FIN1-SOURCE'!AZ82),"")))</f>
        <v/>
      </c>
      <c r="J1659" s="281" t="s">
        <v>711</v>
      </c>
      <c r="K1659" s="280" t="str">
        <f>IF(AND(ISBLANK('FIN1-SOURCE'!BQ82),$L$1659&lt;&gt;"M"),"",'FIN1-SOURCE'!BQ82)</f>
        <v/>
      </c>
      <c r="L1659" s="280" t="str">
        <f>IF(ISBLANK('FIN1-SOURCE'!BR82),"",'FIN1-SOURCE'!BR82)</f>
        <v/>
      </c>
      <c r="M1659" s="257" t="str">
        <f t="shared" si="27"/>
        <v>OK</v>
      </c>
      <c r="N1659" s="15"/>
    </row>
    <row r="1660" spans="1:14" ht="45" x14ac:dyDescent="0.25">
      <c r="A1660" s="257" t="s">
        <v>834</v>
      </c>
      <c r="B1660" s="257" t="s">
        <v>8157</v>
      </c>
      <c r="C1660" s="257" t="s">
        <v>688</v>
      </c>
      <c r="D1660" s="277" t="s">
        <v>3691</v>
      </c>
      <c r="E1660" s="278" t="s">
        <v>711</v>
      </c>
      <c r="F1660" s="279" t="s">
        <v>688</v>
      </c>
      <c r="G1660" s="277" t="s">
        <v>3694</v>
      </c>
      <c r="H1660" s="280" t="str">
        <f>IF(OR(AND('FIN1-SOURCE'!BQ42="",'FIN1-SOURCE'!BR42=""),AND('FIN1-SOURCE'!BQ55="",'FIN1-SOURCE'!BR55=""),AND('FIN1-SOURCE'!BQ67="",'FIN1-SOURCE'!BR67=""),AND('FIN1-SOURCE'!BR42="K",'FIN1-SOURCE'!BR55="K",'FIN1-SOURCE'!BR67="K"),OR('FIN1-SOURCE'!BR42="O",'FIN1-SOURCE'!BR55="O",'FIN1-SOURCE'!BR67="O")),"",SUM('FIN1-SOURCE'!BQ42,'FIN1-SOURCE'!BQ55,'FIN1-SOURCE'!BQ67))</f>
        <v/>
      </c>
      <c r="I1660" s="280" t="str">
        <f>IF(AND(OR(AND('FIN1-SOURCE'!BR42="O",'FIN1-SOURCE'!BR55="O",'FIN1-SOURCE'!BR67="O"),AND('FIN1-SOURCE'!BR42="K",'FIN1-SOURCE'!BR55="K",'FIN1-SOURCE'!BR67="K")),SUM('FIN1-SOURCE'!BQ42,'FIN1-SOURCE'!BQ55,'FIN1-SOURCE'!BQ67)=0,ISNUMBER('FIN1-SOURCE'!BQ83)),"",IF(OR('FIN1-SOURCE'!BR42="O",'FIN1-SOURCE'!BR55="O",'FIN1-SOURCE'!BR67="O"),"O",IF(AND('FIN1-SOURCE'!BR42='FIN1-SOURCE'!BR55,'FIN1-SOURCE'!BR55='FIN1-SOURCE'!BR67,OR('FIN1-SOURCE'!BR42="K",'FIN1-SOURCE'!BR42="W",'FIN1-SOURCE'!BR42="M")), UPPER('FIN1-SOURCE'!BR42),"")))</f>
        <v/>
      </c>
      <c r="J1660" s="281" t="s">
        <v>711</v>
      </c>
      <c r="K1660" s="280" t="str">
        <f>IF(AND(ISBLANK('FIN1-SOURCE'!BQ83),$L$1660&lt;&gt;"M"),"",'FIN1-SOURCE'!BQ83)</f>
        <v/>
      </c>
      <c r="L1660" s="280" t="str">
        <f>IF(ISBLANK('FIN1-SOURCE'!BR83),"",'FIN1-SOURCE'!BR83)</f>
        <v/>
      </c>
      <c r="M1660" s="257" t="str">
        <f t="shared" si="27"/>
        <v>OK</v>
      </c>
      <c r="N1660" s="15"/>
    </row>
    <row r="1661" spans="1:14" ht="45" x14ac:dyDescent="0.25">
      <c r="A1661" s="257" t="s">
        <v>834</v>
      </c>
      <c r="B1661" s="257" t="s">
        <v>8158</v>
      </c>
      <c r="C1661" s="257" t="s">
        <v>688</v>
      </c>
      <c r="D1661" s="277" t="s">
        <v>3693</v>
      </c>
      <c r="E1661" s="278" t="s">
        <v>711</v>
      </c>
      <c r="F1661" s="279" t="s">
        <v>688</v>
      </c>
      <c r="G1661" s="277" t="s">
        <v>3696</v>
      </c>
      <c r="H1661" s="280" t="str">
        <f>IF(OR(AND('FIN1-SOURCE'!BQ43="",'FIN1-SOURCE'!BR43=""),AND('FIN1-SOURCE'!BQ56="",'FIN1-SOURCE'!BR56=""),AND('FIN1-SOURCE'!BQ68="",'FIN1-SOURCE'!BR68=""),AND('FIN1-SOURCE'!BR43="K",'FIN1-SOURCE'!BR56="K",'FIN1-SOURCE'!BR68="K"),OR('FIN1-SOURCE'!BR43="O",'FIN1-SOURCE'!BR56="O",'FIN1-SOURCE'!BR68="O")),"",SUM('FIN1-SOURCE'!BQ43,'FIN1-SOURCE'!BQ56,'FIN1-SOURCE'!BQ68))</f>
        <v/>
      </c>
      <c r="I1661" s="280" t="str">
        <f>IF(AND(OR(AND('FIN1-SOURCE'!BR43="O",'FIN1-SOURCE'!BR56="O",'FIN1-SOURCE'!BR68="O"),AND('FIN1-SOURCE'!BR43="K",'FIN1-SOURCE'!BR56="K",'FIN1-SOURCE'!BR68="K")),SUM('FIN1-SOURCE'!BQ43,'FIN1-SOURCE'!BQ56,'FIN1-SOURCE'!BQ68)=0,ISNUMBER('FIN1-SOURCE'!BQ84)),"",IF(OR('FIN1-SOURCE'!BR43="O",'FIN1-SOURCE'!BR56="O",'FIN1-SOURCE'!BR68="O"),"O",IF(AND('FIN1-SOURCE'!BR43='FIN1-SOURCE'!BR56,'FIN1-SOURCE'!BR56='FIN1-SOURCE'!BR68,OR('FIN1-SOURCE'!BR43="K",'FIN1-SOURCE'!BR43="W",'FIN1-SOURCE'!BR43="M")), UPPER('FIN1-SOURCE'!BR43),"")))</f>
        <v/>
      </c>
      <c r="J1661" s="281" t="s">
        <v>711</v>
      </c>
      <c r="K1661" s="280" t="str">
        <f>IF(AND(ISBLANK('FIN1-SOURCE'!BQ84),$L$1661&lt;&gt;"M"),"",'FIN1-SOURCE'!BQ84)</f>
        <v/>
      </c>
      <c r="L1661" s="280" t="str">
        <f>IF(ISBLANK('FIN1-SOURCE'!BR84),"",'FIN1-SOURCE'!BR84)</f>
        <v/>
      </c>
      <c r="M1661" s="257" t="str">
        <f t="shared" si="27"/>
        <v>OK</v>
      </c>
      <c r="N1661" s="15"/>
    </row>
    <row r="1662" spans="1:14" ht="45" x14ac:dyDescent="0.25">
      <c r="A1662" s="257" t="s">
        <v>834</v>
      </c>
      <c r="B1662" s="257" t="s">
        <v>8159</v>
      </c>
      <c r="C1662" s="257" t="s">
        <v>688</v>
      </c>
      <c r="D1662" s="277" t="s">
        <v>3695</v>
      </c>
      <c r="E1662" s="278" t="s">
        <v>711</v>
      </c>
      <c r="F1662" s="279" t="s">
        <v>688</v>
      </c>
      <c r="G1662" s="277" t="s">
        <v>3697</v>
      </c>
      <c r="H1662" s="280" t="str">
        <f>IF(OR(AND('FIN1-SOURCE'!BQ44="",'FIN1-SOURCE'!BR44=""),AND('FIN1-SOURCE'!BQ57="",'FIN1-SOURCE'!BR57=""),AND('FIN1-SOURCE'!BQ69="",'FIN1-SOURCE'!BR69=""),AND('FIN1-SOURCE'!BR44="K",'FIN1-SOURCE'!BR57="K",'FIN1-SOURCE'!BR69="K"),OR('FIN1-SOURCE'!BR44="O",'FIN1-SOURCE'!BR57="O",'FIN1-SOURCE'!BR69="O")),"",SUM('FIN1-SOURCE'!BQ44,'FIN1-SOURCE'!BQ57,'FIN1-SOURCE'!BQ69))</f>
        <v/>
      </c>
      <c r="I1662" s="280" t="str">
        <f>IF(AND(OR(AND('FIN1-SOURCE'!BR44="O",'FIN1-SOURCE'!BR57="O",'FIN1-SOURCE'!BR69="O"),AND('FIN1-SOURCE'!BR44="K",'FIN1-SOURCE'!BR57="K",'FIN1-SOURCE'!BR69="K")),SUM('FIN1-SOURCE'!BQ44,'FIN1-SOURCE'!BQ57,'FIN1-SOURCE'!BQ69)=0,ISNUMBER('FIN1-SOURCE'!BQ85)),"",IF(OR('FIN1-SOURCE'!BR44="O",'FIN1-SOURCE'!BR57="O",'FIN1-SOURCE'!BR69="O"),"O",IF(AND('FIN1-SOURCE'!BR44='FIN1-SOURCE'!BR57,'FIN1-SOURCE'!BR57='FIN1-SOURCE'!BR69,OR('FIN1-SOURCE'!BR44="K",'FIN1-SOURCE'!BR44="W",'FIN1-SOURCE'!BR44="M")), UPPER('FIN1-SOURCE'!BR44),"")))</f>
        <v/>
      </c>
      <c r="J1662" s="281" t="s">
        <v>711</v>
      </c>
      <c r="K1662" s="280" t="str">
        <f>IF(AND(ISBLANK('FIN1-SOURCE'!BQ85),$L$1662&lt;&gt;"M"),"",'FIN1-SOURCE'!BQ85)</f>
        <v/>
      </c>
      <c r="L1662" s="280" t="str">
        <f>IF(ISBLANK('FIN1-SOURCE'!BR85),"",'FIN1-SOURCE'!BR85)</f>
        <v/>
      </c>
      <c r="M1662" s="257" t="str">
        <f t="shared" si="27"/>
        <v>OK</v>
      </c>
      <c r="N1662" s="15"/>
    </row>
    <row r="1663" spans="1:14" ht="33.75" x14ac:dyDescent="0.25">
      <c r="A1663" s="257" t="s">
        <v>834</v>
      </c>
      <c r="B1663" s="257" t="s">
        <v>8160</v>
      </c>
      <c r="C1663" s="257" t="s">
        <v>688</v>
      </c>
      <c r="D1663" s="277" t="s">
        <v>8161</v>
      </c>
      <c r="E1663" s="278" t="s">
        <v>711</v>
      </c>
      <c r="F1663" s="279" t="s">
        <v>688</v>
      </c>
      <c r="G1663" s="277" t="s">
        <v>3698</v>
      </c>
      <c r="H1663" s="280" t="str">
        <f>IF(OR(AND('FIN1-SOURCE'!BQ75="",'FIN1-SOURCE'!BR75=""),AND('FIN1-SOURCE'!BQ85="",'FIN1-SOURCE'!BR85=""),AND('FIN1-SOURCE'!BR75="K",'FIN1-SOURCE'!BR85="K"),OR('FIN1-SOURCE'!BR75="O",'FIN1-SOURCE'!BR85="O")),"",SUM('FIN1-SOURCE'!BQ75,'FIN1-SOURCE'!BQ85))</f>
        <v/>
      </c>
      <c r="I1663" s="280" t="str">
        <f>IF(AND(OR(AND('FIN1-SOURCE'!BR75="O",'FIN1-SOURCE'!BR85="O"),AND('FIN1-SOURCE'!BR75="K",'FIN1-SOURCE'!BR85="K")),SUM('FIN1-SOURCE'!BQ75,'FIN1-SOURCE'!BQ85)=0,ISNUMBER('FIN1-SOURCE'!BQ86)),"",IF(OR('FIN1-SOURCE'!BR75="O",'FIN1-SOURCE'!BR85="O"),"O",IF(AND('FIN1-SOURCE'!BR75='FIN1-SOURCE'!BR85,OR('FIN1-SOURCE'!BR75="K",'FIN1-SOURCE'!BR75="W",'FIN1-SOURCE'!BR75="M")), UPPER('FIN1-SOURCE'!BR75),"")))</f>
        <v/>
      </c>
      <c r="J1663" s="281" t="s">
        <v>711</v>
      </c>
      <c r="K1663" s="280" t="str">
        <f>IF(AND(ISBLANK('FIN1-SOURCE'!BQ86),$L$1663&lt;&gt;"M"),"",'FIN1-SOURCE'!BQ86)</f>
        <v/>
      </c>
      <c r="L1663" s="280" t="str">
        <f>IF(ISBLANK('FIN1-SOURCE'!BR86),"",'FIN1-SOURCE'!BR86)</f>
        <v/>
      </c>
      <c r="M1663" s="257" t="str">
        <f t="shared" si="27"/>
        <v>OK</v>
      </c>
      <c r="N1663" s="15"/>
    </row>
    <row r="1664" spans="1:14" ht="33.75" x14ac:dyDescent="0.25">
      <c r="A1664" s="257" t="s">
        <v>834</v>
      </c>
      <c r="B1664" s="257" t="s">
        <v>3699</v>
      </c>
      <c r="C1664" s="257" t="s">
        <v>688</v>
      </c>
      <c r="D1664" s="277" t="s">
        <v>3700</v>
      </c>
      <c r="E1664" s="278" t="s">
        <v>711</v>
      </c>
      <c r="F1664" s="279" t="s">
        <v>688</v>
      </c>
      <c r="G1664" s="277" t="s">
        <v>3701</v>
      </c>
      <c r="H1664" s="280" t="str">
        <f>IF(OR(AND('FIN1-SOURCE'!AY87="",'FIN1-SOURCE'!AZ87=""),AND('FIN1-SOURCE'!BH87="",'FIN1-SOURCE'!BI87=""),AND('FIN1-SOURCE'!AZ87="K",'FIN1-SOURCE'!BI87="K"),OR('FIN1-SOURCE'!AZ87="O",'FIN1-SOURCE'!BI87="O")),"",SUM('FIN1-SOURCE'!AY87,'FIN1-SOURCE'!BH87))</f>
        <v/>
      </c>
      <c r="I1664" s="280" t="str">
        <f xml:space="preserve"> IF(AND(OR(AND('FIN1-SOURCE'!AZ87="O",'FIN1-SOURCE'!BI87="O"),AND('FIN1-SOURCE'!AZ87="K",'FIN1-SOURCE'!BI87="K")),SUM('FIN1-SOURCE'!AY87,'FIN1-SOURCE'!BH87)=0,ISNUMBER('FIN1-SOURCE'!BQ87)),"",IF(OR('FIN1-SOURCE'!AZ87="O",'FIN1-SOURCE'!BI87="O"),"O",IF(AND('FIN1-SOURCE'!AZ87='FIN1-SOURCE'!BI87,OR('FIN1-SOURCE'!AZ87="K",'FIN1-SOURCE'!AZ87="W",'FIN1-SOURCE'!AZ87="M")),UPPER( 'FIN1-SOURCE'!AZ87),"")))</f>
        <v/>
      </c>
      <c r="J1664" s="281" t="s">
        <v>711</v>
      </c>
      <c r="K1664" s="280" t="str">
        <f>IF(AND(ISBLANK('FIN1-SOURCE'!BQ87),$L$1664&lt;&gt;"M"),"",'FIN1-SOURCE'!BQ87)</f>
        <v/>
      </c>
      <c r="L1664" s="280" t="str">
        <f>IF(ISBLANK('FIN1-SOURCE'!BR87),"",'FIN1-SOURCE'!BR87)</f>
        <v/>
      </c>
      <c r="M1664" s="257" t="str">
        <f t="shared" si="27"/>
        <v>OK</v>
      </c>
      <c r="N1664" s="15"/>
    </row>
    <row r="1665" spans="1:14" ht="33.75" x14ac:dyDescent="0.25">
      <c r="A1665" s="257" t="s">
        <v>834</v>
      </c>
      <c r="B1665" s="257" t="s">
        <v>3702</v>
      </c>
      <c r="C1665" s="257" t="s">
        <v>688</v>
      </c>
      <c r="D1665" s="277" t="s">
        <v>3703</v>
      </c>
      <c r="E1665" s="278" t="s">
        <v>711</v>
      </c>
      <c r="F1665" s="279" t="s">
        <v>688</v>
      </c>
      <c r="G1665" s="277" t="s">
        <v>3704</v>
      </c>
      <c r="H1665" s="280" t="str">
        <f>IF(OR(AND('FIN1-SOURCE'!AY88="",'FIN1-SOURCE'!AZ88=""),AND('FIN1-SOURCE'!BH88="",'FIN1-SOURCE'!BI88=""),AND('FIN1-SOURCE'!AZ88="K",'FIN1-SOURCE'!BI88="K"),OR('FIN1-SOURCE'!AZ88="O",'FIN1-SOURCE'!BI88="O")),"",SUM('FIN1-SOURCE'!AY88,'FIN1-SOURCE'!BH88))</f>
        <v/>
      </c>
      <c r="I1665" s="280" t="str">
        <f xml:space="preserve"> IF(AND(OR(AND('FIN1-SOURCE'!AZ88="O",'FIN1-SOURCE'!BI88="O"),AND('FIN1-SOURCE'!AZ88="K",'FIN1-SOURCE'!BI88="K")),SUM('FIN1-SOURCE'!AY88,'FIN1-SOURCE'!BH88)=0,ISNUMBER('FIN1-SOURCE'!BQ88)),"",IF(OR('FIN1-SOURCE'!AZ88="O",'FIN1-SOURCE'!BI88="O"),"O",IF(AND('FIN1-SOURCE'!AZ88='FIN1-SOURCE'!BI88,OR('FIN1-SOURCE'!AZ88="K",'FIN1-SOURCE'!AZ88="W",'FIN1-SOURCE'!AZ88="M")),UPPER( 'FIN1-SOURCE'!AZ88),"")))</f>
        <v/>
      </c>
      <c r="J1665" s="281" t="s">
        <v>711</v>
      </c>
      <c r="K1665" s="280" t="str">
        <f>IF(AND(ISBLANK('FIN1-SOURCE'!BQ88),$L$1665&lt;&gt;"M"),"",'FIN1-SOURCE'!BQ88)</f>
        <v/>
      </c>
      <c r="L1665" s="280" t="str">
        <f>IF(ISBLANK('FIN1-SOURCE'!BR88),"",'FIN1-SOURCE'!BR88)</f>
        <v/>
      </c>
      <c r="M1665" s="257" t="str">
        <f t="shared" si="27"/>
        <v>OK</v>
      </c>
      <c r="N1665" s="15"/>
    </row>
    <row r="1666" spans="1:14" ht="33.75" x14ac:dyDescent="0.25">
      <c r="A1666" s="257" t="s">
        <v>834</v>
      </c>
      <c r="B1666" s="257" t="s">
        <v>8162</v>
      </c>
      <c r="C1666" s="257" t="s">
        <v>688</v>
      </c>
      <c r="D1666" s="277" t="s">
        <v>8163</v>
      </c>
      <c r="E1666" s="278" t="s">
        <v>711</v>
      </c>
      <c r="F1666" s="279" t="s">
        <v>688</v>
      </c>
      <c r="G1666" s="277" t="s">
        <v>3705</v>
      </c>
      <c r="H1666" s="280" t="str">
        <f>IF(OR(AND('FIN1-SOURCE'!AY89="",'FIN1-SOURCE'!AZ89=""),AND('FIN1-SOURCE'!BH89="",'FIN1-SOURCE'!BI89=""),AND('FIN1-SOURCE'!AZ89="K",'FIN1-SOURCE'!BI89="K"),OR('FIN1-SOURCE'!AZ89="O",'FIN1-SOURCE'!BI89="O")),"",SUM('FIN1-SOURCE'!AY89,'FIN1-SOURCE'!BH89))</f>
        <v/>
      </c>
      <c r="I1666" s="280" t="str">
        <f xml:space="preserve"> IF(AND(OR(AND('FIN1-SOURCE'!AZ89="O",'FIN1-SOURCE'!BI89="O"),AND('FIN1-SOURCE'!AZ89="K",'FIN1-SOURCE'!BI89="K")),SUM('FIN1-SOURCE'!AY89,'FIN1-SOURCE'!BH89)=0,ISNUMBER('FIN1-SOURCE'!BQ89)),"",IF(OR('FIN1-SOURCE'!AZ89="O",'FIN1-SOURCE'!BI89="O"),"O",IF(AND('FIN1-SOURCE'!AZ89='FIN1-SOURCE'!BI89,OR('FIN1-SOURCE'!AZ89="K",'FIN1-SOURCE'!AZ89="W",'FIN1-SOURCE'!AZ89="M")),UPPER( 'FIN1-SOURCE'!AZ89),"")))</f>
        <v/>
      </c>
      <c r="J1666" s="281" t="s">
        <v>711</v>
      </c>
      <c r="K1666" s="280" t="str">
        <f>IF(AND(ISBLANK('FIN1-SOURCE'!BQ89),$L$1666&lt;&gt;"M"),"",'FIN1-SOURCE'!BQ89)</f>
        <v/>
      </c>
      <c r="L1666" s="280" t="str">
        <f>IF(ISBLANK('FIN1-SOURCE'!BR89),"",'FIN1-SOURCE'!BR89)</f>
        <v/>
      </c>
      <c r="M1666" s="257" t="str">
        <f t="shared" si="27"/>
        <v>OK</v>
      </c>
      <c r="N1666" s="15"/>
    </row>
    <row r="1667" spans="1:14" ht="33.75" x14ac:dyDescent="0.25">
      <c r="A1667" s="257" t="s">
        <v>834</v>
      </c>
      <c r="B1667" s="257" t="s">
        <v>8164</v>
      </c>
      <c r="C1667" s="257" t="s">
        <v>688</v>
      </c>
      <c r="D1667" s="277" t="s">
        <v>8165</v>
      </c>
      <c r="E1667" s="278" t="s">
        <v>711</v>
      </c>
      <c r="F1667" s="279" t="s">
        <v>688</v>
      </c>
      <c r="G1667" s="277" t="s">
        <v>3706</v>
      </c>
      <c r="H1667" s="280" t="str">
        <f>IF(OR(AND('FIN1-SOURCE'!BQ88="",'FIN1-SOURCE'!BR88=""),AND('FIN1-SOURCE'!BQ89="",'FIN1-SOURCE'!BR89=""),AND('FIN1-SOURCE'!BR88="K",'FIN1-SOURCE'!BR89="K"),OR('FIN1-SOURCE'!BR88="O",'FIN1-SOURCE'!BR89="O")),"",SUM('FIN1-SOURCE'!BQ88,'FIN1-SOURCE'!BQ89))</f>
        <v/>
      </c>
      <c r="I1667" s="280" t="str">
        <f>IF(AND(OR(AND('FIN1-SOURCE'!BR88="O",'FIN1-SOURCE'!BR89="O"),AND('FIN1-SOURCE'!BR88="K",'FIN1-SOURCE'!BR89="K")),SUM('FIN1-SOURCE'!BQ88,'FIN1-SOURCE'!BQ89)=0,ISNUMBER('FIN1-SOURCE'!BQ90)),"",IF(OR('FIN1-SOURCE'!BR88="O",'FIN1-SOURCE'!BR89="O"),"O",IF(AND('FIN1-SOURCE'!BR88='FIN1-SOURCE'!BR89,OR('FIN1-SOURCE'!BR88="K",'FIN1-SOURCE'!BR88="W",'FIN1-SOURCE'!BR88="M")), UPPER('FIN1-SOURCE'!BR88),"")))</f>
        <v/>
      </c>
      <c r="J1667" s="281" t="s">
        <v>711</v>
      </c>
      <c r="K1667" s="280" t="str">
        <f>IF(AND(ISBLANK('FIN1-SOURCE'!BQ90),$L$1667&lt;&gt;"M"),"",'FIN1-SOURCE'!BQ90)</f>
        <v/>
      </c>
      <c r="L1667" s="280" t="str">
        <f>IF(ISBLANK('FIN1-SOURCE'!BR90),"",'FIN1-SOURCE'!BR90)</f>
        <v/>
      </c>
      <c r="M1667" s="257" t="str">
        <f t="shared" si="27"/>
        <v>OK</v>
      </c>
      <c r="N1667" s="15"/>
    </row>
    <row r="1668" spans="1:14" ht="33.75" x14ac:dyDescent="0.25">
      <c r="A1668" s="257" t="s">
        <v>834</v>
      </c>
      <c r="B1668" s="257" t="s">
        <v>8166</v>
      </c>
      <c r="C1668" s="257" t="s">
        <v>688</v>
      </c>
      <c r="D1668" s="277" t="s">
        <v>8167</v>
      </c>
      <c r="E1668" s="278" t="s">
        <v>711</v>
      </c>
      <c r="F1668" s="279" t="s">
        <v>688</v>
      </c>
      <c r="G1668" s="277" t="s">
        <v>3707</v>
      </c>
      <c r="H1668" s="280" t="str">
        <f>IF(OR(AND('FIN1-SOURCE'!BQ87="",'FIN1-SOURCE'!BR87=""),AND('FIN1-SOURCE'!BQ90="",'FIN1-SOURCE'!BR90=""),AND('FIN1-SOURCE'!BR87="K",'FIN1-SOURCE'!BR90="K"),OR('FIN1-SOURCE'!BR87="O",'FIN1-SOURCE'!BR90="O")),"",SUM('FIN1-SOURCE'!BQ87,'FIN1-SOURCE'!BQ90))</f>
        <v/>
      </c>
      <c r="I1668" s="280" t="str">
        <f>IF(AND(OR(AND('FIN1-SOURCE'!BR87="O",'FIN1-SOURCE'!BR90="O"),AND('FIN1-SOURCE'!BR87="K",'FIN1-SOURCE'!BR90="K")),SUM('FIN1-SOURCE'!BQ87,'FIN1-SOURCE'!BQ90)=0,ISNUMBER('FIN1-SOURCE'!BQ91)),"",IF(OR('FIN1-SOURCE'!BR87="O",'FIN1-SOURCE'!BR90="O"),"O",IF(AND('FIN1-SOURCE'!BR87='FIN1-SOURCE'!BR90,OR('FIN1-SOURCE'!BR87="K",'FIN1-SOURCE'!BR87="W",'FIN1-SOURCE'!BR87="M")), UPPER('FIN1-SOURCE'!BR87),"")))</f>
        <v/>
      </c>
      <c r="J1668" s="281" t="s">
        <v>711</v>
      </c>
      <c r="K1668" s="280" t="str">
        <f>IF(AND(ISBLANK('FIN1-SOURCE'!BQ91),$L$1668&lt;&gt;"M"),"",'FIN1-SOURCE'!BQ91)</f>
        <v/>
      </c>
      <c r="L1668" s="280" t="str">
        <f>IF(ISBLANK('FIN1-SOURCE'!BR91),"",'FIN1-SOURCE'!BR91)</f>
        <v/>
      </c>
      <c r="M1668" s="257" t="str">
        <f t="shared" si="27"/>
        <v>OK</v>
      </c>
      <c r="N1668" s="15"/>
    </row>
    <row r="1669" spans="1:14" ht="33.75" x14ac:dyDescent="0.25">
      <c r="A1669" s="257" t="s">
        <v>834</v>
      </c>
      <c r="B1669" s="257" t="s">
        <v>3708</v>
      </c>
      <c r="C1669" s="257" t="s">
        <v>688</v>
      </c>
      <c r="D1669" s="277" t="s">
        <v>3709</v>
      </c>
      <c r="E1669" s="278" t="s">
        <v>711</v>
      </c>
      <c r="F1669" s="279" t="s">
        <v>688</v>
      </c>
      <c r="G1669" s="277" t="s">
        <v>3710</v>
      </c>
      <c r="H1669" s="280" t="str">
        <f>IF(OR(AND('FIN1-SOURCE'!AY92="",'FIN1-SOURCE'!AZ92=""),AND('FIN1-SOURCE'!BH92="",'FIN1-SOURCE'!BI92=""),AND('FIN1-SOURCE'!AZ92="K",'FIN1-SOURCE'!BI92="K"),OR('FIN1-SOURCE'!AZ92="O",'FIN1-SOURCE'!BI92="O")),"",SUM('FIN1-SOURCE'!AY92,'FIN1-SOURCE'!BH92))</f>
        <v/>
      </c>
      <c r="I1669" s="280" t="str">
        <f xml:space="preserve"> IF(AND(OR(AND('FIN1-SOURCE'!AZ92="O",'FIN1-SOURCE'!BI92="O"),AND('FIN1-SOURCE'!AZ92="K",'FIN1-SOURCE'!BI92="K")),SUM('FIN1-SOURCE'!AY92,'FIN1-SOURCE'!BH92)=0,ISNUMBER('FIN1-SOURCE'!BQ92)),"",IF(OR('FIN1-SOURCE'!AZ92="O",'FIN1-SOURCE'!BI92="O"),"O",IF(AND('FIN1-SOURCE'!AZ92='FIN1-SOURCE'!BI92,OR('FIN1-SOURCE'!AZ92="K",'FIN1-SOURCE'!AZ92="W",'FIN1-SOURCE'!AZ92="M")),UPPER( 'FIN1-SOURCE'!AZ92),"")))</f>
        <v/>
      </c>
      <c r="J1669" s="281" t="s">
        <v>711</v>
      </c>
      <c r="K1669" s="280" t="str">
        <f>IF(AND(ISBLANK('FIN1-SOURCE'!BQ92),$L$1669&lt;&gt;"M"),"",'FIN1-SOURCE'!BQ92)</f>
        <v/>
      </c>
      <c r="L1669" s="280" t="str">
        <f>IF(ISBLANK('FIN1-SOURCE'!BR92),"",'FIN1-SOURCE'!BR92)</f>
        <v/>
      </c>
      <c r="M1669" s="257" t="str">
        <f t="shared" si="27"/>
        <v>OK</v>
      </c>
      <c r="N1669" s="15"/>
    </row>
    <row r="1670" spans="1:14" ht="33.75" x14ac:dyDescent="0.25">
      <c r="A1670" s="257" t="s">
        <v>834</v>
      </c>
      <c r="B1670" s="257" t="s">
        <v>3711</v>
      </c>
      <c r="C1670" s="257" t="s">
        <v>688</v>
      </c>
      <c r="D1670" s="277" t="s">
        <v>3712</v>
      </c>
      <c r="E1670" s="278" t="s">
        <v>711</v>
      </c>
      <c r="F1670" s="279" t="s">
        <v>688</v>
      </c>
      <c r="G1670" s="277" t="s">
        <v>3713</v>
      </c>
      <c r="H1670" s="280" t="str">
        <f>IF(OR(AND('FIN1-SOURCE'!AY93="",'FIN1-SOURCE'!AZ93=""),AND('FIN1-SOURCE'!BH93="",'FIN1-SOURCE'!BI93=""),AND('FIN1-SOURCE'!AZ93="K",'FIN1-SOURCE'!BI93="K"),OR('FIN1-SOURCE'!AZ93="O",'FIN1-SOURCE'!BI93="O")),"",SUM('FIN1-SOURCE'!AY93,'FIN1-SOURCE'!BH93))</f>
        <v/>
      </c>
      <c r="I1670" s="280" t="str">
        <f xml:space="preserve"> IF(AND(OR(AND('FIN1-SOURCE'!AZ93="O",'FIN1-SOURCE'!BI93="O"),AND('FIN1-SOURCE'!AZ93="K",'FIN1-SOURCE'!BI93="K")),SUM('FIN1-SOURCE'!AY93,'FIN1-SOURCE'!BH93)=0,ISNUMBER('FIN1-SOURCE'!BQ93)),"",IF(OR('FIN1-SOURCE'!AZ93="O",'FIN1-SOURCE'!BI93="O"),"O",IF(AND('FIN1-SOURCE'!AZ93='FIN1-SOURCE'!BI93,OR('FIN1-SOURCE'!AZ93="K",'FIN1-SOURCE'!AZ93="W",'FIN1-SOURCE'!AZ93="M")),UPPER( 'FIN1-SOURCE'!AZ93),"")))</f>
        <v/>
      </c>
      <c r="J1670" s="281" t="s">
        <v>711</v>
      </c>
      <c r="K1670" s="280" t="str">
        <f>IF(AND(ISBLANK('FIN1-SOURCE'!BQ93),$L$1670&lt;&gt;"M"),"",'FIN1-SOURCE'!BQ93)</f>
        <v/>
      </c>
      <c r="L1670" s="280" t="str">
        <f>IF(ISBLANK('FIN1-SOURCE'!BR93),"",'FIN1-SOURCE'!BR93)</f>
        <v/>
      </c>
      <c r="M1670" s="257" t="str">
        <f t="shared" si="27"/>
        <v>OK</v>
      </c>
      <c r="N1670" s="15"/>
    </row>
    <row r="1671" spans="1:14" ht="33.75" x14ac:dyDescent="0.25">
      <c r="A1671" s="257" t="s">
        <v>834</v>
      </c>
      <c r="B1671" s="257" t="s">
        <v>3714</v>
      </c>
      <c r="C1671" s="257" t="s">
        <v>688</v>
      </c>
      <c r="D1671" s="277" t="s">
        <v>3715</v>
      </c>
      <c r="E1671" s="278" t="s">
        <v>711</v>
      </c>
      <c r="F1671" s="279" t="s">
        <v>688</v>
      </c>
      <c r="G1671" s="277" t="s">
        <v>3716</v>
      </c>
      <c r="H1671" s="280" t="str">
        <f>IF(OR(AND('FIN1-SOURCE'!AY94="",'FIN1-SOURCE'!AZ94=""),AND('FIN1-SOURCE'!BH94="",'FIN1-SOURCE'!BI94=""),AND('FIN1-SOURCE'!AZ94="K",'FIN1-SOURCE'!BI94="K"),OR('FIN1-SOURCE'!AZ94="O",'FIN1-SOURCE'!BI94="O")),"",SUM('FIN1-SOURCE'!AY94,'FIN1-SOURCE'!BH94))</f>
        <v/>
      </c>
      <c r="I1671" s="280" t="str">
        <f xml:space="preserve"> IF(AND(OR(AND('FIN1-SOURCE'!AZ94="O",'FIN1-SOURCE'!BI94="O"),AND('FIN1-SOURCE'!AZ94="K",'FIN1-SOURCE'!BI94="K")),SUM('FIN1-SOURCE'!AY94,'FIN1-SOURCE'!BH94)=0,ISNUMBER('FIN1-SOURCE'!BQ94)),"",IF(OR('FIN1-SOURCE'!AZ94="O",'FIN1-SOURCE'!BI94="O"),"O",IF(AND('FIN1-SOURCE'!AZ94='FIN1-SOURCE'!BI94,OR('FIN1-SOURCE'!AZ94="K",'FIN1-SOURCE'!AZ94="W",'FIN1-SOURCE'!AZ94="M")),UPPER( 'FIN1-SOURCE'!AZ94),"")))</f>
        <v/>
      </c>
      <c r="J1671" s="281" t="s">
        <v>711</v>
      </c>
      <c r="K1671" s="280" t="str">
        <f>IF(AND(ISBLANK('FIN1-SOURCE'!BQ94),$L$1671&lt;&gt;"M"),"",'FIN1-SOURCE'!BQ94)</f>
        <v/>
      </c>
      <c r="L1671" s="280" t="str">
        <f>IF(ISBLANK('FIN1-SOURCE'!BR94),"",'FIN1-SOURCE'!BR94)</f>
        <v/>
      </c>
      <c r="M1671" s="257" t="str">
        <f t="shared" si="27"/>
        <v>OK</v>
      </c>
      <c r="N1671" s="15"/>
    </row>
    <row r="1672" spans="1:14" ht="33.75" x14ac:dyDescent="0.25">
      <c r="A1672" s="257" t="s">
        <v>834</v>
      </c>
      <c r="B1672" s="257" t="s">
        <v>8168</v>
      </c>
      <c r="C1672" s="257" t="s">
        <v>688</v>
      </c>
      <c r="D1672" s="277" t="s">
        <v>8169</v>
      </c>
      <c r="E1672" s="278" t="s">
        <v>711</v>
      </c>
      <c r="F1672" s="279" t="s">
        <v>688</v>
      </c>
      <c r="G1672" s="277" t="s">
        <v>3717</v>
      </c>
      <c r="H1672" s="280" t="str">
        <f>IF(OR(AND('FIN1-SOURCE'!AY95="",'FIN1-SOURCE'!AZ95=""),AND('FIN1-SOURCE'!BH95="",'FIN1-SOURCE'!BI95=""),AND('FIN1-SOURCE'!AZ95="K",'FIN1-SOURCE'!BI95="K"),OR('FIN1-SOURCE'!AZ95="O",'FIN1-SOURCE'!BI95="O")),"",SUM('FIN1-SOURCE'!AY95,'FIN1-SOURCE'!BH95))</f>
        <v/>
      </c>
      <c r="I1672" s="280" t="str">
        <f xml:space="preserve"> IF(AND(OR(AND('FIN1-SOURCE'!AZ95="O",'FIN1-SOURCE'!BI95="O"),AND('FIN1-SOURCE'!AZ95="K",'FIN1-SOURCE'!BI95="K")),SUM('FIN1-SOURCE'!AY95,'FIN1-SOURCE'!BH95)=0,ISNUMBER('FIN1-SOURCE'!BQ95)),"",IF(OR('FIN1-SOURCE'!AZ95="O",'FIN1-SOURCE'!BI95="O"),"O",IF(AND('FIN1-SOURCE'!AZ95='FIN1-SOURCE'!BI95,OR('FIN1-SOURCE'!AZ95="K",'FIN1-SOURCE'!AZ95="W",'FIN1-SOURCE'!AZ95="M")),UPPER( 'FIN1-SOURCE'!AZ95),"")))</f>
        <v/>
      </c>
      <c r="J1672" s="281" t="s">
        <v>711</v>
      </c>
      <c r="K1672" s="280" t="str">
        <f>IF(AND(ISBLANK('FIN1-SOURCE'!BQ95),$L$1672&lt;&gt;"M"),"",'FIN1-SOURCE'!BQ95)</f>
        <v/>
      </c>
      <c r="L1672" s="280" t="str">
        <f>IF(ISBLANK('FIN1-SOURCE'!BR95),"",'FIN1-SOURCE'!BR95)</f>
        <v/>
      </c>
      <c r="M1672" s="257" t="str">
        <f t="shared" si="27"/>
        <v>OK</v>
      </c>
      <c r="N1672" s="15"/>
    </row>
    <row r="1673" spans="1:14" ht="45" x14ac:dyDescent="0.25">
      <c r="A1673" s="257" t="s">
        <v>834</v>
      </c>
      <c r="B1673" s="257" t="s">
        <v>8170</v>
      </c>
      <c r="C1673" s="257" t="s">
        <v>688</v>
      </c>
      <c r="D1673" s="277" t="s">
        <v>8171</v>
      </c>
      <c r="E1673" s="278" t="s">
        <v>711</v>
      </c>
      <c r="F1673" s="279" t="s">
        <v>688</v>
      </c>
      <c r="G1673" s="277" t="s">
        <v>3718</v>
      </c>
      <c r="H1673" s="280" t="str">
        <f>IF(OR(AND('FIN1-SOURCE'!BQ93="",'FIN1-SOURCE'!BR93=""),AND('FIN1-SOURCE'!BQ94="",'FIN1-SOURCE'!BR94=""),AND('FIN1-SOURCE'!BQ95="",'FIN1-SOURCE'!BR95=""),AND('FIN1-SOURCE'!BR93="K",'FIN1-SOURCE'!BR94="K",'FIN1-SOURCE'!BR95="K"),OR('FIN1-SOURCE'!BR93="O",'FIN1-SOURCE'!BR94="O",'FIN1-SOURCE'!BR95="O")),"",SUM('FIN1-SOURCE'!BQ93,'FIN1-SOURCE'!BQ94,'FIN1-SOURCE'!BQ95))</f>
        <v/>
      </c>
      <c r="I1673" s="280" t="str">
        <f>IF(AND(OR(AND('FIN1-SOURCE'!BR93="O",'FIN1-SOURCE'!BR94="O",'FIN1-SOURCE'!BR95="O"),AND('FIN1-SOURCE'!BR93="K",'FIN1-SOURCE'!BR94="K",'FIN1-SOURCE'!BR95="K")),SUM('FIN1-SOURCE'!BQ93,'FIN1-SOURCE'!BQ94,'FIN1-SOURCE'!BQ95)=0,ISNUMBER('FIN1-SOURCE'!BQ96)),"",IF(OR('FIN1-SOURCE'!BR93="O",'FIN1-SOURCE'!BR94="O",'FIN1-SOURCE'!BR95="O"),"O",IF(AND('FIN1-SOURCE'!BR93='FIN1-SOURCE'!BR94,'FIN1-SOURCE'!BR94='FIN1-SOURCE'!BR95,OR('FIN1-SOURCE'!BR93="K",'FIN1-SOURCE'!BR93="W",'FIN1-SOURCE'!BR93="M")), UPPER('FIN1-SOURCE'!BR93),"")))</f>
        <v/>
      </c>
      <c r="J1673" s="281" t="s">
        <v>711</v>
      </c>
      <c r="K1673" s="280" t="str">
        <f>IF(AND(ISBLANK('FIN1-SOURCE'!BQ96),$L$1673&lt;&gt;"M"),"",'FIN1-SOURCE'!BQ96)</f>
        <v/>
      </c>
      <c r="L1673" s="280" t="str">
        <f>IF(ISBLANK('FIN1-SOURCE'!BR96),"",'FIN1-SOURCE'!BR96)</f>
        <v/>
      </c>
      <c r="M1673" s="257" t="str">
        <f t="shared" si="27"/>
        <v>OK</v>
      </c>
      <c r="N1673" s="15"/>
    </row>
    <row r="1674" spans="1:14" ht="33.75" x14ac:dyDescent="0.25">
      <c r="A1674" s="257" t="s">
        <v>834</v>
      </c>
      <c r="B1674" s="257" t="s">
        <v>8172</v>
      </c>
      <c r="C1674" s="257" t="s">
        <v>688</v>
      </c>
      <c r="D1674" s="277" t="s">
        <v>8173</v>
      </c>
      <c r="E1674" s="278" t="s">
        <v>711</v>
      </c>
      <c r="F1674" s="279" t="s">
        <v>688</v>
      </c>
      <c r="G1674" s="277" t="s">
        <v>3719</v>
      </c>
      <c r="H1674" s="280" t="str">
        <f>IF(OR(AND('FIN1-SOURCE'!BQ91="",'FIN1-SOURCE'!BR91=""),AND('FIN1-SOURCE'!BQ96="",'FIN1-SOURCE'!BR96=""),AND('FIN1-SOURCE'!BR91="K",'FIN1-SOURCE'!BR96="K"),OR('FIN1-SOURCE'!BR91="O",'FIN1-SOURCE'!BR96="O")),"",SUM('FIN1-SOURCE'!BQ91,'FIN1-SOURCE'!BQ96))</f>
        <v/>
      </c>
      <c r="I1674" s="280" t="str">
        <f>IF(AND(OR(AND('FIN1-SOURCE'!BR91="O",'FIN1-SOURCE'!BR96="O"),AND('FIN1-SOURCE'!BR91="K",'FIN1-SOURCE'!BR96="K")),SUM('FIN1-SOURCE'!BQ91,'FIN1-SOURCE'!BQ96)=0,ISNUMBER('FIN1-SOURCE'!BQ97)),"",IF(OR('FIN1-SOURCE'!BR91="O",'FIN1-SOURCE'!BR96="O"),"O",IF(AND('FIN1-SOURCE'!BR91='FIN1-SOURCE'!BR96,OR('FIN1-SOURCE'!BR91="K",'FIN1-SOURCE'!BR91="W",'FIN1-SOURCE'!BR91="M")), UPPER('FIN1-SOURCE'!BR91),"")))</f>
        <v/>
      </c>
      <c r="J1674" s="281" t="s">
        <v>711</v>
      </c>
      <c r="K1674" s="280" t="str">
        <f>IF(AND(ISBLANK('FIN1-SOURCE'!BQ97),$L$1674&lt;&gt;"M"),"",'FIN1-SOURCE'!BQ97)</f>
        <v/>
      </c>
      <c r="L1674" s="280" t="str">
        <f>IF(ISBLANK('FIN1-SOURCE'!BR97),"",'FIN1-SOURCE'!BR97)</f>
        <v/>
      </c>
      <c r="M1674" s="257" t="str">
        <f t="shared" si="27"/>
        <v>OK</v>
      </c>
      <c r="N1674" s="15"/>
    </row>
    <row r="1675" spans="1:14" ht="33.75" x14ac:dyDescent="0.25">
      <c r="A1675" s="257" t="s">
        <v>834</v>
      </c>
      <c r="B1675" s="257" t="s">
        <v>3720</v>
      </c>
      <c r="C1675" s="257" t="s">
        <v>688</v>
      </c>
      <c r="D1675" s="277" t="s">
        <v>3721</v>
      </c>
      <c r="E1675" s="278" t="s">
        <v>711</v>
      </c>
      <c r="F1675" s="279" t="s">
        <v>688</v>
      </c>
      <c r="G1675" s="277" t="s">
        <v>3722</v>
      </c>
      <c r="H1675" s="280" t="str">
        <f>IF(OR(AND('FIN1-SOURCE'!AY98="",'FIN1-SOURCE'!AZ98=""),AND('FIN1-SOURCE'!BH98="",'FIN1-SOURCE'!BI98=""),AND('FIN1-SOURCE'!AZ98="K",'FIN1-SOURCE'!BI98="K"),OR('FIN1-SOURCE'!AZ98="O",'FIN1-SOURCE'!BI98="O")),"",SUM('FIN1-SOURCE'!AY98,'FIN1-SOURCE'!BH98))</f>
        <v/>
      </c>
      <c r="I1675" s="280" t="str">
        <f xml:space="preserve"> IF(AND(OR(AND('FIN1-SOURCE'!AZ98="O",'FIN1-SOURCE'!BI98="O"),AND('FIN1-SOURCE'!AZ98="K",'FIN1-SOURCE'!BI98="K")),SUM('FIN1-SOURCE'!AY98,'FIN1-SOURCE'!BH98)=0,ISNUMBER('FIN1-SOURCE'!BQ98)),"",IF(OR('FIN1-SOURCE'!AZ98="O",'FIN1-SOURCE'!BI98="O"),"O",IF(AND('FIN1-SOURCE'!AZ98='FIN1-SOURCE'!BI98,OR('FIN1-SOURCE'!AZ98="K",'FIN1-SOURCE'!AZ98="W",'FIN1-SOURCE'!AZ98="M")),UPPER( 'FIN1-SOURCE'!AZ98),"")))</f>
        <v/>
      </c>
      <c r="J1675" s="281" t="s">
        <v>711</v>
      </c>
      <c r="K1675" s="280" t="str">
        <f>IF(AND(ISBLANK('FIN1-SOURCE'!BQ98),$L$1675&lt;&gt;"M"),"",'FIN1-SOURCE'!BQ98)</f>
        <v/>
      </c>
      <c r="L1675" s="280" t="str">
        <f>IF(ISBLANK('FIN1-SOURCE'!BR98),"",'FIN1-SOURCE'!BR98)</f>
        <v/>
      </c>
      <c r="M1675" s="257" t="str">
        <f t="shared" si="27"/>
        <v>OK</v>
      </c>
      <c r="N1675" s="15"/>
    </row>
    <row r="1676" spans="1:14" ht="33.75" x14ac:dyDescent="0.25">
      <c r="A1676" s="257" t="s">
        <v>834</v>
      </c>
      <c r="B1676" s="257" t="s">
        <v>3723</v>
      </c>
      <c r="C1676" s="257" t="s">
        <v>688</v>
      </c>
      <c r="D1676" s="277" t="s">
        <v>3724</v>
      </c>
      <c r="E1676" s="278" t="s">
        <v>711</v>
      </c>
      <c r="F1676" s="279" t="s">
        <v>688</v>
      </c>
      <c r="G1676" s="277" t="s">
        <v>3725</v>
      </c>
      <c r="H1676" s="280" t="str">
        <f>IF(OR(AND('FIN1-SOURCE'!AY99="",'FIN1-SOURCE'!AZ99=""),AND('FIN1-SOURCE'!BH99="",'FIN1-SOURCE'!BI99=""),AND('FIN1-SOURCE'!AZ99="K",'FIN1-SOURCE'!BI99="K"),OR('FIN1-SOURCE'!AZ99="O",'FIN1-SOURCE'!BI99="O")),"",SUM('FIN1-SOURCE'!AY99,'FIN1-SOURCE'!BH99))</f>
        <v/>
      </c>
      <c r="I1676" s="280" t="str">
        <f xml:space="preserve"> IF(AND(OR(AND('FIN1-SOURCE'!AZ99="O",'FIN1-SOURCE'!BI99="O"),AND('FIN1-SOURCE'!AZ99="K",'FIN1-SOURCE'!BI99="K")),SUM('FIN1-SOURCE'!AY99,'FIN1-SOURCE'!BH99)=0,ISNUMBER('FIN1-SOURCE'!BQ99)),"",IF(OR('FIN1-SOURCE'!AZ99="O",'FIN1-SOURCE'!BI99="O"),"O",IF(AND('FIN1-SOURCE'!AZ99='FIN1-SOURCE'!BI99,OR('FIN1-SOURCE'!AZ99="K",'FIN1-SOURCE'!AZ99="W",'FIN1-SOURCE'!AZ99="M")),UPPER( 'FIN1-SOURCE'!AZ99),"")))</f>
        <v/>
      </c>
      <c r="J1676" s="281" t="s">
        <v>711</v>
      </c>
      <c r="K1676" s="280" t="str">
        <f>IF(AND(ISBLANK('FIN1-SOURCE'!BQ99),$L$1676&lt;&gt;"M"),"",'FIN1-SOURCE'!BQ99)</f>
        <v/>
      </c>
      <c r="L1676" s="280" t="str">
        <f>IF(ISBLANK('FIN1-SOURCE'!BR99),"",'FIN1-SOURCE'!BR99)</f>
        <v/>
      </c>
      <c r="M1676" s="257" t="str">
        <f t="shared" si="27"/>
        <v>OK</v>
      </c>
      <c r="N1676" s="15"/>
    </row>
    <row r="1677" spans="1:14" ht="33.75" x14ac:dyDescent="0.25">
      <c r="A1677" s="257" t="s">
        <v>834</v>
      </c>
      <c r="B1677" s="257" t="s">
        <v>8174</v>
      </c>
      <c r="C1677" s="257" t="s">
        <v>688</v>
      </c>
      <c r="D1677" s="277" t="s">
        <v>8175</v>
      </c>
      <c r="E1677" s="278" t="s">
        <v>711</v>
      </c>
      <c r="F1677" s="279" t="s">
        <v>688</v>
      </c>
      <c r="G1677" s="277" t="s">
        <v>3726</v>
      </c>
      <c r="H1677" s="280" t="str">
        <f>IF(OR(AND('FIN1-SOURCE'!AY100="",'FIN1-SOURCE'!AZ100=""),AND('FIN1-SOURCE'!BH100="",'FIN1-SOURCE'!BI100=""),AND('FIN1-SOURCE'!AZ100="K",'FIN1-SOURCE'!BI100="K"),OR('FIN1-SOURCE'!AZ100="O",'FIN1-SOURCE'!BI100="O")),"",SUM('FIN1-SOURCE'!AY100,'FIN1-SOURCE'!BH100))</f>
        <v/>
      </c>
      <c r="I1677" s="280" t="str">
        <f xml:space="preserve"> IF(AND(OR(AND('FIN1-SOURCE'!AZ100="O",'FIN1-SOURCE'!BI100="O"),AND('FIN1-SOURCE'!AZ100="K",'FIN1-SOURCE'!BI100="K")),SUM('FIN1-SOURCE'!AY100,'FIN1-SOURCE'!BH100)=0,ISNUMBER('FIN1-SOURCE'!BQ100)),"",IF(OR('FIN1-SOURCE'!AZ100="O",'FIN1-SOURCE'!BI100="O"),"O",IF(AND('FIN1-SOURCE'!AZ100='FIN1-SOURCE'!BI100,OR('FIN1-SOURCE'!AZ100="K",'FIN1-SOURCE'!AZ100="W",'FIN1-SOURCE'!AZ100="M")),UPPER( 'FIN1-SOURCE'!AZ100),"")))</f>
        <v/>
      </c>
      <c r="J1677" s="281" t="s">
        <v>711</v>
      </c>
      <c r="K1677" s="280" t="str">
        <f>IF(AND(ISBLANK('FIN1-SOURCE'!BQ100),$L$1677&lt;&gt;"M"),"",'FIN1-SOURCE'!BQ100)</f>
        <v/>
      </c>
      <c r="L1677" s="280" t="str">
        <f>IF(ISBLANK('FIN1-SOURCE'!BR100),"",'FIN1-SOURCE'!BR100)</f>
        <v/>
      </c>
      <c r="M1677" s="257" t="str">
        <f t="shared" si="27"/>
        <v>OK</v>
      </c>
      <c r="N1677" s="15"/>
    </row>
    <row r="1678" spans="1:14" ht="33.75" x14ac:dyDescent="0.25">
      <c r="A1678" s="257" t="s">
        <v>834</v>
      </c>
      <c r="B1678" s="257" t="s">
        <v>8176</v>
      </c>
      <c r="C1678" s="257" t="s">
        <v>688</v>
      </c>
      <c r="D1678" s="277" t="s">
        <v>8177</v>
      </c>
      <c r="E1678" s="278" t="s">
        <v>711</v>
      </c>
      <c r="F1678" s="279" t="s">
        <v>688</v>
      </c>
      <c r="G1678" s="277" t="s">
        <v>3727</v>
      </c>
      <c r="H1678" s="280" t="str">
        <f>IF(OR(AND('FIN1-SOURCE'!BQ99="",'FIN1-SOURCE'!BR99=""),AND('FIN1-SOURCE'!BQ100="",'FIN1-SOURCE'!BR100=""),AND('FIN1-SOURCE'!BR99="K",'FIN1-SOURCE'!BR100="K"),OR('FIN1-SOURCE'!BR99="O",'FIN1-SOURCE'!BR100="O")),"",SUM('FIN1-SOURCE'!BQ99,'FIN1-SOURCE'!BQ100))</f>
        <v/>
      </c>
      <c r="I1678" s="280" t="str">
        <f>IF(AND(OR(AND('FIN1-SOURCE'!BR99="O",'FIN1-SOURCE'!BR100="O"),AND('FIN1-SOURCE'!BR99="K",'FIN1-SOURCE'!BR100="K")),SUM('FIN1-SOURCE'!BQ99,'FIN1-SOURCE'!BQ100)=0,ISNUMBER('FIN1-SOURCE'!BQ101)),"",IF(OR('FIN1-SOURCE'!BR99="O",'FIN1-SOURCE'!BR100="O"),"O",IF(AND('FIN1-SOURCE'!BR99='FIN1-SOURCE'!BR100,OR('FIN1-SOURCE'!BR99="K",'FIN1-SOURCE'!BR99="W",'FIN1-SOURCE'!BR99="M")), UPPER('FIN1-SOURCE'!BR99),"")))</f>
        <v/>
      </c>
      <c r="J1678" s="281" t="s">
        <v>711</v>
      </c>
      <c r="K1678" s="280" t="str">
        <f>IF(AND(ISBLANK('FIN1-SOURCE'!BQ101),$L$1678&lt;&gt;"M"),"",'FIN1-SOURCE'!BQ101)</f>
        <v/>
      </c>
      <c r="L1678" s="280" t="str">
        <f>IF(ISBLANK('FIN1-SOURCE'!BR101),"",'FIN1-SOURCE'!BR101)</f>
        <v/>
      </c>
      <c r="M1678" s="257" t="str">
        <f t="shared" si="27"/>
        <v>OK</v>
      </c>
      <c r="N1678" s="15"/>
    </row>
    <row r="1679" spans="1:14" ht="33.75" x14ac:dyDescent="0.25">
      <c r="A1679" s="257" t="s">
        <v>834</v>
      </c>
      <c r="B1679" s="257" t="s">
        <v>8178</v>
      </c>
      <c r="C1679" s="257" t="s">
        <v>688</v>
      </c>
      <c r="D1679" s="277" t="s">
        <v>8179</v>
      </c>
      <c r="E1679" s="278" t="s">
        <v>711</v>
      </c>
      <c r="F1679" s="279" t="s">
        <v>688</v>
      </c>
      <c r="G1679" s="277" t="s">
        <v>3728</v>
      </c>
      <c r="H1679" s="280" t="str">
        <f>IF(OR(AND('FIN1-SOURCE'!BQ98="",'FIN1-SOURCE'!BR98=""),AND('FIN1-SOURCE'!BQ101="",'FIN1-SOURCE'!BR101=""),AND('FIN1-SOURCE'!BR98="K",'FIN1-SOURCE'!BR101="K"),OR('FIN1-SOURCE'!BR98="O",'FIN1-SOURCE'!BR101="O")),"",SUM('FIN1-SOURCE'!BQ98,'FIN1-SOURCE'!BQ101))</f>
        <v/>
      </c>
      <c r="I1679" s="280" t="str">
        <f>IF(AND(OR(AND('FIN1-SOURCE'!BR98="O",'FIN1-SOURCE'!BR101="O"),AND('FIN1-SOURCE'!BR98="K",'FIN1-SOURCE'!BR101="K")),SUM('FIN1-SOURCE'!BQ98,'FIN1-SOURCE'!BQ101)=0,ISNUMBER('FIN1-SOURCE'!BQ102)),"",IF(OR('FIN1-SOURCE'!BR98="O",'FIN1-SOURCE'!BR101="O"),"O",IF(AND('FIN1-SOURCE'!BR98='FIN1-SOURCE'!BR101,OR('FIN1-SOURCE'!BR98="K",'FIN1-SOURCE'!BR98="W",'FIN1-SOURCE'!BR98="M")), UPPER('FIN1-SOURCE'!BR98),"")))</f>
        <v/>
      </c>
      <c r="J1679" s="281" t="s">
        <v>711</v>
      </c>
      <c r="K1679" s="280" t="str">
        <f>IF(AND(ISBLANK('FIN1-SOURCE'!BQ102),$L$1679&lt;&gt;"M"),"",'FIN1-SOURCE'!BQ102)</f>
        <v/>
      </c>
      <c r="L1679" s="280" t="str">
        <f>IF(ISBLANK('FIN1-SOURCE'!BR102),"",'FIN1-SOURCE'!BR102)</f>
        <v/>
      </c>
      <c r="M1679" s="257" t="str">
        <f t="shared" si="27"/>
        <v>OK</v>
      </c>
      <c r="N1679" s="15"/>
    </row>
    <row r="1680" spans="1:14" ht="33.75" x14ac:dyDescent="0.25">
      <c r="A1680" s="257" t="s">
        <v>834</v>
      </c>
      <c r="B1680" s="257" t="s">
        <v>3729</v>
      </c>
      <c r="C1680" s="257" t="s">
        <v>688</v>
      </c>
      <c r="D1680" s="277" t="s">
        <v>3730</v>
      </c>
      <c r="E1680" s="278" t="s">
        <v>711</v>
      </c>
      <c r="F1680" s="279" t="s">
        <v>688</v>
      </c>
      <c r="G1680" s="277" t="s">
        <v>3731</v>
      </c>
      <c r="H1680" s="280" t="str">
        <f>IF(OR(AND('FIN1-SOURCE'!AY103="",'FIN1-SOURCE'!AZ103=""),AND('FIN1-SOURCE'!BH103="",'FIN1-SOURCE'!BI103=""),AND('FIN1-SOURCE'!AZ103="K",'FIN1-SOURCE'!BI103="K"),OR('FIN1-SOURCE'!AZ103="O",'FIN1-SOURCE'!BI103="O")),"",SUM('FIN1-SOURCE'!AY103,'FIN1-SOURCE'!BH103))</f>
        <v/>
      </c>
      <c r="I1680" s="280" t="str">
        <f xml:space="preserve"> IF(AND(OR(AND('FIN1-SOURCE'!AZ103="O",'FIN1-SOURCE'!BI103="O"),AND('FIN1-SOURCE'!AZ103="K",'FIN1-SOURCE'!BI103="K")),SUM('FIN1-SOURCE'!AY103,'FIN1-SOURCE'!BH103)=0,ISNUMBER('FIN1-SOURCE'!BQ103)),"",IF(OR('FIN1-SOURCE'!AZ103="O",'FIN1-SOURCE'!BI103="O"),"O",IF(AND('FIN1-SOURCE'!AZ103='FIN1-SOURCE'!BI103,OR('FIN1-SOURCE'!AZ103="K",'FIN1-SOURCE'!AZ103="W",'FIN1-SOURCE'!AZ103="M")),UPPER( 'FIN1-SOURCE'!AZ103),"")))</f>
        <v/>
      </c>
      <c r="J1680" s="281" t="s">
        <v>711</v>
      </c>
      <c r="K1680" s="280" t="str">
        <f>IF(AND(ISBLANK('FIN1-SOURCE'!BQ103),$L$1680&lt;&gt;"M"),"",'FIN1-SOURCE'!BQ103)</f>
        <v/>
      </c>
      <c r="L1680" s="280" t="str">
        <f>IF(ISBLANK('FIN1-SOURCE'!BR103),"",'FIN1-SOURCE'!BR103)</f>
        <v/>
      </c>
      <c r="M1680" s="257" t="str">
        <f t="shared" si="27"/>
        <v>OK</v>
      </c>
      <c r="N1680" s="15"/>
    </row>
    <row r="1681" spans="1:14" ht="33.75" x14ac:dyDescent="0.25">
      <c r="A1681" s="257" t="s">
        <v>834</v>
      </c>
      <c r="B1681" s="257" t="s">
        <v>3732</v>
      </c>
      <c r="C1681" s="257" t="s">
        <v>688</v>
      </c>
      <c r="D1681" s="277" t="s">
        <v>3733</v>
      </c>
      <c r="E1681" s="278" t="s">
        <v>711</v>
      </c>
      <c r="F1681" s="279" t="s">
        <v>688</v>
      </c>
      <c r="G1681" s="277" t="s">
        <v>3734</v>
      </c>
      <c r="H1681" s="280" t="str">
        <f>IF(OR(AND('FIN1-SOURCE'!AY104="",'FIN1-SOURCE'!AZ104=""),AND('FIN1-SOURCE'!BH104="",'FIN1-SOURCE'!BI104=""),AND('FIN1-SOURCE'!AZ104="K",'FIN1-SOURCE'!BI104="K"),OR('FIN1-SOURCE'!AZ104="O",'FIN1-SOURCE'!BI104="O")),"",SUM('FIN1-SOURCE'!AY104,'FIN1-SOURCE'!BH104))</f>
        <v/>
      </c>
      <c r="I1681" s="280" t="str">
        <f xml:space="preserve"> IF(AND(OR(AND('FIN1-SOURCE'!AZ104="O",'FIN1-SOURCE'!BI104="O"),AND('FIN1-SOURCE'!AZ104="K",'FIN1-SOURCE'!BI104="K")),SUM('FIN1-SOURCE'!AY104,'FIN1-SOURCE'!BH104)=0,ISNUMBER('FIN1-SOURCE'!BQ104)),"",IF(OR('FIN1-SOURCE'!AZ104="O",'FIN1-SOURCE'!BI104="O"),"O",IF(AND('FIN1-SOURCE'!AZ104='FIN1-SOURCE'!BI104,OR('FIN1-SOURCE'!AZ104="K",'FIN1-SOURCE'!AZ104="W",'FIN1-SOURCE'!AZ104="M")),UPPER( 'FIN1-SOURCE'!AZ104),"")))</f>
        <v/>
      </c>
      <c r="J1681" s="281" t="s">
        <v>711</v>
      </c>
      <c r="K1681" s="280" t="str">
        <f>IF(AND(ISBLANK('FIN1-SOURCE'!BQ104),$L$1681&lt;&gt;"M"),"",'FIN1-SOURCE'!BQ104)</f>
        <v/>
      </c>
      <c r="L1681" s="280" t="str">
        <f>IF(ISBLANK('FIN1-SOURCE'!BR104),"",'FIN1-SOURCE'!BR104)</f>
        <v/>
      </c>
      <c r="M1681" s="257" t="str">
        <f t="shared" si="27"/>
        <v>OK</v>
      </c>
      <c r="N1681" s="15"/>
    </row>
    <row r="1682" spans="1:14" ht="33.75" x14ac:dyDescent="0.25">
      <c r="A1682" s="257" t="s">
        <v>834</v>
      </c>
      <c r="B1682" s="257" t="s">
        <v>3735</v>
      </c>
      <c r="C1682" s="257" t="s">
        <v>688</v>
      </c>
      <c r="D1682" s="277" t="s">
        <v>3736</v>
      </c>
      <c r="E1682" s="278" t="s">
        <v>711</v>
      </c>
      <c r="F1682" s="279" t="s">
        <v>688</v>
      </c>
      <c r="G1682" s="277" t="s">
        <v>3737</v>
      </c>
      <c r="H1682" s="280" t="str">
        <f>IF(OR(AND('FIN1-SOURCE'!AY105="",'FIN1-SOURCE'!AZ105=""),AND('FIN1-SOURCE'!BH105="",'FIN1-SOURCE'!BI105=""),AND('FIN1-SOURCE'!AZ105="K",'FIN1-SOURCE'!BI105="K"),OR('FIN1-SOURCE'!AZ105="O",'FIN1-SOURCE'!BI105="O")),"",SUM('FIN1-SOURCE'!AY105,'FIN1-SOURCE'!BH105))</f>
        <v/>
      </c>
      <c r="I1682" s="280" t="str">
        <f xml:space="preserve"> IF(AND(OR(AND('FIN1-SOURCE'!AZ105="O",'FIN1-SOURCE'!BI105="O"),AND('FIN1-SOURCE'!AZ105="K",'FIN1-SOURCE'!BI105="K")),SUM('FIN1-SOURCE'!AY105,'FIN1-SOURCE'!BH105)=0,ISNUMBER('FIN1-SOURCE'!BQ105)),"",IF(OR('FIN1-SOURCE'!AZ105="O",'FIN1-SOURCE'!BI105="O"),"O",IF(AND('FIN1-SOURCE'!AZ105='FIN1-SOURCE'!BI105,OR('FIN1-SOURCE'!AZ105="K",'FIN1-SOURCE'!AZ105="W",'FIN1-SOURCE'!AZ105="M")),UPPER( 'FIN1-SOURCE'!AZ105),"")))</f>
        <v/>
      </c>
      <c r="J1682" s="281" t="s">
        <v>711</v>
      </c>
      <c r="K1682" s="280" t="str">
        <f>IF(AND(ISBLANK('FIN1-SOURCE'!BQ105),$L$1682&lt;&gt;"M"),"",'FIN1-SOURCE'!BQ105)</f>
        <v/>
      </c>
      <c r="L1682" s="280" t="str">
        <f>IF(ISBLANK('FIN1-SOURCE'!BR105),"",'FIN1-SOURCE'!BR105)</f>
        <v/>
      </c>
      <c r="M1682" s="257" t="str">
        <f t="shared" si="27"/>
        <v>OK</v>
      </c>
      <c r="N1682" s="15"/>
    </row>
    <row r="1683" spans="1:14" ht="33.75" x14ac:dyDescent="0.25">
      <c r="A1683" s="257" t="s">
        <v>834</v>
      </c>
      <c r="B1683" s="257" t="s">
        <v>8180</v>
      </c>
      <c r="C1683" s="257" t="s">
        <v>688</v>
      </c>
      <c r="D1683" s="277" t="s">
        <v>8181</v>
      </c>
      <c r="E1683" s="278" t="s">
        <v>711</v>
      </c>
      <c r="F1683" s="279" t="s">
        <v>688</v>
      </c>
      <c r="G1683" s="277" t="s">
        <v>3738</v>
      </c>
      <c r="H1683" s="280" t="str">
        <f>IF(OR(AND('FIN1-SOURCE'!AY106="",'FIN1-SOURCE'!AZ106=""),AND('FIN1-SOURCE'!BH106="",'FIN1-SOURCE'!BI106=""),AND('FIN1-SOURCE'!AZ106="K",'FIN1-SOURCE'!BI106="K"),OR('FIN1-SOURCE'!AZ106="O",'FIN1-SOURCE'!BI106="O")),"",SUM('FIN1-SOURCE'!AY106,'FIN1-SOURCE'!BH106))</f>
        <v/>
      </c>
      <c r="I1683" s="280" t="str">
        <f xml:space="preserve"> IF(AND(OR(AND('FIN1-SOURCE'!AZ106="O",'FIN1-SOURCE'!BI106="O"),AND('FIN1-SOURCE'!AZ106="K",'FIN1-SOURCE'!BI106="K")),SUM('FIN1-SOURCE'!AY106,'FIN1-SOURCE'!BH106)=0,ISNUMBER('FIN1-SOURCE'!BQ106)),"",IF(OR('FIN1-SOURCE'!AZ106="O",'FIN1-SOURCE'!BI106="O"),"O",IF(AND('FIN1-SOURCE'!AZ106='FIN1-SOURCE'!BI106,OR('FIN1-SOURCE'!AZ106="K",'FIN1-SOURCE'!AZ106="W",'FIN1-SOURCE'!AZ106="M")),UPPER( 'FIN1-SOURCE'!AZ106),"")))</f>
        <v/>
      </c>
      <c r="J1683" s="281" t="s">
        <v>711</v>
      </c>
      <c r="K1683" s="280" t="str">
        <f>IF(AND(ISBLANK('FIN1-SOURCE'!BQ106),$L$1683&lt;&gt;"M"),"",'FIN1-SOURCE'!BQ106)</f>
        <v/>
      </c>
      <c r="L1683" s="280" t="str">
        <f>IF(ISBLANK('FIN1-SOURCE'!BR106),"",'FIN1-SOURCE'!BR106)</f>
        <v/>
      </c>
      <c r="M1683" s="257" t="str">
        <f t="shared" si="27"/>
        <v>OK</v>
      </c>
      <c r="N1683" s="15"/>
    </row>
    <row r="1684" spans="1:14" ht="45" x14ac:dyDescent="0.25">
      <c r="A1684" s="257" t="s">
        <v>834</v>
      </c>
      <c r="B1684" s="257" t="s">
        <v>8182</v>
      </c>
      <c r="C1684" s="257" t="s">
        <v>688</v>
      </c>
      <c r="D1684" s="277" t="s">
        <v>8183</v>
      </c>
      <c r="E1684" s="278" t="s">
        <v>711</v>
      </c>
      <c r="F1684" s="279" t="s">
        <v>688</v>
      </c>
      <c r="G1684" s="277" t="s">
        <v>3739</v>
      </c>
      <c r="H1684" s="280" t="str">
        <f>IF(OR(AND('FIN1-SOURCE'!BQ104="",'FIN1-SOURCE'!BR104=""),AND('FIN1-SOURCE'!BQ105="",'FIN1-SOURCE'!BR105=""),AND('FIN1-SOURCE'!BQ106="",'FIN1-SOURCE'!BR106=""),AND('FIN1-SOURCE'!BR104="K",'FIN1-SOURCE'!BR105="K",'FIN1-SOURCE'!BR106="K"),OR('FIN1-SOURCE'!BR104="O",'FIN1-SOURCE'!BR105="O",'FIN1-SOURCE'!BR106="O")),"",SUM('FIN1-SOURCE'!BQ104,'FIN1-SOURCE'!BQ105,'FIN1-SOURCE'!BQ106))</f>
        <v/>
      </c>
      <c r="I1684" s="280" t="str">
        <f>IF(AND(OR(AND('FIN1-SOURCE'!BR104="O",'FIN1-SOURCE'!BR105="O",'FIN1-SOURCE'!BR106="O"),AND('FIN1-SOURCE'!BR104="K",'FIN1-SOURCE'!BR105="K",'FIN1-SOURCE'!BR106="K")),SUM('FIN1-SOURCE'!BQ104,'FIN1-SOURCE'!BQ105,'FIN1-SOURCE'!BQ106)=0,ISNUMBER('FIN1-SOURCE'!BQ107)),"",IF(OR('FIN1-SOURCE'!BR104="O",'FIN1-SOURCE'!BR105="O",'FIN1-SOURCE'!BR106="O"),"O",IF(AND('FIN1-SOURCE'!BR104='FIN1-SOURCE'!BR105,'FIN1-SOURCE'!BR105='FIN1-SOURCE'!BR106,OR('FIN1-SOURCE'!BR104="K",'FIN1-SOURCE'!BR104="W",'FIN1-SOURCE'!BR104="M")), UPPER('FIN1-SOURCE'!BR104),"")))</f>
        <v/>
      </c>
      <c r="J1684" s="281" t="s">
        <v>711</v>
      </c>
      <c r="K1684" s="280" t="str">
        <f>IF(AND(ISBLANK('FIN1-SOURCE'!BQ107),$L$1684&lt;&gt;"M"),"",'FIN1-SOURCE'!BQ107)</f>
        <v/>
      </c>
      <c r="L1684" s="280" t="str">
        <f>IF(ISBLANK('FIN1-SOURCE'!BR107),"",'FIN1-SOURCE'!BR107)</f>
        <v/>
      </c>
      <c r="M1684" s="257" t="str">
        <f t="shared" si="27"/>
        <v>OK</v>
      </c>
      <c r="N1684" s="15"/>
    </row>
    <row r="1685" spans="1:14" ht="33.75" x14ac:dyDescent="0.25">
      <c r="A1685" s="257" t="s">
        <v>834</v>
      </c>
      <c r="B1685" s="257" t="s">
        <v>8184</v>
      </c>
      <c r="C1685" s="257" t="s">
        <v>688</v>
      </c>
      <c r="D1685" s="277" t="s">
        <v>8185</v>
      </c>
      <c r="E1685" s="278" t="s">
        <v>711</v>
      </c>
      <c r="F1685" s="279" t="s">
        <v>688</v>
      </c>
      <c r="G1685" s="277" t="s">
        <v>3740</v>
      </c>
      <c r="H1685" s="280" t="str">
        <f>IF(OR(AND('FIN1-SOURCE'!BQ102="",'FIN1-SOURCE'!BR102=""),AND('FIN1-SOURCE'!BQ107="",'FIN1-SOURCE'!BR107=""),AND('FIN1-SOURCE'!BR102="K",'FIN1-SOURCE'!BR107="K"),OR('FIN1-SOURCE'!BR102="O",'FIN1-SOURCE'!BR107="O")),"",SUM('FIN1-SOURCE'!BQ102,'FIN1-SOURCE'!BQ107))</f>
        <v/>
      </c>
      <c r="I1685" s="280" t="str">
        <f>IF(AND(OR(AND('FIN1-SOURCE'!BR102="O",'FIN1-SOURCE'!BR107="O"),AND('FIN1-SOURCE'!BR102="K",'FIN1-SOURCE'!BR107="K")),SUM('FIN1-SOURCE'!BQ102,'FIN1-SOURCE'!BQ107)=0,ISNUMBER('FIN1-SOURCE'!BQ108)),"",IF(OR('FIN1-SOURCE'!BR102="O",'FIN1-SOURCE'!BR107="O"),"O",IF(AND('FIN1-SOURCE'!BR102='FIN1-SOURCE'!BR107,OR('FIN1-SOURCE'!BR102="K",'FIN1-SOURCE'!BR102="W",'FIN1-SOURCE'!BR102="M")), UPPER('FIN1-SOURCE'!BR102),"")))</f>
        <v/>
      </c>
      <c r="J1685" s="281" t="s">
        <v>711</v>
      </c>
      <c r="K1685" s="280" t="str">
        <f>IF(AND(ISBLANK('FIN1-SOURCE'!BQ108),$L$1685&lt;&gt;"M"),"",'FIN1-SOURCE'!BQ108)</f>
        <v/>
      </c>
      <c r="L1685" s="280" t="str">
        <f>IF(ISBLANK('FIN1-SOURCE'!BR108),"",'FIN1-SOURCE'!BR108)</f>
        <v/>
      </c>
      <c r="M1685" s="257" t="str">
        <f t="shared" si="27"/>
        <v>OK</v>
      </c>
      <c r="N1685" s="15"/>
    </row>
    <row r="1686" spans="1:14" ht="33.75" x14ac:dyDescent="0.25">
      <c r="A1686" s="257" t="s">
        <v>834</v>
      </c>
      <c r="B1686" s="257" t="s">
        <v>3741</v>
      </c>
      <c r="C1686" s="257" t="s">
        <v>688</v>
      </c>
      <c r="D1686" s="277" t="s">
        <v>3742</v>
      </c>
      <c r="E1686" s="278" t="s">
        <v>711</v>
      </c>
      <c r="F1686" s="279" t="s">
        <v>688</v>
      </c>
      <c r="G1686" s="277" t="s">
        <v>3743</v>
      </c>
      <c r="H1686" s="280" t="str">
        <f>IF(OR(AND('FIN1-SOURCE'!AY109="",'FIN1-SOURCE'!AZ109=""),AND('FIN1-SOURCE'!BH109="",'FIN1-SOURCE'!BI109=""),AND('FIN1-SOURCE'!AZ109="K",'FIN1-SOURCE'!BI109="K"),OR('FIN1-SOURCE'!AZ109="O",'FIN1-SOURCE'!BI109="O")),"",SUM('FIN1-SOURCE'!AY109,'FIN1-SOURCE'!BH109))</f>
        <v/>
      </c>
      <c r="I1686" s="280" t="str">
        <f xml:space="preserve"> IF(AND(OR(AND('FIN1-SOURCE'!AZ109="O",'FIN1-SOURCE'!BI109="O"),AND('FIN1-SOURCE'!AZ109="K",'FIN1-SOURCE'!BI109="K")),SUM('FIN1-SOURCE'!AY109,'FIN1-SOURCE'!BH109)=0,ISNUMBER('FIN1-SOURCE'!BQ109)),"",IF(OR('FIN1-SOURCE'!AZ109="O",'FIN1-SOURCE'!BI109="O"),"O",IF(AND('FIN1-SOURCE'!AZ109='FIN1-SOURCE'!BI109,OR('FIN1-SOURCE'!AZ109="K",'FIN1-SOURCE'!AZ109="W",'FIN1-SOURCE'!AZ109="M")),UPPER( 'FIN1-SOURCE'!AZ109),"")))</f>
        <v/>
      </c>
      <c r="J1686" s="281" t="s">
        <v>711</v>
      </c>
      <c r="K1686" s="280" t="str">
        <f>IF(AND(ISBLANK('FIN1-SOURCE'!BQ109),$L$1686&lt;&gt;"M"),"",'FIN1-SOURCE'!BQ109)</f>
        <v/>
      </c>
      <c r="L1686" s="280" t="str">
        <f>IF(ISBLANK('FIN1-SOURCE'!BR109),"",'FIN1-SOURCE'!BR109)</f>
        <v/>
      </c>
      <c r="M1686" s="257" t="str">
        <f t="shared" si="27"/>
        <v>OK</v>
      </c>
      <c r="N1686" s="15"/>
    </row>
    <row r="1687" spans="1:14" ht="33.75" x14ac:dyDescent="0.25">
      <c r="A1687" s="257" t="s">
        <v>834</v>
      </c>
      <c r="B1687" s="257" t="s">
        <v>3744</v>
      </c>
      <c r="C1687" s="257" t="s">
        <v>688</v>
      </c>
      <c r="D1687" s="277" t="s">
        <v>3745</v>
      </c>
      <c r="E1687" s="278" t="s">
        <v>711</v>
      </c>
      <c r="F1687" s="279" t="s">
        <v>688</v>
      </c>
      <c r="G1687" s="277" t="s">
        <v>3746</v>
      </c>
      <c r="H1687" s="280" t="str">
        <f>IF(OR(AND('FIN1-SOURCE'!AY110="",'FIN1-SOURCE'!AZ110=""),AND('FIN1-SOURCE'!BH110="",'FIN1-SOURCE'!BI110=""),AND('FIN1-SOURCE'!AZ110="K",'FIN1-SOURCE'!BI110="K"),OR('FIN1-SOURCE'!AZ110="O",'FIN1-SOURCE'!BI110="O")),"",SUM('FIN1-SOURCE'!AY110,'FIN1-SOURCE'!BH110))</f>
        <v/>
      </c>
      <c r="I1687" s="280" t="str">
        <f xml:space="preserve"> IF(AND(OR(AND('FIN1-SOURCE'!AZ110="O",'FIN1-SOURCE'!BI110="O"),AND('FIN1-SOURCE'!AZ110="K",'FIN1-SOURCE'!BI110="K")),SUM('FIN1-SOURCE'!AY110,'FIN1-SOURCE'!BH110)=0,ISNUMBER('FIN1-SOURCE'!BQ110)),"",IF(OR('FIN1-SOURCE'!AZ110="O",'FIN1-SOURCE'!BI110="O"),"O",IF(AND('FIN1-SOURCE'!AZ110='FIN1-SOURCE'!BI110,OR('FIN1-SOURCE'!AZ110="K",'FIN1-SOURCE'!AZ110="W",'FIN1-SOURCE'!AZ110="M")),UPPER( 'FIN1-SOURCE'!AZ110),"")))</f>
        <v/>
      </c>
      <c r="J1687" s="281" t="s">
        <v>711</v>
      </c>
      <c r="K1687" s="280" t="str">
        <f>IF(AND(ISBLANK('FIN1-SOURCE'!BQ110),$L$1687&lt;&gt;"M"),"",'FIN1-SOURCE'!BQ110)</f>
        <v/>
      </c>
      <c r="L1687" s="280" t="str">
        <f>IF(ISBLANK('FIN1-SOURCE'!BR110),"",'FIN1-SOURCE'!BR110)</f>
        <v/>
      </c>
      <c r="M1687" s="257" t="str">
        <f t="shared" si="27"/>
        <v>OK</v>
      </c>
      <c r="N1687" s="15"/>
    </row>
    <row r="1688" spans="1:14" ht="33.75" x14ac:dyDescent="0.25">
      <c r="A1688" s="257" t="s">
        <v>834</v>
      </c>
      <c r="B1688" s="257" t="s">
        <v>8186</v>
      </c>
      <c r="C1688" s="257" t="s">
        <v>688</v>
      </c>
      <c r="D1688" s="277" t="s">
        <v>8187</v>
      </c>
      <c r="E1688" s="278" t="s">
        <v>711</v>
      </c>
      <c r="F1688" s="279" t="s">
        <v>688</v>
      </c>
      <c r="G1688" s="277" t="s">
        <v>3747</v>
      </c>
      <c r="H1688" s="280" t="str">
        <f>IF(OR(AND('FIN1-SOURCE'!AY111="",'FIN1-SOURCE'!AZ111=""),AND('FIN1-SOURCE'!BH111="",'FIN1-SOURCE'!BI111=""),AND('FIN1-SOURCE'!AZ111="K",'FIN1-SOURCE'!BI111="K"),OR('FIN1-SOURCE'!AZ111="O",'FIN1-SOURCE'!BI111="O")),"",SUM('FIN1-SOURCE'!AY111,'FIN1-SOURCE'!BH111))</f>
        <v/>
      </c>
      <c r="I1688" s="280" t="str">
        <f xml:space="preserve"> IF(AND(OR(AND('FIN1-SOURCE'!AZ111="O",'FIN1-SOURCE'!BI111="O"),AND('FIN1-SOURCE'!AZ111="K",'FIN1-SOURCE'!BI111="K")),SUM('FIN1-SOURCE'!AY111,'FIN1-SOURCE'!BH111)=0,ISNUMBER('FIN1-SOURCE'!BQ111)),"",IF(OR('FIN1-SOURCE'!AZ111="O",'FIN1-SOURCE'!BI111="O"),"O",IF(AND('FIN1-SOURCE'!AZ111='FIN1-SOURCE'!BI111,OR('FIN1-SOURCE'!AZ111="K",'FIN1-SOURCE'!AZ111="W",'FIN1-SOURCE'!AZ111="M")),UPPER( 'FIN1-SOURCE'!AZ111),"")))</f>
        <v/>
      </c>
      <c r="J1688" s="281" t="s">
        <v>711</v>
      </c>
      <c r="K1688" s="280" t="str">
        <f>IF(AND(ISBLANK('FIN1-SOURCE'!BQ111),$L$1688&lt;&gt;"M"),"",'FIN1-SOURCE'!BQ111)</f>
        <v/>
      </c>
      <c r="L1688" s="280" t="str">
        <f>IF(ISBLANK('FIN1-SOURCE'!BR111),"",'FIN1-SOURCE'!BR111)</f>
        <v/>
      </c>
      <c r="M1688" s="257" t="str">
        <f t="shared" si="27"/>
        <v>OK</v>
      </c>
      <c r="N1688" s="15"/>
    </row>
    <row r="1689" spans="1:14" ht="33.75" x14ac:dyDescent="0.25">
      <c r="A1689" s="257" t="s">
        <v>834</v>
      </c>
      <c r="B1689" s="257" t="s">
        <v>8188</v>
      </c>
      <c r="C1689" s="257" t="s">
        <v>688</v>
      </c>
      <c r="D1689" s="277" t="s">
        <v>8189</v>
      </c>
      <c r="E1689" s="278" t="s">
        <v>711</v>
      </c>
      <c r="F1689" s="279" t="s">
        <v>688</v>
      </c>
      <c r="G1689" s="277" t="s">
        <v>3748</v>
      </c>
      <c r="H1689" s="280" t="str">
        <f>IF(OR(AND('FIN1-SOURCE'!BQ110="",'FIN1-SOURCE'!BR110=""),AND('FIN1-SOURCE'!BQ111="",'FIN1-SOURCE'!BR111=""),AND('FIN1-SOURCE'!BR110="K",'FIN1-SOURCE'!BR111="K"),OR('FIN1-SOURCE'!BR110="O",'FIN1-SOURCE'!BR111="O")),"",SUM('FIN1-SOURCE'!BQ110,'FIN1-SOURCE'!BQ111))</f>
        <v/>
      </c>
      <c r="I1689" s="280" t="str">
        <f>IF(AND(OR(AND('FIN1-SOURCE'!BR110="O",'FIN1-SOURCE'!BR111="O"),AND('FIN1-SOURCE'!BR110="K",'FIN1-SOURCE'!BR111="K")),SUM('FIN1-SOURCE'!BQ110,'FIN1-SOURCE'!BQ111)=0,ISNUMBER('FIN1-SOURCE'!BQ112)),"",IF(OR('FIN1-SOURCE'!BR110="O",'FIN1-SOURCE'!BR111="O"),"O",IF(AND('FIN1-SOURCE'!BR110='FIN1-SOURCE'!BR111,OR('FIN1-SOURCE'!BR110="K",'FIN1-SOURCE'!BR110="W",'FIN1-SOURCE'!BR110="M")), UPPER('FIN1-SOURCE'!BR110),"")))</f>
        <v/>
      </c>
      <c r="J1689" s="281" t="s">
        <v>711</v>
      </c>
      <c r="K1689" s="280" t="str">
        <f>IF(AND(ISBLANK('FIN1-SOURCE'!BQ112),$L$1689&lt;&gt;"M"),"",'FIN1-SOURCE'!BQ112)</f>
        <v/>
      </c>
      <c r="L1689" s="280" t="str">
        <f>IF(ISBLANK('FIN1-SOURCE'!BR112),"",'FIN1-SOURCE'!BR112)</f>
        <v/>
      </c>
      <c r="M1689" s="257" t="str">
        <f t="shared" si="27"/>
        <v>OK</v>
      </c>
      <c r="N1689" s="15"/>
    </row>
    <row r="1690" spans="1:14" ht="33.75" x14ac:dyDescent="0.25">
      <c r="A1690" s="257" t="s">
        <v>834</v>
      </c>
      <c r="B1690" s="257" t="s">
        <v>8190</v>
      </c>
      <c r="C1690" s="257" t="s">
        <v>688</v>
      </c>
      <c r="D1690" s="277" t="s">
        <v>8191</v>
      </c>
      <c r="E1690" s="278" t="s">
        <v>711</v>
      </c>
      <c r="F1690" s="279" t="s">
        <v>688</v>
      </c>
      <c r="G1690" s="277" t="s">
        <v>3749</v>
      </c>
      <c r="H1690" s="280" t="str">
        <f>IF(OR(AND('FIN1-SOURCE'!BQ109="",'FIN1-SOURCE'!BR109=""),AND('FIN1-SOURCE'!BQ112="",'FIN1-SOURCE'!BR112=""),AND('FIN1-SOURCE'!BR109="K",'FIN1-SOURCE'!BR112="K"),OR('FIN1-SOURCE'!BR109="O",'FIN1-SOURCE'!BR112="O")),"",SUM('FIN1-SOURCE'!BQ109,'FIN1-SOURCE'!BQ112))</f>
        <v/>
      </c>
      <c r="I1690" s="280" t="str">
        <f>IF(AND(OR(AND('FIN1-SOURCE'!BR109="O",'FIN1-SOURCE'!BR112="O"),AND('FIN1-SOURCE'!BR109="K",'FIN1-SOURCE'!BR112="K")),SUM('FIN1-SOURCE'!BQ109,'FIN1-SOURCE'!BQ112)=0,ISNUMBER('FIN1-SOURCE'!BQ113)),"",IF(OR('FIN1-SOURCE'!BR109="O",'FIN1-SOURCE'!BR112="O"),"O",IF(AND('FIN1-SOURCE'!BR109='FIN1-SOURCE'!BR112,OR('FIN1-SOURCE'!BR109="K",'FIN1-SOURCE'!BR109="W",'FIN1-SOURCE'!BR109="M")), UPPER('FIN1-SOURCE'!BR109),"")))</f>
        <v/>
      </c>
      <c r="J1690" s="281" t="s">
        <v>711</v>
      </c>
      <c r="K1690" s="280" t="str">
        <f>IF(AND(ISBLANK('FIN1-SOURCE'!BQ113),$L$1690&lt;&gt;"M"),"",'FIN1-SOURCE'!BQ113)</f>
        <v/>
      </c>
      <c r="L1690" s="280" t="str">
        <f>IF(ISBLANK('FIN1-SOURCE'!BR113),"",'FIN1-SOURCE'!BR113)</f>
        <v/>
      </c>
      <c r="M1690" s="257" t="str">
        <f t="shared" si="27"/>
        <v>OK</v>
      </c>
      <c r="N1690" s="15"/>
    </row>
    <row r="1691" spans="1:14" ht="33.75" x14ac:dyDescent="0.25">
      <c r="A1691" s="257" t="s">
        <v>834</v>
      </c>
      <c r="B1691" s="257" t="s">
        <v>3750</v>
      </c>
      <c r="C1691" s="257" t="s">
        <v>688</v>
      </c>
      <c r="D1691" s="277" t="s">
        <v>3751</v>
      </c>
      <c r="E1691" s="278" t="s">
        <v>711</v>
      </c>
      <c r="F1691" s="279" t="s">
        <v>688</v>
      </c>
      <c r="G1691" s="277" t="s">
        <v>3752</v>
      </c>
      <c r="H1691" s="280" t="str">
        <f>IF(OR(AND('FIN1-SOURCE'!AY114="",'FIN1-SOURCE'!AZ114=""),AND('FIN1-SOURCE'!BH114="",'FIN1-SOURCE'!BI114=""),AND('FIN1-SOURCE'!AZ114="K",'FIN1-SOURCE'!BI114="K"),OR('FIN1-SOURCE'!AZ114="O",'FIN1-SOURCE'!BI114="O")),"",SUM('FIN1-SOURCE'!AY114,'FIN1-SOURCE'!BH114))</f>
        <v/>
      </c>
      <c r="I1691" s="280" t="str">
        <f xml:space="preserve"> IF(AND(OR(AND('FIN1-SOURCE'!AZ114="O",'FIN1-SOURCE'!BI114="O"),AND('FIN1-SOURCE'!AZ114="K",'FIN1-SOURCE'!BI114="K")),SUM('FIN1-SOURCE'!AY114,'FIN1-SOURCE'!BH114)=0,ISNUMBER('FIN1-SOURCE'!BQ114)),"",IF(OR('FIN1-SOURCE'!AZ114="O",'FIN1-SOURCE'!BI114="O"),"O",IF(AND('FIN1-SOURCE'!AZ114='FIN1-SOURCE'!BI114,OR('FIN1-SOURCE'!AZ114="K",'FIN1-SOURCE'!AZ114="W",'FIN1-SOURCE'!AZ114="M")),UPPER( 'FIN1-SOURCE'!AZ114),"")))</f>
        <v/>
      </c>
      <c r="J1691" s="281" t="s">
        <v>711</v>
      </c>
      <c r="K1691" s="280" t="str">
        <f>IF(AND(ISBLANK('FIN1-SOURCE'!BQ114),$L$1691&lt;&gt;"M"),"",'FIN1-SOURCE'!BQ114)</f>
        <v/>
      </c>
      <c r="L1691" s="280" t="str">
        <f>IF(ISBLANK('FIN1-SOURCE'!BR114),"",'FIN1-SOURCE'!BR114)</f>
        <v/>
      </c>
      <c r="M1691" s="257" t="str">
        <f t="shared" si="27"/>
        <v>OK</v>
      </c>
      <c r="N1691" s="15"/>
    </row>
    <row r="1692" spans="1:14" ht="33.75" x14ac:dyDescent="0.25">
      <c r="A1692" s="257" t="s">
        <v>834</v>
      </c>
      <c r="B1692" s="257" t="s">
        <v>3753</v>
      </c>
      <c r="C1692" s="257" t="s">
        <v>688</v>
      </c>
      <c r="D1692" s="277" t="s">
        <v>3754</v>
      </c>
      <c r="E1692" s="278" t="s">
        <v>711</v>
      </c>
      <c r="F1692" s="279" t="s">
        <v>688</v>
      </c>
      <c r="G1692" s="277" t="s">
        <v>3755</v>
      </c>
      <c r="H1692" s="280" t="str">
        <f>IF(OR(AND('FIN1-SOURCE'!AY115="",'FIN1-SOURCE'!AZ115=""),AND('FIN1-SOURCE'!BH115="",'FIN1-SOURCE'!BI115=""),AND('FIN1-SOURCE'!AZ115="K",'FIN1-SOURCE'!BI115="K"),OR('FIN1-SOURCE'!AZ115="O",'FIN1-SOURCE'!BI115="O")),"",SUM('FIN1-SOURCE'!AY115,'FIN1-SOURCE'!BH115))</f>
        <v/>
      </c>
      <c r="I1692" s="280" t="str">
        <f xml:space="preserve"> IF(AND(OR(AND('FIN1-SOURCE'!AZ115="O",'FIN1-SOURCE'!BI115="O"),AND('FIN1-SOURCE'!AZ115="K",'FIN1-SOURCE'!BI115="K")),SUM('FIN1-SOURCE'!AY115,'FIN1-SOURCE'!BH115)=0,ISNUMBER('FIN1-SOURCE'!BQ115)),"",IF(OR('FIN1-SOURCE'!AZ115="O",'FIN1-SOURCE'!BI115="O"),"O",IF(AND('FIN1-SOURCE'!AZ115='FIN1-SOURCE'!BI115,OR('FIN1-SOURCE'!AZ115="K",'FIN1-SOURCE'!AZ115="W",'FIN1-SOURCE'!AZ115="M")),UPPER( 'FIN1-SOURCE'!AZ115),"")))</f>
        <v/>
      </c>
      <c r="J1692" s="281" t="s">
        <v>711</v>
      </c>
      <c r="K1692" s="280" t="str">
        <f>IF(AND(ISBLANK('FIN1-SOURCE'!BQ115),$L$1692&lt;&gt;"M"),"",'FIN1-SOURCE'!BQ115)</f>
        <v/>
      </c>
      <c r="L1692" s="280" t="str">
        <f>IF(ISBLANK('FIN1-SOURCE'!BR115),"",'FIN1-SOURCE'!BR115)</f>
        <v/>
      </c>
      <c r="M1692" s="257" t="str">
        <f t="shared" si="27"/>
        <v>OK</v>
      </c>
      <c r="N1692" s="15"/>
    </row>
    <row r="1693" spans="1:14" ht="33.75" x14ac:dyDescent="0.25">
      <c r="A1693" s="257" t="s">
        <v>834</v>
      </c>
      <c r="B1693" s="257" t="s">
        <v>3756</v>
      </c>
      <c r="C1693" s="257" t="s">
        <v>688</v>
      </c>
      <c r="D1693" s="277" t="s">
        <v>3757</v>
      </c>
      <c r="E1693" s="278" t="s">
        <v>711</v>
      </c>
      <c r="F1693" s="279" t="s">
        <v>688</v>
      </c>
      <c r="G1693" s="277" t="s">
        <v>3758</v>
      </c>
      <c r="H1693" s="280" t="str">
        <f>IF(OR(AND('FIN1-SOURCE'!AY116="",'FIN1-SOURCE'!AZ116=""),AND('FIN1-SOURCE'!BH116="",'FIN1-SOURCE'!BI116=""),AND('FIN1-SOURCE'!AZ116="K",'FIN1-SOURCE'!BI116="K"),OR('FIN1-SOURCE'!AZ116="O",'FIN1-SOURCE'!BI116="O")),"",SUM('FIN1-SOURCE'!AY116,'FIN1-SOURCE'!BH116))</f>
        <v/>
      </c>
      <c r="I1693" s="280" t="str">
        <f xml:space="preserve"> IF(AND(OR(AND('FIN1-SOURCE'!AZ116="O",'FIN1-SOURCE'!BI116="O"),AND('FIN1-SOURCE'!AZ116="K",'FIN1-SOURCE'!BI116="K")),SUM('FIN1-SOURCE'!AY116,'FIN1-SOURCE'!BH116)=0,ISNUMBER('FIN1-SOURCE'!BQ116)),"",IF(OR('FIN1-SOURCE'!AZ116="O",'FIN1-SOURCE'!BI116="O"),"O",IF(AND('FIN1-SOURCE'!AZ116='FIN1-SOURCE'!BI116,OR('FIN1-SOURCE'!AZ116="K",'FIN1-SOURCE'!AZ116="W",'FIN1-SOURCE'!AZ116="M")),UPPER( 'FIN1-SOURCE'!AZ116),"")))</f>
        <v/>
      </c>
      <c r="J1693" s="281" t="s">
        <v>711</v>
      </c>
      <c r="K1693" s="280" t="str">
        <f>IF(AND(ISBLANK('FIN1-SOURCE'!BQ116),$L$1693&lt;&gt;"M"),"",'FIN1-SOURCE'!BQ116)</f>
        <v/>
      </c>
      <c r="L1693" s="280" t="str">
        <f>IF(ISBLANK('FIN1-SOURCE'!BR116),"",'FIN1-SOURCE'!BR116)</f>
        <v/>
      </c>
      <c r="M1693" s="257" t="str">
        <f t="shared" si="27"/>
        <v>OK</v>
      </c>
      <c r="N1693" s="15"/>
    </row>
    <row r="1694" spans="1:14" ht="33.75" x14ac:dyDescent="0.25">
      <c r="A1694" s="257" t="s">
        <v>834</v>
      </c>
      <c r="B1694" s="257" t="s">
        <v>3759</v>
      </c>
      <c r="C1694" s="257" t="s">
        <v>688</v>
      </c>
      <c r="D1694" s="277" t="s">
        <v>3760</v>
      </c>
      <c r="E1694" s="278" t="s">
        <v>711</v>
      </c>
      <c r="F1694" s="279" t="s">
        <v>688</v>
      </c>
      <c r="G1694" s="277" t="s">
        <v>3761</v>
      </c>
      <c r="H1694" s="280" t="str">
        <f>IF(OR(AND('FIN1-SOURCE'!AY117="",'FIN1-SOURCE'!AZ117=""),AND('FIN1-SOURCE'!BH117="",'FIN1-SOURCE'!BI117=""),AND('FIN1-SOURCE'!AZ117="K",'FIN1-SOURCE'!BI117="K"),OR('FIN1-SOURCE'!AZ117="O",'FIN1-SOURCE'!BI117="O")),"",SUM('FIN1-SOURCE'!AY117,'FIN1-SOURCE'!BH117))</f>
        <v/>
      </c>
      <c r="I1694" s="280" t="str">
        <f xml:space="preserve"> IF(AND(OR(AND('FIN1-SOURCE'!AZ117="O",'FIN1-SOURCE'!BI117="O"),AND('FIN1-SOURCE'!AZ117="K",'FIN1-SOURCE'!BI117="K")),SUM('FIN1-SOURCE'!AY117,'FIN1-SOURCE'!BH117)=0,ISNUMBER('FIN1-SOURCE'!BQ117)),"",IF(OR('FIN1-SOURCE'!AZ117="O",'FIN1-SOURCE'!BI117="O"),"O",IF(AND('FIN1-SOURCE'!AZ117='FIN1-SOURCE'!BI117,OR('FIN1-SOURCE'!AZ117="K",'FIN1-SOURCE'!AZ117="W",'FIN1-SOURCE'!AZ117="M")),UPPER( 'FIN1-SOURCE'!AZ117),"")))</f>
        <v/>
      </c>
      <c r="J1694" s="281" t="s">
        <v>711</v>
      </c>
      <c r="K1694" s="280" t="str">
        <f>IF(AND(ISBLANK('FIN1-SOURCE'!BQ117),$L$1694&lt;&gt;"M"),"",'FIN1-SOURCE'!BQ117)</f>
        <v/>
      </c>
      <c r="L1694" s="280" t="str">
        <f>IF(ISBLANK('FIN1-SOURCE'!BR117),"",'FIN1-SOURCE'!BR117)</f>
        <v/>
      </c>
      <c r="M1694" s="257" t="str">
        <f t="shared" si="27"/>
        <v>OK</v>
      </c>
      <c r="N1694" s="15"/>
    </row>
    <row r="1695" spans="1:14" ht="33.75" x14ac:dyDescent="0.25">
      <c r="A1695" s="257" t="s">
        <v>834</v>
      </c>
      <c r="B1695" s="257" t="s">
        <v>8192</v>
      </c>
      <c r="C1695" s="257" t="s">
        <v>688</v>
      </c>
      <c r="D1695" s="277" t="s">
        <v>8193</v>
      </c>
      <c r="E1695" s="278" t="s">
        <v>711</v>
      </c>
      <c r="F1695" s="279" t="s">
        <v>688</v>
      </c>
      <c r="G1695" s="277" t="s">
        <v>3762</v>
      </c>
      <c r="H1695" s="280" t="str">
        <f>IF(OR(AND('FIN1-SOURCE'!AY118="",'FIN1-SOURCE'!AZ118=""),AND('FIN1-SOURCE'!BH118="",'FIN1-SOURCE'!BI118=""),AND('FIN1-SOURCE'!AZ118="K",'FIN1-SOURCE'!BI118="K"),OR('FIN1-SOURCE'!AZ118="O",'FIN1-SOURCE'!BI118="O")),"",SUM('FIN1-SOURCE'!AY118,'FIN1-SOURCE'!BH118))</f>
        <v/>
      </c>
      <c r="I1695" s="280" t="str">
        <f xml:space="preserve"> IF(AND(OR(AND('FIN1-SOURCE'!AZ118="O",'FIN1-SOURCE'!BI118="O"),AND('FIN1-SOURCE'!AZ118="K",'FIN1-SOURCE'!BI118="K")),SUM('FIN1-SOURCE'!AY118,'FIN1-SOURCE'!BH118)=0,ISNUMBER('FIN1-SOURCE'!BQ118)),"",IF(OR('FIN1-SOURCE'!AZ118="O",'FIN1-SOURCE'!BI118="O"),"O",IF(AND('FIN1-SOURCE'!AZ118='FIN1-SOURCE'!BI118,OR('FIN1-SOURCE'!AZ118="K",'FIN1-SOURCE'!AZ118="W",'FIN1-SOURCE'!AZ118="M")),UPPER( 'FIN1-SOURCE'!AZ118),"")))</f>
        <v/>
      </c>
      <c r="J1695" s="281" t="s">
        <v>711</v>
      </c>
      <c r="K1695" s="280" t="str">
        <f>IF(AND(ISBLANK('FIN1-SOURCE'!BQ118),$L$1695&lt;&gt;"M"),"",'FIN1-SOURCE'!BQ118)</f>
        <v/>
      </c>
      <c r="L1695" s="280" t="str">
        <f>IF(ISBLANK('FIN1-SOURCE'!BR118),"",'FIN1-SOURCE'!BR118)</f>
        <v/>
      </c>
      <c r="M1695" s="257" t="str">
        <f t="shared" si="27"/>
        <v>OK</v>
      </c>
      <c r="N1695" s="15"/>
    </row>
    <row r="1696" spans="1:14" ht="33.75" x14ac:dyDescent="0.25">
      <c r="A1696" s="257" t="s">
        <v>834</v>
      </c>
      <c r="B1696" s="257" t="s">
        <v>8194</v>
      </c>
      <c r="C1696" s="257" t="s">
        <v>688</v>
      </c>
      <c r="D1696" s="277" t="s">
        <v>8195</v>
      </c>
      <c r="E1696" s="278" t="s">
        <v>711</v>
      </c>
      <c r="F1696" s="279" t="s">
        <v>688</v>
      </c>
      <c r="G1696" s="277" t="s">
        <v>3763</v>
      </c>
      <c r="H1696" s="280" t="str">
        <f>IF(OR(AND('FIN1-SOURCE'!BQ117="",'FIN1-SOURCE'!BR117=""),AND('FIN1-SOURCE'!BQ118="",'FIN1-SOURCE'!BR118=""),AND('FIN1-SOURCE'!BR117="K",'FIN1-SOURCE'!BR118="K"),OR('FIN1-SOURCE'!BR117="O",'FIN1-SOURCE'!BR118="O")),"",SUM('FIN1-SOURCE'!BQ117,'FIN1-SOURCE'!BQ118))</f>
        <v/>
      </c>
      <c r="I1696" s="280" t="str">
        <f>IF(AND(OR(AND('FIN1-SOURCE'!BR117="O",'FIN1-SOURCE'!BR118="O"),AND('FIN1-SOURCE'!BR117="K",'FIN1-SOURCE'!BR118="K")),SUM('FIN1-SOURCE'!BQ117,'FIN1-SOURCE'!BQ118)=0,ISNUMBER('FIN1-SOURCE'!BQ119)),"",IF(OR('FIN1-SOURCE'!BR117="O",'FIN1-SOURCE'!BR118="O"),"O",IF(AND('FIN1-SOURCE'!BR117='FIN1-SOURCE'!BR118,OR('FIN1-SOURCE'!BR117="K",'FIN1-SOURCE'!BR117="W",'FIN1-SOURCE'!BR117="M")), UPPER('FIN1-SOURCE'!BR117),"")))</f>
        <v/>
      </c>
      <c r="J1696" s="281" t="s">
        <v>711</v>
      </c>
      <c r="K1696" s="280" t="str">
        <f>IF(AND(ISBLANK('FIN1-SOURCE'!BQ119),$L$1696&lt;&gt;"M"),"",'FIN1-SOURCE'!BQ119)</f>
        <v/>
      </c>
      <c r="L1696" s="280" t="str">
        <f>IF(ISBLANK('FIN1-SOURCE'!BR119),"",'FIN1-SOURCE'!BR119)</f>
        <v/>
      </c>
      <c r="M1696" s="257" t="str">
        <f t="shared" si="27"/>
        <v>OK</v>
      </c>
      <c r="N1696" s="15"/>
    </row>
    <row r="1697" spans="1:14" ht="33.75" x14ac:dyDescent="0.25">
      <c r="A1697" s="257" t="s">
        <v>834</v>
      </c>
      <c r="B1697" s="257" t="s">
        <v>8196</v>
      </c>
      <c r="C1697" s="257" t="s">
        <v>688</v>
      </c>
      <c r="D1697" s="277" t="s">
        <v>8197</v>
      </c>
      <c r="E1697" s="278" t="s">
        <v>711</v>
      </c>
      <c r="F1697" s="279" t="s">
        <v>688</v>
      </c>
      <c r="G1697" s="277" t="s">
        <v>3764</v>
      </c>
      <c r="H1697" s="280" t="str">
        <f>IF(OR(AND('FIN1-SOURCE'!BQ113="",'FIN1-SOURCE'!BR113=""),AND('FIN1-SOURCE'!BQ119="",'FIN1-SOURCE'!BR119=""),AND('FIN1-SOURCE'!BR113="K",'FIN1-SOURCE'!BR119="K"),OR('FIN1-SOURCE'!BR113="O",'FIN1-SOURCE'!BR119="O")),"",SUM('FIN1-SOURCE'!BQ113,'FIN1-SOURCE'!BQ119))</f>
        <v/>
      </c>
      <c r="I1697" s="280" t="str">
        <f>IF(AND(OR(AND('FIN1-SOURCE'!BR113="O",'FIN1-SOURCE'!BR119="O"),AND('FIN1-SOURCE'!BR113="K",'FIN1-SOURCE'!BR119="K")),SUM('FIN1-SOURCE'!BQ113,'FIN1-SOURCE'!BQ119)=0,ISNUMBER('FIN1-SOURCE'!BQ120)),"",IF(OR('FIN1-SOURCE'!BR113="O",'FIN1-SOURCE'!BR119="O"),"O",IF(AND('FIN1-SOURCE'!BR113='FIN1-SOURCE'!BR119,OR('FIN1-SOURCE'!BR113="K",'FIN1-SOURCE'!BR113="W",'FIN1-SOURCE'!BR113="M")), UPPER('FIN1-SOURCE'!BR113),"")))</f>
        <v/>
      </c>
      <c r="J1697" s="281" t="s">
        <v>711</v>
      </c>
      <c r="K1697" s="280" t="str">
        <f>IF(AND(ISBLANK('FIN1-SOURCE'!BQ120),$L$1697&lt;&gt;"M"),"",'FIN1-SOURCE'!BQ120)</f>
        <v/>
      </c>
      <c r="L1697" s="280" t="str">
        <f>IF(ISBLANK('FIN1-SOURCE'!BR120),"",'FIN1-SOURCE'!BR120)</f>
        <v/>
      </c>
      <c r="M1697" s="257" t="str">
        <f t="shared" si="27"/>
        <v>OK</v>
      </c>
      <c r="N1697" s="15"/>
    </row>
    <row r="1698" spans="1:14" ht="33.75" x14ac:dyDescent="0.25">
      <c r="A1698" s="257" t="s">
        <v>834</v>
      </c>
      <c r="B1698" s="257" t="s">
        <v>3765</v>
      </c>
      <c r="C1698" s="257" t="s">
        <v>688</v>
      </c>
      <c r="D1698" s="277" t="s">
        <v>3766</v>
      </c>
      <c r="E1698" s="278" t="s">
        <v>711</v>
      </c>
      <c r="F1698" s="279" t="s">
        <v>688</v>
      </c>
      <c r="G1698" s="277" t="s">
        <v>3767</v>
      </c>
      <c r="H1698" s="280" t="str">
        <f>IF(OR(AND('FIN1-SOURCE'!BQ98="",'FIN1-SOURCE'!BR98=""),AND('FIN1-SOURCE'!BQ109="",'FIN1-SOURCE'!BR109=""),AND('FIN1-SOURCE'!BR98="K",'FIN1-SOURCE'!BR109="K"),OR('FIN1-SOURCE'!BR98="O",'FIN1-SOURCE'!BR109="O")),"",SUM('FIN1-SOURCE'!BQ98,'FIN1-SOURCE'!BQ109))</f>
        <v/>
      </c>
      <c r="I1698" s="280" t="str">
        <f>IF(AND(OR(AND('FIN1-SOURCE'!BR98="O",'FIN1-SOURCE'!BR109="O"),AND('FIN1-SOURCE'!BR98="K",'FIN1-SOURCE'!BR109="K")),SUM('FIN1-SOURCE'!BQ98,'FIN1-SOURCE'!BQ109)=0,ISNUMBER('FIN1-SOURCE'!BQ121)),"",IF(OR('FIN1-SOURCE'!BR98="O",'FIN1-SOURCE'!BR109="O"),"O",IF(AND('FIN1-SOURCE'!BR98='FIN1-SOURCE'!BR109,OR('FIN1-SOURCE'!BR98="K",'FIN1-SOURCE'!BR98="W",'FIN1-SOURCE'!BR98="M")), UPPER('FIN1-SOURCE'!BR98),"")))</f>
        <v/>
      </c>
      <c r="J1698" s="281" t="s">
        <v>711</v>
      </c>
      <c r="K1698" s="280" t="str">
        <f>IF(AND(ISBLANK('FIN1-SOURCE'!BQ121),$L$1698&lt;&gt;"M"),"",'FIN1-SOURCE'!BQ121)</f>
        <v/>
      </c>
      <c r="L1698" s="280" t="str">
        <f>IF(ISBLANK('FIN1-SOURCE'!BR121),"",'FIN1-SOURCE'!BR121)</f>
        <v/>
      </c>
      <c r="M1698" s="257" t="str">
        <f t="shared" si="27"/>
        <v>OK</v>
      </c>
      <c r="N1698" s="15"/>
    </row>
    <row r="1699" spans="1:14" ht="33.75" x14ac:dyDescent="0.25">
      <c r="A1699" s="257" t="s">
        <v>834</v>
      </c>
      <c r="B1699" s="257" t="s">
        <v>3768</v>
      </c>
      <c r="C1699" s="257" t="s">
        <v>688</v>
      </c>
      <c r="D1699" s="277" t="s">
        <v>3769</v>
      </c>
      <c r="E1699" s="278" t="s">
        <v>711</v>
      </c>
      <c r="F1699" s="279" t="s">
        <v>688</v>
      </c>
      <c r="G1699" s="277" t="s">
        <v>3770</v>
      </c>
      <c r="H1699" s="280" t="str">
        <f>IF(OR(AND('FIN1-SOURCE'!BQ99="",'FIN1-SOURCE'!BR99=""),AND('FIN1-SOURCE'!BQ110="",'FIN1-SOURCE'!BR110=""),AND('FIN1-SOURCE'!BR99="K",'FIN1-SOURCE'!BR110="K"),OR('FIN1-SOURCE'!BR99="O",'FIN1-SOURCE'!BR110="O")),"",SUM('FIN1-SOURCE'!BQ99,'FIN1-SOURCE'!BQ110))</f>
        <v/>
      </c>
      <c r="I1699" s="280" t="str">
        <f>IF(AND(OR(AND('FIN1-SOURCE'!BR99="O",'FIN1-SOURCE'!BR110="O"),AND('FIN1-SOURCE'!BR99="K",'FIN1-SOURCE'!BR110="K")),SUM('FIN1-SOURCE'!BQ99,'FIN1-SOURCE'!BQ110)=0,ISNUMBER('FIN1-SOURCE'!BQ122)),"",IF(OR('FIN1-SOURCE'!BR99="O",'FIN1-SOURCE'!BR110="O"),"O",IF(AND('FIN1-SOURCE'!BR99='FIN1-SOURCE'!BR110,OR('FIN1-SOURCE'!BR99="K",'FIN1-SOURCE'!BR99="W",'FIN1-SOURCE'!BR99="M")), UPPER('FIN1-SOURCE'!BR99),"")))</f>
        <v/>
      </c>
      <c r="J1699" s="281" t="s">
        <v>711</v>
      </c>
      <c r="K1699" s="280" t="str">
        <f>IF(AND(ISBLANK('FIN1-SOURCE'!BQ122),$L$1699&lt;&gt;"M"),"",'FIN1-SOURCE'!BQ122)</f>
        <v/>
      </c>
      <c r="L1699" s="280" t="str">
        <f>IF(ISBLANK('FIN1-SOURCE'!BR122),"",'FIN1-SOURCE'!BR122)</f>
        <v/>
      </c>
      <c r="M1699" s="257" t="str">
        <f t="shared" si="27"/>
        <v>OK</v>
      </c>
      <c r="N1699" s="15"/>
    </row>
    <row r="1700" spans="1:14" ht="33.75" x14ac:dyDescent="0.25">
      <c r="A1700" s="257" t="s">
        <v>834</v>
      </c>
      <c r="B1700" s="257" t="s">
        <v>3771</v>
      </c>
      <c r="C1700" s="257" t="s">
        <v>688</v>
      </c>
      <c r="D1700" s="277" t="s">
        <v>3772</v>
      </c>
      <c r="E1700" s="278" t="s">
        <v>711</v>
      </c>
      <c r="F1700" s="279" t="s">
        <v>688</v>
      </c>
      <c r="G1700" s="277" t="s">
        <v>3773</v>
      </c>
      <c r="H1700" s="280" t="str">
        <f>IF(OR(AND('FIN1-SOURCE'!BQ100="",'FIN1-SOURCE'!BR100=""),AND('FIN1-SOURCE'!BQ111="",'FIN1-SOURCE'!BR111=""),AND('FIN1-SOURCE'!BR100="K",'FIN1-SOURCE'!BR111="K"),OR('FIN1-SOURCE'!BR100="O",'FIN1-SOURCE'!BR111="O")),"",SUM('FIN1-SOURCE'!BQ100,'FIN1-SOURCE'!BQ111))</f>
        <v/>
      </c>
      <c r="I1700" s="280" t="str">
        <f>IF(AND(OR(AND('FIN1-SOURCE'!BR100="O",'FIN1-SOURCE'!BR111="O"),AND('FIN1-SOURCE'!BR100="K",'FIN1-SOURCE'!BR111="K")),SUM('FIN1-SOURCE'!BQ100,'FIN1-SOURCE'!BQ111)=0,ISNUMBER('FIN1-SOURCE'!BQ123)),"",IF(OR('FIN1-SOURCE'!BR100="O",'FIN1-SOURCE'!BR111="O"),"O",IF(AND('FIN1-SOURCE'!BR100='FIN1-SOURCE'!BR111,OR('FIN1-SOURCE'!BR100="K",'FIN1-SOURCE'!BR100="W",'FIN1-SOURCE'!BR100="M")), UPPER('FIN1-SOURCE'!BR100),"")))</f>
        <v/>
      </c>
      <c r="J1700" s="281" t="s">
        <v>711</v>
      </c>
      <c r="K1700" s="280" t="str">
        <f>IF(AND(ISBLANK('FIN1-SOURCE'!BQ123),$L$1700&lt;&gt;"M"),"",'FIN1-SOURCE'!BQ123)</f>
        <v/>
      </c>
      <c r="L1700" s="280" t="str">
        <f>IF(ISBLANK('FIN1-SOURCE'!BR123),"",'FIN1-SOURCE'!BR123)</f>
        <v/>
      </c>
      <c r="M1700" s="257" t="str">
        <f t="shared" si="27"/>
        <v>OK</v>
      </c>
      <c r="N1700" s="15"/>
    </row>
    <row r="1701" spans="1:14" ht="33.75" x14ac:dyDescent="0.25">
      <c r="A1701" s="257" t="s">
        <v>834</v>
      </c>
      <c r="B1701" s="257" t="s">
        <v>3774</v>
      </c>
      <c r="C1701" s="257" t="s">
        <v>688</v>
      </c>
      <c r="D1701" s="277" t="s">
        <v>3775</v>
      </c>
      <c r="E1701" s="278" t="s">
        <v>711</v>
      </c>
      <c r="F1701" s="279" t="s">
        <v>688</v>
      </c>
      <c r="G1701" s="277" t="s">
        <v>3776</v>
      </c>
      <c r="H1701" s="280" t="str">
        <f>IF(OR(AND('FIN1-SOURCE'!BQ101="",'FIN1-SOURCE'!BR101=""),AND('FIN1-SOURCE'!BQ112="",'FIN1-SOURCE'!BR112=""),AND('FIN1-SOURCE'!BR101="K",'FIN1-SOURCE'!BR112="K"),OR('FIN1-SOURCE'!BR101="O",'FIN1-SOURCE'!BR112="O")),"",SUM('FIN1-SOURCE'!BQ101,'FIN1-SOURCE'!BQ112))</f>
        <v/>
      </c>
      <c r="I1701" s="280" t="str">
        <f>IF(AND(OR(AND('FIN1-SOURCE'!BR101="O",'FIN1-SOURCE'!BR112="O"),AND('FIN1-SOURCE'!BR101="K",'FIN1-SOURCE'!BR112="K")),SUM('FIN1-SOURCE'!BQ101,'FIN1-SOURCE'!BQ112)=0,ISNUMBER('FIN1-SOURCE'!BQ124)),"",IF(OR('FIN1-SOURCE'!BR101="O",'FIN1-SOURCE'!BR112="O"),"O",IF(AND('FIN1-SOURCE'!BR101='FIN1-SOURCE'!BR112,OR('FIN1-SOURCE'!BR101="K",'FIN1-SOURCE'!BR101="W",'FIN1-SOURCE'!BR101="M")), UPPER('FIN1-SOURCE'!BR101),"")))</f>
        <v/>
      </c>
      <c r="J1701" s="281" t="s">
        <v>711</v>
      </c>
      <c r="K1701" s="280" t="str">
        <f>IF(AND(ISBLANK('FIN1-SOURCE'!BQ124),$L$1701&lt;&gt;"M"),"",'FIN1-SOURCE'!BQ124)</f>
        <v/>
      </c>
      <c r="L1701" s="280" t="str">
        <f>IF(ISBLANK('FIN1-SOURCE'!BR124),"",'FIN1-SOURCE'!BR124)</f>
        <v/>
      </c>
      <c r="M1701" s="257" t="str">
        <f t="shared" si="27"/>
        <v>OK</v>
      </c>
      <c r="N1701" s="15"/>
    </row>
    <row r="1702" spans="1:14" ht="33.75" x14ac:dyDescent="0.25">
      <c r="A1702" s="257" t="s">
        <v>834</v>
      </c>
      <c r="B1702" s="257" t="s">
        <v>8198</v>
      </c>
      <c r="C1702" s="257" t="s">
        <v>688</v>
      </c>
      <c r="D1702" s="277" t="s">
        <v>8199</v>
      </c>
      <c r="E1702" s="278" t="s">
        <v>711</v>
      </c>
      <c r="F1702" s="279" t="s">
        <v>688</v>
      </c>
      <c r="G1702" s="277" t="s">
        <v>3777</v>
      </c>
      <c r="H1702" s="280" t="str">
        <f>IF(OR(AND('FIN1-SOURCE'!BQ102="",'FIN1-SOURCE'!BR102=""),AND('FIN1-SOURCE'!BQ113="",'FIN1-SOURCE'!BR113=""),AND('FIN1-SOURCE'!BR102="K",'FIN1-SOURCE'!BR113="K"),OR('FIN1-SOURCE'!BR102="O",'FIN1-SOURCE'!BR113="O")),"",SUM('FIN1-SOURCE'!BQ102,'FIN1-SOURCE'!BQ113))</f>
        <v/>
      </c>
      <c r="I1702" s="280" t="str">
        <f>IF(AND(OR(AND('FIN1-SOURCE'!BR102="O",'FIN1-SOURCE'!BR113="O"),AND('FIN1-SOURCE'!BR102="K",'FIN1-SOURCE'!BR113="K")),SUM('FIN1-SOURCE'!BQ102,'FIN1-SOURCE'!BQ113)=0,ISNUMBER('FIN1-SOURCE'!BQ125)),"",IF(OR('FIN1-SOURCE'!BR102="O",'FIN1-SOURCE'!BR113="O"),"O",IF(AND('FIN1-SOURCE'!BR102='FIN1-SOURCE'!BR113,OR('FIN1-SOURCE'!BR102="K",'FIN1-SOURCE'!BR102="W",'FIN1-SOURCE'!BR102="M")), UPPER('FIN1-SOURCE'!BR102),"")))</f>
        <v/>
      </c>
      <c r="J1702" s="281" t="s">
        <v>711</v>
      </c>
      <c r="K1702" s="280" t="str">
        <f>IF(AND(ISBLANK('FIN1-SOURCE'!BQ125),$L$1702&lt;&gt;"M"),"",'FIN1-SOURCE'!BQ125)</f>
        <v/>
      </c>
      <c r="L1702" s="280" t="str">
        <f>IF(ISBLANK('FIN1-SOURCE'!BR125),"",'FIN1-SOURCE'!BR125)</f>
        <v/>
      </c>
      <c r="M1702" s="257" t="str">
        <f t="shared" si="27"/>
        <v>OK</v>
      </c>
      <c r="N1702" s="15"/>
    </row>
    <row r="1703" spans="1:14" ht="33.75" x14ac:dyDescent="0.25">
      <c r="A1703" s="257" t="s">
        <v>834</v>
      </c>
      <c r="B1703" s="257" t="s">
        <v>8200</v>
      </c>
      <c r="C1703" s="257" t="s">
        <v>688</v>
      </c>
      <c r="D1703" s="277" t="s">
        <v>8201</v>
      </c>
      <c r="E1703" s="278" t="s">
        <v>711</v>
      </c>
      <c r="F1703" s="279" t="s">
        <v>688</v>
      </c>
      <c r="G1703" s="277" t="s">
        <v>3778</v>
      </c>
      <c r="H1703" s="280" t="str">
        <f>IF(OR(AND('FIN1-SOURCE'!BQ103="",'FIN1-SOURCE'!BR103=""),AND('FIN1-SOURCE'!BQ115="",'FIN1-SOURCE'!BR115=""),AND('FIN1-SOURCE'!BR103="K",'FIN1-SOURCE'!BR115="K"),OR('FIN1-SOURCE'!BR103="O",'FIN1-SOURCE'!BR115="O")),"",SUM('FIN1-SOURCE'!BQ103,'FIN1-SOURCE'!BQ115))</f>
        <v/>
      </c>
      <c r="I1703" s="280" t="str">
        <f>IF(AND(OR(AND('FIN1-SOURCE'!BR103="O",'FIN1-SOURCE'!BR115="O"),AND('FIN1-SOURCE'!BR103="K",'FIN1-SOURCE'!BR115="K")),SUM('FIN1-SOURCE'!BQ103,'FIN1-SOURCE'!BQ115)=0,ISNUMBER('FIN1-SOURCE'!BQ126)),"",IF(OR('FIN1-SOURCE'!BR103="O",'FIN1-SOURCE'!BR115="O"),"O",IF(AND('FIN1-SOURCE'!BR103='FIN1-SOURCE'!BR115,OR('FIN1-SOURCE'!BR103="K",'FIN1-SOURCE'!BR103="W",'FIN1-SOURCE'!BR103="M")), UPPER('FIN1-SOURCE'!BR103),"")))</f>
        <v/>
      </c>
      <c r="J1703" s="281" t="s">
        <v>711</v>
      </c>
      <c r="K1703" s="280" t="str">
        <f>IF(AND(ISBLANK('FIN1-SOURCE'!BQ126),$L$1703&lt;&gt;"M"),"",'FIN1-SOURCE'!BQ126)</f>
        <v/>
      </c>
      <c r="L1703" s="280" t="str">
        <f>IF(ISBLANK('FIN1-SOURCE'!BR126),"",'FIN1-SOURCE'!BR126)</f>
        <v/>
      </c>
      <c r="M1703" s="257" t="str">
        <f t="shared" si="27"/>
        <v>OK</v>
      </c>
      <c r="N1703" s="15"/>
    </row>
    <row r="1704" spans="1:14" ht="33.75" x14ac:dyDescent="0.25">
      <c r="A1704" s="257" t="s">
        <v>834</v>
      </c>
      <c r="B1704" s="257" t="s">
        <v>8202</v>
      </c>
      <c r="C1704" s="257" t="s">
        <v>688</v>
      </c>
      <c r="D1704" s="277" t="s">
        <v>8203</v>
      </c>
      <c r="E1704" s="278" t="s">
        <v>711</v>
      </c>
      <c r="F1704" s="279" t="s">
        <v>688</v>
      </c>
      <c r="G1704" s="277" t="s">
        <v>3779</v>
      </c>
      <c r="H1704" s="280" t="str">
        <f>IF(OR(AND('FIN1-SOURCE'!BQ107="",'FIN1-SOURCE'!BR107=""),AND('FIN1-SOURCE'!BQ125="",'FIN1-SOURCE'!BR125=""),AND('FIN1-SOURCE'!BR107="K",'FIN1-SOURCE'!BR125="K"),OR('FIN1-SOURCE'!BR107="O",'FIN1-SOURCE'!BR125="O")),"",SUM('FIN1-SOURCE'!BQ107,'FIN1-SOURCE'!BQ125))</f>
        <v/>
      </c>
      <c r="I1704" s="280" t="str">
        <f>IF(AND(OR(AND('FIN1-SOURCE'!BR107="O",'FIN1-SOURCE'!BR125="O"),AND('FIN1-SOURCE'!BR107="K",'FIN1-SOURCE'!BR125="K")),SUM('FIN1-SOURCE'!BQ107,'FIN1-SOURCE'!BQ125)=0,ISNUMBER('FIN1-SOURCE'!BQ127)),"",IF(OR('FIN1-SOURCE'!BR107="O",'FIN1-SOURCE'!BR125="O"),"O",IF(AND('FIN1-SOURCE'!BR107='FIN1-SOURCE'!BR125,OR('FIN1-SOURCE'!BR107="K",'FIN1-SOURCE'!BR107="W",'FIN1-SOURCE'!BR107="M")), UPPER('FIN1-SOURCE'!BR107),"")))</f>
        <v/>
      </c>
      <c r="J1704" s="281" t="s">
        <v>711</v>
      </c>
      <c r="K1704" s="280" t="str">
        <f>IF(AND(ISBLANK('FIN1-SOURCE'!BQ127),$L$1704&lt;&gt;"M"),"",'FIN1-SOURCE'!BQ127)</f>
        <v/>
      </c>
      <c r="L1704" s="280" t="str">
        <f>IF(ISBLANK('FIN1-SOURCE'!BR127),"",'FIN1-SOURCE'!BR127)</f>
        <v/>
      </c>
      <c r="M1704" s="257" t="str">
        <f t="shared" si="27"/>
        <v>OK</v>
      </c>
      <c r="N1704" s="15"/>
    </row>
    <row r="1705" spans="1:14" ht="45" x14ac:dyDescent="0.25">
      <c r="A1705" s="257" t="s">
        <v>834</v>
      </c>
      <c r="B1705" s="257" t="s">
        <v>8204</v>
      </c>
      <c r="C1705" s="257" t="s">
        <v>688</v>
      </c>
      <c r="D1705" s="277" t="s">
        <v>8205</v>
      </c>
      <c r="E1705" s="278" t="s">
        <v>711</v>
      </c>
      <c r="F1705" s="279" t="s">
        <v>688</v>
      </c>
      <c r="G1705" s="277" t="s">
        <v>3780</v>
      </c>
      <c r="H1705" s="280" t="str">
        <f>IF(OR(AND('FIN1-SOURCE'!BQ71="",'FIN1-SOURCE'!BR71=""),AND('FIN1-SOURCE'!BQ87="",'FIN1-SOURCE'!BR87=""),AND('FIN1-SOURCE'!BQ121="",'FIN1-SOURCE'!BR121=""),AND('FIN1-SOURCE'!BR71="K",'FIN1-SOURCE'!BR87="K",'FIN1-SOURCE'!BR121="K"),OR('FIN1-SOURCE'!BR71="O",'FIN1-SOURCE'!BR87="O",'FIN1-SOURCE'!BR121="O")),"",SUM('FIN1-SOURCE'!BQ71,'FIN1-SOURCE'!BQ87,'FIN1-SOURCE'!BQ121))</f>
        <v/>
      </c>
      <c r="I1705" s="280" t="str">
        <f>IF(AND(OR(AND('FIN1-SOURCE'!BR71="O",'FIN1-SOURCE'!BR87="O",'FIN1-SOURCE'!BR121="O"),AND('FIN1-SOURCE'!BR71="K",'FIN1-SOURCE'!BR87="K",'FIN1-SOURCE'!BR121="K")),SUM('FIN1-SOURCE'!BQ71,'FIN1-SOURCE'!BQ87,'FIN1-SOURCE'!BQ121)=0,ISNUMBER('FIN1-SOURCE'!BQ128)),"",IF(OR('FIN1-SOURCE'!BR71="O",'FIN1-SOURCE'!BR87="O",'FIN1-SOURCE'!BR121="O"),"O",IF(AND('FIN1-SOURCE'!BR71='FIN1-SOURCE'!BR87,'FIN1-SOURCE'!BR87='FIN1-SOURCE'!BR121,OR('FIN1-SOURCE'!BR71="K",'FIN1-SOURCE'!BR71="W",'FIN1-SOURCE'!BR71="M")), UPPER('FIN1-SOURCE'!BR71),"")))</f>
        <v/>
      </c>
      <c r="J1705" s="281" t="s">
        <v>711</v>
      </c>
      <c r="K1705" s="280" t="str">
        <f>IF(AND(ISBLANK('FIN1-SOURCE'!BQ128),$L$1705&lt;&gt;"M"),"",'FIN1-SOURCE'!BQ128)</f>
        <v/>
      </c>
      <c r="L1705" s="280" t="str">
        <f>IF(ISBLANK('FIN1-SOURCE'!BR128),"",'FIN1-SOURCE'!BR128)</f>
        <v/>
      </c>
      <c r="M1705" s="257" t="str">
        <f t="shared" si="27"/>
        <v>OK</v>
      </c>
      <c r="N1705" s="15"/>
    </row>
    <row r="1706" spans="1:14" ht="45" x14ac:dyDescent="0.25">
      <c r="A1706" s="257" t="s">
        <v>834</v>
      </c>
      <c r="B1706" s="257" t="s">
        <v>8206</v>
      </c>
      <c r="C1706" s="257" t="s">
        <v>688</v>
      </c>
      <c r="D1706" s="277" t="s">
        <v>8207</v>
      </c>
      <c r="E1706" s="278" t="s">
        <v>711</v>
      </c>
      <c r="F1706" s="279" t="s">
        <v>688</v>
      </c>
      <c r="G1706" s="277" t="s">
        <v>3781</v>
      </c>
      <c r="H1706" s="280" t="str">
        <f>IF(OR(AND('FIN1-SOURCE'!BQ72="",'FIN1-SOURCE'!BR72=""),AND('FIN1-SOURCE'!BQ88="",'FIN1-SOURCE'!BR88=""),AND('FIN1-SOURCE'!BQ122="",'FIN1-SOURCE'!BR122=""),AND('FIN1-SOURCE'!BR72="K",'FIN1-SOURCE'!BR88="K",'FIN1-SOURCE'!BR122="K"),OR('FIN1-SOURCE'!BR72="O",'FIN1-SOURCE'!BR88="O",'FIN1-SOURCE'!BR122="O")),"",SUM('FIN1-SOURCE'!BQ72,'FIN1-SOURCE'!BQ88,'FIN1-SOURCE'!BQ122))</f>
        <v/>
      </c>
      <c r="I1706" s="280" t="str">
        <f>IF(AND(OR(AND('FIN1-SOURCE'!BR72="O",'FIN1-SOURCE'!BR88="O",'FIN1-SOURCE'!BR122="O"),AND('FIN1-SOURCE'!BR72="K",'FIN1-SOURCE'!BR88="K",'FIN1-SOURCE'!BR122="K")),SUM('FIN1-SOURCE'!BQ72,'FIN1-SOURCE'!BQ88,'FIN1-SOURCE'!BQ122)=0,ISNUMBER('FIN1-SOURCE'!BQ129)),"",IF(OR('FIN1-SOURCE'!BR72="O",'FIN1-SOURCE'!BR88="O",'FIN1-SOURCE'!BR122="O"),"O",IF(AND('FIN1-SOURCE'!BR72='FIN1-SOURCE'!BR88,'FIN1-SOURCE'!BR88='FIN1-SOURCE'!BR122,OR('FIN1-SOURCE'!BR72="K",'FIN1-SOURCE'!BR72="W",'FIN1-SOURCE'!BR72="M")), UPPER('FIN1-SOURCE'!BR72),"")))</f>
        <v/>
      </c>
      <c r="J1706" s="281" t="s">
        <v>711</v>
      </c>
      <c r="K1706" s="280" t="str">
        <f>IF(AND(ISBLANK('FIN1-SOURCE'!BQ129),$L$1706&lt;&gt;"M"),"",'FIN1-SOURCE'!BQ129)</f>
        <v/>
      </c>
      <c r="L1706" s="280" t="str">
        <f>IF(ISBLANK('FIN1-SOURCE'!BR129),"",'FIN1-SOURCE'!BR129)</f>
        <v/>
      </c>
      <c r="M1706" s="257" t="str">
        <f t="shared" si="27"/>
        <v>OK</v>
      </c>
      <c r="N1706" s="15"/>
    </row>
    <row r="1707" spans="1:14" ht="45" x14ac:dyDescent="0.25">
      <c r="A1707" s="257" t="s">
        <v>834</v>
      </c>
      <c r="B1707" s="257" t="s">
        <v>8208</v>
      </c>
      <c r="C1707" s="257" t="s">
        <v>688</v>
      </c>
      <c r="D1707" s="277" t="s">
        <v>8209</v>
      </c>
      <c r="E1707" s="278" t="s">
        <v>711</v>
      </c>
      <c r="F1707" s="279" t="s">
        <v>688</v>
      </c>
      <c r="G1707" s="277" t="s">
        <v>3782</v>
      </c>
      <c r="H1707" s="280" t="str">
        <f>IF(OR(AND('FIN1-SOURCE'!BQ73="",'FIN1-SOURCE'!BR73=""),AND('FIN1-SOURCE'!BQ89="",'FIN1-SOURCE'!BR89=""),AND('FIN1-SOURCE'!BQ123="",'FIN1-SOURCE'!BR123=""),AND('FIN1-SOURCE'!BR73="K",'FIN1-SOURCE'!BR89="K",'FIN1-SOURCE'!BR123="K"),OR('FIN1-SOURCE'!BR73="O",'FIN1-SOURCE'!BR89="O",'FIN1-SOURCE'!BR123="O")),"",SUM('FIN1-SOURCE'!BQ73,'FIN1-SOURCE'!BQ89,'FIN1-SOURCE'!BQ123))</f>
        <v/>
      </c>
      <c r="I1707" s="280" t="str">
        <f>IF(AND(OR(AND('FIN1-SOURCE'!BR73="O",'FIN1-SOURCE'!BR89="O",'FIN1-SOURCE'!BR123="O"),AND('FIN1-SOURCE'!BR73="K",'FIN1-SOURCE'!BR89="K",'FIN1-SOURCE'!BR123="K")),SUM('FIN1-SOURCE'!BQ73,'FIN1-SOURCE'!BQ89,'FIN1-SOURCE'!BQ123)=0,ISNUMBER('FIN1-SOURCE'!BQ130)),"",IF(OR('FIN1-SOURCE'!BR73="O",'FIN1-SOURCE'!BR89="O",'FIN1-SOURCE'!BR123="O"),"O",IF(AND('FIN1-SOURCE'!BR73='FIN1-SOURCE'!BR89,'FIN1-SOURCE'!BR89='FIN1-SOURCE'!BR123,OR('FIN1-SOURCE'!BR73="K",'FIN1-SOURCE'!BR73="W",'FIN1-SOURCE'!BR73="M")), UPPER('FIN1-SOURCE'!BR73),"")))</f>
        <v/>
      </c>
      <c r="J1707" s="281" t="s">
        <v>711</v>
      </c>
      <c r="K1707" s="280" t="str">
        <f>IF(AND(ISBLANK('FIN1-SOURCE'!BQ130),$L$1707&lt;&gt;"M"),"",'FIN1-SOURCE'!BQ130)</f>
        <v/>
      </c>
      <c r="L1707" s="280" t="str">
        <f>IF(ISBLANK('FIN1-SOURCE'!BR130),"",'FIN1-SOURCE'!BR130)</f>
        <v/>
      </c>
      <c r="M1707" s="257" t="str">
        <f t="shared" si="27"/>
        <v>OK</v>
      </c>
      <c r="N1707" s="15"/>
    </row>
    <row r="1708" spans="1:14" ht="45" x14ac:dyDescent="0.25">
      <c r="A1708" s="257" t="s">
        <v>834</v>
      </c>
      <c r="B1708" s="257" t="s">
        <v>8210</v>
      </c>
      <c r="C1708" s="257" t="s">
        <v>688</v>
      </c>
      <c r="D1708" s="277" t="s">
        <v>8211</v>
      </c>
      <c r="E1708" s="278" t="s">
        <v>711</v>
      </c>
      <c r="F1708" s="279" t="s">
        <v>688</v>
      </c>
      <c r="G1708" s="277" t="s">
        <v>3783</v>
      </c>
      <c r="H1708" s="280" t="str">
        <f>IF(OR(AND('FIN1-SOURCE'!BQ74="",'FIN1-SOURCE'!BR74=""),AND('FIN1-SOURCE'!BQ90="",'FIN1-SOURCE'!BR90=""),AND('FIN1-SOURCE'!BQ124="",'FIN1-SOURCE'!BR124=""),AND('FIN1-SOURCE'!BR74="K",'FIN1-SOURCE'!BR90="K",'FIN1-SOURCE'!BR124="K"),OR('FIN1-SOURCE'!BR74="O",'FIN1-SOURCE'!BR90="O",'FIN1-SOURCE'!BR124="O")),"",SUM('FIN1-SOURCE'!BQ74,'FIN1-SOURCE'!BQ90,'FIN1-SOURCE'!BQ124))</f>
        <v/>
      </c>
      <c r="I1708" s="280" t="str">
        <f>IF(AND(OR(AND('FIN1-SOURCE'!BR74="O",'FIN1-SOURCE'!BR90="O",'FIN1-SOURCE'!BR124="O"),AND('FIN1-SOURCE'!BR74="K",'FIN1-SOURCE'!BR90="K",'FIN1-SOURCE'!BR124="K")),SUM('FIN1-SOURCE'!BQ74,'FIN1-SOURCE'!BQ90,'FIN1-SOURCE'!BQ124)=0,ISNUMBER('FIN1-SOURCE'!BQ131)),"",IF(OR('FIN1-SOURCE'!BR74="O",'FIN1-SOURCE'!BR90="O",'FIN1-SOURCE'!BR124="O"),"O",IF(AND('FIN1-SOURCE'!BR74='FIN1-SOURCE'!BR90,'FIN1-SOURCE'!BR90='FIN1-SOURCE'!BR124,OR('FIN1-SOURCE'!BR74="K",'FIN1-SOURCE'!BR74="W",'FIN1-SOURCE'!BR74="M")), UPPER('FIN1-SOURCE'!BR74),"")))</f>
        <v/>
      </c>
      <c r="J1708" s="281" t="s">
        <v>711</v>
      </c>
      <c r="K1708" s="280" t="str">
        <f>IF(AND(ISBLANK('FIN1-SOURCE'!BQ131),$L$1708&lt;&gt;"M"),"",'FIN1-SOURCE'!BQ131)</f>
        <v/>
      </c>
      <c r="L1708" s="280" t="str">
        <f>IF(ISBLANK('FIN1-SOURCE'!BR131),"",'FIN1-SOURCE'!BR131)</f>
        <v/>
      </c>
      <c r="M1708" s="257" t="str">
        <f t="shared" si="27"/>
        <v>OK</v>
      </c>
      <c r="N1708" s="15"/>
    </row>
    <row r="1709" spans="1:14" ht="45" x14ac:dyDescent="0.25">
      <c r="A1709" s="257" t="s">
        <v>834</v>
      </c>
      <c r="B1709" s="257" t="s">
        <v>8212</v>
      </c>
      <c r="C1709" s="257" t="s">
        <v>688</v>
      </c>
      <c r="D1709" s="277" t="s">
        <v>8213</v>
      </c>
      <c r="E1709" s="278" t="s">
        <v>711</v>
      </c>
      <c r="F1709" s="279" t="s">
        <v>688</v>
      </c>
      <c r="G1709" s="277" t="s">
        <v>3784</v>
      </c>
      <c r="H1709" s="280" t="str">
        <f>IF(OR(AND('FIN1-SOURCE'!BQ75="",'FIN1-SOURCE'!BR75=""),AND('FIN1-SOURCE'!BQ91="",'FIN1-SOURCE'!BR91=""),AND('FIN1-SOURCE'!BQ125="",'FIN1-SOURCE'!BR125=""),AND('FIN1-SOURCE'!BR75="K",'FIN1-SOURCE'!BR91="K",'FIN1-SOURCE'!BR125="K"),OR('FIN1-SOURCE'!BR75="O",'FIN1-SOURCE'!BR91="O",'FIN1-SOURCE'!BR125="O")),"",SUM('FIN1-SOURCE'!BQ75,'FIN1-SOURCE'!BQ91,'FIN1-SOURCE'!BQ125))</f>
        <v/>
      </c>
      <c r="I1709" s="280" t="str">
        <f>IF(AND(OR(AND('FIN1-SOURCE'!BR75="O",'FIN1-SOURCE'!BR91="O",'FIN1-SOURCE'!BR125="O"),AND('FIN1-SOURCE'!BR75="K",'FIN1-SOURCE'!BR91="K",'FIN1-SOURCE'!BR125="K")),SUM('FIN1-SOURCE'!BQ75,'FIN1-SOURCE'!BQ91,'FIN1-SOURCE'!BQ125)=0,ISNUMBER('FIN1-SOURCE'!BQ132)),"",IF(OR('FIN1-SOURCE'!BR75="O",'FIN1-SOURCE'!BR91="O",'FIN1-SOURCE'!BR125="O"),"O",IF(AND('FIN1-SOURCE'!BR75='FIN1-SOURCE'!BR91,'FIN1-SOURCE'!BR91='FIN1-SOURCE'!BR125,OR('FIN1-SOURCE'!BR75="K",'FIN1-SOURCE'!BR75="W",'FIN1-SOURCE'!BR75="M")), UPPER('FIN1-SOURCE'!BR75),"")))</f>
        <v/>
      </c>
      <c r="J1709" s="281" t="s">
        <v>711</v>
      </c>
      <c r="K1709" s="280" t="str">
        <f>IF(AND(ISBLANK('FIN1-SOURCE'!BQ132),$L$1709&lt;&gt;"M"),"",'FIN1-SOURCE'!BQ132)</f>
        <v/>
      </c>
      <c r="L1709" s="280" t="str">
        <f>IF(ISBLANK('FIN1-SOURCE'!BR132),"",'FIN1-SOURCE'!BR132)</f>
        <v/>
      </c>
      <c r="M1709" s="257" t="str">
        <f t="shared" si="27"/>
        <v>OK</v>
      </c>
      <c r="N1709" s="15"/>
    </row>
    <row r="1710" spans="1:14" ht="33.75" x14ac:dyDescent="0.25">
      <c r="A1710" s="257" t="s">
        <v>834</v>
      </c>
      <c r="B1710" s="257" t="s">
        <v>8214</v>
      </c>
      <c r="C1710" s="257" t="s">
        <v>688</v>
      </c>
      <c r="D1710" s="277" t="s">
        <v>8215</v>
      </c>
      <c r="E1710" s="278" t="s">
        <v>711</v>
      </c>
      <c r="F1710" s="279" t="s">
        <v>688</v>
      </c>
      <c r="G1710" s="277" t="s">
        <v>3785</v>
      </c>
      <c r="H1710" s="280" t="str">
        <f>IF(OR(AND('FIN1-SOURCE'!BQ77="",'FIN1-SOURCE'!BR77=""),AND('FIN1-SOURCE'!BQ126="",'FIN1-SOURCE'!BR126=""),AND('FIN1-SOURCE'!BR77="K",'FIN1-SOURCE'!BR126="K"),OR('FIN1-SOURCE'!BR77="O",'FIN1-SOURCE'!BR126="O")),"",SUM('FIN1-SOURCE'!BQ77,'FIN1-SOURCE'!BQ126))</f>
        <v/>
      </c>
      <c r="I1710" s="280" t="str">
        <f>IF(AND(OR(AND('FIN1-SOURCE'!BR77="O",'FIN1-SOURCE'!BR126="O"),AND('FIN1-SOURCE'!BR77="K",'FIN1-SOURCE'!BR126="K")),SUM('FIN1-SOURCE'!BQ77,'FIN1-SOURCE'!BQ126)=0,ISNUMBER('FIN1-SOURCE'!BQ133)),"",IF(OR('FIN1-SOURCE'!BR77="O",'FIN1-SOURCE'!BR126="O"),"O",IF(AND('FIN1-SOURCE'!BR77='FIN1-SOURCE'!BR126,OR('FIN1-SOURCE'!BR77="K",'FIN1-SOURCE'!BR77="W",'FIN1-SOURCE'!BR77="M")), UPPER('FIN1-SOURCE'!BR77),"")))</f>
        <v/>
      </c>
      <c r="J1710" s="281" t="s">
        <v>711</v>
      </c>
      <c r="K1710" s="280" t="str">
        <f>IF(AND(ISBLANK('FIN1-SOURCE'!BQ133),$L$1710&lt;&gt;"M"),"",'FIN1-SOURCE'!BQ133)</f>
        <v/>
      </c>
      <c r="L1710" s="280" t="str">
        <f>IF(ISBLANK('FIN1-SOURCE'!BR133),"",'FIN1-SOURCE'!BR133)</f>
        <v/>
      </c>
      <c r="M1710" s="257" t="str">
        <f t="shared" si="27"/>
        <v>OK</v>
      </c>
      <c r="N1710" s="15"/>
    </row>
    <row r="1711" spans="1:14" ht="45" x14ac:dyDescent="0.25">
      <c r="A1711" s="257" t="s">
        <v>834</v>
      </c>
      <c r="B1711" s="257" t="s">
        <v>8216</v>
      </c>
      <c r="C1711" s="257" t="s">
        <v>688</v>
      </c>
      <c r="D1711" s="277" t="s">
        <v>8217</v>
      </c>
      <c r="E1711" s="278" t="s">
        <v>711</v>
      </c>
      <c r="F1711" s="279" t="s">
        <v>688</v>
      </c>
      <c r="G1711" s="277" t="s">
        <v>3786</v>
      </c>
      <c r="H1711" s="280" t="str">
        <f>IF(OR(AND('FIN1-SOURCE'!BQ78="",'FIN1-SOURCE'!BR78=""),AND('FIN1-SOURCE'!BQ92="",'FIN1-SOURCE'!BR92=""),AND('FIN1-SOURCE'!BQ116="",'FIN1-SOURCE'!BR116=""),AND('FIN1-SOURCE'!BR78="K",'FIN1-SOURCE'!BR92="K",'FIN1-SOURCE'!BR116="K"),OR('FIN1-SOURCE'!BR78="O",'FIN1-SOURCE'!BR92="O",'FIN1-SOURCE'!BR116="O")),"",SUM('FIN1-SOURCE'!BQ78,'FIN1-SOURCE'!BQ92,'FIN1-SOURCE'!BQ116))</f>
        <v/>
      </c>
      <c r="I1711" s="280" t="str">
        <f>IF(AND(OR(AND('FIN1-SOURCE'!BR78="O",'FIN1-SOURCE'!BR92="O",'FIN1-SOURCE'!BR116="O"),AND('FIN1-SOURCE'!BR78="K",'FIN1-SOURCE'!BR92="K",'FIN1-SOURCE'!BR116="K")),SUM('FIN1-SOURCE'!BQ78,'FIN1-SOURCE'!BQ92,'FIN1-SOURCE'!BQ116)=0,ISNUMBER('FIN1-SOURCE'!BQ134)),"",IF(OR('FIN1-SOURCE'!BR78="O",'FIN1-SOURCE'!BR92="O",'FIN1-SOURCE'!BR116="O"),"O",IF(AND('FIN1-SOURCE'!BR78='FIN1-SOURCE'!BR92,'FIN1-SOURCE'!BR92='FIN1-SOURCE'!BR116,OR('FIN1-SOURCE'!BR78="K",'FIN1-SOURCE'!BR78="W",'FIN1-SOURCE'!BR78="M")), UPPER('FIN1-SOURCE'!BR78),"")))</f>
        <v/>
      </c>
      <c r="J1711" s="281" t="s">
        <v>711</v>
      </c>
      <c r="K1711" s="280" t="str">
        <f>IF(AND(ISBLANK('FIN1-SOURCE'!BQ134),$L$1711&lt;&gt;"M"),"",'FIN1-SOURCE'!BQ134)</f>
        <v/>
      </c>
      <c r="L1711" s="280" t="str">
        <f>IF(ISBLANK('FIN1-SOURCE'!BR134),"",'FIN1-SOURCE'!BR134)</f>
        <v/>
      </c>
      <c r="M1711" s="257" t="str">
        <f t="shared" si="27"/>
        <v>OK</v>
      </c>
      <c r="N1711" s="15"/>
    </row>
    <row r="1712" spans="1:14" ht="33.75" x14ac:dyDescent="0.25">
      <c r="A1712" s="257" t="s">
        <v>834</v>
      </c>
      <c r="B1712" s="257" t="s">
        <v>8218</v>
      </c>
      <c r="C1712" s="257" t="s">
        <v>688</v>
      </c>
      <c r="D1712" s="277" t="s">
        <v>8219</v>
      </c>
      <c r="E1712" s="278" t="s">
        <v>711</v>
      </c>
      <c r="F1712" s="279" t="s">
        <v>688</v>
      </c>
      <c r="G1712" s="277" t="s">
        <v>8220</v>
      </c>
      <c r="H1712" s="280" t="str">
        <f>IF(OR(AND('FIN1-SOURCE'!BQ107="",'FIN1-SOURCE'!BR107=""),AND('FIN1-SOURCE'!BQ132="",'FIN1-SOURCE'!BR132=""),AND('FIN1-SOURCE'!BR107="K",'FIN1-SOURCE'!BR132="K"),OR('FIN1-SOURCE'!BR107="O",'FIN1-SOURCE'!BR132="O")),"",SUM('FIN1-SOURCE'!BQ107,'FIN1-SOURCE'!BQ132))</f>
        <v/>
      </c>
      <c r="I1712" s="280" t="str">
        <f>IF(AND(OR(AND('FIN1-SOURCE'!BR107="O",'FIN1-SOURCE'!BR132="O"),AND('FIN1-SOURCE'!BR107="K",'FIN1-SOURCE'!BR132="K")),SUM('FIN1-SOURCE'!BQ107,'FIN1-SOURCE'!BQ132)=0,ISNUMBER('FIN1-SOURCE'!BQ135)),"",IF(OR('FIN1-SOURCE'!BR107="O",'FIN1-SOURCE'!BR132="O"),"O",IF(AND('FIN1-SOURCE'!BR107='FIN1-SOURCE'!BR132,OR('FIN1-SOURCE'!BR107="K",'FIN1-SOURCE'!BR107="W",'FIN1-SOURCE'!BR107="M")), UPPER('FIN1-SOURCE'!BR107),"")))</f>
        <v/>
      </c>
      <c r="J1712" s="281" t="s">
        <v>711</v>
      </c>
      <c r="K1712" s="280" t="str">
        <f>IF(AND(ISBLANK('FIN1-SOURCE'!BQ135),$L$1712&lt;&gt;"M"),"",'FIN1-SOURCE'!BQ135)</f>
        <v/>
      </c>
      <c r="L1712" s="280" t="str">
        <f>IF(ISBLANK('FIN1-SOURCE'!BR135),"",'FIN1-SOURCE'!BR135)</f>
        <v/>
      </c>
      <c r="M1712" s="257" t="str">
        <f t="shared" si="27"/>
        <v>OK</v>
      </c>
      <c r="N1712" s="15"/>
    </row>
    <row r="1713" spans="1:14" ht="33.75" x14ac:dyDescent="0.25">
      <c r="A1713" s="257" t="s">
        <v>834</v>
      </c>
      <c r="B1713" s="257" t="s">
        <v>3787</v>
      </c>
      <c r="C1713" s="257" t="s">
        <v>688</v>
      </c>
      <c r="D1713" s="277" t="s">
        <v>1268</v>
      </c>
      <c r="E1713" s="278" t="s">
        <v>711</v>
      </c>
      <c r="F1713" s="279" t="s">
        <v>688</v>
      </c>
      <c r="G1713" s="277" t="s">
        <v>1269</v>
      </c>
      <c r="H1713" s="280" t="str">
        <f>IF(OR(AND('FIN1-SOURCE'!BN31="",'FIN1-SOURCE'!BO31=""),AND('FIN1-SOURCE'!BQ31="",'FIN1-SOURCE'!BR31=""),AND('FIN1-SOURCE'!BO31="K",'FIN1-SOURCE'!BR31="K"),OR('FIN1-SOURCE'!BO31="O",'FIN1-SOURCE'!BR31="O")),"",SUM('FIN1-SOURCE'!BN31,'FIN1-SOURCE'!BQ31))</f>
        <v/>
      </c>
      <c r="I1713" s="280" t="str">
        <f xml:space="preserve"> IF(AND(OR(AND('FIN1-SOURCE'!BO31="O",'FIN1-SOURCE'!BR31="O"),AND('FIN1-SOURCE'!BO31="K",'FIN1-SOURCE'!BR31="K")),SUM('FIN1-SOURCE'!BN31,'FIN1-SOURCE'!BQ31)=0,ISNUMBER('FIN1-SOURCE'!BT31)),"",IF(OR('FIN1-SOURCE'!BO31="O",'FIN1-SOURCE'!BR31="O"),"O",IF(AND('FIN1-SOURCE'!BO31='FIN1-SOURCE'!BR31,OR('FIN1-SOURCE'!BO31="K",'FIN1-SOURCE'!BO31="W",'FIN1-SOURCE'!BO31="M")),UPPER( 'FIN1-SOURCE'!BO31),"")))</f>
        <v/>
      </c>
      <c r="J1713" s="281" t="s">
        <v>711</v>
      </c>
      <c r="K1713" s="280" t="str">
        <f>IF(AND(ISBLANK('FIN1-SOURCE'!BT31),$L$1713&lt;&gt;"M"),"",'FIN1-SOURCE'!BT31)</f>
        <v/>
      </c>
      <c r="L1713" s="280" t="str">
        <f>IF(ISBLANK('FIN1-SOURCE'!BU31),"",'FIN1-SOURCE'!BU31)</f>
        <v/>
      </c>
      <c r="M1713" s="257" t="str">
        <f t="shared" ref="M1713:M1776" si="28">IF(AND(ISNUMBER(H1713),ISNUMBER(K1713)),IF(OR(ROUND(H1713,0)&lt;&gt;ROUND(K1713,0),I1713&lt;&gt;L1713),"Check","OK"),IF(OR(AND(H1713&lt;&gt;K1713,I1713&lt;&gt;"M",L1713&lt;&gt;"M"),I1713&lt;&gt;L1713),"Check","OK"))</f>
        <v>OK</v>
      </c>
      <c r="N1713" s="15"/>
    </row>
    <row r="1714" spans="1:14" ht="33.75" x14ac:dyDescent="0.25">
      <c r="A1714" s="257" t="s">
        <v>834</v>
      </c>
      <c r="B1714" s="257" t="s">
        <v>3788</v>
      </c>
      <c r="C1714" s="257" t="s">
        <v>688</v>
      </c>
      <c r="D1714" s="277" t="s">
        <v>1271</v>
      </c>
      <c r="E1714" s="278" t="s">
        <v>711</v>
      </c>
      <c r="F1714" s="279" t="s">
        <v>688</v>
      </c>
      <c r="G1714" s="277" t="s">
        <v>1272</v>
      </c>
      <c r="H1714" s="280" t="str">
        <f>IF(OR(AND('FIN1-SOURCE'!BN32="",'FIN1-SOURCE'!BO32=""),AND('FIN1-SOURCE'!BQ32="",'FIN1-SOURCE'!BR32=""),AND('FIN1-SOURCE'!BO32="K",'FIN1-SOURCE'!BR32="K"),OR('FIN1-SOURCE'!BO32="O",'FIN1-SOURCE'!BR32="O")),"",SUM('FIN1-SOURCE'!BN32,'FIN1-SOURCE'!BQ32))</f>
        <v/>
      </c>
      <c r="I1714" s="280" t="str">
        <f xml:space="preserve"> IF(AND(OR(AND('FIN1-SOURCE'!BO32="O",'FIN1-SOURCE'!BR32="O"),AND('FIN1-SOURCE'!BO32="K",'FIN1-SOURCE'!BR32="K")),SUM('FIN1-SOURCE'!BN32,'FIN1-SOURCE'!BQ32)=0,ISNUMBER('FIN1-SOURCE'!BT32)),"",IF(OR('FIN1-SOURCE'!BO32="O",'FIN1-SOURCE'!BR32="O"),"O",IF(AND('FIN1-SOURCE'!BO32='FIN1-SOURCE'!BR32,OR('FIN1-SOURCE'!BO32="K",'FIN1-SOURCE'!BO32="W",'FIN1-SOURCE'!BO32="M")),UPPER( 'FIN1-SOURCE'!BO32),"")))</f>
        <v/>
      </c>
      <c r="J1714" s="281" t="s">
        <v>711</v>
      </c>
      <c r="K1714" s="280" t="str">
        <f>IF(AND(ISBLANK('FIN1-SOURCE'!BT32),$L$1714&lt;&gt;"M"),"",'FIN1-SOURCE'!BT32)</f>
        <v/>
      </c>
      <c r="L1714" s="280" t="str">
        <f>IF(ISBLANK('FIN1-SOURCE'!BU32),"",'FIN1-SOURCE'!BU32)</f>
        <v/>
      </c>
      <c r="M1714" s="257" t="str">
        <f t="shared" si="28"/>
        <v>OK</v>
      </c>
      <c r="N1714" s="15"/>
    </row>
    <row r="1715" spans="1:14" ht="33.75" x14ac:dyDescent="0.25">
      <c r="A1715" s="257" t="s">
        <v>834</v>
      </c>
      <c r="B1715" s="257" t="s">
        <v>3789</v>
      </c>
      <c r="C1715" s="257" t="s">
        <v>688</v>
      </c>
      <c r="D1715" s="277" t="s">
        <v>1274</v>
      </c>
      <c r="E1715" s="278" t="s">
        <v>711</v>
      </c>
      <c r="F1715" s="279" t="s">
        <v>688</v>
      </c>
      <c r="G1715" s="277" t="s">
        <v>1275</v>
      </c>
      <c r="H1715" s="280" t="str">
        <f>IF(OR(AND('FIN1-SOURCE'!BN33="",'FIN1-SOURCE'!BO33=""),AND('FIN1-SOURCE'!BQ33="",'FIN1-SOURCE'!BR33=""),AND('FIN1-SOURCE'!BO33="K",'FIN1-SOURCE'!BR33="K"),OR('FIN1-SOURCE'!BO33="O",'FIN1-SOURCE'!BR33="O")),"",SUM('FIN1-SOURCE'!BN33,'FIN1-SOURCE'!BQ33))</f>
        <v/>
      </c>
      <c r="I1715" s="280" t="str">
        <f xml:space="preserve"> IF(AND(OR(AND('FIN1-SOURCE'!BO33="O",'FIN1-SOURCE'!BR33="O"),AND('FIN1-SOURCE'!BO33="K",'FIN1-SOURCE'!BR33="K")),SUM('FIN1-SOURCE'!BN33,'FIN1-SOURCE'!BQ33)=0,ISNUMBER('FIN1-SOURCE'!BT33)),"",IF(OR('FIN1-SOURCE'!BO33="O",'FIN1-SOURCE'!BR33="O"),"O",IF(AND('FIN1-SOURCE'!BO33='FIN1-SOURCE'!BR33,OR('FIN1-SOURCE'!BO33="K",'FIN1-SOURCE'!BO33="W",'FIN1-SOURCE'!BO33="M")),UPPER( 'FIN1-SOURCE'!BO33),"")))</f>
        <v/>
      </c>
      <c r="J1715" s="281" t="s">
        <v>711</v>
      </c>
      <c r="K1715" s="280" t="str">
        <f>IF(AND(ISBLANK('FIN1-SOURCE'!BT33),$L$1715&lt;&gt;"M"),"",'FIN1-SOURCE'!BT33)</f>
        <v/>
      </c>
      <c r="L1715" s="280" t="str">
        <f>IF(ISBLANK('FIN1-SOURCE'!BU33),"",'FIN1-SOURCE'!BU33)</f>
        <v/>
      </c>
      <c r="M1715" s="257" t="str">
        <f t="shared" si="28"/>
        <v>OK</v>
      </c>
      <c r="N1715" s="15"/>
    </row>
    <row r="1716" spans="1:14" ht="33.75" x14ac:dyDescent="0.25">
      <c r="A1716" s="257" t="s">
        <v>834</v>
      </c>
      <c r="B1716" s="257" t="s">
        <v>3790</v>
      </c>
      <c r="C1716" s="257" t="s">
        <v>688</v>
      </c>
      <c r="D1716" s="277" t="s">
        <v>3791</v>
      </c>
      <c r="E1716" s="278" t="s">
        <v>711</v>
      </c>
      <c r="F1716" s="279" t="s">
        <v>688</v>
      </c>
      <c r="G1716" s="277" t="s">
        <v>1278</v>
      </c>
      <c r="H1716" s="280" t="str">
        <f>IF(OR(AND('FIN1-SOURCE'!BT32="",'FIN1-SOURCE'!BU32=""),AND('FIN1-SOURCE'!BT33="",'FIN1-SOURCE'!BU33=""),AND('FIN1-SOURCE'!BU32="K",'FIN1-SOURCE'!BU33="K"),OR('FIN1-SOURCE'!BU32="O",'FIN1-SOURCE'!BU33="O")),"",SUM('FIN1-SOURCE'!BT32,'FIN1-SOURCE'!BT33))</f>
        <v/>
      </c>
      <c r="I1716" s="280" t="str">
        <f>IF(AND(OR(AND('FIN1-SOURCE'!BU32="O",'FIN1-SOURCE'!BU33="O"),AND('FIN1-SOURCE'!BU32="K",'FIN1-SOURCE'!BU33="K")),SUM('FIN1-SOURCE'!BT32,'FIN1-SOURCE'!BT33)=0,ISNUMBER('FIN1-SOURCE'!BT34)),"",IF(OR('FIN1-SOURCE'!BU32="O",'FIN1-SOURCE'!BU33="O"),"O",IF(AND('FIN1-SOURCE'!BU32='FIN1-SOURCE'!BU33,OR('FIN1-SOURCE'!BU32="K",'FIN1-SOURCE'!BU32="W",'FIN1-SOURCE'!BU32="M")), UPPER('FIN1-SOURCE'!BU32),"")))</f>
        <v/>
      </c>
      <c r="J1716" s="281" t="s">
        <v>711</v>
      </c>
      <c r="K1716" s="280" t="str">
        <f>IF(AND(ISBLANK('FIN1-SOURCE'!BT34),$L$1716&lt;&gt;"M"),"",'FIN1-SOURCE'!BT34)</f>
        <v/>
      </c>
      <c r="L1716" s="280" t="str">
        <f>IF(ISBLANK('FIN1-SOURCE'!BU34),"",'FIN1-SOURCE'!BU34)</f>
        <v/>
      </c>
      <c r="M1716" s="257" t="str">
        <f t="shared" si="28"/>
        <v>OK</v>
      </c>
      <c r="N1716" s="15"/>
    </row>
    <row r="1717" spans="1:14" ht="33.75" x14ac:dyDescent="0.25">
      <c r="A1717" s="257" t="s">
        <v>834</v>
      </c>
      <c r="B1717" s="257" t="s">
        <v>3792</v>
      </c>
      <c r="C1717" s="257" t="s">
        <v>688</v>
      </c>
      <c r="D1717" s="277" t="s">
        <v>3793</v>
      </c>
      <c r="E1717" s="278" t="s">
        <v>711</v>
      </c>
      <c r="F1717" s="279" t="s">
        <v>688</v>
      </c>
      <c r="G1717" s="277" t="s">
        <v>1281</v>
      </c>
      <c r="H1717" s="280" t="str">
        <f>IF(OR(AND('FIN1-SOURCE'!BT31="",'FIN1-SOURCE'!BU31=""),AND('FIN1-SOURCE'!BT34="",'FIN1-SOURCE'!BU34=""),AND('FIN1-SOURCE'!BU31="K",'FIN1-SOURCE'!BU34="K"),OR('FIN1-SOURCE'!BU31="O",'FIN1-SOURCE'!BU34="O")),"",SUM('FIN1-SOURCE'!BT31,'FIN1-SOURCE'!BT34))</f>
        <v/>
      </c>
      <c r="I1717" s="280" t="str">
        <f>IF(AND(OR(AND('FIN1-SOURCE'!BU31="O",'FIN1-SOURCE'!BU34="O"),AND('FIN1-SOURCE'!BU31="K",'FIN1-SOURCE'!BU34="K")),SUM('FIN1-SOURCE'!BT31,'FIN1-SOURCE'!BT34)=0,ISNUMBER('FIN1-SOURCE'!BT35)),"",IF(OR('FIN1-SOURCE'!BU31="O",'FIN1-SOURCE'!BU34="O"),"O",IF(AND('FIN1-SOURCE'!BU31='FIN1-SOURCE'!BU34,OR('FIN1-SOURCE'!BU31="K",'FIN1-SOURCE'!BU31="W",'FIN1-SOURCE'!BU31="M")), UPPER('FIN1-SOURCE'!BU31),"")))</f>
        <v/>
      </c>
      <c r="J1717" s="281" t="s">
        <v>711</v>
      </c>
      <c r="K1717" s="280" t="str">
        <f>IF(AND(ISBLANK('FIN1-SOURCE'!BT35),$L$1717&lt;&gt;"M"),"",'FIN1-SOURCE'!BT35)</f>
        <v/>
      </c>
      <c r="L1717" s="280" t="str">
        <f>IF(ISBLANK('FIN1-SOURCE'!BU35),"",'FIN1-SOURCE'!BU35)</f>
        <v/>
      </c>
      <c r="M1717" s="257" t="str">
        <f t="shared" si="28"/>
        <v>OK</v>
      </c>
      <c r="N1717" s="15"/>
    </row>
    <row r="1718" spans="1:14" ht="33.75" x14ac:dyDescent="0.25">
      <c r="A1718" s="257" t="s">
        <v>834</v>
      </c>
      <c r="B1718" s="257" t="s">
        <v>3794</v>
      </c>
      <c r="C1718" s="257" t="s">
        <v>688</v>
      </c>
      <c r="D1718" s="277" t="s">
        <v>1283</v>
      </c>
      <c r="E1718" s="278" t="s">
        <v>711</v>
      </c>
      <c r="F1718" s="279" t="s">
        <v>688</v>
      </c>
      <c r="G1718" s="277" t="s">
        <v>1284</v>
      </c>
      <c r="H1718" s="280" t="str">
        <f>IF(OR(AND('FIN1-SOURCE'!BN36="",'FIN1-SOURCE'!BO36=""),AND('FIN1-SOURCE'!BQ36="",'FIN1-SOURCE'!BR36=""),AND('FIN1-SOURCE'!BO36="K",'FIN1-SOURCE'!BR36="K"),OR('FIN1-SOURCE'!BO36="O",'FIN1-SOURCE'!BR36="O")),"",SUM('FIN1-SOURCE'!BN36,'FIN1-SOURCE'!BQ36))</f>
        <v/>
      </c>
      <c r="I1718" s="280" t="str">
        <f xml:space="preserve"> IF(AND(OR(AND('FIN1-SOURCE'!BO36="O",'FIN1-SOURCE'!BR36="O"),AND('FIN1-SOURCE'!BO36="K",'FIN1-SOURCE'!BR36="K")),SUM('FIN1-SOURCE'!BN36,'FIN1-SOURCE'!BQ36)=0,ISNUMBER('FIN1-SOURCE'!BT36)),"",IF(OR('FIN1-SOURCE'!BO36="O",'FIN1-SOURCE'!BR36="O"),"O",IF(AND('FIN1-SOURCE'!BO36='FIN1-SOURCE'!BR36,OR('FIN1-SOURCE'!BO36="K",'FIN1-SOURCE'!BO36="W",'FIN1-SOURCE'!BO36="M")),UPPER( 'FIN1-SOURCE'!BO36),"")))</f>
        <v/>
      </c>
      <c r="J1718" s="281" t="s">
        <v>711</v>
      </c>
      <c r="K1718" s="280" t="str">
        <f>IF(AND(ISBLANK('FIN1-SOURCE'!BT36),$L$1718&lt;&gt;"M"),"",'FIN1-SOURCE'!BT36)</f>
        <v/>
      </c>
      <c r="L1718" s="280" t="str">
        <f>IF(ISBLANK('FIN1-SOURCE'!BU36),"",'FIN1-SOURCE'!BU36)</f>
        <v/>
      </c>
      <c r="M1718" s="257" t="str">
        <f t="shared" si="28"/>
        <v>OK</v>
      </c>
      <c r="N1718" s="15"/>
    </row>
    <row r="1719" spans="1:14" ht="33.75" x14ac:dyDescent="0.25">
      <c r="A1719" s="257" t="s">
        <v>834</v>
      </c>
      <c r="B1719" s="257" t="s">
        <v>3795</v>
      </c>
      <c r="C1719" s="257" t="s">
        <v>688</v>
      </c>
      <c r="D1719" s="277" t="s">
        <v>1286</v>
      </c>
      <c r="E1719" s="278" t="s">
        <v>711</v>
      </c>
      <c r="F1719" s="279" t="s">
        <v>688</v>
      </c>
      <c r="G1719" s="277" t="s">
        <v>1287</v>
      </c>
      <c r="H1719" s="280" t="str">
        <f>IF(OR(AND('FIN1-SOURCE'!BN37="",'FIN1-SOURCE'!BO37=""),AND('FIN1-SOURCE'!BQ37="",'FIN1-SOURCE'!BR37=""),AND('FIN1-SOURCE'!BO37="K",'FIN1-SOURCE'!BR37="K"),OR('FIN1-SOURCE'!BO37="O",'FIN1-SOURCE'!BR37="O")),"",SUM('FIN1-SOURCE'!BN37,'FIN1-SOURCE'!BQ37))</f>
        <v/>
      </c>
      <c r="I1719" s="280" t="str">
        <f xml:space="preserve"> IF(AND(OR(AND('FIN1-SOURCE'!BO37="O",'FIN1-SOURCE'!BR37="O"),AND('FIN1-SOURCE'!BO37="K",'FIN1-SOURCE'!BR37="K")),SUM('FIN1-SOURCE'!BN37,'FIN1-SOURCE'!BQ37)=0,ISNUMBER('FIN1-SOURCE'!BT37)),"",IF(OR('FIN1-SOURCE'!BO37="O",'FIN1-SOURCE'!BR37="O"),"O",IF(AND('FIN1-SOURCE'!BO37='FIN1-SOURCE'!BR37,OR('FIN1-SOURCE'!BO37="K",'FIN1-SOURCE'!BO37="W",'FIN1-SOURCE'!BO37="M")),UPPER( 'FIN1-SOURCE'!BO37),"")))</f>
        <v/>
      </c>
      <c r="J1719" s="281" t="s">
        <v>711</v>
      </c>
      <c r="K1719" s="280" t="str">
        <f>IF(AND(ISBLANK('FIN1-SOURCE'!BT37),$L$1719&lt;&gt;"M"),"",'FIN1-SOURCE'!BT37)</f>
        <v/>
      </c>
      <c r="L1719" s="280" t="str">
        <f>IF(ISBLANK('FIN1-SOURCE'!BU37),"",'FIN1-SOURCE'!BU37)</f>
        <v/>
      </c>
      <c r="M1719" s="257" t="str">
        <f t="shared" si="28"/>
        <v>OK</v>
      </c>
      <c r="N1719" s="15"/>
    </row>
    <row r="1720" spans="1:14" ht="33.75" x14ac:dyDescent="0.25">
      <c r="A1720" s="257" t="s">
        <v>834</v>
      </c>
      <c r="B1720" s="257" t="s">
        <v>3796</v>
      </c>
      <c r="C1720" s="257" t="s">
        <v>688</v>
      </c>
      <c r="D1720" s="277" t="s">
        <v>1289</v>
      </c>
      <c r="E1720" s="278" t="s">
        <v>711</v>
      </c>
      <c r="F1720" s="279" t="s">
        <v>688</v>
      </c>
      <c r="G1720" s="277" t="s">
        <v>1290</v>
      </c>
      <c r="H1720" s="280" t="str">
        <f>IF(OR(AND('FIN1-SOURCE'!BN38="",'FIN1-SOURCE'!BO38=""),AND('FIN1-SOURCE'!BQ38="",'FIN1-SOURCE'!BR38=""),AND('FIN1-SOURCE'!BO38="K",'FIN1-SOURCE'!BR38="K"),OR('FIN1-SOURCE'!BO38="O",'FIN1-SOURCE'!BR38="O")),"",SUM('FIN1-SOURCE'!BN38,'FIN1-SOURCE'!BQ38))</f>
        <v/>
      </c>
      <c r="I1720" s="280" t="str">
        <f xml:space="preserve"> IF(AND(OR(AND('FIN1-SOURCE'!BO38="O",'FIN1-SOURCE'!BR38="O"),AND('FIN1-SOURCE'!BO38="K",'FIN1-SOURCE'!BR38="K")),SUM('FIN1-SOURCE'!BN38,'FIN1-SOURCE'!BQ38)=0,ISNUMBER('FIN1-SOURCE'!BT38)),"",IF(OR('FIN1-SOURCE'!BO38="O",'FIN1-SOURCE'!BR38="O"),"O",IF(AND('FIN1-SOURCE'!BO38='FIN1-SOURCE'!BR38,OR('FIN1-SOURCE'!BO38="K",'FIN1-SOURCE'!BO38="W",'FIN1-SOURCE'!BO38="M")),UPPER( 'FIN1-SOURCE'!BO38),"")))</f>
        <v/>
      </c>
      <c r="J1720" s="281" t="s">
        <v>711</v>
      </c>
      <c r="K1720" s="280" t="str">
        <f>IF(AND(ISBLANK('FIN1-SOURCE'!BT38),$L$1720&lt;&gt;"M"),"",'FIN1-SOURCE'!BT38)</f>
        <v/>
      </c>
      <c r="L1720" s="280" t="str">
        <f>IF(ISBLANK('FIN1-SOURCE'!BU38),"",'FIN1-SOURCE'!BU38)</f>
        <v/>
      </c>
      <c r="M1720" s="257" t="str">
        <f t="shared" si="28"/>
        <v>OK</v>
      </c>
      <c r="N1720" s="15"/>
    </row>
    <row r="1721" spans="1:14" ht="33.75" x14ac:dyDescent="0.25">
      <c r="A1721" s="257" t="s">
        <v>834</v>
      </c>
      <c r="B1721" s="257" t="s">
        <v>3797</v>
      </c>
      <c r="C1721" s="257" t="s">
        <v>688</v>
      </c>
      <c r="D1721" s="277" t="s">
        <v>3798</v>
      </c>
      <c r="E1721" s="278" t="s">
        <v>711</v>
      </c>
      <c r="F1721" s="279" t="s">
        <v>688</v>
      </c>
      <c r="G1721" s="277" t="s">
        <v>1293</v>
      </c>
      <c r="H1721" s="280" t="str">
        <f>IF(OR(AND('FIN1-SOURCE'!BT37="",'FIN1-SOURCE'!BU37=""),AND('FIN1-SOURCE'!BT38="",'FIN1-SOURCE'!BU38=""),AND('FIN1-SOURCE'!BU37="K",'FIN1-SOURCE'!BU38="K"),OR('FIN1-SOURCE'!BU37="O",'FIN1-SOURCE'!BU38="O")),"",SUM('FIN1-SOURCE'!BT37,'FIN1-SOURCE'!BT38))</f>
        <v/>
      </c>
      <c r="I1721" s="280" t="str">
        <f>IF(AND(OR(AND('FIN1-SOURCE'!BU37="O",'FIN1-SOURCE'!BU38="O"),AND('FIN1-SOURCE'!BU37="K",'FIN1-SOURCE'!BU38="K")),SUM('FIN1-SOURCE'!BT37,'FIN1-SOURCE'!BT38)=0,ISNUMBER('FIN1-SOURCE'!BT39)),"",IF(OR('FIN1-SOURCE'!BU37="O",'FIN1-SOURCE'!BU38="O"),"O",IF(AND('FIN1-SOURCE'!BU37='FIN1-SOURCE'!BU38,OR('FIN1-SOURCE'!BU37="K",'FIN1-SOURCE'!BU37="W",'FIN1-SOURCE'!BU37="M")), UPPER('FIN1-SOURCE'!BU37),"")))</f>
        <v/>
      </c>
      <c r="J1721" s="281" t="s">
        <v>711</v>
      </c>
      <c r="K1721" s="280" t="str">
        <f>IF(AND(ISBLANK('FIN1-SOURCE'!BT39),$L$1721&lt;&gt;"M"),"",'FIN1-SOURCE'!BT39)</f>
        <v/>
      </c>
      <c r="L1721" s="280" t="str">
        <f>IF(ISBLANK('FIN1-SOURCE'!BU39),"",'FIN1-SOURCE'!BU39)</f>
        <v/>
      </c>
      <c r="M1721" s="257" t="str">
        <f t="shared" si="28"/>
        <v>OK</v>
      </c>
      <c r="N1721" s="15"/>
    </row>
    <row r="1722" spans="1:14" ht="33.75" x14ac:dyDescent="0.25">
      <c r="A1722" s="257" t="s">
        <v>834</v>
      </c>
      <c r="B1722" s="257" t="s">
        <v>3799</v>
      </c>
      <c r="C1722" s="257" t="s">
        <v>688</v>
      </c>
      <c r="D1722" s="277" t="s">
        <v>3800</v>
      </c>
      <c r="E1722" s="278" t="s">
        <v>711</v>
      </c>
      <c r="F1722" s="279" t="s">
        <v>688</v>
      </c>
      <c r="G1722" s="277" t="s">
        <v>1296</v>
      </c>
      <c r="H1722" s="280" t="str">
        <f>IF(OR(AND('FIN1-SOURCE'!BN40="",'FIN1-SOURCE'!BO40=""),AND('FIN1-SOURCE'!BQ40="",'FIN1-SOURCE'!BR40=""),AND('FIN1-SOURCE'!BO40="K",'FIN1-SOURCE'!BR40="K"),OR('FIN1-SOURCE'!BO40="O",'FIN1-SOURCE'!BR40="O")),"",SUM('FIN1-SOURCE'!BN40,'FIN1-SOURCE'!BQ40))</f>
        <v/>
      </c>
      <c r="I1722" s="280" t="str">
        <f xml:space="preserve"> IF(AND(OR(AND('FIN1-SOURCE'!BO40="O",'FIN1-SOURCE'!BR40="O"),AND('FIN1-SOURCE'!BO40="K",'FIN1-SOURCE'!BR40="K")),SUM('FIN1-SOURCE'!BN40,'FIN1-SOURCE'!BQ40)=0,ISNUMBER('FIN1-SOURCE'!BT40)),"",IF(OR('FIN1-SOURCE'!BO40="O",'FIN1-SOURCE'!BR40="O"),"O",IF(AND('FIN1-SOURCE'!BO40='FIN1-SOURCE'!BR40,OR('FIN1-SOURCE'!BO40="K",'FIN1-SOURCE'!BO40="W",'FIN1-SOURCE'!BO40="M")),UPPER( 'FIN1-SOURCE'!BO40),"")))</f>
        <v/>
      </c>
      <c r="J1722" s="281" t="s">
        <v>711</v>
      </c>
      <c r="K1722" s="280" t="str">
        <f>IF(AND(ISBLANK('FIN1-SOURCE'!BT40),$L$1722&lt;&gt;"M"),"",'FIN1-SOURCE'!BT40)</f>
        <v/>
      </c>
      <c r="L1722" s="280" t="str">
        <f>IF(ISBLANK('FIN1-SOURCE'!BU40),"",'FIN1-SOURCE'!BU40)</f>
        <v/>
      </c>
      <c r="M1722" s="257" t="str">
        <f t="shared" si="28"/>
        <v>OK</v>
      </c>
      <c r="N1722" s="15"/>
    </row>
    <row r="1723" spans="1:14" ht="33.75" x14ac:dyDescent="0.25">
      <c r="A1723" s="257" t="s">
        <v>834</v>
      </c>
      <c r="B1723" s="257" t="s">
        <v>3801</v>
      </c>
      <c r="C1723" s="257" t="s">
        <v>688</v>
      </c>
      <c r="D1723" s="277" t="s">
        <v>3802</v>
      </c>
      <c r="E1723" s="278" t="s">
        <v>711</v>
      </c>
      <c r="F1723" s="279" t="s">
        <v>688</v>
      </c>
      <c r="G1723" s="277" t="s">
        <v>1299</v>
      </c>
      <c r="H1723" s="280" t="str">
        <f>IF(OR(AND('FIN1-SOURCE'!BN41="",'FIN1-SOURCE'!BO41=""),AND('FIN1-SOURCE'!BQ41="",'FIN1-SOURCE'!BR41=""),AND('FIN1-SOURCE'!BO41="K",'FIN1-SOURCE'!BR41="K"),OR('FIN1-SOURCE'!BO41="O",'FIN1-SOURCE'!BR41="O")),"",SUM('FIN1-SOURCE'!BN41,'FIN1-SOURCE'!BQ41))</f>
        <v/>
      </c>
      <c r="I1723" s="280" t="str">
        <f xml:space="preserve"> IF(AND(OR(AND('FIN1-SOURCE'!BO41="O",'FIN1-SOURCE'!BR41="O"),AND('FIN1-SOURCE'!BO41="K",'FIN1-SOURCE'!BR41="K")),SUM('FIN1-SOURCE'!BN41,'FIN1-SOURCE'!BQ41)=0,ISNUMBER('FIN1-SOURCE'!BT41)),"",IF(OR('FIN1-SOURCE'!BO41="O",'FIN1-SOURCE'!BR41="O"),"O",IF(AND('FIN1-SOURCE'!BO41='FIN1-SOURCE'!BR41,OR('FIN1-SOURCE'!BO41="K",'FIN1-SOURCE'!BO41="W",'FIN1-SOURCE'!BO41="M")),UPPER( 'FIN1-SOURCE'!BO41),"")))</f>
        <v/>
      </c>
      <c r="J1723" s="281" t="s">
        <v>711</v>
      </c>
      <c r="K1723" s="280" t="str">
        <f>IF(AND(ISBLANK('FIN1-SOURCE'!BT41),$L$1723&lt;&gt;"M"),"",'FIN1-SOURCE'!BT41)</f>
        <v/>
      </c>
      <c r="L1723" s="280" t="str">
        <f>IF(ISBLANK('FIN1-SOURCE'!BU41),"",'FIN1-SOURCE'!BU41)</f>
        <v/>
      </c>
      <c r="M1723" s="257" t="str">
        <f t="shared" si="28"/>
        <v>OK</v>
      </c>
      <c r="N1723" s="15"/>
    </row>
    <row r="1724" spans="1:14" ht="33.75" x14ac:dyDescent="0.25">
      <c r="A1724" s="257" t="s">
        <v>834</v>
      </c>
      <c r="B1724" s="257" t="s">
        <v>3803</v>
      </c>
      <c r="C1724" s="257" t="s">
        <v>688</v>
      </c>
      <c r="D1724" s="277" t="s">
        <v>3804</v>
      </c>
      <c r="E1724" s="278" t="s">
        <v>711</v>
      </c>
      <c r="F1724" s="279" t="s">
        <v>688</v>
      </c>
      <c r="G1724" s="277" t="s">
        <v>1302</v>
      </c>
      <c r="H1724" s="280" t="str">
        <f>IF(OR(AND('FIN1-SOURCE'!BT40="",'FIN1-SOURCE'!BU40=""),AND('FIN1-SOURCE'!BT41="",'FIN1-SOURCE'!BU41=""),AND('FIN1-SOURCE'!BU40="K",'FIN1-SOURCE'!BU41="K"),OR('FIN1-SOURCE'!BU40="O",'FIN1-SOURCE'!BU41="O")),"",SUM('FIN1-SOURCE'!BT40,'FIN1-SOURCE'!BT41))</f>
        <v/>
      </c>
      <c r="I1724" s="280" t="str">
        <f>IF(AND(OR(AND('FIN1-SOURCE'!BU40="O",'FIN1-SOURCE'!BU41="O"),AND('FIN1-SOURCE'!BU40="K",'FIN1-SOURCE'!BU41="K")),SUM('FIN1-SOURCE'!BT40,'FIN1-SOURCE'!BT41)=0,ISNUMBER('FIN1-SOURCE'!BT42)),"",IF(OR('FIN1-SOURCE'!BU40="O",'FIN1-SOURCE'!BU41="O"),"O",IF(AND('FIN1-SOURCE'!BU40='FIN1-SOURCE'!BU41,OR('FIN1-SOURCE'!BU40="K",'FIN1-SOURCE'!BU40="W",'FIN1-SOURCE'!BU40="M")), UPPER('FIN1-SOURCE'!BU40),"")))</f>
        <v/>
      </c>
      <c r="J1724" s="281" t="s">
        <v>711</v>
      </c>
      <c r="K1724" s="280" t="str">
        <f>IF(AND(ISBLANK('FIN1-SOURCE'!BT42),$L$1724&lt;&gt;"M"),"",'FIN1-SOURCE'!BT42)</f>
        <v/>
      </c>
      <c r="L1724" s="280" t="str">
        <f>IF(ISBLANK('FIN1-SOURCE'!BU42),"",'FIN1-SOURCE'!BU42)</f>
        <v/>
      </c>
      <c r="M1724" s="257" t="str">
        <f t="shared" si="28"/>
        <v>OK</v>
      </c>
      <c r="N1724" s="15"/>
    </row>
    <row r="1725" spans="1:14" ht="33.75" x14ac:dyDescent="0.25">
      <c r="A1725" s="257" t="s">
        <v>834</v>
      </c>
      <c r="B1725" s="257" t="s">
        <v>3805</v>
      </c>
      <c r="C1725" s="257" t="s">
        <v>688</v>
      </c>
      <c r="D1725" s="277" t="s">
        <v>3806</v>
      </c>
      <c r="E1725" s="278" t="s">
        <v>711</v>
      </c>
      <c r="F1725" s="279" t="s">
        <v>688</v>
      </c>
      <c r="G1725" s="277" t="s">
        <v>1305</v>
      </c>
      <c r="H1725" s="280" t="str">
        <f>IF(OR(AND('FIN1-SOURCE'!BN43="",'FIN1-SOURCE'!BO43=""),AND('FIN1-SOURCE'!BQ43="",'FIN1-SOURCE'!BR43=""),AND('FIN1-SOURCE'!BO43="K",'FIN1-SOURCE'!BR43="K"),OR('FIN1-SOURCE'!BO43="O",'FIN1-SOURCE'!BR43="O")),"",SUM('FIN1-SOURCE'!BN43,'FIN1-SOURCE'!BQ43))</f>
        <v/>
      </c>
      <c r="I1725" s="280" t="str">
        <f xml:space="preserve"> IF(AND(OR(AND('FIN1-SOURCE'!BO43="O",'FIN1-SOURCE'!BR43="O"),AND('FIN1-SOURCE'!BO43="K",'FIN1-SOURCE'!BR43="K")),SUM('FIN1-SOURCE'!BN43,'FIN1-SOURCE'!BQ43)=0,ISNUMBER('FIN1-SOURCE'!BT43)),"",IF(OR('FIN1-SOURCE'!BO43="O",'FIN1-SOURCE'!BR43="O"),"O",IF(AND('FIN1-SOURCE'!BO43='FIN1-SOURCE'!BR43,OR('FIN1-SOURCE'!BO43="K",'FIN1-SOURCE'!BO43="W",'FIN1-SOURCE'!BO43="M")),UPPER( 'FIN1-SOURCE'!BO43),"")))</f>
        <v/>
      </c>
      <c r="J1725" s="281" t="s">
        <v>711</v>
      </c>
      <c r="K1725" s="280" t="str">
        <f>IF(AND(ISBLANK('FIN1-SOURCE'!BT43),$L$1725&lt;&gt;"M"),"",'FIN1-SOURCE'!BT43)</f>
        <v/>
      </c>
      <c r="L1725" s="280" t="str">
        <f>IF(ISBLANK('FIN1-SOURCE'!BU43),"",'FIN1-SOURCE'!BU43)</f>
        <v/>
      </c>
      <c r="M1725" s="257" t="str">
        <f t="shared" si="28"/>
        <v>OK</v>
      </c>
      <c r="N1725" s="15"/>
    </row>
    <row r="1726" spans="1:14" ht="33.75" x14ac:dyDescent="0.25">
      <c r="A1726" s="257" t="s">
        <v>834</v>
      </c>
      <c r="B1726" s="257" t="s">
        <v>3807</v>
      </c>
      <c r="C1726" s="257" t="s">
        <v>688</v>
      </c>
      <c r="D1726" s="277" t="s">
        <v>3808</v>
      </c>
      <c r="E1726" s="278" t="s">
        <v>711</v>
      </c>
      <c r="F1726" s="279" t="s">
        <v>688</v>
      </c>
      <c r="G1726" s="277" t="s">
        <v>1308</v>
      </c>
      <c r="H1726" s="280" t="str">
        <f>IF(OR(AND('FIN1-SOURCE'!BT42="",'FIN1-SOURCE'!BU42=""),AND('FIN1-SOURCE'!BT43="",'FIN1-SOURCE'!BU43=""),AND('FIN1-SOURCE'!BU42="K",'FIN1-SOURCE'!BU43="K"),OR('FIN1-SOURCE'!BU42="O",'FIN1-SOURCE'!BU43="O")),"",SUM('FIN1-SOURCE'!BT42,'FIN1-SOURCE'!BT43))</f>
        <v/>
      </c>
      <c r="I1726" s="280" t="str">
        <f>IF(AND(OR(AND('FIN1-SOURCE'!BU42="O",'FIN1-SOURCE'!BU43="O"),AND('FIN1-SOURCE'!BU42="K",'FIN1-SOURCE'!BU43="K")),SUM('FIN1-SOURCE'!BT42,'FIN1-SOURCE'!BT43)=0,ISNUMBER('FIN1-SOURCE'!BT44)),"",IF(OR('FIN1-SOURCE'!BU42="O",'FIN1-SOURCE'!BU43="O"),"O",IF(AND('FIN1-SOURCE'!BU42='FIN1-SOURCE'!BU43,OR('FIN1-SOURCE'!BU42="K",'FIN1-SOURCE'!BU42="W",'FIN1-SOURCE'!BU42="M")), UPPER('FIN1-SOURCE'!BU42),"")))</f>
        <v/>
      </c>
      <c r="J1726" s="281" t="s">
        <v>711</v>
      </c>
      <c r="K1726" s="280" t="str">
        <f>IF(AND(ISBLANK('FIN1-SOURCE'!BT44),$L$1726&lt;&gt;"M"),"",'FIN1-SOURCE'!BT44)</f>
        <v/>
      </c>
      <c r="L1726" s="280" t="str">
        <f>IF(ISBLANK('FIN1-SOURCE'!BU44),"",'FIN1-SOURCE'!BU44)</f>
        <v/>
      </c>
      <c r="M1726" s="257" t="str">
        <f t="shared" si="28"/>
        <v>OK</v>
      </c>
      <c r="N1726" s="15"/>
    </row>
    <row r="1727" spans="1:14" ht="45" x14ac:dyDescent="0.25">
      <c r="A1727" s="257" t="s">
        <v>834</v>
      </c>
      <c r="B1727" s="257" t="s">
        <v>3809</v>
      </c>
      <c r="C1727" s="257" t="s">
        <v>688</v>
      </c>
      <c r="D1727" s="277" t="s">
        <v>3810</v>
      </c>
      <c r="E1727" s="278" t="s">
        <v>711</v>
      </c>
      <c r="F1727" s="279" t="s">
        <v>688</v>
      </c>
      <c r="G1727" s="277" t="s">
        <v>1311</v>
      </c>
      <c r="H1727" s="280" t="str">
        <f>IF(OR(AND('FIN1-SOURCE'!BT35="",'FIN1-SOURCE'!BU35=""),AND('FIN1-SOURCE'!BT39="",'FIN1-SOURCE'!BU39=""),AND('FIN1-SOURCE'!BT44="",'FIN1-SOURCE'!BU44=""),AND('FIN1-SOURCE'!BU35="K",'FIN1-SOURCE'!BU39="K",'FIN1-SOURCE'!BU44="K"),OR('FIN1-SOURCE'!BU35="O",'FIN1-SOURCE'!BU39="O",'FIN1-SOURCE'!BU44="O")),"",SUM('FIN1-SOURCE'!BT35,'FIN1-SOURCE'!BT39,'FIN1-SOURCE'!BT44))</f>
        <v/>
      </c>
      <c r="I1727" s="280" t="str">
        <f>IF(AND(OR(AND('FIN1-SOURCE'!BU35="O",'FIN1-SOURCE'!BU39="O",'FIN1-SOURCE'!BU44="O"),AND('FIN1-SOURCE'!BU35="K",'FIN1-SOURCE'!BU39="K",'FIN1-SOURCE'!BU44="K")),SUM('FIN1-SOURCE'!BT35,'FIN1-SOURCE'!BT39,'FIN1-SOURCE'!BT44)=0,ISNUMBER('FIN1-SOURCE'!BT45)),"",IF(OR('FIN1-SOURCE'!BU35="O",'FIN1-SOURCE'!BU39="O",'FIN1-SOURCE'!BU44="O"),"O",IF(AND('FIN1-SOURCE'!BU35='FIN1-SOURCE'!BU39,'FIN1-SOURCE'!BU39='FIN1-SOURCE'!BU44,OR('FIN1-SOURCE'!BU35="K",'FIN1-SOURCE'!BU35="W",'FIN1-SOURCE'!BU35="M")), UPPER('FIN1-SOURCE'!BU35),"")))</f>
        <v/>
      </c>
      <c r="J1727" s="281" t="s">
        <v>711</v>
      </c>
      <c r="K1727" s="280" t="str">
        <f>IF(AND(ISBLANK('FIN1-SOURCE'!BT45),$L$1727&lt;&gt;"M"),"",'FIN1-SOURCE'!BT45)</f>
        <v/>
      </c>
      <c r="L1727" s="280" t="str">
        <f>IF(ISBLANK('FIN1-SOURCE'!BU45),"",'FIN1-SOURCE'!BU45)</f>
        <v/>
      </c>
      <c r="M1727" s="257" t="str">
        <f t="shared" si="28"/>
        <v>OK</v>
      </c>
      <c r="N1727" s="15"/>
    </row>
    <row r="1728" spans="1:14" ht="33.75" x14ac:dyDescent="0.25">
      <c r="A1728" s="257" t="s">
        <v>834</v>
      </c>
      <c r="B1728" s="257" t="s">
        <v>3811</v>
      </c>
      <c r="C1728" s="257" t="s">
        <v>688</v>
      </c>
      <c r="D1728" s="277" t="s">
        <v>3812</v>
      </c>
      <c r="E1728" s="278" t="s">
        <v>711</v>
      </c>
      <c r="F1728" s="279" t="s">
        <v>688</v>
      </c>
      <c r="G1728" s="277" t="s">
        <v>3813</v>
      </c>
      <c r="H1728" s="280" t="str">
        <f>IF(OR(AND('FIN1-SOURCE'!BN46="",'FIN1-SOURCE'!BO46=""),AND('FIN1-SOURCE'!BQ46="",'FIN1-SOURCE'!BR46=""),AND('FIN1-SOURCE'!BO46="K",'FIN1-SOURCE'!BR46="K"),OR('FIN1-SOURCE'!BO46="O",'FIN1-SOURCE'!BR46="O")),"",SUM('FIN1-SOURCE'!BN46,'FIN1-SOURCE'!BQ46))</f>
        <v/>
      </c>
      <c r="I1728" s="280" t="str">
        <f xml:space="preserve"> IF(AND(OR(AND('FIN1-SOURCE'!BO46="O",'FIN1-SOURCE'!BR46="O"),AND('FIN1-SOURCE'!BO46="K",'FIN1-SOURCE'!BR46="K")),SUM('FIN1-SOURCE'!BN46,'FIN1-SOURCE'!BQ46)=0,ISNUMBER('FIN1-SOURCE'!BT46)),"",IF(OR('FIN1-SOURCE'!BO46="O",'FIN1-SOURCE'!BR46="O"),"O",IF(AND('FIN1-SOURCE'!BO46='FIN1-SOURCE'!BR46,OR('FIN1-SOURCE'!BO46="K",'FIN1-SOURCE'!BO46="W",'FIN1-SOURCE'!BO46="M")),UPPER( 'FIN1-SOURCE'!BO46),"")))</f>
        <v/>
      </c>
      <c r="J1728" s="281" t="s">
        <v>711</v>
      </c>
      <c r="K1728" s="280" t="str">
        <f>IF(AND(ISBLANK('FIN1-SOURCE'!BT46),$L$1728&lt;&gt;"M"),"",'FIN1-SOURCE'!BT46)</f>
        <v/>
      </c>
      <c r="L1728" s="280" t="str">
        <f>IF(ISBLANK('FIN1-SOURCE'!BU46),"",'FIN1-SOURCE'!BU46)</f>
        <v/>
      </c>
      <c r="M1728" s="257" t="str">
        <f t="shared" si="28"/>
        <v>OK</v>
      </c>
      <c r="N1728" s="15"/>
    </row>
    <row r="1729" spans="1:14" ht="33.75" x14ac:dyDescent="0.25">
      <c r="A1729" s="257" t="s">
        <v>834</v>
      </c>
      <c r="B1729" s="257" t="s">
        <v>3814</v>
      </c>
      <c r="C1729" s="257" t="s">
        <v>688</v>
      </c>
      <c r="D1729" s="277" t="s">
        <v>3815</v>
      </c>
      <c r="E1729" s="278" t="s">
        <v>711</v>
      </c>
      <c r="F1729" s="279" t="s">
        <v>688</v>
      </c>
      <c r="G1729" s="277" t="s">
        <v>3816</v>
      </c>
      <c r="H1729" s="280" t="str">
        <f>IF(OR(AND('FIN1-SOURCE'!BN47="",'FIN1-SOURCE'!BO47=""),AND('FIN1-SOURCE'!BQ47="",'FIN1-SOURCE'!BR47=""),AND('FIN1-SOURCE'!BO47="K",'FIN1-SOURCE'!BR47="K"),OR('FIN1-SOURCE'!BO47="O",'FIN1-SOURCE'!BR47="O")),"",SUM('FIN1-SOURCE'!BN47,'FIN1-SOURCE'!BQ47))</f>
        <v/>
      </c>
      <c r="I1729" s="280" t="str">
        <f xml:space="preserve"> IF(AND(OR(AND('FIN1-SOURCE'!BO47="O",'FIN1-SOURCE'!BR47="O"),AND('FIN1-SOURCE'!BO47="K",'FIN1-SOURCE'!BR47="K")),SUM('FIN1-SOURCE'!BN47,'FIN1-SOURCE'!BQ47)=0,ISNUMBER('FIN1-SOURCE'!BT47)),"",IF(OR('FIN1-SOURCE'!BO47="O",'FIN1-SOURCE'!BR47="O"),"O",IF(AND('FIN1-SOURCE'!BO47='FIN1-SOURCE'!BR47,OR('FIN1-SOURCE'!BO47="K",'FIN1-SOURCE'!BO47="W",'FIN1-SOURCE'!BO47="M")),UPPER( 'FIN1-SOURCE'!BO47),"")))</f>
        <v/>
      </c>
      <c r="J1729" s="281" t="s">
        <v>711</v>
      </c>
      <c r="K1729" s="280" t="str">
        <f>IF(AND(ISBLANK('FIN1-SOURCE'!BT47),$L$1729&lt;&gt;"M"),"",'FIN1-SOURCE'!BT47)</f>
        <v/>
      </c>
      <c r="L1729" s="280" t="str">
        <f>IF(ISBLANK('FIN1-SOURCE'!BU47),"",'FIN1-SOURCE'!BU47)</f>
        <v/>
      </c>
      <c r="M1729" s="257" t="str">
        <f t="shared" si="28"/>
        <v>OK</v>
      </c>
      <c r="N1729" s="15"/>
    </row>
    <row r="1730" spans="1:14" ht="33.75" x14ac:dyDescent="0.25">
      <c r="A1730" s="257" t="s">
        <v>834</v>
      </c>
      <c r="B1730" s="257" t="s">
        <v>3817</v>
      </c>
      <c r="C1730" s="257" t="s">
        <v>688</v>
      </c>
      <c r="D1730" s="277" t="s">
        <v>3818</v>
      </c>
      <c r="E1730" s="278" t="s">
        <v>711</v>
      </c>
      <c r="F1730" s="279" t="s">
        <v>688</v>
      </c>
      <c r="G1730" s="277" t="s">
        <v>3819</v>
      </c>
      <c r="H1730" s="280" t="str">
        <f>IF(OR(AND('FIN1-SOURCE'!BN48="",'FIN1-SOURCE'!BO48=""),AND('FIN1-SOURCE'!BQ48="",'FIN1-SOURCE'!BR48=""),AND('FIN1-SOURCE'!BO48="K",'FIN1-SOURCE'!BR48="K"),OR('FIN1-SOURCE'!BO48="O",'FIN1-SOURCE'!BR48="O")),"",SUM('FIN1-SOURCE'!BN48,'FIN1-SOURCE'!BQ48))</f>
        <v/>
      </c>
      <c r="I1730" s="280" t="str">
        <f xml:space="preserve"> IF(AND(OR(AND('FIN1-SOURCE'!BO48="O",'FIN1-SOURCE'!BR48="O"),AND('FIN1-SOURCE'!BO48="K",'FIN1-SOURCE'!BR48="K")),SUM('FIN1-SOURCE'!BN48,'FIN1-SOURCE'!BQ48)=0,ISNUMBER('FIN1-SOURCE'!BT48)),"",IF(OR('FIN1-SOURCE'!BO48="O",'FIN1-SOURCE'!BR48="O"),"O",IF(AND('FIN1-SOURCE'!BO48='FIN1-SOURCE'!BR48,OR('FIN1-SOURCE'!BO48="K",'FIN1-SOURCE'!BO48="W",'FIN1-SOURCE'!BO48="M")),UPPER( 'FIN1-SOURCE'!BO48),"")))</f>
        <v/>
      </c>
      <c r="J1730" s="281" t="s">
        <v>711</v>
      </c>
      <c r="K1730" s="280" t="str">
        <f>IF(AND(ISBLANK('FIN1-SOURCE'!BT48),$L$1730&lt;&gt;"M"),"",'FIN1-SOURCE'!BT48)</f>
        <v/>
      </c>
      <c r="L1730" s="280" t="str">
        <f>IF(ISBLANK('FIN1-SOURCE'!BU48),"",'FIN1-SOURCE'!BU48)</f>
        <v/>
      </c>
      <c r="M1730" s="257" t="str">
        <f t="shared" si="28"/>
        <v>OK</v>
      </c>
      <c r="N1730" s="15"/>
    </row>
    <row r="1731" spans="1:14" ht="33.75" x14ac:dyDescent="0.25">
      <c r="A1731" s="257" t="s">
        <v>834</v>
      </c>
      <c r="B1731" s="257" t="s">
        <v>3820</v>
      </c>
      <c r="C1731" s="257" t="s">
        <v>688</v>
      </c>
      <c r="D1731" s="277" t="s">
        <v>3821</v>
      </c>
      <c r="E1731" s="278" t="s">
        <v>711</v>
      </c>
      <c r="F1731" s="279" t="s">
        <v>688</v>
      </c>
      <c r="G1731" s="277" t="s">
        <v>3822</v>
      </c>
      <c r="H1731" s="280" t="str">
        <f>IF(OR(AND('FIN1-SOURCE'!BT47="",'FIN1-SOURCE'!BU47=""),AND('FIN1-SOURCE'!BT48="",'FIN1-SOURCE'!BU48=""),AND('FIN1-SOURCE'!BU47="K",'FIN1-SOURCE'!BU48="K"),OR('FIN1-SOURCE'!BU47="O",'FIN1-SOURCE'!BU48="O")),"",SUM('FIN1-SOURCE'!BT47,'FIN1-SOURCE'!BT48))</f>
        <v/>
      </c>
      <c r="I1731" s="280" t="str">
        <f>IF(AND(OR(AND('FIN1-SOURCE'!BU47="O",'FIN1-SOURCE'!BU48="O"),AND('FIN1-SOURCE'!BU47="K",'FIN1-SOURCE'!BU48="K")),SUM('FIN1-SOURCE'!BT47,'FIN1-SOURCE'!BT48)=0,ISNUMBER('FIN1-SOURCE'!BT49)),"",IF(OR('FIN1-SOURCE'!BU47="O",'FIN1-SOURCE'!BU48="O"),"O",IF(AND('FIN1-SOURCE'!BU47='FIN1-SOURCE'!BU48,OR('FIN1-SOURCE'!BU47="K",'FIN1-SOURCE'!BU47="W",'FIN1-SOURCE'!BU47="M")), UPPER('FIN1-SOURCE'!BU47),"")))</f>
        <v/>
      </c>
      <c r="J1731" s="281" t="s">
        <v>711</v>
      </c>
      <c r="K1731" s="280" t="str">
        <f>IF(AND(ISBLANK('FIN1-SOURCE'!BT49),$L$1731&lt;&gt;"M"),"",'FIN1-SOURCE'!BT49)</f>
        <v/>
      </c>
      <c r="L1731" s="280" t="str">
        <f>IF(ISBLANK('FIN1-SOURCE'!BU49),"",'FIN1-SOURCE'!BU49)</f>
        <v/>
      </c>
      <c r="M1731" s="257" t="str">
        <f t="shared" si="28"/>
        <v>OK</v>
      </c>
      <c r="N1731" s="15"/>
    </row>
    <row r="1732" spans="1:14" ht="33.75" x14ac:dyDescent="0.25">
      <c r="A1732" s="257" t="s">
        <v>834</v>
      </c>
      <c r="B1732" s="257" t="s">
        <v>3823</v>
      </c>
      <c r="C1732" s="257" t="s">
        <v>688</v>
      </c>
      <c r="D1732" s="277" t="s">
        <v>3824</v>
      </c>
      <c r="E1732" s="278" t="s">
        <v>711</v>
      </c>
      <c r="F1732" s="279" t="s">
        <v>688</v>
      </c>
      <c r="G1732" s="277" t="s">
        <v>3825</v>
      </c>
      <c r="H1732" s="280" t="str">
        <f>IF(OR(AND('FIN1-SOURCE'!BT46="",'FIN1-SOURCE'!BU46=""),AND('FIN1-SOURCE'!BT49="",'FIN1-SOURCE'!BU49=""),AND('FIN1-SOURCE'!BU46="K",'FIN1-SOURCE'!BU49="K"),OR('FIN1-SOURCE'!BU46="O",'FIN1-SOURCE'!BU49="O")),"",SUM('FIN1-SOURCE'!BT46,'FIN1-SOURCE'!BT49))</f>
        <v/>
      </c>
      <c r="I1732" s="280" t="str">
        <f>IF(AND(OR(AND('FIN1-SOURCE'!BU46="O",'FIN1-SOURCE'!BU49="O"),AND('FIN1-SOURCE'!BU46="K",'FIN1-SOURCE'!BU49="K")),SUM('FIN1-SOURCE'!BT46,'FIN1-SOURCE'!BT49)=0,ISNUMBER('FIN1-SOURCE'!BT50)),"",IF(OR('FIN1-SOURCE'!BU46="O",'FIN1-SOURCE'!BU49="O"),"O",IF(AND('FIN1-SOURCE'!BU46='FIN1-SOURCE'!BU49,OR('FIN1-SOURCE'!BU46="K",'FIN1-SOURCE'!BU46="W",'FIN1-SOURCE'!BU46="M")), UPPER('FIN1-SOURCE'!BU46),"")))</f>
        <v/>
      </c>
      <c r="J1732" s="281" t="s">
        <v>711</v>
      </c>
      <c r="K1732" s="280" t="str">
        <f>IF(AND(ISBLANK('FIN1-SOURCE'!BT50),$L$1732&lt;&gt;"M"),"",'FIN1-SOURCE'!BT50)</f>
        <v/>
      </c>
      <c r="L1732" s="280" t="str">
        <f>IF(ISBLANK('FIN1-SOURCE'!BU50),"",'FIN1-SOURCE'!BU50)</f>
        <v/>
      </c>
      <c r="M1732" s="257" t="str">
        <f t="shared" si="28"/>
        <v>OK</v>
      </c>
      <c r="N1732" s="15"/>
    </row>
    <row r="1733" spans="1:14" ht="33.75" x14ac:dyDescent="0.25">
      <c r="A1733" s="257" t="s">
        <v>834</v>
      </c>
      <c r="B1733" s="257" t="s">
        <v>3826</v>
      </c>
      <c r="C1733" s="257" t="s">
        <v>688</v>
      </c>
      <c r="D1733" s="277" t="s">
        <v>3827</v>
      </c>
      <c r="E1733" s="278" t="s">
        <v>711</v>
      </c>
      <c r="F1733" s="279" t="s">
        <v>688</v>
      </c>
      <c r="G1733" s="277" t="s">
        <v>3828</v>
      </c>
      <c r="H1733" s="280" t="str">
        <f>IF(OR(AND('FIN1-SOURCE'!BN51="",'FIN1-SOURCE'!BO51=""),AND('FIN1-SOURCE'!BQ51="",'FIN1-SOURCE'!BR51=""),AND('FIN1-SOURCE'!BO51="K",'FIN1-SOURCE'!BR51="K"),OR('FIN1-SOURCE'!BO51="O",'FIN1-SOURCE'!BR51="O")),"",SUM('FIN1-SOURCE'!BN51,'FIN1-SOURCE'!BQ51))</f>
        <v/>
      </c>
      <c r="I1733" s="280" t="str">
        <f xml:space="preserve"> IF(AND(OR(AND('FIN1-SOURCE'!BO51="O",'FIN1-SOURCE'!BR51="O"),AND('FIN1-SOURCE'!BO51="K",'FIN1-SOURCE'!BR51="K")),SUM('FIN1-SOURCE'!BN51,'FIN1-SOURCE'!BQ51)=0,ISNUMBER('FIN1-SOURCE'!BT51)),"",IF(OR('FIN1-SOURCE'!BO51="O",'FIN1-SOURCE'!BR51="O"),"O",IF(AND('FIN1-SOURCE'!BO51='FIN1-SOURCE'!BR51,OR('FIN1-SOURCE'!BO51="K",'FIN1-SOURCE'!BO51="W",'FIN1-SOURCE'!BO51="M")),UPPER( 'FIN1-SOURCE'!BO51),"")))</f>
        <v/>
      </c>
      <c r="J1733" s="281" t="s">
        <v>711</v>
      </c>
      <c r="K1733" s="280" t="str">
        <f>IF(AND(ISBLANK('FIN1-SOURCE'!BT51),$L$1733&lt;&gt;"M"),"",'FIN1-SOURCE'!BT51)</f>
        <v/>
      </c>
      <c r="L1733" s="280" t="str">
        <f>IF(ISBLANK('FIN1-SOURCE'!BU51),"",'FIN1-SOURCE'!BU51)</f>
        <v/>
      </c>
      <c r="M1733" s="257" t="str">
        <f t="shared" si="28"/>
        <v>OK</v>
      </c>
      <c r="N1733" s="15"/>
    </row>
    <row r="1734" spans="1:14" ht="33.75" x14ac:dyDescent="0.25">
      <c r="A1734" s="257" t="s">
        <v>834</v>
      </c>
      <c r="B1734" s="257" t="s">
        <v>3829</v>
      </c>
      <c r="C1734" s="257" t="s">
        <v>688</v>
      </c>
      <c r="D1734" s="277" t="s">
        <v>3830</v>
      </c>
      <c r="E1734" s="278" t="s">
        <v>711</v>
      </c>
      <c r="F1734" s="279" t="s">
        <v>688</v>
      </c>
      <c r="G1734" s="277" t="s">
        <v>3831</v>
      </c>
      <c r="H1734" s="280" t="str">
        <f>IF(OR(AND('FIN1-SOURCE'!BN52="",'FIN1-SOURCE'!BO52=""),AND('FIN1-SOURCE'!BQ52="",'FIN1-SOURCE'!BR52=""),AND('FIN1-SOURCE'!BO52="K",'FIN1-SOURCE'!BR52="K"),OR('FIN1-SOURCE'!BO52="O",'FIN1-SOURCE'!BR52="O")),"",SUM('FIN1-SOURCE'!BN52,'FIN1-SOURCE'!BQ52))</f>
        <v/>
      </c>
      <c r="I1734" s="280" t="str">
        <f xml:space="preserve"> IF(AND(OR(AND('FIN1-SOURCE'!BO52="O",'FIN1-SOURCE'!BR52="O"),AND('FIN1-SOURCE'!BO52="K",'FIN1-SOURCE'!BR52="K")),SUM('FIN1-SOURCE'!BN52,'FIN1-SOURCE'!BQ52)=0,ISNUMBER('FIN1-SOURCE'!BT52)),"",IF(OR('FIN1-SOURCE'!BO52="O",'FIN1-SOURCE'!BR52="O"),"O",IF(AND('FIN1-SOURCE'!BO52='FIN1-SOURCE'!BR52,OR('FIN1-SOURCE'!BO52="K",'FIN1-SOURCE'!BO52="W",'FIN1-SOURCE'!BO52="M")),UPPER( 'FIN1-SOURCE'!BO52),"")))</f>
        <v/>
      </c>
      <c r="J1734" s="281" t="s">
        <v>711</v>
      </c>
      <c r="K1734" s="280" t="str">
        <f>IF(AND(ISBLANK('FIN1-SOURCE'!BT52),$L$1734&lt;&gt;"M"),"",'FIN1-SOURCE'!BT52)</f>
        <v/>
      </c>
      <c r="L1734" s="280" t="str">
        <f>IF(ISBLANK('FIN1-SOURCE'!BU52),"",'FIN1-SOURCE'!BU52)</f>
        <v/>
      </c>
      <c r="M1734" s="257" t="str">
        <f t="shared" si="28"/>
        <v>OK</v>
      </c>
      <c r="N1734" s="15"/>
    </row>
    <row r="1735" spans="1:14" ht="33.75" x14ac:dyDescent="0.25">
      <c r="A1735" s="257" t="s">
        <v>834</v>
      </c>
      <c r="B1735" s="257" t="s">
        <v>3832</v>
      </c>
      <c r="C1735" s="257" t="s">
        <v>688</v>
      </c>
      <c r="D1735" s="277" t="s">
        <v>3833</v>
      </c>
      <c r="E1735" s="278" t="s">
        <v>711</v>
      </c>
      <c r="F1735" s="279" t="s">
        <v>688</v>
      </c>
      <c r="G1735" s="277" t="s">
        <v>3834</v>
      </c>
      <c r="H1735" s="280" t="str">
        <f>IF(OR(AND('FIN1-SOURCE'!BN53="",'FIN1-SOURCE'!BO53=""),AND('FIN1-SOURCE'!BQ53="",'FIN1-SOURCE'!BR53=""),AND('FIN1-SOURCE'!BO53="K",'FIN1-SOURCE'!BR53="K"),OR('FIN1-SOURCE'!BO53="O",'FIN1-SOURCE'!BR53="O")),"",SUM('FIN1-SOURCE'!BN53,'FIN1-SOURCE'!BQ53))</f>
        <v/>
      </c>
      <c r="I1735" s="280" t="str">
        <f xml:space="preserve"> IF(AND(OR(AND('FIN1-SOURCE'!BO53="O",'FIN1-SOURCE'!BR53="O"),AND('FIN1-SOURCE'!BO53="K",'FIN1-SOURCE'!BR53="K")),SUM('FIN1-SOURCE'!BN53,'FIN1-SOURCE'!BQ53)=0,ISNUMBER('FIN1-SOURCE'!BT53)),"",IF(OR('FIN1-SOURCE'!BO53="O",'FIN1-SOURCE'!BR53="O"),"O",IF(AND('FIN1-SOURCE'!BO53='FIN1-SOURCE'!BR53,OR('FIN1-SOURCE'!BO53="K",'FIN1-SOURCE'!BO53="W",'FIN1-SOURCE'!BO53="M")),UPPER( 'FIN1-SOURCE'!BO53),"")))</f>
        <v/>
      </c>
      <c r="J1735" s="281" t="s">
        <v>711</v>
      </c>
      <c r="K1735" s="280" t="str">
        <f>IF(AND(ISBLANK('FIN1-SOURCE'!BT53),$L$1735&lt;&gt;"M"),"",'FIN1-SOURCE'!BT53)</f>
        <v/>
      </c>
      <c r="L1735" s="280" t="str">
        <f>IF(ISBLANK('FIN1-SOURCE'!BU53),"",'FIN1-SOURCE'!BU53)</f>
        <v/>
      </c>
      <c r="M1735" s="257" t="str">
        <f t="shared" si="28"/>
        <v>OK</v>
      </c>
      <c r="N1735" s="15"/>
    </row>
    <row r="1736" spans="1:14" ht="33.75" x14ac:dyDescent="0.25">
      <c r="A1736" s="257" t="s">
        <v>834</v>
      </c>
      <c r="B1736" s="257" t="s">
        <v>3835</v>
      </c>
      <c r="C1736" s="257" t="s">
        <v>688</v>
      </c>
      <c r="D1736" s="277" t="s">
        <v>3836</v>
      </c>
      <c r="E1736" s="278" t="s">
        <v>711</v>
      </c>
      <c r="F1736" s="279" t="s">
        <v>688</v>
      </c>
      <c r="G1736" s="277" t="s">
        <v>3837</v>
      </c>
      <c r="H1736" s="280" t="str">
        <f>IF(OR(AND('FIN1-SOURCE'!BN54="",'FIN1-SOURCE'!BO54=""),AND('FIN1-SOURCE'!BQ54="",'FIN1-SOURCE'!BR54=""),AND('FIN1-SOURCE'!BO54="K",'FIN1-SOURCE'!BR54="K"),OR('FIN1-SOURCE'!BO54="O",'FIN1-SOURCE'!BR54="O")),"",SUM('FIN1-SOURCE'!BN54,'FIN1-SOURCE'!BQ54))</f>
        <v/>
      </c>
      <c r="I1736" s="280" t="str">
        <f xml:space="preserve"> IF(AND(OR(AND('FIN1-SOURCE'!BO54="O",'FIN1-SOURCE'!BR54="O"),AND('FIN1-SOURCE'!BO54="K",'FIN1-SOURCE'!BR54="K")),SUM('FIN1-SOURCE'!BN54,'FIN1-SOURCE'!BQ54)=0,ISNUMBER('FIN1-SOURCE'!BT54)),"",IF(OR('FIN1-SOURCE'!BO54="O",'FIN1-SOURCE'!BR54="O"),"O",IF(AND('FIN1-SOURCE'!BO54='FIN1-SOURCE'!BR54,OR('FIN1-SOURCE'!BO54="K",'FIN1-SOURCE'!BO54="W",'FIN1-SOURCE'!BO54="M")),UPPER( 'FIN1-SOURCE'!BO54),"")))</f>
        <v/>
      </c>
      <c r="J1736" s="281" t="s">
        <v>711</v>
      </c>
      <c r="K1736" s="280" t="str">
        <f>IF(AND(ISBLANK('FIN1-SOURCE'!BT54),$L$1736&lt;&gt;"M"),"",'FIN1-SOURCE'!BT54)</f>
        <v/>
      </c>
      <c r="L1736" s="280" t="str">
        <f>IF(ISBLANK('FIN1-SOURCE'!BU54),"",'FIN1-SOURCE'!BU54)</f>
        <v/>
      </c>
      <c r="M1736" s="257" t="str">
        <f t="shared" si="28"/>
        <v>OK</v>
      </c>
      <c r="N1736" s="15"/>
    </row>
    <row r="1737" spans="1:14" ht="33.75" x14ac:dyDescent="0.25">
      <c r="A1737" s="257" t="s">
        <v>834</v>
      </c>
      <c r="B1737" s="257" t="s">
        <v>3838</v>
      </c>
      <c r="C1737" s="257" t="s">
        <v>688</v>
      </c>
      <c r="D1737" s="277" t="s">
        <v>3839</v>
      </c>
      <c r="E1737" s="278" t="s">
        <v>711</v>
      </c>
      <c r="F1737" s="279" t="s">
        <v>688</v>
      </c>
      <c r="G1737" s="277" t="s">
        <v>3840</v>
      </c>
      <c r="H1737" s="280" t="str">
        <f>IF(OR(AND('FIN1-SOURCE'!BT53="",'FIN1-SOURCE'!BU53=""),AND('FIN1-SOURCE'!BT54="",'FIN1-SOURCE'!BU54=""),AND('FIN1-SOURCE'!BU53="K",'FIN1-SOURCE'!BU54="K"),OR('FIN1-SOURCE'!BU53="O",'FIN1-SOURCE'!BU54="O")),"",SUM('FIN1-SOURCE'!BT53,'FIN1-SOURCE'!BT54))</f>
        <v/>
      </c>
      <c r="I1737" s="280" t="str">
        <f>IF(AND(OR(AND('FIN1-SOURCE'!BU53="O",'FIN1-SOURCE'!BU54="O"),AND('FIN1-SOURCE'!BU53="K",'FIN1-SOURCE'!BU54="K")),SUM('FIN1-SOURCE'!BT53,'FIN1-SOURCE'!BT54)=0,ISNUMBER('FIN1-SOURCE'!BT55)),"",IF(OR('FIN1-SOURCE'!BU53="O",'FIN1-SOURCE'!BU54="O"),"O",IF(AND('FIN1-SOURCE'!BU53='FIN1-SOURCE'!BU54,OR('FIN1-SOURCE'!BU53="K",'FIN1-SOURCE'!BU53="W",'FIN1-SOURCE'!BU53="M")), UPPER('FIN1-SOURCE'!BU53),"")))</f>
        <v/>
      </c>
      <c r="J1737" s="281" t="s">
        <v>711</v>
      </c>
      <c r="K1737" s="280" t="str">
        <f>IF(AND(ISBLANK('FIN1-SOURCE'!BT55),$L$1737&lt;&gt;"M"),"",'FIN1-SOURCE'!BT55)</f>
        <v/>
      </c>
      <c r="L1737" s="280" t="str">
        <f>IF(ISBLANK('FIN1-SOURCE'!BU55),"",'FIN1-SOURCE'!BU55)</f>
        <v/>
      </c>
      <c r="M1737" s="257" t="str">
        <f t="shared" si="28"/>
        <v>OK</v>
      </c>
      <c r="N1737" s="15"/>
    </row>
    <row r="1738" spans="1:14" ht="33.75" x14ac:dyDescent="0.25">
      <c r="A1738" s="257" t="s">
        <v>834</v>
      </c>
      <c r="B1738" s="257" t="s">
        <v>3841</v>
      </c>
      <c r="C1738" s="257" t="s">
        <v>688</v>
      </c>
      <c r="D1738" s="277" t="s">
        <v>3842</v>
      </c>
      <c r="E1738" s="278" t="s">
        <v>711</v>
      </c>
      <c r="F1738" s="279" t="s">
        <v>688</v>
      </c>
      <c r="G1738" s="277" t="s">
        <v>3843</v>
      </c>
      <c r="H1738" s="280" t="str">
        <f>IF(OR(AND('FIN1-SOURCE'!BN56="",'FIN1-SOURCE'!BO56=""),AND('FIN1-SOURCE'!BQ56="",'FIN1-SOURCE'!BR56=""),AND('FIN1-SOURCE'!BO56="K",'FIN1-SOURCE'!BR56="K"),OR('FIN1-SOURCE'!BO56="O",'FIN1-SOURCE'!BR56="O")),"",SUM('FIN1-SOURCE'!BN56,'FIN1-SOURCE'!BQ56))</f>
        <v/>
      </c>
      <c r="I1738" s="280" t="str">
        <f xml:space="preserve"> IF(AND(OR(AND('FIN1-SOURCE'!BO56="O",'FIN1-SOURCE'!BR56="O"),AND('FIN1-SOURCE'!BO56="K",'FIN1-SOURCE'!BR56="K")),SUM('FIN1-SOURCE'!BN56,'FIN1-SOURCE'!BQ56)=0,ISNUMBER('FIN1-SOURCE'!BT56)),"",IF(OR('FIN1-SOURCE'!BO56="O",'FIN1-SOURCE'!BR56="O"),"O",IF(AND('FIN1-SOURCE'!BO56='FIN1-SOURCE'!BR56,OR('FIN1-SOURCE'!BO56="K",'FIN1-SOURCE'!BO56="W",'FIN1-SOURCE'!BO56="M")),UPPER( 'FIN1-SOURCE'!BO56),"")))</f>
        <v/>
      </c>
      <c r="J1738" s="281" t="s">
        <v>711</v>
      </c>
      <c r="K1738" s="280" t="str">
        <f>IF(AND(ISBLANK('FIN1-SOURCE'!BT56),$L$1738&lt;&gt;"M"),"",'FIN1-SOURCE'!BT56)</f>
        <v/>
      </c>
      <c r="L1738" s="280" t="str">
        <f>IF(ISBLANK('FIN1-SOURCE'!BU56),"",'FIN1-SOURCE'!BU56)</f>
        <v/>
      </c>
      <c r="M1738" s="257" t="str">
        <f t="shared" si="28"/>
        <v>OK</v>
      </c>
      <c r="N1738" s="15"/>
    </row>
    <row r="1739" spans="1:14" ht="33.75" x14ac:dyDescent="0.25">
      <c r="A1739" s="257" t="s">
        <v>834</v>
      </c>
      <c r="B1739" s="257" t="s">
        <v>3844</v>
      </c>
      <c r="C1739" s="257" t="s">
        <v>688</v>
      </c>
      <c r="D1739" s="277" t="s">
        <v>3845</v>
      </c>
      <c r="E1739" s="278" t="s">
        <v>711</v>
      </c>
      <c r="F1739" s="279" t="s">
        <v>688</v>
      </c>
      <c r="G1739" s="277" t="s">
        <v>3846</v>
      </c>
      <c r="H1739" s="280" t="str">
        <f>IF(OR(AND('FIN1-SOURCE'!BT55="",'FIN1-SOURCE'!BU55=""),AND('FIN1-SOURCE'!BT56="",'FIN1-SOURCE'!BU56=""),AND('FIN1-SOURCE'!BU55="K",'FIN1-SOURCE'!BU56="K"),OR('FIN1-SOURCE'!BU55="O",'FIN1-SOURCE'!BU56="O")),"",SUM('FIN1-SOURCE'!BT55,'FIN1-SOURCE'!BT56))</f>
        <v/>
      </c>
      <c r="I1739" s="280" t="str">
        <f>IF(AND(OR(AND('FIN1-SOURCE'!BU55="O",'FIN1-SOURCE'!BU56="O"),AND('FIN1-SOURCE'!BU55="K",'FIN1-SOURCE'!BU56="K")),SUM('FIN1-SOURCE'!BT55,'FIN1-SOURCE'!BT56)=0,ISNUMBER('FIN1-SOURCE'!BT57)),"",IF(OR('FIN1-SOURCE'!BU55="O",'FIN1-SOURCE'!BU56="O"),"O",IF(AND('FIN1-SOURCE'!BU55='FIN1-SOURCE'!BU56,OR('FIN1-SOURCE'!BU55="K",'FIN1-SOURCE'!BU55="W",'FIN1-SOURCE'!BU55="M")), UPPER('FIN1-SOURCE'!BU55),"")))</f>
        <v/>
      </c>
      <c r="J1739" s="281" t="s">
        <v>711</v>
      </c>
      <c r="K1739" s="280" t="str">
        <f>IF(AND(ISBLANK('FIN1-SOURCE'!BT57),$L$1739&lt;&gt;"M"),"",'FIN1-SOURCE'!BT57)</f>
        <v/>
      </c>
      <c r="L1739" s="280" t="str">
        <f>IF(ISBLANK('FIN1-SOURCE'!BU57),"",'FIN1-SOURCE'!BU57)</f>
        <v/>
      </c>
      <c r="M1739" s="257" t="str">
        <f t="shared" si="28"/>
        <v>OK</v>
      </c>
      <c r="N1739" s="15"/>
    </row>
    <row r="1740" spans="1:14" ht="45" x14ac:dyDescent="0.25">
      <c r="A1740" s="257" t="s">
        <v>834</v>
      </c>
      <c r="B1740" s="257" t="s">
        <v>3847</v>
      </c>
      <c r="C1740" s="257" t="s">
        <v>688</v>
      </c>
      <c r="D1740" s="277" t="s">
        <v>3848</v>
      </c>
      <c r="E1740" s="278" t="s">
        <v>711</v>
      </c>
      <c r="F1740" s="279" t="s">
        <v>688</v>
      </c>
      <c r="G1740" s="277" t="s">
        <v>3849</v>
      </c>
      <c r="H1740" s="280" t="str">
        <f>IF(OR(AND('FIN1-SOURCE'!BT50="",'FIN1-SOURCE'!BU50=""),AND('FIN1-SOURCE'!BT52="",'FIN1-SOURCE'!BU52=""),AND('FIN1-SOURCE'!BT57="",'FIN1-SOURCE'!BU57=""),AND('FIN1-SOURCE'!BU50="K",'FIN1-SOURCE'!BU52="K",'FIN1-SOURCE'!BU57="K"),OR('FIN1-SOURCE'!BU50="O",'FIN1-SOURCE'!BU52="O",'FIN1-SOURCE'!BU57="O")),"",SUM('FIN1-SOURCE'!BT50,'FIN1-SOURCE'!BT52,'FIN1-SOURCE'!BT57))</f>
        <v/>
      </c>
      <c r="I1740" s="280" t="str">
        <f>IF(AND(OR(AND('FIN1-SOURCE'!BU50="O",'FIN1-SOURCE'!BU52="O",'FIN1-SOURCE'!BU57="O"),AND('FIN1-SOURCE'!BU50="K",'FIN1-SOURCE'!BU52="K",'FIN1-SOURCE'!BU57="K")),SUM('FIN1-SOURCE'!BT50,'FIN1-SOURCE'!BT52,'FIN1-SOURCE'!BT57)=0,ISNUMBER('FIN1-SOURCE'!BT58)),"",IF(OR('FIN1-SOURCE'!BU50="O",'FIN1-SOURCE'!BU52="O",'FIN1-SOURCE'!BU57="O"),"O",IF(AND('FIN1-SOURCE'!BU50='FIN1-SOURCE'!BU52,'FIN1-SOURCE'!BU52='FIN1-SOURCE'!BU57,OR('FIN1-SOURCE'!BU50="K",'FIN1-SOURCE'!BU50="W",'FIN1-SOURCE'!BU50="M")), UPPER('FIN1-SOURCE'!BU50),"")))</f>
        <v/>
      </c>
      <c r="J1740" s="281" t="s">
        <v>711</v>
      </c>
      <c r="K1740" s="280" t="str">
        <f>IF(AND(ISBLANK('FIN1-SOURCE'!BT58),$L$1740&lt;&gt;"M"),"",'FIN1-SOURCE'!BT58)</f>
        <v/>
      </c>
      <c r="L1740" s="280" t="str">
        <f>IF(ISBLANK('FIN1-SOURCE'!BU58),"",'FIN1-SOURCE'!BU58)</f>
        <v/>
      </c>
      <c r="M1740" s="257" t="str">
        <f t="shared" si="28"/>
        <v>OK</v>
      </c>
      <c r="N1740" s="15"/>
    </row>
    <row r="1741" spans="1:14" ht="33.75" x14ac:dyDescent="0.25">
      <c r="A1741" s="257" t="s">
        <v>834</v>
      </c>
      <c r="B1741" s="257" t="s">
        <v>3850</v>
      </c>
      <c r="C1741" s="257" t="s">
        <v>688</v>
      </c>
      <c r="D1741" s="277" t="s">
        <v>3851</v>
      </c>
      <c r="E1741" s="278" t="s">
        <v>711</v>
      </c>
      <c r="F1741" s="279" t="s">
        <v>688</v>
      </c>
      <c r="G1741" s="277" t="s">
        <v>3852</v>
      </c>
      <c r="H1741" s="280" t="str">
        <f>IF(OR(AND('FIN1-SOURCE'!BN59="",'FIN1-SOURCE'!BO59=""),AND('FIN1-SOURCE'!BQ59="",'FIN1-SOURCE'!BR59=""),AND('FIN1-SOURCE'!BO59="K",'FIN1-SOURCE'!BR59="K"),OR('FIN1-SOURCE'!BO59="O",'FIN1-SOURCE'!BR59="O")),"",SUM('FIN1-SOURCE'!BN59,'FIN1-SOURCE'!BQ59))</f>
        <v/>
      </c>
      <c r="I1741" s="280" t="str">
        <f xml:space="preserve"> IF(AND(OR(AND('FIN1-SOURCE'!BO59="O",'FIN1-SOURCE'!BR59="O"),AND('FIN1-SOURCE'!BO59="K",'FIN1-SOURCE'!BR59="K")),SUM('FIN1-SOURCE'!BN59,'FIN1-SOURCE'!BQ59)=0,ISNUMBER('FIN1-SOURCE'!BT59)),"",IF(OR('FIN1-SOURCE'!BO59="O",'FIN1-SOURCE'!BR59="O"),"O",IF(AND('FIN1-SOURCE'!BO59='FIN1-SOURCE'!BR59,OR('FIN1-SOURCE'!BO59="K",'FIN1-SOURCE'!BO59="W",'FIN1-SOURCE'!BO59="M")),UPPER( 'FIN1-SOURCE'!BO59),"")))</f>
        <v/>
      </c>
      <c r="J1741" s="281" t="s">
        <v>711</v>
      </c>
      <c r="K1741" s="280" t="str">
        <f>IF(AND(ISBLANK('FIN1-SOURCE'!BT59),$L$1741&lt;&gt;"M"),"",'FIN1-SOURCE'!BT59)</f>
        <v/>
      </c>
      <c r="L1741" s="280" t="str">
        <f>IF(ISBLANK('FIN1-SOURCE'!BU59),"",'FIN1-SOURCE'!BU59)</f>
        <v/>
      </c>
      <c r="M1741" s="257" t="str">
        <f t="shared" si="28"/>
        <v>OK</v>
      </c>
      <c r="N1741" s="15"/>
    </row>
    <row r="1742" spans="1:14" ht="33.75" x14ac:dyDescent="0.25">
      <c r="A1742" s="257" t="s">
        <v>834</v>
      </c>
      <c r="B1742" s="257" t="s">
        <v>3853</v>
      </c>
      <c r="C1742" s="257" t="s">
        <v>688</v>
      </c>
      <c r="D1742" s="277" t="s">
        <v>3854</v>
      </c>
      <c r="E1742" s="278" t="s">
        <v>711</v>
      </c>
      <c r="F1742" s="279" t="s">
        <v>688</v>
      </c>
      <c r="G1742" s="277" t="s">
        <v>3855</v>
      </c>
      <c r="H1742" s="280" t="str">
        <f>IF(OR(AND('FIN1-SOURCE'!BN60="",'FIN1-SOURCE'!BO60=""),AND('FIN1-SOURCE'!BQ60="",'FIN1-SOURCE'!BR60=""),AND('FIN1-SOURCE'!BO60="K",'FIN1-SOURCE'!BR60="K"),OR('FIN1-SOURCE'!BO60="O",'FIN1-SOURCE'!BR60="O")),"",SUM('FIN1-SOURCE'!BN60,'FIN1-SOURCE'!BQ60))</f>
        <v/>
      </c>
      <c r="I1742" s="280" t="str">
        <f xml:space="preserve"> IF(AND(OR(AND('FIN1-SOURCE'!BO60="O",'FIN1-SOURCE'!BR60="O"),AND('FIN1-SOURCE'!BO60="K",'FIN1-SOURCE'!BR60="K")),SUM('FIN1-SOURCE'!BN60,'FIN1-SOURCE'!BQ60)=0,ISNUMBER('FIN1-SOURCE'!BT60)),"",IF(OR('FIN1-SOURCE'!BO60="O",'FIN1-SOURCE'!BR60="O"),"O",IF(AND('FIN1-SOURCE'!BO60='FIN1-SOURCE'!BR60,OR('FIN1-SOURCE'!BO60="K",'FIN1-SOURCE'!BO60="W",'FIN1-SOURCE'!BO60="M")),UPPER( 'FIN1-SOURCE'!BO60),"")))</f>
        <v/>
      </c>
      <c r="J1742" s="281" t="s">
        <v>711</v>
      </c>
      <c r="K1742" s="280" t="str">
        <f>IF(AND(ISBLANK('FIN1-SOURCE'!BT60),$L$1742&lt;&gt;"M"),"",'FIN1-SOURCE'!BT60)</f>
        <v/>
      </c>
      <c r="L1742" s="280" t="str">
        <f>IF(ISBLANK('FIN1-SOURCE'!BU60),"",'FIN1-SOURCE'!BU60)</f>
        <v/>
      </c>
      <c r="M1742" s="257" t="str">
        <f t="shared" si="28"/>
        <v>OK</v>
      </c>
      <c r="N1742" s="15"/>
    </row>
    <row r="1743" spans="1:14" ht="33.75" x14ac:dyDescent="0.25">
      <c r="A1743" s="257" t="s">
        <v>834</v>
      </c>
      <c r="B1743" s="257" t="s">
        <v>3856</v>
      </c>
      <c r="C1743" s="257" t="s">
        <v>688</v>
      </c>
      <c r="D1743" s="277" t="s">
        <v>3857</v>
      </c>
      <c r="E1743" s="278" t="s">
        <v>711</v>
      </c>
      <c r="F1743" s="279" t="s">
        <v>688</v>
      </c>
      <c r="G1743" s="277" t="s">
        <v>3858</v>
      </c>
      <c r="H1743" s="280" t="str">
        <f>IF(OR(AND('FIN1-SOURCE'!BN61="",'FIN1-SOURCE'!BO61=""),AND('FIN1-SOURCE'!BQ61="",'FIN1-SOURCE'!BR61=""),AND('FIN1-SOURCE'!BO61="K",'FIN1-SOURCE'!BR61="K"),OR('FIN1-SOURCE'!BO61="O",'FIN1-SOURCE'!BR61="O")),"",SUM('FIN1-SOURCE'!BN61,'FIN1-SOURCE'!BQ61))</f>
        <v/>
      </c>
      <c r="I1743" s="280" t="str">
        <f xml:space="preserve"> IF(AND(OR(AND('FIN1-SOURCE'!BO61="O",'FIN1-SOURCE'!BR61="O"),AND('FIN1-SOURCE'!BO61="K",'FIN1-SOURCE'!BR61="K")),SUM('FIN1-SOURCE'!BN61,'FIN1-SOURCE'!BQ61)=0,ISNUMBER('FIN1-SOURCE'!BT61)),"",IF(OR('FIN1-SOURCE'!BO61="O",'FIN1-SOURCE'!BR61="O"),"O",IF(AND('FIN1-SOURCE'!BO61='FIN1-SOURCE'!BR61,OR('FIN1-SOURCE'!BO61="K",'FIN1-SOURCE'!BO61="W",'FIN1-SOURCE'!BO61="M")),UPPER( 'FIN1-SOURCE'!BO61),"")))</f>
        <v/>
      </c>
      <c r="J1743" s="281" t="s">
        <v>711</v>
      </c>
      <c r="K1743" s="280" t="str">
        <f>IF(AND(ISBLANK('FIN1-SOURCE'!BT61),$L$1743&lt;&gt;"M"),"",'FIN1-SOURCE'!BT61)</f>
        <v/>
      </c>
      <c r="L1743" s="280" t="str">
        <f>IF(ISBLANK('FIN1-SOURCE'!BU61),"",'FIN1-SOURCE'!BU61)</f>
        <v/>
      </c>
      <c r="M1743" s="257" t="str">
        <f t="shared" si="28"/>
        <v>OK</v>
      </c>
      <c r="N1743" s="15"/>
    </row>
    <row r="1744" spans="1:14" ht="33.75" x14ac:dyDescent="0.25">
      <c r="A1744" s="257" t="s">
        <v>834</v>
      </c>
      <c r="B1744" s="257" t="s">
        <v>3859</v>
      </c>
      <c r="C1744" s="257" t="s">
        <v>688</v>
      </c>
      <c r="D1744" s="277" t="s">
        <v>3860</v>
      </c>
      <c r="E1744" s="278" t="s">
        <v>711</v>
      </c>
      <c r="F1744" s="279" t="s">
        <v>688</v>
      </c>
      <c r="G1744" s="277" t="s">
        <v>3861</v>
      </c>
      <c r="H1744" s="280" t="str">
        <f>IF(OR(AND('FIN1-SOURCE'!BT60="",'FIN1-SOURCE'!BU60=""),AND('FIN1-SOURCE'!BT61="",'FIN1-SOURCE'!BU61=""),AND('FIN1-SOURCE'!BU60="K",'FIN1-SOURCE'!BU61="K"),OR('FIN1-SOURCE'!BU60="O",'FIN1-SOURCE'!BU61="O")),"",SUM('FIN1-SOURCE'!BT60,'FIN1-SOURCE'!BT61))</f>
        <v/>
      </c>
      <c r="I1744" s="280" t="str">
        <f>IF(AND(OR(AND('FIN1-SOURCE'!BU60="O",'FIN1-SOURCE'!BU61="O"),AND('FIN1-SOURCE'!BU60="K",'FIN1-SOURCE'!BU61="K")),SUM('FIN1-SOURCE'!BT60,'FIN1-SOURCE'!BT61)=0,ISNUMBER('FIN1-SOURCE'!BT62)),"",IF(OR('FIN1-SOURCE'!BU60="O",'FIN1-SOURCE'!BU61="O"),"O",IF(AND('FIN1-SOURCE'!BU60='FIN1-SOURCE'!BU61,OR('FIN1-SOURCE'!BU60="K",'FIN1-SOURCE'!BU60="W",'FIN1-SOURCE'!BU60="M")), UPPER('FIN1-SOURCE'!BU60),"")))</f>
        <v/>
      </c>
      <c r="J1744" s="281" t="s">
        <v>711</v>
      </c>
      <c r="K1744" s="280" t="str">
        <f>IF(AND(ISBLANK('FIN1-SOURCE'!BT62),$L$1744&lt;&gt;"M"),"",'FIN1-SOURCE'!BT62)</f>
        <v/>
      </c>
      <c r="L1744" s="280" t="str">
        <f>IF(ISBLANK('FIN1-SOURCE'!BU62),"",'FIN1-SOURCE'!BU62)</f>
        <v/>
      </c>
      <c r="M1744" s="257" t="str">
        <f t="shared" si="28"/>
        <v>OK</v>
      </c>
      <c r="N1744" s="15"/>
    </row>
    <row r="1745" spans="1:14" ht="33.75" x14ac:dyDescent="0.25">
      <c r="A1745" s="257" t="s">
        <v>834</v>
      </c>
      <c r="B1745" s="257" t="s">
        <v>3862</v>
      </c>
      <c r="C1745" s="257" t="s">
        <v>688</v>
      </c>
      <c r="D1745" s="277" t="s">
        <v>3863</v>
      </c>
      <c r="E1745" s="278" t="s">
        <v>711</v>
      </c>
      <c r="F1745" s="279" t="s">
        <v>688</v>
      </c>
      <c r="G1745" s="277" t="s">
        <v>3864</v>
      </c>
      <c r="H1745" s="280" t="str">
        <f>IF(OR(AND('FIN1-SOURCE'!BT59="",'FIN1-SOURCE'!BU59=""),AND('FIN1-SOURCE'!BT62="",'FIN1-SOURCE'!BU62=""),AND('FIN1-SOURCE'!BU59="K",'FIN1-SOURCE'!BU62="K"),OR('FIN1-SOURCE'!BU59="O",'FIN1-SOURCE'!BU62="O")),"",SUM('FIN1-SOURCE'!BT59,'FIN1-SOURCE'!BT62))</f>
        <v/>
      </c>
      <c r="I1745" s="280" t="str">
        <f>IF(AND(OR(AND('FIN1-SOURCE'!BU59="O",'FIN1-SOURCE'!BU62="O"),AND('FIN1-SOURCE'!BU59="K",'FIN1-SOURCE'!BU62="K")),SUM('FIN1-SOURCE'!BT59,'FIN1-SOURCE'!BT62)=0,ISNUMBER('FIN1-SOURCE'!BT63)),"",IF(OR('FIN1-SOURCE'!BU59="O",'FIN1-SOURCE'!BU62="O"),"O",IF(AND('FIN1-SOURCE'!BU59='FIN1-SOURCE'!BU62,OR('FIN1-SOURCE'!BU59="K",'FIN1-SOURCE'!BU59="W",'FIN1-SOURCE'!BU59="M")), UPPER('FIN1-SOURCE'!BU59),"")))</f>
        <v/>
      </c>
      <c r="J1745" s="281" t="s">
        <v>711</v>
      </c>
      <c r="K1745" s="280" t="str">
        <f>IF(AND(ISBLANK('FIN1-SOURCE'!BT63),$L$1745&lt;&gt;"M"),"",'FIN1-SOURCE'!BT63)</f>
        <v/>
      </c>
      <c r="L1745" s="280" t="str">
        <f>IF(ISBLANK('FIN1-SOURCE'!BU63),"",'FIN1-SOURCE'!BU63)</f>
        <v/>
      </c>
      <c r="M1745" s="257" t="str">
        <f t="shared" si="28"/>
        <v>OK</v>
      </c>
      <c r="N1745" s="15"/>
    </row>
    <row r="1746" spans="1:14" ht="33.75" x14ac:dyDescent="0.25">
      <c r="A1746" s="257" t="s">
        <v>834</v>
      </c>
      <c r="B1746" s="257" t="s">
        <v>3865</v>
      </c>
      <c r="C1746" s="257" t="s">
        <v>688</v>
      </c>
      <c r="D1746" s="277" t="s">
        <v>3866</v>
      </c>
      <c r="E1746" s="278" t="s">
        <v>711</v>
      </c>
      <c r="F1746" s="279" t="s">
        <v>688</v>
      </c>
      <c r="G1746" s="277" t="s">
        <v>3867</v>
      </c>
      <c r="H1746" s="280" t="str">
        <f>IF(OR(AND('FIN1-SOURCE'!BN64="",'FIN1-SOURCE'!BO64=""),AND('FIN1-SOURCE'!BQ64="",'FIN1-SOURCE'!BR64=""),AND('FIN1-SOURCE'!BO64="K",'FIN1-SOURCE'!BR64="K"),OR('FIN1-SOURCE'!BO64="O",'FIN1-SOURCE'!BR64="O")),"",SUM('FIN1-SOURCE'!BN64,'FIN1-SOURCE'!BQ64))</f>
        <v/>
      </c>
      <c r="I1746" s="280" t="str">
        <f xml:space="preserve"> IF(AND(OR(AND('FIN1-SOURCE'!BO64="O",'FIN1-SOURCE'!BR64="O"),AND('FIN1-SOURCE'!BO64="K",'FIN1-SOURCE'!BR64="K")),SUM('FIN1-SOURCE'!BN64,'FIN1-SOURCE'!BQ64)=0,ISNUMBER('FIN1-SOURCE'!BT64)),"",IF(OR('FIN1-SOURCE'!BO64="O",'FIN1-SOURCE'!BR64="O"),"O",IF(AND('FIN1-SOURCE'!BO64='FIN1-SOURCE'!BR64,OR('FIN1-SOURCE'!BO64="K",'FIN1-SOURCE'!BO64="W",'FIN1-SOURCE'!BO64="M")),UPPER( 'FIN1-SOURCE'!BO64),"")))</f>
        <v/>
      </c>
      <c r="J1746" s="281" t="s">
        <v>711</v>
      </c>
      <c r="K1746" s="280" t="str">
        <f>IF(AND(ISBLANK('FIN1-SOURCE'!BT64),$L$1746&lt;&gt;"M"),"",'FIN1-SOURCE'!BT64)</f>
        <v/>
      </c>
      <c r="L1746" s="280" t="str">
        <f>IF(ISBLANK('FIN1-SOURCE'!BU64),"",'FIN1-SOURCE'!BU64)</f>
        <v/>
      </c>
      <c r="M1746" s="257" t="str">
        <f t="shared" si="28"/>
        <v>OK</v>
      </c>
      <c r="N1746" s="15"/>
    </row>
    <row r="1747" spans="1:14" ht="33.75" x14ac:dyDescent="0.25">
      <c r="A1747" s="257" t="s">
        <v>834</v>
      </c>
      <c r="B1747" s="257" t="s">
        <v>3868</v>
      </c>
      <c r="C1747" s="257" t="s">
        <v>688</v>
      </c>
      <c r="D1747" s="277" t="s">
        <v>3869</v>
      </c>
      <c r="E1747" s="278" t="s">
        <v>711</v>
      </c>
      <c r="F1747" s="279" t="s">
        <v>688</v>
      </c>
      <c r="G1747" s="277" t="s">
        <v>3870</v>
      </c>
      <c r="H1747" s="280" t="str">
        <f>IF(OR(AND('FIN1-SOURCE'!BN65="",'FIN1-SOURCE'!BO65=""),AND('FIN1-SOURCE'!BQ65="",'FIN1-SOURCE'!BR65=""),AND('FIN1-SOURCE'!BO65="K",'FIN1-SOURCE'!BR65="K"),OR('FIN1-SOURCE'!BO65="O",'FIN1-SOURCE'!BR65="O")),"",SUM('FIN1-SOURCE'!BN65,'FIN1-SOURCE'!BQ65))</f>
        <v/>
      </c>
      <c r="I1747" s="280" t="str">
        <f xml:space="preserve"> IF(AND(OR(AND('FIN1-SOURCE'!BO65="O",'FIN1-SOURCE'!BR65="O"),AND('FIN1-SOURCE'!BO65="K",'FIN1-SOURCE'!BR65="K")),SUM('FIN1-SOURCE'!BN65,'FIN1-SOURCE'!BQ65)=0,ISNUMBER('FIN1-SOURCE'!BT65)),"",IF(OR('FIN1-SOURCE'!BO65="O",'FIN1-SOURCE'!BR65="O"),"O",IF(AND('FIN1-SOURCE'!BO65='FIN1-SOURCE'!BR65,OR('FIN1-SOURCE'!BO65="K",'FIN1-SOURCE'!BO65="W",'FIN1-SOURCE'!BO65="M")),UPPER( 'FIN1-SOURCE'!BO65),"")))</f>
        <v/>
      </c>
      <c r="J1747" s="281" t="s">
        <v>711</v>
      </c>
      <c r="K1747" s="280" t="str">
        <f>IF(AND(ISBLANK('FIN1-SOURCE'!BT65),$L$1747&lt;&gt;"M"),"",'FIN1-SOURCE'!BT65)</f>
        <v/>
      </c>
      <c r="L1747" s="280" t="str">
        <f>IF(ISBLANK('FIN1-SOURCE'!BU65),"",'FIN1-SOURCE'!BU65)</f>
        <v/>
      </c>
      <c r="M1747" s="257" t="str">
        <f t="shared" si="28"/>
        <v>OK</v>
      </c>
      <c r="N1747" s="15"/>
    </row>
    <row r="1748" spans="1:14" ht="33.75" x14ac:dyDescent="0.25">
      <c r="A1748" s="257" t="s">
        <v>834</v>
      </c>
      <c r="B1748" s="257" t="s">
        <v>3871</v>
      </c>
      <c r="C1748" s="257" t="s">
        <v>688</v>
      </c>
      <c r="D1748" s="277" t="s">
        <v>3872</v>
      </c>
      <c r="E1748" s="278" t="s">
        <v>711</v>
      </c>
      <c r="F1748" s="279" t="s">
        <v>688</v>
      </c>
      <c r="G1748" s="277" t="s">
        <v>3873</v>
      </c>
      <c r="H1748" s="280" t="str">
        <f>IF(OR(AND('FIN1-SOURCE'!BN66="",'FIN1-SOURCE'!BO66=""),AND('FIN1-SOURCE'!BQ66="",'FIN1-SOURCE'!BR66=""),AND('FIN1-SOURCE'!BO66="K",'FIN1-SOURCE'!BR66="K"),OR('FIN1-SOURCE'!BO66="O",'FIN1-SOURCE'!BR66="O")),"",SUM('FIN1-SOURCE'!BN66,'FIN1-SOURCE'!BQ66))</f>
        <v/>
      </c>
      <c r="I1748" s="280" t="str">
        <f xml:space="preserve"> IF(AND(OR(AND('FIN1-SOURCE'!BO66="O",'FIN1-SOURCE'!BR66="O"),AND('FIN1-SOURCE'!BO66="K",'FIN1-SOURCE'!BR66="K")),SUM('FIN1-SOURCE'!BN66,'FIN1-SOURCE'!BQ66)=0,ISNUMBER('FIN1-SOURCE'!BT66)),"",IF(OR('FIN1-SOURCE'!BO66="O",'FIN1-SOURCE'!BR66="O"),"O",IF(AND('FIN1-SOURCE'!BO66='FIN1-SOURCE'!BR66,OR('FIN1-SOURCE'!BO66="K",'FIN1-SOURCE'!BO66="W",'FIN1-SOURCE'!BO66="M")),UPPER( 'FIN1-SOURCE'!BO66),"")))</f>
        <v/>
      </c>
      <c r="J1748" s="281" t="s">
        <v>711</v>
      </c>
      <c r="K1748" s="280" t="str">
        <f>IF(AND(ISBLANK('FIN1-SOURCE'!BT66),$L$1748&lt;&gt;"M"),"",'FIN1-SOURCE'!BT66)</f>
        <v/>
      </c>
      <c r="L1748" s="280" t="str">
        <f>IF(ISBLANK('FIN1-SOURCE'!BU66),"",'FIN1-SOURCE'!BU66)</f>
        <v/>
      </c>
      <c r="M1748" s="257" t="str">
        <f t="shared" si="28"/>
        <v>OK</v>
      </c>
      <c r="N1748" s="15"/>
    </row>
    <row r="1749" spans="1:14" ht="33.75" x14ac:dyDescent="0.25">
      <c r="A1749" s="257" t="s">
        <v>834</v>
      </c>
      <c r="B1749" s="257" t="s">
        <v>3874</v>
      </c>
      <c r="C1749" s="257" t="s">
        <v>688</v>
      </c>
      <c r="D1749" s="277" t="s">
        <v>3875</v>
      </c>
      <c r="E1749" s="278" t="s">
        <v>711</v>
      </c>
      <c r="F1749" s="279" t="s">
        <v>688</v>
      </c>
      <c r="G1749" s="277" t="s">
        <v>3876</v>
      </c>
      <c r="H1749" s="280" t="str">
        <f>IF(OR(AND('FIN1-SOURCE'!BT65="",'FIN1-SOURCE'!BU65=""),AND('FIN1-SOURCE'!BT66="",'FIN1-SOURCE'!BU66=""),AND('FIN1-SOURCE'!BU65="K",'FIN1-SOURCE'!BU66="K"),OR('FIN1-SOURCE'!BU65="O",'FIN1-SOURCE'!BU66="O")),"",SUM('FIN1-SOURCE'!BT65,'FIN1-SOURCE'!BT66))</f>
        <v/>
      </c>
      <c r="I1749" s="280" t="str">
        <f>IF(AND(OR(AND('FIN1-SOURCE'!BU65="O",'FIN1-SOURCE'!BU66="O"),AND('FIN1-SOURCE'!BU65="K",'FIN1-SOURCE'!BU66="K")),SUM('FIN1-SOURCE'!BT65,'FIN1-SOURCE'!BT66)=0,ISNUMBER('FIN1-SOURCE'!BT67)),"",IF(OR('FIN1-SOURCE'!BU65="O",'FIN1-SOURCE'!BU66="O"),"O",IF(AND('FIN1-SOURCE'!BU65='FIN1-SOURCE'!BU66,OR('FIN1-SOURCE'!BU65="K",'FIN1-SOURCE'!BU65="W",'FIN1-SOURCE'!BU65="M")), UPPER('FIN1-SOURCE'!BU65),"")))</f>
        <v/>
      </c>
      <c r="J1749" s="281" t="s">
        <v>711</v>
      </c>
      <c r="K1749" s="280" t="str">
        <f>IF(AND(ISBLANK('FIN1-SOURCE'!BT67),$L$1749&lt;&gt;"M"),"",'FIN1-SOURCE'!BT67)</f>
        <v/>
      </c>
      <c r="L1749" s="280" t="str">
        <f>IF(ISBLANK('FIN1-SOURCE'!BU67),"",'FIN1-SOURCE'!BU67)</f>
        <v/>
      </c>
      <c r="M1749" s="257" t="str">
        <f t="shared" si="28"/>
        <v>OK</v>
      </c>
      <c r="N1749" s="15"/>
    </row>
    <row r="1750" spans="1:14" ht="33.75" x14ac:dyDescent="0.25">
      <c r="A1750" s="257" t="s">
        <v>834</v>
      </c>
      <c r="B1750" s="257" t="s">
        <v>3877</v>
      </c>
      <c r="C1750" s="257" t="s">
        <v>688</v>
      </c>
      <c r="D1750" s="277" t="s">
        <v>3878</v>
      </c>
      <c r="E1750" s="278" t="s">
        <v>711</v>
      </c>
      <c r="F1750" s="279" t="s">
        <v>688</v>
      </c>
      <c r="G1750" s="277" t="s">
        <v>3879</v>
      </c>
      <c r="H1750" s="280" t="str">
        <f>IF(OR(AND('FIN1-SOURCE'!BN68="",'FIN1-SOURCE'!BO68=""),AND('FIN1-SOURCE'!BQ68="",'FIN1-SOURCE'!BR68=""),AND('FIN1-SOURCE'!BO68="K",'FIN1-SOURCE'!BR68="K"),OR('FIN1-SOURCE'!BO68="O",'FIN1-SOURCE'!BR68="O")),"",SUM('FIN1-SOURCE'!BN68,'FIN1-SOURCE'!BQ68))</f>
        <v/>
      </c>
      <c r="I1750" s="280" t="str">
        <f xml:space="preserve"> IF(AND(OR(AND('FIN1-SOURCE'!BO68="O",'FIN1-SOURCE'!BR68="O"),AND('FIN1-SOURCE'!BO68="K",'FIN1-SOURCE'!BR68="K")),SUM('FIN1-SOURCE'!BN68,'FIN1-SOURCE'!BQ68)=0,ISNUMBER('FIN1-SOURCE'!BT68)),"",IF(OR('FIN1-SOURCE'!BO68="O",'FIN1-SOURCE'!BR68="O"),"O",IF(AND('FIN1-SOURCE'!BO68='FIN1-SOURCE'!BR68,OR('FIN1-SOURCE'!BO68="K",'FIN1-SOURCE'!BO68="W",'FIN1-SOURCE'!BO68="M")),UPPER( 'FIN1-SOURCE'!BO68),"")))</f>
        <v/>
      </c>
      <c r="J1750" s="281" t="s">
        <v>711</v>
      </c>
      <c r="K1750" s="280" t="str">
        <f>IF(AND(ISBLANK('FIN1-SOURCE'!BT68),$L$1750&lt;&gt;"M"),"",'FIN1-SOURCE'!BT68)</f>
        <v/>
      </c>
      <c r="L1750" s="280" t="str">
        <f>IF(ISBLANK('FIN1-SOURCE'!BU68),"",'FIN1-SOURCE'!BU68)</f>
        <v/>
      </c>
      <c r="M1750" s="257" t="str">
        <f t="shared" si="28"/>
        <v>OK</v>
      </c>
      <c r="N1750" s="15"/>
    </row>
    <row r="1751" spans="1:14" ht="33.75" x14ac:dyDescent="0.25">
      <c r="A1751" s="257" t="s">
        <v>834</v>
      </c>
      <c r="B1751" s="257" t="s">
        <v>3880</v>
      </c>
      <c r="C1751" s="257" t="s">
        <v>688</v>
      </c>
      <c r="D1751" s="277" t="s">
        <v>3881</v>
      </c>
      <c r="E1751" s="278" t="s">
        <v>711</v>
      </c>
      <c r="F1751" s="279" t="s">
        <v>688</v>
      </c>
      <c r="G1751" s="277" t="s">
        <v>3882</v>
      </c>
      <c r="H1751" s="280" t="str">
        <f>IF(OR(AND('FIN1-SOURCE'!BT67="",'FIN1-SOURCE'!BU67=""),AND('FIN1-SOURCE'!BT68="",'FIN1-SOURCE'!BU68=""),AND('FIN1-SOURCE'!BU67="K",'FIN1-SOURCE'!BU68="K"),OR('FIN1-SOURCE'!BU67="O",'FIN1-SOURCE'!BU68="O")),"",SUM('FIN1-SOURCE'!BT67,'FIN1-SOURCE'!BT68))</f>
        <v/>
      </c>
      <c r="I1751" s="280" t="str">
        <f>IF(AND(OR(AND('FIN1-SOURCE'!BU67="O",'FIN1-SOURCE'!BU68="O"),AND('FIN1-SOURCE'!BU67="K",'FIN1-SOURCE'!BU68="K")),SUM('FIN1-SOURCE'!BT67,'FIN1-SOURCE'!BT68)=0,ISNUMBER('FIN1-SOURCE'!BT69)),"",IF(OR('FIN1-SOURCE'!BU67="O",'FIN1-SOURCE'!BU68="O"),"O",IF(AND('FIN1-SOURCE'!BU67='FIN1-SOURCE'!BU68,OR('FIN1-SOURCE'!BU67="K",'FIN1-SOURCE'!BU67="W",'FIN1-SOURCE'!BU67="M")), UPPER('FIN1-SOURCE'!BU67),"")))</f>
        <v/>
      </c>
      <c r="J1751" s="281" t="s">
        <v>711</v>
      </c>
      <c r="K1751" s="280" t="str">
        <f>IF(AND(ISBLANK('FIN1-SOURCE'!BT69),$L$1751&lt;&gt;"M"),"",'FIN1-SOURCE'!BT69)</f>
        <v/>
      </c>
      <c r="L1751" s="280" t="str">
        <f>IF(ISBLANK('FIN1-SOURCE'!BU69),"",'FIN1-SOURCE'!BU69)</f>
        <v/>
      </c>
      <c r="M1751" s="257" t="str">
        <f t="shared" si="28"/>
        <v>OK</v>
      </c>
      <c r="N1751" s="15"/>
    </row>
    <row r="1752" spans="1:14" ht="33.75" x14ac:dyDescent="0.25">
      <c r="A1752" s="257" t="s">
        <v>834</v>
      </c>
      <c r="B1752" s="257" t="s">
        <v>3883</v>
      </c>
      <c r="C1752" s="257" t="s">
        <v>688</v>
      </c>
      <c r="D1752" s="277" t="s">
        <v>3884</v>
      </c>
      <c r="E1752" s="278" t="s">
        <v>711</v>
      </c>
      <c r="F1752" s="279" t="s">
        <v>688</v>
      </c>
      <c r="G1752" s="277" t="s">
        <v>3885</v>
      </c>
      <c r="H1752" s="280" t="str">
        <f>IF(OR(AND('FIN1-SOURCE'!BT63="",'FIN1-SOURCE'!BU63=""),AND('FIN1-SOURCE'!BT69="",'FIN1-SOURCE'!BU69=""),AND('FIN1-SOURCE'!BU63="K",'FIN1-SOURCE'!BU69="K"),OR('FIN1-SOURCE'!BU63="O",'FIN1-SOURCE'!BU69="O")),"",SUM('FIN1-SOURCE'!BT63,'FIN1-SOURCE'!BT69))</f>
        <v/>
      </c>
      <c r="I1752" s="280" t="str">
        <f>IF(AND(OR(AND('FIN1-SOURCE'!BU63="O",'FIN1-SOURCE'!BU69="O"),AND('FIN1-SOURCE'!BU63="K",'FIN1-SOURCE'!BU69="K")),SUM('FIN1-SOURCE'!BT63,'FIN1-SOURCE'!BT69)=0,ISNUMBER('FIN1-SOURCE'!BT70)),"",IF(OR('FIN1-SOURCE'!BU63="O",'FIN1-SOURCE'!BU69="O"),"O",IF(AND('FIN1-SOURCE'!BU63='FIN1-SOURCE'!BU69,OR('FIN1-SOURCE'!BU63="K",'FIN1-SOURCE'!BU63="W",'FIN1-SOURCE'!BU63="M")), UPPER('FIN1-SOURCE'!BU63),"")))</f>
        <v/>
      </c>
      <c r="J1752" s="281" t="s">
        <v>711</v>
      </c>
      <c r="K1752" s="280" t="str">
        <f>IF(AND(ISBLANK('FIN1-SOURCE'!BT70),$L$1752&lt;&gt;"M"),"",'FIN1-SOURCE'!BT70)</f>
        <v/>
      </c>
      <c r="L1752" s="280" t="str">
        <f>IF(ISBLANK('FIN1-SOURCE'!BU70),"",'FIN1-SOURCE'!BU70)</f>
        <v/>
      </c>
      <c r="M1752" s="257" t="str">
        <f t="shared" si="28"/>
        <v>OK</v>
      </c>
      <c r="N1752" s="15"/>
    </row>
    <row r="1753" spans="1:14" ht="45" x14ac:dyDescent="0.25">
      <c r="A1753" s="257" t="s">
        <v>834</v>
      </c>
      <c r="B1753" s="257" t="s">
        <v>3886</v>
      </c>
      <c r="C1753" s="257" t="s">
        <v>688</v>
      </c>
      <c r="D1753" s="277" t="s">
        <v>3887</v>
      </c>
      <c r="E1753" s="278" t="s">
        <v>711</v>
      </c>
      <c r="F1753" s="279" t="s">
        <v>688</v>
      </c>
      <c r="G1753" s="277" t="s">
        <v>3888</v>
      </c>
      <c r="H1753" s="280" t="str">
        <f>IF(OR(AND('FIN1-SOURCE'!BT31="",'FIN1-SOURCE'!BU31=""),AND('FIN1-SOURCE'!BT46="",'FIN1-SOURCE'!BU46=""),AND('FIN1-SOURCE'!BT59="",'FIN1-SOURCE'!BU59=""),AND('FIN1-SOURCE'!BU31="K",'FIN1-SOURCE'!BU46="K",'FIN1-SOURCE'!BU59="K"),OR('FIN1-SOURCE'!BU31="O",'FIN1-SOURCE'!BU46="O",'FIN1-SOURCE'!BU59="O")),"",SUM('FIN1-SOURCE'!BT31,'FIN1-SOURCE'!BT46,'FIN1-SOURCE'!BT59))</f>
        <v/>
      </c>
      <c r="I1753" s="280" t="str">
        <f>IF(AND(OR(AND('FIN1-SOURCE'!BU31="O",'FIN1-SOURCE'!BU46="O",'FIN1-SOURCE'!BU59="O"),AND('FIN1-SOURCE'!BU31="K",'FIN1-SOURCE'!BU46="K",'FIN1-SOURCE'!BU59="K")),SUM('FIN1-SOURCE'!BT31,'FIN1-SOURCE'!BT46,'FIN1-SOURCE'!BT59)=0,ISNUMBER('FIN1-SOURCE'!BT71)),"",IF(OR('FIN1-SOURCE'!BU31="O",'FIN1-SOURCE'!BU46="O",'FIN1-SOURCE'!BU59="O"),"O",IF(AND('FIN1-SOURCE'!BU31='FIN1-SOURCE'!BU46,'FIN1-SOURCE'!BU46='FIN1-SOURCE'!BU59,OR('FIN1-SOURCE'!BU31="K",'FIN1-SOURCE'!BU31="W",'FIN1-SOURCE'!BU31="M")), UPPER('FIN1-SOURCE'!BU31),"")))</f>
        <v/>
      </c>
      <c r="J1753" s="281" t="s">
        <v>711</v>
      </c>
      <c r="K1753" s="280" t="str">
        <f>IF(AND(ISBLANK('FIN1-SOURCE'!BT71),$L$1753&lt;&gt;"M"),"",'FIN1-SOURCE'!BT71)</f>
        <v/>
      </c>
      <c r="L1753" s="280" t="str">
        <f>IF(ISBLANK('FIN1-SOURCE'!BU71),"",'FIN1-SOURCE'!BU71)</f>
        <v/>
      </c>
      <c r="M1753" s="257" t="str">
        <f t="shared" si="28"/>
        <v>OK</v>
      </c>
      <c r="N1753" s="15"/>
    </row>
    <row r="1754" spans="1:14" ht="45" x14ac:dyDescent="0.25">
      <c r="A1754" s="257" t="s">
        <v>834</v>
      </c>
      <c r="B1754" s="257" t="s">
        <v>3889</v>
      </c>
      <c r="C1754" s="257" t="s">
        <v>688</v>
      </c>
      <c r="D1754" s="277" t="s">
        <v>3890</v>
      </c>
      <c r="E1754" s="278" t="s">
        <v>711</v>
      </c>
      <c r="F1754" s="279" t="s">
        <v>688</v>
      </c>
      <c r="G1754" s="277" t="s">
        <v>3891</v>
      </c>
      <c r="H1754" s="280" t="str">
        <f>IF(OR(AND('FIN1-SOURCE'!BT32="",'FIN1-SOURCE'!BU32=""),AND('FIN1-SOURCE'!BT47="",'FIN1-SOURCE'!BU47=""),AND('FIN1-SOURCE'!BT60="",'FIN1-SOURCE'!BU60=""),AND('FIN1-SOURCE'!BU32="K",'FIN1-SOURCE'!BU47="K",'FIN1-SOURCE'!BU60="K"),OR('FIN1-SOURCE'!BU32="O",'FIN1-SOURCE'!BU47="O",'FIN1-SOURCE'!BU60="O")),"",SUM('FIN1-SOURCE'!BT32,'FIN1-SOURCE'!BT47,'FIN1-SOURCE'!BT60))</f>
        <v/>
      </c>
      <c r="I1754" s="280" t="str">
        <f>IF(AND(OR(AND('FIN1-SOURCE'!BU32="O",'FIN1-SOURCE'!BU47="O",'FIN1-SOURCE'!BU60="O"),AND('FIN1-SOURCE'!BU32="K",'FIN1-SOURCE'!BU47="K",'FIN1-SOURCE'!BU60="K")),SUM('FIN1-SOURCE'!BT32,'FIN1-SOURCE'!BT47,'FIN1-SOURCE'!BT60)=0,ISNUMBER('FIN1-SOURCE'!BT72)),"",IF(OR('FIN1-SOURCE'!BU32="O",'FIN1-SOURCE'!BU47="O",'FIN1-SOURCE'!BU60="O"),"O",IF(AND('FIN1-SOURCE'!BU32='FIN1-SOURCE'!BU47,'FIN1-SOURCE'!BU47='FIN1-SOURCE'!BU60,OR('FIN1-SOURCE'!BU32="K",'FIN1-SOURCE'!BU32="W",'FIN1-SOURCE'!BU32="M")), UPPER('FIN1-SOURCE'!BU32),"")))</f>
        <v/>
      </c>
      <c r="J1754" s="281" t="s">
        <v>711</v>
      </c>
      <c r="K1754" s="280" t="str">
        <f>IF(AND(ISBLANK('FIN1-SOURCE'!BT72),$L$1754&lt;&gt;"M"),"",'FIN1-SOURCE'!BT72)</f>
        <v/>
      </c>
      <c r="L1754" s="280" t="str">
        <f>IF(ISBLANK('FIN1-SOURCE'!BU72),"",'FIN1-SOURCE'!BU72)</f>
        <v/>
      </c>
      <c r="M1754" s="257" t="str">
        <f t="shared" si="28"/>
        <v>OK</v>
      </c>
      <c r="N1754" s="15"/>
    </row>
    <row r="1755" spans="1:14" ht="45" x14ac:dyDescent="0.25">
      <c r="A1755" s="257" t="s">
        <v>834</v>
      </c>
      <c r="B1755" s="257" t="s">
        <v>3892</v>
      </c>
      <c r="C1755" s="257" t="s">
        <v>688</v>
      </c>
      <c r="D1755" s="277" t="s">
        <v>3893</v>
      </c>
      <c r="E1755" s="278" t="s">
        <v>711</v>
      </c>
      <c r="F1755" s="279" t="s">
        <v>688</v>
      </c>
      <c r="G1755" s="277" t="s">
        <v>3894</v>
      </c>
      <c r="H1755" s="280" t="str">
        <f>IF(OR(AND('FIN1-SOURCE'!BT33="",'FIN1-SOURCE'!BU33=""),AND('FIN1-SOURCE'!BT48="",'FIN1-SOURCE'!BU48=""),AND('FIN1-SOURCE'!BT61="",'FIN1-SOURCE'!BU61=""),AND('FIN1-SOURCE'!BU33="K",'FIN1-SOURCE'!BU48="K",'FIN1-SOURCE'!BU61="K"),OR('FIN1-SOURCE'!BU33="O",'FIN1-SOURCE'!BU48="O",'FIN1-SOURCE'!BU61="O")),"",SUM('FIN1-SOURCE'!BT33,'FIN1-SOURCE'!BT48,'FIN1-SOURCE'!BT61))</f>
        <v/>
      </c>
      <c r="I1755" s="280" t="str">
        <f>IF(AND(OR(AND('FIN1-SOURCE'!BU33="O",'FIN1-SOURCE'!BU48="O",'FIN1-SOURCE'!BU61="O"),AND('FIN1-SOURCE'!BU33="K",'FIN1-SOURCE'!BU48="K",'FIN1-SOURCE'!BU61="K")),SUM('FIN1-SOURCE'!BT33,'FIN1-SOURCE'!BT48,'FIN1-SOURCE'!BT61)=0,ISNUMBER('FIN1-SOURCE'!BT73)),"",IF(OR('FIN1-SOURCE'!BU33="O",'FIN1-SOURCE'!BU48="O",'FIN1-SOURCE'!BU61="O"),"O",IF(AND('FIN1-SOURCE'!BU33='FIN1-SOURCE'!BU48,'FIN1-SOURCE'!BU48='FIN1-SOURCE'!BU61,OR('FIN1-SOURCE'!BU33="K",'FIN1-SOURCE'!BU33="W",'FIN1-SOURCE'!BU33="M")), UPPER('FIN1-SOURCE'!BU33),"")))</f>
        <v/>
      </c>
      <c r="J1755" s="281" t="s">
        <v>711</v>
      </c>
      <c r="K1755" s="280" t="str">
        <f>IF(AND(ISBLANK('FIN1-SOURCE'!BT73),$L$1755&lt;&gt;"M"),"",'FIN1-SOURCE'!BT73)</f>
        <v/>
      </c>
      <c r="L1755" s="280" t="str">
        <f>IF(ISBLANK('FIN1-SOURCE'!BU73),"",'FIN1-SOURCE'!BU73)</f>
        <v/>
      </c>
      <c r="M1755" s="257" t="str">
        <f t="shared" si="28"/>
        <v>OK</v>
      </c>
      <c r="N1755" s="15"/>
    </row>
    <row r="1756" spans="1:14" ht="45" x14ac:dyDescent="0.25">
      <c r="A1756" s="257" t="s">
        <v>834</v>
      </c>
      <c r="B1756" s="257" t="s">
        <v>3895</v>
      </c>
      <c r="C1756" s="257" t="s">
        <v>688</v>
      </c>
      <c r="D1756" s="277" t="s">
        <v>3896</v>
      </c>
      <c r="E1756" s="278" t="s">
        <v>711</v>
      </c>
      <c r="F1756" s="279" t="s">
        <v>688</v>
      </c>
      <c r="G1756" s="277" t="s">
        <v>3897</v>
      </c>
      <c r="H1756" s="280" t="str">
        <f>IF(OR(AND('FIN1-SOURCE'!BT34="",'FIN1-SOURCE'!BU34=""),AND('FIN1-SOURCE'!BT49="",'FIN1-SOURCE'!BU49=""),AND('FIN1-SOURCE'!BT62="",'FIN1-SOURCE'!BU62=""),AND('FIN1-SOURCE'!BU34="K",'FIN1-SOURCE'!BU49="K",'FIN1-SOURCE'!BU62="K"),OR('FIN1-SOURCE'!BU34="O",'FIN1-SOURCE'!BU49="O",'FIN1-SOURCE'!BU62="O")),"",SUM('FIN1-SOURCE'!BT34,'FIN1-SOURCE'!BT49,'FIN1-SOURCE'!BT62))</f>
        <v/>
      </c>
      <c r="I1756" s="280" t="str">
        <f>IF(AND(OR(AND('FIN1-SOURCE'!BU34="O",'FIN1-SOURCE'!BU49="O",'FIN1-SOURCE'!BU62="O"),AND('FIN1-SOURCE'!BU34="K",'FIN1-SOURCE'!BU49="K",'FIN1-SOURCE'!BU62="K")),SUM('FIN1-SOURCE'!BT34,'FIN1-SOURCE'!BT49,'FIN1-SOURCE'!BT62)=0,ISNUMBER('FIN1-SOURCE'!BT74)),"",IF(OR('FIN1-SOURCE'!BU34="O",'FIN1-SOURCE'!BU49="O",'FIN1-SOURCE'!BU62="O"),"O",IF(AND('FIN1-SOURCE'!BU34='FIN1-SOURCE'!BU49,'FIN1-SOURCE'!BU49='FIN1-SOURCE'!BU62,OR('FIN1-SOURCE'!BU34="K",'FIN1-SOURCE'!BU34="W",'FIN1-SOURCE'!BU34="M")), UPPER('FIN1-SOURCE'!BU34),"")))</f>
        <v/>
      </c>
      <c r="J1756" s="281" t="s">
        <v>711</v>
      </c>
      <c r="K1756" s="280" t="str">
        <f>IF(AND(ISBLANK('FIN1-SOURCE'!BT74),$L$1756&lt;&gt;"M"),"",'FIN1-SOURCE'!BT74)</f>
        <v/>
      </c>
      <c r="L1756" s="280" t="str">
        <f>IF(ISBLANK('FIN1-SOURCE'!BU74),"",'FIN1-SOURCE'!BU74)</f>
        <v/>
      </c>
      <c r="M1756" s="257" t="str">
        <f t="shared" si="28"/>
        <v>OK</v>
      </c>
      <c r="N1756" s="15"/>
    </row>
    <row r="1757" spans="1:14" ht="45" x14ac:dyDescent="0.25">
      <c r="A1757" s="257" t="s">
        <v>834</v>
      </c>
      <c r="B1757" s="257" t="s">
        <v>3898</v>
      </c>
      <c r="C1757" s="257" t="s">
        <v>688</v>
      </c>
      <c r="D1757" s="277" t="s">
        <v>3899</v>
      </c>
      <c r="E1757" s="278" t="s">
        <v>711</v>
      </c>
      <c r="F1757" s="279" t="s">
        <v>688</v>
      </c>
      <c r="G1757" s="277" t="s">
        <v>3900</v>
      </c>
      <c r="H1757" s="280" t="str">
        <f>IF(OR(AND('FIN1-SOURCE'!BT35="",'FIN1-SOURCE'!BU35=""),AND('FIN1-SOURCE'!BT50="",'FIN1-SOURCE'!BU50=""),AND('FIN1-SOURCE'!BT63="",'FIN1-SOURCE'!BU63=""),AND('FIN1-SOURCE'!BU35="K",'FIN1-SOURCE'!BU50="K",'FIN1-SOURCE'!BU63="K"),OR('FIN1-SOURCE'!BU35="O",'FIN1-SOURCE'!BU50="O",'FIN1-SOURCE'!BU63="O")),"",SUM('FIN1-SOURCE'!BT35,'FIN1-SOURCE'!BT50,'FIN1-SOURCE'!BT63))</f>
        <v/>
      </c>
      <c r="I1757" s="280" t="str">
        <f>IF(AND(OR(AND('FIN1-SOURCE'!BU35="O",'FIN1-SOURCE'!BU50="O",'FIN1-SOURCE'!BU63="O"),AND('FIN1-SOURCE'!BU35="K",'FIN1-SOURCE'!BU50="K",'FIN1-SOURCE'!BU63="K")),SUM('FIN1-SOURCE'!BT35,'FIN1-SOURCE'!BT50,'FIN1-SOURCE'!BT63)=0,ISNUMBER('FIN1-SOURCE'!BT75)),"",IF(OR('FIN1-SOURCE'!BU35="O",'FIN1-SOURCE'!BU50="O",'FIN1-SOURCE'!BU63="O"),"O",IF(AND('FIN1-SOURCE'!BU35='FIN1-SOURCE'!BU50,'FIN1-SOURCE'!BU50='FIN1-SOURCE'!BU63,OR('FIN1-SOURCE'!BU35="K",'FIN1-SOURCE'!BU35="W",'FIN1-SOURCE'!BU35="M")), UPPER('FIN1-SOURCE'!BU35),"")))</f>
        <v/>
      </c>
      <c r="J1757" s="281" t="s">
        <v>711</v>
      </c>
      <c r="K1757" s="280" t="str">
        <f>IF(AND(ISBLANK('FIN1-SOURCE'!BT75),$L$1757&lt;&gt;"M"),"",'FIN1-SOURCE'!BT75)</f>
        <v/>
      </c>
      <c r="L1757" s="280" t="str">
        <f>IF(ISBLANK('FIN1-SOURCE'!BU75),"",'FIN1-SOURCE'!BU75)</f>
        <v/>
      </c>
      <c r="M1757" s="257" t="str">
        <f t="shared" si="28"/>
        <v>OK</v>
      </c>
      <c r="N1757" s="15"/>
    </row>
    <row r="1758" spans="1:14" ht="45" x14ac:dyDescent="0.25">
      <c r="A1758" s="257" t="s">
        <v>834</v>
      </c>
      <c r="B1758" s="257" t="s">
        <v>3901</v>
      </c>
      <c r="C1758" s="257" t="s">
        <v>688</v>
      </c>
      <c r="D1758" s="277" t="s">
        <v>3902</v>
      </c>
      <c r="E1758" s="278" t="s">
        <v>711</v>
      </c>
      <c r="F1758" s="279" t="s">
        <v>688</v>
      </c>
      <c r="G1758" s="277" t="s">
        <v>3903</v>
      </c>
      <c r="H1758" s="280" t="str">
        <f>IF(OR(AND('FIN1-SOURCE'!BT36="",'FIN1-SOURCE'!BU36=""),AND('FIN1-SOURCE'!BT51="",'FIN1-SOURCE'!BU51=""),AND('FIN1-SOURCE'!BT64="",'FIN1-SOURCE'!BU64=""),AND('FIN1-SOURCE'!BU36="K",'FIN1-SOURCE'!BU51="K",'FIN1-SOURCE'!BU64="K"),OR('FIN1-SOURCE'!BU36="O",'FIN1-SOURCE'!BU51="O",'FIN1-SOURCE'!BU64="O")),"",SUM('FIN1-SOURCE'!BT36,'FIN1-SOURCE'!BT51,'FIN1-SOURCE'!BT64))</f>
        <v/>
      </c>
      <c r="I1758" s="280" t="str">
        <f>IF(AND(OR(AND('FIN1-SOURCE'!BU36="O",'FIN1-SOURCE'!BU51="O",'FIN1-SOURCE'!BU64="O"),AND('FIN1-SOURCE'!BU36="K",'FIN1-SOURCE'!BU51="K",'FIN1-SOURCE'!BU64="K")),SUM('FIN1-SOURCE'!BT36,'FIN1-SOURCE'!BT51,'FIN1-SOURCE'!BT64)=0,ISNUMBER('FIN1-SOURCE'!BT76)),"",IF(OR('FIN1-SOURCE'!BU36="O",'FIN1-SOURCE'!BU51="O",'FIN1-SOURCE'!BU64="O"),"O",IF(AND('FIN1-SOURCE'!BU36='FIN1-SOURCE'!BU51,'FIN1-SOURCE'!BU51='FIN1-SOURCE'!BU64,OR('FIN1-SOURCE'!BU36="K",'FIN1-SOURCE'!BU36="W",'FIN1-SOURCE'!BU36="M")), UPPER('FIN1-SOURCE'!BU36),"")))</f>
        <v/>
      </c>
      <c r="J1758" s="281" t="s">
        <v>711</v>
      </c>
      <c r="K1758" s="280" t="str">
        <f>IF(AND(ISBLANK('FIN1-SOURCE'!BT76),$L$1758&lt;&gt;"M"),"",'FIN1-SOURCE'!BT76)</f>
        <v/>
      </c>
      <c r="L1758" s="280" t="str">
        <f>IF(ISBLANK('FIN1-SOURCE'!BU76),"",'FIN1-SOURCE'!BU76)</f>
        <v/>
      </c>
      <c r="M1758" s="257" t="str">
        <f t="shared" si="28"/>
        <v>OK</v>
      </c>
      <c r="N1758" s="15"/>
    </row>
    <row r="1759" spans="1:14" ht="33.75" x14ac:dyDescent="0.25">
      <c r="A1759" s="257" t="s">
        <v>834</v>
      </c>
      <c r="B1759" s="257" t="s">
        <v>3904</v>
      </c>
      <c r="C1759" s="257" t="s">
        <v>688</v>
      </c>
      <c r="D1759" s="277" t="s">
        <v>3905</v>
      </c>
      <c r="E1759" s="278" t="s">
        <v>711</v>
      </c>
      <c r="F1759" s="279" t="s">
        <v>688</v>
      </c>
      <c r="G1759" s="277" t="s">
        <v>3906</v>
      </c>
      <c r="H1759" s="280" t="str">
        <f>IF(OR(AND('FIN1-SOURCE'!BN77="",'FIN1-SOURCE'!BO77=""),AND('FIN1-SOURCE'!BQ77="",'FIN1-SOURCE'!BR77=""),AND('FIN1-SOURCE'!BO77="K",'FIN1-SOURCE'!BR77="K"),OR('FIN1-SOURCE'!BO77="O",'FIN1-SOURCE'!BR77="O")),"",SUM('FIN1-SOURCE'!BN77,'FIN1-SOURCE'!BQ77))</f>
        <v/>
      </c>
      <c r="I1759" s="280" t="str">
        <f xml:space="preserve"> IF(AND(OR(AND('FIN1-SOURCE'!BO77="O",'FIN1-SOURCE'!BR77="O"),AND('FIN1-SOURCE'!BO77="K",'FIN1-SOURCE'!BR77="K")),SUM('FIN1-SOURCE'!BN77,'FIN1-SOURCE'!BQ77)=0,ISNUMBER('FIN1-SOURCE'!BT77)),"",IF(OR('FIN1-SOURCE'!BO77="O",'FIN1-SOURCE'!BR77="O"),"O",IF(AND('FIN1-SOURCE'!BO77='FIN1-SOURCE'!BR77,OR('FIN1-SOURCE'!BO77="K",'FIN1-SOURCE'!BO77="W",'FIN1-SOURCE'!BO77="M")),UPPER( 'FIN1-SOURCE'!BO77),"")))</f>
        <v/>
      </c>
      <c r="J1759" s="281" t="s">
        <v>711</v>
      </c>
      <c r="K1759" s="280" t="str">
        <f>IF(AND(ISBLANK('FIN1-SOURCE'!BT77),$L$1759&lt;&gt;"M"),"",'FIN1-SOURCE'!BT77)</f>
        <v/>
      </c>
      <c r="L1759" s="280" t="str">
        <f>IF(ISBLANK('FIN1-SOURCE'!BU77),"",'FIN1-SOURCE'!BU77)</f>
        <v/>
      </c>
      <c r="M1759" s="257" t="str">
        <f t="shared" si="28"/>
        <v>OK</v>
      </c>
      <c r="N1759" s="15"/>
    </row>
    <row r="1760" spans="1:14" ht="33.75" x14ac:dyDescent="0.25">
      <c r="A1760" s="257" t="s">
        <v>834</v>
      </c>
      <c r="B1760" s="257" t="s">
        <v>3907</v>
      </c>
      <c r="C1760" s="257" t="s">
        <v>688</v>
      </c>
      <c r="D1760" s="277" t="s">
        <v>3908</v>
      </c>
      <c r="E1760" s="278" t="s">
        <v>711</v>
      </c>
      <c r="F1760" s="279" t="s">
        <v>688</v>
      </c>
      <c r="G1760" s="277" t="s">
        <v>3909</v>
      </c>
      <c r="H1760" s="280" t="str">
        <f>IF(OR(AND('FIN1-SOURCE'!BN78="",'FIN1-SOURCE'!BO78=""),AND('FIN1-SOURCE'!BQ78="",'FIN1-SOURCE'!BR78=""),AND('FIN1-SOURCE'!BO78="K",'FIN1-SOURCE'!BR78="K"),OR('FIN1-SOURCE'!BO78="O",'FIN1-SOURCE'!BR78="O")),"",SUM('FIN1-SOURCE'!BN78,'FIN1-SOURCE'!BQ78))</f>
        <v/>
      </c>
      <c r="I1760" s="280" t="str">
        <f xml:space="preserve"> IF(AND(OR(AND('FIN1-SOURCE'!BO78="O",'FIN1-SOURCE'!BR78="O"),AND('FIN1-SOURCE'!BO78="K",'FIN1-SOURCE'!BR78="K")),SUM('FIN1-SOURCE'!BN78,'FIN1-SOURCE'!BQ78)=0,ISNUMBER('FIN1-SOURCE'!BT78)),"",IF(OR('FIN1-SOURCE'!BO78="O",'FIN1-SOURCE'!BR78="O"),"O",IF(AND('FIN1-SOURCE'!BO78='FIN1-SOURCE'!BR78,OR('FIN1-SOURCE'!BO78="K",'FIN1-SOURCE'!BO78="W",'FIN1-SOURCE'!BO78="M")),UPPER( 'FIN1-SOURCE'!BO78),"")))</f>
        <v/>
      </c>
      <c r="J1760" s="281" t="s">
        <v>711</v>
      </c>
      <c r="K1760" s="280" t="str">
        <f>IF(AND(ISBLANK('FIN1-SOURCE'!BT78),$L$1760&lt;&gt;"M"),"",'FIN1-SOURCE'!BT78)</f>
        <v/>
      </c>
      <c r="L1760" s="280" t="str">
        <f>IF(ISBLANK('FIN1-SOURCE'!BU78),"",'FIN1-SOURCE'!BU78)</f>
        <v/>
      </c>
      <c r="M1760" s="257" t="str">
        <f t="shared" si="28"/>
        <v>OK</v>
      </c>
      <c r="N1760" s="15"/>
    </row>
    <row r="1761" spans="1:14" ht="45" x14ac:dyDescent="0.25">
      <c r="A1761" s="257" t="s">
        <v>834</v>
      </c>
      <c r="B1761" s="257" t="s">
        <v>3910</v>
      </c>
      <c r="C1761" s="257" t="s">
        <v>688</v>
      </c>
      <c r="D1761" s="277" t="s">
        <v>3911</v>
      </c>
      <c r="E1761" s="278" t="s">
        <v>711</v>
      </c>
      <c r="F1761" s="279" t="s">
        <v>688</v>
      </c>
      <c r="G1761" s="277" t="s">
        <v>3912</v>
      </c>
      <c r="H1761" s="280" t="str">
        <f>IF(OR(AND('FIN1-SOURCE'!BT40="",'FIN1-SOURCE'!BU40=""),AND('FIN1-SOURCE'!BT53="",'FIN1-SOURCE'!BU53=""),AND('FIN1-SOURCE'!BT65="",'FIN1-SOURCE'!BU65=""),AND('FIN1-SOURCE'!BU40="K",'FIN1-SOURCE'!BU53="K",'FIN1-SOURCE'!BU65="K"),OR('FIN1-SOURCE'!BU40="O",'FIN1-SOURCE'!BU53="O",'FIN1-SOURCE'!BU65="O")),"",SUM('FIN1-SOURCE'!BT40,'FIN1-SOURCE'!BT53,'FIN1-SOURCE'!BT65))</f>
        <v/>
      </c>
      <c r="I1761" s="280" t="str">
        <f>IF(AND(OR(AND('FIN1-SOURCE'!BU40="O",'FIN1-SOURCE'!BU53="O",'FIN1-SOURCE'!BU65="O"),AND('FIN1-SOURCE'!BU40="K",'FIN1-SOURCE'!BU53="K",'FIN1-SOURCE'!BU65="K")),SUM('FIN1-SOURCE'!BT40,'FIN1-SOURCE'!BT53,'FIN1-SOURCE'!BT65)=0,ISNUMBER('FIN1-SOURCE'!BT79)),"",IF(OR('FIN1-SOURCE'!BU40="O",'FIN1-SOURCE'!BU53="O",'FIN1-SOURCE'!BU65="O"),"O",IF(AND('FIN1-SOURCE'!BU40='FIN1-SOURCE'!BU53,'FIN1-SOURCE'!BU53='FIN1-SOURCE'!BU65,OR('FIN1-SOURCE'!BU40="K",'FIN1-SOURCE'!BU40="W",'FIN1-SOURCE'!BU40="M")), UPPER('FIN1-SOURCE'!BU40),"")))</f>
        <v/>
      </c>
      <c r="J1761" s="281" t="s">
        <v>711</v>
      </c>
      <c r="K1761" s="280" t="str">
        <f>IF(AND(ISBLANK('FIN1-SOURCE'!BT79),$L$1761&lt;&gt;"M"),"",'FIN1-SOURCE'!BT79)</f>
        <v/>
      </c>
      <c r="L1761" s="280" t="str">
        <f>IF(ISBLANK('FIN1-SOURCE'!BU79),"",'FIN1-SOURCE'!BU79)</f>
        <v/>
      </c>
      <c r="M1761" s="257" t="str">
        <f t="shared" si="28"/>
        <v>OK</v>
      </c>
      <c r="N1761" s="15"/>
    </row>
    <row r="1762" spans="1:14" ht="33.75" x14ac:dyDescent="0.25">
      <c r="A1762" s="257" t="s">
        <v>834</v>
      </c>
      <c r="B1762" s="257" t="s">
        <v>8221</v>
      </c>
      <c r="C1762" s="257" t="s">
        <v>688</v>
      </c>
      <c r="D1762" s="277" t="s">
        <v>8222</v>
      </c>
      <c r="E1762" s="278" t="s">
        <v>711</v>
      </c>
      <c r="F1762" s="279" t="s">
        <v>688</v>
      </c>
      <c r="G1762" s="277" t="s">
        <v>6281</v>
      </c>
      <c r="H1762" s="280" t="str">
        <f>IF(OR(AND('FIN1-SOURCE'!BN80="",'FIN1-SOURCE'!BO80=""),AND('FIN1-SOURCE'!BQ80="",'FIN1-SOURCE'!BR80=""),AND('FIN1-SOURCE'!BO80="K",'FIN1-SOURCE'!BR80="K"),OR('FIN1-SOURCE'!BO80="O",'FIN1-SOURCE'!BR80="O")),"",SUM('FIN1-SOURCE'!BN80,'FIN1-SOURCE'!BQ80))</f>
        <v/>
      </c>
      <c r="I1762" s="280" t="str">
        <f xml:space="preserve"> IF(AND(OR(AND('FIN1-SOURCE'!BO80="O",'FIN1-SOURCE'!BR80="O"),AND('FIN1-SOURCE'!BO80="K",'FIN1-SOURCE'!BR80="K")),SUM('FIN1-SOURCE'!BN80,'FIN1-SOURCE'!BQ80)=0,ISNUMBER('FIN1-SOURCE'!BT80)),"",IF(OR('FIN1-SOURCE'!BO80="O",'FIN1-SOURCE'!BR80="O"),"O",IF(AND('FIN1-SOURCE'!BO80='FIN1-SOURCE'!BR80,OR('FIN1-SOURCE'!BO80="K",'FIN1-SOURCE'!BO80="W",'FIN1-SOURCE'!BO80="M")),UPPER( 'FIN1-SOURCE'!BO80),"")))</f>
        <v/>
      </c>
      <c r="J1762" s="281" t="s">
        <v>711</v>
      </c>
      <c r="K1762" s="280" t="str">
        <f>IF(AND(ISBLANK('FIN1-SOURCE'!BT80),$L$1762&lt;&gt;"M"),"",'FIN1-SOURCE'!BT80)</f>
        <v/>
      </c>
      <c r="L1762" s="280" t="str">
        <f>IF(ISBLANK('FIN1-SOURCE'!BU80),"",'FIN1-SOURCE'!BU80)</f>
        <v/>
      </c>
      <c r="M1762" s="257" t="str">
        <f t="shared" si="28"/>
        <v>OK</v>
      </c>
      <c r="N1762" s="15"/>
    </row>
    <row r="1763" spans="1:14" ht="45" x14ac:dyDescent="0.25">
      <c r="A1763" s="257" t="s">
        <v>834</v>
      </c>
      <c r="B1763" s="257" t="s">
        <v>3913</v>
      </c>
      <c r="C1763" s="257" t="s">
        <v>688</v>
      </c>
      <c r="D1763" s="277" t="s">
        <v>3914</v>
      </c>
      <c r="E1763" s="278" t="s">
        <v>711</v>
      </c>
      <c r="F1763" s="279" t="s">
        <v>688</v>
      </c>
      <c r="G1763" s="277" t="s">
        <v>3915</v>
      </c>
      <c r="H1763" s="280" t="str">
        <f>IF(OR(AND('FIN1-SOURCE'!BT41="",'FIN1-SOURCE'!BU41=""),AND('FIN1-SOURCE'!BT54="",'FIN1-SOURCE'!BU54=""),AND('FIN1-SOURCE'!BT66="",'FIN1-SOURCE'!BU66=""),AND('FIN1-SOURCE'!BU41="K",'FIN1-SOURCE'!BU54="K",'FIN1-SOURCE'!BU66="K"),OR('FIN1-SOURCE'!BU41="O",'FIN1-SOURCE'!BU54="O",'FIN1-SOURCE'!BU66="O")),"",SUM('FIN1-SOURCE'!BT41,'FIN1-SOURCE'!BT54,'FIN1-SOURCE'!BT66))</f>
        <v/>
      </c>
      <c r="I1763" s="280" t="str">
        <f>IF(AND(OR(AND('FIN1-SOURCE'!BU41="O",'FIN1-SOURCE'!BU54="O",'FIN1-SOURCE'!BU66="O"),AND('FIN1-SOURCE'!BU41="K",'FIN1-SOURCE'!BU54="K",'FIN1-SOURCE'!BU66="K")),SUM('FIN1-SOURCE'!BT41,'FIN1-SOURCE'!BT54,'FIN1-SOURCE'!BT66)=0,ISNUMBER('FIN1-SOURCE'!BT81)),"",IF(OR('FIN1-SOURCE'!BU41="O",'FIN1-SOURCE'!BU54="O",'FIN1-SOURCE'!BU66="O"),"O",IF(AND('FIN1-SOURCE'!BU41='FIN1-SOURCE'!BU54,'FIN1-SOURCE'!BU54='FIN1-SOURCE'!BU66,OR('FIN1-SOURCE'!BU41="K",'FIN1-SOURCE'!BU41="W",'FIN1-SOURCE'!BU41="M")), UPPER('FIN1-SOURCE'!BU41),"")))</f>
        <v/>
      </c>
      <c r="J1763" s="281" t="s">
        <v>711</v>
      </c>
      <c r="K1763" s="280" t="str">
        <f>IF(AND(ISBLANK('FIN1-SOURCE'!BT81),$L$1763&lt;&gt;"M"),"",'FIN1-SOURCE'!BT81)</f>
        <v/>
      </c>
      <c r="L1763" s="280" t="str">
        <f>IF(ISBLANK('FIN1-SOURCE'!BU81),"",'FIN1-SOURCE'!BU81)</f>
        <v/>
      </c>
      <c r="M1763" s="257" t="str">
        <f t="shared" si="28"/>
        <v>OK</v>
      </c>
      <c r="N1763" s="15"/>
    </row>
    <row r="1764" spans="1:14" ht="33.75" x14ac:dyDescent="0.25">
      <c r="A1764" s="257" t="s">
        <v>834</v>
      </c>
      <c r="B1764" s="257" t="s">
        <v>8223</v>
      </c>
      <c r="C1764" s="257" t="s">
        <v>688</v>
      </c>
      <c r="D1764" s="277" t="s">
        <v>8224</v>
      </c>
      <c r="E1764" s="278" t="s">
        <v>711</v>
      </c>
      <c r="F1764" s="279" t="s">
        <v>688</v>
      </c>
      <c r="G1764" s="277" t="s">
        <v>3917</v>
      </c>
      <c r="H1764" s="280" t="str">
        <f>IF(OR(AND('FIN1-SOURCE'!BN82="",'FIN1-SOURCE'!BO82=""),AND('FIN1-SOURCE'!BQ82="",'FIN1-SOURCE'!BR82=""),AND('FIN1-SOURCE'!BO82="K",'FIN1-SOURCE'!BR82="K"),OR('FIN1-SOURCE'!BO82="O",'FIN1-SOURCE'!BR82="O")),"",SUM('FIN1-SOURCE'!BN82,'FIN1-SOURCE'!BQ82))</f>
        <v/>
      </c>
      <c r="I1764" s="280" t="str">
        <f xml:space="preserve"> IF(AND(OR(AND('FIN1-SOURCE'!BO82="O",'FIN1-SOURCE'!BR82="O"),AND('FIN1-SOURCE'!BO82="K",'FIN1-SOURCE'!BR82="K")),SUM('FIN1-SOURCE'!BN82,'FIN1-SOURCE'!BQ82)=0,ISNUMBER('FIN1-SOURCE'!BT82)),"",IF(OR('FIN1-SOURCE'!BO82="O",'FIN1-SOURCE'!BR82="O"),"O",IF(AND('FIN1-SOURCE'!BO82='FIN1-SOURCE'!BR82,OR('FIN1-SOURCE'!BO82="K",'FIN1-SOURCE'!BO82="W",'FIN1-SOURCE'!BO82="M")),UPPER( 'FIN1-SOURCE'!BO82),"")))</f>
        <v/>
      </c>
      <c r="J1764" s="281" t="s">
        <v>711</v>
      </c>
      <c r="K1764" s="280" t="str">
        <f>IF(AND(ISBLANK('FIN1-SOURCE'!BT82),$L$1764&lt;&gt;"M"),"",'FIN1-SOURCE'!BT82)</f>
        <v/>
      </c>
      <c r="L1764" s="280" t="str">
        <f>IF(ISBLANK('FIN1-SOURCE'!BU82),"",'FIN1-SOURCE'!BU82)</f>
        <v/>
      </c>
      <c r="M1764" s="257" t="str">
        <f t="shared" si="28"/>
        <v>OK</v>
      </c>
      <c r="N1764" s="15"/>
    </row>
    <row r="1765" spans="1:14" ht="45" x14ac:dyDescent="0.25">
      <c r="A1765" s="257" t="s">
        <v>834</v>
      </c>
      <c r="B1765" s="257" t="s">
        <v>8225</v>
      </c>
      <c r="C1765" s="257" t="s">
        <v>688</v>
      </c>
      <c r="D1765" s="277" t="s">
        <v>3916</v>
      </c>
      <c r="E1765" s="278" t="s">
        <v>711</v>
      </c>
      <c r="F1765" s="279" t="s">
        <v>688</v>
      </c>
      <c r="G1765" s="277" t="s">
        <v>3919</v>
      </c>
      <c r="H1765" s="280" t="str">
        <f>IF(OR(AND('FIN1-SOURCE'!BT42="",'FIN1-SOURCE'!BU42=""),AND('FIN1-SOURCE'!BT55="",'FIN1-SOURCE'!BU55=""),AND('FIN1-SOURCE'!BT67="",'FIN1-SOURCE'!BU67=""),AND('FIN1-SOURCE'!BU42="K",'FIN1-SOURCE'!BU55="K",'FIN1-SOURCE'!BU67="K"),OR('FIN1-SOURCE'!BU42="O",'FIN1-SOURCE'!BU55="O",'FIN1-SOURCE'!BU67="O")),"",SUM('FIN1-SOURCE'!BT42,'FIN1-SOURCE'!BT55,'FIN1-SOURCE'!BT67))</f>
        <v/>
      </c>
      <c r="I1765" s="280" t="str">
        <f>IF(AND(OR(AND('FIN1-SOURCE'!BU42="O",'FIN1-SOURCE'!BU55="O",'FIN1-SOURCE'!BU67="O"),AND('FIN1-SOURCE'!BU42="K",'FIN1-SOURCE'!BU55="K",'FIN1-SOURCE'!BU67="K")),SUM('FIN1-SOURCE'!BT42,'FIN1-SOURCE'!BT55,'FIN1-SOURCE'!BT67)=0,ISNUMBER('FIN1-SOURCE'!BT83)),"",IF(OR('FIN1-SOURCE'!BU42="O",'FIN1-SOURCE'!BU55="O",'FIN1-SOURCE'!BU67="O"),"O",IF(AND('FIN1-SOURCE'!BU42='FIN1-SOURCE'!BU55,'FIN1-SOURCE'!BU55='FIN1-SOURCE'!BU67,OR('FIN1-SOURCE'!BU42="K",'FIN1-SOURCE'!BU42="W",'FIN1-SOURCE'!BU42="M")), UPPER('FIN1-SOURCE'!BU42),"")))</f>
        <v/>
      </c>
      <c r="J1765" s="281" t="s">
        <v>711</v>
      </c>
      <c r="K1765" s="280" t="str">
        <f>IF(AND(ISBLANK('FIN1-SOURCE'!BT83),$L$1765&lt;&gt;"M"),"",'FIN1-SOURCE'!BT83)</f>
        <v/>
      </c>
      <c r="L1765" s="280" t="str">
        <f>IF(ISBLANK('FIN1-SOURCE'!BU83),"",'FIN1-SOURCE'!BU83)</f>
        <v/>
      </c>
      <c r="M1765" s="257" t="str">
        <f t="shared" si="28"/>
        <v>OK</v>
      </c>
      <c r="N1765" s="15"/>
    </row>
    <row r="1766" spans="1:14" ht="45" x14ac:dyDescent="0.25">
      <c r="A1766" s="257" t="s">
        <v>834</v>
      </c>
      <c r="B1766" s="257" t="s">
        <v>8226</v>
      </c>
      <c r="C1766" s="257" t="s">
        <v>688</v>
      </c>
      <c r="D1766" s="277" t="s">
        <v>3918</v>
      </c>
      <c r="E1766" s="278" t="s">
        <v>711</v>
      </c>
      <c r="F1766" s="279" t="s">
        <v>688</v>
      </c>
      <c r="G1766" s="277" t="s">
        <v>3921</v>
      </c>
      <c r="H1766" s="280" t="str">
        <f>IF(OR(AND('FIN1-SOURCE'!BT43="",'FIN1-SOURCE'!BU43=""),AND('FIN1-SOURCE'!BT56="",'FIN1-SOURCE'!BU56=""),AND('FIN1-SOURCE'!BT68="",'FIN1-SOURCE'!BU68=""),AND('FIN1-SOURCE'!BU43="K",'FIN1-SOURCE'!BU56="K",'FIN1-SOURCE'!BU68="K"),OR('FIN1-SOURCE'!BU43="O",'FIN1-SOURCE'!BU56="O",'FIN1-SOURCE'!BU68="O")),"",SUM('FIN1-SOURCE'!BT43,'FIN1-SOURCE'!BT56,'FIN1-SOURCE'!BT68))</f>
        <v/>
      </c>
      <c r="I1766" s="280" t="str">
        <f>IF(AND(OR(AND('FIN1-SOURCE'!BU43="O",'FIN1-SOURCE'!BU56="O",'FIN1-SOURCE'!BU68="O"),AND('FIN1-SOURCE'!BU43="K",'FIN1-SOURCE'!BU56="K",'FIN1-SOURCE'!BU68="K")),SUM('FIN1-SOURCE'!BT43,'FIN1-SOURCE'!BT56,'FIN1-SOURCE'!BT68)=0,ISNUMBER('FIN1-SOURCE'!BT84)),"",IF(OR('FIN1-SOURCE'!BU43="O",'FIN1-SOURCE'!BU56="O",'FIN1-SOURCE'!BU68="O"),"O",IF(AND('FIN1-SOURCE'!BU43='FIN1-SOURCE'!BU56,'FIN1-SOURCE'!BU56='FIN1-SOURCE'!BU68,OR('FIN1-SOURCE'!BU43="K",'FIN1-SOURCE'!BU43="W",'FIN1-SOURCE'!BU43="M")), UPPER('FIN1-SOURCE'!BU43),"")))</f>
        <v/>
      </c>
      <c r="J1766" s="281" t="s">
        <v>711</v>
      </c>
      <c r="K1766" s="280" t="str">
        <f>IF(AND(ISBLANK('FIN1-SOURCE'!BT84),$L$1766&lt;&gt;"M"),"",'FIN1-SOURCE'!BT84)</f>
        <v/>
      </c>
      <c r="L1766" s="280" t="str">
        <f>IF(ISBLANK('FIN1-SOURCE'!BU84),"",'FIN1-SOURCE'!BU84)</f>
        <v/>
      </c>
      <c r="M1766" s="257" t="str">
        <f t="shared" si="28"/>
        <v>OK</v>
      </c>
      <c r="N1766" s="15"/>
    </row>
    <row r="1767" spans="1:14" ht="45" x14ac:dyDescent="0.25">
      <c r="A1767" s="257" t="s">
        <v>834</v>
      </c>
      <c r="B1767" s="257" t="s">
        <v>8227</v>
      </c>
      <c r="C1767" s="257" t="s">
        <v>688</v>
      </c>
      <c r="D1767" s="277" t="s">
        <v>3920</v>
      </c>
      <c r="E1767" s="278" t="s">
        <v>711</v>
      </c>
      <c r="F1767" s="279" t="s">
        <v>688</v>
      </c>
      <c r="G1767" s="277" t="s">
        <v>3922</v>
      </c>
      <c r="H1767" s="280" t="str">
        <f>IF(OR(AND('FIN1-SOURCE'!BT44="",'FIN1-SOURCE'!BU44=""),AND('FIN1-SOURCE'!BT57="",'FIN1-SOURCE'!BU57=""),AND('FIN1-SOURCE'!BT69="",'FIN1-SOURCE'!BU69=""),AND('FIN1-SOURCE'!BU44="K",'FIN1-SOURCE'!BU57="K",'FIN1-SOURCE'!BU69="K"),OR('FIN1-SOURCE'!BU44="O",'FIN1-SOURCE'!BU57="O",'FIN1-SOURCE'!BU69="O")),"",SUM('FIN1-SOURCE'!BT44,'FIN1-SOURCE'!BT57,'FIN1-SOURCE'!BT69))</f>
        <v/>
      </c>
      <c r="I1767" s="280" t="str">
        <f>IF(AND(OR(AND('FIN1-SOURCE'!BU44="O",'FIN1-SOURCE'!BU57="O",'FIN1-SOURCE'!BU69="O"),AND('FIN1-SOURCE'!BU44="K",'FIN1-SOURCE'!BU57="K",'FIN1-SOURCE'!BU69="K")),SUM('FIN1-SOURCE'!BT44,'FIN1-SOURCE'!BT57,'FIN1-SOURCE'!BT69)=0,ISNUMBER('FIN1-SOURCE'!BT85)),"",IF(OR('FIN1-SOURCE'!BU44="O",'FIN1-SOURCE'!BU57="O",'FIN1-SOURCE'!BU69="O"),"O",IF(AND('FIN1-SOURCE'!BU44='FIN1-SOURCE'!BU57,'FIN1-SOURCE'!BU57='FIN1-SOURCE'!BU69,OR('FIN1-SOURCE'!BU44="K",'FIN1-SOURCE'!BU44="W",'FIN1-SOURCE'!BU44="M")), UPPER('FIN1-SOURCE'!BU44),"")))</f>
        <v/>
      </c>
      <c r="J1767" s="281" t="s">
        <v>711</v>
      </c>
      <c r="K1767" s="280" t="str">
        <f>IF(AND(ISBLANK('FIN1-SOURCE'!BT85),$L$1767&lt;&gt;"M"),"",'FIN1-SOURCE'!BT85)</f>
        <v/>
      </c>
      <c r="L1767" s="280" t="str">
        <f>IF(ISBLANK('FIN1-SOURCE'!BU85),"",'FIN1-SOURCE'!BU85)</f>
        <v/>
      </c>
      <c r="M1767" s="257" t="str">
        <f t="shared" si="28"/>
        <v>OK</v>
      </c>
      <c r="N1767" s="15"/>
    </row>
    <row r="1768" spans="1:14" ht="33.75" x14ac:dyDescent="0.25">
      <c r="A1768" s="257" t="s">
        <v>834</v>
      </c>
      <c r="B1768" s="257" t="s">
        <v>8228</v>
      </c>
      <c r="C1768" s="257" t="s">
        <v>688</v>
      </c>
      <c r="D1768" s="277" t="s">
        <v>8229</v>
      </c>
      <c r="E1768" s="278" t="s">
        <v>711</v>
      </c>
      <c r="F1768" s="279" t="s">
        <v>688</v>
      </c>
      <c r="G1768" s="277" t="s">
        <v>3923</v>
      </c>
      <c r="H1768" s="280" t="str">
        <f>IF(OR(AND('FIN1-SOURCE'!BT75="",'FIN1-SOURCE'!BU75=""),AND('FIN1-SOURCE'!BT85="",'FIN1-SOURCE'!BU85=""),AND('FIN1-SOURCE'!BU75="K",'FIN1-SOURCE'!BU85="K"),OR('FIN1-SOURCE'!BU75="O",'FIN1-SOURCE'!BU85="O")),"",SUM('FIN1-SOURCE'!BT75,'FIN1-SOURCE'!BT85))</f>
        <v/>
      </c>
      <c r="I1768" s="280" t="str">
        <f>IF(AND(OR(AND('FIN1-SOURCE'!BU75="O",'FIN1-SOURCE'!BU85="O"),AND('FIN1-SOURCE'!BU75="K",'FIN1-SOURCE'!BU85="K")),SUM('FIN1-SOURCE'!BT75,'FIN1-SOURCE'!BT85)=0,ISNUMBER('FIN1-SOURCE'!BT86)),"",IF(OR('FIN1-SOURCE'!BU75="O",'FIN1-SOURCE'!BU85="O"),"O",IF(AND('FIN1-SOURCE'!BU75='FIN1-SOURCE'!BU85,OR('FIN1-SOURCE'!BU75="K",'FIN1-SOURCE'!BU75="W",'FIN1-SOURCE'!BU75="M")), UPPER('FIN1-SOURCE'!BU75),"")))</f>
        <v/>
      </c>
      <c r="J1768" s="281" t="s">
        <v>711</v>
      </c>
      <c r="K1768" s="280" t="str">
        <f>IF(AND(ISBLANK('FIN1-SOURCE'!BT86),$L$1768&lt;&gt;"M"),"",'FIN1-SOURCE'!BT86)</f>
        <v/>
      </c>
      <c r="L1768" s="280" t="str">
        <f>IF(ISBLANK('FIN1-SOURCE'!BU86),"",'FIN1-SOURCE'!BU86)</f>
        <v/>
      </c>
      <c r="M1768" s="257" t="str">
        <f t="shared" si="28"/>
        <v>OK</v>
      </c>
      <c r="N1768" s="15"/>
    </row>
    <row r="1769" spans="1:14" ht="33.75" x14ac:dyDescent="0.25">
      <c r="A1769" s="257" t="s">
        <v>834</v>
      </c>
      <c r="B1769" s="257" t="s">
        <v>3924</v>
      </c>
      <c r="C1769" s="257" t="s">
        <v>688</v>
      </c>
      <c r="D1769" s="277" t="s">
        <v>3925</v>
      </c>
      <c r="E1769" s="278" t="s">
        <v>711</v>
      </c>
      <c r="F1769" s="279" t="s">
        <v>688</v>
      </c>
      <c r="G1769" s="277" t="s">
        <v>3926</v>
      </c>
      <c r="H1769" s="280" t="str">
        <f>IF(OR(AND('FIN1-SOURCE'!BN87="",'FIN1-SOURCE'!BO87=""),AND('FIN1-SOURCE'!BQ87="",'FIN1-SOURCE'!BR87=""),AND('FIN1-SOURCE'!BO87="K",'FIN1-SOURCE'!BR87="K"),OR('FIN1-SOURCE'!BO87="O",'FIN1-SOURCE'!BR87="O")),"",SUM('FIN1-SOURCE'!BN87,'FIN1-SOURCE'!BQ87))</f>
        <v/>
      </c>
      <c r="I1769" s="280" t="str">
        <f xml:space="preserve"> IF(AND(OR(AND('FIN1-SOURCE'!BO87="O",'FIN1-SOURCE'!BR87="O"),AND('FIN1-SOURCE'!BO87="K",'FIN1-SOURCE'!BR87="K")),SUM('FIN1-SOURCE'!BN87,'FIN1-SOURCE'!BQ87)=0,ISNUMBER('FIN1-SOURCE'!BT87)),"",IF(OR('FIN1-SOURCE'!BO87="O",'FIN1-SOURCE'!BR87="O"),"O",IF(AND('FIN1-SOURCE'!BO87='FIN1-SOURCE'!BR87,OR('FIN1-SOURCE'!BO87="K",'FIN1-SOURCE'!BO87="W",'FIN1-SOURCE'!BO87="M")),UPPER( 'FIN1-SOURCE'!BO87),"")))</f>
        <v/>
      </c>
      <c r="J1769" s="281" t="s">
        <v>711</v>
      </c>
      <c r="K1769" s="280" t="str">
        <f>IF(AND(ISBLANK('FIN1-SOURCE'!BT87),$L$1769&lt;&gt;"M"),"",'FIN1-SOURCE'!BT87)</f>
        <v/>
      </c>
      <c r="L1769" s="280" t="str">
        <f>IF(ISBLANK('FIN1-SOURCE'!BU87),"",'FIN1-SOURCE'!BU87)</f>
        <v/>
      </c>
      <c r="M1769" s="257" t="str">
        <f t="shared" si="28"/>
        <v>OK</v>
      </c>
      <c r="N1769" s="15"/>
    </row>
    <row r="1770" spans="1:14" ht="33.75" x14ac:dyDescent="0.25">
      <c r="A1770" s="257" t="s">
        <v>834</v>
      </c>
      <c r="B1770" s="257" t="s">
        <v>3927</v>
      </c>
      <c r="C1770" s="257" t="s">
        <v>688</v>
      </c>
      <c r="D1770" s="277" t="s">
        <v>3928</v>
      </c>
      <c r="E1770" s="278" t="s">
        <v>711</v>
      </c>
      <c r="F1770" s="279" t="s">
        <v>688</v>
      </c>
      <c r="G1770" s="277" t="s">
        <v>3929</v>
      </c>
      <c r="H1770" s="280" t="str">
        <f>IF(OR(AND('FIN1-SOURCE'!BN88="",'FIN1-SOURCE'!BO88=""),AND('FIN1-SOURCE'!BQ88="",'FIN1-SOURCE'!BR88=""),AND('FIN1-SOURCE'!BO88="K",'FIN1-SOURCE'!BR88="K"),OR('FIN1-SOURCE'!BO88="O",'FIN1-SOURCE'!BR88="O")),"",SUM('FIN1-SOURCE'!BN88,'FIN1-SOURCE'!BQ88))</f>
        <v/>
      </c>
      <c r="I1770" s="280" t="str">
        <f xml:space="preserve"> IF(AND(OR(AND('FIN1-SOURCE'!BO88="O",'FIN1-SOURCE'!BR88="O"),AND('FIN1-SOURCE'!BO88="K",'FIN1-SOURCE'!BR88="K")),SUM('FIN1-SOURCE'!BN88,'FIN1-SOURCE'!BQ88)=0,ISNUMBER('FIN1-SOURCE'!BT88)),"",IF(OR('FIN1-SOURCE'!BO88="O",'FIN1-SOURCE'!BR88="O"),"O",IF(AND('FIN1-SOURCE'!BO88='FIN1-SOURCE'!BR88,OR('FIN1-SOURCE'!BO88="K",'FIN1-SOURCE'!BO88="W",'FIN1-SOURCE'!BO88="M")),UPPER( 'FIN1-SOURCE'!BO88),"")))</f>
        <v/>
      </c>
      <c r="J1770" s="281" t="s">
        <v>711</v>
      </c>
      <c r="K1770" s="280" t="str">
        <f>IF(AND(ISBLANK('FIN1-SOURCE'!BT88),$L$1770&lt;&gt;"M"),"",'FIN1-SOURCE'!BT88)</f>
        <v/>
      </c>
      <c r="L1770" s="280" t="str">
        <f>IF(ISBLANK('FIN1-SOURCE'!BU88),"",'FIN1-SOURCE'!BU88)</f>
        <v/>
      </c>
      <c r="M1770" s="257" t="str">
        <f t="shared" si="28"/>
        <v>OK</v>
      </c>
      <c r="N1770" s="15"/>
    </row>
    <row r="1771" spans="1:14" ht="33.75" x14ac:dyDescent="0.25">
      <c r="A1771" s="257" t="s">
        <v>834</v>
      </c>
      <c r="B1771" s="257" t="s">
        <v>8230</v>
      </c>
      <c r="C1771" s="257" t="s">
        <v>688</v>
      </c>
      <c r="D1771" s="277" t="s">
        <v>8231</v>
      </c>
      <c r="E1771" s="278" t="s">
        <v>711</v>
      </c>
      <c r="F1771" s="279" t="s">
        <v>688</v>
      </c>
      <c r="G1771" s="277" t="s">
        <v>3930</v>
      </c>
      <c r="H1771" s="280" t="str">
        <f>IF(OR(AND('FIN1-SOURCE'!BN89="",'FIN1-SOURCE'!BO89=""),AND('FIN1-SOURCE'!BQ89="",'FIN1-SOURCE'!BR89=""),AND('FIN1-SOURCE'!BO89="K",'FIN1-SOURCE'!BR89="K"),OR('FIN1-SOURCE'!BO89="O",'FIN1-SOURCE'!BR89="O")),"",SUM('FIN1-SOURCE'!BN89,'FIN1-SOURCE'!BQ89))</f>
        <v/>
      </c>
      <c r="I1771" s="280" t="str">
        <f xml:space="preserve"> IF(AND(OR(AND('FIN1-SOURCE'!BO89="O",'FIN1-SOURCE'!BR89="O"),AND('FIN1-SOURCE'!BO89="K",'FIN1-SOURCE'!BR89="K")),SUM('FIN1-SOURCE'!BN89,'FIN1-SOURCE'!BQ89)=0,ISNUMBER('FIN1-SOURCE'!BT89)),"",IF(OR('FIN1-SOURCE'!BO89="O",'FIN1-SOURCE'!BR89="O"),"O",IF(AND('FIN1-SOURCE'!BO89='FIN1-SOURCE'!BR89,OR('FIN1-SOURCE'!BO89="K",'FIN1-SOURCE'!BO89="W",'FIN1-SOURCE'!BO89="M")),UPPER( 'FIN1-SOURCE'!BO89),"")))</f>
        <v/>
      </c>
      <c r="J1771" s="281" t="s">
        <v>711</v>
      </c>
      <c r="K1771" s="280" t="str">
        <f>IF(AND(ISBLANK('FIN1-SOURCE'!BT89),$L$1771&lt;&gt;"M"),"",'FIN1-SOURCE'!BT89)</f>
        <v/>
      </c>
      <c r="L1771" s="280" t="str">
        <f>IF(ISBLANK('FIN1-SOURCE'!BU89),"",'FIN1-SOURCE'!BU89)</f>
        <v/>
      </c>
      <c r="M1771" s="257" t="str">
        <f t="shared" si="28"/>
        <v>OK</v>
      </c>
      <c r="N1771" s="15"/>
    </row>
    <row r="1772" spans="1:14" ht="33.75" x14ac:dyDescent="0.25">
      <c r="A1772" s="257" t="s">
        <v>834</v>
      </c>
      <c r="B1772" s="257" t="s">
        <v>8232</v>
      </c>
      <c r="C1772" s="257" t="s">
        <v>688</v>
      </c>
      <c r="D1772" s="277" t="s">
        <v>8233</v>
      </c>
      <c r="E1772" s="278" t="s">
        <v>711</v>
      </c>
      <c r="F1772" s="279" t="s">
        <v>688</v>
      </c>
      <c r="G1772" s="277" t="s">
        <v>3931</v>
      </c>
      <c r="H1772" s="280" t="str">
        <f>IF(OR(AND('FIN1-SOURCE'!BT88="",'FIN1-SOURCE'!BU88=""),AND('FIN1-SOURCE'!BT89="",'FIN1-SOURCE'!BU89=""),AND('FIN1-SOURCE'!BU88="K",'FIN1-SOURCE'!BU89="K"),OR('FIN1-SOURCE'!BU88="O",'FIN1-SOURCE'!BU89="O")),"",SUM('FIN1-SOURCE'!BT88,'FIN1-SOURCE'!BT89))</f>
        <v/>
      </c>
      <c r="I1772" s="280" t="str">
        <f>IF(AND(OR(AND('FIN1-SOURCE'!BU88="O",'FIN1-SOURCE'!BU89="O"),AND('FIN1-SOURCE'!BU88="K",'FIN1-SOURCE'!BU89="K")),SUM('FIN1-SOURCE'!BT88,'FIN1-SOURCE'!BT89)=0,ISNUMBER('FIN1-SOURCE'!BT90)),"",IF(OR('FIN1-SOURCE'!BU88="O",'FIN1-SOURCE'!BU89="O"),"O",IF(AND('FIN1-SOURCE'!BU88='FIN1-SOURCE'!BU89,OR('FIN1-SOURCE'!BU88="K",'FIN1-SOURCE'!BU88="W",'FIN1-SOURCE'!BU88="M")), UPPER('FIN1-SOURCE'!BU88),"")))</f>
        <v/>
      </c>
      <c r="J1772" s="281" t="s">
        <v>711</v>
      </c>
      <c r="K1772" s="280" t="str">
        <f>IF(AND(ISBLANK('FIN1-SOURCE'!BT90),$L$1772&lt;&gt;"M"),"",'FIN1-SOURCE'!BT90)</f>
        <v/>
      </c>
      <c r="L1772" s="280" t="str">
        <f>IF(ISBLANK('FIN1-SOURCE'!BU90),"",'FIN1-SOURCE'!BU90)</f>
        <v/>
      </c>
      <c r="M1772" s="257" t="str">
        <f t="shared" si="28"/>
        <v>OK</v>
      </c>
      <c r="N1772" s="15"/>
    </row>
    <row r="1773" spans="1:14" ht="33.75" x14ac:dyDescent="0.25">
      <c r="A1773" s="257" t="s">
        <v>834</v>
      </c>
      <c r="B1773" s="257" t="s">
        <v>8234</v>
      </c>
      <c r="C1773" s="257" t="s">
        <v>688</v>
      </c>
      <c r="D1773" s="277" t="s">
        <v>8235</v>
      </c>
      <c r="E1773" s="278" t="s">
        <v>711</v>
      </c>
      <c r="F1773" s="279" t="s">
        <v>688</v>
      </c>
      <c r="G1773" s="277" t="s">
        <v>3932</v>
      </c>
      <c r="H1773" s="280" t="str">
        <f>IF(OR(AND('FIN1-SOURCE'!BT87="",'FIN1-SOURCE'!BU87=""),AND('FIN1-SOURCE'!BT90="",'FIN1-SOURCE'!BU90=""),AND('FIN1-SOURCE'!BU87="K",'FIN1-SOURCE'!BU90="K"),OR('FIN1-SOURCE'!BU87="O",'FIN1-SOURCE'!BU90="O")),"",SUM('FIN1-SOURCE'!BT87,'FIN1-SOURCE'!BT90))</f>
        <v/>
      </c>
      <c r="I1773" s="280" t="str">
        <f>IF(AND(OR(AND('FIN1-SOURCE'!BU87="O",'FIN1-SOURCE'!BU90="O"),AND('FIN1-SOURCE'!BU87="K",'FIN1-SOURCE'!BU90="K")),SUM('FIN1-SOURCE'!BT87,'FIN1-SOURCE'!BT90)=0,ISNUMBER('FIN1-SOURCE'!BT91)),"",IF(OR('FIN1-SOURCE'!BU87="O",'FIN1-SOURCE'!BU90="O"),"O",IF(AND('FIN1-SOURCE'!BU87='FIN1-SOURCE'!BU90,OR('FIN1-SOURCE'!BU87="K",'FIN1-SOURCE'!BU87="W",'FIN1-SOURCE'!BU87="M")), UPPER('FIN1-SOURCE'!BU87),"")))</f>
        <v/>
      </c>
      <c r="J1773" s="281" t="s">
        <v>711</v>
      </c>
      <c r="K1773" s="280" t="str">
        <f>IF(AND(ISBLANK('FIN1-SOURCE'!BT91),$L$1773&lt;&gt;"M"),"",'FIN1-SOURCE'!BT91)</f>
        <v/>
      </c>
      <c r="L1773" s="280" t="str">
        <f>IF(ISBLANK('FIN1-SOURCE'!BU91),"",'FIN1-SOURCE'!BU91)</f>
        <v/>
      </c>
      <c r="M1773" s="257" t="str">
        <f t="shared" si="28"/>
        <v>OK</v>
      </c>
      <c r="N1773" s="15"/>
    </row>
    <row r="1774" spans="1:14" ht="33.75" x14ac:dyDescent="0.25">
      <c r="A1774" s="257" t="s">
        <v>834</v>
      </c>
      <c r="B1774" s="257" t="s">
        <v>3933</v>
      </c>
      <c r="C1774" s="257" t="s">
        <v>688</v>
      </c>
      <c r="D1774" s="277" t="s">
        <v>3934</v>
      </c>
      <c r="E1774" s="278" t="s">
        <v>711</v>
      </c>
      <c r="F1774" s="279" t="s">
        <v>688</v>
      </c>
      <c r="G1774" s="277" t="s">
        <v>3935</v>
      </c>
      <c r="H1774" s="280" t="str">
        <f>IF(OR(AND('FIN1-SOURCE'!BN92="",'FIN1-SOURCE'!BO92=""),AND('FIN1-SOURCE'!BQ92="",'FIN1-SOURCE'!BR92=""),AND('FIN1-SOURCE'!BO92="K",'FIN1-SOURCE'!BR92="K"),OR('FIN1-SOURCE'!BO92="O",'FIN1-SOURCE'!BR92="O")),"",SUM('FIN1-SOURCE'!BN92,'FIN1-SOURCE'!BQ92))</f>
        <v/>
      </c>
      <c r="I1774" s="280" t="str">
        <f xml:space="preserve"> IF(AND(OR(AND('FIN1-SOURCE'!BO92="O",'FIN1-SOURCE'!BR92="O"),AND('FIN1-SOURCE'!BO92="K",'FIN1-SOURCE'!BR92="K")),SUM('FIN1-SOURCE'!BN92,'FIN1-SOURCE'!BQ92)=0,ISNUMBER('FIN1-SOURCE'!BT92)),"",IF(OR('FIN1-SOURCE'!BO92="O",'FIN1-SOURCE'!BR92="O"),"O",IF(AND('FIN1-SOURCE'!BO92='FIN1-SOURCE'!BR92,OR('FIN1-SOURCE'!BO92="K",'FIN1-SOURCE'!BO92="W",'FIN1-SOURCE'!BO92="M")),UPPER( 'FIN1-SOURCE'!BO92),"")))</f>
        <v/>
      </c>
      <c r="J1774" s="281" t="s">
        <v>711</v>
      </c>
      <c r="K1774" s="280" t="str">
        <f>IF(AND(ISBLANK('FIN1-SOURCE'!BT92),$L$1774&lt;&gt;"M"),"",'FIN1-SOURCE'!BT92)</f>
        <v/>
      </c>
      <c r="L1774" s="280" t="str">
        <f>IF(ISBLANK('FIN1-SOURCE'!BU92),"",'FIN1-SOURCE'!BU92)</f>
        <v/>
      </c>
      <c r="M1774" s="257" t="str">
        <f t="shared" si="28"/>
        <v>OK</v>
      </c>
      <c r="N1774" s="15"/>
    </row>
    <row r="1775" spans="1:14" ht="33.75" x14ac:dyDescent="0.25">
      <c r="A1775" s="257" t="s">
        <v>834</v>
      </c>
      <c r="B1775" s="257" t="s">
        <v>3936</v>
      </c>
      <c r="C1775" s="257" t="s">
        <v>688</v>
      </c>
      <c r="D1775" s="277" t="s">
        <v>3937</v>
      </c>
      <c r="E1775" s="278" t="s">
        <v>711</v>
      </c>
      <c r="F1775" s="279" t="s">
        <v>688</v>
      </c>
      <c r="G1775" s="277" t="s">
        <v>3938</v>
      </c>
      <c r="H1775" s="280" t="str">
        <f>IF(OR(AND('FIN1-SOURCE'!BN93="",'FIN1-SOURCE'!BO93=""),AND('FIN1-SOURCE'!BQ93="",'FIN1-SOURCE'!BR93=""),AND('FIN1-SOURCE'!BO93="K",'FIN1-SOURCE'!BR93="K"),OR('FIN1-SOURCE'!BO93="O",'FIN1-SOURCE'!BR93="O")),"",SUM('FIN1-SOURCE'!BN93,'FIN1-SOURCE'!BQ93))</f>
        <v/>
      </c>
      <c r="I1775" s="280" t="str">
        <f xml:space="preserve"> IF(AND(OR(AND('FIN1-SOURCE'!BO93="O",'FIN1-SOURCE'!BR93="O"),AND('FIN1-SOURCE'!BO93="K",'FIN1-SOURCE'!BR93="K")),SUM('FIN1-SOURCE'!BN93,'FIN1-SOURCE'!BQ93)=0,ISNUMBER('FIN1-SOURCE'!BT93)),"",IF(OR('FIN1-SOURCE'!BO93="O",'FIN1-SOURCE'!BR93="O"),"O",IF(AND('FIN1-SOURCE'!BO93='FIN1-SOURCE'!BR93,OR('FIN1-SOURCE'!BO93="K",'FIN1-SOURCE'!BO93="W",'FIN1-SOURCE'!BO93="M")),UPPER( 'FIN1-SOURCE'!BO93),"")))</f>
        <v/>
      </c>
      <c r="J1775" s="281" t="s">
        <v>711</v>
      </c>
      <c r="K1775" s="280" t="str">
        <f>IF(AND(ISBLANK('FIN1-SOURCE'!BT93),$L$1775&lt;&gt;"M"),"",'FIN1-SOURCE'!BT93)</f>
        <v/>
      </c>
      <c r="L1775" s="280" t="str">
        <f>IF(ISBLANK('FIN1-SOURCE'!BU93),"",'FIN1-SOURCE'!BU93)</f>
        <v/>
      </c>
      <c r="M1775" s="257" t="str">
        <f t="shared" si="28"/>
        <v>OK</v>
      </c>
      <c r="N1775" s="15"/>
    </row>
    <row r="1776" spans="1:14" ht="33.75" x14ac:dyDescent="0.25">
      <c r="A1776" s="257" t="s">
        <v>834</v>
      </c>
      <c r="B1776" s="257" t="s">
        <v>3939</v>
      </c>
      <c r="C1776" s="257" t="s">
        <v>688</v>
      </c>
      <c r="D1776" s="277" t="s">
        <v>3940</v>
      </c>
      <c r="E1776" s="278" t="s">
        <v>711</v>
      </c>
      <c r="F1776" s="279" t="s">
        <v>688</v>
      </c>
      <c r="G1776" s="277" t="s">
        <v>3941</v>
      </c>
      <c r="H1776" s="280" t="str">
        <f>IF(OR(AND('FIN1-SOURCE'!BN94="",'FIN1-SOURCE'!BO94=""),AND('FIN1-SOURCE'!BQ94="",'FIN1-SOURCE'!BR94=""),AND('FIN1-SOURCE'!BO94="K",'FIN1-SOURCE'!BR94="K"),OR('FIN1-SOURCE'!BO94="O",'FIN1-SOURCE'!BR94="O")),"",SUM('FIN1-SOURCE'!BN94,'FIN1-SOURCE'!BQ94))</f>
        <v/>
      </c>
      <c r="I1776" s="280" t="str">
        <f xml:space="preserve"> IF(AND(OR(AND('FIN1-SOURCE'!BO94="O",'FIN1-SOURCE'!BR94="O"),AND('FIN1-SOURCE'!BO94="K",'FIN1-SOURCE'!BR94="K")),SUM('FIN1-SOURCE'!BN94,'FIN1-SOURCE'!BQ94)=0,ISNUMBER('FIN1-SOURCE'!BT94)),"",IF(OR('FIN1-SOURCE'!BO94="O",'FIN1-SOURCE'!BR94="O"),"O",IF(AND('FIN1-SOURCE'!BO94='FIN1-SOURCE'!BR94,OR('FIN1-SOURCE'!BO94="K",'FIN1-SOURCE'!BO94="W",'FIN1-SOURCE'!BO94="M")),UPPER( 'FIN1-SOURCE'!BO94),"")))</f>
        <v/>
      </c>
      <c r="J1776" s="281" t="s">
        <v>711</v>
      </c>
      <c r="K1776" s="280" t="str">
        <f>IF(AND(ISBLANK('FIN1-SOURCE'!BT94),$L$1776&lt;&gt;"M"),"",'FIN1-SOURCE'!BT94)</f>
        <v/>
      </c>
      <c r="L1776" s="280" t="str">
        <f>IF(ISBLANK('FIN1-SOURCE'!BU94),"",'FIN1-SOURCE'!BU94)</f>
        <v/>
      </c>
      <c r="M1776" s="257" t="str">
        <f t="shared" si="28"/>
        <v>OK</v>
      </c>
      <c r="N1776" s="15"/>
    </row>
    <row r="1777" spans="1:14" ht="33.75" x14ac:dyDescent="0.25">
      <c r="A1777" s="257" t="s">
        <v>834</v>
      </c>
      <c r="B1777" s="257" t="s">
        <v>8236</v>
      </c>
      <c r="C1777" s="257" t="s">
        <v>688</v>
      </c>
      <c r="D1777" s="277" t="s">
        <v>8237</v>
      </c>
      <c r="E1777" s="278" t="s">
        <v>711</v>
      </c>
      <c r="F1777" s="279" t="s">
        <v>688</v>
      </c>
      <c r="G1777" s="277" t="s">
        <v>3942</v>
      </c>
      <c r="H1777" s="280" t="str">
        <f>IF(OR(AND('FIN1-SOURCE'!BN95="",'FIN1-SOURCE'!BO95=""),AND('FIN1-SOURCE'!BQ95="",'FIN1-SOURCE'!BR95=""),AND('FIN1-SOURCE'!BO95="K",'FIN1-SOURCE'!BR95="K"),OR('FIN1-SOURCE'!BO95="O",'FIN1-SOURCE'!BR95="O")),"",SUM('FIN1-SOURCE'!BN95,'FIN1-SOURCE'!BQ95))</f>
        <v/>
      </c>
      <c r="I1777" s="280" t="str">
        <f xml:space="preserve"> IF(AND(OR(AND('FIN1-SOURCE'!BO95="O",'FIN1-SOURCE'!BR95="O"),AND('FIN1-SOURCE'!BO95="K",'FIN1-SOURCE'!BR95="K")),SUM('FIN1-SOURCE'!BN95,'FIN1-SOURCE'!BQ95)=0,ISNUMBER('FIN1-SOURCE'!BT95)),"",IF(OR('FIN1-SOURCE'!BO95="O",'FIN1-SOURCE'!BR95="O"),"O",IF(AND('FIN1-SOURCE'!BO95='FIN1-SOURCE'!BR95,OR('FIN1-SOURCE'!BO95="K",'FIN1-SOURCE'!BO95="W",'FIN1-SOURCE'!BO95="M")),UPPER( 'FIN1-SOURCE'!BO95),"")))</f>
        <v/>
      </c>
      <c r="J1777" s="281" t="s">
        <v>711</v>
      </c>
      <c r="K1777" s="280" t="str">
        <f>IF(AND(ISBLANK('FIN1-SOURCE'!BT95),$L$1777&lt;&gt;"M"),"",'FIN1-SOURCE'!BT95)</f>
        <v/>
      </c>
      <c r="L1777" s="280" t="str">
        <f>IF(ISBLANK('FIN1-SOURCE'!BU95),"",'FIN1-SOURCE'!BU95)</f>
        <v/>
      </c>
      <c r="M1777" s="257" t="str">
        <f t="shared" ref="M1777:M1840" si="29">IF(AND(ISNUMBER(H1777),ISNUMBER(K1777)),IF(OR(ROUND(H1777,0)&lt;&gt;ROUND(K1777,0),I1777&lt;&gt;L1777),"Check","OK"),IF(OR(AND(H1777&lt;&gt;K1777,I1777&lt;&gt;"M",L1777&lt;&gt;"M"),I1777&lt;&gt;L1777),"Check","OK"))</f>
        <v>OK</v>
      </c>
      <c r="N1777" s="15"/>
    </row>
    <row r="1778" spans="1:14" ht="45" x14ac:dyDescent="0.25">
      <c r="A1778" s="257" t="s">
        <v>834</v>
      </c>
      <c r="B1778" s="257" t="s">
        <v>8238</v>
      </c>
      <c r="C1778" s="257" t="s">
        <v>688</v>
      </c>
      <c r="D1778" s="277" t="s">
        <v>8239</v>
      </c>
      <c r="E1778" s="278" t="s">
        <v>711</v>
      </c>
      <c r="F1778" s="279" t="s">
        <v>688</v>
      </c>
      <c r="G1778" s="277" t="s">
        <v>3943</v>
      </c>
      <c r="H1778" s="280" t="str">
        <f>IF(OR(AND('FIN1-SOURCE'!BT93="",'FIN1-SOURCE'!BU93=""),AND('FIN1-SOURCE'!BT94="",'FIN1-SOURCE'!BU94=""),AND('FIN1-SOURCE'!BT95="",'FIN1-SOURCE'!BU95=""),AND('FIN1-SOURCE'!BU93="K",'FIN1-SOURCE'!BU94="K",'FIN1-SOURCE'!BU95="K"),OR('FIN1-SOURCE'!BU93="O",'FIN1-SOURCE'!BU94="O",'FIN1-SOURCE'!BU95="O")),"",SUM('FIN1-SOURCE'!BT93,'FIN1-SOURCE'!BT94,'FIN1-SOURCE'!BT95))</f>
        <v/>
      </c>
      <c r="I1778" s="280" t="str">
        <f>IF(AND(OR(AND('FIN1-SOURCE'!BU93="O",'FIN1-SOURCE'!BU94="O",'FIN1-SOURCE'!BU95="O"),AND('FIN1-SOURCE'!BU93="K",'FIN1-SOURCE'!BU94="K",'FIN1-SOURCE'!BU95="K")),SUM('FIN1-SOURCE'!BT93,'FIN1-SOURCE'!BT94,'FIN1-SOURCE'!BT95)=0,ISNUMBER('FIN1-SOURCE'!BT96)),"",IF(OR('FIN1-SOURCE'!BU93="O",'FIN1-SOURCE'!BU94="O",'FIN1-SOURCE'!BU95="O"),"O",IF(AND('FIN1-SOURCE'!BU93='FIN1-SOURCE'!BU94,'FIN1-SOURCE'!BU94='FIN1-SOURCE'!BU95,OR('FIN1-SOURCE'!BU93="K",'FIN1-SOURCE'!BU93="W",'FIN1-SOURCE'!BU93="M")), UPPER('FIN1-SOURCE'!BU93),"")))</f>
        <v/>
      </c>
      <c r="J1778" s="281" t="s">
        <v>711</v>
      </c>
      <c r="K1778" s="280" t="str">
        <f>IF(AND(ISBLANK('FIN1-SOURCE'!BT96),$L$1778&lt;&gt;"M"),"",'FIN1-SOURCE'!BT96)</f>
        <v/>
      </c>
      <c r="L1778" s="280" t="str">
        <f>IF(ISBLANK('FIN1-SOURCE'!BU96),"",'FIN1-SOURCE'!BU96)</f>
        <v/>
      </c>
      <c r="M1778" s="257" t="str">
        <f t="shared" si="29"/>
        <v>OK</v>
      </c>
      <c r="N1778" s="15"/>
    </row>
    <row r="1779" spans="1:14" ht="33.75" x14ac:dyDescent="0.25">
      <c r="A1779" s="257" t="s">
        <v>834</v>
      </c>
      <c r="B1779" s="257" t="s">
        <v>8240</v>
      </c>
      <c r="C1779" s="257" t="s">
        <v>688</v>
      </c>
      <c r="D1779" s="277" t="s">
        <v>8241</v>
      </c>
      <c r="E1779" s="278" t="s">
        <v>711</v>
      </c>
      <c r="F1779" s="279" t="s">
        <v>688</v>
      </c>
      <c r="G1779" s="277" t="s">
        <v>3944</v>
      </c>
      <c r="H1779" s="280" t="str">
        <f>IF(OR(AND('FIN1-SOURCE'!BT91="",'FIN1-SOURCE'!BU91=""),AND('FIN1-SOURCE'!BT96="",'FIN1-SOURCE'!BU96=""),AND('FIN1-SOURCE'!BU91="K",'FIN1-SOURCE'!BU96="K"),OR('FIN1-SOURCE'!BU91="O",'FIN1-SOURCE'!BU96="O")),"",SUM('FIN1-SOURCE'!BT91,'FIN1-SOURCE'!BT96))</f>
        <v/>
      </c>
      <c r="I1779" s="280" t="str">
        <f>IF(AND(OR(AND('FIN1-SOURCE'!BU91="O",'FIN1-SOURCE'!BU96="O"),AND('FIN1-SOURCE'!BU91="K",'FIN1-SOURCE'!BU96="K")),SUM('FIN1-SOURCE'!BT91,'FIN1-SOURCE'!BT96)=0,ISNUMBER('FIN1-SOURCE'!BT97)),"",IF(OR('FIN1-SOURCE'!BU91="O",'FIN1-SOURCE'!BU96="O"),"O",IF(AND('FIN1-SOURCE'!BU91='FIN1-SOURCE'!BU96,OR('FIN1-SOURCE'!BU91="K",'FIN1-SOURCE'!BU91="W",'FIN1-SOURCE'!BU91="M")), UPPER('FIN1-SOURCE'!BU91),"")))</f>
        <v/>
      </c>
      <c r="J1779" s="281" t="s">
        <v>711</v>
      </c>
      <c r="K1779" s="280" t="str">
        <f>IF(AND(ISBLANK('FIN1-SOURCE'!BT97),$L$1779&lt;&gt;"M"),"",'FIN1-SOURCE'!BT97)</f>
        <v/>
      </c>
      <c r="L1779" s="280" t="str">
        <f>IF(ISBLANK('FIN1-SOURCE'!BU97),"",'FIN1-SOURCE'!BU97)</f>
        <v/>
      </c>
      <c r="M1779" s="257" t="str">
        <f t="shared" si="29"/>
        <v>OK</v>
      </c>
      <c r="N1779" s="15"/>
    </row>
    <row r="1780" spans="1:14" ht="33.75" x14ac:dyDescent="0.25">
      <c r="A1780" s="257" t="s">
        <v>834</v>
      </c>
      <c r="B1780" s="257" t="s">
        <v>3945</v>
      </c>
      <c r="C1780" s="257" t="s">
        <v>688</v>
      </c>
      <c r="D1780" s="277" t="s">
        <v>3946</v>
      </c>
      <c r="E1780" s="278" t="s">
        <v>711</v>
      </c>
      <c r="F1780" s="279" t="s">
        <v>688</v>
      </c>
      <c r="G1780" s="277" t="s">
        <v>3947</v>
      </c>
      <c r="H1780" s="280" t="str">
        <f>IF(OR(AND('FIN1-SOURCE'!BN98="",'FIN1-SOURCE'!BO98=""),AND('FIN1-SOURCE'!BQ98="",'FIN1-SOURCE'!BR98=""),AND('FIN1-SOURCE'!BO98="K",'FIN1-SOURCE'!BR98="K"),OR('FIN1-SOURCE'!BO98="O",'FIN1-SOURCE'!BR98="O")),"",SUM('FIN1-SOURCE'!BN98,'FIN1-SOURCE'!BQ98))</f>
        <v/>
      </c>
      <c r="I1780" s="280" t="str">
        <f xml:space="preserve"> IF(AND(OR(AND('FIN1-SOURCE'!BO98="O",'FIN1-SOURCE'!BR98="O"),AND('FIN1-SOURCE'!BO98="K",'FIN1-SOURCE'!BR98="K")),SUM('FIN1-SOURCE'!BN98,'FIN1-SOURCE'!BQ98)=0,ISNUMBER('FIN1-SOURCE'!BT98)),"",IF(OR('FIN1-SOURCE'!BO98="O",'FIN1-SOURCE'!BR98="O"),"O",IF(AND('FIN1-SOURCE'!BO98='FIN1-SOURCE'!BR98,OR('FIN1-SOURCE'!BO98="K",'FIN1-SOURCE'!BO98="W",'FIN1-SOURCE'!BO98="M")),UPPER( 'FIN1-SOURCE'!BO98),"")))</f>
        <v/>
      </c>
      <c r="J1780" s="281" t="s">
        <v>711</v>
      </c>
      <c r="K1780" s="280" t="str">
        <f>IF(AND(ISBLANK('FIN1-SOURCE'!BT98),$L$1780&lt;&gt;"M"),"",'FIN1-SOURCE'!BT98)</f>
        <v/>
      </c>
      <c r="L1780" s="280" t="str">
        <f>IF(ISBLANK('FIN1-SOURCE'!BU98),"",'FIN1-SOURCE'!BU98)</f>
        <v/>
      </c>
      <c r="M1780" s="257" t="str">
        <f t="shared" si="29"/>
        <v>OK</v>
      </c>
      <c r="N1780" s="15"/>
    </row>
    <row r="1781" spans="1:14" ht="33.75" x14ac:dyDescent="0.25">
      <c r="A1781" s="257" t="s">
        <v>834</v>
      </c>
      <c r="B1781" s="257" t="s">
        <v>3948</v>
      </c>
      <c r="C1781" s="257" t="s">
        <v>688</v>
      </c>
      <c r="D1781" s="277" t="s">
        <v>3949</v>
      </c>
      <c r="E1781" s="278" t="s">
        <v>711</v>
      </c>
      <c r="F1781" s="279" t="s">
        <v>688</v>
      </c>
      <c r="G1781" s="277" t="s">
        <v>3950</v>
      </c>
      <c r="H1781" s="280" t="str">
        <f>IF(OR(AND('FIN1-SOURCE'!BN99="",'FIN1-SOURCE'!BO99=""),AND('FIN1-SOURCE'!BQ99="",'FIN1-SOURCE'!BR99=""),AND('FIN1-SOURCE'!BO99="K",'FIN1-SOURCE'!BR99="K"),OR('FIN1-SOURCE'!BO99="O",'FIN1-SOURCE'!BR99="O")),"",SUM('FIN1-SOURCE'!BN99,'FIN1-SOURCE'!BQ99))</f>
        <v/>
      </c>
      <c r="I1781" s="280" t="str">
        <f xml:space="preserve"> IF(AND(OR(AND('FIN1-SOURCE'!BO99="O",'FIN1-SOURCE'!BR99="O"),AND('FIN1-SOURCE'!BO99="K",'FIN1-SOURCE'!BR99="K")),SUM('FIN1-SOURCE'!BN99,'FIN1-SOURCE'!BQ99)=0,ISNUMBER('FIN1-SOURCE'!BT99)),"",IF(OR('FIN1-SOURCE'!BO99="O",'FIN1-SOURCE'!BR99="O"),"O",IF(AND('FIN1-SOURCE'!BO99='FIN1-SOURCE'!BR99,OR('FIN1-SOURCE'!BO99="K",'FIN1-SOURCE'!BO99="W",'FIN1-SOURCE'!BO99="M")),UPPER( 'FIN1-SOURCE'!BO99),"")))</f>
        <v/>
      </c>
      <c r="J1781" s="281" t="s">
        <v>711</v>
      </c>
      <c r="K1781" s="280" t="str">
        <f>IF(AND(ISBLANK('FIN1-SOURCE'!BT99),$L$1781&lt;&gt;"M"),"",'FIN1-SOURCE'!BT99)</f>
        <v/>
      </c>
      <c r="L1781" s="280" t="str">
        <f>IF(ISBLANK('FIN1-SOURCE'!BU99),"",'FIN1-SOURCE'!BU99)</f>
        <v/>
      </c>
      <c r="M1781" s="257" t="str">
        <f t="shared" si="29"/>
        <v>OK</v>
      </c>
      <c r="N1781" s="15"/>
    </row>
    <row r="1782" spans="1:14" ht="33.75" x14ac:dyDescent="0.25">
      <c r="A1782" s="257" t="s">
        <v>834</v>
      </c>
      <c r="B1782" s="257" t="s">
        <v>8242</v>
      </c>
      <c r="C1782" s="257" t="s">
        <v>688</v>
      </c>
      <c r="D1782" s="277" t="s">
        <v>8243</v>
      </c>
      <c r="E1782" s="278" t="s">
        <v>711</v>
      </c>
      <c r="F1782" s="279" t="s">
        <v>688</v>
      </c>
      <c r="G1782" s="277" t="s">
        <v>3951</v>
      </c>
      <c r="H1782" s="280" t="str">
        <f>IF(OR(AND('FIN1-SOURCE'!BN100="",'FIN1-SOURCE'!BO100=""),AND('FIN1-SOURCE'!BQ100="",'FIN1-SOURCE'!BR100=""),AND('FIN1-SOURCE'!BO100="K",'FIN1-SOURCE'!BR100="K"),OR('FIN1-SOURCE'!BO100="O",'FIN1-SOURCE'!BR100="O")),"",SUM('FIN1-SOURCE'!BN100,'FIN1-SOURCE'!BQ100))</f>
        <v/>
      </c>
      <c r="I1782" s="280" t="str">
        <f xml:space="preserve"> IF(AND(OR(AND('FIN1-SOURCE'!BO100="O",'FIN1-SOURCE'!BR100="O"),AND('FIN1-SOURCE'!BO100="K",'FIN1-SOURCE'!BR100="K")),SUM('FIN1-SOURCE'!BN100,'FIN1-SOURCE'!BQ100)=0,ISNUMBER('FIN1-SOURCE'!BT100)),"",IF(OR('FIN1-SOURCE'!BO100="O",'FIN1-SOURCE'!BR100="O"),"O",IF(AND('FIN1-SOURCE'!BO100='FIN1-SOURCE'!BR100,OR('FIN1-SOURCE'!BO100="K",'FIN1-SOURCE'!BO100="W",'FIN1-SOURCE'!BO100="M")),UPPER( 'FIN1-SOURCE'!BO100),"")))</f>
        <v/>
      </c>
      <c r="J1782" s="281" t="s">
        <v>711</v>
      </c>
      <c r="K1782" s="280" t="str">
        <f>IF(AND(ISBLANK('FIN1-SOURCE'!BT100),$L$1782&lt;&gt;"M"),"",'FIN1-SOURCE'!BT100)</f>
        <v/>
      </c>
      <c r="L1782" s="280" t="str">
        <f>IF(ISBLANK('FIN1-SOURCE'!BU100),"",'FIN1-SOURCE'!BU100)</f>
        <v/>
      </c>
      <c r="M1782" s="257" t="str">
        <f t="shared" si="29"/>
        <v>OK</v>
      </c>
      <c r="N1782" s="15"/>
    </row>
    <row r="1783" spans="1:14" ht="33.75" x14ac:dyDescent="0.25">
      <c r="A1783" s="257" t="s">
        <v>834</v>
      </c>
      <c r="B1783" s="257" t="s">
        <v>8244</v>
      </c>
      <c r="C1783" s="257" t="s">
        <v>688</v>
      </c>
      <c r="D1783" s="277" t="s">
        <v>8245</v>
      </c>
      <c r="E1783" s="278" t="s">
        <v>711</v>
      </c>
      <c r="F1783" s="279" t="s">
        <v>688</v>
      </c>
      <c r="G1783" s="277" t="s">
        <v>3952</v>
      </c>
      <c r="H1783" s="280" t="str">
        <f>IF(OR(AND('FIN1-SOURCE'!BT99="",'FIN1-SOURCE'!BU99=""),AND('FIN1-SOURCE'!BT100="",'FIN1-SOURCE'!BU100=""),AND('FIN1-SOURCE'!BU99="K",'FIN1-SOURCE'!BU100="K"),OR('FIN1-SOURCE'!BU99="O",'FIN1-SOURCE'!BU100="O")),"",SUM('FIN1-SOURCE'!BT99,'FIN1-SOURCE'!BT100))</f>
        <v/>
      </c>
      <c r="I1783" s="280" t="str">
        <f>IF(AND(OR(AND('FIN1-SOURCE'!BU99="O",'FIN1-SOURCE'!BU100="O"),AND('FIN1-SOURCE'!BU99="K",'FIN1-SOURCE'!BU100="K")),SUM('FIN1-SOURCE'!BT99,'FIN1-SOURCE'!BT100)=0,ISNUMBER('FIN1-SOURCE'!BT101)),"",IF(OR('FIN1-SOURCE'!BU99="O",'FIN1-SOURCE'!BU100="O"),"O",IF(AND('FIN1-SOURCE'!BU99='FIN1-SOURCE'!BU100,OR('FIN1-SOURCE'!BU99="K",'FIN1-SOURCE'!BU99="W",'FIN1-SOURCE'!BU99="M")), UPPER('FIN1-SOURCE'!BU99),"")))</f>
        <v/>
      </c>
      <c r="J1783" s="281" t="s">
        <v>711</v>
      </c>
      <c r="K1783" s="280" t="str">
        <f>IF(AND(ISBLANK('FIN1-SOURCE'!BT101),$L$1783&lt;&gt;"M"),"",'FIN1-SOURCE'!BT101)</f>
        <v/>
      </c>
      <c r="L1783" s="280" t="str">
        <f>IF(ISBLANK('FIN1-SOURCE'!BU101),"",'FIN1-SOURCE'!BU101)</f>
        <v/>
      </c>
      <c r="M1783" s="257" t="str">
        <f t="shared" si="29"/>
        <v>OK</v>
      </c>
      <c r="N1783" s="15"/>
    </row>
    <row r="1784" spans="1:14" ht="33.75" x14ac:dyDescent="0.25">
      <c r="A1784" s="257" t="s">
        <v>834</v>
      </c>
      <c r="B1784" s="257" t="s">
        <v>8246</v>
      </c>
      <c r="C1784" s="257" t="s">
        <v>688</v>
      </c>
      <c r="D1784" s="277" t="s">
        <v>8247</v>
      </c>
      <c r="E1784" s="278" t="s">
        <v>711</v>
      </c>
      <c r="F1784" s="279" t="s">
        <v>688</v>
      </c>
      <c r="G1784" s="277" t="s">
        <v>3953</v>
      </c>
      <c r="H1784" s="280" t="str">
        <f>IF(OR(AND('FIN1-SOURCE'!BT98="",'FIN1-SOURCE'!BU98=""),AND('FIN1-SOURCE'!BT101="",'FIN1-SOURCE'!BU101=""),AND('FIN1-SOURCE'!BU98="K",'FIN1-SOURCE'!BU101="K"),OR('FIN1-SOURCE'!BU98="O",'FIN1-SOURCE'!BU101="O")),"",SUM('FIN1-SOURCE'!BT98,'FIN1-SOURCE'!BT101))</f>
        <v/>
      </c>
      <c r="I1784" s="280" t="str">
        <f>IF(AND(OR(AND('FIN1-SOURCE'!BU98="O",'FIN1-SOURCE'!BU101="O"),AND('FIN1-SOURCE'!BU98="K",'FIN1-SOURCE'!BU101="K")),SUM('FIN1-SOURCE'!BT98,'FIN1-SOURCE'!BT101)=0,ISNUMBER('FIN1-SOURCE'!BT102)),"",IF(OR('FIN1-SOURCE'!BU98="O",'FIN1-SOURCE'!BU101="O"),"O",IF(AND('FIN1-SOURCE'!BU98='FIN1-SOURCE'!BU101,OR('FIN1-SOURCE'!BU98="K",'FIN1-SOURCE'!BU98="W",'FIN1-SOURCE'!BU98="M")), UPPER('FIN1-SOURCE'!BU98),"")))</f>
        <v/>
      </c>
      <c r="J1784" s="281" t="s">
        <v>711</v>
      </c>
      <c r="K1784" s="280" t="str">
        <f>IF(AND(ISBLANK('FIN1-SOURCE'!BT102),$L$1784&lt;&gt;"M"),"",'FIN1-SOURCE'!BT102)</f>
        <v/>
      </c>
      <c r="L1784" s="280" t="str">
        <f>IF(ISBLANK('FIN1-SOURCE'!BU102),"",'FIN1-SOURCE'!BU102)</f>
        <v/>
      </c>
      <c r="M1784" s="257" t="str">
        <f t="shared" si="29"/>
        <v>OK</v>
      </c>
      <c r="N1784" s="15"/>
    </row>
    <row r="1785" spans="1:14" ht="33.75" x14ac:dyDescent="0.25">
      <c r="A1785" s="257" t="s">
        <v>834</v>
      </c>
      <c r="B1785" s="257" t="s">
        <v>3954</v>
      </c>
      <c r="C1785" s="257" t="s">
        <v>688</v>
      </c>
      <c r="D1785" s="277" t="s">
        <v>3955</v>
      </c>
      <c r="E1785" s="278" t="s">
        <v>711</v>
      </c>
      <c r="F1785" s="279" t="s">
        <v>688</v>
      </c>
      <c r="G1785" s="277" t="s">
        <v>3956</v>
      </c>
      <c r="H1785" s="280" t="str">
        <f>IF(OR(AND('FIN1-SOURCE'!BN103="",'FIN1-SOURCE'!BO103=""),AND('FIN1-SOURCE'!BQ103="",'FIN1-SOURCE'!BR103=""),AND('FIN1-SOURCE'!BO103="K",'FIN1-SOURCE'!BR103="K"),OR('FIN1-SOURCE'!BO103="O",'FIN1-SOURCE'!BR103="O")),"",SUM('FIN1-SOURCE'!BN103,'FIN1-SOURCE'!BQ103))</f>
        <v/>
      </c>
      <c r="I1785" s="280" t="str">
        <f xml:space="preserve"> IF(AND(OR(AND('FIN1-SOURCE'!BO103="O",'FIN1-SOURCE'!BR103="O"),AND('FIN1-SOURCE'!BO103="K",'FIN1-SOURCE'!BR103="K")),SUM('FIN1-SOURCE'!BN103,'FIN1-SOURCE'!BQ103)=0,ISNUMBER('FIN1-SOURCE'!BT103)),"",IF(OR('FIN1-SOURCE'!BO103="O",'FIN1-SOURCE'!BR103="O"),"O",IF(AND('FIN1-SOURCE'!BO103='FIN1-SOURCE'!BR103,OR('FIN1-SOURCE'!BO103="K",'FIN1-SOURCE'!BO103="W",'FIN1-SOURCE'!BO103="M")),UPPER( 'FIN1-SOURCE'!BO103),"")))</f>
        <v/>
      </c>
      <c r="J1785" s="281" t="s">
        <v>711</v>
      </c>
      <c r="K1785" s="280" t="str">
        <f>IF(AND(ISBLANK('FIN1-SOURCE'!BT103),$L$1785&lt;&gt;"M"),"",'FIN1-SOURCE'!BT103)</f>
        <v/>
      </c>
      <c r="L1785" s="280" t="str">
        <f>IF(ISBLANK('FIN1-SOURCE'!BU103),"",'FIN1-SOURCE'!BU103)</f>
        <v/>
      </c>
      <c r="M1785" s="257" t="str">
        <f t="shared" si="29"/>
        <v>OK</v>
      </c>
      <c r="N1785" s="15"/>
    </row>
    <row r="1786" spans="1:14" ht="33.75" x14ac:dyDescent="0.25">
      <c r="A1786" s="257" t="s">
        <v>834</v>
      </c>
      <c r="B1786" s="257" t="s">
        <v>3957</v>
      </c>
      <c r="C1786" s="257" t="s">
        <v>688</v>
      </c>
      <c r="D1786" s="277" t="s">
        <v>3958</v>
      </c>
      <c r="E1786" s="278" t="s">
        <v>711</v>
      </c>
      <c r="F1786" s="279" t="s">
        <v>688</v>
      </c>
      <c r="G1786" s="277" t="s">
        <v>3959</v>
      </c>
      <c r="H1786" s="280" t="str">
        <f>IF(OR(AND('FIN1-SOURCE'!BN104="",'FIN1-SOURCE'!BO104=""),AND('FIN1-SOURCE'!BQ104="",'FIN1-SOURCE'!BR104=""),AND('FIN1-SOURCE'!BO104="K",'FIN1-SOURCE'!BR104="K"),OR('FIN1-SOURCE'!BO104="O",'FIN1-SOURCE'!BR104="O")),"",SUM('FIN1-SOURCE'!BN104,'FIN1-SOURCE'!BQ104))</f>
        <v/>
      </c>
      <c r="I1786" s="280" t="str">
        <f xml:space="preserve"> IF(AND(OR(AND('FIN1-SOURCE'!BO104="O",'FIN1-SOURCE'!BR104="O"),AND('FIN1-SOURCE'!BO104="K",'FIN1-SOURCE'!BR104="K")),SUM('FIN1-SOURCE'!BN104,'FIN1-SOURCE'!BQ104)=0,ISNUMBER('FIN1-SOURCE'!BT104)),"",IF(OR('FIN1-SOURCE'!BO104="O",'FIN1-SOURCE'!BR104="O"),"O",IF(AND('FIN1-SOURCE'!BO104='FIN1-SOURCE'!BR104,OR('FIN1-SOURCE'!BO104="K",'FIN1-SOURCE'!BO104="W",'FIN1-SOURCE'!BO104="M")),UPPER( 'FIN1-SOURCE'!BO104),"")))</f>
        <v/>
      </c>
      <c r="J1786" s="281" t="s">
        <v>711</v>
      </c>
      <c r="K1786" s="280" t="str">
        <f>IF(AND(ISBLANK('FIN1-SOURCE'!BT104),$L$1786&lt;&gt;"M"),"",'FIN1-SOURCE'!BT104)</f>
        <v/>
      </c>
      <c r="L1786" s="280" t="str">
        <f>IF(ISBLANK('FIN1-SOURCE'!BU104),"",'FIN1-SOURCE'!BU104)</f>
        <v/>
      </c>
      <c r="M1786" s="257" t="str">
        <f t="shared" si="29"/>
        <v>OK</v>
      </c>
      <c r="N1786" s="15"/>
    </row>
    <row r="1787" spans="1:14" ht="33.75" x14ac:dyDescent="0.25">
      <c r="A1787" s="257" t="s">
        <v>834</v>
      </c>
      <c r="B1787" s="257" t="s">
        <v>3960</v>
      </c>
      <c r="C1787" s="257" t="s">
        <v>688</v>
      </c>
      <c r="D1787" s="277" t="s">
        <v>3961</v>
      </c>
      <c r="E1787" s="278" t="s">
        <v>711</v>
      </c>
      <c r="F1787" s="279" t="s">
        <v>688</v>
      </c>
      <c r="G1787" s="277" t="s">
        <v>3962</v>
      </c>
      <c r="H1787" s="280" t="str">
        <f>IF(OR(AND('FIN1-SOURCE'!BN105="",'FIN1-SOURCE'!BO105=""),AND('FIN1-SOURCE'!BQ105="",'FIN1-SOURCE'!BR105=""),AND('FIN1-SOURCE'!BO105="K",'FIN1-SOURCE'!BR105="K"),OR('FIN1-SOURCE'!BO105="O",'FIN1-SOURCE'!BR105="O")),"",SUM('FIN1-SOURCE'!BN105,'FIN1-SOURCE'!BQ105))</f>
        <v/>
      </c>
      <c r="I1787" s="280" t="str">
        <f xml:space="preserve"> IF(AND(OR(AND('FIN1-SOURCE'!BO105="O",'FIN1-SOURCE'!BR105="O"),AND('FIN1-SOURCE'!BO105="K",'FIN1-SOURCE'!BR105="K")),SUM('FIN1-SOURCE'!BN105,'FIN1-SOURCE'!BQ105)=0,ISNUMBER('FIN1-SOURCE'!BT105)),"",IF(OR('FIN1-SOURCE'!BO105="O",'FIN1-SOURCE'!BR105="O"),"O",IF(AND('FIN1-SOURCE'!BO105='FIN1-SOURCE'!BR105,OR('FIN1-SOURCE'!BO105="K",'FIN1-SOURCE'!BO105="W",'FIN1-SOURCE'!BO105="M")),UPPER( 'FIN1-SOURCE'!BO105),"")))</f>
        <v/>
      </c>
      <c r="J1787" s="281" t="s">
        <v>711</v>
      </c>
      <c r="K1787" s="280" t="str">
        <f>IF(AND(ISBLANK('FIN1-SOURCE'!BT105),$L$1787&lt;&gt;"M"),"",'FIN1-SOURCE'!BT105)</f>
        <v/>
      </c>
      <c r="L1787" s="280" t="str">
        <f>IF(ISBLANK('FIN1-SOURCE'!BU105),"",'FIN1-SOURCE'!BU105)</f>
        <v/>
      </c>
      <c r="M1787" s="257" t="str">
        <f t="shared" si="29"/>
        <v>OK</v>
      </c>
      <c r="N1787" s="15"/>
    </row>
    <row r="1788" spans="1:14" ht="33.75" x14ac:dyDescent="0.25">
      <c r="A1788" s="257" t="s">
        <v>834</v>
      </c>
      <c r="B1788" s="257" t="s">
        <v>8248</v>
      </c>
      <c r="C1788" s="257" t="s">
        <v>688</v>
      </c>
      <c r="D1788" s="277" t="s">
        <v>8249</v>
      </c>
      <c r="E1788" s="278" t="s">
        <v>711</v>
      </c>
      <c r="F1788" s="279" t="s">
        <v>688</v>
      </c>
      <c r="G1788" s="277" t="s">
        <v>3963</v>
      </c>
      <c r="H1788" s="280" t="str">
        <f>IF(OR(AND('FIN1-SOURCE'!BN106="",'FIN1-SOURCE'!BO106=""),AND('FIN1-SOURCE'!BQ106="",'FIN1-SOURCE'!BR106=""),AND('FIN1-SOURCE'!BO106="K",'FIN1-SOURCE'!BR106="K"),OR('FIN1-SOURCE'!BO106="O",'FIN1-SOURCE'!BR106="O")),"",SUM('FIN1-SOURCE'!BN106,'FIN1-SOURCE'!BQ106))</f>
        <v/>
      </c>
      <c r="I1788" s="280" t="str">
        <f xml:space="preserve"> IF(AND(OR(AND('FIN1-SOURCE'!BO106="O",'FIN1-SOURCE'!BR106="O"),AND('FIN1-SOURCE'!BO106="K",'FIN1-SOURCE'!BR106="K")),SUM('FIN1-SOURCE'!BN106,'FIN1-SOURCE'!BQ106)=0,ISNUMBER('FIN1-SOURCE'!BT106)),"",IF(OR('FIN1-SOURCE'!BO106="O",'FIN1-SOURCE'!BR106="O"),"O",IF(AND('FIN1-SOURCE'!BO106='FIN1-SOURCE'!BR106,OR('FIN1-SOURCE'!BO106="K",'FIN1-SOURCE'!BO106="W",'FIN1-SOURCE'!BO106="M")),UPPER( 'FIN1-SOURCE'!BO106),"")))</f>
        <v/>
      </c>
      <c r="J1788" s="281" t="s">
        <v>711</v>
      </c>
      <c r="K1788" s="280" t="str">
        <f>IF(AND(ISBLANK('FIN1-SOURCE'!BT106),$L$1788&lt;&gt;"M"),"",'FIN1-SOURCE'!BT106)</f>
        <v/>
      </c>
      <c r="L1788" s="280" t="str">
        <f>IF(ISBLANK('FIN1-SOURCE'!BU106),"",'FIN1-SOURCE'!BU106)</f>
        <v/>
      </c>
      <c r="M1788" s="257" t="str">
        <f t="shared" si="29"/>
        <v>OK</v>
      </c>
      <c r="N1788" s="15"/>
    </row>
    <row r="1789" spans="1:14" ht="45" x14ac:dyDescent="0.25">
      <c r="A1789" s="257" t="s">
        <v>834</v>
      </c>
      <c r="B1789" s="257" t="s">
        <v>8250</v>
      </c>
      <c r="C1789" s="257" t="s">
        <v>688</v>
      </c>
      <c r="D1789" s="277" t="s">
        <v>8251</v>
      </c>
      <c r="E1789" s="278" t="s">
        <v>711</v>
      </c>
      <c r="F1789" s="279" t="s">
        <v>688</v>
      </c>
      <c r="G1789" s="277" t="s">
        <v>3964</v>
      </c>
      <c r="H1789" s="280" t="str">
        <f>IF(OR(AND('FIN1-SOURCE'!BT104="",'FIN1-SOURCE'!BU104=""),AND('FIN1-SOURCE'!BT105="",'FIN1-SOURCE'!BU105=""),AND('FIN1-SOURCE'!BT106="",'FIN1-SOURCE'!BU106=""),AND('FIN1-SOURCE'!BU104="K",'FIN1-SOURCE'!BU105="K",'FIN1-SOURCE'!BU106="K"),OR('FIN1-SOURCE'!BU104="O",'FIN1-SOURCE'!BU105="O",'FIN1-SOURCE'!BU106="O")),"",SUM('FIN1-SOURCE'!BT104,'FIN1-SOURCE'!BT105,'FIN1-SOURCE'!BT106))</f>
        <v/>
      </c>
      <c r="I1789" s="280" t="str">
        <f>IF(AND(OR(AND('FIN1-SOURCE'!BU104="O",'FIN1-SOURCE'!BU105="O",'FIN1-SOURCE'!BU106="O"),AND('FIN1-SOURCE'!BU104="K",'FIN1-SOURCE'!BU105="K",'FIN1-SOURCE'!BU106="K")),SUM('FIN1-SOURCE'!BT104,'FIN1-SOURCE'!BT105,'FIN1-SOURCE'!BT106)=0,ISNUMBER('FIN1-SOURCE'!BT107)),"",IF(OR('FIN1-SOURCE'!BU104="O",'FIN1-SOURCE'!BU105="O",'FIN1-SOURCE'!BU106="O"),"O",IF(AND('FIN1-SOURCE'!BU104='FIN1-SOURCE'!BU105,'FIN1-SOURCE'!BU105='FIN1-SOURCE'!BU106,OR('FIN1-SOURCE'!BU104="K",'FIN1-SOURCE'!BU104="W",'FIN1-SOURCE'!BU104="M")), UPPER('FIN1-SOURCE'!BU104),"")))</f>
        <v/>
      </c>
      <c r="J1789" s="281" t="s">
        <v>711</v>
      </c>
      <c r="K1789" s="280" t="str">
        <f>IF(AND(ISBLANK('FIN1-SOURCE'!BT107),$L$1789&lt;&gt;"M"),"",'FIN1-SOURCE'!BT107)</f>
        <v/>
      </c>
      <c r="L1789" s="280" t="str">
        <f>IF(ISBLANK('FIN1-SOURCE'!BU107),"",'FIN1-SOURCE'!BU107)</f>
        <v/>
      </c>
      <c r="M1789" s="257" t="str">
        <f t="shared" si="29"/>
        <v>OK</v>
      </c>
      <c r="N1789" s="15"/>
    </row>
    <row r="1790" spans="1:14" ht="33.75" x14ac:dyDescent="0.25">
      <c r="A1790" s="257" t="s">
        <v>834</v>
      </c>
      <c r="B1790" s="257" t="s">
        <v>8252</v>
      </c>
      <c r="C1790" s="257" t="s">
        <v>688</v>
      </c>
      <c r="D1790" s="277" t="s">
        <v>8253</v>
      </c>
      <c r="E1790" s="278" t="s">
        <v>711</v>
      </c>
      <c r="F1790" s="279" t="s">
        <v>688</v>
      </c>
      <c r="G1790" s="277" t="s">
        <v>3965</v>
      </c>
      <c r="H1790" s="280" t="str">
        <f>IF(OR(AND('FIN1-SOURCE'!BT102="",'FIN1-SOURCE'!BU102=""),AND('FIN1-SOURCE'!BT107="",'FIN1-SOURCE'!BU107=""),AND('FIN1-SOURCE'!BU102="K",'FIN1-SOURCE'!BU107="K"),OR('FIN1-SOURCE'!BU102="O",'FIN1-SOURCE'!BU107="O")),"",SUM('FIN1-SOURCE'!BT102,'FIN1-SOURCE'!BT107))</f>
        <v/>
      </c>
      <c r="I1790" s="280" t="str">
        <f>IF(AND(OR(AND('FIN1-SOURCE'!BU102="O",'FIN1-SOURCE'!BU107="O"),AND('FIN1-SOURCE'!BU102="K",'FIN1-SOURCE'!BU107="K")),SUM('FIN1-SOURCE'!BT102,'FIN1-SOURCE'!BT107)=0,ISNUMBER('FIN1-SOURCE'!BT108)),"",IF(OR('FIN1-SOURCE'!BU102="O",'FIN1-SOURCE'!BU107="O"),"O",IF(AND('FIN1-SOURCE'!BU102='FIN1-SOURCE'!BU107,OR('FIN1-SOURCE'!BU102="K",'FIN1-SOURCE'!BU102="W",'FIN1-SOURCE'!BU102="M")), UPPER('FIN1-SOURCE'!BU102),"")))</f>
        <v/>
      </c>
      <c r="J1790" s="281" t="s">
        <v>711</v>
      </c>
      <c r="K1790" s="280" t="str">
        <f>IF(AND(ISBLANK('FIN1-SOURCE'!BT108),$L$1790&lt;&gt;"M"),"",'FIN1-SOURCE'!BT108)</f>
        <v/>
      </c>
      <c r="L1790" s="280" t="str">
        <f>IF(ISBLANK('FIN1-SOURCE'!BU108),"",'FIN1-SOURCE'!BU108)</f>
        <v/>
      </c>
      <c r="M1790" s="257" t="str">
        <f t="shared" si="29"/>
        <v>OK</v>
      </c>
      <c r="N1790" s="15"/>
    </row>
    <row r="1791" spans="1:14" ht="33.75" x14ac:dyDescent="0.25">
      <c r="A1791" s="257" t="s">
        <v>834</v>
      </c>
      <c r="B1791" s="257" t="s">
        <v>3966</v>
      </c>
      <c r="C1791" s="257" t="s">
        <v>688</v>
      </c>
      <c r="D1791" s="277" t="s">
        <v>3967</v>
      </c>
      <c r="E1791" s="278" t="s">
        <v>711</v>
      </c>
      <c r="F1791" s="279" t="s">
        <v>688</v>
      </c>
      <c r="G1791" s="277" t="s">
        <v>3968</v>
      </c>
      <c r="H1791" s="280" t="str">
        <f>IF(OR(AND('FIN1-SOURCE'!BN109="",'FIN1-SOURCE'!BO109=""),AND('FIN1-SOURCE'!BQ109="",'FIN1-SOURCE'!BR109=""),AND('FIN1-SOURCE'!BO109="K",'FIN1-SOURCE'!BR109="K"),OR('FIN1-SOURCE'!BO109="O",'FIN1-SOURCE'!BR109="O")),"",SUM('FIN1-SOURCE'!BN109,'FIN1-SOURCE'!BQ109))</f>
        <v/>
      </c>
      <c r="I1791" s="280" t="str">
        <f xml:space="preserve"> IF(AND(OR(AND('FIN1-SOURCE'!BO109="O",'FIN1-SOURCE'!BR109="O"),AND('FIN1-SOURCE'!BO109="K",'FIN1-SOURCE'!BR109="K")),SUM('FIN1-SOURCE'!BN109,'FIN1-SOURCE'!BQ109)=0,ISNUMBER('FIN1-SOURCE'!BT109)),"",IF(OR('FIN1-SOURCE'!BO109="O",'FIN1-SOURCE'!BR109="O"),"O",IF(AND('FIN1-SOURCE'!BO109='FIN1-SOURCE'!BR109,OR('FIN1-SOURCE'!BO109="K",'FIN1-SOURCE'!BO109="W",'FIN1-SOURCE'!BO109="M")),UPPER( 'FIN1-SOURCE'!BO109),"")))</f>
        <v/>
      </c>
      <c r="J1791" s="281" t="s">
        <v>711</v>
      </c>
      <c r="K1791" s="280" t="str">
        <f>IF(AND(ISBLANK('FIN1-SOURCE'!BT109),$L$1791&lt;&gt;"M"),"",'FIN1-SOURCE'!BT109)</f>
        <v/>
      </c>
      <c r="L1791" s="280" t="str">
        <f>IF(ISBLANK('FIN1-SOURCE'!BU109),"",'FIN1-SOURCE'!BU109)</f>
        <v/>
      </c>
      <c r="M1791" s="257" t="str">
        <f t="shared" si="29"/>
        <v>OK</v>
      </c>
      <c r="N1791" s="15"/>
    </row>
    <row r="1792" spans="1:14" ht="33.75" x14ac:dyDescent="0.25">
      <c r="A1792" s="257" t="s">
        <v>834</v>
      </c>
      <c r="B1792" s="257" t="s">
        <v>3969</v>
      </c>
      <c r="C1792" s="257" t="s">
        <v>688</v>
      </c>
      <c r="D1792" s="277" t="s">
        <v>3970</v>
      </c>
      <c r="E1792" s="278" t="s">
        <v>711</v>
      </c>
      <c r="F1792" s="279" t="s">
        <v>688</v>
      </c>
      <c r="G1792" s="277" t="s">
        <v>3971</v>
      </c>
      <c r="H1792" s="280" t="str">
        <f>IF(OR(AND('FIN1-SOURCE'!BN110="",'FIN1-SOURCE'!BO110=""),AND('FIN1-SOURCE'!BQ110="",'FIN1-SOURCE'!BR110=""),AND('FIN1-SOURCE'!BO110="K",'FIN1-SOURCE'!BR110="K"),OR('FIN1-SOURCE'!BO110="O",'FIN1-SOURCE'!BR110="O")),"",SUM('FIN1-SOURCE'!BN110,'FIN1-SOURCE'!BQ110))</f>
        <v/>
      </c>
      <c r="I1792" s="280" t="str">
        <f xml:space="preserve"> IF(AND(OR(AND('FIN1-SOURCE'!BO110="O",'FIN1-SOURCE'!BR110="O"),AND('FIN1-SOURCE'!BO110="K",'FIN1-SOURCE'!BR110="K")),SUM('FIN1-SOURCE'!BN110,'FIN1-SOURCE'!BQ110)=0,ISNUMBER('FIN1-SOURCE'!BT110)),"",IF(OR('FIN1-SOURCE'!BO110="O",'FIN1-SOURCE'!BR110="O"),"O",IF(AND('FIN1-SOURCE'!BO110='FIN1-SOURCE'!BR110,OR('FIN1-SOURCE'!BO110="K",'FIN1-SOURCE'!BO110="W",'FIN1-SOURCE'!BO110="M")),UPPER( 'FIN1-SOURCE'!BO110),"")))</f>
        <v/>
      </c>
      <c r="J1792" s="281" t="s">
        <v>711</v>
      </c>
      <c r="K1792" s="280" t="str">
        <f>IF(AND(ISBLANK('FIN1-SOURCE'!BT110),$L$1792&lt;&gt;"M"),"",'FIN1-SOURCE'!BT110)</f>
        <v/>
      </c>
      <c r="L1792" s="280" t="str">
        <f>IF(ISBLANK('FIN1-SOURCE'!BU110),"",'FIN1-SOURCE'!BU110)</f>
        <v/>
      </c>
      <c r="M1792" s="257" t="str">
        <f t="shared" si="29"/>
        <v>OK</v>
      </c>
      <c r="N1792" s="15"/>
    </row>
    <row r="1793" spans="1:14" ht="33.75" x14ac:dyDescent="0.25">
      <c r="A1793" s="257" t="s">
        <v>834</v>
      </c>
      <c r="B1793" s="257" t="s">
        <v>8254</v>
      </c>
      <c r="C1793" s="257" t="s">
        <v>688</v>
      </c>
      <c r="D1793" s="277" t="s">
        <v>8255</v>
      </c>
      <c r="E1793" s="278" t="s">
        <v>711</v>
      </c>
      <c r="F1793" s="279" t="s">
        <v>688</v>
      </c>
      <c r="G1793" s="277" t="s">
        <v>3972</v>
      </c>
      <c r="H1793" s="280" t="str">
        <f>IF(OR(AND('FIN1-SOURCE'!BN111="",'FIN1-SOURCE'!BO111=""),AND('FIN1-SOURCE'!BQ111="",'FIN1-SOURCE'!BR111=""),AND('FIN1-SOURCE'!BO111="K",'FIN1-SOURCE'!BR111="K"),OR('FIN1-SOURCE'!BO111="O",'FIN1-SOURCE'!BR111="O")),"",SUM('FIN1-SOURCE'!BN111,'FIN1-SOURCE'!BQ111))</f>
        <v/>
      </c>
      <c r="I1793" s="280" t="str">
        <f xml:space="preserve"> IF(AND(OR(AND('FIN1-SOURCE'!BO111="O",'FIN1-SOURCE'!BR111="O"),AND('FIN1-SOURCE'!BO111="K",'FIN1-SOURCE'!BR111="K")),SUM('FIN1-SOURCE'!BN111,'FIN1-SOURCE'!BQ111)=0,ISNUMBER('FIN1-SOURCE'!BT111)),"",IF(OR('FIN1-SOURCE'!BO111="O",'FIN1-SOURCE'!BR111="O"),"O",IF(AND('FIN1-SOURCE'!BO111='FIN1-SOURCE'!BR111,OR('FIN1-SOURCE'!BO111="K",'FIN1-SOURCE'!BO111="W",'FIN1-SOURCE'!BO111="M")),UPPER( 'FIN1-SOURCE'!BO111),"")))</f>
        <v/>
      </c>
      <c r="J1793" s="281" t="s">
        <v>711</v>
      </c>
      <c r="K1793" s="280" t="str">
        <f>IF(AND(ISBLANK('FIN1-SOURCE'!BT111),$L$1793&lt;&gt;"M"),"",'FIN1-SOURCE'!BT111)</f>
        <v/>
      </c>
      <c r="L1793" s="280" t="str">
        <f>IF(ISBLANK('FIN1-SOURCE'!BU111),"",'FIN1-SOURCE'!BU111)</f>
        <v/>
      </c>
      <c r="M1793" s="257" t="str">
        <f t="shared" si="29"/>
        <v>OK</v>
      </c>
      <c r="N1793" s="15"/>
    </row>
    <row r="1794" spans="1:14" ht="33.75" x14ac:dyDescent="0.25">
      <c r="A1794" s="257" t="s">
        <v>834</v>
      </c>
      <c r="B1794" s="257" t="s">
        <v>8256</v>
      </c>
      <c r="C1794" s="257" t="s">
        <v>688</v>
      </c>
      <c r="D1794" s="277" t="s">
        <v>8257</v>
      </c>
      <c r="E1794" s="278" t="s">
        <v>711</v>
      </c>
      <c r="F1794" s="279" t="s">
        <v>688</v>
      </c>
      <c r="G1794" s="277" t="s">
        <v>3973</v>
      </c>
      <c r="H1794" s="280" t="str">
        <f>IF(OR(AND('FIN1-SOURCE'!BT110="",'FIN1-SOURCE'!BU110=""),AND('FIN1-SOURCE'!BT111="",'FIN1-SOURCE'!BU111=""),AND('FIN1-SOURCE'!BU110="K",'FIN1-SOURCE'!BU111="K"),OR('FIN1-SOURCE'!BU110="O",'FIN1-SOURCE'!BU111="O")),"",SUM('FIN1-SOURCE'!BT110,'FIN1-SOURCE'!BT111))</f>
        <v/>
      </c>
      <c r="I1794" s="280" t="str">
        <f>IF(AND(OR(AND('FIN1-SOURCE'!BU110="O",'FIN1-SOURCE'!BU111="O"),AND('FIN1-SOURCE'!BU110="K",'FIN1-SOURCE'!BU111="K")),SUM('FIN1-SOURCE'!BT110,'FIN1-SOURCE'!BT111)=0,ISNUMBER('FIN1-SOURCE'!BT112)),"",IF(OR('FIN1-SOURCE'!BU110="O",'FIN1-SOURCE'!BU111="O"),"O",IF(AND('FIN1-SOURCE'!BU110='FIN1-SOURCE'!BU111,OR('FIN1-SOURCE'!BU110="K",'FIN1-SOURCE'!BU110="W",'FIN1-SOURCE'!BU110="M")), UPPER('FIN1-SOURCE'!BU110),"")))</f>
        <v/>
      </c>
      <c r="J1794" s="281" t="s">
        <v>711</v>
      </c>
      <c r="K1794" s="280" t="str">
        <f>IF(AND(ISBLANK('FIN1-SOURCE'!BT112),$L$1794&lt;&gt;"M"),"",'FIN1-SOURCE'!BT112)</f>
        <v/>
      </c>
      <c r="L1794" s="280" t="str">
        <f>IF(ISBLANK('FIN1-SOURCE'!BU112),"",'FIN1-SOURCE'!BU112)</f>
        <v/>
      </c>
      <c r="M1794" s="257" t="str">
        <f t="shared" si="29"/>
        <v>OK</v>
      </c>
      <c r="N1794" s="15"/>
    </row>
    <row r="1795" spans="1:14" ht="33.75" x14ac:dyDescent="0.25">
      <c r="A1795" s="257" t="s">
        <v>834</v>
      </c>
      <c r="B1795" s="257" t="s">
        <v>8258</v>
      </c>
      <c r="C1795" s="257" t="s">
        <v>688</v>
      </c>
      <c r="D1795" s="277" t="s">
        <v>8259</v>
      </c>
      <c r="E1795" s="278" t="s">
        <v>711</v>
      </c>
      <c r="F1795" s="279" t="s">
        <v>688</v>
      </c>
      <c r="G1795" s="277" t="s">
        <v>3974</v>
      </c>
      <c r="H1795" s="280" t="str">
        <f>IF(OR(AND('FIN1-SOURCE'!BT109="",'FIN1-SOURCE'!BU109=""),AND('FIN1-SOURCE'!BT112="",'FIN1-SOURCE'!BU112=""),AND('FIN1-SOURCE'!BU109="K",'FIN1-SOURCE'!BU112="K"),OR('FIN1-SOURCE'!BU109="O",'FIN1-SOURCE'!BU112="O")),"",SUM('FIN1-SOURCE'!BT109,'FIN1-SOURCE'!BT112))</f>
        <v/>
      </c>
      <c r="I1795" s="280" t="str">
        <f>IF(AND(OR(AND('FIN1-SOURCE'!BU109="O",'FIN1-SOURCE'!BU112="O"),AND('FIN1-SOURCE'!BU109="K",'FIN1-SOURCE'!BU112="K")),SUM('FIN1-SOURCE'!BT109,'FIN1-SOURCE'!BT112)=0,ISNUMBER('FIN1-SOURCE'!BT113)),"",IF(OR('FIN1-SOURCE'!BU109="O",'FIN1-SOURCE'!BU112="O"),"O",IF(AND('FIN1-SOURCE'!BU109='FIN1-SOURCE'!BU112,OR('FIN1-SOURCE'!BU109="K",'FIN1-SOURCE'!BU109="W",'FIN1-SOURCE'!BU109="M")), UPPER('FIN1-SOURCE'!BU109),"")))</f>
        <v/>
      </c>
      <c r="J1795" s="281" t="s">
        <v>711</v>
      </c>
      <c r="K1795" s="280" t="str">
        <f>IF(AND(ISBLANK('FIN1-SOURCE'!BT113),$L$1795&lt;&gt;"M"),"",'FIN1-SOURCE'!BT113)</f>
        <v/>
      </c>
      <c r="L1795" s="280" t="str">
        <f>IF(ISBLANK('FIN1-SOURCE'!BU113),"",'FIN1-SOURCE'!BU113)</f>
        <v/>
      </c>
      <c r="M1795" s="257" t="str">
        <f t="shared" si="29"/>
        <v>OK</v>
      </c>
      <c r="N1795" s="15"/>
    </row>
    <row r="1796" spans="1:14" ht="33.75" x14ac:dyDescent="0.25">
      <c r="A1796" s="257" t="s">
        <v>834</v>
      </c>
      <c r="B1796" s="257" t="s">
        <v>3975</v>
      </c>
      <c r="C1796" s="257" t="s">
        <v>688</v>
      </c>
      <c r="D1796" s="277" t="s">
        <v>3976</v>
      </c>
      <c r="E1796" s="278" t="s">
        <v>711</v>
      </c>
      <c r="F1796" s="279" t="s">
        <v>688</v>
      </c>
      <c r="G1796" s="277" t="s">
        <v>3977</v>
      </c>
      <c r="H1796" s="280" t="str">
        <f>IF(OR(AND('FIN1-SOURCE'!BN114="",'FIN1-SOURCE'!BO114=""),AND('FIN1-SOURCE'!BQ114="",'FIN1-SOURCE'!BR114=""),AND('FIN1-SOURCE'!BO114="K",'FIN1-SOURCE'!BR114="K"),OR('FIN1-SOURCE'!BO114="O",'FIN1-SOURCE'!BR114="O")),"",SUM('FIN1-SOURCE'!BN114,'FIN1-SOURCE'!BQ114))</f>
        <v/>
      </c>
      <c r="I1796" s="280" t="str">
        <f xml:space="preserve"> IF(AND(OR(AND('FIN1-SOURCE'!BO114="O",'FIN1-SOURCE'!BR114="O"),AND('FIN1-SOURCE'!BO114="K",'FIN1-SOURCE'!BR114="K")),SUM('FIN1-SOURCE'!BN114,'FIN1-SOURCE'!BQ114)=0,ISNUMBER('FIN1-SOURCE'!BT114)),"",IF(OR('FIN1-SOURCE'!BO114="O",'FIN1-SOURCE'!BR114="O"),"O",IF(AND('FIN1-SOURCE'!BO114='FIN1-SOURCE'!BR114,OR('FIN1-SOURCE'!BO114="K",'FIN1-SOURCE'!BO114="W",'FIN1-SOURCE'!BO114="M")),UPPER( 'FIN1-SOURCE'!BO114),"")))</f>
        <v/>
      </c>
      <c r="J1796" s="281" t="s">
        <v>711</v>
      </c>
      <c r="K1796" s="280" t="str">
        <f>IF(AND(ISBLANK('FIN1-SOURCE'!BT114),$L$1796&lt;&gt;"M"),"",'FIN1-SOURCE'!BT114)</f>
        <v/>
      </c>
      <c r="L1796" s="280" t="str">
        <f>IF(ISBLANK('FIN1-SOURCE'!BU114),"",'FIN1-SOURCE'!BU114)</f>
        <v/>
      </c>
      <c r="M1796" s="257" t="str">
        <f t="shared" si="29"/>
        <v>OK</v>
      </c>
      <c r="N1796" s="15"/>
    </row>
    <row r="1797" spans="1:14" ht="33.75" x14ac:dyDescent="0.25">
      <c r="A1797" s="257" t="s">
        <v>834</v>
      </c>
      <c r="B1797" s="257" t="s">
        <v>3978</v>
      </c>
      <c r="C1797" s="257" t="s">
        <v>688</v>
      </c>
      <c r="D1797" s="277" t="s">
        <v>3979</v>
      </c>
      <c r="E1797" s="278" t="s">
        <v>711</v>
      </c>
      <c r="F1797" s="279" t="s">
        <v>688</v>
      </c>
      <c r="G1797" s="277" t="s">
        <v>3980</v>
      </c>
      <c r="H1797" s="280" t="str">
        <f>IF(OR(AND('FIN1-SOURCE'!BN115="",'FIN1-SOURCE'!BO115=""),AND('FIN1-SOURCE'!BQ115="",'FIN1-SOURCE'!BR115=""),AND('FIN1-SOURCE'!BO115="K",'FIN1-SOURCE'!BR115="K"),OR('FIN1-SOURCE'!BO115="O",'FIN1-SOURCE'!BR115="O")),"",SUM('FIN1-SOURCE'!BN115,'FIN1-SOURCE'!BQ115))</f>
        <v/>
      </c>
      <c r="I1797" s="280" t="str">
        <f xml:space="preserve"> IF(AND(OR(AND('FIN1-SOURCE'!BO115="O",'FIN1-SOURCE'!BR115="O"),AND('FIN1-SOURCE'!BO115="K",'FIN1-SOURCE'!BR115="K")),SUM('FIN1-SOURCE'!BN115,'FIN1-SOURCE'!BQ115)=0,ISNUMBER('FIN1-SOURCE'!BT115)),"",IF(OR('FIN1-SOURCE'!BO115="O",'FIN1-SOURCE'!BR115="O"),"O",IF(AND('FIN1-SOURCE'!BO115='FIN1-SOURCE'!BR115,OR('FIN1-SOURCE'!BO115="K",'FIN1-SOURCE'!BO115="W",'FIN1-SOURCE'!BO115="M")),UPPER( 'FIN1-SOURCE'!BO115),"")))</f>
        <v/>
      </c>
      <c r="J1797" s="281" t="s">
        <v>711</v>
      </c>
      <c r="K1797" s="280" t="str">
        <f>IF(AND(ISBLANK('FIN1-SOURCE'!BT115),$L$1797&lt;&gt;"M"),"",'FIN1-SOURCE'!BT115)</f>
        <v/>
      </c>
      <c r="L1797" s="280" t="str">
        <f>IF(ISBLANK('FIN1-SOURCE'!BU115),"",'FIN1-SOURCE'!BU115)</f>
        <v/>
      </c>
      <c r="M1797" s="257" t="str">
        <f t="shared" si="29"/>
        <v>OK</v>
      </c>
      <c r="N1797" s="15"/>
    </row>
    <row r="1798" spans="1:14" ht="33.75" x14ac:dyDescent="0.25">
      <c r="A1798" s="257" t="s">
        <v>834</v>
      </c>
      <c r="B1798" s="257" t="s">
        <v>3981</v>
      </c>
      <c r="C1798" s="257" t="s">
        <v>688</v>
      </c>
      <c r="D1798" s="277" t="s">
        <v>3982</v>
      </c>
      <c r="E1798" s="278" t="s">
        <v>711</v>
      </c>
      <c r="F1798" s="279" t="s">
        <v>688</v>
      </c>
      <c r="G1798" s="277" t="s">
        <v>3983</v>
      </c>
      <c r="H1798" s="280" t="str">
        <f>IF(OR(AND('FIN1-SOURCE'!BN116="",'FIN1-SOURCE'!BO116=""),AND('FIN1-SOURCE'!BQ116="",'FIN1-SOURCE'!BR116=""),AND('FIN1-SOURCE'!BO116="K",'FIN1-SOURCE'!BR116="K"),OR('FIN1-SOURCE'!BO116="O",'FIN1-SOURCE'!BR116="O")),"",SUM('FIN1-SOURCE'!BN116,'FIN1-SOURCE'!BQ116))</f>
        <v/>
      </c>
      <c r="I1798" s="280" t="str">
        <f xml:space="preserve"> IF(AND(OR(AND('FIN1-SOURCE'!BO116="O",'FIN1-SOURCE'!BR116="O"),AND('FIN1-SOURCE'!BO116="K",'FIN1-SOURCE'!BR116="K")),SUM('FIN1-SOURCE'!BN116,'FIN1-SOURCE'!BQ116)=0,ISNUMBER('FIN1-SOURCE'!BT116)),"",IF(OR('FIN1-SOURCE'!BO116="O",'FIN1-SOURCE'!BR116="O"),"O",IF(AND('FIN1-SOURCE'!BO116='FIN1-SOURCE'!BR116,OR('FIN1-SOURCE'!BO116="K",'FIN1-SOURCE'!BO116="W",'FIN1-SOURCE'!BO116="M")),UPPER( 'FIN1-SOURCE'!BO116),"")))</f>
        <v/>
      </c>
      <c r="J1798" s="281" t="s">
        <v>711</v>
      </c>
      <c r="K1798" s="280" t="str">
        <f>IF(AND(ISBLANK('FIN1-SOURCE'!BT116),$L$1798&lt;&gt;"M"),"",'FIN1-SOURCE'!BT116)</f>
        <v/>
      </c>
      <c r="L1798" s="280" t="str">
        <f>IF(ISBLANK('FIN1-SOURCE'!BU116),"",'FIN1-SOURCE'!BU116)</f>
        <v/>
      </c>
      <c r="M1798" s="257" t="str">
        <f t="shared" si="29"/>
        <v>OK</v>
      </c>
      <c r="N1798" s="15"/>
    </row>
    <row r="1799" spans="1:14" ht="33.75" x14ac:dyDescent="0.25">
      <c r="A1799" s="257" t="s">
        <v>834</v>
      </c>
      <c r="B1799" s="257" t="s">
        <v>3984</v>
      </c>
      <c r="C1799" s="257" t="s">
        <v>688</v>
      </c>
      <c r="D1799" s="277" t="s">
        <v>3985</v>
      </c>
      <c r="E1799" s="278" t="s">
        <v>711</v>
      </c>
      <c r="F1799" s="279" t="s">
        <v>688</v>
      </c>
      <c r="G1799" s="277" t="s">
        <v>3986</v>
      </c>
      <c r="H1799" s="280" t="str">
        <f>IF(OR(AND('FIN1-SOURCE'!BN117="",'FIN1-SOURCE'!BO117=""),AND('FIN1-SOURCE'!BQ117="",'FIN1-SOURCE'!BR117=""),AND('FIN1-SOURCE'!BO117="K",'FIN1-SOURCE'!BR117="K"),OR('FIN1-SOURCE'!BO117="O",'FIN1-SOURCE'!BR117="O")),"",SUM('FIN1-SOURCE'!BN117,'FIN1-SOURCE'!BQ117))</f>
        <v/>
      </c>
      <c r="I1799" s="280" t="str">
        <f xml:space="preserve"> IF(AND(OR(AND('FIN1-SOURCE'!BO117="O",'FIN1-SOURCE'!BR117="O"),AND('FIN1-SOURCE'!BO117="K",'FIN1-SOURCE'!BR117="K")),SUM('FIN1-SOURCE'!BN117,'FIN1-SOURCE'!BQ117)=0,ISNUMBER('FIN1-SOURCE'!BT117)),"",IF(OR('FIN1-SOURCE'!BO117="O",'FIN1-SOURCE'!BR117="O"),"O",IF(AND('FIN1-SOURCE'!BO117='FIN1-SOURCE'!BR117,OR('FIN1-SOURCE'!BO117="K",'FIN1-SOURCE'!BO117="W",'FIN1-SOURCE'!BO117="M")),UPPER( 'FIN1-SOURCE'!BO117),"")))</f>
        <v/>
      </c>
      <c r="J1799" s="281" t="s">
        <v>711</v>
      </c>
      <c r="K1799" s="280" t="str">
        <f>IF(AND(ISBLANK('FIN1-SOURCE'!BT117),$L$1799&lt;&gt;"M"),"",'FIN1-SOURCE'!BT117)</f>
        <v/>
      </c>
      <c r="L1799" s="280" t="str">
        <f>IF(ISBLANK('FIN1-SOURCE'!BU117),"",'FIN1-SOURCE'!BU117)</f>
        <v/>
      </c>
      <c r="M1799" s="257" t="str">
        <f t="shared" si="29"/>
        <v>OK</v>
      </c>
      <c r="N1799" s="15"/>
    </row>
    <row r="1800" spans="1:14" ht="33.75" x14ac:dyDescent="0.25">
      <c r="A1800" s="257" t="s">
        <v>834</v>
      </c>
      <c r="B1800" s="257" t="s">
        <v>8260</v>
      </c>
      <c r="C1800" s="257" t="s">
        <v>688</v>
      </c>
      <c r="D1800" s="277" t="s">
        <v>8261</v>
      </c>
      <c r="E1800" s="278" t="s">
        <v>711</v>
      </c>
      <c r="F1800" s="279" t="s">
        <v>688</v>
      </c>
      <c r="G1800" s="277" t="s">
        <v>3987</v>
      </c>
      <c r="H1800" s="280" t="str">
        <f>IF(OR(AND('FIN1-SOURCE'!BN118="",'FIN1-SOURCE'!BO118=""),AND('FIN1-SOURCE'!BQ118="",'FIN1-SOURCE'!BR118=""),AND('FIN1-SOURCE'!BO118="K",'FIN1-SOURCE'!BR118="K"),OR('FIN1-SOURCE'!BO118="O",'FIN1-SOURCE'!BR118="O")),"",SUM('FIN1-SOURCE'!BN118,'FIN1-SOURCE'!BQ118))</f>
        <v/>
      </c>
      <c r="I1800" s="280" t="str">
        <f xml:space="preserve"> IF(AND(OR(AND('FIN1-SOURCE'!BO118="O",'FIN1-SOURCE'!BR118="O"),AND('FIN1-SOURCE'!BO118="K",'FIN1-SOURCE'!BR118="K")),SUM('FIN1-SOURCE'!BN118,'FIN1-SOURCE'!BQ118)=0,ISNUMBER('FIN1-SOURCE'!BT118)),"",IF(OR('FIN1-SOURCE'!BO118="O",'FIN1-SOURCE'!BR118="O"),"O",IF(AND('FIN1-SOURCE'!BO118='FIN1-SOURCE'!BR118,OR('FIN1-SOURCE'!BO118="K",'FIN1-SOURCE'!BO118="W",'FIN1-SOURCE'!BO118="M")),UPPER( 'FIN1-SOURCE'!BO118),"")))</f>
        <v/>
      </c>
      <c r="J1800" s="281" t="s">
        <v>711</v>
      </c>
      <c r="K1800" s="280" t="str">
        <f>IF(AND(ISBLANK('FIN1-SOURCE'!BT118),$L$1800&lt;&gt;"M"),"",'FIN1-SOURCE'!BT118)</f>
        <v/>
      </c>
      <c r="L1800" s="280" t="str">
        <f>IF(ISBLANK('FIN1-SOURCE'!BU118),"",'FIN1-SOURCE'!BU118)</f>
        <v/>
      </c>
      <c r="M1800" s="257" t="str">
        <f t="shared" si="29"/>
        <v>OK</v>
      </c>
      <c r="N1800" s="15"/>
    </row>
    <row r="1801" spans="1:14" ht="33.75" x14ac:dyDescent="0.25">
      <c r="A1801" s="257" t="s">
        <v>834</v>
      </c>
      <c r="B1801" s="257" t="s">
        <v>8262</v>
      </c>
      <c r="C1801" s="257" t="s">
        <v>688</v>
      </c>
      <c r="D1801" s="277" t="s">
        <v>8263</v>
      </c>
      <c r="E1801" s="278" t="s">
        <v>711</v>
      </c>
      <c r="F1801" s="279" t="s">
        <v>688</v>
      </c>
      <c r="G1801" s="277" t="s">
        <v>3988</v>
      </c>
      <c r="H1801" s="280" t="str">
        <f>IF(OR(AND('FIN1-SOURCE'!BT117="",'FIN1-SOURCE'!BU117=""),AND('FIN1-SOURCE'!BT118="",'FIN1-SOURCE'!BU118=""),AND('FIN1-SOURCE'!BU117="K",'FIN1-SOURCE'!BU118="K"),OR('FIN1-SOURCE'!BU117="O",'FIN1-SOURCE'!BU118="O")),"",SUM('FIN1-SOURCE'!BT117,'FIN1-SOURCE'!BT118))</f>
        <v/>
      </c>
      <c r="I1801" s="280" t="str">
        <f>IF(AND(OR(AND('FIN1-SOURCE'!BU117="O",'FIN1-SOURCE'!BU118="O"),AND('FIN1-SOURCE'!BU117="K",'FIN1-SOURCE'!BU118="K")),SUM('FIN1-SOURCE'!BT117,'FIN1-SOURCE'!BT118)=0,ISNUMBER('FIN1-SOURCE'!BT119)),"",IF(OR('FIN1-SOURCE'!BU117="O",'FIN1-SOURCE'!BU118="O"),"O",IF(AND('FIN1-SOURCE'!BU117='FIN1-SOURCE'!BU118,OR('FIN1-SOURCE'!BU117="K",'FIN1-SOURCE'!BU117="W",'FIN1-SOURCE'!BU117="M")), UPPER('FIN1-SOURCE'!BU117),"")))</f>
        <v/>
      </c>
      <c r="J1801" s="281" t="s">
        <v>711</v>
      </c>
      <c r="K1801" s="280" t="str">
        <f>IF(AND(ISBLANK('FIN1-SOURCE'!BT119),$L$1801&lt;&gt;"M"),"",'FIN1-SOURCE'!BT119)</f>
        <v/>
      </c>
      <c r="L1801" s="280" t="str">
        <f>IF(ISBLANK('FIN1-SOURCE'!BU119),"",'FIN1-SOURCE'!BU119)</f>
        <v/>
      </c>
      <c r="M1801" s="257" t="str">
        <f t="shared" si="29"/>
        <v>OK</v>
      </c>
      <c r="N1801" s="15"/>
    </row>
    <row r="1802" spans="1:14" ht="33.75" x14ac:dyDescent="0.25">
      <c r="A1802" s="257" t="s">
        <v>834</v>
      </c>
      <c r="B1802" s="257" t="s">
        <v>8264</v>
      </c>
      <c r="C1802" s="257" t="s">
        <v>688</v>
      </c>
      <c r="D1802" s="277" t="s">
        <v>8265</v>
      </c>
      <c r="E1802" s="278" t="s">
        <v>711</v>
      </c>
      <c r="F1802" s="279" t="s">
        <v>688</v>
      </c>
      <c r="G1802" s="277" t="s">
        <v>3989</v>
      </c>
      <c r="H1802" s="280" t="str">
        <f>IF(OR(AND('FIN1-SOURCE'!BT113="",'FIN1-SOURCE'!BU113=""),AND('FIN1-SOURCE'!BT119="",'FIN1-SOURCE'!BU119=""),AND('FIN1-SOURCE'!BU113="K",'FIN1-SOURCE'!BU119="K"),OR('FIN1-SOURCE'!BU113="O",'FIN1-SOURCE'!BU119="O")),"",SUM('FIN1-SOURCE'!BT113,'FIN1-SOURCE'!BT119))</f>
        <v/>
      </c>
      <c r="I1802" s="280" t="str">
        <f>IF(AND(OR(AND('FIN1-SOURCE'!BU113="O",'FIN1-SOURCE'!BU119="O"),AND('FIN1-SOURCE'!BU113="K",'FIN1-SOURCE'!BU119="K")),SUM('FIN1-SOURCE'!BT113,'FIN1-SOURCE'!BT119)=0,ISNUMBER('FIN1-SOURCE'!BT120)),"",IF(OR('FIN1-SOURCE'!BU113="O",'FIN1-SOURCE'!BU119="O"),"O",IF(AND('FIN1-SOURCE'!BU113='FIN1-SOURCE'!BU119,OR('FIN1-SOURCE'!BU113="K",'FIN1-SOURCE'!BU113="W",'FIN1-SOURCE'!BU113="M")), UPPER('FIN1-SOURCE'!BU113),"")))</f>
        <v/>
      </c>
      <c r="J1802" s="281" t="s">
        <v>711</v>
      </c>
      <c r="K1802" s="280" t="str">
        <f>IF(AND(ISBLANK('FIN1-SOURCE'!BT120),$L$1802&lt;&gt;"M"),"",'FIN1-SOURCE'!BT120)</f>
        <v/>
      </c>
      <c r="L1802" s="280" t="str">
        <f>IF(ISBLANK('FIN1-SOURCE'!BU120),"",'FIN1-SOURCE'!BU120)</f>
        <v/>
      </c>
      <c r="M1802" s="257" t="str">
        <f t="shared" si="29"/>
        <v>OK</v>
      </c>
      <c r="N1802" s="15"/>
    </row>
    <row r="1803" spans="1:14" ht="33.75" x14ac:dyDescent="0.25">
      <c r="A1803" s="257" t="s">
        <v>834</v>
      </c>
      <c r="B1803" s="257" t="s">
        <v>3990</v>
      </c>
      <c r="C1803" s="257" t="s">
        <v>688</v>
      </c>
      <c r="D1803" s="277" t="s">
        <v>3991</v>
      </c>
      <c r="E1803" s="278" t="s">
        <v>711</v>
      </c>
      <c r="F1803" s="279" t="s">
        <v>688</v>
      </c>
      <c r="G1803" s="277" t="s">
        <v>3992</v>
      </c>
      <c r="H1803" s="280" t="str">
        <f>IF(OR(AND('FIN1-SOURCE'!BT98="",'FIN1-SOURCE'!BU98=""),AND('FIN1-SOURCE'!BT109="",'FIN1-SOURCE'!BU109=""),AND('FIN1-SOURCE'!BU98="K",'FIN1-SOURCE'!BU109="K"),OR('FIN1-SOURCE'!BU98="O",'FIN1-SOURCE'!BU109="O")),"",SUM('FIN1-SOURCE'!BT98,'FIN1-SOURCE'!BT109))</f>
        <v/>
      </c>
      <c r="I1803" s="280" t="str">
        <f>IF(AND(OR(AND('FIN1-SOURCE'!BU98="O",'FIN1-SOURCE'!BU109="O"),AND('FIN1-SOURCE'!BU98="K",'FIN1-SOURCE'!BU109="K")),SUM('FIN1-SOURCE'!BT98,'FIN1-SOURCE'!BT109)=0,ISNUMBER('FIN1-SOURCE'!BT121)),"",IF(OR('FIN1-SOURCE'!BU98="O",'FIN1-SOURCE'!BU109="O"),"O",IF(AND('FIN1-SOURCE'!BU98='FIN1-SOURCE'!BU109,OR('FIN1-SOURCE'!BU98="K",'FIN1-SOURCE'!BU98="W",'FIN1-SOURCE'!BU98="M")), UPPER('FIN1-SOURCE'!BU98),"")))</f>
        <v/>
      </c>
      <c r="J1803" s="281" t="s">
        <v>711</v>
      </c>
      <c r="K1803" s="280" t="str">
        <f>IF(AND(ISBLANK('FIN1-SOURCE'!BT121),$L$1803&lt;&gt;"M"),"",'FIN1-SOURCE'!BT121)</f>
        <v/>
      </c>
      <c r="L1803" s="280" t="str">
        <f>IF(ISBLANK('FIN1-SOURCE'!BU121),"",'FIN1-SOURCE'!BU121)</f>
        <v/>
      </c>
      <c r="M1803" s="257" t="str">
        <f t="shared" si="29"/>
        <v>OK</v>
      </c>
      <c r="N1803" s="15"/>
    </row>
    <row r="1804" spans="1:14" ht="33.75" x14ac:dyDescent="0.25">
      <c r="A1804" s="257" t="s">
        <v>834</v>
      </c>
      <c r="B1804" s="257" t="s">
        <v>3993</v>
      </c>
      <c r="C1804" s="257" t="s">
        <v>688</v>
      </c>
      <c r="D1804" s="277" t="s">
        <v>3994</v>
      </c>
      <c r="E1804" s="278" t="s">
        <v>711</v>
      </c>
      <c r="F1804" s="279" t="s">
        <v>688</v>
      </c>
      <c r="G1804" s="277" t="s">
        <v>3995</v>
      </c>
      <c r="H1804" s="280" t="str">
        <f>IF(OR(AND('FIN1-SOURCE'!BT99="",'FIN1-SOURCE'!BU99=""),AND('FIN1-SOURCE'!BT110="",'FIN1-SOURCE'!BU110=""),AND('FIN1-SOURCE'!BU99="K",'FIN1-SOURCE'!BU110="K"),OR('FIN1-SOURCE'!BU99="O",'FIN1-SOURCE'!BU110="O")),"",SUM('FIN1-SOURCE'!BT99,'FIN1-SOURCE'!BT110))</f>
        <v/>
      </c>
      <c r="I1804" s="280" t="str">
        <f>IF(AND(OR(AND('FIN1-SOURCE'!BU99="O",'FIN1-SOURCE'!BU110="O"),AND('FIN1-SOURCE'!BU99="K",'FIN1-SOURCE'!BU110="K")),SUM('FIN1-SOURCE'!BT99,'FIN1-SOURCE'!BT110)=0,ISNUMBER('FIN1-SOURCE'!BT122)),"",IF(OR('FIN1-SOURCE'!BU99="O",'FIN1-SOURCE'!BU110="O"),"O",IF(AND('FIN1-SOURCE'!BU99='FIN1-SOURCE'!BU110,OR('FIN1-SOURCE'!BU99="K",'FIN1-SOURCE'!BU99="W",'FIN1-SOURCE'!BU99="M")), UPPER('FIN1-SOURCE'!BU99),"")))</f>
        <v/>
      </c>
      <c r="J1804" s="281" t="s">
        <v>711</v>
      </c>
      <c r="K1804" s="280" t="str">
        <f>IF(AND(ISBLANK('FIN1-SOURCE'!BT122),$L$1804&lt;&gt;"M"),"",'FIN1-SOURCE'!BT122)</f>
        <v/>
      </c>
      <c r="L1804" s="280" t="str">
        <f>IF(ISBLANK('FIN1-SOURCE'!BU122),"",'FIN1-SOURCE'!BU122)</f>
        <v/>
      </c>
      <c r="M1804" s="257" t="str">
        <f t="shared" si="29"/>
        <v>OK</v>
      </c>
      <c r="N1804" s="15"/>
    </row>
    <row r="1805" spans="1:14" ht="33.75" x14ac:dyDescent="0.25">
      <c r="A1805" s="257" t="s">
        <v>834</v>
      </c>
      <c r="B1805" s="257" t="s">
        <v>3996</v>
      </c>
      <c r="C1805" s="257" t="s">
        <v>688</v>
      </c>
      <c r="D1805" s="277" t="s">
        <v>3997</v>
      </c>
      <c r="E1805" s="278" t="s">
        <v>711</v>
      </c>
      <c r="F1805" s="279" t="s">
        <v>688</v>
      </c>
      <c r="G1805" s="277" t="s">
        <v>3998</v>
      </c>
      <c r="H1805" s="280" t="str">
        <f>IF(OR(AND('FIN1-SOURCE'!BT100="",'FIN1-SOURCE'!BU100=""),AND('FIN1-SOURCE'!BT111="",'FIN1-SOURCE'!BU111=""),AND('FIN1-SOURCE'!BU100="K",'FIN1-SOURCE'!BU111="K"),OR('FIN1-SOURCE'!BU100="O",'FIN1-SOURCE'!BU111="O")),"",SUM('FIN1-SOURCE'!BT100,'FIN1-SOURCE'!BT111))</f>
        <v/>
      </c>
      <c r="I1805" s="280" t="str">
        <f>IF(AND(OR(AND('FIN1-SOURCE'!BU100="O",'FIN1-SOURCE'!BU111="O"),AND('FIN1-SOURCE'!BU100="K",'FIN1-SOURCE'!BU111="K")),SUM('FIN1-SOURCE'!BT100,'FIN1-SOURCE'!BT111)=0,ISNUMBER('FIN1-SOURCE'!BT123)),"",IF(OR('FIN1-SOURCE'!BU100="O",'FIN1-SOURCE'!BU111="O"),"O",IF(AND('FIN1-SOURCE'!BU100='FIN1-SOURCE'!BU111,OR('FIN1-SOURCE'!BU100="K",'FIN1-SOURCE'!BU100="W",'FIN1-SOURCE'!BU100="M")), UPPER('FIN1-SOURCE'!BU100),"")))</f>
        <v/>
      </c>
      <c r="J1805" s="281" t="s">
        <v>711</v>
      </c>
      <c r="K1805" s="280" t="str">
        <f>IF(AND(ISBLANK('FIN1-SOURCE'!BT123),$L$1805&lt;&gt;"M"),"",'FIN1-SOURCE'!BT123)</f>
        <v/>
      </c>
      <c r="L1805" s="280" t="str">
        <f>IF(ISBLANK('FIN1-SOURCE'!BU123),"",'FIN1-SOURCE'!BU123)</f>
        <v/>
      </c>
      <c r="M1805" s="257" t="str">
        <f t="shared" si="29"/>
        <v>OK</v>
      </c>
      <c r="N1805" s="15"/>
    </row>
    <row r="1806" spans="1:14" ht="33.75" x14ac:dyDescent="0.25">
      <c r="A1806" s="257" t="s">
        <v>834</v>
      </c>
      <c r="B1806" s="257" t="s">
        <v>3999</v>
      </c>
      <c r="C1806" s="257" t="s">
        <v>688</v>
      </c>
      <c r="D1806" s="277" t="s">
        <v>4000</v>
      </c>
      <c r="E1806" s="278" t="s">
        <v>711</v>
      </c>
      <c r="F1806" s="279" t="s">
        <v>688</v>
      </c>
      <c r="G1806" s="277" t="s">
        <v>4001</v>
      </c>
      <c r="H1806" s="280" t="str">
        <f>IF(OR(AND('FIN1-SOURCE'!BT101="",'FIN1-SOURCE'!BU101=""),AND('FIN1-SOURCE'!BT112="",'FIN1-SOURCE'!BU112=""),AND('FIN1-SOURCE'!BU101="K",'FIN1-SOURCE'!BU112="K"),OR('FIN1-SOURCE'!BU101="O",'FIN1-SOURCE'!BU112="O")),"",SUM('FIN1-SOURCE'!BT101,'FIN1-SOURCE'!BT112))</f>
        <v/>
      </c>
      <c r="I1806" s="280" t="str">
        <f>IF(AND(OR(AND('FIN1-SOURCE'!BU101="O",'FIN1-SOURCE'!BU112="O"),AND('FIN1-SOURCE'!BU101="K",'FIN1-SOURCE'!BU112="K")),SUM('FIN1-SOURCE'!BT101,'FIN1-SOURCE'!BT112)=0,ISNUMBER('FIN1-SOURCE'!BT124)),"",IF(OR('FIN1-SOURCE'!BU101="O",'FIN1-SOURCE'!BU112="O"),"O",IF(AND('FIN1-SOURCE'!BU101='FIN1-SOURCE'!BU112,OR('FIN1-SOURCE'!BU101="K",'FIN1-SOURCE'!BU101="W",'FIN1-SOURCE'!BU101="M")), UPPER('FIN1-SOURCE'!BU101),"")))</f>
        <v/>
      </c>
      <c r="J1806" s="281" t="s">
        <v>711</v>
      </c>
      <c r="K1806" s="280" t="str">
        <f>IF(AND(ISBLANK('FIN1-SOURCE'!BT124),$L$1806&lt;&gt;"M"),"",'FIN1-SOURCE'!BT124)</f>
        <v/>
      </c>
      <c r="L1806" s="280" t="str">
        <f>IF(ISBLANK('FIN1-SOURCE'!BU124),"",'FIN1-SOURCE'!BU124)</f>
        <v/>
      </c>
      <c r="M1806" s="257" t="str">
        <f t="shared" si="29"/>
        <v>OK</v>
      </c>
      <c r="N1806" s="15"/>
    </row>
    <row r="1807" spans="1:14" ht="33.75" x14ac:dyDescent="0.25">
      <c r="A1807" s="257" t="s">
        <v>834</v>
      </c>
      <c r="B1807" s="257" t="s">
        <v>8266</v>
      </c>
      <c r="C1807" s="257" t="s">
        <v>688</v>
      </c>
      <c r="D1807" s="277" t="s">
        <v>8267</v>
      </c>
      <c r="E1807" s="278" t="s">
        <v>711</v>
      </c>
      <c r="F1807" s="279" t="s">
        <v>688</v>
      </c>
      <c r="G1807" s="277" t="s">
        <v>4002</v>
      </c>
      <c r="H1807" s="280" t="str">
        <f>IF(OR(AND('FIN1-SOURCE'!BT102="",'FIN1-SOURCE'!BU102=""),AND('FIN1-SOURCE'!BT113="",'FIN1-SOURCE'!BU113=""),AND('FIN1-SOURCE'!BU102="K",'FIN1-SOURCE'!BU113="K"),OR('FIN1-SOURCE'!BU102="O",'FIN1-SOURCE'!BU113="O")),"",SUM('FIN1-SOURCE'!BT102,'FIN1-SOURCE'!BT113))</f>
        <v/>
      </c>
      <c r="I1807" s="280" t="str">
        <f>IF(AND(OR(AND('FIN1-SOURCE'!BU102="O",'FIN1-SOURCE'!BU113="O"),AND('FIN1-SOURCE'!BU102="K",'FIN1-SOURCE'!BU113="K")),SUM('FIN1-SOURCE'!BT102,'FIN1-SOURCE'!BT113)=0,ISNUMBER('FIN1-SOURCE'!BT125)),"",IF(OR('FIN1-SOURCE'!BU102="O",'FIN1-SOURCE'!BU113="O"),"O",IF(AND('FIN1-SOURCE'!BU102='FIN1-SOURCE'!BU113,OR('FIN1-SOURCE'!BU102="K",'FIN1-SOURCE'!BU102="W",'FIN1-SOURCE'!BU102="M")), UPPER('FIN1-SOURCE'!BU102),"")))</f>
        <v/>
      </c>
      <c r="J1807" s="281" t="s">
        <v>711</v>
      </c>
      <c r="K1807" s="280" t="str">
        <f>IF(AND(ISBLANK('FIN1-SOURCE'!BT125),$L$1807&lt;&gt;"M"),"",'FIN1-SOURCE'!BT125)</f>
        <v/>
      </c>
      <c r="L1807" s="280" t="str">
        <f>IF(ISBLANK('FIN1-SOURCE'!BU125),"",'FIN1-SOURCE'!BU125)</f>
        <v/>
      </c>
      <c r="M1807" s="257" t="str">
        <f t="shared" si="29"/>
        <v>OK</v>
      </c>
      <c r="N1807" s="15"/>
    </row>
    <row r="1808" spans="1:14" ht="33.75" x14ac:dyDescent="0.25">
      <c r="A1808" s="257" t="s">
        <v>834</v>
      </c>
      <c r="B1808" s="257" t="s">
        <v>8268</v>
      </c>
      <c r="C1808" s="257" t="s">
        <v>688</v>
      </c>
      <c r="D1808" s="277" t="s">
        <v>8269</v>
      </c>
      <c r="E1808" s="278" t="s">
        <v>711</v>
      </c>
      <c r="F1808" s="279" t="s">
        <v>688</v>
      </c>
      <c r="G1808" s="277" t="s">
        <v>4003</v>
      </c>
      <c r="H1808" s="280" t="str">
        <f>IF(OR(AND('FIN1-SOURCE'!BT103="",'FIN1-SOURCE'!BU103=""),AND('FIN1-SOURCE'!BT115="",'FIN1-SOURCE'!BU115=""),AND('FIN1-SOURCE'!BU103="K",'FIN1-SOURCE'!BU115="K"),OR('FIN1-SOURCE'!BU103="O",'FIN1-SOURCE'!BU115="O")),"",SUM('FIN1-SOURCE'!BT103,'FIN1-SOURCE'!BT115))</f>
        <v/>
      </c>
      <c r="I1808" s="280" t="str">
        <f>IF(AND(OR(AND('FIN1-SOURCE'!BU103="O",'FIN1-SOURCE'!BU115="O"),AND('FIN1-SOURCE'!BU103="K",'FIN1-SOURCE'!BU115="K")),SUM('FIN1-SOURCE'!BT103,'FIN1-SOURCE'!BT115)=0,ISNUMBER('FIN1-SOURCE'!BT126)),"",IF(OR('FIN1-SOURCE'!BU103="O",'FIN1-SOURCE'!BU115="O"),"O",IF(AND('FIN1-SOURCE'!BU103='FIN1-SOURCE'!BU115,OR('FIN1-SOURCE'!BU103="K",'FIN1-SOURCE'!BU103="W",'FIN1-SOURCE'!BU103="M")), UPPER('FIN1-SOURCE'!BU103),"")))</f>
        <v/>
      </c>
      <c r="J1808" s="281" t="s">
        <v>711</v>
      </c>
      <c r="K1808" s="280" t="str">
        <f>IF(AND(ISBLANK('FIN1-SOURCE'!BT126),$L$1808&lt;&gt;"M"),"",'FIN1-SOURCE'!BT126)</f>
        <v/>
      </c>
      <c r="L1808" s="280" t="str">
        <f>IF(ISBLANK('FIN1-SOURCE'!BU126),"",'FIN1-SOURCE'!BU126)</f>
        <v/>
      </c>
      <c r="M1808" s="257" t="str">
        <f t="shared" si="29"/>
        <v>OK</v>
      </c>
      <c r="N1808" s="15"/>
    </row>
    <row r="1809" spans="1:14" ht="33.75" x14ac:dyDescent="0.25">
      <c r="A1809" s="257" t="s">
        <v>834</v>
      </c>
      <c r="B1809" s="257" t="s">
        <v>8270</v>
      </c>
      <c r="C1809" s="257" t="s">
        <v>688</v>
      </c>
      <c r="D1809" s="277" t="s">
        <v>8271</v>
      </c>
      <c r="E1809" s="278" t="s">
        <v>711</v>
      </c>
      <c r="F1809" s="279" t="s">
        <v>688</v>
      </c>
      <c r="G1809" s="277" t="s">
        <v>4004</v>
      </c>
      <c r="H1809" s="280" t="str">
        <f>IF(OR(AND('FIN1-SOURCE'!BT107="",'FIN1-SOURCE'!BU107=""),AND('FIN1-SOURCE'!BT125="",'FIN1-SOURCE'!BU125=""),AND('FIN1-SOURCE'!BU107="K",'FIN1-SOURCE'!BU125="K"),OR('FIN1-SOURCE'!BU107="O",'FIN1-SOURCE'!BU125="O")),"",SUM('FIN1-SOURCE'!BT107,'FIN1-SOURCE'!BT125))</f>
        <v/>
      </c>
      <c r="I1809" s="280" t="str">
        <f>IF(AND(OR(AND('FIN1-SOURCE'!BU107="O",'FIN1-SOURCE'!BU125="O"),AND('FIN1-SOURCE'!BU107="K",'FIN1-SOURCE'!BU125="K")),SUM('FIN1-SOURCE'!BT107,'FIN1-SOURCE'!BT125)=0,ISNUMBER('FIN1-SOURCE'!BT127)),"",IF(OR('FIN1-SOURCE'!BU107="O",'FIN1-SOURCE'!BU125="O"),"O",IF(AND('FIN1-SOURCE'!BU107='FIN1-SOURCE'!BU125,OR('FIN1-SOURCE'!BU107="K",'FIN1-SOURCE'!BU107="W",'FIN1-SOURCE'!BU107="M")), UPPER('FIN1-SOURCE'!BU107),"")))</f>
        <v/>
      </c>
      <c r="J1809" s="281" t="s">
        <v>711</v>
      </c>
      <c r="K1809" s="280" t="str">
        <f>IF(AND(ISBLANK('FIN1-SOURCE'!BT127),$L$1809&lt;&gt;"M"),"",'FIN1-SOURCE'!BT127)</f>
        <v/>
      </c>
      <c r="L1809" s="280" t="str">
        <f>IF(ISBLANK('FIN1-SOURCE'!BU127),"",'FIN1-SOURCE'!BU127)</f>
        <v/>
      </c>
      <c r="M1809" s="257" t="str">
        <f t="shared" si="29"/>
        <v>OK</v>
      </c>
      <c r="N1809" s="15"/>
    </row>
    <row r="1810" spans="1:14" ht="45" x14ac:dyDescent="0.25">
      <c r="A1810" s="257" t="s">
        <v>834</v>
      </c>
      <c r="B1810" s="257" t="s">
        <v>8272</v>
      </c>
      <c r="C1810" s="257" t="s">
        <v>688</v>
      </c>
      <c r="D1810" s="277" t="s">
        <v>8273</v>
      </c>
      <c r="E1810" s="278" t="s">
        <v>711</v>
      </c>
      <c r="F1810" s="279" t="s">
        <v>688</v>
      </c>
      <c r="G1810" s="277" t="s">
        <v>4005</v>
      </c>
      <c r="H1810" s="280" t="str">
        <f>IF(OR(AND('FIN1-SOURCE'!BT71="",'FIN1-SOURCE'!BU71=""),AND('FIN1-SOURCE'!BT87="",'FIN1-SOURCE'!BU87=""),AND('FIN1-SOURCE'!BT121="",'FIN1-SOURCE'!BU121=""),AND('FIN1-SOURCE'!BU71="K",'FIN1-SOURCE'!BU87="K",'FIN1-SOURCE'!BU121="K"),OR('FIN1-SOURCE'!BU71="O",'FIN1-SOURCE'!BU87="O",'FIN1-SOURCE'!BU121="O")),"",SUM('FIN1-SOURCE'!BT71,'FIN1-SOURCE'!BT87,'FIN1-SOURCE'!BT121))</f>
        <v/>
      </c>
      <c r="I1810" s="280" t="str">
        <f>IF(AND(OR(AND('FIN1-SOURCE'!BU71="O",'FIN1-SOURCE'!BU87="O",'FIN1-SOURCE'!BU121="O"),AND('FIN1-SOURCE'!BU71="K",'FIN1-SOURCE'!BU87="K",'FIN1-SOURCE'!BU121="K")),SUM('FIN1-SOURCE'!BT71,'FIN1-SOURCE'!BT87,'FIN1-SOURCE'!BT121)=0,ISNUMBER('FIN1-SOURCE'!BT128)),"",IF(OR('FIN1-SOURCE'!BU71="O",'FIN1-SOURCE'!BU87="O",'FIN1-SOURCE'!BU121="O"),"O",IF(AND('FIN1-SOURCE'!BU71='FIN1-SOURCE'!BU87,'FIN1-SOURCE'!BU87='FIN1-SOURCE'!BU121,OR('FIN1-SOURCE'!BU71="K",'FIN1-SOURCE'!BU71="W",'FIN1-SOURCE'!BU71="M")), UPPER('FIN1-SOURCE'!BU71),"")))</f>
        <v/>
      </c>
      <c r="J1810" s="281" t="s">
        <v>711</v>
      </c>
      <c r="K1810" s="280" t="str">
        <f>IF(AND(ISBLANK('FIN1-SOURCE'!BT128),$L$1810&lt;&gt;"M"),"",'FIN1-SOURCE'!BT128)</f>
        <v/>
      </c>
      <c r="L1810" s="280" t="str">
        <f>IF(ISBLANK('FIN1-SOURCE'!BU128),"",'FIN1-SOURCE'!BU128)</f>
        <v/>
      </c>
      <c r="M1810" s="257" t="str">
        <f t="shared" si="29"/>
        <v>OK</v>
      </c>
      <c r="N1810" s="15"/>
    </row>
    <row r="1811" spans="1:14" ht="45" x14ac:dyDescent="0.25">
      <c r="A1811" s="257" t="s">
        <v>834</v>
      </c>
      <c r="B1811" s="257" t="s">
        <v>8274</v>
      </c>
      <c r="C1811" s="257" t="s">
        <v>688</v>
      </c>
      <c r="D1811" s="277" t="s">
        <v>8275</v>
      </c>
      <c r="E1811" s="278" t="s">
        <v>711</v>
      </c>
      <c r="F1811" s="279" t="s">
        <v>688</v>
      </c>
      <c r="G1811" s="277" t="s">
        <v>4006</v>
      </c>
      <c r="H1811" s="280" t="str">
        <f>IF(OR(AND('FIN1-SOURCE'!BT72="",'FIN1-SOURCE'!BU72=""),AND('FIN1-SOURCE'!BT88="",'FIN1-SOURCE'!BU88=""),AND('FIN1-SOURCE'!BT122="",'FIN1-SOURCE'!BU122=""),AND('FIN1-SOURCE'!BU72="K",'FIN1-SOURCE'!BU88="K",'FIN1-SOURCE'!BU122="K"),OR('FIN1-SOURCE'!BU72="O",'FIN1-SOURCE'!BU88="O",'FIN1-SOURCE'!BU122="O")),"",SUM('FIN1-SOURCE'!BT72,'FIN1-SOURCE'!BT88,'FIN1-SOURCE'!BT122))</f>
        <v/>
      </c>
      <c r="I1811" s="280" t="str">
        <f>IF(AND(OR(AND('FIN1-SOURCE'!BU72="O",'FIN1-SOURCE'!BU88="O",'FIN1-SOURCE'!BU122="O"),AND('FIN1-SOURCE'!BU72="K",'FIN1-SOURCE'!BU88="K",'FIN1-SOURCE'!BU122="K")),SUM('FIN1-SOURCE'!BT72,'FIN1-SOURCE'!BT88,'FIN1-SOURCE'!BT122)=0,ISNUMBER('FIN1-SOURCE'!BT129)),"",IF(OR('FIN1-SOURCE'!BU72="O",'FIN1-SOURCE'!BU88="O",'FIN1-SOURCE'!BU122="O"),"O",IF(AND('FIN1-SOURCE'!BU72='FIN1-SOURCE'!BU88,'FIN1-SOURCE'!BU88='FIN1-SOURCE'!BU122,OR('FIN1-SOURCE'!BU72="K",'FIN1-SOURCE'!BU72="W",'FIN1-SOURCE'!BU72="M")), UPPER('FIN1-SOURCE'!BU72),"")))</f>
        <v/>
      </c>
      <c r="J1811" s="281" t="s">
        <v>711</v>
      </c>
      <c r="K1811" s="280" t="str">
        <f>IF(AND(ISBLANK('FIN1-SOURCE'!BT129),$L$1811&lt;&gt;"M"),"",'FIN1-SOURCE'!BT129)</f>
        <v/>
      </c>
      <c r="L1811" s="280" t="str">
        <f>IF(ISBLANK('FIN1-SOURCE'!BU129),"",'FIN1-SOURCE'!BU129)</f>
        <v/>
      </c>
      <c r="M1811" s="257" t="str">
        <f t="shared" si="29"/>
        <v>OK</v>
      </c>
      <c r="N1811" s="15"/>
    </row>
    <row r="1812" spans="1:14" ht="45" x14ac:dyDescent="0.25">
      <c r="A1812" s="257" t="s">
        <v>834</v>
      </c>
      <c r="B1812" s="257" t="s">
        <v>8276</v>
      </c>
      <c r="C1812" s="257" t="s">
        <v>688</v>
      </c>
      <c r="D1812" s="277" t="s">
        <v>8277</v>
      </c>
      <c r="E1812" s="278" t="s">
        <v>711</v>
      </c>
      <c r="F1812" s="279" t="s">
        <v>688</v>
      </c>
      <c r="G1812" s="277" t="s">
        <v>4007</v>
      </c>
      <c r="H1812" s="280" t="str">
        <f>IF(OR(AND('FIN1-SOURCE'!BT73="",'FIN1-SOURCE'!BU73=""),AND('FIN1-SOURCE'!BT89="",'FIN1-SOURCE'!BU89=""),AND('FIN1-SOURCE'!BT123="",'FIN1-SOURCE'!BU123=""),AND('FIN1-SOURCE'!BU73="K",'FIN1-SOURCE'!BU89="K",'FIN1-SOURCE'!BU123="K"),OR('FIN1-SOURCE'!BU73="O",'FIN1-SOURCE'!BU89="O",'FIN1-SOURCE'!BU123="O")),"",SUM('FIN1-SOURCE'!BT73,'FIN1-SOURCE'!BT89,'FIN1-SOURCE'!BT123))</f>
        <v/>
      </c>
      <c r="I1812" s="280" t="str">
        <f>IF(AND(OR(AND('FIN1-SOURCE'!BU73="O",'FIN1-SOURCE'!BU89="O",'FIN1-SOURCE'!BU123="O"),AND('FIN1-SOURCE'!BU73="K",'FIN1-SOURCE'!BU89="K",'FIN1-SOURCE'!BU123="K")),SUM('FIN1-SOURCE'!BT73,'FIN1-SOURCE'!BT89,'FIN1-SOURCE'!BT123)=0,ISNUMBER('FIN1-SOURCE'!BT130)),"",IF(OR('FIN1-SOURCE'!BU73="O",'FIN1-SOURCE'!BU89="O",'FIN1-SOURCE'!BU123="O"),"O",IF(AND('FIN1-SOURCE'!BU73='FIN1-SOURCE'!BU89,'FIN1-SOURCE'!BU89='FIN1-SOURCE'!BU123,OR('FIN1-SOURCE'!BU73="K",'FIN1-SOURCE'!BU73="W",'FIN1-SOURCE'!BU73="M")), UPPER('FIN1-SOURCE'!BU73),"")))</f>
        <v/>
      </c>
      <c r="J1812" s="281" t="s">
        <v>711</v>
      </c>
      <c r="K1812" s="280" t="str">
        <f>IF(AND(ISBLANK('FIN1-SOURCE'!BT130),$L$1812&lt;&gt;"M"),"",'FIN1-SOURCE'!BT130)</f>
        <v/>
      </c>
      <c r="L1812" s="280" t="str">
        <f>IF(ISBLANK('FIN1-SOURCE'!BU130),"",'FIN1-SOURCE'!BU130)</f>
        <v/>
      </c>
      <c r="M1812" s="257" t="str">
        <f t="shared" si="29"/>
        <v>OK</v>
      </c>
      <c r="N1812" s="15"/>
    </row>
    <row r="1813" spans="1:14" ht="45" x14ac:dyDescent="0.25">
      <c r="A1813" s="257" t="s">
        <v>834</v>
      </c>
      <c r="B1813" s="257" t="s">
        <v>8278</v>
      </c>
      <c r="C1813" s="257" t="s">
        <v>688</v>
      </c>
      <c r="D1813" s="277" t="s">
        <v>8279</v>
      </c>
      <c r="E1813" s="278" t="s">
        <v>711</v>
      </c>
      <c r="F1813" s="279" t="s">
        <v>688</v>
      </c>
      <c r="G1813" s="277" t="s">
        <v>4008</v>
      </c>
      <c r="H1813" s="280" t="str">
        <f>IF(OR(AND('FIN1-SOURCE'!BT74="",'FIN1-SOURCE'!BU74=""),AND('FIN1-SOURCE'!BT90="",'FIN1-SOURCE'!BU90=""),AND('FIN1-SOURCE'!BT124="",'FIN1-SOURCE'!BU124=""),AND('FIN1-SOURCE'!BU74="K",'FIN1-SOURCE'!BU90="K",'FIN1-SOURCE'!BU124="K"),OR('FIN1-SOURCE'!BU74="O",'FIN1-SOURCE'!BU90="O",'FIN1-SOURCE'!BU124="O")),"",SUM('FIN1-SOURCE'!BT74,'FIN1-SOURCE'!BT90,'FIN1-SOURCE'!BT124))</f>
        <v/>
      </c>
      <c r="I1813" s="280" t="str">
        <f>IF(AND(OR(AND('FIN1-SOURCE'!BU74="O",'FIN1-SOURCE'!BU90="O",'FIN1-SOURCE'!BU124="O"),AND('FIN1-SOURCE'!BU74="K",'FIN1-SOURCE'!BU90="K",'FIN1-SOURCE'!BU124="K")),SUM('FIN1-SOURCE'!BT74,'FIN1-SOURCE'!BT90,'FIN1-SOURCE'!BT124)=0,ISNUMBER('FIN1-SOURCE'!BT131)),"",IF(OR('FIN1-SOURCE'!BU74="O",'FIN1-SOURCE'!BU90="O",'FIN1-SOURCE'!BU124="O"),"O",IF(AND('FIN1-SOURCE'!BU74='FIN1-SOURCE'!BU90,'FIN1-SOURCE'!BU90='FIN1-SOURCE'!BU124,OR('FIN1-SOURCE'!BU74="K",'FIN1-SOURCE'!BU74="W",'FIN1-SOURCE'!BU74="M")), UPPER('FIN1-SOURCE'!BU74),"")))</f>
        <v/>
      </c>
      <c r="J1813" s="281" t="s">
        <v>711</v>
      </c>
      <c r="K1813" s="280" t="str">
        <f>IF(AND(ISBLANK('FIN1-SOURCE'!BT131),$L$1813&lt;&gt;"M"),"",'FIN1-SOURCE'!BT131)</f>
        <v/>
      </c>
      <c r="L1813" s="280" t="str">
        <f>IF(ISBLANK('FIN1-SOURCE'!BU131),"",'FIN1-SOURCE'!BU131)</f>
        <v/>
      </c>
      <c r="M1813" s="257" t="str">
        <f t="shared" si="29"/>
        <v>OK</v>
      </c>
      <c r="N1813" s="15"/>
    </row>
    <row r="1814" spans="1:14" ht="45" x14ac:dyDescent="0.25">
      <c r="A1814" s="257" t="s">
        <v>834</v>
      </c>
      <c r="B1814" s="257" t="s">
        <v>8280</v>
      </c>
      <c r="C1814" s="257" t="s">
        <v>688</v>
      </c>
      <c r="D1814" s="277" t="s">
        <v>8281</v>
      </c>
      <c r="E1814" s="278" t="s">
        <v>711</v>
      </c>
      <c r="F1814" s="279" t="s">
        <v>688</v>
      </c>
      <c r="G1814" s="277" t="s">
        <v>4009</v>
      </c>
      <c r="H1814" s="280" t="str">
        <f>IF(OR(AND('FIN1-SOURCE'!BT75="",'FIN1-SOURCE'!BU75=""),AND('FIN1-SOURCE'!BT91="",'FIN1-SOURCE'!BU91=""),AND('FIN1-SOURCE'!BT125="",'FIN1-SOURCE'!BU125=""),AND('FIN1-SOURCE'!BU75="K",'FIN1-SOURCE'!BU91="K",'FIN1-SOURCE'!BU125="K"),OR('FIN1-SOURCE'!BU75="O",'FIN1-SOURCE'!BU91="O",'FIN1-SOURCE'!BU125="O")),"",SUM('FIN1-SOURCE'!BT75,'FIN1-SOURCE'!BT91,'FIN1-SOURCE'!BT125))</f>
        <v/>
      </c>
      <c r="I1814" s="280" t="str">
        <f>IF(AND(OR(AND('FIN1-SOURCE'!BU75="O",'FIN1-SOURCE'!BU91="O",'FIN1-SOURCE'!BU125="O"),AND('FIN1-SOURCE'!BU75="K",'FIN1-SOURCE'!BU91="K",'FIN1-SOURCE'!BU125="K")),SUM('FIN1-SOURCE'!BT75,'FIN1-SOURCE'!BT91,'FIN1-SOURCE'!BT125)=0,ISNUMBER('FIN1-SOURCE'!BT132)),"",IF(OR('FIN1-SOURCE'!BU75="O",'FIN1-SOURCE'!BU91="O",'FIN1-SOURCE'!BU125="O"),"O",IF(AND('FIN1-SOURCE'!BU75='FIN1-SOURCE'!BU91,'FIN1-SOURCE'!BU91='FIN1-SOURCE'!BU125,OR('FIN1-SOURCE'!BU75="K",'FIN1-SOURCE'!BU75="W",'FIN1-SOURCE'!BU75="M")), UPPER('FIN1-SOURCE'!BU75),"")))</f>
        <v/>
      </c>
      <c r="J1814" s="281" t="s">
        <v>711</v>
      </c>
      <c r="K1814" s="280" t="str">
        <f>IF(AND(ISBLANK('FIN1-SOURCE'!BT132),$L$1814&lt;&gt;"M"),"",'FIN1-SOURCE'!BT132)</f>
        <v/>
      </c>
      <c r="L1814" s="280" t="str">
        <f>IF(ISBLANK('FIN1-SOURCE'!BU132),"",'FIN1-SOURCE'!BU132)</f>
        <v/>
      </c>
      <c r="M1814" s="257" t="str">
        <f t="shared" si="29"/>
        <v>OK</v>
      </c>
      <c r="N1814" s="15"/>
    </row>
    <row r="1815" spans="1:14" ht="33.75" x14ac:dyDescent="0.25">
      <c r="A1815" s="257" t="s">
        <v>834</v>
      </c>
      <c r="B1815" s="257" t="s">
        <v>8282</v>
      </c>
      <c r="C1815" s="257" t="s">
        <v>688</v>
      </c>
      <c r="D1815" s="277" t="s">
        <v>8283</v>
      </c>
      <c r="E1815" s="278" t="s">
        <v>711</v>
      </c>
      <c r="F1815" s="279" t="s">
        <v>688</v>
      </c>
      <c r="G1815" s="277" t="s">
        <v>4010</v>
      </c>
      <c r="H1815" s="280" t="str">
        <f>IF(OR(AND('FIN1-SOURCE'!BT77="",'FIN1-SOURCE'!BU77=""),AND('FIN1-SOURCE'!BT126="",'FIN1-SOURCE'!BU126=""),AND('FIN1-SOURCE'!BU77="K",'FIN1-SOURCE'!BU126="K"),OR('FIN1-SOURCE'!BU77="O",'FIN1-SOURCE'!BU126="O")),"",SUM('FIN1-SOURCE'!BT77,'FIN1-SOURCE'!BT126))</f>
        <v/>
      </c>
      <c r="I1815" s="280" t="str">
        <f>IF(AND(OR(AND('FIN1-SOURCE'!BU77="O",'FIN1-SOURCE'!BU126="O"),AND('FIN1-SOURCE'!BU77="K",'FIN1-SOURCE'!BU126="K")),SUM('FIN1-SOURCE'!BT77,'FIN1-SOURCE'!BT126)=0,ISNUMBER('FIN1-SOURCE'!BT133)),"",IF(OR('FIN1-SOURCE'!BU77="O",'FIN1-SOURCE'!BU126="O"),"O",IF(AND('FIN1-SOURCE'!BU77='FIN1-SOURCE'!BU126,OR('FIN1-SOURCE'!BU77="K",'FIN1-SOURCE'!BU77="W",'FIN1-SOURCE'!BU77="M")), UPPER('FIN1-SOURCE'!BU77),"")))</f>
        <v/>
      </c>
      <c r="J1815" s="281" t="s">
        <v>711</v>
      </c>
      <c r="K1815" s="280" t="str">
        <f>IF(AND(ISBLANK('FIN1-SOURCE'!BT133),$L$1815&lt;&gt;"M"),"",'FIN1-SOURCE'!BT133)</f>
        <v/>
      </c>
      <c r="L1815" s="280" t="str">
        <f>IF(ISBLANK('FIN1-SOURCE'!BU133),"",'FIN1-SOURCE'!BU133)</f>
        <v/>
      </c>
      <c r="M1815" s="257" t="str">
        <f t="shared" si="29"/>
        <v>OK</v>
      </c>
      <c r="N1815" s="15"/>
    </row>
    <row r="1816" spans="1:14" ht="45" x14ac:dyDescent="0.25">
      <c r="A1816" s="257" t="s">
        <v>834</v>
      </c>
      <c r="B1816" s="257" t="s">
        <v>8284</v>
      </c>
      <c r="C1816" s="257" t="s">
        <v>688</v>
      </c>
      <c r="D1816" s="277" t="s">
        <v>8285</v>
      </c>
      <c r="E1816" s="278" t="s">
        <v>711</v>
      </c>
      <c r="F1816" s="279" t="s">
        <v>688</v>
      </c>
      <c r="G1816" s="277" t="s">
        <v>4011</v>
      </c>
      <c r="H1816" s="280" t="str">
        <f>IF(OR(AND('FIN1-SOURCE'!BT78="",'FIN1-SOURCE'!BU78=""),AND('FIN1-SOURCE'!BT92="",'FIN1-SOURCE'!BU92=""),AND('FIN1-SOURCE'!BT116="",'FIN1-SOURCE'!BU116=""),AND('FIN1-SOURCE'!BU78="K",'FIN1-SOURCE'!BU92="K",'FIN1-SOURCE'!BU116="K"),OR('FIN1-SOURCE'!BU78="O",'FIN1-SOURCE'!BU92="O",'FIN1-SOURCE'!BU116="O")),"",SUM('FIN1-SOURCE'!BT78,'FIN1-SOURCE'!BT92,'FIN1-SOURCE'!BT116))</f>
        <v/>
      </c>
      <c r="I1816" s="280" t="str">
        <f>IF(AND(OR(AND('FIN1-SOURCE'!BU78="O",'FIN1-SOURCE'!BU92="O",'FIN1-SOURCE'!BU116="O"),AND('FIN1-SOURCE'!BU78="K",'FIN1-SOURCE'!BU92="K",'FIN1-SOURCE'!BU116="K")),SUM('FIN1-SOURCE'!BT78,'FIN1-SOURCE'!BT92,'FIN1-SOURCE'!BT116)=0,ISNUMBER('FIN1-SOURCE'!BT134)),"",IF(OR('FIN1-SOURCE'!BU78="O",'FIN1-SOURCE'!BU92="O",'FIN1-SOURCE'!BU116="O"),"O",IF(AND('FIN1-SOURCE'!BU78='FIN1-SOURCE'!BU92,'FIN1-SOURCE'!BU92='FIN1-SOURCE'!BU116,OR('FIN1-SOURCE'!BU78="K",'FIN1-SOURCE'!BU78="W",'FIN1-SOURCE'!BU78="M")), UPPER('FIN1-SOURCE'!BU78),"")))</f>
        <v/>
      </c>
      <c r="J1816" s="281" t="s">
        <v>711</v>
      </c>
      <c r="K1816" s="280" t="str">
        <f>IF(AND(ISBLANK('FIN1-SOURCE'!BT134),$L$1816&lt;&gt;"M"),"",'FIN1-SOURCE'!BT134)</f>
        <v/>
      </c>
      <c r="L1816" s="280" t="str">
        <f>IF(ISBLANK('FIN1-SOURCE'!BU134),"",'FIN1-SOURCE'!BU134)</f>
        <v/>
      </c>
      <c r="M1816" s="257" t="str">
        <f t="shared" si="29"/>
        <v>OK</v>
      </c>
      <c r="N1816" s="15"/>
    </row>
    <row r="1817" spans="1:14" ht="33.75" x14ac:dyDescent="0.25">
      <c r="A1817" s="257" t="s">
        <v>834</v>
      </c>
      <c r="B1817" s="257" t="s">
        <v>8286</v>
      </c>
      <c r="C1817" s="257" t="s">
        <v>688</v>
      </c>
      <c r="D1817" s="277" t="s">
        <v>8287</v>
      </c>
      <c r="E1817" s="278" t="s">
        <v>711</v>
      </c>
      <c r="F1817" s="279" t="s">
        <v>688</v>
      </c>
      <c r="G1817" s="277" t="s">
        <v>8288</v>
      </c>
      <c r="H1817" s="280" t="str">
        <f>IF(OR(AND('FIN1-SOURCE'!BT107="",'FIN1-SOURCE'!BU107=""),AND('FIN1-SOURCE'!BT132="",'FIN1-SOURCE'!BU132=""),AND('FIN1-SOURCE'!BU107="K",'FIN1-SOURCE'!BU132="K"),OR('FIN1-SOURCE'!BU107="O",'FIN1-SOURCE'!BU132="O")),"",SUM('FIN1-SOURCE'!BT107,'FIN1-SOURCE'!BT132))</f>
        <v/>
      </c>
      <c r="I1817" s="280" t="str">
        <f>IF(AND(OR(AND('FIN1-SOURCE'!BU107="O",'FIN1-SOURCE'!BU132="O"),AND('FIN1-SOURCE'!BU107="K",'FIN1-SOURCE'!BU132="K")),SUM('FIN1-SOURCE'!BT107,'FIN1-SOURCE'!BT132)=0,ISNUMBER('FIN1-SOURCE'!BT135)),"",IF(OR('FIN1-SOURCE'!BU107="O",'FIN1-SOURCE'!BU132="O"),"O",IF(AND('FIN1-SOURCE'!BU107='FIN1-SOURCE'!BU132,OR('FIN1-SOURCE'!BU107="K",'FIN1-SOURCE'!BU107="W",'FIN1-SOURCE'!BU107="M")), UPPER('FIN1-SOURCE'!BU107),"")))</f>
        <v/>
      </c>
      <c r="J1817" s="281" t="s">
        <v>711</v>
      </c>
      <c r="K1817" s="280" t="str">
        <f>IF(AND(ISBLANK('FIN1-SOURCE'!BT135),$L$1817&lt;&gt;"M"),"",'FIN1-SOURCE'!BT135)</f>
        <v/>
      </c>
      <c r="L1817" s="280" t="str">
        <f>IF(ISBLANK('FIN1-SOURCE'!BU135),"",'FIN1-SOURCE'!BU135)</f>
        <v/>
      </c>
      <c r="M1817" s="257" t="str">
        <f t="shared" si="29"/>
        <v>OK</v>
      </c>
      <c r="N1817" s="15"/>
    </row>
    <row r="1818" spans="1:14" ht="33.75" x14ac:dyDescent="0.25">
      <c r="A1818" s="257" t="s">
        <v>834</v>
      </c>
      <c r="B1818" s="257" t="s">
        <v>4012</v>
      </c>
      <c r="C1818" s="257" t="s">
        <v>688</v>
      </c>
      <c r="D1818" s="277" t="s">
        <v>4013</v>
      </c>
      <c r="E1818" s="278" t="s">
        <v>711</v>
      </c>
      <c r="F1818" s="279" t="s">
        <v>688</v>
      </c>
      <c r="G1818" s="277" t="s">
        <v>4014</v>
      </c>
      <c r="H1818" s="280" t="str">
        <f>IF(OR(AND('FIN1-SOURCE'!BW32="",'FIN1-SOURCE'!BX32=""),AND('FIN1-SOURCE'!BW33="",'FIN1-SOURCE'!BX33=""),AND('FIN1-SOURCE'!BX32="K",'FIN1-SOURCE'!BX33="K"),OR('FIN1-SOURCE'!BX32="O",'FIN1-SOURCE'!BX33="O")),"",SUM('FIN1-SOURCE'!BW32,'FIN1-SOURCE'!BW33))</f>
        <v/>
      </c>
      <c r="I1818" s="280" t="str">
        <f>IF(AND(OR(AND('FIN1-SOURCE'!BX32="O",'FIN1-SOURCE'!BX33="O"),AND('FIN1-SOURCE'!BX32="K",'FIN1-SOURCE'!BX33="K")),SUM('FIN1-SOURCE'!BW32,'FIN1-SOURCE'!BW33)=0,ISNUMBER('FIN1-SOURCE'!BW34)),"",IF(OR('FIN1-SOURCE'!BX32="O",'FIN1-SOURCE'!BX33="O"),"O",IF(AND('FIN1-SOURCE'!BX32='FIN1-SOURCE'!BX33,OR('FIN1-SOURCE'!BX32="K",'FIN1-SOURCE'!BX32="W",'FIN1-SOURCE'!BX32="M")), UPPER('FIN1-SOURCE'!BX32),"")))</f>
        <v/>
      </c>
      <c r="J1818" s="281" t="s">
        <v>711</v>
      </c>
      <c r="K1818" s="280" t="str">
        <f>IF(AND(ISBLANK('FIN1-SOURCE'!BW34),$L$1818&lt;&gt;"M"),"",'FIN1-SOURCE'!BW34)</f>
        <v/>
      </c>
      <c r="L1818" s="280" t="str">
        <f>IF(ISBLANK('FIN1-SOURCE'!BX34),"",'FIN1-SOURCE'!BX34)</f>
        <v/>
      </c>
      <c r="M1818" s="257" t="str">
        <f t="shared" si="29"/>
        <v>OK</v>
      </c>
      <c r="N1818" s="15"/>
    </row>
    <row r="1819" spans="1:14" ht="33.75" x14ac:dyDescent="0.25">
      <c r="A1819" s="257" t="s">
        <v>834</v>
      </c>
      <c r="B1819" s="257" t="s">
        <v>4015</v>
      </c>
      <c r="C1819" s="257" t="s">
        <v>688</v>
      </c>
      <c r="D1819" s="277" t="s">
        <v>4016</v>
      </c>
      <c r="E1819" s="278" t="s">
        <v>711</v>
      </c>
      <c r="F1819" s="279" t="s">
        <v>688</v>
      </c>
      <c r="G1819" s="277" t="s">
        <v>4017</v>
      </c>
      <c r="H1819" s="280" t="str">
        <f>IF(OR(AND('FIN1-SOURCE'!BW31="",'FIN1-SOURCE'!BX31=""),AND('FIN1-SOURCE'!BW34="",'FIN1-SOURCE'!BX34=""),AND('FIN1-SOURCE'!BX31="K",'FIN1-SOURCE'!BX34="K"),OR('FIN1-SOURCE'!BX31="O",'FIN1-SOURCE'!BX34="O")),"",SUM('FIN1-SOURCE'!BW31,'FIN1-SOURCE'!BW34))</f>
        <v/>
      </c>
      <c r="I1819" s="280" t="str">
        <f>IF(AND(OR(AND('FIN1-SOURCE'!BX31="O",'FIN1-SOURCE'!BX34="O"),AND('FIN1-SOURCE'!BX31="K",'FIN1-SOURCE'!BX34="K")),SUM('FIN1-SOURCE'!BW31,'FIN1-SOURCE'!BW34)=0,ISNUMBER('FIN1-SOURCE'!BW35)),"",IF(OR('FIN1-SOURCE'!BX31="O",'FIN1-SOURCE'!BX34="O"),"O",IF(AND('FIN1-SOURCE'!BX31='FIN1-SOURCE'!BX34,OR('FIN1-SOURCE'!BX31="K",'FIN1-SOURCE'!BX31="W",'FIN1-SOURCE'!BX31="M")), UPPER('FIN1-SOURCE'!BX31),"")))</f>
        <v/>
      </c>
      <c r="J1819" s="281" t="s">
        <v>711</v>
      </c>
      <c r="K1819" s="280" t="str">
        <f>IF(AND(ISBLANK('FIN1-SOURCE'!BW35),$L$1819&lt;&gt;"M"),"",'FIN1-SOURCE'!BW35)</f>
        <v/>
      </c>
      <c r="L1819" s="280" t="str">
        <f>IF(ISBLANK('FIN1-SOURCE'!BX35),"",'FIN1-SOURCE'!BX35)</f>
        <v/>
      </c>
      <c r="M1819" s="257" t="str">
        <f t="shared" si="29"/>
        <v>OK</v>
      </c>
      <c r="N1819" s="15"/>
    </row>
    <row r="1820" spans="1:14" ht="33.75" x14ac:dyDescent="0.25">
      <c r="A1820" s="257" t="s">
        <v>834</v>
      </c>
      <c r="B1820" s="257" t="s">
        <v>4018</v>
      </c>
      <c r="C1820" s="257" t="s">
        <v>688</v>
      </c>
      <c r="D1820" s="277" t="s">
        <v>4019</v>
      </c>
      <c r="E1820" s="278" t="s">
        <v>711</v>
      </c>
      <c r="F1820" s="279" t="s">
        <v>688</v>
      </c>
      <c r="G1820" s="277" t="s">
        <v>4020</v>
      </c>
      <c r="H1820" s="280" t="str">
        <f>IF(OR(AND('FIN1-SOURCE'!BW37="",'FIN1-SOURCE'!BX37=""),AND('FIN1-SOURCE'!BW38="",'FIN1-SOURCE'!BX38=""),AND('FIN1-SOURCE'!BX37="K",'FIN1-SOURCE'!BX38="K"),OR('FIN1-SOURCE'!BX37="O",'FIN1-SOURCE'!BX38="O")),"",SUM('FIN1-SOURCE'!BW37,'FIN1-SOURCE'!BW38))</f>
        <v/>
      </c>
      <c r="I1820" s="280" t="str">
        <f>IF(AND(OR(AND('FIN1-SOURCE'!BX37="O",'FIN1-SOURCE'!BX38="O"),AND('FIN1-SOURCE'!BX37="K",'FIN1-SOURCE'!BX38="K")),SUM('FIN1-SOURCE'!BW37,'FIN1-SOURCE'!BW38)=0,ISNUMBER('FIN1-SOURCE'!BW39)),"",IF(OR('FIN1-SOURCE'!BX37="O",'FIN1-SOURCE'!BX38="O"),"O",IF(AND('FIN1-SOURCE'!BX37='FIN1-SOURCE'!BX38,OR('FIN1-SOURCE'!BX37="K",'FIN1-SOURCE'!BX37="W",'FIN1-SOURCE'!BX37="M")), UPPER('FIN1-SOURCE'!BX37),"")))</f>
        <v/>
      </c>
      <c r="J1820" s="281" t="s">
        <v>711</v>
      </c>
      <c r="K1820" s="280" t="str">
        <f>IF(AND(ISBLANK('FIN1-SOURCE'!BW39),$L$1820&lt;&gt;"M"),"",'FIN1-SOURCE'!BW39)</f>
        <v/>
      </c>
      <c r="L1820" s="280" t="str">
        <f>IF(ISBLANK('FIN1-SOURCE'!BX39),"",'FIN1-SOURCE'!BX39)</f>
        <v/>
      </c>
      <c r="M1820" s="257" t="str">
        <f t="shared" si="29"/>
        <v>OK</v>
      </c>
      <c r="N1820" s="15"/>
    </row>
    <row r="1821" spans="1:14" ht="33.75" x14ac:dyDescent="0.25">
      <c r="A1821" s="257" t="s">
        <v>834</v>
      </c>
      <c r="B1821" s="257" t="s">
        <v>4021</v>
      </c>
      <c r="C1821" s="257" t="s">
        <v>688</v>
      </c>
      <c r="D1821" s="277" t="s">
        <v>4022</v>
      </c>
      <c r="E1821" s="278" t="s">
        <v>711</v>
      </c>
      <c r="F1821" s="279" t="s">
        <v>688</v>
      </c>
      <c r="G1821" s="277" t="s">
        <v>1320</v>
      </c>
      <c r="H1821" s="280" t="str">
        <f>IF(OR(AND('FIN1-SOURCE'!BW40="",'FIN1-SOURCE'!BX40=""),AND('FIN1-SOURCE'!BW41="",'FIN1-SOURCE'!BX41=""),AND('FIN1-SOURCE'!BX40="K",'FIN1-SOURCE'!BX41="K"),OR('FIN1-SOURCE'!BX40="O",'FIN1-SOURCE'!BX41="O")),"",SUM('FIN1-SOURCE'!BW40,'FIN1-SOURCE'!BW41))</f>
        <v/>
      </c>
      <c r="I1821" s="280" t="str">
        <f>IF(AND(OR(AND('FIN1-SOURCE'!BX40="O",'FIN1-SOURCE'!BX41="O"),AND('FIN1-SOURCE'!BX40="K",'FIN1-SOURCE'!BX41="K")),SUM('FIN1-SOURCE'!BW40,'FIN1-SOURCE'!BW41)=0,ISNUMBER('FIN1-SOURCE'!BW42)),"",IF(OR('FIN1-SOURCE'!BX40="O",'FIN1-SOURCE'!BX41="O"),"O",IF(AND('FIN1-SOURCE'!BX40='FIN1-SOURCE'!BX41,OR('FIN1-SOURCE'!BX40="K",'FIN1-SOURCE'!BX40="W",'FIN1-SOURCE'!BX40="M")), UPPER('FIN1-SOURCE'!BX40),"")))</f>
        <v/>
      </c>
      <c r="J1821" s="281" t="s">
        <v>711</v>
      </c>
      <c r="K1821" s="280" t="str">
        <f>IF(AND(ISBLANK('FIN1-SOURCE'!BW42),$L$1821&lt;&gt;"M"),"",'FIN1-SOURCE'!BW42)</f>
        <v/>
      </c>
      <c r="L1821" s="280" t="str">
        <f>IF(ISBLANK('FIN1-SOURCE'!BX42),"",'FIN1-SOURCE'!BX42)</f>
        <v/>
      </c>
      <c r="M1821" s="257" t="str">
        <f t="shared" si="29"/>
        <v>OK</v>
      </c>
      <c r="N1821" s="15"/>
    </row>
    <row r="1822" spans="1:14" ht="33.75" x14ac:dyDescent="0.25">
      <c r="A1822" s="257" t="s">
        <v>834</v>
      </c>
      <c r="B1822" s="257" t="s">
        <v>4023</v>
      </c>
      <c r="C1822" s="257" t="s">
        <v>688</v>
      </c>
      <c r="D1822" s="277" t="s">
        <v>4024</v>
      </c>
      <c r="E1822" s="278" t="s">
        <v>711</v>
      </c>
      <c r="F1822" s="279" t="s">
        <v>688</v>
      </c>
      <c r="G1822" s="277" t="s">
        <v>1326</v>
      </c>
      <c r="H1822" s="280" t="str">
        <f>IF(OR(AND('FIN1-SOURCE'!BW42="",'FIN1-SOURCE'!BX42=""),AND('FIN1-SOURCE'!BW43="",'FIN1-SOURCE'!BX43=""),AND('FIN1-SOURCE'!BX42="K",'FIN1-SOURCE'!BX43="K"),OR('FIN1-SOURCE'!BX42="O",'FIN1-SOURCE'!BX43="O")),"",SUM('FIN1-SOURCE'!BW42,'FIN1-SOURCE'!BW43))</f>
        <v/>
      </c>
      <c r="I1822" s="280" t="str">
        <f>IF(AND(OR(AND('FIN1-SOURCE'!BX42="O",'FIN1-SOURCE'!BX43="O"),AND('FIN1-SOURCE'!BX42="K",'FIN1-SOURCE'!BX43="K")),SUM('FIN1-SOURCE'!BW42,'FIN1-SOURCE'!BW43)=0,ISNUMBER('FIN1-SOURCE'!BW44)),"",IF(OR('FIN1-SOURCE'!BX42="O",'FIN1-SOURCE'!BX43="O"),"O",IF(AND('FIN1-SOURCE'!BX42='FIN1-SOURCE'!BX43,OR('FIN1-SOURCE'!BX42="K",'FIN1-SOURCE'!BX42="W",'FIN1-SOURCE'!BX42="M")), UPPER('FIN1-SOURCE'!BX42),"")))</f>
        <v/>
      </c>
      <c r="J1822" s="281" t="s">
        <v>711</v>
      </c>
      <c r="K1822" s="280" t="str">
        <f>IF(AND(ISBLANK('FIN1-SOURCE'!BW44),$L$1822&lt;&gt;"M"),"",'FIN1-SOURCE'!BW44)</f>
        <v/>
      </c>
      <c r="L1822" s="280" t="str">
        <f>IF(ISBLANK('FIN1-SOURCE'!BX44),"",'FIN1-SOURCE'!BX44)</f>
        <v/>
      </c>
      <c r="M1822" s="257" t="str">
        <f t="shared" si="29"/>
        <v>OK</v>
      </c>
      <c r="N1822" s="15"/>
    </row>
    <row r="1823" spans="1:14" ht="45" x14ac:dyDescent="0.25">
      <c r="A1823" s="257" t="s">
        <v>834</v>
      </c>
      <c r="B1823" s="257" t="s">
        <v>4025</v>
      </c>
      <c r="C1823" s="257" t="s">
        <v>688</v>
      </c>
      <c r="D1823" s="277" t="s">
        <v>4026</v>
      </c>
      <c r="E1823" s="278" t="s">
        <v>711</v>
      </c>
      <c r="F1823" s="279" t="s">
        <v>688</v>
      </c>
      <c r="G1823" s="277" t="s">
        <v>1329</v>
      </c>
      <c r="H1823" s="280" t="str">
        <f>IF(OR(AND('FIN1-SOURCE'!BW35="",'FIN1-SOURCE'!BX35=""),AND('FIN1-SOURCE'!BW39="",'FIN1-SOURCE'!BX39=""),AND('FIN1-SOURCE'!BW44="",'FIN1-SOURCE'!BX44=""),AND('FIN1-SOURCE'!BX35="K",'FIN1-SOURCE'!BX39="K",'FIN1-SOURCE'!BX44="K"),OR('FIN1-SOURCE'!BX35="O",'FIN1-SOURCE'!BX39="O",'FIN1-SOURCE'!BX44="O")),"",SUM('FIN1-SOURCE'!BW35,'FIN1-SOURCE'!BW39,'FIN1-SOURCE'!BW44))</f>
        <v/>
      </c>
      <c r="I1823" s="280" t="str">
        <f>IF(AND(OR(AND('FIN1-SOURCE'!BX35="O",'FIN1-SOURCE'!BX39="O",'FIN1-SOURCE'!BX44="O"),AND('FIN1-SOURCE'!BX35="K",'FIN1-SOURCE'!BX39="K",'FIN1-SOURCE'!BX44="K")),SUM('FIN1-SOURCE'!BW35,'FIN1-SOURCE'!BW39,'FIN1-SOURCE'!BW44)=0,ISNUMBER('FIN1-SOURCE'!BW45)),"",IF(OR('FIN1-SOURCE'!BX35="O",'FIN1-SOURCE'!BX39="O",'FIN1-SOURCE'!BX44="O"),"O",IF(AND('FIN1-SOURCE'!BX35='FIN1-SOURCE'!BX39,'FIN1-SOURCE'!BX39='FIN1-SOURCE'!BX44,OR('FIN1-SOURCE'!BX35="K",'FIN1-SOURCE'!BX35="W",'FIN1-SOURCE'!BX35="M")), UPPER('FIN1-SOURCE'!BX35),"")))</f>
        <v/>
      </c>
      <c r="J1823" s="281" t="s">
        <v>711</v>
      </c>
      <c r="K1823" s="280" t="str">
        <f>IF(AND(ISBLANK('FIN1-SOURCE'!BW45),$L$1823&lt;&gt;"M"),"",'FIN1-SOURCE'!BW45)</f>
        <v/>
      </c>
      <c r="L1823" s="280" t="str">
        <f>IF(ISBLANK('FIN1-SOURCE'!BX45),"",'FIN1-SOURCE'!BX45)</f>
        <v/>
      </c>
      <c r="M1823" s="257" t="str">
        <f t="shared" si="29"/>
        <v>OK</v>
      </c>
      <c r="N1823" s="15"/>
    </row>
    <row r="1824" spans="1:14" ht="33.75" x14ac:dyDescent="0.25">
      <c r="A1824" s="257" t="s">
        <v>834</v>
      </c>
      <c r="B1824" s="257" t="s">
        <v>4027</v>
      </c>
      <c r="C1824" s="257" t="s">
        <v>688</v>
      </c>
      <c r="D1824" s="277" t="s">
        <v>4028</v>
      </c>
      <c r="E1824" s="278" t="s">
        <v>711</v>
      </c>
      <c r="F1824" s="279" t="s">
        <v>688</v>
      </c>
      <c r="G1824" s="277" t="s">
        <v>4029</v>
      </c>
      <c r="H1824" s="280" t="str">
        <f>IF(OR(AND('FIN1-SOURCE'!BW47="",'FIN1-SOURCE'!BX47=""),AND('FIN1-SOURCE'!BW48="",'FIN1-SOURCE'!BX48=""),AND('FIN1-SOURCE'!BX47="K",'FIN1-SOURCE'!BX48="K"),OR('FIN1-SOURCE'!BX47="O",'FIN1-SOURCE'!BX48="O")),"",SUM('FIN1-SOURCE'!BW47,'FIN1-SOURCE'!BW48))</f>
        <v/>
      </c>
      <c r="I1824" s="280" t="str">
        <f>IF(AND(OR(AND('FIN1-SOURCE'!BX47="O",'FIN1-SOURCE'!BX48="O"),AND('FIN1-SOURCE'!BX47="K",'FIN1-SOURCE'!BX48="K")),SUM('FIN1-SOURCE'!BW47,'FIN1-SOURCE'!BW48)=0,ISNUMBER('FIN1-SOURCE'!BW49)),"",IF(OR('FIN1-SOURCE'!BX47="O",'FIN1-SOURCE'!BX48="O"),"O",IF(AND('FIN1-SOURCE'!BX47='FIN1-SOURCE'!BX48,OR('FIN1-SOURCE'!BX47="K",'FIN1-SOURCE'!BX47="W",'FIN1-SOURCE'!BX47="M")), UPPER('FIN1-SOURCE'!BX47),"")))</f>
        <v/>
      </c>
      <c r="J1824" s="281" t="s">
        <v>711</v>
      </c>
      <c r="K1824" s="280" t="str">
        <f>IF(AND(ISBLANK('FIN1-SOURCE'!BW49),$L$1824&lt;&gt;"M"),"",'FIN1-SOURCE'!BW49)</f>
        <v/>
      </c>
      <c r="L1824" s="280" t="str">
        <f>IF(ISBLANK('FIN1-SOURCE'!BX49),"",'FIN1-SOURCE'!BX49)</f>
        <v/>
      </c>
      <c r="M1824" s="257" t="str">
        <f t="shared" si="29"/>
        <v>OK</v>
      </c>
      <c r="N1824" s="15"/>
    </row>
    <row r="1825" spans="1:14" ht="33.75" x14ac:dyDescent="0.25">
      <c r="A1825" s="257" t="s">
        <v>834</v>
      </c>
      <c r="B1825" s="257" t="s">
        <v>4030</v>
      </c>
      <c r="C1825" s="257" t="s">
        <v>688</v>
      </c>
      <c r="D1825" s="277" t="s">
        <v>4031</v>
      </c>
      <c r="E1825" s="278" t="s">
        <v>711</v>
      </c>
      <c r="F1825" s="279" t="s">
        <v>688</v>
      </c>
      <c r="G1825" s="277" t="s">
        <v>4032</v>
      </c>
      <c r="H1825" s="280" t="str">
        <f>IF(OR(AND('FIN1-SOURCE'!BW46="",'FIN1-SOURCE'!BX46=""),AND('FIN1-SOURCE'!BW49="",'FIN1-SOURCE'!BX49=""),AND('FIN1-SOURCE'!BX46="K",'FIN1-SOURCE'!BX49="K"),OR('FIN1-SOURCE'!BX46="O",'FIN1-SOURCE'!BX49="O")),"",SUM('FIN1-SOURCE'!BW46,'FIN1-SOURCE'!BW49))</f>
        <v/>
      </c>
      <c r="I1825" s="280" t="str">
        <f>IF(AND(OR(AND('FIN1-SOURCE'!BX46="O",'FIN1-SOURCE'!BX49="O"),AND('FIN1-SOURCE'!BX46="K",'FIN1-SOURCE'!BX49="K")),SUM('FIN1-SOURCE'!BW46,'FIN1-SOURCE'!BW49)=0,ISNUMBER('FIN1-SOURCE'!BW50)),"",IF(OR('FIN1-SOURCE'!BX46="O",'FIN1-SOURCE'!BX49="O"),"O",IF(AND('FIN1-SOURCE'!BX46='FIN1-SOURCE'!BX49,OR('FIN1-SOURCE'!BX46="K",'FIN1-SOURCE'!BX46="W",'FIN1-SOURCE'!BX46="M")), UPPER('FIN1-SOURCE'!BX46),"")))</f>
        <v/>
      </c>
      <c r="J1825" s="281" t="s">
        <v>711</v>
      </c>
      <c r="K1825" s="280" t="str">
        <f>IF(AND(ISBLANK('FIN1-SOURCE'!BW50),$L$1825&lt;&gt;"M"),"",'FIN1-SOURCE'!BW50)</f>
        <v/>
      </c>
      <c r="L1825" s="280" t="str">
        <f>IF(ISBLANK('FIN1-SOURCE'!BX50),"",'FIN1-SOURCE'!BX50)</f>
        <v/>
      </c>
      <c r="M1825" s="257" t="str">
        <f t="shared" si="29"/>
        <v>OK</v>
      </c>
      <c r="N1825" s="15"/>
    </row>
    <row r="1826" spans="1:14" ht="33.75" x14ac:dyDescent="0.25">
      <c r="A1826" s="257" t="s">
        <v>834</v>
      </c>
      <c r="B1826" s="257" t="s">
        <v>4033</v>
      </c>
      <c r="C1826" s="257" t="s">
        <v>688</v>
      </c>
      <c r="D1826" s="277" t="s">
        <v>4034</v>
      </c>
      <c r="E1826" s="278" t="s">
        <v>711</v>
      </c>
      <c r="F1826" s="279" t="s">
        <v>688</v>
      </c>
      <c r="G1826" s="277" t="s">
        <v>4035</v>
      </c>
      <c r="H1826" s="280" t="str">
        <f>IF(OR(AND('FIN1-SOURCE'!BW53="",'FIN1-SOURCE'!BX53=""),AND('FIN1-SOURCE'!BW54="",'FIN1-SOURCE'!BX54=""),AND('FIN1-SOURCE'!BX53="K",'FIN1-SOURCE'!BX54="K"),OR('FIN1-SOURCE'!BX53="O",'FIN1-SOURCE'!BX54="O")),"",SUM('FIN1-SOURCE'!BW53,'FIN1-SOURCE'!BW54))</f>
        <v/>
      </c>
      <c r="I1826" s="280" t="str">
        <f>IF(AND(OR(AND('FIN1-SOURCE'!BX53="O",'FIN1-SOURCE'!BX54="O"),AND('FIN1-SOURCE'!BX53="K",'FIN1-SOURCE'!BX54="K")),SUM('FIN1-SOURCE'!BW53,'FIN1-SOURCE'!BW54)=0,ISNUMBER('FIN1-SOURCE'!BW55)),"",IF(OR('FIN1-SOURCE'!BX53="O",'FIN1-SOURCE'!BX54="O"),"O",IF(AND('FIN1-SOURCE'!BX53='FIN1-SOURCE'!BX54,OR('FIN1-SOURCE'!BX53="K",'FIN1-SOURCE'!BX53="W",'FIN1-SOURCE'!BX53="M")), UPPER('FIN1-SOURCE'!BX53),"")))</f>
        <v/>
      </c>
      <c r="J1826" s="281" t="s">
        <v>711</v>
      </c>
      <c r="K1826" s="280" t="str">
        <f>IF(AND(ISBLANK('FIN1-SOURCE'!BW55),$L$1826&lt;&gt;"M"),"",'FIN1-SOURCE'!BW55)</f>
        <v/>
      </c>
      <c r="L1826" s="280" t="str">
        <f>IF(ISBLANK('FIN1-SOURCE'!BX55),"",'FIN1-SOURCE'!BX55)</f>
        <v/>
      </c>
      <c r="M1826" s="257" t="str">
        <f t="shared" si="29"/>
        <v>OK</v>
      </c>
      <c r="N1826" s="15"/>
    </row>
    <row r="1827" spans="1:14" ht="33.75" x14ac:dyDescent="0.25">
      <c r="A1827" s="257" t="s">
        <v>834</v>
      </c>
      <c r="B1827" s="257" t="s">
        <v>4036</v>
      </c>
      <c r="C1827" s="257" t="s">
        <v>688</v>
      </c>
      <c r="D1827" s="277" t="s">
        <v>4037</v>
      </c>
      <c r="E1827" s="278" t="s">
        <v>711</v>
      </c>
      <c r="F1827" s="279" t="s">
        <v>688</v>
      </c>
      <c r="G1827" s="277" t="s">
        <v>4038</v>
      </c>
      <c r="H1827" s="280" t="str">
        <f>IF(OR(AND('FIN1-SOURCE'!BW55="",'FIN1-SOURCE'!BX55=""),AND('FIN1-SOURCE'!BW56="",'FIN1-SOURCE'!BX56=""),AND('FIN1-SOURCE'!BX55="K",'FIN1-SOURCE'!BX56="K"),OR('FIN1-SOURCE'!BX55="O",'FIN1-SOURCE'!BX56="O")),"",SUM('FIN1-SOURCE'!BW55,'FIN1-SOURCE'!BW56))</f>
        <v/>
      </c>
      <c r="I1827" s="280" t="str">
        <f>IF(AND(OR(AND('FIN1-SOURCE'!BX55="O",'FIN1-SOURCE'!BX56="O"),AND('FIN1-SOURCE'!BX55="K",'FIN1-SOURCE'!BX56="K")),SUM('FIN1-SOURCE'!BW55,'FIN1-SOURCE'!BW56)=0,ISNUMBER('FIN1-SOURCE'!BW57)),"",IF(OR('FIN1-SOURCE'!BX55="O",'FIN1-SOURCE'!BX56="O"),"O",IF(AND('FIN1-SOURCE'!BX55='FIN1-SOURCE'!BX56,OR('FIN1-SOURCE'!BX55="K",'FIN1-SOURCE'!BX55="W",'FIN1-SOURCE'!BX55="M")), UPPER('FIN1-SOURCE'!BX55),"")))</f>
        <v/>
      </c>
      <c r="J1827" s="281" t="s">
        <v>711</v>
      </c>
      <c r="K1827" s="280" t="str">
        <f>IF(AND(ISBLANK('FIN1-SOURCE'!BW57),$L$1827&lt;&gt;"M"),"",'FIN1-SOURCE'!BW57)</f>
        <v/>
      </c>
      <c r="L1827" s="280" t="str">
        <f>IF(ISBLANK('FIN1-SOURCE'!BX57),"",'FIN1-SOURCE'!BX57)</f>
        <v/>
      </c>
      <c r="M1827" s="257" t="str">
        <f t="shared" si="29"/>
        <v>OK</v>
      </c>
      <c r="N1827" s="15"/>
    </row>
    <row r="1828" spans="1:14" ht="45" x14ac:dyDescent="0.25">
      <c r="A1828" s="257" t="s">
        <v>834</v>
      </c>
      <c r="B1828" s="257" t="s">
        <v>4039</v>
      </c>
      <c r="C1828" s="257" t="s">
        <v>688</v>
      </c>
      <c r="D1828" s="277" t="s">
        <v>4040</v>
      </c>
      <c r="E1828" s="278" t="s">
        <v>711</v>
      </c>
      <c r="F1828" s="279" t="s">
        <v>688</v>
      </c>
      <c r="G1828" s="277" t="s">
        <v>4041</v>
      </c>
      <c r="H1828" s="280" t="str">
        <f>IF(OR(AND('FIN1-SOURCE'!BW50="",'FIN1-SOURCE'!BX50=""),AND('FIN1-SOURCE'!BW52="",'FIN1-SOURCE'!BX52=""),AND('FIN1-SOURCE'!BW57="",'FIN1-SOURCE'!BX57=""),AND('FIN1-SOURCE'!BX50="K",'FIN1-SOURCE'!BX52="K",'FIN1-SOURCE'!BX57="K"),OR('FIN1-SOURCE'!BX50="O",'FIN1-SOURCE'!BX52="O",'FIN1-SOURCE'!BX57="O")),"",SUM('FIN1-SOURCE'!BW50,'FIN1-SOURCE'!BW52,'FIN1-SOURCE'!BW57))</f>
        <v/>
      </c>
      <c r="I1828" s="280" t="str">
        <f>IF(AND(OR(AND('FIN1-SOURCE'!BX50="O",'FIN1-SOURCE'!BX52="O",'FIN1-SOURCE'!BX57="O"),AND('FIN1-SOURCE'!BX50="K",'FIN1-SOURCE'!BX52="K",'FIN1-SOURCE'!BX57="K")),SUM('FIN1-SOURCE'!BW50,'FIN1-SOURCE'!BW52,'FIN1-SOURCE'!BW57)=0,ISNUMBER('FIN1-SOURCE'!BW58)),"",IF(OR('FIN1-SOURCE'!BX50="O",'FIN1-SOURCE'!BX52="O",'FIN1-SOURCE'!BX57="O"),"O",IF(AND('FIN1-SOURCE'!BX50='FIN1-SOURCE'!BX52,'FIN1-SOURCE'!BX52='FIN1-SOURCE'!BX57,OR('FIN1-SOURCE'!BX50="K",'FIN1-SOURCE'!BX50="W",'FIN1-SOURCE'!BX50="M")), UPPER('FIN1-SOURCE'!BX50),"")))</f>
        <v/>
      </c>
      <c r="J1828" s="281" t="s">
        <v>711</v>
      </c>
      <c r="K1828" s="280" t="str">
        <f>IF(AND(ISBLANK('FIN1-SOURCE'!BW58),$L$1828&lt;&gt;"M"),"",'FIN1-SOURCE'!BW58)</f>
        <v/>
      </c>
      <c r="L1828" s="280" t="str">
        <f>IF(ISBLANK('FIN1-SOURCE'!BX58),"",'FIN1-SOURCE'!BX58)</f>
        <v/>
      </c>
      <c r="M1828" s="257" t="str">
        <f t="shared" si="29"/>
        <v>OK</v>
      </c>
      <c r="N1828" s="15"/>
    </row>
    <row r="1829" spans="1:14" ht="33.75" x14ac:dyDescent="0.25">
      <c r="A1829" s="257" t="s">
        <v>834</v>
      </c>
      <c r="B1829" s="257" t="s">
        <v>4042</v>
      </c>
      <c r="C1829" s="257" t="s">
        <v>688</v>
      </c>
      <c r="D1829" s="277" t="s">
        <v>4043</v>
      </c>
      <c r="E1829" s="278" t="s">
        <v>711</v>
      </c>
      <c r="F1829" s="279" t="s">
        <v>688</v>
      </c>
      <c r="G1829" s="277" t="s">
        <v>4044</v>
      </c>
      <c r="H1829" s="280" t="str">
        <f>IF(OR(AND('FIN1-SOURCE'!BW60="",'FIN1-SOURCE'!BX60=""),AND('FIN1-SOURCE'!BW61="",'FIN1-SOURCE'!BX61=""),AND('FIN1-SOURCE'!BX60="K",'FIN1-SOURCE'!BX61="K"),OR('FIN1-SOURCE'!BX60="O",'FIN1-SOURCE'!BX61="O")),"",SUM('FIN1-SOURCE'!BW60,'FIN1-SOURCE'!BW61))</f>
        <v/>
      </c>
      <c r="I1829" s="280" t="str">
        <f>IF(AND(OR(AND('FIN1-SOURCE'!BX60="O",'FIN1-SOURCE'!BX61="O"),AND('FIN1-SOURCE'!BX60="K",'FIN1-SOURCE'!BX61="K")),SUM('FIN1-SOURCE'!BW60,'FIN1-SOURCE'!BW61)=0,ISNUMBER('FIN1-SOURCE'!BW62)),"",IF(OR('FIN1-SOURCE'!BX60="O",'FIN1-SOURCE'!BX61="O"),"O",IF(AND('FIN1-SOURCE'!BX60='FIN1-SOURCE'!BX61,OR('FIN1-SOURCE'!BX60="K",'FIN1-SOURCE'!BX60="W",'FIN1-SOURCE'!BX60="M")), UPPER('FIN1-SOURCE'!BX60),"")))</f>
        <v/>
      </c>
      <c r="J1829" s="281" t="s">
        <v>711</v>
      </c>
      <c r="K1829" s="280" t="str">
        <f>IF(AND(ISBLANK('FIN1-SOURCE'!BW62),$L$1829&lt;&gt;"M"),"",'FIN1-SOURCE'!BW62)</f>
        <v/>
      </c>
      <c r="L1829" s="280" t="str">
        <f>IF(ISBLANK('FIN1-SOURCE'!BX62),"",'FIN1-SOURCE'!BX62)</f>
        <v/>
      </c>
      <c r="M1829" s="257" t="str">
        <f t="shared" si="29"/>
        <v>OK</v>
      </c>
      <c r="N1829" s="15"/>
    </row>
    <row r="1830" spans="1:14" ht="33.75" x14ac:dyDescent="0.25">
      <c r="A1830" s="257" t="s">
        <v>834</v>
      </c>
      <c r="B1830" s="257" t="s">
        <v>4045</v>
      </c>
      <c r="C1830" s="257" t="s">
        <v>688</v>
      </c>
      <c r="D1830" s="277" t="s">
        <v>4046</v>
      </c>
      <c r="E1830" s="278" t="s">
        <v>711</v>
      </c>
      <c r="F1830" s="279" t="s">
        <v>688</v>
      </c>
      <c r="G1830" s="277" t="s">
        <v>4047</v>
      </c>
      <c r="H1830" s="280" t="str">
        <f>IF(OR(AND('FIN1-SOURCE'!BW59="",'FIN1-SOURCE'!BX59=""),AND('FIN1-SOURCE'!BW62="",'FIN1-SOURCE'!BX62=""),AND('FIN1-SOURCE'!BX59="K",'FIN1-SOURCE'!BX62="K"),OR('FIN1-SOURCE'!BX59="O",'FIN1-SOURCE'!BX62="O")),"",SUM('FIN1-SOURCE'!BW59,'FIN1-SOURCE'!BW62))</f>
        <v/>
      </c>
      <c r="I1830" s="280" t="str">
        <f>IF(AND(OR(AND('FIN1-SOURCE'!BX59="O",'FIN1-SOURCE'!BX62="O"),AND('FIN1-SOURCE'!BX59="K",'FIN1-SOURCE'!BX62="K")),SUM('FIN1-SOURCE'!BW59,'FIN1-SOURCE'!BW62)=0,ISNUMBER('FIN1-SOURCE'!BW63)),"",IF(OR('FIN1-SOURCE'!BX59="O",'FIN1-SOURCE'!BX62="O"),"O",IF(AND('FIN1-SOURCE'!BX59='FIN1-SOURCE'!BX62,OR('FIN1-SOURCE'!BX59="K",'FIN1-SOURCE'!BX59="W",'FIN1-SOURCE'!BX59="M")), UPPER('FIN1-SOURCE'!BX59),"")))</f>
        <v/>
      </c>
      <c r="J1830" s="281" t="s">
        <v>711</v>
      </c>
      <c r="K1830" s="280" t="str">
        <f>IF(AND(ISBLANK('FIN1-SOURCE'!BW63),$L$1830&lt;&gt;"M"),"",'FIN1-SOURCE'!BW63)</f>
        <v/>
      </c>
      <c r="L1830" s="280" t="str">
        <f>IF(ISBLANK('FIN1-SOURCE'!BX63),"",'FIN1-SOURCE'!BX63)</f>
        <v/>
      </c>
      <c r="M1830" s="257" t="str">
        <f t="shared" si="29"/>
        <v>OK</v>
      </c>
      <c r="N1830" s="15"/>
    </row>
    <row r="1831" spans="1:14" ht="33.75" x14ac:dyDescent="0.25">
      <c r="A1831" s="257" t="s">
        <v>834</v>
      </c>
      <c r="B1831" s="257" t="s">
        <v>4048</v>
      </c>
      <c r="C1831" s="257" t="s">
        <v>688</v>
      </c>
      <c r="D1831" s="277" t="s">
        <v>4049</v>
      </c>
      <c r="E1831" s="278" t="s">
        <v>711</v>
      </c>
      <c r="F1831" s="279" t="s">
        <v>688</v>
      </c>
      <c r="G1831" s="277" t="s">
        <v>4050</v>
      </c>
      <c r="H1831" s="280" t="str">
        <f>IF(OR(AND('FIN1-SOURCE'!BW65="",'FIN1-SOURCE'!BX65=""),AND('FIN1-SOURCE'!BW66="",'FIN1-SOURCE'!BX66=""),AND('FIN1-SOURCE'!BX65="K",'FIN1-SOURCE'!BX66="K"),OR('FIN1-SOURCE'!BX65="O",'FIN1-SOURCE'!BX66="O")),"",SUM('FIN1-SOURCE'!BW65,'FIN1-SOURCE'!BW66))</f>
        <v/>
      </c>
      <c r="I1831" s="280" t="str">
        <f>IF(AND(OR(AND('FIN1-SOURCE'!BX65="O",'FIN1-SOURCE'!BX66="O"),AND('FIN1-SOURCE'!BX65="K",'FIN1-SOURCE'!BX66="K")),SUM('FIN1-SOURCE'!BW65,'FIN1-SOURCE'!BW66)=0,ISNUMBER('FIN1-SOURCE'!BW67)),"",IF(OR('FIN1-SOURCE'!BX65="O",'FIN1-SOURCE'!BX66="O"),"O",IF(AND('FIN1-SOURCE'!BX65='FIN1-SOURCE'!BX66,OR('FIN1-SOURCE'!BX65="K",'FIN1-SOURCE'!BX65="W",'FIN1-SOURCE'!BX65="M")), UPPER('FIN1-SOURCE'!BX65),"")))</f>
        <v/>
      </c>
      <c r="J1831" s="281" t="s">
        <v>711</v>
      </c>
      <c r="K1831" s="280" t="str">
        <f>IF(AND(ISBLANK('FIN1-SOURCE'!BW67),$L$1831&lt;&gt;"M"),"",'FIN1-SOURCE'!BW67)</f>
        <v/>
      </c>
      <c r="L1831" s="280" t="str">
        <f>IF(ISBLANK('FIN1-SOURCE'!BX67),"",'FIN1-SOURCE'!BX67)</f>
        <v/>
      </c>
      <c r="M1831" s="257" t="str">
        <f t="shared" si="29"/>
        <v>OK</v>
      </c>
      <c r="N1831" s="15"/>
    </row>
    <row r="1832" spans="1:14" ht="33.75" x14ac:dyDescent="0.25">
      <c r="A1832" s="257" t="s">
        <v>834</v>
      </c>
      <c r="B1832" s="257" t="s">
        <v>4051</v>
      </c>
      <c r="C1832" s="257" t="s">
        <v>688</v>
      </c>
      <c r="D1832" s="277" t="s">
        <v>4052</v>
      </c>
      <c r="E1832" s="278" t="s">
        <v>711</v>
      </c>
      <c r="F1832" s="279" t="s">
        <v>688</v>
      </c>
      <c r="G1832" s="277" t="s">
        <v>4053</v>
      </c>
      <c r="H1832" s="280" t="str">
        <f>IF(OR(AND('FIN1-SOURCE'!BW67="",'FIN1-SOURCE'!BX67=""),AND('FIN1-SOURCE'!BW68="",'FIN1-SOURCE'!BX68=""),AND('FIN1-SOURCE'!BX67="K",'FIN1-SOURCE'!BX68="K"),OR('FIN1-SOURCE'!BX67="O",'FIN1-SOURCE'!BX68="O")),"",SUM('FIN1-SOURCE'!BW67,'FIN1-SOURCE'!BW68))</f>
        <v/>
      </c>
      <c r="I1832" s="280" t="str">
        <f>IF(AND(OR(AND('FIN1-SOURCE'!BX67="O",'FIN1-SOURCE'!BX68="O"),AND('FIN1-SOURCE'!BX67="K",'FIN1-SOURCE'!BX68="K")),SUM('FIN1-SOURCE'!BW67,'FIN1-SOURCE'!BW68)=0,ISNUMBER('FIN1-SOURCE'!BW69)),"",IF(OR('FIN1-SOURCE'!BX67="O",'FIN1-SOURCE'!BX68="O"),"O",IF(AND('FIN1-SOURCE'!BX67='FIN1-SOURCE'!BX68,OR('FIN1-SOURCE'!BX67="K",'FIN1-SOURCE'!BX67="W",'FIN1-SOURCE'!BX67="M")), UPPER('FIN1-SOURCE'!BX67),"")))</f>
        <v/>
      </c>
      <c r="J1832" s="281" t="s">
        <v>711</v>
      </c>
      <c r="K1832" s="280" t="str">
        <f>IF(AND(ISBLANK('FIN1-SOURCE'!BW69),$L$1832&lt;&gt;"M"),"",'FIN1-SOURCE'!BW69)</f>
        <v/>
      </c>
      <c r="L1832" s="280" t="str">
        <f>IF(ISBLANK('FIN1-SOURCE'!BX69),"",'FIN1-SOURCE'!BX69)</f>
        <v/>
      </c>
      <c r="M1832" s="257" t="str">
        <f t="shared" si="29"/>
        <v>OK</v>
      </c>
      <c r="N1832" s="15"/>
    </row>
    <row r="1833" spans="1:14" ht="33.75" x14ac:dyDescent="0.25">
      <c r="A1833" s="257" t="s">
        <v>834</v>
      </c>
      <c r="B1833" s="257" t="s">
        <v>4054</v>
      </c>
      <c r="C1833" s="257" t="s">
        <v>688</v>
      </c>
      <c r="D1833" s="277" t="s">
        <v>4055</v>
      </c>
      <c r="E1833" s="278" t="s">
        <v>711</v>
      </c>
      <c r="F1833" s="279" t="s">
        <v>688</v>
      </c>
      <c r="G1833" s="277" t="s">
        <v>4056</v>
      </c>
      <c r="H1833" s="280" t="str">
        <f>IF(OR(AND('FIN1-SOURCE'!BW63="",'FIN1-SOURCE'!BX63=""),AND('FIN1-SOURCE'!BW69="",'FIN1-SOURCE'!BX69=""),AND('FIN1-SOURCE'!BX63="K",'FIN1-SOURCE'!BX69="K"),OR('FIN1-SOURCE'!BX63="O",'FIN1-SOURCE'!BX69="O")),"",SUM('FIN1-SOURCE'!BW63,'FIN1-SOURCE'!BW69))</f>
        <v/>
      </c>
      <c r="I1833" s="280" t="str">
        <f>IF(AND(OR(AND('FIN1-SOURCE'!BX63="O",'FIN1-SOURCE'!BX69="O"),AND('FIN1-SOURCE'!BX63="K",'FIN1-SOURCE'!BX69="K")),SUM('FIN1-SOURCE'!BW63,'FIN1-SOURCE'!BW69)=0,ISNUMBER('FIN1-SOURCE'!BW70)),"",IF(OR('FIN1-SOURCE'!BX63="O",'FIN1-SOURCE'!BX69="O"),"O",IF(AND('FIN1-SOURCE'!BX63='FIN1-SOURCE'!BX69,OR('FIN1-SOURCE'!BX63="K",'FIN1-SOURCE'!BX63="W",'FIN1-SOURCE'!BX63="M")), UPPER('FIN1-SOURCE'!BX63),"")))</f>
        <v/>
      </c>
      <c r="J1833" s="281" t="s">
        <v>711</v>
      </c>
      <c r="K1833" s="280" t="str">
        <f>IF(AND(ISBLANK('FIN1-SOURCE'!BW70),$L$1833&lt;&gt;"M"),"",'FIN1-SOURCE'!BW70)</f>
        <v/>
      </c>
      <c r="L1833" s="280" t="str">
        <f>IF(ISBLANK('FIN1-SOURCE'!BX70),"",'FIN1-SOURCE'!BX70)</f>
        <v/>
      </c>
      <c r="M1833" s="257" t="str">
        <f t="shared" si="29"/>
        <v>OK</v>
      </c>
      <c r="N1833" s="15"/>
    </row>
    <row r="1834" spans="1:14" ht="45" x14ac:dyDescent="0.25">
      <c r="A1834" s="257" t="s">
        <v>834</v>
      </c>
      <c r="B1834" s="257" t="s">
        <v>4057</v>
      </c>
      <c r="C1834" s="257" t="s">
        <v>688</v>
      </c>
      <c r="D1834" s="277" t="s">
        <v>4058</v>
      </c>
      <c r="E1834" s="278" t="s">
        <v>711</v>
      </c>
      <c r="F1834" s="279" t="s">
        <v>688</v>
      </c>
      <c r="G1834" s="277" t="s">
        <v>4059</v>
      </c>
      <c r="H1834" s="280" t="str">
        <f>IF(OR(AND('FIN1-SOURCE'!BW31="",'FIN1-SOURCE'!BX31=""),AND('FIN1-SOURCE'!BW46="",'FIN1-SOURCE'!BX46=""),AND('FIN1-SOURCE'!BW59="",'FIN1-SOURCE'!BX59=""),AND('FIN1-SOURCE'!BX31="K",'FIN1-SOURCE'!BX46="K",'FIN1-SOURCE'!BX59="K"),OR('FIN1-SOURCE'!BX31="O",'FIN1-SOURCE'!BX46="O",'FIN1-SOURCE'!BX59="O")),"",SUM('FIN1-SOURCE'!BW31,'FIN1-SOURCE'!BW46,'FIN1-SOURCE'!BW59))</f>
        <v/>
      </c>
      <c r="I1834" s="280" t="str">
        <f>IF(AND(OR(AND('FIN1-SOURCE'!BX31="O",'FIN1-SOURCE'!BX46="O",'FIN1-SOURCE'!BX59="O"),AND('FIN1-SOURCE'!BX31="K",'FIN1-SOURCE'!BX46="K",'FIN1-SOURCE'!BX59="K")),SUM('FIN1-SOURCE'!BW31,'FIN1-SOURCE'!BW46,'FIN1-SOURCE'!BW59)=0,ISNUMBER('FIN1-SOURCE'!BW71)),"",IF(OR('FIN1-SOURCE'!BX31="O",'FIN1-SOURCE'!BX46="O",'FIN1-SOURCE'!BX59="O"),"O",IF(AND('FIN1-SOURCE'!BX31='FIN1-SOURCE'!BX46,'FIN1-SOURCE'!BX46='FIN1-SOURCE'!BX59,OR('FIN1-SOURCE'!BX31="K",'FIN1-SOURCE'!BX31="W",'FIN1-SOURCE'!BX31="M")), UPPER('FIN1-SOURCE'!BX31),"")))</f>
        <v/>
      </c>
      <c r="J1834" s="281" t="s">
        <v>711</v>
      </c>
      <c r="K1834" s="280" t="str">
        <f>IF(AND(ISBLANK('FIN1-SOURCE'!BW71),$L$1834&lt;&gt;"M"),"",'FIN1-SOURCE'!BW71)</f>
        <v/>
      </c>
      <c r="L1834" s="280" t="str">
        <f>IF(ISBLANK('FIN1-SOURCE'!BX71),"",'FIN1-SOURCE'!BX71)</f>
        <v/>
      </c>
      <c r="M1834" s="257" t="str">
        <f t="shared" si="29"/>
        <v>OK</v>
      </c>
      <c r="N1834" s="15"/>
    </row>
    <row r="1835" spans="1:14" ht="45" x14ac:dyDescent="0.25">
      <c r="A1835" s="257" t="s">
        <v>834</v>
      </c>
      <c r="B1835" s="257" t="s">
        <v>4060</v>
      </c>
      <c r="C1835" s="257" t="s">
        <v>688</v>
      </c>
      <c r="D1835" s="277" t="s">
        <v>4061</v>
      </c>
      <c r="E1835" s="278" t="s">
        <v>711</v>
      </c>
      <c r="F1835" s="279" t="s">
        <v>688</v>
      </c>
      <c r="G1835" s="277" t="s">
        <v>4062</v>
      </c>
      <c r="H1835" s="280" t="str">
        <f>IF(OR(AND('FIN1-SOURCE'!BW32="",'FIN1-SOURCE'!BX32=""),AND('FIN1-SOURCE'!BW47="",'FIN1-SOURCE'!BX47=""),AND('FIN1-SOURCE'!BW60="",'FIN1-SOURCE'!BX60=""),AND('FIN1-SOURCE'!BX32="K",'FIN1-SOURCE'!BX47="K",'FIN1-SOURCE'!BX60="K"),OR('FIN1-SOURCE'!BX32="O",'FIN1-SOURCE'!BX47="O",'FIN1-SOURCE'!BX60="O")),"",SUM('FIN1-SOURCE'!BW32,'FIN1-SOURCE'!BW47,'FIN1-SOURCE'!BW60))</f>
        <v/>
      </c>
      <c r="I1835" s="280" t="str">
        <f>IF(AND(OR(AND('FIN1-SOURCE'!BX32="O",'FIN1-SOURCE'!BX47="O",'FIN1-SOURCE'!BX60="O"),AND('FIN1-SOURCE'!BX32="K",'FIN1-SOURCE'!BX47="K",'FIN1-SOURCE'!BX60="K")),SUM('FIN1-SOURCE'!BW32,'FIN1-SOURCE'!BW47,'FIN1-SOURCE'!BW60)=0,ISNUMBER('FIN1-SOURCE'!BW72)),"",IF(OR('FIN1-SOURCE'!BX32="O",'FIN1-SOURCE'!BX47="O",'FIN1-SOURCE'!BX60="O"),"O",IF(AND('FIN1-SOURCE'!BX32='FIN1-SOURCE'!BX47,'FIN1-SOURCE'!BX47='FIN1-SOURCE'!BX60,OR('FIN1-SOURCE'!BX32="K",'FIN1-SOURCE'!BX32="W",'FIN1-SOURCE'!BX32="M")), UPPER('FIN1-SOURCE'!BX32),"")))</f>
        <v/>
      </c>
      <c r="J1835" s="281" t="s">
        <v>711</v>
      </c>
      <c r="K1835" s="280" t="str">
        <f>IF(AND(ISBLANK('FIN1-SOURCE'!BW72),$L$1835&lt;&gt;"M"),"",'FIN1-SOURCE'!BW72)</f>
        <v/>
      </c>
      <c r="L1835" s="280" t="str">
        <f>IF(ISBLANK('FIN1-SOURCE'!BX72),"",'FIN1-SOURCE'!BX72)</f>
        <v/>
      </c>
      <c r="M1835" s="257" t="str">
        <f t="shared" si="29"/>
        <v>OK</v>
      </c>
      <c r="N1835" s="15"/>
    </row>
    <row r="1836" spans="1:14" ht="45" x14ac:dyDescent="0.25">
      <c r="A1836" s="257" t="s">
        <v>834</v>
      </c>
      <c r="B1836" s="257" t="s">
        <v>4063</v>
      </c>
      <c r="C1836" s="257" t="s">
        <v>688</v>
      </c>
      <c r="D1836" s="277" t="s">
        <v>4064</v>
      </c>
      <c r="E1836" s="278" t="s">
        <v>711</v>
      </c>
      <c r="F1836" s="279" t="s">
        <v>688</v>
      </c>
      <c r="G1836" s="277" t="s">
        <v>4065</v>
      </c>
      <c r="H1836" s="280" t="str">
        <f>IF(OR(AND('FIN1-SOURCE'!BW33="",'FIN1-SOURCE'!BX33=""),AND('FIN1-SOURCE'!BW48="",'FIN1-SOURCE'!BX48=""),AND('FIN1-SOURCE'!BW61="",'FIN1-SOURCE'!BX61=""),AND('FIN1-SOURCE'!BX33="K",'FIN1-SOURCE'!BX48="K",'FIN1-SOURCE'!BX61="K"),OR('FIN1-SOURCE'!BX33="O",'FIN1-SOURCE'!BX48="O",'FIN1-SOURCE'!BX61="O")),"",SUM('FIN1-SOURCE'!BW33,'FIN1-SOURCE'!BW48,'FIN1-SOURCE'!BW61))</f>
        <v/>
      </c>
      <c r="I1836" s="280" t="str">
        <f>IF(AND(OR(AND('FIN1-SOURCE'!BX33="O",'FIN1-SOURCE'!BX48="O",'FIN1-SOURCE'!BX61="O"),AND('FIN1-SOURCE'!BX33="K",'FIN1-SOURCE'!BX48="K",'FIN1-SOURCE'!BX61="K")),SUM('FIN1-SOURCE'!BW33,'FIN1-SOURCE'!BW48,'FIN1-SOURCE'!BW61)=0,ISNUMBER('FIN1-SOURCE'!BW73)),"",IF(OR('FIN1-SOURCE'!BX33="O",'FIN1-SOURCE'!BX48="O",'FIN1-SOURCE'!BX61="O"),"O",IF(AND('FIN1-SOURCE'!BX33='FIN1-SOURCE'!BX48,'FIN1-SOURCE'!BX48='FIN1-SOURCE'!BX61,OR('FIN1-SOURCE'!BX33="K",'FIN1-SOURCE'!BX33="W",'FIN1-SOURCE'!BX33="M")), UPPER('FIN1-SOURCE'!BX33),"")))</f>
        <v/>
      </c>
      <c r="J1836" s="281" t="s">
        <v>711</v>
      </c>
      <c r="K1836" s="280" t="str">
        <f>IF(AND(ISBLANK('FIN1-SOURCE'!BW73),$L$1836&lt;&gt;"M"),"",'FIN1-SOURCE'!BW73)</f>
        <v/>
      </c>
      <c r="L1836" s="280" t="str">
        <f>IF(ISBLANK('FIN1-SOURCE'!BX73),"",'FIN1-SOURCE'!BX73)</f>
        <v/>
      </c>
      <c r="M1836" s="257" t="str">
        <f t="shared" si="29"/>
        <v>OK</v>
      </c>
      <c r="N1836" s="15"/>
    </row>
    <row r="1837" spans="1:14" ht="45" x14ac:dyDescent="0.25">
      <c r="A1837" s="257" t="s">
        <v>834</v>
      </c>
      <c r="B1837" s="257" t="s">
        <v>4066</v>
      </c>
      <c r="C1837" s="257" t="s">
        <v>688</v>
      </c>
      <c r="D1837" s="277" t="s">
        <v>4067</v>
      </c>
      <c r="E1837" s="278" t="s">
        <v>711</v>
      </c>
      <c r="F1837" s="279" t="s">
        <v>688</v>
      </c>
      <c r="G1837" s="277" t="s">
        <v>4068</v>
      </c>
      <c r="H1837" s="280" t="str">
        <f>IF(OR(AND('FIN1-SOURCE'!BW34="",'FIN1-SOURCE'!BX34=""),AND('FIN1-SOURCE'!BW49="",'FIN1-SOURCE'!BX49=""),AND('FIN1-SOURCE'!BW62="",'FIN1-SOURCE'!BX62=""),AND('FIN1-SOURCE'!BX34="K",'FIN1-SOURCE'!BX49="K",'FIN1-SOURCE'!BX62="K"),OR('FIN1-SOURCE'!BX34="O",'FIN1-SOURCE'!BX49="O",'FIN1-SOURCE'!BX62="O")),"",SUM('FIN1-SOURCE'!BW34,'FIN1-SOURCE'!BW49,'FIN1-SOURCE'!BW62))</f>
        <v/>
      </c>
      <c r="I1837" s="280" t="str">
        <f>IF(AND(OR(AND('FIN1-SOURCE'!BX34="O",'FIN1-SOURCE'!BX49="O",'FIN1-SOURCE'!BX62="O"),AND('FIN1-SOURCE'!BX34="K",'FIN1-SOURCE'!BX49="K",'FIN1-SOURCE'!BX62="K")),SUM('FIN1-SOURCE'!BW34,'FIN1-SOURCE'!BW49,'FIN1-SOURCE'!BW62)=0,ISNUMBER('FIN1-SOURCE'!BW74)),"",IF(OR('FIN1-SOURCE'!BX34="O",'FIN1-SOURCE'!BX49="O",'FIN1-SOURCE'!BX62="O"),"O",IF(AND('FIN1-SOURCE'!BX34='FIN1-SOURCE'!BX49,'FIN1-SOURCE'!BX49='FIN1-SOURCE'!BX62,OR('FIN1-SOURCE'!BX34="K",'FIN1-SOURCE'!BX34="W",'FIN1-SOURCE'!BX34="M")), UPPER('FIN1-SOURCE'!BX34),"")))</f>
        <v/>
      </c>
      <c r="J1837" s="281" t="s">
        <v>711</v>
      </c>
      <c r="K1837" s="280" t="str">
        <f>IF(AND(ISBLANK('FIN1-SOURCE'!BW74),$L$1837&lt;&gt;"M"),"",'FIN1-SOURCE'!BW74)</f>
        <v/>
      </c>
      <c r="L1837" s="280" t="str">
        <f>IF(ISBLANK('FIN1-SOURCE'!BX74),"",'FIN1-SOURCE'!BX74)</f>
        <v/>
      </c>
      <c r="M1837" s="257" t="str">
        <f t="shared" si="29"/>
        <v>OK</v>
      </c>
      <c r="N1837" s="15"/>
    </row>
    <row r="1838" spans="1:14" ht="45" x14ac:dyDescent="0.25">
      <c r="A1838" s="257" t="s">
        <v>834</v>
      </c>
      <c r="B1838" s="257" t="s">
        <v>4069</v>
      </c>
      <c r="C1838" s="257" t="s">
        <v>688</v>
      </c>
      <c r="D1838" s="277" t="s">
        <v>4070</v>
      </c>
      <c r="E1838" s="278" t="s">
        <v>711</v>
      </c>
      <c r="F1838" s="279" t="s">
        <v>688</v>
      </c>
      <c r="G1838" s="277" t="s">
        <v>4071</v>
      </c>
      <c r="H1838" s="280" t="str">
        <f>IF(OR(AND('FIN1-SOURCE'!BW35="",'FIN1-SOURCE'!BX35=""),AND('FIN1-SOURCE'!BW50="",'FIN1-SOURCE'!BX50=""),AND('FIN1-SOURCE'!BW63="",'FIN1-SOURCE'!BX63=""),AND('FIN1-SOURCE'!BX35="K",'FIN1-SOURCE'!BX50="K",'FIN1-SOURCE'!BX63="K"),OR('FIN1-SOURCE'!BX35="O",'FIN1-SOURCE'!BX50="O",'FIN1-SOURCE'!BX63="O")),"",SUM('FIN1-SOURCE'!BW35,'FIN1-SOURCE'!BW50,'FIN1-SOURCE'!BW63))</f>
        <v/>
      </c>
      <c r="I1838" s="280" t="str">
        <f>IF(AND(OR(AND('FIN1-SOURCE'!BX35="O",'FIN1-SOURCE'!BX50="O",'FIN1-SOURCE'!BX63="O"),AND('FIN1-SOURCE'!BX35="K",'FIN1-SOURCE'!BX50="K",'FIN1-SOURCE'!BX63="K")),SUM('FIN1-SOURCE'!BW35,'FIN1-SOURCE'!BW50,'FIN1-SOURCE'!BW63)=0,ISNUMBER('FIN1-SOURCE'!BW75)),"",IF(OR('FIN1-SOURCE'!BX35="O",'FIN1-SOURCE'!BX50="O",'FIN1-SOURCE'!BX63="O"),"O",IF(AND('FIN1-SOURCE'!BX35='FIN1-SOURCE'!BX50,'FIN1-SOURCE'!BX50='FIN1-SOURCE'!BX63,OR('FIN1-SOURCE'!BX35="K",'FIN1-SOURCE'!BX35="W",'FIN1-SOURCE'!BX35="M")), UPPER('FIN1-SOURCE'!BX35),"")))</f>
        <v/>
      </c>
      <c r="J1838" s="281" t="s">
        <v>711</v>
      </c>
      <c r="K1838" s="280" t="str">
        <f>IF(AND(ISBLANK('FIN1-SOURCE'!BW75),$L$1838&lt;&gt;"M"),"",'FIN1-SOURCE'!BW75)</f>
        <v/>
      </c>
      <c r="L1838" s="280" t="str">
        <f>IF(ISBLANK('FIN1-SOURCE'!BX75),"",'FIN1-SOURCE'!BX75)</f>
        <v/>
      </c>
      <c r="M1838" s="257" t="str">
        <f t="shared" si="29"/>
        <v>OK</v>
      </c>
      <c r="N1838" s="15"/>
    </row>
    <row r="1839" spans="1:14" ht="45" x14ac:dyDescent="0.25">
      <c r="A1839" s="257" t="s">
        <v>834</v>
      </c>
      <c r="B1839" s="257" t="s">
        <v>4072</v>
      </c>
      <c r="C1839" s="257" t="s">
        <v>688</v>
      </c>
      <c r="D1839" s="277" t="s">
        <v>4073</v>
      </c>
      <c r="E1839" s="278" t="s">
        <v>711</v>
      </c>
      <c r="F1839" s="279" t="s">
        <v>688</v>
      </c>
      <c r="G1839" s="277" t="s">
        <v>4074</v>
      </c>
      <c r="H1839" s="280" t="str">
        <f>IF(OR(AND('FIN1-SOURCE'!BW36="",'FIN1-SOURCE'!BX36=""),AND('FIN1-SOURCE'!BW51="",'FIN1-SOURCE'!BX51=""),AND('FIN1-SOURCE'!BW64="",'FIN1-SOURCE'!BX64=""),AND('FIN1-SOURCE'!BX36="K",'FIN1-SOURCE'!BX51="K",'FIN1-SOURCE'!BX64="K"),OR('FIN1-SOURCE'!BX36="O",'FIN1-SOURCE'!BX51="O",'FIN1-SOURCE'!BX64="O")),"",SUM('FIN1-SOURCE'!BW36,'FIN1-SOURCE'!BW51,'FIN1-SOURCE'!BW64))</f>
        <v/>
      </c>
      <c r="I1839" s="280" t="str">
        <f>IF(AND(OR(AND('FIN1-SOURCE'!BX36="O",'FIN1-SOURCE'!BX51="O",'FIN1-SOURCE'!BX64="O"),AND('FIN1-SOURCE'!BX36="K",'FIN1-SOURCE'!BX51="K",'FIN1-SOURCE'!BX64="K")),SUM('FIN1-SOURCE'!BW36,'FIN1-SOURCE'!BW51,'FIN1-SOURCE'!BW64)=0,ISNUMBER('FIN1-SOURCE'!BW76)),"",IF(OR('FIN1-SOURCE'!BX36="O",'FIN1-SOURCE'!BX51="O",'FIN1-SOURCE'!BX64="O"),"O",IF(AND('FIN1-SOURCE'!BX36='FIN1-SOURCE'!BX51,'FIN1-SOURCE'!BX51='FIN1-SOURCE'!BX64,OR('FIN1-SOURCE'!BX36="K",'FIN1-SOURCE'!BX36="W",'FIN1-SOURCE'!BX36="M")), UPPER('FIN1-SOURCE'!BX36),"")))</f>
        <v/>
      </c>
      <c r="J1839" s="281" t="s">
        <v>711</v>
      </c>
      <c r="K1839" s="280" t="str">
        <f>IF(AND(ISBLANK('FIN1-SOURCE'!BW76),$L$1839&lt;&gt;"M"),"",'FIN1-SOURCE'!BW76)</f>
        <v/>
      </c>
      <c r="L1839" s="280" t="str">
        <f>IF(ISBLANK('FIN1-SOURCE'!BX76),"",'FIN1-SOURCE'!BX76)</f>
        <v/>
      </c>
      <c r="M1839" s="257" t="str">
        <f t="shared" si="29"/>
        <v>OK</v>
      </c>
      <c r="N1839" s="15"/>
    </row>
    <row r="1840" spans="1:14" ht="45" x14ac:dyDescent="0.25">
      <c r="A1840" s="257" t="s">
        <v>834</v>
      </c>
      <c r="B1840" s="257" t="s">
        <v>4075</v>
      </c>
      <c r="C1840" s="257" t="s">
        <v>688</v>
      </c>
      <c r="D1840" s="277" t="s">
        <v>4076</v>
      </c>
      <c r="E1840" s="278" t="s">
        <v>711</v>
      </c>
      <c r="F1840" s="279" t="s">
        <v>688</v>
      </c>
      <c r="G1840" s="277" t="s">
        <v>4077</v>
      </c>
      <c r="H1840" s="280" t="str">
        <f>IF(OR(AND('FIN1-SOURCE'!BW40="",'FIN1-SOURCE'!BX40=""),AND('FIN1-SOURCE'!BW53="",'FIN1-SOURCE'!BX53=""),AND('FIN1-SOURCE'!BW65="",'FIN1-SOURCE'!BX65=""),AND('FIN1-SOURCE'!BX40="K",'FIN1-SOURCE'!BX53="K",'FIN1-SOURCE'!BX65="K"),OR('FIN1-SOURCE'!BX40="O",'FIN1-SOURCE'!BX53="O",'FIN1-SOURCE'!BX65="O")),"",SUM('FIN1-SOURCE'!BW40,'FIN1-SOURCE'!BW53,'FIN1-SOURCE'!BW65))</f>
        <v/>
      </c>
      <c r="I1840" s="280" t="str">
        <f>IF(AND(OR(AND('FIN1-SOURCE'!BX40="O",'FIN1-SOURCE'!BX53="O",'FIN1-SOURCE'!BX65="O"),AND('FIN1-SOURCE'!BX40="K",'FIN1-SOURCE'!BX53="K",'FIN1-SOURCE'!BX65="K")),SUM('FIN1-SOURCE'!BW40,'FIN1-SOURCE'!BW53,'FIN1-SOURCE'!BW65)=0,ISNUMBER('FIN1-SOURCE'!BW79)),"",IF(OR('FIN1-SOURCE'!BX40="O",'FIN1-SOURCE'!BX53="O",'FIN1-SOURCE'!BX65="O"),"O",IF(AND('FIN1-SOURCE'!BX40='FIN1-SOURCE'!BX53,'FIN1-SOURCE'!BX53='FIN1-SOURCE'!BX65,OR('FIN1-SOURCE'!BX40="K",'FIN1-SOURCE'!BX40="W",'FIN1-SOURCE'!BX40="M")), UPPER('FIN1-SOURCE'!BX40),"")))</f>
        <v/>
      </c>
      <c r="J1840" s="281" t="s">
        <v>711</v>
      </c>
      <c r="K1840" s="280" t="str">
        <f>IF(AND(ISBLANK('FIN1-SOURCE'!BW79),$L$1840&lt;&gt;"M"),"",'FIN1-SOURCE'!BW79)</f>
        <v/>
      </c>
      <c r="L1840" s="280" t="str">
        <f>IF(ISBLANK('FIN1-SOURCE'!BX79),"",'FIN1-SOURCE'!BX79)</f>
        <v/>
      </c>
      <c r="M1840" s="257" t="str">
        <f t="shared" si="29"/>
        <v>OK</v>
      </c>
      <c r="N1840" s="15"/>
    </row>
    <row r="1841" spans="1:14" ht="45" x14ac:dyDescent="0.25">
      <c r="A1841" s="257" t="s">
        <v>834</v>
      </c>
      <c r="B1841" s="257" t="s">
        <v>4078</v>
      </c>
      <c r="C1841" s="257" t="s">
        <v>688</v>
      </c>
      <c r="D1841" s="277" t="s">
        <v>4079</v>
      </c>
      <c r="E1841" s="278" t="s">
        <v>711</v>
      </c>
      <c r="F1841" s="279" t="s">
        <v>688</v>
      </c>
      <c r="G1841" s="277" t="s">
        <v>4080</v>
      </c>
      <c r="H1841" s="280" t="str">
        <f>IF(OR(AND('FIN1-SOURCE'!BW41="",'FIN1-SOURCE'!BX41=""),AND('FIN1-SOURCE'!BW54="",'FIN1-SOURCE'!BX54=""),AND('FIN1-SOURCE'!BW66="",'FIN1-SOURCE'!BX66=""),AND('FIN1-SOURCE'!BX41="K",'FIN1-SOURCE'!BX54="K",'FIN1-SOURCE'!BX66="K"),OR('FIN1-SOURCE'!BX41="O",'FIN1-SOURCE'!BX54="O",'FIN1-SOURCE'!BX66="O")),"",SUM('FIN1-SOURCE'!BW41,'FIN1-SOURCE'!BW54,'FIN1-SOURCE'!BW66))</f>
        <v/>
      </c>
      <c r="I1841" s="280" t="str">
        <f>IF(AND(OR(AND('FIN1-SOURCE'!BX41="O",'FIN1-SOURCE'!BX54="O",'FIN1-SOURCE'!BX66="O"),AND('FIN1-SOURCE'!BX41="K",'FIN1-SOURCE'!BX54="K",'FIN1-SOURCE'!BX66="K")),SUM('FIN1-SOURCE'!BW41,'FIN1-SOURCE'!BW54,'FIN1-SOURCE'!BW66)=0,ISNUMBER('FIN1-SOURCE'!BW81)),"",IF(OR('FIN1-SOURCE'!BX41="O",'FIN1-SOURCE'!BX54="O",'FIN1-SOURCE'!BX66="O"),"O",IF(AND('FIN1-SOURCE'!BX41='FIN1-SOURCE'!BX54,'FIN1-SOURCE'!BX54='FIN1-SOURCE'!BX66,OR('FIN1-SOURCE'!BX41="K",'FIN1-SOURCE'!BX41="W",'FIN1-SOURCE'!BX41="M")), UPPER('FIN1-SOURCE'!BX41),"")))</f>
        <v/>
      </c>
      <c r="J1841" s="281" t="s">
        <v>711</v>
      </c>
      <c r="K1841" s="280" t="str">
        <f>IF(AND(ISBLANK('FIN1-SOURCE'!BW81),$L$1841&lt;&gt;"M"),"",'FIN1-SOURCE'!BW81)</f>
        <v/>
      </c>
      <c r="L1841" s="280" t="str">
        <f>IF(ISBLANK('FIN1-SOURCE'!BX81),"",'FIN1-SOURCE'!BX81)</f>
        <v/>
      </c>
      <c r="M1841" s="257" t="str">
        <f t="shared" ref="M1841:M1904" si="30">IF(AND(ISNUMBER(H1841),ISNUMBER(K1841)),IF(OR(ROUND(H1841,0)&lt;&gt;ROUND(K1841,0),I1841&lt;&gt;L1841),"Check","OK"),IF(OR(AND(H1841&lt;&gt;K1841,I1841&lt;&gt;"M",L1841&lt;&gt;"M"),I1841&lt;&gt;L1841),"Check","OK"))</f>
        <v>OK</v>
      </c>
      <c r="N1841" s="15"/>
    </row>
    <row r="1842" spans="1:14" ht="45" x14ac:dyDescent="0.25">
      <c r="A1842" s="257" t="s">
        <v>834</v>
      </c>
      <c r="B1842" s="257" t="s">
        <v>8289</v>
      </c>
      <c r="C1842" s="257" t="s">
        <v>688</v>
      </c>
      <c r="D1842" s="277" t="s">
        <v>4081</v>
      </c>
      <c r="E1842" s="278" t="s">
        <v>711</v>
      </c>
      <c r="F1842" s="279" t="s">
        <v>688</v>
      </c>
      <c r="G1842" s="277" t="s">
        <v>4084</v>
      </c>
      <c r="H1842" s="280" t="str">
        <f>IF(OR(AND('FIN1-SOURCE'!BW42="",'FIN1-SOURCE'!BX42=""),AND('FIN1-SOURCE'!BW55="",'FIN1-SOURCE'!BX55=""),AND('FIN1-SOURCE'!BW67="",'FIN1-SOURCE'!BX67=""),AND('FIN1-SOURCE'!BX42="K",'FIN1-SOURCE'!BX55="K",'FIN1-SOURCE'!BX67="K"),OR('FIN1-SOURCE'!BX42="O",'FIN1-SOURCE'!BX55="O",'FIN1-SOURCE'!BX67="O")),"",SUM('FIN1-SOURCE'!BW42,'FIN1-SOURCE'!BW55,'FIN1-SOURCE'!BW67))</f>
        <v/>
      </c>
      <c r="I1842" s="280" t="str">
        <f>IF(AND(OR(AND('FIN1-SOURCE'!BX42="O",'FIN1-SOURCE'!BX55="O",'FIN1-SOURCE'!BX67="O"),AND('FIN1-SOURCE'!BX42="K",'FIN1-SOURCE'!BX55="K",'FIN1-SOURCE'!BX67="K")),SUM('FIN1-SOURCE'!BW42,'FIN1-SOURCE'!BW55,'FIN1-SOURCE'!BW67)=0,ISNUMBER('FIN1-SOURCE'!BW83)),"",IF(OR('FIN1-SOURCE'!BX42="O",'FIN1-SOURCE'!BX55="O",'FIN1-SOURCE'!BX67="O"),"O",IF(AND('FIN1-SOURCE'!BX42='FIN1-SOURCE'!BX55,'FIN1-SOURCE'!BX55='FIN1-SOURCE'!BX67,OR('FIN1-SOURCE'!BX42="K",'FIN1-SOURCE'!BX42="W",'FIN1-SOURCE'!BX42="M")), UPPER('FIN1-SOURCE'!BX42),"")))</f>
        <v/>
      </c>
      <c r="J1842" s="281" t="s">
        <v>711</v>
      </c>
      <c r="K1842" s="280" t="str">
        <f>IF(AND(ISBLANK('FIN1-SOURCE'!BW83),$L$1842&lt;&gt;"M"),"",'FIN1-SOURCE'!BW83)</f>
        <v/>
      </c>
      <c r="L1842" s="280" t="str">
        <f>IF(ISBLANK('FIN1-SOURCE'!BX83),"",'FIN1-SOURCE'!BX83)</f>
        <v/>
      </c>
      <c r="M1842" s="257" t="str">
        <f t="shared" si="30"/>
        <v>OK</v>
      </c>
      <c r="N1842" s="15"/>
    </row>
    <row r="1843" spans="1:14" ht="45" x14ac:dyDescent="0.25">
      <c r="A1843" s="257" t="s">
        <v>834</v>
      </c>
      <c r="B1843" s="257" t="s">
        <v>8290</v>
      </c>
      <c r="C1843" s="257" t="s">
        <v>688</v>
      </c>
      <c r="D1843" s="277" t="s">
        <v>4083</v>
      </c>
      <c r="E1843" s="278" t="s">
        <v>711</v>
      </c>
      <c r="F1843" s="279" t="s">
        <v>688</v>
      </c>
      <c r="G1843" s="277" t="s">
        <v>4086</v>
      </c>
      <c r="H1843" s="280" t="str">
        <f>IF(OR(AND('FIN1-SOURCE'!BW43="",'FIN1-SOURCE'!BX43=""),AND('FIN1-SOURCE'!BW56="",'FIN1-SOURCE'!BX56=""),AND('FIN1-SOURCE'!BW68="",'FIN1-SOURCE'!BX68=""),AND('FIN1-SOURCE'!BX43="K",'FIN1-SOURCE'!BX56="K",'FIN1-SOURCE'!BX68="K"),OR('FIN1-SOURCE'!BX43="O",'FIN1-SOURCE'!BX56="O",'FIN1-SOURCE'!BX68="O")),"",SUM('FIN1-SOURCE'!BW43,'FIN1-SOURCE'!BW56,'FIN1-SOURCE'!BW68))</f>
        <v/>
      </c>
      <c r="I1843" s="280" t="str">
        <f>IF(AND(OR(AND('FIN1-SOURCE'!BX43="O",'FIN1-SOURCE'!BX56="O",'FIN1-SOURCE'!BX68="O"),AND('FIN1-SOURCE'!BX43="K",'FIN1-SOURCE'!BX56="K",'FIN1-SOURCE'!BX68="K")),SUM('FIN1-SOURCE'!BW43,'FIN1-SOURCE'!BW56,'FIN1-SOURCE'!BW68)=0,ISNUMBER('FIN1-SOURCE'!BW84)),"",IF(OR('FIN1-SOURCE'!BX43="O",'FIN1-SOURCE'!BX56="O",'FIN1-SOURCE'!BX68="O"),"O",IF(AND('FIN1-SOURCE'!BX43='FIN1-SOURCE'!BX56,'FIN1-SOURCE'!BX56='FIN1-SOURCE'!BX68,OR('FIN1-SOURCE'!BX43="K",'FIN1-SOURCE'!BX43="W",'FIN1-SOURCE'!BX43="M")), UPPER('FIN1-SOURCE'!BX43),"")))</f>
        <v/>
      </c>
      <c r="J1843" s="281" t="s">
        <v>711</v>
      </c>
      <c r="K1843" s="280" t="str">
        <f>IF(AND(ISBLANK('FIN1-SOURCE'!BW84),$L$1843&lt;&gt;"M"),"",'FIN1-SOURCE'!BW84)</f>
        <v/>
      </c>
      <c r="L1843" s="280" t="str">
        <f>IF(ISBLANK('FIN1-SOURCE'!BX84),"",'FIN1-SOURCE'!BX84)</f>
        <v/>
      </c>
      <c r="M1843" s="257" t="str">
        <f t="shared" si="30"/>
        <v>OK</v>
      </c>
      <c r="N1843" s="15"/>
    </row>
    <row r="1844" spans="1:14" ht="45" x14ac:dyDescent="0.25">
      <c r="A1844" s="257" t="s">
        <v>834</v>
      </c>
      <c r="B1844" s="257" t="s">
        <v>8291</v>
      </c>
      <c r="C1844" s="257" t="s">
        <v>688</v>
      </c>
      <c r="D1844" s="277" t="s">
        <v>4085</v>
      </c>
      <c r="E1844" s="278" t="s">
        <v>711</v>
      </c>
      <c r="F1844" s="279" t="s">
        <v>688</v>
      </c>
      <c r="G1844" s="277" t="s">
        <v>4087</v>
      </c>
      <c r="H1844" s="280" t="str">
        <f>IF(OR(AND('FIN1-SOURCE'!BW44="",'FIN1-SOURCE'!BX44=""),AND('FIN1-SOURCE'!BW57="",'FIN1-SOURCE'!BX57=""),AND('FIN1-SOURCE'!BW69="",'FIN1-SOURCE'!BX69=""),AND('FIN1-SOURCE'!BX44="K",'FIN1-SOURCE'!BX57="K",'FIN1-SOURCE'!BX69="K"),OR('FIN1-SOURCE'!BX44="O",'FIN1-SOURCE'!BX57="O",'FIN1-SOURCE'!BX69="O")),"",SUM('FIN1-SOURCE'!BW44,'FIN1-SOURCE'!BW57,'FIN1-SOURCE'!BW69))</f>
        <v/>
      </c>
      <c r="I1844" s="280" t="str">
        <f>IF(AND(OR(AND('FIN1-SOURCE'!BX44="O",'FIN1-SOURCE'!BX57="O",'FIN1-SOURCE'!BX69="O"),AND('FIN1-SOURCE'!BX44="K",'FIN1-SOURCE'!BX57="K",'FIN1-SOURCE'!BX69="K")),SUM('FIN1-SOURCE'!BW44,'FIN1-SOURCE'!BW57,'FIN1-SOURCE'!BW69)=0,ISNUMBER('FIN1-SOURCE'!BW85)),"",IF(OR('FIN1-SOURCE'!BX44="O",'FIN1-SOURCE'!BX57="O",'FIN1-SOURCE'!BX69="O"),"O",IF(AND('FIN1-SOURCE'!BX44='FIN1-SOURCE'!BX57,'FIN1-SOURCE'!BX57='FIN1-SOURCE'!BX69,OR('FIN1-SOURCE'!BX44="K",'FIN1-SOURCE'!BX44="W",'FIN1-SOURCE'!BX44="M")), UPPER('FIN1-SOURCE'!BX44),"")))</f>
        <v/>
      </c>
      <c r="J1844" s="281" t="s">
        <v>711</v>
      </c>
      <c r="K1844" s="280" t="str">
        <f>IF(AND(ISBLANK('FIN1-SOURCE'!BW85),$L$1844&lt;&gt;"M"),"",'FIN1-SOURCE'!BW85)</f>
        <v/>
      </c>
      <c r="L1844" s="280" t="str">
        <f>IF(ISBLANK('FIN1-SOURCE'!BX85),"",'FIN1-SOURCE'!BX85)</f>
        <v/>
      </c>
      <c r="M1844" s="257" t="str">
        <f t="shared" si="30"/>
        <v>OK</v>
      </c>
      <c r="N1844" s="15"/>
    </row>
    <row r="1845" spans="1:14" ht="33.75" x14ac:dyDescent="0.25">
      <c r="A1845" s="257" t="s">
        <v>834</v>
      </c>
      <c r="B1845" s="257" t="s">
        <v>8292</v>
      </c>
      <c r="C1845" s="257" t="s">
        <v>688</v>
      </c>
      <c r="D1845" s="277" t="s">
        <v>8293</v>
      </c>
      <c r="E1845" s="278" t="s">
        <v>711</v>
      </c>
      <c r="F1845" s="279" t="s">
        <v>688</v>
      </c>
      <c r="G1845" s="277" t="s">
        <v>6363</v>
      </c>
      <c r="H1845" s="280" t="str">
        <f>IF(OR(AND('FIN1-SOURCE'!BW75="",'FIN1-SOURCE'!BX75=""),AND('FIN1-SOURCE'!BW85="",'FIN1-SOURCE'!BX85=""),AND('FIN1-SOURCE'!BX75="K",'FIN1-SOURCE'!BX85="K"),OR('FIN1-SOURCE'!BX75="O",'FIN1-SOURCE'!BX85="O")),"",SUM('FIN1-SOURCE'!BW75,'FIN1-SOURCE'!BW85))</f>
        <v/>
      </c>
      <c r="I1845" s="280" t="str">
        <f>IF(AND(OR(AND('FIN1-SOURCE'!BX75="O",'FIN1-SOURCE'!BX85="O"),AND('FIN1-SOURCE'!BX75="K",'FIN1-SOURCE'!BX85="K")),SUM('FIN1-SOURCE'!BW75,'FIN1-SOURCE'!BW85)=0,ISNUMBER('FIN1-SOURCE'!BW86)),"",IF(OR('FIN1-SOURCE'!BX75="O",'FIN1-SOURCE'!BX85="O"),"O",IF(AND('FIN1-SOURCE'!BX75='FIN1-SOURCE'!BX85,OR('FIN1-SOURCE'!BX75="K",'FIN1-SOURCE'!BX75="W",'FIN1-SOURCE'!BX75="M")), UPPER('FIN1-SOURCE'!BX75),"")))</f>
        <v/>
      </c>
      <c r="J1845" s="281" t="s">
        <v>711</v>
      </c>
      <c r="K1845" s="280" t="str">
        <f>IF(AND(ISBLANK('FIN1-SOURCE'!BW86),$L$1845&lt;&gt;"M"),"",'FIN1-SOURCE'!BW86)</f>
        <v/>
      </c>
      <c r="L1845" s="280" t="str">
        <f>IF(ISBLANK('FIN1-SOURCE'!BX86),"",'FIN1-SOURCE'!BX86)</f>
        <v/>
      </c>
      <c r="M1845" s="257" t="str">
        <f t="shared" si="30"/>
        <v>OK</v>
      </c>
      <c r="N1845" s="15"/>
    </row>
    <row r="1846" spans="1:14" ht="33.75" x14ac:dyDescent="0.25">
      <c r="A1846" s="257" t="s">
        <v>834</v>
      </c>
      <c r="B1846" s="257" t="s">
        <v>8294</v>
      </c>
      <c r="C1846" s="257" t="s">
        <v>688</v>
      </c>
      <c r="D1846" s="277" t="s">
        <v>8295</v>
      </c>
      <c r="E1846" s="278" t="s">
        <v>711</v>
      </c>
      <c r="F1846" s="279" t="s">
        <v>688</v>
      </c>
      <c r="G1846" s="277" t="s">
        <v>4088</v>
      </c>
      <c r="H1846" s="280" t="str">
        <f>IF(OR(AND('FIN1-SOURCE'!BW88="",'FIN1-SOURCE'!BX88=""),AND('FIN1-SOURCE'!BW89="",'FIN1-SOURCE'!BX89=""),AND('FIN1-SOURCE'!BX88="K",'FIN1-SOURCE'!BX89="K"),OR('FIN1-SOURCE'!BX88="O",'FIN1-SOURCE'!BX89="O")),"",SUM('FIN1-SOURCE'!BW88,'FIN1-SOURCE'!BW89))</f>
        <v/>
      </c>
      <c r="I1846" s="280" t="str">
        <f>IF(AND(OR(AND('FIN1-SOURCE'!BX88="O",'FIN1-SOURCE'!BX89="O"),AND('FIN1-SOURCE'!BX88="K",'FIN1-SOURCE'!BX89="K")),SUM('FIN1-SOURCE'!BW88,'FIN1-SOURCE'!BW89)=0,ISNUMBER('FIN1-SOURCE'!BW90)),"",IF(OR('FIN1-SOURCE'!BX88="O",'FIN1-SOURCE'!BX89="O"),"O",IF(AND('FIN1-SOURCE'!BX88='FIN1-SOURCE'!BX89,OR('FIN1-SOURCE'!BX88="K",'FIN1-SOURCE'!BX88="W",'FIN1-SOURCE'!BX88="M")), UPPER('FIN1-SOURCE'!BX88),"")))</f>
        <v/>
      </c>
      <c r="J1846" s="281" t="s">
        <v>711</v>
      </c>
      <c r="K1846" s="280" t="str">
        <f>IF(AND(ISBLANK('FIN1-SOURCE'!BW90),$L$1846&lt;&gt;"M"),"",'FIN1-SOURCE'!BW90)</f>
        <v/>
      </c>
      <c r="L1846" s="280" t="str">
        <f>IF(ISBLANK('FIN1-SOURCE'!BX90),"",'FIN1-SOURCE'!BX90)</f>
        <v/>
      </c>
      <c r="M1846" s="257" t="str">
        <f t="shared" si="30"/>
        <v>OK</v>
      </c>
      <c r="N1846" s="15"/>
    </row>
    <row r="1847" spans="1:14" ht="33.75" x14ac:dyDescent="0.25">
      <c r="A1847" s="257" t="s">
        <v>834</v>
      </c>
      <c r="B1847" s="257" t="s">
        <v>8296</v>
      </c>
      <c r="C1847" s="257" t="s">
        <v>688</v>
      </c>
      <c r="D1847" s="277" t="s">
        <v>8297</v>
      </c>
      <c r="E1847" s="278" t="s">
        <v>711</v>
      </c>
      <c r="F1847" s="279" t="s">
        <v>688</v>
      </c>
      <c r="G1847" s="277" t="s">
        <v>8298</v>
      </c>
      <c r="H1847" s="280" t="str">
        <f>IF(OR(AND('FIN1-SOURCE'!BW87="",'FIN1-SOURCE'!BX87=""),AND('FIN1-SOURCE'!BW90="",'FIN1-SOURCE'!BX90=""),AND('FIN1-SOURCE'!BX87="K",'FIN1-SOURCE'!BX90="K"),OR('FIN1-SOURCE'!BX87="O",'FIN1-SOURCE'!BX90="O")),"",SUM('FIN1-SOURCE'!BW87,'FIN1-SOURCE'!BW90))</f>
        <v/>
      </c>
      <c r="I1847" s="280" t="str">
        <f>IF(AND(OR(AND('FIN1-SOURCE'!BX87="O",'FIN1-SOURCE'!BX90="O"),AND('FIN1-SOURCE'!BX87="K",'FIN1-SOURCE'!BX90="K")),SUM('FIN1-SOURCE'!BW87,'FIN1-SOURCE'!BW90)=0,ISNUMBER('FIN1-SOURCE'!BW91)),"",IF(OR('FIN1-SOURCE'!BX87="O",'FIN1-SOURCE'!BX90="O"),"O",IF(AND('FIN1-SOURCE'!BX87='FIN1-SOURCE'!BX90,OR('FIN1-SOURCE'!BX87="K",'FIN1-SOURCE'!BX87="W",'FIN1-SOURCE'!BX87="M")), UPPER('FIN1-SOURCE'!BX87),"")))</f>
        <v/>
      </c>
      <c r="J1847" s="281" t="s">
        <v>711</v>
      </c>
      <c r="K1847" s="280" t="str">
        <f>IF(AND(ISBLANK('FIN1-SOURCE'!BW91),$L$1847&lt;&gt;"M"),"",'FIN1-SOURCE'!BW91)</f>
        <v/>
      </c>
      <c r="L1847" s="280" t="str">
        <f>IF(ISBLANK('FIN1-SOURCE'!BX91),"",'FIN1-SOURCE'!BX91)</f>
        <v/>
      </c>
      <c r="M1847" s="257" t="str">
        <f t="shared" si="30"/>
        <v>OK</v>
      </c>
      <c r="N1847" s="15"/>
    </row>
    <row r="1848" spans="1:14" ht="45" x14ac:dyDescent="0.25">
      <c r="A1848" s="257" t="s">
        <v>834</v>
      </c>
      <c r="B1848" s="257" t="s">
        <v>8299</v>
      </c>
      <c r="C1848" s="257" t="s">
        <v>688</v>
      </c>
      <c r="D1848" s="277" t="s">
        <v>8300</v>
      </c>
      <c r="E1848" s="278" t="s">
        <v>711</v>
      </c>
      <c r="F1848" s="279" t="s">
        <v>688</v>
      </c>
      <c r="G1848" s="277" t="s">
        <v>4089</v>
      </c>
      <c r="H1848" s="280" t="str">
        <f>IF(OR(AND('FIN1-SOURCE'!BW93="",'FIN1-SOURCE'!BX93=""),AND('FIN1-SOURCE'!BW94="",'FIN1-SOURCE'!BX94=""),AND('FIN1-SOURCE'!BW95="",'FIN1-SOURCE'!BX95=""),AND('FIN1-SOURCE'!BX93="K",'FIN1-SOURCE'!BX94="K",'FIN1-SOURCE'!BX95="K"),OR('FIN1-SOURCE'!BX93="O",'FIN1-SOURCE'!BX94="O",'FIN1-SOURCE'!BX95="O")),"",SUM('FIN1-SOURCE'!BW93,'FIN1-SOURCE'!BW94,'FIN1-SOURCE'!BW95))</f>
        <v/>
      </c>
      <c r="I1848" s="280" t="str">
        <f>IF(AND(OR(AND('FIN1-SOURCE'!BX93="O",'FIN1-SOURCE'!BX94="O",'FIN1-SOURCE'!BX95="O"),AND('FIN1-SOURCE'!BX93="K",'FIN1-SOURCE'!BX94="K",'FIN1-SOURCE'!BX95="K")),SUM('FIN1-SOURCE'!BW93,'FIN1-SOURCE'!BW94,'FIN1-SOURCE'!BW95)=0,ISNUMBER('FIN1-SOURCE'!BW96)),"",IF(OR('FIN1-SOURCE'!BX93="O",'FIN1-SOURCE'!BX94="O",'FIN1-SOURCE'!BX95="O"),"O",IF(AND('FIN1-SOURCE'!BX93='FIN1-SOURCE'!BX94,'FIN1-SOURCE'!BX94='FIN1-SOURCE'!BX95,OR('FIN1-SOURCE'!BX93="K",'FIN1-SOURCE'!BX93="W",'FIN1-SOURCE'!BX93="M")), UPPER('FIN1-SOURCE'!BX93),"")))</f>
        <v/>
      </c>
      <c r="J1848" s="281" t="s">
        <v>711</v>
      </c>
      <c r="K1848" s="280" t="str">
        <f>IF(AND(ISBLANK('FIN1-SOURCE'!BW96),$L$1848&lt;&gt;"M"),"",'FIN1-SOURCE'!BW96)</f>
        <v/>
      </c>
      <c r="L1848" s="280" t="str">
        <f>IF(ISBLANK('FIN1-SOURCE'!BX96),"",'FIN1-SOURCE'!BX96)</f>
        <v/>
      </c>
      <c r="M1848" s="257" t="str">
        <f t="shared" si="30"/>
        <v>OK</v>
      </c>
      <c r="N1848" s="15"/>
    </row>
    <row r="1849" spans="1:14" ht="33.75" x14ac:dyDescent="0.25">
      <c r="A1849" s="257" t="s">
        <v>834</v>
      </c>
      <c r="B1849" s="257" t="s">
        <v>8301</v>
      </c>
      <c r="C1849" s="257" t="s">
        <v>688</v>
      </c>
      <c r="D1849" s="277" t="s">
        <v>8302</v>
      </c>
      <c r="E1849" s="278" t="s">
        <v>711</v>
      </c>
      <c r="F1849" s="279" t="s">
        <v>688</v>
      </c>
      <c r="G1849" s="277" t="s">
        <v>8303</v>
      </c>
      <c r="H1849" s="280" t="str">
        <f>IF(OR(AND('FIN1-SOURCE'!BW91="",'FIN1-SOURCE'!BX91=""),AND('FIN1-SOURCE'!BW96="",'FIN1-SOURCE'!BX96=""),AND('FIN1-SOURCE'!BX91="K",'FIN1-SOURCE'!BX96="K"),OR('FIN1-SOURCE'!BX91="O",'FIN1-SOURCE'!BX96="O")),"",SUM('FIN1-SOURCE'!BW91,'FIN1-SOURCE'!BW96))</f>
        <v/>
      </c>
      <c r="I1849" s="280" t="str">
        <f>IF(AND(OR(AND('FIN1-SOURCE'!BX91="O",'FIN1-SOURCE'!BX96="O"),AND('FIN1-SOURCE'!BX91="K",'FIN1-SOURCE'!BX96="K")),SUM('FIN1-SOURCE'!BW91,'FIN1-SOURCE'!BW96)=0,ISNUMBER('FIN1-SOURCE'!BW97)),"",IF(OR('FIN1-SOURCE'!BX91="O",'FIN1-SOURCE'!BX96="O"),"O",IF(AND('FIN1-SOURCE'!BX91='FIN1-SOURCE'!BX96,OR('FIN1-SOURCE'!BX91="K",'FIN1-SOURCE'!BX91="W",'FIN1-SOURCE'!BX91="M")), UPPER('FIN1-SOURCE'!BX91),"")))</f>
        <v/>
      </c>
      <c r="J1849" s="281" t="s">
        <v>711</v>
      </c>
      <c r="K1849" s="280" t="str">
        <f>IF(AND(ISBLANK('FIN1-SOURCE'!BW97),$L$1849&lt;&gt;"M"),"",'FIN1-SOURCE'!BW97)</f>
        <v/>
      </c>
      <c r="L1849" s="280" t="str">
        <f>IF(ISBLANK('FIN1-SOURCE'!BX97),"",'FIN1-SOURCE'!BX97)</f>
        <v/>
      </c>
      <c r="M1849" s="257" t="str">
        <f t="shared" si="30"/>
        <v>OK</v>
      </c>
      <c r="N1849" s="15"/>
    </row>
    <row r="1850" spans="1:14" ht="33.75" x14ac:dyDescent="0.25">
      <c r="A1850" s="257" t="s">
        <v>834</v>
      </c>
      <c r="B1850" s="257" t="s">
        <v>8304</v>
      </c>
      <c r="C1850" s="257" t="s">
        <v>688</v>
      </c>
      <c r="D1850" s="277" t="s">
        <v>8305</v>
      </c>
      <c r="E1850" s="278" t="s">
        <v>711</v>
      </c>
      <c r="F1850" s="279" t="s">
        <v>688</v>
      </c>
      <c r="G1850" s="277" t="s">
        <v>4090</v>
      </c>
      <c r="H1850" s="280" t="str">
        <f>IF(OR(AND('FIN1-SOURCE'!BW99="",'FIN1-SOURCE'!BX99=""),AND('FIN1-SOURCE'!BW100="",'FIN1-SOURCE'!BX100=""),AND('FIN1-SOURCE'!BX99="K",'FIN1-SOURCE'!BX100="K"),OR('FIN1-SOURCE'!BX99="O",'FIN1-SOURCE'!BX100="O")),"",SUM('FIN1-SOURCE'!BW99,'FIN1-SOURCE'!BW100))</f>
        <v/>
      </c>
      <c r="I1850" s="280" t="str">
        <f>IF(AND(OR(AND('FIN1-SOURCE'!BX99="O",'FIN1-SOURCE'!BX100="O"),AND('FIN1-SOURCE'!BX99="K",'FIN1-SOURCE'!BX100="K")),SUM('FIN1-SOURCE'!BW99,'FIN1-SOURCE'!BW100)=0,ISNUMBER('FIN1-SOURCE'!BW101)),"",IF(OR('FIN1-SOURCE'!BX99="O",'FIN1-SOURCE'!BX100="O"),"O",IF(AND('FIN1-SOURCE'!BX99='FIN1-SOURCE'!BX100,OR('FIN1-SOURCE'!BX99="K",'FIN1-SOURCE'!BX99="W",'FIN1-SOURCE'!BX99="M")), UPPER('FIN1-SOURCE'!BX99),"")))</f>
        <v/>
      </c>
      <c r="J1850" s="281" t="s">
        <v>711</v>
      </c>
      <c r="K1850" s="280" t="str">
        <f>IF(AND(ISBLANK('FIN1-SOURCE'!BW101),$L$1850&lt;&gt;"M"),"",'FIN1-SOURCE'!BW101)</f>
        <v/>
      </c>
      <c r="L1850" s="280" t="str">
        <f>IF(ISBLANK('FIN1-SOURCE'!BX101),"",'FIN1-SOURCE'!BX101)</f>
        <v/>
      </c>
      <c r="M1850" s="257" t="str">
        <f t="shared" si="30"/>
        <v>OK</v>
      </c>
      <c r="N1850" s="15"/>
    </row>
    <row r="1851" spans="1:14" ht="33.75" x14ac:dyDescent="0.25">
      <c r="A1851" s="257" t="s">
        <v>834</v>
      </c>
      <c r="B1851" s="257" t="s">
        <v>8306</v>
      </c>
      <c r="C1851" s="257" t="s">
        <v>688</v>
      </c>
      <c r="D1851" s="277" t="s">
        <v>8307</v>
      </c>
      <c r="E1851" s="278" t="s">
        <v>711</v>
      </c>
      <c r="F1851" s="279" t="s">
        <v>688</v>
      </c>
      <c r="G1851" s="277" t="s">
        <v>8308</v>
      </c>
      <c r="H1851" s="280" t="str">
        <f>IF(OR(AND('FIN1-SOURCE'!BW98="",'FIN1-SOURCE'!BX98=""),AND('FIN1-SOURCE'!BW101="",'FIN1-SOURCE'!BX101=""),AND('FIN1-SOURCE'!BX98="K",'FIN1-SOURCE'!BX101="K"),OR('FIN1-SOURCE'!BX98="O",'FIN1-SOURCE'!BX101="O")),"",SUM('FIN1-SOURCE'!BW98,'FIN1-SOURCE'!BW101))</f>
        <v/>
      </c>
      <c r="I1851" s="280" t="str">
        <f>IF(AND(OR(AND('FIN1-SOURCE'!BX98="O",'FIN1-SOURCE'!BX101="O"),AND('FIN1-SOURCE'!BX98="K",'FIN1-SOURCE'!BX101="K")),SUM('FIN1-SOURCE'!BW98,'FIN1-SOURCE'!BW101)=0,ISNUMBER('FIN1-SOURCE'!BW102)),"",IF(OR('FIN1-SOURCE'!BX98="O",'FIN1-SOURCE'!BX101="O"),"O",IF(AND('FIN1-SOURCE'!BX98='FIN1-SOURCE'!BX101,OR('FIN1-SOURCE'!BX98="K",'FIN1-SOURCE'!BX98="W",'FIN1-SOURCE'!BX98="M")), UPPER('FIN1-SOURCE'!BX98),"")))</f>
        <v/>
      </c>
      <c r="J1851" s="281" t="s">
        <v>711</v>
      </c>
      <c r="K1851" s="280" t="str">
        <f>IF(AND(ISBLANK('FIN1-SOURCE'!BW102),$L$1851&lt;&gt;"M"),"",'FIN1-SOURCE'!BW102)</f>
        <v/>
      </c>
      <c r="L1851" s="280" t="str">
        <f>IF(ISBLANK('FIN1-SOURCE'!BX102),"",'FIN1-SOURCE'!BX102)</f>
        <v/>
      </c>
      <c r="M1851" s="257" t="str">
        <f t="shared" si="30"/>
        <v>OK</v>
      </c>
      <c r="N1851" s="15"/>
    </row>
    <row r="1852" spans="1:14" ht="45" x14ac:dyDescent="0.25">
      <c r="A1852" s="257" t="s">
        <v>834</v>
      </c>
      <c r="B1852" s="257" t="s">
        <v>8309</v>
      </c>
      <c r="C1852" s="257" t="s">
        <v>688</v>
      </c>
      <c r="D1852" s="277" t="s">
        <v>8310</v>
      </c>
      <c r="E1852" s="278" t="s">
        <v>711</v>
      </c>
      <c r="F1852" s="279" t="s">
        <v>688</v>
      </c>
      <c r="G1852" s="277" t="s">
        <v>4091</v>
      </c>
      <c r="H1852" s="280" t="str">
        <f>IF(OR(AND('FIN1-SOURCE'!BW104="",'FIN1-SOURCE'!BX104=""),AND('FIN1-SOURCE'!BW105="",'FIN1-SOURCE'!BX105=""),AND('FIN1-SOURCE'!BW106="",'FIN1-SOURCE'!BX106=""),AND('FIN1-SOURCE'!BX104="K",'FIN1-SOURCE'!BX105="K",'FIN1-SOURCE'!BX106="K"),OR('FIN1-SOURCE'!BX104="O",'FIN1-SOURCE'!BX105="O",'FIN1-SOURCE'!BX106="O")),"",SUM('FIN1-SOURCE'!BW104,'FIN1-SOURCE'!BW105,'FIN1-SOURCE'!BW106))</f>
        <v/>
      </c>
      <c r="I1852" s="280" t="str">
        <f>IF(AND(OR(AND('FIN1-SOURCE'!BX104="O",'FIN1-SOURCE'!BX105="O",'FIN1-SOURCE'!BX106="O"),AND('FIN1-SOURCE'!BX104="K",'FIN1-SOURCE'!BX105="K",'FIN1-SOURCE'!BX106="K")),SUM('FIN1-SOURCE'!BW104,'FIN1-SOURCE'!BW105,'FIN1-SOURCE'!BW106)=0,ISNUMBER('FIN1-SOURCE'!BW107)),"",IF(OR('FIN1-SOURCE'!BX104="O",'FIN1-SOURCE'!BX105="O",'FIN1-SOURCE'!BX106="O"),"O",IF(AND('FIN1-SOURCE'!BX104='FIN1-SOURCE'!BX105,'FIN1-SOURCE'!BX105='FIN1-SOURCE'!BX106,OR('FIN1-SOURCE'!BX104="K",'FIN1-SOURCE'!BX104="W",'FIN1-SOURCE'!BX104="M")), UPPER('FIN1-SOURCE'!BX104),"")))</f>
        <v/>
      </c>
      <c r="J1852" s="281" t="s">
        <v>711</v>
      </c>
      <c r="K1852" s="280" t="str">
        <f>IF(AND(ISBLANK('FIN1-SOURCE'!BW107),$L$1852&lt;&gt;"M"),"",'FIN1-SOURCE'!BW107)</f>
        <v/>
      </c>
      <c r="L1852" s="280" t="str">
        <f>IF(ISBLANK('FIN1-SOURCE'!BX107),"",'FIN1-SOURCE'!BX107)</f>
        <v/>
      </c>
      <c r="M1852" s="257" t="str">
        <f t="shared" si="30"/>
        <v>OK</v>
      </c>
      <c r="N1852" s="15"/>
    </row>
    <row r="1853" spans="1:14" ht="33.75" x14ac:dyDescent="0.25">
      <c r="A1853" s="257" t="s">
        <v>834</v>
      </c>
      <c r="B1853" s="257" t="s">
        <v>8311</v>
      </c>
      <c r="C1853" s="257" t="s">
        <v>688</v>
      </c>
      <c r="D1853" s="277" t="s">
        <v>8312</v>
      </c>
      <c r="E1853" s="278" t="s">
        <v>711</v>
      </c>
      <c r="F1853" s="279" t="s">
        <v>688</v>
      </c>
      <c r="G1853" s="277" t="s">
        <v>8313</v>
      </c>
      <c r="H1853" s="280" t="str">
        <f>IF(OR(AND('FIN1-SOURCE'!BW102="",'FIN1-SOURCE'!BX102=""),AND('FIN1-SOURCE'!BW107="",'FIN1-SOURCE'!BX107=""),AND('FIN1-SOURCE'!BX102="K",'FIN1-SOURCE'!BX107="K"),OR('FIN1-SOURCE'!BX102="O",'FIN1-SOURCE'!BX107="O")),"",SUM('FIN1-SOURCE'!BW102,'FIN1-SOURCE'!BW107))</f>
        <v/>
      </c>
      <c r="I1853" s="280" t="str">
        <f>IF(AND(OR(AND('FIN1-SOURCE'!BX102="O",'FIN1-SOURCE'!BX107="O"),AND('FIN1-SOURCE'!BX102="K",'FIN1-SOURCE'!BX107="K")),SUM('FIN1-SOURCE'!BW102,'FIN1-SOURCE'!BW107)=0,ISNUMBER('FIN1-SOURCE'!BW108)),"",IF(OR('FIN1-SOURCE'!BX102="O",'FIN1-SOURCE'!BX107="O"),"O",IF(AND('FIN1-SOURCE'!BX102='FIN1-SOURCE'!BX107,OR('FIN1-SOURCE'!BX102="K",'FIN1-SOURCE'!BX102="W",'FIN1-SOURCE'!BX102="M")), UPPER('FIN1-SOURCE'!BX102),"")))</f>
        <v/>
      </c>
      <c r="J1853" s="281" t="s">
        <v>711</v>
      </c>
      <c r="K1853" s="280" t="str">
        <f>IF(AND(ISBLANK('FIN1-SOURCE'!BW108),$L$1853&lt;&gt;"M"),"",'FIN1-SOURCE'!BW108)</f>
        <v/>
      </c>
      <c r="L1853" s="280" t="str">
        <f>IF(ISBLANK('FIN1-SOURCE'!BX108),"",'FIN1-SOURCE'!BX108)</f>
        <v/>
      </c>
      <c r="M1853" s="257" t="str">
        <f t="shared" si="30"/>
        <v>OK</v>
      </c>
      <c r="N1853" s="15"/>
    </row>
    <row r="1854" spans="1:14" ht="33.75" x14ac:dyDescent="0.25">
      <c r="A1854" s="257" t="s">
        <v>834</v>
      </c>
      <c r="B1854" s="257" t="s">
        <v>8314</v>
      </c>
      <c r="C1854" s="257" t="s">
        <v>688</v>
      </c>
      <c r="D1854" s="277" t="s">
        <v>8315</v>
      </c>
      <c r="E1854" s="278" t="s">
        <v>711</v>
      </c>
      <c r="F1854" s="279" t="s">
        <v>688</v>
      </c>
      <c r="G1854" s="277" t="s">
        <v>4092</v>
      </c>
      <c r="H1854" s="280" t="str">
        <f>IF(OR(AND('FIN1-SOURCE'!BW110="",'FIN1-SOURCE'!BX110=""),AND('FIN1-SOURCE'!BW111="",'FIN1-SOURCE'!BX111=""),AND('FIN1-SOURCE'!BX110="K",'FIN1-SOURCE'!BX111="K"),OR('FIN1-SOURCE'!BX110="O",'FIN1-SOURCE'!BX111="O")),"",SUM('FIN1-SOURCE'!BW110,'FIN1-SOURCE'!BW111))</f>
        <v/>
      </c>
      <c r="I1854" s="280" t="str">
        <f>IF(AND(OR(AND('FIN1-SOURCE'!BX110="O",'FIN1-SOURCE'!BX111="O"),AND('FIN1-SOURCE'!BX110="K",'FIN1-SOURCE'!BX111="K")),SUM('FIN1-SOURCE'!BW110,'FIN1-SOURCE'!BW111)=0,ISNUMBER('FIN1-SOURCE'!BW112)),"",IF(OR('FIN1-SOURCE'!BX110="O",'FIN1-SOURCE'!BX111="O"),"O",IF(AND('FIN1-SOURCE'!BX110='FIN1-SOURCE'!BX111,OR('FIN1-SOURCE'!BX110="K",'FIN1-SOURCE'!BX110="W",'FIN1-SOURCE'!BX110="M")), UPPER('FIN1-SOURCE'!BX110),"")))</f>
        <v/>
      </c>
      <c r="J1854" s="281" t="s">
        <v>711</v>
      </c>
      <c r="K1854" s="280" t="str">
        <f>IF(AND(ISBLANK('FIN1-SOURCE'!BW112),$L$1854&lt;&gt;"M"),"",'FIN1-SOURCE'!BW112)</f>
        <v/>
      </c>
      <c r="L1854" s="280" t="str">
        <f>IF(ISBLANK('FIN1-SOURCE'!BX112),"",'FIN1-SOURCE'!BX112)</f>
        <v/>
      </c>
      <c r="M1854" s="257" t="str">
        <f t="shared" si="30"/>
        <v>OK</v>
      </c>
      <c r="N1854" s="15"/>
    </row>
    <row r="1855" spans="1:14" ht="33.75" x14ac:dyDescent="0.25">
      <c r="A1855" s="257" t="s">
        <v>834</v>
      </c>
      <c r="B1855" s="257" t="s">
        <v>8316</v>
      </c>
      <c r="C1855" s="257" t="s">
        <v>688</v>
      </c>
      <c r="D1855" s="277" t="s">
        <v>8317</v>
      </c>
      <c r="E1855" s="278" t="s">
        <v>711</v>
      </c>
      <c r="F1855" s="279" t="s">
        <v>688</v>
      </c>
      <c r="G1855" s="277" t="s">
        <v>8318</v>
      </c>
      <c r="H1855" s="280" t="str">
        <f>IF(OR(AND('FIN1-SOURCE'!BW109="",'FIN1-SOURCE'!BX109=""),AND('FIN1-SOURCE'!BW112="",'FIN1-SOURCE'!BX112=""),AND('FIN1-SOURCE'!BX109="K",'FIN1-SOURCE'!BX112="K"),OR('FIN1-SOURCE'!BX109="O",'FIN1-SOURCE'!BX112="O")),"",SUM('FIN1-SOURCE'!BW109,'FIN1-SOURCE'!BW112))</f>
        <v/>
      </c>
      <c r="I1855" s="280" t="str">
        <f>IF(AND(OR(AND('FIN1-SOURCE'!BX109="O",'FIN1-SOURCE'!BX112="O"),AND('FIN1-SOURCE'!BX109="K",'FIN1-SOURCE'!BX112="K")),SUM('FIN1-SOURCE'!BW109,'FIN1-SOURCE'!BW112)=0,ISNUMBER('FIN1-SOURCE'!BW113)),"",IF(OR('FIN1-SOURCE'!BX109="O",'FIN1-SOURCE'!BX112="O"),"O",IF(AND('FIN1-SOURCE'!BX109='FIN1-SOURCE'!BX112,OR('FIN1-SOURCE'!BX109="K",'FIN1-SOURCE'!BX109="W",'FIN1-SOURCE'!BX109="M")), UPPER('FIN1-SOURCE'!BX109),"")))</f>
        <v/>
      </c>
      <c r="J1855" s="281" t="s">
        <v>711</v>
      </c>
      <c r="K1855" s="280" t="str">
        <f>IF(AND(ISBLANK('FIN1-SOURCE'!BW113),$L$1855&lt;&gt;"M"),"",'FIN1-SOURCE'!BW113)</f>
        <v/>
      </c>
      <c r="L1855" s="280" t="str">
        <f>IF(ISBLANK('FIN1-SOURCE'!BX113),"",'FIN1-SOURCE'!BX113)</f>
        <v/>
      </c>
      <c r="M1855" s="257" t="str">
        <f t="shared" si="30"/>
        <v>OK</v>
      </c>
      <c r="N1855" s="15"/>
    </row>
    <row r="1856" spans="1:14" ht="33.75" x14ac:dyDescent="0.25">
      <c r="A1856" s="257" t="s">
        <v>834</v>
      </c>
      <c r="B1856" s="257" t="s">
        <v>8319</v>
      </c>
      <c r="C1856" s="257" t="s">
        <v>688</v>
      </c>
      <c r="D1856" s="277" t="s">
        <v>8320</v>
      </c>
      <c r="E1856" s="278" t="s">
        <v>711</v>
      </c>
      <c r="F1856" s="279" t="s">
        <v>688</v>
      </c>
      <c r="G1856" s="277" t="s">
        <v>4093</v>
      </c>
      <c r="H1856" s="280" t="str">
        <f>IF(OR(AND('FIN1-SOURCE'!BW117="",'FIN1-SOURCE'!BX117=""),AND('FIN1-SOURCE'!BW118="",'FIN1-SOURCE'!BX118=""),AND('FIN1-SOURCE'!BX117="K",'FIN1-SOURCE'!BX118="K"),OR('FIN1-SOURCE'!BX117="O",'FIN1-SOURCE'!BX118="O")),"",SUM('FIN1-SOURCE'!BW117,'FIN1-SOURCE'!BW118))</f>
        <v/>
      </c>
      <c r="I1856" s="280" t="str">
        <f>IF(AND(OR(AND('FIN1-SOURCE'!BX117="O",'FIN1-SOURCE'!BX118="O"),AND('FIN1-SOURCE'!BX117="K",'FIN1-SOURCE'!BX118="K")),SUM('FIN1-SOURCE'!BW117,'FIN1-SOURCE'!BW118)=0,ISNUMBER('FIN1-SOURCE'!BW119)),"",IF(OR('FIN1-SOURCE'!BX117="O",'FIN1-SOURCE'!BX118="O"),"O",IF(AND('FIN1-SOURCE'!BX117='FIN1-SOURCE'!BX118,OR('FIN1-SOURCE'!BX117="K",'FIN1-SOURCE'!BX117="W",'FIN1-SOURCE'!BX117="M")), UPPER('FIN1-SOURCE'!BX117),"")))</f>
        <v/>
      </c>
      <c r="J1856" s="281" t="s">
        <v>711</v>
      </c>
      <c r="K1856" s="280" t="str">
        <f>IF(AND(ISBLANK('FIN1-SOURCE'!BW119),$L$1856&lt;&gt;"M"),"",'FIN1-SOURCE'!BW119)</f>
        <v/>
      </c>
      <c r="L1856" s="280" t="str">
        <f>IF(ISBLANK('FIN1-SOURCE'!BX119),"",'FIN1-SOURCE'!BX119)</f>
        <v/>
      </c>
      <c r="M1856" s="257" t="str">
        <f t="shared" si="30"/>
        <v>OK</v>
      </c>
      <c r="N1856" s="15"/>
    </row>
    <row r="1857" spans="1:14" ht="33.75" x14ac:dyDescent="0.25">
      <c r="A1857" s="257" t="s">
        <v>834</v>
      </c>
      <c r="B1857" s="257" t="s">
        <v>8321</v>
      </c>
      <c r="C1857" s="257" t="s">
        <v>688</v>
      </c>
      <c r="D1857" s="277" t="s">
        <v>8322</v>
      </c>
      <c r="E1857" s="278" t="s">
        <v>711</v>
      </c>
      <c r="F1857" s="279" t="s">
        <v>688</v>
      </c>
      <c r="G1857" s="277" t="s">
        <v>4094</v>
      </c>
      <c r="H1857" s="280" t="str">
        <f>IF(OR(AND('FIN1-SOURCE'!BW113="",'FIN1-SOURCE'!BX113=""),AND('FIN1-SOURCE'!BW119="",'FIN1-SOURCE'!BX119=""),AND('FIN1-SOURCE'!BX113="K",'FIN1-SOURCE'!BX119="K"),OR('FIN1-SOURCE'!BX113="O",'FIN1-SOURCE'!BX119="O")),"",SUM('FIN1-SOURCE'!BW113,'FIN1-SOURCE'!BW119))</f>
        <v/>
      </c>
      <c r="I1857" s="280" t="str">
        <f>IF(AND(OR(AND('FIN1-SOURCE'!BX113="O",'FIN1-SOURCE'!BX119="O"),AND('FIN1-SOURCE'!BX113="K",'FIN1-SOURCE'!BX119="K")),SUM('FIN1-SOURCE'!BW113,'FIN1-SOURCE'!BW119)=0,ISNUMBER('FIN1-SOURCE'!BW120)),"",IF(OR('FIN1-SOURCE'!BX113="O",'FIN1-SOURCE'!BX119="O"),"O",IF(AND('FIN1-SOURCE'!BX113='FIN1-SOURCE'!BX119,OR('FIN1-SOURCE'!BX113="K",'FIN1-SOURCE'!BX113="W",'FIN1-SOURCE'!BX113="M")), UPPER('FIN1-SOURCE'!BX113),"")))</f>
        <v/>
      </c>
      <c r="J1857" s="281" t="s">
        <v>711</v>
      </c>
      <c r="K1857" s="280" t="str">
        <f>IF(AND(ISBLANK('FIN1-SOURCE'!BW120),$L$1857&lt;&gt;"M"),"",'FIN1-SOURCE'!BW120)</f>
        <v/>
      </c>
      <c r="L1857" s="280" t="str">
        <f>IF(ISBLANK('FIN1-SOURCE'!BX120),"",'FIN1-SOURCE'!BX120)</f>
        <v/>
      </c>
      <c r="M1857" s="257" t="str">
        <f t="shared" si="30"/>
        <v>OK</v>
      </c>
      <c r="N1857" s="15"/>
    </row>
    <row r="1858" spans="1:14" ht="33.75" x14ac:dyDescent="0.25">
      <c r="A1858" s="257" t="s">
        <v>834</v>
      </c>
      <c r="B1858" s="257" t="s">
        <v>4095</v>
      </c>
      <c r="C1858" s="257" t="s">
        <v>688</v>
      </c>
      <c r="D1858" s="277" t="s">
        <v>4096</v>
      </c>
      <c r="E1858" s="278" t="s">
        <v>711</v>
      </c>
      <c r="F1858" s="279" t="s">
        <v>688</v>
      </c>
      <c r="G1858" s="277" t="s">
        <v>4097</v>
      </c>
      <c r="H1858" s="280" t="str">
        <f>IF(OR(AND('FIN1-SOURCE'!BW98="",'FIN1-SOURCE'!BX98=""),AND('FIN1-SOURCE'!BW109="",'FIN1-SOURCE'!BX109=""),AND('FIN1-SOURCE'!BX98="K",'FIN1-SOURCE'!BX109="K"),OR('FIN1-SOURCE'!BX98="O",'FIN1-SOURCE'!BX109="O")),"",SUM('FIN1-SOURCE'!BW98,'FIN1-SOURCE'!BW109))</f>
        <v/>
      </c>
      <c r="I1858" s="280" t="str">
        <f>IF(AND(OR(AND('FIN1-SOURCE'!BX98="O",'FIN1-SOURCE'!BX109="O"),AND('FIN1-SOURCE'!BX98="K",'FIN1-SOURCE'!BX109="K")),SUM('FIN1-SOURCE'!BW98,'FIN1-SOURCE'!BW109)=0,ISNUMBER('FIN1-SOURCE'!BW121)),"",IF(OR('FIN1-SOURCE'!BX98="O",'FIN1-SOURCE'!BX109="O"),"O",IF(AND('FIN1-SOURCE'!BX98='FIN1-SOURCE'!BX109,OR('FIN1-SOURCE'!BX98="K",'FIN1-SOURCE'!BX98="W",'FIN1-SOURCE'!BX98="M")), UPPER('FIN1-SOURCE'!BX98),"")))</f>
        <v/>
      </c>
      <c r="J1858" s="281" t="s">
        <v>711</v>
      </c>
      <c r="K1858" s="280" t="str">
        <f>IF(AND(ISBLANK('FIN1-SOURCE'!BW121),$L$1858&lt;&gt;"M"),"",'FIN1-SOURCE'!BW121)</f>
        <v/>
      </c>
      <c r="L1858" s="280" t="str">
        <f>IF(ISBLANK('FIN1-SOURCE'!BX121),"",'FIN1-SOURCE'!BX121)</f>
        <v/>
      </c>
      <c r="M1858" s="257" t="str">
        <f t="shared" si="30"/>
        <v>OK</v>
      </c>
      <c r="N1858" s="15"/>
    </row>
    <row r="1859" spans="1:14" ht="33.75" x14ac:dyDescent="0.25">
      <c r="A1859" s="257" t="s">
        <v>834</v>
      </c>
      <c r="B1859" s="257" t="s">
        <v>4098</v>
      </c>
      <c r="C1859" s="257" t="s">
        <v>688</v>
      </c>
      <c r="D1859" s="277" t="s">
        <v>4099</v>
      </c>
      <c r="E1859" s="278" t="s">
        <v>711</v>
      </c>
      <c r="F1859" s="279" t="s">
        <v>688</v>
      </c>
      <c r="G1859" s="277" t="s">
        <v>4100</v>
      </c>
      <c r="H1859" s="280" t="str">
        <f>IF(OR(AND('FIN1-SOURCE'!BW99="",'FIN1-SOURCE'!BX99=""),AND('FIN1-SOURCE'!BW110="",'FIN1-SOURCE'!BX110=""),AND('FIN1-SOURCE'!BX99="K",'FIN1-SOURCE'!BX110="K"),OR('FIN1-SOURCE'!BX99="O",'FIN1-SOURCE'!BX110="O")),"",SUM('FIN1-SOURCE'!BW99,'FIN1-SOURCE'!BW110))</f>
        <v/>
      </c>
      <c r="I1859" s="280" t="str">
        <f>IF(AND(OR(AND('FIN1-SOURCE'!BX99="O",'FIN1-SOURCE'!BX110="O"),AND('FIN1-SOURCE'!BX99="K",'FIN1-SOURCE'!BX110="K")),SUM('FIN1-SOURCE'!BW99,'FIN1-SOURCE'!BW110)=0,ISNUMBER('FIN1-SOURCE'!BW122)),"",IF(OR('FIN1-SOURCE'!BX99="O",'FIN1-SOURCE'!BX110="O"),"O",IF(AND('FIN1-SOURCE'!BX99='FIN1-SOURCE'!BX110,OR('FIN1-SOURCE'!BX99="K",'FIN1-SOURCE'!BX99="W",'FIN1-SOURCE'!BX99="M")), UPPER('FIN1-SOURCE'!BX99),"")))</f>
        <v/>
      </c>
      <c r="J1859" s="281" t="s">
        <v>711</v>
      </c>
      <c r="K1859" s="280" t="str">
        <f>IF(AND(ISBLANK('FIN1-SOURCE'!BW122),$L$1859&lt;&gt;"M"),"",'FIN1-SOURCE'!BW122)</f>
        <v/>
      </c>
      <c r="L1859" s="280" t="str">
        <f>IF(ISBLANK('FIN1-SOURCE'!BX122),"",'FIN1-SOURCE'!BX122)</f>
        <v/>
      </c>
      <c r="M1859" s="257" t="str">
        <f t="shared" si="30"/>
        <v>OK</v>
      </c>
      <c r="N1859" s="15"/>
    </row>
    <row r="1860" spans="1:14" ht="33.75" x14ac:dyDescent="0.25">
      <c r="A1860" s="257" t="s">
        <v>834</v>
      </c>
      <c r="B1860" s="257" t="s">
        <v>4101</v>
      </c>
      <c r="C1860" s="257" t="s">
        <v>688</v>
      </c>
      <c r="D1860" s="277" t="s">
        <v>4102</v>
      </c>
      <c r="E1860" s="278" t="s">
        <v>711</v>
      </c>
      <c r="F1860" s="279" t="s">
        <v>688</v>
      </c>
      <c r="G1860" s="277" t="s">
        <v>4103</v>
      </c>
      <c r="H1860" s="280" t="str">
        <f>IF(OR(AND('FIN1-SOURCE'!BW100="",'FIN1-SOURCE'!BX100=""),AND('FIN1-SOURCE'!BW111="",'FIN1-SOURCE'!BX111=""),AND('FIN1-SOURCE'!BX100="K",'FIN1-SOURCE'!BX111="K"),OR('FIN1-SOURCE'!BX100="O",'FIN1-SOURCE'!BX111="O")),"",SUM('FIN1-SOURCE'!BW100,'FIN1-SOURCE'!BW111))</f>
        <v/>
      </c>
      <c r="I1860" s="280" t="str">
        <f>IF(AND(OR(AND('FIN1-SOURCE'!BX100="O",'FIN1-SOURCE'!BX111="O"),AND('FIN1-SOURCE'!BX100="K",'FIN1-SOURCE'!BX111="K")),SUM('FIN1-SOURCE'!BW100,'FIN1-SOURCE'!BW111)=0,ISNUMBER('FIN1-SOURCE'!BW123)),"",IF(OR('FIN1-SOURCE'!BX100="O",'FIN1-SOURCE'!BX111="O"),"O",IF(AND('FIN1-SOURCE'!BX100='FIN1-SOURCE'!BX111,OR('FIN1-SOURCE'!BX100="K",'FIN1-SOURCE'!BX100="W",'FIN1-SOURCE'!BX100="M")), UPPER('FIN1-SOURCE'!BX100),"")))</f>
        <v/>
      </c>
      <c r="J1860" s="281" t="s">
        <v>711</v>
      </c>
      <c r="K1860" s="280" t="str">
        <f>IF(AND(ISBLANK('FIN1-SOURCE'!BW123),$L$1860&lt;&gt;"M"),"",'FIN1-SOURCE'!BW123)</f>
        <v/>
      </c>
      <c r="L1860" s="280" t="str">
        <f>IF(ISBLANK('FIN1-SOURCE'!BX123),"",'FIN1-SOURCE'!BX123)</f>
        <v/>
      </c>
      <c r="M1860" s="257" t="str">
        <f t="shared" si="30"/>
        <v>OK</v>
      </c>
      <c r="N1860" s="15"/>
    </row>
    <row r="1861" spans="1:14" ht="33.75" x14ac:dyDescent="0.25">
      <c r="A1861" s="257" t="s">
        <v>834</v>
      </c>
      <c r="B1861" s="257" t="s">
        <v>4104</v>
      </c>
      <c r="C1861" s="257" t="s">
        <v>688</v>
      </c>
      <c r="D1861" s="277" t="s">
        <v>4105</v>
      </c>
      <c r="E1861" s="278" t="s">
        <v>711</v>
      </c>
      <c r="F1861" s="279" t="s">
        <v>688</v>
      </c>
      <c r="G1861" s="277" t="s">
        <v>4106</v>
      </c>
      <c r="H1861" s="280" t="str">
        <f>IF(OR(AND('FIN1-SOURCE'!BW101="",'FIN1-SOURCE'!BX101=""),AND('FIN1-SOURCE'!BW112="",'FIN1-SOURCE'!BX112=""),AND('FIN1-SOURCE'!BX101="K",'FIN1-SOURCE'!BX112="K"),OR('FIN1-SOURCE'!BX101="O",'FIN1-SOURCE'!BX112="O")),"",SUM('FIN1-SOURCE'!BW101,'FIN1-SOURCE'!BW112))</f>
        <v/>
      </c>
      <c r="I1861" s="280" t="str">
        <f>IF(AND(OR(AND('FIN1-SOURCE'!BX101="O",'FIN1-SOURCE'!BX112="O"),AND('FIN1-SOURCE'!BX101="K",'FIN1-SOURCE'!BX112="K")),SUM('FIN1-SOURCE'!BW101,'FIN1-SOURCE'!BW112)=0,ISNUMBER('FIN1-SOURCE'!BW124)),"",IF(OR('FIN1-SOURCE'!BX101="O",'FIN1-SOURCE'!BX112="O"),"O",IF(AND('FIN1-SOURCE'!BX101='FIN1-SOURCE'!BX112,OR('FIN1-SOURCE'!BX101="K",'FIN1-SOURCE'!BX101="W",'FIN1-SOURCE'!BX101="M")), UPPER('FIN1-SOURCE'!BX101),"")))</f>
        <v/>
      </c>
      <c r="J1861" s="281" t="s">
        <v>711</v>
      </c>
      <c r="K1861" s="280" t="str">
        <f>IF(AND(ISBLANK('FIN1-SOURCE'!BW124),$L$1861&lt;&gt;"M"),"",'FIN1-SOURCE'!BW124)</f>
        <v/>
      </c>
      <c r="L1861" s="280" t="str">
        <f>IF(ISBLANK('FIN1-SOURCE'!BX124),"",'FIN1-SOURCE'!BX124)</f>
        <v/>
      </c>
      <c r="M1861" s="257" t="str">
        <f t="shared" si="30"/>
        <v>OK</v>
      </c>
      <c r="N1861" s="15"/>
    </row>
    <row r="1862" spans="1:14" ht="33.75" x14ac:dyDescent="0.25">
      <c r="A1862" s="257" t="s">
        <v>834</v>
      </c>
      <c r="B1862" s="257" t="s">
        <v>8323</v>
      </c>
      <c r="C1862" s="257" t="s">
        <v>688</v>
      </c>
      <c r="D1862" s="277" t="s">
        <v>8324</v>
      </c>
      <c r="E1862" s="278" t="s">
        <v>711</v>
      </c>
      <c r="F1862" s="279" t="s">
        <v>688</v>
      </c>
      <c r="G1862" s="277" t="s">
        <v>4107</v>
      </c>
      <c r="H1862" s="280" t="str">
        <f>IF(OR(AND('FIN1-SOURCE'!BW102="",'FIN1-SOURCE'!BX102=""),AND('FIN1-SOURCE'!BW113="",'FIN1-SOURCE'!BX113=""),AND('FIN1-SOURCE'!BX102="K",'FIN1-SOURCE'!BX113="K"),OR('FIN1-SOURCE'!BX102="O",'FIN1-SOURCE'!BX113="O")),"",SUM('FIN1-SOURCE'!BW102,'FIN1-SOURCE'!BW113))</f>
        <v/>
      </c>
      <c r="I1862" s="280" t="str">
        <f>IF(AND(OR(AND('FIN1-SOURCE'!BX102="O",'FIN1-SOURCE'!BX113="O"),AND('FIN1-SOURCE'!BX102="K",'FIN1-SOURCE'!BX113="K")),SUM('FIN1-SOURCE'!BW102,'FIN1-SOURCE'!BW113)=0,ISNUMBER('FIN1-SOURCE'!BW125)),"",IF(OR('FIN1-SOURCE'!BX102="O",'FIN1-SOURCE'!BX113="O"),"O",IF(AND('FIN1-SOURCE'!BX102='FIN1-SOURCE'!BX113,OR('FIN1-SOURCE'!BX102="K",'FIN1-SOURCE'!BX102="W",'FIN1-SOURCE'!BX102="M")), UPPER('FIN1-SOURCE'!BX102),"")))</f>
        <v/>
      </c>
      <c r="J1862" s="281" t="s">
        <v>711</v>
      </c>
      <c r="K1862" s="280" t="str">
        <f>IF(AND(ISBLANK('FIN1-SOURCE'!BW125),$L$1862&lt;&gt;"M"),"",'FIN1-SOURCE'!BW125)</f>
        <v/>
      </c>
      <c r="L1862" s="280" t="str">
        <f>IF(ISBLANK('FIN1-SOURCE'!BX125),"",'FIN1-SOURCE'!BX125)</f>
        <v/>
      </c>
      <c r="M1862" s="257" t="str">
        <f t="shared" si="30"/>
        <v>OK</v>
      </c>
      <c r="N1862" s="15"/>
    </row>
    <row r="1863" spans="1:14" ht="33.75" x14ac:dyDescent="0.25">
      <c r="A1863" s="257" t="s">
        <v>834</v>
      </c>
      <c r="B1863" s="257" t="s">
        <v>8325</v>
      </c>
      <c r="C1863" s="257" t="s">
        <v>688</v>
      </c>
      <c r="D1863" s="277" t="s">
        <v>8326</v>
      </c>
      <c r="E1863" s="278" t="s">
        <v>711</v>
      </c>
      <c r="F1863" s="279" t="s">
        <v>688</v>
      </c>
      <c r="G1863" s="277" t="s">
        <v>4108</v>
      </c>
      <c r="H1863" s="280" t="str">
        <f>IF(OR(AND('FIN1-SOURCE'!BW103="",'FIN1-SOURCE'!BX103=""),AND('FIN1-SOURCE'!BW115="",'FIN1-SOURCE'!BX115=""),AND('FIN1-SOURCE'!BX103="K",'FIN1-SOURCE'!BX115="K"),OR('FIN1-SOURCE'!BX103="O",'FIN1-SOURCE'!BX115="O")),"",SUM('FIN1-SOURCE'!BW103,'FIN1-SOURCE'!BW115))</f>
        <v/>
      </c>
      <c r="I1863" s="280" t="str">
        <f>IF(AND(OR(AND('FIN1-SOURCE'!BX103="O",'FIN1-SOURCE'!BX115="O"),AND('FIN1-SOURCE'!BX103="K",'FIN1-SOURCE'!BX115="K")),SUM('FIN1-SOURCE'!BW103,'FIN1-SOURCE'!BW115)=0,ISNUMBER('FIN1-SOURCE'!BW126)),"",IF(OR('FIN1-SOURCE'!BX103="O",'FIN1-SOURCE'!BX115="O"),"O",IF(AND('FIN1-SOURCE'!BX103='FIN1-SOURCE'!BX115,OR('FIN1-SOURCE'!BX103="K",'FIN1-SOURCE'!BX103="W",'FIN1-SOURCE'!BX103="M")), UPPER('FIN1-SOURCE'!BX103),"")))</f>
        <v/>
      </c>
      <c r="J1863" s="281" t="s">
        <v>711</v>
      </c>
      <c r="K1863" s="280" t="str">
        <f>IF(AND(ISBLANK('FIN1-SOURCE'!BW126),$L$1863&lt;&gt;"M"),"",'FIN1-SOURCE'!BW126)</f>
        <v/>
      </c>
      <c r="L1863" s="280" t="str">
        <f>IF(ISBLANK('FIN1-SOURCE'!BX126),"",'FIN1-SOURCE'!BX126)</f>
        <v/>
      </c>
      <c r="M1863" s="257" t="str">
        <f t="shared" si="30"/>
        <v>OK</v>
      </c>
      <c r="N1863" s="15"/>
    </row>
    <row r="1864" spans="1:14" ht="33.75" x14ac:dyDescent="0.25">
      <c r="A1864" s="257" t="s">
        <v>834</v>
      </c>
      <c r="B1864" s="257" t="s">
        <v>8327</v>
      </c>
      <c r="C1864" s="257" t="s">
        <v>688</v>
      </c>
      <c r="D1864" s="277" t="s">
        <v>8328</v>
      </c>
      <c r="E1864" s="278" t="s">
        <v>711</v>
      </c>
      <c r="F1864" s="279" t="s">
        <v>688</v>
      </c>
      <c r="G1864" s="277" t="s">
        <v>4109</v>
      </c>
      <c r="H1864" s="280" t="str">
        <f>IF(OR(AND('FIN1-SOURCE'!BW107="",'FIN1-SOURCE'!BX107=""),AND('FIN1-SOURCE'!BW125="",'FIN1-SOURCE'!BX125=""),AND('FIN1-SOURCE'!BX107="K",'FIN1-SOURCE'!BX125="K"),OR('FIN1-SOURCE'!BX107="O",'FIN1-SOURCE'!BX125="O")),"",SUM('FIN1-SOURCE'!BW107,'FIN1-SOURCE'!BW125))</f>
        <v/>
      </c>
      <c r="I1864" s="280" t="str">
        <f>IF(AND(OR(AND('FIN1-SOURCE'!BX107="O",'FIN1-SOURCE'!BX125="O"),AND('FIN1-SOURCE'!BX107="K",'FIN1-SOURCE'!BX125="K")),SUM('FIN1-SOURCE'!BW107,'FIN1-SOURCE'!BW125)=0,ISNUMBER('FIN1-SOURCE'!BW127)),"",IF(OR('FIN1-SOURCE'!BX107="O",'FIN1-SOURCE'!BX125="O"),"O",IF(AND('FIN1-SOURCE'!BX107='FIN1-SOURCE'!BX125,OR('FIN1-SOURCE'!BX107="K",'FIN1-SOURCE'!BX107="W",'FIN1-SOURCE'!BX107="M")), UPPER('FIN1-SOURCE'!BX107),"")))</f>
        <v/>
      </c>
      <c r="J1864" s="281" t="s">
        <v>711</v>
      </c>
      <c r="K1864" s="280" t="str">
        <f>IF(AND(ISBLANK('FIN1-SOURCE'!BW127),$L$1864&lt;&gt;"M"),"",'FIN1-SOURCE'!BW127)</f>
        <v/>
      </c>
      <c r="L1864" s="280" t="str">
        <f>IF(ISBLANK('FIN1-SOURCE'!BX127),"",'FIN1-SOURCE'!BX127)</f>
        <v/>
      </c>
      <c r="M1864" s="257" t="str">
        <f t="shared" si="30"/>
        <v>OK</v>
      </c>
      <c r="N1864" s="15"/>
    </row>
    <row r="1865" spans="1:14" ht="45" x14ac:dyDescent="0.25">
      <c r="A1865" s="257" t="s">
        <v>834</v>
      </c>
      <c r="B1865" s="257" t="s">
        <v>8329</v>
      </c>
      <c r="C1865" s="257" t="s">
        <v>688</v>
      </c>
      <c r="D1865" s="277" t="s">
        <v>8330</v>
      </c>
      <c r="E1865" s="278" t="s">
        <v>711</v>
      </c>
      <c r="F1865" s="279" t="s">
        <v>688</v>
      </c>
      <c r="G1865" s="277" t="s">
        <v>4110</v>
      </c>
      <c r="H1865" s="280" t="str">
        <f>IF(OR(AND('FIN1-SOURCE'!BW71="",'FIN1-SOURCE'!BX71=""),AND('FIN1-SOURCE'!BW87="",'FIN1-SOURCE'!BX87=""),AND('FIN1-SOURCE'!BW121="",'FIN1-SOURCE'!BX121=""),AND('FIN1-SOURCE'!BX71="K",'FIN1-SOURCE'!BX87="K",'FIN1-SOURCE'!BX121="K"),OR('FIN1-SOURCE'!BX71="O",'FIN1-SOURCE'!BX87="O",'FIN1-SOURCE'!BX121="O")),"",SUM('FIN1-SOURCE'!BW71,'FIN1-SOURCE'!BW87,'FIN1-SOURCE'!BW121))</f>
        <v/>
      </c>
      <c r="I1865" s="280" t="str">
        <f>IF(AND(OR(AND('FIN1-SOURCE'!BX71="O",'FIN1-SOURCE'!BX87="O",'FIN1-SOURCE'!BX121="O"),AND('FIN1-SOURCE'!BX71="K",'FIN1-SOURCE'!BX87="K",'FIN1-SOURCE'!BX121="K")),SUM('FIN1-SOURCE'!BW71,'FIN1-SOURCE'!BW87,'FIN1-SOURCE'!BW121)=0,ISNUMBER('FIN1-SOURCE'!BW128)),"",IF(OR('FIN1-SOURCE'!BX71="O",'FIN1-SOURCE'!BX87="O",'FIN1-SOURCE'!BX121="O"),"O",IF(AND('FIN1-SOURCE'!BX71='FIN1-SOURCE'!BX87,'FIN1-SOURCE'!BX87='FIN1-SOURCE'!BX121,OR('FIN1-SOURCE'!BX71="K",'FIN1-SOURCE'!BX71="W",'FIN1-SOURCE'!BX71="M")), UPPER('FIN1-SOURCE'!BX71),"")))</f>
        <v/>
      </c>
      <c r="J1865" s="281" t="s">
        <v>711</v>
      </c>
      <c r="K1865" s="280" t="str">
        <f>IF(AND(ISBLANK('FIN1-SOURCE'!BW128),$L$1865&lt;&gt;"M"),"",'FIN1-SOURCE'!BW128)</f>
        <v/>
      </c>
      <c r="L1865" s="280" t="str">
        <f>IF(ISBLANK('FIN1-SOURCE'!BX128),"",'FIN1-SOURCE'!BX128)</f>
        <v/>
      </c>
      <c r="M1865" s="257" t="str">
        <f t="shared" si="30"/>
        <v>OK</v>
      </c>
      <c r="N1865" s="15"/>
    </row>
    <row r="1866" spans="1:14" ht="45" x14ac:dyDescent="0.25">
      <c r="A1866" s="257" t="s">
        <v>834</v>
      </c>
      <c r="B1866" s="257" t="s">
        <v>8331</v>
      </c>
      <c r="C1866" s="257" t="s">
        <v>688</v>
      </c>
      <c r="D1866" s="277" t="s">
        <v>8332</v>
      </c>
      <c r="E1866" s="278" t="s">
        <v>711</v>
      </c>
      <c r="F1866" s="279" t="s">
        <v>688</v>
      </c>
      <c r="G1866" s="277" t="s">
        <v>4111</v>
      </c>
      <c r="H1866" s="280" t="str">
        <f>IF(OR(AND('FIN1-SOURCE'!BW72="",'FIN1-SOURCE'!BX72=""),AND('FIN1-SOURCE'!BW88="",'FIN1-SOURCE'!BX88=""),AND('FIN1-SOURCE'!BW122="",'FIN1-SOURCE'!BX122=""),AND('FIN1-SOURCE'!BX72="K",'FIN1-SOURCE'!BX88="K",'FIN1-SOURCE'!BX122="K"),OR('FIN1-SOURCE'!BX72="O",'FIN1-SOURCE'!BX88="O",'FIN1-SOURCE'!BX122="O")),"",SUM('FIN1-SOURCE'!BW72,'FIN1-SOURCE'!BW88,'FIN1-SOURCE'!BW122))</f>
        <v/>
      </c>
      <c r="I1866" s="280" t="str">
        <f>IF(AND(OR(AND('FIN1-SOURCE'!BX72="O",'FIN1-SOURCE'!BX88="O",'FIN1-SOURCE'!BX122="O"),AND('FIN1-SOURCE'!BX72="K",'FIN1-SOURCE'!BX88="K",'FIN1-SOURCE'!BX122="K")),SUM('FIN1-SOURCE'!BW72,'FIN1-SOURCE'!BW88,'FIN1-SOURCE'!BW122)=0,ISNUMBER('FIN1-SOURCE'!BW129)),"",IF(OR('FIN1-SOURCE'!BX72="O",'FIN1-SOURCE'!BX88="O",'FIN1-SOURCE'!BX122="O"),"O",IF(AND('FIN1-SOURCE'!BX72='FIN1-SOURCE'!BX88,'FIN1-SOURCE'!BX88='FIN1-SOURCE'!BX122,OR('FIN1-SOURCE'!BX72="K",'FIN1-SOURCE'!BX72="W",'FIN1-SOURCE'!BX72="M")), UPPER('FIN1-SOURCE'!BX72),"")))</f>
        <v/>
      </c>
      <c r="J1866" s="281" t="s">
        <v>711</v>
      </c>
      <c r="K1866" s="280" t="str">
        <f>IF(AND(ISBLANK('FIN1-SOURCE'!BW129),$L$1866&lt;&gt;"M"),"",'FIN1-SOURCE'!BW129)</f>
        <v/>
      </c>
      <c r="L1866" s="280" t="str">
        <f>IF(ISBLANK('FIN1-SOURCE'!BX129),"",'FIN1-SOURCE'!BX129)</f>
        <v/>
      </c>
      <c r="M1866" s="257" t="str">
        <f t="shared" si="30"/>
        <v>OK</v>
      </c>
      <c r="N1866" s="15"/>
    </row>
    <row r="1867" spans="1:14" ht="45" x14ac:dyDescent="0.25">
      <c r="A1867" s="257" t="s">
        <v>834</v>
      </c>
      <c r="B1867" s="257" t="s">
        <v>8333</v>
      </c>
      <c r="C1867" s="257" t="s">
        <v>688</v>
      </c>
      <c r="D1867" s="277" t="s">
        <v>8334</v>
      </c>
      <c r="E1867" s="278" t="s">
        <v>711</v>
      </c>
      <c r="F1867" s="279" t="s">
        <v>688</v>
      </c>
      <c r="G1867" s="277" t="s">
        <v>4112</v>
      </c>
      <c r="H1867" s="280" t="str">
        <f>IF(OR(AND('FIN1-SOURCE'!BW73="",'FIN1-SOURCE'!BX73=""),AND('FIN1-SOURCE'!BW89="",'FIN1-SOURCE'!BX89=""),AND('FIN1-SOURCE'!BW123="",'FIN1-SOURCE'!BX123=""),AND('FIN1-SOURCE'!BX73="K",'FIN1-SOURCE'!BX89="K",'FIN1-SOURCE'!BX123="K"),OR('FIN1-SOURCE'!BX73="O",'FIN1-SOURCE'!BX89="O",'FIN1-SOURCE'!BX123="O")),"",SUM('FIN1-SOURCE'!BW73,'FIN1-SOURCE'!BW89,'FIN1-SOURCE'!BW123))</f>
        <v/>
      </c>
      <c r="I1867" s="280" t="str">
        <f>IF(AND(OR(AND('FIN1-SOURCE'!BX73="O",'FIN1-SOURCE'!BX89="O",'FIN1-SOURCE'!BX123="O"),AND('FIN1-SOURCE'!BX73="K",'FIN1-SOURCE'!BX89="K",'FIN1-SOURCE'!BX123="K")),SUM('FIN1-SOURCE'!BW73,'FIN1-SOURCE'!BW89,'FIN1-SOURCE'!BW123)=0,ISNUMBER('FIN1-SOURCE'!BW130)),"",IF(OR('FIN1-SOURCE'!BX73="O",'FIN1-SOURCE'!BX89="O",'FIN1-SOURCE'!BX123="O"),"O",IF(AND('FIN1-SOURCE'!BX73='FIN1-SOURCE'!BX89,'FIN1-SOURCE'!BX89='FIN1-SOURCE'!BX123,OR('FIN1-SOURCE'!BX73="K",'FIN1-SOURCE'!BX73="W",'FIN1-SOURCE'!BX73="M")), UPPER('FIN1-SOURCE'!BX73),"")))</f>
        <v/>
      </c>
      <c r="J1867" s="281" t="s">
        <v>711</v>
      </c>
      <c r="K1867" s="280" t="str">
        <f>IF(AND(ISBLANK('FIN1-SOURCE'!BW130),$L$1867&lt;&gt;"M"),"",'FIN1-SOURCE'!BW130)</f>
        <v/>
      </c>
      <c r="L1867" s="280" t="str">
        <f>IF(ISBLANK('FIN1-SOURCE'!BX130),"",'FIN1-SOURCE'!BX130)</f>
        <v/>
      </c>
      <c r="M1867" s="257" t="str">
        <f t="shared" si="30"/>
        <v>OK</v>
      </c>
      <c r="N1867" s="15"/>
    </row>
    <row r="1868" spans="1:14" ht="45" x14ac:dyDescent="0.25">
      <c r="A1868" s="257" t="s">
        <v>834</v>
      </c>
      <c r="B1868" s="257" t="s">
        <v>8335</v>
      </c>
      <c r="C1868" s="257" t="s">
        <v>688</v>
      </c>
      <c r="D1868" s="277" t="s">
        <v>8336</v>
      </c>
      <c r="E1868" s="278" t="s">
        <v>711</v>
      </c>
      <c r="F1868" s="279" t="s">
        <v>688</v>
      </c>
      <c r="G1868" s="277" t="s">
        <v>4113</v>
      </c>
      <c r="H1868" s="280" t="str">
        <f>IF(OR(AND('FIN1-SOURCE'!BW74="",'FIN1-SOURCE'!BX74=""),AND('FIN1-SOURCE'!BW90="",'FIN1-SOURCE'!BX90=""),AND('FIN1-SOURCE'!BW124="",'FIN1-SOURCE'!BX124=""),AND('FIN1-SOURCE'!BX74="K",'FIN1-SOURCE'!BX90="K",'FIN1-SOURCE'!BX124="K"),OR('FIN1-SOURCE'!BX74="O",'FIN1-SOURCE'!BX90="O",'FIN1-SOURCE'!BX124="O")),"",SUM('FIN1-SOURCE'!BW74,'FIN1-SOURCE'!BW90,'FIN1-SOURCE'!BW124))</f>
        <v/>
      </c>
      <c r="I1868" s="280" t="str">
        <f>IF(AND(OR(AND('FIN1-SOURCE'!BX74="O",'FIN1-SOURCE'!BX90="O",'FIN1-SOURCE'!BX124="O"),AND('FIN1-SOURCE'!BX74="K",'FIN1-SOURCE'!BX90="K",'FIN1-SOURCE'!BX124="K")),SUM('FIN1-SOURCE'!BW74,'FIN1-SOURCE'!BW90,'FIN1-SOURCE'!BW124)=0,ISNUMBER('FIN1-SOURCE'!BW131)),"",IF(OR('FIN1-SOURCE'!BX74="O",'FIN1-SOURCE'!BX90="O",'FIN1-SOURCE'!BX124="O"),"O",IF(AND('FIN1-SOURCE'!BX74='FIN1-SOURCE'!BX90,'FIN1-SOURCE'!BX90='FIN1-SOURCE'!BX124,OR('FIN1-SOURCE'!BX74="K",'FIN1-SOURCE'!BX74="W",'FIN1-SOURCE'!BX74="M")), UPPER('FIN1-SOURCE'!BX74),"")))</f>
        <v/>
      </c>
      <c r="J1868" s="281" t="s">
        <v>711</v>
      </c>
      <c r="K1868" s="280" t="str">
        <f>IF(AND(ISBLANK('FIN1-SOURCE'!BW131),$L$1868&lt;&gt;"M"),"",'FIN1-SOURCE'!BW131)</f>
        <v/>
      </c>
      <c r="L1868" s="280" t="str">
        <f>IF(ISBLANK('FIN1-SOURCE'!BX131),"",'FIN1-SOURCE'!BX131)</f>
        <v/>
      </c>
      <c r="M1868" s="257" t="str">
        <f t="shared" si="30"/>
        <v>OK</v>
      </c>
      <c r="N1868" s="15"/>
    </row>
    <row r="1869" spans="1:14" ht="45" x14ac:dyDescent="0.25">
      <c r="A1869" s="257" t="s">
        <v>834</v>
      </c>
      <c r="B1869" s="257" t="s">
        <v>8337</v>
      </c>
      <c r="C1869" s="257" t="s">
        <v>688</v>
      </c>
      <c r="D1869" s="277" t="s">
        <v>8338</v>
      </c>
      <c r="E1869" s="278" t="s">
        <v>711</v>
      </c>
      <c r="F1869" s="279" t="s">
        <v>688</v>
      </c>
      <c r="G1869" s="277" t="s">
        <v>4114</v>
      </c>
      <c r="H1869" s="280" t="str">
        <f>IF(OR(AND('FIN1-SOURCE'!BW75="",'FIN1-SOURCE'!BX75=""),AND('FIN1-SOURCE'!BW91="",'FIN1-SOURCE'!BX91=""),AND('FIN1-SOURCE'!BW125="",'FIN1-SOURCE'!BX125=""),AND('FIN1-SOURCE'!BX75="K",'FIN1-SOURCE'!BX91="K",'FIN1-SOURCE'!BX125="K"),OR('FIN1-SOURCE'!BX75="O",'FIN1-SOURCE'!BX91="O",'FIN1-SOURCE'!BX125="O")),"",SUM('FIN1-SOURCE'!BW75,'FIN1-SOURCE'!BW91,'FIN1-SOURCE'!BW125))</f>
        <v/>
      </c>
      <c r="I1869" s="280" t="str">
        <f>IF(AND(OR(AND('FIN1-SOURCE'!BX75="O",'FIN1-SOURCE'!BX91="O",'FIN1-SOURCE'!BX125="O"),AND('FIN1-SOURCE'!BX75="K",'FIN1-SOURCE'!BX91="K",'FIN1-SOURCE'!BX125="K")),SUM('FIN1-SOURCE'!BW75,'FIN1-SOURCE'!BW91,'FIN1-SOURCE'!BW125)=0,ISNUMBER('FIN1-SOURCE'!BW132)),"",IF(OR('FIN1-SOURCE'!BX75="O",'FIN1-SOURCE'!BX91="O",'FIN1-SOURCE'!BX125="O"),"O",IF(AND('FIN1-SOURCE'!BX75='FIN1-SOURCE'!BX91,'FIN1-SOURCE'!BX91='FIN1-SOURCE'!BX125,OR('FIN1-SOURCE'!BX75="K",'FIN1-SOURCE'!BX75="W",'FIN1-SOURCE'!BX75="M")), UPPER('FIN1-SOURCE'!BX75),"")))</f>
        <v/>
      </c>
      <c r="J1869" s="281" t="s">
        <v>711</v>
      </c>
      <c r="K1869" s="280" t="str">
        <f>IF(AND(ISBLANK('FIN1-SOURCE'!BW132),$L$1869&lt;&gt;"M"),"",'FIN1-SOURCE'!BW132)</f>
        <v/>
      </c>
      <c r="L1869" s="280" t="str">
        <f>IF(ISBLANK('FIN1-SOURCE'!BX132),"",'FIN1-SOURCE'!BX132)</f>
        <v/>
      </c>
      <c r="M1869" s="257" t="str">
        <f t="shared" si="30"/>
        <v>OK</v>
      </c>
      <c r="N1869" s="15"/>
    </row>
    <row r="1870" spans="1:14" ht="33.75" x14ac:dyDescent="0.25">
      <c r="A1870" s="257" t="s">
        <v>834</v>
      </c>
      <c r="B1870" s="257" t="s">
        <v>8339</v>
      </c>
      <c r="C1870" s="257" t="s">
        <v>688</v>
      </c>
      <c r="D1870" s="277" t="s">
        <v>8340</v>
      </c>
      <c r="E1870" s="278" t="s">
        <v>711</v>
      </c>
      <c r="F1870" s="279" t="s">
        <v>688</v>
      </c>
      <c r="G1870" s="277" t="s">
        <v>4115</v>
      </c>
      <c r="H1870" s="280" t="str">
        <f>IF(OR(AND('FIN1-SOURCE'!BW77="",'FIN1-SOURCE'!BX77=""),AND('FIN1-SOURCE'!BW126="",'FIN1-SOURCE'!BX126=""),AND('FIN1-SOURCE'!BX77="K",'FIN1-SOURCE'!BX126="K"),OR('FIN1-SOURCE'!BX77="O",'FIN1-SOURCE'!BX126="O")),"",SUM('FIN1-SOURCE'!BW77,'FIN1-SOURCE'!BW126))</f>
        <v/>
      </c>
      <c r="I1870" s="280" t="str">
        <f>IF(AND(OR(AND('FIN1-SOURCE'!BX77="O",'FIN1-SOURCE'!BX126="O"),AND('FIN1-SOURCE'!BX77="K",'FIN1-SOURCE'!BX126="K")),SUM('FIN1-SOURCE'!BW77,'FIN1-SOURCE'!BW126)=0,ISNUMBER('FIN1-SOURCE'!BW133)),"",IF(OR('FIN1-SOURCE'!BX77="O",'FIN1-SOURCE'!BX126="O"),"O",IF(AND('FIN1-SOURCE'!BX77='FIN1-SOURCE'!BX126,OR('FIN1-SOURCE'!BX77="K",'FIN1-SOURCE'!BX77="W",'FIN1-SOURCE'!BX77="M")), UPPER('FIN1-SOURCE'!BX77),"")))</f>
        <v/>
      </c>
      <c r="J1870" s="281" t="s">
        <v>711</v>
      </c>
      <c r="K1870" s="280" t="str">
        <f>IF(AND(ISBLANK('FIN1-SOURCE'!BW133),$L$1870&lt;&gt;"M"),"",'FIN1-SOURCE'!BW133)</f>
        <v/>
      </c>
      <c r="L1870" s="280" t="str">
        <f>IF(ISBLANK('FIN1-SOURCE'!BX133),"",'FIN1-SOURCE'!BX133)</f>
        <v/>
      </c>
      <c r="M1870" s="257" t="str">
        <f t="shared" si="30"/>
        <v>OK</v>
      </c>
      <c r="N1870" s="15"/>
    </row>
    <row r="1871" spans="1:14" ht="45" x14ac:dyDescent="0.25">
      <c r="A1871" s="257" t="s">
        <v>834</v>
      </c>
      <c r="B1871" s="257" t="s">
        <v>8341</v>
      </c>
      <c r="C1871" s="257" t="s">
        <v>688</v>
      </c>
      <c r="D1871" s="277" t="s">
        <v>8342</v>
      </c>
      <c r="E1871" s="278" t="s">
        <v>711</v>
      </c>
      <c r="F1871" s="279" t="s">
        <v>688</v>
      </c>
      <c r="G1871" s="277" t="s">
        <v>4116</v>
      </c>
      <c r="H1871" s="280" t="str">
        <f>IF(OR(AND('FIN1-SOURCE'!BW78="",'FIN1-SOURCE'!BX78=""),AND('FIN1-SOURCE'!BW92="",'FIN1-SOURCE'!BX92=""),AND('FIN1-SOURCE'!BW116="",'FIN1-SOURCE'!BX116=""),AND('FIN1-SOURCE'!BX78="K",'FIN1-SOURCE'!BX92="K",'FIN1-SOURCE'!BX116="K"),OR('FIN1-SOURCE'!BX78="O",'FIN1-SOURCE'!BX92="O",'FIN1-SOURCE'!BX116="O")),"",SUM('FIN1-SOURCE'!BW78,'FIN1-SOURCE'!BW92,'FIN1-SOURCE'!BW116))</f>
        <v/>
      </c>
      <c r="I1871" s="280" t="str">
        <f>IF(AND(OR(AND('FIN1-SOURCE'!BX78="O",'FIN1-SOURCE'!BX92="O",'FIN1-SOURCE'!BX116="O"),AND('FIN1-SOURCE'!BX78="K",'FIN1-SOURCE'!BX92="K",'FIN1-SOURCE'!BX116="K")),SUM('FIN1-SOURCE'!BW78,'FIN1-SOURCE'!BW92,'FIN1-SOURCE'!BW116)=0,ISNUMBER('FIN1-SOURCE'!BW134)),"",IF(OR('FIN1-SOURCE'!BX78="O",'FIN1-SOURCE'!BX92="O",'FIN1-SOURCE'!BX116="O"),"O",IF(AND('FIN1-SOURCE'!BX78='FIN1-SOURCE'!BX92,'FIN1-SOURCE'!BX92='FIN1-SOURCE'!BX116,OR('FIN1-SOURCE'!BX78="K",'FIN1-SOURCE'!BX78="W",'FIN1-SOURCE'!BX78="M")), UPPER('FIN1-SOURCE'!BX78),"")))</f>
        <v/>
      </c>
      <c r="J1871" s="281" t="s">
        <v>711</v>
      </c>
      <c r="K1871" s="280" t="str">
        <f>IF(AND(ISBLANK('FIN1-SOURCE'!BW134),$L$1871&lt;&gt;"M"),"",'FIN1-SOURCE'!BW134)</f>
        <v/>
      </c>
      <c r="L1871" s="280" t="str">
        <f>IF(ISBLANK('FIN1-SOURCE'!BX134),"",'FIN1-SOURCE'!BX134)</f>
        <v/>
      </c>
      <c r="M1871" s="257" t="str">
        <f t="shared" si="30"/>
        <v>OK</v>
      </c>
      <c r="N1871" s="15"/>
    </row>
    <row r="1872" spans="1:14" ht="33.75" x14ac:dyDescent="0.25">
      <c r="A1872" s="257" t="s">
        <v>834</v>
      </c>
      <c r="B1872" s="257" t="s">
        <v>8343</v>
      </c>
      <c r="C1872" s="257" t="s">
        <v>688</v>
      </c>
      <c r="D1872" s="277" t="s">
        <v>8344</v>
      </c>
      <c r="E1872" s="278" t="s">
        <v>711</v>
      </c>
      <c r="F1872" s="279" t="s">
        <v>688</v>
      </c>
      <c r="G1872" s="277" t="s">
        <v>8345</v>
      </c>
      <c r="H1872" s="280" t="str">
        <f>IF(OR(AND('FIN1-SOURCE'!BW107="",'FIN1-SOURCE'!BX107=""),AND('FIN1-SOURCE'!BW132="",'FIN1-SOURCE'!BX132=""),AND('FIN1-SOURCE'!BX107="K",'FIN1-SOURCE'!BX132="K"),OR('FIN1-SOURCE'!BX107="O",'FIN1-SOURCE'!BX132="O")),"",SUM('FIN1-SOURCE'!BW107,'FIN1-SOURCE'!BW132))</f>
        <v/>
      </c>
      <c r="I1872" s="280" t="str">
        <f>IF(AND(OR(AND('FIN1-SOURCE'!BX107="O",'FIN1-SOURCE'!BX132="O"),AND('FIN1-SOURCE'!BX107="K",'FIN1-SOURCE'!BX132="K")),SUM('FIN1-SOURCE'!BW107,'FIN1-SOURCE'!BW132)=0,ISNUMBER('FIN1-SOURCE'!BW135)),"",IF(OR('FIN1-SOURCE'!BX107="O",'FIN1-SOURCE'!BX132="O"),"O",IF(AND('FIN1-SOURCE'!BX107='FIN1-SOURCE'!BX132,OR('FIN1-SOURCE'!BX107="K",'FIN1-SOURCE'!BX107="W",'FIN1-SOURCE'!BX107="M")), UPPER('FIN1-SOURCE'!BX107),"")))</f>
        <v/>
      </c>
      <c r="J1872" s="281" t="s">
        <v>711</v>
      </c>
      <c r="K1872" s="280" t="str">
        <f>IF(AND(ISBLANK('FIN1-SOURCE'!BW135),$L$1872&lt;&gt;"M"),"",'FIN1-SOURCE'!BW135)</f>
        <v/>
      </c>
      <c r="L1872" s="280" t="str">
        <f>IF(ISBLANK('FIN1-SOURCE'!BX135),"",'FIN1-SOURCE'!BX135)</f>
        <v/>
      </c>
      <c r="M1872" s="257" t="str">
        <f t="shared" si="30"/>
        <v>OK</v>
      </c>
      <c r="N1872" s="15"/>
    </row>
    <row r="1873" spans="1:14" ht="33.75" x14ac:dyDescent="0.25">
      <c r="A1873" s="257" t="s">
        <v>834</v>
      </c>
      <c r="B1873" s="257" t="s">
        <v>4117</v>
      </c>
      <c r="C1873" s="257" t="s">
        <v>688</v>
      </c>
      <c r="D1873" s="277" t="s">
        <v>4118</v>
      </c>
      <c r="E1873" s="278" t="s">
        <v>711</v>
      </c>
      <c r="F1873" s="279" t="s">
        <v>688</v>
      </c>
      <c r="G1873" s="277" t="s">
        <v>4119</v>
      </c>
      <c r="H1873" s="280" t="str">
        <f>IF(OR(AND('FIN1-SOURCE'!BZ32="",'FIN1-SOURCE'!CA32=""),AND('FIN1-SOURCE'!BZ33="",'FIN1-SOURCE'!CA33=""),AND('FIN1-SOURCE'!CA32="K",'FIN1-SOURCE'!CA33="K"),OR('FIN1-SOURCE'!CA32="O",'FIN1-SOURCE'!CA33="O")),"",SUM('FIN1-SOURCE'!BZ32,'FIN1-SOURCE'!BZ33))</f>
        <v/>
      </c>
      <c r="I1873" s="280" t="str">
        <f>IF(AND(OR(AND('FIN1-SOURCE'!CA32="O",'FIN1-SOURCE'!CA33="O"),AND('FIN1-SOURCE'!CA32="K",'FIN1-SOURCE'!CA33="K")),SUM('FIN1-SOURCE'!BZ32,'FIN1-SOURCE'!BZ33)=0,ISNUMBER('FIN1-SOURCE'!BZ34)),"",IF(OR('FIN1-SOURCE'!CA32="O",'FIN1-SOURCE'!CA33="O"),"O",IF(AND('FIN1-SOURCE'!CA32='FIN1-SOURCE'!CA33,OR('FIN1-SOURCE'!CA32="K",'FIN1-SOURCE'!CA32="W",'FIN1-SOURCE'!CA32="M")), UPPER('FIN1-SOURCE'!CA32),"")))</f>
        <v/>
      </c>
      <c r="J1873" s="281" t="s">
        <v>711</v>
      </c>
      <c r="K1873" s="280" t="str">
        <f>IF(AND(ISBLANK('FIN1-SOURCE'!BZ34),$L$1873&lt;&gt;"M"),"",'FIN1-SOURCE'!BZ34)</f>
        <v/>
      </c>
      <c r="L1873" s="280" t="str">
        <f>IF(ISBLANK('FIN1-SOURCE'!CA34),"",'FIN1-SOURCE'!CA34)</f>
        <v/>
      </c>
      <c r="M1873" s="257" t="str">
        <f t="shared" si="30"/>
        <v>OK</v>
      </c>
      <c r="N1873" s="15"/>
    </row>
    <row r="1874" spans="1:14" ht="33.75" x14ac:dyDescent="0.25">
      <c r="A1874" s="257" t="s">
        <v>834</v>
      </c>
      <c r="B1874" s="257" t="s">
        <v>4120</v>
      </c>
      <c r="C1874" s="257" t="s">
        <v>688</v>
      </c>
      <c r="D1874" s="277" t="s">
        <v>4121</v>
      </c>
      <c r="E1874" s="278" t="s">
        <v>711</v>
      </c>
      <c r="F1874" s="279" t="s">
        <v>688</v>
      </c>
      <c r="G1874" s="277" t="s">
        <v>4122</v>
      </c>
      <c r="H1874" s="280" t="str">
        <f>IF(OR(AND('FIN1-SOURCE'!BZ31="",'FIN1-SOURCE'!CA31=""),AND('FIN1-SOURCE'!BZ34="",'FIN1-SOURCE'!CA34=""),AND('FIN1-SOURCE'!CA31="K",'FIN1-SOURCE'!CA34="K"),OR('FIN1-SOURCE'!CA31="O",'FIN1-SOURCE'!CA34="O")),"",SUM('FIN1-SOURCE'!BZ31,'FIN1-SOURCE'!BZ34))</f>
        <v/>
      </c>
      <c r="I1874" s="280" t="str">
        <f>IF(AND(OR(AND('FIN1-SOURCE'!CA31="O",'FIN1-SOURCE'!CA34="O"),AND('FIN1-SOURCE'!CA31="K",'FIN1-SOURCE'!CA34="K")),SUM('FIN1-SOURCE'!BZ31,'FIN1-SOURCE'!BZ34)=0,ISNUMBER('FIN1-SOURCE'!BZ35)),"",IF(OR('FIN1-SOURCE'!CA31="O",'FIN1-SOURCE'!CA34="O"),"O",IF(AND('FIN1-SOURCE'!CA31='FIN1-SOURCE'!CA34,OR('FIN1-SOURCE'!CA31="K",'FIN1-SOURCE'!CA31="W",'FIN1-SOURCE'!CA31="M")), UPPER('FIN1-SOURCE'!CA31),"")))</f>
        <v/>
      </c>
      <c r="J1874" s="281" t="s">
        <v>711</v>
      </c>
      <c r="K1874" s="280" t="str">
        <f>IF(AND(ISBLANK('FIN1-SOURCE'!BZ35),$L$1874&lt;&gt;"M"),"",'FIN1-SOURCE'!BZ35)</f>
        <v/>
      </c>
      <c r="L1874" s="280" t="str">
        <f>IF(ISBLANK('FIN1-SOURCE'!CA35),"",'FIN1-SOURCE'!CA35)</f>
        <v/>
      </c>
      <c r="M1874" s="257" t="str">
        <f t="shared" si="30"/>
        <v>OK</v>
      </c>
      <c r="N1874" s="15"/>
    </row>
    <row r="1875" spans="1:14" ht="33.75" x14ac:dyDescent="0.25">
      <c r="A1875" s="257" t="s">
        <v>834</v>
      </c>
      <c r="B1875" s="257" t="s">
        <v>4123</v>
      </c>
      <c r="C1875" s="257" t="s">
        <v>688</v>
      </c>
      <c r="D1875" s="277" t="s">
        <v>4124</v>
      </c>
      <c r="E1875" s="278" t="s">
        <v>711</v>
      </c>
      <c r="F1875" s="279" t="s">
        <v>688</v>
      </c>
      <c r="G1875" s="277" t="s">
        <v>4125</v>
      </c>
      <c r="H1875" s="280" t="str">
        <f>IF(OR(AND('FIN1-SOURCE'!BZ37="",'FIN1-SOURCE'!CA37=""),AND('FIN1-SOURCE'!BZ38="",'FIN1-SOURCE'!CA38=""),AND('FIN1-SOURCE'!CA37="K",'FIN1-SOURCE'!CA38="K"),OR('FIN1-SOURCE'!CA37="O",'FIN1-SOURCE'!CA38="O")),"",SUM('FIN1-SOURCE'!BZ37,'FIN1-SOURCE'!BZ38))</f>
        <v/>
      </c>
      <c r="I1875" s="280" t="str">
        <f>IF(AND(OR(AND('FIN1-SOURCE'!CA37="O",'FIN1-SOURCE'!CA38="O"),AND('FIN1-SOURCE'!CA37="K",'FIN1-SOURCE'!CA38="K")),SUM('FIN1-SOURCE'!BZ37,'FIN1-SOURCE'!BZ38)=0,ISNUMBER('FIN1-SOURCE'!BZ39)),"",IF(OR('FIN1-SOURCE'!CA37="O",'FIN1-SOURCE'!CA38="O"),"O",IF(AND('FIN1-SOURCE'!CA37='FIN1-SOURCE'!CA38,OR('FIN1-SOURCE'!CA37="K",'FIN1-SOURCE'!CA37="W",'FIN1-SOURCE'!CA37="M")), UPPER('FIN1-SOURCE'!CA37),"")))</f>
        <v/>
      </c>
      <c r="J1875" s="281" t="s">
        <v>711</v>
      </c>
      <c r="K1875" s="280" t="str">
        <f>IF(AND(ISBLANK('FIN1-SOURCE'!BZ39),$L$1875&lt;&gt;"M"),"",'FIN1-SOURCE'!BZ39)</f>
        <v/>
      </c>
      <c r="L1875" s="280" t="str">
        <f>IF(ISBLANK('FIN1-SOURCE'!CA39),"",'FIN1-SOURCE'!CA39)</f>
        <v/>
      </c>
      <c r="M1875" s="257" t="str">
        <f t="shared" si="30"/>
        <v>OK</v>
      </c>
      <c r="N1875" s="15"/>
    </row>
    <row r="1876" spans="1:14" ht="33.75" x14ac:dyDescent="0.25">
      <c r="A1876" s="257" t="s">
        <v>834</v>
      </c>
      <c r="B1876" s="257" t="s">
        <v>4126</v>
      </c>
      <c r="C1876" s="257" t="s">
        <v>688</v>
      </c>
      <c r="D1876" s="277" t="s">
        <v>4127</v>
      </c>
      <c r="E1876" s="278" t="s">
        <v>711</v>
      </c>
      <c r="F1876" s="279" t="s">
        <v>688</v>
      </c>
      <c r="G1876" s="277" t="s">
        <v>1338</v>
      </c>
      <c r="H1876" s="280" t="str">
        <f>IF(OR(AND('FIN1-SOURCE'!BZ40="",'FIN1-SOURCE'!CA40=""),AND('FIN1-SOURCE'!BZ41="",'FIN1-SOURCE'!CA41=""),AND('FIN1-SOURCE'!CA40="K",'FIN1-SOURCE'!CA41="K"),OR('FIN1-SOURCE'!CA40="O",'FIN1-SOURCE'!CA41="O")),"",SUM('FIN1-SOURCE'!BZ40,'FIN1-SOURCE'!BZ41))</f>
        <v/>
      </c>
      <c r="I1876" s="280" t="str">
        <f>IF(AND(OR(AND('FIN1-SOURCE'!CA40="O",'FIN1-SOURCE'!CA41="O"),AND('FIN1-SOURCE'!CA40="K",'FIN1-SOURCE'!CA41="K")),SUM('FIN1-SOURCE'!BZ40,'FIN1-SOURCE'!BZ41)=0,ISNUMBER('FIN1-SOURCE'!BZ42)),"",IF(OR('FIN1-SOURCE'!CA40="O",'FIN1-SOURCE'!CA41="O"),"O",IF(AND('FIN1-SOURCE'!CA40='FIN1-SOURCE'!CA41,OR('FIN1-SOURCE'!CA40="K",'FIN1-SOURCE'!CA40="W",'FIN1-SOURCE'!CA40="M")), UPPER('FIN1-SOURCE'!CA40),"")))</f>
        <v/>
      </c>
      <c r="J1876" s="281" t="s">
        <v>711</v>
      </c>
      <c r="K1876" s="280" t="str">
        <f>IF(AND(ISBLANK('FIN1-SOURCE'!BZ42),$L$1876&lt;&gt;"M"),"",'FIN1-SOURCE'!BZ42)</f>
        <v/>
      </c>
      <c r="L1876" s="280" t="str">
        <f>IF(ISBLANK('FIN1-SOURCE'!CA42),"",'FIN1-SOURCE'!CA42)</f>
        <v/>
      </c>
      <c r="M1876" s="257" t="str">
        <f t="shared" si="30"/>
        <v>OK</v>
      </c>
      <c r="N1876" s="15"/>
    </row>
    <row r="1877" spans="1:14" ht="33.75" x14ac:dyDescent="0.25">
      <c r="A1877" s="257" t="s">
        <v>834</v>
      </c>
      <c r="B1877" s="257" t="s">
        <v>4128</v>
      </c>
      <c r="C1877" s="257" t="s">
        <v>688</v>
      </c>
      <c r="D1877" s="277" t="s">
        <v>4129</v>
      </c>
      <c r="E1877" s="278" t="s">
        <v>711</v>
      </c>
      <c r="F1877" s="279" t="s">
        <v>688</v>
      </c>
      <c r="G1877" s="277" t="s">
        <v>1344</v>
      </c>
      <c r="H1877" s="280" t="str">
        <f>IF(OR(AND('FIN1-SOURCE'!BZ42="",'FIN1-SOURCE'!CA42=""),AND('FIN1-SOURCE'!BZ43="",'FIN1-SOURCE'!CA43=""),AND('FIN1-SOURCE'!CA42="K",'FIN1-SOURCE'!CA43="K"),OR('FIN1-SOURCE'!CA42="O",'FIN1-SOURCE'!CA43="O")),"",SUM('FIN1-SOURCE'!BZ42,'FIN1-SOURCE'!BZ43))</f>
        <v/>
      </c>
      <c r="I1877" s="280" t="str">
        <f>IF(AND(OR(AND('FIN1-SOURCE'!CA42="O",'FIN1-SOURCE'!CA43="O"),AND('FIN1-SOURCE'!CA42="K",'FIN1-SOURCE'!CA43="K")),SUM('FIN1-SOURCE'!BZ42,'FIN1-SOURCE'!BZ43)=0,ISNUMBER('FIN1-SOURCE'!BZ44)),"",IF(OR('FIN1-SOURCE'!CA42="O",'FIN1-SOURCE'!CA43="O"),"O",IF(AND('FIN1-SOURCE'!CA42='FIN1-SOURCE'!CA43,OR('FIN1-SOURCE'!CA42="K",'FIN1-SOURCE'!CA42="W",'FIN1-SOURCE'!CA42="M")), UPPER('FIN1-SOURCE'!CA42),"")))</f>
        <v/>
      </c>
      <c r="J1877" s="281" t="s">
        <v>711</v>
      </c>
      <c r="K1877" s="280" t="str">
        <f>IF(AND(ISBLANK('FIN1-SOURCE'!BZ44),$L$1877&lt;&gt;"M"),"",'FIN1-SOURCE'!BZ44)</f>
        <v/>
      </c>
      <c r="L1877" s="280" t="str">
        <f>IF(ISBLANK('FIN1-SOURCE'!CA44),"",'FIN1-SOURCE'!CA44)</f>
        <v/>
      </c>
      <c r="M1877" s="257" t="str">
        <f t="shared" si="30"/>
        <v>OK</v>
      </c>
      <c r="N1877" s="15"/>
    </row>
    <row r="1878" spans="1:14" ht="45" x14ac:dyDescent="0.25">
      <c r="A1878" s="257" t="s">
        <v>834</v>
      </c>
      <c r="B1878" s="257" t="s">
        <v>4130</v>
      </c>
      <c r="C1878" s="257" t="s">
        <v>688</v>
      </c>
      <c r="D1878" s="277" t="s">
        <v>4131</v>
      </c>
      <c r="E1878" s="278" t="s">
        <v>711</v>
      </c>
      <c r="F1878" s="279" t="s">
        <v>688</v>
      </c>
      <c r="G1878" s="277" t="s">
        <v>1347</v>
      </c>
      <c r="H1878" s="280" t="str">
        <f>IF(OR(AND('FIN1-SOURCE'!BZ35="",'FIN1-SOURCE'!CA35=""),AND('FIN1-SOURCE'!BZ39="",'FIN1-SOURCE'!CA39=""),AND('FIN1-SOURCE'!BZ44="",'FIN1-SOURCE'!CA44=""),AND('FIN1-SOURCE'!CA35="K",'FIN1-SOURCE'!CA39="K",'FIN1-SOURCE'!CA44="K"),OR('FIN1-SOURCE'!CA35="O",'FIN1-SOURCE'!CA39="O",'FIN1-SOURCE'!CA44="O")),"",SUM('FIN1-SOURCE'!BZ35,'FIN1-SOURCE'!BZ39,'FIN1-SOURCE'!BZ44))</f>
        <v/>
      </c>
      <c r="I1878" s="280" t="str">
        <f>IF(AND(OR(AND('FIN1-SOURCE'!CA35="O",'FIN1-SOURCE'!CA39="O",'FIN1-SOURCE'!CA44="O"),AND('FIN1-SOURCE'!CA35="K",'FIN1-SOURCE'!CA39="K",'FIN1-SOURCE'!CA44="K")),SUM('FIN1-SOURCE'!BZ35,'FIN1-SOURCE'!BZ39,'FIN1-SOURCE'!BZ44)=0,ISNUMBER('FIN1-SOURCE'!BZ45)),"",IF(OR('FIN1-SOURCE'!CA35="O",'FIN1-SOURCE'!CA39="O",'FIN1-SOURCE'!CA44="O"),"O",IF(AND('FIN1-SOURCE'!CA35='FIN1-SOURCE'!CA39,'FIN1-SOURCE'!CA39='FIN1-SOURCE'!CA44,OR('FIN1-SOURCE'!CA35="K",'FIN1-SOURCE'!CA35="W",'FIN1-SOURCE'!CA35="M")), UPPER('FIN1-SOURCE'!CA35),"")))</f>
        <v/>
      </c>
      <c r="J1878" s="281" t="s">
        <v>711</v>
      </c>
      <c r="K1878" s="280" t="str">
        <f>IF(AND(ISBLANK('FIN1-SOURCE'!BZ45),$L$1878&lt;&gt;"M"),"",'FIN1-SOURCE'!BZ45)</f>
        <v/>
      </c>
      <c r="L1878" s="280" t="str">
        <f>IF(ISBLANK('FIN1-SOURCE'!CA45),"",'FIN1-SOURCE'!CA45)</f>
        <v/>
      </c>
      <c r="M1878" s="257" t="str">
        <f t="shared" si="30"/>
        <v>OK</v>
      </c>
      <c r="N1878" s="15"/>
    </row>
    <row r="1879" spans="1:14" ht="33.75" x14ac:dyDescent="0.25">
      <c r="A1879" s="257" t="s">
        <v>834</v>
      </c>
      <c r="B1879" s="257" t="s">
        <v>4132</v>
      </c>
      <c r="C1879" s="257" t="s">
        <v>688</v>
      </c>
      <c r="D1879" s="277" t="s">
        <v>4133</v>
      </c>
      <c r="E1879" s="278" t="s">
        <v>711</v>
      </c>
      <c r="F1879" s="279" t="s">
        <v>688</v>
      </c>
      <c r="G1879" s="277" t="s">
        <v>4134</v>
      </c>
      <c r="H1879" s="280" t="str">
        <f>IF(OR(AND('FIN1-SOURCE'!BZ47="",'FIN1-SOURCE'!CA47=""),AND('FIN1-SOURCE'!BZ48="",'FIN1-SOURCE'!CA48=""),AND('FIN1-SOURCE'!CA47="K",'FIN1-SOURCE'!CA48="K"),OR('FIN1-SOURCE'!CA47="O",'FIN1-SOURCE'!CA48="O")),"",SUM('FIN1-SOURCE'!BZ47,'FIN1-SOURCE'!BZ48))</f>
        <v/>
      </c>
      <c r="I1879" s="280" t="str">
        <f>IF(AND(OR(AND('FIN1-SOURCE'!CA47="O",'FIN1-SOURCE'!CA48="O"),AND('FIN1-SOURCE'!CA47="K",'FIN1-SOURCE'!CA48="K")),SUM('FIN1-SOURCE'!BZ47,'FIN1-SOURCE'!BZ48)=0,ISNUMBER('FIN1-SOURCE'!BZ49)),"",IF(OR('FIN1-SOURCE'!CA47="O",'FIN1-SOURCE'!CA48="O"),"O",IF(AND('FIN1-SOURCE'!CA47='FIN1-SOURCE'!CA48,OR('FIN1-SOURCE'!CA47="K",'FIN1-SOURCE'!CA47="W",'FIN1-SOURCE'!CA47="M")), UPPER('FIN1-SOURCE'!CA47),"")))</f>
        <v/>
      </c>
      <c r="J1879" s="281" t="s">
        <v>711</v>
      </c>
      <c r="K1879" s="280" t="str">
        <f>IF(AND(ISBLANK('FIN1-SOURCE'!BZ49),$L$1879&lt;&gt;"M"),"",'FIN1-SOURCE'!BZ49)</f>
        <v/>
      </c>
      <c r="L1879" s="280" t="str">
        <f>IF(ISBLANK('FIN1-SOURCE'!CA49),"",'FIN1-SOURCE'!CA49)</f>
        <v/>
      </c>
      <c r="M1879" s="257" t="str">
        <f t="shared" si="30"/>
        <v>OK</v>
      </c>
      <c r="N1879" s="15"/>
    </row>
    <row r="1880" spans="1:14" ht="33.75" x14ac:dyDescent="0.25">
      <c r="A1880" s="257" t="s">
        <v>834</v>
      </c>
      <c r="B1880" s="257" t="s">
        <v>4135</v>
      </c>
      <c r="C1880" s="257" t="s">
        <v>688</v>
      </c>
      <c r="D1880" s="277" t="s">
        <v>4136</v>
      </c>
      <c r="E1880" s="278" t="s">
        <v>711</v>
      </c>
      <c r="F1880" s="279" t="s">
        <v>688</v>
      </c>
      <c r="G1880" s="277" t="s">
        <v>4137</v>
      </c>
      <c r="H1880" s="280" t="str">
        <f>IF(OR(AND('FIN1-SOURCE'!BZ46="",'FIN1-SOURCE'!CA46=""),AND('FIN1-SOURCE'!BZ49="",'FIN1-SOURCE'!CA49=""),AND('FIN1-SOURCE'!CA46="K",'FIN1-SOURCE'!CA49="K"),OR('FIN1-SOURCE'!CA46="O",'FIN1-SOURCE'!CA49="O")),"",SUM('FIN1-SOURCE'!BZ46,'FIN1-SOURCE'!BZ49))</f>
        <v/>
      </c>
      <c r="I1880" s="280" t="str">
        <f>IF(AND(OR(AND('FIN1-SOURCE'!CA46="O",'FIN1-SOURCE'!CA49="O"),AND('FIN1-SOURCE'!CA46="K",'FIN1-SOURCE'!CA49="K")),SUM('FIN1-SOURCE'!BZ46,'FIN1-SOURCE'!BZ49)=0,ISNUMBER('FIN1-SOURCE'!BZ50)),"",IF(OR('FIN1-SOURCE'!CA46="O",'FIN1-SOURCE'!CA49="O"),"O",IF(AND('FIN1-SOURCE'!CA46='FIN1-SOURCE'!CA49,OR('FIN1-SOURCE'!CA46="K",'FIN1-SOURCE'!CA46="W",'FIN1-SOURCE'!CA46="M")), UPPER('FIN1-SOURCE'!CA46),"")))</f>
        <v/>
      </c>
      <c r="J1880" s="281" t="s">
        <v>711</v>
      </c>
      <c r="K1880" s="280" t="str">
        <f>IF(AND(ISBLANK('FIN1-SOURCE'!BZ50),$L$1880&lt;&gt;"M"),"",'FIN1-SOURCE'!BZ50)</f>
        <v/>
      </c>
      <c r="L1880" s="280" t="str">
        <f>IF(ISBLANK('FIN1-SOURCE'!CA50),"",'FIN1-SOURCE'!CA50)</f>
        <v/>
      </c>
      <c r="M1880" s="257" t="str">
        <f t="shared" si="30"/>
        <v>OK</v>
      </c>
      <c r="N1880" s="15"/>
    </row>
    <row r="1881" spans="1:14" ht="33.75" x14ac:dyDescent="0.25">
      <c r="A1881" s="257" t="s">
        <v>834</v>
      </c>
      <c r="B1881" s="257" t="s">
        <v>4138</v>
      </c>
      <c r="C1881" s="257" t="s">
        <v>688</v>
      </c>
      <c r="D1881" s="277" t="s">
        <v>4139</v>
      </c>
      <c r="E1881" s="278" t="s">
        <v>711</v>
      </c>
      <c r="F1881" s="279" t="s">
        <v>688</v>
      </c>
      <c r="G1881" s="277" t="s">
        <v>4140</v>
      </c>
      <c r="H1881" s="280" t="str">
        <f>IF(OR(AND('FIN1-SOURCE'!BZ53="",'FIN1-SOURCE'!CA53=""),AND('FIN1-SOURCE'!BZ54="",'FIN1-SOURCE'!CA54=""),AND('FIN1-SOURCE'!CA53="K",'FIN1-SOURCE'!CA54="K"),OR('FIN1-SOURCE'!CA53="O",'FIN1-SOURCE'!CA54="O")),"",SUM('FIN1-SOURCE'!BZ53,'FIN1-SOURCE'!BZ54))</f>
        <v/>
      </c>
      <c r="I1881" s="280" t="str">
        <f>IF(AND(OR(AND('FIN1-SOURCE'!CA53="O",'FIN1-SOURCE'!CA54="O"),AND('FIN1-SOURCE'!CA53="K",'FIN1-SOURCE'!CA54="K")),SUM('FIN1-SOURCE'!BZ53,'FIN1-SOURCE'!BZ54)=0,ISNUMBER('FIN1-SOURCE'!BZ55)),"",IF(OR('FIN1-SOURCE'!CA53="O",'FIN1-SOURCE'!CA54="O"),"O",IF(AND('FIN1-SOURCE'!CA53='FIN1-SOURCE'!CA54,OR('FIN1-SOURCE'!CA53="K",'FIN1-SOURCE'!CA53="W",'FIN1-SOURCE'!CA53="M")), UPPER('FIN1-SOURCE'!CA53),"")))</f>
        <v/>
      </c>
      <c r="J1881" s="281" t="s">
        <v>711</v>
      </c>
      <c r="K1881" s="280" t="str">
        <f>IF(AND(ISBLANK('FIN1-SOURCE'!BZ55),$L$1881&lt;&gt;"M"),"",'FIN1-SOURCE'!BZ55)</f>
        <v/>
      </c>
      <c r="L1881" s="280" t="str">
        <f>IF(ISBLANK('FIN1-SOURCE'!CA55),"",'FIN1-SOURCE'!CA55)</f>
        <v/>
      </c>
      <c r="M1881" s="257" t="str">
        <f t="shared" si="30"/>
        <v>OK</v>
      </c>
      <c r="N1881" s="15"/>
    </row>
    <row r="1882" spans="1:14" ht="33.75" x14ac:dyDescent="0.25">
      <c r="A1882" s="257" t="s">
        <v>834</v>
      </c>
      <c r="B1882" s="257" t="s">
        <v>4141</v>
      </c>
      <c r="C1882" s="257" t="s">
        <v>688</v>
      </c>
      <c r="D1882" s="277" t="s">
        <v>4142</v>
      </c>
      <c r="E1882" s="278" t="s">
        <v>711</v>
      </c>
      <c r="F1882" s="279" t="s">
        <v>688</v>
      </c>
      <c r="G1882" s="277" t="s">
        <v>4143</v>
      </c>
      <c r="H1882" s="280" t="str">
        <f>IF(OR(AND('FIN1-SOURCE'!BZ55="",'FIN1-SOURCE'!CA55=""),AND('FIN1-SOURCE'!BZ56="",'FIN1-SOURCE'!CA56=""),AND('FIN1-SOURCE'!CA55="K",'FIN1-SOURCE'!CA56="K"),OR('FIN1-SOURCE'!CA55="O",'FIN1-SOURCE'!CA56="O")),"",SUM('FIN1-SOURCE'!BZ55,'FIN1-SOURCE'!BZ56))</f>
        <v/>
      </c>
      <c r="I1882" s="280" t="str">
        <f>IF(AND(OR(AND('FIN1-SOURCE'!CA55="O",'FIN1-SOURCE'!CA56="O"),AND('FIN1-SOURCE'!CA55="K",'FIN1-SOURCE'!CA56="K")),SUM('FIN1-SOURCE'!BZ55,'FIN1-SOURCE'!BZ56)=0,ISNUMBER('FIN1-SOURCE'!BZ57)),"",IF(OR('FIN1-SOURCE'!CA55="O",'FIN1-SOURCE'!CA56="O"),"O",IF(AND('FIN1-SOURCE'!CA55='FIN1-SOURCE'!CA56,OR('FIN1-SOURCE'!CA55="K",'FIN1-SOURCE'!CA55="W",'FIN1-SOURCE'!CA55="M")), UPPER('FIN1-SOURCE'!CA55),"")))</f>
        <v/>
      </c>
      <c r="J1882" s="281" t="s">
        <v>711</v>
      </c>
      <c r="K1882" s="280" t="str">
        <f>IF(AND(ISBLANK('FIN1-SOURCE'!BZ57),$L$1882&lt;&gt;"M"),"",'FIN1-SOURCE'!BZ57)</f>
        <v/>
      </c>
      <c r="L1882" s="280" t="str">
        <f>IF(ISBLANK('FIN1-SOURCE'!CA57),"",'FIN1-SOURCE'!CA57)</f>
        <v/>
      </c>
      <c r="M1882" s="257" t="str">
        <f t="shared" si="30"/>
        <v>OK</v>
      </c>
      <c r="N1882" s="15"/>
    </row>
    <row r="1883" spans="1:14" ht="45" x14ac:dyDescent="0.25">
      <c r="A1883" s="257" t="s">
        <v>834</v>
      </c>
      <c r="B1883" s="257" t="s">
        <v>4144</v>
      </c>
      <c r="C1883" s="257" t="s">
        <v>688</v>
      </c>
      <c r="D1883" s="277" t="s">
        <v>4145</v>
      </c>
      <c r="E1883" s="278" t="s">
        <v>711</v>
      </c>
      <c r="F1883" s="279" t="s">
        <v>688</v>
      </c>
      <c r="G1883" s="277" t="s">
        <v>4146</v>
      </c>
      <c r="H1883" s="280" t="str">
        <f>IF(OR(AND('FIN1-SOURCE'!BZ50="",'FIN1-SOURCE'!CA50=""),AND('FIN1-SOURCE'!BZ52="",'FIN1-SOURCE'!CA52=""),AND('FIN1-SOURCE'!BZ57="",'FIN1-SOURCE'!CA57=""),AND('FIN1-SOURCE'!CA50="K",'FIN1-SOURCE'!CA52="K",'FIN1-SOURCE'!CA57="K"),OR('FIN1-SOURCE'!CA50="O",'FIN1-SOURCE'!CA52="O",'FIN1-SOURCE'!CA57="O")),"",SUM('FIN1-SOURCE'!BZ50,'FIN1-SOURCE'!BZ52,'FIN1-SOURCE'!BZ57))</f>
        <v/>
      </c>
      <c r="I1883" s="280" t="str">
        <f>IF(AND(OR(AND('FIN1-SOURCE'!CA50="O",'FIN1-SOURCE'!CA52="O",'FIN1-SOURCE'!CA57="O"),AND('FIN1-SOURCE'!CA50="K",'FIN1-SOURCE'!CA52="K",'FIN1-SOURCE'!CA57="K")),SUM('FIN1-SOURCE'!BZ50,'FIN1-SOURCE'!BZ52,'FIN1-SOURCE'!BZ57)=0,ISNUMBER('FIN1-SOURCE'!BZ58)),"",IF(OR('FIN1-SOURCE'!CA50="O",'FIN1-SOURCE'!CA52="O",'FIN1-SOURCE'!CA57="O"),"O",IF(AND('FIN1-SOURCE'!CA50='FIN1-SOURCE'!CA52,'FIN1-SOURCE'!CA52='FIN1-SOURCE'!CA57,OR('FIN1-SOURCE'!CA50="K",'FIN1-SOURCE'!CA50="W",'FIN1-SOURCE'!CA50="M")), UPPER('FIN1-SOURCE'!CA50),"")))</f>
        <v/>
      </c>
      <c r="J1883" s="281" t="s">
        <v>711</v>
      </c>
      <c r="K1883" s="280" t="str">
        <f>IF(AND(ISBLANK('FIN1-SOURCE'!BZ58),$L$1883&lt;&gt;"M"),"",'FIN1-SOURCE'!BZ58)</f>
        <v/>
      </c>
      <c r="L1883" s="280" t="str">
        <f>IF(ISBLANK('FIN1-SOURCE'!CA58),"",'FIN1-SOURCE'!CA58)</f>
        <v/>
      </c>
      <c r="M1883" s="257" t="str">
        <f t="shared" si="30"/>
        <v>OK</v>
      </c>
      <c r="N1883" s="15"/>
    </row>
    <row r="1884" spans="1:14" ht="33.75" x14ac:dyDescent="0.25">
      <c r="A1884" s="257" t="s">
        <v>834</v>
      </c>
      <c r="B1884" s="257" t="s">
        <v>4147</v>
      </c>
      <c r="C1884" s="257" t="s">
        <v>688</v>
      </c>
      <c r="D1884" s="277" t="s">
        <v>4148</v>
      </c>
      <c r="E1884" s="278" t="s">
        <v>711</v>
      </c>
      <c r="F1884" s="279" t="s">
        <v>688</v>
      </c>
      <c r="G1884" s="277" t="s">
        <v>4149</v>
      </c>
      <c r="H1884" s="280" t="str">
        <f>IF(OR(AND('FIN1-SOURCE'!BZ60="",'FIN1-SOURCE'!CA60=""),AND('FIN1-SOURCE'!BZ61="",'FIN1-SOURCE'!CA61=""),AND('FIN1-SOURCE'!CA60="K",'FIN1-SOURCE'!CA61="K"),OR('FIN1-SOURCE'!CA60="O",'FIN1-SOURCE'!CA61="O")),"",SUM('FIN1-SOURCE'!BZ60,'FIN1-SOURCE'!BZ61))</f>
        <v/>
      </c>
      <c r="I1884" s="280" t="str">
        <f>IF(AND(OR(AND('FIN1-SOURCE'!CA60="O",'FIN1-SOURCE'!CA61="O"),AND('FIN1-SOURCE'!CA60="K",'FIN1-SOURCE'!CA61="K")),SUM('FIN1-SOURCE'!BZ60,'FIN1-SOURCE'!BZ61)=0,ISNUMBER('FIN1-SOURCE'!BZ62)),"",IF(OR('FIN1-SOURCE'!CA60="O",'FIN1-SOURCE'!CA61="O"),"O",IF(AND('FIN1-SOURCE'!CA60='FIN1-SOURCE'!CA61,OR('FIN1-SOURCE'!CA60="K",'FIN1-SOURCE'!CA60="W",'FIN1-SOURCE'!CA60="M")), UPPER('FIN1-SOURCE'!CA60),"")))</f>
        <v/>
      </c>
      <c r="J1884" s="281" t="s">
        <v>711</v>
      </c>
      <c r="K1884" s="280" t="str">
        <f>IF(AND(ISBLANK('FIN1-SOURCE'!BZ62),$L$1884&lt;&gt;"M"),"",'FIN1-SOURCE'!BZ62)</f>
        <v/>
      </c>
      <c r="L1884" s="280" t="str">
        <f>IF(ISBLANK('FIN1-SOURCE'!CA62),"",'FIN1-SOURCE'!CA62)</f>
        <v/>
      </c>
      <c r="M1884" s="257" t="str">
        <f t="shared" si="30"/>
        <v>OK</v>
      </c>
      <c r="N1884" s="15"/>
    </row>
    <row r="1885" spans="1:14" ht="33.75" x14ac:dyDescent="0.25">
      <c r="A1885" s="257" t="s">
        <v>834</v>
      </c>
      <c r="B1885" s="257" t="s">
        <v>4150</v>
      </c>
      <c r="C1885" s="257" t="s">
        <v>688</v>
      </c>
      <c r="D1885" s="277" t="s">
        <v>4151</v>
      </c>
      <c r="E1885" s="278" t="s">
        <v>711</v>
      </c>
      <c r="F1885" s="279" t="s">
        <v>688</v>
      </c>
      <c r="G1885" s="277" t="s">
        <v>4152</v>
      </c>
      <c r="H1885" s="280" t="str">
        <f>IF(OR(AND('FIN1-SOURCE'!BZ59="",'FIN1-SOURCE'!CA59=""),AND('FIN1-SOURCE'!BZ62="",'FIN1-SOURCE'!CA62=""),AND('FIN1-SOURCE'!CA59="K",'FIN1-SOURCE'!CA62="K"),OR('FIN1-SOURCE'!CA59="O",'FIN1-SOURCE'!CA62="O")),"",SUM('FIN1-SOURCE'!BZ59,'FIN1-SOURCE'!BZ62))</f>
        <v/>
      </c>
      <c r="I1885" s="280" t="str">
        <f>IF(AND(OR(AND('FIN1-SOURCE'!CA59="O",'FIN1-SOURCE'!CA62="O"),AND('FIN1-SOURCE'!CA59="K",'FIN1-SOURCE'!CA62="K")),SUM('FIN1-SOURCE'!BZ59,'FIN1-SOURCE'!BZ62)=0,ISNUMBER('FIN1-SOURCE'!BZ63)),"",IF(OR('FIN1-SOURCE'!CA59="O",'FIN1-SOURCE'!CA62="O"),"O",IF(AND('FIN1-SOURCE'!CA59='FIN1-SOURCE'!CA62,OR('FIN1-SOURCE'!CA59="K",'FIN1-SOURCE'!CA59="W",'FIN1-SOURCE'!CA59="M")), UPPER('FIN1-SOURCE'!CA59),"")))</f>
        <v/>
      </c>
      <c r="J1885" s="281" t="s">
        <v>711</v>
      </c>
      <c r="K1885" s="280" t="str">
        <f>IF(AND(ISBLANK('FIN1-SOURCE'!BZ63),$L$1885&lt;&gt;"M"),"",'FIN1-SOURCE'!BZ63)</f>
        <v/>
      </c>
      <c r="L1885" s="280" t="str">
        <f>IF(ISBLANK('FIN1-SOURCE'!CA63),"",'FIN1-SOURCE'!CA63)</f>
        <v/>
      </c>
      <c r="M1885" s="257" t="str">
        <f t="shared" si="30"/>
        <v>OK</v>
      </c>
      <c r="N1885" s="15"/>
    </row>
    <row r="1886" spans="1:14" ht="33.75" x14ac:dyDescent="0.25">
      <c r="A1886" s="257" t="s">
        <v>834</v>
      </c>
      <c r="B1886" s="257" t="s">
        <v>4153</v>
      </c>
      <c r="C1886" s="257" t="s">
        <v>688</v>
      </c>
      <c r="D1886" s="277" t="s">
        <v>4154</v>
      </c>
      <c r="E1886" s="278" t="s">
        <v>711</v>
      </c>
      <c r="F1886" s="279" t="s">
        <v>688</v>
      </c>
      <c r="G1886" s="277" t="s">
        <v>4155</v>
      </c>
      <c r="H1886" s="280" t="str">
        <f>IF(OR(AND('FIN1-SOURCE'!BZ65="",'FIN1-SOURCE'!CA65=""),AND('FIN1-SOURCE'!BZ66="",'FIN1-SOURCE'!CA66=""),AND('FIN1-SOURCE'!CA65="K",'FIN1-SOURCE'!CA66="K"),OR('FIN1-SOURCE'!CA65="O",'FIN1-SOURCE'!CA66="O")),"",SUM('FIN1-SOURCE'!BZ65,'FIN1-SOURCE'!BZ66))</f>
        <v/>
      </c>
      <c r="I1886" s="280" t="str">
        <f>IF(AND(OR(AND('FIN1-SOURCE'!CA65="O",'FIN1-SOURCE'!CA66="O"),AND('FIN1-SOURCE'!CA65="K",'FIN1-SOURCE'!CA66="K")),SUM('FIN1-SOURCE'!BZ65,'FIN1-SOURCE'!BZ66)=0,ISNUMBER('FIN1-SOURCE'!BZ67)),"",IF(OR('FIN1-SOURCE'!CA65="O",'FIN1-SOURCE'!CA66="O"),"O",IF(AND('FIN1-SOURCE'!CA65='FIN1-SOURCE'!CA66,OR('FIN1-SOURCE'!CA65="K",'FIN1-SOURCE'!CA65="W",'FIN1-SOURCE'!CA65="M")), UPPER('FIN1-SOURCE'!CA65),"")))</f>
        <v/>
      </c>
      <c r="J1886" s="281" t="s">
        <v>711</v>
      </c>
      <c r="K1886" s="280" t="str">
        <f>IF(AND(ISBLANK('FIN1-SOURCE'!BZ67),$L$1886&lt;&gt;"M"),"",'FIN1-SOURCE'!BZ67)</f>
        <v/>
      </c>
      <c r="L1886" s="280" t="str">
        <f>IF(ISBLANK('FIN1-SOURCE'!CA67),"",'FIN1-SOURCE'!CA67)</f>
        <v/>
      </c>
      <c r="M1886" s="257" t="str">
        <f t="shared" si="30"/>
        <v>OK</v>
      </c>
      <c r="N1886" s="15"/>
    </row>
    <row r="1887" spans="1:14" ht="33.75" x14ac:dyDescent="0.25">
      <c r="A1887" s="257" t="s">
        <v>834</v>
      </c>
      <c r="B1887" s="257" t="s">
        <v>4156</v>
      </c>
      <c r="C1887" s="257" t="s">
        <v>688</v>
      </c>
      <c r="D1887" s="277" t="s">
        <v>4157</v>
      </c>
      <c r="E1887" s="278" t="s">
        <v>711</v>
      </c>
      <c r="F1887" s="279" t="s">
        <v>688</v>
      </c>
      <c r="G1887" s="277" t="s">
        <v>4158</v>
      </c>
      <c r="H1887" s="280" t="str">
        <f>IF(OR(AND('FIN1-SOURCE'!BZ67="",'FIN1-SOURCE'!CA67=""),AND('FIN1-SOURCE'!BZ68="",'FIN1-SOURCE'!CA68=""),AND('FIN1-SOURCE'!CA67="K",'FIN1-SOURCE'!CA68="K"),OR('FIN1-SOURCE'!CA67="O",'FIN1-SOURCE'!CA68="O")),"",SUM('FIN1-SOURCE'!BZ67,'FIN1-SOURCE'!BZ68))</f>
        <v/>
      </c>
      <c r="I1887" s="280" t="str">
        <f>IF(AND(OR(AND('FIN1-SOURCE'!CA67="O",'FIN1-SOURCE'!CA68="O"),AND('FIN1-SOURCE'!CA67="K",'FIN1-SOURCE'!CA68="K")),SUM('FIN1-SOURCE'!BZ67,'FIN1-SOURCE'!BZ68)=0,ISNUMBER('FIN1-SOURCE'!BZ69)),"",IF(OR('FIN1-SOURCE'!CA67="O",'FIN1-SOURCE'!CA68="O"),"O",IF(AND('FIN1-SOURCE'!CA67='FIN1-SOURCE'!CA68,OR('FIN1-SOURCE'!CA67="K",'FIN1-SOURCE'!CA67="W",'FIN1-SOURCE'!CA67="M")), UPPER('FIN1-SOURCE'!CA67),"")))</f>
        <v/>
      </c>
      <c r="J1887" s="281" t="s">
        <v>711</v>
      </c>
      <c r="K1887" s="280" t="str">
        <f>IF(AND(ISBLANK('FIN1-SOURCE'!BZ69),$L$1887&lt;&gt;"M"),"",'FIN1-SOURCE'!BZ69)</f>
        <v/>
      </c>
      <c r="L1887" s="280" t="str">
        <f>IF(ISBLANK('FIN1-SOURCE'!CA69),"",'FIN1-SOURCE'!CA69)</f>
        <v/>
      </c>
      <c r="M1887" s="257" t="str">
        <f t="shared" si="30"/>
        <v>OK</v>
      </c>
      <c r="N1887" s="15"/>
    </row>
    <row r="1888" spans="1:14" ht="33.75" x14ac:dyDescent="0.25">
      <c r="A1888" s="257" t="s">
        <v>834</v>
      </c>
      <c r="B1888" s="257" t="s">
        <v>4159</v>
      </c>
      <c r="C1888" s="257" t="s">
        <v>688</v>
      </c>
      <c r="D1888" s="277" t="s">
        <v>4160</v>
      </c>
      <c r="E1888" s="278" t="s">
        <v>711</v>
      </c>
      <c r="F1888" s="279" t="s">
        <v>688</v>
      </c>
      <c r="G1888" s="277" t="s">
        <v>4161</v>
      </c>
      <c r="H1888" s="280" t="str">
        <f>IF(OR(AND('FIN1-SOURCE'!BZ63="",'FIN1-SOURCE'!CA63=""),AND('FIN1-SOURCE'!BZ69="",'FIN1-SOURCE'!CA69=""),AND('FIN1-SOURCE'!CA63="K",'FIN1-SOURCE'!CA69="K"),OR('FIN1-SOURCE'!CA63="O",'FIN1-SOURCE'!CA69="O")),"",SUM('FIN1-SOURCE'!BZ63,'FIN1-SOURCE'!BZ69))</f>
        <v/>
      </c>
      <c r="I1888" s="280" t="str">
        <f>IF(AND(OR(AND('FIN1-SOURCE'!CA63="O",'FIN1-SOURCE'!CA69="O"),AND('FIN1-SOURCE'!CA63="K",'FIN1-SOURCE'!CA69="K")),SUM('FIN1-SOURCE'!BZ63,'FIN1-SOURCE'!BZ69)=0,ISNUMBER('FIN1-SOURCE'!BZ70)),"",IF(OR('FIN1-SOURCE'!CA63="O",'FIN1-SOURCE'!CA69="O"),"O",IF(AND('FIN1-SOURCE'!CA63='FIN1-SOURCE'!CA69,OR('FIN1-SOURCE'!CA63="K",'FIN1-SOURCE'!CA63="W",'FIN1-SOURCE'!CA63="M")), UPPER('FIN1-SOURCE'!CA63),"")))</f>
        <v/>
      </c>
      <c r="J1888" s="281" t="s">
        <v>711</v>
      </c>
      <c r="K1888" s="280" t="str">
        <f>IF(AND(ISBLANK('FIN1-SOURCE'!BZ70),$L$1888&lt;&gt;"M"),"",'FIN1-SOURCE'!BZ70)</f>
        <v/>
      </c>
      <c r="L1888" s="280" t="str">
        <f>IF(ISBLANK('FIN1-SOURCE'!CA70),"",'FIN1-SOURCE'!CA70)</f>
        <v/>
      </c>
      <c r="M1888" s="257" t="str">
        <f t="shared" si="30"/>
        <v>OK</v>
      </c>
      <c r="N1888" s="15"/>
    </row>
    <row r="1889" spans="1:14" ht="45" x14ac:dyDescent="0.25">
      <c r="A1889" s="257" t="s">
        <v>834</v>
      </c>
      <c r="B1889" s="257" t="s">
        <v>4162</v>
      </c>
      <c r="C1889" s="257" t="s">
        <v>688</v>
      </c>
      <c r="D1889" s="277" t="s">
        <v>4163</v>
      </c>
      <c r="E1889" s="278" t="s">
        <v>711</v>
      </c>
      <c r="F1889" s="279" t="s">
        <v>688</v>
      </c>
      <c r="G1889" s="277" t="s">
        <v>4164</v>
      </c>
      <c r="H1889" s="280" t="str">
        <f>IF(OR(AND('FIN1-SOURCE'!BZ31="",'FIN1-SOURCE'!CA31=""),AND('FIN1-SOURCE'!BZ46="",'FIN1-SOURCE'!CA46=""),AND('FIN1-SOURCE'!BZ59="",'FIN1-SOURCE'!CA59=""),AND('FIN1-SOURCE'!CA31="K",'FIN1-SOURCE'!CA46="K",'FIN1-SOURCE'!CA59="K"),OR('FIN1-SOURCE'!CA31="O",'FIN1-SOURCE'!CA46="O",'FIN1-SOURCE'!CA59="O")),"",SUM('FIN1-SOURCE'!BZ31,'FIN1-SOURCE'!BZ46,'FIN1-SOURCE'!BZ59))</f>
        <v/>
      </c>
      <c r="I1889" s="280" t="str">
        <f>IF(AND(OR(AND('FIN1-SOURCE'!CA31="O",'FIN1-SOURCE'!CA46="O",'FIN1-SOURCE'!CA59="O"),AND('FIN1-SOURCE'!CA31="K",'FIN1-SOURCE'!CA46="K",'FIN1-SOURCE'!CA59="K")),SUM('FIN1-SOURCE'!BZ31,'FIN1-SOURCE'!BZ46,'FIN1-SOURCE'!BZ59)=0,ISNUMBER('FIN1-SOURCE'!BZ71)),"",IF(OR('FIN1-SOURCE'!CA31="O",'FIN1-SOURCE'!CA46="O",'FIN1-SOURCE'!CA59="O"),"O",IF(AND('FIN1-SOURCE'!CA31='FIN1-SOURCE'!CA46,'FIN1-SOURCE'!CA46='FIN1-SOURCE'!CA59,OR('FIN1-SOURCE'!CA31="K",'FIN1-SOURCE'!CA31="W",'FIN1-SOURCE'!CA31="M")), UPPER('FIN1-SOURCE'!CA31),"")))</f>
        <v/>
      </c>
      <c r="J1889" s="281" t="s">
        <v>711</v>
      </c>
      <c r="K1889" s="280" t="str">
        <f>IF(AND(ISBLANK('FIN1-SOURCE'!BZ71),$L$1889&lt;&gt;"M"),"",'FIN1-SOURCE'!BZ71)</f>
        <v/>
      </c>
      <c r="L1889" s="280" t="str">
        <f>IF(ISBLANK('FIN1-SOURCE'!CA71),"",'FIN1-SOURCE'!CA71)</f>
        <v/>
      </c>
      <c r="M1889" s="257" t="str">
        <f t="shared" si="30"/>
        <v>OK</v>
      </c>
      <c r="N1889" s="15"/>
    </row>
    <row r="1890" spans="1:14" ht="45" x14ac:dyDescent="0.25">
      <c r="A1890" s="257" t="s">
        <v>834</v>
      </c>
      <c r="B1890" s="257" t="s">
        <v>4165</v>
      </c>
      <c r="C1890" s="257" t="s">
        <v>688</v>
      </c>
      <c r="D1890" s="277" t="s">
        <v>4166</v>
      </c>
      <c r="E1890" s="278" t="s">
        <v>711</v>
      </c>
      <c r="F1890" s="279" t="s">
        <v>688</v>
      </c>
      <c r="G1890" s="277" t="s">
        <v>4167</v>
      </c>
      <c r="H1890" s="280" t="str">
        <f>IF(OR(AND('FIN1-SOURCE'!BZ32="",'FIN1-SOURCE'!CA32=""),AND('FIN1-SOURCE'!BZ47="",'FIN1-SOURCE'!CA47=""),AND('FIN1-SOURCE'!BZ60="",'FIN1-SOURCE'!CA60=""),AND('FIN1-SOURCE'!CA32="K",'FIN1-SOURCE'!CA47="K",'FIN1-SOURCE'!CA60="K"),OR('FIN1-SOURCE'!CA32="O",'FIN1-SOURCE'!CA47="O",'FIN1-SOURCE'!CA60="O")),"",SUM('FIN1-SOURCE'!BZ32,'FIN1-SOURCE'!BZ47,'FIN1-SOURCE'!BZ60))</f>
        <v/>
      </c>
      <c r="I1890" s="280" t="str">
        <f>IF(AND(OR(AND('FIN1-SOURCE'!CA32="O",'FIN1-SOURCE'!CA47="O",'FIN1-SOURCE'!CA60="O"),AND('FIN1-SOURCE'!CA32="K",'FIN1-SOURCE'!CA47="K",'FIN1-SOURCE'!CA60="K")),SUM('FIN1-SOURCE'!BZ32,'FIN1-SOURCE'!BZ47,'FIN1-SOURCE'!BZ60)=0,ISNUMBER('FIN1-SOURCE'!BZ72)),"",IF(OR('FIN1-SOURCE'!CA32="O",'FIN1-SOURCE'!CA47="O",'FIN1-SOURCE'!CA60="O"),"O",IF(AND('FIN1-SOURCE'!CA32='FIN1-SOURCE'!CA47,'FIN1-SOURCE'!CA47='FIN1-SOURCE'!CA60,OR('FIN1-SOURCE'!CA32="K",'FIN1-SOURCE'!CA32="W",'FIN1-SOURCE'!CA32="M")), UPPER('FIN1-SOURCE'!CA32),"")))</f>
        <v/>
      </c>
      <c r="J1890" s="281" t="s">
        <v>711</v>
      </c>
      <c r="K1890" s="280" t="str">
        <f>IF(AND(ISBLANK('FIN1-SOURCE'!BZ72),$L$1890&lt;&gt;"M"),"",'FIN1-SOURCE'!BZ72)</f>
        <v/>
      </c>
      <c r="L1890" s="280" t="str">
        <f>IF(ISBLANK('FIN1-SOURCE'!CA72),"",'FIN1-SOURCE'!CA72)</f>
        <v/>
      </c>
      <c r="M1890" s="257" t="str">
        <f t="shared" si="30"/>
        <v>OK</v>
      </c>
      <c r="N1890" s="15"/>
    </row>
    <row r="1891" spans="1:14" ht="45" x14ac:dyDescent="0.25">
      <c r="A1891" s="257" t="s">
        <v>834</v>
      </c>
      <c r="B1891" s="257" t="s">
        <v>4168</v>
      </c>
      <c r="C1891" s="257" t="s">
        <v>688</v>
      </c>
      <c r="D1891" s="277" t="s">
        <v>4169</v>
      </c>
      <c r="E1891" s="278" t="s">
        <v>711</v>
      </c>
      <c r="F1891" s="279" t="s">
        <v>688</v>
      </c>
      <c r="G1891" s="277" t="s">
        <v>4170</v>
      </c>
      <c r="H1891" s="280" t="str">
        <f>IF(OR(AND('FIN1-SOURCE'!BZ33="",'FIN1-SOURCE'!CA33=""),AND('FIN1-SOURCE'!BZ48="",'FIN1-SOURCE'!CA48=""),AND('FIN1-SOURCE'!BZ61="",'FIN1-SOURCE'!CA61=""),AND('FIN1-SOURCE'!CA33="K",'FIN1-SOURCE'!CA48="K",'FIN1-SOURCE'!CA61="K"),OR('FIN1-SOURCE'!CA33="O",'FIN1-SOURCE'!CA48="O",'FIN1-SOURCE'!CA61="O")),"",SUM('FIN1-SOURCE'!BZ33,'FIN1-SOURCE'!BZ48,'FIN1-SOURCE'!BZ61))</f>
        <v/>
      </c>
      <c r="I1891" s="280" t="str">
        <f>IF(AND(OR(AND('FIN1-SOURCE'!CA33="O",'FIN1-SOURCE'!CA48="O",'FIN1-SOURCE'!CA61="O"),AND('FIN1-SOURCE'!CA33="K",'FIN1-SOURCE'!CA48="K",'FIN1-SOURCE'!CA61="K")),SUM('FIN1-SOURCE'!BZ33,'FIN1-SOURCE'!BZ48,'FIN1-SOURCE'!BZ61)=0,ISNUMBER('FIN1-SOURCE'!BZ73)),"",IF(OR('FIN1-SOURCE'!CA33="O",'FIN1-SOURCE'!CA48="O",'FIN1-SOURCE'!CA61="O"),"O",IF(AND('FIN1-SOURCE'!CA33='FIN1-SOURCE'!CA48,'FIN1-SOURCE'!CA48='FIN1-SOURCE'!CA61,OR('FIN1-SOURCE'!CA33="K",'FIN1-SOURCE'!CA33="W",'FIN1-SOURCE'!CA33="M")), UPPER('FIN1-SOURCE'!CA33),"")))</f>
        <v/>
      </c>
      <c r="J1891" s="281" t="s">
        <v>711</v>
      </c>
      <c r="K1891" s="280" t="str">
        <f>IF(AND(ISBLANK('FIN1-SOURCE'!BZ73),$L$1891&lt;&gt;"M"),"",'FIN1-SOURCE'!BZ73)</f>
        <v/>
      </c>
      <c r="L1891" s="280" t="str">
        <f>IF(ISBLANK('FIN1-SOURCE'!CA73),"",'FIN1-SOURCE'!CA73)</f>
        <v/>
      </c>
      <c r="M1891" s="257" t="str">
        <f t="shared" si="30"/>
        <v>OK</v>
      </c>
      <c r="N1891" s="15"/>
    </row>
    <row r="1892" spans="1:14" ht="45" x14ac:dyDescent="0.25">
      <c r="A1892" s="257" t="s">
        <v>834</v>
      </c>
      <c r="B1892" s="257" t="s">
        <v>4171</v>
      </c>
      <c r="C1892" s="257" t="s">
        <v>688</v>
      </c>
      <c r="D1892" s="277" t="s">
        <v>4172</v>
      </c>
      <c r="E1892" s="278" t="s">
        <v>711</v>
      </c>
      <c r="F1892" s="279" t="s">
        <v>688</v>
      </c>
      <c r="G1892" s="277" t="s">
        <v>4173</v>
      </c>
      <c r="H1892" s="280" t="str">
        <f>IF(OR(AND('FIN1-SOURCE'!BZ34="",'FIN1-SOURCE'!CA34=""),AND('FIN1-SOURCE'!BZ49="",'FIN1-SOURCE'!CA49=""),AND('FIN1-SOURCE'!BZ62="",'FIN1-SOURCE'!CA62=""),AND('FIN1-SOURCE'!CA34="K",'FIN1-SOURCE'!CA49="K",'FIN1-SOURCE'!CA62="K"),OR('FIN1-SOURCE'!CA34="O",'FIN1-SOURCE'!CA49="O",'FIN1-SOURCE'!CA62="O")),"",SUM('FIN1-SOURCE'!BZ34,'FIN1-SOURCE'!BZ49,'FIN1-SOURCE'!BZ62))</f>
        <v/>
      </c>
      <c r="I1892" s="280" t="str">
        <f>IF(AND(OR(AND('FIN1-SOURCE'!CA34="O",'FIN1-SOURCE'!CA49="O",'FIN1-SOURCE'!CA62="O"),AND('FIN1-SOURCE'!CA34="K",'FIN1-SOURCE'!CA49="K",'FIN1-SOURCE'!CA62="K")),SUM('FIN1-SOURCE'!BZ34,'FIN1-SOURCE'!BZ49,'FIN1-SOURCE'!BZ62)=0,ISNUMBER('FIN1-SOURCE'!BZ74)),"",IF(OR('FIN1-SOURCE'!CA34="O",'FIN1-SOURCE'!CA49="O",'FIN1-SOURCE'!CA62="O"),"O",IF(AND('FIN1-SOURCE'!CA34='FIN1-SOURCE'!CA49,'FIN1-SOURCE'!CA49='FIN1-SOURCE'!CA62,OR('FIN1-SOURCE'!CA34="K",'FIN1-SOURCE'!CA34="W",'FIN1-SOURCE'!CA34="M")), UPPER('FIN1-SOURCE'!CA34),"")))</f>
        <v/>
      </c>
      <c r="J1892" s="281" t="s">
        <v>711</v>
      </c>
      <c r="K1892" s="280" t="str">
        <f>IF(AND(ISBLANK('FIN1-SOURCE'!BZ74),$L$1892&lt;&gt;"M"),"",'FIN1-SOURCE'!BZ74)</f>
        <v/>
      </c>
      <c r="L1892" s="280" t="str">
        <f>IF(ISBLANK('FIN1-SOURCE'!CA74),"",'FIN1-SOURCE'!CA74)</f>
        <v/>
      </c>
      <c r="M1892" s="257" t="str">
        <f t="shared" si="30"/>
        <v>OK</v>
      </c>
      <c r="N1892" s="15"/>
    </row>
    <row r="1893" spans="1:14" ht="45" x14ac:dyDescent="0.25">
      <c r="A1893" s="257" t="s">
        <v>834</v>
      </c>
      <c r="B1893" s="257" t="s">
        <v>4174</v>
      </c>
      <c r="C1893" s="257" t="s">
        <v>688</v>
      </c>
      <c r="D1893" s="277" t="s">
        <v>4175</v>
      </c>
      <c r="E1893" s="278" t="s">
        <v>711</v>
      </c>
      <c r="F1893" s="279" t="s">
        <v>688</v>
      </c>
      <c r="G1893" s="277" t="s">
        <v>4176</v>
      </c>
      <c r="H1893" s="280" t="str">
        <f>IF(OR(AND('FIN1-SOURCE'!BZ35="",'FIN1-SOURCE'!CA35=""),AND('FIN1-SOURCE'!BZ50="",'FIN1-SOURCE'!CA50=""),AND('FIN1-SOURCE'!BZ63="",'FIN1-SOURCE'!CA63=""),AND('FIN1-SOURCE'!CA35="K",'FIN1-SOURCE'!CA50="K",'FIN1-SOURCE'!CA63="K"),OR('FIN1-SOURCE'!CA35="O",'FIN1-SOURCE'!CA50="O",'FIN1-SOURCE'!CA63="O")),"",SUM('FIN1-SOURCE'!BZ35,'FIN1-SOURCE'!BZ50,'FIN1-SOURCE'!BZ63))</f>
        <v/>
      </c>
      <c r="I1893" s="280" t="str">
        <f>IF(AND(OR(AND('FIN1-SOURCE'!CA35="O",'FIN1-SOURCE'!CA50="O",'FIN1-SOURCE'!CA63="O"),AND('FIN1-SOURCE'!CA35="K",'FIN1-SOURCE'!CA50="K",'FIN1-SOURCE'!CA63="K")),SUM('FIN1-SOURCE'!BZ35,'FIN1-SOURCE'!BZ50,'FIN1-SOURCE'!BZ63)=0,ISNUMBER('FIN1-SOURCE'!BZ75)),"",IF(OR('FIN1-SOURCE'!CA35="O",'FIN1-SOURCE'!CA50="O",'FIN1-SOURCE'!CA63="O"),"O",IF(AND('FIN1-SOURCE'!CA35='FIN1-SOURCE'!CA50,'FIN1-SOURCE'!CA50='FIN1-SOURCE'!CA63,OR('FIN1-SOURCE'!CA35="K",'FIN1-SOURCE'!CA35="W",'FIN1-SOURCE'!CA35="M")), UPPER('FIN1-SOURCE'!CA35),"")))</f>
        <v/>
      </c>
      <c r="J1893" s="281" t="s">
        <v>711</v>
      </c>
      <c r="K1893" s="280" t="str">
        <f>IF(AND(ISBLANK('FIN1-SOURCE'!BZ75),$L$1893&lt;&gt;"M"),"",'FIN1-SOURCE'!BZ75)</f>
        <v/>
      </c>
      <c r="L1893" s="280" t="str">
        <f>IF(ISBLANK('FIN1-SOURCE'!CA75),"",'FIN1-SOURCE'!CA75)</f>
        <v/>
      </c>
      <c r="M1893" s="257" t="str">
        <f t="shared" si="30"/>
        <v>OK</v>
      </c>
      <c r="N1893" s="15"/>
    </row>
    <row r="1894" spans="1:14" ht="45" x14ac:dyDescent="0.25">
      <c r="A1894" s="257" t="s">
        <v>834</v>
      </c>
      <c r="B1894" s="257" t="s">
        <v>4177</v>
      </c>
      <c r="C1894" s="257" t="s">
        <v>688</v>
      </c>
      <c r="D1894" s="277" t="s">
        <v>4178</v>
      </c>
      <c r="E1894" s="278" t="s">
        <v>711</v>
      </c>
      <c r="F1894" s="279" t="s">
        <v>688</v>
      </c>
      <c r="G1894" s="277" t="s">
        <v>4179</v>
      </c>
      <c r="H1894" s="280" t="str">
        <f>IF(OR(AND('FIN1-SOURCE'!BZ36="",'FIN1-SOURCE'!CA36=""),AND('FIN1-SOURCE'!BZ51="",'FIN1-SOURCE'!CA51=""),AND('FIN1-SOURCE'!BZ64="",'FIN1-SOURCE'!CA64=""),AND('FIN1-SOURCE'!CA36="K",'FIN1-SOURCE'!CA51="K",'FIN1-SOURCE'!CA64="K"),OR('FIN1-SOURCE'!CA36="O",'FIN1-SOURCE'!CA51="O",'FIN1-SOURCE'!CA64="O")),"",SUM('FIN1-SOURCE'!BZ36,'FIN1-SOURCE'!BZ51,'FIN1-SOURCE'!BZ64))</f>
        <v/>
      </c>
      <c r="I1894" s="280" t="str">
        <f>IF(AND(OR(AND('FIN1-SOURCE'!CA36="O",'FIN1-SOURCE'!CA51="O",'FIN1-SOURCE'!CA64="O"),AND('FIN1-SOURCE'!CA36="K",'FIN1-SOURCE'!CA51="K",'FIN1-SOURCE'!CA64="K")),SUM('FIN1-SOURCE'!BZ36,'FIN1-SOURCE'!BZ51,'FIN1-SOURCE'!BZ64)=0,ISNUMBER('FIN1-SOURCE'!BZ76)),"",IF(OR('FIN1-SOURCE'!CA36="O",'FIN1-SOURCE'!CA51="O",'FIN1-SOURCE'!CA64="O"),"O",IF(AND('FIN1-SOURCE'!CA36='FIN1-SOURCE'!CA51,'FIN1-SOURCE'!CA51='FIN1-SOURCE'!CA64,OR('FIN1-SOURCE'!CA36="K",'FIN1-SOURCE'!CA36="W",'FIN1-SOURCE'!CA36="M")), UPPER('FIN1-SOURCE'!CA36),"")))</f>
        <v/>
      </c>
      <c r="J1894" s="281" t="s">
        <v>711</v>
      </c>
      <c r="K1894" s="280" t="str">
        <f>IF(AND(ISBLANK('FIN1-SOURCE'!BZ76),$L$1894&lt;&gt;"M"),"",'FIN1-SOURCE'!BZ76)</f>
        <v/>
      </c>
      <c r="L1894" s="280" t="str">
        <f>IF(ISBLANK('FIN1-SOURCE'!CA76),"",'FIN1-SOURCE'!CA76)</f>
        <v/>
      </c>
      <c r="M1894" s="257" t="str">
        <f t="shared" si="30"/>
        <v>OK</v>
      </c>
      <c r="N1894" s="15"/>
    </row>
    <row r="1895" spans="1:14" ht="45" x14ac:dyDescent="0.25">
      <c r="A1895" s="257" t="s">
        <v>834</v>
      </c>
      <c r="B1895" s="257" t="s">
        <v>4180</v>
      </c>
      <c r="C1895" s="257" t="s">
        <v>688</v>
      </c>
      <c r="D1895" s="277" t="s">
        <v>4181</v>
      </c>
      <c r="E1895" s="278" t="s">
        <v>711</v>
      </c>
      <c r="F1895" s="279" t="s">
        <v>688</v>
      </c>
      <c r="G1895" s="277" t="s">
        <v>4182</v>
      </c>
      <c r="H1895" s="280" t="str">
        <f>IF(OR(AND('FIN1-SOURCE'!BZ40="",'FIN1-SOURCE'!CA40=""),AND('FIN1-SOURCE'!BZ53="",'FIN1-SOURCE'!CA53=""),AND('FIN1-SOURCE'!BZ65="",'FIN1-SOURCE'!CA65=""),AND('FIN1-SOURCE'!CA40="K",'FIN1-SOURCE'!CA53="K",'FIN1-SOURCE'!CA65="K"),OR('FIN1-SOURCE'!CA40="O",'FIN1-SOURCE'!CA53="O",'FIN1-SOURCE'!CA65="O")),"",SUM('FIN1-SOURCE'!BZ40,'FIN1-SOURCE'!BZ53,'FIN1-SOURCE'!BZ65))</f>
        <v/>
      </c>
      <c r="I1895" s="280" t="str">
        <f>IF(AND(OR(AND('FIN1-SOURCE'!CA40="O",'FIN1-SOURCE'!CA53="O",'FIN1-SOURCE'!CA65="O"),AND('FIN1-SOURCE'!CA40="K",'FIN1-SOURCE'!CA53="K",'FIN1-SOURCE'!CA65="K")),SUM('FIN1-SOURCE'!BZ40,'FIN1-SOURCE'!BZ53,'FIN1-SOURCE'!BZ65)=0,ISNUMBER('FIN1-SOURCE'!BZ79)),"",IF(OR('FIN1-SOURCE'!CA40="O",'FIN1-SOURCE'!CA53="O",'FIN1-SOURCE'!CA65="O"),"O",IF(AND('FIN1-SOURCE'!CA40='FIN1-SOURCE'!CA53,'FIN1-SOURCE'!CA53='FIN1-SOURCE'!CA65,OR('FIN1-SOURCE'!CA40="K",'FIN1-SOURCE'!CA40="W",'FIN1-SOURCE'!CA40="M")), UPPER('FIN1-SOURCE'!CA40),"")))</f>
        <v/>
      </c>
      <c r="J1895" s="281" t="s">
        <v>711</v>
      </c>
      <c r="K1895" s="280" t="str">
        <f>IF(AND(ISBLANK('FIN1-SOURCE'!BZ79),$L$1895&lt;&gt;"M"),"",'FIN1-SOURCE'!BZ79)</f>
        <v/>
      </c>
      <c r="L1895" s="280" t="str">
        <f>IF(ISBLANK('FIN1-SOURCE'!CA79),"",'FIN1-SOURCE'!CA79)</f>
        <v/>
      </c>
      <c r="M1895" s="257" t="str">
        <f t="shared" si="30"/>
        <v>OK</v>
      </c>
      <c r="N1895" s="15"/>
    </row>
    <row r="1896" spans="1:14" ht="45" x14ac:dyDescent="0.25">
      <c r="A1896" s="257" t="s">
        <v>834</v>
      </c>
      <c r="B1896" s="257" t="s">
        <v>4183</v>
      </c>
      <c r="C1896" s="257" t="s">
        <v>688</v>
      </c>
      <c r="D1896" s="277" t="s">
        <v>4184</v>
      </c>
      <c r="E1896" s="278" t="s">
        <v>711</v>
      </c>
      <c r="F1896" s="279" t="s">
        <v>688</v>
      </c>
      <c r="G1896" s="277" t="s">
        <v>4185</v>
      </c>
      <c r="H1896" s="280" t="str">
        <f>IF(OR(AND('FIN1-SOURCE'!BZ41="",'FIN1-SOURCE'!CA41=""),AND('FIN1-SOURCE'!BZ54="",'FIN1-SOURCE'!CA54=""),AND('FIN1-SOURCE'!BZ66="",'FIN1-SOURCE'!CA66=""),AND('FIN1-SOURCE'!CA41="K",'FIN1-SOURCE'!CA54="K",'FIN1-SOURCE'!CA66="K"),OR('FIN1-SOURCE'!CA41="O",'FIN1-SOURCE'!CA54="O",'FIN1-SOURCE'!CA66="O")),"",SUM('FIN1-SOURCE'!BZ41,'FIN1-SOURCE'!BZ54,'FIN1-SOURCE'!BZ66))</f>
        <v/>
      </c>
      <c r="I1896" s="280" t="str">
        <f>IF(AND(OR(AND('FIN1-SOURCE'!CA41="O",'FIN1-SOURCE'!CA54="O",'FIN1-SOURCE'!CA66="O"),AND('FIN1-SOURCE'!CA41="K",'FIN1-SOURCE'!CA54="K",'FIN1-SOURCE'!CA66="K")),SUM('FIN1-SOURCE'!BZ41,'FIN1-SOURCE'!BZ54,'FIN1-SOURCE'!BZ66)=0,ISNUMBER('FIN1-SOURCE'!BZ81)),"",IF(OR('FIN1-SOURCE'!CA41="O",'FIN1-SOURCE'!CA54="O",'FIN1-SOURCE'!CA66="O"),"O",IF(AND('FIN1-SOURCE'!CA41='FIN1-SOURCE'!CA54,'FIN1-SOURCE'!CA54='FIN1-SOURCE'!CA66,OR('FIN1-SOURCE'!CA41="K",'FIN1-SOURCE'!CA41="W",'FIN1-SOURCE'!CA41="M")), UPPER('FIN1-SOURCE'!CA41),"")))</f>
        <v/>
      </c>
      <c r="J1896" s="281" t="s">
        <v>711</v>
      </c>
      <c r="K1896" s="280" t="str">
        <f>IF(AND(ISBLANK('FIN1-SOURCE'!BZ81),$L$1896&lt;&gt;"M"),"",'FIN1-SOURCE'!BZ81)</f>
        <v/>
      </c>
      <c r="L1896" s="280" t="str">
        <f>IF(ISBLANK('FIN1-SOURCE'!CA81),"",'FIN1-SOURCE'!CA81)</f>
        <v/>
      </c>
      <c r="M1896" s="257" t="str">
        <f t="shared" si="30"/>
        <v>OK</v>
      </c>
      <c r="N1896" s="15"/>
    </row>
    <row r="1897" spans="1:14" ht="45" x14ac:dyDescent="0.25">
      <c r="A1897" s="257" t="s">
        <v>834</v>
      </c>
      <c r="B1897" s="257" t="s">
        <v>8346</v>
      </c>
      <c r="C1897" s="257" t="s">
        <v>688</v>
      </c>
      <c r="D1897" s="277" t="s">
        <v>4186</v>
      </c>
      <c r="E1897" s="278" t="s">
        <v>711</v>
      </c>
      <c r="F1897" s="279" t="s">
        <v>688</v>
      </c>
      <c r="G1897" s="277" t="s">
        <v>4189</v>
      </c>
      <c r="H1897" s="280" t="str">
        <f>IF(OR(AND('FIN1-SOURCE'!BZ42="",'FIN1-SOURCE'!CA42=""),AND('FIN1-SOURCE'!BZ55="",'FIN1-SOURCE'!CA55=""),AND('FIN1-SOURCE'!BZ67="",'FIN1-SOURCE'!CA67=""),AND('FIN1-SOURCE'!CA42="K",'FIN1-SOURCE'!CA55="K",'FIN1-SOURCE'!CA67="K"),OR('FIN1-SOURCE'!CA42="O",'FIN1-SOURCE'!CA55="O",'FIN1-SOURCE'!CA67="O")),"",SUM('FIN1-SOURCE'!BZ42,'FIN1-SOURCE'!BZ55,'FIN1-SOURCE'!BZ67))</f>
        <v/>
      </c>
      <c r="I1897" s="280" t="str">
        <f>IF(AND(OR(AND('FIN1-SOURCE'!CA42="O",'FIN1-SOURCE'!CA55="O",'FIN1-SOURCE'!CA67="O"),AND('FIN1-SOURCE'!CA42="K",'FIN1-SOURCE'!CA55="K",'FIN1-SOURCE'!CA67="K")),SUM('FIN1-SOURCE'!BZ42,'FIN1-SOURCE'!BZ55,'FIN1-SOURCE'!BZ67)=0,ISNUMBER('FIN1-SOURCE'!BZ83)),"",IF(OR('FIN1-SOURCE'!CA42="O",'FIN1-SOURCE'!CA55="O",'FIN1-SOURCE'!CA67="O"),"O",IF(AND('FIN1-SOURCE'!CA42='FIN1-SOURCE'!CA55,'FIN1-SOURCE'!CA55='FIN1-SOURCE'!CA67,OR('FIN1-SOURCE'!CA42="K",'FIN1-SOURCE'!CA42="W",'FIN1-SOURCE'!CA42="M")), UPPER('FIN1-SOURCE'!CA42),"")))</f>
        <v/>
      </c>
      <c r="J1897" s="281" t="s">
        <v>711</v>
      </c>
      <c r="K1897" s="280" t="str">
        <f>IF(AND(ISBLANK('FIN1-SOURCE'!BZ83),$L$1897&lt;&gt;"M"),"",'FIN1-SOURCE'!BZ83)</f>
        <v/>
      </c>
      <c r="L1897" s="280" t="str">
        <f>IF(ISBLANK('FIN1-SOURCE'!CA83),"",'FIN1-SOURCE'!CA83)</f>
        <v/>
      </c>
      <c r="M1897" s="257" t="str">
        <f t="shared" si="30"/>
        <v>OK</v>
      </c>
      <c r="N1897" s="15"/>
    </row>
    <row r="1898" spans="1:14" ht="45" x14ac:dyDescent="0.25">
      <c r="A1898" s="257" t="s">
        <v>834</v>
      </c>
      <c r="B1898" s="257" t="s">
        <v>8347</v>
      </c>
      <c r="C1898" s="257" t="s">
        <v>688</v>
      </c>
      <c r="D1898" s="277" t="s">
        <v>4188</v>
      </c>
      <c r="E1898" s="278" t="s">
        <v>711</v>
      </c>
      <c r="F1898" s="279" t="s">
        <v>688</v>
      </c>
      <c r="G1898" s="277" t="s">
        <v>4191</v>
      </c>
      <c r="H1898" s="280" t="str">
        <f>IF(OR(AND('FIN1-SOURCE'!BZ43="",'FIN1-SOURCE'!CA43=""),AND('FIN1-SOURCE'!BZ56="",'FIN1-SOURCE'!CA56=""),AND('FIN1-SOURCE'!BZ68="",'FIN1-SOURCE'!CA68=""),AND('FIN1-SOURCE'!CA43="K",'FIN1-SOURCE'!CA56="K",'FIN1-SOURCE'!CA68="K"),OR('FIN1-SOURCE'!CA43="O",'FIN1-SOURCE'!CA56="O",'FIN1-SOURCE'!CA68="O")),"",SUM('FIN1-SOURCE'!BZ43,'FIN1-SOURCE'!BZ56,'FIN1-SOURCE'!BZ68))</f>
        <v/>
      </c>
      <c r="I1898" s="280" t="str">
        <f>IF(AND(OR(AND('FIN1-SOURCE'!CA43="O",'FIN1-SOURCE'!CA56="O",'FIN1-SOURCE'!CA68="O"),AND('FIN1-SOURCE'!CA43="K",'FIN1-SOURCE'!CA56="K",'FIN1-SOURCE'!CA68="K")),SUM('FIN1-SOURCE'!BZ43,'FIN1-SOURCE'!BZ56,'FIN1-SOURCE'!BZ68)=0,ISNUMBER('FIN1-SOURCE'!BZ84)),"",IF(OR('FIN1-SOURCE'!CA43="O",'FIN1-SOURCE'!CA56="O",'FIN1-SOURCE'!CA68="O"),"O",IF(AND('FIN1-SOURCE'!CA43='FIN1-SOURCE'!CA56,'FIN1-SOURCE'!CA56='FIN1-SOURCE'!CA68,OR('FIN1-SOURCE'!CA43="K",'FIN1-SOURCE'!CA43="W",'FIN1-SOURCE'!CA43="M")), UPPER('FIN1-SOURCE'!CA43),"")))</f>
        <v/>
      </c>
      <c r="J1898" s="281" t="s">
        <v>711</v>
      </c>
      <c r="K1898" s="280" t="str">
        <f>IF(AND(ISBLANK('FIN1-SOURCE'!BZ84),$L$1898&lt;&gt;"M"),"",'FIN1-SOURCE'!BZ84)</f>
        <v/>
      </c>
      <c r="L1898" s="280" t="str">
        <f>IF(ISBLANK('FIN1-SOURCE'!CA84),"",'FIN1-SOURCE'!CA84)</f>
        <v/>
      </c>
      <c r="M1898" s="257" t="str">
        <f t="shared" si="30"/>
        <v>OK</v>
      </c>
      <c r="N1898" s="15"/>
    </row>
    <row r="1899" spans="1:14" ht="45" x14ac:dyDescent="0.25">
      <c r="A1899" s="257" t="s">
        <v>834</v>
      </c>
      <c r="B1899" s="257" t="s">
        <v>8348</v>
      </c>
      <c r="C1899" s="257" t="s">
        <v>688</v>
      </c>
      <c r="D1899" s="277" t="s">
        <v>4190</v>
      </c>
      <c r="E1899" s="278" t="s">
        <v>711</v>
      </c>
      <c r="F1899" s="279" t="s">
        <v>688</v>
      </c>
      <c r="G1899" s="277" t="s">
        <v>4192</v>
      </c>
      <c r="H1899" s="280" t="str">
        <f>IF(OR(AND('FIN1-SOURCE'!BZ44="",'FIN1-SOURCE'!CA44=""),AND('FIN1-SOURCE'!BZ57="",'FIN1-SOURCE'!CA57=""),AND('FIN1-SOURCE'!BZ69="",'FIN1-SOURCE'!CA69=""),AND('FIN1-SOURCE'!CA44="K",'FIN1-SOURCE'!CA57="K",'FIN1-SOURCE'!CA69="K"),OR('FIN1-SOURCE'!CA44="O",'FIN1-SOURCE'!CA57="O",'FIN1-SOURCE'!CA69="O")),"",SUM('FIN1-SOURCE'!BZ44,'FIN1-SOURCE'!BZ57,'FIN1-SOURCE'!BZ69))</f>
        <v/>
      </c>
      <c r="I1899" s="280" t="str">
        <f>IF(AND(OR(AND('FIN1-SOURCE'!CA44="O",'FIN1-SOURCE'!CA57="O",'FIN1-SOURCE'!CA69="O"),AND('FIN1-SOURCE'!CA44="K",'FIN1-SOURCE'!CA57="K",'FIN1-SOURCE'!CA69="K")),SUM('FIN1-SOURCE'!BZ44,'FIN1-SOURCE'!BZ57,'FIN1-SOURCE'!BZ69)=0,ISNUMBER('FIN1-SOURCE'!BZ85)),"",IF(OR('FIN1-SOURCE'!CA44="O",'FIN1-SOURCE'!CA57="O",'FIN1-SOURCE'!CA69="O"),"O",IF(AND('FIN1-SOURCE'!CA44='FIN1-SOURCE'!CA57,'FIN1-SOURCE'!CA57='FIN1-SOURCE'!CA69,OR('FIN1-SOURCE'!CA44="K",'FIN1-SOURCE'!CA44="W",'FIN1-SOURCE'!CA44="M")), UPPER('FIN1-SOURCE'!CA44),"")))</f>
        <v/>
      </c>
      <c r="J1899" s="281" t="s">
        <v>711</v>
      </c>
      <c r="K1899" s="280" t="str">
        <f>IF(AND(ISBLANK('FIN1-SOURCE'!BZ85),$L$1899&lt;&gt;"M"),"",'FIN1-SOURCE'!BZ85)</f>
        <v/>
      </c>
      <c r="L1899" s="280" t="str">
        <f>IF(ISBLANK('FIN1-SOURCE'!CA85),"",'FIN1-SOURCE'!CA85)</f>
        <v/>
      </c>
      <c r="M1899" s="257" t="str">
        <f t="shared" si="30"/>
        <v>OK</v>
      </c>
      <c r="N1899" s="15"/>
    </row>
    <row r="1900" spans="1:14" ht="33.75" x14ac:dyDescent="0.25">
      <c r="A1900" s="257" t="s">
        <v>834</v>
      </c>
      <c r="B1900" s="257" t="s">
        <v>8349</v>
      </c>
      <c r="C1900" s="257" t="s">
        <v>688</v>
      </c>
      <c r="D1900" s="277" t="s">
        <v>8350</v>
      </c>
      <c r="E1900" s="278" t="s">
        <v>711</v>
      </c>
      <c r="F1900" s="279" t="s">
        <v>688</v>
      </c>
      <c r="G1900" s="277" t="s">
        <v>6433</v>
      </c>
      <c r="H1900" s="280" t="str">
        <f>IF(OR(AND('FIN1-SOURCE'!BZ75="",'FIN1-SOURCE'!CA75=""),AND('FIN1-SOURCE'!BZ85="",'FIN1-SOURCE'!CA85=""),AND('FIN1-SOURCE'!CA75="K",'FIN1-SOURCE'!CA85="K"),OR('FIN1-SOURCE'!CA75="O",'FIN1-SOURCE'!CA85="O")),"",SUM('FIN1-SOURCE'!BZ75,'FIN1-SOURCE'!BZ85))</f>
        <v/>
      </c>
      <c r="I1900" s="280" t="str">
        <f>IF(AND(OR(AND('FIN1-SOURCE'!CA75="O",'FIN1-SOURCE'!CA85="O"),AND('FIN1-SOURCE'!CA75="K",'FIN1-SOURCE'!CA85="K")),SUM('FIN1-SOURCE'!BZ75,'FIN1-SOURCE'!BZ85)=0,ISNUMBER('FIN1-SOURCE'!BZ86)),"",IF(OR('FIN1-SOURCE'!CA75="O",'FIN1-SOURCE'!CA85="O"),"O",IF(AND('FIN1-SOURCE'!CA75='FIN1-SOURCE'!CA85,OR('FIN1-SOURCE'!CA75="K",'FIN1-SOURCE'!CA75="W",'FIN1-SOURCE'!CA75="M")), UPPER('FIN1-SOURCE'!CA75),"")))</f>
        <v/>
      </c>
      <c r="J1900" s="281" t="s">
        <v>711</v>
      </c>
      <c r="K1900" s="280" t="str">
        <f>IF(AND(ISBLANK('FIN1-SOURCE'!BZ86),$L$1900&lt;&gt;"M"),"",'FIN1-SOURCE'!BZ86)</f>
        <v/>
      </c>
      <c r="L1900" s="280" t="str">
        <f>IF(ISBLANK('FIN1-SOURCE'!CA86),"",'FIN1-SOURCE'!CA86)</f>
        <v/>
      </c>
      <c r="M1900" s="257" t="str">
        <f t="shared" si="30"/>
        <v>OK</v>
      </c>
      <c r="N1900" s="15"/>
    </row>
    <row r="1901" spans="1:14" ht="33.75" x14ac:dyDescent="0.25">
      <c r="A1901" s="257" t="s">
        <v>834</v>
      </c>
      <c r="B1901" s="257" t="s">
        <v>8351</v>
      </c>
      <c r="C1901" s="257" t="s">
        <v>688</v>
      </c>
      <c r="D1901" s="277" t="s">
        <v>8352</v>
      </c>
      <c r="E1901" s="278" t="s">
        <v>711</v>
      </c>
      <c r="F1901" s="279" t="s">
        <v>688</v>
      </c>
      <c r="G1901" s="277" t="s">
        <v>4193</v>
      </c>
      <c r="H1901" s="280" t="str">
        <f>IF(OR(AND('FIN1-SOURCE'!BZ88="",'FIN1-SOURCE'!CA88=""),AND('FIN1-SOURCE'!BZ89="",'FIN1-SOURCE'!CA89=""),AND('FIN1-SOURCE'!CA88="K",'FIN1-SOURCE'!CA89="K"),OR('FIN1-SOURCE'!CA88="O",'FIN1-SOURCE'!CA89="O")),"",SUM('FIN1-SOURCE'!BZ88,'FIN1-SOURCE'!BZ89))</f>
        <v/>
      </c>
      <c r="I1901" s="280" t="str">
        <f>IF(AND(OR(AND('FIN1-SOURCE'!CA88="O",'FIN1-SOURCE'!CA89="O"),AND('FIN1-SOURCE'!CA88="K",'FIN1-SOURCE'!CA89="K")),SUM('FIN1-SOURCE'!BZ88,'FIN1-SOURCE'!BZ89)=0,ISNUMBER('FIN1-SOURCE'!BZ90)),"",IF(OR('FIN1-SOURCE'!CA88="O",'FIN1-SOURCE'!CA89="O"),"O",IF(AND('FIN1-SOURCE'!CA88='FIN1-SOURCE'!CA89,OR('FIN1-SOURCE'!CA88="K",'FIN1-SOURCE'!CA88="W",'FIN1-SOURCE'!CA88="M")), UPPER('FIN1-SOURCE'!CA88),"")))</f>
        <v/>
      </c>
      <c r="J1901" s="281" t="s">
        <v>711</v>
      </c>
      <c r="K1901" s="280" t="str">
        <f>IF(AND(ISBLANK('FIN1-SOURCE'!BZ90),$L$1901&lt;&gt;"M"),"",'FIN1-SOURCE'!BZ90)</f>
        <v/>
      </c>
      <c r="L1901" s="280" t="str">
        <f>IF(ISBLANK('FIN1-SOURCE'!CA90),"",'FIN1-SOURCE'!CA90)</f>
        <v/>
      </c>
      <c r="M1901" s="257" t="str">
        <f t="shared" si="30"/>
        <v>OK</v>
      </c>
      <c r="N1901" s="15"/>
    </row>
    <row r="1902" spans="1:14" ht="33.75" x14ac:dyDescent="0.25">
      <c r="A1902" s="257" t="s">
        <v>834</v>
      </c>
      <c r="B1902" s="257" t="s">
        <v>8353</v>
      </c>
      <c r="C1902" s="257" t="s">
        <v>688</v>
      </c>
      <c r="D1902" s="277" t="s">
        <v>8354</v>
      </c>
      <c r="E1902" s="278" t="s">
        <v>711</v>
      </c>
      <c r="F1902" s="279" t="s">
        <v>688</v>
      </c>
      <c r="G1902" s="277" t="s">
        <v>8355</v>
      </c>
      <c r="H1902" s="280" t="str">
        <f>IF(OR(AND('FIN1-SOURCE'!BZ87="",'FIN1-SOURCE'!CA87=""),AND('FIN1-SOURCE'!BZ90="",'FIN1-SOURCE'!CA90=""),AND('FIN1-SOURCE'!CA87="K",'FIN1-SOURCE'!CA90="K"),OR('FIN1-SOURCE'!CA87="O",'FIN1-SOURCE'!CA90="O")),"",SUM('FIN1-SOURCE'!BZ87,'FIN1-SOURCE'!BZ90))</f>
        <v/>
      </c>
      <c r="I1902" s="280" t="str">
        <f>IF(AND(OR(AND('FIN1-SOURCE'!CA87="O",'FIN1-SOURCE'!CA90="O"),AND('FIN1-SOURCE'!CA87="K",'FIN1-SOURCE'!CA90="K")),SUM('FIN1-SOURCE'!BZ87,'FIN1-SOURCE'!BZ90)=0,ISNUMBER('FIN1-SOURCE'!BZ91)),"",IF(OR('FIN1-SOURCE'!CA87="O",'FIN1-SOURCE'!CA90="O"),"O",IF(AND('FIN1-SOURCE'!CA87='FIN1-SOURCE'!CA90,OR('FIN1-SOURCE'!CA87="K",'FIN1-SOURCE'!CA87="W",'FIN1-SOURCE'!CA87="M")), UPPER('FIN1-SOURCE'!CA87),"")))</f>
        <v/>
      </c>
      <c r="J1902" s="281" t="s">
        <v>711</v>
      </c>
      <c r="K1902" s="280" t="str">
        <f>IF(AND(ISBLANK('FIN1-SOURCE'!BZ91),$L$1902&lt;&gt;"M"),"",'FIN1-SOURCE'!BZ91)</f>
        <v/>
      </c>
      <c r="L1902" s="280" t="str">
        <f>IF(ISBLANK('FIN1-SOURCE'!CA91),"",'FIN1-SOURCE'!CA91)</f>
        <v/>
      </c>
      <c r="M1902" s="257" t="str">
        <f t="shared" si="30"/>
        <v>OK</v>
      </c>
      <c r="N1902" s="15"/>
    </row>
    <row r="1903" spans="1:14" ht="45" x14ac:dyDescent="0.25">
      <c r="A1903" s="257" t="s">
        <v>834</v>
      </c>
      <c r="B1903" s="257" t="s">
        <v>8356</v>
      </c>
      <c r="C1903" s="257" t="s">
        <v>688</v>
      </c>
      <c r="D1903" s="277" t="s">
        <v>8357</v>
      </c>
      <c r="E1903" s="278" t="s">
        <v>711</v>
      </c>
      <c r="F1903" s="279" t="s">
        <v>688</v>
      </c>
      <c r="G1903" s="277" t="s">
        <v>4194</v>
      </c>
      <c r="H1903" s="280" t="str">
        <f>IF(OR(AND('FIN1-SOURCE'!BZ93="",'FIN1-SOURCE'!CA93=""),AND('FIN1-SOURCE'!BZ94="",'FIN1-SOURCE'!CA94=""),AND('FIN1-SOURCE'!BZ95="",'FIN1-SOURCE'!CA95=""),AND('FIN1-SOURCE'!CA93="K",'FIN1-SOURCE'!CA94="K",'FIN1-SOURCE'!CA95="K"),OR('FIN1-SOURCE'!CA93="O",'FIN1-SOURCE'!CA94="O",'FIN1-SOURCE'!CA95="O")),"",SUM('FIN1-SOURCE'!BZ93,'FIN1-SOURCE'!BZ94,'FIN1-SOURCE'!BZ95))</f>
        <v/>
      </c>
      <c r="I1903" s="280" t="str">
        <f>IF(AND(OR(AND('FIN1-SOURCE'!CA93="O",'FIN1-SOURCE'!CA94="O",'FIN1-SOURCE'!CA95="O"),AND('FIN1-SOURCE'!CA93="K",'FIN1-SOURCE'!CA94="K",'FIN1-SOURCE'!CA95="K")),SUM('FIN1-SOURCE'!BZ93,'FIN1-SOURCE'!BZ94,'FIN1-SOURCE'!BZ95)=0,ISNUMBER('FIN1-SOURCE'!BZ96)),"",IF(OR('FIN1-SOURCE'!CA93="O",'FIN1-SOURCE'!CA94="O",'FIN1-SOURCE'!CA95="O"),"O",IF(AND('FIN1-SOURCE'!CA93='FIN1-SOURCE'!CA94,'FIN1-SOURCE'!CA94='FIN1-SOURCE'!CA95,OR('FIN1-SOURCE'!CA93="K",'FIN1-SOURCE'!CA93="W",'FIN1-SOURCE'!CA93="M")), UPPER('FIN1-SOURCE'!CA93),"")))</f>
        <v/>
      </c>
      <c r="J1903" s="281" t="s">
        <v>711</v>
      </c>
      <c r="K1903" s="280" t="str">
        <f>IF(AND(ISBLANK('FIN1-SOURCE'!BZ96),$L$1903&lt;&gt;"M"),"",'FIN1-SOURCE'!BZ96)</f>
        <v/>
      </c>
      <c r="L1903" s="280" t="str">
        <f>IF(ISBLANK('FIN1-SOURCE'!CA96),"",'FIN1-SOURCE'!CA96)</f>
        <v/>
      </c>
      <c r="M1903" s="257" t="str">
        <f t="shared" si="30"/>
        <v>OK</v>
      </c>
      <c r="N1903" s="15"/>
    </row>
    <row r="1904" spans="1:14" ht="33.75" x14ac:dyDescent="0.25">
      <c r="A1904" s="257" t="s">
        <v>834</v>
      </c>
      <c r="B1904" s="257" t="s">
        <v>8358</v>
      </c>
      <c r="C1904" s="257" t="s">
        <v>688</v>
      </c>
      <c r="D1904" s="277" t="s">
        <v>8359</v>
      </c>
      <c r="E1904" s="278" t="s">
        <v>711</v>
      </c>
      <c r="F1904" s="279" t="s">
        <v>688</v>
      </c>
      <c r="G1904" s="277" t="s">
        <v>8360</v>
      </c>
      <c r="H1904" s="280" t="str">
        <f>IF(OR(AND('FIN1-SOURCE'!BZ91="",'FIN1-SOURCE'!CA91=""),AND('FIN1-SOURCE'!BZ96="",'FIN1-SOURCE'!CA96=""),AND('FIN1-SOURCE'!CA91="K",'FIN1-SOURCE'!CA96="K"),OR('FIN1-SOURCE'!CA91="O",'FIN1-SOURCE'!CA96="O")),"",SUM('FIN1-SOURCE'!BZ91,'FIN1-SOURCE'!BZ96))</f>
        <v/>
      </c>
      <c r="I1904" s="280" t="str">
        <f>IF(AND(OR(AND('FIN1-SOURCE'!CA91="O",'FIN1-SOURCE'!CA96="O"),AND('FIN1-SOURCE'!CA91="K",'FIN1-SOURCE'!CA96="K")),SUM('FIN1-SOURCE'!BZ91,'FIN1-SOURCE'!BZ96)=0,ISNUMBER('FIN1-SOURCE'!BZ97)),"",IF(OR('FIN1-SOURCE'!CA91="O",'FIN1-SOURCE'!CA96="O"),"O",IF(AND('FIN1-SOURCE'!CA91='FIN1-SOURCE'!CA96,OR('FIN1-SOURCE'!CA91="K",'FIN1-SOURCE'!CA91="W",'FIN1-SOURCE'!CA91="M")), UPPER('FIN1-SOURCE'!CA91),"")))</f>
        <v/>
      </c>
      <c r="J1904" s="281" t="s">
        <v>711</v>
      </c>
      <c r="K1904" s="280" t="str">
        <f>IF(AND(ISBLANK('FIN1-SOURCE'!BZ97),$L$1904&lt;&gt;"M"),"",'FIN1-SOURCE'!BZ97)</f>
        <v/>
      </c>
      <c r="L1904" s="280" t="str">
        <f>IF(ISBLANK('FIN1-SOURCE'!CA97),"",'FIN1-SOURCE'!CA97)</f>
        <v/>
      </c>
      <c r="M1904" s="257" t="str">
        <f t="shared" si="30"/>
        <v>OK</v>
      </c>
      <c r="N1904" s="15"/>
    </row>
    <row r="1905" spans="1:14" ht="33.75" x14ac:dyDescent="0.25">
      <c r="A1905" s="257" t="s">
        <v>834</v>
      </c>
      <c r="B1905" s="257" t="s">
        <v>8361</v>
      </c>
      <c r="C1905" s="257" t="s">
        <v>688</v>
      </c>
      <c r="D1905" s="277" t="s">
        <v>8362</v>
      </c>
      <c r="E1905" s="278" t="s">
        <v>711</v>
      </c>
      <c r="F1905" s="279" t="s">
        <v>688</v>
      </c>
      <c r="G1905" s="277" t="s">
        <v>4195</v>
      </c>
      <c r="H1905" s="280" t="str">
        <f>IF(OR(AND('FIN1-SOURCE'!BZ99="",'FIN1-SOURCE'!CA99=""),AND('FIN1-SOURCE'!BZ100="",'FIN1-SOURCE'!CA100=""),AND('FIN1-SOURCE'!CA99="K",'FIN1-SOURCE'!CA100="K"),OR('FIN1-SOURCE'!CA99="O",'FIN1-SOURCE'!CA100="O")),"",SUM('FIN1-SOURCE'!BZ99,'FIN1-SOURCE'!BZ100))</f>
        <v/>
      </c>
      <c r="I1905" s="280" t="str">
        <f>IF(AND(OR(AND('FIN1-SOURCE'!CA99="O",'FIN1-SOURCE'!CA100="O"),AND('FIN1-SOURCE'!CA99="K",'FIN1-SOURCE'!CA100="K")),SUM('FIN1-SOURCE'!BZ99,'FIN1-SOURCE'!BZ100)=0,ISNUMBER('FIN1-SOURCE'!BZ101)),"",IF(OR('FIN1-SOURCE'!CA99="O",'FIN1-SOURCE'!CA100="O"),"O",IF(AND('FIN1-SOURCE'!CA99='FIN1-SOURCE'!CA100,OR('FIN1-SOURCE'!CA99="K",'FIN1-SOURCE'!CA99="W",'FIN1-SOURCE'!CA99="M")), UPPER('FIN1-SOURCE'!CA99),"")))</f>
        <v/>
      </c>
      <c r="J1905" s="281" t="s">
        <v>711</v>
      </c>
      <c r="K1905" s="280" t="str">
        <f>IF(AND(ISBLANK('FIN1-SOURCE'!BZ101),$L$1905&lt;&gt;"M"),"",'FIN1-SOURCE'!BZ101)</f>
        <v/>
      </c>
      <c r="L1905" s="280" t="str">
        <f>IF(ISBLANK('FIN1-SOURCE'!CA101),"",'FIN1-SOURCE'!CA101)</f>
        <v/>
      </c>
      <c r="M1905" s="257" t="str">
        <f t="shared" ref="M1905:M1968" si="31">IF(AND(ISNUMBER(H1905),ISNUMBER(K1905)),IF(OR(ROUND(H1905,0)&lt;&gt;ROUND(K1905,0),I1905&lt;&gt;L1905),"Check","OK"),IF(OR(AND(H1905&lt;&gt;K1905,I1905&lt;&gt;"M",L1905&lt;&gt;"M"),I1905&lt;&gt;L1905),"Check","OK"))</f>
        <v>OK</v>
      </c>
      <c r="N1905" s="15"/>
    </row>
    <row r="1906" spans="1:14" ht="33.75" x14ac:dyDescent="0.25">
      <c r="A1906" s="257" t="s">
        <v>834</v>
      </c>
      <c r="B1906" s="257" t="s">
        <v>8363</v>
      </c>
      <c r="C1906" s="257" t="s">
        <v>688</v>
      </c>
      <c r="D1906" s="277" t="s">
        <v>8364</v>
      </c>
      <c r="E1906" s="278" t="s">
        <v>711</v>
      </c>
      <c r="F1906" s="279" t="s">
        <v>688</v>
      </c>
      <c r="G1906" s="277" t="s">
        <v>8365</v>
      </c>
      <c r="H1906" s="280" t="str">
        <f>IF(OR(AND('FIN1-SOURCE'!BZ98="",'FIN1-SOURCE'!CA98=""),AND('FIN1-SOURCE'!BZ101="",'FIN1-SOURCE'!CA101=""),AND('FIN1-SOURCE'!CA98="K",'FIN1-SOURCE'!CA101="K"),OR('FIN1-SOURCE'!CA98="O",'FIN1-SOURCE'!CA101="O")),"",SUM('FIN1-SOURCE'!BZ98,'FIN1-SOURCE'!BZ101))</f>
        <v/>
      </c>
      <c r="I1906" s="280" t="str">
        <f>IF(AND(OR(AND('FIN1-SOURCE'!CA98="O",'FIN1-SOURCE'!CA101="O"),AND('FIN1-SOURCE'!CA98="K",'FIN1-SOURCE'!CA101="K")),SUM('FIN1-SOURCE'!BZ98,'FIN1-SOURCE'!BZ101)=0,ISNUMBER('FIN1-SOURCE'!BZ102)),"",IF(OR('FIN1-SOURCE'!CA98="O",'FIN1-SOURCE'!CA101="O"),"O",IF(AND('FIN1-SOURCE'!CA98='FIN1-SOURCE'!CA101,OR('FIN1-SOURCE'!CA98="K",'FIN1-SOURCE'!CA98="W",'FIN1-SOURCE'!CA98="M")), UPPER('FIN1-SOURCE'!CA98),"")))</f>
        <v/>
      </c>
      <c r="J1906" s="281" t="s">
        <v>711</v>
      </c>
      <c r="K1906" s="280" t="str">
        <f>IF(AND(ISBLANK('FIN1-SOURCE'!BZ102),$L$1906&lt;&gt;"M"),"",'FIN1-SOURCE'!BZ102)</f>
        <v/>
      </c>
      <c r="L1906" s="280" t="str">
        <f>IF(ISBLANK('FIN1-SOURCE'!CA102),"",'FIN1-SOURCE'!CA102)</f>
        <v/>
      </c>
      <c r="M1906" s="257" t="str">
        <f t="shared" si="31"/>
        <v>OK</v>
      </c>
      <c r="N1906" s="15"/>
    </row>
    <row r="1907" spans="1:14" ht="45" x14ac:dyDescent="0.25">
      <c r="A1907" s="257" t="s">
        <v>834</v>
      </c>
      <c r="B1907" s="257" t="s">
        <v>8366</v>
      </c>
      <c r="C1907" s="257" t="s">
        <v>688</v>
      </c>
      <c r="D1907" s="277" t="s">
        <v>8367</v>
      </c>
      <c r="E1907" s="278" t="s">
        <v>711</v>
      </c>
      <c r="F1907" s="279" t="s">
        <v>688</v>
      </c>
      <c r="G1907" s="277" t="s">
        <v>4196</v>
      </c>
      <c r="H1907" s="280" t="str">
        <f>IF(OR(AND('FIN1-SOURCE'!BZ104="",'FIN1-SOURCE'!CA104=""),AND('FIN1-SOURCE'!BZ105="",'FIN1-SOURCE'!CA105=""),AND('FIN1-SOURCE'!BZ106="",'FIN1-SOURCE'!CA106=""),AND('FIN1-SOURCE'!CA104="K",'FIN1-SOURCE'!CA105="K",'FIN1-SOURCE'!CA106="K"),OR('FIN1-SOURCE'!CA104="O",'FIN1-SOURCE'!CA105="O",'FIN1-SOURCE'!CA106="O")),"",SUM('FIN1-SOURCE'!BZ104,'FIN1-SOURCE'!BZ105,'FIN1-SOURCE'!BZ106))</f>
        <v/>
      </c>
      <c r="I1907" s="280" t="str">
        <f>IF(AND(OR(AND('FIN1-SOURCE'!CA104="O",'FIN1-SOURCE'!CA105="O",'FIN1-SOURCE'!CA106="O"),AND('FIN1-SOURCE'!CA104="K",'FIN1-SOURCE'!CA105="K",'FIN1-SOURCE'!CA106="K")),SUM('FIN1-SOURCE'!BZ104,'FIN1-SOURCE'!BZ105,'FIN1-SOURCE'!BZ106)=0,ISNUMBER('FIN1-SOURCE'!BZ107)),"",IF(OR('FIN1-SOURCE'!CA104="O",'FIN1-SOURCE'!CA105="O",'FIN1-SOURCE'!CA106="O"),"O",IF(AND('FIN1-SOURCE'!CA104='FIN1-SOURCE'!CA105,'FIN1-SOURCE'!CA105='FIN1-SOURCE'!CA106,OR('FIN1-SOURCE'!CA104="K",'FIN1-SOURCE'!CA104="W",'FIN1-SOURCE'!CA104="M")), UPPER('FIN1-SOURCE'!CA104),"")))</f>
        <v/>
      </c>
      <c r="J1907" s="281" t="s">
        <v>711</v>
      </c>
      <c r="K1907" s="280" t="str">
        <f>IF(AND(ISBLANK('FIN1-SOURCE'!BZ107),$L$1907&lt;&gt;"M"),"",'FIN1-SOURCE'!BZ107)</f>
        <v/>
      </c>
      <c r="L1907" s="280" t="str">
        <f>IF(ISBLANK('FIN1-SOURCE'!CA107),"",'FIN1-SOURCE'!CA107)</f>
        <v/>
      </c>
      <c r="M1907" s="257" t="str">
        <f t="shared" si="31"/>
        <v>OK</v>
      </c>
      <c r="N1907" s="15"/>
    </row>
    <row r="1908" spans="1:14" ht="33.75" x14ac:dyDescent="0.25">
      <c r="A1908" s="257" t="s">
        <v>834</v>
      </c>
      <c r="B1908" s="257" t="s">
        <v>8368</v>
      </c>
      <c r="C1908" s="257" t="s">
        <v>688</v>
      </c>
      <c r="D1908" s="277" t="s">
        <v>8369</v>
      </c>
      <c r="E1908" s="278" t="s">
        <v>711</v>
      </c>
      <c r="F1908" s="279" t="s">
        <v>688</v>
      </c>
      <c r="G1908" s="277" t="s">
        <v>8370</v>
      </c>
      <c r="H1908" s="280" t="str">
        <f>IF(OR(AND('FIN1-SOURCE'!BZ102="",'FIN1-SOURCE'!CA102=""),AND('FIN1-SOURCE'!BZ107="",'FIN1-SOURCE'!CA107=""),AND('FIN1-SOURCE'!CA102="K",'FIN1-SOURCE'!CA107="K"),OR('FIN1-SOURCE'!CA102="O",'FIN1-SOURCE'!CA107="O")),"",SUM('FIN1-SOURCE'!BZ102,'FIN1-SOURCE'!BZ107))</f>
        <v/>
      </c>
      <c r="I1908" s="280" t="str">
        <f>IF(AND(OR(AND('FIN1-SOURCE'!CA102="O",'FIN1-SOURCE'!CA107="O"),AND('FIN1-SOURCE'!CA102="K",'FIN1-SOURCE'!CA107="K")),SUM('FIN1-SOURCE'!BZ102,'FIN1-SOURCE'!BZ107)=0,ISNUMBER('FIN1-SOURCE'!BZ108)),"",IF(OR('FIN1-SOURCE'!CA102="O",'FIN1-SOURCE'!CA107="O"),"O",IF(AND('FIN1-SOURCE'!CA102='FIN1-SOURCE'!CA107,OR('FIN1-SOURCE'!CA102="K",'FIN1-SOURCE'!CA102="W",'FIN1-SOURCE'!CA102="M")), UPPER('FIN1-SOURCE'!CA102),"")))</f>
        <v/>
      </c>
      <c r="J1908" s="281" t="s">
        <v>711</v>
      </c>
      <c r="K1908" s="280" t="str">
        <f>IF(AND(ISBLANK('FIN1-SOURCE'!BZ108),$L$1908&lt;&gt;"M"),"",'FIN1-SOURCE'!BZ108)</f>
        <v/>
      </c>
      <c r="L1908" s="280" t="str">
        <f>IF(ISBLANK('FIN1-SOURCE'!CA108),"",'FIN1-SOURCE'!CA108)</f>
        <v/>
      </c>
      <c r="M1908" s="257" t="str">
        <f t="shared" si="31"/>
        <v>OK</v>
      </c>
      <c r="N1908" s="15"/>
    </row>
    <row r="1909" spans="1:14" ht="33.75" x14ac:dyDescent="0.25">
      <c r="A1909" s="257" t="s">
        <v>834</v>
      </c>
      <c r="B1909" s="257" t="s">
        <v>8371</v>
      </c>
      <c r="C1909" s="257" t="s">
        <v>688</v>
      </c>
      <c r="D1909" s="277" t="s">
        <v>8372</v>
      </c>
      <c r="E1909" s="278" t="s">
        <v>711</v>
      </c>
      <c r="F1909" s="279" t="s">
        <v>688</v>
      </c>
      <c r="G1909" s="277" t="s">
        <v>4197</v>
      </c>
      <c r="H1909" s="280" t="str">
        <f>IF(OR(AND('FIN1-SOURCE'!BZ110="",'FIN1-SOURCE'!CA110=""),AND('FIN1-SOURCE'!BZ111="",'FIN1-SOURCE'!CA111=""),AND('FIN1-SOURCE'!CA110="K",'FIN1-SOURCE'!CA111="K"),OR('FIN1-SOURCE'!CA110="O",'FIN1-SOURCE'!CA111="O")),"",SUM('FIN1-SOURCE'!BZ110,'FIN1-SOURCE'!BZ111))</f>
        <v/>
      </c>
      <c r="I1909" s="280" t="str">
        <f>IF(AND(OR(AND('FIN1-SOURCE'!CA110="O",'FIN1-SOURCE'!CA111="O"),AND('FIN1-SOURCE'!CA110="K",'FIN1-SOURCE'!CA111="K")),SUM('FIN1-SOURCE'!BZ110,'FIN1-SOURCE'!BZ111)=0,ISNUMBER('FIN1-SOURCE'!BZ112)),"",IF(OR('FIN1-SOURCE'!CA110="O",'FIN1-SOURCE'!CA111="O"),"O",IF(AND('FIN1-SOURCE'!CA110='FIN1-SOURCE'!CA111,OR('FIN1-SOURCE'!CA110="K",'FIN1-SOURCE'!CA110="W",'FIN1-SOURCE'!CA110="M")), UPPER('FIN1-SOURCE'!CA110),"")))</f>
        <v/>
      </c>
      <c r="J1909" s="281" t="s">
        <v>711</v>
      </c>
      <c r="K1909" s="280" t="str">
        <f>IF(AND(ISBLANK('FIN1-SOURCE'!BZ112),$L$1909&lt;&gt;"M"),"",'FIN1-SOURCE'!BZ112)</f>
        <v/>
      </c>
      <c r="L1909" s="280" t="str">
        <f>IF(ISBLANK('FIN1-SOURCE'!CA112),"",'FIN1-SOURCE'!CA112)</f>
        <v/>
      </c>
      <c r="M1909" s="257" t="str">
        <f t="shared" si="31"/>
        <v>OK</v>
      </c>
      <c r="N1909" s="15"/>
    </row>
    <row r="1910" spans="1:14" ht="33.75" x14ac:dyDescent="0.25">
      <c r="A1910" s="257" t="s">
        <v>834</v>
      </c>
      <c r="B1910" s="257" t="s">
        <v>8373</v>
      </c>
      <c r="C1910" s="257" t="s">
        <v>688</v>
      </c>
      <c r="D1910" s="277" t="s">
        <v>8374</v>
      </c>
      <c r="E1910" s="278" t="s">
        <v>711</v>
      </c>
      <c r="F1910" s="279" t="s">
        <v>688</v>
      </c>
      <c r="G1910" s="277" t="s">
        <v>8375</v>
      </c>
      <c r="H1910" s="280" t="str">
        <f>IF(OR(AND('FIN1-SOURCE'!BZ109="",'FIN1-SOURCE'!CA109=""),AND('FIN1-SOURCE'!BZ112="",'FIN1-SOURCE'!CA112=""),AND('FIN1-SOURCE'!CA109="K",'FIN1-SOURCE'!CA112="K"),OR('FIN1-SOURCE'!CA109="O",'FIN1-SOURCE'!CA112="O")),"",SUM('FIN1-SOURCE'!BZ109,'FIN1-SOURCE'!BZ112))</f>
        <v/>
      </c>
      <c r="I1910" s="280" t="str">
        <f>IF(AND(OR(AND('FIN1-SOURCE'!CA109="O",'FIN1-SOURCE'!CA112="O"),AND('FIN1-SOURCE'!CA109="K",'FIN1-SOURCE'!CA112="K")),SUM('FIN1-SOURCE'!BZ109,'FIN1-SOURCE'!BZ112)=0,ISNUMBER('FIN1-SOURCE'!BZ113)),"",IF(OR('FIN1-SOURCE'!CA109="O",'FIN1-SOURCE'!CA112="O"),"O",IF(AND('FIN1-SOURCE'!CA109='FIN1-SOURCE'!CA112,OR('FIN1-SOURCE'!CA109="K",'FIN1-SOURCE'!CA109="W",'FIN1-SOURCE'!CA109="M")), UPPER('FIN1-SOURCE'!CA109),"")))</f>
        <v/>
      </c>
      <c r="J1910" s="281" t="s">
        <v>711</v>
      </c>
      <c r="K1910" s="280" t="str">
        <f>IF(AND(ISBLANK('FIN1-SOURCE'!BZ113),$L$1910&lt;&gt;"M"),"",'FIN1-SOURCE'!BZ113)</f>
        <v/>
      </c>
      <c r="L1910" s="280" t="str">
        <f>IF(ISBLANK('FIN1-SOURCE'!CA113),"",'FIN1-SOURCE'!CA113)</f>
        <v/>
      </c>
      <c r="M1910" s="257" t="str">
        <f t="shared" si="31"/>
        <v>OK</v>
      </c>
      <c r="N1910" s="15"/>
    </row>
    <row r="1911" spans="1:14" ht="33.75" x14ac:dyDescent="0.25">
      <c r="A1911" s="257" t="s">
        <v>834</v>
      </c>
      <c r="B1911" s="257" t="s">
        <v>8376</v>
      </c>
      <c r="C1911" s="257" t="s">
        <v>688</v>
      </c>
      <c r="D1911" s="277" t="s">
        <v>8377</v>
      </c>
      <c r="E1911" s="278" t="s">
        <v>711</v>
      </c>
      <c r="F1911" s="279" t="s">
        <v>688</v>
      </c>
      <c r="G1911" s="277" t="s">
        <v>4198</v>
      </c>
      <c r="H1911" s="280" t="str">
        <f>IF(OR(AND('FIN1-SOURCE'!BZ117="",'FIN1-SOURCE'!CA117=""),AND('FIN1-SOURCE'!BZ118="",'FIN1-SOURCE'!CA118=""),AND('FIN1-SOURCE'!CA117="K",'FIN1-SOURCE'!CA118="K"),OR('FIN1-SOURCE'!CA117="O",'FIN1-SOURCE'!CA118="O")),"",SUM('FIN1-SOURCE'!BZ117,'FIN1-SOURCE'!BZ118))</f>
        <v/>
      </c>
      <c r="I1911" s="280" t="str">
        <f>IF(AND(OR(AND('FIN1-SOURCE'!CA117="O",'FIN1-SOURCE'!CA118="O"),AND('FIN1-SOURCE'!CA117="K",'FIN1-SOURCE'!CA118="K")),SUM('FIN1-SOURCE'!BZ117,'FIN1-SOURCE'!BZ118)=0,ISNUMBER('FIN1-SOURCE'!BZ119)),"",IF(OR('FIN1-SOURCE'!CA117="O",'FIN1-SOURCE'!CA118="O"),"O",IF(AND('FIN1-SOURCE'!CA117='FIN1-SOURCE'!CA118,OR('FIN1-SOURCE'!CA117="K",'FIN1-SOURCE'!CA117="W",'FIN1-SOURCE'!CA117="M")), UPPER('FIN1-SOURCE'!CA117),"")))</f>
        <v/>
      </c>
      <c r="J1911" s="281" t="s">
        <v>711</v>
      </c>
      <c r="K1911" s="280" t="str">
        <f>IF(AND(ISBLANK('FIN1-SOURCE'!BZ119),$L$1911&lt;&gt;"M"),"",'FIN1-SOURCE'!BZ119)</f>
        <v/>
      </c>
      <c r="L1911" s="280" t="str">
        <f>IF(ISBLANK('FIN1-SOURCE'!CA119),"",'FIN1-SOURCE'!CA119)</f>
        <v/>
      </c>
      <c r="M1911" s="257" t="str">
        <f t="shared" si="31"/>
        <v>OK</v>
      </c>
      <c r="N1911" s="15"/>
    </row>
    <row r="1912" spans="1:14" ht="33.75" x14ac:dyDescent="0.25">
      <c r="A1912" s="257" t="s">
        <v>834</v>
      </c>
      <c r="B1912" s="257" t="s">
        <v>8378</v>
      </c>
      <c r="C1912" s="257" t="s">
        <v>688</v>
      </c>
      <c r="D1912" s="277" t="s">
        <v>8379</v>
      </c>
      <c r="E1912" s="278" t="s">
        <v>711</v>
      </c>
      <c r="F1912" s="279" t="s">
        <v>688</v>
      </c>
      <c r="G1912" s="277" t="s">
        <v>4199</v>
      </c>
      <c r="H1912" s="280" t="str">
        <f>IF(OR(AND('FIN1-SOURCE'!BZ113="",'FIN1-SOURCE'!CA113=""),AND('FIN1-SOURCE'!BZ119="",'FIN1-SOURCE'!CA119=""),AND('FIN1-SOURCE'!CA113="K",'FIN1-SOURCE'!CA119="K"),OR('FIN1-SOURCE'!CA113="O",'FIN1-SOURCE'!CA119="O")),"",SUM('FIN1-SOURCE'!BZ113,'FIN1-SOURCE'!BZ119))</f>
        <v/>
      </c>
      <c r="I1912" s="280" t="str">
        <f>IF(AND(OR(AND('FIN1-SOURCE'!CA113="O",'FIN1-SOURCE'!CA119="O"),AND('FIN1-SOURCE'!CA113="K",'FIN1-SOURCE'!CA119="K")),SUM('FIN1-SOURCE'!BZ113,'FIN1-SOURCE'!BZ119)=0,ISNUMBER('FIN1-SOURCE'!BZ120)),"",IF(OR('FIN1-SOURCE'!CA113="O",'FIN1-SOURCE'!CA119="O"),"O",IF(AND('FIN1-SOURCE'!CA113='FIN1-SOURCE'!CA119,OR('FIN1-SOURCE'!CA113="K",'FIN1-SOURCE'!CA113="W",'FIN1-SOURCE'!CA113="M")), UPPER('FIN1-SOURCE'!CA113),"")))</f>
        <v/>
      </c>
      <c r="J1912" s="281" t="s">
        <v>711</v>
      </c>
      <c r="K1912" s="280" t="str">
        <f>IF(AND(ISBLANK('FIN1-SOURCE'!BZ120),$L$1912&lt;&gt;"M"),"",'FIN1-SOURCE'!BZ120)</f>
        <v/>
      </c>
      <c r="L1912" s="280" t="str">
        <f>IF(ISBLANK('FIN1-SOURCE'!CA120),"",'FIN1-SOURCE'!CA120)</f>
        <v/>
      </c>
      <c r="M1912" s="257" t="str">
        <f t="shared" si="31"/>
        <v>OK</v>
      </c>
      <c r="N1912" s="15"/>
    </row>
    <row r="1913" spans="1:14" ht="33.75" x14ac:dyDescent="0.25">
      <c r="A1913" s="257" t="s">
        <v>834</v>
      </c>
      <c r="B1913" s="257" t="s">
        <v>4200</v>
      </c>
      <c r="C1913" s="257" t="s">
        <v>688</v>
      </c>
      <c r="D1913" s="277" t="s">
        <v>4201</v>
      </c>
      <c r="E1913" s="278" t="s">
        <v>711</v>
      </c>
      <c r="F1913" s="279" t="s">
        <v>688</v>
      </c>
      <c r="G1913" s="277" t="s">
        <v>4202</v>
      </c>
      <c r="H1913" s="280" t="str">
        <f>IF(OR(AND('FIN1-SOURCE'!BZ98="",'FIN1-SOURCE'!CA98=""),AND('FIN1-SOURCE'!BZ109="",'FIN1-SOURCE'!CA109=""),AND('FIN1-SOURCE'!CA98="K",'FIN1-SOURCE'!CA109="K"),OR('FIN1-SOURCE'!CA98="O",'FIN1-SOURCE'!CA109="O")),"",SUM('FIN1-SOURCE'!BZ98,'FIN1-SOURCE'!BZ109))</f>
        <v/>
      </c>
      <c r="I1913" s="280" t="str">
        <f>IF(AND(OR(AND('FIN1-SOURCE'!CA98="O",'FIN1-SOURCE'!CA109="O"),AND('FIN1-SOURCE'!CA98="K",'FIN1-SOURCE'!CA109="K")),SUM('FIN1-SOURCE'!BZ98,'FIN1-SOURCE'!BZ109)=0,ISNUMBER('FIN1-SOURCE'!BZ121)),"",IF(OR('FIN1-SOURCE'!CA98="O",'FIN1-SOURCE'!CA109="O"),"O",IF(AND('FIN1-SOURCE'!CA98='FIN1-SOURCE'!CA109,OR('FIN1-SOURCE'!CA98="K",'FIN1-SOURCE'!CA98="W",'FIN1-SOURCE'!CA98="M")), UPPER('FIN1-SOURCE'!CA98),"")))</f>
        <v/>
      </c>
      <c r="J1913" s="281" t="s">
        <v>711</v>
      </c>
      <c r="K1913" s="280" t="str">
        <f>IF(AND(ISBLANK('FIN1-SOURCE'!BZ121),$L$1913&lt;&gt;"M"),"",'FIN1-SOURCE'!BZ121)</f>
        <v/>
      </c>
      <c r="L1913" s="280" t="str">
        <f>IF(ISBLANK('FIN1-SOURCE'!CA121),"",'FIN1-SOURCE'!CA121)</f>
        <v/>
      </c>
      <c r="M1913" s="257" t="str">
        <f t="shared" si="31"/>
        <v>OK</v>
      </c>
      <c r="N1913" s="15"/>
    </row>
    <row r="1914" spans="1:14" ht="33.75" x14ac:dyDescent="0.25">
      <c r="A1914" s="257" t="s">
        <v>834</v>
      </c>
      <c r="B1914" s="257" t="s">
        <v>4203</v>
      </c>
      <c r="C1914" s="257" t="s">
        <v>688</v>
      </c>
      <c r="D1914" s="277" t="s">
        <v>4204</v>
      </c>
      <c r="E1914" s="278" t="s">
        <v>711</v>
      </c>
      <c r="F1914" s="279" t="s">
        <v>688</v>
      </c>
      <c r="G1914" s="277" t="s">
        <v>4205</v>
      </c>
      <c r="H1914" s="280" t="str">
        <f>IF(OR(AND('FIN1-SOURCE'!BZ99="",'FIN1-SOURCE'!CA99=""),AND('FIN1-SOURCE'!BZ110="",'FIN1-SOURCE'!CA110=""),AND('FIN1-SOURCE'!CA99="K",'FIN1-SOURCE'!CA110="K"),OR('FIN1-SOURCE'!CA99="O",'FIN1-SOURCE'!CA110="O")),"",SUM('FIN1-SOURCE'!BZ99,'FIN1-SOURCE'!BZ110))</f>
        <v/>
      </c>
      <c r="I1914" s="280" t="str">
        <f>IF(AND(OR(AND('FIN1-SOURCE'!CA99="O",'FIN1-SOURCE'!CA110="O"),AND('FIN1-SOURCE'!CA99="K",'FIN1-SOURCE'!CA110="K")),SUM('FIN1-SOURCE'!BZ99,'FIN1-SOURCE'!BZ110)=0,ISNUMBER('FIN1-SOURCE'!BZ122)),"",IF(OR('FIN1-SOURCE'!CA99="O",'FIN1-SOURCE'!CA110="O"),"O",IF(AND('FIN1-SOURCE'!CA99='FIN1-SOURCE'!CA110,OR('FIN1-SOURCE'!CA99="K",'FIN1-SOURCE'!CA99="W",'FIN1-SOURCE'!CA99="M")), UPPER('FIN1-SOURCE'!CA99),"")))</f>
        <v/>
      </c>
      <c r="J1914" s="281" t="s">
        <v>711</v>
      </c>
      <c r="K1914" s="280" t="str">
        <f>IF(AND(ISBLANK('FIN1-SOURCE'!BZ122),$L$1914&lt;&gt;"M"),"",'FIN1-SOURCE'!BZ122)</f>
        <v/>
      </c>
      <c r="L1914" s="280" t="str">
        <f>IF(ISBLANK('FIN1-SOURCE'!CA122),"",'FIN1-SOURCE'!CA122)</f>
        <v/>
      </c>
      <c r="M1914" s="257" t="str">
        <f t="shared" si="31"/>
        <v>OK</v>
      </c>
      <c r="N1914" s="15"/>
    </row>
    <row r="1915" spans="1:14" ht="33.75" x14ac:dyDescent="0.25">
      <c r="A1915" s="257" t="s">
        <v>834</v>
      </c>
      <c r="B1915" s="257" t="s">
        <v>4206</v>
      </c>
      <c r="C1915" s="257" t="s">
        <v>688</v>
      </c>
      <c r="D1915" s="277" t="s">
        <v>4207</v>
      </c>
      <c r="E1915" s="278" t="s">
        <v>711</v>
      </c>
      <c r="F1915" s="279" t="s">
        <v>688</v>
      </c>
      <c r="G1915" s="277" t="s">
        <v>4208</v>
      </c>
      <c r="H1915" s="280" t="str">
        <f>IF(OR(AND('FIN1-SOURCE'!BZ100="",'FIN1-SOURCE'!CA100=""),AND('FIN1-SOURCE'!BZ111="",'FIN1-SOURCE'!CA111=""),AND('FIN1-SOURCE'!CA100="K",'FIN1-SOURCE'!CA111="K"),OR('FIN1-SOURCE'!CA100="O",'FIN1-SOURCE'!CA111="O")),"",SUM('FIN1-SOURCE'!BZ100,'FIN1-SOURCE'!BZ111))</f>
        <v/>
      </c>
      <c r="I1915" s="280" t="str">
        <f>IF(AND(OR(AND('FIN1-SOURCE'!CA100="O",'FIN1-SOURCE'!CA111="O"),AND('FIN1-SOURCE'!CA100="K",'FIN1-SOURCE'!CA111="K")),SUM('FIN1-SOURCE'!BZ100,'FIN1-SOURCE'!BZ111)=0,ISNUMBER('FIN1-SOURCE'!BZ123)),"",IF(OR('FIN1-SOURCE'!CA100="O",'FIN1-SOURCE'!CA111="O"),"O",IF(AND('FIN1-SOURCE'!CA100='FIN1-SOURCE'!CA111,OR('FIN1-SOURCE'!CA100="K",'FIN1-SOURCE'!CA100="W",'FIN1-SOURCE'!CA100="M")), UPPER('FIN1-SOURCE'!CA100),"")))</f>
        <v/>
      </c>
      <c r="J1915" s="281" t="s">
        <v>711</v>
      </c>
      <c r="K1915" s="280" t="str">
        <f>IF(AND(ISBLANK('FIN1-SOURCE'!BZ123),$L$1915&lt;&gt;"M"),"",'FIN1-SOURCE'!BZ123)</f>
        <v/>
      </c>
      <c r="L1915" s="280" t="str">
        <f>IF(ISBLANK('FIN1-SOURCE'!CA123),"",'FIN1-SOURCE'!CA123)</f>
        <v/>
      </c>
      <c r="M1915" s="257" t="str">
        <f t="shared" si="31"/>
        <v>OK</v>
      </c>
      <c r="N1915" s="15"/>
    </row>
    <row r="1916" spans="1:14" ht="33.75" x14ac:dyDescent="0.25">
      <c r="A1916" s="257" t="s">
        <v>834</v>
      </c>
      <c r="B1916" s="257" t="s">
        <v>4209</v>
      </c>
      <c r="C1916" s="257" t="s">
        <v>688</v>
      </c>
      <c r="D1916" s="277" t="s">
        <v>4210</v>
      </c>
      <c r="E1916" s="278" t="s">
        <v>711</v>
      </c>
      <c r="F1916" s="279" t="s">
        <v>688</v>
      </c>
      <c r="G1916" s="277" t="s">
        <v>4211</v>
      </c>
      <c r="H1916" s="280" t="str">
        <f>IF(OR(AND('FIN1-SOURCE'!BZ101="",'FIN1-SOURCE'!CA101=""),AND('FIN1-SOURCE'!BZ112="",'FIN1-SOURCE'!CA112=""),AND('FIN1-SOURCE'!CA101="K",'FIN1-SOURCE'!CA112="K"),OR('FIN1-SOURCE'!CA101="O",'FIN1-SOURCE'!CA112="O")),"",SUM('FIN1-SOURCE'!BZ101,'FIN1-SOURCE'!BZ112))</f>
        <v/>
      </c>
      <c r="I1916" s="280" t="str">
        <f>IF(AND(OR(AND('FIN1-SOURCE'!CA101="O",'FIN1-SOURCE'!CA112="O"),AND('FIN1-SOURCE'!CA101="K",'FIN1-SOURCE'!CA112="K")),SUM('FIN1-SOURCE'!BZ101,'FIN1-SOURCE'!BZ112)=0,ISNUMBER('FIN1-SOURCE'!BZ124)),"",IF(OR('FIN1-SOURCE'!CA101="O",'FIN1-SOURCE'!CA112="O"),"O",IF(AND('FIN1-SOURCE'!CA101='FIN1-SOURCE'!CA112,OR('FIN1-SOURCE'!CA101="K",'FIN1-SOURCE'!CA101="W",'FIN1-SOURCE'!CA101="M")), UPPER('FIN1-SOURCE'!CA101),"")))</f>
        <v/>
      </c>
      <c r="J1916" s="281" t="s">
        <v>711</v>
      </c>
      <c r="K1916" s="280" t="str">
        <f>IF(AND(ISBLANK('FIN1-SOURCE'!BZ124),$L$1916&lt;&gt;"M"),"",'FIN1-SOURCE'!BZ124)</f>
        <v/>
      </c>
      <c r="L1916" s="280" t="str">
        <f>IF(ISBLANK('FIN1-SOURCE'!CA124),"",'FIN1-SOURCE'!CA124)</f>
        <v/>
      </c>
      <c r="M1916" s="257" t="str">
        <f t="shared" si="31"/>
        <v>OK</v>
      </c>
      <c r="N1916" s="15"/>
    </row>
    <row r="1917" spans="1:14" ht="33.75" x14ac:dyDescent="0.25">
      <c r="A1917" s="257" t="s">
        <v>834</v>
      </c>
      <c r="B1917" s="257" t="s">
        <v>8380</v>
      </c>
      <c r="C1917" s="257" t="s">
        <v>688</v>
      </c>
      <c r="D1917" s="277" t="s">
        <v>8381</v>
      </c>
      <c r="E1917" s="278" t="s">
        <v>711</v>
      </c>
      <c r="F1917" s="279" t="s">
        <v>688</v>
      </c>
      <c r="G1917" s="277" t="s">
        <v>4212</v>
      </c>
      <c r="H1917" s="280" t="str">
        <f>IF(OR(AND('FIN1-SOURCE'!BZ102="",'FIN1-SOURCE'!CA102=""),AND('FIN1-SOURCE'!BZ113="",'FIN1-SOURCE'!CA113=""),AND('FIN1-SOURCE'!CA102="K",'FIN1-SOURCE'!CA113="K"),OR('FIN1-SOURCE'!CA102="O",'FIN1-SOURCE'!CA113="O")),"",SUM('FIN1-SOURCE'!BZ102,'FIN1-SOURCE'!BZ113))</f>
        <v/>
      </c>
      <c r="I1917" s="280" t="str">
        <f>IF(AND(OR(AND('FIN1-SOURCE'!CA102="O",'FIN1-SOURCE'!CA113="O"),AND('FIN1-SOURCE'!CA102="K",'FIN1-SOURCE'!CA113="K")),SUM('FIN1-SOURCE'!BZ102,'FIN1-SOURCE'!BZ113)=0,ISNUMBER('FIN1-SOURCE'!BZ125)),"",IF(OR('FIN1-SOURCE'!CA102="O",'FIN1-SOURCE'!CA113="O"),"O",IF(AND('FIN1-SOURCE'!CA102='FIN1-SOURCE'!CA113,OR('FIN1-SOURCE'!CA102="K",'FIN1-SOURCE'!CA102="W",'FIN1-SOURCE'!CA102="M")), UPPER('FIN1-SOURCE'!CA102),"")))</f>
        <v/>
      </c>
      <c r="J1917" s="281" t="s">
        <v>711</v>
      </c>
      <c r="K1917" s="280" t="str">
        <f>IF(AND(ISBLANK('FIN1-SOURCE'!BZ125),$L$1917&lt;&gt;"M"),"",'FIN1-SOURCE'!BZ125)</f>
        <v/>
      </c>
      <c r="L1917" s="280" t="str">
        <f>IF(ISBLANK('FIN1-SOURCE'!CA125),"",'FIN1-SOURCE'!CA125)</f>
        <v/>
      </c>
      <c r="M1917" s="257" t="str">
        <f t="shared" si="31"/>
        <v>OK</v>
      </c>
      <c r="N1917" s="15"/>
    </row>
    <row r="1918" spans="1:14" ht="33.75" x14ac:dyDescent="0.25">
      <c r="A1918" s="257" t="s">
        <v>834</v>
      </c>
      <c r="B1918" s="257" t="s">
        <v>8382</v>
      </c>
      <c r="C1918" s="257" t="s">
        <v>688</v>
      </c>
      <c r="D1918" s="277" t="s">
        <v>8383</v>
      </c>
      <c r="E1918" s="278" t="s">
        <v>711</v>
      </c>
      <c r="F1918" s="279" t="s">
        <v>688</v>
      </c>
      <c r="G1918" s="277" t="s">
        <v>4213</v>
      </c>
      <c r="H1918" s="280" t="str">
        <f>IF(OR(AND('FIN1-SOURCE'!BZ103="",'FIN1-SOURCE'!CA103=""),AND('FIN1-SOURCE'!BZ115="",'FIN1-SOURCE'!CA115=""),AND('FIN1-SOURCE'!CA103="K",'FIN1-SOURCE'!CA115="K"),OR('FIN1-SOURCE'!CA103="O",'FIN1-SOURCE'!CA115="O")),"",SUM('FIN1-SOURCE'!BZ103,'FIN1-SOURCE'!BZ115))</f>
        <v/>
      </c>
      <c r="I1918" s="280" t="str">
        <f>IF(AND(OR(AND('FIN1-SOURCE'!CA103="O",'FIN1-SOURCE'!CA115="O"),AND('FIN1-SOURCE'!CA103="K",'FIN1-SOURCE'!CA115="K")),SUM('FIN1-SOURCE'!BZ103,'FIN1-SOURCE'!BZ115)=0,ISNUMBER('FIN1-SOURCE'!BZ126)),"",IF(OR('FIN1-SOURCE'!CA103="O",'FIN1-SOURCE'!CA115="O"),"O",IF(AND('FIN1-SOURCE'!CA103='FIN1-SOURCE'!CA115,OR('FIN1-SOURCE'!CA103="K",'FIN1-SOURCE'!CA103="W",'FIN1-SOURCE'!CA103="M")), UPPER('FIN1-SOURCE'!CA103),"")))</f>
        <v/>
      </c>
      <c r="J1918" s="281" t="s">
        <v>711</v>
      </c>
      <c r="K1918" s="280" t="str">
        <f>IF(AND(ISBLANK('FIN1-SOURCE'!BZ126),$L$1918&lt;&gt;"M"),"",'FIN1-SOURCE'!BZ126)</f>
        <v/>
      </c>
      <c r="L1918" s="280" t="str">
        <f>IF(ISBLANK('FIN1-SOURCE'!CA126),"",'FIN1-SOURCE'!CA126)</f>
        <v/>
      </c>
      <c r="M1918" s="257" t="str">
        <f t="shared" si="31"/>
        <v>OK</v>
      </c>
      <c r="N1918" s="15"/>
    </row>
    <row r="1919" spans="1:14" ht="33.75" x14ac:dyDescent="0.25">
      <c r="A1919" s="257" t="s">
        <v>834</v>
      </c>
      <c r="B1919" s="257" t="s">
        <v>8384</v>
      </c>
      <c r="C1919" s="257" t="s">
        <v>688</v>
      </c>
      <c r="D1919" s="277" t="s">
        <v>8385</v>
      </c>
      <c r="E1919" s="278" t="s">
        <v>711</v>
      </c>
      <c r="F1919" s="279" t="s">
        <v>688</v>
      </c>
      <c r="G1919" s="277" t="s">
        <v>4214</v>
      </c>
      <c r="H1919" s="280" t="str">
        <f>IF(OR(AND('FIN1-SOURCE'!BZ107="",'FIN1-SOURCE'!CA107=""),AND('FIN1-SOURCE'!BZ125="",'FIN1-SOURCE'!CA125=""),AND('FIN1-SOURCE'!CA107="K",'FIN1-SOURCE'!CA125="K"),OR('FIN1-SOURCE'!CA107="O",'FIN1-SOURCE'!CA125="O")),"",SUM('FIN1-SOURCE'!BZ107,'FIN1-SOURCE'!BZ125))</f>
        <v/>
      </c>
      <c r="I1919" s="280" t="str">
        <f>IF(AND(OR(AND('FIN1-SOURCE'!CA107="O",'FIN1-SOURCE'!CA125="O"),AND('FIN1-SOURCE'!CA107="K",'FIN1-SOURCE'!CA125="K")),SUM('FIN1-SOURCE'!BZ107,'FIN1-SOURCE'!BZ125)=0,ISNUMBER('FIN1-SOURCE'!BZ127)),"",IF(OR('FIN1-SOURCE'!CA107="O",'FIN1-SOURCE'!CA125="O"),"O",IF(AND('FIN1-SOURCE'!CA107='FIN1-SOURCE'!CA125,OR('FIN1-SOURCE'!CA107="K",'FIN1-SOURCE'!CA107="W",'FIN1-SOURCE'!CA107="M")), UPPER('FIN1-SOURCE'!CA107),"")))</f>
        <v/>
      </c>
      <c r="J1919" s="281" t="s">
        <v>711</v>
      </c>
      <c r="K1919" s="280" t="str">
        <f>IF(AND(ISBLANK('FIN1-SOURCE'!BZ127),$L$1919&lt;&gt;"M"),"",'FIN1-SOURCE'!BZ127)</f>
        <v/>
      </c>
      <c r="L1919" s="280" t="str">
        <f>IF(ISBLANK('FIN1-SOURCE'!CA127),"",'FIN1-SOURCE'!CA127)</f>
        <v/>
      </c>
      <c r="M1919" s="257" t="str">
        <f t="shared" si="31"/>
        <v>OK</v>
      </c>
      <c r="N1919" s="15"/>
    </row>
    <row r="1920" spans="1:14" ht="45" x14ac:dyDescent="0.25">
      <c r="A1920" s="257" t="s">
        <v>834</v>
      </c>
      <c r="B1920" s="257" t="s">
        <v>8386</v>
      </c>
      <c r="C1920" s="257" t="s">
        <v>688</v>
      </c>
      <c r="D1920" s="277" t="s">
        <v>8387</v>
      </c>
      <c r="E1920" s="278" t="s">
        <v>711</v>
      </c>
      <c r="F1920" s="279" t="s">
        <v>688</v>
      </c>
      <c r="G1920" s="277" t="s">
        <v>4215</v>
      </c>
      <c r="H1920" s="280" t="str">
        <f>IF(OR(AND('FIN1-SOURCE'!BZ71="",'FIN1-SOURCE'!CA71=""),AND('FIN1-SOURCE'!BZ87="",'FIN1-SOURCE'!CA87=""),AND('FIN1-SOURCE'!BZ121="",'FIN1-SOURCE'!CA121=""),AND('FIN1-SOURCE'!CA71="K",'FIN1-SOURCE'!CA87="K",'FIN1-SOURCE'!CA121="K"),OR('FIN1-SOURCE'!CA71="O",'FIN1-SOURCE'!CA87="O",'FIN1-SOURCE'!CA121="O")),"",SUM('FIN1-SOURCE'!BZ71,'FIN1-SOURCE'!BZ87,'FIN1-SOURCE'!BZ121))</f>
        <v/>
      </c>
      <c r="I1920" s="280" t="str">
        <f>IF(AND(OR(AND('FIN1-SOURCE'!CA71="O",'FIN1-SOURCE'!CA87="O",'FIN1-SOURCE'!CA121="O"),AND('FIN1-SOURCE'!CA71="K",'FIN1-SOURCE'!CA87="K",'FIN1-SOURCE'!CA121="K")),SUM('FIN1-SOURCE'!BZ71,'FIN1-SOURCE'!BZ87,'FIN1-SOURCE'!BZ121)=0,ISNUMBER('FIN1-SOURCE'!BZ128)),"",IF(OR('FIN1-SOURCE'!CA71="O",'FIN1-SOURCE'!CA87="O",'FIN1-SOURCE'!CA121="O"),"O",IF(AND('FIN1-SOURCE'!CA71='FIN1-SOURCE'!CA87,'FIN1-SOURCE'!CA87='FIN1-SOURCE'!CA121,OR('FIN1-SOURCE'!CA71="K",'FIN1-SOURCE'!CA71="W",'FIN1-SOURCE'!CA71="M")), UPPER('FIN1-SOURCE'!CA71),"")))</f>
        <v/>
      </c>
      <c r="J1920" s="281" t="s">
        <v>711</v>
      </c>
      <c r="K1920" s="280" t="str">
        <f>IF(AND(ISBLANK('FIN1-SOURCE'!BZ128),$L$1920&lt;&gt;"M"),"",'FIN1-SOURCE'!BZ128)</f>
        <v/>
      </c>
      <c r="L1920" s="280" t="str">
        <f>IF(ISBLANK('FIN1-SOURCE'!CA128),"",'FIN1-SOURCE'!CA128)</f>
        <v/>
      </c>
      <c r="M1920" s="257" t="str">
        <f t="shared" si="31"/>
        <v>OK</v>
      </c>
      <c r="N1920" s="15"/>
    </row>
    <row r="1921" spans="1:14" ht="45" x14ac:dyDescent="0.25">
      <c r="A1921" s="257" t="s">
        <v>834</v>
      </c>
      <c r="B1921" s="257" t="s">
        <v>8388</v>
      </c>
      <c r="C1921" s="257" t="s">
        <v>688</v>
      </c>
      <c r="D1921" s="277" t="s">
        <v>8389</v>
      </c>
      <c r="E1921" s="278" t="s">
        <v>711</v>
      </c>
      <c r="F1921" s="279" t="s">
        <v>688</v>
      </c>
      <c r="G1921" s="277" t="s">
        <v>4216</v>
      </c>
      <c r="H1921" s="280" t="str">
        <f>IF(OR(AND('FIN1-SOURCE'!BZ72="",'FIN1-SOURCE'!CA72=""),AND('FIN1-SOURCE'!BZ88="",'FIN1-SOURCE'!CA88=""),AND('FIN1-SOURCE'!BZ122="",'FIN1-SOURCE'!CA122=""),AND('FIN1-SOURCE'!CA72="K",'FIN1-SOURCE'!CA88="K",'FIN1-SOURCE'!CA122="K"),OR('FIN1-SOURCE'!CA72="O",'FIN1-SOURCE'!CA88="O",'FIN1-SOURCE'!CA122="O")),"",SUM('FIN1-SOURCE'!BZ72,'FIN1-SOURCE'!BZ88,'FIN1-SOURCE'!BZ122))</f>
        <v/>
      </c>
      <c r="I1921" s="280" t="str">
        <f>IF(AND(OR(AND('FIN1-SOURCE'!CA72="O",'FIN1-SOURCE'!CA88="O",'FIN1-SOURCE'!CA122="O"),AND('FIN1-SOURCE'!CA72="K",'FIN1-SOURCE'!CA88="K",'FIN1-SOURCE'!CA122="K")),SUM('FIN1-SOURCE'!BZ72,'FIN1-SOURCE'!BZ88,'FIN1-SOURCE'!BZ122)=0,ISNUMBER('FIN1-SOURCE'!BZ129)),"",IF(OR('FIN1-SOURCE'!CA72="O",'FIN1-SOURCE'!CA88="O",'FIN1-SOURCE'!CA122="O"),"O",IF(AND('FIN1-SOURCE'!CA72='FIN1-SOURCE'!CA88,'FIN1-SOURCE'!CA88='FIN1-SOURCE'!CA122,OR('FIN1-SOURCE'!CA72="K",'FIN1-SOURCE'!CA72="W",'FIN1-SOURCE'!CA72="M")), UPPER('FIN1-SOURCE'!CA72),"")))</f>
        <v/>
      </c>
      <c r="J1921" s="281" t="s">
        <v>711</v>
      </c>
      <c r="K1921" s="280" t="str">
        <f>IF(AND(ISBLANK('FIN1-SOURCE'!BZ129),$L$1921&lt;&gt;"M"),"",'FIN1-SOURCE'!BZ129)</f>
        <v/>
      </c>
      <c r="L1921" s="280" t="str">
        <f>IF(ISBLANK('FIN1-SOURCE'!CA129),"",'FIN1-SOURCE'!CA129)</f>
        <v/>
      </c>
      <c r="M1921" s="257" t="str">
        <f t="shared" si="31"/>
        <v>OK</v>
      </c>
      <c r="N1921" s="15"/>
    </row>
    <row r="1922" spans="1:14" ht="45" x14ac:dyDescent="0.25">
      <c r="A1922" s="257" t="s">
        <v>834</v>
      </c>
      <c r="B1922" s="257" t="s">
        <v>8390</v>
      </c>
      <c r="C1922" s="257" t="s">
        <v>688</v>
      </c>
      <c r="D1922" s="277" t="s">
        <v>8391</v>
      </c>
      <c r="E1922" s="278" t="s">
        <v>711</v>
      </c>
      <c r="F1922" s="279" t="s">
        <v>688</v>
      </c>
      <c r="G1922" s="277" t="s">
        <v>4217</v>
      </c>
      <c r="H1922" s="280" t="str">
        <f>IF(OR(AND('FIN1-SOURCE'!BZ73="",'FIN1-SOURCE'!CA73=""),AND('FIN1-SOURCE'!BZ89="",'FIN1-SOURCE'!CA89=""),AND('FIN1-SOURCE'!BZ123="",'FIN1-SOURCE'!CA123=""),AND('FIN1-SOURCE'!CA73="K",'FIN1-SOURCE'!CA89="K",'FIN1-SOURCE'!CA123="K"),OR('FIN1-SOURCE'!CA73="O",'FIN1-SOURCE'!CA89="O",'FIN1-SOURCE'!CA123="O")),"",SUM('FIN1-SOURCE'!BZ73,'FIN1-SOURCE'!BZ89,'FIN1-SOURCE'!BZ123))</f>
        <v/>
      </c>
      <c r="I1922" s="280" t="str">
        <f>IF(AND(OR(AND('FIN1-SOURCE'!CA73="O",'FIN1-SOURCE'!CA89="O",'FIN1-SOURCE'!CA123="O"),AND('FIN1-SOURCE'!CA73="K",'FIN1-SOURCE'!CA89="K",'FIN1-SOURCE'!CA123="K")),SUM('FIN1-SOURCE'!BZ73,'FIN1-SOURCE'!BZ89,'FIN1-SOURCE'!BZ123)=0,ISNUMBER('FIN1-SOURCE'!BZ130)),"",IF(OR('FIN1-SOURCE'!CA73="O",'FIN1-SOURCE'!CA89="O",'FIN1-SOURCE'!CA123="O"),"O",IF(AND('FIN1-SOURCE'!CA73='FIN1-SOURCE'!CA89,'FIN1-SOURCE'!CA89='FIN1-SOURCE'!CA123,OR('FIN1-SOURCE'!CA73="K",'FIN1-SOURCE'!CA73="W",'FIN1-SOURCE'!CA73="M")), UPPER('FIN1-SOURCE'!CA73),"")))</f>
        <v/>
      </c>
      <c r="J1922" s="281" t="s">
        <v>711</v>
      </c>
      <c r="K1922" s="280" t="str">
        <f>IF(AND(ISBLANK('FIN1-SOURCE'!BZ130),$L$1922&lt;&gt;"M"),"",'FIN1-SOURCE'!BZ130)</f>
        <v/>
      </c>
      <c r="L1922" s="280" t="str">
        <f>IF(ISBLANK('FIN1-SOURCE'!CA130),"",'FIN1-SOURCE'!CA130)</f>
        <v/>
      </c>
      <c r="M1922" s="257" t="str">
        <f t="shared" si="31"/>
        <v>OK</v>
      </c>
      <c r="N1922" s="15"/>
    </row>
    <row r="1923" spans="1:14" ht="45" x14ac:dyDescent="0.25">
      <c r="A1923" s="257" t="s">
        <v>834</v>
      </c>
      <c r="B1923" s="257" t="s">
        <v>8392</v>
      </c>
      <c r="C1923" s="257" t="s">
        <v>688</v>
      </c>
      <c r="D1923" s="277" t="s">
        <v>8393</v>
      </c>
      <c r="E1923" s="278" t="s">
        <v>711</v>
      </c>
      <c r="F1923" s="279" t="s">
        <v>688</v>
      </c>
      <c r="G1923" s="277" t="s">
        <v>4218</v>
      </c>
      <c r="H1923" s="280" t="str">
        <f>IF(OR(AND('FIN1-SOURCE'!BZ74="",'FIN1-SOURCE'!CA74=""),AND('FIN1-SOURCE'!BZ90="",'FIN1-SOURCE'!CA90=""),AND('FIN1-SOURCE'!BZ124="",'FIN1-SOURCE'!CA124=""),AND('FIN1-SOURCE'!CA74="K",'FIN1-SOURCE'!CA90="K",'FIN1-SOURCE'!CA124="K"),OR('FIN1-SOURCE'!CA74="O",'FIN1-SOURCE'!CA90="O",'FIN1-SOURCE'!CA124="O")),"",SUM('FIN1-SOURCE'!BZ74,'FIN1-SOURCE'!BZ90,'FIN1-SOURCE'!BZ124))</f>
        <v/>
      </c>
      <c r="I1923" s="280" t="str">
        <f>IF(AND(OR(AND('FIN1-SOURCE'!CA74="O",'FIN1-SOURCE'!CA90="O",'FIN1-SOURCE'!CA124="O"),AND('FIN1-SOURCE'!CA74="K",'FIN1-SOURCE'!CA90="K",'FIN1-SOURCE'!CA124="K")),SUM('FIN1-SOURCE'!BZ74,'FIN1-SOURCE'!BZ90,'FIN1-SOURCE'!BZ124)=0,ISNUMBER('FIN1-SOURCE'!BZ131)),"",IF(OR('FIN1-SOURCE'!CA74="O",'FIN1-SOURCE'!CA90="O",'FIN1-SOURCE'!CA124="O"),"O",IF(AND('FIN1-SOURCE'!CA74='FIN1-SOURCE'!CA90,'FIN1-SOURCE'!CA90='FIN1-SOURCE'!CA124,OR('FIN1-SOURCE'!CA74="K",'FIN1-SOURCE'!CA74="W",'FIN1-SOURCE'!CA74="M")), UPPER('FIN1-SOURCE'!CA74),"")))</f>
        <v/>
      </c>
      <c r="J1923" s="281" t="s">
        <v>711</v>
      </c>
      <c r="K1923" s="280" t="str">
        <f>IF(AND(ISBLANK('FIN1-SOURCE'!BZ131),$L$1923&lt;&gt;"M"),"",'FIN1-SOURCE'!BZ131)</f>
        <v/>
      </c>
      <c r="L1923" s="280" t="str">
        <f>IF(ISBLANK('FIN1-SOURCE'!CA131),"",'FIN1-SOURCE'!CA131)</f>
        <v/>
      </c>
      <c r="M1923" s="257" t="str">
        <f t="shared" si="31"/>
        <v>OK</v>
      </c>
      <c r="N1923" s="15"/>
    </row>
    <row r="1924" spans="1:14" ht="45" x14ac:dyDescent="0.25">
      <c r="A1924" s="257" t="s">
        <v>834</v>
      </c>
      <c r="B1924" s="257" t="s">
        <v>8394</v>
      </c>
      <c r="C1924" s="257" t="s">
        <v>688</v>
      </c>
      <c r="D1924" s="277" t="s">
        <v>8395</v>
      </c>
      <c r="E1924" s="278" t="s">
        <v>711</v>
      </c>
      <c r="F1924" s="279" t="s">
        <v>688</v>
      </c>
      <c r="G1924" s="277" t="s">
        <v>4219</v>
      </c>
      <c r="H1924" s="280" t="str">
        <f>IF(OR(AND('FIN1-SOURCE'!BZ75="",'FIN1-SOURCE'!CA75=""),AND('FIN1-SOURCE'!BZ91="",'FIN1-SOURCE'!CA91=""),AND('FIN1-SOURCE'!BZ125="",'FIN1-SOURCE'!CA125=""),AND('FIN1-SOURCE'!CA75="K",'FIN1-SOURCE'!CA91="K",'FIN1-SOURCE'!CA125="K"),OR('FIN1-SOURCE'!CA75="O",'FIN1-SOURCE'!CA91="O",'FIN1-SOURCE'!CA125="O")),"",SUM('FIN1-SOURCE'!BZ75,'FIN1-SOURCE'!BZ91,'FIN1-SOURCE'!BZ125))</f>
        <v/>
      </c>
      <c r="I1924" s="280" t="str">
        <f>IF(AND(OR(AND('FIN1-SOURCE'!CA75="O",'FIN1-SOURCE'!CA91="O",'FIN1-SOURCE'!CA125="O"),AND('FIN1-SOURCE'!CA75="K",'FIN1-SOURCE'!CA91="K",'FIN1-SOURCE'!CA125="K")),SUM('FIN1-SOURCE'!BZ75,'FIN1-SOURCE'!BZ91,'FIN1-SOURCE'!BZ125)=0,ISNUMBER('FIN1-SOURCE'!BZ132)),"",IF(OR('FIN1-SOURCE'!CA75="O",'FIN1-SOURCE'!CA91="O",'FIN1-SOURCE'!CA125="O"),"O",IF(AND('FIN1-SOURCE'!CA75='FIN1-SOURCE'!CA91,'FIN1-SOURCE'!CA91='FIN1-SOURCE'!CA125,OR('FIN1-SOURCE'!CA75="K",'FIN1-SOURCE'!CA75="W",'FIN1-SOURCE'!CA75="M")), UPPER('FIN1-SOURCE'!CA75),"")))</f>
        <v/>
      </c>
      <c r="J1924" s="281" t="s">
        <v>711</v>
      </c>
      <c r="K1924" s="280" t="str">
        <f>IF(AND(ISBLANK('FIN1-SOURCE'!BZ132),$L$1924&lt;&gt;"M"),"",'FIN1-SOURCE'!BZ132)</f>
        <v/>
      </c>
      <c r="L1924" s="280" t="str">
        <f>IF(ISBLANK('FIN1-SOURCE'!CA132),"",'FIN1-SOURCE'!CA132)</f>
        <v/>
      </c>
      <c r="M1924" s="257" t="str">
        <f t="shared" si="31"/>
        <v>OK</v>
      </c>
      <c r="N1924" s="15"/>
    </row>
    <row r="1925" spans="1:14" ht="33.75" x14ac:dyDescent="0.25">
      <c r="A1925" s="257" t="s">
        <v>834</v>
      </c>
      <c r="B1925" s="257" t="s">
        <v>8396</v>
      </c>
      <c r="C1925" s="257" t="s">
        <v>688</v>
      </c>
      <c r="D1925" s="277" t="s">
        <v>8397</v>
      </c>
      <c r="E1925" s="278" t="s">
        <v>711</v>
      </c>
      <c r="F1925" s="279" t="s">
        <v>688</v>
      </c>
      <c r="G1925" s="277" t="s">
        <v>4220</v>
      </c>
      <c r="H1925" s="280" t="str">
        <f>IF(OR(AND('FIN1-SOURCE'!BZ77="",'FIN1-SOURCE'!CA77=""),AND('FIN1-SOURCE'!BZ126="",'FIN1-SOURCE'!CA126=""),AND('FIN1-SOURCE'!CA77="K",'FIN1-SOURCE'!CA126="K"),OR('FIN1-SOURCE'!CA77="O",'FIN1-SOURCE'!CA126="O")),"",SUM('FIN1-SOURCE'!BZ77,'FIN1-SOURCE'!BZ126))</f>
        <v/>
      </c>
      <c r="I1925" s="280" t="str">
        <f>IF(AND(OR(AND('FIN1-SOURCE'!CA77="O",'FIN1-SOURCE'!CA126="O"),AND('FIN1-SOURCE'!CA77="K",'FIN1-SOURCE'!CA126="K")),SUM('FIN1-SOURCE'!BZ77,'FIN1-SOURCE'!BZ126)=0,ISNUMBER('FIN1-SOURCE'!BZ133)),"",IF(OR('FIN1-SOURCE'!CA77="O",'FIN1-SOURCE'!CA126="O"),"O",IF(AND('FIN1-SOURCE'!CA77='FIN1-SOURCE'!CA126,OR('FIN1-SOURCE'!CA77="K",'FIN1-SOURCE'!CA77="W",'FIN1-SOURCE'!CA77="M")), UPPER('FIN1-SOURCE'!CA77),"")))</f>
        <v/>
      </c>
      <c r="J1925" s="281" t="s">
        <v>711</v>
      </c>
      <c r="K1925" s="280" t="str">
        <f>IF(AND(ISBLANK('FIN1-SOURCE'!BZ133),$L$1925&lt;&gt;"M"),"",'FIN1-SOURCE'!BZ133)</f>
        <v/>
      </c>
      <c r="L1925" s="280" t="str">
        <f>IF(ISBLANK('FIN1-SOURCE'!CA133),"",'FIN1-SOURCE'!CA133)</f>
        <v/>
      </c>
      <c r="M1925" s="257" t="str">
        <f t="shared" si="31"/>
        <v>OK</v>
      </c>
      <c r="N1925" s="15"/>
    </row>
    <row r="1926" spans="1:14" ht="45" x14ac:dyDescent="0.25">
      <c r="A1926" s="257" t="s">
        <v>834</v>
      </c>
      <c r="B1926" s="257" t="s">
        <v>8398</v>
      </c>
      <c r="C1926" s="257" t="s">
        <v>688</v>
      </c>
      <c r="D1926" s="277" t="s">
        <v>8399</v>
      </c>
      <c r="E1926" s="278" t="s">
        <v>711</v>
      </c>
      <c r="F1926" s="279" t="s">
        <v>688</v>
      </c>
      <c r="G1926" s="277" t="s">
        <v>4221</v>
      </c>
      <c r="H1926" s="280" t="str">
        <f>IF(OR(AND('FIN1-SOURCE'!BZ78="",'FIN1-SOURCE'!CA78=""),AND('FIN1-SOURCE'!BZ92="",'FIN1-SOURCE'!CA92=""),AND('FIN1-SOURCE'!BZ116="",'FIN1-SOURCE'!CA116=""),AND('FIN1-SOURCE'!CA78="K",'FIN1-SOURCE'!CA92="K",'FIN1-SOURCE'!CA116="K"),OR('FIN1-SOURCE'!CA78="O",'FIN1-SOURCE'!CA92="O",'FIN1-SOURCE'!CA116="O")),"",SUM('FIN1-SOURCE'!BZ78,'FIN1-SOURCE'!BZ92,'FIN1-SOURCE'!BZ116))</f>
        <v/>
      </c>
      <c r="I1926" s="280" t="str">
        <f>IF(AND(OR(AND('FIN1-SOURCE'!CA78="O",'FIN1-SOURCE'!CA92="O",'FIN1-SOURCE'!CA116="O"),AND('FIN1-SOURCE'!CA78="K",'FIN1-SOURCE'!CA92="K",'FIN1-SOURCE'!CA116="K")),SUM('FIN1-SOURCE'!BZ78,'FIN1-SOURCE'!BZ92,'FIN1-SOURCE'!BZ116)=0,ISNUMBER('FIN1-SOURCE'!BZ134)),"",IF(OR('FIN1-SOURCE'!CA78="O",'FIN1-SOURCE'!CA92="O",'FIN1-SOURCE'!CA116="O"),"O",IF(AND('FIN1-SOURCE'!CA78='FIN1-SOURCE'!CA92,'FIN1-SOURCE'!CA92='FIN1-SOURCE'!CA116,OR('FIN1-SOURCE'!CA78="K",'FIN1-SOURCE'!CA78="W",'FIN1-SOURCE'!CA78="M")), UPPER('FIN1-SOURCE'!CA78),"")))</f>
        <v/>
      </c>
      <c r="J1926" s="281" t="s">
        <v>711</v>
      </c>
      <c r="K1926" s="280" t="str">
        <f>IF(AND(ISBLANK('FIN1-SOURCE'!BZ134),$L$1926&lt;&gt;"M"),"",'FIN1-SOURCE'!BZ134)</f>
        <v/>
      </c>
      <c r="L1926" s="280" t="str">
        <f>IF(ISBLANK('FIN1-SOURCE'!CA134),"",'FIN1-SOURCE'!CA134)</f>
        <v/>
      </c>
      <c r="M1926" s="257" t="str">
        <f t="shared" si="31"/>
        <v>OK</v>
      </c>
      <c r="N1926" s="15"/>
    </row>
    <row r="1927" spans="1:14" ht="33.75" x14ac:dyDescent="0.25">
      <c r="A1927" s="257" t="s">
        <v>834</v>
      </c>
      <c r="B1927" s="257" t="s">
        <v>8400</v>
      </c>
      <c r="C1927" s="257" t="s">
        <v>688</v>
      </c>
      <c r="D1927" s="277" t="s">
        <v>8401</v>
      </c>
      <c r="E1927" s="278" t="s">
        <v>711</v>
      </c>
      <c r="F1927" s="279" t="s">
        <v>688</v>
      </c>
      <c r="G1927" s="277" t="s">
        <v>8402</v>
      </c>
      <c r="H1927" s="280" t="str">
        <f>IF(OR(AND('FIN1-SOURCE'!BZ107="",'FIN1-SOURCE'!CA107=""),AND('FIN1-SOURCE'!BZ132="",'FIN1-SOURCE'!CA132=""),AND('FIN1-SOURCE'!CA107="K",'FIN1-SOURCE'!CA132="K"),OR('FIN1-SOURCE'!CA107="O",'FIN1-SOURCE'!CA132="O")),"",SUM('FIN1-SOURCE'!BZ107,'FIN1-SOURCE'!BZ132))</f>
        <v/>
      </c>
      <c r="I1927" s="280" t="str">
        <f>IF(AND(OR(AND('FIN1-SOURCE'!CA107="O",'FIN1-SOURCE'!CA132="O"),AND('FIN1-SOURCE'!CA107="K",'FIN1-SOURCE'!CA132="K")),SUM('FIN1-SOURCE'!BZ107,'FIN1-SOURCE'!BZ132)=0,ISNUMBER('FIN1-SOURCE'!BZ135)),"",IF(OR('FIN1-SOURCE'!CA107="O",'FIN1-SOURCE'!CA132="O"),"O",IF(AND('FIN1-SOURCE'!CA107='FIN1-SOURCE'!CA132,OR('FIN1-SOURCE'!CA107="K",'FIN1-SOURCE'!CA107="W",'FIN1-SOURCE'!CA107="M")), UPPER('FIN1-SOURCE'!CA107),"")))</f>
        <v/>
      </c>
      <c r="J1927" s="281" t="s">
        <v>711</v>
      </c>
      <c r="K1927" s="280" t="str">
        <f>IF(AND(ISBLANK('FIN1-SOURCE'!BZ135),$L$1927&lt;&gt;"M"),"",'FIN1-SOURCE'!BZ135)</f>
        <v/>
      </c>
      <c r="L1927" s="280" t="str">
        <f>IF(ISBLANK('FIN1-SOURCE'!CA135),"",'FIN1-SOURCE'!CA135)</f>
        <v/>
      </c>
      <c r="M1927" s="257" t="str">
        <f t="shared" si="31"/>
        <v>OK</v>
      </c>
      <c r="N1927" s="15"/>
    </row>
    <row r="1928" spans="1:14" ht="33.75" x14ac:dyDescent="0.25">
      <c r="A1928" s="257" t="s">
        <v>834</v>
      </c>
      <c r="B1928" s="257" t="s">
        <v>4222</v>
      </c>
      <c r="C1928" s="257" t="s">
        <v>688</v>
      </c>
      <c r="D1928" s="277" t="s">
        <v>1349</v>
      </c>
      <c r="E1928" s="278" t="s">
        <v>711</v>
      </c>
      <c r="F1928" s="279" t="s">
        <v>688</v>
      </c>
      <c r="G1928" s="277" t="s">
        <v>1350</v>
      </c>
      <c r="H1928" s="280" t="str">
        <f>IF(OR(AND('FIN1-SOURCE'!BW31="",'FIN1-SOURCE'!BX31=""),AND('FIN1-SOURCE'!BZ31="",'FIN1-SOURCE'!CA31=""),AND('FIN1-SOURCE'!BX31="K",'FIN1-SOURCE'!CA31="K"),OR('FIN1-SOURCE'!BX31="O",'FIN1-SOURCE'!CA31="O")),"",SUM('FIN1-SOURCE'!BW31,'FIN1-SOURCE'!BZ31))</f>
        <v/>
      </c>
      <c r="I1928" s="280" t="str">
        <f xml:space="preserve"> IF(AND(OR(AND('FIN1-SOURCE'!BX31="O",'FIN1-SOURCE'!CA31="O"),AND('FIN1-SOURCE'!BX31="K",'FIN1-SOURCE'!CA31="K")),SUM('FIN1-SOURCE'!BW31,'FIN1-SOURCE'!BZ31)=0,ISNUMBER('FIN1-SOURCE'!CC31)),"",IF(OR('FIN1-SOURCE'!BX31="O",'FIN1-SOURCE'!CA31="O"),"O",IF(AND('FIN1-SOURCE'!BX31='FIN1-SOURCE'!CA31,OR('FIN1-SOURCE'!BX31="K",'FIN1-SOURCE'!BX31="W",'FIN1-SOURCE'!BX31="M")),UPPER( 'FIN1-SOURCE'!BX31),"")))</f>
        <v/>
      </c>
      <c r="J1928" s="281" t="s">
        <v>711</v>
      </c>
      <c r="K1928" s="280" t="str">
        <f>IF(AND(ISBLANK('FIN1-SOURCE'!CC31),$L$1928&lt;&gt;"M"),"",'FIN1-SOURCE'!CC31)</f>
        <v/>
      </c>
      <c r="L1928" s="280" t="str">
        <f>IF(ISBLANK('FIN1-SOURCE'!CD31),"",'FIN1-SOURCE'!CD31)</f>
        <v/>
      </c>
      <c r="M1928" s="257" t="str">
        <f t="shared" si="31"/>
        <v>OK</v>
      </c>
      <c r="N1928" s="15"/>
    </row>
    <row r="1929" spans="1:14" ht="33.75" x14ac:dyDescent="0.25">
      <c r="A1929" s="257" t="s">
        <v>834</v>
      </c>
      <c r="B1929" s="257" t="s">
        <v>4223</v>
      </c>
      <c r="C1929" s="257" t="s">
        <v>688</v>
      </c>
      <c r="D1929" s="277" t="s">
        <v>1352</v>
      </c>
      <c r="E1929" s="278" t="s">
        <v>711</v>
      </c>
      <c r="F1929" s="279" t="s">
        <v>688</v>
      </c>
      <c r="G1929" s="277" t="s">
        <v>1353</v>
      </c>
      <c r="H1929" s="280" t="str">
        <f>IF(OR(AND('FIN1-SOURCE'!BW32="",'FIN1-SOURCE'!BX32=""),AND('FIN1-SOURCE'!BZ32="",'FIN1-SOURCE'!CA32=""),AND('FIN1-SOURCE'!BX32="K",'FIN1-SOURCE'!CA32="K"),OR('FIN1-SOURCE'!BX32="O",'FIN1-SOURCE'!CA32="O")),"",SUM('FIN1-SOURCE'!BW32,'FIN1-SOURCE'!BZ32))</f>
        <v/>
      </c>
      <c r="I1929" s="280" t="str">
        <f xml:space="preserve"> IF(AND(OR(AND('FIN1-SOURCE'!BX32="O",'FIN1-SOURCE'!CA32="O"),AND('FIN1-SOURCE'!BX32="K",'FIN1-SOURCE'!CA32="K")),SUM('FIN1-SOURCE'!BW32,'FIN1-SOURCE'!BZ32)=0,ISNUMBER('FIN1-SOURCE'!CC32)),"",IF(OR('FIN1-SOURCE'!BX32="O",'FIN1-SOURCE'!CA32="O"),"O",IF(AND('FIN1-SOURCE'!BX32='FIN1-SOURCE'!CA32,OR('FIN1-SOURCE'!BX32="K",'FIN1-SOURCE'!BX32="W",'FIN1-SOURCE'!BX32="M")),UPPER( 'FIN1-SOURCE'!BX32),"")))</f>
        <v/>
      </c>
      <c r="J1929" s="281" t="s">
        <v>711</v>
      </c>
      <c r="K1929" s="280" t="str">
        <f>IF(AND(ISBLANK('FIN1-SOURCE'!CC32),$L$1929&lt;&gt;"M"),"",'FIN1-SOURCE'!CC32)</f>
        <v/>
      </c>
      <c r="L1929" s="280" t="str">
        <f>IF(ISBLANK('FIN1-SOURCE'!CD32),"",'FIN1-SOURCE'!CD32)</f>
        <v/>
      </c>
      <c r="M1929" s="257" t="str">
        <f t="shared" si="31"/>
        <v>OK</v>
      </c>
      <c r="N1929" s="15"/>
    </row>
    <row r="1930" spans="1:14" ht="33.75" x14ac:dyDescent="0.25">
      <c r="A1930" s="257" t="s">
        <v>834</v>
      </c>
      <c r="B1930" s="257" t="s">
        <v>4224</v>
      </c>
      <c r="C1930" s="257" t="s">
        <v>688</v>
      </c>
      <c r="D1930" s="277" t="s">
        <v>1355</v>
      </c>
      <c r="E1930" s="278" t="s">
        <v>711</v>
      </c>
      <c r="F1930" s="279" t="s">
        <v>688</v>
      </c>
      <c r="G1930" s="277" t="s">
        <v>1356</v>
      </c>
      <c r="H1930" s="280" t="str">
        <f>IF(OR(AND('FIN1-SOURCE'!BW33="",'FIN1-SOURCE'!BX33=""),AND('FIN1-SOURCE'!BZ33="",'FIN1-SOURCE'!CA33=""),AND('FIN1-SOURCE'!BX33="K",'FIN1-SOURCE'!CA33="K"),OR('FIN1-SOURCE'!BX33="O",'FIN1-SOURCE'!CA33="O")),"",SUM('FIN1-SOURCE'!BW33,'FIN1-SOURCE'!BZ33))</f>
        <v/>
      </c>
      <c r="I1930" s="280" t="str">
        <f xml:space="preserve"> IF(AND(OR(AND('FIN1-SOURCE'!BX33="O",'FIN1-SOURCE'!CA33="O"),AND('FIN1-SOURCE'!BX33="K",'FIN1-SOURCE'!CA33="K")),SUM('FIN1-SOURCE'!BW33,'FIN1-SOURCE'!BZ33)=0,ISNUMBER('FIN1-SOURCE'!CC33)),"",IF(OR('FIN1-SOURCE'!BX33="O",'FIN1-SOURCE'!CA33="O"),"O",IF(AND('FIN1-SOURCE'!BX33='FIN1-SOURCE'!CA33,OR('FIN1-SOURCE'!BX33="K",'FIN1-SOURCE'!BX33="W",'FIN1-SOURCE'!BX33="M")),UPPER( 'FIN1-SOURCE'!BX33),"")))</f>
        <v/>
      </c>
      <c r="J1930" s="281" t="s">
        <v>711</v>
      </c>
      <c r="K1930" s="280" t="str">
        <f>IF(AND(ISBLANK('FIN1-SOURCE'!CC33),$L$1930&lt;&gt;"M"),"",'FIN1-SOURCE'!CC33)</f>
        <v/>
      </c>
      <c r="L1930" s="280" t="str">
        <f>IF(ISBLANK('FIN1-SOURCE'!CD33),"",'FIN1-SOURCE'!CD33)</f>
        <v/>
      </c>
      <c r="M1930" s="257" t="str">
        <f t="shared" si="31"/>
        <v>OK</v>
      </c>
      <c r="N1930" s="15"/>
    </row>
    <row r="1931" spans="1:14" ht="33.75" x14ac:dyDescent="0.25">
      <c r="A1931" s="257" t="s">
        <v>834</v>
      </c>
      <c r="B1931" s="257" t="s">
        <v>4225</v>
      </c>
      <c r="C1931" s="257" t="s">
        <v>688</v>
      </c>
      <c r="D1931" s="277" t="s">
        <v>4226</v>
      </c>
      <c r="E1931" s="278" t="s">
        <v>711</v>
      </c>
      <c r="F1931" s="279" t="s">
        <v>688</v>
      </c>
      <c r="G1931" s="277" t="s">
        <v>1359</v>
      </c>
      <c r="H1931" s="280" t="str">
        <f>IF(OR(AND('FIN1-SOURCE'!CC32="",'FIN1-SOURCE'!CD32=""),AND('FIN1-SOURCE'!CC33="",'FIN1-SOURCE'!CD33=""),AND('FIN1-SOURCE'!CD32="K",'FIN1-SOURCE'!CD33="K"),OR('FIN1-SOURCE'!CD32="O",'FIN1-SOURCE'!CD33="O")),"",SUM('FIN1-SOURCE'!CC32,'FIN1-SOURCE'!CC33))</f>
        <v/>
      </c>
      <c r="I1931" s="280" t="str">
        <f>IF(AND(OR(AND('FIN1-SOURCE'!CD32="O",'FIN1-SOURCE'!CD33="O"),AND('FIN1-SOURCE'!CD32="K",'FIN1-SOURCE'!CD33="K")),SUM('FIN1-SOURCE'!CC32,'FIN1-SOURCE'!CC33)=0,ISNUMBER('FIN1-SOURCE'!CC34)),"",IF(OR('FIN1-SOURCE'!CD32="O",'FIN1-SOURCE'!CD33="O"),"O",IF(AND('FIN1-SOURCE'!CD32='FIN1-SOURCE'!CD33,OR('FIN1-SOURCE'!CD32="K",'FIN1-SOURCE'!CD32="W",'FIN1-SOURCE'!CD32="M")), UPPER('FIN1-SOURCE'!CD32),"")))</f>
        <v/>
      </c>
      <c r="J1931" s="281" t="s">
        <v>711</v>
      </c>
      <c r="K1931" s="280" t="str">
        <f>IF(AND(ISBLANK('FIN1-SOURCE'!CC34),$L$1931&lt;&gt;"M"),"",'FIN1-SOURCE'!CC34)</f>
        <v/>
      </c>
      <c r="L1931" s="280" t="str">
        <f>IF(ISBLANK('FIN1-SOURCE'!CD34),"",'FIN1-SOURCE'!CD34)</f>
        <v/>
      </c>
      <c r="M1931" s="257" t="str">
        <f t="shared" si="31"/>
        <v>OK</v>
      </c>
      <c r="N1931" s="15"/>
    </row>
    <row r="1932" spans="1:14" ht="33.75" x14ac:dyDescent="0.25">
      <c r="A1932" s="257" t="s">
        <v>834</v>
      </c>
      <c r="B1932" s="257" t="s">
        <v>4227</v>
      </c>
      <c r="C1932" s="257" t="s">
        <v>688</v>
      </c>
      <c r="D1932" s="277" t="s">
        <v>4228</v>
      </c>
      <c r="E1932" s="278" t="s">
        <v>711</v>
      </c>
      <c r="F1932" s="279" t="s">
        <v>688</v>
      </c>
      <c r="G1932" s="277" t="s">
        <v>1362</v>
      </c>
      <c r="H1932" s="280" t="str">
        <f>IF(OR(AND('FIN1-SOURCE'!CC31="",'FIN1-SOURCE'!CD31=""),AND('FIN1-SOURCE'!CC34="",'FIN1-SOURCE'!CD34=""),AND('FIN1-SOURCE'!CD31="K",'FIN1-SOURCE'!CD34="K"),OR('FIN1-SOURCE'!CD31="O",'FIN1-SOURCE'!CD34="O")),"",SUM('FIN1-SOURCE'!CC31,'FIN1-SOURCE'!CC34))</f>
        <v/>
      </c>
      <c r="I1932" s="280" t="str">
        <f>IF(AND(OR(AND('FIN1-SOURCE'!CD31="O",'FIN1-SOURCE'!CD34="O"),AND('FIN1-SOURCE'!CD31="K",'FIN1-SOURCE'!CD34="K")),SUM('FIN1-SOURCE'!CC31,'FIN1-SOURCE'!CC34)=0,ISNUMBER('FIN1-SOURCE'!CC35)),"",IF(OR('FIN1-SOURCE'!CD31="O",'FIN1-SOURCE'!CD34="O"),"O",IF(AND('FIN1-SOURCE'!CD31='FIN1-SOURCE'!CD34,OR('FIN1-SOURCE'!CD31="K",'FIN1-SOURCE'!CD31="W",'FIN1-SOURCE'!CD31="M")), UPPER('FIN1-SOURCE'!CD31),"")))</f>
        <v/>
      </c>
      <c r="J1932" s="281" t="s">
        <v>711</v>
      </c>
      <c r="K1932" s="280" t="str">
        <f>IF(AND(ISBLANK('FIN1-SOURCE'!CC35),$L$1932&lt;&gt;"M"),"",'FIN1-SOURCE'!CC35)</f>
        <v/>
      </c>
      <c r="L1932" s="280" t="str">
        <f>IF(ISBLANK('FIN1-SOURCE'!CD35),"",'FIN1-SOURCE'!CD35)</f>
        <v/>
      </c>
      <c r="M1932" s="257" t="str">
        <f t="shared" si="31"/>
        <v>OK</v>
      </c>
      <c r="N1932" s="15"/>
    </row>
    <row r="1933" spans="1:14" ht="33.75" x14ac:dyDescent="0.25">
      <c r="A1933" s="257" t="s">
        <v>834</v>
      </c>
      <c r="B1933" s="257" t="s">
        <v>4229</v>
      </c>
      <c r="C1933" s="257" t="s">
        <v>688</v>
      </c>
      <c r="D1933" s="277" t="s">
        <v>1364</v>
      </c>
      <c r="E1933" s="278" t="s">
        <v>711</v>
      </c>
      <c r="F1933" s="279" t="s">
        <v>688</v>
      </c>
      <c r="G1933" s="277" t="s">
        <v>1365</v>
      </c>
      <c r="H1933" s="280" t="str">
        <f>IF(OR(AND('FIN1-SOURCE'!BW36="",'FIN1-SOURCE'!BX36=""),AND('FIN1-SOURCE'!BZ36="",'FIN1-SOURCE'!CA36=""),AND('FIN1-SOURCE'!BX36="K",'FIN1-SOURCE'!CA36="K"),OR('FIN1-SOURCE'!BX36="O",'FIN1-SOURCE'!CA36="O")),"",SUM('FIN1-SOURCE'!BW36,'FIN1-SOURCE'!BZ36))</f>
        <v/>
      </c>
      <c r="I1933" s="280" t="str">
        <f xml:space="preserve"> IF(AND(OR(AND('FIN1-SOURCE'!BX36="O",'FIN1-SOURCE'!CA36="O"),AND('FIN1-SOURCE'!BX36="K",'FIN1-SOURCE'!CA36="K")),SUM('FIN1-SOURCE'!BW36,'FIN1-SOURCE'!BZ36)=0,ISNUMBER('FIN1-SOURCE'!CC36)),"",IF(OR('FIN1-SOURCE'!BX36="O",'FIN1-SOURCE'!CA36="O"),"O",IF(AND('FIN1-SOURCE'!BX36='FIN1-SOURCE'!CA36,OR('FIN1-SOURCE'!BX36="K",'FIN1-SOURCE'!BX36="W",'FIN1-SOURCE'!BX36="M")),UPPER( 'FIN1-SOURCE'!BX36),"")))</f>
        <v/>
      </c>
      <c r="J1933" s="281" t="s">
        <v>711</v>
      </c>
      <c r="K1933" s="280" t="str">
        <f>IF(AND(ISBLANK('FIN1-SOURCE'!CC36),$L$1933&lt;&gt;"M"),"",'FIN1-SOURCE'!CC36)</f>
        <v/>
      </c>
      <c r="L1933" s="280" t="str">
        <f>IF(ISBLANK('FIN1-SOURCE'!CD36),"",'FIN1-SOURCE'!CD36)</f>
        <v/>
      </c>
      <c r="M1933" s="257" t="str">
        <f t="shared" si="31"/>
        <v>OK</v>
      </c>
      <c r="N1933" s="15"/>
    </row>
    <row r="1934" spans="1:14" ht="33.75" x14ac:dyDescent="0.25">
      <c r="A1934" s="257" t="s">
        <v>834</v>
      </c>
      <c r="B1934" s="257" t="s">
        <v>4230</v>
      </c>
      <c r="C1934" s="257" t="s">
        <v>688</v>
      </c>
      <c r="D1934" s="277" t="s">
        <v>1367</v>
      </c>
      <c r="E1934" s="278" t="s">
        <v>711</v>
      </c>
      <c r="F1934" s="279" t="s">
        <v>688</v>
      </c>
      <c r="G1934" s="277" t="s">
        <v>1368</v>
      </c>
      <c r="H1934" s="280" t="str">
        <f>IF(OR(AND('FIN1-SOURCE'!BW37="",'FIN1-SOURCE'!BX37=""),AND('FIN1-SOURCE'!BZ37="",'FIN1-SOURCE'!CA37=""),AND('FIN1-SOURCE'!BX37="K",'FIN1-SOURCE'!CA37="K"),OR('FIN1-SOURCE'!BX37="O",'FIN1-SOURCE'!CA37="O")),"",SUM('FIN1-SOURCE'!BW37,'FIN1-SOURCE'!BZ37))</f>
        <v/>
      </c>
      <c r="I1934" s="280" t="str">
        <f xml:space="preserve"> IF(AND(OR(AND('FIN1-SOURCE'!BX37="O",'FIN1-SOURCE'!CA37="O"),AND('FIN1-SOURCE'!BX37="K",'FIN1-SOURCE'!CA37="K")),SUM('FIN1-SOURCE'!BW37,'FIN1-SOURCE'!BZ37)=0,ISNUMBER('FIN1-SOURCE'!CC37)),"",IF(OR('FIN1-SOURCE'!BX37="O",'FIN1-SOURCE'!CA37="O"),"O",IF(AND('FIN1-SOURCE'!BX37='FIN1-SOURCE'!CA37,OR('FIN1-SOURCE'!BX37="K",'FIN1-SOURCE'!BX37="W",'FIN1-SOURCE'!BX37="M")),UPPER( 'FIN1-SOURCE'!BX37),"")))</f>
        <v/>
      </c>
      <c r="J1934" s="281" t="s">
        <v>711</v>
      </c>
      <c r="K1934" s="280" t="str">
        <f>IF(AND(ISBLANK('FIN1-SOURCE'!CC37),$L$1934&lt;&gt;"M"),"",'FIN1-SOURCE'!CC37)</f>
        <v/>
      </c>
      <c r="L1934" s="280" t="str">
        <f>IF(ISBLANK('FIN1-SOURCE'!CD37),"",'FIN1-SOURCE'!CD37)</f>
        <v/>
      </c>
      <c r="M1934" s="257" t="str">
        <f t="shared" si="31"/>
        <v>OK</v>
      </c>
      <c r="N1934" s="15"/>
    </row>
    <row r="1935" spans="1:14" ht="33.75" x14ac:dyDescent="0.25">
      <c r="A1935" s="257" t="s">
        <v>834</v>
      </c>
      <c r="B1935" s="257" t="s">
        <v>4231</v>
      </c>
      <c r="C1935" s="257" t="s">
        <v>688</v>
      </c>
      <c r="D1935" s="277" t="s">
        <v>1370</v>
      </c>
      <c r="E1935" s="278" t="s">
        <v>711</v>
      </c>
      <c r="F1935" s="279" t="s">
        <v>688</v>
      </c>
      <c r="G1935" s="277" t="s">
        <v>1371</v>
      </c>
      <c r="H1935" s="280" t="str">
        <f>IF(OR(AND('FIN1-SOURCE'!BW38="",'FIN1-SOURCE'!BX38=""),AND('FIN1-SOURCE'!BZ38="",'FIN1-SOURCE'!CA38=""),AND('FIN1-SOURCE'!BX38="K",'FIN1-SOURCE'!CA38="K"),OR('FIN1-SOURCE'!BX38="O",'FIN1-SOURCE'!CA38="O")),"",SUM('FIN1-SOURCE'!BW38,'FIN1-SOURCE'!BZ38))</f>
        <v/>
      </c>
      <c r="I1935" s="280" t="str">
        <f xml:space="preserve"> IF(AND(OR(AND('FIN1-SOURCE'!BX38="O",'FIN1-SOURCE'!CA38="O"),AND('FIN1-SOURCE'!BX38="K",'FIN1-SOURCE'!CA38="K")),SUM('FIN1-SOURCE'!BW38,'FIN1-SOURCE'!BZ38)=0,ISNUMBER('FIN1-SOURCE'!CC38)),"",IF(OR('FIN1-SOURCE'!BX38="O",'FIN1-SOURCE'!CA38="O"),"O",IF(AND('FIN1-SOURCE'!BX38='FIN1-SOURCE'!CA38,OR('FIN1-SOURCE'!BX38="K",'FIN1-SOURCE'!BX38="W",'FIN1-SOURCE'!BX38="M")),UPPER( 'FIN1-SOURCE'!BX38),"")))</f>
        <v/>
      </c>
      <c r="J1935" s="281" t="s">
        <v>711</v>
      </c>
      <c r="K1935" s="280" t="str">
        <f>IF(AND(ISBLANK('FIN1-SOURCE'!CC38),$L$1935&lt;&gt;"M"),"",'FIN1-SOURCE'!CC38)</f>
        <v/>
      </c>
      <c r="L1935" s="280" t="str">
        <f>IF(ISBLANK('FIN1-SOURCE'!CD38),"",'FIN1-SOURCE'!CD38)</f>
        <v/>
      </c>
      <c r="M1935" s="257" t="str">
        <f t="shared" si="31"/>
        <v>OK</v>
      </c>
      <c r="N1935" s="15"/>
    </row>
    <row r="1936" spans="1:14" ht="33.75" x14ac:dyDescent="0.25">
      <c r="A1936" s="257" t="s">
        <v>834</v>
      </c>
      <c r="B1936" s="257" t="s">
        <v>4232</v>
      </c>
      <c r="C1936" s="257" t="s">
        <v>688</v>
      </c>
      <c r="D1936" s="277" t="s">
        <v>4233</v>
      </c>
      <c r="E1936" s="278" t="s">
        <v>711</v>
      </c>
      <c r="F1936" s="279" t="s">
        <v>688</v>
      </c>
      <c r="G1936" s="277" t="s">
        <v>1374</v>
      </c>
      <c r="H1936" s="280" t="str">
        <f>IF(OR(AND('FIN1-SOURCE'!CC37="",'FIN1-SOURCE'!CD37=""),AND('FIN1-SOURCE'!CC38="",'FIN1-SOURCE'!CD38=""),AND('FIN1-SOURCE'!CD37="K",'FIN1-SOURCE'!CD38="K"),OR('FIN1-SOURCE'!CD37="O",'FIN1-SOURCE'!CD38="O")),"",SUM('FIN1-SOURCE'!CC37,'FIN1-SOURCE'!CC38))</f>
        <v/>
      </c>
      <c r="I1936" s="280" t="str">
        <f>IF(AND(OR(AND('FIN1-SOURCE'!CD37="O",'FIN1-SOURCE'!CD38="O"),AND('FIN1-SOURCE'!CD37="K",'FIN1-SOURCE'!CD38="K")),SUM('FIN1-SOURCE'!CC37,'FIN1-SOURCE'!CC38)=0,ISNUMBER('FIN1-SOURCE'!CC39)),"",IF(OR('FIN1-SOURCE'!CD37="O",'FIN1-SOURCE'!CD38="O"),"O",IF(AND('FIN1-SOURCE'!CD37='FIN1-SOURCE'!CD38,OR('FIN1-SOURCE'!CD37="K",'FIN1-SOURCE'!CD37="W",'FIN1-SOURCE'!CD37="M")), UPPER('FIN1-SOURCE'!CD37),"")))</f>
        <v/>
      </c>
      <c r="J1936" s="281" t="s">
        <v>711</v>
      </c>
      <c r="K1936" s="280" t="str">
        <f>IF(AND(ISBLANK('FIN1-SOURCE'!CC39),$L$1936&lt;&gt;"M"),"",'FIN1-SOURCE'!CC39)</f>
        <v/>
      </c>
      <c r="L1936" s="280" t="str">
        <f>IF(ISBLANK('FIN1-SOURCE'!CD39),"",'FIN1-SOURCE'!CD39)</f>
        <v/>
      </c>
      <c r="M1936" s="257" t="str">
        <f t="shared" si="31"/>
        <v>OK</v>
      </c>
      <c r="N1936" s="15"/>
    </row>
    <row r="1937" spans="1:14" ht="33.75" x14ac:dyDescent="0.25">
      <c r="A1937" s="257" t="s">
        <v>834</v>
      </c>
      <c r="B1937" s="257" t="s">
        <v>4234</v>
      </c>
      <c r="C1937" s="257" t="s">
        <v>688</v>
      </c>
      <c r="D1937" s="277" t="s">
        <v>4235</v>
      </c>
      <c r="E1937" s="278" t="s">
        <v>711</v>
      </c>
      <c r="F1937" s="279" t="s">
        <v>688</v>
      </c>
      <c r="G1937" s="277" t="s">
        <v>1377</v>
      </c>
      <c r="H1937" s="280" t="str">
        <f>IF(OR(AND('FIN1-SOURCE'!BW40="",'FIN1-SOURCE'!BX40=""),AND('FIN1-SOURCE'!BZ40="",'FIN1-SOURCE'!CA40=""),AND('FIN1-SOURCE'!BX40="K",'FIN1-SOURCE'!CA40="K"),OR('FIN1-SOURCE'!BX40="O",'FIN1-SOURCE'!CA40="O")),"",SUM('FIN1-SOURCE'!BW40,'FIN1-SOURCE'!BZ40))</f>
        <v/>
      </c>
      <c r="I1937" s="280" t="str">
        <f xml:space="preserve"> IF(AND(OR(AND('FIN1-SOURCE'!BX40="O",'FIN1-SOURCE'!CA40="O"),AND('FIN1-SOURCE'!BX40="K",'FIN1-SOURCE'!CA40="K")),SUM('FIN1-SOURCE'!BW40,'FIN1-SOURCE'!BZ40)=0,ISNUMBER('FIN1-SOURCE'!CC40)),"",IF(OR('FIN1-SOURCE'!BX40="O",'FIN1-SOURCE'!CA40="O"),"O",IF(AND('FIN1-SOURCE'!BX40='FIN1-SOURCE'!CA40,OR('FIN1-SOURCE'!BX40="K",'FIN1-SOURCE'!BX40="W",'FIN1-SOURCE'!BX40="M")),UPPER( 'FIN1-SOURCE'!BX40),"")))</f>
        <v/>
      </c>
      <c r="J1937" s="281" t="s">
        <v>711</v>
      </c>
      <c r="K1937" s="280" t="str">
        <f>IF(AND(ISBLANK('FIN1-SOURCE'!CC40),$L$1937&lt;&gt;"M"),"",'FIN1-SOURCE'!CC40)</f>
        <v/>
      </c>
      <c r="L1937" s="280" t="str">
        <f>IF(ISBLANK('FIN1-SOURCE'!CD40),"",'FIN1-SOURCE'!CD40)</f>
        <v/>
      </c>
      <c r="M1937" s="257" t="str">
        <f t="shared" si="31"/>
        <v>OK</v>
      </c>
      <c r="N1937" s="15"/>
    </row>
    <row r="1938" spans="1:14" ht="33.75" x14ac:dyDescent="0.25">
      <c r="A1938" s="257" t="s">
        <v>834</v>
      </c>
      <c r="B1938" s="257" t="s">
        <v>4236</v>
      </c>
      <c r="C1938" s="257" t="s">
        <v>688</v>
      </c>
      <c r="D1938" s="277" t="s">
        <v>4237</v>
      </c>
      <c r="E1938" s="278" t="s">
        <v>711</v>
      </c>
      <c r="F1938" s="279" t="s">
        <v>688</v>
      </c>
      <c r="G1938" s="277" t="s">
        <v>1380</v>
      </c>
      <c r="H1938" s="280" t="str">
        <f>IF(OR(AND('FIN1-SOURCE'!BW41="",'FIN1-SOURCE'!BX41=""),AND('FIN1-SOURCE'!BZ41="",'FIN1-SOURCE'!CA41=""),AND('FIN1-SOURCE'!BX41="K",'FIN1-SOURCE'!CA41="K"),OR('FIN1-SOURCE'!BX41="O",'FIN1-SOURCE'!CA41="O")),"",SUM('FIN1-SOURCE'!BW41,'FIN1-SOURCE'!BZ41))</f>
        <v/>
      </c>
      <c r="I1938" s="280" t="str">
        <f xml:space="preserve"> IF(AND(OR(AND('FIN1-SOURCE'!BX41="O",'FIN1-SOURCE'!CA41="O"),AND('FIN1-SOURCE'!BX41="K",'FIN1-SOURCE'!CA41="K")),SUM('FIN1-SOURCE'!BW41,'FIN1-SOURCE'!BZ41)=0,ISNUMBER('FIN1-SOURCE'!CC41)),"",IF(OR('FIN1-SOURCE'!BX41="O",'FIN1-SOURCE'!CA41="O"),"O",IF(AND('FIN1-SOURCE'!BX41='FIN1-SOURCE'!CA41,OR('FIN1-SOURCE'!BX41="K",'FIN1-SOURCE'!BX41="W",'FIN1-SOURCE'!BX41="M")),UPPER( 'FIN1-SOURCE'!BX41),"")))</f>
        <v/>
      </c>
      <c r="J1938" s="281" t="s">
        <v>711</v>
      </c>
      <c r="K1938" s="280" t="str">
        <f>IF(AND(ISBLANK('FIN1-SOURCE'!CC41),$L$1938&lt;&gt;"M"),"",'FIN1-SOURCE'!CC41)</f>
        <v/>
      </c>
      <c r="L1938" s="280" t="str">
        <f>IF(ISBLANK('FIN1-SOURCE'!CD41),"",'FIN1-SOURCE'!CD41)</f>
        <v/>
      </c>
      <c r="M1938" s="257" t="str">
        <f t="shared" si="31"/>
        <v>OK</v>
      </c>
      <c r="N1938" s="15"/>
    </row>
    <row r="1939" spans="1:14" ht="33.75" x14ac:dyDescent="0.25">
      <c r="A1939" s="257" t="s">
        <v>834</v>
      </c>
      <c r="B1939" s="257" t="s">
        <v>4238</v>
      </c>
      <c r="C1939" s="257" t="s">
        <v>688</v>
      </c>
      <c r="D1939" s="277" t="s">
        <v>4239</v>
      </c>
      <c r="E1939" s="278" t="s">
        <v>711</v>
      </c>
      <c r="F1939" s="279" t="s">
        <v>688</v>
      </c>
      <c r="G1939" s="277" t="s">
        <v>1383</v>
      </c>
      <c r="H1939" s="280" t="str">
        <f>IF(OR(AND('FIN1-SOURCE'!CC40="",'FIN1-SOURCE'!CD40=""),AND('FIN1-SOURCE'!CC41="",'FIN1-SOURCE'!CD41=""),AND('FIN1-SOURCE'!CD40="K",'FIN1-SOURCE'!CD41="K"),OR('FIN1-SOURCE'!CD40="O",'FIN1-SOURCE'!CD41="O")),"",SUM('FIN1-SOURCE'!CC40,'FIN1-SOURCE'!CC41))</f>
        <v/>
      </c>
      <c r="I1939" s="280" t="str">
        <f>IF(AND(OR(AND('FIN1-SOURCE'!CD40="O",'FIN1-SOURCE'!CD41="O"),AND('FIN1-SOURCE'!CD40="K",'FIN1-SOURCE'!CD41="K")),SUM('FIN1-SOURCE'!CC40,'FIN1-SOURCE'!CC41)=0,ISNUMBER('FIN1-SOURCE'!CC42)),"",IF(OR('FIN1-SOURCE'!CD40="O",'FIN1-SOURCE'!CD41="O"),"O",IF(AND('FIN1-SOURCE'!CD40='FIN1-SOURCE'!CD41,OR('FIN1-SOURCE'!CD40="K",'FIN1-SOURCE'!CD40="W",'FIN1-SOURCE'!CD40="M")), UPPER('FIN1-SOURCE'!CD40),"")))</f>
        <v/>
      </c>
      <c r="J1939" s="281" t="s">
        <v>711</v>
      </c>
      <c r="K1939" s="280" t="str">
        <f>IF(AND(ISBLANK('FIN1-SOURCE'!CC42),$L$1939&lt;&gt;"M"),"",'FIN1-SOURCE'!CC42)</f>
        <v/>
      </c>
      <c r="L1939" s="280" t="str">
        <f>IF(ISBLANK('FIN1-SOURCE'!CD42),"",'FIN1-SOURCE'!CD42)</f>
        <v/>
      </c>
      <c r="M1939" s="257" t="str">
        <f t="shared" si="31"/>
        <v>OK</v>
      </c>
      <c r="N1939" s="15"/>
    </row>
    <row r="1940" spans="1:14" ht="33.75" x14ac:dyDescent="0.25">
      <c r="A1940" s="257" t="s">
        <v>834</v>
      </c>
      <c r="B1940" s="257" t="s">
        <v>4240</v>
      </c>
      <c r="C1940" s="257" t="s">
        <v>688</v>
      </c>
      <c r="D1940" s="277" t="s">
        <v>4241</v>
      </c>
      <c r="E1940" s="278" t="s">
        <v>711</v>
      </c>
      <c r="F1940" s="279" t="s">
        <v>688</v>
      </c>
      <c r="G1940" s="277" t="s">
        <v>1386</v>
      </c>
      <c r="H1940" s="280" t="str">
        <f>IF(OR(AND('FIN1-SOURCE'!BW43="",'FIN1-SOURCE'!BX43=""),AND('FIN1-SOURCE'!BZ43="",'FIN1-SOURCE'!CA43=""),AND('FIN1-SOURCE'!BX43="K",'FIN1-SOURCE'!CA43="K"),OR('FIN1-SOURCE'!BX43="O",'FIN1-SOURCE'!CA43="O")),"",SUM('FIN1-SOURCE'!BW43,'FIN1-SOURCE'!BZ43))</f>
        <v/>
      </c>
      <c r="I1940" s="280" t="str">
        <f xml:space="preserve"> IF(AND(OR(AND('FIN1-SOURCE'!BX43="O",'FIN1-SOURCE'!CA43="O"),AND('FIN1-SOURCE'!BX43="K",'FIN1-SOURCE'!CA43="K")),SUM('FIN1-SOURCE'!BW43,'FIN1-SOURCE'!BZ43)=0,ISNUMBER('FIN1-SOURCE'!CC43)),"",IF(OR('FIN1-SOURCE'!BX43="O",'FIN1-SOURCE'!CA43="O"),"O",IF(AND('FIN1-SOURCE'!BX43='FIN1-SOURCE'!CA43,OR('FIN1-SOURCE'!BX43="K",'FIN1-SOURCE'!BX43="W",'FIN1-SOURCE'!BX43="M")),UPPER( 'FIN1-SOURCE'!BX43),"")))</f>
        <v/>
      </c>
      <c r="J1940" s="281" t="s">
        <v>711</v>
      </c>
      <c r="K1940" s="280" t="str">
        <f>IF(AND(ISBLANK('FIN1-SOURCE'!CC43),$L$1940&lt;&gt;"M"),"",'FIN1-SOURCE'!CC43)</f>
        <v/>
      </c>
      <c r="L1940" s="280" t="str">
        <f>IF(ISBLANK('FIN1-SOURCE'!CD43),"",'FIN1-SOURCE'!CD43)</f>
        <v/>
      </c>
      <c r="M1940" s="257" t="str">
        <f t="shared" si="31"/>
        <v>OK</v>
      </c>
      <c r="N1940" s="15"/>
    </row>
    <row r="1941" spans="1:14" ht="33.75" x14ac:dyDescent="0.25">
      <c r="A1941" s="257" t="s">
        <v>834</v>
      </c>
      <c r="B1941" s="257" t="s">
        <v>4242</v>
      </c>
      <c r="C1941" s="257" t="s">
        <v>688</v>
      </c>
      <c r="D1941" s="277" t="s">
        <v>4243</v>
      </c>
      <c r="E1941" s="278" t="s">
        <v>711</v>
      </c>
      <c r="F1941" s="279" t="s">
        <v>688</v>
      </c>
      <c r="G1941" s="277" t="s">
        <v>1389</v>
      </c>
      <c r="H1941" s="280" t="str">
        <f>IF(OR(AND('FIN1-SOURCE'!CC42="",'FIN1-SOURCE'!CD42=""),AND('FIN1-SOURCE'!CC43="",'FIN1-SOURCE'!CD43=""),AND('FIN1-SOURCE'!CD42="K",'FIN1-SOURCE'!CD43="K"),OR('FIN1-SOURCE'!CD42="O",'FIN1-SOURCE'!CD43="O")),"",SUM('FIN1-SOURCE'!CC42,'FIN1-SOURCE'!CC43))</f>
        <v/>
      </c>
      <c r="I1941" s="280" t="str">
        <f>IF(AND(OR(AND('FIN1-SOURCE'!CD42="O",'FIN1-SOURCE'!CD43="O"),AND('FIN1-SOURCE'!CD42="K",'FIN1-SOURCE'!CD43="K")),SUM('FIN1-SOURCE'!CC42,'FIN1-SOURCE'!CC43)=0,ISNUMBER('FIN1-SOURCE'!CC44)),"",IF(OR('FIN1-SOURCE'!CD42="O",'FIN1-SOURCE'!CD43="O"),"O",IF(AND('FIN1-SOURCE'!CD42='FIN1-SOURCE'!CD43,OR('FIN1-SOURCE'!CD42="K",'FIN1-SOURCE'!CD42="W",'FIN1-SOURCE'!CD42="M")), UPPER('FIN1-SOURCE'!CD42),"")))</f>
        <v/>
      </c>
      <c r="J1941" s="281" t="s">
        <v>711</v>
      </c>
      <c r="K1941" s="280" t="str">
        <f>IF(AND(ISBLANK('FIN1-SOURCE'!CC44),$L$1941&lt;&gt;"M"),"",'FIN1-SOURCE'!CC44)</f>
        <v/>
      </c>
      <c r="L1941" s="280" t="str">
        <f>IF(ISBLANK('FIN1-SOURCE'!CD44),"",'FIN1-SOURCE'!CD44)</f>
        <v/>
      </c>
      <c r="M1941" s="257" t="str">
        <f t="shared" si="31"/>
        <v>OK</v>
      </c>
      <c r="N1941" s="15"/>
    </row>
    <row r="1942" spans="1:14" ht="45" x14ac:dyDescent="0.25">
      <c r="A1942" s="257" t="s">
        <v>834</v>
      </c>
      <c r="B1942" s="257" t="s">
        <v>4244</v>
      </c>
      <c r="C1942" s="257" t="s">
        <v>688</v>
      </c>
      <c r="D1942" s="277" t="s">
        <v>4245</v>
      </c>
      <c r="E1942" s="278" t="s">
        <v>711</v>
      </c>
      <c r="F1942" s="279" t="s">
        <v>688</v>
      </c>
      <c r="G1942" s="277" t="s">
        <v>1392</v>
      </c>
      <c r="H1942" s="280" t="str">
        <f>IF(OR(AND('FIN1-SOURCE'!CC35="",'FIN1-SOURCE'!CD35=""),AND('FIN1-SOURCE'!CC39="",'FIN1-SOURCE'!CD39=""),AND('FIN1-SOURCE'!CC44="",'FIN1-SOURCE'!CD44=""),AND('FIN1-SOURCE'!CD35="K",'FIN1-SOURCE'!CD39="K",'FIN1-SOURCE'!CD44="K"),OR('FIN1-SOURCE'!CD35="O",'FIN1-SOURCE'!CD39="O",'FIN1-SOURCE'!CD44="O")),"",SUM('FIN1-SOURCE'!CC35,'FIN1-SOURCE'!CC39,'FIN1-SOURCE'!CC44))</f>
        <v/>
      </c>
      <c r="I1942" s="280" t="str">
        <f>IF(AND(OR(AND('FIN1-SOURCE'!CD35="O",'FIN1-SOURCE'!CD39="O",'FIN1-SOURCE'!CD44="O"),AND('FIN1-SOURCE'!CD35="K",'FIN1-SOURCE'!CD39="K",'FIN1-SOURCE'!CD44="K")),SUM('FIN1-SOURCE'!CC35,'FIN1-SOURCE'!CC39,'FIN1-SOURCE'!CC44)=0,ISNUMBER('FIN1-SOURCE'!CC45)),"",IF(OR('FIN1-SOURCE'!CD35="O",'FIN1-SOURCE'!CD39="O",'FIN1-SOURCE'!CD44="O"),"O",IF(AND('FIN1-SOURCE'!CD35='FIN1-SOURCE'!CD39,'FIN1-SOURCE'!CD39='FIN1-SOURCE'!CD44,OR('FIN1-SOURCE'!CD35="K",'FIN1-SOURCE'!CD35="W",'FIN1-SOURCE'!CD35="M")), UPPER('FIN1-SOURCE'!CD35),"")))</f>
        <v/>
      </c>
      <c r="J1942" s="281" t="s">
        <v>711</v>
      </c>
      <c r="K1942" s="280" t="str">
        <f>IF(AND(ISBLANK('FIN1-SOURCE'!CC45),$L$1942&lt;&gt;"M"),"",'FIN1-SOURCE'!CC45)</f>
        <v/>
      </c>
      <c r="L1942" s="280" t="str">
        <f>IF(ISBLANK('FIN1-SOURCE'!CD45),"",'FIN1-SOURCE'!CD45)</f>
        <v/>
      </c>
      <c r="M1942" s="257" t="str">
        <f t="shared" si="31"/>
        <v>OK</v>
      </c>
      <c r="N1942" s="15"/>
    </row>
    <row r="1943" spans="1:14" ht="33.75" x14ac:dyDescent="0.25">
      <c r="A1943" s="257" t="s">
        <v>834</v>
      </c>
      <c r="B1943" s="257" t="s">
        <v>4246</v>
      </c>
      <c r="C1943" s="257" t="s">
        <v>688</v>
      </c>
      <c r="D1943" s="277" t="s">
        <v>4247</v>
      </c>
      <c r="E1943" s="278" t="s">
        <v>711</v>
      </c>
      <c r="F1943" s="279" t="s">
        <v>688</v>
      </c>
      <c r="G1943" s="277" t="s">
        <v>4248</v>
      </c>
      <c r="H1943" s="280" t="str">
        <f>IF(OR(AND('FIN1-SOURCE'!BW46="",'FIN1-SOURCE'!BX46=""),AND('FIN1-SOURCE'!BZ46="",'FIN1-SOURCE'!CA46=""),AND('FIN1-SOURCE'!BX46="K",'FIN1-SOURCE'!CA46="K"),OR('FIN1-SOURCE'!BX46="O",'FIN1-SOURCE'!CA46="O")),"",SUM('FIN1-SOURCE'!BW46,'FIN1-SOURCE'!BZ46))</f>
        <v/>
      </c>
      <c r="I1943" s="280" t="str">
        <f xml:space="preserve"> IF(AND(OR(AND('FIN1-SOURCE'!BX46="O",'FIN1-SOURCE'!CA46="O"),AND('FIN1-SOURCE'!BX46="K",'FIN1-SOURCE'!CA46="K")),SUM('FIN1-SOURCE'!BW46,'FIN1-SOURCE'!BZ46)=0,ISNUMBER('FIN1-SOURCE'!CC46)),"",IF(OR('FIN1-SOURCE'!BX46="O",'FIN1-SOURCE'!CA46="O"),"O",IF(AND('FIN1-SOURCE'!BX46='FIN1-SOURCE'!CA46,OR('FIN1-SOURCE'!BX46="K",'FIN1-SOURCE'!BX46="W",'FIN1-SOURCE'!BX46="M")),UPPER( 'FIN1-SOURCE'!BX46),"")))</f>
        <v/>
      </c>
      <c r="J1943" s="281" t="s">
        <v>711</v>
      </c>
      <c r="K1943" s="280" t="str">
        <f>IF(AND(ISBLANK('FIN1-SOURCE'!CC46),$L$1943&lt;&gt;"M"),"",'FIN1-SOURCE'!CC46)</f>
        <v/>
      </c>
      <c r="L1943" s="280" t="str">
        <f>IF(ISBLANK('FIN1-SOURCE'!CD46),"",'FIN1-SOURCE'!CD46)</f>
        <v/>
      </c>
      <c r="M1943" s="257" t="str">
        <f t="shared" si="31"/>
        <v>OK</v>
      </c>
      <c r="N1943" s="15"/>
    </row>
    <row r="1944" spans="1:14" ht="33.75" x14ac:dyDescent="0.25">
      <c r="A1944" s="257" t="s">
        <v>834</v>
      </c>
      <c r="B1944" s="257" t="s">
        <v>4249</v>
      </c>
      <c r="C1944" s="257" t="s">
        <v>688</v>
      </c>
      <c r="D1944" s="277" t="s">
        <v>4250</v>
      </c>
      <c r="E1944" s="278" t="s">
        <v>711</v>
      </c>
      <c r="F1944" s="279" t="s">
        <v>688</v>
      </c>
      <c r="G1944" s="277" t="s">
        <v>4251</v>
      </c>
      <c r="H1944" s="280" t="str">
        <f>IF(OR(AND('FIN1-SOURCE'!BW47="",'FIN1-SOURCE'!BX47=""),AND('FIN1-SOURCE'!BZ47="",'FIN1-SOURCE'!CA47=""),AND('FIN1-SOURCE'!BX47="K",'FIN1-SOURCE'!CA47="K"),OR('FIN1-SOURCE'!BX47="O",'FIN1-SOURCE'!CA47="O")),"",SUM('FIN1-SOURCE'!BW47,'FIN1-SOURCE'!BZ47))</f>
        <v/>
      </c>
      <c r="I1944" s="280" t="str">
        <f xml:space="preserve"> IF(AND(OR(AND('FIN1-SOURCE'!BX47="O",'FIN1-SOURCE'!CA47="O"),AND('FIN1-SOURCE'!BX47="K",'FIN1-SOURCE'!CA47="K")),SUM('FIN1-SOURCE'!BW47,'FIN1-SOURCE'!BZ47)=0,ISNUMBER('FIN1-SOURCE'!CC47)),"",IF(OR('FIN1-SOURCE'!BX47="O",'FIN1-SOURCE'!CA47="O"),"O",IF(AND('FIN1-SOURCE'!BX47='FIN1-SOURCE'!CA47,OR('FIN1-SOURCE'!BX47="K",'FIN1-SOURCE'!BX47="W",'FIN1-SOURCE'!BX47="M")),UPPER( 'FIN1-SOURCE'!BX47),"")))</f>
        <v/>
      </c>
      <c r="J1944" s="281" t="s">
        <v>711</v>
      </c>
      <c r="K1944" s="280" t="str">
        <f>IF(AND(ISBLANK('FIN1-SOURCE'!CC47),$L$1944&lt;&gt;"M"),"",'FIN1-SOURCE'!CC47)</f>
        <v/>
      </c>
      <c r="L1944" s="280" t="str">
        <f>IF(ISBLANK('FIN1-SOURCE'!CD47),"",'FIN1-SOURCE'!CD47)</f>
        <v/>
      </c>
      <c r="M1944" s="257" t="str">
        <f t="shared" si="31"/>
        <v>OK</v>
      </c>
      <c r="N1944" s="15"/>
    </row>
    <row r="1945" spans="1:14" ht="33.75" x14ac:dyDescent="0.25">
      <c r="A1945" s="257" t="s">
        <v>834</v>
      </c>
      <c r="B1945" s="257" t="s">
        <v>4252</v>
      </c>
      <c r="C1945" s="257" t="s">
        <v>688</v>
      </c>
      <c r="D1945" s="277" t="s">
        <v>4253</v>
      </c>
      <c r="E1945" s="278" t="s">
        <v>711</v>
      </c>
      <c r="F1945" s="279" t="s">
        <v>688</v>
      </c>
      <c r="G1945" s="277" t="s">
        <v>4254</v>
      </c>
      <c r="H1945" s="280" t="str">
        <f>IF(OR(AND('FIN1-SOURCE'!BW48="",'FIN1-SOURCE'!BX48=""),AND('FIN1-SOURCE'!BZ48="",'FIN1-SOURCE'!CA48=""),AND('FIN1-SOURCE'!BX48="K",'FIN1-SOURCE'!CA48="K"),OR('FIN1-SOURCE'!BX48="O",'FIN1-SOURCE'!CA48="O")),"",SUM('FIN1-SOURCE'!BW48,'FIN1-SOURCE'!BZ48))</f>
        <v/>
      </c>
      <c r="I1945" s="280" t="str">
        <f xml:space="preserve"> IF(AND(OR(AND('FIN1-SOURCE'!BX48="O",'FIN1-SOURCE'!CA48="O"),AND('FIN1-SOURCE'!BX48="K",'FIN1-SOURCE'!CA48="K")),SUM('FIN1-SOURCE'!BW48,'FIN1-SOURCE'!BZ48)=0,ISNUMBER('FIN1-SOURCE'!CC48)),"",IF(OR('FIN1-SOURCE'!BX48="O",'FIN1-SOURCE'!CA48="O"),"O",IF(AND('FIN1-SOURCE'!BX48='FIN1-SOURCE'!CA48,OR('FIN1-SOURCE'!BX48="K",'FIN1-SOURCE'!BX48="W",'FIN1-SOURCE'!BX48="M")),UPPER( 'FIN1-SOURCE'!BX48),"")))</f>
        <v/>
      </c>
      <c r="J1945" s="281" t="s">
        <v>711</v>
      </c>
      <c r="K1945" s="280" t="str">
        <f>IF(AND(ISBLANK('FIN1-SOURCE'!CC48),$L$1945&lt;&gt;"M"),"",'FIN1-SOURCE'!CC48)</f>
        <v/>
      </c>
      <c r="L1945" s="280" t="str">
        <f>IF(ISBLANK('FIN1-SOURCE'!CD48),"",'FIN1-SOURCE'!CD48)</f>
        <v/>
      </c>
      <c r="M1945" s="257" t="str">
        <f t="shared" si="31"/>
        <v>OK</v>
      </c>
      <c r="N1945" s="15"/>
    </row>
    <row r="1946" spans="1:14" ht="33.75" x14ac:dyDescent="0.25">
      <c r="A1946" s="257" t="s">
        <v>834</v>
      </c>
      <c r="B1946" s="257" t="s">
        <v>4255</v>
      </c>
      <c r="C1946" s="257" t="s">
        <v>688</v>
      </c>
      <c r="D1946" s="277" t="s">
        <v>4256</v>
      </c>
      <c r="E1946" s="278" t="s">
        <v>711</v>
      </c>
      <c r="F1946" s="279" t="s">
        <v>688</v>
      </c>
      <c r="G1946" s="277" t="s">
        <v>4257</v>
      </c>
      <c r="H1946" s="280" t="str">
        <f>IF(OR(AND('FIN1-SOURCE'!CC47="",'FIN1-SOURCE'!CD47=""),AND('FIN1-SOURCE'!CC48="",'FIN1-SOURCE'!CD48=""),AND('FIN1-SOURCE'!CD47="K",'FIN1-SOURCE'!CD48="K"),OR('FIN1-SOURCE'!CD47="O",'FIN1-SOURCE'!CD48="O")),"",SUM('FIN1-SOURCE'!CC47,'FIN1-SOURCE'!CC48))</f>
        <v/>
      </c>
      <c r="I1946" s="280" t="str">
        <f>IF(AND(OR(AND('FIN1-SOURCE'!CD47="O",'FIN1-SOURCE'!CD48="O"),AND('FIN1-SOURCE'!CD47="K",'FIN1-SOURCE'!CD48="K")),SUM('FIN1-SOURCE'!CC47,'FIN1-SOURCE'!CC48)=0,ISNUMBER('FIN1-SOURCE'!CC49)),"",IF(OR('FIN1-SOURCE'!CD47="O",'FIN1-SOURCE'!CD48="O"),"O",IF(AND('FIN1-SOURCE'!CD47='FIN1-SOURCE'!CD48,OR('FIN1-SOURCE'!CD47="K",'FIN1-SOURCE'!CD47="W",'FIN1-SOURCE'!CD47="M")), UPPER('FIN1-SOURCE'!CD47),"")))</f>
        <v/>
      </c>
      <c r="J1946" s="281" t="s">
        <v>711</v>
      </c>
      <c r="K1946" s="280" t="str">
        <f>IF(AND(ISBLANK('FIN1-SOURCE'!CC49),$L$1946&lt;&gt;"M"),"",'FIN1-SOURCE'!CC49)</f>
        <v/>
      </c>
      <c r="L1946" s="280" t="str">
        <f>IF(ISBLANK('FIN1-SOURCE'!CD49),"",'FIN1-SOURCE'!CD49)</f>
        <v/>
      </c>
      <c r="M1946" s="257" t="str">
        <f t="shared" si="31"/>
        <v>OK</v>
      </c>
      <c r="N1946" s="15"/>
    </row>
    <row r="1947" spans="1:14" ht="33.75" x14ac:dyDescent="0.25">
      <c r="A1947" s="257" t="s">
        <v>834</v>
      </c>
      <c r="B1947" s="257" t="s">
        <v>4258</v>
      </c>
      <c r="C1947" s="257" t="s">
        <v>688</v>
      </c>
      <c r="D1947" s="277" t="s">
        <v>4259</v>
      </c>
      <c r="E1947" s="278" t="s">
        <v>711</v>
      </c>
      <c r="F1947" s="279" t="s">
        <v>688</v>
      </c>
      <c r="G1947" s="277" t="s">
        <v>4260</v>
      </c>
      <c r="H1947" s="280" t="str">
        <f>IF(OR(AND('FIN1-SOURCE'!CC46="",'FIN1-SOURCE'!CD46=""),AND('FIN1-SOURCE'!CC49="",'FIN1-SOURCE'!CD49=""),AND('FIN1-SOURCE'!CD46="K",'FIN1-SOURCE'!CD49="K"),OR('FIN1-SOURCE'!CD46="O",'FIN1-SOURCE'!CD49="O")),"",SUM('FIN1-SOURCE'!CC46,'FIN1-SOURCE'!CC49))</f>
        <v/>
      </c>
      <c r="I1947" s="280" t="str">
        <f>IF(AND(OR(AND('FIN1-SOURCE'!CD46="O",'FIN1-SOURCE'!CD49="O"),AND('FIN1-SOURCE'!CD46="K",'FIN1-SOURCE'!CD49="K")),SUM('FIN1-SOURCE'!CC46,'FIN1-SOURCE'!CC49)=0,ISNUMBER('FIN1-SOURCE'!CC50)),"",IF(OR('FIN1-SOURCE'!CD46="O",'FIN1-SOURCE'!CD49="O"),"O",IF(AND('FIN1-SOURCE'!CD46='FIN1-SOURCE'!CD49,OR('FIN1-SOURCE'!CD46="K",'FIN1-SOURCE'!CD46="W",'FIN1-SOURCE'!CD46="M")), UPPER('FIN1-SOURCE'!CD46),"")))</f>
        <v/>
      </c>
      <c r="J1947" s="281" t="s">
        <v>711</v>
      </c>
      <c r="K1947" s="280" t="str">
        <f>IF(AND(ISBLANK('FIN1-SOURCE'!CC50),$L$1947&lt;&gt;"M"),"",'FIN1-SOURCE'!CC50)</f>
        <v/>
      </c>
      <c r="L1947" s="280" t="str">
        <f>IF(ISBLANK('FIN1-SOURCE'!CD50),"",'FIN1-SOURCE'!CD50)</f>
        <v/>
      </c>
      <c r="M1947" s="257" t="str">
        <f t="shared" si="31"/>
        <v>OK</v>
      </c>
      <c r="N1947" s="15"/>
    </row>
    <row r="1948" spans="1:14" ht="33.75" x14ac:dyDescent="0.25">
      <c r="A1948" s="257" t="s">
        <v>834</v>
      </c>
      <c r="B1948" s="257" t="s">
        <v>4261</v>
      </c>
      <c r="C1948" s="257" t="s">
        <v>688</v>
      </c>
      <c r="D1948" s="277" t="s">
        <v>4262</v>
      </c>
      <c r="E1948" s="278" t="s">
        <v>711</v>
      </c>
      <c r="F1948" s="279" t="s">
        <v>688</v>
      </c>
      <c r="G1948" s="277" t="s">
        <v>4263</v>
      </c>
      <c r="H1948" s="280" t="str">
        <f>IF(OR(AND('FIN1-SOURCE'!BW51="",'FIN1-SOURCE'!BX51=""),AND('FIN1-SOURCE'!BZ51="",'FIN1-SOURCE'!CA51=""),AND('FIN1-SOURCE'!BX51="K",'FIN1-SOURCE'!CA51="K"),OR('FIN1-SOURCE'!BX51="O",'FIN1-SOURCE'!CA51="O")),"",SUM('FIN1-SOURCE'!BW51,'FIN1-SOURCE'!BZ51))</f>
        <v/>
      </c>
      <c r="I1948" s="280" t="str">
        <f xml:space="preserve"> IF(AND(OR(AND('FIN1-SOURCE'!BX51="O",'FIN1-SOURCE'!CA51="O"),AND('FIN1-SOURCE'!BX51="K",'FIN1-SOURCE'!CA51="K")),SUM('FIN1-SOURCE'!BW51,'FIN1-SOURCE'!BZ51)=0,ISNUMBER('FIN1-SOURCE'!CC51)),"",IF(OR('FIN1-SOURCE'!BX51="O",'FIN1-SOURCE'!CA51="O"),"O",IF(AND('FIN1-SOURCE'!BX51='FIN1-SOURCE'!CA51,OR('FIN1-SOURCE'!BX51="K",'FIN1-SOURCE'!BX51="W",'FIN1-SOURCE'!BX51="M")),UPPER( 'FIN1-SOURCE'!BX51),"")))</f>
        <v/>
      </c>
      <c r="J1948" s="281" t="s">
        <v>711</v>
      </c>
      <c r="K1948" s="280" t="str">
        <f>IF(AND(ISBLANK('FIN1-SOURCE'!CC51),$L$1948&lt;&gt;"M"),"",'FIN1-SOURCE'!CC51)</f>
        <v/>
      </c>
      <c r="L1948" s="280" t="str">
        <f>IF(ISBLANK('FIN1-SOURCE'!CD51),"",'FIN1-SOURCE'!CD51)</f>
        <v/>
      </c>
      <c r="M1948" s="257" t="str">
        <f t="shared" si="31"/>
        <v>OK</v>
      </c>
      <c r="N1948" s="15"/>
    </row>
    <row r="1949" spans="1:14" ht="33.75" x14ac:dyDescent="0.25">
      <c r="A1949" s="257" t="s">
        <v>834</v>
      </c>
      <c r="B1949" s="257" t="s">
        <v>4264</v>
      </c>
      <c r="C1949" s="257" t="s">
        <v>688</v>
      </c>
      <c r="D1949" s="277" t="s">
        <v>4265</v>
      </c>
      <c r="E1949" s="278" t="s">
        <v>711</v>
      </c>
      <c r="F1949" s="279" t="s">
        <v>688</v>
      </c>
      <c r="G1949" s="277" t="s">
        <v>4266</v>
      </c>
      <c r="H1949" s="280" t="str">
        <f>IF(OR(AND('FIN1-SOURCE'!BW52="",'FIN1-SOURCE'!BX52=""),AND('FIN1-SOURCE'!BZ52="",'FIN1-SOURCE'!CA52=""),AND('FIN1-SOURCE'!BX52="K",'FIN1-SOURCE'!CA52="K"),OR('FIN1-SOURCE'!BX52="O",'FIN1-SOURCE'!CA52="O")),"",SUM('FIN1-SOURCE'!BW52,'FIN1-SOURCE'!BZ52))</f>
        <v/>
      </c>
      <c r="I1949" s="280" t="str">
        <f xml:space="preserve"> IF(AND(OR(AND('FIN1-SOURCE'!BX52="O",'FIN1-SOURCE'!CA52="O"),AND('FIN1-SOURCE'!BX52="K",'FIN1-SOURCE'!CA52="K")),SUM('FIN1-SOURCE'!BW52,'FIN1-SOURCE'!BZ52)=0,ISNUMBER('FIN1-SOURCE'!CC52)),"",IF(OR('FIN1-SOURCE'!BX52="O",'FIN1-SOURCE'!CA52="O"),"O",IF(AND('FIN1-SOURCE'!BX52='FIN1-SOURCE'!CA52,OR('FIN1-SOURCE'!BX52="K",'FIN1-SOURCE'!BX52="W",'FIN1-SOURCE'!BX52="M")),UPPER( 'FIN1-SOURCE'!BX52),"")))</f>
        <v/>
      </c>
      <c r="J1949" s="281" t="s">
        <v>711</v>
      </c>
      <c r="K1949" s="280" t="str">
        <f>IF(AND(ISBLANK('FIN1-SOURCE'!CC52),$L$1949&lt;&gt;"M"),"",'FIN1-SOURCE'!CC52)</f>
        <v/>
      </c>
      <c r="L1949" s="280" t="str">
        <f>IF(ISBLANK('FIN1-SOURCE'!CD52),"",'FIN1-SOURCE'!CD52)</f>
        <v/>
      </c>
      <c r="M1949" s="257" t="str">
        <f t="shared" si="31"/>
        <v>OK</v>
      </c>
      <c r="N1949" s="15"/>
    </row>
    <row r="1950" spans="1:14" ht="33.75" x14ac:dyDescent="0.25">
      <c r="A1950" s="257" t="s">
        <v>834</v>
      </c>
      <c r="B1950" s="257" t="s">
        <v>4267</v>
      </c>
      <c r="C1950" s="257" t="s">
        <v>688</v>
      </c>
      <c r="D1950" s="277" t="s">
        <v>4268</v>
      </c>
      <c r="E1950" s="278" t="s">
        <v>711</v>
      </c>
      <c r="F1950" s="279" t="s">
        <v>688</v>
      </c>
      <c r="G1950" s="277" t="s">
        <v>4269</v>
      </c>
      <c r="H1950" s="280" t="str">
        <f>IF(OR(AND('FIN1-SOURCE'!BW53="",'FIN1-SOURCE'!BX53=""),AND('FIN1-SOURCE'!BZ53="",'FIN1-SOURCE'!CA53=""),AND('FIN1-SOURCE'!BX53="K",'FIN1-SOURCE'!CA53="K"),OR('FIN1-SOURCE'!BX53="O",'FIN1-SOURCE'!CA53="O")),"",SUM('FIN1-SOURCE'!BW53,'FIN1-SOURCE'!BZ53))</f>
        <v/>
      </c>
      <c r="I1950" s="280" t="str">
        <f xml:space="preserve"> IF(AND(OR(AND('FIN1-SOURCE'!BX53="O",'FIN1-SOURCE'!CA53="O"),AND('FIN1-SOURCE'!BX53="K",'FIN1-SOURCE'!CA53="K")),SUM('FIN1-SOURCE'!BW53,'FIN1-SOURCE'!BZ53)=0,ISNUMBER('FIN1-SOURCE'!CC53)),"",IF(OR('FIN1-SOURCE'!BX53="O",'FIN1-SOURCE'!CA53="O"),"O",IF(AND('FIN1-SOURCE'!BX53='FIN1-SOURCE'!CA53,OR('FIN1-SOURCE'!BX53="K",'FIN1-SOURCE'!BX53="W",'FIN1-SOURCE'!BX53="M")),UPPER( 'FIN1-SOURCE'!BX53),"")))</f>
        <v/>
      </c>
      <c r="J1950" s="281" t="s">
        <v>711</v>
      </c>
      <c r="K1950" s="280" t="str">
        <f>IF(AND(ISBLANK('FIN1-SOURCE'!CC53),$L$1950&lt;&gt;"M"),"",'FIN1-SOURCE'!CC53)</f>
        <v/>
      </c>
      <c r="L1950" s="280" t="str">
        <f>IF(ISBLANK('FIN1-SOURCE'!CD53),"",'FIN1-SOURCE'!CD53)</f>
        <v/>
      </c>
      <c r="M1950" s="257" t="str">
        <f t="shared" si="31"/>
        <v>OK</v>
      </c>
      <c r="N1950" s="15"/>
    </row>
    <row r="1951" spans="1:14" ht="33.75" x14ac:dyDescent="0.25">
      <c r="A1951" s="257" t="s">
        <v>834</v>
      </c>
      <c r="B1951" s="257" t="s">
        <v>4270</v>
      </c>
      <c r="C1951" s="257" t="s">
        <v>688</v>
      </c>
      <c r="D1951" s="277" t="s">
        <v>4271</v>
      </c>
      <c r="E1951" s="278" t="s">
        <v>711</v>
      </c>
      <c r="F1951" s="279" t="s">
        <v>688</v>
      </c>
      <c r="G1951" s="277" t="s">
        <v>4272</v>
      </c>
      <c r="H1951" s="280" t="str">
        <f>IF(OR(AND('FIN1-SOURCE'!BW54="",'FIN1-SOURCE'!BX54=""),AND('FIN1-SOURCE'!BZ54="",'FIN1-SOURCE'!CA54=""),AND('FIN1-SOURCE'!BX54="K",'FIN1-SOURCE'!CA54="K"),OR('FIN1-SOURCE'!BX54="O",'FIN1-SOURCE'!CA54="O")),"",SUM('FIN1-SOURCE'!BW54,'FIN1-SOURCE'!BZ54))</f>
        <v/>
      </c>
      <c r="I1951" s="280" t="str">
        <f xml:space="preserve"> IF(AND(OR(AND('FIN1-SOURCE'!BX54="O",'FIN1-SOURCE'!CA54="O"),AND('FIN1-SOURCE'!BX54="K",'FIN1-SOURCE'!CA54="K")),SUM('FIN1-SOURCE'!BW54,'FIN1-SOURCE'!BZ54)=0,ISNUMBER('FIN1-SOURCE'!CC54)),"",IF(OR('FIN1-SOURCE'!BX54="O",'FIN1-SOURCE'!CA54="O"),"O",IF(AND('FIN1-SOURCE'!BX54='FIN1-SOURCE'!CA54,OR('FIN1-SOURCE'!BX54="K",'FIN1-SOURCE'!BX54="W",'FIN1-SOURCE'!BX54="M")),UPPER( 'FIN1-SOURCE'!BX54),"")))</f>
        <v/>
      </c>
      <c r="J1951" s="281" t="s">
        <v>711</v>
      </c>
      <c r="K1951" s="280" t="str">
        <f>IF(AND(ISBLANK('FIN1-SOURCE'!CC54),$L$1951&lt;&gt;"M"),"",'FIN1-SOURCE'!CC54)</f>
        <v/>
      </c>
      <c r="L1951" s="280" t="str">
        <f>IF(ISBLANK('FIN1-SOURCE'!CD54),"",'FIN1-SOURCE'!CD54)</f>
        <v/>
      </c>
      <c r="M1951" s="257" t="str">
        <f t="shared" si="31"/>
        <v>OK</v>
      </c>
      <c r="N1951" s="15"/>
    </row>
    <row r="1952" spans="1:14" ht="33.75" x14ac:dyDescent="0.25">
      <c r="A1952" s="257" t="s">
        <v>834</v>
      </c>
      <c r="B1952" s="257" t="s">
        <v>4273</v>
      </c>
      <c r="C1952" s="257" t="s">
        <v>688</v>
      </c>
      <c r="D1952" s="277" t="s">
        <v>4274</v>
      </c>
      <c r="E1952" s="278" t="s">
        <v>711</v>
      </c>
      <c r="F1952" s="279" t="s">
        <v>688</v>
      </c>
      <c r="G1952" s="277" t="s">
        <v>4275</v>
      </c>
      <c r="H1952" s="280" t="str">
        <f>IF(OR(AND('FIN1-SOURCE'!CC53="",'FIN1-SOURCE'!CD53=""),AND('FIN1-SOURCE'!CC54="",'FIN1-SOURCE'!CD54=""),AND('FIN1-SOURCE'!CD53="K",'FIN1-SOURCE'!CD54="K"),OR('FIN1-SOURCE'!CD53="O",'FIN1-SOURCE'!CD54="O")),"",SUM('FIN1-SOURCE'!CC53,'FIN1-SOURCE'!CC54))</f>
        <v/>
      </c>
      <c r="I1952" s="280" t="str">
        <f>IF(AND(OR(AND('FIN1-SOURCE'!CD53="O",'FIN1-SOURCE'!CD54="O"),AND('FIN1-SOURCE'!CD53="K",'FIN1-SOURCE'!CD54="K")),SUM('FIN1-SOURCE'!CC53,'FIN1-SOURCE'!CC54)=0,ISNUMBER('FIN1-SOURCE'!CC55)),"",IF(OR('FIN1-SOURCE'!CD53="O",'FIN1-SOURCE'!CD54="O"),"O",IF(AND('FIN1-SOURCE'!CD53='FIN1-SOURCE'!CD54,OR('FIN1-SOURCE'!CD53="K",'FIN1-SOURCE'!CD53="W",'FIN1-SOURCE'!CD53="M")), UPPER('FIN1-SOURCE'!CD53),"")))</f>
        <v/>
      </c>
      <c r="J1952" s="281" t="s">
        <v>711</v>
      </c>
      <c r="K1952" s="280" t="str">
        <f>IF(AND(ISBLANK('FIN1-SOURCE'!CC55),$L$1952&lt;&gt;"M"),"",'FIN1-SOURCE'!CC55)</f>
        <v/>
      </c>
      <c r="L1952" s="280" t="str">
        <f>IF(ISBLANK('FIN1-SOURCE'!CD55),"",'FIN1-SOURCE'!CD55)</f>
        <v/>
      </c>
      <c r="M1952" s="257" t="str">
        <f t="shared" si="31"/>
        <v>OK</v>
      </c>
      <c r="N1952" s="15"/>
    </row>
    <row r="1953" spans="1:14" ht="33.75" x14ac:dyDescent="0.25">
      <c r="A1953" s="257" t="s">
        <v>834</v>
      </c>
      <c r="B1953" s="257" t="s">
        <v>4276</v>
      </c>
      <c r="C1953" s="257" t="s">
        <v>688</v>
      </c>
      <c r="D1953" s="277" t="s">
        <v>4277</v>
      </c>
      <c r="E1953" s="278" t="s">
        <v>711</v>
      </c>
      <c r="F1953" s="279" t="s">
        <v>688</v>
      </c>
      <c r="G1953" s="277" t="s">
        <v>4278</v>
      </c>
      <c r="H1953" s="280" t="str">
        <f>IF(OR(AND('FIN1-SOURCE'!BW56="",'FIN1-SOURCE'!BX56=""),AND('FIN1-SOURCE'!BZ56="",'FIN1-SOURCE'!CA56=""),AND('FIN1-SOURCE'!BX56="K",'FIN1-SOURCE'!CA56="K"),OR('FIN1-SOURCE'!BX56="O",'FIN1-SOURCE'!CA56="O")),"",SUM('FIN1-SOURCE'!BW56,'FIN1-SOURCE'!BZ56))</f>
        <v/>
      </c>
      <c r="I1953" s="280" t="str">
        <f xml:space="preserve"> IF(AND(OR(AND('FIN1-SOURCE'!BX56="O",'FIN1-SOURCE'!CA56="O"),AND('FIN1-SOURCE'!BX56="K",'FIN1-SOURCE'!CA56="K")),SUM('FIN1-SOURCE'!BW56,'FIN1-SOURCE'!BZ56)=0,ISNUMBER('FIN1-SOURCE'!CC56)),"",IF(OR('FIN1-SOURCE'!BX56="O",'FIN1-SOURCE'!CA56="O"),"O",IF(AND('FIN1-SOURCE'!BX56='FIN1-SOURCE'!CA56,OR('FIN1-SOURCE'!BX56="K",'FIN1-SOURCE'!BX56="W",'FIN1-SOURCE'!BX56="M")),UPPER( 'FIN1-SOURCE'!BX56),"")))</f>
        <v/>
      </c>
      <c r="J1953" s="281" t="s">
        <v>711</v>
      </c>
      <c r="K1953" s="280" t="str">
        <f>IF(AND(ISBLANK('FIN1-SOURCE'!CC56),$L$1953&lt;&gt;"M"),"",'FIN1-SOURCE'!CC56)</f>
        <v/>
      </c>
      <c r="L1953" s="280" t="str">
        <f>IF(ISBLANK('FIN1-SOURCE'!CD56),"",'FIN1-SOURCE'!CD56)</f>
        <v/>
      </c>
      <c r="M1953" s="257" t="str">
        <f t="shared" si="31"/>
        <v>OK</v>
      </c>
      <c r="N1953" s="15"/>
    </row>
    <row r="1954" spans="1:14" ht="33.75" x14ac:dyDescent="0.25">
      <c r="A1954" s="257" t="s">
        <v>834</v>
      </c>
      <c r="B1954" s="257" t="s">
        <v>4279</v>
      </c>
      <c r="C1954" s="257" t="s">
        <v>688</v>
      </c>
      <c r="D1954" s="277" t="s">
        <v>4280</v>
      </c>
      <c r="E1954" s="278" t="s">
        <v>711</v>
      </c>
      <c r="F1954" s="279" t="s">
        <v>688</v>
      </c>
      <c r="G1954" s="277" t="s">
        <v>4281</v>
      </c>
      <c r="H1954" s="280" t="str">
        <f>IF(OR(AND('FIN1-SOURCE'!CC55="",'FIN1-SOURCE'!CD55=""),AND('FIN1-SOURCE'!CC56="",'FIN1-SOURCE'!CD56=""),AND('FIN1-SOURCE'!CD55="K",'FIN1-SOURCE'!CD56="K"),OR('FIN1-SOURCE'!CD55="O",'FIN1-SOURCE'!CD56="O")),"",SUM('FIN1-SOURCE'!CC55,'FIN1-SOURCE'!CC56))</f>
        <v/>
      </c>
      <c r="I1954" s="280" t="str">
        <f>IF(AND(OR(AND('FIN1-SOURCE'!CD55="O",'FIN1-SOURCE'!CD56="O"),AND('FIN1-SOURCE'!CD55="K",'FIN1-SOURCE'!CD56="K")),SUM('FIN1-SOURCE'!CC55,'FIN1-SOURCE'!CC56)=0,ISNUMBER('FIN1-SOURCE'!CC57)),"",IF(OR('FIN1-SOURCE'!CD55="O",'FIN1-SOURCE'!CD56="O"),"O",IF(AND('FIN1-SOURCE'!CD55='FIN1-SOURCE'!CD56,OR('FIN1-SOURCE'!CD55="K",'FIN1-SOURCE'!CD55="W",'FIN1-SOURCE'!CD55="M")), UPPER('FIN1-SOURCE'!CD55),"")))</f>
        <v/>
      </c>
      <c r="J1954" s="281" t="s">
        <v>711</v>
      </c>
      <c r="K1954" s="280" t="str">
        <f>IF(AND(ISBLANK('FIN1-SOURCE'!CC57),$L$1954&lt;&gt;"M"),"",'FIN1-SOURCE'!CC57)</f>
        <v/>
      </c>
      <c r="L1954" s="280" t="str">
        <f>IF(ISBLANK('FIN1-SOURCE'!CD57),"",'FIN1-SOURCE'!CD57)</f>
        <v/>
      </c>
      <c r="M1954" s="257" t="str">
        <f t="shared" si="31"/>
        <v>OK</v>
      </c>
      <c r="N1954" s="15"/>
    </row>
    <row r="1955" spans="1:14" ht="45" x14ac:dyDescent="0.25">
      <c r="A1955" s="257" t="s">
        <v>834</v>
      </c>
      <c r="B1955" s="257" t="s">
        <v>4282</v>
      </c>
      <c r="C1955" s="257" t="s">
        <v>688</v>
      </c>
      <c r="D1955" s="277" t="s">
        <v>4283</v>
      </c>
      <c r="E1955" s="278" t="s">
        <v>711</v>
      </c>
      <c r="F1955" s="279" t="s">
        <v>688</v>
      </c>
      <c r="G1955" s="277" t="s">
        <v>4284</v>
      </c>
      <c r="H1955" s="280" t="str">
        <f>IF(OR(AND('FIN1-SOURCE'!CC50="",'FIN1-SOURCE'!CD50=""),AND('FIN1-SOURCE'!CC52="",'FIN1-SOURCE'!CD52=""),AND('FIN1-SOURCE'!CC57="",'FIN1-SOURCE'!CD57=""),AND('FIN1-SOURCE'!CD50="K",'FIN1-SOURCE'!CD52="K",'FIN1-SOURCE'!CD57="K"),OR('FIN1-SOURCE'!CD50="O",'FIN1-SOURCE'!CD52="O",'FIN1-SOURCE'!CD57="O")),"",SUM('FIN1-SOURCE'!CC50,'FIN1-SOURCE'!CC52,'FIN1-SOURCE'!CC57))</f>
        <v/>
      </c>
      <c r="I1955" s="280" t="str">
        <f>IF(AND(OR(AND('FIN1-SOURCE'!CD50="O",'FIN1-SOURCE'!CD52="O",'FIN1-SOURCE'!CD57="O"),AND('FIN1-SOURCE'!CD50="K",'FIN1-SOURCE'!CD52="K",'FIN1-SOURCE'!CD57="K")),SUM('FIN1-SOURCE'!CC50,'FIN1-SOURCE'!CC52,'FIN1-SOURCE'!CC57)=0,ISNUMBER('FIN1-SOURCE'!CC58)),"",IF(OR('FIN1-SOURCE'!CD50="O",'FIN1-SOURCE'!CD52="O",'FIN1-SOURCE'!CD57="O"),"O",IF(AND('FIN1-SOURCE'!CD50='FIN1-SOURCE'!CD52,'FIN1-SOURCE'!CD52='FIN1-SOURCE'!CD57,OR('FIN1-SOURCE'!CD50="K",'FIN1-SOURCE'!CD50="W",'FIN1-SOURCE'!CD50="M")), UPPER('FIN1-SOURCE'!CD50),"")))</f>
        <v/>
      </c>
      <c r="J1955" s="281" t="s">
        <v>711</v>
      </c>
      <c r="K1955" s="280" t="str">
        <f>IF(AND(ISBLANK('FIN1-SOURCE'!CC58),$L$1955&lt;&gt;"M"),"",'FIN1-SOURCE'!CC58)</f>
        <v/>
      </c>
      <c r="L1955" s="280" t="str">
        <f>IF(ISBLANK('FIN1-SOURCE'!CD58),"",'FIN1-SOURCE'!CD58)</f>
        <v/>
      </c>
      <c r="M1955" s="257" t="str">
        <f t="shared" si="31"/>
        <v>OK</v>
      </c>
      <c r="N1955" s="15"/>
    </row>
    <row r="1956" spans="1:14" ht="33.75" x14ac:dyDescent="0.25">
      <c r="A1956" s="257" t="s">
        <v>834</v>
      </c>
      <c r="B1956" s="257" t="s">
        <v>4285</v>
      </c>
      <c r="C1956" s="257" t="s">
        <v>688</v>
      </c>
      <c r="D1956" s="277" t="s">
        <v>4286</v>
      </c>
      <c r="E1956" s="278" t="s">
        <v>711</v>
      </c>
      <c r="F1956" s="279" t="s">
        <v>688</v>
      </c>
      <c r="G1956" s="277" t="s">
        <v>4287</v>
      </c>
      <c r="H1956" s="280" t="str">
        <f>IF(OR(AND('FIN1-SOURCE'!BW59="",'FIN1-SOURCE'!BX59=""),AND('FIN1-SOURCE'!BZ59="",'FIN1-SOURCE'!CA59=""),AND('FIN1-SOURCE'!BX59="K",'FIN1-SOURCE'!CA59="K"),OR('FIN1-SOURCE'!BX59="O",'FIN1-SOURCE'!CA59="O")),"",SUM('FIN1-SOURCE'!BW59,'FIN1-SOURCE'!BZ59))</f>
        <v/>
      </c>
      <c r="I1956" s="280" t="str">
        <f xml:space="preserve"> IF(AND(OR(AND('FIN1-SOURCE'!BX59="O",'FIN1-SOURCE'!CA59="O"),AND('FIN1-SOURCE'!BX59="K",'FIN1-SOURCE'!CA59="K")),SUM('FIN1-SOURCE'!BW59,'FIN1-SOURCE'!BZ59)=0,ISNUMBER('FIN1-SOURCE'!CC59)),"",IF(OR('FIN1-SOURCE'!BX59="O",'FIN1-SOURCE'!CA59="O"),"O",IF(AND('FIN1-SOURCE'!BX59='FIN1-SOURCE'!CA59,OR('FIN1-SOURCE'!BX59="K",'FIN1-SOURCE'!BX59="W",'FIN1-SOURCE'!BX59="M")),UPPER( 'FIN1-SOURCE'!BX59),"")))</f>
        <v/>
      </c>
      <c r="J1956" s="281" t="s">
        <v>711</v>
      </c>
      <c r="K1956" s="280" t="str">
        <f>IF(AND(ISBLANK('FIN1-SOURCE'!CC59),$L$1956&lt;&gt;"M"),"",'FIN1-SOURCE'!CC59)</f>
        <v/>
      </c>
      <c r="L1956" s="280" t="str">
        <f>IF(ISBLANK('FIN1-SOURCE'!CD59),"",'FIN1-SOURCE'!CD59)</f>
        <v/>
      </c>
      <c r="M1956" s="257" t="str">
        <f t="shared" si="31"/>
        <v>OK</v>
      </c>
      <c r="N1956" s="15"/>
    </row>
    <row r="1957" spans="1:14" ht="33.75" x14ac:dyDescent="0.25">
      <c r="A1957" s="257" t="s">
        <v>834</v>
      </c>
      <c r="B1957" s="257" t="s">
        <v>4288</v>
      </c>
      <c r="C1957" s="257" t="s">
        <v>688</v>
      </c>
      <c r="D1957" s="277" t="s">
        <v>4289</v>
      </c>
      <c r="E1957" s="278" t="s">
        <v>711</v>
      </c>
      <c r="F1957" s="279" t="s">
        <v>688</v>
      </c>
      <c r="G1957" s="277" t="s">
        <v>4290</v>
      </c>
      <c r="H1957" s="280" t="str">
        <f>IF(OR(AND('FIN1-SOURCE'!BW60="",'FIN1-SOURCE'!BX60=""),AND('FIN1-SOURCE'!BZ60="",'FIN1-SOURCE'!CA60=""),AND('FIN1-SOURCE'!BX60="K",'FIN1-SOURCE'!CA60="K"),OR('FIN1-SOURCE'!BX60="O",'FIN1-SOURCE'!CA60="O")),"",SUM('FIN1-SOURCE'!BW60,'FIN1-SOURCE'!BZ60))</f>
        <v/>
      </c>
      <c r="I1957" s="280" t="str">
        <f xml:space="preserve"> IF(AND(OR(AND('FIN1-SOURCE'!BX60="O",'FIN1-SOURCE'!CA60="O"),AND('FIN1-SOURCE'!BX60="K",'FIN1-SOURCE'!CA60="K")),SUM('FIN1-SOURCE'!BW60,'FIN1-SOURCE'!BZ60)=0,ISNUMBER('FIN1-SOURCE'!CC60)),"",IF(OR('FIN1-SOURCE'!BX60="O",'FIN1-SOURCE'!CA60="O"),"O",IF(AND('FIN1-SOURCE'!BX60='FIN1-SOURCE'!CA60,OR('FIN1-SOURCE'!BX60="K",'FIN1-SOURCE'!BX60="W",'FIN1-SOURCE'!BX60="M")),UPPER( 'FIN1-SOURCE'!BX60),"")))</f>
        <v/>
      </c>
      <c r="J1957" s="281" t="s">
        <v>711</v>
      </c>
      <c r="K1957" s="280" t="str">
        <f>IF(AND(ISBLANK('FIN1-SOURCE'!CC60),$L$1957&lt;&gt;"M"),"",'FIN1-SOURCE'!CC60)</f>
        <v/>
      </c>
      <c r="L1957" s="280" t="str">
        <f>IF(ISBLANK('FIN1-SOURCE'!CD60),"",'FIN1-SOURCE'!CD60)</f>
        <v/>
      </c>
      <c r="M1957" s="257" t="str">
        <f t="shared" si="31"/>
        <v>OK</v>
      </c>
      <c r="N1957" s="15"/>
    </row>
    <row r="1958" spans="1:14" ht="33.75" x14ac:dyDescent="0.25">
      <c r="A1958" s="257" t="s">
        <v>834</v>
      </c>
      <c r="B1958" s="257" t="s">
        <v>4291</v>
      </c>
      <c r="C1958" s="257" t="s">
        <v>688</v>
      </c>
      <c r="D1958" s="277" t="s">
        <v>4292</v>
      </c>
      <c r="E1958" s="278" t="s">
        <v>711</v>
      </c>
      <c r="F1958" s="279" t="s">
        <v>688</v>
      </c>
      <c r="G1958" s="277" t="s">
        <v>4293</v>
      </c>
      <c r="H1958" s="280" t="str">
        <f>IF(OR(AND('FIN1-SOURCE'!BW61="",'FIN1-SOURCE'!BX61=""),AND('FIN1-SOURCE'!BZ61="",'FIN1-SOURCE'!CA61=""),AND('FIN1-SOURCE'!BX61="K",'FIN1-SOURCE'!CA61="K"),OR('FIN1-SOURCE'!BX61="O",'FIN1-SOURCE'!CA61="O")),"",SUM('FIN1-SOURCE'!BW61,'FIN1-SOURCE'!BZ61))</f>
        <v/>
      </c>
      <c r="I1958" s="280" t="str">
        <f xml:space="preserve"> IF(AND(OR(AND('FIN1-SOURCE'!BX61="O",'FIN1-SOURCE'!CA61="O"),AND('FIN1-SOURCE'!BX61="K",'FIN1-SOURCE'!CA61="K")),SUM('FIN1-SOURCE'!BW61,'FIN1-SOURCE'!BZ61)=0,ISNUMBER('FIN1-SOURCE'!CC61)),"",IF(OR('FIN1-SOURCE'!BX61="O",'FIN1-SOURCE'!CA61="O"),"O",IF(AND('FIN1-SOURCE'!BX61='FIN1-SOURCE'!CA61,OR('FIN1-SOURCE'!BX61="K",'FIN1-SOURCE'!BX61="W",'FIN1-SOURCE'!BX61="M")),UPPER( 'FIN1-SOURCE'!BX61),"")))</f>
        <v/>
      </c>
      <c r="J1958" s="281" t="s">
        <v>711</v>
      </c>
      <c r="K1958" s="280" t="str">
        <f>IF(AND(ISBLANK('FIN1-SOURCE'!CC61),$L$1958&lt;&gt;"M"),"",'FIN1-SOURCE'!CC61)</f>
        <v/>
      </c>
      <c r="L1958" s="280" t="str">
        <f>IF(ISBLANK('FIN1-SOURCE'!CD61),"",'FIN1-SOURCE'!CD61)</f>
        <v/>
      </c>
      <c r="M1958" s="257" t="str">
        <f t="shared" si="31"/>
        <v>OK</v>
      </c>
      <c r="N1958" s="15"/>
    </row>
    <row r="1959" spans="1:14" ht="33.75" x14ac:dyDescent="0.25">
      <c r="A1959" s="257" t="s">
        <v>834</v>
      </c>
      <c r="B1959" s="257" t="s">
        <v>4294</v>
      </c>
      <c r="C1959" s="257" t="s">
        <v>688</v>
      </c>
      <c r="D1959" s="277" t="s">
        <v>4295</v>
      </c>
      <c r="E1959" s="278" t="s">
        <v>711</v>
      </c>
      <c r="F1959" s="279" t="s">
        <v>688</v>
      </c>
      <c r="G1959" s="277" t="s">
        <v>4296</v>
      </c>
      <c r="H1959" s="280" t="str">
        <f>IF(OR(AND('FIN1-SOURCE'!CC60="",'FIN1-SOURCE'!CD60=""),AND('FIN1-SOURCE'!CC61="",'FIN1-SOURCE'!CD61=""),AND('FIN1-SOURCE'!CD60="K",'FIN1-SOURCE'!CD61="K"),OR('FIN1-SOURCE'!CD60="O",'FIN1-SOURCE'!CD61="O")),"",SUM('FIN1-SOURCE'!CC60,'FIN1-SOURCE'!CC61))</f>
        <v/>
      </c>
      <c r="I1959" s="280" t="str">
        <f>IF(AND(OR(AND('FIN1-SOURCE'!CD60="O",'FIN1-SOURCE'!CD61="O"),AND('FIN1-SOURCE'!CD60="K",'FIN1-SOURCE'!CD61="K")),SUM('FIN1-SOURCE'!CC60,'FIN1-SOURCE'!CC61)=0,ISNUMBER('FIN1-SOURCE'!CC62)),"",IF(OR('FIN1-SOURCE'!CD60="O",'FIN1-SOURCE'!CD61="O"),"O",IF(AND('FIN1-SOURCE'!CD60='FIN1-SOURCE'!CD61,OR('FIN1-SOURCE'!CD60="K",'FIN1-SOURCE'!CD60="W",'FIN1-SOURCE'!CD60="M")), UPPER('FIN1-SOURCE'!CD60),"")))</f>
        <v/>
      </c>
      <c r="J1959" s="281" t="s">
        <v>711</v>
      </c>
      <c r="K1959" s="280" t="str">
        <f>IF(AND(ISBLANK('FIN1-SOURCE'!CC62),$L$1959&lt;&gt;"M"),"",'FIN1-SOURCE'!CC62)</f>
        <v/>
      </c>
      <c r="L1959" s="280" t="str">
        <f>IF(ISBLANK('FIN1-SOURCE'!CD62),"",'FIN1-SOURCE'!CD62)</f>
        <v/>
      </c>
      <c r="M1959" s="257" t="str">
        <f t="shared" si="31"/>
        <v>OK</v>
      </c>
      <c r="N1959" s="15"/>
    </row>
    <row r="1960" spans="1:14" ht="33.75" x14ac:dyDescent="0.25">
      <c r="A1960" s="257" t="s">
        <v>834</v>
      </c>
      <c r="B1960" s="257" t="s">
        <v>4297</v>
      </c>
      <c r="C1960" s="257" t="s">
        <v>688</v>
      </c>
      <c r="D1960" s="277" t="s">
        <v>4298</v>
      </c>
      <c r="E1960" s="278" t="s">
        <v>711</v>
      </c>
      <c r="F1960" s="279" t="s">
        <v>688</v>
      </c>
      <c r="G1960" s="277" t="s">
        <v>4299</v>
      </c>
      <c r="H1960" s="280" t="str">
        <f>IF(OR(AND('FIN1-SOURCE'!CC59="",'FIN1-SOURCE'!CD59=""),AND('FIN1-SOURCE'!CC62="",'FIN1-SOURCE'!CD62=""),AND('FIN1-SOURCE'!CD59="K",'FIN1-SOURCE'!CD62="K"),OR('FIN1-SOURCE'!CD59="O",'FIN1-SOURCE'!CD62="O")),"",SUM('FIN1-SOURCE'!CC59,'FIN1-SOURCE'!CC62))</f>
        <v/>
      </c>
      <c r="I1960" s="280" t="str">
        <f>IF(AND(OR(AND('FIN1-SOURCE'!CD59="O",'FIN1-SOURCE'!CD62="O"),AND('FIN1-SOURCE'!CD59="K",'FIN1-SOURCE'!CD62="K")),SUM('FIN1-SOURCE'!CC59,'FIN1-SOURCE'!CC62)=0,ISNUMBER('FIN1-SOURCE'!CC63)),"",IF(OR('FIN1-SOURCE'!CD59="O",'FIN1-SOURCE'!CD62="O"),"O",IF(AND('FIN1-SOURCE'!CD59='FIN1-SOURCE'!CD62,OR('FIN1-SOURCE'!CD59="K",'FIN1-SOURCE'!CD59="W",'FIN1-SOURCE'!CD59="M")), UPPER('FIN1-SOURCE'!CD59),"")))</f>
        <v/>
      </c>
      <c r="J1960" s="281" t="s">
        <v>711</v>
      </c>
      <c r="K1960" s="280" t="str">
        <f>IF(AND(ISBLANK('FIN1-SOURCE'!CC63),$L$1960&lt;&gt;"M"),"",'FIN1-SOURCE'!CC63)</f>
        <v/>
      </c>
      <c r="L1960" s="280" t="str">
        <f>IF(ISBLANK('FIN1-SOURCE'!CD63),"",'FIN1-SOURCE'!CD63)</f>
        <v/>
      </c>
      <c r="M1960" s="257" t="str">
        <f t="shared" si="31"/>
        <v>OK</v>
      </c>
      <c r="N1960" s="15"/>
    </row>
    <row r="1961" spans="1:14" ht="33.75" x14ac:dyDescent="0.25">
      <c r="A1961" s="257" t="s">
        <v>834</v>
      </c>
      <c r="B1961" s="257" t="s">
        <v>4300</v>
      </c>
      <c r="C1961" s="257" t="s">
        <v>688</v>
      </c>
      <c r="D1961" s="277" t="s">
        <v>4301</v>
      </c>
      <c r="E1961" s="278" t="s">
        <v>711</v>
      </c>
      <c r="F1961" s="279" t="s">
        <v>688</v>
      </c>
      <c r="G1961" s="277" t="s">
        <v>4302</v>
      </c>
      <c r="H1961" s="280" t="str">
        <f>IF(OR(AND('FIN1-SOURCE'!BW64="",'FIN1-SOURCE'!BX64=""),AND('FIN1-SOURCE'!BZ64="",'FIN1-SOURCE'!CA64=""),AND('FIN1-SOURCE'!BX64="K",'FIN1-SOURCE'!CA64="K"),OR('FIN1-SOURCE'!BX64="O",'FIN1-SOURCE'!CA64="O")),"",SUM('FIN1-SOURCE'!BW64,'FIN1-SOURCE'!BZ64))</f>
        <v/>
      </c>
      <c r="I1961" s="280" t="str">
        <f xml:space="preserve"> IF(AND(OR(AND('FIN1-SOURCE'!BX64="O",'FIN1-SOURCE'!CA64="O"),AND('FIN1-SOURCE'!BX64="K",'FIN1-SOURCE'!CA64="K")),SUM('FIN1-SOURCE'!BW64,'FIN1-SOURCE'!BZ64)=0,ISNUMBER('FIN1-SOURCE'!CC64)),"",IF(OR('FIN1-SOURCE'!BX64="O",'FIN1-SOURCE'!CA64="O"),"O",IF(AND('FIN1-SOURCE'!BX64='FIN1-SOURCE'!CA64,OR('FIN1-SOURCE'!BX64="K",'FIN1-SOURCE'!BX64="W",'FIN1-SOURCE'!BX64="M")),UPPER( 'FIN1-SOURCE'!BX64),"")))</f>
        <v/>
      </c>
      <c r="J1961" s="281" t="s">
        <v>711</v>
      </c>
      <c r="K1961" s="280" t="str">
        <f>IF(AND(ISBLANK('FIN1-SOURCE'!CC64),$L$1961&lt;&gt;"M"),"",'FIN1-SOURCE'!CC64)</f>
        <v/>
      </c>
      <c r="L1961" s="280" t="str">
        <f>IF(ISBLANK('FIN1-SOURCE'!CD64),"",'FIN1-SOURCE'!CD64)</f>
        <v/>
      </c>
      <c r="M1961" s="257" t="str">
        <f t="shared" si="31"/>
        <v>OK</v>
      </c>
      <c r="N1961" s="15"/>
    </row>
    <row r="1962" spans="1:14" ht="33.75" x14ac:dyDescent="0.25">
      <c r="A1962" s="257" t="s">
        <v>834</v>
      </c>
      <c r="B1962" s="257" t="s">
        <v>4303</v>
      </c>
      <c r="C1962" s="257" t="s">
        <v>688</v>
      </c>
      <c r="D1962" s="277" t="s">
        <v>4304</v>
      </c>
      <c r="E1962" s="278" t="s">
        <v>711</v>
      </c>
      <c r="F1962" s="279" t="s">
        <v>688</v>
      </c>
      <c r="G1962" s="277" t="s">
        <v>4305</v>
      </c>
      <c r="H1962" s="280" t="str">
        <f>IF(OR(AND('FIN1-SOURCE'!BW65="",'FIN1-SOURCE'!BX65=""),AND('FIN1-SOURCE'!BZ65="",'FIN1-SOURCE'!CA65=""),AND('FIN1-SOURCE'!BX65="K",'FIN1-SOURCE'!CA65="K"),OR('FIN1-SOURCE'!BX65="O",'FIN1-SOURCE'!CA65="O")),"",SUM('FIN1-SOURCE'!BW65,'FIN1-SOURCE'!BZ65))</f>
        <v/>
      </c>
      <c r="I1962" s="280" t="str">
        <f xml:space="preserve"> IF(AND(OR(AND('FIN1-SOURCE'!BX65="O",'FIN1-SOURCE'!CA65="O"),AND('FIN1-SOURCE'!BX65="K",'FIN1-SOURCE'!CA65="K")),SUM('FIN1-SOURCE'!BW65,'FIN1-SOURCE'!BZ65)=0,ISNUMBER('FIN1-SOURCE'!CC65)),"",IF(OR('FIN1-SOURCE'!BX65="O",'FIN1-SOURCE'!CA65="O"),"O",IF(AND('FIN1-SOURCE'!BX65='FIN1-SOURCE'!CA65,OR('FIN1-SOURCE'!BX65="K",'FIN1-SOURCE'!BX65="W",'FIN1-SOURCE'!BX65="M")),UPPER( 'FIN1-SOURCE'!BX65),"")))</f>
        <v/>
      </c>
      <c r="J1962" s="281" t="s">
        <v>711</v>
      </c>
      <c r="K1962" s="280" t="str">
        <f>IF(AND(ISBLANK('FIN1-SOURCE'!CC65),$L$1962&lt;&gt;"M"),"",'FIN1-SOURCE'!CC65)</f>
        <v/>
      </c>
      <c r="L1962" s="280" t="str">
        <f>IF(ISBLANK('FIN1-SOURCE'!CD65),"",'FIN1-SOURCE'!CD65)</f>
        <v/>
      </c>
      <c r="M1962" s="257" t="str">
        <f t="shared" si="31"/>
        <v>OK</v>
      </c>
      <c r="N1962" s="15"/>
    </row>
    <row r="1963" spans="1:14" ht="33.75" x14ac:dyDescent="0.25">
      <c r="A1963" s="257" t="s">
        <v>834</v>
      </c>
      <c r="B1963" s="257" t="s">
        <v>4306</v>
      </c>
      <c r="C1963" s="257" t="s">
        <v>688</v>
      </c>
      <c r="D1963" s="277" t="s">
        <v>4307</v>
      </c>
      <c r="E1963" s="278" t="s">
        <v>711</v>
      </c>
      <c r="F1963" s="279" t="s">
        <v>688</v>
      </c>
      <c r="G1963" s="277" t="s">
        <v>4308</v>
      </c>
      <c r="H1963" s="280" t="str">
        <f>IF(OR(AND('FIN1-SOURCE'!BW66="",'FIN1-SOURCE'!BX66=""),AND('FIN1-SOURCE'!BZ66="",'FIN1-SOURCE'!CA66=""),AND('FIN1-SOURCE'!BX66="K",'FIN1-SOURCE'!CA66="K"),OR('FIN1-SOURCE'!BX66="O",'FIN1-SOURCE'!CA66="O")),"",SUM('FIN1-SOURCE'!BW66,'FIN1-SOURCE'!BZ66))</f>
        <v/>
      </c>
      <c r="I1963" s="280" t="str">
        <f xml:space="preserve"> IF(AND(OR(AND('FIN1-SOURCE'!BX66="O",'FIN1-SOURCE'!CA66="O"),AND('FIN1-SOURCE'!BX66="K",'FIN1-SOURCE'!CA66="K")),SUM('FIN1-SOURCE'!BW66,'FIN1-SOURCE'!BZ66)=0,ISNUMBER('FIN1-SOURCE'!CC66)),"",IF(OR('FIN1-SOURCE'!BX66="O",'FIN1-SOURCE'!CA66="O"),"O",IF(AND('FIN1-SOURCE'!BX66='FIN1-SOURCE'!CA66,OR('FIN1-SOURCE'!BX66="K",'FIN1-SOURCE'!BX66="W",'FIN1-SOURCE'!BX66="M")),UPPER( 'FIN1-SOURCE'!BX66),"")))</f>
        <v/>
      </c>
      <c r="J1963" s="281" t="s">
        <v>711</v>
      </c>
      <c r="K1963" s="280" t="str">
        <f>IF(AND(ISBLANK('FIN1-SOURCE'!CC66),$L$1963&lt;&gt;"M"),"",'FIN1-SOURCE'!CC66)</f>
        <v/>
      </c>
      <c r="L1963" s="280" t="str">
        <f>IF(ISBLANK('FIN1-SOURCE'!CD66),"",'FIN1-SOURCE'!CD66)</f>
        <v/>
      </c>
      <c r="M1963" s="257" t="str">
        <f t="shared" si="31"/>
        <v>OK</v>
      </c>
      <c r="N1963" s="15"/>
    </row>
    <row r="1964" spans="1:14" ht="33.75" x14ac:dyDescent="0.25">
      <c r="A1964" s="257" t="s">
        <v>834</v>
      </c>
      <c r="B1964" s="257" t="s">
        <v>4309</v>
      </c>
      <c r="C1964" s="257" t="s">
        <v>688</v>
      </c>
      <c r="D1964" s="277" t="s">
        <v>4310</v>
      </c>
      <c r="E1964" s="278" t="s">
        <v>711</v>
      </c>
      <c r="F1964" s="279" t="s">
        <v>688</v>
      </c>
      <c r="G1964" s="277" t="s">
        <v>4311</v>
      </c>
      <c r="H1964" s="280" t="str">
        <f>IF(OR(AND('FIN1-SOURCE'!CC65="",'FIN1-SOURCE'!CD65=""),AND('FIN1-SOURCE'!CC66="",'FIN1-SOURCE'!CD66=""),AND('FIN1-SOURCE'!CD65="K",'FIN1-SOURCE'!CD66="K"),OR('FIN1-SOURCE'!CD65="O",'FIN1-SOURCE'!CD66="O")),"",SUM('FIN1-SOURCE'!CC65,'FIN1-SOURCE'!CC66))</f>
        <v/>
      </c>
      <c r="I1964" s="280" t="str">
        <f>IF(AND(OR(AND('FIN1-SOURCE'!CD65="O",'FIN1-SOURCE'!CD66="O"),AND('FIN1-SOURCE'!CD65="K",'FIN1-SOURCE'!CD66="K")),SUM('FIN1-SOURCE'!CC65,'FIN1-SOURCE'!CC66)=0,ISNUMBER('FIN1-SOURCE'!CC67)),"",IF(OR('FIN1-SOURCE'!CD65="O",'FIN1-SOURCE'!CD66="O"),"O",IF(AND('FIN1-SOURCE'!CD65='FIN1-SOURCE'!CD66,OR('FIN1-SOURCE'!CD65="K",'FIN1-SOURCE'!CD65="W",'FIN1-SOURCE'!CD65="M")), UPPER('FIN1-SOURCE'!CD65),"")))</f>
        <v/>
      </c>
      <c r="J1964" s="281" t="s">
        <v>711</v>
      </c>
      <c r="K1964" s="280" t="str">
        <f>IF(AND(ISBLANK('FIN1-SOURCE'!CC67),$L$1964&lt;&gt;"M"),"",'FIN1-SOURCE'!CC67)</f>
        <v/>
      </c>
      <c r="L1964" s="280" t="str">
        <f>IF(ISBLANK('FIN1-SOURCE'!CD67),"",'FIN1-SOURCE'!CD67)</f>
        <v/>
      </c>
      <c r="M1964" s="257" t="str">
        <f t="shared" si="31"/>
        <v>OK</v>
      </c>
      <c r="N1964" s="15"/>
    </row>
    <row r="1965" spans="1:14" ht="33.75" x14ac:dyDescent="0.25">
      <c r="A1965" s="257" t="s">
        <v>834</v>
      </c>
      <c r="B1965" s="257" t="s">
        <v>4312</v>
      </c>
      <c r="C1965" s="257" t="s">
        <v>688</v>
      </c>
      <c r="D1965" s="277" t="s">
        <v>4313</v>
      </c>
      <c r="E1965" s="278" t="s">
        <v>711</v>
      </c>
      <c r="F1965" s="279" t="s">
        <v>688</v>
      </c>
      <c r="G1965" s="277" t="s">
        <v>4314</v>
      </c>
      <c r="H1965" s="280" t="str">
        <f>IF(OR(AND('FIN1-SOURCE'!BW68="",'FIN1-SOURCE'!BX68=""),AND('FIN1-SOURCE'!BZ68="",'FIN1-SOURCE'!CA68=""),AND('FIN1-SOURCE'!BX68="K",'FIN1-SOURCE'!CA68="K"),OR('FIN1-SOURCE'!BX68="O",'FIN1-SOURCE'!CA68="O")),"",SUM('FIN1-SOURCE'!BW68,'FIN1-SOURCE'!BZ68))</f>
        <v/>
      </c>
      <c r="I1965" s="280" t="str">
        <f xml:space="preserve"> IF(AND(OR(AND('FIN1-SOURCE'!BX68="O",'FIN1-SOURCE'!CA68="O"),AND('FIN1-SOURCE'!BX68="K",'FIN1-SOURCE'!CA68="K")),SUM('FIN1-SOURCE'!BW68,'FIN1-SOURCE'!BZ68)=0,ISNUMBER('FIN1-SOURCE'!CC68)),"",IF(OR('FIN1-SOURCE'!BX68="O",'FIN1-SOURCE'!CA68="O"),"O",IF(AND('FIN1-SOURCE'!BX68='FIN1-SOURCE'!CA68,OR('FIN1-SOURCE'!BX68="K",'FIN1-SOURCE'!BX68="W",'FIN1-SOURCE'!BX68="M")),UPPER( 'FIN1-SOURCE'!BX68),"")))</f>
        <v/>
      </c>
      <c r="J1965" s="281" t="s">
        <v>711</v>
      </c>
      <c r="K1965" s="280" t="str">
        <f>IF(AND(ISBLANK('FIN1-SOURCE'!CC68),$L$1965&lt;&gt;"M"),"",'FIN1-SOURCE'!CC68)</f>
        <v/>
      </c>
      <c r="L1965" s="280" t="str">
        <f>IF(ISBLANK('FIN1-SOURCE'!CD68),"",'FIN1-SOURCE'!CD68)</f>
        <v/>
      </c>
      <c r="M1965" s="257" t="str">
        <f t="shared" si="31"/>
        <v>OK</v>
      </c>
      <c r="N1965" s="15"/>
    </row>
    <row r="1966" spans="1:14" ht="33.75" x14ac:dyDescent="0.25">
      <c r="A1966" s="257" t="s">
        <v>834</v>
      </c>
      <c r="B1966" s="257" t="s">
        <v>4315</v>
      </c>
      <c r="C1966" s="257" t="s">
        <v>688</v>
      </c>
      <c r="D1966" s="277" t="s">
        <v>4316</v>
      </c>
      <c r="E1966" s="278" t="s">
        <v>711</v>
      </c>
      <c r="F1966" s="279" t="s">
        <v>688</v>
      </c>
      <c r="G1966" s="277" t="s">
        <v>4317</v>
      </c>
      <c r="H1966" s="280" t="str">
        <f>IF(OR(AND('FIN1-SOURCE'!CC67="",'FIN1-SOURCE'!CD67=""),AND('FIN1-SOURCE'!CC68="",'FIN1-SOURCE'!CD68=""),AND('FIN1-SOURCE'!CD67="K",'FIN1-SOURCE'!CD68="K"),OR('FIN1-SOURCE'!CD67="O",'FIN1-SOURCE'!CD68="O")),"",SUM('FIN1-SOURCE'!CC67,'FIN1-SOURCE'!CC68))</f>
        <v/>
      </c>
      <c r="I1966" s="280" t="str">
        <f>IF(AND(OR(AND('FIN1-SOURCE'!CD67="O",'FIN1-SOURCE'!CD68="O"),AND('FIN1-SOURCE'!CD67="K",'FIN1-SOURCE'!CD68="K")),SUM('FIN1-SOURCE'!CC67,'FIN1-SOURCE'!CC68)=0,ISNUMBER('FIN1-SOURCE'!CC69)),"",IF(OR('FIN1-SOURCE'!CD67="O",'FIN1-SOURCE'!CD68="O"),"O",IF(AND('FIN1-SOURCE'!CD67='FIN1-SOURCE'!CD68,OR('FIN1-SOURCE'!CD67="K",'FIN1-SOURCE'!CD67="W",'FIN1-SOURCE'!CD67="M")), UPPER('FIN1-SOURCE'!CD67),"")))</f>
        <v/>
      </c>
      <c r="J1966" s="281" t="s">
        <v>711</v>
      </c>
      <c r="K1966" s="280" t="str">
        <f>IF(AND(ISBLANK('FIN1-SOURCE'!CC69),$L$1966&lt;&gt;"M"),"",'FIN1-SOURCE'!CC69)</f>
        <v/>
      </c>
      <c r="L1966" s="280" t="str">
        <f>IF(ISBLANK('FIN1-SOURCE'!CD69),"",'FIN1-SOURCE'!CD69)</f>
        <v/>
      </c>
      <c r="M1966" s="257" t="str">
        <f t="shared" si="31"/>
        <v>OK</v>
      </c>
      <c r="N1966" s="15"/>
    </row>
    <row r="1967" spans="1:14" ht="33.75" x14ac:dyDescent="0.25">
      <c r="A1967" s="257" t="s">
        <v>834</v>
      </c>
      <c r="B1967" s="257" t="s">
        <v>4318</v>
      </c>
      <c r="C1967" s="257" t="s">
        <v>688</v>
      </c>
      <c r="D1967" s="277" t="s">
        <v>4319</v>
      </c>
      <c r="E1967" s="278" t="s">
        <v>711</v>
      </c>
      <c r="F1967" s="279" t="s">
        <v>688</v>
      </c>
      <c r="G1967" s="277" t="s">
        <v>4320</v>
      </c>
      <c r="H1967" s="280" t="str">
        <f>IF(OR(AND('FIN1-SOURCE'!CC63="",'FIN1-SOURCE'!CD63=""),AND('FIN1-SOURCE'!CC69="",'FIN1-SOURCE'!CD69=""),AND('FIN1-SOURCE'!CD63="K",'FIN1-SOURCE'!CD69="K"),OR('FIN1-SOURCE'!CD63="O",'FIN1-SOURCE'!CD69="O")),"",SUM('FIN1-SOURCE'!CC63,'FIN1-SOURCE'!CC69))</f>
        <v/>
      </c>
      <c r="I1967" s="280" t="str">
        <f>IF(AND(OR(AND('FIN1-SOURCE'!CD63="O",'FIN1-SOURCE'!CD69="O"),AND('FIN1-SOURCE'!CD63="K",'FIN1-SOURCE'!CD69="K")),SUM('FIN1-SOURCE'!CC63,'FIN1-SOURCE'!CC69)=0,ISNUMBER('FIN1-SOURCE'!CC70)),"",IF(OR('FIN1-SOURCE'!CD63="O",'FIN1-SOURCE'!CD69="O"),"O",IF(AND('FIN1-SOURCE'!CD63='FIN1-SOURCE'!CD69,OR('FIN1-SOURCE'!CD63="K",'FIN1-SOURCE'!CD63="W",'FIN1-SOURCE'!CD63="M")), UPPER('FIN1-SOURCE'!CD63),"")))</f>
        <v/>
      </c>
      <c r="J1967" s="281" t="s">
        <v>711</v>
      </c>
      <c r="K1967" s="280" t="str">
        <f>IF(AND(ISBLANK('FIN1-SOURCE'!CC70),$L$1967&lt;&gt;"M"),"",'FIN1-SOURCE'!CC70)</f>
        <v/>
      </c>
      <c r="L1967" s="280" t="str">
        <f>IF(ISBLANK('FIN1-SOURCE'!CD70),"",'FIN1-SOURCE'!CD70)</f>
        <v/>
      </c>
      <c r="M1967" s="257" t="str">
        <f t="shared" si="31"/>
        <v>OK</v>
      </c>
      <c r="N1967" s="15"/>
    </row>
    <row r="1968" spans="1:14" ht="45" x14ac:dyDescent="0.25">
      <c r="A1968" s="257" t="s">
        <v>834</v>
      </c>
      <c r="B1968" s="257" t="s">
        <v>4321</v>
      </c>
      <c r="C1968" s="257" t="s">
        <v>688</v>
      </c>
      <c r="D1968" s="277" t="s">
        <v>4322</v>
      </c>
      <c r="E1968" s="278" t="s">
        <v>711</v>
      </c>
      <c r="F1968" s="279" t="s">
        <v>688</v>
      </c>
      <c r="G1968" s="277" t="s">
        <v>4323</v>
      </c>
      <c r="H1968" s="280" t="str">
        <f>IF(OR(AND('FIN1-SOURCE'!CC31="",'FIN1-SOURCE'!CD31=""),AND('FIN1-SOURCE'!CC46="",'FIN1-SOURCE'!CD46=""),AND('FIN1-SOURCE'!CC59="",'FIN1-SOURCE'!CD59=""),AND('FIN1-SOURCE'!CD31="K",'FIN1-SOURCE'!CD46="K",'FIN1-SOURCE'!CD59="K"),OR('FIN1-SOURCE'!CD31="O",'FIN1-SOURCE'!CD46="O",'FIN1-SOURCE'!CD59="O")),"",SUM('FIN1-SOURCE'!CC31,'FIN1-SOURCE'!CC46,'FIN1-SOURCE'!CC59))</f>
        <v/>
      </c>
      <c r="I1968" s="280" t="str">
        <f>IF(AND(OR(AND('FIN1-SOURCE'!CD31="O",'FIN1-SOURCE'!CD46="O",'FIN1-SOURCE'!CD59="O"),AND('FIN1-SOURCE'!CD31="K",'FIN1-SOURCE'!CD46="K",'FIN1-SOURCE'!CD59="K")),SUM('FIN1-SOURCE'!CC31,'FIN1-SOURCE'!CC46,'FIN1-SOURCE'!CC59)=0,ISNUMBER('FIN1-SOURCE'!CC71)),"",IF(OR('FIN1-SOURCE'!CD31="O",'FIN1-SOURCE'!CD46="O",'FIN1-SOURCE'!CD59="O"),"O",IF(AND('FIN1-SOURCE'!CD31='FIN1-SOURCE'!CD46,'FIN1-SOURCE'!CD46='FIN1-SOURCE'!CD59,OR('FIN1-SOURCE'!CD31="K",'FIN1-SOURCE'!CD31="W",'FIN1-SOURCE'!CD31="M")), UPPER('FIN1-SOURCE'!CD31),"")))</f>
        <v/>
      </c>
      <c r="J1968" s="281" t="s">
        <v>711</v>
      </c>
      <c r="K1968" s="280" t="str">
        <f>IF(AND(ISBLANK('FIN1-SOURCE'!CC71),$L$1968&lt;&gt;"M"),"",'FIN1-SOURCE'!CC71)</f>
        <v/>
      </c>
      <c r="L1968" s="280" t="str">
        <f>IF(ISBLANK('FIN1-SOURCE'!CD71),"",'FIN1-SOURCE'!CD71)</f>
        <v/>
      </c>
      <c r="M1968" s="257" t="str">
        <f t="shared" si="31"/>
        <v>OK</v>
      </c>
      <c r="N1968" s="15"/>
    </row>
    <row r="1969" spans="1:14" ht="45" x14ac:dyDescent="0.25">
      <c r="A1969" s="257" t="s">
        <v>834</v>
      </c>
      <c r="B1969" s="257" t="s">
        <v>4324</v>
      </c>
      <c r="C1969" s="257" t="s">
        <v>688</v>
      </c>
      <c r="D1969" s="277" t="s">
        <v>4325</v>
      </c>
      <c r="E1969" s="278" t="s">
        <v>711</v>
      </c>
      <c r="F1969" s="279" t="s">
        <v>688</v>
      </c>
      <c r="G1969" s="277" t="s">
        <v>4326</v>
      </c>
      <c r="H1969" s="280" t="str">
        <f>IF(OR(AND('FIN1-SOURCE'!CC32="",'FIN1-SOURCE'!CD32=""),AND('FIN1-SOURCE'!CC47="",'FIN1-SOURCE'!CD47=""),AND('FIN1-SOURCE'!CC60="",'FIN1-SOURCE'!CD60=""),AND('FIN1-SOURCE'!CD32="K",'FIN1-SOURCE'!CD47="K",'FIN1-SOURCE'!CD60="K"),OR('FIN1-SOURCE'!CD32="O",'FIN1-SOURCE'!CD47="O",'FIN1-SOURCE'!CD60="O")),"",SUM('FIN1-SOURCE'!CC32,'FIN1-SOURCE'!CC47,'FIN1-SOURCE'!CC60))</f>
        <v/>
      </c>
      <c r="I1969" s="280" t="str">
        <f>IF(AND(OR(AND('FIN1-SOURCE'!CD32="O",'FIN1-SOURCE'!CD47="O",'FIN1-SOURCE'!CD60="O"),AND('FIN1-SOURCE'!CD32="K",'FIN1-SOURCE'!CD47="K",'FIN1-SOURCE'!CD60="K")),SUM('FIN1-SOURCE'!CC32,'FIN1-SOURCE'!CC47,'FIN1-SOURCE'!CC60)=0,ISNUMBER('FIN1-SOURCE'!CC72)),"",IF(OR('FIN1-SOURCE'!CD32="O",'FIN1-SOURCE'!CD47="O",'FIN1-SOURCE'!CD60="O"),"O",IF(AND('FIN1-SOURCE'!CD32='FIN1-SOURCE'!CD47,'FIN1-SOURCE'!CD47='FIN1-SOURCE'!CD60,OR('FIN1-SOURCE'!CD32="K",'FIN1-SOURCE'!CD32="W",'FIN1-SOURCE'!CD32="M")), UPPER('FIN1-SOURCE'!CD32),"")))</f>
        <v/>
      </c>
      <c r="J1969" s="281" t="s">
        <v>711</v>
      </c>
      <c r="K1969" s="280" t="str">
        <f>IF(AND(ISBLANK('FIN1-SOURCE'!CC72),$L$1969&lt;&gt;"M"),"",'FIN1-SOURCE'!CC72)</f>
        <v/>
      </c>
      <c r="L1969" s="280" t="str">
        <f>IF(ISBLANK('FIN1-SOURCE'!CD72),"",'FIN1-SOURCE'!CD72)</f>
        <v/>
      </c>
      <c r="M1969" s="257" t="str">
        <f t="shared" ref="M1969:M2032" si="32">IF(AND(ISNUMBER(H1969),ISNUMBER(K1969)),IF(OR(ROUND(H1969,0)&lt;&gt;ROUND(K1969,0),I1969&lt;&gt;L1969),"Check","OK"),IF(OR(AND(H1969&lt;&gt;K1969,I1969&lt;&gt;"M",L1969&lt;&gt;"M"),I1969&lt;&gt;L1969),"Check","OK"))</f>
        <v>OK</v>
      </c>
      <c r="N1969" s="15"/>
    </row>
    <row r="1970" spans="1:14" ht="45" x14ac:dyDescent="0.25">
      <c r="A1970" s="257" t="s">
        <v>834</v>
      </c>
      <c r="B1970" s="257" t="s">
        <v>4327</v>
      </c>
      <c r="C1970" s="257" t="s">
        <v>688</v>
      </c>
      <c r="D1970" s="277" t="s">
        <v>4328</v>
      </c>
      <c r="E1970" s="278" t="s">
        <v>711</v>
      </c>
      <c r="F1970" s="279" t="s">
        <v>688</v>
      </c>
      <c r="G1970" s="277" t="s">
        <v>4329</v>
      </c>
      <c r="H1970" s="280" t="str">
        <f>IF(OR(AND('FIN1-SOURCE'!CC33="",'FIN1-SOURCE'!CD33=""),AND('FIN1-SOURCE'!CC48="",'FIN1-SOURCE'!CD48=""),AND('FIN1-SOURCE'!CC61="",'FIN1-SOURCE'!CD61=""),AND('FIN1-SOURCE'!CD33="K",'FIN1-SOURCE'!CD48="K",'FIN1-SOURCE'!CD61="K"),OR('FIN1-SOURCE'!CD33="O",'FIN1-SOURCE'!CD48="O",'FIN1-SOURCE'!CD61="O")),"",SUM('FIN1-SOURCE'!CC33,'FIN1-SOURCE'!CC48,'FIN1-SOURCE'!CC61))</f>
        <v/>
      </c>
      <c r="I1970" s="280" t="str">
        <f>IF(AND(OR(AND('FIN1-SOURCE'!CD33="O",'FIN1-SOURCE'!CD48="O",'FIN1-SOURCE'!CD61="O"),AND('FIN1-SOURCE'!CD33="K",'FIN1-SOURCE'!CD48="K",'FIN1-SOURCE'!CD61="K")),SUM('FIN1-SOURCE'!CC33,'FIN1-SOURCE'!CC48,'FIN1-SOURCE'!CC61)=0,ISNUMBER('FIN1-SOURCE'!CC73)),"",IF(OR('FIN1-SOURCE'!CD33="O",'FIN1-SOURCE'!CD48="O",'FIN1-SOURCE'!CD61="O"),"O",IF(AND('FIN1-SOURCE'!CD33='FIN1-SOURCE'!CD48,'FIN1-SOURCE'!CD48='FIN1-SOURCE'!CD61,OR('FIN1-SOURCE'!CD33="K",'FIN1-SOURCE'!CD33="W",'FIN1-SOURCE'!CD33="M")), UPPER('FIN1-SOURCE'!CD33),"")))</f>
        <v/>
      </c>
      <c r="J1970" s="281" t="s">
        <v>711</v>
      </c>
      <c r="K1970" s="280" t="str">
        <f>IF(AND(ISBLANK('FIN1-SOURCE'!CC73),$L$1970&lt;&gt;"M"),"",'FIN1-SOURCE'!CC73)</f>
        <v/>
      </c>
      <c r="L1970" s="280" t="str">
        <f>IF(ISBLANK('FIN1-SOURCE'!CD73),"",'FIN1-SOURCE'!CD73)</f>
        <v/>
      </c>
      <c r="M1970" s="257" t="str">
        <f t="shared" si="32"/>
        <v>OK</v>
      </c>
      <c r="N1970" s="15"/>
    </row>
    <row r="1971" spans="1:14" ht="45" x14ac:dyDescent="0.25">
      <c r="A1971" s="257" t="s">
        <v>834</v>
      </c>
      <c r="B1971" s="257" t="s">
        <v>4330</v>
      </c>
      <c r="C1971" s="257" t="s">
        <v>688</v>
      </c>
      <c r="D1971" s="277" t="s">
        <v>4331</v>
      </c>
      <c r="E1971" s="278" t="s">
        <v>711</v>
      </c>
      <c r="F1971" s="279" t="s">
        <v>688</v>
      </c>
      <c r="G1971" s="277" t="s">
        <v>4332</v>
      </c>
      <c r="H1971" s="280" t="str">
        <f>IF(OR(AND('FIN1-SOURCE'!CC34="",'FIN1-SOURCE'!CD34=""),AND('FIN1-SOURCE'!CC49="",'FIN1-SOURCE'!CD49=""),AND('FIN1-SOURCE'!CC62="",'FIN1-SOURCE'!CD62=""),AND('FIN1-SOURCE'!CD34="K",'FIN1-SOURCE'!CD49="K",'FIN1-SOURCE'!CD62="K"),OR('FIN1-SOURCE'!CD34="O",'FIN1-SOURCE'!CD49="O",'FIN1-SOURCE'!CD62="O")),"",SUM('FIN1-SOURCE'!CC34,'FIN1-SOURCE'!CC49,'FIN1-SOURCE'!CC62))</f>
        <v/>
      </c>
      <c r="I1971" s="280" t="str">
        <f>IF(AND(OR(AND('FIN1-SOURCE'!CD34="O",'FIN1-SOURCE'!CD49="O",'FIN1-SOURCE'!CD62="O"),AND('FIN1-SOURCE'!CD34="K",'FIN1-SOURCE'!CD49="K",'FIN1-SOURCE'!CD62="K")),SUM('FIN1-SOURCE'!CC34,'FIN1-SOURCE'!CC49,'FIN1-SOURCE'!CC62)=0,ISNUMBER('FIN1-SOURCE'!CC74)),"",IF(OR('FIN1-SOURCE'!CD34="O",'FIN1-SOURCE'!CD49="O",'FIN1-SOURCE'!CD62="O"),"O",IF(AND('FIN1-SOURCE'!CD34='FIN1-SOURCE'!CD49,'FIN1-SOURCE'!CD49='FIN1-SOURCE'!CD62,OR('FIN1-SOURCE'!CD34="K",'FIN1-SOURCE'!CD34="W",'FIN1-SOURCE'!CD34="M")), UPPER('FIN1-SOURCE'!CD34),"")))</f>
        <v/>
      </c>
      <c r="J1971" s="281" t="s">
        <v>711</v>
      </c>
      <c r="K1971" s="280" t="str">
        <f>IF(AND(ISBLANK('FIN1-SOURCE'!CC74),$L$1971&lt;&gt;"M"),"",'FIN1-SOURCE'!CC74)</f>
        <v/>
      </c>
      <c r="L1971" s="280" t="str">
        <f>IF(ISBLANK('FIN1-SOURCE'!CD74),"",'FIN1-SOURCE'!CD74)</f>
        <v/>
      </c>
      <c r="M1971" s="257" t="str">
        <f t="shared" si="32"/>
        <v>OK</v>
      </c>
      <c r="N1971" s="15"/>
    </row>
    <row r="1972" spans="1:14" ht="45" x14ac:dyDescent="0.25">
      <c r="A1972" s="257" t="s">
        <v>834</v>
      </c>
      <c r="B1972" s="257" t="s">
        <v>4333</v>
      </c>
      <c r="C1972" s="257" t="s">
        <v>688</v>
      </c>
      <c r="D1972" s="277" t="s">
        <v>4334</v>
      </c>
      <c r="E1972" s="278" t="s">
        <v>711</v>
      </c>
      <c r="F1972" s="279" t="s">
        <v>688</v>
      </c>
      <c r="G1972" s="277" t="s">
        <v>4335</v>
      </c>
      <c r="H1972" s="280" t="str">
        <f>IF(OR(AND('FIN1-SOURCE'!CC35="",'FIN1-SOURCE'!CD35=""),AND('FIN1-SOURCE'!CC50="",'FIN1-SOURCE'!CD50=""),AND('FIN1-SOURCE'!CC63="",'FIN1-SOURCE'!CD63=""),AND('FIN1-SOURCE'!CD35="K",'FIN1-SOURCE'!CD50="K",'FIN1-SOURCE'!CD63="K"),OR('FIN1-SOURCE'!CD35="O",'FIN1-SOURCE'!CD50="O",'FIN1-SOURCE'!CD63="O")),"",SUM('FIN1-SOURCE'!CC35,'FIN1-SOURCE'!CC50,'FIN1-SOURCE'!CC63))</f>
        <v/>
      </c>
      <c r="I1972" s="280" t="str">
        <f>IF(AND(OR(AND('FIN1-SOURCE'!CD35="O",'FIN1-SOURCE'!CD50="O",'FIN1-SOURCE'!CD63="O"),AND('FIN1-SOURCE'!CD35="K",'FIN1-SOURCE'!CD50="K",'FIN1-SOURCE'!CD63="K")),SUM('FIN1-SOURCE'!CC35,'FIN1-SOURCE'!CC50,'FIN1-SOURCE'!CC63)=0,ISNUMBER('FIN1-SOURCE'!CC75)),"",IF(OR('FIN1-SOURCE'!CD35="O",'FIN1-SOURCE'!CD50="O",'FIN1-SOURCE'!CD63="O"),"O",IF(AND('FIN1-SOURCE'!CD35='FIN1-SOURCE'!CD50,'FIN1-SOURCE'!CD50='FIN1-SOURCE'!CD63,OR('FIN1-SOURCE'!CD35="K",'FIN1-SOURCE'!CD35="W",'FIN1-SOURCE'!CD35="M")), UPPER('FIN1-SOURCE'!CD35),"")))</f>
        <v/>
      </c>
      <c r="J1972" s="281" t="s">
        <v>711</v>
      </c>
      <c r="K1972" s="280" t="str">
        <f>IF(AND(ISBLANK('FIN1-SOURCE'!CC75),$L$1972&lt;&gt;"M"),"",'FIN1-SOURCE'!CC75)</f>
        <v/>
      </c>
      <c r="L1972" s="280" t="str">
        <f>IF(ISBLANK('FIN1-SOURCE'!CD75),"",'FIN1-SOURCE'!CD75)</f>
        <v/>
      </c>
      <c r="M1972" s="257" t="str">
        <f t="shared" si="32"/>
        <v>OK</v>
      </c>
      <c r="N1972" s="15"/>
    </row>
    <row r="1973" spans="1:14" ht="45" x14ac:dyDescent="0.25">
      <c r="A1973" s="257" t="s">
        <v>834</v>
      </c>
      <c r="B1973" s="257" t="s">
        <v>4336</v>
      </c>
      <c r="C1973" s="257" t="s">
        <v>688</v>
      </c>
      <c r="D1973" s="277" t="s">
        <v>4337</v>
      </c>
      <c r="E1973" s="278" t="s">
        <v>711</v>
      </c>
      <c r="F1973" s="279" t="s">
        <v>688</v>
      </c>
      <c r="G1973" s="277" t="s">
        <v>4338</v>
      </c>
      <c r="H1973" s="280" t="str">
        <f>IF(OR(AND('FIN1-SOURCE'!CC36="",'FIN1-SOURCE'!CD36=""),AND('FIN1-SOURCE'!CC51="",'FIN1-SOURCE'!CD51=""),AND('FIN1-SOURCE'!CC64="",'FIN1-SOURCE'!CD64=""),AND('FIN1-SOURCE'!CD36="K",'FIN1-SOURCE'!CD51="K",'FIN1-SOURCE'!CD64="K"),OR('FIN1-SOURCE'!CD36="O",'FIN1-SOURCE'!CD51="O",'FIN1-SOURCE'!CD64="O")),"",SUM('FIN1-SOURCE'!CC36,'FIN1-SOURCE'!CC51,'FIN1-SOURCE'!CC64))</f>
        <v/>
      </c>
      <c r="I1973" s="280" t="str">
        <f>IF(AND(OR(AND('FIN1-SOURCE'!CD36="O",'FIN1-SOURCE'!CD51="O",'FIN1-SOURCE'!CD64="O"),AND('FIN1-SOURCE'!CD36="K",'FIN1-SOURCE'!CD51="K",'FIN1-SOURCE'!CD64="K")),SUM('FIN1-SOURCE'!CC36,'FIN1-SOURCE'!CC51,'FIN1-SOURCE'!CC64)=0,ISNUMBER('FIN1-SOURCE'!CC76)),"",IF(OR('FIN1-SOURCE'!CD36="O",'FIN1-SOURCE'!CD51="O",'FIN1-SOURCE'!CD64="O"),"O",IF(AND('FIN1-SOURCE'!CD36='FIN1-SOURCE'!CD51,'FIN1-SOURCE'!CD51='FIN1-SOURCE'!CD64,OR('FIN1-SOURCE'!CD36="K",'FIN1-SOURCE'!CD36="W",'FIN1-SOURCE'!CD36="M")), UPPER('FIN1-SOURCE'!CD36),"")))</f>
        <v/>
      </c>
      <c r="J1973" s="281" t="s">
        <v>711</v>
      </c>
      <c r="K1973" s="280" t="str">
        <f>IF(AND(ISBLANK('FIN1-SOURCE'!CC76),$L$1973&lt;&gt;"M"),"",'FIN1-SOURCE'!CC76)</f>
        <v/>
      </c>
      <c r="L1973" s="280" t="str">
        <f>IF(ISBLANK('FIN1-SOURCE'!CD76),"",'FIN1-SOURCE'!CD76)</f>
        <v/>
      </c>
      <c r="M1973" s="257" t="str">
        <f t="shared" si="32"/>
        <v>OK</v>
      </c>
      <c r="N1973" s="15"/>
    </row>
    <row r="1974" spans="1:14" ht="33.75" x14ac:dyDescent="0.25">
      <c r="A1974" s="257" t="s">
        <v>834</v>
      </c>
      <c r="B1974" s="257" t="s">
        <v>4339</v>
      </c>
      <c r="C1974" s="257" t="s">
        <v>688</v>
      </c>
      <c r="D1974" s="277" t="s">
        <v>4340</v>
      </c>
      <c r="E1974" s="278" t="s">
        <v>711</v>
      </c>
      <c r="F1974" s="279" t="s">
        <v>688</v>
      </c>
      <c r="G1974" s="277" t="s">
        <v>4341</v>
      </c>
      <c r="H1974" s="280" t="str">
        <f>IF(OR(AND('FIN1-SOURCE'!BW77="",'FIN1-SOURCE'!BX77=""),AND('FIN1-SOURCE'!BZ77="",'FIN1-SOURCE'!CA77=""),AND('FIN1-SOURCE'!BX77="K",'FIN1-SOURCE'!CA77="K"),OR('FIN1-SOURCE'!BX77="O",'FIN1-SOURCE'!CA77="O")),"",SUM('FIN1-SOURCE'!BW77,'FIN1-SOURCE'!BZ77))</f>
        <v/>
      </c>
      <c r="I1974" s="280" t="str">
        <f xml:space="preserve"> IF(AND(OR(AND('FIN1-SOURCE'!BX77="O",'FIN1-SOURCE'!CA77="O"),AND('FIN1-SOURCE'!BX77="K",'FIN1-SOURCE'!CA77="K")),SUM('FIN1-SOURCE'!BW77,'FIN1-SOURCE'!BZ77)=0,ISNUMBER('FIN1-SOURCE'!CC77)),"",IF(OR('FIN1-SOURCE'!BX77="O",'FIN1-SOURCE'!CA77="O"),"O",IF(AND('FIN1-SOURCE'!BX77='FIN1-SOURCE'!CA77,OR('FIN1-SOURCE'!BX77="K",'FIN1-SOURCE'!BX77="W",'FIN1-SOURCE'!BX77="M")),UPPER( 'FIN1-SOURCE'!BX77),"")))</f>
        <v/>
      </c>
      <c r="J1974" s="281" t="s">
        <v>711</v>
      </c>
      <c r="K1974" s="280" t="str">
        <f>IF(AND(ISBLANK('FIN1-SOURCE'!CC77),$L$1974&lt;&gt;"M"),"",'FIN1-SOURCE'!CC77)</f>
        <v/>
      </c>
      <c r="L1974" s="280" t="str">
        <f>IF(ISBLANK('FIN1-SOURCE'!CD77),"",'FIN1-SOURCE'!CD77)</f>
        <v/>
      </c>
      <c r="M1974" s="257" t="str">
        <f t="shared" si="32"/>
        <v>OK</v>
      </c>
      <c r="N1974" s="15"/>
    </row>
    <row r="1975" spans="1:14" ht="33.75" x14ac:dyDescent="0.25">
      <c r="A1975" s="257" t="s">
        <v>834</v>
      </c>
      <c r="B1975" s="257" t="s">
        <v>4342</v>
      </c>
      <c r="C1975" s="257" t="s">
        <v>688</v>
      </c>
      <c r="D1975" s="277" t="s">
        <v>4343</v>
      </c>
      <c r="E1975" s="278" t="s">
        <v>711</v>
      </c>
      <c r="F1975" s="279" t="s">
        <v>688</v>
      </c>
      <c r="G1975" s="277" t="s">
        <v>4344</v>
      </c>
      <c r="H1975" s="280" t="str">
        <f>IF(OR(AND('FIN1-SOURCE'!BW78="",'FIN1-SOURCE'!BX78=""),AND('FIN1-SOURCE'!BZ78="",'FIN1-SOURCE'!CA78=""),AND('FIN1-SOURCE'!BX78="K",'FIN1-SOURCE'!CA78="K"),OR('FIN1-SOURCE'!BX78="O",'FIN1-SOURCE'!CA78="O")),"",SUM('FIN1-SOURCE'!BW78,'FIN1-SOURCE'!BZ78))</f>
        <v/>
      </c>
      <c r="I1975" s="280" t="str">
        <f xml:space="preserve"> IF(AND(OR(AND('FIN1-SOURCE'!BX78="O",'FIN1-SOURCE'!CA78="O"),AND('FIN1-SOURCE'!BX78="K",'FIN1-SOURCE'!CA78="K")),SUM('FIN1-SOURCE'!BW78,'FIN1-SOURCE'!BZ78)=0,ISNUMBER('FIN1-SOURCE'!CC78)),"",IF(OR('FIN1-SOURCE'!BX78="O",'FIN1-SOURCE'!CA78="O"),"O",IF(AND('FIN1-SOURCE'!BX78='FIN1-SOURCE'!CA78,OR('FIN1-SOURCE'!BX78="K",'FIN1-SOURCE'!BX78="W",'FIN1-SOURCE'!BX78="M")),UPPER( 'FIN1-SOURCE'!BX78),"")))</f>
        <v/>
      </c>
      <c r="J1975" s="281" t="s">
        <v>711</v>
      </c>
      <c r="K1975" s="280" t="str">
        <f>IF(AND(ISBLANK('FIN1-SOURCE'!CC78),$L$1975&lt;&gt;"M"),"",'FIN1-SOURCE'!CC78)</f>
        <v/>
      </c>
      <c r="L1975" s="280" t="str">
        <f>IF(ISBLANK('FIN1-SOURCE'!CD78),"",'FIN1-SOURCE'!CD78)</f>
        <v/>
      </c>
      <c r="M1975" s="257" t="str">
        <f t="shared" si="32"/>
        <v>OK</v>
      </c>
      <c r="N1975" s="15"/>
    </row>
    <row r="1976" spans="1:14" ht="45" x14ac:dyDescent="0.25">
      <c r="A1976" s="257" t="s">
        <v>834</v>
      </c>
      <c r="B1976" s="257" t="s">
        <v>4345</v>
      </c>
      <c r="C1976" s="257" t="s">
        <v>688</v>
      </c>
      <c r="D1976" s="277" t="s">
        <v>4346</v>
      </c>
      <c r="E1976" s="278" t="s">
        <v>711</v>
      </c>
      <c r="F1976" s="279" t="s">
        <v>688</v>
      </c>
      <c r="G1976" s="277" t="s">
        <v>4347</v>
      </c>
      <c r="H1976" s="280" t="str">
        <f>IF(OR(AND('FIN1-SOURCE'!CC40="",'FIN1-SOURCE'!CD40=""),AND('FIN1-SOURCE'!CC53="",'FIN1-SOURCE'!CD53=""),AND('FIN1-SOURCE'!CC65="",'FIN1-SOURCE'!CD65=""),AND('FIN1-SOURCE'!CD40="K",'FIN1-SOURCE'!CD53="K",'FIN1-SOURCE'!CD65="K"),OR('FIN1-SOURCE'!CD40="O",'FIN1-SOURCE'!CD53="O",'FIN1-SOURCE'!CD65="O")),"",SUM('FIN1-SOURCE'!CC40,'FIN1-SOURCE'!CC53,'FIN1-SOURCE'!CC65))</f>
        <v/>
      </c>
      <c r="I1976" s="280" t="str">
        <f>IF(AND(OR(AND('FIN1-SOURCE'!CD40="O",'FIN1-SOURCE'!CD53="O",'FIN1-SOURCE'!CD65="O"),AND('FIN1-SOURCE'!CD40="K",'FIN1-SOURCE'!CD53="K",'FIN1-SOURCE'!CD65="K")),SUM('FIN1-SOURCE'!CC40,'FIN1-SOURCE'!CC53,'FIN1-SOURCE'!CC65)=0,ISNUMBER('FIN1-SOURCE'!CC79)),"",IF(OR('FIN1-SOURCE'!CD40="O",'FIN1-SOURCE'!CD53="O",'FIN1-SOURCE'!CD65="O"),"O",IF(AND('FIN1-SOURCE'!CD40='FIN1-SOURCE'!CD53,'FIN1-SOURCE'!CD53='FIN1-SOURCE'!CD65,OR('FIN1-SOURCE'!CD40="K",'FIN1-SOURCE'!CD40="W",'FIN1-SOURCE'!CD40="M")), UPPER('FIN1-SOURCE'!CD40),"")))</f>
        <v/>
      </c>
      <c r="J1976" s="281" t="s">
        <v>711</v>
      </c>
      <c r="K1976" s="280" t="str">
        <f>IF(AND(ISBLANK('FIN1-SOURCE'!CC79),$L$1976&lt;&gt;"M"),"",'FIN1-SOURCE'!CC79)</f>
        <v/>
      </c>
      <c r="L1976" s="280" t="str">
        <f>IF(ISBLANK('FIN1-SOURCE'!CD79),"",'FIN1-SOURCE'!CD79)</f>
        <v/>
      </c>
      <c r="M1976" s="257" t="str">
        <f t="shared" si="32"/>
        <v>OK</v>
      </c>
      <c r="N1976" s="15"/>
    </row>
    <row r="1977" spans="1:14" ht="33.75" x14ac:dyDescent="0.25">
      <c r="A1977" s="257" t="s">
        <v>834</v>
      </c>
      <c r="B1977" s="257" t="s">
        <v>8403</v>
      </c>
      <c r="C1977" s="257" t="s">
        <v>688</v>
      </c>
      <c r="D1977" s="277" t="s">
        <v>8404</v>
      </c>
      <c r="E1977" s="278" t="s">
        <v>711</v>
      </c>
      <c r="F1977" s="279" t="s">
        <v>688</v>
      </c>
      <c r="G1977" s="277" t="s">
        <v>6516</v>
      </c>
      <c r="H1977" s="280" t="str">
        <f>IF(OR(AND('FIN1-SOURCE'!BW80="",'FIN1-SOURCE'!BX80=""),AND('FIN1-SOURCE'!BZ80="",'FIN1-SOURCE'!CA80=""),AND('FIN1-SOURCE'!BX80="K",'FIN1-SOURCE'!CA80="K"),OR('FIN1-SOURCE'!BX80="O",'FIN1-SOURCE'!CA80="O")),"",SUM('FIN1-SOURCE'!BW80,'FIN1-SOURCE'!BZ80))</f>
        <v/>
      </c>
      <c r="I1977" s="280" t="str">
        <f xml:space="preserve"> IF(AND(OR(AND('FIN1-SOURCE'!BX80="O",'FIN1-SOURCE'!CA80="O"),AND('FIN1-SOURCE'!BX80="K",'FIN1-SOURCE'!CA80="K")),SUM('FIN1-SOURCE'!BW80,'FIN1-SOURCE'!BZ80)=0,ISNUMBER('FIN1-SOURCE'!CC80)),"",IF(OR('FIN1-SOURCE'!BX80="O",'FIN1-SOURCE'!CA80="O"),"O",IF(AND('FIN1-SOURCE'!BX80='FIN1-SOURCE'!CA80,OR('FIN1-SOURCE'!BX80="K",'FIN1-SOURCE'!BX80="W",'FIN1-SOURCE'!BX80="M")),UPPER( 'FIN1-SOURCE'!BX80),"")))</f>
        <v/>
      </c>
      <c r="J1977" s="281" t="s">
        <v>711</v>
      </c>
      <c r="K1977" s="280" t="str">
        <f>IF(AND(ISBLANK('FIN1-SOURCE'!CC80),$L$1977&lt;&gt;"M"),"",'FIN1-SOURCE'!CC80)</f>
        <v/>
      </c>
      <c r="L1977" s="280" t="str">
        <f>IF(ISBLANK('FIN1-SOURCE'!CD80),"",'FIN1-SOURCE'!CD80)</f>
        <v/>
      </c>
      <c r="M1977" s="257" t="str">
        <f t="shared" si="32"/>
        <v>OK</v>
      </c>
      <c r="N1977" s="15"/>
    </row>
    <row r="1978" spans="1:14" ht="45" x14ac:dyDescent="0.25">
      <c r="A1978" s="257" t="s">
        <v>834</v>
      </c>
      <c r="B1978" s="257" t="s">
        <v>4348</v>
      </c>
      <c r="C1978" s="257" t="s">
        <v>688</v>
      </c>
      <c r="D1978" s="277" t="s">
        <v>4349</v>
      </c>
      <c r="E1978" s="278" t="s">
        <v>711</v>
      </c>
      <c r="F1978" s="279" t="s">
        <v>688</v>
      </c>
      <c r="G1978" s="277" t="s">
        <v>4350</v>
      </c>
      <c r="H1978" s="280" t="str">
        <f>IF(OR(AND('FIN1-SOURCE'!CC41="",'FIN1-SOURCE'!CD41=""),AND('FIN1-SOURCE'!CC54="",'FIN1-SOURCE'!CD54=""),AND('FIN1-SOURCE'!CC66="",'FIN1-SOURCE'!CD66=""),AND('FIN1-SOURCE'!CD41="K",'FIN1-SOURCE'!CD54="K",'FIN1-SOURCE'!CD66="K"),OR('FIN1-SOURCE'!CD41="O",'FIN1-SOURCE'!CD54="O",'FIN1-SOURCE'!CD66="O")),"",SUM('FIN1-SOURCE'!CC41,'FIN1-SOURCE'!CC54,'FIN1-SOURCE'!CC66))</f>
        <v/>
      </c>
      <c r="I1978" s="280" t="str">
        <f>IF(AND(OR(AND('FIN1-SOURCE'!CD41="O",'FIN1-SOURCE'!CD54="O",'FIN1-SOURCE'!CD66="O"),AND('FIN1-SOURCE'!CD41="K",'FIN1-SOURCE'!CD54="K",'FIN1-SOURCE'!CD66="K")),SUM('FIN1-SOURCE'!CC41,'FIN1-SOURCE'!CC54,'FIN1-SOURCE'!CC66)=0,ISNUMBER('FIN1-SOURCE'!CC81)),"",IF(OR('FIN1-SOURCE'!CD41="O",'FIN1-SOURCE'!CD54="O",'FIN1-SOURCE'!CD66="O"),"O",IF(AND('FIN1-SOURCE'!CD41='FIN1-SOURCE'!CD54,'FIN1-SOURCE'!CD54='FIN1-SOURCE'!CD66,OR('FIN1-SOURCE'!CD41="K",'FIN1-SOURCE'!CD41="W",'FIN1-SOURCE'!CD41="M")), UPPER('FIN1-SOURCE'!CD41),"")))</f>
        <v/>
      </c>
      <c r="J1978" s="281" t="s">
        <v>711</v>
      </c>
      <c r="K1978" s="280" t="str">
        <f>IF(AND(ISBLANK('FIN1-SOURCE'!CC81),$L$1978&lt;&gt;"M"),"",'FIN1-SOURCE'!CC81)</f>
        <v/>
      </c>
      <c r="L1978" s="280" t="str">
        <f>IF(ISBLANK('FIN1-SOURCE'!CD81),"",'FIN1-SOURCE'!CD81)</f>
        <v/>
      </c>
      <c r="M1978" s="257" t="str">
        <f t="shared" si="32"/>
        <v>OK</v>
      </c>
      <c r="N1978" s="15"/>
    </row>
    <row r="1979" spans="1:14" ht="33.75" x14ac:dyDescent="0.25">
      <c r="A1979" s="257" t="s">
        <v>834</v>
      </c>
      <c r="B1979" s="257" t="s">
        <v>8405</v>
      </c>
      <c r="C1979" s="257" t="s">
        <v>688</v>
      </c>
      <c r="D1979" s="277" t="s">
        <v>8406</v>
      </c>
      <c r="E1979" s="278" t="s">
        <v>711</v>
      </c>
      <c r="F1979" s="279" t="s">
        <v>688</v>
      </c>
      <c r="G1979" s="277" t="s">
        <v>4352</v>
      </c>
      <c r="H1979" s="280" t="str">
        <f>IF(OR(AND('FIN1-SOURCE'!BW82="",'FIN1-SOURCE'!BX82=""),AND('FIN1-SOURCE'!BZ82="",'FIN1-SOURCE'!CA82=""),AND('FIN1-SOURCE'!BX82="K",'FIN1-SOURCE'!CA82="K"),OR('FIN1-SOURCE'!BX82="O",'FIN1-SOURCE'!CA82="O")),"",SUM('FIN1-SOURCE'!BW82,'FIN1-SOURCE'!BZ82))</f>
        <v/>
      </c>
      <c r="I1979" s="280" t="str">
        <f xml:space="preserve"> IF(AND(OR(AND('FIN1-SOURCE'!BX82="O",'FIN1-SOURCE'!CA82="O"),AND('FIN1-SOURCE'!BX82="K",'FIN1-SOURCE'!CA82="K")),SUM('FIN1-SOURCE'!BW82,'FIN1-SOURCE'!BZ82)=0,ISNUMBER('FIN1-SOURCE'!CC82)),"",IF(OR('FIN1-SOURCE'!BX82="O",'FIN1-SOURCE'!CA82="O"),"O",IF(AND('FIN1-SOURCE'!BX82='FIN1-SOURCE'!CA82,OR('FIN1-SOURCE'!BX82="K",'FIN1-SOURCE'!BX82="W",'FIN1-SOURCE'!BX82="M")),UPPER( 'FIN1-SOURCE'!BX82),"")))</f>
        <v/>
      </c>
      <c r="J1979" s="281" t="s">
        <v>711</v>
      </c>
      <c r="K1979" s="280" t="str">
        <f>IF(AND(ISBLANK('FIN1-SOURCE'!CC82),$L$1979&lt;&gt;"M"),"",'FIN1-SOURCE'!CC82)</f>
        <v/>
      </c>
      <c r="L1979" s="280" t="str">
        <f>IF(ISBLANK('FIN1-SOURCE'!CD82),"",'FIN1-SOURCE'!CD82)</f>
        <v/>
      </c>
      <c r="M1979" s="257" t="str">
        <f t="shared" si="32"/>
        <v>OK</v>
      </c>
      <c r="N1979" s="15"/>
    </row>
    <row r="1980" spans="1:14" ht="45" x14ac:dyDescent="0.25">
      <c r="A1980" s="257" t="s">
        <v>834</v>
      </c>
      <c r="B1980" s="257" t="s">
        <v>8407</v>
      </c>
      <c r="C1980" s="257" t="s">
        <v>688</v>
      </c>
      <c r="D1980" s="277" t="s">
        <v>4351</v>
      </c>
      <c r="E1980" s="278" t="s">
        <v>711</v>
      </c>
      <c r="F1980" s="279" t="s">
        <v>688</v>
      </c>
      <c r="G1980" s="277" t="s">
        <v>4354</v>
      </c>
      <c r="H1980" s="280" t="str">
        <f>IF(OR(AND('FIN1-SOURCE'!CC42="",'FIN1-SOURCE'!CD42=""),AND('FIN1-SOURCE'!CC55="",'FIN1-SOURCE'!CD55=""),AND('FIN1-SOURCE'!CC67="",'FIN1-SOURCE'!CD67=""),AND('FIN1-SOURCE'!CD42="K",'FIN1-SOURCE'!CD55="K",'FIN1-SOURCE'!CD67="K"),OR('FIN1-SOURCE'!CD42="O",'FIN1-SOURCE'!CD55="O",'FIN1-SOURCE'!CD67="O")),"",SUM('FIN1-SOURCE'!CC42,'FIN1-SOURCE'!CC55,'FIN1-SOURCE'!CC67))</f>
        <v/>
      </c>
      <c r="I1980" s="280" t="str">
        <f>IF(AND(OR(AND('FIN1-SOURCE'!CD42="O",'FIN1-SOURCE'!CD55="O",'FIN1-SOURCE'!CD67="O"),AND('FIN1-SOURCE'!CD42="K",'FIN1-SOURCE'!CD55="K",'FIN1-SOURCE'!CD67="K")),SUM('FIN1-SOURCE'!CC42,'FIN1-SOURCE'!CC55,'FIN1-SOURCE'!CC67)=0,ISNUMBER('FIN1-SOURCE'!CC83)),"",IF(OR('FIN1-SOURCE'!CD42="O",'FIN1-SOURCE'!CD55="O",'FIN1-SOURCE'!CD67="O"),"O",IF(AND('FIN1-SOURCE'!CD42='FIN1-SOURCE'!CD55,'FIN1-SOURCE'!CD55='FIN1-SOURCE'!CD67,OR('FIN1-SOURCE'!CD42="K",'FIN1-SOURCE'!CD42="W",'FIN1-SOURCE'!CD42="M")), UPPER('FIN1-SOURCE'!CD42),"")))</f>
        <v/>
      </c>
      <c r="J1980" s="281" t="s">
        <v>711</v>
      </c>
      <c r="K1980" s="280" t="str">
        <f>IF(AND(ISBLANK('FIN1-SOURCE'!CC83),$L$1980&lt;&gt;"M"),"",'FIN1-SOURCE'!CC83)</f>
        <v/>
      </c>
      <c r="L1980" s="280" t="str">
        <f>IF(ISBLANK('FIN1-SOURCE'!CD83),"",'FIN1-SOURCE'!CD83)</f>
        <v/>
      </c>
      <c r="M1980" s="257" t="str">
        <f t="shared" si="32"/>
        <v>OK</v>
      </c>
      <c r="N1980" s="15"/>
    </row>
    <row r="1981" spans="1:14" ht="45" x14ac:dyDescent="0.25">
      <c r="A1981" s="257" t="s">
        <v>834</v>
      </c>
      <c r="B1981" s="257" t="s">
        <v>8408</v>
      </c>
      <c r="C1981" s="257" t="s">
        <v>688</v>
      </c>
      <c r="D1981" s="277" t="s">
        <v>4353</v>
      </c>
      <c r="E1981" s="278" t="s">
        <v>711</v>
      </c>
      <c r="F1981" s="279" t="s">
        <v>688</v>
      </c>
      <c r="G1981" s="277" t="s">
        <v>4356</v>
      </c>
      <c r="H1981" s="280" t="str">
        <f>IF(OR(AND('FIN1-SOURCE'!CC43="",'FIN1-SOURCE'!CD43=""),AND('FIN1-SOURCE'!CC56="",'FIN1-SOURCE'!CD56=""),AND('FIN1-SOURCE'!CC68="",'FIN1-SOURCE'!CD68=""),AND('FIN1-SOURCE'!CD43="K",'FIN1-SOURCE'!CD56="K",'FIN1-SOURCE'!CD68="K"),OR('FIN1-SOURCE'!CD43="O",'FIN1-SOURCE'!CD56="O",'FIN1-SOURCE'!CD68="O")),"",SUM('FIN1-SOURCE'!CC43,'FIN1-SOURCE'!CC56,'FIN1-SOURCE'!CC68))</f>
        <v/>
      </c>
      <c r="I1981" s="280" t="str">
        <f>IF(AND(OR(AND('FIN1-SOURCE'!CD43="O",'FIN1-SOURCE'!CD56="O",'FIN1-SOURCE'!CD68="O"),AND('FIN1-SOURCE'!CD43="K",'FIN1-SOURCE'!CD56="K",'FIN1-SOURCE'!CD68="K")),SUM('FIN1-SOURCE'!CC43,'FIN1-SOURCE'!CC56,'FIN1-SOURCE'!CC68)=0,ISNUMBER('FIN1-SOURCE'!CC84)),"",IF(OR('FIN1-SOURCE'!CD43="O",'FIN1-SOURCE'!CD56="O",'FIN1-SOURCE'!CD68="O"),"O",IF(AND('FIN1-SOURCE'!CD43='FIN1-SOURCE'!CD56,'FIN1-SOURCE'!CD56='FIN1-SOURCE'!CD68,OR('FIN1-SOURCE'!CD43="K",'FIN1-SOURCE'!CD43="W",'FIN1-SOURCE'!CD43="M")), UPPER('FIN1-SOURCE'!CD43),"")))</f>
        <v/>
      </c>
      <c r="J1981" s="281" t="s">
        <v>711</v>
      </c>
      <c r="K1981" s="280" t="str">
        <f>IF(AND(ISBLANK('FIN1-SOURCE'!CC84),$L$1981&lt;&gt;"M"),"",'FIN1-SOURCE'!CC84)</f>
        <v/>
      </c>
      <c r="L1981" s="280" t="str">
        <f>IF(ISBLANK('FIN1-SOURCE'!CD84),"",'FIN1-SOURCE'!CD84)</f>
        <v/>
      </c>
      <c r="M1981" s="257" t="str">
        <f t="shared" si="32"/>
        <v>OK</v>
      </c>
      <c r="N1981" s="15"/>
    </row>
    <row r="1982" spans="1:14" ht="45" x14ac:dyDescent="0.25">
      <c r="A1982" s="257" t="s">
        <v>834</v>
      </c>
      <c r="B1982" s="257" t="s">
        <v>8409</v>
      </c>
      <c r="C1982" s="257" t="s">
        <v>688</v>
      </c>
      <c r="D1982" s="277" t="s">
        <v>4355</v>
      </c>
      <c r="E1982" s="278" t="s">
        <v>711</v>
      </c>
      <c r="F1982" s="279" t="s">
        <v>688</v>
      </c>
      <c r="G1982" s="277" t="s">
        <v>4357</v>
      </c>
      <c r="H1982" s="280" t="str">
        <f>IF(OR(AND('FIN1-SOURCE'!CC44="",'FIN1-SOURCE'!CD44=""),AND('FIN1-SOURCE'!CC57="",'FIN1-SOURCE'!CD57=""),AND('FIN1-SOURCE'!CC69="",'FIN1-SOURCE'!CD69=""),AND('FIN1-SOURCE'!CD44="K",'FIN1-SOURCE'!CD57="K",'FIN1-SOURCE'!CD69="K"),OR('FIN1-SOURCE'!CD44="O",'FIN1-SOURCE'!CD57="O",'FIN1-SOURCE'!CD69="O")),"",SUM('FIN1-SOURCE'!CC44,'FIN1-SOURCE'!CC57,'FIN1-SOURCE'!CC69))</f>
        <v/>
      </c>
      <c r="I1982" s="280" t="str">
        <f>IF(AND(OR(AND('FIN1-SOURCE'!CD44="O",'FIN1-SOURCE'!CD57="O",'FIN1-SOURCE'!CD69="O"),AND('FIN1-SOURCE'!CD44="K",'FIN1-SOURCE'!CD57="K",'FIN1-SOURCE'!CD69="K")),SUM('FIN1-SOURCE'!CC44,'FIN1-SOURCE'!CC57,'FIN1-SOURCE'!CC69)=0,ISNUMBER('FIN1-SOURCE'!CC85)),"",IF(OR('FIN1-SOURCE'!CD44="O",'FIN1-SOURCE'!CD57="O",'FIN1-SOURCE'!CD69="O"),"O",IF(AND('FIN1-SOURCE'!CD44='FIN1-SOURCE'!CD57,'FIN1-SOURCE'!CD57='FIN1-SOURCE'!CD69,OR('FIN1-SOURCE'!CD44="K",'FIN1-SOURCE'!CD44="W",'FIN1-SOURCE'!CD44="M")), UPPER('FIN1-SOURCE'!CD44),"")))</f>
        <v/>
      </c>
      <c r="J1982" s="281" t="s">
        <v>711</v>
      </c>
      <c r="K1982" s="280" t="str">
        <f>IF(AND(ISBLANK('FIN1-SOURCE'!CC85),$L$1982&lt;&gt;"M"),"",'FIN1-SOURCE'!CC85)</f>
        <v/>
      </c>
      <c r="L1982" s="280" t="str">
        <f>IF(ISBLANK('FIN1-SOURCE'!CD85),"",'FIN1-SOURCE'!CD85)</f>
        <v/>
      </c>
      <c r="M1982" s="257" t="str">
        <f t="shared" si="32"/>
        <v>OK</v>
      </c>
      <c r="N1982" s="15"/>
    </row>
    <row r="1983" spans="1:14" ht="33.75" x14ac:dyDescent="0.25">
      <c r="A1983" s="257" t="s">
        <v>834</v>
      </c>
      <c r="B1983" s="257" t="s">
        <v>8410</v>
      </c>
      <c r="C1983" s="257" t="s">
        <v>688</v>
      </c>
      <c r="D1983" s="277" t="s">
        <v>8411</v>
      </c>
      <c r="E1983" s="278" t="s">
        <v>711</v>
      </c>
      <c r="F1983" s="279" t="s">
        <v>688</v>
      </c>
      <c r="G1983" s="277" t="s">
        <v>4358</v>
      </c>
      <c r="H1983" s="280" t="str">
        <f>IF(OR(AND('FIN1-SOURCE'!CC75="",'FIN1-SOURCE'!CD75=""),AND('FIN1-SOURCE'!CC85="",'FIN1-SOURCE'!CD85=""),AND('FIN1-SOURCE'!CD75="K",'FIN1-SOURCE'!CD85="K"),OR('FIN1-SOURCE'!CD75="O",'FIN1-SOURCE'!CD85="O")),"",SUM('FIN1-SOURCE'!CC75,'FIN1-SOURCE'!CC85))</f>
        <v/>
      </c>
      <c r="I1983" s="280" t="str">
        <f>IF(AND(OR(AND('FIN1-SOURCE'!CD75="O",'FIN1-SOURCE'!CD85="O"),AND('FIN1-SOURCE'!CD75="K",'FIN1-SOURCE'!CD85="K")),SUM('FIN1-SOURCE'!CC75,'FIN1-SOURCE'!CC85)=0,ISNUMBER('FIN1-SOURCE'!CC86)),"",IF(OR('FIN1-SOURCE'!CD75="O",'FIN1-SOURCE'!CD85="O"),"O",IF(AND('FIN1-SOURCE'!CD75='FIN1-SOURCE'!CD85,OR('FIN1-SOURCE'!CD75="K",'FIN1-SOURCE'!CD75="W",'FIN1-SOURCE'!CD75="M")), UPPER('FIN1-SOURCE'!CD75),"")))</f>
        <v/>
      </c>
      <c r="J1983" s="281" t="s">
        <v>711</v>
      </c>
      <c r="K1983" s="280" t="str">
        <f>IF(AND(ISBLANK('FIN1-SOURCE'!CC86),$L$1983&lt;&gt;"M"),"",'FIN1-SOURCE'!CC86)</f>
        <v/>
      </c>
      <c r="L1983" s="280" t="str">
        <f>IF(ISBLANK('FIN1-SOURCE'!CD86),"",'FIN1-SOURCE'!CD86)</f>
        <v/>
      </c>
      <c r="M1983" s="257" t="str">
        <f t="shared" si="32"/>
        <v>OK</v>
      </c>
      <c r="N1983" s="15"/>
    </row>
    <row r="1984" spans="1:14" ht="33.75" x14ac:dyDescent="0.25">
      <c r="A1984" s="257" t="s">
        <v>834</v>
      </c>
      <c r="B1984" s="257" t="s">
        <v>4359</v>
      </c>
      <c r="C1984" s="257" t="s">
        <v>688</v>
      </c>
      <c r="D1984" s="277" t="s">
        <v>4360</v>
      </c>
      <c r="E1984" s="278" t="s">
        <v>711</v>
      </c>
      <c r="F1984" s="279" t="s">
        <v>688</v>
      </c>
      <c r="G1984" s="277" t="s">
        <v>4361</v>
      </c>
      <c r="H1984" s="280" t="str">
        <f>IF(OR(AND('FIN1-SOURCE'!BW87="",'FIN1-SOURCE'!BX87=""),AND('FIN1-SOURCE'!BZ87="",'FIN1-SOURCE'!CA87=""),AND('FIN1-SOURCE'!BX87="K",'FIN1-SOURCE'!CA87="K"),OR('FIN1-SOURCE'!BX87="O",'FIN1-SOURCE'!CA87="O")),"",SUM('FIN1-SOURCE'!BW87,'FIN1-SOURCE'!BZ87))</f>
        <v/>
      </c>
      <c r="I1984" s="280" t="str">
        <f xml:space="preserve"> IF(AND(OR(AND('FIN1-SOURCE'!BX87="O",'FIN1-SOURCE'!CA87="O"),AND('FIN1-SOURCE'!BX87="K",'FIN1-SOURCE'!CA87="K")),SUM('FIN1-SOURCE'!BW87,'FIN1-SOURCE'!BZ87)=0,ISNUMBER('FIN1-SOURCE'!CC87)),"",IF(OR('FIN1-SOURCE'!BX87="O",'FIN1-SOURCE'!CA87="O"),"O",IF(AND('FIN1-SOURCE'!BX87='FIN1-SOURCE'!CA87,OR('FIN1-SOURCE'!BX87="K",'FIN1-SOURCE'!BX87="W",'FIN1-SOURCE'!BX87="M")),UPPER( 'FIN1-SOURCE'!BX87),"")))</f>
        <v/>
      </c>
      <c r="J1984" s="281" t="s">
        <v>711</v>
      </c>
      <c r="K1984" s="280" t="str">
        <f>IF(AND(ISBLANK('FIN1-SOURCE'!CC87),$L$1984&lt;&gt;"M"),"",'FIN1-SOURCE'!CC87)</f>
        <v/>
      </c>
      <c r="L1984" s="280" t="str">
        <f>IF(ISBLANK('FIN1-SOURCE'!CD87),"",'FIN1-SOURCE'!CD87)</f>
        <v/>
      </c>
      <c r="M1984" s="257" t="str">
        <f t="shared" si="32"/>
        <v>OK</v>
      </c>
      <c r="N1984" s="15"/>
    </row>
    <row r="1985" spans="1:14" ht="33.75" x14ac:dyDescent="0.25">
      <c r="A1985" s="257" t="s">
        <v>834</v>
      </c>
      <c r="B1985" s="257" t="s">
        <v>4362</v>
      </c>
      <c r="C1985" s="257" t="s">
        <v>688</v>
      </c>
      <c r="D1985" s="277" t="s">
        <v>4363</v>
      </c>
      <c r="E1985" s="278" t="s">
        <v>711</v>
      </c>
      <c r="F1985" s="279" t="s">
        <v>688</v>
      </c>
      <c r="G1985" s="277" t="s">
        <v>4364</v>
      </c>
      <c r="H1985" s="280" t="str">
        <f>IF(OR(AND('FIN1-SOURCE'!BW88="",'FIN1-SOURCE'!BX88=""),AND('FIN1-SOURCE'!BZ88="",'FIN1-SOURCE'!CA88=""),AND('FIN1-SOURCE'!BX88="K",'FIN1-SOURCE'!CA88="K"),OR('FIN1-SOURCE'!BX88="O",'FIN1-SOURCE'!CA88="O")),"",SUM('FIN1-SOURCE'!BW88,'FIN1-SOURCE'!BZ88))</f>
        <v/>
      </c>
      <c r="I1985" s="280" t="str">
        <f xml:space="preserve"> IF(AND(OR(AND('FIN1-SOURCE'!BX88="O",'FIN1-SOURCE'!CA88="O"),AND('FIN1-SOURCE'!BX88="K",'FIN1-SOURCE'!CA88="K")),SUM('FIN1-SOURCE'!BW88,'FIN1-SOURCE'!BZ88)=0,ISNUMBER('FIN1-SOURCE'!CC88)),"",IF(OR('FIN1-SOURCE'!BX88="O",'FIN1-SOURCE'!CA88="O"),"O",IF(AND('FIN1-SOURCE'!BX88='FIN1-SOURCE'!CA88,OR('FIN1-SOURCE'!BX88="K",'FIN1-SOURCE'!BX88="W",'FIN1-SOURCE'!BX88="M")),UPPER( 'FIN1-SOURCE'!BX88),"")))</f>
        <v/>
      </c>
      <c r="J1985" s="281" t="s">
        <v>711</v>
      </c>
      <c r="K1985" s="280" t="str">
        <f>IF(AND(ISBLANK('FIN1-SOURCE'!CC88),$L$1985&lt;&gt;"M"),"",'FIN1-SOURCE'!CC88)</f>
        <v/>
      </c>
      <c r="L1985" s="280" t="str">
        <f>IF(ISBLANK('FIN1-SOURCE'!CD88),"",'FIN1-SOURCE'!CD88)</f>
        <v/>
      </c>
      <c r="M1985" s="257" t="str">
        <f t="shared" si="32"/>
        <v>OK</v>
      </c>
      <c r="N1985" s="15"/>
    </row>
    <row r="1986" spans="1:14" ht="33.75" x14ac:dyDescent="0.25">
      <c r="A1986" s="257" t="s">
        <v>834</v>
      </c>
      <c r="B1986" s="257" t="s">
        <v>8412</v>
      </c>
      <c r="C1986" s="257" t="s">
        <v>688</v>
      </c>
      <c r="D1986" s="277" t="s">
        <v>8413</v>
      </c>
      <c r="E1986" s="278" t="s">
        <v>711</v>
      </c>
      <c r="F1986" s="279" t="s">
        <v>688</v>
      </c>
      <c r="G1986" s="277" t="s">
        <v>4365</v>
      </c>
      <c r="H1986" s="280" t="str">
        <f>IF(OR(AND('FIN1-SOURCE'!BW89="",'FIN1-SOURCE'!BX89=""),AND('FIN1-SOURCE'!BZ89="",'FIN1-SOURCE'!CA89=""),AND('FIN1-SOURCE'!BX89="K",'FIN1-SOURCE'!CA89="K"),OR('FIN1-SOURCE'!BX89="O",'FIN1-SOURCE'!CA89="O")),"",SUM('FIN1-SOURCE'!BW89,'FIN1-SOURCE'!BZ89))</f>
        <v/>
      </c>
      <c r="I1986" s="280" t="str">
        <f xml:space="preserve"> IF(AND(OR(AND('FIN1-SOURCE'!BX89="O",'FIN1-SOURCE'!CA89="O"),AND('FIN1-SOURCE'!BX89="K",'FIN1-SOURCE'!CA89="K")),SUM('FIN1-SOURCE'!BW89,'FIN1-SOURCE'!BZ89)=0,ISNUMBER('FIN1-SOURCE'!CC89)),"",IF(OR('FIN1-SOURCE'!BX89="O",'FIN1-SOURCE'!CA89="O"),"O",IF(AND('FIN1-SOURCE'!BX89='FIN1-SOURCE'!CA89,OR('FIN1-SOURCE'!BX89="K",'FIN1-SOURCE'!BX89="W",'FIN1-SOURCE'!BX89="M")),UPPER( 'FIN1-SOURCE'!BX89),"")))</f>
        <v/>
      </c>
      <c r="J1986" s="281" t="s">
        <v>711</v>
      </c>
      <c r="K1986" s="280" t="str">
        <f>IF(AND(ISBLANK('FIN1-SOURCE'!CC89),$L$1986&lt;&gt;"M"),"",'FIN1-SOURCE'!CC89)</f>
        <v/>
      </c>
      <c r="L1986" s="280" t="str">
        <f>IF(ISBLANK('FIN1-SOURCE'!CD89),"",'FIN1-SOURCE'!CD89)</f>
        <v/>
      </c>
      <c r="M1986" s="257" t="str">
        <f t="shared" si="32"/>
        <v>OK</v>
      </c>
      <c r="N1986" s="15"/>
    </row>
    <row r="1987" spans="1:14" ht="33.75" x14ac:dyDescent="0.25">
      <c r="A1987" s="257" t="s">
        <v>834</v>
      </c>
      <c r="B1987" s="257" t="s">
        <v>8414</v>
      </c>
      <c r="C1987" s="257" t="s">
        <v>688</v>
      </c>
      <c r="D1987" s="277" t="s">
        <v>8415</v>
      </c>
      <c r="E1987" s="278" t="s">
        <v>711</v>
      </c>
      <c r="F1987" s="279" t="s">
        <v>688</v>
      </c>
      <c r="G1987" s="277" t="s">
        <v>4366</v>
      </c>
      <c r="H1987" s="280" t="str">
        <f>IF(OR(AND('FIN1-SOURCE'!CC88="",'FIN1-SOURCE'!CD88=""),AND('FIN1-SOURCE'!CC89="",'FIN1-SOURCE'!CD89=""),AND('FIN1-SOURCE'!CD88="K",'FIN1-SOURCE'!CD89="K"),OR('FIN1-SOURCE'!CD88="O",'FIN1-SOURCE'!CD89="O")),"",SUM('FIN1-SOURCE'!CC88,'FIN1-SOURCE'!CC89))</f>
        <v/>
      </c>
      <c r="I1987" s="280" t="str">
        <f>IF(AND(OR(AND('FIN1-SOURCE'!CD88="O",'FIN1-SOURCE'!CD89="O"),AND('FIN1-SOURCE'!CD88="K",'FIN1-SOURCE'!CD89="K")),SUM('FIN1-SOURCE'!CC88,'FIN1-SOURCE'!CC89)=0,ISNUMBER('FIN1-SOURCE'!CC90)),"",IF(OR('FIN1-SOURCE'!CD88="O",'FIN1-SOURCE'!CD89="O"),"O",IF(AND('FIN1-SOURCE'!CD88='FIN1-SOURCE'!CD89,OR('FIN1-SOURCE'!CD88="K",'FIN1-SOURCE'!CD88="W",'FIN1-SOURCE'!CD88="M")), UPPER('FIN1-SOURCE'!CD88),"")))</f>
        <v/>
      </c>
      <c r="J1987" s="281" t="s">
        <v>711</v>
      </c>
      <c r="K1987" s="280" t="str">
        <f>IF(AND(ISBLANK('FIN1-SOURCE'!CC90),$L$1987&lt;&gt;"M"),"",'FIN1-SOURCE'!CC90)</f>
        <v/>
      </c>
      <c r="L1987" s="280" t="str">
        <f>IF(ISBLANK('FIN1-SOURCE'!CD90),"",'FIN1-SOURCE'!CD90)</f>
        <v/>
      </c>
      <c r="M1987" s="257" t="str">
        <f t="shared" si="32"/>
        <v>OK</v>
      </c>
      <c r="N1987" s="15"/>
    </row>
    <row r="1988" spans="1:14" ht="33.75" x14ac:dyDescent="0.25">
      <c r="A1988" s="257" t="s">
        <v>834</v>
      </c>
      <c r="B1988" s="257" t="s">
        <v>8416</v>
      </c>
      <c r="C1988" s="257" t="s">
        <v>688</v>
      </c>
      <c r="D1988" s="277" t="s">
        <v>8417</v>
      </c>
      <c r="E1988" s="278" t="s">
        <v>711</v>
      </c>
      <c r="F1988" s="279" t="s">
        <v>688</v>
      </c>
      <c r="G1988" s="277" t="s">
        <v>4367</v>
      </c>
      <c r="H1988" s="280" t="str">
        <f>IF(OR(AND('FIN1-SOURCE'!CC87="",'FIN1-SOURCE'!CD87=""),AND('FIN1-SOURCE'!CC90="",'FIN1-SOURCE'!CD90=""),AND('FIN1-SOURCE'!CD87="K",'FIN1-SOURCE'!CD90="K"),OR('FIN1-SOURCE'!CD87="O",'FIN1-SOURCE'!CD90="O")),"",SUM('FIN1-SOURCE'!CC87,'FIN1-SOURCE'!CC90))</f>
        <v/>
      </c>
      <c r="I1988" s="280" t="str">
        <f>IF(AND(OR(AND('FIN1-SOURCE'!CD87="O",'FIN1-SOURCE'!CD90="O"),AND('FIN1-SOURCE'!CD87="K",'FIN1-SOURCE'!CD90="K")),SUM('FIN1-SOURCE'!CC87,'FIN1-SOURCE'!CC90)=0,ISNUMBER('FIN1-SOURCE'!CC91)),"",IF(OR('FIN1-SOURCE'!CD87="O",'FIN1-SOURCE'!CD90="O"),"O",IF(AND('FIN1-SOURCE'!CD87='FIN1-SOURCE'!CD90,OR('FIN1-SOURCE'!CD87="K",'FIN1-SOURCE'!CD87="W",'FIN1-SOURCE'!CD87="M")), UPPER('FIN1-SOURCE'!CD87),"")))</f>
        <v/>
      </c>
      <c r="J1988" s="281" t="s">
        <v>711</v>
      </c>
      <c r="K1988" s="280" t="str">
        <f>IF(AND(ISBLANK('FIN1-SOURCE'!CC91),$L$1988&lt;&gt;"M"),"",'FIN1-SOURCE'!CC91)</f>
        <v/>
      </c>
      <c r="L1988" s="280" t="str">
        <f>IF(ISBLANK('FIN1-SOURCE'!CD91),"",'FIN1-SOURCE'!CD91)</f>
        <v/>
      </c>
      <c r="M1988" s="257" t="str">
        <f t="shared" si="32"/>
        <v>OK</v>
      </c>
      <c r="N1988" s="15"/>
    </row>
    <row r="1989" spans="1:14" ht="33.75" x14ac:dyDescent="0.25">
      <c r="A1989" s="257" t="s">
        <v>834</v>
      </c>
      <c r="B1989" s="257" t="s">
        <v>4368</v>
      </c>
      <c r="C1989" s="257" t="s">
        <v>688</v>
      </c>
      <c r="D1989" s="277" t="s">
        <v>4369</v>
      </c>
      <c r="E1989" s="278" t="s">
        <v>711</v>
      </c>
      <c r="F1989" s="279" t="s">
        <v>688</v>
      </c>
      <c r="G1989" s="277" t="s">
        <v>4370</v>
      </c>
      <c r="H1989" s="280" t="str">
        <f>IF(OR(AND('FIN1-SOURCE'!BW92="",'FIN1-SOURCE'!BX92=""),AND('FIN1-SOURCE'!BZ92="",'FIN1-SOURCE'!CA92=""),AND('FIN1-SOURCE'!BX92="K",'FIN1-SOURCE'!CA92="K"),OR('FIN1-SOURCE'!BX92="O",'FIN1-SOURCE'!CA92="O")),"",SUM('FIN1-SOURCE'!BW92,'FIN1-SOURCE'!BZ92))</f>
        <v/>
      </c>
      <c r="I1989" s="280" t="str">
        <f xml:space="preserve"> IF(AND(OR(AND('FIN1-SOURCE'!BX92="O",'FIN1-SOURCE'!CA92="O"),AND('FIN1-SOURCE'!BX92="K",'FIN1-SOURCE'!CA92="K")),SUM('FIN1-SOURCE'!BW92,'FIN1-SOURCE'!BZ92)=0,ISNUMBER('FIN1-SOURCE'!CC92)),"",IF(OR('FIN1-SOURCE'!BX92="O",'FIN1-SOURCE'!CA92="O"),"O",IF(AND('FIN1-SOURCE'!BX92='FIN1-SOURCE'!CA92,OR('FIN1-SOURCE'!BX92="K",'FIN1-SOURCE'!BX92="W",'FIN1-SOURCE'!BX92="M")),UPPER( 'FIN1-SOURCE'!BX92),"")))</f>
        <v/>
      </c>
      <c r="J1989" s="281" t="s">
        <v>711</v>
      </c>
      <c r="K1989" s="280" t="str">
        <f>IF(AND(ISBLANK('FIN1-SOURCE'!CC92),$L$1989&lt;&gt;"M"),"",'FIN1-SOURCE'!CC92)</f>
        <v/>
      </c>
      <c r="L1989" s="280" t="str">
        <f>IF(ISBLANK('FIN1-SOURCE'!CD92),"",'FIN1-SOURCE'!CD92)</f>
        <v/>
      </c>
      <c r="M1989" s="257" t="str">
        <f t="shared" si="32"/>
        <v>OK</v>
      </c>
      <c r="N1989" s="15"/>
    </row>
    <row r="1990" spans="1:14" ht="33.75" x14ac:dyDescent="0.25">
      <c r="A1990" s="257" t="s">
        <v>834</v>
      </c>
      <c r="B1990" s="257" t="s">
        <v>4371</v>
      </c>
      <c r="C1990" s="257" t="s">
        <v>688</v>
      </c>
      <c r="D1990" s="277" t="s">
        <v>4372</v>
      </c>
      <c r="E1990" s="278" t="s">
        <v>711</v>
      </c>
      <c r="F1990" s="279" t="s">
        <v>688</v>
      </c>
      <c r="G1990" s="277" t="s">
        <v>4373</v>
      </c>
      <c r="H1990" s="280" t="str">
        <f>IF(OR(AND('FIN1-SOURCE'!BW93="",'FIN1-SOURCE'!BX93=""),AND('FIN1-SOURCE'!BZ93="",'FIN1-SOURCE'!CA93=""),AND('FIN1-SOURCE'!BX93="K",'FIN1-SOURCE'!CA93="K"),OR('FIN1-SOURCE'!BX93="O",'FIN1-SOURCE'!CA93="O")),"",SUM('FIN1-SOURCE'!BW93,'FIN1-SOURCE'!BZ93))</f>
        <v/>
      </c>
      <c r="I1990" s="280" t="str">
        <f xml:space="preserve"> IF(AND(OR(AND('FIN1-SOURCE'!BX93="O",'FIN1-SOURCE'!CA93="O"),AND('FIN1-SOURCE'!BX93="K",'FIN1-SOURCE'!CA93="K")),SUM('FIN1-SOURCE'!BW93,'FIN1-SOURCE'!BZ93)=0,ISNUMBER('FIN1-SOURCE'!CC93)),"",IF(OR('FIN1-SOURCE'!BX93="O",'FIN1-SOURCE'!CA93="O"),"O",IF(AND('FIN1-SOURCE'!BX93='FIN1-SOURCE'!CA93,OR('FIN1-SOURCE'!BX93="K",'FIN1-SOURCE'!BX93="W",'FIN1-SOURCE'!BX93="M")),UPPER( 'FIN1-SOURCE'!BX93),"")))</f>
        <v/>
      </c>
      <c r="J1990" s="281" t="s">
        <v>711</v>
      </c>
      <c r="K1990" s="280" t="str">
        <f>IF(AND(ISBLANK('FIN1-SOURCE'!CC93),$L$1990&lt;&gt;"M"),"",'FIN1-SOURCE'!CC93)</f>
        <v/>
      </c>
      <c r="L1990" s="280" t="str">
        <f>IF(ISBLANK('FIN1-SOURCE'!CD93),"",'FIN1-SOURCE'!CD93)</f>
        <v/>
      </c>
      <c r="M1990" s="257" t="str">
        <f t="shared" si="32"/>
        <v>OK</v>
      </c>
      <c r="N1990" s="15"/>
    </row>
    <row r="1991" spans="1:14" ht="33.75" x14ac:dyDescent="0.25">
      <c r="A1991" s="257" t="s">
        <v>834</v>
      </c>
      <c r="B1991" s="257" t="s">
        <v>4374</v>
      </c>
      <c r="C1991" s="257" t="s">
        <v>688</v>
      </c>
      <c r="D1991" s="277" t="s">
        <v>4375</v>
      </c>
      <c r="E1991" s="278" t="s">
        <v>711</v>
      </c>
      <c r="F1991" s="279" t="s">
        <v>688</v>
      </c>
      <c r="G1991" s="277" t="s">
        <v>4376</v>
      </c>
      <c r="H1991" s="280" t="str">
        <f>IF(OR(AND('FIN1-SOURCE'!BW94="",'FIN1-SOURCE'!BX94=""),AND('FIN1-SOURCE'!BZ94="",'FIN1-SOURCE'!CA94=""),AND('FIN1-SOURCE'!BX94="K",'FIN1-SOURCE'!CA94="K"),OR('FIN1-SOURCE'!BX94="O",'FIN1-SOURCE'!CA94="O")),"",SUM('FIN1-SOURCE'!BW94,'FIN1-SOURCE'!BZ94))</f>
        <v/>
      </c>
      <c r="I1991" s="280" t="str">
        <f xml:space="preserve"> IF(AND(OR(AND('FIN1-SOURCE'!BX94="O",'FIN1-SOURCE'!CA94="O"),AND('FIN1-SOURCE'!BX94="K",'FIN1-SOURCE'!CA94="K")),SUM('FIN1-SOURCE'!BW94,'FIN1-SOURCE'!BZ94)=0,ISNUMBER('FIN1-SOURCE'!CC94)),"",IF(OR('FIN1-SOURCE'!BX94="O",'FIN1-SOURCE'!CA94="O"),"O",IF(AND('FIN1-SOURCE'!BX94='FIN1-SOURCE'!CA94,OR('FIN1-SOURCE'!BX94="K",'FIN1-SOURCE'!BX94="W",'FIN1-SOURCE'!BX94="M")),UPPER( 'FIN1-SOURCE'!BX94),"")))</f>
        <v/>
      </c>
      <c r="J1991" s="281" t="s">
        <v>711</v>
      </c>
      <c r="K1991" s="280" t="str">
        <f>IF(AND(ISBLANK('FIN1-SOURCE'!CC94),$L$1991&lt;&gt;"M"),"",'FIN1-SOURCE'!CC94)</f>
        <v/>
      </c>
      <c r="L1991" s="280" t="str">
        <f>IF(ISBLANK('FIN1-SOURCE'!CD94),"",'FIN1-SOURCE'!CD94)</f>
        <v/>
      </c>
      <c r="M1991" s="257" t="str">
        <f t="shared" si="32"/>
        <v>OK</v>
      </c>
      <c r="N1991" s="15"/>
    </row>
    <row r="1992" spans="1:14" ht="33.75" x14ac:dyDescent="0.25">
      <c r="A1992" s="257" t="s">
        <v>834</v>
      </c>
      <c r="B1992" s="257" t="s">
        <v>8418</v>
      </c>
      <c r="C1992" s="257" t="s">
        <v>688</v>
      </c>
      <c r="D1992" s="277" t="s">
        <v>8419</v>
      </c>
      <c r="E1992" s="278" t="s">
        <v>711</v>
      </c>
      <c r="F1992" s="279" t="s">
        <v>688</v>
      </c>
      <c r="G1992" s="277" t="s">
        <v>4377</v>
      </c>
      <c r="H1992" s="280" t="str">
        <f>IF(OR(AND('FIN1-SOURCE'!BW95="",'FIN1-SOURCE'!BX95=""),AND('FIN1-SOURCE'!BZ95="",'FIN1-SOURCE'!CA95=""),AND('FIN1-SOURCE'!BX95="K",'FIN1-SOURCE'!CA95="K"),OR('FIN1-SOURCE'!BX95="O",'FIN1-SOURCE'!CA95="O")),"",SUM('FIN1-SOURCE'!BW95,'FIN1-SOURCE'!BZ95))</f>
        <v/>
      </c>
      <c r="I1992" s="280" t="str">
        <f xml:space="preserve"> IF(AND(OR(AND('FIN1-SOURCE'!BX95="O",'FIN1-SOURCE'!CA95="O"),AND('FIN1-SOURCE'!BX95="K",'FIN1-SOURCE'!CA95="K")),SUM('FIN1-SOURCE'!BW95,'FIN1-SOURCE'!BZ95)=0,ISNUMBER('FIN1-SOURCE'!CC95)),"",IF(OR('FIN1-SOURCE'!BX95="O",'FIN1-SOURCE'!CA95="O"),"O",IF(AND('FIN1-SOURCE'!BX95='FIN1-SOURCE'!CA95,OR('FIN1-SOURCE'!BX95="K",'FIN1-SOURCE'!BX95="W",'FIN1-SOURCE'!BX95="M")),UPPER( 'FIN1-SOURCE'!BX95),"")))</f>
        <v/>
      </c>
      <c r="J1992" s="281" t="s">
        <v>711</v>
      </c>
      <c r="K1992" s="280" t="str">
        <f>IF(AND(ISBLANK('FIN1-SOURCE'!CC95),$L$1992&lt;&gt;"M"),"",'FIN1-SOURCE'!CC95)</f>
        <v/>
      </c>
      <c r="L1992" s="280" t="str">
        <f>IF(ISBLANK('FIN1-SOURCE'!CD95),"",'FIN1-SOURCE'!CD95)</f>
        <v/>
      </c>
      <c r="M1992" s="257" t="str">
        <f t="shared" si="32"/>
        <v>OK</v>
      </c>
      <c r="N1992" s="15"/>
    </row>
    <row r="1993" spans="1:14" ht="45" x14ac:dyDescent="0.25">
      <c r="A1993" s="257" t="s">
        <v>834</v>
      </c>
      <c r="B1993" s="257" t="s">
        <v>8420</v>
      </c>
      <c r="C1993" s="257" t="s">
        <v>688</v>
      </c>
      <c r="D1993" s="277" t="s">
        <v>8421</v>
      </c>
      <c r="E1993" s="278" t="s">
        <v>711</v>
      </c>
      <c r="F1993" s="279" t="s">
        <v>688</v>
      </c>
      <c r="G1993" s="277" t="s">
        <v>4378</v>
      </c>
      <c r="H1993" s="280" t="str">
        <f>IF(OR(AND('FIN1-SOURCE'!CC93="",'FIN1-SOURCE'!CD93=""),AND('FIN1-SOURCE'!CC94="",'FIN1-SOURCE'!CD94=""),AND('FIN1-SOURCE'!CC95="",'FIN1-SOURCE'!CD95=""),AND('FIN1-SOURCE'!CD93="K",'FIN1-SOURCE'!CD94="K",'FIN1-SOURCE'!CD95="K"),OR('FIN1-SOURCE'!CD93="O",'FIN1-SOURCE'!CD94="O",'FIN1-SOURCE'!CD95="O")),"",SUM('FIN1-SOURCE'!CC93,'FIN1-SOURCE'!CC94,'FIN1-SOURCE'!CC95))</f>
        <v/>
      </c>
      <c r="I1993" s="280" t="str">
        <f>IF(AND(OR(AND('FIN1-SOURCE'!CD93="O",'FIN1-SOURCE'!CD94="O",'FIN1-SOURCE'!CD95="O"),AND('FIN1-SOURCE'!CD93="K",'FIN1-SOURCE'!CD94="K",'FIN1-SOURCE'!CD95="K")),SUM('FIN1-SOURCE'!CC93,'FIN1-SOURCE'!CC94,'FIN1-SOURCE'!CC95)=0,ISNUMBER('FIN1-SOURCE'!CC96)),"",IF(OR('FIN1-SOURCE'!CD93="O",'FIN1-SOURCE'!CD94="O",'FIN1-SOURCE'!CD95="O"),"O",IF(AND('FIN1-SOURCE'!CD93='FIN1-SOURCE'!CD94,'FIN1-SOURCE'!CD94='FIN1-SOURCE'!CD95,OR('FIN1-SOURCE'!CD93="K",'FIN1-SOURCE'!CD93="W",'FIN1-SOURCE'!CD93="M")), UPPER('FIN1-SOURCE'!CD93),"")))</f>
        <v/>
      </c>
      <c r="J1993" s="281" t="s">
        <v>711</v>
      </c>
      <c r="K1993" s="280" t="str">
        <f>IF(AND(ISBLANK('FIN1-SOURCE'!CC96),$L$1993&lt;&gt;"M"),"",'FIN1-SOURCE'!CC96)</f>
        <v/>
      </c>
      <c r="L1993" s="280" t="str">
        <f>IF(ISBLANK('FIN1-SOURCE'!CD96),"",'FIN1-SOURCE'!CD96)</f>
        <v/>
      </c>
      <c r="M1993" s="257" t="str">
        <f t="shared" si="32"/>
        <v>OK</v>
      </c>
      <c r="N1993" s="15"/>
    </row>
    <row r="1994" spans="1:14" ht="33.75" x14ac:dyDescent="0.25">
      <c r="A1994" s="257" t="s">
        <v>834</v>
      </c>
      <c r="B1994" s="257" t="s">
        <v>8422</v>
      </c>
      <c r="C1994" s="257" t="s">
        <v>688</v>
      </c>
      <c r="D1994" s="277" t="s">
        <v>8423</v>
      </c>
      <c r="E1994" s="278" t="s">
        <v>711</v>
      </c>
      <c r="F1994" s="279" t="s">
        <v>688</v>
      </c>
      <c r="G1994" s="277" t="s">
        <v>4379</v>
      </c>
      <c r="H1994" s="280" t="str">
        <f>IF(OR(AND('FIN1-SOURCE'!CC91="",'FIN1-SOURCE'!CD91=""),AND('FIN1-SOURCE'!CC96="",'FIN1-SOURCE'!CD96=""),AND('FIN1-SOURCE'!CD91="K",'FIN1-SOURCE'!CD96="K"),OR('FIN1-SOURCE'!CD91="O",'FIN1-SOURCE'!CD96="O")),"",SUM('FIN1-SOURCE'!CC91,'FIN1-SOURCE'!CC96))</f>
        <v/>
      </c>
      <c r="I1994" s="280" t="str">
        <f>IF(AND(OR(AND('FIN1-SOURCE'!CD91="O",'FIN1-SOURCE'!CD96="O"),AND('FIN1-SOURCE'!CD91="K",'FIN1-SOURCE'!CD96="K")),SUM('FIN1-SOURCE'!CC91,'FIN1-SOURCE'!CC96)=0,ISNUMBER('FIN1-SOURCE'!CC97)),"",IF(OR('FIN1-SOURCE'!CD91="O",'FIN1-SOURCE'!CD96="O"),"O",IF(AND('FIN1-SOURCE'!CD91='FIN1-SOURCE'!CD96,OR('FIN1-SOURCE'!CD91="K",'FIN1-SOURCE'!CD91="W",'FIN1-SOURCE'!CD91="M")), UPPER('FIN1-SOURCE'!CD91),"")))</f>
        <v/>
      </c>
      <c r="J1994" s="281" t="s">
        <v>711</v>
      </c>
      <c r="K1994" s="280" t="str">
        <f>IF(AND(ISBLANK('FIN1-SOURCE'!CC97),$L$1994&lt;&gt;"M"),"",'FIN1-SOURCE'!CC97)</f>
        <v/>
      </c>
      <c r="L1994" s="280" t="str">
        <f>IF(ISBLANK('FIN1-SOURCE'!CD97),"",'FIN1-SOURCE'!CD97)</f>
        <v/>
      </c>
      <c r="M1994" s="257" t="str">
        <f t="shared" si="32"/>
        <v>OK</v>
      </c>
      <c r="N1994" s="15"/>
    </row>
    <row r="1995" spans="1:14" ht="33.75" x14ac:dyDescent="0.25">
      <c r="A1995" s="257" t="s">
        <v>834</v>
      </c>
      <c r="B1995" s="257" t="s">
        <v>4380</v>
      </c>
      <c r="C1995" s="257" t="s">
        <v>688</v>
      </c>
      <c r="D1995" s="277" t="s">
        <v>4381</v>
      </c>
      <c r="E1995" s="278" t="s">
        <v>711</v>
      </c>
      <c r="F1995" s="279" t="s">
        <v>688</v>
      </c>
      <c r="G1995" s="277" t="s">
        <v>4382</v>
      </c>
      <c r="H1995" s="280" t="str">
        <f>IF(OR(AND('FIN1-SOURCE'!BW98="",'FIN1-SOURCE'!BX98=""),AND('FIN1-SOURCE'!BZ98="",'FIN1-SOURCE'!CA98=""),AND('FIN1-SOURCE'!BX98="K",'FIN1-SOURCE'!CA98="K"),OR('FIN1-SOURCE'!BX98="O",'FIN1-SOURCE'!CA98="O")),"",SUM('FIN1-SOURCE'!BW98,'FIN1-SOURCE'!BZ98))</f>
        <v/>
      </c>
      <c r="I1995" s="280" t="str">
        <f xml:space="preserve"> IF(AND(OR(AND('FIN1-SOURCE'!BX98="O",'FIN1-SOURCE'!CA98="O"),AND('FIN1-SOURCE'!BX98="K",'FIN1-SOURCE'!CA98="K")),SUM('FIN1-SOURCE'!BW98,'FIN1-SOURCE'!BZ98)=0,ISNUMBER('FIN1-SOURCE'!CC98)),"",IF(OR('FIN1-SOURCE'!BX98="O",'FIN1-SOURCE'!CA98="O"),"O",IF(AND('FIN1-SOURCE'!BX98='FIN1-SOURCE'!CA98,OR('FIN1-SOURCE'!BX98="K",'FIN1-SOURCE'!BX98="W",'FIN1-SOURCE'!BX98="M")),UPPER( 'FIN1-SOURCE'!BX98),"")))</f>
        <v/>
      </c>
      <c r="J1995" s="281" t="s">
        <v>711</v>
      </c>
      <c r="K1995" s="280" t="str">
        <f>IF(AND(ISBLANK('FIN1-SOURCE'!CC98),$L$1995&lt;&gt;"M"),"",'FIN1-SOURCE'!CC98)</f>
        <v/>
      </c>
      <c r="L1995" s="280" t="str">
        <f>IF(ISBLANK('FIN1-SOURCE'!CD98),"",'FIN1-SOURCE'!CD98)</f>
        <v/>
      </c>
      <c r="M1995" s="257" t="str">
        <f t="shared" si="32"/>
        <v>OK</v>
      </c>
      <c r="N1995" s="15"/>
    </row>
    <row r="1996" spans="1:14" ht="33.75" x14ac:dyDescent="0.25">
      <c r="A1996" s="257" t="s">
        <v>834</v>
      </c>
      <c r="B1996" s="257" t="s">
        <v>4383</v>
      </c>
      <c r="C1996" s="257" t="s">
        <v>688</v>
      </c>
      <c r="D1996" s="277" t="s">
        <v>4384</v>
      </c>
      <c r="E1996" s="278" t="s">
        <v>711</v>
      </c>
      <c r="F1996" s="279" t="s">
        <v>688</v>
      </c>
      <c r="G1996" s="277" t="s">
        <v>4385</v>
      </c>
      <c r="H1996" s="280" t="str">
        <f>IF(OR(AND('FIN1-SOURCE'!BW99="",'FIN1-SOURCE'!BX99=""),AND('FIN1-SOURCE'!BZ99="",'FIN1-SOURCE'!CA99=""),AND('FIN1-SOURCE'!BX99="K",'FIN1-SOURCE'!CA99="K"),OR('FIN1-SOURCE'!BX99="O",'FIN1-SOURCE'!CA99="O")),"",SUM('FIN1-SOURCE'!BW99,'FIN1-SOURCE'!BZ99))</f>
        <v/>
      </c>
      <c r="I1996" s="280" t="str">
        <f xml:space="preserve"> IF(AND(OR(AND('FIN1-SOURCE'!BX99="O",'FIN1-SOURCE'!CA99="O"),AND('FIN1-SOURCE'!BX99="K",'FIN1-SOURCE'!CA99="K")),SUM('FIN1-SOURCE'!BW99,'FIN1-SOURCE'!BZ99)=0,ISNUMBER('FIN1-SOURCE'!CC99)),"",IF(OR('FIN1-SOURCE'!BX99="O",'FIN1-SOURCE'!CA99="O"),"O",IF(AND('FIN1-SOURCE'!BX99='FIN1-SOURCE'!CA99,OR('FIN1-SOURCE'!BX99="K",'FIN1-SOURCE'!BX99="W",'FIN1-SOURCE'!BX99="M")),UPPER( 'FIN1-SOURCE'!BX99),"")))</f>
        <v/>
      </c>
      <c r="J1996" s="281" t="s">
        <v>711</v>
      </c>
      <c r="K1996" s="280" t="str">
        <f>IF(AND(ISBLANK('FIN1-SOURCE'!CC99),$L$1996&lt;&gt;"M"),"",'FIN1-SOURCE'!CC99)</f>
        <v/>
      </c>
      <c r="L1996" s="280" t="str">
        <f>IF(ISBLANK('FIN1-SOURCE'!CD99),"",'FIN1-SOURCE'!CD99)</f>
        <v/>
      </c>
      <c r="M1996" s="257" t="str">
        <f t="shared" si="32"/>
        <v>OK</v>
      </c>
      <c r="N1996" s="15"/>
    </row>
    <row r="1997" spans="1:14" ht="33.75" x14ac:dyDescent="0.25">
      <c r="A1997" s="257" t="s">
        <v>834</v>
      </c>
      <c r="B1997" s="257" t="s">
        <v>8424</v>
      </c>
      <c r="C1997" s="257" t="s">
        <v>688</v>
      </c>
      <c r="D1997" s="277" t="s">
        <v>8425</v>
      </c>
      <c r="E1997" s="278" t="s">
        <v>711</v>
      </c>
      <c r="F1997" s="279" t="s">
        <v>688</v>
      </c>
      <c r="G1997" s="277" t="s">
        <v>4386</v>
      </c>
      <c r="H1997" s="280" t="str">
        <f>IF(OR(AND('FIN1-SOURCE'!BW100="",'FIN1-SOURCE'!BX100=""),AND('FIN1-SOURCE'!BZ100="",'FIN1-SOURCE'!CA100=""),AND('FIN1-SOURCE'!BX100="K",'FIN1-SOURCE'!CA100="K"),OR('FIN1-SOURCE'!BX100="O",'FIN1-SOURCE'!CA100="O")),"",SUM('FIN1-SOURCE'!BW100,'FIN1-SOURCE'!BZ100))</f>
        <v/>
      </c>
      <c r="I1997" s="280" t="str">
        <f xml:space="preserve"> IF(AND(OR(AND('FIN1-SOURCE'!BX100="O",'FIN1-SOURCE'!CA100="O"),AND('FIN1-SOURCE'!BX100="K",'FIN1-SOURCE'!CA100="K")),SUM('FIN1-SOURCE'!BW100,'FIN1-SOURCE'!BZ100)=0,ISNUMBER('FIN1-SOURCE'!CC100)),"",IF(OR('FIN1-SOURCE'!BX100="O",'FIN1-SOURCE'!CA100="O"),"O",IF(AND('FIN1-SOURCE'!BX100='FIN1-SOURCE'!CA100,OR('FIN1-SOURCE'!BX100="K",'FIN1-SOURCE'!BX100="W",'FIN1-SOURCE'!BX100="M")),UPPER( 'FIN1-SOURCE'!BX100),"")))</f>
        <v/>
      </c>
      <c r="J1997" s="281" t="s">
        <v>711</v>
      </c>
      <c r="K1997" s="280" t="str">
        <f>IF(AND(ISBLANK('FIN1-SOURCE'!CC100),$L$1997&lt;&gt;"M"),"",'FIN1-SOURCE'!CC100)</f>
        <v/>
      </c>
      <c r="L1997" s="280" t="str">
        <f>IF(ISBLANK('FIN1-SOURCE'!CD100),"",'FIN1-SOURCE'!CD100)</f>
        <v/>
      </c>
      <c r="M1997" s="257" t="str">
        <f t="shared" si="32"/>
        <v>OK</v>
      </c>
      <c r="N1997" s="15"/>
    </row>
    <row r="1998" spans="1:14" ht="33.75" x14ac:dyDescent="0.25">
      <c r="A1998" s="257" t="s">
        <v>834</v>
      </c>
      <c r="B1998" s="257" t="s">
        <v>8426</v>
      </c>
      <c r="C1998" s="257" t="s">
        <v>688</v>
      </c>
      <c r="D1998" s="277" t="s">
        <v>8427</v>
      </c>
      <c r="E1998" s="278" t="s">
        <v>711</v>
      </c>
      <c r="F1998" s="279" t="s">
        <v>688</v>
      </c>
      <c r="G1998" s="277" t="s">
        <v>4387</v>
      </c>
      <c r="H1998" s="280" t="str">
        <f>IF(OR(AND('FIN1-SOURCE'!CC99="",'FIN1-SOURCE'!CD99=""),AND('FIN1-SOURCE'!CC100="",'FIN1-SOURCE'!CD100=""),AND('FIN1-SOURCE'!CD99="K",'FIN1-SOURCE'!CD100="K"),OR('FIN1-SOURCE'!CD99="O",'FIN1-SOURCE'!CD100="O")),"",SUM('FIN1-SOURCE'!CC99,'FIN1-SOURCE'!CC100))</f>
        <v/>
      </c>
      <c r="I1998" s="280" t="str">
        <f>IF(AND(OR(AND('FIN1-SOURCE'!CD99="O",'FIN1-SOURCE'!CD100="O"),AND('FIN1-SOURCE'!CD99="K",'FIN1-SOURCE'!CD100="K")),SUM('FIN1-SOURCE'!CC99,'FIN1-SOURCE'!CC100)=0,ISNUMBER('FIN1-SOURCE'!CC101)),"",IF(OR('FIN1-SOURCE'!CD99="O",'FIN1-SOURCE'!CD100="O"),"O",IF(AND('FIN1-SOURCE'!CD99='FIN1-SOURCE'!CD100,OR('FIN1-SOURCE'!CD99="K",'FIN1-SOURCE'!CD99="W",'FIN1-SOURCE'!CD99="M")), UPPER('FIN1-SOURCE'!CD99),"")))</f>
        <v/>
      </c>
      <c r="J1998" s="281" t="s">
        <v>711</v>
      </c>
      <c r="K1998" s="280" t="str">
        <f>IF(AND(ISBLANK('FIN1-SOURCE'!CC101),$L$1998&lt;&gt;"M"),"",'FIN1-SOURCE'!CC101)</f>
        <v/>
      </c>
      <c r="L1998" s="280" t="str">
        <f>IF(ISBLANK('FIN1-SOURCE'!CD101),"",'FIN1-SOURCE'!CD101)</f>
        <v/>
      </c>
      <c r="M1998" s="257" t="str">
        <f t="shared" si="32"/>
        <v>OK</v>
      </c>
      <c r="N1998" s="15"/>
    </row>
    <row r="1999" spans="1:14" ht="33.75" x14ac:dyDescent="0.25">
      <c r="A1999" s="257" t="s">
        <v>834</v>
      </c>
      <c r="B1999" s="257" t="s">
        <v>8428</v>
      </c>
      <c r="C1999" s="257" t="s">
        <v>688</v>
      </c>
      <c r="D1999" s="277" t="s">
        <v>8429</v>
      </c>
      <c r="E1999" s="278" t="s">
        <v>711</v>
      </c>
      <c r="F1999" s="279" t="s">
        <v>688</v>
      </c>
      <c r="G1999" s="277" t="s">
        <v>4388</v>
      </c>
      <c r="H1999" s="280" t="str">
        <f>IF(OR(AND('FIN1-SOURCE'!CC98="",'FIN1-SOURCE'!CD98=""),AND('FIN1-SOURCE'!CC101="",'FIN1-SOURCE'!CD101=""),AND('FIN1-SOURCE'!CD98="K",'FIN1-SOURCE'!CD101="K"),OR('FIN1-SOURCE'!CD98="O",'FIN1-SOURCE'!CD101="O")),"",SUM('FIN1-SOURCE'!CC98,'FIN1-SOURCE'!CC101))</f>
        <v/>
      </c>
      <c r="I1999" s="280" t="str">
        <f>IF(AND(OR(AND('FIN1-SOURCE'!CD98="O",'FIN1-SOURCE'!CD101="O"),AND('FIN1-SOURCE'!CD98="K",'FIN1-SOURCE'!CD101="K")),SUM('FIN1-SOURCE'!CC98,'FIN1-SOURCE'!CC101)=0,ISNUMBER('FIN1-SOURCE'!CC102)),"",IF(OR('FIN1-SOURCE'!CD98="O",'FIN1-SOURCE'!CD101="O"),"O",IF(AND('FIN1-SOURCE'!CD98='FIN1-SOURCE'!CD101,OR('FIN1-SOURCE'!CD98="K",'FIN1-SOURCE'!CD98="W",'FIN1-SOURCE'!CD98="M")), UPPER('FIN1-SOURCE'!CD98),"")))</f>
        <v/>
      </c>
      <c r="J1999" s="281" t="s">
        <v>711</v>
      </c>
      <c r="K1999" s="280" t="str">
        <f>IF(AND(ISBLANK('FIN1-SOURCE'!CC102),$L$1999&lt;&gt;"M"),"",'FIN1-SOURCE'!CC102)</f>
        <v/>
      </c>
      <c r="L1999" s="280" t="str">
        <f>IF(ISBLANK('FIN1-SOURCE'!CD102),"",'FIN1-SOURCE'!CD102)</f>
        <v/>
      </c>
      <c r="M1999" s="257" t="str">
        <f t="shared" si="32"/>
        <v>OK</v>
      </c>
      <c r="N1999" s="15"/>
    </row>
    <row r="2000" spans="1:14" ht="33.75" x14ac:dyDescent="0.25">
      <c r="A2000" s="257" t="s">
        <v>834</v>
      </c>
      <c r="B2000" s="257" t="s">
        <v>4389</v>
      </c>
      <c r="C2000" s="257" t="s">
        <v>688</v>
      </c>
      <c r="D2000" s="277" t="s">
        <v>4390</v>
      </c>
      <c r="E2000" s="278" t="s">
        <v>711</v>
      </c>
      <c r="F2000" s="279" t="s">
        <v>688</v>
      </c>
      <c r="G2000" s="277" t="s">
        <v>4391</v>
      </c>
      <c r="H2000" s="280" t="str">
        <f>IF(OR(AND('FIN1-SOURCE'!BW103="",'FIN1-SOURCE'!BX103=""),AND('FIN1-SOURCE'!BZ103="",'FIN1-SOURCE'!CA103=""),AND('FIN1-SOURCE'!BX103="K",'FIN1-SOURCE'!CA103="K"),OR('FIN1-SOURCE'!BX103="O",'FIN1-SOURCE'!CA103="O")),"",SUM('FIN1-SOURCE'!BW103,'FIN1-SOURCE'!BZ103))</f>
        <v/>
      </c>
      <c r="I2000" s="280" t="str">
        <f xml:space="preserve"> IF(AND(OR(AND('FIN1-SOURCE'!BX103="O",'FIN1-SOURCE'!CA103="O"),AND('FIN1-SOURCE'!BX103="K",'FIN1-SOURCE'!CA103="K")),SUM('FIN1-SOURCE'!BW103,'FIN1-SOURCE'!BZ103)=0,ISNUMBER('FIN1-SOURCE'!CC103)),"",IF(OR('FIN1-SOURCE'!BX103="O",'FIN1-SOURCE'!CA103="O"),"O",IF(AND('FIN1-SOURCE'!BX103='FIN1-SOURCE'!CA103,OR('FIN1-SOURCE'!BX103="K",'FIN1-SOURCE'!BX103="W",'FIN1-SOURCE'!BX103="M")),UPPER( 'FIN1-SOURCE'!BX103),"")))</f>
        <v/>
      </c>
      <c r="J2000" s="281" t="s">
        <v>711</v>
      </c>
      <c r="K2000" s="280" t="str">
        <f>IF(AND(ISBLANK('FIN1-SOURCE'!CC103),$L$2000&lt;&gt;"M"),"",'FIN1-SOURCE'!CC103)</f>
        <v/>
      </c>
      <c r="L2000" s="280" t="str">
        <f>IF(ISBLANK('FIN1-SOURCE'!CD103),"",'FIN1-SOURCE'!CD103)</f>
        <v/>
      </c>
      <c r="M2000" s="257" t="str">
        <f t="shared" si="32"/>
        <v>OK</v>
      </c>
      <c r="N2000" s="15"/>
    </row>
    <row r="2001" spans="1:14" ht="33.75" x14ac:dyDescent="0.25">
      <c r="A2001" s="257" t="s">
        <v>834</v>
      </c>
      <c r="B2001" s="257" t="s">
        <v>4392</v>
      </c>
      <c r="C2001" s="257" t="s">
        <v>688</v>
      </c>
      <c r="D2001" s="277" t="s">
        <v>4393</v>
      </c>
      <c r="E2001" s="278" t="s">
        <v>711</v>
      </c>
      <c r="F2001" s="279" t="s">
        <v>688</v>
      </c>
      <c r="G2001" s="277" t="s">
        <v>4394</v>
      </c>
      <c r="H2001" s="280" t="str">
        <f>IF(OR(AND('FIN1-SOURCE'!BW104="",'FIN1-SOURCE'!BX104=""),AND('FIN1-SOURCE'!BZ104="",'FIN1-SOURCE'!CA104=""),AND('FIN1-SOURCE'!BX104="K",'FIN1-SOURCE'!CA104="K"),OR('FIN1-SOURCE'!BX104="O",'FIN1-SOURCE'!CA104="O")),"",SUM('FIN1-SOURCE'!BW104,'FIN1-SOURCE'!BZ104))</f>
        <v/>
      </c>
      <c r="I2001" s="280" t="str">
        <f xml:space="preserve"> IF(AND(OR(AND('FIN1-SOURCE'!BX104="O",'FIN1-SOURCE'!CA104="O"),AND('FIN1-SOURCE'!BX104="K",'FIN1-SOURCE'!CA104="K")),SUM('FIN1-SOURCE'!BW104,'FIN1-SOURCE'!BZ104)=0,ISNUMBER('FIN1-SOURCE'!CC104)),"",IF(OR('FIN1-SOURCE'!BX104="O",'FIN1-SOURCE'!CA104="O"),"O",IF(AND('FIN1-SOURCE'!BX104='FIN1-SOURCE'!CA104,OR('FIN1-SOURCE'!BX104="K",'FIN1-SOURCE'!BX104="W",'FIN1-SOURCE'!BX104="M")),UPPER( 'FIN1-SOURCE'!BX104),"")))</f>
        <v/>
      </c>
      <c r="J2001" s="281" t="s">
        <v>711</v>
      </c>
      <c r="K2001" s="280" t="str">
        <f>IF(AND(ISBLANK('FIN1-SOURCE'!CC104),$L$2001&lt;&gt;"M"),"",'FIN1-SOURCE'!CC104)</f>
        <v/>
      </c>
      <c r="L2001" s="280" t="str">
        <f>IF(ISBLANK('FIN1-SOURCE'!CD104),"",'FIN1-SOURCE'!CD104)</f>
        <v/>
      </c>
      <c r="M2001" s="257" t="str">
        <f t="shared" si="32"/>
        <v>OK</v>
      </c>
      <c r="N2001" s="15"/>
    </row>
    <row r="2002" spans="1:14" ht="33.75" x14ac:dyDescent="0.25">
      <c r="A2002" s="257" t="s">
        <v>834</v>
      </c>
      <c r="B2002" s="257" t="s">
        <v>4395</v>
      </c>
      <c r="C2002" s="257" t="s">
        <v>688</v>
      </c>
      <c r="D2002" s="277" t="s">
        <v>4396</v>
      </c>
      <c r="E2002" s="278" t="s">
        <v>711</v>
      </c>
      <c r="F2002" s="279" t="s">
        <v>688</v>
      </c>
      <c r="G2002" s="277" t="s">
        <v>4397</v>
      </c>
      <c r="H2002" s="280" t="str">
        <f>IF(OR(AND('FIN1-SOURCE'!BW105="",'FIN1-SOURCE'!BX105=""),AND('FIN1-SOURCE'!BZ105="",'FIN1-SOURCE'!CA105=""),AND('FIN1-SOURCE'!BX105="K",'FIN1-SOURCE'!CA105="K"),OR('FIN1-SOURCE'!BX105="O",'FIN1-SOURCE'!CA105="O")),"",SUM('FIN1-SOURCE'!BW105,'FIN1-SOURCE'!BZ105))</f>
        <v/>
      </c>
      <c r="I2002" s="280" t="str">
        <f xml:space="preserve"> IF(AND(OR(AND('FIN1-SOURCE'!BX105="O",'FIN1-SOURCE'!CA105="O"),AND('FIN1-SOURCE'!BX105="K",'FIN1-SOURCE'!CA105="K")),SUM('FIN1-SOURCE'!BW105,'FIN1-SOURCE'!BZ105)=0,ISNUMBER('FIN1-SOURCE'!CC105)),"",IF(OR('FIN1-SOURCE'!BX105="O",'FIN1-SOURCE'!CA105="O"),"O",IF(AND('FIN1-SOURCE'!BX105='FIN1-SOURCE'!CA105,OR('FIN1-SOURCE'!BX105="K",'FIN1-SOURCE'!BX105="W",'FIN1-SOURCE'!BX105="M")),UPPER( 'FIN1-SOURCE'!BX105),"")))</f>
        <v/>
      </c>
      <c r="J2002" s="281" t="s">
        <v>711</v>
      </c>
      <c r="K2002" s="280" t="str">
        <f>IF(AND(ISBLANK('FIN1-SOURCE'!CC105),$L$2002&lt;&gt;"M"),"",'FIN1-SOURCE'!CC105)</f>
        <v/>
      </c>
      <c r="L2002" s="280" t="str">
        <f>IF(ISBLANK('FIN1-SOURCE'!CD105),"",'FIN1-SOURCE'!CD105)</f>
        <v/>
      </c>
      <c r="M2002" s="257" t="str">
        <f t="shared" si="32"/>
        <v>OK</v>
      </c>
      <c r="N2002" s="15"/>
    </row>
    <row r="2003" spans="1:14" ht="33.75" x14ac:dyDescent="0.25">
      <c r="A2003" s="257" t="s">
        <v>834</v>
      </c>
      <c r="B2003" s="257" t="s">
        <v>8430</v>
      </c>
      <c r="C2003" s="257" t="s">
        <v>688</v>
      </c>
      <c r="D2003" s="277" t="s">
        <v>8431</v>
      </c>
      <c r="E2003" s="278" t="s">
        <v>711</v>
      </c>
      <c r="F2003" s="279" t="s">
        <v>688</v>
      </c>
      <c r="G2003" s="277" t="s">
        <v>4398</v>
      </c>
      <c r="H2003" s="280" t="str">
        <f>IF(OR(AND('FIN1-SOURCE'!BW106="",'FIN1-SOURCE'!BX106=""),AND('FIN1-SOURCE'!BZ106="",'FIN1-SOURCE'!CA106=""),AND('FIN1-SOURCE'!BX106="K",'FIN1-SOURCE'!CA106="K"),OR('FIN1-SOURCE'!BX106="O",'FIN1-SOURCE'!CA106="O")),"",SUM('FIN1-SOURCE'!BW106,'FIN1-SOURCE'!BZ106))</f>
        <v/>
      </c>
      <c r="I2003" s="280" t="str">
        <f xml:space="preserve"> IF(AND(OR(AND('FIN1-SOURCE'!BX106="O",'FIN1-SOURCE'!CA106="O"),AND('FIN1-SOURCE'!BX106="K",'FIN1-SOURCE'!CA106="K")),SUM('FIN1-SOURCE'!BW106,'FIN1-SOURCE'!BZ106)=0,ISNUMBER('FIN1-SOURCE'!CC106)),"",IF(OR('FIN1-SOURCE'!BX106="O",'FIN1-SOURCE'!CA106="O"),"O",IF(AND('FIN1-SOURCE'!BX106='FIN1-SOURCE'!CA106,OR('FIN1-SOURCE'!BX106="K",'FIN1-SOURCE'!BX106="W",'FIN1-SOURCE'!BX106="M")),UPPER( 'FIN1-SOURCE'!BX106),"")))</f>
        <v/>
      </c>
      <c r="J2003" s="281" t="s">
        <v>711</v>
      </c>
      <c r="K2003" s="280" t="str">
        <f>IF(AND(ISBLANK('FIN1-SOURCE'!CC106),$L$2003&lt;&gt;"M"),"",'FIN1-SOURCE'!CC106)</f>
        <v/>
      </c>
      <c r="L2003" s="280" t="str">
        <f>IF(ISBLANK('FIN1-SOURCE'!CD106),"",'FIN1-SOURCE'!CD106)</f>
        <v/>
      </c>
      <c r="M2003" s="257" t="str">
        <f t="shared" si="32"/>
        <v>OK</v>
      </c>
      <c r="N2003" s="15"/>
    </row>
    <row r="2004" spans="1:14" ht="45" x14ac:dyDescent="0.25">
      <c r="A2004" s="257" t="s">
        <v>834</v>
      </c>
      <c r="B2004" s="257" t="s">
        <v>8432</v>
      </c>
      <c r="C2004" s="257" t="s">
        <v>688</v>
      </c>
      <c r="D2004" s="277" t="s">
        <v>8433</v>
      </c>
      <c r="E2004" s="278" t="s">
        <v>711</v>
      </c>
      <c r="F2004" s="279" t="s">
        <v>688</v>
      </c>
      <c r="G2004" s="277" t="s">
        <v>4399</v>
      </c>
      <c r="H2004" s="280" t="str">
        <f>IF(OR(AND('FIN1-SOURCE'!CC104="",'FIN1-SOURCE'!CD104=""),AND('FIN1-SOURCE'!CC105="",'FIN1-SOURCE'!CD105=""),AND('FIN1-SOURCE'!CC106="",'FIN1-SOURCE'!CD106=""),AND('FIN1-SOURCE'!CD104="K",'FIN1-SOURCE'!CD105="K",'FIN1-SOURCE'!CD106="K"),OR('FIN1-SOURCE'!CD104="O",'FIN1-SOURCE'!CD105="O",'FIN1-SOURCE'!CD106="O")),"",SUM('FIN1-SOURCE'!CC104,'FIN1-SOURCE'!CC105,'FIN1-SOURCE'!CC106))</f>
        <v/>
      </c>
      <c r="I2004" s="280" t="str">
        <f>IF(AND(OR(AND('FIN1-SOURCE'!CD104="O",'FIN1-SOURCE'!CD105="O",'FIN1-SOURCE'!CD106="O"),AND('FIN1-SOURCE'!CD104="K",'FIN1-SOURCE'!CD105="K",'FIN1-SOURCE'!CD106="K")),SUM('FIN1-SOURCE'!CC104,'FIN1-SOURCE'!CC105,'FIN1-SOURCE'!CC106)=0,ISNUMBER('FIN1-SOURCE'!CC107)),"",IF(OR('FIN1-SOURCE'!CD104="O",'FIN1-SOURCE'!CD105="O",'FIN1-SOURCE'!CD106="O"),"O",IF(AND('FIN1-SOURCE'!CD104='FIN1-SOURCE'!CD105,'FIN1-SOURCE'!CD105='FIN1-SOURCE'!CD106,OR('FIN1-SOURCE'!CD104="K",'FIN1-SOURCE'!CD104="W",'FIN1-SOURCE'!CD104="M")), UPPER('FIN1-SOURCE'!CD104),"")))</f>
        <v/>
      </c>
      <c r="J2004" s="281" t="s">
        <v>711</v>
      </c>
      <c r="K2004" s="280" t="str">
        <f>IF(AND(ISBLANK('FIN1-SOURCE'!CC107),$L$2004&lt;&gt;"M"),"",'FIN1-SOURCE'!CC107)</f>
        <v/>
      </c>
      <c r="L2004" s="280" t="str">
        <f>IF(ISBLANK('FIN1-SOURCE'!CD107),"",'FIN1-SOURCE'!CD107)</f>
        <v/>
      </c>
      <c r="M2004" s="257" t="str">
        <f t="shared" si="32"/>
        <v>OK</v>
      </c>
      <c r="N2004" s="15"/>
    </row>
    <row r="2005" spans="1:14" ht="33.75" x14ac:dyDescent="0.25">
      <c r="A2005" s="257" t="s">
        <v>834</v>
      </c>
      <c r="B2005" s="257" t="s">
        <v>8434</v>
      </c>
      <c r="C2005" s="257" t="s">
        <v>688</v>
      </c>
      <c r="D2005" s="277" t="s">
        <v>8435</v>
      </c>
      <c r="E2005" s="278" t="s">
        <v>711</v>
      </c>
      <c r="F2005" s="279" t="s">
        <v>688</v>
      </c>
      <c r="G2005" s="277" t="s">
        <v>4400</v>
      </c>
      <c r="H2005" s="280" t="str">
        <f>IF(OR(AND('FIN1-SOURCE'!CC102="",'FIN1-SOURCE'!CD102=""),AND('FIN1-SOURCE'!CC107="",'FIN1-SOURCE'!CD107=""),AND('FIN1-SOURCE'!CD102="K",'FIN1-SOURCE'!CD107="K"),OR('FIN1-SOURCE'!CD102="O",'FIN1-SOURCE'!CD107="O")),"",SUM('FIN1-SOURCE'!CC102,'FIN1-SOURCE'!CC107))</f>
        <v/>
      </c>
      <c r="I2005" s="280" t="str">
        <f>IF(AND(OR(AND('FIN1-SOURCE'!CD102="O",'FIN1-SOURCE'!CD107="O"),AND('FIN1-SOURCE'!CD102="K",'FIN1-SOURCE'!CD107="K")),SUM('FIN1-SOURCE'!CC102,'FIN1-SOURCE'!CC107)=0,ISNUMBER('FIN1-SOURCE'!CC108)),"",IF(OR('FIN1-SOURCE'!CD102="O",'FIN1-SOURCE'!CD107="O"),"O",IF(AND('FIN1-SOURCE'!CD102='FIN1-SOURCE'!CD107,OR('FIN1-SOURCE'!CD102="K",'FIN1-SOURCE'!CD102="W",'FIN1-SOURCE'!CD102="M")), UPPER('FIN1-SOURCE'!CD102),"")))</f>
        <v/>
      </c>
      <c r="J2005" s="281" t="s">
        <v>711</v>
      </c>
      <c r="K2005" s="280" t="str">
        <f>IF(AND(ISBLANK('FIN1-SOURCE'!CC108),$L$2005&lt;&gt;"M"),"",'FIN1-SOURCE'!CC108)</f>
        <v/>
      </c>
      <c r="L2005" s="280" t="str">
        <f>IF(ISBLANK('FIN1-SOURCE'!CD108),"",'FIN1-SOURCE'!CD108)</f>
        <v/>
      </c>
      <c r="M2005" s="257" t="str">
        <f t="shared" si="32"/>
        <v>OK</v>
      </c>
      <c r="N2005" s="15"/>
    </row>
    <row r="2006" spans="1:14" ht="33.75" x14ac:dyDescent="0.25">
      <c r="A2006" s="257" t="s">
        <v>834</v>
      </c>
      <c r="B2006" s="257" t="s">
        <v>4401</v>
      </c>
      <c r="C2006" s="257" t="s">
        <v>688</v>
      </c>
      <c r="D2006" s="277" t="s">
        <v>4402</v>
      </c>
      <c r="E2006" s="278" t="s">
        <v>711</v>
      </c>
      <c r="F2006" s="279" t="s">
        <v>688</v>
      </c>
      <c r="G2006" s="277" t="s">
        <v>4403</v>
      </c>
      <c r="H2006" s="280" t="str">
        <f>IF(OR(AND('FIN1-SOURCE'!BW109="",'FIN1-SOURCE'!BX109=""),AND('FIN1-SOURCE'!BZ109="",'FIN1-SOURCE'!CA109=""),AND('FIN1-SOURCE'!BX109="K",'FIN1-SOURCE'!CA109="K"),OR('FIN1-SOURCE'!BX109="O",'FIN1-SOURCE'!CA109="O")),"",SUM('FIN1-SOURCE'!BW109,'FIN1-SOURCE'!BZ109))</f>
        <v/>
      </c>
      <c r="I2006" s="280" t="str">
        <f xml:space="preserve"> IF(AND(OR(AND('FIN1-SOURCE'!BX109="O",'FIN1-SOURCE'!CA109="O"),AND('FIN1-SOURCE'!BX109="K",'FIN1-SOURCE'!CA109="K")),SUM('FIN1-SOURCE'!BW109,'FIN1-SOURCE'!BZ109)=0,ISNUMBER('FIN1-SOURCE'!CC109)),"",IF(OR('FIN1-SOURCE'!BX109="O",'FIN1-SOURCE'!CA109="O"),"O",IF(AND('FIN1-SOURCE'!BX109='FIN1-SOURCE'!CA109,OR('FIN1-SOURCE'!BX109="K",'FIN1-SOURCE'!BX109="W",'FIN1-SOURCE'!BX109="M")),UPPER( 'FIN1-SOURCE'!BX109),"")))</f>
        <v/>
      </c>
      <c r="J2006" s="281" t="s">
        <v>711</v>
      </c>
      <c r="K2006" s="280" t="str">
        <f>IF(AND(ISBLANK('FIN1-SOURCE'!CC109),$L$2006&lt;&gt;"M"),"",'FIN1-SOURCE'!CC109)</f>
        <v/>
      </c>
      <c r="L2006" s="280" t="str">
        <f>IF(ISBLANK('FIN1-SOURCE'!CD109),"",'FIN1-SOURCE'!CD109)</f>
        <v/>
      </c>
      <c r="M2006" s="257" t="str">
        <f t="shared" si="32"/>
        <v>OK</v>
      </c>
      <c r="N2006" s="15"/>
    </row>
    <row r="2007" spans="1:14" ht="33.75" x14ac:dyDescent="0.25">
      <c r="A2007" s="257" t="s">
        <v>834</v>
      </c>
      <c r="B2007" s="257" t="s">
        <v>4404</v>
      </c>
      <c r="C2007" s="257" t="s">
        <v>688</v>
      </c>
      <c r="D2007" s="277" t="s">
        <v>4405</v>
      </c>
      <c r="E2007" s="278" t="s">
        <v>711</v>
      </c>
      <c r="F2007" s="279" t="s">
        <v>688</v>
      </c>
      <c r="G2007" s="277" t="s">
        <v>4406</v>
      </c>
      <c r="H2007" s="280" t="str">
        <f>IF(OR(AND('FIN1-SOURCE'!BW110="",'FIN1-SOURCE'!BX110=""),AND('FIN1-SOURCE'!BZ110="",'FIN1-SOURCE'!CA110=""),AND('FIN1-SOURCE'!BX110="K",'FIN1-SOURCE'!CA110="K"),OR('FIN1-SOURCE'!BX110="O",'FIN1-SOURCE'!CA110="O")),"",SUM('FIN1-SOURCE'!BW110,'FIN1-SOURCE'!BZ110))</f>
        <v/>
      </c>
      <c r="I2007" s="280" t="str">
        <f xml:space="preserve"> IF(AND(OR(AND('FIN1-SOURCE'!BX110="O",'FIN1-SOURCE'!CA110="O"),AND('FIN1-SOURCE'!BX110="K",'FIN1-SOURCE'!CA110="K")),SUM('FIN1-SOURCE'!BW110,'FIN1-SOURCE'!BZ110)=0,ISNUMBER('FIN1-SOURCE'!CC110)),"",IF(OR('FIN1-SOURCE'!BX110="O",'FIN1-SOURCE'!CA110="O"),"O",IF(AND('FIN1-SOURCE'!BX110='FIN1-SOURCE'!CA110,OR('FIN1-SOURCE'!BX110="K",'FIN1-SOURCE'!BX110="W",'FIN1-SOURCE'!BX110="M")),UPPER( 'FIN1-SOURCE'!BX110),"")))</f>
        <v/>
      </c>
      <c r="J2007" s="281" t="s">
        <v>711</v>
      </c>
      <c r="K2007" s="280" t="str">
        <f>IF(AND(ISBLANK('FIN1-SOURCE'!CC110),$L$2007&lt;&gt;"M"),"",'FIN1-SOURCE'!CC110)</f>
        <v/>
      </c>
      <c r="L2007" s="280" t="str">
        <f>IF(ISBLANK('FIN1-SOURCE'!CD110),"",'FIN1-SOURCE'!CD110)</f>
        <v/>
      </c>
      <c r="M2007" s="257" t="str">
        <f t="shared" si="32"/>
        <v>OK</v>
      </c>
      <c r="N2007" s="15"/>
    </row>
    <row r="2008" spans="1:14" ht="33.75" x14ac:dyDescent="0.25">
      <c r="A2008" s="257" t="s">
        <v>834</v>
      </c>
      <c r="B2008" s="257" t="s">
        <v>8436</v>
      </c>
      <c r="C2008" s="257" t="s">
        <v>688</v>
      </c>
      <c r="D2008" s="277" t="s">
        <v>8437</v>
      </c>
      <c r="E2008" s="278" t="s">
        <v>711</v>
      </c>
      <c r="F2008" s="279" t="s">
        <v>688</v>
      </c>
      <c r="G2008" s="277" t="s">
        <v>4407</v>
      </c>
      <c r="H2008" s="280" t="str">
        <f>IF(OR(AND('FIN1-SOURCE'!BW111="",'FIN1-SOURCE'!BX111=""),AND('FIN1-SOURCE'!BZ111="",'FIN1-SOURCE'!CA111=""),AND('FIN1-SOURCE'!BX111="K",'FIN1-SOURCE'!CA111="K"),OR('FIN1-SOURCE'!BX111="O",'FIN1-SOURCE'!CA111="O")),"",SUM('FIN1-SOURCE'!BW111,'FIN1-SOURCE'!BZ111))</f>
        <v/>
      </c>
      <c r="I2008" s="280" t="str">
        <f xml:space="preserve"> IF(AND(OR(AND('FIN1-SOURCE'!BX111="O",'FIN1-SOURCE'!CA111="O"),AND('FIN1-SOURCE'!BX111="K",'FIN1-SOURCE'!CA111="K")),SUM('FIN1-SOURCE'!BW111,'FIN1-SOURCE'!BZ111)=0,ISNUMBER('FIN1-SOURCE'!CC111)),"",IF(OR('FIN1-SOURCE'!BX111="O",'FIN1-SOURCE'!CA111="O"),"O",IF(AND('FIN1-SOURCE'!BX111='FIN1-SOURCE'!CA111,OR('FIN1-SOURCE'!BX111="K",'FIN1-SOURCE'!BX111="W",'FIN1-SOURCE'!BX111="M")),UPPER( 'FIN1-SOURCE'!BX111),"")))</f>
        <v/>
      </c>
      <c r="J2008" s="281" t="s">
        <v>711</v>
      </c>
      <c r="K2008" s="280" t="str">
        <f>IF(AND(ISBLANK('FIN1-SOURCE'!CC111),$L$2008&lt;&gt;"M"),"",'FIN1-SOURCE'!CC111)</f>
        <v/>
      </c>
      <c r="L2008" s="280" t="str">
        <f>IF(ISBLANK('FIN1-SOURCE'!CD111),"",'FIN1-SOURCE'!CD111)</f>
        <v/>
      </c>
      <c r="M2008" s="257" t="str">
        <f t="shared" si="32"/>
        <v>OK</v>
      </c>
      <c r="N2008" s="15"/>
    </row>
    <row r="2009" spans="1:14" ht="33.75" x14ac:dyDescent="0.25">
      <c r="A2009" s="257" t="s">
        <v>834</v>
      </c>
      <c r="B2009" s="257" t="s">
        <v>8438</v>
      </c>
      <c r="C2009" s="257" t="s">
        <v>688</v>
      </c>
      <c r="D2009" s="277" t="s">
        <v>8439</v>
      </c>
      <c r="E2009" s="278" t="s">
        <v>711</v>
      </c>
      <c r="F2009" s="279" t="s">
        <v>688</v>
      </c>
      <c r="G2009" s="277" t="s">
        <v>4408</v>
      </c>
      <c r="H2009" s="280" t="str">
        <f>IF(OR(AND('FIN1-SOURCE'!CC110="",'FIN1-SOURCE'!CD110=""),AND('FIN1-SOURCE'!CC111="",'FIN1-SOURCE'!CD111=""),AND('FIN1-SOURCE'!CD110="K",'FIN1-SOURCE'!CD111="K"),OR('FIN1-SOURCE'!CD110="O",'FIN1-SOURCE'!CD111="O")),"",SUM('FIN1-SOURCE'!CC110,'FIN1-SOURCE'!CC111))</f>
        <v/>
      </c>
      <c r="I2009" s="280" t="str">
        <f>IF(AND(OR(AND('FIN1-SOURCE'!CD110="O",'FIN1-SOURCE'!CD111="O"),AND('FIN1-SOURCE'!CD110="K",'FIN1-SOURCE'!CD111="K")),SUM('FIN1-SOURCE'!CC110,'FIN1-SOURCE'!CC111)=0,ISNUMBER('FIN1-SOURCE'!CC112)),"",IF(OR('FIN1-SOURCE'!CD110="O",'FIN1-SOURCE'!CD111="O"),"O",IF(AND('FIN1-SOURCE'!CD110='FIN1-SOURCE'!CD111,OR('FIN1-SOURCE'!CD110="K",'FIN1-SOURCE'!CD110="W",'FIN1-SOURCE'!CD110="M")), UPPER('FIN1-SOURCE'!CD110),"")))</f>
        <v/>
      </c>
      <c r="J2009" s="281" t="s">
        <v>711</v>
      </c>
      <c r="K2009" s="280" t="str">
        <f>IF(AND(ISBLANK('FIN1-SOURCE'!CC112),$L$2009&lt;&gt;"M"),"",'FIN1-SOURCE'!CC112)</f>
        <v/>
      </c>
      <c r="L2009" s="280" t="str">
        <f>IF(ISBLANK('FIN1-SOURCE'!CD112),"",'FIN1-SOURCE'!CD112)</f>
        <v/>
      </c>
      <c r="M2009" s="257" t="str">
        <f t="shared" si="32"/>
        <v>OK</v>
      </c>
      <c r="N2009" s="15"/>
    </row>
    <row r="2010" spans="1:14" ht="33.75" x14ac:dyDescent="0.25">
      <c r="A2010" s="257" t="s">
        <v>834</v>
      </c>
      <c r="B2010" s="257" t="s">
        <v>8440</v>
      </c>
      <c r="C2010" s="257" t="s">
        <v>688</v>
      </c>
      <c r="D2010" s="277" t="s">
        <v>8441</v>
      </c>
      <c r="E2010" s="278" t="s">
        <v>711</v>
      </c>
      <c r="F2010" s="279" t="s">
        <v>688</v>
      </c>
      <c r="G2010" s="277" t="s">
        <v>4409</v>
      </c>
      <c r="H2010" s="280" t="str">
        <f>IF(OR(AND('FIN1-SOURCE'!CC109="",'FIN1-SOURCE'!CD109=""),AND('FIN1-SOURCE'!CC112="",'FIN1-SOURCE'!CD112=""),AND('FIN1-SOURCE'!CD109="K",'FIN1-SOURCE'!CD112="K"),OR('FIN1-SOURCE'!CD109="O",'FIN1-SOURCE'!CD112="O")),"",SUM('FIN1-SOURCE'!CC109,'FIN1-SOURCE'!CC112))</f>
        <v/>
      </c>
      <c r="I2010" s="280" t="str">
        <f>IF(AND(OR(AND('FIN1-SOURCE'!CD109="O",'FIN1-SOURCE'!CD112="O"),AND('FIN1-SOURCE'!CD109="K",'FIN1-SOURCE'!CD112="K")),SUM('FIN1-SOURCE'!CC109,'FIN1-SOURCE'!CC112)=0,ISNUMBER('FIN1-SOURCE'!CC113)),"",IF(OR('FIN1-SOURCE'!CD109="O",'FIN1-SOURCE'!CD112="O"),"O",IF(AND('FIN1-SOURCE'!CD109='FIN1-SOURCE'!CD112,OR('FIN1-SOURCE'!CD109="K",'FIN1-SOURCE'!CD109="W",'FIN1-SOURCE'!CD109="M")), UPPER('FIN1-SOURCE'!CD109),"")))</f>
        <v/>
      </c>
      <c r="J2010" s="281" t="s">
        <v>711</v>
      </c>
      <c r="K2010" s="280" t="str">
        <f>IF(AND(ISBLANK('FIN1-SOURCE'!CC113),$L$2010&lt;&gt;"M"),"",'FIN1-SOURCE'!CC113)</f>
        <v/>
      </c>
      <c r="L2010" s="280" t="str">
        <f>IF(ISBLANK('FIN1-SOURCE'!CD113),"",'FIN1-SOURCE'!CD113)</f>
        <v/>
      </c>
      <c r="M2010" s="257" t="str">
        <f t="shared" si="32"/>
        <v>OK</v>
      </c>
      <c r="N2010" s="15"/>
    </row>
    <row r="2011" spans="1:14" ht="33.75" x14ac:dyDescent="0.25">
      <c r="A2011" s="257" t="s">
        <v>834</v>
      </c>
      <c r="B2011" s="257" t="s">
        <v>4410</v>
      </c>
      <c r="C2011" s="257" t="s">
        <v>688</v>
      </c>
      <c r="D2011" s="277" t="s">
        <v>4411</v>
      </c>
      <c r="E2011" s="278" t="s">
        <v>711</v>
      </c>
      <c r="F2011" s="279" t="s">
        <v>688</v>
      </c>
      <c r="G2011" s="277" t="s">
        <v>4412</v>
      </c>
      <c r="H2011" s="280" t="str">
        <f>IF(OR(AND('FIN1-SOURCE'!BW114="",'FIN1-SOURCE'!BX114=""),AND('FIN1-SOURCE'!BZ114="",'FIN1-SOURCE'!CA114=""),AND('FIN1-SOURCE'!BX114="K",'FIN1-SOURCE'!CA114="K"),OR('FIN1-SOURCE'!BX114="O",'FIN1-SOURCE'!CA114="O")),"",SUM('FIN1-SOURCE'!BW114,'FIN1-SOURCE'!BZ114))</f>
        <v/>
      </c>
      <c r="I2011" s="280" t="str">
        <f xml:space="preserve"> IF(AND(OR(AND('FIN1-SOURCE'!BX114="O",'FIN1-SOURCE'!CA114="O"),AND('FIN1-SOURCE'!BX114="K",'FIN1-SOURCE'!CA114="K")),SUM('FIN1-SOURCE'!BW114,'FIN1-SOURCE'!BZ114)=0,ISNUMBER('FIN1-SOURCE'!CC114)),"",IF(OR('FIN1-SOURCE'!BX114="O",'FIN1-SOURCE'!CA114="O"),"O",IF(AND('FIN1-SOURCE'!BX114='FIN1-SOURCE'!CA114,OR('FIN1-SOURCE'!BX114="K",'FIN1-SOURCE'!BX114="W",'FIN1-SOURCE'!BX114="M")),UPPER( 'FIN1-SOURCE'!BX114),"")))</f>
        <v/>
      </c>
      <c r="J2011" s="281" t="s">
        <v>711</v>
      </c>
      <c r="K2011" s="280" t="str">
        <f>IF(AND(ISBLANK('FIN1-SOURCE'!CC114),$L$2011&lt;&gt;"M"),"",'FIN1-SOURCE'!CC114)</f>
        <v/>
      </c>
      <c r="L2011" s="280" t="str">
        <f>IF(ISBLANK('FIN1-SOURCE'!CD114),"",'FIN1-SOURCE'!CD114)</f>
        <v/>
      </c>
      <c r="M2011" s="257" t="str">
        <f t="shared" si="32"/>
        <v>OK</v>
      </c>
      <c r="N2011" s="15"/>
    </row>
    <row r="2012" spans="1:14" ht="33.75" x14ac:dyDescent="0.25">
      <c r="A2012" s="257" t="s">
        <v>834</v>
      </c>
      <c r="B2012" s="257" t="s">
        <v>4413</v>
      </c>
      <c r="C2012" s="257" t="s">
        <v>688</v>
      </c>
      <c r="D2012" s="277" t="s">
        <v>4414</v>
      </c>
      <c r="E2012" s="278" t="s">
        <v>711</v>
      </c>
      <c r="F2012" s="279" t="s">
        <v>688</v>
      </c>
      <c r="G2012" s="277" t="s">
        <v>4415</v>
      </c>
      <c r="H2012" s="280" t="str">
        <f>IF(OR(AND('FIN1-SOURCE'!BW115="",'FIN1-SOURCE'!BX115=""),AND('FIN1-SOURCE'!BZ115="",'FIN1-SOURCE'!CA115=""),AND('FIN1-SOURCE'!BX115="K",'FIN1-SOURCE'!CA115="K"),OR('FIN1-SOURCE'!BX115="O",'FIN1-SOURCE'!CA115="O")),"",SUM('FIN1-SOURCE'!BW115,'FIN1-SOURCE'!BZ115))</f>
        <v/>
      </c>
      <c r="I2012" s="280" t="str">
        <f xml:space="preserve"> IF(AND(OR(AND('FIN1-SOURCE'!BX115="O",'FIN1-SOURCE'!CA115="O"),AND('FIN1-SOURCE'!BX115="K",'FIN1-SOURCE'!CA115="K")),SUM('FIN1-SOURCE'!BW115,'FIN1-SOURCE'!BZ115)=0,ISNUMBER('FIN1-SOURCE'!CC115)),"",IF(OR('FIN1-SOURCE'!BX115="O",'FIN1-SOURCE'!CA115="O"),"O",IF(AND('FIN1-SOURCE'!BX115='FIN1-SOURCE'!CA115,OR('FIN1-SOURCE'!BX115="K",'FIN1-SOURCE'!BX115="W",'FIN1-SOURCE'!BX115="M")),UPPER( 'FIN1-SOURCE'!BX115),"")))</f>
        <v/>
      </c>
      <c r="J2012" s="281" t="s">
        <v>711</v>
      </c>
      <c r="K2012" s="280" t="str">
        <f>IF(AND(ISBLANK('FIN1-SOURCE'!CC115),$L$2012&lt;&gt;"M"),"",'FIN1-SOURCE'!CC115)</f>
        <v/>
      </c>
      <c r="L2012" s="280" t="str">
        <f>IF(ISBLANK('FIN1-SOURCE'!CD115),"",'FIN1-SOURCE'!CD115)</f>
        <v/>
      </c>
      <c r="M2012" s="257" t="str">
        <f t="shared" si="32"/>
        <v>OK</v>
      </c>
      <c r="N2012" s="15"/>
    </row>
    <row r="2013" spans="1:14" ht="33.75" x14ac:dyDescent="0.25">
      <c r="A2013" s="257" t="s">
        <v>834</v>
      </c>
      <c r="B2013" s="257" t="s">
        <v>4416</v>
      </c>
      <c r="C2013" s="257" t="s">
        <v>688</v>
      </c>
      <c r="D2013" s="277" t="s">
        <v>4417</v>
      </c>
      <c r="E2013" s="278" t="s">
        <v>711</v>
      </c>
      <c r="F2013" s="279" t="s">
        <v>688</v>
      </c>
      <c r="G2013" s="277" t="s">
        <v>4418</v>
      </c>
      <c r="H2013" s="280" t="str">
        <f>IF(OR(AND('FIN1-SOURCE'!BW116="",'FIN1-SOURCE'!BX116=""),AND('FIN1-SOURCE'!BZ116="",'FIN1-SOURCE'!CA116=""),AND('FIN1-SOURCE'!BX116="K",'FIN1-SOURCE'!CA116="K"),OR('FIN1-SOURCE'!BX116="O",'FIN1-SOURCE'!CA116="O")),"",SUM('FIN1-SOURCE'!BW116,'FIN1-SOURCE'!BZ116))</f>
        <v/>
      </c>
      <c r="I2013" s="280" t="str">
        <f xml:space="preserve"> IF(AND(OR(AND('FIN1-SOURCE'!BX116="O",'FIN1-SOURCE'!CA116="O"),AND('FIN1-SOURCE'!BX116="K",'FIN1-SOURCE'!CA116="K")),SUM('FIN1-SOURCE'!BW116,'FIN1-SOURCE'!BZ116)=0,ISNUMBER('FIN1-SOURCE'!CC116)),"",IF(OR('FIN1-SOURCE'!BX116="O",'FIN1-SOURCE'!CA116="O"),"O",IF(AND('FIN1-SOURCE'!BX116='FIN1-SOURCE'!CA116,OR('FIN1-SOURCE'!BX116="K",'FIN1-SOURCE'!BX116="W",'FIN1-SOURCE'!BX116="M")),UPPER( 'FIN1-SOURCE'!BX116),"")))</f>
        <v/>
      </c>
      <c r="J2013" s="281" t="s">
        <v>711</v>
      </c>
      <c r="K2013" s="280" t="str">
        <f>IF(AND(ISBLANK('FIN1-SOURCE'!CC116),$L$2013&lt;&gt;"M"),"",'FIN1-SOURCE'!CC116)</f>
        <v/>
      </c>
      <c r="L2013" s="280" t="str">
        <f>IF(ISBLANK('FIN1-SOURCE'!CD116),"",'FIN1-SOURCE'!CD116)</f>
        <v/>
      </c>
      <c r="M2013" s="257" t="str">
        <f t="shared" si="32"/>
        <v>OK</v>
      </c>
      <c r="N2013" s="15"/>
    </row>
    <row r="2014" spans="1:14" ht="33.75" x14ac:dyDescent="0.25">
      <c r="A2014" s="257" t="s">
        <v>834</v>
      </c>
      <c r="B2014" s="257" t="s">
        <v>4419</v>
      </c>
      <c r="C2014" s="257" t="s">
        <v>688</v>
      </c>
      <c r="D2014" s="277" t="s">
        <v>4420</v>
      </c>
      <c r="E2014" s="278" t="s">
        <v>711</v>
      </c>
      <c r="F2014" s="279" t="s">
        <v>688</v>
      </c>
      <c r="G2014" s="277" t="s">
        <v>4421</v>
      </c>
      <c r="H2014" s="280" t="str">
        <f>IF(OR(AND('FIN1-SOURCE'!BW117="",'FIN1-SOURCE'!BX117=""),AND('FIN1-SOURCE'!BZ117="",'FIN1-SOURCE'!CA117=""),AND('FIN1-SOURCE'!BX117="K",'FIN1-SOURCE'!CA117="K"),OR('FIN1-SOURCE'!BX117="O",'FIN1-SOURCE'!CA117="O")),"",SUM('FIN1-SOURCE'!BW117,'FIN1-SOURCE'!BZ117))</f>
        <v/>
      </c>
      <c r="I2014" s="280" t="str">
        <f xml:space="preserve"> IF(AND(OR(AND('FIN1-SOURCE'!BX117="O",'FIN1-SOURCE'!CA117="O"),AND('FIN1-SOURCE'!BX117="K",'FIN1-SOURCE'!CA117="K")),SUM('FIN1-SOURCE'!BW117,'FIN1-SOURCE'!BZ117)=0,ISNUMBER('FIN1-SOURCE'!CC117)),"",IF(OR('FIN1-SOURCE'!BX117="O",'FIN1-SOURCE'!CA117="O"),"O",IF(AND('FIN1-SOURCE'!BX117='FIN1-SOURCE'!CA117,OR('FIN1-SOURCE'!BX117="K",'FIN1-SOURCE'!BX117="W",'FIN1-SOURCE'!BX117="M")),UPPER( 'FIN1-SOURCE'!BX117),"")))</f>
        <v/>
      </c>
      <c r="J2014" s="281" t="s">
        <v>711</v>
      </c>
      <c r="K2014" s="280" t="str">
        <f>IF(AND(ISBLANK('FIN1-SOURCE'!CC117),$L$2014&lt;&gt;"M"),"",'FIN1-SOURCE'!CC117)</f>
        <v/>
      </c>
      <c r="L2014" s="280" t="str">
        <f>IF(ISBLANK('FIN1-SOURCE'!CD117),"",'FIN1-SOURCE'!CD117)</f>
        <v/>
      </c>
      <c r="M2014" s="257" t="str">
        <f t="shared" si="32"/>
        <v>OK</v>
      </c>
      <c r="N2014" s="15"/>
    </row>
    <row r="2015" spans="1:14" ht="33.75" x14ac:dyDescent="0.25">
      <c r="A2015" s="257" t="s">
        <v>834</v>
      </c>
      <c r="B2015" s="257" t="s">
        <v>8442</v>
      </c>
      <c r="C2015" s="257" t="s">
        <v>688</v>
      </c>
      <c r="D2015" s="277" t="s">
        <v>8443</v>
      </c>
      <c r="E2015" s="278" t="s">
        <v>711</v>
      </c>
      <c r="F2015" s="279" t="s">
        <v>688</v>
      </c>
      <c r="G2015" s="277" t="s">
        <v>4422</v>
      </c>
      <c r="H2015" s="280" t="str">
        <f>IF(OR(AND('FIN1-SOURCE'!BW118="",'FIN1-SOURCE'!BX118=""),AND('FIN1-SOURCE'!BZ118="",'FIN1-SOURCE'!CA118=""),AND('FIN1-SOURCE'!BX118="K",'FIN1-SOURCE'!CA118="K"),OR('FIN1-SOURCE'!BX118="O",'FIN1-SOURCE'!CA118="O")),"",SUM('FIN1-SOURCE'!BW118,'FIN1-SOURCE'!BZ118))</f>
        <v/>
      </c>
      <c r="I2015" s="280" t="str">
        <f xml:space="preserve"> IF(AND(OR(AND('FIN1-SOURCE'!BX118="O",'FIN1-SOURCE'!CA118="O"),AND('FIN1-SOURCE'!BX118="K",'FIN1-SOURCE'!CA118="K")),SUM('FIN1-SOURCE'!BW118,'FIN1-SOURCE'!BZ118)=0,ISNUMBER('FIN1-SOURCE'!CC118)),"",IF(OR('FIN1-SOURCE'!BX118="O",'FIN1-SOURCE'!CA118="O"),"O",IF(AND('FIN1-SOURCE'!BX118='FIN1-SOURCE'!CA118,OR('FIN1-SOURCE'!BX118="K",'FIN1-SOURCE'!BX118="W",'FIN1-SOURCE'!BX118="M")),UPPER( 'FIN1-SOURCE'!BX118),"")))</f>
        <v/>
      </c>
      <c r="J2015" s="281" t="s">
        <v>711</v>
      </c>
      <c r="K2015" s="280" t="str">
        <f>IF(AND(ISBLANK('FIN1-SOURCE'!CC118),$L$2015&lt;&gt;"M"),"",'FIN1-SOURCE'!CC118)</f>
        <v/>
      </c>
      <c r="L2015" s="280" t="str">
        <f>IF(ISBLANK('FIN1-SOURCE'!CD118),"",'FIN1-SOURCE'!CD118)</f>
        <v/>
      </c>
      <c r="M2015" s="257" t="str">
        <f t="shared" si="32"/>
        <v>OK</v>
      </c>
      <c r="N2015" s="15"/>
    </row>
    <row r="2016" spans="1:14" ht="33.75" x14ac:dyDescent="0.25">
      <c r="A2016" s="257" t="s">
        <v>834</v>
      </c>
      <c r="B2016" s="257" t="s">
        <v>8444</v>
      </c>
      <c r="C2016" s="257" t="s">
        <v>688</v>
      </c>
      <c r="D2016" s="277" t="s">
        <v>8445</v>
      </c>
      <c r="E2016" s="278" t="s">
        <v>711</v>
      </c>
      <c r="F2016" s="279" t="s">
        <v>688</v>
      </c>
      <c r="G2016" s="277" t="s">
        <v>4423</v>
      </c>
      <c r="H2016" s="280" t="str">
        <f>IF(OR(AND('FIN1-SOURCE'!CC117="",'FIN1-SOURCE'!CD117=""),AND('FIN1-SOURCE'!CC118="",'FIN1-SOURCE'!CD118=""),AND('FIN1-SOURCE'!CD117="K",'FIN1-SOURCE'!CD118="K"),OR('FIN1-SOURCE'!CD117="O",'FIN1-SOURCE'!CD118="O")),"",SUM('FIN1-SOURCE'!CC117,'FIN1-SOURCE'!CC118))</f>
        <v/>
      </c>
      <c r="I2016" s="280" t="str">
        <f>IF(AND(OR(AND('FIN1-SOURCE'!CD117="O",'FIN1-SOURCE'!CD118="O"),AND('FIN1-SOURCE'!CD117="K",'FIN1-SOURCE'!CD118="K")),SUM('FIN1-SOURCE'!CC117,'FIN1-SOURCE'!CC118)=0,ISNUMBER('FIN1-SOURCE'!CC119)),"",IF(OR('FIN1-SOURCE'!CD117="O",'FIN1-SOURCE'!CD118="O"),"O",IF(AND('FIN1-SOURCE'!CD117='FIN1-SOURCE'!CD118,OR('FIN1-SOURCE'!CD117="K",'FIN1-SOURCE'!CD117="W",'FIN1-SOURCE'!CD117="M")), UPPER('FIN1-SOURCE'!CD117),"")))</f>
        <v/>
      </c>
      <c r="J2016" s="281" t="s">
        <v>711</v>
      </c>
      <c r="K2016" s="280" t="str">
        <f>IF(AND(ISBLANK('FIN1-SOURCE'!CC119),$L$2016&lt;&gt;"M"),"",'FIN1-SOURCE'!CC119)</f>
        <v/>
      </c>
      <c r="L2016" s="280" t="str">
        <f>IF(ISBLANK('FIN1-SOURCE'!CD119),"",'FIN1-SOURCE'!CD119)</f>
        <v/>
      </c>
      <c r="M2016" s="257" t="str">
        <f t="shared" si="32"/>
        <v>OK</v>
      </c>
      <c r="N2016" s="15"/>
    </row>
    <row r="2017" spans="1:14" ht="33.75" x14ac:dyDescent="0.25">
      <c r="A2017" s="257" t="s">
        <v>834</v>
      </c>
      <c r="B2017" s="257" t="s">
        <v>8446</v>
      </c>
      <c r="C2017" s="257" t="s">
        <v>688</v>
      </c>
      <c r="D2017" s="277" t="s">
        <v>8447</v>
      </c>
      <c r="E2017" s="278" t="s">
        <v>711</v>
      </c>
      <c r="F2017" s="279" t="s">
        <v>688</v>
      </c>
      <c r="G2017" s="277" t="s">
        <v>4424</v>
      </c>
      <c r="H2017" s="280" t="str">
        <f>IF(OR(AND('FIN1-SOURCE'!CC113="",'FIN1-SOURCE'!CD113=""),AND('FIN1-SOURCE'!CC119="",'FIN1-SOURCE'!CD119=""),AND('FIN1-SOURCE'!CD113="K",'FIN1-SOURCE'!CD119="K"),OR('FIN1-SOURCE'!CD113="O",'FIN1-SOURCE'!CD119="O")),"",SUM('FIN1-SOURCE'!CC113,'FIN1-SOURCE'!CC119))</f>
        <v/>
      </c>
      <c r="I2017" s="280" t="str">
        <f>IF(AND(OR(AND('FIN1-SOURCE'!CD113="O",'FIN1-SOURCE'!CD119="O"),AND('FIN1-SOURCE'!CD113="K",'FIN1-SOURCE'!CD119="K")),SUM('FIN1-SOURCE'!CC113,'FIN1-SOURCE'!CC119)=0,ISNUMBER('FIN1-SOURCE'!CC120)),"",IF(OR('FIN1-SOURCE'!CD113="O",'FIN1-SOURCE'!CD119="O"),"O",IF(AND('FIN1-SOURCE'!CD113='FIN1-SOURCE'!CD119,OR('FIN1-SOURCE'!CD113="K",'FIN1-SOURCE'!CD113="W",'FIN1-SOURCE'!CD113="M")), UPPER('FIN1-SOURCE'!CD113),"")))</f>
        <v/>
      </c>
      <c r="J2017" s="281" t="s">
        <v>711</v>
      </c>
      <c r="K2017" s="280" t="str">
        <f>IF(AND(ISBLANK('FIN1-SOURCE'!CC120),$L$2017&lt;&gt;"M"),"",'FIN1-SOURCE'!CC120)</f>
        <v/>
      </c>
      <c r="L2017" s="280" t="str">
        <f>IF(ISBLANK('FIN1-SOURCE'!CD120),"",'FIN1-SOURCE'!CD120)</f>
        <v/>
      </c>
      <c r="M2017" s="257" t="str">
        <f t="shared" si="32"/>
        <v>OK</v>
      </c>
      <c r="N2017" s="15"/>
    </row>
    <row r="2018" spans="1:14" ht="33.75" x14ac:dyDescent="0.25">
      <c r="A2018" s="257" t="s">
        <v>834</v>
      </c>
      <c r="B2018" s="257" t="s">
        <v>4425</v>
      </c>
      <c r="C2018" s="257" t="s">
        <v>688</v>
      </c>
      <c r="D2018" s="277" t="s">
        <v>4426</v>
      </c>
      <c r="E2018" s="278" t="s">
        <v>711</v>
      </c>
      <c r="F2018" s="279" t="s">
        <v>688</v>
      </c>
      <c r="G2018" s="277" t="s">
        <v>4427</v>
      </c>
      <c r="H2018" s="280" t="str">
        <f>IF(OR(AND('FIN1-SOURCE'!CC98="",'FIN1-SOURCE'!CD98=""),AND('FIN1-SOURCE'!CC109="",'FIN1-SOURCE'!CD109=""),AND('FIN1-SOURCE'!CD98="K",'FIN1-SOURCE'!CD109="K"),OR('FIN1-SOURCE'!CD98="O",'FIN1-SOURCE'!CD109="O")),"",SUM('FIN1-SOURCE'!CC98,'FIN1-SOURCE'!CC109))</f>
        <v/>
      </c>
      <c r="I2018" s="280" t="str">
        <f>IF(AND(OR(AND('FIN1-SOURCE'!CD98="O",'FIN1-SOURCE'!CD109="O"),AND('FIN1-SOURCE'!CD98="K",'FIN1-SOURCE'!CD109="K")),SUM('FIN1-SOURCE'!CC98,'FIN1-SOURCE'!CC109)=0,ISNUMBER('FIN1-SOURCE'!CC121)),"",IF(OR('FIN1-SOURCE'!CD98="O",'FIN1-SOURCE'!CD109="O"),"O",IF(AND('FIN1-SOURCE'!CD98='FIN1-SOURCE'!CD109,OR('FIN1-SOURCE'!CD98="K",'FIN1-SOURCE'!CD98="W",'FIN1-SOURCE'!CD98="M")), UPPER('FIN1-SOURCE'!CD98),"")))</f>
        <v/>
      </c>
      <c r="J2018" s="281" t="s">
        <v>711</v>
      </c>
      <c r="K2018" s="280" t="str">
        <f>IF(AND(ISBLANK('FIN1-SOURCE'!CC121),$L$2018&lt;&gt;"M"),"",'FIN1-SOURCE'!CC121)</f>
        <v/>
      </c>
      <c r="L2018" s="280" t="str">
        <f>IF(ISBLANK('FIN1-SOURCE'!CD121),"",'FIN1-SOURCE'!CD121)</f>
        <v/>
      </c>
      <c r="M2018" s="257" t="str">
        <f t="shared" si="32"/>
        <v>OK</v>
      </c>
      <c r="N2018" s="15"/>
    </row>
    <row r="2019" spans="1:14" ht="33.75" x14ac:dyDescent="0.25">
      <c r="A2019" s="257" t="s">
        <v>834</v>
      </c>
      <c r="B2019" s="257" t="s">
        <v>4428</v>
      </c>
      <c r="C2019" s="257" t="s">
        <v>688</v>
      </c>
      <c r="D2019" s="277" t="s">
        <v>4429</v>
      </c>
      <c r="E2019" s="278" t="s">
        <v>711</v>
      </c>
      <c r="F2019" s="279" t="s">
        <v>688</v>
      </c>
      <c r="G2019" s="277" t="s">
        <v>4430</v>
      </c>
      <c r="H2019" s="280" t="str">
        <f>IF(OR(AND('FIN1-SOURCE'!CC99="",'FIN1-SOURCE'!CD99=""),AND('FIN1-SOURCE'!CC110="",'FIN1-SOURCE'!CD110=""),AND('FIN1-SOURCE'!CD99="K",'FIN1-SOURCE'!CD110="K"),OR('FIN1-SOURCE'!CD99="O",'FIN1-SOURCE'!CD110="O")),"",SUM('FIN1-SOURCE'!CC99,'FIN1-SOURCE'!CC110))</f>
        <v/>
      </c>
      <c r="I2019" s="280" t="str">
        <f>IF(AND(OR(AND('FIN1-SOURCE'!CD99="O",'FIN1-SOURCE'!CD110="O"),AND('FIN1-SOURCE'!CD99="K",'FIN1-SOURCE'!CD110="K")),SUM('FIN1-SOURCE'!CC99,'FIN1-SOURCE'!CC110)=0,ISNUMBER('FIN1-SOURCE'!CC122)),"",IF(OR('FIN1-SOURCE'!CD99="O",'FIN1-SOURCE'!CD110="O"),"O",IF(AND('FIN1-SOURCE'!CD99='FIN1-SOURCE'!CD110,OR('FIN1-SOURCE'!CD99="K",'FIN1-SOURCE'!CD99="W",'FIN1-SOURCE'!CD99="M")), UPPER('FIN1-SOURCE'!CD99),"")))</f>
        <v/>
      </c>
      <c r="J2019" s="281" t="s">
        <v>711</v>
      </c>
      <c r="K2019" s="280" t="str">
        <f>IF(AND(ISBLANK('FIN1-SOURCE'!CC122),$L$2019&lt;&gt;"M"),"",'FIN1-SOURCE'!CC122)</f>
        <v/>
      </c>
      <c r="L2019" s="280" t="str">
        <f>IF(ISBLANK('FIN1-SOURCE'!CD122),"",'FIN1-SOURCE'!CD122)</f>
        <v/>
      </c>
      <c r="M2019" s="257" t="str">
        <f t="shared" si="32"/>
        <v>OK</v>
      </c>
      <c r="N2019" s="15"/>
    </row>
    <row r="2020" spans="1:14" ht="33.75" x14ac:dyDescent="0.25">
      <c r="A2020" s="257" t="s">
        <v>834</v>
      </c>
      <c r="B2020" s="257" t="s">
        <v>4431</v>
      </c>
      <c r="C2020" s="257" t="s">
        <v>688</v>
      </c>
      <c r="D2020" s="277" t="s">
        <v>4432</v>
      </c>
      <c r="E2020" s="278" t="s">
        <v>711</v>
      </c>
      <c r="F2020" s="279" t="s">
        <v>688</v>
      </c>
      <c r="G2020" s="277" t="s">
        <v>4433</v>
      </c>
      <c r="H2020" s="280" t="str">
        <f>IF(OR(AND('FIN1-SOURCE'!CC100="",'FIN1-SOURCE'!CD100=""),AND('FIN1-SOURCE'!CC111="",'FIN1-SOURCE'!CD111=""),AND('FIN1-SOURCE'!CD100="K",'FIN1-SOURCE'!CD111="K"),OR('FIN1-SOURCE'!CD100="O",'FIN1-SOURCE'!CD111="O")),"",SUM('FIN1-SOURCE'!CC100,'FIN1-SOURCE'!CC111))</f>
        <v/>
      </c>
      <c r="I2020" s="280" t="str">
        <f>IF(AND(OR(AND('FIN1-SOURCE'!CD100="O",'FIN1-SOURCE'!CD111="O"),AND('FIN1-SOURCE'!CD100="K",'FIN1-SOURCE'!CD111="K")),SUM('FIN1-SOURCE'!CC100,'FIN1-SOURCE'!CC111)=0,ISNUMBER('FIN1-SOURCE'!CC123)),"",IF(OR('FIN1-SOURCE'!CD100="O",'FIN1-SOURCE'!CD111="O"),"O",IF(AND('FIN1-SOURCE'!CD100='FIN1-SOURCE'!CD111,OR('FIN1-SOURCE'!CD100="K",'FIN1-SOURCE'!CD100="W",'FIN1-SOURCE'!CD100="M")), UPPER('FIN1-SOURCE'!CD100),"")))</f>
        <v/>
      </c>
      <c r="J2020" s="281" t="s">
        <v>711</v>
      </c>
      <c r="K2020" s="280" t="str">
        <f>IF(AND(ISBLANK('FIN1-SOURCE'!CC123),$L$2020&lt;&gt;"M"),"",'FIN1-SOURCE'!CC123)</f>
        <v/>
      </c>
      <c r="L2020" s="280" t="str">
        <f>IF(ISBLANK('FIN1-SOURCE'!CD123),"",'FIN1-SOURCE'!CD123)</f>
        <v/>
      </c>
      <c r="M2020" s="257" t="str">
        <f t="shared" si="32"/>
        <v>OK</v>
      </c>
      <c r="N2020" s="15"/>
    </row>
    <row r="2021" spans="1:14" ht="33.75" x14ac:dyDescent="0.25">
      <c r="A2021" s="257" t="s">
        <v>834</v>
      </c>
      <c r="B2021" s="257" t="s">
        <v>4434</v>
      </c>
      <c r="C2021" s="257" t="s">
        <v>688</v>
      </c>
      <c r="D2021" s="277" t="s">
        <v>4435</v>
      </c>
      <c r="E2021" s="278" t="s">
        <v>711</v>
      </c>
      <c r="F2021" s="279" t="s">
        <v>688</v>
      </c>
      <c r="G2021" s="277" t="s">
        <v>4436</v>
      </c>
      <c r="H2021" s="280" t="str">
        <f>IF(OR(AND('FIN1-SOURCE'!CC101="",'FIN1-SOURCE'!CD101=""),AND('FIN1-SOURCE'!CC112="",'FIN1-SOURCE'!CD112=""),AND('FIN1-SOURCE'!CD101="K",'FIN1-SOURCE'!CD112="K"),OR('FIN1-SOURCE'!CD101="O",'FIN1-SOURCE'!CD112="O")),"",SUM('FIN1-SOURCE'!CC101,'FIN1-SOURCE'!CC112))</f>
        <v/>
      </c>
      <c r="I2021" s="280" t="str">
        <f>IF(AND(OR(AND('FIN1-SOURCE'!CD101="O",'FIN1-SOURCE'!CD112="O"),AND('FIN1-SOURCE'!CD101="K",'FIN1-SOURCE'!CD112="K")),SUM('FIN1-SOURCE'!CC101,'FIN1-SOURCE'!CC112)=0,ISNUMBER('FIN1-SOURCE'!CC124)),"",IF(OR('FIN1-SOURCE'!CD101="O",'FIN1-SOURCE'!CD112="O"),"O",IF(AND('FIN1-SOURCE'!CD101='FIN1-SOURCE'!CD112,OR('FIN1-SOURCE'!CD101="K",'FIN1-SOURCE'!CD101="W",'FIN1-SOURCE'!CD101="M")), UPPER('FIN1-SOURCE'!CD101),"")))</f>
        <v/>
      </c>
      <c r="J2021" s="281" t="s">
        <v>711</v>
      </c>
      <c r="K2021" s="280" t="str">
        <f>IF(AND(ISBLANK('FIN1-SOURCE'!CC124),$L$2021&lt;&gt;"M"),"",'FIN1-SOURCE'!CC124)</f>
        <v/>
      </c>
      <c r="L2021" s="280" t="str">
        <f>IF(ISBLANK('FIN1-SOURCE'!CD124),"",'FIN1-SOURCE'!CD124)</f>
        <v/>
      </c>
      <c r="M2021" s="257" t="str">
        <f t="shared" si="32"/>
        <v>OK</v>
      </c>
      <c r="N2021" s="15"/>
    </row>
    <row r="2022" spans="1:14" ht="33.75" x14ac:dyDescent="0.25">
      <c r="A2022" s="257" t="s">
        <v>834</v>
      </c>
      <c r="B2022" s="257" t="s">
        <v>8448</v>
      </c>
      <c r="C2022" s="257" t="s">
        <v>688</v>
      </c>
      <c r="D2022" s="277" t="s">
        <v>8449</v>
      </c>
      <c r="E2022" s="278" t="s">
        <v>711</v>
      </c>
      <c r="F2022" s="279" t="s">
        <v>688</v>
      </c>
      <c r="G2022" s="277" t="s">
        <v>4437</v>
      </c>
      <c r="H2022" s="280" t="str">
        <f>IF(OR(AND('FIN1-SOURCE'!CC102="",'FIN1-SOURCE'!CD102=""),AND('FIN1-SOURCE'!CC113="",'FIN1-SOURCE'!CD113=""),AND('FIN1-SOURCE'!CD102="K",'FIN1-SOURCE'!CD113="K"),OR('FIN1-SOURCE'!CD102="O",'FIN1-SOURCE'!CD113="O")),"",SUM('FIN1-SOURCE'!CC102,'FIN1-SOURCE'!CC113))</f>
        <v/>
      </c>
      <c r="I2022" s="280" t="str">
        <f>IF(AND(OR(AND('FIN1-SOURCE'!CD102="O",'FIN1-SOURCE'!CD113="O"),AND('FIN1-SOURCE'!CD102="K",'FIN1-SOURCE'!CD113="K")),SUM('FIN1-SOURCE'!CC102,'FIN1-SOURCE'!CC113)=0,ISNUMBER('FIN1-SOURCE'!CC125)),"",IF(OR('FIN1-SOURCE'!CD102="O",'FIN1-SOURCE'!CD113="O"),"O",IF(AND('FIN1-SOURCE'!CD102='FIN1-SOURCE'!CD113,OR('FIN1-SOURCE'!CD102="K",'FIN1-SOURCE'!CD102="W",'FIN1-SOURCE'!CD102="M")), UPPER('FIN1-SOURCE'!CD102),"")))</f>
        <v/>
      </c>
      <c r="J2022" s="281" t="s">
        <v>711</v>
      </c>
      <c r="K2022" s="280" t="str">
        <f>IF(AND(ISBLANK('FIN1-SOURCE'!CC125),$L$2022&lt;&gt;"M"),"",'FIN1-SOURCE'!CC125)</f>
        <v/>
      </c>
      <c r="L2022" s="280" t="str">
        <f>IF(ISBLANK('FIN1-SOURCE'!CD125),"",'FIN1-SOURCE'!CD125)</f>
        <v/>
      </c>
      <c r="M2022" s="257" t="str">
        <f t="shared" si="32"/>
        <v>OK</v>
      </c>
      <c r="N2022" s="15"/>
    </row>
    <row r="2023" spans="1:14" ht="33.75" x14ac:dyDescent="0.25">
      <c r="A2023" s="257" t="s">
        <v>834</v>
      </c>
      <c r="B2023" s="257" t="s">
        <v>8450</v>
      </c>
      <c r="C2023" s="257" t="s">
        <v>688</v>
      </c>
      <c r="D2023" s="277" t="s">
        <v>8451</v>
      </c>
      <c r="E2023" s="278" t="s">
        <v>711</v>
      </c>
      <c r="F2023" s="279" t="s">
        <v>688</v>
      </c>
      <c r="G2023" s="277" t="s">
        <v>4438</v>
      </c>
      <c r="H2023" s="280" t="str">
        <f>IF(OR(AND('FIN1-SOURCE'!CC103="",'FIN1-SOURCE'!CD103=""),AND('FIN1-SOURCE'!CC115="",'FIN1-SOURCE'!CD115=""),AND('FIN1-SOURCE'!CD103="K",'FIN1-SOURCE'!CD115="K"),OR('FIN1-SOURCE'!CD103="O",'FIN1-SOURCE'!CD115="O")),"",SUM('FIN1-SOURCE'!CC103,'FIN1-SOURCE'!CC115))</f>
        <v/>
      </c>
      <c r="I2023" s="280" t="str">
        <f>IF(AND(OR(AND('FIN1-SOURCE'!CD103="O",'FIN1-SOURCE'!CD115="O"),AND('FIN1-SOURCE'!CD103="K",'FIN1-SOURCE'!CD115="K")),SUM('FIN1-SOURCE'!CC103,'FIN1-SOURCE'!CC115)=0,ISNUMBER('FIN1-SOURCE'!CC126)),"",IF(OR('FIN1-SOURCE'!CD103="O",'FIN1-SOURCE'!CD115="O"),"O",IF(AND('FIN1-SOURCE'!CD103='FIN1-SOURCE'!CD115,OR('FIN1-SOURCE'!CD103="K",'FIN1-SOURCE'!CD103="W",'FIN1-SOURCE'!CD103="M")), UPPER('FIN1-SOURCE'!CD103),"")))</f>
        <v/>
      </c>
      <c r="J2023" s="281" t="s">
        <v>711</v>
      </c>
      <c r="K2023" s="280" t="str">
        <f>IF(AND(ISBLANK('FIN1-SOURCE'!CC126),$L$2023&lt;&gt;"M"),"",'FIN1-SOURCE'!CC126)</f>
        <v/>
      </c>
      <c r="L2023" s="280" t="str">
        <f>IF(ISBLANK('FIN1-SOURCE'!CD126),"",'FIN1-SOURCE'!CD126)</f>
        <v/>
      </c>
      <c r="M2023" s="257" t="str">
        <f t="shared" si="32"/>
        <v>OK</v>
      </c>
      <c r="N2023" s="15"/>
    </row>
    <row r="2024" spans="1:14" ht="33.75" x14ac:dyDescent="0.25">
      <c r="A2024" s="257" t="s">
        <v>834</v>
      </c>
      <c r="B2024" s="257" t="s">
        <v>8452</v>
      </c>
      <c r="C2024" s="257" t="s">
        <v>688</v>
      </c>
      <c r="D2024" s="277" t="s">
        <v>8453</v>
      </c>
      <c r="E2024" s="278" t="s">
        <v>711</v>
      </c>
      <c r="F2024" s="279" t="s">
        <v>688</v>
      </c>
      <c r="G2024" s="277" t="s">
        <v>4439</v>
      </c>
      <c r="H2024" s="280" t="str">
        <f>IF(OR(AND('FIN1-SOURCE'!CC107="",'FIN1-SOURCE'!CD107=""),AND('FIN1-SOURCE'!CC125="",'FIN1-SOURCE'!CD125=""),AND('FIN1-SOURCE'!CD107="K",'FIN1-SOURCE'!CD125="K"),OR('FIN1-SOURCE'!CD107="O",'FIN1-SOURCE'!CD125="O")),"",SUM('FIN1-SOURCE'!CC107,'FIN1-SOURCE'!CC125))</f>
        <v/>
      </c>
      <c r="I2024" s="280" t="str">
        <f>IF(AND(OR(AND('FIN1-SOURCE'!CD107="O",'FIN1-SOURCE'!CD125="O"),AND('FIN1-SOURCE'!CD107="K",'FIN1-SOURCE'!CD125="K")),SUM('FIN1-SOURCE'!CC107,'FIN1-SOURCE'!CC125)=0,ISNUMBER('FIN1-SOURCE'!CC127)),"",IF(OR('FIN1-SOURCE'!CD107="O",'FIN1-SOURCE'!CD125="O"),"O",IF(AND('FIN1-SOURCE'!CD107='FIN1-SOURCE'!CD125,OR('FIN1-SOURCE'!CD107="K",'FIN1-SOURCE'!CD107="W",'FIN1-SOURCE'!CD107="M")), UPPER('FIN1-SOURCE'!CD107),"")))</f>
        <v/>
      </c>
      <c r="J2024" s="281" t="s">
        <v>711</v>
      </c>
      <c r="K2024" s="280" t="str">
        <f>IF(AND(ISBLANK('FIN1-SOURCE'!CC127),$L$2024&lt;&gt;"M"),"",'FIN1-SOURCE'!CC127)</f>
        <v/>
      </c>
      <c r="L2024" s="280" t="str">
        <f>IF(ISBLANK('FIN1-SOURCE'!CD127),"",'FIN1-SOURCE'!CD127)</f>
        <v/>
      </c>
      <c r="M2024" s="257" t="str">
        <f t="shared" si="32"/>
        <v>OK</v>
      </c>
      <c r="N2024" s="15"/>
    </row>
    <row r="2025" spans="1:14" ht="45" x14ac:dyDescent="0.25">
      <c r="A2025" s="257" t="s">
        <v>834</v>
      </c>
      <c r="B2025" s="257" t="s">
        <v>8454</v>
      </c>
      <c r="C2025" s="257" t="s">
        <v>688</v>
      </c>
      <c r="D2025" s="277" t="s">
        <v>8455</v>
      </c>
      <c r="E2025" s="278" t="s">
        <v>711</v>
      </c>
      <c r="F2025" s="279" t="s">
        <v>688</v>
      </c>
      <c r="G2025" s="277" t="s">
        <v>4440</v>
      </c>
      <c r="H2025" s="280" t="str">
        <f>IF(OR(AND('FIN1-SOURCE'!CC71="",'FIN1-SOURCE'!CD71=""),AND('FIN1-SOURCE'!CC87="",'FIN1-SOURCE'!CD87=""),AND('FIN1-SOURCE'!CC121="",'FIN1-SOURCE'!CD121=""),AND('FIN1-SOURCE'!CD71="K",'FIN1-SOURCE'!CD87="K",'FIN1-SOURCE'!CD121="K"),OR('FIN1-SOURCE'!CD71="O",'FIN1-SOURCE'!CD87="O",'FIN1-SOURCE'!CD121="O")),"",SUM('FIN1-SOURCE'!CC71,'FIN1-SOURCE'!CC87,'FIN1-SOURCE'!CC121))</f>
        <v/>
      </c>
      <c r="I2025" s="280" t="str">
        <f>IF(AND(OR(AND('FIN1-SOURCE'!CD71="O",'FIN1-SOURCE'!CD87="O",'FIN1-SOURCE'!CD121="O"),AND('FIN1-SOURCE'!CD71="K",'FIN1-SOURCE'!CD87="K",'FIN1-SOURCE'!CD121="K")),SUM('FIN1-SOURCE'!CC71,'FIN1-SOURCE'!CC87,'FIN1-SOURCE'!CC121)=0,ISNUMBER('FIN1-SOURCE'!CC128)),"",IF(OR('FIN1-SOURCE'!CD71="O",'FIN1-SOURCE'!CD87="O",'FIN1-SOURCE'!CD121="O"),"O",IF(AND('FIN1-SOURCE'!CD71='FIN1-SOURCE'!CD87,'FIN1-SOURCE'!CD87='FIN1-SOURCE'!CD121,OR('FIN1-SOURCE'!CD71="K",'FIN1-SOURCE'!CD71="W",'FIN1-SOURCE'!CD71="M")), UPPER('FIN1-SOURCE'!CD71),"")))</f>
        <v/>
      </c>
      <c r="J2025" s="281" t="s">
        <v>711</v>
      </c>
      <c r="K2025" s="280" t="str">
        <f>IF(AND(ISBLANK('FIN1-SOURCE'!CC128),$L$2025&lt;&gt;"M"),"",'FIN1-SOURCE'!CC128)</f>
        <v/>
      </c>
      <c r="L2025" s="280" t="str">
        <f>IF(ISBLANK('FIN1-SOURCE'!CD128),"",'FIN1-SOURCE'!CD128)</f>
        <v/>
      </c>
      <c r="M2025" s="257" t="str">
        <f t="shared" si="32"/>
        <v>OK</v>
      </c>
      <c r="N2025" s="15"/>
    </row>
    <row r="2026" spans="1:14" ht="45" x14ac:dyDescent="0.25">
      <c r="A2026" s="257" t="s">
        <v>834</v>
      </c>
      <c r="B2026" s="257" t="s">
        <v>8456</v>
      </c>
      <c r="C2026" s="257" t="s">
        <v>688</v>
      </c>
      <c r="D2026" s="277" t="s">
        <v>8457</v>
      </c>
      <c r="E2026" s="278" t="s">
        <v>711</v>
      </c>
      <c r="F2026" s="279" t="s">
        <v>688</v>
      </c>
      <c r="G2026" s="277" t="s">
        <v>4441</v>
      </c>
      <c r="H2026" s="280" t="str">
        <f>IF(OR(AND('FIN1-SOURCE'!CC72="",'FIN1-SOURCE'!CD72=""),AND('FIN1-SOURCE'!CC88="",'FIN1-SOURCE'!CD88=""),AND('FIN1-SOURCE'!CC122="",'FIN1-SOURCE'!CD122=""),AND('FIN1-SOURCE'!CD72="K",'FIN1-SOURCE'!CD88="K",'FIN1-SOURCE'!CD122="K"),OR('FIN1-SOURCE'!CD72="O",'FIN1-SOURCE'!CD88="O",'FIN1-SOURCE'!CD122="O")),"",SUM('FIN1-SOURCE'!CC72,'FIN1-SOURCE'!CC88,'FIN1-SOURCE'!CC122))</f>
        <v/>
      </c>
      <c r="I2026" s="280" t="str">
        <f>IF(AND(OR(AND('FIN1-SOURCE'!CD72="O",'FIN1-SOURCE'!CD88="O",'FIN1-SOURCE'!CD122="O"),AND('FIN1-SOURCE'!CD72="K",'FIN1-SOURCE'!CD88="K",'FIN1-SOURCE'!CD122="K")),SUM('FIN1-SOURCE'!CC72,'FIN1-SOURCE'!CC88,'FIN1-SOURCE'!CC122)=0,ISNUMBER('FIN1-SOURCE'!CC129)),"",IF(OR('FIN1-SOURCE'!CD72="O",'FIN1-SOURCE'!CD88="O",'FIN1-SOURCE'!CD122="O"),"O",IF(AND('FIN1-SOURCE'!CD72='FIN1-SOURCE'!CD88,'FIN1-SOURCE'!CD88='FIN1-SOURCE'!CD122,OR('FIN1-SOURCE'!CD72="K",'FIN1-SOURCE'!CD72="W",'FIN1-SOURCE'!CD72="M")), UPPER('FIN1-SOURCE'!CD72),"")))</f>
        <v/>
      </c>
      <c r="J2026" s="281" t="s">
        <v>711</v>
      </c>
      <c r="K2026" s="280" t="str">
        <f>IF(AND(ISBLANK('FIN1-SOURCE'!CC129),$L$2026&lt;&gt;"M"),"",'FIN1-SOURCE'!CC129)</f>
        <v/>
      </c>
      <c r="L2026" s="280" t="str">
        <f>IF(ISBLANK('FIN1-SOURCE'!CD129),"",'FIN1-SOURCE'!CD129)</f>
        <v/>
      </c>
      <c r="M2026" s="257" t="str">
        <f t="shared" si="32"/>
        <v>OK</v>
      </c>
      <c r="N2026" s="15"/>
    </row>
    <row r="2027" spans="1:14" ht="45" x14ac:dyDescent="0.25">
      <c r="A2027" s="257" t="s">
        <v>834</v>
      </c>
      <c r="B2027" s="257" t="s">
        <v>8458</v>
      </c>
      <c r="C2027" s="257" t="s">
        <v>688</v>
      </c>
      <c r="D2027" s="277" t="s">
        <v>8459</v>
      </c>
      <c r="E2027" s="278" t="s">
        <v>711</v>
      </c>
      <c r="F2027" s="279" t="s">
        <v>688</v>
      </c>
      <c r="G2027" s="277" t="s">
        <v>4442</v>
      </c>
      <c r="H2027" s="280" t="str">
        <f>IF(OR(AND('FIN1-SOURCE'!CC73="",'FIN1-SOURCE'!CD73=""),AND('FIN1-SOURCE'!CC89="",'FIN1-SOURCE'!CD89=""),AND('FIN1-SOURCE'!CC123="",'FIN1-SOURCE'!CD123=""),AND('FIN1-SOURCE'!CD73="K",'FIN1-SOURCE'!CD89="K",'FIN1-SOURCE'!CD123="K"),OR('FIN1-SOURCE'!CD73="O",'FIN1-SOURCE'!CD89="O",'FIN1-SOURCE'!CD123="O")),"",SUM('FIN1-SOURCE'!CC73,'FIN1-SOURCE'!CC89,'FIN1-SOURCE'!CC123))</f>
        <v/>
      </c>
      <c r="I2027" s="280" t="str">
        <f>IF(AND(OR(AND('FIN1-SOURCE'!CD73="O",'FIN1-SOURCE'!CD89="O",'FIN1-SOURCE'!CD123="O"),AND('FIN1-SOURCE'!CD73="K",'FIN1-SOURCE'!CD89="K",'FIN1-SOURCE'!CD123="K")),SUM('FIN1-SOURCE'!CC73,'FIN1-SOURCE'!CC89,'FIN1-SOURCE'!CC123)=0,ISNUMBER('FIN1-SOURCE'!CC130)),"",IF(OR('FIN1-SOURCE'!CD73="O",'FIN1-SOURCE'!CD89="O",'FIN1-SOURCE'!CD123="O"),"O",IF(AND('FIN1-SOURCE'!CD73='FIN1-SOURCE'!CD89,'FIN1-SOURCE'!CD89='FIN1-SOURCE'!CD123,OR('FIN1-SOURCE'!CD73="K",'FIN1-SOURCE'!CD73="W",'FIN1-SOURCE'!CD73="M")), UPPER('FIN1-SOURCE'!CD73),"")))</f>
        <v/>
      </c>
      <c r="J2027" s="281" t="s">
        <v>711</v>
      </c>
      <c r="K2027" s="280" t="str">
        <f>IF(AND(ISBLANK('FIN1-SOURCE'!CC130),$L$2027&lt;&gt;"M"),"",'FIN1-SOURCE'!CC130)</f>
        <v/>
      </c>
      <c r="L2027" s="280" t="str">
        <f>IF(ISBLANK('FIN1-SOURCE'!CD130),"",'FIN1-SOURCE'!CD130)</f>
        <v/>
      </c>
      <c r="M2027" s="257" t="str">
        <f t="shared" si="32"/>
        <v>OK</v>
      </c>
      <c r="N2027" s="15"/>
    </row>
    <row r="2028" spans="1:14" ht="45" x14ac:dyDescent="0.25">
      <c r="A2028" s="257" t="s">
        <v>834</v>
      </c>
      <c r="B2028" s="257" t="s">
        <v>8460</v>
      </c>
      <c r="C2028" s="257" t="s">
        <v>688</v>
      </c>
      <c r="D2028" s="277" t="s">
        <v>8461</v>
      </c>
      <c r="E2028" s="278" t="s">
        <v>711</v>
      </c>
      <c r="F2028" s="279" t="s">
        <v>688</v>
      </c>
      <c r="G2028" s="277" t="s">
        <v>4443</v>
      </c>
      <c r="H2028" s="280" t="str">
        <f>IF(OR(AND('FIN1-SOURCE'!CC74="",'FIN1-SOURCE'!CD74=""),AND('FIN1-SOURCE'!CC90="",'FIN1-SOURCE'!CD90=""),AND('FIN1-SOURCE'!CC124="",'FIN1-SOURCE'!CD124=""),AND('FIN1-SOURCE'!CD74="K",'FIN1-SOURCE'!CD90="K",'FIN1-SOURCE'!CD124="K"),OR('FIN1-SOURCE'!CD74="O",'FIN1-SOURCE'!CD90="O",'FIN1-SOURCE'!CD124="O")),"",SUM('FIN1-SOURCE'!CC74,'FIN1-SOURCE'!CC90,'FIN1-SOURCE'!CC124))</f>
        <v/>
      </c>
      <c r="I2028" s="280" t="str">
        <f>IF(AND(OR(AND('FIN1-SOURCE'!CD74="O",'FIN1-SOURCE'!CD90="O",'FIN1-SOURCE'!CD124="O"),AND('FIN1-SOURCE'!CD74="K",'FIN1-SOURCE'!CD90="K",'FIN1-SOURCE'!CD124="K")),SUM('FIN1-SOURCE'!CC74,'FIN1-SOURCE'!CC90,'FIN1-SOURCE'!CC124)=0,ISNUMBER('FIN1-SOURCE'!CC131)),"",IF(OR('FIN1-SOURCE'!CD74="O",'FIN1-SOURCE'!CD90="O",'FIN1-SOURCE'!CD124="O"),"O",IF(AND('FIN1-SOURCE'!CD74='FIN1-SOURCE'!CD90,'FIN1-SOURCE'!CD90='FIN1-SOURCE'!CD124,OR('FIN1-SOURCE'!CD74="K",'FIN1-SOURCE'!CD74="W",'FIN1-SOURCE'!CD74="M")), UPPER('FIN1-SOURCE'!CD74),"")))</f>
        <v/>
      </c>
      <c r="J2028" s="281" t="s">
        <v>711</v>
      </c>
      <c r="K2028" s="280" t="str">
        <f>IF(AND(ISBLANK('FIN1-SOURCE'!CC131),$L$2028&lt;&gt;"M"),"",'FIN1-SOURCE'!CC131)</f>
        <v/>
      </c>
      <c r="L2028" s="280" t="str">
        <f>IF(ISBLANK('FIN1-SOURCE'!CD131),"",'FIN1-SOURCE'!CD131)</f>
        <v/>
      </c>
      <c r="M2028" s="257" t="str">
        <f t="shared" si="32"/>
        <v>OK</v>
      </c>
      <c r="N2028" s="15"/>
    </row>
    <row r="2029" spans="1:14" ht="45" x14ac:dyDescent="0.25">
      <c r="A2029" s="257" t="s">
        <v>834</v>
      </c>
      <c r="B2029" s="257" t="s">
        <v>8462</v>
      </c>
      <c r="C2029" s="257" t="s">
        <v>688</v>
      </c>
      <c r="D2029" s="277" t="s">
        <v>8463</v>
      </c>
      <c r="E2029" s="278" t="s">
        <v>711</v>
      </c>
      <c r="F2029" s="279" t="s">
        <v>688</v>
      </c>
      <c r="G2029" s="277" t="s">
        <v>4444</v>
      </c>
      <c r="H2029" s="280" t="str">
        <f>IF(OR(AND('FIN1-SOURCE'!CC75="",'FIN1-SOURCE'!CD75=""),AND('FIN1-SOURCE'!CC91="",'FIN1-SOURCE'!CD91=""),AND('FIN1-SOURCE'!CC125="",'FIN1-SOURCE'!CD125=""),AND('FIN1-SOURCE'!CD75="K",'FIN1-SOURCE'!CD91="K",'FIN1-SOURCE'!CD125="K"),OR('FIN1-SOURCE'!CD75="O",'FIN1-SOURCE'!CD91="O",'FIN1-SOURCE'!CD125="O")),"",SUM('FIN1-SOURCE'!CC75,'FIN1-SOURCE'!CC91,'FIN1-SOURCE'!CC125))</f>
        <v/>
      </c>
      <c r="I2029" s="280" t="str">
        <f>IF(AND(OR(AND('FIN1-SOURCE'!CD75="O",'FIN1-SOURCE'!CD91="O",'FIN1-SOURCE'!CD125="O"),AND('FIN1-SOURCE'!CD75="K",'FIN1-SOURCE'!CD91="K",'FIN1-SOURCE'!CD125="K")),SUM('FIN1-SOURCE'!CC75,'FIN1-SOURCE'!CC91,'FIN1-SOURCE'!CC125)=0,ISNUMBER('FIN1-SOURCE'!CC132)),"",IF(OR('FIN1-SOURCE'!CD75="O",'FIN1-SOURCE'!CD91="O",'FIN1-SOURCE'!CD125="O"),"O",IF(AND('FIN1-SOURCE'!CD75='FIN1-SOURCE'!CD91,'FIN1-SOURCE'!CD91='FIN1-SOURCE'!CD125,OR('FIN1-SOURCE'!CD75="K",'FIN1-SOURCE'!CD75="W",'FIN1-SOURCE'!CD75="M")), UPPER('FIN1-SOURCE'!CD75),"")))</f>
        <v/>
      </c>
      <c r="J2029" s="281" t="s">
        <v>711</v>
      </c>
      <c r="K2029" s="280" t="str">
        <f>IF(AND(ISBLANK('FIN1-SOURCE'!CC132),$L$2029&lt;&gt;"M"),"",'FIN1-SOURCE'!CC132)</f>
        <v/>
      </c>
      <c r="L2029" s="280" t="str">
        <f>IF(ISBLANK('FIN1-SOURCE'!CD132),"",'FIN1-SOURCE'!CD132)</f>
        <v/>
      </c>
      <c r="M2029" s="257" t="str">
        <f t="shared" si="32"/>
        <v>OK</v>
      </c>
      <c r="N2029" s="15"/>
    </row>
    <row r="2030" spans="1:14" ht="33.75" x14ac:dyDescent="0.25">
      <c r="A2030" s="257" t="s">
        <v>834</v>
      </c>
      <c r="B2030" s="257" t="s">
        <v>8464</v>
      </c>
      <c r="C2030" s="257" t="s">
        <v>688</v>
      </c>
      <c r="D2030" s="277" t="s">
        <v>8465</v>
      </c>
      <c r="E2030" s="278" t="s">
        <v>711</v>
      </c>
      <c r="F2030" s="279" t="s">
        <v>688</v>
      </c>
      <c r="G2030" s="277" t="s">
        <v>4445</v>
      </c>
      <c r="H2030" s="280" t="str">
        <f>IF(OR(AND('FIN1-SOURCE'!CC77="",'FIN1-SOURCE'!CD77=""),AND('FIN1-SOURCE'!CC126="",'FIN1-SOURCE'!CD126=""),AND('FIN1-SOURCE'!CD77="K",'FIN1-SOURCE'!CD126="K"),OR('FIN1-SOURCE'!CD77="O",'FIN1-SOURCE'!CD126="O")),"",SUM('FIN1-SOURCE'!CC77,'FIN1-SOURCE'!CC126))</f>
        <v/>
      </c>
      <c r="I2030" s="280" t="str">
        <f>IF(AND(OR(AND('FIN1-SOURCE'!CD77="O",'FIN1-SOURCE'!CD126="O"),AND('FIN1-SOURCE'!CD77="K",'FIN1-SOURCE'!CD126="K")),SUM('FIN1-SOURCE'!CC77,'FIN1-SOURCE'!CC126)=0,ISNUMBER('FIN1-SOURCE'!CC133)),"",IF(OR('FIN1-SOURCE'!CD77="O",'FIN1-SOURCE'!CD126="O"),"O",IF(AND('FIN1-SOURCE'!CD77='FIN1-SOURCE'!CD126,OR('FIN1-SOURCE'!CD77="K",'FIN1-SOURCE'!CD77="W",'FIN1-SOURCE'!CD77="M")), UPPER('FIN1-SOURCE'!CD77),"")))</f>
        <v/>
      </c>
      <c r="J2030" s="281" t="s">
        <v>711</v>
      </c>
      <c r="K2030" s="280" t="str">
        <f>IF(AND(ISBLANK('FIN1-SOURCE'!CC133),$L$2030&lt;&gt;"M"),"",'FIN1-SOURCE'!CC133)</f>
        <v/>
      </c>
      <c r="L2030" s="280" t="str">
        <f>IF(ISBLANK('FIN1-SOURCE'!CD133),"",'FIN1-SOURCE'!CD133)</f>
        <v/>
      </c>
      <c r="M2030" s="257" t="str">
        <f t="shared" si="32"/>
        <v>OK</v>
      </c>
      <c r="N2030" s="15"/>
    </row>
    <row r="2031" spans="1:14" ht="45" x14ac:dyDescent="0.25">
      <c r="A2031" s="257" t="s">
        <v>834</v>
      </c>
      <c r="B2031" s="257" t="s">
        <v>8466</v>
      </c>
      <c r="C2031" s="257" t="s">
        <v>688</v>
      </c>
      <c r="D2031" s="277" t="s">
        <v>8467</v>
      </c>
      <c r="E2031" s="278" t="s">
        <v>711</v>
      </c>
      <c r="F2031" s="279" t="s">
        <v>688</v>
      </c>
      <c r="G2031" s="277" t="s">
        <v>4446</v>
      </c>
      <c r="H2031" s="280" t="str">
        <f>IF(OR(AND('FIN1-SOURCE'!CC78="",'FIN1-SOURCE'!CD78=""),AND('FIN1-SOURCE'!CC92="",'FIN1-SOURCE'!CD92=""),AND('FIN1-SOURCE'!CC116="",'FIN1-SOURCE'!CD116=""),AND('FIN1-SOURCE'!CD78="K",'FIN1-SOURCE'!CD92="K",'FIN1-SOURCE'!CD116="K"),OR('FIN1-SOURCE'!CD78="O",'FIN1-SOURCE'!CD92="O",'FIN1-SOURCE'!CD116="O")),"",SUM('FIN1-SOURCE'!CC78,'FIN1-SOURCE'!CC92,'FIN1-SOURCE'!CC116))</f>
        <v/>
      </c>
      <c r="I2031" s="280" t="str">
        <f>IF(AND(OR(AND('FIN1-SOURCE'!CD78="O",'FIN1-SOURCE'!CD92="O",'FIN1-SOURCE'!CD116="O"),AND('FIN1-SOURCE'!CD78="K",'FIN1-SOURCE'!CD92="K",'FIN1-SOURCE'!CD116="K")),SUM('FIN1-SOURCE'!CC78,'FIN1-SOURCE'!CC92,'FIN1-SOURCE'!CC116)=0,ISNUMBER('FIN1-SOURCE'!CC134)),"",IF(OR('FIN1-SOURCE'!CD78="O",'FIN1-SOURCE'!CD92="O",'FIN1-SOURCE'!CD116="O"),"O",IF(AND('FIN1-SOURCE'!CD78='FIN1-SOURCE'!CD92,'FIN1-SOURCE'!CD92='FIN1-SOURCE'!CD116,OR('FIN1-SOURCE'!CD78="K",'FIN1-SOURCE'!CD78="W",'FIN1-SOURCE'!CD78="M")), UPPER('FIN1-SOURCE'!CD78),"")))</f>
        <v/>
      </c>
      <c r="J2031" s="281" t="s">
        <v>711</v>
      </c>
      <c r="K2031" s="280" t="str">
        <f>IF(AND(ISBLANK('FIN1-SOURCE'!CC134),$L$2031&lt;&gt;"M"),"",'FIN1-SOURCE'!CC134)</f>
        <v/>
      </c>
      <c r="L2031" s="280" t="str">
        <f>IF(ISBLANK('FIN1-SOURCE'!CD134),"",'FIN1-SOURCE'!CD134)</f>
        <v/>
      </c>
      <c r="M2031" s="257" t="str">
        <f t="shared" si="32"/>
        <v>OK</v>
      </c>
      <c r="N2031" s="15"/>
    </row>
    <row r="2032" spans="1:14" ht="33.75" x14ac:dyDescent="0.25">
      <c r="A2032" s="257" t="s">
        <v>834</v>
      </c>
      <c r="B2032" s="257" t="s">
        <v>8468</v>
      </c>
      <c r="C2032" s="257" t="s">
        <v>688</v>
      </c>
      <c r="D2032" s="277" t="s">
        <v>8469</v>
      </c>
      <c r="E2032" s="278" t="s">
        <v>711</v>
      </c>
      <c r="F2032" s="279" t="s">
        <v>688</v>
      </c>
      <c r="G2032" s="277" t="s">
        <v>7297</v>
      </c>
      <c r="H2032" s="280" t="str">
        <f>IF(OR(AND('FIN1-SOURCE'!CC107="",'FIN1-SOURCE'!CD107=""),AND('FIN1-SOURCE'!CC132="",'FIN1-SOURCE'!CD132=""),AND('FIN1-SOURCE'!CD107="K",'FIN1-SOURCE'!CD132="K"),OR('FIN1-SOURCE'!CD107="O",'FIN1-SOURCE'!CD132="O")),"",SUM('FIN1-SOURCE'!CC107,'FIN1-SOURCE'!CC132))</f>
        <v/>
      </c>
      <c r="I2032" s="280" t="str">
        <f>IF(AND(OR(AND('FIN1-SOURCE'!CD107="O",'FIN1-SOURCE'!CD132="O"),AND('FIN1-SOURCE'!CD107="K",'FIN1-SOURCE'!CD132="K")),SUM('FIN1-SOURCE'!CC107,'FIN1-SOURCE'!CC132)=0,ISNUMBER('FIN1-SOURCE'!CC135)),"",IF(OR('FIN1-SOURCE'!CD107="O",'FIN1-SOURCE'!CD132="O"),"O",IF(AND('FIN1-SOURCE'!CD107='FIN1-SOURCE'!CD132,OR('FIN1-SOURCE'!CD107="K",'FIN1-SOURCE'!CD107="W",'FIN1-SOURCE'!CD107="M")), UPPER('FIN1-SOURCE'!CD107),"")))</f>
        <v/>
      </c>
      <c r="J2032" s="281" t="s">
        <v>711</v>
      </c>
      <c r="K2032" s="280" t="str">
        <f>IF(AND(ISBLANK('FIN1-SOURCE'!CC135),$L$2032&lt;&gt;"M"),"",'FIN1-SOURCE'!CC135)</f>
        <v/>
      </c>
      <c r="L2032" s="280" t="str">
        <f>IF(ISBLANK('FIN1-SOURCE'!CD135),"",'FIN1-SOURCE'!CD135)</f>
        <v/>
      </c>
      <c r="M2032" s="257" t="str">
        <f t="shared" si="32"/>
        <v>OK</v>
      </c>
      <c r="N2032" s="15"/>
    </row>
    <row r="2033" spans="1:14" ht="33.75" x14ac:dyDescent="0.25">
      <c r="A2033" s="257" t="s">
        <v>834</v>
      </c>
      <c r="B2033" s="257" t="s">
        <v>4447</v>
      </c>
      <c r="C2033" s="257" t="s">
        <v>688</v>
      </c>
      <c r="D2033" s="277" t="s">
        <v>4448</v>
      </c>
      <c r="E2033" s="278" t="s">
        <v>711</v>
      </c>
      <c r="F2033" s="279" t="s">
        <v>688</v>
      </c>
      <c r="G2033" s="277" t="s">
        <v>4449</v>
      </c>
      <c r="H2033" s="280" t="str">
        <f>IF(OR(AND('FIN1-SOURCE'!CF32="",'FIN1-SOURCE'!CG32=""),AND('FIN1-SOURCE'!CF33="",'FIN1-SOURCE'!CG33=""),AND('FIN1-SOURCE'!CG32="K",'FIN1-SOURCE'!CG33="K"),OR('FIN1-SOURCE'!CG32="O",'FIN1-SOURCE'!CG33="O")),"",SUM('FIN1-SOURCE'!CF32,'FIN1-SOURCE'!CF33))</f>
        <v/>
      </c>
      <c r="I2033" s="280" t="str">
        <f>IF(AND(OR(AND('FIN1-SOURCE'!CG32="O",'FIN1-SOURCE'!CG33="O"),AND('FIN1-SOURCE'!CG32="K",'FIN1-SOURCE'!CG33="K")),SUM('FIN1-SOURCE'!CF32,'FIN1-SOURCE'!CF33)=0,ISNUMBER('FIN1-SOURCE'!CF34)),"",IF(OR('FIN1-SOURCE'!CG32="O",'FIN1-SOURCE'!CG33="O"),"O",IF(AND('FIN1-SOURCE'!CG32='FIN1-SOURCE'!CG33,OR('FIN1-SOURCE'!CG32="K",'FIN1-SOURCE'!CG32="W",'FIN1-SOURCE'!CG32="M")), UPPER('FIN1-SOURCE'!CG32),"")))</f>
        <v/>
      </c>
      <c r="J2033" s="281" t="s">
        <v>711</v>
      </c>
      <c r="K2033" s="280" t="str">
        <f>IF(AND(ISBLANK('FIN1-SOURCE'!CF34),$L$2033&lt;&gt;"M"),"",'FIN1-SOURCE'!CF34)</f>
        <v/>
      </c>
      <c r="L2033" s="280" t="str">
        <f>IF(ISBLANK('FIN1-SOURCE'!CG34),"",'FIN1-SOURCE'!CG34)</f>
        <v/>
      </c>
      <c r="M2033" s="257" t="str">
        <f t="shared" ref="M2033:M2096" si="33">IF(AND(ISNUMBER(H2033),ISNUMBER(K2033)),IF(OR(ROUND(H2033,0)&lt;&gt;ROUND(K2033,0),I2033&lt;&gt;L2033),"Check","OK"),IF(OR(AND(H2033&lt;&gt;K2033,I2033&lt;&gt;"M",L2033&lt;&gt;"M"),I2033&lt;&gt;L2033),"Check","OK"))</f>
        <v>OK</v>
      </c>
      <c r="N2033" s="15"/>
    </row>
    <row r="2034" spans="1:14" ht="33.75" x14ac:dyDescent="0.25">
      <c r="A2034" s="257" t="s">
        <v>834</v>
      </c>
      <c r="B2034" s="257" t="s">
        <v>4450</v>
      </c>
      <c r="C2034" s="257" t="s">
        <v>688</v>
      </c>
      <c r="D2034" s="277" t="s">
        <v>4451</v>
      </c>
      <c r="E2034" s="278" t="s">
        <v>711</v>
      </c>
      <c r="F2034" s="279" t="s">
        <v>688</v>
      </c>
      <c r="G2034" s="277" t="s">
        <v>4452</v>
      </c>
      <c r="H2034" s="280" t="str">
        <f>IF(OR(AND('FIN1-SOURCE'!CF31="",'FIN1-SOURCE'!CG31=""),AND('FIN1-SOURCE'!CF34="",'FIN1-SOURCE'!CG34=""),AND('FIN1-SOURCE'!CG31="K",'FIN1-SOURCE'!CG34="K"),OR('FIN1-SOURCE'!CG31="O",'FIN1-SOURCE'!CG34="O")),"",SUM('FIN1-SOURCE'!CF31,'FIN1-SOURCE'!CF34))</f>
        <v/>
      </c>
      <c r="I2034" s="280" t="str">
        <f>IF(AND(OR(AND('FIN1-SOURCE'!CG31="O",'FIN1-SOURCE'!CG34="O"),AND('FIN1-SOURCE'!CG31="K",'FIN1-SOURCE'!CG34="K")),SUM('FIN1-SOURCE'!CF31,'FIN1-SOURCE'!CF34)=0,ISNUMBER('FIN1-SOURCE'!CF35)),"",IF(OR('FIN1-SOURCE'!CG31="O",'FIN1-SOURCE'!CG34="O"),"O",IF(AND('FIN1-SOURCE'!CG31='FIN1-SOURCE'!CG34,OR('FIN1-SOURCE'!CG31="K",'FIN1-SOURCE'!CG31="W",'FIN1-SOURCE'!CG31="M")), UPPER('FIN1-SOURCE'!CG31),"")))</f>
        <v/>
      </c>
      <c r="J2034" s="281" t="s">
        <v>711</v>
      </c>
      <c r="K2034" s="280" t="str">
        <f>IF(AND(ISBLANK('FIN1-SOURCE'!CF35),$L$2034&lt;&gt;"M"),"",'FIN1-SOURCE'!CF35)</f>
        <v/>
      </c>
      <c r="L2034" s="280" t="str">
        <f>IF(ISBLANK('FIN1-SOURCE'!CG35),"",'FIN1-SOURCE'!CG35)</f>
        <v/>
      </c>
      <c r="M2034" s="257" t="str">
        <f t="shared" si="33"/>
        <v>OK</v>
      </c>
      <c r="N2034" s="15"/>
    </row>
    <row r="2035" spans="1:14" ht="33.75" x14ac:dyDescent="0.25">
      <c r="A2035" s="257" t="s">
        <v>834</v>
      </c>
      <c r="B2035" s="257" t="s">
        <v>4453</v>
      </c>
      <c r="C2035" s="257" t="s">
        <v>688</v>
      </c>
      <c r="D2035" s="277" t="s">
        <v>4454</v>
      </c>
      <c r="E2035" s="278" t="s">
        <v>711</v>
      </c>
      <c r="F2035" s="279" t="s">
        <v>688</v>
      </c>
      <c r="G2035" s="277" t="s">
        <v>4455</v>
      </c>
      <c r="H2035" s="280" t="str">
        <f>IF(OR(AND('FIN1-SOURCE'!CF37="",'FIN1-SOURCE'!CG37=""),AND('FIN1-SOURCE'!CF38="",'FIN1-SOURCE'!CG38=""),AND('FIN1-SOURCE'!CG37="K",'FIN1-SOURCE'!CG38="K"),OR('FIN1-SOURCE'!CG37="O",'FIN1-SOURCE'!CG38="O")),"",SUM('FIN1-SOURCE'!CF37,'FIN1-SOURCE'!CF38))</f>
        <v/>
      </c>
      <c r="I2035" s="280" t="str">
        <f>IF(AND(OR(AND('FIN1-SOURCE'!CG37="O",'FIN1-SOURCE'!CG38="O"),AND('FIN1-SOURCE'!CG37="K",'FIN1-SOURCE'!CG38="K")),SUM('FIN1-SOURCE'!CF37,'FIN1-SOURCE'!CF38)=0,ISNUMBER('FIN1-SOURCE'!CF39)),"",IF(OR('FIN1-SOURCE'!CG37="O",'FIN1-SOURCE'!CG38="O"),"O",IF(AND('FIN1-SOURCE'!CG37='FIN1-SOURCE'!CG38,OR('FIN1-SOURCE'!CG37="K",'FIN1-SOURCE'!CG37="W",'FIN1-SOURCE'!CG37="M")), UPPER('FIN1-SOURCE'!CG37),"")))</f>
        <v/>
      </c>
      <c r="J2035" s="281" t="s">
        <v>711</v>
      </c>
      <c r="K2035" s="280" t="str">
        <f>IF(AND(ISBLANK('FIN1-SOURCE'!CF39),$L$2035&lt;&gt;"M"),"",'FIN1-SOURCE'!CF39)</f>
        <v/>
      </c>
      <c r="L2035" s="280" t="str">
        <f>IF(ISBLANK('FIN1-SOURCE'!CG39),"",'FIN1-SOURCE'!CG39)</f>
        <v/>
      </c>
      <c r="M2035" s="257" t="str">
        <f t="shared" si="33"/>
        <v>OK</v>
      </c>
      <c r="N2035" s="15"/>
    </row>
    <row r="2036" spans="1:14" ht="33.75" x14ac:dyDescent="0.25">
      <c r="A2036" s="257" t="s">
        <v>834</v>
      </c>
      <c r="B2036" s="257" t="s">
        <v>4456</v>
      </c>
      <c r="C2036" s="257" t="s">
        <v>688</v>
      </c>
      <c r="D2036" s="277" t="s">
        <v>4457</v>
      </c>
      <c r="E2036" s="278" t="s">
        <v>711</v>
      </c>
      <c r="F2036" s="279" t="s">
        <v>688</v>
      </c>
      <c r="G2036" s="277" t="s">
        <v>1401</v>
      </c>
      <c r="H2036" s="280" t="str">
        <f>IF(OR(AND('FIN1-SOURCE'!CF40="",'FIN1-SOURCE'!CG40=""),AND('FIN1-SOURCE'!CF41="",'FIN1-SOURCE'!CG41=""),AND('FIN1-SOURCE'!CG40="K",'FIN1-SOURCE'!CG41="K"),OR('FIN1-SOURCE'!CG40="O",'FIN1-SOURCE'!CG41="O")),"",SUM('FIN1-SOURCE'!CF40,'FIN1-SOURCE'!CF41))</f>
        <v/>
      </c>
      <c r="I2036" s="280" t="str">
        <f>IF(AND(OR(AND('FIN1-SOURCE'!CG40="O",'FIN1-SOURCE'!CG41="O"),AND('FIN1-SOURCE'!CG40="K",'FIN1-SOURCE'!CG41="K")),SUM('FIN1-SOURCE'!CF40,'FIN1-SOURCE'!CF41)=0,ISNUMBER('FIN1-SOURCE'!CF42)),"",IF(OR('FIN1-SOURCE'!CG40="O",'FIN1-SOURCE'!CG41="O"),"O",IF(AND('FIN1-SOURCE'!CG40='FIN1-SOURCE'!CG41,OR('FIN1-SOURCE'!CG40="K",'FIN1-SOURCE'!CG40="W",'FIN1-SOURCE'!CG40="M")), UPPER('FIN1-SOURCE'!CG40),"")))</f>
        <v/>
      </c>
      <c r="J2036" s="281" t="s">
        <v>711</v>
      </c>
      <c r="K2036" s="280" t="str">
        <f>IF(AND(ISBLANK('FIN1-SOURCE'!CF42),$L$2036&lt;&gt;"M"),"",'FIN1-SOURCE'!CF42)</f>
        <v/>
      </c>
      <c r="L2036" s="280" t="str">
        <f>IF(ISBLANK('FIN1-SOURCE'!CG42),"",'FIN1-SOURCE'!CG42)</f>
        <v/>
      </c>
      <c r="M2036" s="257" t="str">
        <f t="shared" si="33"/>
        <v>OK</v>
      </c>
      <c r="N2036" s="15"/>
    </row>
    <row r="2037" spans="1:14" ht="33.75" x14ac:dyDescent="0.25">
      <c r="A2037" s="257" t="s">
        <v>834</v>
      </c>
      <c r="B2037" s="257" t="s">
        <v>4458</v>
      </c>
      <c r="C2037" s="257" t="s">
        <v>688</v>
      </c>
      <c r="D2037" s="277" t="s">
        <v>4459</v>
      </c>
      <c r="E2037" s="278" t="s">
        <v>711</v>
      </c>
      <c r="F2037" s="279" t="s">
        <v>688</v>
      </c>
      <c r="G2037" s="277" t="s">
        <v>1407</v>
      </c>
      <c r="H2037" s="280" t="str">
        <f>IF(OR(AND('FIN1-SOURCE'!CF42="",'FIN1-SOURCE'!CG42=""),AND('FIN1-SOURCE'!CF43="",'FIN1-SOURCE'!CG43=""),AND('FIN1-SOURCE'!CG42="K",'FIN1-SOURCE'!CG43="K"),OR('FIN1-SOURCE'!CG42="O",'FIN1-SOURCE'!CG43="O")),"",SUM('FIN1-SOURCE'!CF42,'FIN1-SOURCE'!CF43))</f>
        <v/>
      </c>
      <c r="I2037" s="280" t="str">
        <f>IF(AND(OR(AND('FIN1-SOURCE'!CG42="O",'FIN1-SOURCE'!CG43="O"),AND('FIN1-SOURCE'!CG42="K",'FIN1-SOURCE'!CG43="K")),SUM('FIN1-SOURCE'!CF42,'FIN1-SOURCE'!CF43)=0,ISNUMBER('FIN1-SOURCE'!CF44)),"",IF(OR('FIN1-SOURCE'!CG42="O",'FIN1-SOURCE'!CG43="O"),"O",IF(AND('FIN1-SOURCE'!CG42='FIN1-SOURCE'!CG43,OR('FIN1-SOURCE'!CG42="K",'FIN1-SOURCE'!CG42="W",'FIN1-SOURCE'!CG42="M")), UPPER('FIN1-SOURCE'!CG42),"")))</f>
        <v/>
      </c>
      <c r="J2037" s="281" t="s">
        <v>711</v>
      </c>
      <c r="K2037" s="280" t="str">
        <f>IF(AND(ISBLANK('FIN1-SOURCE'!CF44),$L$2037&lt;&gt;"M"),"",'FIN1-SOURCE'!CF44)</f>
        <v/>
      </c>
      <c r="L2037" s="280" t="str">
        <f>IF(ISBLANK('FIN1-SOURCE'!CG44),"",'FIN1-SOURCE'!CG44)</f>
        <v/>
      </c>
      <c r="M2037" s="257" t="str">
        <f t="shared" si="33"/>
        <v>OK</v>
      </c>
      <c r="N2037" s="15"/>
    </row>
    <row r="2038" spans="1:14" ht="45" x14ac:dyDescent="0.25">
      <c r="A2038" s="257" t="s">
        <v>834</v>
      </c>
      <c r="B2038" s="257" t="s">
        <v>4460</v>
      </c>
      <c r="C2038" s="257" t="s">
        <v>688</v>
      </c>
      <c r="D2038" s="277" t="s">
        <v>4461</v>
      </c>
      <c r="E2038" s="278" t="s">
        <v>711</v>
      </c>
      <c r="F2038" s="279" t="s">
        <v>688</v>
      </c>
      <c r="G2038" s="277" t="s">
        <v>1410</v>
      </c>
      <c r="H2038" s="280" t="str">
        <f>IF(OR(AND('FIN1-SOURCE'!CF35="",'FIN1-SOURCE'!CG35=""),AND('FIN1-SOURCE'!CF39="",'FIN1-SOURCE'!CG39=""),AND('FIN1-SOURCE'!CF44="",'FIN1-SOURCE'!CG44=""),AND('FIN1-SOURCE'!CG35="K",'FIN1-SOURCE'!CG39="K",'FIN1-SOURCE'!CG44="K"),OR('FIN1-SOURCE'!CG35="O",'FIN1-SOURCE'!CG39="O",'FIN1-SOURCE'!CG44="O")),"",SUM('FIN1-SOURCE'!CF35,'FIN1-SOURCE'!CF39,'FIN1-SOURCE'!CF44))</f>
        <v/>
      </c>
      <c r="I2038" s="280" t="str">
        <f>IF(AND(OR(AND('FIN1-SOURCE'!CG35="O",'FIN1-SOURCE'!CG39="O",'FIN1-SOURCE'!CG44="O"),AND('FIN1-SOURCE'!CG35="K",'FIN1-SOURCE'!CG39="K",'FIN1-SOURCE'!CG44="K")),SUM('FIN1-SOURCE'!CF35,'FIN1-SOURCE'!CF39,'FIN1-SOURCE'!CF44)=0,ISNUMBER('FIN1-SOURCE'!CF45)),"",IF(OR('FIN1-SOURCE'!CG35="O",'FIN1-SOURCE'!CG39="O",'FIN1-SOURCE'!CG44="O"),"O",IF(AND('FIN1-SOURCE'!CG35='FIN1-SOURCE'!CG39,'FIN1-SOURCE'!CG39='FIN1-SOURCE'!CG44,OR('FIN1-SOURCE'!CG35="K",'FIN1-SOURCE'!CG35="W",'FIN1-SOURCE'!CG35="M")), UPPER('FIN1-SOURCE'!CG35),"")))</f>
        <v/>
      </c>
      <c r="J2038" s="281" t="s">
        <v>711</v>
      </c>
      <c r="K2038" s="280" t="str">
        <f>IF(AND(ISBLANK('FIN1-SOURCE'!CF45),$L$2038&lt;&gt;"M"),"",'FIN1-SOURCE'!CF45)</f>
        <v/>
      </c>
      <c r="L2038" s="280" t="str">
        <f>IF(ISBLANK('FIN1-SOURCE'!CG45),"",'FIN1-SOURCE'!CG45)</f>
        <v/>
      </c>
      <c r="M2038" s="257" t="str">
        <f t="shared" si="33"/>
        <v>OK</v>
      </c>
      <c r="N2038" s="15"/>
    </row>
    <row r="2039" spans="1:14" ht="33.75" x14ac:dyDescent="0.25">
      <c r="A2039" s="257" t="s">
        <v>834</v>
      </c>
      <c r="B2039" s="257" t="s">
        <v>4462</v>
      </c>
      <c r="C2039" s="257" t="s">
        <v>688</v>
      </c>
      <c r="D2039" s="277" t="s">
        <v>4463</v>
      </c>
      <c r="E2039" s="278" t="s">
        <v>711</v>
      </c>
      <c r="F2039" s="279" t="s">
        <v>688</v>
      </c>
      <c r="G2039" s="277" t="s">
        <v>4464</v>
      </c>
      <c r="H2039" s="280" t="str">
        <f>IF(OR(AND('FIN1-SOURCE'!CF47="",'FIN1-SOURCE'!CG47=""),AND('FIN1-SOURCE'!CF48="",'FIN1-SOURCE'!CG48=""),AND('FIN1-SOURCE'!CG47="K",'FIN1-SOURCE'!CG48="K"),OR('FIN1-SOURCE'!CG47="O",'FIN1-SOURCE'!CG48="O")),"",SUM('FIN1-SOURCE'!CF47,'FIN1-SOURCE'!CF48))</f>
        <v/>
      </c>
      <c r="I2039" s="280" t="str">
        <f>IF(AND(OR(AND('FIN1-SOURCE'!CG47="O",'FIN1-SOURCE'!CG48="O"),AND('FIN1-SOURCE'!CG47="K",'FIN1-SOURCE'!CG48="K")),SUM('FIN1-SOURCE'!CF47,'FIN1-SOURCE'!CF48)=0,ISNUMBER('FIN1-SOURCE'!CF49)),"",IF(OR('FIN1-SOURCE'!CG47="O",'FIN1-SOURCE'!CG48="O"),"O",IF(AND('FIN1-SOURCE'!CG47='FIN1-SOURCE'!CG48,OR('FIN1-SOURCE'!CG47="K",'FIN1-SOURCE'!CG47="W",'FIN1-SOURCE'!CG47="M")), UPPER('FIN1-SOURCE'!CG47),"")))</f>
        <v/>
      </c>
      <c r="J2039" s="281" t="s">
        <v>711</v>
      </c>
      <c r="K2039" s="280" t="str">
        <f>IF(AND(ISBLANK('FIN1-SOURCE'!CF49),$L$2039&lt;&gt;"M"),"",'FIN1-SOURCE'!CF49)</f>
        <v/>
      </c>
      <c r="L2039" s="280" t="str">
        <f>IF(ISBLANK('FIN1-SOURCE'!CG49),"",'FIN1-SOURCE'!CG49)</f>
        <v/>
      </c>
      <c r="M2039" s="257" t="str">
        <f t="shared" si="33"/>
        <v>OK</v>
      </c>
      <c r="N2039" s="15"/>
    </row>
    <row r="2040" spans="1:14" ht="33.75" x14ac:dyDescent="0.25">
      <c r="A2040" s="257" t="s">
        <v>834</v>
      </c>
      <c r="B2040" s="257" t="s">
        <v>4465</v>
      </c>
      <c r="C2040" s="257" t="s">
        <v>688</v>
      </c>
      <c r="D2040" s="277" t="s">
        <v>4466</v>
      </c>
      <c r="E2040" s="278" t="s">
        <v>711</v>
      </c>
      <c r="F2040" s="279" t="s">
        <v>688</v>
      </c>
      <c r="G2040" s="277" t="s">
        <v>4467</v>
      </c>
      <c r="H2040" s="280" t="str">
        <f>IF(OR(AND('FIN1-SOURCE'!CF46="",'FIN1-SOURCE'!CG46=""),AND('FIN1-SOURCE'!CF49="",'FIN1-SOURCE'!CG49=""),AND('FIN1-SOURCE'!CG46="K",'FIN1-SOURCE'!CG49="K"),OR('FIN1-SOURCE'!CG46="O",'FIN1-SOURCE'!CG49="O")),"",SUM('FIN1-SOURCE'!CF46,'FIN1-SOURCE'!CF49))</f>
        <v/>
      </c>
      <c r="I2040" s="280" t="str">
        <f>IF(AND(OR(AND('FIN1-SOURCE'!CG46="O",'FIN1-SOURCE'!CG49="O"),AND('FIN1-SOURCE'!CG46="K",'FIN1-SOURCE'!CG49="K")),SUM('FIN1-SOURCE'!CF46,'FIN1-SOURCE'!CF49)=0,ISNUMBER('FIN1-SOURCE'!CF50)),"",IF(OR('FIN1-SOURCE'!CG46="O",'FIN1-SOURCE'!CG49="O"),"O",IF(AND('FIN1-SOURCE'!CG46='FIN1-SOURCE'!CG49,OR('FIN1-SOURCE'!CG46="K",'FIN1-SOURCE'!CG46="W",'FIN1-SOURCE'!CG46="M")), UPPER('FIN1-SOURCE'!CG46),"")))</f>
        <v/>
      </c>
      <c r="J2040" s="281" t="s">
        <v>711</v>
      </c>
      <c r="K2040" s="280" t="str">
        <f>IF(AND(ISBLANK('FIN1-SOURCE'!CF50),$L$2040&lt;&gt;"M"),"",'FIN1-SOURCE'!CF50)</f>
        <v/>
      </c>
      <c r="L2040" s="280" t="str">
        <f>IF(ISBLANK('FIN1-SOURCE'!CG50),"",'FIN1-SOURCE'!CG50)</f>
        <v/>
      </c>
      <c r="M2040" s="257" t="str">
        <f t="shared" si="33"/>
        <v>OK</v>
      </c>
      <c r="N2040" s="15"/>
    </row>
    <row r="2041" spans="1:14" ht="33.75" x14ac:dyDescent="0.25">
      <c r="A2041" s="257" t="s">
        <v>834</v>
      </c>
      <c r="B2041" s="257" t="s">
        <v>4468</v>
      </c>
      <c r="C2041" s="257" t="s">
        <v>688</v>
      </c>
      <c r="D2041" s="277" t="s">
        <v>4469</v>
      </c>
      <c r="E2041" s="278" t="s">
        <v>711</v>
      </c>
      <c r="F2041" s="279" t="s">
        <v>688</v>
      </c>
      <c r="G2041" s="277" t="s">
        <v>4470</v>
      </c>
      <c r="H2041" s="280" t="str">
        <f>IF(OR(AND('FIN1-SOURCE'!CF53="",'FIN1-SOURCE'!CG53=""),AND('FIN1-SOURCE'!CF54="",'FIN1-SOURCE'!CG54=""),AND('FIN1-SOURCE'!CG53="K",'FIN1-SOURCE'!CG54="K"),OR('FIN1-SOURCE'!CG53="O",'FIN1-SOURCE'!CG54="O")),"",SUM('FIN1-SOURCE'!CF53,'FIN1-SOURCE'!CF54))</f>
        <v/>
      </c>
      <c r="I2041" s="280" t="str">
        <f>IF(AND(OR(AND('FIN1-SOURCE'!CG53="O",'FIN1-SOURCE'!CG54="O"),AND('FIN1-SOURCE'!CG53="K",'FIN1-SOURCE'!CG54="K")),SUM('FIN1-SOURCE'!CF53,'FIN1-SOURCE'!CF54)=0,ISNUMBER('FIN1-SOURCE'!CF55)),"",IF(OR('FIN1-SOURCE'!CG53="O",'FIN1-SOURCE'!CG54="O"),"O",IF(AND('FIN1-SOURCE'!CG53='FIN1-SOURCE'!CG54,OR('FIN1-SOURCE'!CG53="K",'FIN1-SOURCE'!CG53="W",'FIN1-SOURCE'!CG53="M")), UPPER('FIN1-SOURCE'!CG53),"")))</f>
        <v/>
      </c>
      <c r="J2041" s="281" t="s">
        <v>711</v>
      </c>
      <c r="K2041" s="280" t="str">
        <f>IF(AND(ISBLANK('FIN1-SOURCE'!CF55),$L$2041&lt;&gt;"M"),"",'FIN1-SOURCE'!CF55)</f>
        <v/>
      </c>
      <c r="L2041" s="280" t="str">
        <f>IF(ISBLANK('FIN1-SOURCE'!CG55),"",'FIN1-SOURCE'!CG55)</f>
        <v/>
      </c>
      <c r="M2041" s="257" t="str">
        <f t="shared" si="33"/>
        <v>OK</v>
      </c>
      <c r="N2041" s="15"/>
    </row>
    <row r="2042" spans="1:14" ht="33.75" x14ac:dyDescent="0.25">
      <c r="A2042" s="257" t="s">
        <v>834</v>
      </c>
      <c r="B2042" s="257" t="s">
        <v>4471</v>
      </c>
      <c r="C2042" s="257" t="s">
        <v>688</v>
      </c>
      <c r="D2042" s="277" t="s">
        <v>4472</v>
      </c>
      <c r="E2042" s="278" t="s">
        <v>711</v>
      </c>
      <c r="F2042" s="279" t="s">
        <v>688</v>
      </c>
      <c r="G2042" s="277" t="s">
        <v>4473</v>
      </c>
      <c r="H2042" s="280" t="str">
        <f>IF(OR(AND('FIN1-SOURCE'!CF55="",'FIN1-SOURCE'!CG55=""),AND('FIN1-SOURCE'!CF56="",'FIN1-SOURCE'!CG56=""),AND('FIN1-SOURCE'!CG55="K",'FIN1-SOURCE'!CG56="K"),OR('FIN1-SOURCE'!CG55="O",'FIN1-SOURCE'!CG56="O")),"",SUM('FIN1-SOURCE'!CF55,'FIN1-SOURCE'!CF56))</f>
        <v/>
      </c>
      <c r="I2042" s="280" t="str">
        <f>IF(AND(OR(AND('FIN1-SOURCE'!CG55="O",'FIN1-SOURCE'!CG56="O"),AND('FIN1-SOURCE'!CG55="K",'FIN1-SOURCE'!CG56="K")),SUM('FIN1-SOURCE'!CF55,'FIN1-SOURCE'!CF56)=0,ISNUMBER('FIN1-SOURCE'!CF57)),"",IF(OR('FIN1-SOURCE'!CG55="O",'FIN1-SOURCE'!CG56="O"),"O",IF(AND('FIN1-SOURCE'!CG55='FIN1-SOURCE'!CG56,OR('FIN1-SOURCE'!CG55="K",'FIN1-SOURCE'!CG55="W",'FIN1-SOURCE'!CG55="M")), UPPER('FIN1-SOURCE'!CG55),"")))</f>
        <v/>
      </c>
      <c r="J2042" s="281" t="s">
        <v>711</v>
      </c>
      <c r="K2042" s="280" t="str">
        <f>IF(AND(ISBLANK('FIN1-SOURCE'!CF57),$L$2042&lt;&gt;"M"),"",'FIN1-SOURCE'!CF57)</f>
        <v/>
      </c>
      <c r="L2042" s="280" t="str">
        <f>IF(ISBLANK('FIN1-SOURCE'!CG57),"",'FIN1-SOURCE'!CG57)</f>
        <v/>
      </c>
      <c r="M2042" s="257" t="str">
        <f t="shared" si="33"/>
        <v>OK</v>
      </c>
      <c r="N2042" s="15"/>
    </row>
    <row r="2043" spans="1:14" ht="45" x14ac:dyDescent="0.25">
      <c r="A2043" s="257" t="s">
        <v>834</v>
      </c>
      <c r="B2043" s="257" t="s">
        <v>4474</v>
      </c>
      <c r="C2043" s="257" t="s">
        <v>688</v>
      </c>
      <c r="D2043" s="277" t="s">
        <v>4475</v>
      </c>
      <c r="E2043" s="278" t="s">
        <v>711</v>
      </c>
      <c r="F2043" s="279" t="s">
        <v>688</v>
      </c>
      <c r="G2043" s="277" t="s">
        <v>4476</v>
      </c>
      <c r="H2043" s="280" t="str">
        <f>IF(OR(AND('FIN1-SOURCE'!CF50="",'FIN1-SOURCE'!CG50=""),AND('FIN1-SOURCE'!CF52="",'FIN1-SOURCE'!CG52=""),AND('FIN1-SOURCE'!CF57="",'FIN1-SOURCE'!CG57=""),AND('FIN1-SOURCE'!CG50="K",'FIN1-SOURCE'!CG52="K",'FIN1-SOURCE'!CG57="K"),OR('FIN1-SOURCE'!CG50="O",'FIN1-SOURCE'!CG52="O",'FIN1-SOURCE'!CG57="O")),"",SUM('FIN1-SOURCE'!CF50,'FIN1-SOURCE'!CF52,'FIN1-SOURCE'!CF57))</f>
        <v/>
      </c>
      <c r="I2043" s="280" t="str">
        <f>IF(AND(OR(AND('FIN1-SOURCE'!CG50="O",'FIN1-SOURCE'!CG52="O",'FIN1-SOURCE'!CG57="O"),AND('FIN1-SOURCE'!CG50="K",'FIN1-SOURCE'!CG52="K",'FIN1-SOURCE'!CG57="K")),SUM('FIN1-SOURCE'!CF50,'FIN1-SOURCE'!CF52,'FIN1-SOURCE'!CF57)=0,ISNUMBER('FIN1-SOURCE'!CF58)),"",IF(OR('FIN1-SOURCE'!CG50="O",'FIN1-SOURCE'!CG52="O",'FIN1-SOURCE'!CG57="O"),"O",IF(AND('FIN1-SOURCE'!CG50='FIN1-SOURCE'!CG52,'FIN1-SOURCE'!CG52='FIN1-SOURCE'!CG57,OR('FIN1-SOURCE'!CG50="K",'FIN1-SOURCE'!CG50="W",'FIN1-SOURCE'!CG50="M")), UPPER('FIN1-SOURCE'!CG50),"")))</f>
        <v/>
      </c>
      <c r="J2043" s="281" t="s">
        <v>711</v>
      </c>
      <c r="K2043" s="280" t="str">
        <f>IF(AND(ISBLANK('FIN1-SOURCE'!CF58),$L$2043&lt;&gt;"M"),"",'FIN1-SOURCE'!CF58)</f>
        <v/>
      </c>
      <c r="L2043" s="280" t="str">
        <f>IF(ISBLANK('FIN1-SOURCE'!CG58),"",'FIN1-SOURCE'!CG58)</f>
        <v/>
      </c>
      <c r="M2043" s="257" t="str">
        <f t="shared" si="33"/>
        <v>OK</v>
      </c>
      <c r="N2043" s="15"/>
    </row>
    <row r="2044" spans="1:14" ht="33.75" x14ac:dyDescent="0.25">
      <c r="A2044" s="257" t="s">
        <v>834</v>
      </c>
      <c r="B2044" s="257" t="s">
        <v>4477</v>
      </c>
      <c r="C2044" s="257" t="s">
        <v>688</v>
      </c>
      <c r="D2044" s="277" t="s">
        <v>4478</v>
      </c>
      <c r="E2044" s="278" t="s">
        <v>711</v>
      </c>
      <c r="F2044" s="279" t="s">
        <v>688</v>
      </c>
      <c r="G2044" s="277" t="s">
        <v>4479</v>
      </c>
      <c r="H2044" s="280" t="str">
        <f>IF(OR(AND('FIN1-SOURCE'!CF60="",'FIN1-SOURCE'!CG60=""),AND('FIN1-SOURCE'!CF61="",'FIN1-SOURCE'!CG61=""),AND('FIN1-SOURCE'!CG60="K",'FIN1-SOURCE'!CG61="K"),OR('FIN1-SOURCE'!CG60="O",'FIN1-SOURCE'!CG61="O")),"",SUM('FIN1-SOURCE'!CF60,'FIN1-SOURCE'!CF61))</f>
        <v/>
      </c>
      <c r="I2044" s="280" t="str">
        <f>IF(AND(OR(AND('FIN1-SOURCE'!CG60="O",'FIN1-SOURCE'!CG61="O"),AND('FIN1-SOURCE'!CG60="K",'FIN1-SOURCE'!CG61="K")),SUM('FIN1-SOURCE'!CF60,'FIN1-SOURCE'!CF61)=0,ISNUMBER('FIN1-SOURCE'!CF62)),"",IF(OR('FIN1-SOURCE'!CG60="O",'FIN1-SOURCE'!CG61="O"),"O",IF(AND('FIN1-SOURCE'!CG60='FIN1-SOURCE'!CG61,OR('FIN1-SOURCE'!CG60="K",'FIN1-SOURCE'!CG60="W",'FIN1-SOURCE'!CG60="M")), UPPER('FIN1-SOURCE'!CG60),"")))</f>
        <v/>
      </c>
      <c r="J2044" s="281" t="s">
        <v>711</v>
      </c>
      <c r="K2044" s="280" t="str">
        <f>IF(AND(ISBLANK('FIN1-SOURCE'!CF62),$L$2044&lt;&gt;"M"),"",'FIN1-SOURCE'!CF62)</f>
        <v/>
      </c>
      <c r="L2044" s="280" t="str">
        <f>IF(ISBLANK('FIN1-SOURCE'!CG62),"",'FIN1-SOURCE'!CG62)</f>
        <v/>
      </c>
      <c r="M2044" s="257" t="str">
        <f t="shared" si="33"/>
        <v>OK</v>
      </c>
      <c r="N2044" s="15"/>
    </row>
    <row r="2045" spans="1:14" ht="33.75" x14ac:dyDescent="0.25">
      <c r="A2045" s="257" t="s">
        <v>834</v>
      </c>
      <c r="B2045" s="257" t="s">
        <v>4480</v>
      </c>
      <c r="C2045" s="257" t="s">
        <v>688</v>
      </c>
      <c r="D2045" s="277" t="s">
        <v>4481</v>
      </c>
      <c r="E2045" s="278" t="s">
        <v>711</v>
      </c>
      <c r="F2045" s="279" t="s">
        <v>688</v>
      </c>
      <c r="G2045" s="277" t="s">
        <v>4482</v>
      </c>
      <c r="H2045" s="280" t="str">
        <f>IF(OR(AND('FIN1-SOURCE'!CF59="",'FIN1-SOURCE'!CG59=""),AND('FIN1-SOURCE'!CF62="",'FIN1-SOURCE'!CG62=""),AND('FIN1-SOURCE'!CG59="K",'FIN1-SOURCE'!CG62="K"),OR('FIN1-SOURCE'!CG59="O",'FIN1-SOURCE'!CG62="O")),"",SUM('FIN1-SOURCE'!CF59,'FIN1-SOURCE'!CF62))</f>
        <v/>
      </c>
      <c r="I2045" s="280" t="str">
        <f>IF(AND(OR(AND('FIN1-SOURCE'!CG59="O",'FIN1-SOURCE'!CG62="O"),AND('FIN1-SOURCE'!CG59="K",'FIN1-SOURCE'!CG62="K")),SUM('FIN1-SOURCE'!CF59,'FIN1-SOURCE'!CF62)=0,ISNUMBER('FIN1-SOURCE'!CF63)),"",IF(OR('FIN1-SOURCE'!CG59="O",'FIN1-SOURCE'!CG62="O"),"O",IF(AND('FIN1-SOURCE'!CG59='FIN1-SOURCE'!CG62,OR('FIN1-SOURCE'!CG59="K",'FIN1-SOURCE'!CG59="W",'FIN1-SOURCE'!CG59="M")), UPPER('FIN1-SOURCE'!CG59),"")))</f>
        <v/>
      </c>
      <c r="J2045" s="281" t="s">
        <v>711</v>
      </c>
      <c r="K2045" s="280" t="str">
        <f>IF(AND(ISBLANK('FIN1-SOURCE'!CF63),$L$2045&lt;&gt;"M"),"",'FIN1-SOURCE'!CF63)</f>
        <v/>
      </c>
      <c r="L2045" s="280" t="str">
        <f>IF(ISBLANK('FIN1-SOURCE'!CG63),"",'FIN1-SOURCE'!CG63)</f>
        <v/>
      </c>
      <c r="M2045" s="257" t="str">
        <f t="shared" si="33"/>
        <v>OK</v>
      </c>
      <c r="N2045" s="15"/>
    </row>
    <row r="2046" spans="1:14" ht="33.75" x14ac:dyDescent="0.25">
      <c r="A2046" s="257" t="s">
        <v>834</v>
      </c>
      <c r="B2046" s="257" t="s">
        <v>4483</v>
      </c>
      <c r="C2046" s="257" t="s">
        <v>688</v>
      </c>
      <c r="D2046" s="277" t="s">
        <v>4484</v>
      </c>
      <c r="E2046" s="278" t="s">
        <v>711</v>
      </c>
      <c r="F2046" s="279" t="s">
        <v>688</v>
      </c>
      <c r="G2046" s="277" t="s">
        <v>4485</v>
      </c>
      <c r="H2046" s="280" t="str">
        <f>IF(OR(AND('FIN1-SOURCE'!CF65="",'FIN1-SOURCE'!CG65=""),AND('FIN1-SOURCE'!CF66="",'FIN1-SOURCE'!CG66=""),AND('FIN1-SOURCE'!CG65="K",'FIN1-SOURCE'!CG66="K"),OR('FIN1-SOURCE'!CG65="O",'FIN1-SOURCE'!CG66="O")),"",SUM('FIN1-SOURCE'!CF65,'FIN1-SOURCE'!CF66))</f>
        <v/>
      </c>
      <c r="I2046" s="280" t="str">
        <f>IF(AND(OR(AND('FIN1-SOURCE'!CG65="O",'FIN1-SOURCE'!CG66="O"),AND('FIN1-SOURCE'!CG65="K",'FIN1-SOURCE'!CG66="K")),SUM('FIN1-SOURCE'!CF65,'FIN1-SOURCE'!CF66)=0,ISNUMBER('FIN1-SOURCE'!CF67)),"",IF(OR('FIN1-SOURCE'!CG65="O",'FIN1-SOURCE'!CG66="O"),"O",IF(AND('FIN1-SOURCE'!CG65='FIN1-SOURCE'!CG66,OR('FIN1-SOURCE'!CG65="K",'FIN1-SOURCE'!CG65="W",'FIN1-SOURCE'!CG65="M")), UPPER('FIN1-SOURCE'!CG65),"")))</f>
        <v/>
      </c>
      <c r="J2046" s="281" t="s">
        <v>711</v>
      </c>
      <c r="K2046" s="280" t="str">
        <f>IF(AND(ISBLANK('FIN1-SOURCE'!CF67),$L$2046&lt;&gt;"M"),"",'FIN1-SOURCE'!CF67)</f>
        <v/>
      </c>
      <c r="L2046" s="280" t="str">
        <f>IF(ISBLANK('FIN1-SOURCE'!CG67),"",'FIN1-SOURCE'!CG67)</f>
        <v/>
      </c>
      <c r="M2046" s="257" t="str">
        <f t="shared" si="33"/>
        <v>OK</v>
      </c>
      <c r="N2046" s="15"/>
    </row>
    <row r="2047" spans="1:14" ht="33.75" x14ac:dyDescent="0.25">
      <c r="A2047" s="257" t="s">
        <v>834</v>
      </c>
      <c r="B2047" s="257" t="s">
        <v>4486</v>
      </c>
      <c r="C2047" s="257" t="s">
        <v>688</v>
      </c>
      <c r="D2047" s="277" t="s">
        <v>4487</v>
      </c>
      <c r="E2047" s="278" t="s">
        <v>711</v>
      </c>
      <c r="F2047" s="279" t="s">
        <v>688</v>
      </c>
      <c r="G2047" s="277" t="s">
        <v>4488</v>
      </c>
      <c r="H2047" s="280" t="str">
        <f>IF(OR(AND('FIN1-SOURCE'!CF67="",'FIN1-SOURCE'!CG67=""),AND('FIN1-SOURCE'!CF68="",'FIN1-SOURCE'!CG68=""),AND('FIN1-SOURCE'!CG67="K",'FIN1-SOURCE'!CG68="K"),OR('FIN1-SOURCE'!CG67="O",'FIN1-SOURCE'!CG68="O")),"",SUM('FIN1-SOURCE'!CF67,'FIN1-SOURCE'!CF68))</f>
        <v/>
      </c>
      <c r="I2047" s="280" t="str">
        <f>IF(AND(OR(AND('FIN1-SOURCE'!CG67="O",'FIN1-SOURCE'!CG68="O"),AND('FIN1-SOURCE'!CG67="K",'FIN1-SOURCE'!CG68="K")),SUM('FIN1-SOURCE'!CF67,'FIN1-SOURCE'!CF68)=0,ISNUMBER('FIN1-SOURCE'!CF69)),"",IF(OR('FIN1-SOURCE'!CG67="O",'FIN1-SOURCE'!CG68="O"),"O",IF(AND('FIN1-SOURCE'!CG67='FIN1-SOURCE'!CG68,OR('FIN1-SOURCE'!CG67="K",'FIN1-SOURCE'!CG67="W",'FIN1-SOURCE'!CG67="M")), UPPER('FIN1-SOURCE'!CG67),"")))</f>
        <v/>
      </c>
      <c r="J2047" s="281" t="s">
        <v>711</v>
      </c>
      <c r="K2047" s="280" t="str">
        <f>IF(AND(ISBLANK('FIN1-SOURCE'!CF69),$L$2047&lt;&gt;"M"),"",'FIN1-SOURCE'!CF69)</f>
        <v/>
      </c>
      <c r="L2047" s="280" t="str">
        <f>IF(ISBLANK('FIN1-SOURCE'!CG69),"",'FIN1-SOURCE'!CG69)</f>
        <v/>
      </c>
      <c r="M2047" s="257" t="str">
        <f t="shared" si="33"/>
        <v>OK</v>
      </c>
      <c r="N2047" s="15"/>
    </row>
    <row r="2048" spans="1:14" ht="33.75" x14ac:dyDescent="0.25">
      <c r="A2048" s="257" t="s">
        <v>834</v>
      </c>
      <c r="B2048" s="257" t="s">
        <v>4489</v>
      </c>
      <c r="C2048" s="257" t="s">
        <v>688</v>
      </c>
      <c r="D2048" s="277" t="s">
        <v>4490</v>
      </c>
      <c r="E2048" s="278" t="s">
        <v>711</v>
      </c>
      <c r="F2048" s="279" t="s">
        <v>688</v>
      </c>
      <c r="G2048" s="277" t="s">
        <v>4491</v>
      </c>
      <c r="H2048" s="280" t="str">
        <f>IF(OR(AND('FIN1-SOURCE'!CF63="",'FIN1-SOURCE'!CG63=""),AND('FIN1-SOURCE'!CF69="",'FIN1-SOURCE'!CG69=""),AND('FIN1-SOURCE'!CG63="K",'FIN1-SOURCE'!CG69="K"),OR('FIN1-SOURCE'!CG63="O",'FIN1-SOURCE'!CG69="O")),"",SUM('FIN1-SOURCE'!CF63,'FIN1-SOURCE'!CF69))</f>
        <v/>
      </c>
      <c r="I2048" s="280" t="str">
        <f>IF(AND(OR(AND('FIN1-SOURCE'!CG63="O",'FIN1-SOURCE'!CG69="O"),AND('FIN1-SOURCE'!CG63="K",'FIN1-SOURCE'!CG69="K")),SUM('FIN1-SOURCE'!CF63,'FIN1-SOURCE'!CF69)=0,ISNUMBER('FIN1-SOURCE'!CF70)),"",IF(OR('FIN1-SOURCE'!CG63="O",'FIN1-SOURCE'!CG69="O"),"O",IF(AND('FIN1-SOURCE'!CG63='FIN1-SOURCE'!CG69,OR('FIN1-SOURCE'!CG63="K",'FIN1-SOURCE'!CG63="W",'FIN1-SOURCE'!CG63="M")), UPPER('FIN1-SOURCE'!CG63),"")))</f>
        <v/>
      </c>
      <c r="J2048" s="281" t="s">
        <v>711</v>
      </c>
      <c r="K2048" s="280" t="str">
        <f>IF(AND(ISBLANK('FIN1-SOURCE'!CF70),$L$2048&lt;&gt;"M"),"",'FIN1-SOURCE'!CF70)</f>
        <v/>
      </c>
      <c r="L2048" s="280" t="str">
        <f>IF(ISBLANK('FIN1-SOURCE'!CG70),"",'FIN1-SOURCE'!CG70)</f>
        <v/>
      </c>
      <c r="M2048" s="257" t="str">
        <f t="shared" si="33"/>
        <v>OK</v>
      </c>
      <c r="N2048" s="15"/>
    </row>
    <row r="2049" spans="1:14" ht="45" x14ac:dyDescent="0.25">
      <c r="A2049" s="257" t="s">
        <v>834</v>
      </c>
      <c r="B2049" s="257" t="s">
        <v>4492</v>
      </c>
      <c r="C2049" s="257" t="s">
        <v>688</v>
      </c>
      <c r="D2049" s="277" t="s">
        <v>4493</v>
      </c>
      <c r="E2049" s="278" t="s">
        <v>711</v>
      </c>
      <c r="F2049" s="279" t="s">
        <v>688</v>
      </c>
      <c r="G2049" s="277" t="s">
        <v>4494</v>
      </c>
      <c r="H2049" s="280" t="str">
        <f>IF(OR(AND('FIN1-SOURCE'!CF31="",'FIN1-SOURCE'!CG31=""),AND('FIN1-SOURCE'!CF46="",'FIN1-SOURCE'!CG46=""),AND('FIN1-SOURCE'!CF59="",'FIN1-SOURCE'!CG59=""),AND('FIN1-SOURCE'!CG31="K",'FIN1-SOURCE'!CG46="K",'FIN1-SOURCE'!CG59="K"),OR('FIN1-SOURCE'!CG31="O",'FIN1-SOURCE'!CG46="O",'FIN1-SOURCE'!CG59="O")),"",SUM('FIN1-SOURCE'!CF31,'FIN1-SOURCE'!CF46,'FIN1-SOURCE'!CF59))</f>
        <v/>
      </c>
      <c r="I2049" s="280" t="str">
        <f>IF(AND(OR(AND('FIN1-SOURCE'!CG31="O",'FIN1-SOURCE'!CG46="O",'FIN1-SOURCE'!CG59="O"),AND('FIN1-SOURCE'!CG31="K",'FIN1-SOURCE'!CG46="K",'FIN1-SOURCE'!CG59="K")),SUM('FIN1-SOURCE'!CF31,'FIN1-SOURCE'!CF46,'FIN1-SOURCE'!CF59)=0,ISNUMBER('FIN1-SOURCE'!CF71)),"",IF(OR('FIN1-SOURCE'!CG31="O",'FIN1-SOURCE'!CG46="O",'FIN1-SOURCE'!CG59="O"),"O",IF(AND('FIN1-SOURCE'!CG31='FIN1-SOURCE'!CG46,'FIN1-SOURCE'!CG46='FIN1-SOURCE'!CG59,OR('FIN1-SOURCE'!CG31="K",'FIN1-SOURCE'!CG31="W",'FIN1-SOURCE'!CG31="M")), UPPER('FIN1-SOURCE'!CG31),"")))</f>
        <v/>
      </c>
      <c r="J2049" s="281" t="s">
        <v>711</v>
      </c>
      <c r="K2049" s="280" t="str">
        <f>IF(AND(ISBLANK('FIN1-SOURCE'!CF71),$L$2049&lt;&gt;"M"),"",'FIN1-SOURCE'!CF71)</f>
        <v/>
      </c>
      <c r="L2049" s="280" t="str">
        <f>IF(ISBLANK('FIN1-SOURCE'!CG71),"",'FIN1-SOURCE'!CG71)</f>
        <v/>
      </c>
      <c r="M2049" s="257" t="str">
        <f t="shared" si="33"/>
        <v>OK</v>
      </c>
      <c r="N2049" s="15"/>
    </row>
    <row r="2050" spans="1:14" ht="45" x14ac:dyDescent="0.25">
      <c r="A2050" s="257" t="s">
        <v>834</v>
      </c>
      <c r="B2050" s="257" t="s">
        <v>4495</v>
      </c>
      <c r="C2050" s="257" t="s">
        <v>688</v>
      </c>
      <c r="D2050" s="277" t="s">
        <v>4496</v>
      </c>
      <c r="E2050" s="278" t="s">
        <v>711</v>
      </c>
      <c r="F2050" s="279" t="s">
        <v>688</v>
      </c>
      <c r="G2050" s="277" t="s">
        <v>4497</v>
      </c>
      <c r="H2050" s="280" t="str">
        <f>IF(OR(AND('FIN1-SOURCE'!CF32="",'FIN1-SOURCE'!CG32=""),AND('FIN1-SOURCE'!CF47="",'FIN1-SOURCE'!CG47=""),AND('FIN1-SOURCE'!CF60="",'FIN1-SOURCE'!CG60=""),AND('FIN1-SOURCE'!CG32="K",'FIN1-SOURCE'!CG47="K",'FIN1-SOURCE'!CG60="K"),OR('FIN1-SOURCE'!CG32="O",'FIN1-SOURCE'!CG47="O",'FIN1-SOURCE'!CG60="O")),"",SUM('FIN1-SOURCE'!CF32,'FIN1-SOURCE'!CF47,'FIN1-SOURCE'!CF60))</f>
        <v/>
      </c>
      <c r="I2050" s="280" t="str">
        <f>IF(AND(OR(AND('FIN1-SOURCE'!CG32="O",'FIN1-SOURCE'!CG47="O",'FIN1-SOURCE'!CG60="O"),AND('FIN1-SOURCE'!CG32="K",'FIN1-SOURCE'!CG47="K",'FIN1-SOURCE'!CG60="K")),SUM('FIN1-SOURCE'!CF32,'FIN1-SOURCE'!CF47,'FIN1-SOURCE'!CF60)=0,ISNUMBER('FIN1-SOURCE'!CF72)),"",IF(OR('FIN1-SOURCE'!CG32="O",'FIN1-SOURCE'!CG47="O",'FIN1-SOURCE'!CG60="O"),"O",IF(AND('FIN1-SOURCE'!CG32='FIN1-SOURCE'!CG47,'FIN1-SOURCE'!CG47='FIN1-SOURCE'!CG60,OR('FIN1-SOURCE'!CG32="K",'FIN1-SOURCE'!CG32="W",'FIN1-SOURCE'!CG32="M")), UPPER('FIN1-SOURCE'!CG32),"")))</f>
        <v/>
      </c>
      <c r="J2050" s="281" t="s">
        <v>711</v>
      </c>
      <c r="K2050" s="280" t="str">
        <f>IF(AND(ISBLANK('FIN1-SOURCE'!CF72),$L$2050&lt;&gt;"M"),"",'FIN1-SOURCE'!CF72)</f>
        <v/>
      </c>
      <c r="L2050" s="280" t="str">
        <f>IF(ISBLANK('FIN1-SOURCE'!CG72),"",'FIN1-SOURCE'!CG72)</f>
        <v/>
      </c>
      <c r="M2050" s="257" t="str">
        <f t="shared" si="33"/>
        <v>OK</v>
      </c>
      <c r="N2050" s="15"/>
    </row>
    <row r="2051" spans="1:14" ht="45" x14ac:dyDescent="0.25">
      <c r="A2051" s="257" t="s">
        <v>834</v>
      </c>
      <c r="B2051" s="257" t="s">
        <v>4498</v>
      </c>
      <c r="C2051" s="257" t="s">
        <v>688</v>
      </c>
      <c r="D2051" s="277" t="s">
        <v>4499</v>
      </c>
      <c r="E2051" s="278" t="s">
        <v>711</v>
      </c>
      <c r="F2051" s="279" t="s">
        <v>688</v>
      </c>
      <c r="G2051" s="277" t="s">
        <v>4500</v>
      </c>
      <c r="H2051" s="280" t="str">
        <f>IF(OR(AND('FIN1-SOURCE'!CF33="",'FIN1-SOURCE'!CG33=""),AND('FIN1-SOURCE'!CF48="",'FIN1-SOURCE'!CG48=""),AND('FIN1-SOURCE'!CF61="",'FIN1-SOURCE'!CG61=""),AND('FIN1-SOURCE'!CG33="K",'FIN1-SOURCE'!CG48="K",'FIN1-SOURCE'!CG61="K"),OR('FIN1-SOURCE'!CG33="O",'FIN1-SOURCE'!CG48="O",'FIN1-SOURCE'!CG61="O")),"",SUM('FIN1-SOURCE'!CF33,'FIN1-SOURCE'!CF48,'FIN1-SOURCE'!CF61))</f>
        <v/>
      </c>
      <c r="I2051" s="280" t="str">
        <f>IF(AND(OR(AND('FIN1-SOURCE'!CG33="O",'FIN1-SOURCE'!CG48="O",'FIN1-SOURCE'!CG61="O"),AND('FIN1-SOURCE'!CG33="K",'FIN1-SOURCE'!CG48="K",'FIN1-SOURCE'!CG61="K")),SUM('FIN1-SOURCE'!CF33,'FIN1-SOURCE'!CF48,'FIN1-SOURCE'!CF61)=0,ISNUMBER('FIN1-SOURCE'!CF73)),"",IF(OR('FIN1-SOURCE'!CG33="O",'FIN1-SOURCE'!CG48="O",'FIN1-SOURCE'!CG61="O"),"O",IF(AND('FIN1-SOURCE'!CG33='FIN1-SOURCE'!CG48,'FIN1-SOURCE'!CG48='FIN1-SOURCE'!CG61,OR('FIN1-SOURCE'!CG33="K",'FIN1-SOURCE'!CG33="W",'FIN1-SOURCE'!CG33="M")), UPPER('FIN1-SOURCE'!CG33),"")))</f>
        <v/>
      </c>
      <c r="J2051" s="281" t="s">
        <v>711</v>
      </c>
      <c r="K2051" s="280" t="str">
        <f>IF(AND(ISBLANK('FIN1-SOURCE'!CF73),$L$2051&lt;&gt;"M"),"",'FIN1-SOURCE'!CF73)</f>
        <v/>
      </c>
      <c r="L2051" s="280" t="str">
        <f>IF(ISBLANK('FIN1-SOURCE'!CG73),"",'FIN1-SOURCE'!CG73)</f>
        <v/>
      </c>
      <c r="M2051" s="257" t="str">
        <f t="shared" si="33"/>
        <v>OK</v>
      </c>
      <c r="N2051" s="15"/>
    </row>
    <row r="2052" spans="1:14" ht="45" x14ac:dyDescent="0.25">
      <c r="A2052" s="257" t="s">
        <v>834</v>
      </c>
      <c r="B2052" s="257" t="s">
        <v>4501</v>
      </c>
      <c r="C2052" s="257" t="s">
        <v>688</v>
      </c>
      <c r="D2052" s="277" t="s">
        <v>4502</v>
      </c>
      <c r="E2052" s="278" t="s">
        <v>711</v>
      </c>
      <c r="F2052" s="279" t="s">
        <v>688</v>
      </c>
      <c r="G2052" s="277" t="s">
        <v>4503</v>
      </c>
      <c r="H2052" s="280" t="str">
        <f>IF(OR(AND('FIN1-SOURCE'!CF34="",'FIN1-SOURCE'!CG34=""),AND('FIN1-SOURCE'!CF49="",'FIN1-SOURCE'!CG49=""),AND('FIN1-SOURCE'!CF62="",'FIN1-SOURCE'!CG62=""),AND('FIN1-SOURCE'!CG34="K",'FIN1-SOURCE'!CG49="K",'FIN1-SOURCE'!CG62="K"),OR('FIN1-SOURCE'!CG34="O",'FIN1-SOURCE'!CG49="O",'FIN1-SOURCE'!CG62="O")),"",SUM('FIN1-SOURCE'!CF34,'FIN1-SOURCE'!CF49,'FIN1-SOURCE'!CF62))</f>
        <v/>
      </c>
      <c r="I2052" s="280" t="str">
        <f>IF(AND(OR(AND('FIN1-SOURCE'!CG34="O",'FIN1-SOURCE'!CG49="O",'FIN1-SOURCE'!CG62="O"),AND('FIN1-SOURCE'!CG34="K",'FIN1-SOURCE'!CG49="K",'FIN1-SOURCE'!CG62="K")),SUM('FIN1-SOURCE'!CF34,'FIN1-SOURCE'!CF49,'FIN1-SOURCE'!CF62)=0,ISNUMBER('FIN1-SOURCE'!CF74)),"",IF(OR('FIN1-SOURCE'!CG34="O",'FIN1-SOURCE'!CG49="O",'FIN1-SOURCE'!CG62="O"),"O",IF(AND('FIN1-SOURCE'!CG34='FIN1-SOURCE'!CG49,'FIN1-SOURCE'!CG49='FIN1-SOURCE'!CG62,OR('FIN1-SOURCE'!CG34="K",'FIN1-SOURCE'!CG34="W",'FIN1-SOURCE'!CG34="M")), UPPER('FIN1-SOURCE'!CG34),"")))</f>
        <v/>
      </c>
      <c r="J2052" s="281" t="s">
        <v>711</v>
      </c>
      <c r="K2052" s="280" t="str">
        <f>IF(AND(ISBLANK('FIN1-SOURCE'!CF74),$L$2052&lt;&gt;"M"),"",'FIN1-SOURCE'!CF74)</f>
        <v/>
      </c>
      <c r="L2052" s="280" t="str">
        <f>IF(ISBLANK('FIN1-SOURCE'!CG74),"",'FIN1-SOURCE'!CG74)</f>
        <v/>
      </c>
      <c r="M2052" s="257" t="str">
        <f t="shared" si="33"/>
        <v>OK</v>
      </c>
      <c r="N2052" s="15"/>
    </row>
    <row r="2053" spans="1:14" ht="45" x14ac:dyDescent="0.25">
      <c r="A2053" s="257" t="s">
        <v>834</v>
      </c>
      <c r="B2053" s="257" t="s">
        <v>4504</v>
      </c>
      <c r="C2053" s="257" t="s">
        <v>688</v>
      </c>
      <c r="D2053" s="277" t="s">
        <v>4505</v>
      </c>
      <c r="E2053" s="278" t="s">
        <v>711</v>
      </c>
      <c r="F2053" s="279" t="s">
        <v>688</v>
      </c>
      <c r="G2053" s="277" t="s">
        <v>4506</v>
      </c>
      <c r="H2053" s="280" t="str">
        <f>IF(OR(AND('FIN1-SOURCE'!CF35="",'FIN1-SOURCE'!CG35=""),AND('FIN1-SOURCE'!CF50="",'FIN1-SOURCE'!CG50=""),AND('FIN1-SOURCE'!CF63="",'FIN1-SOURCE'!CG63=""),AND('FIN1-SOURCE'!CG35="K",'FIN1-SOURCE'!CG50="K",'FIN1-SOURCE'!CG63="K"),OR('FIN1-SOURCE'!CG35="O",'FIN1-SOURCE'!CG50="O",'FIN1-SOURCE'!CG63="O")),"",SUM('FIN1-SOURCE'!CF35,'FIN1-SOURCE'!CF50,'FIN1-SOURCE'!CF63))</f>
        <v/>
      </c>
      <c r="I2053" s="280" t="str">
        <f>IF(AND(OR(AND('FIN1-SOURCE'!CG35="O",'FIN1-SOURCE'!CG50="O",'FIN1-SOURCE'!CG63="O"),AND('FIN1-SOURCE'!CG35="K",'FIN1-SOURCE'!CG50="K",'FIN1-SOURCE'!CG63="K")),SUM('FIN1-SOURCE'!CF35,'FIN1-SOURCE'!CF50,'FIN1-SOURCE'!CF63)=0,ISNUMBER('FIN1-SOURCE'!CF75)),"",IF(OR('FIN1-SOURCE'!CG35="O",'FIN1-SOURCE'!CG50="O",'FIN1-SOURCE'!CG63="O"),"O",IF(AND('FIN1-SOURCE'!CG35='FIN1-SOURCE'!CG50,'FIN1-SOURCE'!CG50='FIN1-SOURCE'!CG63,OR('FIN1-SOURCE'!CG35="K",'FIN1-SOURCE'!CG35="W",'FIN1-SOURCE'!CG35="M")), UPPER('FIN1-SOURCE'!CG35),"")))</f>
        <v/>
      </c>
      <c r="J2053" s="281" t="s">
        <v>711</v>
      </c>
      <c r="K2053" s="280" t="str">
        <f>IF(AND(ISBLANK('FIN1-SOURCE'!CF75),$L$2053&lt;&gt;"M"),"",'FIN1-SOURCE'!CF75)</f>
        <v/>
      </c>
      <c r="L2053" s="280" t="str">
        <f>IF(ISBLANK('FIN1-SOURCE'!CG75),"",'FIN1-SOURCE'!CG75)</f>
        <v/>
      </c>
      <c r="M2053" s="257" t="str">
        <f t="shared" si="33"/>
        <v>OK</v>
      </c>
      <c r="N2053" s="15"/>
    </row>
    <row r="2054" spans="1:14" ht="45" x14ac:dyDescent="0.25">
      <c r="A2054" s="257" t="s">
        <v>834</v>
      </c>
      <c r="B2054" s="257" t="s">
        <v>4507</v>
      </c>
      <c r="C2054" s="257" t="s">
        <v>688</v>
      </c>
      <c r="D2054" s="277" t="s">
        <v>4508</v>
      </c>
      <c r="E2054" s="278" t="s">
        <v>711</v>
      </c>
      <c r="F2054" s="279" t="s">
        <v>688</v>
      </c>
      <c r="G2054" s="277" t="s">
        <v>4509</v>
      </c>
      <c r="H2054" s="280" t="str">
        <f>IF(OR(AND('FIN1-SOURCE'!CF36="",'FIN1-SOURCE'!CG36=""),AND('FIN1-SOURCE'!CF51="",'FIN1-SOURCE'!CG51=""),AND('FIN1-SOURCE'!CF64="",'FIN1-SOURCE'!CG64=""),AND('FIN1-SOURCE'!CG36="K",'FIN1-SOURCE'!CG51="K",'FIN1-SOURCE'!CG64="K"),OR('FIN1-SOURCE'!CG36="O",'FIN1-SOURCE'!CG51="O",'FIN1-SOURCE'!CG64="O")),"",SUM('FIN1-SOURCE'!CF36,'FIN1-SOURCE'!CF51,'FIN1-SOURCE'!CF64))</f>
        <v/>
      </c>
      <c r="I2054" s="280" t="str">
        <f>IF(AND(OR(AND('FIN1-SOURCE'!CG36="O",'FIN1-SOURCE'!CG51="O",'FIN1-SOURCE'!CG64="O"),AND('FIN1-SOURCE'!CG36="K",'FIN1-SOURCE'!CG51="K",'FIN1-SOURCE'!CG64="K")),SUM('FIN1-SOURCE'!CF36,'FIN1-SOURCE'!CF51,'FIN1-SOURCE'!CF64)=0,ISNUMBER('FIN1-SOURCE'!CF76)),"",IF(OR('FIN1-SOURCE'!CG36="O",'FIN1-SOURCE'!CG51="O",'FIN1-SOURCE'!CG64="O"),"O",IF(AND('FIN1-SOURCE'!CG36='FIN1-SOURCE'!CG51,'FIN1-SOURCE'!CG51='FIN1-SOURCE'!CG64,OR('FIN1-SOURCE'!CG36="K",'FIN1-SOURCE'!CG36="W",'FIN1-SOURCE'!CG36="M")), UPPER('FIN1-SOURCE'!CG36),"")))</f>
        <v/>
      </c>
      <c r="J2054" s="281" t="s">
        <v>711</v>
      </c>
      <c r="K2054" s="280" t="str">
        <f>IF(AND(ISBLANK('FIN1-SOURCE'!CF76),$L$2054&lt;&gt;"M"),"",'FIN1-SOURCE'!CF76)</f>
        <v/>
      </c>
      <c r="L2054" s="280" t="str">
        <f>IF(ISBLANK('FIN1-SOURCE'!CG76),"",'FIN1-SOURCE'!CG76)</f>
        <v/>
      </c>
      <c r="M2054" s="257" t="str">
        <f t="shared" si="33"/>
        <v>OK</v>
      </c>
      <c r="N2054" s="15"/>
    </row>
    <row r="2055" spans="1:14" ht="45" x14ac:dyDescent="0.25">
      <c r="A2055" s="257" t="s">
        <v>834</v>
      </c>
      <c r="B2055" s="257" t="s">
        <v>4510</v>
      </c>
      <c r="C2055" s="257" t="s">
        <v>688</v>
      </c>
      <c r="D2055" s="277" t="s">
        <v>4511</v>
      </c>
      <c r="E2055" s="278" t="s">
        <v>711</v>
      </c>
      <c r="F2055" s="279" t="s">
        <v>688</v>
      </c>
      <c r="G2055" s="277" t="s">
        <v>4512</v>
      </c>
      <c r="H2055" s="280" t="str">
        <f>IF(OR(AND('FIN1-SOURCE'!CF40="",'FIN1-SOURCE'!CG40=""),AND('FIN1-SOURCE'!CF53="",'FIN1-SOURCE'!CG53=""),AND('FIN1-SOURCE'!CF65="",'FIN1-SOURCE'!CG65=""),AND('FIN1-SOURCE'!CG40="K",'FIN1-SOURCE'!CG53="K",'FIN1-SOURCE'!CG65="K"),OR('FIN1-SOURCE'!CG40="O",'FIN1-SOURCE'!CG53="O",'FIN1-SOURCE'!CG65="O")),"",SUM('FIN1-SOURCE'!CF40,'FIN1-SOURCE'!CF53,'FIN1-SOURCE'!CF65))</f>
        <v/>
      </c>
      <c r="I2055" s="280" t="str">
        <f>IF(AND(OR(AND('FIN1-SOURCE'!CG40="O",'FIN1-SOURCE'!CG53="O",'FIN1-SOURCE'!CG65="O"),AND('FIN1-SOURCE'!CG40="K",'FIN1-SOURCE'!CG53="K",'FIN1-SOURCE'!CG65="K")),SUM('FIN1-SOURCE'!CF40,'FIN1-SOURCE'!CF53,'FIN1-SOURCE'!CF65)=0,ISNUMBER('FIN1-SOURCE'!CF79)),"",IF(OR('FIN1-SOURCE'!CG40="O",'FIN1-SOURCE'!CG53="O",'FIN1-SOURCE'!CG65="O"),"O",IF(AND('FIN1-SOURCE'!CG40='FIN1-SOURCE'!CG53,'FIN1-SOURCE'!CG53='FIN1-SOURCE'!CG65,OR('FIN1-SOURCE'!CG40="K",'FIN1-SOURCE'!CG40="W",'FIN1-SOURCE'!CG40="M")), UPPER('FIN1-SOURCE'!CG40),"")))</f>
        <v/>
      </c>
      <c r="J2055" s="281" t="s">
        <v>711</v>
      </c>
      <c r="K2055" s="280" t="str">
        <f>IF(AND(ISBLANK('FIN1-SOURCE'!CF79),$L$2055&lt;&gt;"M"),"",'FIN1-SOURCE'!CF79)</f>
        <v/>
      </c>
      <c r="L2055" s="280" t="str">
        <f>IF(ISBLANK('FIN1-SOURCE'!CG79),"",'FIN1-SOURCE'!CG79)</f>
        <v/>
      </c>
      <c r="M2055" s="257" t="str">
        <f t="shared" si="33"/>
        <v>OK</v>
      </c>
      <c r="N2055" s="15"/>
    </row>
    <row r="2056" spans="1:14" ht="45" x14ac:dyDescent="0.25">
      <c r="A2056" s="257" t="s">
        <v>834</v>
      </c>
      <c r="B2056" s="257" t="s">
        <v>4513</v>
      </c>
      <c r="C2056" s="257" t="s">
        <v>688</v>
      </c>
      <c r="D2056" s="277" t="s">
        <v>4514</v>
      </c>
      <c r="E2056" s="278" t="s">
        <v>711</v>
      </c>
      <c r="F2056" s="279" t="s">
        <v>688</v>
      </c>
      <c r="G2056" s="277" t="s">
        <v>4515</v>
      </c>
      <c r="H2056" s="280" t="str">
        <f>IF(OR(AND('FIN1-SOURCE'!CF41="",'FIN1-SOURCE'!CG41=""),AND('FIN1-SOURCE'!CF54="",'FIN1-SOURCE'!CG54=""),AND('FIN1-SOURCE'!CF66="",'FIN1-SOURCE'!CG66=""),AND('FIN1-SOURCE'!CG41="K",'FIN1-SOURCE'!CG54="K",'FIN1-SOURCE'!CG66="K"),OR('FIN1-SOURCE'!CG41="O",'FIN1-SOURCE'!CG54="O",'FIN1-SOURCE'!CG66="O")),"",SUM('FIN1-SOURCE'!CF41,'FIN1-SOURCE'!CF54,'FIN1-SOURCE'!CF66))</f>
        <v/>
      </c>
      <c r="I2056" s="280" t="str">
        <f>IF(AND(OR(AND('FIN1-SOURCE'!CG41="O",'FIN1-SOURCE'!CG54="O",'FIN1-SOURCE'!CG66="O"),AND('FIN1-SOURCE'!CG41="K",'FIN1-SOURCE'!CG54="K",'FIN1-SOURCE'!CG66="K")),SUM('FIN1-SOURCE'!CF41,'FIN1-SOURCE'!CF54,'FIN1-SOURCE'!CF66)=0,ISNUMBER('FIN1-SOURCE'!CF81)),"",IF(OR('FIN1-SOURCE'!CG41="O",'FIN1-SOURCE'!CG54="O",'FIN1-SOURCE'!CG66="O"),"O",IF(AND('FIN1-SOURCE'!CG41='FIN1-SOURCE'!CG54,'FIN1-SOURCE'!CG54='FIN1-SOURCE'!CG66,OR('FIN1-SOURCE'!CG41="K",'FIN1-SOURCE'!CG41="W",'FIN1-SOURCE'!CG41="M")), UPPER('FIN1-SOURCE'!CG41),"")))</f>
        <v/>
      </c>
      <c r="J2056" s="281" t="s">
        <v>711</v>
      </c>
      <c r="K2056" s="280" t="str">
        <f>IF(AND(ISBLANK('FIN1-SOURCE'!CF81),$L$2056&lt;&gt;"M"),"",'FIN1-SOURCE'!CF81)</f>
        <v/>
      </c>
      <c r="L2056" s="280" t="str">
        <f>IF(ISBLANK('FIN1-SOURCE'!CG81),"",'FIN1-SOURCE'!CG81)</f>
        <v/>
      </c>
      <c r="M2056" s="257" t="str">
        <f t="shared" si="33"/>
        <v>OK</v>
      </c>
      <c r="N2056" s="15"/>
    </row>
    <row r="2057" spans="1:14" ht="45" x14ac:dyDescent="0.25">
      <c r="A2057" s="257" t="s">
        <v>834</v>
      </c>
      <c r="B2057" s="257" t="s">
        <v>8470</v>
      </c>
      <c r="C2057" s="257" t="s">
        <v>688</v>
      </c>
      <c r="D2057" s="277" t="s">
        <v>4516</v>
      </c>
      <c r="E2057" s="278" t="s">
        <v>711</v>
      </c>
      <c r="F2057" s="279" t="s">
        <v>688</v>
      </c>
      <c r="G2057" s="277" t="s">
        <v>4519</v>
      </c>
      <c r="H2057" s="280" t="str">
        <f>IF(OR(AND('FIN1-SOURCE'!CF42="",'FIN1-SOURCE'!CG42=""),AND('FIN1-SOURCE'!CF55="",'FIN1-SOURCE'!CG55=""),AND('FIN1-SOURCE'!CF67="",'FIN1-SOURCE'!CG67=""),AND('FIN1-SOURCE'!CG42="K",'FIN1-SOURCE'!CG55="K",'FIN1-SOURCE'!CG67="K"),OR('FIN1-SOURCE'!CG42="O",'FIN1-SOURCE'!CG55="O",'FIN1-SOURCE'!CG67="O")),"",SUM('FIN1-SOURCE'!CF42,'FIN1-SOURCE'!CF55,'FIN1-SOURCE'!CF67))</f>
        <v/>
      </c>
      <c r="I2057" s="280" t="str">
        <f>IF(AND(OR(AND('FIN1-SOURCE'!CG42="O",'FIN1-SOURCE'!CG55="O",'FIN1-SOURCE'!CG67="O"),AND('FIN1-SOURCE'!CG42="K",'FIN1-SOURCE'!CG55="K",'FIN1-SOURCE'!CG67="K")),SUM('FIN1-SOURCE'!CF42,'FIN1-SOURCE'!CF55,'FIN1-SOURCE'!CF67)=0,ISNUMBER('FIN1-SOURCE'!CF83)),"",IF(OR('FIN1-SOURCE'!CG42="O",'FIN1-SOURCE'!CG55="O",'FIN1-SOURCE'!CG67="O"),"O",IF(AND('FIN1-SOURCE'!CG42='FIN1-SOURCE'!CG55,'FIN1-SOURCE'!CG55='FIN1-SOURCE'!CG67,OR('FIN1-SOURCE'!CG42="K",'FIN1-SOURCE'!CG42="W",'FIN1-SOURCE'!CG42="M")), UPPER('FIN1-SOURCE'!CG42),"")))</f>
        <v/>
      </c>
      <c r="J2057" s="281" t="s">
        <v>711</v>
      </c>
      <c r="K2057" s="280" t="str">
        <f>IF(AND(ISBLANK('FIN1-SOURCE'!CF83),$L$2057&lt;&gt;"M"),"",'FIN1-SOURCE'!CF83)</f>
        <v/>
      </c>
      <c r="L2057" s="280" t="str">
        <f>IF(ISBLANK('FIN1-SOURCE'!CG83),"",'FIN1-SOURCE'!CG83)</f>
        <v/>
      </c>
      <c r="M2057" s="257" t="str">
        <f t="shared" si="33"/>
        <v>OK</v>
      </c>
      <c r="N2057" s="15"/>
    </row>
    <row r="2058" spans="1:14" ht="45" x14ac:dyDescent="0.25">
      <c r="A2058" s="257" t="s">
        <v>834</v>
      </c>
      <c r="B2058" s="257" t="s">
        <v>8471</v>
      </c>
      <c r="C2058" s="257" t="s">
        <v>688</v>
      </c>
      <c r="D2058" s="277" t="s">
        <v>4518</v>
      </c>
      <c r="E2058" s="278" t="s">
        <v>711</v>
      </c>
      <c r="F2058" s="279" t="s">
        <v>688</v>
      </c>
      <c r="G2058" s="277" t="s">
        <v>4521</v>
      </c>
      <c r="H2058" s="280" t="str">
        <f>IF(OR(AND('FIN1-SOURCE'!CF43="",'FIN1-SOURCE'!CG43=""),AND('FIN1-SOURCE'!CF56="",'FIN1-SOURCE'!CG56=""),AND('FIN1-SOURCE'!CF68="",'FIN1-SOURCE'!CG68=""),AND('FIN1-SOURCE'!CG43="K",'FIN1-SOURCE'!CG56="K",'FIN1-SOURCE'!CG68="K"),OR('FIN1-SOURCE'!CG43="O",'FIN1-SOURCE'!CG56="O",'FIN1-SOURCE'!CG68="O")),"",SUM('FIN1-SOURCE'!CF43,'FIN1-SOURCE'!CF56,'FIN1-SOURCE'!CF68))</f>
        <v/>
      </c>
      <c r="I2058" s="280" t="str">
        <f>IF(AND(OR(AND('FIN1-SOURCE'!CG43="O",'FIN1-SOURCE'!CG56="O",'FIN1-SOURCE'!CG68="O"),AND('FIN1-SOURCE'!CG43="K",'FIN1-SOURCE'!CG56="K",'FIN1-SOURCE'!CG68="K")),SUM('FIN1-SOURCE'!CF43,'FIN1-SOURCE'!CF56,'FIN1-SOURCE'!CF68)=0,ISNUMBER('FIN1-SOURCE'!CF84)),"",IF(OR('FIN1-SOURCE'!CG43="O",'FIN1-SOURCE'!CG56="O",'FIN1-SOURCE'!CG68="O"),"O",IF(AND('FIN1-SOURCE'!CG43='FIN1-SOURCE'!CG56,'FIN1-SOURCE'!CG56='FIN1-SOURCE'!CG68,OR('FIN1-SOURCE'!CG43="K",'FIN1-SOURCE'!CG43="W",'FIN1-SOURCE'!CG43="M")), UPPER('FIN1-SOURCE'!CG43),"")))</f>
        <v/>
      </c>
      <c r="J2058" s="281" t="s">
        <v>711</v>
      </c>
      <c r="K2058" s="280" t="str">
        <f>IF(AND(ISBLANK('FIN1-SOURCE'!CF84),$L$2058&lt;&gt;"M"),"",'FIN1-SOURCE'!CF84)</f>
        <v/>
      </c>
      <c r="L2058" s="280" t="str">
        <f>IF(ISBLANK('FIN1-SOURCE'!CG84),"",'FIN1-SOURCE'!CG84)</f>
        <v/>
      </c>
      <c r="M2058" s="257" t="str">
        <f t="shared" si="33"/>
        <v>OK</v>
      </c>
      <c r="N2058" s="15"/>
    </row>
    <row r="2059" spans="1:14" ht="45" x14ac:dyDescent="0.25">
      <c r="A2059" s="257" t="s">
        <v>834</v>
      </c>
      <c r="B2059" s="257" t="s">
        <v>8472</v>
      </c>
      <c r="C2059" s="257" t="s">
        <v>688</v>
      </c>
      <c r="D2059" s="277" t="s">
        <v>4520</v>
      </c>
      <c r="E2059" s="278" t="s">
        <v>711</v>
      </c>
      <c r="F2059" s="279" t="s">
        <v>688</v>
      </c>
      <c r="G2059" s="277" t="s">
        <v>4522</v>
      </c>
      <c r="H2059" s="280" t="str">
        <f>IF(OR(AND('FIN1-SOURCE'!CF44="",'FIN1-SOURCE'!CG44=""),AND('FIN1-SOURCE'!CF57="",'FIN1-SOURCE'!CG57=""),AND('FIN1-SOURCE'!CF69="",'FIN1-SOURCE'!CG69=""),AND('FIN1-SOURCE'!CG44="K",'FIN1-SOURCE'!CG57="K",'FIN1-SOURCE'!CG69="K"),OR('FIN1-SOURCE'!CG44="O",'FIN1-SOURCE'!CG57="O",'FIN1-SOURCE'!CG69="O")),"",SUM('FIN1-SOURCE'!CF44,'FIN1-SOURCE'!CF57,'FIN1-SOURCE'!CF69))</f>
        <v/>
      </c>
      <c r="I2059" s="280" t="str">
        <f>IF(AND(OR(AND('FIN1-SOURCE'!CG44="O",'FIN1-SOURCE'!CG57="O",'FIN1-SOURCE'!CG69="O"),AND('FIN1-SOURCE'!CG44="K",'FIN1-SOURCE'!CG57="K",'FIN1-SOURCE'!CG69="K")),SUM('FIN1-SOURCE'!CF44,'FIN1-SOURCE'!CF57,'FIN1-SOURCE'!CF69)=0,ISNUMBER('FIN1-SOURCE'!CF85)),"",IF(OR('FIN1-SOURCE'!CG44="O",'FIN1-SOURCE'!CG57="O",'FIN1-SOURCE'!CG69="O"),"O",IF(AND('FIN1-SOURCE'!CG44='FIN1-SOURCE'!CG57,'FIN1-SOURCE'!CG57='FIN1-SOURCE'!CG69,OR('FIN1-SOURCE'!CG44="K",'FIN1-SOURCE'!CG44="W",'FIN1-SOURCE'!CG44="M")), UPPER('FIN1-SOURCE'!CG44),"")))</f>
        <v/>
      </c>
      <c r="J2059" s="281" t="s">
        <v>711</v>
      </c>
      <c r="K2059" s="280" t="str">
        <f>IF(AND(ISBLANK('FIN1-SOURCE'!CF85),$L$2059&lt;&gt;"M"),"",'FIN1-SOURCE'!CF85)</f>
        <v/>
      </c>
      <c r="L2059" s="280" t="str">
        <f>IF(ISBLANK('FIN1-SOURCE'!CG85),"",'FIN1-SOURCE'!CG85)</f>
        <v/>
      </c>
      <c r="M2059" s="257" t="str">
        <f t="shared" si="33"/>
        <v>OK</v>
      </c>
      <c r="N2059" s="15"/>
    </row>
    <row r="2060" spans="1:14" ht="33.75" x14ac:dyDescent="0.25">
      <c r="A2060" s="257" t="s">
        <v>834</v>
      </c>
      <c r="B2060" s="257" t="s">
        <v>8473</v>
      </c>
      <c r="C2060" s="257" t="s">
        <v>688</v>
      </c>
      <c r="D2060" s="277" t="s">
        <v>8474</v>
      </c>
      <c r="E2060" s="278" t="s">
        <v>711</v>
      </c>
      <c r="F2060" s="279" t="s">
        <v>688</v>
      </c>
      <c r="G2060" s="277" t="s">
        <v>6598</v>
      </c>
      <c r="H2060" s="280" t="str">
        <f>IF(OR(AND('FIN1-SOURCE'!CF75="",'FIN1-SOURCE'!CG75=""),AND('FIN1-SOURCE'!CF85="",'FIN1-SOURCE'!CG85=""),AND('FIN1-SOURCE'!CG75="K",'FIN1-SOURCE'!CG85="K"),OR('FIN1-SOURCE'!CG75="O",'FIN1-SOURCE'!CG85="O")),"",SUM('FIN1-SOURCE'!CF75,'FIN1-SOURCE'!CF85))</f>
        <v/>
      </c>
      <c r="I2060" s="280" t="str">
        <f>IF(AND(OR(AND('FIN1-SOURCE'!CG75="O",'FIN1-SOURCE'!CG85="O"),AND('FIN1-SOURCE'!CG75="K",'FIN1-SOURCE'!CG85="K")),SUM('FIN1-SOURCE'!CF75,'FIN1-SOURCE'!CF85)=0,ISNUMBER('FIN1-SOURCE'!CF86)),"",IF(OR('FIN1-SOURCE'!CG75="O",'FIN1-SOURCE'!CG85="O"),"O",IF(AND('FIN1-SOURCE'!CG75='FIN1-SOURCE'!CG85,OR('FIN1-SOURCE'!CG75="K",'FIN1-SOURCE'!CG75="W",'FIN1-SOURCE'!CG75="M")), UPPER('FIN1-SOURCE'!CG75),"")))</f>
        <v/>
      </c>
      <c r="J2060" s="281" t="s">
        <v>711</v>
      </c>
      <c r="K2060" s="280" t="str">
        <f>IF(AND(ISBLANK('FIN1-SOURCE'!CF86),$L$2060&lt;&gt;"M"),"",'FIN1-SOURCE'!CF86)</f>
        <v/>
      </c>
      <c r="L2060" s="280" t="str">
        <f>IF(ISBLANK('FIN1-SOURCE'!CG86),"",'FIN1-SOURCE'!CG86)</f>
        <v/>
      </c>
      <c r="M2060" s="257" t="str">
        <f t="shared" si="33"/>
        <v>OK</v>
      </c>
      <c r="N2060" s="15"/>
    </row>
    <row r="2061" spans="1:14" ht="33.75" x14ac:dyDescent="0.25">
      <c r="A2061" s="257" t="s">
        <v>834</v>
      </c>
      <c r="B2061" s="257" t="s">
        <v>8475</v>
      </c>
      <c r="C2061" s="257" t="s">
        <v>688</v>
      </c>
      <c r="D2061" s="277" t="s">
        <v>8476</v>
      </c>
      <c r="E2061" s="278" t="s">
        <v>711</v>
      </c>
      <c r="F2061" s="279" t="s">
        <v>688</v>
      </c>
      <c r="G2061" s="277" t="s">
        <v>4524</v>
      </c>
      <c r="H2061" s="280" t="str">
        <f>IF(OR(AND('FIN1-SOURCE'!CF88="",'FIN1-SOURCE'!CG88=""),AND('FIN1-SOURCE'!CF89="",'FIN1-SOURCE'!CG89=""),AND('FIN1-SOURCE'!CG88="K",'FIN1-SOURCE'!CG89="K"),OR('FIN1-SOURCE'!CG88="O",'FIN1-SOURCE'!CG89="O")),"",SUM('FIN1-SOURCE'!CF88,'FIN1-SOURCE'!CF89))</f>
        <v/>
      </c>
      <c r="I2061" s="280" t="str">
        <f>IF(AND(OR(AND('FIN1-SOURCE'!CG88="O",'FIN1-SOURCE'!CG89="O"),AND('FIN1-SOURCE'!CG88="K",'FIN1-SOURCE'!CG89="K")),SUM('FIN1-SOURCE'!CF88,'FIN1-SOURCE'!CF89)=0,ISNUMBER('FIN1-SOURCE'!CF90)),"",IF(OR('FIN1-SOURCE'!CG88="O",'FIN1-SOURCE'!CG89="O"),"O",IF(AND('FIN1-SOURCE'!CG88='FIN1-SOURCE'!CG89,OR('FIN1-SOURCE'!CG88="K",'FIN1-SOURCE'!CG88="W",'FIN1-SOURCE'!CG88="M")), UPPER('FIN1-SOURCE'!CG88),"")))</f>
        <v/>
      </c>
      <c r="J2061" s="281" t="s">
        <v>711</v>
      </c>
      <c r="K2061" s="280" t="str">
        <f>IF(AND(ISBLANK('FIN1-SOURCE'!CF90),$L$2061&lt;&gt;"M"),"",'FIN1-SOURCE'!CF90)</f>
        <v/>
      </c>
      <c r="L2061" s="280" t="str">
        <f>IF(ISBLANK('FIN1-SOURCE'!CG90),"",'FIN1-SOURCE'!CG90)</f>
        <v/>
      </c>
      <c r="M2061" s="257" t="str">
        <f t="shared" si="33"/>
        <v>OK</v>
      </c>
      <c r="N2061" s="15"/>
    </row>
    <row r="2062" spans="1:14" ht="33.75" x14ac:dyDescent="0.25">
      <c r="A2062" s="257" t="s">
        <v>834</v>
      </c>
      <c r="B2062" s="257" t="s">
        <v>8477</v>
      </c>
      <c r="C2062" s="257" t="s">
        <v>688</v>
      </c>
      <c r="D2062" s="277" t="s">
        <v>8478</v>
      </c>
      <c r="E2062" s="278" t="s">
        <v>711</v>
      </c>
      <c r="F2062" s="279" t="s">
        <v>688</v>
      </c>
      <c r="G2062" s="277" t="s">
        <v>6912</v>
      </c>
      <c r="H2062" s="280" t="str">
        <f>IF(OR(AND('FIN1-SOURCE'!CF87="",'FIN1-SOURCE'!CG87=""),AND('FIN1-SOURCE'!CF90="",'FIN1-SOURCE'!CG90=""),AND('FIN1-SOURCE'!CG87="K",'FIN1-SOURCE'!CG90="K"),OR('FIN1-SOURCE'!CG87="O",'FIN1-SOURCE'!CG90="O")),"",SUM('FIN1-SOURCE'!CF87,'FIN1-SOURCE'!CF90))</f>
        <v/>
      </c>
      <c r="I2062" s="280" t="str">
        <f>IF(AND(OR(AND('FIN1-SOURCE'!CG87="O",'FIN1-SOURCE'!CG90="O"),AND('FIN1-SOURCE'!CG87="K",'FIN1-SOURCE'!CG90="K")),SUM('FIN1-SOURCE'!CF87,'FIN1-SOURCE'!CF90)=0,ISNUMBER('FIN1-SOURCE'!CF91)),"",IF(OR('FIN1-SOURCE'!CG87="O",'FIN1-SOURCE'!CG90="O"),"O",IF(AND('FIN1-SOURCE'!CG87='FIN1-SOURCE'!CG90,OR('FIN1-SOURCE'!CG87="K",'FIN1-SOURCE'!CG87="W",'FIN1-SOURCE'!CG87="M")), UPPER('FIN1-SOURCE'!CG87),"")))</f>
        <v/>
      </c>
      <c r="J2062" s="281" t="s">
        <v>711</v>
      </c>
      <c r="K2062" s="280" t="str">
        <f>IF(AND(ISBLANK('FIN1-SOURCE'!CF91),$L$2062&lt;&gt;"M"),"",'FIN1-SOURCE'!CF91)</f>
        <v/>
      </c>
      <c r="L2062" s="280" t="str">
        <f>IF(ISBLANK('FIN1-SOURCE'!CG91),"",'FIN1-SOURCE'!CG91)</f>
        <v/>
      </c>
      <c r="M2062" s="257" t="str">
        <f t="shared" si="33"/>
        <v>OK</v>
      </c>
      <c r="N2062" s="15"/>
    </row>
    <row r="2063" spans="1:14" ht="45" x14ac:dyDescent="0.25">
      <c r="A2063" s="257" t="s">
        <v>834</v>
      </c>
      <c r="B2063" s="257" t="s">
        <v>8479</v>
      </c>
      <c r="C2063" s="257" t="s">
        <v>688</v>
      </c>
      <c r="D2063" s="277" t="s">
        <v>8480</v>
      </c>
      <c r="E2063" s="278" t="s">
        <v>711</v>
      </c>
      <c r="F2063" s="279" t="s">
        <v>688</v>
      </c>
      <c r="G2063" s="277" t="s">
        <v>4526</v>
      </c>
      <c r="H2063" s="280" t="str">
        <f>IF(OR(AND('FIN1-SOURCE'!CF93="",'FIN1-SOURCE'!CG93=""),AND('FIN1-SOURCE'!CF94="",'FIN1-SOURCE'!CG94=""),AND('FIN1-SOURCE'!CF95="",'FIN1-SOURCE'!CG95=""),AND('FIN1-SOURCE'!CG93="K",'FIN1-SOURCE'!CG94="K",'FIN1-SOURCE'!CG95="K"),OR('FIN1-SOURCE'!CG93="O",'FIN1-SOURCE'!CG94="O",'FIN1-SOURCE'!CG95="O")),"",SUM('FIN1-SOURCE'!CF93,'FIN1-SOURCE'!CF94,'FIN1-SOURCE'!CF95))</f>
        <v/>
      </c>
      <c r="I2063" s="280" t="str">
        <f>IF(AND(OR(AND('FIN1-SOURCE'!CG93="O",'FIN1-SOURCE'!CG94="O",'FIN1-SOURCE'!CG95="O"),AND('FIN1-SOURCE'!CG93="K",'FIN1-SOURCE'!CG94="K",'FIN1-SOURCE'!CG95="K")),SUM('FIN1-SOURCE'!CF93,'FIN1-SOURCE'!CF94,'FIN1-SOURCE'!CF95)=0,ISNUMBER('FIN1-SOURCE'!CF96)),"",IF(OR('FIN1-SOURCE'!CG93="O",'FIN1-SOURCE'!CG94="O",'FIN1-SOURCE'!CG95="O"),"O",IF(AND('FIN1-SOURCE'!CG93='FIN1-SOURCE'!CG94,'FIN1-SOURCE'!CG94='FIN1-SOURCE'!CG95,OR('FIN1-SOURCE'!CG93="K",'FIN1-SOURCE'!CG93="W",'FIN1-SOURCE'!CG93="M")), UPPER('FIN1-SOURCE'!CG93),"")))</f>
        <v/>
      </c>
      <c r="J2063" s="281" t="s">
        <v>711</v>
      </c>
      <c r="K2063" s="280" t="str">
        <f>IF(AND(ISBLANK('FIN1-SOURCE'!CF96),$L$2063&lt;&gt;"M"),"",'FIN1-SOURCE'!CF96)</f>
        <v/>
      </c>
      <c r="L2063" s="280" t="str">
        <f>IF(ISBLANK('FIN1-SOURCE'!CG96),"",'FIN1-SOURCE'!CG96)</f>
        <v/>
      </c>
      <c r="M2063" s="257" t="str">
        <f t="shared" si="33"/>
        <v>OK</v>
      </c>
      <c r="N2063" s="15"/>
    </row>
    <row r="2064" spans="1:14" ht="33.75" x14ac:dyDescent="0.25">
      <c r="A2064" s="257" t="s">
        <v>834</v>
      </c>
      <c r="B2064" s="257" t="s">
        <v>8481</v>
      </c>
      <c r="C2064" s="257" t="s">
        <v>688</v>
      </c>
      <c r="D2064" s="277" t="s">
        <v>8482</v>
      </c>
      <c r="E2064" s="278" t="s">
        <v>711</v>
      </c>
      <c r="F2064" s="279" t="s">
        <v>688</v>
      </c>
      <c r="G2064" s="277" t="s">
        <v>6922</v>
      </c>
      <c r="H2064" s="280" t="str">
        <f>IF(OR(AND('FIN1-SOURCE'!CF91="",'FIN1-SOURCE'!CG91=""),AND('FIN1-SOURCE'!CF96="",'FIN1-SOURCE'!CG96=""),AND('FIN1-SOURCE'!CG91="K",'FIN1-SOURCE'!CG96="K"),OR('FIN1-SOURCE'!CG91="O",'FIN1-SOURCE'!CG96="O")),"",SUM('FIN1-SOURCE'!CF91,'FIN1-SOURCE'!CF96))</f>
        <v/>
      </c>
      <c r="I2064" s="280" t="str">
        <f>IF(AND(OR(AND('FIN1-SOURCE'!CG91="O",'FIN1-SOURCE'!CG96="O"),AND('FIN1-SOURCE'!CG91="K",'FIN1-SOURCE'!CG96="K")),SUM('FIN1-SOURCE'!CF91,'FIN1-SOURCE'!CF96)=0,ISNUMBER('FIN1-SOURCE'!CF97)),"",IF(OR('FIN1-SOURCE'!CG91="O",'FIN1-SOURCE'!CG96="O"),"O",IF(AND('FIN1-SOURCE'!CG91='FIN1-SOURCE'!CG96,OR('FIN1-SOURCE'!CG91="K",'FIN1-SOURCE'!CG91="W",'FIN1-SOURCE'!CG91="M")), UPPER('FIN1-SOURCE'!CG91),"")))</f>
        <v/>
      </c>
      <c r="J2064" s="281" t="s">
        <v>711</v>
      </c>
      <c r="K2064" s="280" t="str">
        <f>IF(AND(ISBLANK('FIN1-SOURCE'!CF97),$L$2064&lt;&gt;"M"),"",'FIN1-SOURCE'!CF97)</f>
        <v/>
      </c>
      <c r="L2064" s="280" t="str">
        <f>IF(ISBLANK('FIN1-SOURCE'!CG97),"",'FIN1-SOURCE'!CG97)</f>
        <v/>
      </c>
      <c r="M2064" s="257" t="str">
        <f t="shared" si="33"/>
        <v>OK</v>
      </c>
      <c r="N2064" s="15"/>
    </row>
    <row r="2065" spans="1:14" ht="33.75" x14ac:dyDescent="0.25">
      <c r="A2065" s="257" t="s">
        <v>834</v>
      </c>
      <c r="B2065" s="257" t="s">
        <v>8483</v>
      </c>
      <c r="C2065" s="257" t="s">
        <v>688</v>
      </c>
      <c r="D2065" s="277" t="s">
        <v>8484</v>
      </c>
      <c r="E2065" s="278" t="s">
        <v>711</v>
      </c>
      <c r="F2065" s="279" t="s">
        <v>688</v>
      </c>
      <c r="G2065" s="277" t="s">
        <v>4528</v>
      </c>
      <c r="H2065" s="280" t="str">
        <f>IF(OR(AND('FIN1-SOURCE'!CF99="",'FIN1-SOURCE'!CG99=""),AND('FIN1-SOURCE'!CF100="",'FIN1-SOURCE'!CG100=""),AND('FIN1-SOURCE'!CG99="K",'FIN1-SOURCE'!CG100="K"),OR('FIN1-SOURCE'!CG99="O",'FIN1-SOURCE'!CG100="O")),"",SUM('FIN1-SOURCE'!CF99,'FIN1-SOURCE'!CF100))</f>
        <v/>
      </c>
      <c r="I2065" s="280" t="str">
        <f>IF(AND(OR(AND('FIN1-SOURCE'!CG99="O",'FIN1-SOURCE'!CG100="O"),AND('FIN1-SOURCE'!CG99="K",'FIN1-SOURCE'!CG100="K")),SUM('FIN1-SOURCE'!CF99,'FIN1-SOURCE'!CF100)=0,ISNUMBER('FIN1-SOURCE'!CF101)),"",IF(OR('FIN1-SOURCE'!CG99="O",'FIN1-SOURCE'!CG100="O"),"O",IF(AND('FIN1-SOURCE'!CG99='FIN1-SOURCE'!CG100,OR('FIN1-SOURCE'!CG99="K",'FIN1-SOURCE'!CG99="W",'FIN1-SOURCE'!CG99="M")), UPPER('FIN1-SOURCE'!CG99),"")))</f>
        <v/>
      </c>
      <c r="J2065" s="281" t="s">
        <v>711</v>
      </c>
      <c r="K2065" s="280" t="str">
        <f>IF(AND(ISBLANK('FIN1-SOURCE'!CF101),$L$2065&lt;&gt;"M"),"",'FIN1-SOURCE'!CF101)</f>
        <v/>
      </c>
      <c r="L2065" s="280" t="str">
        <f>IF(ISBLANK('FIN1-SOURCE'!CG101),"",'FIN1-SOURCE'!CG101)</f>
        <v/>
      </c>
      <c r="M2065" s="257" t="str">
        <f t="shared" si="33"/>
        <v>OK</v>
      </c>
      <c r="N2065" s="15"/>
    </row>
    <row r="2066" spans="1:14" ht="33.75" x14ac:dyDescent="0.25">
      <c r="A2066" s="257" t="s">
        <v>834</v>
      </c>
      <c r="B2066" s="257" t="s">
        <v>8485</v>
      </c>
      <c r="C2066" s="257" t="s">
        <v>688</v>
      </c>
      <c r="D2066" s="277" t="s">
        <v>8486</v>
      </c>
      <c r="E2066" s="278" t="s">
        <v>711</v>
      </c>
      <c r="F2066" s="279" t="s">
        <v>688</v>
      </c>
      <c r="G2066" s="277" t="s">
        <v>6930</v>
      </c>
      <c r="H2066" s="280" t="str">
        <f>IF(OR(AND('FIN1-SOURCE'!CF98="",'FIN1-SOURCE'!CG98=""),AND('FIN1-SOURCE'!CF101="",'FIN1-SOURCE'!CG101=""),AND('FIN1-SOURCE'!CG98="K",'FIN1-SOURCE'!CG101="K"),OR('FIN1-SOURCE'!CG98="O",'FIN1-SOURCE'!CG101="O")),"",SUM('FIN1-SOURCE'!CF98,'FIN1-SOURCE'!CF101))</f>
        <v/>
      </c>
      <c r="I2066" s="280" t="str">
        <f>IF(AND(OR(AND('FIN1-SOURCE'!CG98="O",'FIN1-SOURCE'!CG101="O"),AND('FIN1-SOURCE'!CG98="K",'FIN1-SOURCE'!CG101="K")),SUM('FIN1-SOURCE'!CF98,'FIN1-SOURCE'!CF101)=0,ISNUMBER('FIN1-SOURCE'!CF102)),"",IF(OR('FIN1-SOURCE'!CG98="O",'FIN1-SOURCE'!CG101="O"),"O",IF(AND('FIN1-SOURCE'!CG98='FIN1-SOURCE'!CG101,OR('FIN1-SOURCE'!CG98="K",'FIN1-SOURCE'!CG98="W",'FIN1-SOURCE'!CG98="M")), UPPER('FIN1-SOURCE'!CG98),"")))</f>
        <v/>
      </c>
      <c r="J2066" s="281" t="s">
        <v>711</v>
      </c>
      <c r="K2066" s="280" t="str">
        <f>IF(AND(ISBLANK('FIN1-SOURCE'!CF102),$L$2066&lt;&gt;"M"),"",'FIN1-SOURCE'!CF102)</f>
        <v/>
      </c>
      <c r="L2066" s="280" t="str">
        <f>IF(ISBLANK('FIN1-SOURCE'!CG102),"",'FIN1-SOURCE'!CG102)</f>
        <v/>
      </c>
      <c r="M2066" s="257" t="str">
        <f t="shared" si="33"/>
        <v>OK</v>
      </c>
      <c r="N2066" s="15"/>
    </row>
    <row r="2067" spans="1:14" ht="45" x14ac:dyDescent="0.25">
      <c r="A2067" s="257" t="s">
        <v>834</v>
      </c>
      <c r="B2067" s="257" t="s">
        <v>8487</v>
      </c>
      <c r="C2067" s="257" t="s">
        <v>688</v>
      </c>
      <c r="D2067" s="277" t="s">
        <v>8488</v>
      </c>
      <c r="E2067" s="278" t="s">
        <v>711</v>
      </c>
      <c r="F2067" s="279" t="s">
        <v>688</v>
      </c>
      <c r="G2067" s="277" t="s">
        <v>4530</v>
      </c>
      <c r="H2067" s="280" t="str">
        <f>IF(OR(AND('FIN1-SOURCE'!CF104="",'FIN1-SOURCE'!CG104=""),AND('FIN1-SOURCE'!CF105="",'FIN1-SOURCE'!CG105=""),AND('FIN1-SOURCE'!CF106="",'FIN1-SOURCE'!CG106=""),AND('FIN1-SOURCE'!CG104="K",'FIN1-SOURCE'!CG105="K",'FIN1-SOURCE'!CG106="K"),OR('FIN1-SOURCE'!CG104="O",'FIN1-SOURCE'!CG105="O",'FIN1-SOURCE'!CG106="O")),"",SUM('FIN1-SOURCE'!CF104,'FIN1-SOURCE'!CF105,'FIN1-SOURCE'!CF106))</f>
        <v/>
      </c>
      <c r="I2067" s="280" t="str">
        <f>IF(AND(OR(AND('FIN1-SOURCE'!CG104="O",'FIN1-SOURCE'!CG105="O",'FIN1-SOURCE'!CG106="O"),AND('FIN1-SOURCE'!CG104="K",'FIN1-SOURCE'!CG105="K",'FIN1-SOURCE'!CG106="K")),SUM('FIN1-SOURCE'!CF104,'FIN1-SOURCE'!CF105,'FIN1-SOURCE'!CF106)=0,ISNUMBER('FIN1-SOURCE'!CF107)),"",IF(OR('FIN1-SOURCE'!CG104="O",'FIN1-SOURCE'!CG105="O",'FIN1-SOURCE'!CG106="O"),"O",IF(AND('FIN1-SOURCE'!CG104='FIN1-SOURCE'!CG105,'FIN1-SOURCE'!CG105='FIN1-SOURCE'!CG106,OR('FIN1-SOURCE'!CG104="K",'FIN1-SOURCE'!CG104="W",'FIN1-SOURCE'!CG104="M")), UPPER('FIN1-SOURCE'!CG104),"")))</f>
        <v/>
      </c>
      <c r="J2067" s="281" t="s">
        <v>711</v>
      </c>
      <c r="K2067" s="280" t="str">
        <f>IF(AND(ISBLANK('FIN1-SOURCE'!CF107),$L$2067&lt;&gt;"M"),"",'FIN1-SOURCE'!CF107)</f>
        <v/>
      </c>
      <c r="L2067" s="280" t="str">
        <f>IF(ISBLANK('FIN1-SOURCE'!CG107),"",'FIN1-SOURCE'!CG107)</f>
        <v/>
      </c>
      <c r="M2067" s="257" t="str">
        <f t="shared" si="33"/>
        <v>OK</v>
      </c>
      <c r="N2067" s="15"/>
    </row>
    <row r="2068" spans="1:14" ht="33.75" x14ac:dyDescent="0.25">
      <c r="A2068" s="257" t="s">
        <v>834</v>
      </c>
      <c r="B2068" s="257" t="s">
        <v>8489</v>
      </c>
      <c r="C2068" s="257" t="s">
        <v>688</v>
      </c>
      <c r="D2068" s="277" t="s">
        <v>8490</v>
      </c>
      <c r="E2068" s="278" t="s">
        <v>711</v>
      </c>
      <c r="F2068" s="279" t="s">
        <v>688</v>
      </c>
      <c r="G2068" s="277" t="s">
        <v>6940</v>
      </c>
      <c r="H2068" s="280" t="str">
        <f>IF(OR(AND('FIN1-SOURCE'!CF102="",'FIN1-SOURCE'!CG102=""),AND('FIN1-SOURCE'!CF107="",'FIN1-SOURCE'!CG107=""),AND('FIN1-SOURCE'!CG102="K",'FIN1-SOURCE'!CG107="K"),OR('FIN1-SOURCE'!CG102="O",'FIN1-SOURCE'!CG107="O")),"",SUM('FIN1-SOURCE'!CF102,'FIN1-SOURCE'!CF107))</f>
        <v/>
      </c>
      <c r="I2068" s="280" t="str">
        <f>IF(AND(OR(AND('FIN1-SOURCE'!CG102="O",'FIN1-SOURCE'!CG107="O"),AND('FIN1-SOURCE'!CG102="K",'FIN1-SOURCE'!CG107="K")),SUM('FIN1-SOURCE'!CF102,'FIN1-SOURCE'!CF107)=0,ISNUMBER('FIN1-SOURCE'!CF108)),"",IF(OR('FIN1-SOURCE'!CG102="O",'FIN1-SOURCE'!CG107="O"),"O",IF(AND('FIN1-SOURCE'!CG102='FIN1-SOURCE'!CG107,OR('FIN1-SOURCE'!CG102="K",'FIN1-SOURCE'!CG102="W",'FIN1-SOURCE'!CG102="M")), UPPER('FIN1-SOURCE'!CG102),"")))</f>
        <v/>
      </c>
      <c r="J2068" s="281" t="s">
        <v>711</v>
      </c>
      <c r="K2068" s="280" t="str">
        <f>IF(AND(ISBLANK('FIN1-SOURCE'!CF108),$L$2068&lt;&gt;"M"),"",'FIN1-SOURCE'!CF108)</f>
        <v/>
      </c>
      <c r="L2068" s="280" t="str">
        <f>IF(ISBLANK('FIN1-SOURCE'!CG108),"",'FIN1-SOURCE'!CG108)</f>
        <v/>
      </c>
      <c r="M2068" s="257" t="str">
        <f t="shared" si="33"/>
        <v>OK</v>
      </c>
      <c r="N2068" s="15"/>
    </row>
    <row r="2069" spans="1:14" ht="33.75" x14ac:dyDescent="0.25">
      <c r="A2069" s="257" t="s">
        <v>834</v>
      </c>
      <c r="B2069" s="257" t="s">
        <v>8491</v>
      </c>
      <c r="C2069" s="257" t="s">
        <v>688</v>
      </c>
      <c r="D2069" s="277" t="s">
        <v>8492</v>
      </c>
      <c r="E2069" s="278" t="s">
        <v>711</v>
      </c>
      <c r="F2069" s="279" t="s">
        <v>688</v>
      </c>
      <c r="G2069" s="277" t="s">
        <v>4532</v>
      </c>
      <c r="H2069" s="280" t="str">
        <f>IF(OR(AND('FIN1-SOURCE'!CF110="",'FIN1-SOURCE'!CG110=""),AND('FIN1-SOURCE'!CF111="",'FIN1-SOURCE'!CG111=""),AND('FIN1-SOURCE'!CG110="K",'FIN1-SOURCE'!CG111="K"),OR('FIN1-SOURCE'!CG110="O",'FIN1-SOURCE'!CG111="O")),"",SUM('FIN1-SOURCE'!CF110,'FIN1-SOURCE'!CF111))</f>
        <v/>
      </c>
      <c r="I2069" s="280" t="str">
        <f>IF(AND(OR(AND('FIN1-SOURCE'!CG110="O",'FIN1-SOURCE'!CG111="O"),AND('FIN1-SOURCE'!CG110="K",'FIN1-SOURCE'!CG111="K")),SUM('FIN1-SOURCE'!CF110,'FIN1-SOURCE'!CF111)=0,ISNUMBER('FIN1-SOURCE'!CF112)),"",IF(OR('FIN1-SOURCE'!CG110="O",'FIN1-SOURCE'!CG111="O"),"O",IF(AND('FIN1-SOURCE'!CG110='FIN1-SOURCE'!CG111,OR('FIN1-SOURCE'!CG110="K",'FIN1-SOURCE'!CG110="W",'FIN1-SOURCE'!CG110="M")), UPPER('FIN1-SOURCE'!CG110),"")))</f>
        <v/>
      </c>
      <c r="J2069" s="281" t="s">
        <v>711</v>
      </c>
      <c r="K2069" s="280" t="str">
        <f>IF(AND(ISBLANK('FIN1-SOURCE'!CF112),$L$2069&lt;&gt;"M"),"",'FIN1-SOURCE'!CF112)</f>
        <v/>
      </c>
      <c r="L2069" s="280" t="str">
        <f>IF(ISBLANK('FIN1-SOURCE'!CG112),"",'FIN1-SOURCE'!CG112)</f>
        <v/>
      </c>
      <c r="M2069" s="257" t="str">
        <f t="shared" si="33"/>
        <v>OK</v>
      </c>
      <c r="N2069" s="15"/>
    </row>
    <row r="2070" spans="1:14" ht="33.75" x14ac:dyDescent="0.25">
      <c r="A2070" s="257" t="s">
        <v>834</v>
      </c>
      <c r="B2070" s="257" t="s">
        <v>8493</v>
      </c>
      <c r="C2070" s="257" t="s">
        <v>688</v>
      </c>
      <c r="D2070" s="277" t="s">
        <v>8494</v>
      </c>
      <c r="E2070" s="278" t="s">
        <v>711</v>
      </c>
      <c r="F2070" s="279" t="s">
        <v>688</v>
      </c>
      <c r="G2070" s="277" t="s">
        <v>6948</v>
      </c>
      <c r="H2070" s="280" t="str">
        <f>IF(OR(AND('FIN1-SOURCE'!CF109="",'FIN1-SOURCE'!CG109=""),AND('FIN1-SOURCE'!CF112="",'FIN1-SOURCE'!CG112=""),AND('FIN1-SOURCE'!CG109="K",'FIN1-SOURCE'!CG112="K"),OR('FIN1-SOURCE'!CG109="O",'FIN1-SOURCE'!CG112="O")),"",SUM('FIN1-SOURCE'!CF109,'FIN1-SOURCE'!CF112))</f>
        <v/>
      </c>
      <c r="I2070" s="280" t="str">
        <f>IF(AND(OR(AND('FIN1-SOURCE'!CG109="O",'FIN1-SOURCE'!CG112="O"),AND('FIN1-SOURCE'!CG109="K",'FIN1-SOURCE'!CG112="K")),SUM('FIN1-SOURCE'!CF109,'FIN1-SOURCE'!CF112)=0,ISNUMBER('FIN1-SOURCE'!CF113)),"",IF(OR('FIN1-SOURCE'!CG109="O",'FIN1-SOURCE'!CG112="O"),"O",IF(AND('FIN1-SOURCE'!CG109='FIN1-SOURCE'!CG112,OR('FIN1-SOURCE'!CG109="K",'FIN1-SOURCE'!CG109="W",'FIN1-SOURCE'!CG109="M")), UPPER('FIN1-SOURCE'!CG109),"")))</f>
        <v/>
      </c>
      <c r="J2070" s="281" t="s">
        <v>711</v>
      </c>
      <c r="K2070" s="280" t="str">
        <f>IF(AND(ISBLANK('FIN1-SOURCE'!CF113),$L$2070&lt;&gt;"M"),"",'FIN1-SOURCE'!CF113)</f>
        <v/>
      </c>
      <c r="L2070" s="280" t="str">
        <f>IF(ISBLANK('FIN1-SOURCE'!CG113),"",'FIN1-SOURCE'!CG113)</f>
        <v/>
      </c>
      <c r="M2070" s="257" t="str">
        <f t="shared" si="33"/>
        <v>OK</v>
      </c>
      <c r="N2070" s="15"/>
    </row>
    <row r="2071" spans="1:14" ht="33.75" x14ac:dyDescent="0.25">
      <c r="A2071" s="257" t="s">
        <v>834</v>
      </c>
      <c r="B2071" s="257" t="s">
        <v>8495</v>
      </c>
      <c r="C2071" s="257" t="s">
        <v>688</v>
      </c>
      <c r="D2071" s="277" t="s">
        <v>8496</v>
      </c>
      <c r="E2071" s="278" t="s">
        <v>711</v>
      </c>
      <c r="F2071" s="279" t="s">
        <v>688</v>
      </c>
      <c r="G2071" s="277" t="s">
        <v>4534</v>
      </c>
      <c r="H2071" s="280" t="str">
        <f>IF(OR(AND('FIN1-SOURCE'!CF117="",'FIN1-SOURCE'!CG117=""),AND('FIN1-SOURCE'!CF118="",'FIN1-SOURCE'!CG118=""),AND('FIN1-SOURCE'!CG117="K",'FIN1-SOURCE'!CG118="K"),OR('FIN1-SOURCE'!CG117="O",'FIN1-SOURCE'!CG118="O")),"",SUM('FIN1-SOURCE'!CF117,'FIN1-SOURCE'!CF118))</f>
        <v/>
      </c>
      <c r="I2071" s="280" t="str">
        <f>IF(AND(OR(AND('FIN1-SOURCE'!CG117="O",'FIN1-SOURCE'!CG118="O"),AND('FIN1-SOURCE'!CG117="K",'FIN1-SOURCE'!CG118="K")),SUM('FIN1-SOURCE'!CF117,'FIN1-SOURCE'!CF118)=0,ISNUMBER('FIN1-SOURCE'!CF119)),"",IF(OR('FIN1-SOURCE'!CG117="O",'FIN1-SOURCE'!CG118="O"),"O",IF(AND('FIN1-SOURCE'!CG117='FIN1-SOURCE'!CG118,OR('FIN1-SOURCE'!CG117="K",'FIN1-SOURCE'!CG117="W",'FIN1-SOURCE'!CG117="M")), UPPER('FIN1-SOURCE'!CG117),"")))</f>
        <v/>
      </c>
      <c r="J2071" s="281" t="s">
        <v>711</v>
      </c>
      <c r="K2071" s="280" t="str">
        <f>IF(AND(ISBLANK('FIN1-SOURCE'!CF119),$L$2071&lt;&gt;"M"),"",'FIN1-SOURCE'!CF119)</f>
        <v/>
      </c>
      <c r="L2071" s="280" t="str">
        <f>IF(ISBLANK('FIN1-SOURCE'!CG119),"",'FIN1-SOURCE'!CG119)</f>
        <v/>
      </c>
      <c r="M2071" s="257" t="str">
        <f t="shared" si="33"/>
        <v>OK</v>
      </c>
      <c r="N2071" s="15"/>
    </row>
    <row r="2072" spans="1:14" ht="33.75" x14ac:dyDescent="0.25">
      <c r="A2072" s="257" t="s">
        <v>834</v>
      </c>
      <c r="B2072" s="257" t="s">
        <v>8497</v>
      </c>
      <c r="C2072" s="257" t="s">
        <v>688</v>
      </c>
      <c r="D2072" s="277" t="s">
        <v>8498</v>
      </c>
      <c r="E2072" s="278" t="s">
        <v>711</v>
      </c>
      <c r="F2072" s="279" t="s">
        <v>688</v>
      </c>
      <c r="G2072" s="277" t="s">
        <v>4535</v>
      </c>
      <c r="H2072" s="280" t="str">
        <f>IF(OR(AND('FIN1-SOURCE'!CF113="",'FIN1-SOURCE'!CG113=""),AND('FIN1-SOURCE'!CF119="",'FIN1-SOURCE'!CG119=""),AND('FIN1-SOURCE'!CG113="K",'FIN1-SOURCE'!CG119="K"),OR('FIN1-SOURCE'!CG113="O",'FIN1-SOURCE'!CG119="O")),"",SUM('FIN1-SOURCE'!CF113,'FIN1-SOURCE'!CF119))</f>
        <v/>
      </c>
      <c r="I2072" s="280" t="str">
        <f>IF(AND(OR(AND('FIN1-SOURCE'!CG113="O",'FIN1-SOURCE'!CG119="O"),AND('FIN1-SOURCE'!CG113="K",'FIN1-SOURCE'!CG119="K")),SUM('FIN1-SOURCE'!CF113,'FIN1-SOURCE'!CF119)=0,ISNUMBER('FIN1-SOURCE'!CF120)),"",IF(OR('FIN1-SOURCE'!CG113="O",'FIN1-SOURCE'!CG119="O"),"O",IF(AND('FIN1-SOURCE'!CG113='FIN1-SOURCE'!CG119,OR('FIN1-SOURCE'!CG113="K",'FIN1-SOURCE'!CG113="W",'FIN1-SOURCE'!CG113="M")), UPPER('FIN1-SOURCE'!CG113),"")))</f>
        <v/>
      </c>
      <c r="J2072" s="281" t="s">
        <v>711</v>
      </c>
      <c r="K2072" s="280" t="str">
        <f>IF(AND(ISBLANK('FIN1-SOURCE'!CF120),$L$2072&lt;&gt;"M"),"",'FIN1-SOURCE'!CF120)</f>
        <v/>
      </c>
      <c r="L2072" s="280" t="str">
        <f>IF(ISBLANK('FIN1-SOURCE'!CG120),"",'FIN1-SOURCE'!CG120)</f>
        <v/>
      </c>
      <c r="M2072" s="257" t="str">
        <f t="shared" si="33"/>
        <v>OK</v>
      </c>
      <c r="N2072" s="15"/>
    </row>
    <row r="2073" spans="1:14" ht="33.75" x14ac:dyDescent="0.25">
      <c r="A2073" s="257" t="s">
        <v>834</v>
      </c>
      <c r="B2073" s="257" t="s">
        <v>4536</v>
      </c>
      <c r="C2073" s="257" t="s">
        <v>688</v>
      </c>
      <c r="D2073" s="277" t="s">
        <v>4537</v>
      </c>
      <c r="E2073" s="278" t="s">
        <v>711</v>
      </c>
      <c r="F2073" s="279" t="s">
        <v>688</v>
      </c>
      <c r="G2073" s="277" t="s">
        <v>4538</v>
      </c>
      <c r="H2073" s="280" t="str">
        <f>IF(OR(AND('FIN1-SOURCE'!CF98="",'FIN1-SOURCE'!CG98=""),AND('FIN1-SOURCE'!CF109="",'FIN1-SOURCE'!CG109=""),AND('FIN1-SOURCE'!CG98="K",'FIN1-SOURCE'!CG109="K"),OR('FIN1-SOURCE'!CG98="O",'FIN1-SOURCE'!CG109="O")),"",SUM('FIN1-SOURCE'!CF98,'FIN1-SOURCE'!CF109))</f>
        <v/>
      </c>
      <c r="I2073" s="280" t="str">
        <f>IF(AND(OR(AND('FIN1-SOURCE'!CG98="O",'FIN1-SOURCE'!CG109="O"),AND('FIN1-SOURCE'!CG98="K",'FIN1-SOURCE'!CG109="K")),SUM('FIN1-SOURCE'!CF98,'FIN1-SOURCE'!CF109)=0,ISNUMBER('FIN1-SOURCE'!CF121)),"",IF(OR('FIN1-SOURCE'!CG98="O",'FIN1-SOURCE'!CG109="O"),"O",IF(AND('FIN1-SOURCE'!CG98='FIN1-SOURCE'!CG109,OR('FIN1-SOURCE'!CG98="K",'FIN1-SOURCE'!CG98="W",'FIN1-SOURCE'!CG98="M")), UPPER('FIN1-SOURCE'!CG98),"")))</f>
        <v/>
      </c>
      <c r="J2073" s="281" t="s">
        <v>711</v>
      </c>
      <c r="K2073" s="280" t="str">
        <f>IF(AND(ISBLANK('FIN1-SOURCE'!CF121),$L$2073&lt;&gt;"M"),"",'FIN1-SOURCE'!CF121)</f>
        <v/>
      </c>
      <c r="L2073" s="280" t="str">
        <f>IF(ISBLANK('FIN1-SOURCE'!CG121),"",'FIN1-SOURCE'!CG121)</f>
        <v/>
      </c>
      <c r="M2073" s="257" t="str">
        <f t="shared" si="33"/>
        <v>OK</v>
      </c>
      <c r="N2073" s="15"/>
    </row>
    <row r="2074" spans="1:14" ht="33.75" x14ac:dyDescent="0.25">
      <c r="A2074" s="257" t="s">
        <v>834</v>
      </c>
      <c r="B2074" s="257" t="s">
        <v>4539</v>
      </c>
      <c r="C2074" s="257" t="s">
        <v>688</v>
      </c>
      <c r="D2074" s="277" t="s">
        <v>4540</v>
      </c>
      <c r="E2074" s="278" t="s">
        <v>711</v>
      </c>
      <c r="F2074" s="279" t="s">
        <v>688</v>
      </c>
      <c r="G2074" s="277" t="s">
        <v>4541</v>
      </c>
      <c r="H2074" s="280" t="str">
        <f>IF(OR(AND('FIN1-SOURCE'!CF99="",'FIN1-SOURCE'!CG99=""),AND('FIN1-SOURCE'!CF110="",'FIN1-SOURCE'!CG110=""),AND('FIN1-SOURCE'!CG99="K",'FIN1-SOURCE'!CG110="K"),OR('FIN1-SOURCE'!CG99="O",'FIN1-SOURCE'!CG110="O")),"",SUM('FIN1-SOURCE'!CF99,'FIN1-SOURCE'!CF110))</f>
        <v/>
      </c>
      <c r="I2074" s="280" t="str">
        <f>IF(AND(OR(AND('FIN1-SOURCE'!CG99="O",'FIN1-SOURCE'!CG110="O"),AND('FIN1-SOURCE'!CG99="K",'FIN1-SOURCE'!CG110="K")),SUM('FIN1-SOURCE'!CF99,'FIN1-SOURCE'!CF110)=0,ISNUMBER('FIN1-SOURCE'!CF122)),"",IF(OR('FIN1-SOURCE'!CG99="O",'FIN1-SOURCE'!CG110="O"),"O",IF(AND('FIN1-SOURCE'!CG99='FIN1-SOURCE'!CG110,OR('FIN1-SOURCE'!CG99="K",'FIN1-SOURCE'!CG99="W",'FIN1-SOURCE'!CG99="M")), UPPER('FIN1-SOURCE'!CG99),"")))</f>
        <v/>
      </c>
      <c r="J2074" s="281" t="s">
        <v>711</v>
      </c>
      <c r="K2074" s="280" t="str">
        <f>IF(AND(ISBLANK('FIN1-SOURCE'!CF122),$L$2074&lt;&gt;"M"),"",'FIN1-SOURCE'!CF122)</f>
        <v/>
      </c>
      <c r="L2074" s="280" t="str">
        <f>IF(ISBLANK('FIN1-SOURCE'!CG122),"",'FIN1-SOURCE'!CG122)</f>
        <v/>
      </c>
      <c r="M2074" s="257" t="str">
        <f t="shared" si="33"/>
        <v>OK</v>
      </c>
      <c r="N2074" s="15"/>
    </row>
    <row r="2075" spans="1:14" ht="33.75" x14ac:dyDescent="0.25">
      <c r="A2075" s="257" t="s">
        <v>834</v>
      </c>
      <c r="B2075" s="257" t="s">
        <v>4542</v>
      </c>
      <c r="C2075" s="257" t="s">
        <v>688</v>
      </c>
      <c r="D2075" s="277" t="s">
        <v>4543</v>
      </c>
      <c r="E2075" s="278" t="s">
        <v>711</v>
      </c>
      <c r="F2075" s="279" t="s">
        <v>688</v>
      </c>
      <c r="G2075" s="277" t="s">
        <v>4544</v>
      </c>
      <c r="H2075" s="280" t="str">
        <f>IF(OR(AND('FIN1-SOURCE'!CF100="",'FIN1-SOURCE'!CG100=""),AND('FIN1-SOURCE'!CF111="",'FIN1-SOURCE'!CG111=""),AND('FIN1-SOURCE'!CG100="K",'FIN1-SOURCE'!CG111="K"),OR('FIN1-SOURCE'!CG100="O",'FIN1-SOURCE'!CG111="O")),"",SUM('FIN1-SOURCE'!CF100,'FIN1-SOURCE'!CF111))</f>
        <v/>
      </c>
      <c r="I2075" s="280" t="str">
        <f>IF(AND(OR(AND('FIN1-SOURCE'!CG100="O",'FIN1-SOURCE'!CG111="O"),AND('FIN1-SOURCE'!CG100="K",'FIN1-SOURCE'!CG111="K")),SUM('FIN1-SOURCE'!CF100,'FIN1-SOURCE'!CF111)=0,ISNUMBER('FIN1-SOURCE'!CF123)),"",IF(OR('FIN1-SOURCE'!CG100="O",'FIN1-SOURCE'!CG111="O"),"O",IF(AND('FIN1-SOURCE'!CG100='FIN1-SOURCE'!CG111,OR('FIN1-SOURCE'!CG100="K",'FIN1-SOURCE'!CG100="W",'FIN1-SOURCE'!CG100="M")), UPPER('FIN1-SOURCE'!CG100),"")))</f>
        <v/>
      </c>
      <c r="J2075" s="281" t="s">
        <v>711</v>
      </c>
      <c r="K2075" s="280" t="str">
        <f>IF(AND(ISBLANK('FIN1-SOURCE'!CF123),$L$2075&lt;&gt;"M"),"",'FIN1-SOURCE'!CF123)</f>
        <v/>
      </c>
      <c r="L2075" s="280" t="str">
        <f>IF(ISBLANK('FIN1-SOURCE'!CG123),"",'FIN1-SOURCE'!CG123)</f>
        <v/>
      </c>
      <c r="M2075" s="257" t="str">
        <f t="shared" si="33"/>
        <v>OK</v>
      </c>
      <c r="N2075" s="15"/>
    </row>
    <row r="2076" spans="1:14" ht="33.75" x14ac:dyDescent="0.25">
      <c r="A2076" s="257" t="s">
        <v>834</v>
      </c>
      <c r="B2076" s="257" t="s">
        <v>4545</v>
      </c>
      <c r="C2076" s="257" t="s">
        <v>688</v>
      </c>
      <c r="D2076" s="277" t="s">
        <v>4546</v>
      </c>
      <c r="E2076" s="278" t="s">
        <v>711</v>
      </c>
      <c r="F2076" s="279" t="s">
        <v>688</v>
      </c>
      <c r="G2076" s="277" t="s">
        <v>4547</v>
      </c>
      <c r="H2076" s="280" t="str">
        <f>IF(OR(AND('FIN1-SOURCE'!CF101="",'FIN1-SOURCE'!CG101=""),AND('FIN1-SOURCE'!CF112="",'FIN1-SOURCE'!CG112=""),AND('FIN1-SOURCE'!CG101="K",'FIN1-SOURCE'!CG112="K"),OR('FIN1-SOURCE'!CG101="O",'FIN1-SOURCE'!CG112="O")),"",SUM('FIN1-SOURCE'!CF101,'FIN1-SOURCE'!CF112))</f>
        <v/>
      </c>
      <c r="I2076" s="280" t="str">
        <f>IF(AND(OR(AND('FIN1-SOURCE'!CG101="O",'FIN1-SOURCE'!CG112="O"),AND('FIN1-SOURCE'!CG101="K",'FIN1-SOURCE'!CG112="K")),SUM('FIN1-SOURCE'!CF101,'FIN1-SOURCE'!CF112)=0,ISNUMBER('FIN1-SOURCE'!CF124)),"",IF(OR('FIN1-SOURCE'!CG101="O",'FIN1-SOURCE'!CG112="O"),"O",IF(AND('FIN1-SOURCE'!CG101='FIN1-SOURCE'!CG112,OR('FIN1-SOURCE'!CG101="K",'FIN1-SOURCE'!CG101="W",'FIN1-SOURCE'!CG101="M")), UPPER('FIN1-SOURCE'!CG101),"")))</f>
        <v/>
      </c>
      <c r="J2076" s="281" t="s">
        <v>711</v>
      </c>
      <c r="K2076" s="280" t="str">
        <f>IF(AND(ISBLANK('FIN1-SOURCE'!CF124),$L$2076&lt;&gt;"M"),"",'FIN1-SOURCE'!CF124)</f>
        <v/>
      </c>
      <c r="L2076" s="280" t="str">
        <f>IF(ISBLANK('FIN1-SOURCE'!CG124),"",'FIN1-SOURCE'!CG124)</f>
        <v/>
      </c>
      <c r="M2076" s="257" t="str">
        <f t="shared" si="33"/>
        <v>OK</v>
      </c>
      <c r="N2076" s="15"/>
    </row>
    <row r="2077" spans="1:14" ht="33.75" x14ac:dyDescent="0.25">
      <c r="A2077" s="257" t="s">
        <v>834</v>
      </c>
      <c r="B2077" s="257" t="s">
        <v>8499</v>
      </c>
      <c r="C2077" s="257" t="s">
        <v>688</v>
      </c>
      <c r="D2077" s="277" t="s">
        <v>8500</v>
      </c>
      <c r="E2077" s="278" t="s">
        <v>711</v>
      </c>
      <c r="F2077" s="279" t="s">
        <v>688</v>
      </c>
      <c r="G2077" s="277" t="s">
        <v>4548</v>
      </c>
      <c r="H2077" s="280" t="str">
        <f>IF(OR(AND('FIN1-SOURCE'!CF102="",'FIN1-SOURCE'!CG102=""),AND('FIN1-SOURCE'!CF113="",'FIN1-SOURCE'!CG113=""),AND('FIN1-SOURCE'!CG102="K",'FIN1-SOURCE'!CG113="K"),OR('FIN1-SOURCE'!CG102="O",'FIN1-SOURCE'!CG113="O")),"",SUM('FIN1-SOURCE'!CF102,'FIN1-SOURCE'!CF113))</f>
        <v/>
      </c>
      <c r="I2077" s="280" t="str">
        <f>IF(AND(OR(AND('FIN1-SOURCE'!CG102="O",'FIN1-SOURCE'!CG113="O"),AND('FIN1-SOURCE'!CG102="K",'FIN1-SOURCE'!CG113="K")),SUM('FIN1-SOURCE'!CF102,'FIN1-SOURCE'!CF113)=0,ISNUMBER('FIN1-SOURCE'!CF125)),"",IF(OR('FIN1-SOURCE'!CG102="O",'FIN1-SOURCE'!CG113="O"),"O",IF(AND('FIN1-SOURCE'!CG102='FIN1-SOURCE'!CG113,OR('FIN1-SOURCE'!CG102="K",'FIN1-SOURCE'!CG102="W",'FIN1-SOURCE'!CG102="M")), UPPER('FIN1-SOURCE'!CG102),"")))</f>
        <v/>
      </c>
      <c r="J2077" s="281" t="s">
        <v>711</v>
      </c>
      <c r="K2077" s="280" t="str">
        <f>IF(AND(ISBLANK('FIN1-SOURCE'!CF125),$L$2077&lt;&gt;"M"),"",'FIN1-SOURCE'!CF125)</f>
        <v/>
      </c>
      <c r="L2077" s="280" t="str">
        <f>IF(ISBLANK('FIN1-SOURCE'!CG125),"",'FIN1-SOURCE'!CG125)</f>
        <v/>
      </c>
      <c r="M2077" s="257" t="str">
        <f t="shared" si="33"/>
        <v>OK</v>
      </c>
      <c r="N2077" s="15"/>
    </row>
    <row r="2078" spans="1:14" ht="33.75" x14ac:dyDescent="0.25">
      <c r="A2078" s="257" t="s">
        <v>834</v>
      </c>
      <c r="B2078" s="257" t="s">
        <v>8501</v>
      </c>
      <c r="C2078" s="257" t="s">
        <v>688</v>
      </c>
      <c r="D2078" s="277" t="s">
        <v>8502</v>
      </c>
      <c r="E2078" s="278" t="s">
        <v>711</v>
      </c>
      <c r="F2078" s="279" t="s">
        <v>688</v>
      </c>
      <c r="G2078" s="277" t="s">
        <v>4549</v>
      </c>
      <c r="H2078" s="280" t="str">
        <f>IF(OR(AND('FIN1-SOURCE'!CF103="",'FIN1-SOURCE'!CG103=""),AND('FIN1-SOURCE'!CF115="",'FIN1-SOURCE'!CG115=""),AND('FIN1-SOURCE'!CG103="K",'FIN1-SOURCE'!CG115="K"),OR('FIN1-SOURCE'!CG103="O",'FIN1-SOURCE'!CG115="O")),"",SUM('FIN1-SOURCE'!CF103,'FIN1-SOURCE'!CF115))</f>
        <v/>
      </c>
      <c r="I2078" s="280" t="str">
        <f>IF(AND(OR(AND('FIN1-SOURCE'!CG103="O",'FIN1-SOURCE'!CG115="O"),AND('FIN1-SOURCE'!CG103="K",'FIN1-SOURCE'!CG115="K")),SUM('FIN1-SOURCE'!CF103,'FIN1-SOURCE'!CF115)=0,ISNUMBER('FIN1-SOURCE'!CF126)),"",IF(OR('FIN1-SOURCE'!CG103="O",'FIN1-SOURCE'!CG115="O"),"O",IF(AND('FIN1-SOURCE'!CG103='FIN1-SOURCE'!CG115,OR('FIN1-SOURCE'!CG103="K",'FIN1-SOURCE'!CG103="W",'FIN1-SOURCE'!CG103="M")), UPPER('FIN1-SOURCE'!CG103),"")))</f>
        <v/>
      </c>
      <c r="J2078" s="281" t="s">
        <v>711</v>
      </c>
      <c r="K2078" s="280" t="str">
        <f>IF(AND(ISBLANK('FIN1-SOURCE'!CF126),$L$2078&lt;&gt;"M"),"",'FIN1-SOURCE'!CF126)</f>
        <v/>
      </c>
      <c r="L2078" s="280" t="str">
        <f>IF(ISBLANK('FIN1-SOURCE'!CG126),"",'FIN1-SOURCE'!CG126)</f>
        <v/>
      </c>
      <c r="M2078" s="257" t="str">
        <f t="shared" si="33"/>
        <v>OK</v>
      </c>
      <c r="N2078" s="15"/>
    </row>
    <row r="2079" spans="1:14" ht="33.75" x14ac:dyDescent="0.25">
      <c r="A2079" s="257" t="s">
        <v>834</v>
      </c>
      <c r="B2079" s="257" t="s">
        <v>8503</v>
      </c>
      <c r="C2079" s="257" t="s">
        <v>688</v>
      </c>
      <c r="D2079" s="277" t="s">
        <v>8504</v>
      </c>
      <c r="E2079" s="278" t="s">
        <v>711</v>
      </c>
      <c r="F2079" s="279" t="s">
        <v>688</v>
      </c>
      <c r="G2079" s="277" t="s">
        <v>4550</v>
      </c>
      <c r="H2079" s="280" t="str">
        <f>IF(OR(AND('FIN1-SOURCE'!CF107="",'FIN1-SOURCE'!CG107=""),AND('FIN1-SOURCE'!CF125="",'FIN1-SOURCE'!CG125=""),AND('FIN1-SOURCE'!CG107="K",'FIN1-SOURCE'!CG125="K"),OR('FIN1-SOURCE'!CG107="O",'FIN1-SOURCE'!CG125="O")),"",SUM('FIN1-SOURCE'!CF107,'FIN1-SOURCE'!CF125))</f>
        <v/>
      </c>
      <c r="I2079" s="280" t="str">
        <f>IF(AND(OR(AND('FIN1-SOURCE'!CG107="O",'FIN1-SOURCE'!CG125="O"),AND('FIN1-SOURCE'!CG107="K",'FIN1-SOURCE'!CG125="K")),SUM('FIN1-SOURCE'!CF107,'FIN1-SOURCE'!CF125)=0,ISNUMBER('FIN1-SOURCE'!CF127)),"",IF(OR('FIN1-SOURCE'!CG107="O",'FIN1-SOURCE'!CG125="O"),"O",IF(AND('FIN1-SOURCE'!CG107='FIN1-SOURCE'!CG125,OR('FIN1-SOURCE'!CG107="K",'FIN1-SOURCE'!CG107="W",'FIN1-SOURCE'!CG107="M")), UPPER('FIN1-SOURCE'!CG107),"")))</f>
        <v/>
      </c>
      <c r="J2079" s="281" t="s">
        <v>711</v>
      </c>
      <c r="K2079" s="280" t="str">
        <f>IF(AND(ISBLANK('FIN1-SOURCE'!CF127),$L$2079&lt;&gt;"M"),"",'FIN1-SOURCE'!CF127)</f>
        <v/>
      </c>
      <c r="L2079" s="280" t="str">
        <f>IF(ISBLANK('FIN1-SOURCE'!CG127),"",'FIN1-SOURCE'!CG127)</f>
        <v/>
      </c>
      <c r="M2079" s="257" t="str">
        <f t="shared" si="33"/>
        <v>OK</v>
      </c>
      <c r="N2079" s="15"/>
    </row>
    <row r="2080" spans="1:14" ht="45" x14ac:dyDescent="0.25">
      <c r="A2080" s="257" t="s">
        <v>834</v>
      </c>
      <c r="B2080" s="257" t="s">
        <v>8505</v>
      </c>
      <c r="C2080" s="257" t="s">
        <v>688</v>
      </c>
      <c r="D2080" s="277" t="s">
        <v>8506</v>
      </c>
      <c r="E2080" s="278" t="s">
        <v>711</v>
      </c>
      <c r="F2080" s="279" t="s">
        <v>688</v>
      </c>
      <c r="G2080" s="277" t="s">
        <v>4551</v>
      </c>
      <c r="H2080" s="280" t="str">
        <f>IF(OR(AND('FIN1-SOURCE'!CF71="",'FIN1-SOURCE'!CG71=""),AND('FIN1-SOURCE'!CF87="",'FIN1-SOURCE'!CG87=""),AND('FIN1-SOURCE'!CF121="",'FIN1-SOURCE'!CG121=""),AND('FIN1-SOURCE'!CG71="K",'FIN1-SOURCE'!CG87="K",'FIN1-SOURCE'!CG121="K"),OR('FIN1-SOURCE'!CG71="O",'FIN1-SOURCE'!CG87="O",'FIN1-SOURCE'!CG121="O")),"",SUM('FIN1-SOURCE'!CF71,'FIN1-SOURCE'!CF87,'FIN1-SOURCE'!CF121))</f>
        <v/>
      </c>
      <c r="I2080" s="280" t="str">
        <f>IF(AND(OR(AND('FIN1-SOURCE'!CG71="O",'FIN1-SOURCE'!CG87="O",'FIN1-SOURCE'!CG121="O"),AND('FIN1-SOURCE'!CG71="K",'FIN1-SOURCE'!CG87="K",'FIN1-SOURCE'!CG121="K")),SUM('FIN1-SOURCE'!CF71,'FIN1-SOURCE'!CF87,'FIN1-SOURCE'!CF121)=0,ISNUMBER('FIN1-SOURCE'!CF128)),"",IF(OR('FIN1-SOURCE'!CG71="O",'FIN1-SOURCE'!CG87="O",'FIN1-SOURCE'!CG121="O"),"O",IF(AND('FIN1-SOURCE'!CG71='FIN1-SOURCE'!CG87,'FIN1-SOURCE'!CG87='FIN1-SOURCE'!CG121,OR('FIN1-SOURCE'!CG71="K",'FIN1-SOURCE'!CG71="W",'FIN1-SOURCE'!CG71="M")), UPPER('FIN1-SOURCE'!CG71),"")))</f>
        <v/>
      </c>
      <c r="J2080" s="281" t="s">
        <v>711</v>
      </c>
      <c r="K2080" s="280" t="str">
        <f>IF(AND(ISBLANK('FIN1-SOURCE'!CF128),$L$2080&lt;&gt;"M"),"",'FIN1-SOURCE'!CF128)</f>
        <v/>
      </c>
      <c r="L2080" s="280" t="str">
        <f>IF(ISBLANK('FIN1-SOURCE'!CG128),"",'FIN1-SOURCE'!CG128)</f>
        <v/>
      </c>
      <c r="M2080" s="257" t="str">
        <f t="shared" si="33"/>
        <v>OK</v>
      </c>
      <c r="N2080" s="15"/>
    </row>
    <row r="2081" spans="1:14" ht="45" x14ac:dyDescent="0.25">
      <c r="A2081" s="257" t="s">
        <v>834</v>
      </c>
      <c r="B2081" s="257" t="s">
        <v>8507</v>
      </c>
      <c r="C2081" s="257" t="s">
        <v>688</v>
      </c>
      <c r="D2081" s="277" t="s">
        <v>8508</v>
      </c>
      <c r="E2081" s="278" t="s">
        <v>711</v>
      </c>
      <c r="F2081" s="279" t="s">
        <v>688</v>
      </c>
      <c r="G2081" s="277" t="s">
        <v>4552</v>
      </c>
      <c r="H2081" s="280" t="str">
        <f>IF(OR(AND('FIN1-SOURCE'!CF72="",'FIN1-SOURCE'!CG72=""),AND('FIN1-SOURCE'!CF88="",'FIN1-SOURCE'!CG88=""),AND('FIN1-SOURCE'!CF122="",'FIN1-SOURCE'!CG122=""),AND('FIN1-SOURCE'!CG72="K",'FIN1-SOURCE'!CG88="K",'FIN1-SOURCE'!CG122="K"),OR('FIN1-SOURCE'!CG72="O",'FIN1-SOURCE'!CG88="O",'FIN1-SOURCE'!CG122="O")),"",SUM('FIN1-SOURCE'!CF72,'FIN1-SOURCE'!CF88,'FIN1-SOURCE'!CF122))</f>
        <v/>
      </c>
      <c r="I2081" s="280" t="str">
        <f>IF(AND(OR(AND('FIN1-SOURCE'!CG72="O",'FIN1-SOURCE'!CG88="O",'FIN1-SOURCE'!CG122="O"),AND('FIN1-SOURCE'!CG72="K",'FIN1-SOURCE'!CG88="K",'FIN1-SOURCE'!CG122="K")),SUM('FIN1-SOURCE'!CF72,'FIN1-SOURCE'!CF88,'FIN1-SOURCE'!CF122)=0,ISNUMBER('FIN1-SOURCE'!CF129)),"",IF(OR('FIN1-SOURCE'!CG72="O",'FIN1-SOURCE'!CG88="O",'FIN1-SOURCE'!CG122="O"),"O",IF(AND('FIN1-SOURCE'!CG72='FIN1-SOURCE'!CG88,'FIN1-SOURCE'!CG88='FIN1-SOURCE'!CG122,OR('FIN1-SOURCE'!CG72="K",'FIN1-SOURCE'!CG72="W",'FIN1-SOURCE'!CG72="M")), UPPER('FIN1-SOURCE'!CG72),"")))</f>
        <v/>
      </c>
      <c r="J2081" s="281" t="s">
        <v>711</v>
      </c>
      <c r="K2081" s="280" t="str">
        <f>IF(AND(ISBLANK('FIN1-SOURCE'!CF129),$L$2081&lt;&gt;"M"),"",'FIN1-SOURCE'!CF129)</f>
        <v/>
      </c>
      <c r="L2081" s="280" t="str">
        <f>IF(ISBLANK('FIN1-SOURCE'!CG129),"",'FIN1-SOURCE'!CG129)</f>
        <v/>
      </c>
      <c r="M2081" s="257" t="str">
        <f t="shared" si="33"/>
        <v>OK</v>
      </c>
      <c r="N2081" s="15"/>
    </row>
    <row r="2082" spans="1:14" ht="45" x14ac:dyDescent="0.25">
      <c r="A2082" s="257" t="s">
        <v>834</v>
      </c>
      <c r="B2082" s="257" t="s">
        <v>8509</v>
      </c>
      <c r="C2082" s="257" t="s">
        <v>688</v>
      </c>
      <c r="D2082" s="277" t="s">
        <v>8510</v>
      </c>
      <c r="E2082" s="278" t="s">
        <v>711</v>
      </c>
      <c r="F2082" s="279" t="s">
        <v>688</v>
      </c>
      <c r="G2082" s="277" t="s">
        <v>4553</v>
      </c>
      <c r="H2082" s="280" t="str">
        <f>IF(OR(AND('FIN1-SOURCE'!CF73="",'FIN1-SOURCE'!CG73=""),AND('FIN1-SOURCE'!CF89="",'FIN1-SOURCE'!CG89=""),AND('FIN1-SOURCE'!CF123="",'FIN1-SOURCE'!CG123=""),AND('FIN1-SOURCE'!CG73="K",'FIN1-SOURCE'!CG89="K",'FIN1-SOURCE'!CG123="K"),OR('FIN1-SOURCE'!CG73="O",'FIN1-SOURCE'!CG89="O",'FIN1-SOURCE'!CG123="O")),"",SUM('FIN1-SOURCE'!CF73,'FIN1-SOURCE'!CF89,'FIN1-SOURCE'!CF123))</f>
        <v/>
      </c>
      <c r="I2082" s="280" t="str">
        <f>IF(AND(OR(AND('FIN1-SOURCE'!CG73="O",'FIN1-SOURCE'!CG89="O",'FIN1-SOURCE'!CG123="O"),AND('FIN1-SOURCE'!CG73="K",'FIN1-SOURCE'!CG89="K",'FIN1-SOURCE'!CG123="K")),SUM('FIN1-SOURCE'!CF73,'FIN1-SOURCE'!CF89,'FIN1-SOURCE'!CF123)=0,ISNUMBER('FIN1-SOURCE'!CF130)),"",IF(OR('FIN1-SOURCE'!CG73="O",'FIN1-SOURCE'!CG89="O",'FIN1-SOURCE'!CG123="O"),"O",IF(AND('FIN1-SOURCE'!CG73='FIN1-SOURCE'!CG89,'FIN1-SOURCE'!CG89='FIN1-SOURCE'!CG123,OR('FIN1-SOURCE'!CG73="K",'FIN1-SOURCE'!CG73="W",'FIN1-SOURCE'!CG73="M")), UPPER('FIN1-SOURCE'!CG73),"")))</f>
        <v/>
      </c>
      <c r="J2082" s="281" t="s">
        <v>711</v>
      </c>
      <c r="K2082" s="280" t="str">
        <f>IF(AND(ISBLANK('FIN1-SOURCE'!CF130),$L$2082&lt;&gt;"M"),"",'FIN1-SOURCE'!CF130)</f>
        <v/>
      </c>
      <c r="L2082" s="280" t="str">
        <f>IF(ISBLANK('FIN1-SOURCE'!CG130),"",'FIN1-SOURCE'!CG130)</f>
        <v/>
      </c>
      <c r="M2082" s="257" t="str">
        <f t="shared" si="33"/>
        <v>OK</v>
      </c>
      <c r="N2082" s="15"/>
    </row>
    <row r="2083" spans="1:14" ht="45" x14ac:dyDescent="0.25">
      <c r="A2083" s="257" t="s">
        <v>834</v>
      </c>
      <c r="B2083" s="257" t="s">
        <v>8511</v>
      </c>
      <c r="C2083" s="257" t="s">
        <v>688</v>
      </c>
      <c r="D2083" s="277" t="s">
        <v>8512</v>
      </c>
      <c r="E2083" s="278" t="s">
        <v>711</v>
      </c>
      <c r="F2083" s="279" t="s">
        <v>688</v>
      </c>
      <c r="G2083" s="277" t="s">
        <v>4554</v>
      </c>
      <c r="H2083" s="280" t="str">
        <f>IF(OR(AND('FIN1-SOURCE'!CF74="",'FIN1-SOURCE'!CG74=""),AND('FIN1-SOURCE'!CF90="",'FIN1-SOURCE'!CG90=""),AND('FIN1-SOURCE'!CF124="",'FIN1-SOURCE'!CG124=""),AND('FIN1-SOURCE'!CG74="K",'FIN1-SOURCE'!CG90="K",'FIN1-SOURCE'!CG124="K"),OR('FIN1-SOURCE'!CG74="O",'FIN1-SOURCE'!CG90="O",'FIN1-SOURCE'!CG124="O")),"",SUM('FIN1-SOURCE'!CF74,'FIN1-SOURCE'!CF90,'FIN1-SOURCE'!CF124))</f>
        <v/>
      </c>
      <c r="I2083" s="280" t="str">
        <f>IF(AND(OR(AND('FIN1-SOURCE'!CG74="O",'FIN1-SOURCE'!CG90="O",'FIN1-SOURCE'!CG124="O"),AND('FIN1-SOURCE'!CG74="K",'FIN1-SOURCE'!CG90="K",'FIN1-SOURCE'!CG124="K")),SUM('FIN1-SOURCE'!CF74,'FIN1-SOURCE'!CF90,'FIN1-SOURCE'!CF124)=0,ISNUMBER('FIN1-SOURCE'!CF131)),"",IF(OR('FIN1-SOURCE'!CG74="O",'FIN1-SOURCE'!CG90="O",'FIN1-SOURCE'!CG124="O"),"O",IF(AND('FIN1-SOURCE'!CG74='FIN1-SOURCE'!CG90,'FIN1-SOURCE'!CG90='FIN1-SOURCE'!CG124,OR('FIN1-SOURCE'!CG74="K",'FIN1-SOURCE'!CG74="W",'FIN1-SOURCE'!CG74="M")), UPPER('FIN1-SOURCE'!CG74),"")))</f>
        <v/>
      </c>
      <c r="J2083" s="281" t="s">
        <v>711</v>
      </c>
      <c r="K2083" s="280" t="str">
        <f>IF(AND(ISBLANK('FIN1-SOURCE'!CF131),$L$2083&lt;&gt;"M"),"",'FIN1-SOURCE'!CF131)</f>
        <v/>
      </c>
      <c r="L2083" s="280" t="str">
        <f>IF(ISBLANK('FIN1-SOURCE'!CG131),"",'FIN1-SOURCE'!CG131)</f>
        <v/>
      </c>
      <c r="M2083" s="257" t="str">
        <f t="shared" si="33"/>
        <v>OK</v>
      </c>
      <c r="N2083" s="15"/>
    </row>
    <row r="2084" spans="1:14" ht="45" x14ac:dyDescent="0.25">
      <c r="A2084" s="257" t="s">
        <v>834</v>
      </c>
      <c r="B2084" s="257" t="s">
        <v>8513</v>
      </c>
      <c r="C2084" s="257" t="s">
        <v>688</v>
      </c>
      <c r="D2084" s="277" t="s">
        <v>8514</v>
      </c>
      <c r="E2084" s="278" t="s">
        <v>711</v>
      </c>
      <c r="F2084" s="279" t="s">
        <v>688</v>
      </c>
      <c r="G2084" s="277" t="s">
        <v>4555</v>
      </c>
      <c r="H2084" s="280" t="str">
        <f>IF(OR(AND('FIN1-SOURCE'!CF75="",'FIN1-SOURCE'!CG75=""),AND('FIN1-SOURCE'!CF91="",'FIN1-SOURCE'!CG91=""),AND('FIN1-SOURCE'!CF125="",'FIN1-SOURCE'!CG125=""),AND('FIN1-SOURCE'!CG75="K",'FIN1-SOURCE'!CG91="K",'FIN1-SOURCE'!CG125="K"),OR('FIN1-SOURCE'!CG75="O",'FIN1-SOURCE'!CG91="O",'FIN1-SOURCE'!CG125="O")),"",SUM('FIN1-SOURCE'!CF75,'FIN1-SOURCE'!CF91,'FIN1-SOURCE'!CF125))</f>
        <v/>
      </c>
      <c r="I2084" s="280" t="str">
        <f>IF(AND(OR(AND('FIN1-SOURCE'!CG75="O",'FIN1-SOURCE'!CG91="O",'FIN1-SOURCE'!CG125="O"),AND('FIN1-SOURCE'!CG75="K",'FIN1-SOURCE'!CG91="K",'FIN1-SOURCE'!CG125="K")),SUM('FIN1-SOURCE'!CF75,'FIN1-SOURCE'!CF91,'FIN1-SOURCE'!CF125)=0,ISNUMBER('FIN1-SOURCE'!CF132)),"",IF(OR('FIN1-SOURCE'!CG75="O",'FIN1-SOURCE'!CG91="O",'FIN1-SOURCE'!CG125="O"),"O",IF(AND('FIN1-SOURCE'!CG75='FIN1-SOURCE'!CG91,'FIN1-SOURCE'!CG91='FIN1-SOURCE'!CG125,OR('FIN1-SOURCE'!CG75="K",'FIN1-SOURCE'!CG75="W",'FIN1-SOURCE'!CG75="M")), UPPER('FIN1-SOURCE'!CG75),"")))</f>
        <v/>
      </c>
      <c r="J2084" s="281" t="s">
        <v>711</v>
      </c>
      <c r="K2084" s="280" t="str">
        <f>IF(AND(ISBLANK('FIN1-SOURCE'!CF132),$L$2084&lt;&gt;"M"),"",'FIN1-SOURCE'!CF132)</f>
        <v/>
      </c>
      <c r="L2084" s="280" t="str">
        <f>IF(ISBLANK('FIN1-SOURCE'!CG132),"",'FIN1-SOURCE'!CG132)</f>
        <v/>
      </c>
      <c r="M2084" s="257" t="str">
        <f t="shared" si="33"/>
        <v>OK</v>
      </c>
      <c r="N2084" s="15"/>
    </row>
    <row r="2085" spans="1:14" ht="33.75" x14ac:dyDescent="0.25">
      <c r="A2085" s="257" t="s">
        <v>834</v>
      </c>
      <c r="B2085" s="257" t="s">
        <v>8515</v>
      </c>
      <c r="C2085" s="257" t="s">
        <v>688</v>
      </c>
      <c r="D2085" s="277" t="s">
        <v>8516</v>
      </c>
      <c r="E2085" s="278" t="s">
        <v>711</v>
      </c>
      <c r="F2085" s="279" t="s">
        <v>688</v>
      </c>
      <c r="G2085" s="277" t="s">
        <v>4556</v>
      </c>
      <c r="H2085" s="280" t="str">
        <f>IF(OR(AND('FIN1-SOURCE'!CF77="",'FIN1-SOURCE'!CG77=""),AND('FIN1-SOURCE'!CF126="",'FIN1-SOURCE'!CG126=""),AND('FIN1-SOURCE'!CG77="K",'FIN1-SOURCE'!CG126="K"),OR('FIN1-SOURCE'!CG77="O",'FIN1-SOURCE'!CG126="O")),"",SUM('FIN1-SOURCE'!CF77,'FIN1-SOURCE'!CF126))</f>
        <v/>
      </c>
      <c r="I2085" s="280" t="str">
        <f>IF(AND(OR(AND('FIN1-SOURCE'!CG77="O",'FIN1-SOURCE'!CG126="O"),AND('FIN1-SOURCE'!CG77="K",'FIN1-SOURCE'!CG126="K")),SUM('FIN1-SOURCE'!CF77,'FIN1-SOURCE'!CF126)=0,ISNUMBER('FIN1-SOURCE'!CF133)),"",IF(OR('FIN1-SOURCE'!CG77="O",'FIN1-SOURCE'!CG126="O"),"O",IF(AND('FIN1-SOURCE'!CG77='FIN1-SOURCE'!CG126,OR('FIN1-SOURCE'!CG77="K",'FIN1-SOURCE'!CG77="W",'FIN1-SOURCE'!CG77="M")), UPPER('FIN1-SOURCE'!CG77),"")))</f>
        <v/>
      </c>
      <c r="J2085" s="281" t="s">
        <v>711</v>
      </c>
      <c r="K2085" s="280" t="str">
        <f>IF(AND(ISBLANK('FIN1-SOURCE'!CF133),$L$2085&lt;&gt;"M"),"",'FIN1-SOURCE'!CF133)</f>
        <v/>
      </c>
      <c r="L2085" s="280" t="str">
        <f>IF(ISBLANK('FIN1-SOURCE'!CG133),"",'FIN1-SOURCE'!CG133)</f>
        <v/>
      </c>
      <c r="M2085" s="257" t="str">
        <f t="shared" si="33"/>
        <v>OK</v>
      </c>
      <c r="N2085" s="15"/>
    </row>
    <row r="2086" spans="1:14" ht="45" x14ac:dyDescent="0.25">
      <c r="A2086" s="257" t="s">
        <v>834</v>
      </c>
      <c r="B2086" s="257" t="s">
        <v>8517</v>
      </c>
      <c r="C2086" s="257" t="s">
        <v>688</v>
      </c>
      <c r="D2086" s="277" t="s">
        <v>8518</v>
      </c>
      <c r="E2086" s="278" t="s">
        <v>711</v>
      </c>
      <c r="F2086" s="279" t="s">
        <v>688</v>
      </c>
      <c r="G2086" s="277" t="s">
        <v>4557</v>
      </c>
      <c r="H2086" s="280" t="str">
        <f>IF(OR(AND('FIN1-SOURCE'!CF78="",'FIN1-SOURCE'!CG78=""),AND('FIN1-SOURCE'!CF92="",'FIN1-SOURCE'!CG92=""),AND('FIN1-SOURCE'!CF116="",'FIN1-SOURCE'!CG116=""),AND('FIN1-SOURCE'!CG78="K",'FIN1-SOURCE'!CG92="K",'FIN1-SOURCE'!CG116="K"),OR('FIN1-SOURCE'!CG78="O",'FIN1-SOURCE'!CG92="O",'FIN1-SOURCE'!CG116="O")),"",SUM('FIN1-SOURCE'!CF78,'FIN1-SOURCE'!CF92,'FIN1-SOURCE'!CF116))</f>
        <v/>
      </c>
      <c r="I2086" s="280" t="str">
        <f>IF(AND(OR(AND('FIN1-SOURCE'!CG78="O",'FIN1-SOURCE'!CG92="O",'FIN1-SOURCE'!CG116="O"),AND('FIN1-SOURCE'!CG78="K",'FIN1-SOURCE'!CG92="K",'FIN1-SOURCE'!CG116="K")),SUM('FIN1-SOURCE'!CF78,'FIN1-SOURCE'!CF92,'FIN1-SOURCE'!CF116)=0,ISNUMBER('FIN1-SOURCE'!CF134)),"",IF(OR('FIN1-SOURCE'!CG78="O",'FIN1-SOURCE'!CG92="O",'FIN1-SOURCE'!CG116="O"),"O",IF(AND('FIN1-SOURCE'!CG78='FIN1-SOURCE'!CG92,'FIN1-SOURCE'!CG92='FIN1-SOURCE'!CG116,OR('FIN1-SOURCE'!CG78="K",'FIN1-SOURCE'!CG78="W",'FIN1-SOURCE'!CG78="M")), UPPER('FIN1-SOURCE'!CG78),"")))</f>
        <v/>
      </c>
      <c r="J2086" s="281" t="s">
        <v>711</v>
      </c>
      <c r="K2086" s="280" t="str">
        <f>IF(AND(ISBLANK('FIN1-SOURCE'!CF134),$L$2086&lt;&gt;"M"),"",'FIN1-SOURCE'!CF134)</f>
        <v/>
      </c>
      <c r="L2086" s="280" t="str">
        <f>IF(ISBLANK('FIN1-SOURCE'!CG134),"",'FIN1-SOURCE'!CG134)</f>
        <v/>
      </c>
      <c r="M2086" s="257" t="str">
        <f t="shared" si="33"/>
        <v>OK</v>
      </c>
      <c r="N2086" s="15"/>
    </row>
    <row r="2087" spans="1:14" ht="33.75" x14ac:dyDescent="0.25">
      <c r="A2087" s="257" t="s">
        <v>834</v>
      </c>
      <c r="B2087" s="257" t="s">
        <v>8519</v>
      </c>
      <c r="C2087" s="257" t="s">
        <v>688</v>
      </c>
      <c r="D2087" s="277" t="s">
        <v>8520</v>
      </c>
      <c r="E2087" s="278" t="s">
        <v>711</v>
      </c>
      <c r="F2087" s="279" t="s">
        <v>688</v>
      </c>
      <c r="G2087" s="277" t="s">
        <v>7296</v>
      </c>
      <c r="H2087" s="280" t="str">
        <f>IF(OR(AND('FIN1-SOURCE'!CF107="",'FIN1-SOURCE'!CG107=""),AND('FIN1-SOURCE'!CF132="",'FIN1-SOURCE'!CG132=""),AND('FIN1-SOURCE'!CG107="K",'FIN1-SOURCE'!CG132="K"),OR('FIN1-SOURCE'!CG107="O",'FIN1-SOURCE'!CG132="O")),"",SUM('FIN1-SOURCE'!CF107,'FIN1-SOURCE'!CF132))</f>
        <v/>
      </c>
      <c r="I2087" s="280" t="str">
        <f>IF(AND(OR(AND('FIN1-SOURCE'!CG107="O",'FIN1-SOURCE'!CG132="O"),AND('FIN1-SOURCE'!CG107="K",'FIN1-SOURCE'!CG132="K")),SUM('FIN1-SOURCE'!CF107,'FIN1-SOURCE'!CF132)=0,ISNUMBER('FIN1-SOURCE'!CF135)),"",IF(OR('FIN1-SOURCE'!CG107="O",'FIN1-SOURCE'!CG132="O"),"O",IF(AND('FIN1-SOURCE'!CG107='FIN1-SOURCE'!CG132,OR('FIN1-SOURCE'!CG107="K",'FIN1-SOURCE'!CG107="W",'FIN1-SOURCE'!CG107="M")), UPPER('FIN1-SOURCE'!CG107),"")))</f>
        <v/>
      </c>
      <c r="J2087" s="281" t="s">
        <v>711</v>
      </c>
      <c r="K2087" s="280" t="str">
        <f>IF(AND(ISBLANK('FIN1-SOURCE'!CF135),$L$2087&lt;&gt;"M"),"",'FIN1-SOURCE'!CF135)</f>
        <v/>
      </c>
      <c r="L2087" s="280" t="str">
        <f>IF(ISBLANK('FIN1-SOURCE'!CG135),"",'FIN1-SOURCE'!CG135)</f>
        <v/>
      </c>
      <c r="M2087" s="257" t="str">
        <f t="shared" si="33"/>
        <v>OK</v>
      </c>
      <c r="N2087" s="15"/>
    </row>
    <row r="2088" spans="1:14" ht="33.75" x14ac:dyDescent="0.25">
      <c r="A2088" s="257" t="s">
        <v>834</v>
      </c>
      <c r="B2088" s="257" t="s">
        <v>4558</v>
      </c>
      <c r="C2088" s="257" t="s">
        <v>688</v>
      </c>
      <c r="D2088" s="277" t="s">
        <v>4559</v>
      </c>
      <c r="E2088" s="278" t="s">
        <v>711</v>
      </c>
      <c r="F2088" s="279" t="s">
        <v>688</v>
      </c>
      <c r="G2088" s="277" t="s">
        <v>4560</v>
      </c>
      <c r="H2088" s="280" t="str">
        <f>IF(OR(AND('FIN1-SOURCE'!CI32="",'FIN1-SOURCE'!CJ32=""),AND('FIN1-SOURCE'!CI33="",'FIN1-SOURCE'!CJ33=""),AND('FIN1-SOURCE'!CJ32="K",'FIN1-SOURCE'!CJ33="K"),OR('FIN1-SOURCE'!CJ32="O",'FIN1-SOURCE'!CJ33="O")),"",SUM('FIN1-SOURCE'!CI32,'FIN1-SOURCE'!CI33))</f>
        <v/>
      </c>
      <c r="I2088" s="280" t="str">
        <f>IF(AND(OR(AND('FIN1-SOURCE'!CJ32="O",'FIN1-SOURCE'!CJ33="O"),AND('FIN1-SOURCE'!CJ32="K",'FIN1-SOURCE'!CJ33="K")),SUM('FIN1-SOURCE'!CI32,'FIN1-SOURCE'!CI33)=0,ISNUMBER('FIN1-SOURCE'!CI34)),"",IF(OR('FIN1-SOURCE'!CJ32="O",'FIN1-SOURCE'!CJ33="O"),"O",IF(AND('FIN1-SOURCE'!CJ32='FIN1-SOURCE'!CJ33,OR('FIN1-SOURCE'!CJ32="K",'FIN1-SOURCE'!CJ32="W",'FIN1-SOURCE'!CJ32="M")), UPPER('FIN1-SOURCE'!CJ32),"")))</f>
        <v/>
      </c>
      <c r="J2088" s="281" t="s">
        <v>711</v>
      </c>
      <c r="K2088" s="280" t="str">
        <f>IF(AND(ISBLANK('FIN1-SOURCE'!CI34),$L$2088&lt;&gt;"M"),"",'FIN1-SOURCE'!CI34)</f>
        <v/>
      </c>
      <c r="L2088" s="280" t="str">
        <f>IF(ISBLANK('FIN1-SOURCE'!CJ34),"",'FIN1-SOURCE'!CJ34)</f>
        <v/>
      </c>
      <c r="M2088" s="257" t="str">
        <f t="shared" si="33"/>
        <v>OK</v>
      </c>
      <c r="N2088" s="15"/>
    </row>
    <row r="2089" spans="1:14" ht="33.75" x14ac:dyDescent="0.25">
      <c r="A2089" s="257" t="s">
        <v>834</v>
      </c>
      <c r="B2089" s="257" t="s">
        <v>4561</v>
      </c>
      <c r="C2089" s="257" t="s">
        <v>688</v>
      </c>
      <c r="D2089" s="277" t="s">
        <v>4562</v>
      </c>
      <c r="E2089" s="278" t="s">
        <v>711</v>
      </c>
      <c r="F2089" s="279" t="s">
        <v>688</v>
      </c>
      <c r="G2089" s="277" t="s">
        <v>4563</v>
      </c>
      <c r="H2089" s="280" t="str">
        <f>IF(OR(AND('FIN1-SOURCE'!CI31="",'FIN1-SOURCE'!CJ31=""),AND('FIN1-SOURCE'!CI34="",'FIN1-SOURCE'!CJ34=""),AND('FIN1-SOURCE'!CJ31="K",'FIN1-SOURCE'!CJ34="K"),OR('FIN1-SOURCE'!CJ31="O",'FIN1-SOURCE'!CJ34="O")),"",SUM('FIN1-SOURCE'!CI31,'FIN1-SOURCE'!CI34))</f>
        <v/>
      </c>
      <c r="I2089" s="280" t="str">
        <f>IF(AND(OR(AND('FIN1-SOURCE'!CJ31="O",'FIN1-SOURCE'!CJ34="O"),AND('FIN1-SOURCE'!CJ31="K",'FIN1-SOURCE'!CJ34="K")),SUM('FIN1-SOURCE'!CI31,'FIN1-SOURCE'!CI34)=0,ISNUMBER('FIN1-SOURCE'!CI35)),"",IF(OR('FIN1-SOURCE'!CJ31="O",'FIN1-SOURCE'!CJ34="O"),"O",IF(AND('FIN1-SOURCE'!CJ31='FIN1-SOURCE'!CJ34,OR('FIN1-SOURCE'!CJ31="K",'FIN1-SOURCE'!CJ31="W",'FIN1-SOURCE'!CJ31="M")), UPPER('FIN1-SOURCE'!CJ31),"")))</f>
        <v/>
      </c>
      <c r="J2089" s="281" t="s">
        <v>711</v>
      </c>
      <c r="K2089" s="280" t="str">
        <f>IF(AND(ISBLANK('FIN1-SOURCE'!CI35),$L$2089&lt;&gt;"M"),"",'FIN1-SOURCE'!CI35)</f>
        <v/>
      </c>
      <c r="L2089" s="280" t="str">
        <f>IF(ISBLANK('FIN1-SOURCE'!CJ35),"",'FIN1-SOURCE'!CJ35)</f>
        <v/>
      </c>
      <c r="M2089" s="257" t="str">
        <f t="shared" si="33"/>
        <v>OK</v>
      </c>
      <c r="N2089" s="15"/>
    </row>
    <row r="2090" spans="1:14" ht="33.75" x14ac:dyDescent="0.25">
      <c r="A2090" s="257" t="s">
        <v>834</v>
      </c>
      <c r="B2090" s="257" t="s">
        <v>4564</v>
      </c>
      <c r="C2090" s="257" t="s">
        <v>688</v>
      </c>
      <c r="D2090" s="277" t="s">
        <v>4565</v>
      </c>
      <c r="E2090" s="278" t="s">
        <v>711</v>
      </c>
      <c r="F2090" s="279" t="s">
        <v>688</v>
      </c>
      <c r="G2090" s="277" t="s">
        <v>4566</v>
      </c>
      <c r="H2090" s="280" t="str">
        <f>IF(OR(AND('FIN1-SOURCE'!CI37="",'FIN1-SOURCE'!CJ37=""),AND('FIN1-SOURCE'!CI38="",'FIN1-SOURCE'!CJ38=""),AND('FIN1-SOURCE'!CJ37="K",'FIN1-SOURCE'!CJ38="K"),OR('FIN1-SOURCE'!CJ37="O",'FIN1-SOURCE'!CJ38="O")),"",SUM('FIN1-SOURCE'!CI37,'FIN1-SOURCE'!CI38))</f>
        <v/>
      </c>
      <c r="I2090" s="280" t="str">
        <f>IF(AND(OR(AND('FIN1-SOURCE'!CJ37="O",'FIN1-SOURCE'!CJ38="O"),AND('FIN1-SOURCE'!CJ37="K",'FIN1-SOURCE'!CJ38="K")),SUM('FIN1-SOURCE'!CI37,'FIN1-SOURCE'!CI38)=0,ISNUMBER('FIN1-SOURCE'!CI39)),"",IF(OR('FIN1-SOURCE'!CJ37="O",'FIN1-SOURCE'!CJ38="O"),"O",IF(AND('FIN1-SOURCE'!CJ37='FIN1-SOURCE'!CJ38,OR('FIN1-SOURCE'!CJ37="K",'FIN1-SOURCE'!CJ37="W",'FIN1-SOURCE'!CJ37="M")), UPPER('FIN1-SOURCE'!CJ37),"")))</f>
        <v/>
      </c>
      <c r="J2090" s="281" t="s">
        <v>711</v>
      </c>
      <c r="K2090" s="280" t="str">
        <f>IF(AND(ISBLANK('FIN1-SOURCE'!CI39),$L$2090&lt;&gt;"M"),"",'FIN1-SOURCE'!CI39)</f>
        <v/>
      </c>
      <c r="L2090" s="280" t="str">
        <f>IF(ISBLANK('FIN1-SOURCE'!CJ39),"",'FIN1-SOURCE'!CJ39)</f>
        <v/>
      </c>
      <c r="M2090" s="257" t="str">
        <f t="shared" si="33"/>
        <v>OK</v>
      </c>
      <c r="N2090" s="15"/>
    </row>
    <row r="2091" spans="1:14" ht="33.75" x14ac:dyDescent="0.25">
      <c r="A2091" s="257" t="s">
        <v>834</v>
      </c>
      <c r="B2091" s="257" t="s">
        <v>4567</v>
      </c>
      <c r="C2091" s="257" t="s">
        <v>688</v>
      </c>
      <c r="D2091" s="277" t="s">
        <v>4568</v>
      </c>
      <c r="E2091" s="278" t="s">
        <v>711</v>
      </c>
      <c r="F2091" s="279" t="s">
        <v>688</v>
      </c>
      <c r="G2091" s="277" t="s">
        <v>1419</v>
      </c>
      <c r="H2091" s="280" t="str">
        <f>IF(OR(AND('FIN1-SOURCE'!CI40="",'FIN1-SOURCE'!CJ40=""),AND('FIN1-SOURCE'!CI41="",'FIN1-SOURCE'!CJ41=""),AND('FIN1-SOURCE'!CJ40="K",'FIN1-SOURCE'!CJ41="K"),OR('FIN1-SOURCE'!CJ40="O",'FIN1-SOURCE'!CJ41="O")),"",SUM('FIN1-SOURCE'!CI40,'FIN1-SOURCE'!CI41))</f>
        <v/>
      </c>
      <c r="I2091" s="280" t="str">
        <f>IF(AND(OR(AND('FIN1-SOURCE'!CJ40="O",'FIN1-SOURCE'!CJ41="O"),AND('FIN1-SOURCE'!CJ40="K",'FIN1-SOURCE'!CJ41="K")),SUM('FIN1-SOURCE'!CI40,'FIN1-SOURCE'!CI41)=0,ISNUMBER('FIN1-SOURCE'!CI42)),"",IF(OR('FIN1-SOURCE'!CJ40="O",'FIN1-SOURCE'!CJ41="O"),"O",IF(AND('FIN1-SOURCE'!CJ40='FIN1-SOURCE'!CJ41,OR('FIN1-SOURCE'!CJ40="K",'FIN1-SOURCE'!CJ40="W",'FIN1-SOURCE'!CJ40="M")), UPPER('FIN1-SOURCE'!CJ40),"")))</f>
        <v/>
      </c>
      <c r="J2091" s="281" t="s">
        <v>711</v>
      </c>
      <c r="K2091" s="280" t="str">
        <f>IF(AND(ISBLANK('FIN1-SOURCE'!CI42),$L$2091&lt;&gt;"M"),"",'FIN1-SOURCE'!CI42)</f>
        <v/>
      </c>
      <c r="L2091" s="280" t="str">
        <f>IF(ISBLANK('FIN1-SOURCE'!CJ42),"",'FIN1-SOURCE'!CJ42)</f>
        <v/>
      </c>
      <c r="M2091" s="257" t="str">
        <f t="shared" si="33"/>
        <v>OK</v>
      </c>
      <c r="N2091" s="15"/>
    </row>
    <row r="2092" spans="1:14" ht="33.75" x14ac:dyDescent="0.25">
      <c r="A2092" s="257" t="s">
        <v>834</v>
      </c>
      <c r="B2092" s="257" t="s">
        <v>4569</v>
      </c>
      <c r="C2092" s="257" t="s">
        <v>688</v>
      </c>
      <c r="D2092" s="277" t="s">
        <v>4570</v>
      </c>
      <c r="E2092" s="278" t="s">
        <v>711</v>
      </c>
      <c r="F2092" s="279" t="s">
        <v>688</v>
      </c>
      <c r="G2092" s="277" t="s">
        <v>1425</v>
      </c>
      <c r="H2092" s="280" t="str">
        <f>IF(OR(AND('FIN1-SOURCE'!CI42="",'FIN1-SOURCE'!CJ42=""),AND('FIN1-SOURCE'!CI43="",'FIN1-SOURCE'!CJ43=""),AND('FIN1-SOURCE'!CJ42="K",'FIN1-SOURCE'!CJ43="K"),OR('FIN1-SOURCE'!CJ42="O",'FIN1-SOURCE'!CJ43="O")),"",SUM('FIN1-SOURCE'!CI42,'FIN1-SOURCE'!CI43))</f>
        <v/>
      </c>
      <c r="I2092" s="280" t="str">
        <f>IF(AND(OR(AND('FIN1-SOURCE'!CJ42="O",'FIN1-SOURCE'!CJ43="O"),AND('FIN1-SOURCE'!CJ42="K",'FIN1-SOURCE'!CJ43="K")),SUM('FIN1-SOURCE'!CI42,'FIN1-SOURCE'!CI43)=0,ISNUMBER('FIN1-SOURCE'!CI44)),"",IF(OR('FIN1-SOURCE'!CJ42="O",'FIN1-SOURCE'!CJ43="O"),"O",IF(AND('FIN1-SOURCE'!CJ42='FIN1-SOURCE'!CJ43,OR('FIN1-SOURCE'!CJ42="K",'FIN1-SOURCE'!CJ42="W",'FIN1-SOURCE'!CJ42="M")), UPPER('FIN1-SOURCE'!CJ42),"")))</f>
        <v/>
      </c>
      <c r="J2092" s="281" t="s">
        <v>711</v>
      </c>
      <c r="K2092" s="280" t="str">
        <f>IF(AND(ISBLANK('FIN1-SOURCE'!CI44),$L$2092&lt;&gt;"M"),"",'FIN1-SOURCE'!CI44)</f>
        <v/>
      </c>
      <c r="L2092" s="280" t="str">
        <f>IF(ISBLANK('FIN1-SOURCE'!CJ44),"",'FIN1-SOURCE'!CJ44)</f>
        <v/>
      </c>
      <c r="M2092" s="257" t="str">
        <f t="shared" si="33"/>
        <v>OK</v>
      </c>
      <c r="N2092" s="15"/>
    </row>
    <row r="2093" spans="1:14" ht="45" x14ac:dyDescent="0.25">
      <c r="A2093" s="257" t="s">
        <v>834</v>
      </c>
      <c r="B2093" s="257" t="s">
        <v>4571</v>
      </c>
      <c r="C2093" s="257" t="s">
        <v>688</v>
      </c>
      <c r="D2093" s="277" t="s">
        <v>4572</v>
      </c>
      <c r="E2093" s="278" t="s">
        <v>711</v>
      </c>
      <c r="F2093" s="279" t="s">
        <v>688</v>
      </c>
      <c r="G2093" s="277" t="s">
        <v>1428</v>
      </c>
      <c r="H2093" s="280" t="str">
        <f>IF(OR(AND('FIN1-SOURCE'!CI35="",'FIN1-SOURCE'!CJ35=""),AND('FIN1-SOURCE'!CI39="",'FIN1-SOURCE'!CJ39=""),AND('FIN1-SOURCE'!CI44="",'FIN1-SOURCE'!CJ44=""),AND('FIN1-SOURCE'!CJ35="K",'FIN1-SOURCE'!CJ39="K",'FIN1-SOURCE'!CJ44="K"),OR('FIN1-SOURCE'!CJ35="O",'FIN1-SOURCE'!CJ39="O",'FIN1-SOURCE'!CJ44="O")),"",SUM('FIN1-SOURCE'!CI35,'FIN1-SOURCE'!CI39,'FIN1-SOURCE'!CI44))</f>
        <v/>
      </c>
      <c r="I2093" s="280" t="str">
        <f>IF(AND(OR(AND('FIN1-SOURCE'!CJ35="O",'FIN1-SOURCE'!CJ39="O",'FIN1-SOURCE'!CJ44="O"),AND('FIN1-SOURCE'!CJ35="K",'FIN1-SOURCE'!CJ39="K",'FIN1-SOURCE'!CJ44="K")),SUM('FIN1-SOURCE'!CI35,'FIN1-SOURCE'!CI39,'FIN1-SOURCE'!CI44)=0,ISNUMBER('FIN1-SOURCE'!CI45)),"",IF(OR('FIN1-SOURCE'!CJ35="O",'FIN1-SOURCE'!CJ39="O",'FIN1-SOURCE'!CJ44="O"),"O",IF(AND('FIN1-SOURCE'!CJ35='FIN1-SOURCE'!CJ39,'FIN1-SOURCE'!CJ39='FIN1-SOURCE'!CJ44,OR('FIN1-SOURCE'!CJ35="K",'FIN1-SOURCE'!CJ35="W",'FIN1-SOURCE'!CJ35="M")), UPPER('FIN1-SOURCE'!CJ35),"")))</f>
        <v/>
      </c>
      <c r="J2093" s="281" t="s">
        <v>711</v>
      </c>
      <c r="K2093" s="280" t="str">
        <f>IF(AND(ISBLANK('FIN1-SOURCE'!CI45),$L$2093&lt;&gt;"M"),"",'FIN1-SOURCE'!CI45)</f>
        <v/>
      </c>
      <c r="L2093" s="280" t="str">
        <f>IF(ISBLANK('FIN1-SOURCE'!CJ45),"",'FIN1-SOURCE'!CJ45)</f>
        <v/>
      </c>
      <c r="M2093" s="257" t="str">
        <f t="shared" si="33"/>
        <v>OK</v>
      </c>
      <c r="N2093" s="15"/>
    </row>
    <row r="2094" spans="1:14" ht="33.75" x14ac:dyDescent="0.25">
      <c r="A2094" s="257" t="s">
        <v>834</v>
      </c>
      <c r="B2094" s="257" t="s">
        <v>4573</v>
      </c>
      <c r="C2094" s="257" t="s">
        <v>688</v>
      </c>
      <c r="D2094" s="277" t="s">
        <v>4574</v>
      </c>
      <c r="E2094" s="278" t="s">
        <v>711</v>
      </c>
      <c r="F2094" s="279" t="s">
        <v>688</v>
      </c>
      <c r="G2094" s="277" t="s">
        <v>4575</v>
      </c>
      <c r="H2094" s="280" t="str">
        <f>IF(OR(AND('FIN1-SOURCE'!CI47="",'FIN1-SOURCE'!CJ47=""),AND('FIN1-SOURCE'!CI48="",'FIN1-SOURCE'!CJ48=""),AND('FIN1-SOURCE'!CJ47="K",'FIN1-SOURCE'!CJ48="K"),OR('FIN1-SOURCE'!CJ47="O",'FIN1-SOURCE'!CJ48="O")),"",SUM('FIN1-SOURCE'!CI47,'FIN1-SOURCE'!CI48))</f>
        <v/>
      </c>
      <c r="I2094" s="280" t="str">
        <f>IF(AND(OR(AND('FIN1-SOURCE'!CJ47="O",'FIN1-SOURCE'!CJ48="O"),AND('FIN1-SOURCE'!CJ47="K",'FIN1-SOURCE'!CJ48="K")),SUM('FIN1-SOURCE'!CI47,'FIN1-SOURCE'!CI48)=0,ISNUMBER('FIN1-SOURCE'!CI49)),"",IF(OR('FIN1-SOURCE'!CJ47="O",'FIN1-SOURCE'!CJ48="O"),"O",IF(AND('FIN1-SOURCE'!CJ47='FIN1-SOURCE'!CJ48,OR('FIN1-SOURCE'!CJ47="K",'FIN1-SOURCE'!CJ47="W",'FIN1-SOURCE'!CJ47="M")), UPPER('FIN1-SOURCE'!CJ47),"")))</f>
        <v/>
      </c>
      <c r="J2094" s="281" t="s">
        <v>711</v>
      </c>
      <c r="K2094" s="280" t="str">
        <f>IF(AND(ISBLANK('FIN1-SOURCE'!CI49),$L$2094&lt;&gt;"M"),"",'FIN1-SOURCE'!CI49)</f>
        <v/>
      </c>
      <c r="L2094" s="280" t="str">
        <f>IF(ISBLANK('FIN1-SOURCE'!CJ49),"",'FIN1-SOURCE'!CJ49)</f>
        <v/>
      </c>
      <c r="M2094" s="257" t="str">
        <f t="shared" si="33"/>
        <v>OK</v>
      </c>
      <c r="N2094" s="15"/>
    </row>
    <row r="2095" spans="1:14" ht="33.75" x14ac:dyDescent="0.25">
      <c r="A2095" s="257" t="s">
        <v>834</v>
      </c>
      <c r="B2095" s="257" t="s">
        <v>4576</v>
      </c>
      <c r="C2095" s="257" t="s">
        <v>688</v>
      </c>
      <c r="D2095" s="277" t="s">
        <v>4577</v>
      </c>
      <c r="E2095" s="278" t="s">
        <v>711</v>
      </c>
      <c r="F2095" s="279" t="s">
        <v>688</v>
      </c>
      <c r="G2095" s="277" t="s">
        <v>4578</v>
      </c>
      <c r="H2095" s="280" t="str">
        <f>IF(OR(AND('FIN1-SOURCE'!CI46="",'FIN1-SOURCE'!CJ46=""),AND('FIN1-SOURCE'!CI49="",'FIN1-SOURCE'!CJ49=""),AND('FIN1-SOURCE'!CJ46="K",'FIN1-SOURCE'!CJ49="K"),OR('FIN1-SOURCE'!CJ46="O",'FIN1-SOURCE'!CJ49="O")),"",SUM('FIN1-SOURCE'!CI46,'FIN1-SOURCE'!CI49))</f>
        <v/>
      </c>
      <c r="I2095" s="280" t="str">
        <f>IF(AND(OR(AND('FIN1-SOURCE'!CJ46="O",'FIN1-SOURCE'!CJ49="O"),AND('FIN1-SOURCE'!CJ46="K",'FIN1-SOURCE'!CJ49="K")),SUM('FIN1-SOURCE'!CI46,'FIN1-SOURCE'!CI49)=0,ISNUMBER('FIN1-SOURCE'!CI50)),"",IF(OR('FIN1-SOURCE'!CJ46="O",'FIN1-SOURCE'!CJ49="O"),"O",IF(AND('FIN1-SOURCE'!CJ46='FIN1-SOURCE'!CJ49,OR('FIN1-SOURCE'!CJ46="K",'FIN1-SOURCE'!CJ46="W",'FIN1-SOURCE'!CJ46="M")), UPPER('FIN1-SOURCE'!CJ46),"")))</f>
        <v/>
      </c>
      <c r="J2095" s="281" t="s">
        <v>711</v>
      </c>
      <c r="K2095" s="280" t="str">
        <f>IF(AND(ISBLANK('FIN1-SOURCE'!CI50),$L$2095&lt;&gt;"M"),"",'FIN1-SOURCE'!CI50)</f>
        <v/>
      </c>
      <c r="L2095" s="280" t="str">
        <f>IF(ISBLANK('FIN1-SOURCE'!CJ50),"",'FIN1-SOURCE'!CJ50)</f>
        <v/>
      </c>
      <c r="M2095" s="257" t="str">
        <f t="shared" si="33"/>
        <v>OK</v>
      </c>
      <c r="N2095" s="15"/>
    </row>
    <row r="2096" spans="1:14" ht="33.75" x14ac:dyDescent="0.25">
      <c r="A2096" s="257" t="s">
        <v>834</v>
      </c>
      <c r="B2096" s="257" t="s">
        <v>4579</v>
      </c>
      <c r="C2096" s="257" t="s">
        <v>688</v>
      </c>
      <c r="D2096" s="277" t="s">
        <v>4580</v>
      </c>
      <c r="E2096" s="278" t="s">
        <v>711</v>
      </c>
      <c r="F2096" s="279" t="s">
        <v>688</v>
      </c>
      <c r="G2096" s="277" t="s">
        <v>4581</v>
      </c>
      <c r="H2096" s="280" t="str">
        <f>IF(OR(AND('FIN1-SOURCE'!CI53="",'FIN1-SOURCE'!CJ53=""),AND('FIN1-SOURCE'!CI54="",'FIN1-SOURCE'!CJ54=""),AND('FIN1-SOURCE'!CJ53="K",'FIN1-SOURCE'!CJ54="K"),OR('FIN1-SOURCE'!CJ53="O",'FIN1-SOURCE'!CJ54="O")),"",SUM('FIN1-SOURCE'!CI53,'FIN1-SOURCE'!CI54))</f>
        <v/>
      </c>
      <c r="I2096" s="280" t="str">
        <f>IF(AND(OR(AND('FIN1-SOURCE'!CJ53="O",'FIN1-SOURCE'!CJ54="O"),AND('FIN1-SOURCE'!CJ53="K",'FIN1-SOURCE'!CJ54="K")),SUM('FIN1-SOURCE'!CI53,'FIN1-SOURCE'!CI54)=0,ISNUMBER('FIN1-SOURCE'!CI55)),"",IF(OR('FIN1-SOURCE'!CJ53="O",'FIN1-SOURCE'!CJ54="O"),"O",IF(AND('FIN1-SOURCE'!CJ53='FIN1-SOURCE'!CJ54,OR('FIN1-SOURCE'!CJ53="K",'FIN1-SOURCE'!CJ53="W",'FIN1-SOURCE'!CJ53="M")), UPPER('FIN1-SOURCE'!CJ53),"")))</f>
        <v/>
      </c>
      <c r="J2096" s="281" t="s">
        <v>711</v>
      </c>
      <c r="K2096" s="280" t="str">
        <f>IF(AND(ISBLANK('FIN1-SOURCE'!CI55),$L$2096&lt;&gt;"M"),"",'FIN1-SOURCE'!CI55)</f>
        <v/>
      </c>
      <c r="L2096" s="280" t="str">
        <f>IF(ISBLANK('FIN1-SOURCE'!CJ55),"",'FIN1-SOURCE'!CJ55)</f>
        <v/>
      </c>
      <c r="M2096" s="257" t="str">
        <f t="shared" si="33"/>
        <v>OK</v>
      </c>
      <c r="N2096" s="15"/>
    </row>
    <row r="2097" spans="1:14" ht="33.75" x14ac:dyDescent="0.25">
      <c r="A2097" s="257" t="s">
        <v>834</v>
      </c>
      <c r="B2097" s="257" t="s">
        <v>4582</v>
      </c>
      <c r="C2097" s="257" t="s">
        <v>688</v>
      </c>
      <c r="D2097" s="277" t="s">
        <v>4583</v>
      </c>
      <c r="E2097" s="278" t="s">
        <v>711</v>
      </c>
      <c r="F2097" s="279" t="s">
        <v>688</v>
      </c>
      <c r="G2097" s="277" t="s">
        <v>4584</v>
      </c>
      <c r="H2097" s="280" t="str">
        <f>IF(OR(AND('FIN1-SOURCE'!CI55="",'FIN1-SOURCE'!CJ55=""),AND('FIN1-SOURCE'!CI56="",'FIN1-SOURCE'!CJ56=""),AND('FIN1-SOURCE'!CJ55="K",'FIN1-SOURCE'!CJ56="K"),OR('FIN1-SOURCE'!CJ55="O",'FIN1-SOURCE'!CJ56="O")),"",SUM('FIN1-SOURCE'!CI55,'FIN1-SOURCE'!CI56))</f>
        <v/>
      </c>
      <c r="I2097" s="280" t="str">
        <f>IF(AND(OR(AND('FIN1-SOURCE'!CJ55="O",'FIN1-SOURCE'!CJ56="O"),AND('FIN1-SOURCE'!CJ55="K",'FIN1-SOURCE'!CJ56="K")),SUM('FIN1-SOURCE'!CI55,'FIN1-SOURCE'!CI56)=0,ISNUMBER('FIN1-SOURCE'!CI57)),"",IF(OR('FIN1-SOURCE'!CJ55="O",'FIN1-SOURCE'!CJ56="O"),"O",IF(AND('FIN1-SOURCE'!CJ55='FIN1-SOURCE'!CJ56,OR('FIN1-SOURCE'!CJ55="K",'FIN1-SOURCE'!CJ55="W",'FIN1-SOURCE'!CJ55="M")), UPPER('FIN1-SOURCE'!CJ55),"")))</f>
        <v/>
      </c>
      <c r="J2097" s="281" t="s">
        <v>711</v>
      </c>
      <c r="K2097" s="280" t="str">
        <f>IF(AND(ISBLANK('FIN1-SOURCE'!CI57),$L$2097&lt;&gt;"M"),"",'FIN1-SOURCE'!CI57)</f>
        <v/>
      </c>
      <c r="L2097" s="280" t="str">
        <f>IF(ISBLANK('FIN1-SOURCE'!CJ57),"",'FIN1-SOURCE'!CJ57)</f>
        <v/>
      </c>
      <c r="M2097" s="257" t="str">
        <f t="shared" ref="M2097:M2160" si="34">IF(AND(ISNUMBER(H2097),ISNUMBER(K2097)),IF(OR(ROUND(H2097,0)&lt;&gt;ROUND(K2097,0),I2097&lt;&gt;L2097),"Check","OK"),IF(OR(AND(H2097&lt;&gt;K2097,I2097&lt;&gt;"M",L2097&lt;&gt;"M"),I2097&lt;&gt;L2097),"Check","OK"))</f>
        <v>OK</v>
      </c>
      <c r="N2097" s="15"/>
    </row>
    <row r="2098" spans="1:14" ht="45" x14ac:dyDescent="0.25">
      <c r="A2098" s="257" t="s">
        <v>834</v>
      </c>
      <c r="B2098" s="257" t="s">
        <v>4585</v>
      </c>
      <c r="C2098" s="257" t="s">
        <v>688</v>
      </c>
      <c r="D2098" s="277" t="s">
        <v>4586</v>
      </c>
      <c r="E2098" s="278" t="s">
        <v>711</v>
      </c>
      <c r="F2098" s="279" t="s">
        <v>688</v>
      </c>
      <c r="G2098" s="277" t="s">
        <v>4587</v>
      </c>
      <c r="H2098" s="280" t="str">
        <f>IF(OR(AND('FIN1-SOURCE'!CI50="",'FIN1-SOURCE'!CJ50=""),AND('FIN1-SOURCE'!CI52="",'FIN1-SOURCE'!CJ52=""),AND('FIN1-SOURCE'!CI57="",'FIN1-SOURCE'!CJ57=""),AND('FIN1-SOURCE'!CJ50="K",'FIN1-SOURCE'!CJ52="K",'FIN1-SOURCE'!CJ57="K"),OR('FIN1-SOURCE'!CJ50="O",'FIN1-SOURCE'!CJ52="O",'FIN1-SOURCE'!CJ57="O")),"",SUM('FIN1-SOURCE'!CI50,'FIN1-SOURCE'!CI52,'FIN1-SOURCE'!CI57))</f>
        <v/>
      </c>
      <c r="I2098" s="280" t="str">
        <f>IF(AND(OR(AND('FIN1-SOURCE'!CJ50="O",'FIN1-SOURCE'!CJ52="O",'FIN1-SOURCE'!CJ57="O"),AND('FIN1-SOURCE'!CJ50="K",'FIN1-SOURCE'!CJ52="K",'FIN1-SOURCE'!CJ57="K")),SUM('FIN1-SOURCE'!CI50,'FIN1-SOURCE'!CI52,'FIN1-SOURCE'!CI57)=0,ISNUMBER('FIN1-SOURCE'!CI58)),"",IF(OR('FIN1-SOURCE'!CJ50="O",'FIN1-SOURCE'!CJ52="O",'FIN1-SOURCE'!CJ57="O"),"O",IF(AND('FIN1-SOURCE'!CJ50='FIN1-SOURCE'!CJ52,'FIN1-SOURCE'!CJ52='FIN1-SOURCE'!CJ57,OR('FIN1-SOURCE'!CJ50="K",'FIN1-SOURCE'!CJ50="W",'FIN1-SOURCE'!CJ50="M")), UPPER('FIN1-SOURCE'!CJ50),"")))</f>
        <v/>
      </c>
      <c r="J2098" s="281" t="s">
        <v>711</v>
      </c>
      <c r="K2098" s="280" t="str">
        <f>IF(AND(ISBLANK('FIN1-SOURCE'!CI58),$L$2098&lt;&gt;"M"),"",'FIN1-SOURCE'!CI58)</f>
        <v/>
      </c>
      <c r="L2098" s="280" t="str">
        <f>IF(ISBLANK('FIN1-SOURCE'!CJ58),"",'FIN1-SOURCE'!CJ58)</f>
        <v/>
      </c>
      <c r="M2098" s="257" t="str">
        <f t="shared" si="34"/>
        <v>OK</v>
      </c>
      <c r="N2098" s="15"/>
    </row>
    <row r="2099" spans="1:14" ht="33.75" x14ac:dyDescent="0.25">
      <c r="A2099" s="257" t="s">
        <v>834</v>
      </c>
      <c r="B2099" s="257" t="s">
        <v>4588</v>
      </c>
      <c r="C2099" s="257" t="s">
        <v>688</v>
      </c>
      <c r="D2099" s="277" t="s">
        <v>4589</v>
      </c>
      <c r="E2099" s="278" t="s">
        <v>711</v>
      </c>
      <c r="F2099" s="279" t="s">
        <v>688</v>
      </c>
      <c r="G2099" s="277" t="s">
        <v>4590</v>
      </c>
      <c r="H2099" s="280" t="str">
        <f>IF(OR(AND('FIN1-SOURCE'!CI60="",'FIN1-SOURCE'!CJ60=""),AND('FIN1-SOURCE'!CI61="",'FIN1-SOURCE'!CJ61=""),AND('FIN1-SOURCE'!CJ60="K",'FIN1-SOURCE'!CJ61="K"),OR('FIN1-SOURCE'!CJ60="O",'FIN1-SOURCE'!CJ61="O")),"",SUM('FIN1-SOURCE'!CI60,'FIN1-SOURCE'!CI61))</f>
        <v/>
      </c>
      <c r="I2099" s="280" t="str">
        <f>IF(AND(OR(AND('FIN1-SOURCE'!CJ60="O",'FIN1-SOURCE'!CJ61="O"),AND('FIN1-SOURCE'!CJ60="K",'FIN1-SOURCE'!CJ61="K")),SUM('FIN1-SOURCE'!CI60,'FIN1-SOURCE'!CI61)=0,ISNUMBER('FIN1-SOURCE'!CI62)),"",IF(OR('FIN1-SOURCE'!CJ60="O",'FIN1-SOURCE'!CJ61="O"),"O",IF(AND('FIN1-SOURCE'!CJ60='FIN1-SOURCE'!CJ61,OR('FIN1-SOURCE'!CJ60="K",'FIN1-SOURCE'!CJ60="W",'FIN1-SOURCE'!CJ60="M")), UPPER('FIN1-SOURCE'!CJ60),"")))</f>
        <v/>
      </c>
      <c r="J2099" s="281" t="s">
        <v>711</v>
      </c>
      <c r="K2099" s="280" t="str">
        <f>IF(AND(ISBLANK('FIN1-SOURCE'!CI62),$L$2099&lt;&gt;"M"),"",'FIN1-SOURCE'!CI62)</f>
        <v/>
      </c>
      <c r="L2099" s="280" t="str">
        <f>IF(ISBLANK('FIN1-SOURCE'!CJ62),"",'FIN1-SOURCE'!CJ62)</f>
        <v/>
      </c>
      <c r="M2099" s="257" t="str">
        <f t="shared" si="34"/>
        <v>OK</v>
      </c>
      <c r="N2099" s="15"/>
    </row>
    <row r="2100" spans="1:14" ht="33.75" x14ac:dyDescent="0.25">
      <c r="A2100" s="257" t="s">
        <v>834</v>
      </c>
      <c r="B2100" s="257" t="s">
        <v>4591</v>
      </c>
      <c r="C2100" s="257" t="s">
        <v>688</v>
      </c>
      <c r="D2100" s="277" t="s">
        <v>4592</v>
      </c>
      <c r="E2100" s="278" t="s">
        <v>711</v>
      </c>
      <c r="F2100" s="279" t="s">
        <v>688</v>
      </c>
      <c r="G2100" s="277" t="s">
        <v>4593</v>
      </c>
      <c r="H2100" s="280" t="str">
        <f>IF(OR(AND('FIN1-SOURCE'!CI59="",'FIN1-SOURCE'!CJ59=""),AND('FIN1-SOURCE'!CI62="",'FIN1-SOURCE'!CJ62=""),AND('FIN1-SOURCE'!CJ59="K",'FIN1-SOURCE'!CJ62="K"),OR('FIN1-SOURCE'!CJ59="O",'FIN1-SOURCE'!CJ62="O")),"",SUM('FIN1-SOURCE'!CI59,'FIN1-SOURCE'!CI62))</f>
        <v/>
      </c>
      <c r="I2100" s="280" t="str">
        <f>IF(AND(OR(AND('FIN1-SOURCE'!CJ59="O",'FIN1-SOURCE'!CJ62="O"),AND('FIN1-SOURCE'!CJ59="K",'FIN1-SOURCE'!CJ62="K")),SUM('FIN1-SOURCE'!CI59,'FIN1-SOURCE'!CI62)=0,ISNUMBER('FIN1-SOURCE'!CI63)),"",IF(OR('FIN1-SOURCE'!CJ59="O",'FIN1-SOURCE'!CJ62="O"),"O",IF(AND('FIN1-SOURCE'!CJ59='FIN1-SOURCE'!CJ62,OR('FIN1-SOURCE'!CJ59="K",'FIN1-SOURCE'!CJ59="W",'FIN1-SOURCE'!CJ59="M")), UPPER('FIN1-SOURCE'!CJ59),"")))</f>
        <v/>
      </c>
      <c r="J2100" s="281" t="s">
        <v>711</v>
      </c>
      <c r="K2100" s="280" t="str">
        <f>IF(AND(ISBLANK('FIN1-SOURCE'!CI63),$L$2100&lt;&gt;"M"),"",'FIN1-SOURCE'!CI63)</f>
        <v/>
      </c>
      <c r="L2100" s="280" t="str">
        <f>IF(ISBLANK('FIN1-SOURCE'!CJ63),"",'FIN1-SOURCE'!CJ63)</f>
        <v/>
      </c>
      <c r="M2100" s="257" t="str">
        <f t="shared" si="34"/>
        <v>OK</v>
      </c>
      <c r="N2100" s="15"/>
    </row>
    <row r="2101" spans="1:14" ht="33.75" x14ac:dyDescent="0.25">
      <c r="A2101" s="257" t="s">
        <v>834</v>
      </c>
      <c r="B2101" s="257" t="s">
        <v>4594</v>
      </c>
      <c r="C2101" s="257" t="s">
        <v>688</v>
      </c>
      <c r="D2101" s="277" t="s">
        <v>4595</v>
      </c>
      <c r="E2101" s="278" t="s">
        <v>711</v>
      </c>
      <c r="F2101" s="279" t="s">
        <v>688</v>
      </c>
      <c r="G2101" s="277" t="s">
        <v>4596</v>
      </c>
      <c r="H2101" s="280" t="str">
        <f>IF(OR(AND('FIN1-SOURCE'!CI65="",'FIN1-SOURCE'!CJ65=""),AND('FIN1-SOURCE'!CI66="",'FIN1-SOURCE'!CJ66=""),AND('FIN1-SOURCE'!CJ65="K",'FIN1-SOURCE'!CJ66="K"),OR('FIN1-SOURCE'!CJ65="O",'FIN1-SOURCE'!CJ66="O")),"",SUM('FIN1-SOURCE'!CI65,'FIN1-SOURCE'!CI66))</f>
        <v/>
      </c>
      <c r="I2101" s="280" t="str">
        <f>IF(AND(OR(AND('FIN1-SOURCE'!CJ65="O",'FIN1-SOURCE'!CJ66="O"),AND('FIN1-SOURCE'!CJ65="K",'FIN1-SOURCE'!CJ66="K")),SUM('FIN1-SOURCE'!CI65,'FIN1-SOURCE'!CI66)=0,ISNUMBER('FIN1-SOURCE'!CI67)),"",IF(OR('FIN1-SOURCE'!CJ65="O",'FIN1-SOURCE'!CJ66="O"),"O",IF(AND('FIN1-SOURCE'!CJ65='FIN1-SOURCE'!CJ66,OR('FIN1-SOURCE'!CJ65="K",'FIN1-SOURCE'!CJ65="W",'FIN1-SOURCE'!CJ65="M")), UPPER('FIN1-SOURCE'!CJ65),"")))</f>
        <v/>
      </c>
      <c r="J2101" s="281" t="s">
        <v>711</v>
      </c>
      <c r="K2101" s="280" t="str">
        <f>IF(AND(ISBLANK('FIN1-SOURCE'!CI67),$L$2101&lt;&gt;"M"),"",'FIN1-SOURCE'!CI67)</f>
        <v/>
      </c>
      <c r="L2101" s="280" t="str">
        <f>IF(ISBLANK('FIN1-SOURCE'!CJ67),"",'FIN1-SOURCE'!CJ67)</f>
        <v/>
      </c>
      <c r="M2101" s="257" t="str">
        <f t="shared" si="34"/>
        <v>OK</v>
      </c>
      <c r="N2101" s="15"/>
    </row>
    <row r="2102" spans="1:14" ht="33.75" x14ac:dyDescent="0.25">
      <c r="A2102" s="257" t="s">
        <v>834</v>
      </c>
      <c r="B2102" s="257" t="s">
        <v>4597</v>
      </c>
      <c r="C2102" s="257" t="s">
        <v>688</v>
      </c>
      <c r="D2102" s="277" t="s">
        <v>4598</v>
      </c>
      <c r="E2102" s="278" t="s">
        <v>711</v>
      </c>
      <c r="F2102" s="279" t="s">
        <v>688</v>
      </c>
      <c r="G2102" s="277" t="s">
        <v>4599</v>
      </c>
      <c r="H2102" s="280" t="str">
        <f>IF(OR(AND('FIN1-SOURCE'!CI67="",'FIN1-SOURCE'!CJ67=""),AND('FIN1-SOURCE'!CI68="",'FIN1-SOURCE'!CJ68=""),AND('FIN1-SOURCE'!CJ67="K",'FIN1-SOURCE'!CJ68="K"),OR('FIN1-SOURCE'!CJ67="O",'FIN1-SOURCE'!CJ68="O")),"",SUM('FIN1-SOURCE'!CI67,'FIN1-SOURCE'!CI68))</f>
        <v/>
      </c>
      <c r="I2102" s="280" t="str">
        <f>IF(AND(OR(AND('FIN1-SOURCE'!CJ67="O",'FIN1-SOURCE'!CJ68="O"),AND('FIN1-SOURCE'!CJ67="K",'FIN1-SOURCE'!CJ68="K")),SUM('FIN1-SOURCE'!CI67,'FIN1-SOURCE'!CI68)=0,ISNUMBER('FIN1-SOURCE'!CI69)),"",IF(OR('FIN1-SOURCE'!CJ67="O",'FIN1-SOURCE'!CJ68="O"),"O",IF(AND('FIN1-SOURCE'!CJ67='FIN1-SOURCE'!CJ68,OR('FIN1-SOURCE'!CJ67="K",'FIN1-SOURCE'!CJ67="W",'FIN1-SOURCE'!CJ67="M")), UPPER('FIN1-SOURCE'!CJ67),"")))</f>
        <v/>
      </c>
      <c r="J2102" s="281" t="s">
        <v>711</v>
      </c>
      <c r="K2102" s="280" t="str">
        <f>IF(AND(ISBLANK('FIN1-SOURCE'!CI69),$L$2102&lt;&gt;"M"),"",'FIN1-SOURCE'!CI69)</f>
        <v/>
      </c>
      <c r="L2102" s="280" t="str">
        <f>IF(ISBLANK('FIN1-SOURCE'!CJ69),"",'FIN1-SOURCE'!CJ69)</f>
        <v/>
      </c>
      <c r="M2102" s="257" t="str">
        <f t="shared" si="34"/>
        <v>OK</v>
      </c>
      <c r="N2102" s="15"/>
    </row>
    <row r="2103" spans="1:14" ht="33.75" x14ac:dyDescent="0.25">
      <c r="A2103" s="257" t="s">
        <v>834</v>
      </c>
      <c r="B2103" s="257" t="s">
        <v>4600</v>
      </c>
      <c r="C2103" s="257" t="s">
        <v>688</v>
      </c>
      <c r="D2103" s="277" t="s">
        <v>4601</v>
      </c>
      <c r="E2103" s="278" t="s">
        <v>711</v>
      </c>
      <c r="F2103" s="279" t="s">
        <v>688</v>
      </c>
      <c r="G2103" s="277" t="s">
        <v>4602</v>
      </c>
      <c r="H2103" s="280" t="str">
        <f>IF(OR(AND('FIN1-SOURCE'!CI63="",'FIN1-SOURCE'!CJ63=""),AND('FIN1-SOURCE'!CI69="",'FIN1-SOURCE'!CJ69=""),AND('FIN1-SOURCE'!CJ63="K",'FIN1-SOURCE'!CJ69="K"),OR('FIN1-SOURCE'!CJ63="O",'FIN1-SOURCE'!CJ69="O")),"",SUM('FIN1-SOURCE'!CI63,'FIN1-SOURCE'!CI69))</f>
        <v/>
      </c>
      <c r="I2103" s="280" t="str">
        <f>IF(AND(OR(AND('FIN1-SOURCE'!CJ63="O",'FIN1-SOURCE'!CJ69="O"),AND('FIN1-SOURCE'!CJ63="K",'FIN1-SOURCE'!CJ69="K")),SUM('FIN1-SOURCE'!CI63,'FIN1-SOURCE'!CI69)=0,ISNUMBER('FIN1-SOURCE'!CI70)),"",IF(OR('FIN1-SOURCE'!CJ63="O",'FIN1-SOURCE'!CJ69="O"),"O",IF(AND('FIN1-SOURCE'!CJ63='FIN1-SOURCE'!CJ69,OR('FIN1-SOURCE'!CJ63="K",'FIN1-SOURCE'!CJ63="W",'FIN1-SOURCE'!CJ63="M")), UPPER('FIN1-SOURCE'!CJ63),"")))</f>
        <v/>
      </c>
      <c r="J2103" s="281" t="s">
        <v>711</v>
      </c>
      <c r="K2103" s="280" t="str">
        <f>IF(AND(ISBLANK('FIN1-SOURCE'!CI70),$L$2103&lt;&gt;"M"),"",'FIN1-SOURCE'!CI70)</f>
        <v/>
      </c>
      <c r="L2103" s="280" t="str">
        <f>IF(ISBLANK('FIN1-SOURCE'!CJ70),"",'FIN1-SOURCE'!CJ70)</f>
        <v/>
      </c>
      <c r="M2103" s="257" t="str">
        <f t="shared" si="34"/>
        <v>OK</v>
      </c>
      <c r="N2103" s="15"/>
    </row>
    <row r="2104" spans="1:14" ht="45" x14ac:dyDescent="0.25">
      <c r="A2104" s="257" t="s">
        <v>834</v>
      </c>
      <c r="B2104" s="257" t="s">
        <v>4603</v>
      </c>
      <c r="C2104" s="257" t="s">
        <v>688</v>
      </c>
      <c r="D2104" s="277" t="s">
        <v>4604</v>
      </c>
      <c r="E2104" s="278" t="s">
        <v>711</v>
      </c>
      <c r="F2104" s="279" t="s">
        <v>688</v>
      </c>
      <c r="G2104" s="277" t="s">
        <v>4605</v>
      </c>
      <c r="H2104" s="280" t="str">
        <f>IF(OR(AND('FIN1-SOURCE'!CI31="",'FIN1-SOURCE'!CJ31=""),AND('FIN1-SOURCE'!CI46="",'FIN1-SOURCE'!CJ46=""),AND('FIN1-SOURCE'!CI59="",'FIN1-SOURCE'!CJ59=""),AND('FIN1-SOURCE'!CJ31="K",'FIN1-SOURCE'!CJ46="K",'FIN1-SOURCE'!CJ59="K"),OR('FIN1-SOURCE'!CJ31="O",'FIN1-SOURCE'!CJ46="O",'FIN1-SOURCE'!CJ59="O")),"",SUM('FIN1-SOURCE'!CI31,'FIN1-SOURCE'!CI46,'FIN1-SOURCE'!CI59))</f>
        <v/>
      </c>
      <c r="I2104" s="280" t="str">
        <f>IF(AND(OR(AND('FIN1-SOURCE'!CJ31="O",'FIN1-SOURCE'!CJ46="O",'FIN1-SOURCE'!CJ59="O"),AND('FIN1-SOURCE'!CJ31="K",'FIN1-SOURCE'!CJ46="K",'FIN1-SOURCE'!CJ59="K")),SUM('FIN1-SOURCE'!CI31,'FIN1-SOURCE'!CI46,'FIN1-SOURCE'!CI59)=0,ISNUMBER('FIN1-SOURCE'!CI71)),"",IF(OR('FIN1-SOURCE'!CJ31="O",'FIN1-SOURCE'!CJ46="O",'FIN1-SOURCE'!CJ59="O"),"O",IF(AND('FIN1-SOURCE'!CJ31='FIN1-SOURCE'!CJ46,'FIN1-SOURCE'!CJ46='FIN1-SOURCE'!CJ59,OR('FIN1-SOURCE'!CJ31="K",'FIN1-SOURCE'!CJ31="W",'FIN1-SOURCE'!CJ31="M")), UPPER('FIN1-SOURCE'!CJ31),"")))</f>
        <v/>
      </c>
      <c r="J2104" s="281" t="s">
        <v>711</v>
      </c>
      <c r="K2104" s="280" t="str">
        <f>IF(AND(ISBLANK('FIN1-SOURCE'!CI71),$L$2104&lt;&gt;"M"),"",'FIN1-SOURCE'!CI71)</f>
        <v/>
      </c>
      <c r="L2104" s="280" t="str">
        <f>IF(ISBLANK('FIN1-SOURCE'!CJ71),"",'FIN1-SOURCE'!CJ71)</f>
        <v/>
      </c>
      <c r="M2104" s="257" t="str">
        <f t="shared" si="34"/>
        <v>OK</v>
      </c>
      <c r="N2104" s="15"/>
    </row>
    <row r="2105" spans="1:14" ht="45" x14ac:dyDescent="0.25">
      <c r="A2105" s="257" t="s">
        <v>834</v>
      </c>
      <c r="B2105" s="257" t="s">
        <v>4606</v>
      </c>
      <c r="C2105" s="257" t="s">
        <v>688</v>
      </c>
      <c r="D2105" s="277" t="s">
        <v>4607</v>
      </c>
      <c r="E2105" s="278" t="s">
        <v>711</v>
      </c>
      <c r="F2105" s="279" t="s">
        <v>688</v>
      </c>
      <c r="G2105" s="277" t="s">
        <v>4608</v>
      </c>
      <c r="H2105" s="280" t="str">
        <f>IF(OR(AND('FIN1-SOURCE'!CI32="",'FIN1-SOURCE'!CJ32=""),AND('FIN1-SOURCE'!CI47="",'FIN1-SOURCE'!CJ47=""),AND('FIN1-SOURCE'!CI60="",'FIN1-SOURCE'!CJ60=""),AND('FIN1-SOURCE'!CJ32="K",'FIN1-SOURCE'!CJ47="K",'FIN1-SOURCE'!CJ60="K"),OR('FIN1-SOURCE'!CJ32="O",'FIN1-SOURCE'!CJ47="O",'FIN1-SOURCE'!CJ60="O")),"",SUM('FIN1-SOURCE'!CI32,'FIN1-SOURCE'!CI47,'FIN1-SOURCE'!CI60))</f>
        <v/>
      </c>
      <c r="I2105" s="280" t="str">
        <f>IF(AND(OR(AND('FIN1-SOURCE'!CJ32="O",'FIN1-SOURCE'!CJ47="O",'FIN1-SOURCE'!CJ60="O"),AND('FIN1-SOURCE'!CJ32="K",'FIN1-SOURCE'!CJ47="K",'FIN1-SOURCE'!CJ60="K")),SUM('FIN1-SOURCE'!CI32,'FIN1-SOURCE'!CI47,'FIN1-SOURCE'!CI60)=0,ISNUMBER('FIN1-SOURCE'!CI72)),"",IF(OR('FIN1-SOURCE'!CJ32="O",'FIN1-SOURCE'!CJ47="O",'FIN1-SOURCE'!CJ60="O"),"O",IF(AND('FIN1-SOURCE'!CJ32='FIN1-SOURCE'!CJ47,'FIN1-SOURCE'!CJ47='FIN1-SOURCE'!CJ60,OR('FIN1-SOURCE'!CJ32="K",'FIN1-SOURCE'!CJ32="W",'FIN1-SOURCE'!CJ32="M")), UPPER('FIN1-SOURCE'!CJ32),"")))</f>
        <v/>
      </c>
      <c r="J2105" s="281" t="s">
        <v>711</v>
      </c>
      <c r="K2105" s="280" t="str">
        <f>IF(AND(ISBLANK('FIN1-SOURCE'!CI72),$L$2105&lt;&gt;"M"),"",'FIN1-SOURCE'!CI72)</f>
        <v/>
      </c>
      <c r="L2105" s="280" t="str">
        <f>IF(ISBLANK('FIN1-SOURCE'!CJ72),"",'FIN1-SOURCE'!CJ72)</f>
        <v/>
      </c>
      <c r="M2105" s="257" t="str">
        <f t="shared" si="34"/>
        <v>OK</v>
      </c>
      <c r="N2105" s="15"/>
    </row>
    <row r="2106" spans="1:14" ht="45" x14ac:dyDescent="0.25">
      <c r="A2106" s="257" t="s">
        <v>834</v>
      </c>
      <c r="B2106" s="257" t="s">
        <v>4609</v>
      </c>
      <c r="C2106" s="257" t="s">
        <v>688</v>
      </c>
      <c r="D2106" s="277" t="s">
        <v>4610</v>
      </c>
      <c r="E2106" s="278" t="s">
        <v>711</v>
      </c>
      <c r="F2106" s="279" t="s">
        <v>688</v>
      </c>
      <c r="G2106" s="277" t="s">
        <v>4611</v>
      </c>
      <c r="H2106" s="280" t="str">
        <f>IF(OR(AND('FIN1-SOURCE'!CI33="",'FIN1-SOURCE'!CJ33=""),AND('FIN1-SOURCE'!CI48="",'FIN1-SOURCE'!CJ48=""),AND('FIN1-SOURCE'!CI61="",'FIN1-SOURCE'!CJ61=""),AND('FIN1-SOURCE'!CJ33="K",'FIN1-SOURCE'!CJ48="K",'FIN1-SOURCE'!CJ61="K"),OR('FIN1-SOURCE'!CJ33="O",'FIN1-SOURCE'!CJ48="O",'FIN1-SOURCE'!CJ61="O")),"",SUM('FIN1-SOURCE'!CI33,'FIN1-SOURCE'!CI48,'FIN1-SOURCE'!CI61))</f>
        <v/>
      </c>
      <c r="I2106" s="280" t="str">
        <f>IF(AND(OR(AND('FIN1-SOURCE'!CJ33="O",'FIN1-SOURCE'!CJ48="O",'FIN1-SOURCE'!CJ61="O"),AND('FIN1-SOURCE'!CJ33="K",'FIN1-SOURCE'!CJ48="K",'FIN1-SOURCE'!CJ61="K")),SUM('FIN1-SOURCE'!CI33,'FIN1-SOURCE'!CI48,'FIN1-SOURCE'!CI61)=0,ISNUMBER('FIN1-SOURCE'!CI73)),"",IF(OR('FIN1-SOURCE'!CJ33="O",'FIN1-SOURCE'!CJ48="O",'FIN1-SOURCE'!CJ61="O"),"O",IF(AND('FIN1-SOURCE'!CJ33='FIN1-SOURCE'!CJ48,'FIN1-SOURCE'!CJ48='FIN1-SOURCE'!CJ61,OR('FIN1-SOURCE'!CJ33="K",'FIN1-SOURCE'!CJ33="W",'FIN1-SOURCE'!CJ33="M")), UPPER('FIN1-SOURCE'!CJ33),"")))</f>
        <v/>
      </c>
      <c r="J2106" s="281" t="s">
        <v>711</v>
      </c>
      <c r="K2106" s="280" t="str">
        <f>IF(AND(ISBLANK('FIN1-SOURCE'!CI73),$L$2106&lt;&gt;"M"),"",'FIN1-SOURCE'!CI73)</f>
        <v/>
      </c>
      <c r="L2106" s="280" t="str">
        <f>IF(ISBLANK('FIN1-SOURCE'!CJ73),"",'FIN1-SOURCE'!CJ73)</f>
        <v/>
      </c>
      <c r="M2106" s="257" t="str">
        <f t="shared" si="34"/>
        <v>OK</v>
      </c>
      <c r="N2106" s="15"/>
    </row>
    <row r="2107" spans="1:14" ht="45" x14ac:dyDescent="0.25">
      <c r="A2107" s="257" t="s">
        <v>834</v>
      </c>
      <c r="B2107" s="257" t="s">
        <v>4612</v>
      </c>
      <c r="C2107" s="257" t="s">
        <v>688</v>
      </c>
      <c r="D2107" s="277" t="s">
        <v>4613</v>
      </c>
      <c r="E2107" s="278" t="s">
        <v>711</v>
      </c>
      <c r="F2107" s="279" t="s">
        <v>688</v>
      </c>
      <c r="G2107" s="277" t="s">
        <v>4614</v>
      </c>
      <c r="H2107" s="280" t="str">
        <f>IF(OR(AND('FIN1-SOURCE'!CI34="",'FIN1-SOURCE'!CJ34=""),AND('FIN1-SOURCE'!CI49="",'FIN1-SOURCE'!CJ49=""),AND('FIN1-SOURCE'!CI62="",'FIN1-SOURCE'!CJ62=""),AND('FIN1-SOURCE'!CJ34="K",'FIN1-SOURCE'!CJ49="K",'FIN1-SOURCE'!CJ62="K"),OR('FIN1-SOURCE'!CJ34="O",'FIN1-SOURCE'!CJ49="O",'FIN1-SOURCE'!CJ62="O")),"",SUM('FIN1-SOURCE'!CI34,'FIN1-SOURCE'!CI49,'FIN1-SOURCE'!CI62))</f>
        <v/>
      </c>
      <c r="I2107" s="280" t="str">
        <f>IF(AND(OR(AND('FIN1-SOURCE'!CJ34="O",'FIN1-SOURCE'!CJ49="O",'FIN1-SOURCE'!CJ62="O"),AND('FIN1-SOURCE'!CJ34="K",'FIN1-SOURCE'!CJ49="K",'FIN1-SOURCE'!CJ62="K")),SUM('FIN1-SOURCE'!CI34,'FIN1-SOURCE'!CI49,'FIN1-SOURCE'!CI62)=0,ISNUMBER('FIN1-SOURCE'!CI74)),"",IF(OR('FIN1-SOURCE'!CJ34="O",'FIN1-SOURCE'!CJ49="O",'FIN1-SOURCE'!CJ62="O"),"O",IF(AND('FIN1-SOURCE'!CJ34='FIN1-SOURCE'!CJ49,'FIN1-SOURCE'!CJ49='FIN1-SOURCE'!CJ62,OR('FIN1-SOURCE'!CJ34="K",'FIN1-SOURCE'!CJ34="W",'FIN1-SOURCE'!CJ34="M")), UPPER('FIN1-SOURCE'!CJ34),"")))</f>
        <v/>
      </c>
      <c r="J2107" s="281" t="s">
        <v>711</v>
      </c>
      <c r="K2107" s="280" t="str">
        <f>IF(AND(ISBLANK('FIN1-SOURCE'!CI74),$L$2107&lt;&gt;"M"),"",'FIN1-SOURCE'!CI74)</f>
        <v/>
      </c>
      <c r="L2107" s="280" t="str">
        <f>IF(ISBLANK('FIN1-SOURCE'!CJ74),"",'FIN1-SOURCE'!CJ74)</f>
        <v/>
      </c>
      <c r="M2107" s="257" t="str">
        <f t="shared" si="34"/>
        <v>OK</v>
      </c>
      <c r="N2107" s="15"/>
    </row>
    <row r="2108" spans="1:14" ht="45" x14ac:dyDescent="0.25">
      <c r="A2108" s="257" t="s">
        <v>834</v>
      </c>
      <c r="B2108" s="257" t="s">
        <v>4615</v>
      </c>
      <c r="C2108" s="257" t="s">
        <v>688</v>
      </c>
      <c r="D2108" s="277" t="s">
        <v>4616</v>
      </c>
      <c r="E2108" s="278" t="s">
        <v>711</v>
      </c>
      <c r="F2108" s="279" t="s">
        <v>688</v>
      </c>
      <c r="G2108" s="277" t="s">
        <v>4617</v>
      </c>
      <c r="H2108" s="280" t="str">
        <f>IF(OR(AND('FIN1-SOURCE'!CI35="",'FIN1-SOURCE'!CJ35=""),AND('FIN1-SOURCE'!CI50="",'FIN1-SOURCE'!CJ50=""),AND('FIN1-SOURCE'!CI63="",'FIN1-SOURCE'!CJ63=""),AND('FIN1-SOURCE'!CJ35="K",'FIN1-SOURCE'!CJ50="K",'FIN1-SOURCE'!CJ63="K"),OR('FIN1-SOURCE'!CJ35="O",'FIN1-SOURCE'!CJ50="O",'FIN1-SOURCE'!CJ63="O")),"",SUM('FIN1-SOURCE'!CI35,'FIN1-SOURCE'!CI50,'FIN1-SOURCE'!CI63))</f>
        <v/>
      </c>
      <c r="I2108" s="280" t="str">
        <f>IF(AND(OR(AND('FIN1-SOURCE'!CJ35="O",'FIN1-SOURCE'!CJ50="O",'FIN1-SOURCE'!CJ63="O"),AND('FIN1-SOURCE'!CJ35="K",'FIN1-SOURCE'!CJ50="K",'FIN1-SOURCE'!CJ63="K")),SUM('FIN1-SOURCE'!CI35,'FIN1-SOURCE'!CI50,'FIN1-SOURCE'!CI63)=0,ISNUMBER('FIN1-SOURCE'!CI75)),"",IF(OR('FIN1-SOURCE'!CJ35="O",'FIN1-SOURCE'!CJ50="O",'FIN1-SOURCE'!CJ63="O"),"O",IF(AND('FIN1-SOURCE'!CJ35='FIN1-SOURCE'!CJ50,'FIN1-SOURCE'!CJ50='FIN1-SOURCE'!CJ63,OR('FIN1-SOURCE'!CJ35="K",'FIN1-SOURCE'!CJ35="W",'FIN1-SOURCE'!CJ35="M")), UPPER('FIN1-SOURCE'!CJ35),"")))</f>
        <v/>
      </c>
      <c r="J2108" s="281" t="s">
        <v>711</v>
      </c>
      <c r="K2108" s="280" t="str">
        <f>IF(AND(ISBLANK('FIN1-SOURCE'!CI75),$L$2108&lt;&gt;"M"),"",'FIN1-SOURCE'!CI75)</f>
        <v/>
      </c>
      <c r="L2108" s="280" t="str">
        <f>IF(ISBLANK('FIN1-SOURCE'!CJ75),"",'FIN1-SOURCE'!CJ75)</f>
        <v/>
      </c>
      <c r="M2108" s="257" t="str">
        <f t="shared" si="34"/>
        <v>OK</v>
      </c>
      <c r="N2108" s="15"/>
    </row>
    <row r="2109" spans="1:14" ht="45" x14ac:dyDescent="0.25">
      <c r="A2109" s="257" t="s">
        <v>834</v>
      </c>
      <c r="B2109" s="257" t="s">
        <v>4618</v>
      </c>
      <c r="C2109" s="257" t="s">
        <v>688</v>
      </c>
      <c r="D2109" s="277" t="s">
        <v>4619</v>
      </c>
      <c r="E2109" s="278" t="s">
        <v>711</v>
      </c>
      <c r="F2109" s="279" t="s">
        <v>688</v>
      </c>
      <c r="G2109" s="277" t="s">
        <v>4620</v>
      </c>
      <c r="H2109" s="280" t="str">
        <f>IF(OR(AND('FIN1-SOURCE'!CI36="",'FIN1-SOURCE'!CJ36=""),AND('FIN1-SOURCE'!CI51="",'FIN1-SOURCE'!CJ51=""),AND('FIN1-SOURCE'!CI64="",'FIN1-SOURCE'!CJ64=""),AND('FIN1-SOURCE'!CJ36="K",'FIN1-SOURCE'!CJ51="K",'FIN1-SOURCE'!CJ64="K"),OR('FIN1-SOURCE'!CJ36="O",'FIN1-SOURCE'!CJ51="O",'FIN1-SOURCE'!CJ64="O")),"",SUM('FIN1-SOURCE'!CI36,'FIN1-SOURCE'!CI51,'FIN1-SOURCE'!CI64))</f>
        <v/>
      </c>
      <c r="I2109" s="280" t="str">
        <f>IF(AND(OR(AND('FIN1-SOURCE'!CJ36="O",'FIN1-SOURCE'!CJ51="O",'FIN1-SOURCE'!CJ64="O"),AND('FIN1-SOURCE'!CJ36="K",'FIN1-SOURCE'!CJ51="K",'FIN1-SOURCE'!CJ64="K")),SUM('FIN1-SOURCE'!CI36,'FIN1-SOURCE'!CI51,'FIN1-SOURCE'!CI64)=0,ISNUMBER('FIN1-SOURCE'!CI76)),"",IF(OR('FIN1-SOURCE'!CJ36="O",'FIN1-SOURCE'!CJ51="O",'FIN1-SOURCE'!CJ64="O"),"O",IF(AND('FIN1-SOURCE'!CJ36='FIN1-SOURCE'!CJ51,'FIN1-SOURCE'!CJ51='FIN1-SOURCE'!CJ64,OR('FIN1-SOURCE'!CJ36="K",'FIN1-SOURCE'!CJ36="W",'FIN1-SOURCE'!CJ36="M")), UPPER('FIN1-SOURCE'!CJ36),"")))</f>
        <v/>
      </c>
      <c r="J2109" s="281" t="s">
        <v>711</v>
      </c>
      <c r="K2109" s="280" t="str">
        <f>IF(AND(ISBLANK('FIN1-SOURCE'!CI76),$L$2109&lt;&gt;"M"),"",'FIN1-SOURCE'!CI76)</f>
        <v/>
      </c>
      <c r="L2109" s="280" t="str">
        <f>IF(ISBLANK('FIN1-SOURCE'!CJ76),"",'FIN1-SOURCE'!CJ76)</f>
        <v/>
      </c>
      <c r="M2109" s="257" t="str">
        <f t="shared" si="34"/>
        <v>OK</v>
      </c>
      <c r="N2109" s="15"/>
    </row>
    <row r="2110" spans="1:14" ht="45" x14ac:dyDescent="0.25">
      <c r="A2110" s="257" t="s">
        <v>834</v>
      </c>
      <c r="B2110" s="257" t="s">
        <v>4621</v>
      </c>
      <c r="C2110" s="257" t="s">
        <v>688</v>
      </c>
      <c r="D2110" s="277" t="s">
        <v>4622</v>
      </c>
      <c r="E2110" s="278" t="s">
        <v>711</v>
      </c>
      <c r="F2110" s="279" t="s">
        <v>688</v>
      </c>
      <c r="G2110" s="277" t="s">
        <v>4623</v>
      </c>
      <c r="H2110" s="280" t="str">
        <f>IF(OR(AND('FIN1-SOURCE'!CI40="",'FIN1-SOURCE'!CJ40=""),AND('FIN1-SOURCE'!CI53="",'FIN1-SOURCE'!CJ53=""),AND('FIN1-SOURCE'!CI65="",'FIN1-SOURCE'!CJ65=""),AND('FIN1-SOURCE'!CJ40="K",'FIN1-SOURCE'!CJ53="K",'FIN1-SOURCE'!CJ65="K"),OR('FIN1-SOURCE'!CJ40="O",'FIN1-SOURCE'!CJ53="O",'FIN1-SOURCE'!CJ65="O")),"",SUM('FIN1-SOURCE'!CI40,'FIN1-SOURCE'!CI53,'FIN1-SOURCE'!CI65))</f>
        <v/>
      </c>
      <c r="I2110" s="280" t="str">
        <f>IF(AND(OR(AND('FIN1-SOURCE'!CJ40="O",'FIN1-SOURCE'!CJ53="O",'FIN1-SOURCE'!CJ65="O"),AND('FIN1-SOURCE'!CJ40="K",'FIN1-SOURCE'!CJ53="K",'FIN1-SOURCE'!CJ65="K")),SUM('FIN1-SOURCE'!CI40,'FIN1-SOURCE'!CI53,'FIN1-SOURCE'!CI65)=0,ISNUMBER('FIN1-SOURCE'!CI79)),"",IF(OR('FIN1-SOURCE'!CJ40="O",'FIN1-SOURCE'!CJ53="O",'FIN1-SOURCE'!CJ65="O"),"O",IF(AND('FIN1-SOURCE'!CJ40='FIN1-SOURCE'!CJ53,'FIN1-SOURCE'!CJ53='FIN1-SOURCE'!CJ65,OR('FIN1-SOURCE'!CJ40="K",'FIN1-SOURCE'!CJ40="W",'FIN1-SOURCE'!CJ40="M")), UPPER('FIN1-SOURCE'!CJ40),"")))</f>
        <v/>
      </c>
      <c r="J2110" s="281" t="s">
        <v>711</v>
      </c>
      <c r="K2110" s="280" t="str">
        <f>IF(AND(ISBLANK('FIN1-SOURCE'!CI79),$L$2110&lt;&gt;"M"),"",'FIN1-SOURCE'!CI79)</f>
        <v/>
      </c>
      <c r="L2110" s="280" t="str">
        <f>IF(ISBLANK('FIN1-SOURCE'!CJ79),"",'FIN1-SOURCE'!CJ79)</f>
        <v/>
      </c>
      <c r="M2110" s="257" t="str">
        <f t="shared" si="34"/>
        <v>OK</v>
      </c>
      <c r="N2110" s="15"/>
    </row>
    <row r="2111" spans="1:14" ht="45" x14ac:dyDescent="0.25">
      <c r="A2111" s="257" t="s">
        <v>834</v>
      </c>
      <c r="B2111" s="257" t="s">
        <v>4624</v>
      </c>
      <c r="C2111" s="257" t="s">
        <v>688</v>
      </c>
      <c r="D2111" s="277" t="s">
        <v>4625</v>
      </c>
      <c r="E2111" s="278" t="s">
        <v>711</v>
      </c>
      <c r="F2111" s="279" t="s">
        <v>688</v>
      </c>
      <c r="G2111" s="277" t="s">
        <v>4626</v>
      </c>
      <c r="H2111" s="280" t="str">
        <f>IF(OR(AND('FIN1-SOURCE'!CI41="",'FIN1-SOURCE'!CJ41=""),AND('FIN1-SOURCE'!CI54="",'FIN1-SOURCE'!CJ54=""),AND('FIN1-SOURCE'!CI66="",'FIN1-SOURCE'!CJ66=""),AND('FIN1-SOURCE'!CJ41="K",'FIN1-SOURCE'!CJ54="K",'FIN1-SOURCE'!CJ66="K"),OR('FIN1-SOURCE'!CJ41="O",'FIN1-SOURCE'!CJ54="O",'FIN1-SOURCE'!CJ66="O")),"",SUM('FIN1-SOURCE'!CI41,'FIN1-SOURCE'!CI54,'FIN1-SOURCE'!CI66))</f>
        <v/>
      </c>
      <c r="I2111" s="280" t="str">
        <f>IF(AND(OR(AND('FIN1-SOURCE'!CJ41="O",'FIN1-SOURCE'!CJ54="O",'FIN1-SOURCE'!CJ66="O"),AND('FIN1-SOURCE'!CJ41="K",'FIN1-SOURCE'!CJ54="K",'FIN1-SOURCE'!CJ66="K")),SUM('FIN1-SOURCE'!CI41,'FIN1-SOURCE'!CI54,'FIN1-SOURCE'!CI66)=0,ISNUMBER('FIN1-SOURCE'!CI81)),"",IF(OR('FIN1-SOURCE'!CJ41="O",'FIN1-SOURCE'!CJ54="O",'FIN1-SOURCE'!CJ66="O"),"O",IF(AND('FIN1-SOURCE'!CJ41='FIN1-SOURCE'!CJ54,'FIN1-SOURCE'!CJ54='FIN1-SOURCE'!CJ66,OR('FIN1-SOURCE'!CJ41="K",'FIN1-SOURCE'!CJ41="W",'FIN1-SOURCE'!CJ41="M")), UPPER('FIN1-SOURCE'!CJ41),"")))</f>
        <v/>
      </c>
      <c r="J2111" s="281" t="s">
        <v>711</v>
      </c>
      <c r="K2111" s="280" t="str">
        <f>IF(AND(ISBLANK('FIN1-SOURCE'!CI81),$L$2111&lt;&gt;"M"),"",'FIN1-SOURCE'!CI81)</f>
        <v/>
      </c>
      <c r="L2111" s="280" t="str">
        <f>IF(ISBLANK('FIN1-SOURCE'!CJ81),"",'FIN1-SOURCE'!CJ81)</f>
        <v/>
      </c>
      <c r="M2111" s="257" t="str">
        <f t="shared" si="34"/>
        <v>OK</v>
      </c>
      <c r="N2111" s="15"/>
    </row>
    <row r="2112" spans="1:14" ht="45" x14ac:dyDescent="0.25">
      <c r="A2112" s="257" t="s">
        <v>834</v>
      </c>
      <c r="B2112" s="257" t="s">
        <v>8521</v>
      </c>
      <c r="C2112" s="257" t="s">
        <v>688</v>
      </c>
      <c r="D2112" s="277" t="s">
        <v>4627</v>
      </c>
      <c r="E2112" s="278" t="s">
        <v>711</v>
      </c>
      <c r="F2112" s="279" t="s">
        <v>688</v>
      </c>
      <c r="G2112" s="277" t="s">
        <v>4630</v>
      </c>
      <c r="H2112" s="280" t="str">
        <f>IF(OR(AND('FIN1-SOURCE'!CI42="",'FIN1-SOURCE'!CJ42=""),AND('FIN1-SOURCE'!CI55="",'FIN1-SOURCE'!CJ55=""),AND('FIN1-SOURCE'!CI67="",'FIN1-SOURCE'!CJ67=""),AND('FIN1-SOURCE'!CJ42="K",'FIN1-SOURCE'!CJ55="K",'FIN1-SOURCE'!CJ67="K"),OR('FIN1-SOURCE'!CJ42="O",'FIN1-SOURCE'!CJ55="O",'FIN1-SOURCE'!CJ67="O")),"",SUM('FIN1-SOURCE'!CI42,'FIN1-SOURCE'!CI55,'FIN1-SOURCE'!CI67))</f>
        <v/>
      </c>
      <c r="I2112" s="280" t="str">
        <f>IF(AND(OR(AND('FIN1-SOURCE'!CJ42="O",'FIN1-SOURCE'!CJ55="O",'FIN1-SOURCE'!CJ67="O"),AND('FIN1-SOURCE'!CJ42="K",'FIN1-SOURCE'!CJ55="K",'FIN1-SOURCE'!CJ67="K")),SUM('FIN1-SOURCE'!CI42,'FIN1-SOURCE'!CI55,'FIN1-SOURCE'!CI67)=0,ISNUMBER('FIN1-SOURCE'!CI83)),"",IF(OR('FIN1-SOURCE'!CJ42="O",'FIN1-SOURCE'!CJ55="O",'FIN1-SOURCE'!CJ67="O"),"O",IF(AND('FIN1-SOURCE'!CJ42='FIN1-SOURCE'!CJ55,'FIN1-SOURCE'!CJ55='FIN1-SOURCE'!CJ67,OR('FIN1-SOURCE'!CJ42="K",'FIN1-SOURCE'!CJ42="W",'FIN1-SOURCE'!CJ42="M")), UPPER('FIN1-SOURCE'!CJ42),"")))</f>
        <v/>
      </c>
      <c r="J2112" s="281" t="s">
        <v>711</v>
      </c>
      <c r="K2112" s="280" t="str">
        <f>IF(AND(ISBLANK('FIN1-SOURCE'!CI83),$L$2112&lt;&gt;"M"),"",'FIN1-SOURCE'!CI83)</f>
        <v/>
      </c>
      <c r="L2112" s="280" t="str">
        <f>IF(ISBLANK('FIN1-SOURCE'!CJ83),"",'FIN1-SOURCE'!CJ83)</f>
        <v/>
      </c>
      <c r="M2112" s="257" t="str">
        <f t="shared" si="34"/>
        <v>OK</v>
      </c>
      <c r="N2112" s="15"/>
    </row>
    <row r="2113" spans="1:14" ht="45" x14ac:dyDescent="0.25">
      <c r="A2113" s="257" t="s">
        <v>834</v>
      </c>
      <c r="B2113" s="257" t="s">
        <v>8522</v>
      </c>
      <c r="C2113" s="257" t="s">
        <v>688</v>
      </c>
      <c r="D2113" s="277" t="s">
        <v>4629</v>
      </c>
      <c r="E2113" s="278" t="s">
        <v>711</v>
      </c>
      <c r="F2113" s="279" t="s">
        <v>688</v>
      </c>
      <c r="G2113" s="277" t="s">
        <v>4632</v>
      </c>
      <c r="H2113" s="280" t="str">
        <f>IF(OR(AND('FIN1-SOURCE'!CI43="",'FIN1-SOURCE'!CJ43=""),AND('FIN1-SOURCE'!CI56="",'FIN1-SOURCE'!CJ56=""),AND('FIN1-SOURCE'!CI68="",'FIN1-SOURCE'!CJ68=""),AND('FIN1-SOURCE'!CJ43="K",'FIN1-SOURCE'!CJ56="K",'FIN1-SOURCE'!CJ68="K"),OR('FIN1-SOURCE'!CJ43="O",'FIN1-SOURCE'!CJ56="O",'FIN1-SOURCE'!CJ68="O")),"",SUM('FIN1-SOURCE'!CI43,'FIN1-SOURCE'!CI56,'FIN1-SOURCE'!CI68))</f>
        <v/>
      </c>
      <c r="I2113" s="280" t="str">
        <f>IF(AND(OR(AND('FIN1-SOURCE'!CJ43="O",'FIN1-SOURCE'!CJ56="O",'FIN1-SOURCE'!CJ68="O"),AND('FIN1-SOURCE'!CJ43="K",'FIN1-SOURCE'!CJ56="K",'FIN1-SOURCE'!CJ68="K")),SUM('FIN1-SOURCE'!CI43,'FIN1-SOURCE'!CI56,'FIN1-SOURCE'!CI68)=0,ISNUMBER('FIN1-SOURCE'!CI84)),"",IF(OR('FIN1-SOURCE'!CJ43="O",'FIN1-SOURCE'!CJ56="O",'FIN1-SOURCE'!CJ68="O"),"O",IF(AND('FIN1-SOURCE'!CJ43='FIN1-SOURCE'!CJ56,'FIN1-SOURCE'!CJ56='FIN1-SOURCE'!CJ68,OR('FIN1-SOURCE'!CJ43="K",'FIN1-SOURCE'!CJ43="W",'FIN1-SOURCE'!CJ43="M")), UPPER('FIN1-SOURCE'!CJ43),"")))</f>
        <v/>
      </c>
      <c r="J2113" s="281" t="s">
        <v>711</v>
      </c>
      <c r="K2113" s="280" t="str">
        <f>IF(AND(ISBLANK('FIN1-SOURCE'!CI84),$L$2113&lt;&gt;"M"),"",'FIN1-SOURCE'!CI84)</f>
        <v/>
      </c>
      <c r="L2113" s="280" t="str">
        <f>IF(ISBLANK('FIN1-SOURCE'!CJ84),"",'FIN1-SOURCE'!CJ84)</f>
        <v/>
      </c>
      <c r="M2113" s="257" t="str">
        <f t="shared" si="34"/>
        <v>OK</v>
      </c>
      <c r="N2113" s="15"/>
    </row>
    <row r="2114" spans="1:14" ht="45" x14ac:dyDescent="0.25">
      <c r="A2114" s="257" t="s">
        <v>834</v>
      </c>
      <c r="B2114" s="257" t="s">
        <v>8523</v>
      </c>
      <c r="C2114" s="257" t="s">
        <v>688</v>
      </c>
      <c r="D2114" s="277" t="s">
        <v>4631</v>
      </c>
      <c r="E2114" s="278" t="s">
        <v>711</v>
      </c>
      <c r="F2114" s="279" t="s">
        <v>688</v>
      </c>
      <c r="G2114" s="277" t="s">
        <v>4633</v>
      </c>
      <c r="H2114" s="280" t="str">
        <f>IF(OR(AND('FIN1-SOURCE'!CI44="",'FIN1-SOURCE'!CJ44=""),AND('FIN1-SOURCE'!CI57="",'FIN1-SOURCE'!CJ57=""),AND('FIN1-SOURCE'!CI69="",'FIN1-SOURCE'!CJ69=""),AND('FIN1-SOURCE'!CJ44="K",'FIN1-SOURCE'!CJ57="K",'FIN1-SOURCE'!CJ69="K"),OR('FIN1-SOURCE'!CJ44="O",'FIN1-SOURCE'!CJ57="O",'FIN1-SOURCE'!CJ69="O")),"",SUM('FIN1-SOURCE'!CI44,'FIN1-SOURCE'!CI57,'FIN1-SOURCE'!CI69))</f>
        <v/>
      </c>
      <c r="I2114" s="280" t="str">
        <f>IF(AND(OR(AND('FIN1-SOURCE'!CJ44="O",'FIN1-SOURCE'!CJ57="O",'FIN1-SOURCE'!CJ69="O"),AND('FIN1-SOURCE'!CJ44="K",'FIN1-SOURCE'!CJ57="K",'FIN1-SOURCE'!CJ69="K")),SUM('FIN1-SOURCE'!CI44,'FIN1-SOURCE'!CI57,'FIN1-SOURCE'!CI69)=0,ISNUMBER('FIN1-SOURCE'!CI85)),"",IF(OR('FIN1-SOURCE'!CJ44="O",'FIN1-SOURCE'!CJ57="O",'FIN1-SOURCE'!CJ69="O"),"O",IF(AND('FIN1-SOURCE'!CJ44='FIN1-SOURCE'!CJ57,'FIN1-SOURCE'!CJ57='FIN1-SOURCE'!CJ69,OR('FIN1-SOURCE'!CJ44="K",'FIN1-SOURCE'!CJ44="W",'FIN1-SOURCE'!CJ44="M")), UPPER('FIN1-SOURCE'!CJ44),"")))</f>
        <v/>
      </c>
      <c r="J2114" s="281" t="s">
        <v>711</v>
      </c>
      <c r="K2114" s="280" t="str">
        <f>IF(AND(ISBLANK('FIN1-SOURCE'!CI85),$L$2114&lt;&gt;"M"),"",'FIN1-SOURCE'!CI85)</f>
        <v/>
      </c>
      <c r="L2114" s="280" t="str">
        <f>IF(ISBLANK('FIN1-SOURCE'!CJ85),"",'FIN1-SOURCE'!CJ85)</f>
        <v/>
      </c>
      <c r="M2114" s="257" t="str">
        <f t="shared" si="34"/>
        <v>OK</v>
      </c>
      <c r="N2114" s="15"/>
    </row>
    <row r="2115" spans="1:14" ht="33.75" x14ac:dyDescent="0.25">
      <c r="A2115" s="257" t="s">
        <v>834</v>
      </c>
      <c r="B2115" s="257" t="s">
        <v>8524</v>
      </c>
      <c r="C2115" s="257" t="s">
        <v>688</v>
      </c>
      <c r="D2115" s="277" t="s">
        <v>8525</v>
      </c>
      <c r="E2115" s="278" t="s">
        <v>711</v>
      </c>
      <c r="F2115" s="279" t="s">
        <v>688</v>
      </c>
      <c r="G2115" s="277" t="s">
        <v>6668</v>
      </c>
      <c r="H2115" s="280" t="str">
        <f>IF(OR(AND('FIN1-SOURCE'!CI75="",'FIN1-SOURCE'!CJ75=""),AND('FIN1-SOURCE'!CI85="",'FIN1-SOURCE'!CJ85=""),AND('FIN1-SOURCE'!CJ75="K",'FIN1-SOURCE'!CJ85="K"),OR('FIN1-SOURCE'!CJ75="O",'FIN1-SOURCE'!CJ85="O")),"",SUM('FIN1-SOURCE'!CI75,'FIN1-SOURCE'!CI85))</f>
        <v/>
      </c>
      <c r="I2115" s="280" t="str">
        <f>IF(AND(OR(AND('FIN1-SOURCE'!CJ75="O",'FIN1-SOURCE'!CJ85="O"),AND('FIN1-SOURCE'!CJ75="K",'FIN1-SOURCE'!CJ85="K")),SUM('FIN1-SOURCE'!CI75,'FIN1-SOURCE'!CI85)=0,ISNUMBER('FIN1-SOURCE'!CI86)),"",IF(OR('FIN1-SOURCE'!CJ75="O",'FIN1-SOURCE'!CJ85="O"),"O",IF(AND('FIN1-SOURCE'!CJ75='FIN1-SOURCE'!CJ85,OR('FIN1-SOURCE'!CJ75="K",'FIN1-SOURCE'!CJ75="W",'FIN1-SOURCE'!CJ75="M")), UPPER('FIN1-SOURCE'!CJ75),"")))</f>
        <v/>
      </c>
      <c r="J2115" s="281" t="s">
        <v>711</v>
      </c>
      <c r="K2115" s="280" t="str">
        <f>IF(AND(ISBLANK('FIN1-SOURCE'!CI86),$L$2115&lt;&gt;"M"),"",'FIN1-SOURCE'!CI86)</f>
        <v/>
      </c>
      <c r="L2115" s="280" t="str">
        <f>IF(ISBLANK('FIN1-SOURCE'!CJ86),"",'FIN1-SOURCE'!CJ86)</f>
        <v/>
      </c>
      <c r="M2115" s="257" t="str">
        <f t="shared" si="34"/>
        <v>OK</v>
      </c>
      <c r="N2115" s="15"/>
    </row>
    <row r="2116" spans="1:14" ht="33.75" x14ac:dyDescent="0.25">
      <c r="A2116" s="257" t="s">
        <v>834</v>
      </c>
      <c r="B2116" s="257" t="s">
        <v>8526</v>
      </c>
      <c r="C2116" s="257" t="s">
        <v>688</v>
      </c>
      <c r="D2116" s="277" t="s">
        <v>8527</v>
      </c>
      <c r="E2116" s="278" t="s">
        <v>711</v>
      </c>
      <c r="F2116" s="279" t="s">
        <v>688</v>
      </c>
      <c r="G2116" s="277" t="s">
        <v>4635</v>
      </c>
      <c r="H2116" s="280" t="str">
        <f>IF(OR(AND('FIN1-SOURCE'!CI88="",'FIN1-SOURCE'!CJ88=""),AND('FIN1-SOURCE'!CI89="",'FIN1-SOURCE'!CJ89=""),AND('FIN1-SOURCE'!CJ88="K",'FIN1-SOURCE'!CJ89="K"),OR('FIN1-SOURCE'!CJ88="O",'FIN1-SOURCE'!CJ89="O")),"",SUM('FIN1-SOURCE'!CI88,'FIN1-SOURCE'!CI89))</f>
        <v/>
      </c>
      <c r="I2116" s="280" t="str">
        <f>IF(AND(OR(AND('FIN1-SOURCE'!CJ88="O",'FIN1-SOURCE'!CJ89="O"),AND('FIN1-SOURCE'!CJ88="K",'FIN1-SOURCE'!CJ89="K")),SUM('FIN1-SOURCE'!CI88,'FIN1-SOURCE'!CI89)=0,ISNUMBER('FIN1-SOURCE'!CI90)),"",IF(OR('FIN1-SOURCE'!CJ88="O",'FIN1-SOURCE'!CJ89="O"),"O",IF(AND('FIN1-SOURCE'!CJ88='FIN1-SOURCE'!CJ89,OR('FIN1-SOURCE'!CJ88="K",'FIN1-SOURCE'!CJ88="W",'FIN1-SOURCE'!CJ88="M")), UPPER('FIN1-SOURCE'!CJ88),"")))</f>
        <v/>
      </c>
      <c r="J2116" s="281" t="s">
        <v>711</v>
      </c>
      <c r="K2116" s="280" t="str">
        <f>IF(AND(ISBLANK('FIN1-SOURCE'!CI90),$L$2116&lt;&gt;"M"),"",'FIN1-SOURCE'!CI90)</f>
        <v/>
      </c>
      <c r="L2116" s="280" t="str">
        <f>IF(ISBLANK('FIN1-SOURCE'!CJ90),"",'FIN1-SOURCE'!CJ90)</f>
        <v/>
      </c>
      <c r="M2116" s="257" t="str">
        <f t="shared" si="34"/>
        <v>OK</v>
      </c>
      <c r="N2116" s="15"/>
    </row>
    <row r="2117" spans="1:14" ht="33.75" x14ac:dyDescent="0.25">
      <c r="A2117" s="257" t="s">
        <v>834</v>
      </c>
      <c r="B2117" s="257" t="s">
        <v>8528</v>
      </c>
      <c r="C2117" s="257" t="s">
        <v>688</v>
      </c>
      <c r="D2117" s="277" t="s">
        <v>8529</v>
      </c>
      <c r="E2117" s="278" t="s">
        <v>711</v>
      </c>
      <c r="F2117" s="279" t="s">
        <v>688</v>
      </c>
      <c r="G2117" s="277" t="s">
        <v>7050</v>
      </c>
      <c r="H2117" s="280" t="str">
        <f>IF(OR(AND('FIN1-SOURCE'!CI87="",'FIN1-SOURCE'!CJ87=""),AND('FIN1-SOURCE'!CI90="",'FIN1-SOURCE'!CJ90=""),AND('FIN1-SOURCE'!CJ87="K",'FIN1-SOURCE'!CJ90="K"),OR('FIN1-SOURCE'!CJ87="O",'FIN1-SOURCE'!CJ90="O")),"",SUM('FIN1-SOURCE'!CI87,'FIN1-SOURCE'!CI90))</f>
        <v/>
      </c>
      <c r="I2117" s="280" t="str">
        <f>IF(AND(OR(AND('FIN1-SOURCE'!CJ87="O",'FIN1-SOURCE'!CJ90="O"),AND('FIN1-SOURCE'!CJ87="K",'FIN1-SOURCE'!CJ90="K")),SUM('FIN1-SOURCE'!CI87,'FIN1-SOURCE'!CI90)=0,ISNUMBER('FIN1-SOURCE'!CI91)),"",IF(OR('FIN1-SOURCE'!CJ87="O",'FIN1-SOURCE'!CJ90="O"),"O",IF(AND('FIN1-SOURCE'!CJ87='FIN1-SOURCE'!CJ90,OR('FIN1-SOURCE'!CJ87="K",'FIN1-SOURCE'!CJ87="W",'FIN1-SOURCE'!CJ87="M")), UPPER('FIN1-SOURCE'!CJ87),"")))</f>
        <v/>
      </c>
      <c r="J2117" s="281" t="s">
        <v>711</v>
      </c>
      <c r="K2117" s="280" t="str">
        <f>IF(AND(ISBLANK('FIN1-SOURCE'!CI91),$L$2117&lt;&gt;"M"),"",'FIN1-SOURCE'!CI91)</f>
        <v/>
      </c>
      <c r="L2117" s="280" t="str">
        <f>IF(ISBLANK('FIN1-SOURCE'!CJ91),"",'FIN1-SOURCE'!CJ91)</f>
        <v/>
      </c>
      <c r="M2117" s="257" t="str">
        <f t="shared" si="34"/>
        <v>OK</v>
      </c>
      <c r="N2117" s="15"/>
    </row>
    <row r="2118" spans="1:14" ht="45" x14ac:dyDescent="0.25">
      <c r="A2118" s="257" t="s">
        <v>834</v>
      </c>
      <c r="B2118" s="257" t="s">
        <v>8530</v>
      </c>
      <c r="C2118" s="257" t="s">
        <v>688</v>
      </c>
      <c r="D2118" s="277" t="s">
        <v>8531</v>
      </c>
      <c r="E2118" s="278" t="s">
        <v>711</v>
      </c>
      <c r="F2118" s="279" t="s">
        <v>688</v>
      </c>
      <c r="G2118" s="277" t="s">
        <v>4637</v>
      </c>
      <c r="H2118" s="280" t="str">
        <f>IF(OR(AND('FIN1-SOURCE'!CI93="",'FIN1-SOURCE'!CJ93=""),AND('FIN1-SOURCE'!CI94="",'FIN1-SOURCE'!CJ94=""),AND('FIN1-SOURCE'!CI95="",'FIN1-SOURCE'!CJ95=""),AND('FIN1-SOURCE'!CJ93="K",'FIN1-SOURCE'!CJ94="K",'FIN1-SOURCE'!CJ95="K"),OR('FIN1-SOURCE'!CJ93="O",'FIN1-SOURCE'!CJ94="O",'FIN1-SOURCE'!CJ95="O")),"",SUM('FIN1-SOURCE'!CI93,'FIN1-SOURCE'!CI94,'FIN1-SOURCE'!CI95))</f>
        <v/>
      </c>
      <c r="I2118" s="280" t="str">
        <f>IF(AND(OR(AND('FIN1-SOURCE'!CJ93="O",'FIN1-SOURCE'!CJ94="O",'FIN1-SOURCE'!CJ95="O"),AND('FIN1-SOURCE'!CJ93="K",'FIN1-SOURCE'!CJ94="K",'FIN1-SOURCE'!CJ95="K")),SUM('FIN1-SOURCE'!CI93,'FIN1-SOURCE'!CI94,'FIN1-SOURCE'!CI95)=0,ISNUMBER('FIN1-SOURCE'!CI96)),"",IF(OR('FIN1-SOURCE'!CJ93="O",'FIN1-SOURCE'!CJ94="O",'FIN1-SOURCE'!CJ95="O"),"O",IF(AND('FIN1-SOURCE'!CJ93='FIN1-SOURCE'!CJ94,'FIN1-SOURCE'!CJ94='FIN1-SOURCE'!CJ95,OR('FIN1-SOURCE'!CJ93="K",'FIN1-SOURCE'!CJ93="W",'FIN1-SOURCE'!CJ93="M")), UPPER('FIN1-SOURCE'!CJ93),"")))</f>
        <v/>
      </c>
      <c r="J2118" s="281" t="s">
        <v>711</v>
      </c>
      <c r="K2118" s="280" t="str">
        <f>IF(AND(ISBLANK('FIN1-SOURCE'!CI96),$L$2118&lt;&gt;"M"),"",'FIN1-SOURCE'!CI96)</f>
        <v/>
      </c>
      <c r="L2118" s="280" t="str">
        <f>IF(ISBLANK('FIN1-SOURCE'!CJ96),"",'FIN1-SOURCE'!CJ96)</f>
        <v/>
      </c>
      <c r="M2118" s="257" t="str">
        <f t="shared" si="34"/>
        <v>OK</v>
      </c>
      <c r="N2118" s="15"/>
    </row>
    <row r="2119" spans="1:14" ht="33.75" x14ac:dyDescent="0.25">
      <c r="A2119" s="257" t="s">
        <v>834</v>
      </c>
      <c r="B2119" s="257" t="s">
        <v>8532</v>
      </c>
      <c r="C2119" s="257" t="s">
        <v>688</v>
      </c>
      <c r="D2119" s="277" t="s">
        <v>8533</v>
      </c>
      <c r="E2119" s="278" t="s">
        <v>711</v>
      </c>
      <c r="F2119" s="279" t="s">
        <v>688</v>
      </c>
      <c r="G2119" s="277" t="s">
        <v>7060</v>
      </c>
      <c r="H2119" s="280" t="str">
        <f>IF(OR(AND('FIN1-SOURCE'!CI91="",'FIN1-SOURCE'!CJ91=""),AND('FIN1-SOURCE'!CI96="",'FIN1-SOURCE'!CJ96=""),AND('FIN1-SOURCE'!CJ91="K",'FIN1-SOURCE'!CJ96="K"),OR('FIN1-SOURCE'!CJ91="O",'FIN1-SOURCE'!CJ96="O")),"",SUM('FIN1-SOURCE'!CI91,'FIN1-SOURCE'!CI96))</f>
        <v/>
      </c>
      <c r="I2119" s="280" t="str">
        <f>IF(AND(OR(AND('FIN1-SOURCE'!CJ91="O",'FIN1-SOURCE'!CJ96="O"),AND('FIN1-SOURCE'!CJ91="K",'FIN1-SOURCE'!CJ96="K")),SUM('FIN1-SOURCE'!CI91,'FIN1-SOURCE'!CI96)=0,ISNUMBER('FIN1-SOURCE'!CI97)),"",IF(OR('FIN1-SOURCE'!CJ91="O",'FIN1-SOURCE'!CJ96="O"),"O",IF(AND('FIN1-SOURCE'!CJ91='FIN1-SOURCE'!CJ96,OR('FIN1-SOURCE'!CJ91="K",'FIN1-SOURCE'!CJ91="W",'FIN1-SOURCE'!CJ91="M")), UPPER('FIN1-SOURCE'!CJ91),"")))</f>
        <v/>
      </c>
      <c r="J2119" s="281" t="s">
        <v>711</v>
      </c>
      <c r="K2119" s="280" t="str">
        <f>IF(AND(ISBLANK('FIN1-SOURCE'!CI97),$L$2119&lt;&gt;"M"),"",'FIN1-SOURCE'!CI97)</f>
        <v/>
      </c>
      <c r="L2119" s="280" t="str">
        <f>IF(ISBLANK('FIN1-SOURCE'!CJ97),"",'FIN1-SOURCE'!CJ97)</f>
        <v/>
      </c>
      <c r="M2119" s="257" t="str">
        <f t="shared" si="34"/>
        <v>OK</v>
      </c>
      <c r="N2119" s="15"/>
    </row>
    <row r="2120" spans="1:14" ht="33.75" x14ac:dyDescent="0.25">
      <c r="A2120" s="257" t="s">
        <v>834</v>
      </c>
      <c r="B2120" s="257" t="s">
        <v>8534</v>
      </c>
      <c r="C2120" s="257" t="s">
        <v>688</v>
      </c>
      <c r="D2120" s="277" t="s">
        <v>8535</v>
      </c>
      <c r="E2120" s="278" t="s">
        <v>711</v>
      </c>
      <c r="F2120" s="279" t="s">
        <v>688</v>
      </c>
      <c r="G2120" s="277" t="s">
        <v>4639</v>
      </c>
      <c r="H2120" s="280" t="str">
        <f>IF(OR(AND('FIN1-SOURCE'!CI99="",'FIN1-SOURCE'!CJ99=""),AND('FIN1-SOURCE'!CI100="",'FIN1-SOURCE'!CJ100=""),AND('FIN1-SOURCE'!CJ99="K",'FIN1-SOURCE'!CJ100="K"),OR('FIN1-SOURCE'!CJ99="O",'FIN1-SOURCE'!CJ100="O")),"",SUM('FIN1-SOURCE'!CI99,'FIN1-SOURCE'!CI100))</f>
        <v/>
      </c>
      <c r="I2120" s="280" t="str">
        <f>IF(AND(OR(AND('FIN1-SOURCE'!CJ99="O",'FIN1-SOURCE'!CJ100="O"),AND('FIN1-SOURCE'!CJ99="K",'FIN1-SOURCE'!CJ100="K")),SUM('FIN1-SOURCE'!CI99,'FIN1-SOURCE'!CI100)=0,ISNUMBER('FIN1-SOURCE'!CI101)),"",IF(OR('FIN1-SOURCE'!CJ99="O",'FIN1-SOURCE'!CJ100="O"),"O",IF(AND('FIN1-SOURCE'!CJ99='FIN1-SOURCE'!CJ100,OR('FIN1-SOURCE'!CJ99="K",'FIN1-SOURCE'!CJ99="W",'FIN1-SOURCE'!CJ99="M")), UPPER('FIN1-SOURCE'!CJ99),"")))</f>
        <v/>
      </c>
      <c r="J2120" s="281" t="s">
        <v>711</v>
      </c>
      <c r="K2120" s="280" t="str">
        <f>IF(AND(ISBLANK('FIN1-SOURCE'!CI101),$L$2120&lt;&gt;"M"),"",'FIN1-SOURCE'!CI101)</f>
        <v/>
      </c>
      <c r="L2120" s="280" t="str">
        <f>IF(ISBLANK('FIN1-SOURCE'!CJ101),"",'FIN1-SOURCE'!CJ101)</f>
        <v/>
      </c>
      <c r="M2120" s="257" t="str">
        <f t="shared" si="34"/>
        <v>OK</v>
      </c>
      <c r="N2120" s="15"/>
    </row>
    <row r="2121" spans="1:14" ht="33.75" x14ac:dyDescent="0.25">
      <c r="A2121" s="257" t="s">
        <v>834</v>
      </c>
      <c r="B2121" s="257" t="s">
        <v>8536</v>
      </c>
      <c r="C2121" s="257" t="s">
        <v>688</v>
      </c>
      <c r="D2121" s="277" t="s">
        <v>8537</v>
      </c>
      <c r="E2121" s="278" t="s">
        <v>711</v>
      </c>
      <c r="F2121" s="279" t="s">
        <v>688</v>
      </c>
      <c r="G2121" s="277" t="s">
        <v>7068</v>
      </c>
      <c r="H2121" s="280" t="str">
        <f>IF(OR(AND('FIN1-SOURCE'!CI98="",'FIN1-SOURCE'!CJ98=""),AND('FIN1-SOURCE'!CI101="",'FIN1-SOURCE'!CJ101=""),AND('FIN1-SOURCE'!CJ98="K",'FIN1-SOURCE'!CJ101="K"),OR('FIN1-SOURCE'!CJ98="O",'FIN1-SOURCE'!CJ101="O")),"",SUM('FIN1-SOURCE'!CI98,'FIN1-SOURCE'!CI101))</f>
        <v/>
      </c>
      <c r="I2121" s="280" t="str">
        <f>IF(AND(OR(AND('FIN1-SOURCE'!CJ98="O",'FIN1-SOURCE'!CJ101="O"),AND('FIN1-SOURCE'!CJ98="K",'FIN1-SOURCE'!CJ101="K")),SUM('FIN1-SOURCE'!CI98,'FIN1-SOURCE'!CI101)=0,ISNUMBER('FIN1-SOURCE'!CI102)),"",IF(OR('FIN1-SOURCE'!CJ98="O",'FIN1-SOURCE'!CJ101="O"),"O",IF(AND('FIN1-SOURCE'!CJ98='FIN1-SOURCE'!CJ101,OR('FIN1-SOURCE'!CJ98="K",'FIN1-SOURCE'!CJ98="W",'FIN1-SOURCE'!CJ98="M")), UPPER('FIN1-SOURCE'!CJ98),"")))</f>
        <v/>
      </c>
      <c r="J2121" s="281" t="s">
        <v>711</v>
      </c>
      <c r="K2121" s="280" t="str">
        <f>IF(AND(ISBLANK('FIN1-SOURCE'!CI102),$L$2121&lt;&gt;"M"),"",'FIN1-SOURCE'!CI102)</f>
        <v/>
      </c>
      <c r="L2121" s="280" t="str">
        <f>IF(ISBLANK('FIN1-SOURCE'!CJ102),"",'FIN1-SOURCE'!CJ102)</f>
        <v/>
      </c>
      <c r="M2121" s="257" t="str">
        <f t="shared" si="34"/>
        <v>OK</v>
      </c>
      <c r="N2121" s="15"/>
    </row>
    <row r="2122" spans="1:14" ht="45" x14ac:dyDescent="0.25">
      <c r="A2122" s="257" t="s">
        <v>834</v>
      </c>
      <c r="B2122" s="257" t="s">
        <v>8538</v>
      </c>
      <c r="C2122" s="257" t="s">
        <v>688</v>
      </c>
      <c r="D2122" s="277" t="s">
        <v>8539</v>
      </c>
      <c r="E2122" s="278" t="s">
        <v>711</v>
      </c>
      <c r="F2122" s="279" t="s">
        <v>688</v>
      </c>
      <c r="G2122" s="277" t="s">
        <v>4641</v>
      </c>
      <c r="H2122" s="280" t="str">
        <f>IF(OR(AND('FIN1-SOURCE'!CI104="",'FIN1-SOURCE'!CJ104=""),AND('FIN1-SOURCE'!CI105="",'FIN1-SOURCE'!CJ105=""),AND('FIN1-SOURCE'!CI106="",'FIN1-SOURCE'!CJ106=""),AND('FIN1-SOURCE'!CJ104="K",'FIN1-SOURCE'!CJ105="K",'FIN1-SOURCE'!CJ106="K"),OR('FIN1-SOURCE'!CJ104="O",'FIN1-SOURCE'!CJ105="O",'FIN1-SOURCE'!CJ106="O")),"",SUM('FIN1-SOURCE'!CI104,'FIN1-SOURCE'!CI105,'FIN1-SOURCE'!CI106))</f>
        <v/>
      </c>
      <c r="I2122" s="280" t="str">
        <f>IF(AND(OR(AND('FIN1-SOURCE'!CJ104="O",'FIN1-SOURCE'!CJ105="O",'FIN1-SOURCE'!CJ106="O"),AND('FIN1-SOURCE'!CJ104="K",'FIN1-SOURCE'!CJ105="K",'FIN1-SOURCE'!CJ106="K")),SUM('FIN1-SOURCE'!CI104,'FIN1-SOURCE'!CI105,'FIN1-SOURCE'!CI106)=0,ISNUMBER('FIN1-SOURCE'!CI107)),"",IF(OR('FIN1-SOURCE'!CJ104="O",'FIN1-SOURCE'!CJ105="O",'FIN1-SOURCE'!CJ106="O"),"O",IF(AND('FIN1-SOURCE'!CJ104='FIN1-SOURCE'!CJ105,'FIN1-SOURCE'!CJ105='FIN1-SOURCE'!CJ106,OR('FIN1-SOURCE'!CJ104="K",'FIN1-SOURCE'!CJ104="W",'FIN1-SOURCE'!CJ104="M")), UPPER('FIN1-SOURCE'!CJ104),"")))</f>
        <v/>
      </c>
      <c r="J2122" s="281" t="s">
        <v>711</v>
      </c>
      <c r="K2122" s="280" t="str">
        <f>IF(AND(ISBLANK('FIN1-SOURCE'!CI107),$L$2122&lt;&gt;"M"),"",'FIN1-SOURCE'!CI107)</f>
        <v/>
      </c>
      <c r="L2122" s="280" t="str">
        <f>IF(ISBLANK('FIN1-SOURCE'!CJ107),"",'FIN1-SOURCE'!CJ107)</f>
        <v/>
      </c>
      <c r="M2122" s="257" t="str">
        <f t="shared" si="34"/>
        <v>OK</v>
      </c>
      <c r="N2122" s="15"/>
    </row>
    <row r="2123" spans="1:14" ht="33.75" x14ac:dyDescent="0.25">
      <c r="A2123" s="257" t="s">
        <v>834</v>
      </c>
      <c r="B2123" s="257" t="s">
        <v>8540</v>
      </c>
      <c r="C2123" s="257" t="s">
        <v>688</v>
      </c>
      <c r="D2123" s="277" t="s">
        <v>8541</v>
      </c>
      <c r="E2123" s="278" t="s">
        <v>711</v>
      </c>
      <c r="F2123" s="279" t="s">
        <v>688</v>
      </c>
      <c r="G2123" s="277" t="s">
        <v>7078</v>
      </c>
      <c r="H2123" s="280" t="str">
        <f>IF(OR(AND('FIN1-SOURCE'!CI102="",'FIN1-SOURCE'!CJ102=""),AND('FIN1-SOURCE'!CI107="",'FIN1-SOURCE'!CJ107=""),AND('FIN1-SOURCE'!CJ102="K",'FIN1-SOURCE'!CJ107="K"),OR('FIN1-SOURCE'!CJ102="O",'FIN1-SOURCE'!CJ107="O")),"",SUM('FIN1-SOURCE'!CI102,'FIN1-SOURCE'!CI107))</f>
        <v/>
      </c>
      <c r="I2123" s="280" t="str">
        <f>IF(AND(OR(AND('FIN1-SOURCE'!CJ102="O",'FIN1-SOURCE'!CJ107="O"),AND('FIN1-SOURCE'!CJ102="K",'FIN1-SOURCE'!CJ107="K")),SUM('FIN1-SOURCE'!CI102,'FIN1-SOURCE'!CI107)=0,ISNUMBER('FIN1-SOURCE'!CI108)),"",IF(OR('FIN1-SOURCE'!CJ102="O",'FIN1-SOURCE'!CJ107="O"),"O",IF(AND('FIN1-SOURCE'!CJ102='FIN1-SOURCE'!CJ107,OR('FIN1-SOURCE'!CJ102="K",'FIN1-SOURCE'!CJ102="W",'FIN1-SOURCE'!CJ102="M")), UPPER('FIN1-SOURCE'!CJ102),"")))</f>
        <v/>
      </c>
      <c r="J2123" s="281" t="s">
        <v>711</v>
      </c>
      <c r="K2123" s="280" t="str">
        <f>IF(AND(ISBLANK('FIN1-SOURCE'!CI108),$L$2123&lt;&gt;"M"),"",'FIN1-SOURCE'!CI108)</f>
        <v/>
      </c>
      <c r="L2123" s="280" t="str">
        <f>IF(ISBLANK('FIN1-SOURCE'!CJ108),"",'FIN1-SOURCE'!CJ108)</f>
        <v/>
      </c>
      <c r="M2123" s="257" t="str">
        <f t="shared" si="34"/>
        <v>OK</v>
      </c>
      <c r="N2123" s="15"/>
    </row>
    <row r="2124" spans="1:14" ht="33.75" x14ac:dyDescent="0.25">
      <c r="A2124" s="257" t="s">
        <v>834</v>
      </c>
      <c r="B2124" s="257" t="s">
        <v>8542</v>
      </c>
      <c r="C2124" s="257" t="s">
        <v>688</v>
      </c>
      <c r="D2124" s="277" t="s">
        <v>8543</v>
      </c>
      <c r="E2124" s="278" t="s">
        <v>711</v>
      </c>
      <c r="F2124" s="279" t="s">
        <v>688</v>
      </c>
      <c r="G2124" s="277" t="s">
        <v>4643</v>
      </c>
      <c r="H2124" s="280" t="str">
        <f>IF(OR(AND('FIN1-SOURCE'!CI110="",'FIN1-SOURCE'!CJ110=""),AND('FIN1-SOURCE'!CI111="",'FIN1-SOURCE'!CJ111=""),AND('FIN1-SOURCE'!CJ110="K",'FIN1-SOURCE'!CJ111="K"),OR('FIN1-SOURCE'!CJ110="O",'FIN1-SOURCE'!CJ111="O")),"",SUM('FIN1-SOURCE'!CI110,'FIN1-SOURCE'!CI111))</f>
        <v/>
      </c>
      <c r="I2124" s="280" t="str">
        <f>IF(AND(OR(AND('FIN1-SOURCE'!CJ110="O",'FIN1-SOURCE'!CJ111="O"),AND('FIN1-SOURCE'!CJ110="K",'FIN1-SOURCE'!CJ111="K")),SUM('FIN1-SOURCE'!CI110,'FIN1-SOURCE'!CI111)=0,ISNUMBER('FIN1-SOURCE'!CI112)),"",IF(OR('FIN1-SOURCE'!CJ110="O",'FIN1-SOURCE'!CJ111="O"),"O",IF(AND('FIN1-SOURCE'!CJ110='FIN1-SOURCE'!CJ111,OR('FIN1-SOURCE'!CJ110="K",'FIN1-SOURCE'!CJ110="W",'FIN1-SOURCE'!CJ110="M")), UPPER('FIN1-SOURCE'!CJ110),"")))</f>
        <v/>
      </c>
      <c r="J2124" s="281" t="s">
        <v>711</v>
      </c>
      <c r="K2124" s="280" t="str">
        <f>IF(AND(ISBLANK('FIN1-SOURCE'!CI112),$L$2124&lt;&gt;"M"),"",'FIN1-SOURCE'!CI112)</f>
        <v/>
      </c>
      <c r="L2124" s="280" t="str">
        <f>IF(ISBLANK('FIN1-SOURCE'!CJ112),"",'FIN1-SOURCE'!CJ112)</f>
        <v/>
      </c>
      <c r="M2124" s="257" t="str">
        <f t="shared" si="34"/>
        <v>OK</v>
      </c>
      <c r="N2124" s="15"/>
    </row>
    <row r="2125" spans="1:14" ht="33.75" x14ac:dyDescent="0.25">
      <c r="A2125" s="257" t="s">
        <v>834</v>
      </c>
      <c r="B2125" s="257" t="s">
        <v>8544</v>
      </c>
      <c r="C2125" s="257" t="s">
        <v>688</v>
      </c>
      <c r="D2125" s="277" t="s">
        <v>8545</v>
      </c>
      <c r="E2125" s="278" t="s">
        <v>711</v>
      </c>
      <c r="F2125" s="279" t="s">
        <v>688</v>
      </c>
      <c r="G2125" s="277" t="s">
        <v>7086</v>
      </c>
      <c r="H2125" s="280" t="str">
        <f>IF(OR(AND('FIN1-SOURCE'!CI109="",'FIN1-SOURCE'!CJ109=""),AND('FIN1-SOURCE'!CI112="",'FIN1-SOURCE'!CJ112=""),AND('FIN1-SOURCE'!CJ109="K",'FIN1-SOURCE'!CJ112="K"),OR('FIN1-SOURCE'!CJ109="O",'FIN1-SOURCE'!CJ112="O")),"",SUM('FIN1-SOURCE'!CI109,'FIN1-SOURCE'!CI112))</f>
        <v/>
      </c>
      <c r="I2125" s="280" t="str">
        <f>IF(AND(OR(AND('FIN1-SOURCE'!CJ109="O",'FIN1-SOURCE'!CJ112="O"),AND('FIN1-SOURCE'!CJ109="K",'FIN1-SOURCE'!CJ112="K")),SUM('FIN1-SOURCE'!CI109,'FIN1-SOURCE'!CI112)=0,ISNUMBER('FIN1-SOURCE'!CI113)),"",IF(OR('FIN1-SOURCE'!CJ109="O",'FIN1-SOURCE'!CJ112="O"),"O",IF(AND('FIN1-SOURCE'!CJ109='FIN1-SOURCE'!CJ112,OR('FIN1-SOURCE'!CJ109="K",'FIN1-SOURCE'!CJ109="W",'FIN1-SOURCE'!CJ109="M")), UPPER('FIN1-SOURCE'!CJ109),"")))</f>
        <v/>
      </c>
      <c r="J2125" s="281" t="s">
        <v>711</v>
      </c>
      <c r="K2125" s="280" t="str">
        <f>IF(AND(ISBLANK('FIN1-SOURCE'!CI113),$L$2125&lt;&gt;"M"),"",'FIN1-SOURCE'!CI113)</f>
        <v/>
      </c>
      <c r="L2125" s="280" t="str">
        <f>IF(ISBLANK('FIN1-SOURCE'!CJ113),"",'FIN1-SOURCE'!CJ113)</f>
        <v/>
      </c>
      <c r="M2125" s="257" t="str">
        <f t="shared" si="34"/>
        <v>OK</v>
      </c>
      <c r="N2125" s="15"/>
    </row>
    <row r="2126" spans="1:14" ht="33.75" x14ac:dyDescent="0.25">
      <c r="A2126" s="257" t="s">
        <v>834</v>
      </c>
      <c r="B2126" s="257" t="s">
        <v>8546</v>
      </c>
      <c r="C2126" s="257" t="s">
        <v>688</v>
      </c>
      <c r="D2126" s="277" t="s">
        <v>8547</v>
      </c>
      <c r="E2126" s="278" t="s">
        <v>711</v>
      </c>
      <c r="F2126" s="279" t="s">
        <v>688</v>
      </c>
      <c r="G2126" s="277" t="s">
        <v>4645</v>
      </c>
      <c r="H2126" s="280" t="str">
        <f>IF(OR(AND('FIN1-SOURCE'!CI117="",'FIN1-SOURCE'!CJ117=""),AND('FIN1-SOURCE'!CI118="",'FIN1-SOURCE'!CJ118=""),AND('FIN1-SOURCE'!CJ117="K",'FIN1-SOURCE'!CJ118="K"),OR('FIN1-SOURCE'!CJ117="O",'FIN1-SOURCE'!CJ118="O")),"",SUM('FIN1-SOURCE'!CI117,'FIN1-SOURCE'!CI118))</f>
        <v/>
      </c>
      <c r="I2126" s="280" t="str">
        <f>IF(AND(OR(AND('FIN1-SOURCE'!CJ117="O",'FIN1-SOURCE'!CJ118="O"),AND('FIN1-SOURCE'!CJ117="K",'FIN1-SOURCE'!CJ118="K")),SUM('FIN1-SOURCE'!CI117,'FIN1-SOURCE'!CI118)=0,ISNUMBER('FIN1-SOURCE'!CI119)),"",IF(OR('FIN1-SOURCE'!CJ117="O",'FIN1-SOURCE'!CJ118="O"),"O",IF(AND('FIN1-SOURCE'!CJ117='FIN1-SOURCE'!CJ118,OR('FIN1-SOURCE'!CJ117="K",'FIN1-SOURCE'!CJ117="W",'FIN1-SOURCE'!CJ117="M")), UPPER('FIN1-SOURCE'!CJ117),"")))</f>
        <v/>
      </c>
      <c r="J2126" s="281" t="s">
        <v>711</v>
      </c>
      <c r="K2126" s="280" t="str">
        <f>IF(AND(ISBLANK('FIN1-SOURCE'!CI119),$L$2126&lt;&gt;"M"),"",'FIN1-SOURCE'!CI119)</f>
        <v/>
      </c>
      <c r="L2126" s="280" t="str">
        <f>IF(ISBLANK('FIN1-SOURCE'!CJ119),"",'FIN1-SOURCE'!CJ119)</f>
        <v/>
      </c>
      <c r="M2126" s="257" t="str">
        <f t="shared" si="34"/>
        <v>OK</v>
      </c>
      <c r="N2126" s="15"/>
    </row>
    <row r="2127" spans="1:14" ht="33.75" x14ac:dyDescent="0.25">
      <c r="A2127" s="257" t="s">
        <v>834</v>
      </c>
      <c r="B2127" s="257" t="s">
        <v>8548</v>
      </c>
      <c r="C2127" s="257" t="s">
        <v>688</v>
      </c>
      <c r="D2127" s="277" t="s">
        <v>8549</v>
      </c>
      <c r="E2127" s="278" t="s">
        <v>711</v>
      </c>
      <c r="F2127" s="279" t="s">
        <v>688</v>
      </c>
      <c r="G2127" s="277" t="s">
        <v>4646</v>
      </c>
      <c r="H2127" s="280" t="str">
        <f>IF(OR(AND('FIN1-SOURCE'!CI113="",'FIN1-SOURCE'!CJ113=""),AND('FIN1-SOURCE'!CI119="",'FIN1-SOURCE'!CJ119=""),AND('FIN1-SOURCE'!CJ113="K",'FIN1-SOURCE'!CJ119="K"),OR('FIN1-SOURCE'!CJ113="O",'FIN1-SOURCE'!CJ119="O")),"",SUM('FIN1-SOURCE'!CI113,'FIN1-SOURCE'!CI119))</f>
        <v/>
      </c>
      <c r="I2127" s="280" t="str">
        <f>IF(AND(OR(AND('FIN1-SOURCE'!CJ113="O",'FIN1-SOURCE'!CJ119="O"),AND('FIN1-SOURCE'!CJ113="K",'FIN1-SOURCE'!CJ119="K")),SUM('FIN1-SOURCE'!CI113,'FIN1-SOURCE'!CI119)=0,ISNUMBER('FIN1-SOURCE'!CI120)),"",IF(OR('FIN1-SOURCE'!CJ113="O",'FIN1-SOURCE'!CJ119="O"),"O",IF(AND('FIN1-SOURCE'!CJ113='FIN1-SOURCE'!CJ119,OR('FIN1-SOURCE'!CJ113="K",'FIN1-SOURCE'!CJ113="W",'FIN1-SOURCE'!CJ113="M")), UPPER('FIN1-SOURCE'!CJ113),"")))</f>
        <v/>
      </c>
      <c r="J2127" s="281" t="s">
        <v>711</v>
      </c>
      <c r="K2127" s="280" t="str">
        <f>IF(AND(ISBLANK('FIN1-SOURCE'!CI120),$L$2127&lt;&gt;"M"),"",'FIN1-SOURCE'!CI120)</f>
        <v/>
      </c>
      <c r="L2127" s="280" t="str">
        <f>IF(ISBLANK('FIN1-SOURCE'!CJ120),"",'FIN1-SOURCE'!CJ120)</f>
        <v/>
      </c>
      <c r="M2127" s="257" t="str">
        <f t="shared" si="34"/>
        <v>OK</v>
      </c>
      <c r="N2127" s="15"/>
    </row>
    <row r="2128" spans="1:14" ht="33.75" x14ac:dyDescent="0.25">
      <c r="A2128" s="257" t="s">
        <v>834</v>
      </c>
      <c r="B2128" s="257" t="s">
        <v>4647</v>
      </c>
      <c r="C2128" s="257" t="s">
        <v>688</v>
      </c>
      <c r="D2128" s="277" t="s">
        <v>4648</v>
      </c>
      <c r="E2128" s="278" t="s">
        <v>711</v>
      </c>
      <c r="F2128" s="279" t="s">
        <v>688</v>
      </c>
      <c r="G2128" s="277" t="s">
        <v>4649</v>
      </c>
      <c r="H2128" s="280" t="str">
        <f>IF(OR(AND('FIN1-SOURCE'!CI98="",'FIN1-SOURCE'!CJ98=""),AND('FIN1-SOURCE'!CI109="",'FIN1-SOURCE'!CJ109=""),AND('FIN1-SOURCE'!CJ98="K",'FIN1-SOURCE'!CJ109="K"),OR('FIN1-SOURCE'!CJ98="O",'FIN1-SOURCE'!CJ109="O")),"",SUM('FIN1-SOURCE'!CI98,'FIN1-SOURCE'!CI109))</f>
        <v/>
      </c>
      <c r="I2128" s="280" t="str">
        <f>IF(AND(OR(AND('FIN1-SOURCE'!CJ98="O",'FIN1-SOURCE'!CJ109="O"),AND('FIN1-SOURCE'!CJ98="K",'FIN1-SOURCE'!CJ109="K")),SUM('FIN1-SOURCE'!CI98,'FIN1-SOURCE'!CI109)=0,ISNUMBER('FIN1-SOURCE'!CI121)),"",IF(OR('FIN1-SOURCE'!CJ98="O",'FIN1-SOURCE'!CJ109="O"),"O",IF(AND('FIN1-SOURCE'!CJ98='FIN1-SOURCE'!CJ109,OR('FIN1-SOURCE'!CJ98="K",'FIN1-SOURCE'!CJ98="W",'FIN1-SOURCE'!CJ98="M")), UPPER('FIN1-SOURCE'!CJ98),"")))</f>
        <v/>
      </c>
      <c r="J2128" s="281" t="s">
        <v>711</v>
      </c>
      <c r="K2128" s="280" t="str">
        <f>IF(AND(ISBLANK('FIN1-SOURCE'!CI121),$L$2128&lt;&gt;"M"),"",'FIN1-SOURCE'!CI121)</f>
        <v/>
      </c>
      <c r="L2128" s="280" t="str">
        <f>IF(ISBLANK('FIN1-SOURCE'!CJ121),"",'FIN1-SOURCE'!CJ121)</f>
        <v/>
      </c>
      <c r="M2128" s="257" t="str">
        <f t="shared" si="34"/>
        <v>OK</v>
      </c>
      <c r="N2128" s="15"/>
    </row>
    <row r="2129" spans="1:14" ht="33.75" x14ac:dyDescent="0.25">
      <c r="A2129" s="257" t="s">
        <v>834</v>
      </c>
      <c r="B2129" s="257" t="s">
        <v>4650</v>
      </c>
      <c r="C2129" s="257" t="s">
        <v>688</v>
      </c>
      <c r="D2129" s="277" t="s">
        <v>4651</v>
      </c>
      <c r="E2129" s="278" t="s">
        <v>711</v>
      </c>
      <c r="F2129" s="279" t="s">
        <v>688</v>
      </c>
      <c r="G2129" s="277" t="s">
        <v>4652</v>
      </c>
      <c r="H2129" s="280" t="str">
        <f>IF(OR(AND('FIN1-SOURCE'!CI99="",'FIN1-SOURCE'!CJ99=""),AND('FIN1-SOURCE'!CI110="",'FIN1-SOURCE'!CJ110=""),AND('FIN1-SOURCE'!CJ99="K",'FIN1-SOURCE'!CJ110="K"),OR('FIN1-SOURCE'!CJ99="O",'FIN1-SOURCE'!CJ110="O")),"",SUM('FIN1-SOURCE'!CI99,'FIN1-SOURCE'!CI110))</f>
        <v/>
      </c>
      <c r="I2129" s="280" t="str">
        <f>IF(AND(OR(AND('FIN1-SOURCE'!CJ99="O",'FIN1-SOURCE'!CJ110="O"),AND('FIN1-SOURCE'!CJ99="K",'FIN1-SOURCE'!CJ110="K")),SUM('FIN1-SOURCE'!CI99,'FIN1-SOURCE'!CI110)=0,ISNUMBER('FIN1-SOURCE'!CI122)),"",IF(OR('FIN1-SOURCE'!CJ99="O",'FIN1-SOURCE'!CJ110="O"),"O",IF(AND('FIN1-SOURCE'!CJ99='FIN1-SOURCE'!CJ110,OR('FIN1-SOURCE'!CJ99="K",'FIN1-SOURCE'!CJ99="W",'FIN1-SOURCE'!CJ99="M")), UPPER('FIN1-SOURCE'!CJ99),"")))</f>
        <v/>
      </c>
      <c r="J2129" s="281" t="s">
        <v>711</v>
      </c>
      <c r="K2129" s="280" t="str">
        <f>IF(AND(ISBLANK('FIN1-SOURCE'!CI122),$L$2129&lt;&gt;"M"),"",'FIN1-SOURCE'!CI122)</f>
        <v/>
      </c>
      <c r="L2129" s="280" t="str">
        <f>IF(ISBLANK('FIN1-SOURCE'!CJ122),"",'FIN1-SOURCE'!CJ122)</f>
        <v/>
      </c>
      <c r="M2129" s="257" t="str">
        <f t="shared" si="34"/>
        <v>OK</v>
      </c>
      <c r="N2129" s="15"/>
    </row>
    <row r="2130" spans="1:14" ht="33.75" x14ac:dyDescent="0.25">
      <c r="A2130" s="257" t="s">
        <v>834</v>
      </c>
      <c r="B2130" s="257" t="s">
        <v>4653</v>
      </c>
      <c r="C2130" s="257" t="s">
        <v>688</v>
      </c>
      <c r="D2130" s="277" t="s">
        <v>4654</v>
      </c>
      <c r="E2130" s="278" t="s">
        <v>711</v>
      </c>
      <c r="F2130" s="279" t="s">
        <v>688</v>
      </c>
      <c r="G2130" s="277" t="s">
        <v>4655</v>
      </c>
      <c r="H2130" s="280" t="str">
        <f>IF(OR(AND('FIN1-SOURCE'!CI100="",'FIN1-SOURCE'!CJ100=""),AND('FIN1-SOURCE'!CI111="",'FIN1-SOURCE'!CJ111=""),AND('FIN1-SOURCE'!CJ100="K",'FIN1-SOURCE'!CJ111="K"),OR('FIN1-SOURCE'!CJ100="O",'FIN1-SOURCE'!CJ111="O")),"",SUM('FIN1-SOURCE'!CI100,'FIN1-SOURCE'!CI111))</f>
        <v/>
      </c>
      <c r="I2130" s="280" t="str">
        <f>IF(AND(OR(AND('FIN1-SOURCE'!CJ100="O",'FIN1-SOURCE'!CJ111="O"),AND('FIN1-SOURCE'!CJ100="K",'FIN1-SOURCE'!CJ111="K")),SUM('FIN1-SOURCE'!CI100,'FIN1-SOURCE'!CI111)=0,ISNUMBER('FIN1-SOURCE'!CI123)),"",IF(OR('FIN1-SOURCE'!CJ100="O",'FIN1-SOURCE'!CJ111="O"),"O",IF(AND('FIN1-SOURCE'!CJ100='FIN1-SOURCE'!CJ111,OR('FIN1-SOURCE'!CJ100="K",'FIN1-SOURCE'!CJ100="W",'FIN1-SOURCE'!CJ100="M")), UPPER('FIN1-SOURCE'!CJ100),"")))</f>
        <v/>
      </c>
      <c r="J2130" s="281" t="s">
        <v>711</v>
      </c>
      <c r="K2130" s="280" t="str">
        <f>IF(AND(ISBLANK('FIN1-SOURCE'!CI123),$L$2130&lt;&gt;"M"),"",'FIN1-SOURCE'!CI123)</f>
        <v/>
      </c>
      <c r="L2130" s="280" t="str">
        <f>IF(ISBLANK('FIN1-SOURCE'!CJ123),"",'FIN1-SOURCE'!CJ123)</f>
        <v/>
      </c>
      <c r="M2130" s="257" t="str">
        <f t="shared" si="34"/>
        <v>OK</v>
      </c>
      <c r="N2130" s="15"/>
    </row>
    <row r="2131" spans="1:14" ht="33.75" x14ac:dyDescent="0.25">
      <c r="A2131" s="257" t="s">
        <v>834</v>
      </c>
      <c r="B2131" s="257" t="s">
        <v>4656</v>
      </c>
      <c r="C2131" s="257" t="s">
        <v>688</v>
      </c>
      <c r="D2131" s="277" t="s">
        <v>4657</v>
      </c>
      <c r="E2131" s="278" t="s">
        <v>711</v>
      </c>
      <c r="F2131" s="279" t="s">
        <v>688</v>
      </c>
      <c r="G2131" s="277" t="s">
        <v>4658</v>
      </c>
      <c r="H2131" s="280" t="str">
        <f>IF(OR(AND('FIN1-SOURCE'!CI101="",'FIN1-SOURCE'!CJ101=""),AND('FIN1-SOURCE'!CI112="",'FIN1-SOURCE'!CJ112=""),AND('FIN1-SOURCE'!CJ101="K",'FIN1-SOURCE'!CJ112="K"),OR('FIN1-SOURCE'!CJ101="O",'FIN1-SOURCE'!CJ112="O")),"",SUM('FIN1-SOURCE'!CI101,'FIN1-SOURCE'!CI112))</f>
        <v/>
      </c>
      <c r="I2131" s="280" t="str">
        <f>IF(AND(OR(AND('FIN1-SOURCE'!CJ101="O",'FIN1-SOURCE'!CJ112="O"),AND('FIN1-SOURCE'!CJ101="K",'FIN1-SOURCE'!CJ112="K")),SUM('FIN1-SOURCE'!CI101,'FIN1-SOURCE'!CI112)=0,ISNUMBER('FIN1-SOURCE'!CI124)),"",IF(OR('FIN1-SOURCE'!CJ101="O",'FIN1-SOURCE'!CJ112="O"),"O",IF(AND('FIN1-SOURCE'!CJ101='FIN1-SOURCE'!CJ112,OR('FIN1-SOURCE'!CJ101="K",'FIN1-SOURCE'!CJ101="W",'FIN1-SOURCE'!CJ101="M")), UPPER('FIN1-SOURCE'!CJ101),"")))</f>
        <v/>
      </c>
      <c r="J2131" s="281" t="s">
        <v>711</v>
      </c>
      <c r="K2131" s="280" t="str">
        <f>IF(AND(ISBLANK('FIN1-SOURCE'!CI124),$L$2131&lt;&gt;"M"),"",'FIN1-SOURCE'!CI124)</f>
        <v/>
      </c>
      <c r="L2131" s="280" t="str">
        <f>IF(ISBLANK('FIN1-SOURCE'!CJ124),"",'FIN1-SOURCE'!CJ124)</f>
        <v/>
      </c>
      <c r="M2131" s="257" t="str">
        <f t="shared" si="34"/>
        <v>OK</v>
      </c>
      <c r="N2131" s="15"/>
    </row>
    <row r="2132" spans="1:14" ht="33.75" x14ac:dyDescent="0.25">
      <c r="A2132" s="257" t="s">
        <v>834</v>
      </c>
      <c r="B2132" s="257" t="s">
        <v>8550</v>
      </c>
      <c r="C2132" s="257" t="s">
        <v>688</v>
      </c>
      <c r="D2132" s="277" t="s">
        <v>8551</v>
      </c>
      <c r="E2132" s="278" t="s">
        <v>711</v>
      </c>
      <c r="F2132" s="279" t="s">
        <v>688</v>
      </c>
      <c r="G2132" s="277" t="s">
        <v>4659</v>
      </c>
      <c r="H2132" s="280" t="str">
        <f>IF(OR(AND('FIN1-SOURCE'!CI102="",'FIN1-SOURCE'!CJ102=""),AND('FIN1-SOURCE'!CI113="",'FIN1-SOURCE'!CJ113=""),AND('FIN1-SOURCE'!CJ102="K",'FIN1-SOURCE'!CJ113="K"),OR('FIN1-SOURCE'!CJ102="O",'FIN1-SOURCE'!CJ113="O")),"",SUM('FIN1-SOURCE'!CI102,'FIN1-SOURCE'!CI113))</f>
        <v/>
      </c>
      <c r="I2132" s="280" t="str">
        <f>IF(AND(OR(AND('FIN1-SOURCE'!CJ102="O",'FIN1-SOURCE'!CJ113="O"),AND('FIN1-SOURCE'!CJ102="K",'FIN1-SOURCE'!CJ113="K")),SUM('FIN1-SOURCE'!CI102,'FIN1-SOURCE'!CI113)=0,ISNUMBER('FIN1-SOURCE'!CI125)),"",IF(OR('FIN1-SOURCE'!CJ102="O",'FIN1-SOURCE'!CJ113="O"),"O",IF(AND('FIN1-SOURCE'!CJ102='FIN1-SOURCE'!CJ113,OR('FIN1-SOURCE'!CJ102="K",'FIN1-SOURCE'!CJ102="W",'FIN1-SOURCE'!CJ102="M")), UPPER('FIN1-SOURCE'!CJ102),"")))</f>
        <v/>
      </c>
      <c r="J2132" s="281" t="s">
        <v>711</v>
      </c>
      <c r="K2132" s="280" t="str">
        <f>IF(AND(ISBLANK('FIN1-SOURCE'!CI125),$L$2132&lt;&gt;"M"),"",'FIN1-SOURCE'!CI125)</f>
        <v/>
      </c>
      <c r="L2132" s="280" t="str">
        <f>IF(ISBLANK('FIN1-SOURCE'!CJ125),"",'FIN1-SOURCE'!CJ125)</f>
        <v/>
      </c>
      <c r="M2132" s="257" t="str">
        <f t="shared" si="34"/>
        <v>OK</v>
      </c>
      <c r="N2132" s="15"/>
    </row>
    <row r="2133" spans="1:14" ht="33.75" x14ac:dyDescent="0.25">
      <c r="A2133" s="257" t="s">
        <v>834</v>
      </c>
      <c r="B2133" s="257" t="s">
        <v>8552</v>
      </c>
      <c r="C2133" s="257" t="s">
        <v>688</v>
      </c>
      <c r="D2133" s="277" t="s">
        <v>8553</v>
      </c>
      <c r="E2133" s="278" t="s">
        <v>711</v>
      </c>
      <c r="F2133" s="279" t="s">
        <v>688</v>
      </c>
      <c r="G2133" s="277" t="s">
        <v>4660</v>
      </c>
      <c r="H2133" s="280" t="str">
        <f>IF(OR(AND('FIN1-SOURCE'!CI103="",'FIN1-SOURCE'!CJ103=""),AND('FIN1-SOURCE'!CI115="",'FIN1-SOURCE'!CJ115=""),AND('FIN1-SOURCE'!CJ103="K",'FIN1-SOURCE'!CJ115="K"),OR('FIN1-SOURCE'!CJ103="O",'FIN1-SOURCE'!CJ115="O")),"",SUM('FIN1-SOURCE'!CI103,'FIN1-SOURCE'!CI115))</f>
        <v/>
      </c>
      <c r="I2133" s="280" t="str">
        <f>IF(AND(OR(AND('FIN1-SOURCE'!CJ103="O",'FIN1-SOURCE'!CJ115="O"),AND('FIN1-SOURCE'!CJ103="K",'FIN1-SOURCE'!CJ115="K")),SUM('FIN1-SOURCE'!CI103,'FIN1-SOURCE'!CI115)=0,ISNUMBER('FIN1-SOURCE'!CI126)),"",IF(OR('FIN1-SOURCE'!CJ103="O",'FIN1-SOURCE'!CJ115="O"),"O",IF(AND('FIN1-SOURCE'!CJ103='FIN1-SOURCE'!CJ115,OR('FIN1-SOURCE'!CJ103="K",'FIN1-SOURCE'!CJ103="W",'FIN1-SOURCE'!CJ103="M")), UPPER('FIN1-SOURCE'!CJ103),"")))</f>
        <v/>
      </c>
      <c r="J2133" s="281" t="s">
        <v>711</v>
      </c>
      <c r="K2133" s="280" t="str">
        <f>IF(AND(ISBLANK('FIN1-SOURCE'!CI126),$L$2133&lt;&gt;"M"),"",'FIN1-SOURCE'!CI126)</f>
        <v/>
      </c>
      <c r="L2133" s="280" t="str">
        <f>IF(ISBLANK('FIN1-SOURCE'!CJ126),"",'FIN1-SOURCE'!CJ126)</f>
        <v/>
      </c>
      <c r="M2133" s="257" t="str">
        <f t="shared" si="34"/>
        <v>OK</v>
      </c>
      <c r="N2133" s="15"/>
    </row>
    <row r="2134" spans="1:14" ht="33.75" x14ac:dyDescent="0.25">
      <c r="A2134" s="257" t="s">
        <v>834</v>
      </c>
      <c r="B2134" s="257" t="s">
        <v>8554</v>
      </c>
      <c r="C2134" s="257" t="s">
        <v>688</v>
      </c>
      <c r="D2134" s="277" t="s">
        <v>8555</v>
      </c>
      <c r="E2134" s="278" t="s">
        <v>711</v>
      </c>
      <c r="F2134" s="279" t="s">
        <v>688</v>
      </c>
      <c r="G2134" s="277" t="s">
        <v>4661</v>
      </c>
      <c r="H2134" s="280" t="str">
        <f>IF(OR(AND('FIN1-SOURCE'!CI107="",'FIN1-SOURCE'!CJ107=""),AND('FIN1-SOURCE'!CI125="",'FIN1-SOURCE'!CJ125=""),AND('FIN1-SOURCE'!CJ107="K",'FIN1-SOURCE'!CJ125="K"),OR('FIN1-SOURCE'!CJ107="O",'FIN1-SOURCE'!CJ125="O")),"",SUM('FIN1-SOURCE'!CI107,'FIN1-SOURCE'!CI125))</f>
        <v/>
      </c>
      <c r="I2134" s="280" t="str">
        <f>IF(AND(OR(AND('FIN1-SOURCE'!CJ107="O",'FIN1-SOURCE'!CJ125="O"),AND('FIN1-SOURCE'!CJ107="K",'FIN1-SOURCE'!CJ125="K")),SUM('FIN1-SOURCE'!CI107,'FIN1-SOURCE'!CI125)=0,ISNUMBER('FIN1-SOURCE'!CI127)),"",IF(OR('FIN1-SOURCE'!CJ107="O",'FIN1-SOURCE'!CJ125="O"),"O",IF(AND('FIN1-SOURCE'!CJ107='FIN1-SOURCE'!CJ125,OR('FIN1-SOURCE'!CJ107="K",'FIN1-SOURCE'!CJ107="W",'FIN1-SOURCE'!CJ107="M")), UPPER('FIN1-SOURCE'!CJ107),"")))</f>
        <v/>
      </c>
      <c r="J2134" s="281" t="s">
        <v>711</v>
      </c>
      <c r="K2134" s="280" t="str">
        <f>IF(AND(ISBLANK('FIN1-SOURCE'!CI127),$L$2134&lt;&gt;"M"),"",'FIN1-SOURCE'!CI127)</f>
        <v/>
      </c>
      <c r="L2134" s="280" t="str">
        <f>IF(ISBLANK('FIN1-SOURCE'!CJ127),"",'FIN1-SOURCE'!CJ127)</f>
        <v/>
      </c>
      <c r="M2134" s="257" t="str">
        <f t="shared" si="34"/>
        <v>OK</v>
      </c>
      <c r="N2134" s="15"/>
    </row>
    <row r="2135" spans="1:14" ht="45" x14ac:dyDescent="0.25">
      <c r="A2135" s="257" t="s">
        <v>834</v>
      </c>
      <c r="B2135" s="257" t="s">
        <v>8556</v>
      </c>
      <c r="C2135" s="257" t="s">
        <v>688</v>
      </c>
      <c r="D2135" s="277" t="s">
        <v>8557</v>
      </c>
      <c r="E2135" s="278" t="s">
        <v>711</v>
      </c>
      <c r="F2135" s="279" t="s">
        <v>688</v>
      </c>
      <c r="G2135" s="277" t="s">
        <v>4662</v>
      </c>
      <c r="H2135" s="280" t="str">
        <f>IF(OR(AND('FIN1-SOURCE'!CI71="",'FIN1-SOURCE'!CJ71=""),AND('FIN1-SOURCE'!CI87="",'FIN1-SOURCE'!CJ87=""),AND('FIN1-SOURCE'!CI121="",'FIN1-SOURCE'!CJ121=""),AND('FIN1-SOURCE'!CJ71="K",'FIN1-SOURCE'!CJ87="K",'FIN1-SOURCE'!CJ121="K"),OR('FIN1-SOURCE'!CJ71="O",'FIN1-SOURCE'!CJ87="O",'FIN1-SOURCE'!CJ121="O")),"",SUM('FIN1-SOURCE'!CI71,'FIN1-SOURCE'!CI87,'FIN1-SOURCE'!CI121))</f>
        <v/>
      </c>
      <c r="I2135" s="280" t="str">
        <f>IF(AND(OR(AND('FIN1-SOURCE'!CJ71="O",'FIN1-SOURCE'!CJ87="O",'FIN1-SOURCE'!CJ121="O"),AND('FIN1-SOURCE'!CJ71="K",'FIN1-SOURCE'!CJ87="K",'FIN1-SOURCE'!CJ121="K")),SUM('FIN1-SOURCE'!CI71,'FIN1-SOURCE'!CI87,'FIN1-SOURCE'!CI121)=0,ISNUMBER('FIN1-SOURCE'!CI128)),"",IF(OR('FIN1-SOURCE'!CJ71="O",'FIN1-SOURCE'!CJ87="O",'FIN1-SOURCE'!CJ121="O"),"O",IF(AND('FIN1-SOURCE'!CJ71='FIN1-SOURCE'!CJ87,'FIN1-SOURCE'!CJ87='FIN1-SOURCE'!CJ121,OR('FIN1-SOURCE'!CJ71="K",'FIN1-SOURCE'!CJ71="W",'FIN1-SOURCE'!CJ71="M")), UPPER('FIN1-SOURCE'!CJ71),"")))</f>
        <v/>
      </c>
      <c r="J2135" s="281" t="s">
        <v>711</v>
      </c>
      <c r="K2135" s="280" t="str">
        <f>IF(AND(ISBLANK('FIN1-SOURCE'!CI128),$L$2135&lt;&gt;"M"),"",'FIN1-SOURCE'!CI128)</f>
        <v/>
      </c>
      <c r="L2135" s="280" t="str">
        <f>IF(ISBLANK('FIN1-SOURCE'!CJ128),"",'FIN1-SOURCE'!CJ128)</f>
        <v/>
      </c>
      <c r="M2135" s="257" t="str">
        <f t="shared" si="34"/>
        <v>OK</v>
      </c>
      <c r="N2135" s="15"/>
    </row>
    <row r="2136" spans="1:14" ht="45" x14ac:dyDescent="0.25">
      <c r="A2136" s="257" t="s">
        <v>834</v>
      </c>
      <c r="B2136" s="257" t="s">
        <v>8558</v>
      </c>
      <c r="C2136" s="257" t="s">
        <v>688</v>
      </c>
      <c r="D2136" s="277" t="s">
        <v>8559</v>
      </c>
      <c r="E2136" s="278" t="s">
        <v>711</v>
      </c>
      <c r="F2136" s="279" t="s">
        <v>688</v>
      </c>
      <c r="G2136" s="277" t="s">
        <v>4663</v>
      </c>
      <c r="H2136" s="280" t="str">
        <f>IF(OR(AND('FIN1-SOURCE'!CI72="",'FIN1-SOURCE'!CJ72=""),AND('FIN1-SOURCE'!CI88="",'FIN1-SOURCE'!CJ88=""),AND('FIN1-SOURCE'!CI122="",'FIN1-SOURCE'!CJ122=""),AND('FIN1-SOURCE'!CJ72="K",'FIN1-SOURCE'!CJ88="K",'FIN1-SOURCE'!CJ122="K"),OR('FIN1-SOURCE'!CJ72="O",'FIN1-SOURCE'!CJ88="O",'FIN1-SOURCE'!CJ122="O")),"",SUM('FIN1-SOURCE'!CI72,'FIN1-SOURCE'!CI88,'FIN1-SOURCE'!CI122))</f>
        <v/>
      </c>
      <c r="I2136" s="280" t="str">
        <f>IF(AND(OR(AND('FIN1-SOURCE'!CJ72="O",'FIN1-SOURCE'!CJ88="O",'FIN1-SOURCE'!CJ122="O"),AND('FIN1-SOURCE'!CJ72="K",'FIN1-SOURCE'!CJ88="K",'FIN1-SOURCE'!CJ122="K")),SUM('FIN1-SOURCE'!CI72,'FIN1-SOURCE'!CI88,'FIN1-SOURCE'!CI122)=0,ISNUMBER('FIN1-SOURCE'!CI129)),"",IF(OR('FIN1-SOURCE'!CJ72="O",'FIN1-SOURCE'!CJ88="O",'FIN1-SOURCE'!CJ122="O"),"O",IF(AND('FIN1-SOURCE'!CJ72='FIN1-SOURCE'!CJ88,'FIN1-SOURCE'!CJ88='FIN1-SOURCE'!CJ122,OR('FIN1-SOURCE'!CJ72="K",'FIN1-SOURCE'!CJ72="W",'FIN1-SOURCE'!CJ72="M")), UPPER('FIN1-SOURCE'!CJ72),"")))</f>
        <v/>
      </c>
      <c r="J2136" s="281" t="s">
        <v>711</v>
      </c>
      <c r="K2136" s="280" t="str">
        <f>IF(AND(ISBLANK('FIN1-SOURCE'!CI129),$L$2136&lt;&gt;"M"),"",'FIN1-SOURCE'!CI129)</f>
        <v/>
      </c>
      <c r="L2136" s="280" t="str">
        <f>IF(ISBLANK('FIN1-SOURCE'!CJ129),"",'FIN1-SOURCE'!CJ129)</f>
        <v/>
      </c>
      <c r="M2136" s="257" t="str">
        <f t="shared" si="34"/>
        <v>OK</v>
      </c>
      <c r="N2136" s="15"/>
    </row>
    <row r="2137" spans="1:14" ht="45" x14ac:dyDescent="0.25">
      <c r="A2137" s="257" t="s">
        <v>834</v>
      </c>
      <c r="B2137" s="257" t="s">
        <v>8560</v>
      </c>
      <c r="C2137" s="257" t="s">
        <v>688</v>
      </c>
      <c r="D2137" s="277" t="s">
        <v>8561</v>
      </c>
      <c r="E2137" s="278" t="s">
        <v>711</v>
      </c>
      <c r="F2137" s="279" t="s">
        <v>688</v>
      </c>
      <c r="G2137" s="277" t="s">
        <v>4664</v>
      </c>
      <c r="H2137" s="280" t="str">
        <f>IF(OR(AND('FIN1-SOURCE'!CI73="",'FIN1-SOURCE'!CJ73=""),AND('FIN1-SOURCE'!CI89="",'FIN1-SOURCE'!CJ89=""),AND('FIN1-SOURCE'!CI123="",'FIN1-SOURCE'!CJ123=""),AND('FIN1-SOURCE'!CJ73="K",'FIN1-SOURCE'!CJ89="K",'FIN1-SOURCE'!CJ123="K"),OR('FIN1-SOURCE'!CJ73="O",'FIN1-SOURCE'!CJ89="O",'FIN1-SOURCE'!CJ123="O")),"",SUM('FIN1-SOURCE'!CI73,'FIN1-SOURCE'!CI89,'FIN1-SOURCE'!CI123))</f>
        <v/>
      </c>
      <c r="I2137" s="280" t="str">
        <f>IF(AND(OR(AND('FIN1-SOURCE'!CJ73="O",'FIN1-SOURCE'!CJ89="O",'FIN1-SOURCE'!CJ123="O"),AND('FIN1-SOURCE'!CJ73="K",'FIN1-SOURCE'!CJ89="K",'FIN1-SOURCE'!CJ123="K")),SUM('FIN1-SOURCE'!CI73,'FIN1-SOURCE'!CI89,'FIN1-SOURCE'!CI123)=0,ISNUMBER('FIN1-SOURCE'!CI130)),"",IF(OR('FIN1-SOURCE'!CJ73="O",'FIN1-SOURCE'!CJ89="O",'FIN1-SOURCE'!CJ123="O"),"O",IF(AND('FIN1-SOURCE'!CJ73='FIN1-SOURCE'!CJ89,'FIN1-SOURCE'!CJ89='FIN1-SOURCE'!CJ123,OR('FIN1-SOURCE'!CJ73="K",'FIN1-SOURCE'!CJ73="W",'FIN1-SOURCE'!CJ73="M")), UPPER('FIN1-SOURCE'!CJ73),"")))</f>
        <v/>
      </c>
      <c r="J2137" s="281" t="s">
        <v>711</v>
      </c>
      <c r="K2137" s="280" t="str">
        <f>IF(AND(ISBLANK('FIN1-SOURCE'!CI130),$L$2137&lt;&gt;"M"),"",'FIN1-SOURCE'!CI130)</f>
        <v/>
      </c>
      <c r="L2137" s="280" t="str">
        <f>IF(ISBLANK('FIN1-SOURCE'!CJ130),"",'FIN1-SOURCE'!CJ130)</f>
        <v/>
      </c>
      <c r="M2137" s="257" t="str">
        <f t="shared" si="34"/>
        <v>OK</v>
      </c>
      <c r="N2137" s="15"/>
    </row>
    <row r="2138" spans="1:14" ht="45" x14ac:dyDescent="0.25">
      <c r="A2138" s="257" t="s">
        <v>834</v>
      </c>
      <c r="B2138" s="257" t="s">
        <v>8562</v>
      </c>
      <c r="C2138" s="257" t="s">
        <v>688</v>
      </c>
      <c r="D2138" s="277" t="s">
        <v>8563</v>
      </c>
      <c r="E2138" s="278" t="s">
        <v>711</v>
      </c>
      <c r="F2138" s="279" t="s">
        <v>688</v>
      </c>
      <c r="G2138" s="277" t="s">
        <v>4665</v>
      </c>
      <c r="H2138" s="280" t="str">
        <f>IF(OR(AND('FIN1-SOURCE'!CI74="",'FIN1-SOURCE'!CJ74=""),AND('FIN1-SOURCE'!CI90="",'FIN1-SOURCE'!CJ90=""),AND('FIN1-SOURCE'!CI124="",'FIN1-SOURCE'!CJ124=""),AND('FIN1-SOURCE'!CJ74="K",'FIN1-SOURCE'!CJ90="K",'FIN1-SOURCE'!CJ124="K"),OR('FIN1-SOURCE'!CJ74="O",'FIN1-SOURCE'!CJ90="O",'FIN1-SOURCE'!CJ124="O")),"",SUM('FIN1-SOURCE'!CI74,'FIN1-SOURCE'!CI90,'FIN1-SOURCE'!CI124))</f>
        <v/>
      </c>
      <c r="I2138" s="280" t="str">
        <f>IF(AND(OR(AND('FIN1-SOURCE'!CJ74="O",'FIN1-SOURCE'!CJ90="O",'FIN1-SOURCE'!CJ124="O"),AND('FIN1-SOURCE'!CJ74="K",'FIN1-SOURCE'!CJ90="K",'FIN1-SOURCE'!CJ124="K")),SUM('FIN1-SOURCE'!CI74,'FIN1-SOURCE'!CI90,'FIN1-SOURCE'!CI124)=0,ISNUMBER('FIN1-SOURCE'!CI131)),"",IF(OR('FIN1-SOURCE'!CJ74="O",'FIN1-SOURCE'!CJ90="O",'FIN1-SOURCE'!CJ124="O"),"O",IF(AND('FIN1-SOURCE'!CJ74='FIN1-SOURCE'!CJ90,'FIN1-SOURCE'!CJ90='FIN1-SOURCE'!CJ124,OR('FIN1-SOURCE'!CJ74="K",'FIN1-SOURCE'!CJ74="W",'FIN1-SOURCE'!CJ74="M")), UPPER('FIN1-SOURCE'!CJ74),"")))</f>
        <v/>
      </c>
      <c r="J2138" s="281" t="s">
        <v>711</v>
      </c>
      <c r="K2138" s="280" t="str">
        <f>IF(AND(ISBLANK('FIN1-SOURCE'!CI131),$L$2138&lt;&gt;"M"),"",'FIN1-SOURCE'!CI131)</f>
        <v/>
      </c>
      <c r="L2138" s="280" t="str">
        <f>IF(ISBLANK('FIN1-SOURCE'!CJ131),"",'FIN1-SOURCE'!CJ131)</f>
        <v/>
      </c>
      <c r="M2138" s="257" t="str">
        <f t="shared" si="34"/>
        <v>OK</v>
      </c>
      <c r="N2138" s="15"/>
    </row>
    <row r="2139" spans="1:14" ht="45" x14ac:dyDescent="0.25">
      <c r="A2139" s="257" t="s">
        <v>834</v>
      </c>
      <c r="B2139" s="257" t="s">
        <v>8564</v>
      </c>
      <c r="C2139" s="257" t="s">
        <v>688</v>
      </c>
      <c r="D2139" s="277" t="s">
        <v>8565</v>
      </c>
      <c r="E2139" s="278" t="s">
        <v>711</v>
      </c>
      <c r="F2139" s="279" t="s">
        <v>688</v>
      </c>
      <c r="G2139" s="277" t="s">
        <v>4666</v>
      </c>
      <c r="H2139" s="280" t="str">
        <f>IF(OR(AND('FIN1-SOURCE'!CI75="",'FIN1-SOURCE'!CJ75=""),AND('FIN1-SOURCE'!CI91="",'FIN1-SOURCE'!CJ91=""),AND('FIN1-SOURCE'!CI125="",'FIN1-SOURCE'!CJ125=""),AND('FIN1-SOURCE'!CJ75="K",'FIN1-SOURCE'!CJ91="K",'FIN1-SOURCE'!CJ125="K"),OR('FIN1-SOURCE'!CJ75="O",'FIN1-SOURCE'!CJ91="O",'FIN1-SOURCE'!CJ125="O")),"",SUM('FIN1-SOURCE'!CI75,'FIN1-SOURCE'!CI91,'FIN1-SOURCE'!CI125))</f>
        <v/>
      </c>
      <c r="I2139" s="280" t="str">
        <f>IF(AND(OR(AND('FIN1-SOURCE'!CJ75="O",'FIN1-SOURCE'!CJ91="O",'FIN1-SOURCE'!CJ125="O"),AND('FIN1-SOURCE'!CJ75="K",'FIN1-SOURCE'!CJ91="K",'FIN1-SOURCE'!CJ125="K")),SUM('FIN1-SOURCE'!CI75,'FIN1-SOURCE'!CI91,'FIN1-SOURCE'!CI125)=0,ISNUMBER('FIN1-SOURCE'!CI132)),"",IF(OR('FIN1-SOURCE'!CJ75="O",'FIN1-SOURCE'!CJ91="O",'FIN1-SOURCE'!CJ125="O"),"O",IF(AND('FIN1-SOURCE'!CJ75='FIN1-SOURCE'!CJ91,'FIN1-SOURCE'!CJ91='FIN1-SOURCE'!CJ125,OR('FIN1-SOURCE'!CJ75="K",'FIN1-SOURCE'!CJ75="W",'FIN1-SOURCE'!CJ75="M")), UPPER('FIN1-SOURCE'!CJ75),"")))</f>
        <v/>
      </c>
      <c r="J2139" s="281" t="s">
        <v>711</v>
      </c>
      <c r="K2139" s="280" t="str">
        <f>IF(AND(ISBLANK('FIN1-SOURCE'!CI132),$L$2139&lt;&gt;"M"),"",'FIN1-SOURCE'!CI132)</f>
        <v/>
      </c>
      <c r="L2139" s="280" t="str">
        <f>IF(ISBLANK('FIN1-SOURCE'!CJ132),"",'FIN1-SOURCE'!CJ132)</f>
        <v/>
      </c>
      <c r="M2139" s="257" t="str">
        <f t="shared" si="34"/>
        <v>OK</v>
      </c>
      <c r="N2139" s="15"/>
    </row>
    <row r="2140" spans="1:14" ht="33.75" x14ac:dyDescent="0.25">
      <c r="A2140" s="257" t="s">
        <v>834</v>
      </c>
      <c r="B2140" s="257" t="s">
        <v>8566</v>
      </c>
      <c r="C2140" s="257" t="s">
        <v>688</v>
      </c>
      <c r="D2140" s="277" t="s">
        <v>8567</v>
      </c>
      <c r="E2140" s="278" t="s">
        <v>711</v>
      </c>
      <c r="F2140" s="279" t="s">
        <v>688</v>
      </c>
      <c r="G2140" s="277" t="s">
        <v>4667</v>
      </c>
      <c r="H2140" s="280" t="str">
        <f>IF(OR(AND('FIN1-SOURCE'!CI77="",'FIN1-SOURCE'!CJ77=""),AND('FIN1-SOURCE'!CI126="",'FIN1-SOURCE'!CJ126=""),AND('FIN1-SOURCE'!CJ77="K",'FIN1-SOURCE'!CJ126="K"),OR('FIN1-SOURCE'!CJ77="O",'FIN1-SOURCE'!CJ126="O")),"",SUM('FIN1-SOURCE'!CI77,'FIN1-SOURCE'!CI126))</f>
        <v/>
      </c>
      <c r="I2140" s="280" t="str">
        <f>IF(AND(OR(AND('FIN1-SOURCE'!CJ77="O",'FIN1-SOURCE'!CJ126="O"),AND('FIN1-SOURCE'!CJ77="K",'FIN1-SOURCE'!CJ126="K")),SUM('FIN1-SOURCE'!CI77,'FIN1-SOURCE'!CI126)=0,ISNUMBER('FIN1-SOURCE'!CI133)),"",IF(OR('FIN1-SOURCE'!CJ77="O",'FIN1-SOURCE'!CJ126="O"),"O",IF(AND('FIN1-SOURCE'!CJ77='FIN1-SOURCE'!CJ126,OR('FIN1-SOURCE'!CJ77="K",'FIN1-SOURCE'!CJ77="W",'FIN1-SOURCE'!CJ77="M")), UPPER('FIN1-SOURCE'!CJ77),"")))</f>
        <v/>
      </c>
      <c r="J2140" s="281" t="s">
        <v>711</v>
      </c>
      <c r="K2140" s="280" t="str">
        <f>IF(AND(ISBLANK('FIN1-SOURCE'!CI133),$L$2140&lt;&gt;"M"),"",'FIN1-SOURCE'!CI133)</f>
        <v/>
      </c>
      <c r="L2140" s="280" t="str">
        <f>IF(ISBLANK('FIN1-SOURCE'!CJ133),"",'FIN1-SOURCE'!CJ133)</f>
        <v/>
      </c>
      <c r="M2140" s="257" t="str">
        <f t="shared" si="34"/>
        <v>OK</v>
      </c>
      <c r="N2140" s="15"/>
    </row>
    <row r="2141" spans="1:14" ht="45" x14ac:dyDescent="0.25">
      <c r="A2141" s="257" t="s">
        <v>834</v>
      </c>
      <c r="B2141" s="257" t="s">
        <v>8568</v>
      </c>
      <c r="C2141" s="257" t="s">
        <v>688</v>
      </c>
      <c r="D2141" s="277" t="s">
        <v>8569</v>
      </c>
      <c r="E2141" s="278" t="s">
        <v>711</v>
      </c>
      <c r="F2141" s="279" t="s">
        <v>688</v>
      </c>
      <c r="G2141" s="277" t="s">
        <v>4668</v>
      </c>
      <c r="H2141" s="280" t="str">
        <f>IF(OR(AND('FIN1-SOURCE'!CI78="",'FIN1-SOURCE'!CJ78=""),AND('FIN1-SOURCE'!CI92="",'FIN1-SOURCE'!CJ92=""),AND('FIN1-SOURCE'!CI116="",'FIN1-SOURCE'!CJ116=""),AND('FIN1-SOURCE'!CJ78="K",'FIN1-SOURCE'!CJ92="K",'FIN1-SOURCE'!CJ116="K"),OR('FIN1-SOURCE'!CJ78="O",'FIN1-SOURCE'!CJ92="O",'FIN1-SOURCE'!CJ116="O")),"",SUM('FIN1-SOURCE'!CI78,'FIN1-SOURCE'!CI92,'FIN1-SOURCE'!CI116))</f>
        <v/>
      </c>
      <c r="I2141" s="280" t="str">
        <f>IF(AND(OR(AND('FIN1-SOURCE'!CJ78="O",'FIN1-SOURCE'!CJ92="O",'FIN1-SOURCE'!CJ116="O"),AND('FIN1-SOURCE'!CJ78="K",'FIN1-SOURCE'!CJ92="K",'FIN1-SOURCE'!CJ116="K")),SUM('FIN1-SOURCE'!CI78,'FIN1-SOURCE'!CI92,'FIN1-SOURCE'!CI116)=0,ISNUMBER('FIN1-SOURCE'!CI134)),"",IF(OR('FIN1-SOURCE'!CJ78="O",'FIN1-SOURCE'!CJ92="O",'FIN1-SOURCE'!CJ116="O"),"O",IF(AND('FIN1-SOURCE'!CJ78='FIN1-SOURCE'!CJ92,'FIN1-SOURCE'!CJ92='FIN1-SOURCE'!CJ116,OR('FIN1-SOURCE'!CJ78="K",'FIN1-SOURCE'!CJ78="W",'FIN1-SOURCE'!CJ78="M")), UPPER('FIN1-SOURCE'!CJ78),"")))</f>
        <v/>
      </c>
      <c r="J2141" s="281" t="s">
        <v>711</v>
      </c>
      <c r="K2141" s="280" t="str">
        <f>IF(AND(ISBLANK('FIN1-SOURCE'!CI134),$L$2141&lt;&gt;"M"),"",'FIN1-SOURCE'!CI134)</f>
        <v/>
      </c>
      <c r="L2141" s="280" t="str">
        <f>IF(ISBLANK('FIN1-SOURCE'!CJ134),"",'FIN1-SOURCE'!CJ134)</f>
        <v/>
      </c>
      <c r="M2141" s="257" t="str">
        <f t="shared" si="34"/>
        <v>OK</v>
      </c>
      <c r="N2141" s="15"/>
    </row>
    <row r="2142" spans="1:14" ht="33.75" x14ac:dyDescent="0.25">
      <c r="A2142" s="257" t="s">
        <v>834</v>
      </c>
      <c r="B2142" s="257" t="s">
        <v>8570</v>
      </c>
      <c r="C2142" s="257" t="s">
        <v>688</v>
      </c>
      <c r="D2142" s="277" t="s">
        <v>8571</v>
      </c>
      <c r="E2142" s="278" t="s">
        <v>711</v>
      </c>
      <c r="F2142" s="279" t="s">
        <v>688</v>
      </c>
      <c r="G2142" s="277" t="s">
        <v>7299</v>
      </c>
      <c r="H2142" s="280" t="str">
        <f>IF(OR(AND('FIN1-SOURCE'!CI107="",'FIN1-SOURCE'!CJ107=""),AND('FIN1-SOURCE'!CI132="",'FIN1-SOURCE'!CJ132=""),AND('FIN1-SOURCE'!CJ107="K",'FIN1-SOURCE'!CJ132="K"),OR('FIN1-SOURCE'!CJ107="O",'FIN1-SOURCE'!CJ132="O")),"",SUM('FIN1-SOURCE'!CI107,'FIN1-SOURCE'!CI132))</f>
        <v/>
      </c>
      <c r="I2142" s="280" t="str">
        <f>IF(AND(OR(AND('FIN1-SOURCE'!CJ107="O",'FIN1-SOURCE'!CJ132="O"),AND('FIN1-SOURCE'!CJ107="K",'FIN1-SOURCE'!CJ132="K")),SUM('FIN1-SOURCE'!CI107,'FIN1-SOURCE'!CI132)=0,ISNUMBER('FIN1-SOURCE'!CI135)),"",IF(OR('FIN1-SOURCE'!CJ107="O",'FIN1-SOURCE'!CJ132="O"),"O",IF(AND('FIN1-SOURCE'!CJ107='FIN1-SOURCE'!CJ132,OR('FIN1-SOURCE'!CJ107="K",'FIN1-SOURCE'!CJ107="W",'FIN1-SOURCE'!CJ107="M")), UPPER('FIN1-SOURCE'!CJ107),"")))</f>
        <v/>
      </c>
      <c r="J2142" s="281" t="s">
        <v>711</v>
      </c>
      <c r="K2142" s="280" t="str">
        <f>IF(AND(ISBLANK('FIN1-SOURCE'!CI135),$L$2142&lt;&gt;"M"),"",'FIN1-SOURCE'!CI135)</f>
        <v/>
      </c>
      <c r="L2142" s="280" t="str">
        <f>IF(ISBLANK('FIN1-SOURCE'!CJ135),"",'FIN1-SOURCE'!CJ135)</f>
        <v/>
      </c>
      <c r="M2142" s="257" t="str">
        <f t="shared" si="34"/>
        <v>OK</v>
      </c>
      <c r="N2142" s="15"/>
    </row>
    <row r="2143" spans="1:14" ht="33.75" x14ac:dyDescent="0.25">
      <c r="A2143" s="257" t="s">
        <v>834</v>
      </c>
      <c r="B2143" s="257" t="s">
        <v>4669</v>
      </c>
      <c r="C2143" s="257" t="s">
        <v>688</v>
      </c>
      <c r="D2143" s="277" t="s">
        <v>4670</v>
      </c>
      <c r="E2143" s="278" t="s">
        <v>711</v>
      </c>
      <c r="F2143" s="279" t="s">
        <v>688</v>
      </c>
      <c r="G2143" s="277" t="s">
        <v>4671</v>
      </c>
      <c r="H2143" s="280" t="str">
        <f>IF(OR(AND('FIN1-SOURCE'!CL32="",'FIN1-SOURCE'!CM32=""),AND('FIN1-SOURCE'!CL33="",'FIN1-SOURCE'!CM33=""),AND('FIN1-SOURCE'!CM32="K",'FIN1-SOURCE'!CM33="K"),OR('FIN1-SOURCE'!CM32="O",'FIN1-SOURCE'!CM33="O")),"",SUM('FIN1-SOURCE'!CL32,'FIN1-SOURCE'!CL33))</f>
        <v/>
      </c>
      <c r="I2143" s="280" t="str">
        <f>IF(AND(OR(AND('FIN1-SOURCE'!CM32="O",'FIN1-SOURCE'!CM33="O"),AND('FIN1-SOURCE'!CM32="K",'FIN1-SOURCE'!CM33="K")),SUM('FIN1-SOURCE'!CL32,'FIN1-SOURCE'!CL33)=0,ISNUMBER('FIN1-SOURCE'!CL34)),"",IF(OR('FIN1-SOURCE'!CM32="O",'FIN1-SOURCE'!CM33="O"),"O",IF(AND('FIN1-SOURCE'!CM32='FIN1-SOURCE'!CM33,OR('FIN1-SOURCE'!CM32="K",'FIN1-SOURCE'!CM32="W",'FIN1-SOURCE'!CM32="M")), UPPER('FIN1-SOURCE'!CM32),"")))</f>
        <v/>
      </c>
      <c r="J2143" s="281" t="s">
        <v>711</v>
      </c>
      <c r="K2143" s="280" t="str">
        <f>IF(AND(ISBLANK('FIN1-SOURCE'!CL34),$L$2143&lt;&gt;"M"),"",'FIN1-SOURCE'!CL34)</f>
        <v/>
      </c>
      <c r="L2143" s="280" t="str">
        <f>IF(ISBLANK('FIN1-SOURCE'!CM34),"",'FIN1-SOURCE'!CM34)</f>
        <v/>
      </c>
      <c r="M2143" s="257" t="str">
        <f t="shared" si="34"/>
        <v>OK</v>
      </c>
      <c r="N2143" s="15"/>
    </row>
    <row r="2144" spans="1:14" ht="33.75" x14ac:dyDescent="0.25">
      <c r="A2144" s="257" t="s">
        <v>834</v>
      </c>
      <c r="B2144" s="257" t="s">
        <v>4672</v>
      </c>
      <c r="C2144" s="257" t="s">
        <v>688</v>
      </c>
      <c r="D2144" s="277" t="s">
        <v>4673</v>
      </c>
      <c r="E2144" s="278" t="s">
        <v>711</v>
      </c>
      <c r="F2144" s="279" t="s">
        <v>688</v>
      </c>
      <c r="G2144" s="277" t="s">
        <v>4674</v>
      </c>
      <c r="H2144" s="280" t="str">
        <f>IF(OR(AND('FIN1-SOURCE'!CL31="",'FIN1-SOURCE'!CM31=""),AND('FIN1-SOURCE'!CL34="",'FIN1-SOURCE'!CM34=""),AND('FIN1-SOURCE'!CM31="K",'FIN1-SOURCE'!CM34="K"),OR('FIN1-SOURCE'!CM31="O",'FIN1-SOURCE'!CM34="O")),"",SUM('FIN1-SOURCE'!CL31,'FIN1-SOURCE'!CL34))</f>
        <v/>
      </c>
      <c r="I2144" s="280" t="str">
        <f>IF(AND(OR(AND('FIN1-SOURCE'!CM31="O",'FIN1-SOURCE'!CM34="O"),AND('FIN1-SOURCE'!CM31="K",'FIN1-SOURCE'!CM34="K")),SUM('FIN1-SOURCE'!CL31,'FIN1-SOURCE'!CL34)=0,ISNUMBER('FIN1-SOURCE'!CL35)),"",IF(OR('FIN1-SOURCE'!CM31="O",'FIN1-SOURCE'!CM34="O"),"O",IF(AND('FIN1-SOURCE'!CM31='FIN1-SOURCE'!CM34,OR('FIN1-SOURCE'!CM31="K",'FIN1-SOURCE'!CM31="W",'FIN1-SOURCE'!CM31="M")), UPPER('FIN1-SOURCE'!CM31),"")))</f>
        <v/>
      </c>
      <c r="J2144" s="281" t="s">
        <v>711</v>
      </c>
      <c r="K2144" s="280" t="str">
        <f>IF(AND(ISBLANK('FIN1-SOURCE'!CL35),$L$2144&lt;&gt;"M"),"",'FIN1-SOURCE'!CL35)</f>
        <v/>
      </c>
      <c r="L2144" s="280" t="str">
        <f>IF(ISBLANK('FIN1-SOURCE'!CM35),"",'FIN1-SOURCE'!CM35)</f>
        <v/>
      </c>
      <c r="M2144" s="257" t="str">
        <f t="shared" si="34"/>
        <v>OK</v>
      </c>
      <c r="N2144" s="15"/>
    </row>
    <row r="2145" spans="1:14" ht="33.75" x14ac:dyDescent="0.25">
      <c r="A2145" s="257" t="s">
        <v>834</v>
      </c>
      <c r="B2145" s="257" t="s">
        <v>4675</v>
      </c>
      <c r="C2145" s="257" t="s">
        <v>688</v>
      </c>
      <c r="D2145" s="277" t="s">
        <v>4676</v>
      </c>
      <c r="E2145" s="278" t="s">
        <v>711</v>
      </c>
      <c r="F2145" s="279" t="s">
        <v>688</v>
      </c>
      <c r="G2145" s="277" t="s">
        <v>4677</v>
      </c>
      <c r="H2145" s="280" t="str">
        <f>IF(OR(AND('FIN1-SOURCE'!CL37="",'FIN1-SOURCE'!CM37=""),AND('FIN1-SOURCE'!CL38="",'FIN1-SOURCE'!CM38=""),AND('FIN1-SOURCE'!CM37="K",'FIN1-SOURCE'!CM38="K"),OR('FIN1-SOURCE'!CM37="O",'FIN1-SOURCE'!CM38="O")),"",SUM('FIN1-SOURCE'!CL37,'FIN1-SOURCE'!CL38))</f>
        <v/>
      </c>
      <c r="I2145" s="280" t="str">
        <f>IF(AND(OR(AND('FIN1-SOURCE'!CM37="O",'FIN1-SOURCE'!CM38="O"),AND('FIN1-SOURCE'!CM37="K",'FIN1-SOURCE'!CM38="K")),SUM('FIN1-SOURCE'!CL37,'FIN1-SOURCE'!CL38)=0,ISNUMBER('FIN1-SOURCE'!CL39)),"",IF(OR('FIN1-SOURCE'!CM37="O",'FIN1-SOURCE'!CM38="O"),"O",IF(AND('FIN1-SOURCE'!CM37='FIN1-SOURCE'!CM38,OR('FIN1-SOURCE'!CM37="K",'FIN1-SOURCE'!CM37="W",'FIN1-SOURCE'!CM37="M")), UPPER('FIN1-SOURCE'!CM37),"")))</f>
        <v/>
      </c>
      <c r="J2145" s="281" t="s">
        <v>711</v>
      </c>
      <c r="K2145" s="280" t="str">
        <f>IF(AND(ISBLANK('FIN1-SOURCE'!CL39),$L$2145&lt;&gt;"M"),"",'FIN1-SOURCE'!CL39)</f>
        <v/>
      </c>
      <c r="L2145" s="280" t="str">
        <f>IF(ISBLANK('FIN1-SOURCE'!CM39),"",'FIN1-SOURCE'!CM39)</f>
        <v/>
      </c>
      <c r="M2145" s="257" t="str">
        <f t="shared" si="34"/>
        <v>OK</v>
      </c>
      <c r="N2145" s="15"/>
    </row>
    <row r="2146" spans="1:14" ht="33.75" x14ac:dyDescent="0.25">
      <c r="A2146" s="257" t="s">
        <v>834</v>
      </c>
      <c r="B2146" s="257" t="s">
        <v>4678</v>
      </c>
      <c r="C2146" s="257" t="s">
        <v>688</v>
      </c>
      <c r="D2146" s="277" t="s">
        <v>4679</v>
      </c>
      <c r="E2146" s="278" t="s">
        <v>711</v>
      </c>
      <c r="F2146" s="279" t="s">
        <v>688</v>
      </c>
      <c r="G2146" s="277" t="s">
        <v>1437</v>
      </c>
      <c r="H2146" s="280" t="str">
        <f>IF(OR(AND('FIN1-SOURCE'!CL40="",'FIN1-SOURCE'!CM40=""),AND('FIN1-SOURCE'!CL41="",'FIN1-SOURCE'!CM41=""),AND('FIN1-SOURCE'!CM40="K",'FIN1-SOURCE'!CM41="K"),OR('FIN1-SOURCE'!CM40="O",'FIN1-SOURCE'!CM41="O")),"",SUM('FIN1-SOURCE'!CL40,'FIN1-SOURCE'!CL41))</f>
        <v/>
      </c>
      <c r="I2146" s="280" t="str">
        <f>IF(AND(OR(AND('FIN1-SOURCE'!CM40="O",'FIN1-SOURCE'!CM41="O"),AND('FIN1-SOURCE'!CM40="K",'FIN1-SOURCE'!CM41="K")),SUM('FIN1-SOURCE'!CL40,'FIN1-SOURCE'!CL41)=0,ISNUMBER('FIN1-SOURCE'!CL42)),"",IF(OR('FIN1-SOURCE'!CM40="O",'FIN1-SOURCE'!CM41="O"),"O",IF(AND('FIN1-SOURCE'!CM40='FIN1-SOURCE'!CM41,OR('FIN1-SOURCE'!CM40="K",'FIN1-SOURCE'!CM40="W",'FIN1-SOURCE'!CM40="M")), UPPER('FIN1-SOURCE'!CM40),"")))</f>
        <v/>
      </c>
      <c r="J2146" s="281" t="s">
        <v>711</v>
      </c>
      <c r="K2146" s="280" t="str">
        <f>IF(AND(ISBLANK('FIN1-SOURCE'!CL42),$L$2146&lt;&gt;"M"),"",'FIN1-SOURCE'!CL42)</f>
        <v/>
      </c>
      <c r="L2146" s="280" t="str">
        <f>IF(ISBLANK('FIN1-SOURCE'!CM42),"",'FIN1-SOURCE'!CM42)</f>
        <v/>
      </c>
      <c r="M2146" s="257" t="str">
        <f t="shared" si="34"/>
        <v>OK</v>
      </c>
      <c r="N2146" s="15"/>
    </row>
    <row r="2147" spans="1:14" ht="33.75" x14ac:dyDescent="0.25">
      <c r="A2147" s="257" t="s">
        <v>834</v>
      </c>
      <c r="B2147" s="257" t="s">
        <v>4680</v>
      </c>
      <c r="C2147" s="257" t="s">
        <v>688</v>
      </c>
      <c r="D2147" s="277" t="s">
        <v>4681</v>
      </c>
      <c r="E2147" s="278" t="s">
        <v>711</v>
      </c>
      <c r="F2147" s="279" t="s">
        <v>688</v>
      </c>
      <c r="G2147" s="277" t="s">
        <v>1443</v>
      </c>
      <c r="H2147" s="280" t="str">
        <f>IF(OR(AND('FIN1-SOURCE'!CL42="",'FIN1-SOURCE'!CM42=""),AND('FIN1-SOURCE'!CL43="",'FIN1-SOURCE'!CM43=""),AND('FIN1-SOURCE'!CM42="K",'FIN1-SOURCE'!CM43="K"),OR('FIN1-SOURCE'!CM42="O",'FIN1-SOURCE'!CM43="O")),"",SUM('FIN1-SOURCE'!CL42,'FIN1-SOURCE'!CL43))</f>
        <v/>
      </c>
      <c r="I2147" s="280" t="str">
        <f>IF(AND(OR(AND('FIN1-SOURCE'!CM42="O",'FIN1-SOURCE'!CM43="O"),AND('FIN1-SOURCE'!CM42="K",'FIN1-SOURCE'!CM43="K")),SUM('FIN1-SOURCE'!CL42,'FIN1-SOURCE'!CL43)=0,ISNUMBER('FIN1-SOURCE'!CL44)),"",IF(OR('FIN1-SOURCE'!CM42="O",'FIN1-SOURCE'!CM43="O"),"O",IF(AND('FIN1-SOURCE'!CM42='FIN1-SOURCE'!CM43,OR('FIN1-SOURCE'!CM42="K",'FIN1-SOURCE'!CM42="W",'FIN1-SOURCE'!CM42="M")), UPPER('FIN1-SOURCE'!CM42),"")))</f>
        <v/>
      </c>
      <c r="J2147" s="281" t="s">
        <v>711</v>
      </c>
      <c r="K2147" s="280" t="str">
        <f>IF(AND(ISBLANK('FIN1-SOURCE'!CL44),$L$2147&lt;&gt;"M"),"",'FIN1-SOURCE'!CL44)</f>
        <v/>
      </c>
      <c r="L2147" s="280" t="str">
        <f>IF(ISBLANK('FIN1-SOURCE'!CM44),"",'FIN1-SOURCE'!CM44)</f>
        <v/>
      </c>
      <c r="M2147" s="257" t="str">
        <f t="shared" si="34"/>
        <v>OK</v>
      </c>
      <c r="N2147" s="15"/>
    </row>
    <row r="2148" spans="1:14" ht="45" x14ac:dyDescent="0.25">
      <c r="A2148" s="257" t="s">
        <v>834</v>
      </c>
      <c r="B2148" s="257" t="s">
        <v>4682</v>
      </c>
      <c r="C2148" s="257" t="s">
        <v>688</v>
      </c>
      <c r="D2148" s="277" t="s">
        <v>4683</v>
      </c>
      <c r="E2148" s="278" t="s">
        <v>711</v>
      </c>
      <c r="F2148" s="279" t="s">
        <v>688</v>
      </c>
      <c r="G2148" s="277" t="s">
        <v>1446</v>
      </c>
      <c r="H2148" s="280" t="str">
        <f>IF(OR(AND('FIN1-SOURCE'!CL35="",'FIN1-SOURCE'!CM35=""),AND('FIN1-SOURCE'!CL39="",'FIN1-SOURCE'!CM39=""),AND('FIN1-SOURCE'!CL44="",'FIN1-SOURCE'!CM44=""),AND('FIN1-SOURCE'!CM35="K",'FIN1-SOURCE'!CM39="K",'FIN1-SOURCE'!CM44="K"),OR('FIN1-SOURCE'!CM35="O",'FIN1-SOURCE'!CM39="O",'FIN1-SOURCE'!CM44="O")),"",SUM('FIN1-SOURCE'!CL35,'FIN1-SOURCE'!CL39,'FIN1-SOURCE'!CL44))</f>
        <v/>
      </c>
      <c r="I2148" s="280" t="str">
        <f>IF(AND(OR(AND('FIN1-SOURCE'!CM35="O",'FIN1-SOURCE'!CM39="O",'FIN1-SOURCE'!CM44="O"),AND('FIN1-SOURCE'!CM35="K",'FIN1-SOURCE'!CM39="K",'FIN1-SOURCE'!CM44="K")),SUM('FIN1-SOURCE'!CL35,'FIN1-SOURCE'!CL39,'FIN1-SOURCE'!CL44)=0,ISNUMBER('FIN1-SOURCE'!CL45)),"",IF(OR('FIN1-SOURCE'!CM35="O",'FIN1-SOURCE'!CM39="O",'FIN1-SOURCE'!CM44="O"),"O",IF(AND('FIN1-SOURCE'!CM35='FIN1-SOURCE'!CM39,'FIN1-SOURCE'!CM39='FIN1-SOURCE'!CM44,OR('FIN1-SOURCE'!CM35="K",'FIN1-SOURCE'!CM35="W",'FIN1-SOURCE'!CM35="M")), UPPER('FIN1-SOURCE'!CM35),"")))</f>
        <v/>
      </c>
      <c r="J2148" s="281" t="s">
        <v>711</v>
      </c>
      <c r="K2148" s="280" t="str">
        <f>IF(AND(ISBLANK('FIN1-SOURCE'!CL45),$L$2148&lt;&gt;"M"),"",'FIN1-SOURCE'!CL45)</f>
        <v/>
      </c>
      <c r="L2148" s="280" t="str">
        <f>IF(ISBLANK('FIN1-SOURCE'!CM45),"",'FIN1-SOURCE'!CM45)</f>
        <v/>
      </c>
      <c r="M2148" s="257" t="str">
        <f t="shared" si="34"/>
        <v>OK</v>
      </c>
      <c r="N2148" s="15"/>
    </row>
    <row r="2149" spans="1:14" ht="33.75" x14ac:dyDescent="0.25">
      <c r="A2149" s="257" t="s">
        <v>834</v>
      </c>
      <c r="B2149" s="257" t="s">
        <v>4684</v>
      </c>
      <c r="C2149" s="257" t="s">
        <v>688</v>
      </c>
      <c r="D2149" s="277" t="s">
        <v>4685</v>
      </c>
      <c r="E2149" s="278" t="s">
        <v>711</v>
      </c>
      <c r="F2149" s="279" t="s">
        <v>688</v>
      </c>
      <c r="G2149" s="277" t="s">
        <v>4686</v>
      </c>
      <c r="H2149" s="280" t="str">
        <f>IF(OR(AND('FIN1-SOURCE'!CL47="",'FIN1-SOURCE'!CM47=""),AND('FIN1-SOURCE'!CL48="",'FIN1-SOURCE'!CM48=""),AND('FIN1-SOURCE'!CM47="K",'FIN1-SOURCE'!CM48="K"),OR('FIN1-SOURCE'!CM47="O",'FIN1-SOURCE'!CM48="O")),"",SUM('FIN1-SOURCE'!CL47,'FIN1-SOURCE'!CL48))</f>
        <v/>
      </c>
      <c r="I2149" s="280" t="str">
        <f>IF(AND(OR(AND('FIN1-SOURCE'!CM47="O",'FIN1-SOURCE'!CM48="O"),AND('FIN1-SOURCE'!CM47="K",'FIN1-SOURCE'!CM48="K")),SUM('FIN1-SOURCE'!CL47,'FIN1-SOURCE'!CL48)=0,ISNUMBER('FIN1-SOURCE'!CL49)),"",IF(OR('FIN1-SOURCE'!CM47="O",'FIN1-SOURCE'!CM48="O"),"O",IF(AND('FIN1-SOURCE'!CM47='FIN1-SOURCE'!CM48,OR('FIN1-SOURCE'!CM47="K",'FIN1-SOURCE'!CM47="W",'FIN1-SOURCE'!CM47="M")), UPPER('FIN1-SOURCE'!CM47),"")))</f>
        <v/>
      </c>
      <c r="J2149" s="281" t="s">
        <v>711</v>
      </c>
      <c r="K2149" s="280" t="str">
        <f>IF(AND(ISBLANK('FIN1-SOURCE'!CL49),$L$2149&lt;&gt;"M"),"",'FIN1-SOURCE'!CL49)</f>
        <v/>
      </c>
      <c r="L2149" s="280" t="str">
        <f>IF(ISBLANK('FIN1-SOURCE'!CM49),"",'FIN1-SOURCE'!CM49)</f>
        <v/>
      </c>
      <c r="M2149" s="257" t="str">
        <f t="shared" si="34"/>
        <v>OK</v>
      </c>
      <c r="N2149" s="15"/>
    </row>
    <row r="2150" spans="1:14" ht="33.75" x14ac:dyDescent="0.25">
      <c r="A2150" s="257" t="s">
        <v>834</v>
      </c>
      <c r="B2150" s="257" t="s">
        <v>4687</v>
      </c>
      <c r="C2150" s="257" t="s">
        <v>688</v>
      </c>
      <c r="D2150" s="277" t="s">
        <v>4688</v>
      </c>
      <c r="E2150" s="278" t="s">
        <v>711</v>
      </c>
      <c r="F2150" s="279" t="s">
        <v>688</v>
      </c>
      <c r="G2150" s="277" t="s">
        <v>4689</v>
      </c>
      <c r="H2150" s="280" t="str">
        <f>IF(OR(AND('FIN1-SOURCE'!CL46="",'FIN1-SOURCE'!CM46=""),AND('FIN1-SOURCE'!CL49="",'FIN1-SOURCE'!CM49=""),AND('FIN1-SOURCE'!CM46="K",'FIN1-SOURCE'!CM49="K"),OR('FIN1-SOURCE'!CM46="O",'FIN1-SOURCE'!CM49="O")),"",SUM('FIN1-SOURCE'!CL46,'FIN1-SOURCE'!CL49))</f>
        <v/>
      </c>
      <c r="I2150" s="280" t="str">
        <f>IF(AND(OR(AND('FIN1-SOURCE'!CM46="O",'FIN1-SOURCE'!CM49="O"),AND('FIN1-SOURCE'!CM46="K",'FIN1-SOURCE'!CM49="K")),SUM('FIN1-SOURCE'!CL46,'FIN1-SOURCE'!CL49)=0,ISNUMBER('FIN1-SOURCE'!CL50)),"",IF(OR('FIN1-SOURCE'!CM46="O",'FIN1-SOURCE'!CM49="O"),"O",IF(AND('FIN1-SOURCE'!CM46='FIN1-SOURCE'!CM49,OR('FIN1-SOURCE'!CM46="K",'FIN1-SOURCE'!CM46="W",'FIN1-SOURCE'!CM46="M")), UPPER('FIN1-SOURCE'!CM46),"")))</f>
        <v/>
      </c>
      <c r="J2150" s="281" t="s">
        <v>711</v>
      </c>
      <c r="K2150" s="280" t="str">
        <f>IF(AND(ISBLANK('FIN1-SOURCE'!CL50),$L$2150&lt;&gt;"M"),"",'FIN1-SOURCE'!CL50)</f>
        <v/>
      </c>
      <c r="L2150" s="280" t="str">
        <f>IF(ISBLANK('FIN1-SOURCE'!CM50),"",'FIN1-SOURCE'!CM50)</f>
        <v/>
      </c>
      <c r="M2150" s="257" t="str">
        <f t="shared" si="34"/>
        <v>OK</v>
      </c>
      <c r="N2150" s="15"/>
    </row>
    <row r="2151" spans="1:14" ht="33.75" x14ac:dyDescent="0.25">
      <c r="A2151" s="257" t="s">
        <v>834</v>
      </c>
      <c r="B2151" s="257" t="s">
        <v>4690</v>
      </c>
      <c r="C2151" s="257" t="s">
        <v>688</v>
      </c>
      <c r="D2151" s="277" t="s">
        <v>4691</v>
      </c>
      <c r="E2151" s="278" t="s">
        <v>711</v>
      </c>
      <c r="F2151" s="279" t="s">
        <v>688</v>
      </c>
      <c r="G2151" s="277" t="s">
        <v>4692</v>
      </c>
      <c r="H2151" s="280" t="str">
        <f>IF(OR(AND('FIN1-SOURCE'!CL53="",'FIN1-SOURCE'!CM53=""),AND('FIN1-SOURCE'!CL54="",'FIN1-SOURCE'!CM54=""),AND('FIN1-SOURCE'!CM53="K",'FIN1-SOURCE'!CM54="K"),OR('FIN1-SOURCE'!CM53="O",'FIN1-SOURCE'!CM54="O")),"",SUM('FIN1-SOURCE'!CL53,'FIN1-SOURCE'!CL54))</f>
        <v/>
      </c>
      <c r="I2151" s="280" t="str">
        <f>IF(AND(OR(AND('FIN1-SOURCE'!CM53="O",'FIN1-SOURCE'!CM54="O"),AND('FIN1-SOURCE'!CM53="K",'FIN1-SOURCE'!CM54="K")),SUM('FIN1-SOURCE'!CL53,'FIN1-SOURCE'!CL54)=0,ISNUMBER('FIN1-SOURCE'!CL55)),"",IF(OR('FIN1-SOURCE'!CM53="O",'FIN1-SOURCE'!CM54="O"),"O",IF(AND('FIN1-SOURCE'!CM53='FIN1-SOURCE'!CM54,OR('FIN1-SOURCE'!CM53="K",'FIN1-SOURCE'!CM53="W",'FIN1-SOURCE'!CM53="M")), UPPER('FIN1-SOURCE'!CM53),"")))</f>
        <v/>
      </c>
      <c r="J2151" s="281" t="s">
        <v>711</v>
      </c>
      <c r="K2151" s="280" t="str">
        <f>IF(AND(ISBLANK('FIN1-SOURCE'!CL55),$L$2151&lt;&gt;"M"),"",'FIN1-SOURCE'!CL55)</f>
        <v/>
      </c>
      <c r="L2151" s="280" t="str">
        <f>IF(ISBLANK('FIN1-SOURCE'!CM55),"",'FIN1-SOURCE'!CM55)</f>
        <v/>
      </c>
      <c r="M2151" s="257" t="str">
        <f t="shared" si="34"/>
        <v>OK</v>
      </c>
      <c r="N2151" s="15"/>
    </row>
    <row r="2152" spans="1:14" ht="33.75" x14ac:dyDescent="0.25">
      <c r="A2152" s="257" t="s">
        <v>834</v>
      </c>
      <c r="B2152" s="257" t="s">
        <v>4693</v>
      </c>
      <c r="C2152" s="257" t="s">
        <v>688</v>
      </c>
      <c r="D2152" s="277" t="s">
        <v>4694</v>
      </c>
      <c r="E2152" s="278" t="s">
        <v>711</v>
      </c>
      <c r="F2152" s="279" t="s">
        <v>688</v>
      </c>
      <c r="G2152" s="277" t="s">
        <v>4695</v>
      </c>
      <c r="H2152" s="280" t="str">
        <f>IF(OR(AND('FIN1-SOURCE'!CL55="",'FIN1-SOURCE'!CM55=""),AND('FIN1-SOURCE'!CL56="",'FIN1-SOURCE'!CM56=""),AND('FIN1-SOURCE'!CM55="K",'FIN1-SOURCE'!CM56="K"),OR('FIN1-SOURCE'!CM55="O",'FIN1-SOURCE'!CM56="O")),"",SUM('FIN1-SOURCE'!CL55,'FIN1-SOURCE'!CL56))</f>
        <v/>
      </c>
      <c r="I2152" s="280" t="str">
        <f>IF(AND(OR(AND('FIN1-SOURCE'!CM55="O",'FIN1-SOURCE'!CM56="O"),AND('FIN1-SOURCE'!CM55="K",'FIN1-SOURCE'!CM56="K")),SUM('FIN1-SOURCE'!CL55,'FIN1-SOURCE'!CL56)=0,ISNUMBER('FIN1-SOURCE'!CL57)),"",IF(OR('FIN1-SOURCE'!CM55="O",'FIN1-SOURCE'!CM56="O"),"O",IF(AND('FIN1-SOURCE'!CM55='FIN1-SOURCE'!CM56,OR('FIN1-SOURCE'!CM55="K",'FIN1-SOURCE'!CM55="W",'FIN1-SOURCE'!CM55="M")), UPPER('FIN1-SOURCE'!CM55),"")))</f>
        <v/>
      </c>
      <c r="J2152" s="281" t="s">
        <v>711</v>
      </c>
      <c r="K2152" s="280" t="str">
        <f>IF(AND(ISBLANK('FIN1-SOURCE'!CL57),$L$2152&lt;&gt;"M"),"",'FIN1-SOURCE'!CL57)</f>
        <v/>
      </c>
      <c r="L2152" s="280" t="str">
        <f>IF(ISBLANK('FIN1-SOURCE'!CM57),"",'FIN1-SOURCE'!CM57)</f>
        <v/>
      </c>
      <c r="M2152" s="257" t="str">
        <f t="shared" si="34"/>
        <v>OK</v>
      </c>
      <c r="N2152" s="15"/>
    </row>
    <row r="2153" spans="1:14" ht="45" x14ac:dyDescent="0.25">
      <c r="A2153" s="257" t="s">
        <v>834</v>
      </c>
      <c r="B2153" s="257" t="s">
        <v>4696</v>
      </c>
      <c r="C2153" s="257" t="s">
        <v>688</v>
      </c>
      <c r="D2153" s="277" t="s">
        <v>4697</v>
      </c>
      <c r="E2153" s="278" t="s">
        <v>711</v>
      </c>
      <c r="F2153" s="279" t="s">
        <v>688</v>
      </c>
      <c r="G2153" s="277" t="s">
        <v>4698</v>
      </c>
      <c r="H2153" s="280" t="str">
        <f>IF(OR(AND('FIN1-SOURCE'!CL50="",'FIN1-SOURCE'!CM50=""),AND('FIN1-SOURCE'!CL52="",'FIN1-SOURCE'!CM52=""),AND('FIN1-SOURCE'!CL57="",'FIN1-SOURCE'!CM57=""),AND('FIN1-SOURCE'!CM50="K",'FIN1-SOURCE'!CM52="K",'FIN1-SOURCE'!CM57="K"),OR('FIN1-SOURCE'!CM50="O",'FIN1-SOURCE'!CM52="O",'FIN1-SOURCE'!CM57="O")),"",SUM('FIN1-SOURCE'!CL50,'FIN1-SOURCE'!CL52,'FIN1-SOURCE'!CL57))</f>
        <v/>
      </c>
      <c r="I2153" s="280" t="str">
        <f>IF(AND(OR(AND('FIN1-SOURCE'!CM50="O",'FIN1-SOURCE'!CM52="O",'FIN1-SOURCE'!CM57="O"),AND('FIN1-SOURCE'!CM50="K",'FIN1-SOURCE'!CM52="K",'FIN1-SOURCE'!CM57="K")),SUM('FIN1-SOURCE'!CL50,'FIN1-SOURCE'!CL52,'FIN1-SOURCE'!CL57)=0,ISNUMBER('FIN1-SOURCE'!CL58)),"",IF(OR('FIN1-SOURCE'!CM50="O",'FIN1-SOURCE'!CM52="O",'FIN1-SOURCE'!CM57="O"),"O",IF(AND('FIN1-SOURCE'!CM50='FIN1-SOURCE'!CM52,'FIN1-SOURCE'!CM52='FIN1-SOURCE'!CM57,OR('FIN1-SOURCE'!CM50="K",'FIN1-SOURCE'!CM50="W",'FIN1-SOURCE'!CM50="M")), UPPER('FIN1-SOURCE'!CM50),"")))</f>
        <v/>
      </c>
      <c r="J2153" s="281" t="s">
        <v>711</v>
      </c>
      <c r="K2153" s="280" t="str">
        <f>IF(AND(ISBLANK('FIN1-SOURCE'!CL58),$L$2153&lt;&gt;"M"),"",'FIN1-SOURCE'!CL58)</f>
        <v/>
      </c>
      <c r="L2153" s="280" t="str">
        <f>IF(ISBLANK('FIN1-SOURCE'!CM58),"",'FIN1-SOURCE'!CM58)</f>
        <v/>
      </c>
      <c r="M2153" s="257" t="str">
        <f t="shared" si="34"/>
        <v>OK</v>
      </c>
      <c r="N2153" s="15"/>
    </row>
    <row r="2154" spans="1:14" ht="33.75" x14ac:dyDescent="0.25">
      <c r="A2154" s="257" t="s">
        <v>834</v>
      </c>
      <c r="B2154" s="257" t="s">
        <v>4699</v>
      </c>
      <c r="C2154" s="257" t="s">
        <v>688</v>
      </c>
      <c r="D2154" s="277" t="s">
        <v>4700</v>
      </c>
      <c r="E2154" s="278" t="s">
        <v>711</v>
      </c>
      <c r="F2154" s="279" t="s">
        <v>688</v>
      </c>
      <c r="G2154" s="277" t="s">
        <v>4701</v>
      </c>
      <c r="H2154" s="280" t="str">
        <f>IF(OR(AND('FIN1-SOURCE'!CL60="",'FIN1-SOURCE'!CM60=""),AND('FIN1-SOURCE'!CL61="",'FIN1-SOURCE'!CM61=""),AND('FIN1-SOURCE'!CM60="K",'FIN1-SOURCE'!CM61="K"),OR('FIN1-SOURCE'!CM60="O",'FIN1-SOURCE'!CM61="O")),"",SUM('FIN1-SOURCE'!CL60,'FIN1-SOURCE'!CL61))</f>
        <v/>
      </c>
      <c r="I2154" s="280" t="str">
        <f>IF(AND(OR(AND('FIN1-SOURCE'!CM60="O",'FIN1-SOURCE'!CM61="O"),AND('FIN1-SOURCE'!CM60="K",'FIN1-SOURCE'!CM61="K")),SUM('FIN1-SOURCE'!CL60,'FIN1-SOURCE'!CL61)=0,ISNUMBER('FIN1-SOURCE'!CL62)),"",IF(OR('FIN1-SOURCE'!CM60="O",'FIN1-SOURCE'!CM61="O"),"O",IF(AND('FIN1-SOURCE'!CM60='FIN1-SOURCE'!CM61,OR('FIN1-SOURCE'!CM60="K",'FIN1-SOURCE'!CM60="W",'FIN1-SOURCE'!CM60="M")), UPPER('FIN1-SOURCE'!CM60),"")))</f>
        <v/>
      </c>
      <c r="J2154" s="281" t="s">
        <v>711</v>
      </c>
      <c r="K2154" s="280" t="str">
        <f>IF(AND(ISBLANK('FIN1-SOURCE'!CL62),$L$2154&lt;&gt;"M"),"",'FIN1-SOURCE'!CL62)</f>
        <v/>
      </c>
      <c r="L2154" s="280" t="str">
        <f>IF(ISBLANK('FIN1-SOURCE'!CM62),"",'FIN1-SOURCE'!CM62)</f>
        <v/>
      </c>
      <c r="M2154" s="257" t="str">
        <f t="shared" si="34"/>
        <v>OK</v>
      </c>
      <c r="N2154" s="15"/>
    </row>
    <row r="2155" spans="1:14" ht="33.75" x14ac:dyDescent="0.25">
      <c r="A2155" s="257" t="s">
        <v>834</v>
      </c>
      <c r="B2155" s="257" t="s">
        <v>4702</v>
      </c>
      <c r="C2155" s="257" t="s">
        <v>688</v>
      </c>
      <c r="D2155" s="277" t="s">
        <v>4703</v>
      </c>
      <c r="E2155" s="278" t="s">
        <v>711</v>
      </c>
      <c r="F2155" s="279" t="s">
        <v>688</v>
      </c>
      <c r="G2155" s="277" t="s">
        <v>4704</v>
      </c>
      <c r="H2155" s="280" t="str">
        <f>IF(OR(AND('FIN1-SOURCE'!CL59="",'FIN1-SOURCE'!CM59=""),AND('FIN1-SOURCE'!CL62="",'FIN1-SOURCE'!CM62=""),AND('FIN1-SOURCE'!CM59="K",'FIN1-SOURCE'!CM62="K"),OR('FIN1-SOURCE'!CM59="O",'FIN1-SOURCE'!CM62="O")),"",SUM('FIN1-SOURCE'!CL59,'FIN1-SOURCE'!CL62))</f>
        <v/>
      </c>
      <c r="I2155" s="280" t="str">
        <f>IF(AND(OR(AND('FIN1-SOURCE'!CM59="O",'FIN1-SOURCE'!CM62="O"),AND('FIN1-SOURCE'!CM59="K",'FIN1-SOURCE'!CM62="K")),SUM('FIN1-SOURCE'!CL59,'FIN1-SOURCE'!CL62)=0,ISNUMBER('FIN1-SOURCE'!CL63)),"",IF(OR('FIN1-SOURCE'!CM59="O",'FIN1-SOURCE'!CM62="O"),"O",IF(AND('FIN1-SOURCE'!CM59='FIN1-SOURCE'!CM62,OR('FIN1-SOURCE'!CM59="K",'FIN1-SOURCE'!CM59="W",'FIN1-SOURCE'!CM59="M")), UPPER('FIN1-SOURCE'!CM59),"")))</f>
        <v/>
      </c>
      <c r="J2155" s="281" t="s">
        <v>711</v>
      </c>
      <c r="K2155" s="280" t="str">
        <f>IF(AND(ISBLANK('FIN1-SOURCE'!CL63),$L$2155&lt;&gt;"M"),"",'FIN1-SOURCE'!CL63)</f>
        <v/>
      </c>
      <c r="L2155" s="280" t="str">
        <f>IF(ISBLANK('FIN1-SOURCE'!CM63),"",'FIN1-SOURCE'!CM63)</f>
        <v/>
      </c>
      <c r="M2155" s="257" t="str">
        <f t="shared" si="34"/>
        <v>OK</v>
      </c>
      <c r="N2155" s="15"/>
    </row>
    <row r="2156" spans="1:14" ht="33.75" x14ac:dyDescent="0.25">
      <c r="A2156" s="257" t="s">
        <v>834</v>
      </c>
      <c r="B2156" s="257" t="s">
        <v>4705</v>
      </c>
      <c r="C2156" s="257" t="s">
        <v>688</v>
      </c>
      <c r="D2156" s="277" t="s">
        <v>4706</v>
      </c>
      <c r="E2156" s="278" t="s">
        <v>711</v>
      </c>
      <c r="F2156" s="279" t="s">
        <v>688</v>
      </c>
      <c r="G2156" s="277" t="s">
        <v>4707</v>
      </c>
      <c r="H2156" s="280" t="str">
        <f>IF(OR(AND('FIN1-SOURCE'!CL65="",'FIN1-SOURCE'!CM65=""),AND('FIN1-SOURCE'!CL66="",'FIN1-SOURCE'!CM66=""),AND('FIN1-SOURCE'!CM65="K",'FIN1-SOURCE'!CM66="K"),OR('FIN1-SOURCE'!CM65="O",'FIN1-SOURCE'!CM66="O")),"",SUM('FIN1-SOURCE'!CL65,'FIN1-SOURCE'!CL66))</f>
        <v/>
      </c>
      <c r="I2156" s="280" t="str">
        <f>IF(AND(OR(AND('FIN1-SOURCE'!CM65="O",'FIN1-SOURCE'!CM66="O"),AND('FIN1-SOURCE'!CM65="K",'FIN1-SOURCE'!CM66="K")),SUM('FIN1-SOURCE'!CL65,'FIN1-SOURCE'!CL66)=0,ISNUMBER('FIN1-SOURCE'!CL67)),"",IF(OR('FIN1-SOURCE'!CM65="O",'FIN1-SOURCE'!CM66="O"),"O",IF(AND('FIN1-SOURCE'!CM65='FIN1-SOURCE'!CM66,OR('FIN1-SOURCE'!CM65="K",'FIN1-SOURCE'!CM65="W",'FIN1-SOURCE'!CM65="M")), UPPER('FIN1-SOURCE'!CM65),"")))</f>
        <v/>
      </c>
      <c r="J2156" s="281" t="s">
        <v>711</v>
      </c>
      <c r="K2156" s="280" t="str">
        <f>IF(AND(ISBLANK('FIN1-SOURCE'!CL67),$L$2156&lt;&gt;"M"),"",'FIN1-SOURCE'!CL67)</f>
        <v/>
      </c>
      <c r="L2156" s="280" t="str">
        <f>IF(ISBLANK('FIN1-SOURCE'!CM67),"",'FIN1-SOURCE'!CM67)</f>
        <v/>
      </c>
      <c r="M2156" s="257" t="str">
        <f t="shared" si="34"/>
        <v>OK</v>
      </c>
      <c r="N2156" s="15"/>
    </row>
    <row r="2157" spans="1:14" ht="33.75" x14ac:dyDescent="0.25">
      <c r="A2157" s="257" t="s">
        <v>834</v>
      </c>
      <c r="B2157" s="257" t="s">
        <v>4708</v>
      </c>
      <c r="C2157" s="257" t="s">
        <v>688</v>
      </c>
      <c r="D2157" s="277" t="s">
        <v>4709</v>
      </c>
      <c r="E2157" s="278" t="s">
        <v>711</v>
      </c>
      <c r="F2157" s="279" t="s">
        <v>688</v>
      </c>
      <c r="G2157" s="277" t="s">
        <v>4710</v>
      </c>
      <c r="H2157" s="280" t="str">
        <f>IF(OR(AND('FIN1-SOURCE'!CL67="",'FIN1-SOURCE'!CM67=""),AND('FIN1-SOURCE'!CL68="",'FIN1-SOURCE'!CM68=""),AND('FIN1-SOURCE'!CM67="K",'FIN1-SOURCE'!CM68="K"),OR('FIN1-SOURCE'!CM67="O",'FIN1-SOURCE'!CM68="O")),"",SUM('FIN1-SOURCE'!CL67,'FIN1-SOURCE'!CL68))</f>
        <v/>
      </c>
      <c r="I2157" s="280" t="str">
        <f>IF(AND(OR(AND('FIN1-SOURCE'!CM67="O",'FIN1-SOURCE'!CM68="O"),AND('FIN1-SOURCE'!CM67="K",'FIN1-SOURCE'!CM68="K")),SUM('FIN1-SOURCE'!CL67,'FIN1-SOURCE'!CL68)=0,ISNUMBER('FIN1-SOURCE'!CL69)),"",IF(OR('FIN1-SOURCE'!CM67="O",'FIN1-SOURCE'!CM68="O"),"O",IF(AND('FIN1-SOURCE'!CM67='FIN1-SOURCE'!CM68,OR('FIN1-SOURCE'!CM67="K",'FIN1-SOURCE'!CM67="W",'FIN1-SOURCE'!CM67="M")), UPPER('FIN1-SOURCE'!CM67),"")))</f>
        <v/>
      </c>
      <c r="J2157" s="281" t="s">
        <v>711</v>
      </c>
      <c r="K2157" s="280" t="str">
        <f>IF(AND(ISBLANK('FIN1-SOURCE'!CL69),$L$2157&lt;&gt;"M"),"",'FIN1-SOURCE'!CL69)</f>
        <v/>
      </c>
      <c r="L2157" s="280" t="str">
        <f>IF(ISBLANK('FIN1-SOURCE'!CM69),"",'FIN1-SOURCE'!CM69)</f>
        <v/>
      </c>
      <c r="M2157" s="257" t="str">
        <f t="shared" si="34"/>
        <v>OK</v>
      </c>
      <c r="N2157" s="15"/>
    </row>
    <row r="2158" spans="1:14" ht="33.75" x14ac:dyDescent="0.25">
      <c r="A2158" s="257" t="s">
        <v>834</v>
      </c>
      <c r="B2158" s="257" t="s">
        <v>4711</v>
      </c>
      <c r="C2158" s="257" t="s">
        <v>688</v>
      </c>
      <c r="D2158" s="277" t="s">
        <v>4712</v>
      </c>
      <c r="E2158" s="278" t="s">
        <v>711</v>
      </c>
      <c r="F2158" s="279" t="s">
        <v>688</v>
      </c>
      <c r="G2158" s="277" t="s">
        <v>4713</v>
      </c>
      <c r="H2158" s="280" t="str">
        <f>IF(OR(AND('FIN1-SOURCE'!CL63="",'FIN1-SOURCE'!CM63=""),AND('FIN1-SOURCE'!CL69="",'FIN1-SOURCE'!CM69=""),AND('FIN1-SOURCE'!CM63="K",'FIN1-SOURCE'!CM69="K"),OR('FIN1-SOURCE'!CM63="O",'FIN1-SOURCE'!CM69="O")),"",SUM('FIN1-SOURCE'!CL63,'FIN1-SOURCE'!CL69))</f>
        <v/>
      </c>
      <c r="I2158" s="280" t="str">
        <f>IF(AND(OR(AND('FIN1-SOURCE'!CM63="O",'FIN1-SOURCE'!CM69="O"),AND('FIN1-SOURCE'!CM63="K",'FIN1-SOURCE'!CM69="K")),SUM('FIN1-SOURCE'!CL63,'FIN1-SOURCE'!CL69)=0,ISNUMBER('FIN1-SOURCE'!CL70)),"",IF(OR('FIN1-SOURCE'!CM63="O",'FIN1-SOURCE'!CM69="O"),"O",IF(AND('FIN1-SOURCE'!CM63='FIN1-SOURCE'!CM69,OR('FIN1-SOURCE'!CM63="K",'FIN1-SOURCE'!CM63="W",'FIN1-SOURCE'!CM63="M")), UPPER('FIN1-SOURCE'!CM63),"")))</f>
        <v/>
      </c>
      <c r="J2158" s="281" t="s">
        <v>711</v>
      </c>
      <c r="K2158" s="280" t="str">
        <f>IF(AND(ISBLANK('FIN1-SOURCE'!CL70),$L$2158&lt;&gt;"M"),"",'FIN1-SOURCE'!CL70)</f>
        <v/>
      </c>
      <c r="L2158" s="280" t="str">
        <f>IF(ISBLANK('FIN1-SOURCE'!CM70),"",'FIN1-SOURCE'!CM70)</f>
        <v/>
      </c>
      <c r="M2158" s="257" t="str">
        <f t="shared" si="34"/>
        <v>OK</v>
      </c>
      <c r="N2158" s="15"/>
    </row>
    <row r="2159" spans="1:14" ht="45" x14ac:dyDescent="0.25">
      <c r="A2159" s="257" t="s">
        <v>834</v>
      </c>
      <c r="B2159" s="257" t="s">
        <v>4714</v>
      </c>
      <c r="C2159" s="257" t="s">
        <v>688</v>
      </c>
      <c r="D2159" s="277" t="s">
        <v>4715</v>
      </c>
      <c r="E2159" s="278" t="s">
        <v>711</v>
      </c>
      <c r="F2159" s="279" t="s">
        <v>688</v>
      </c>
      <c r="G2159" s="277" t="s">
        <v>4716</v>
      </c>
      <c r="H2159" s="280" t="str">
        <f>IF(OR(AND('FIN1-SOURCE'!CL31="",'FIN1-SOURCE'!CM31=""),AND('FIN1-SOURCE'!CL46="",'FIN1-SOURCE'!CM46=""),AND('FIN1-SOURCE'!CL59="",'FIN1-SOURCE'!CM59=""),AND('FIN1-SOURCE'!CM31="K",'FIN1-SOURCE'!CM46="K",'FIN1-SOURCE'!CM59="K"),OR('FIN1-SOURCE'!CM31="O",'FIN1-SOURCE'!CM46="O",'FIN1-SOURCE'!CM59="O")),"",SUM('FIN1-SOURCE'!CL31,'FIN1-SOURCE'!CL46,'FIN1-SOURCE'!CL59))</f>
        <v/>
      </c>
      <c r="I2159" s="280" t="str">
        <f>IF(AND(OR(AND('FIN1-SOURCE'!CM31="O",'FIN1-SOURCE'!CM46="O",'FIN1-SOURCE'!CM59="O"),AND('FIN1-SOURCE'!CM31="K",'FIN1-SOURCE'!CM46="K",'FIN1-SOURCE'!CM59="K")),SUM('FIN1-SOURCE'!CL31,'FIN1-SOURCE'!CL46,'FIN1-SOURCE'!CL59)=0,ISNUMBER('FIN1-SOURCE'!CL71)),"",IF(OR('FIN1-SOURCE'!CM31="O",'FIN1-SOURCE'!CM46="O",'FIN1-SOURCE'!CM59="O"),"O",IF(AND('FIN1-SOURCE'!CM31='FIN1-SOURCE'!CM46,'FIN1-SOURCE'!CM46='FIN1-SOURCE'!CM59,OR('FIN1-SOURCE'!CM31="K",'FIN1-SOURCE'!CM31="W",'FIN1-SOURCE'!CM31="M")), UPPER('FIN1-SOURCE'!CM31),"")))</f>
        <v/>
      </c>
      <c r="J2159" s="281" t="s">
        <v>711</v>
      </c>
      <c r="K2159" s="280" t="str">
        <f>IF(AND(ISBLANK('FIN1-SOURCE'!CL71),$L$2159&lt;&gt;"M"),"",'FIN1-SOURCE'!CL71)</f>
        <v/>
      </c>
      <c r="L2159" s="280" t="str">
        <f>IF(ISBLANK('FIN1-SOURCE'!CM71),"",'FIN1-SOURCE'!CM71)</f>
        <v/>
      </c>
      <c r="M2159" s="257" t="str">
        <f t="shared" si="34"/>
        <v>OK</v>
      </c>
      <c r="N2159" s="15"/>
    </row>
    <row r="2160" spans="1:14" ht="45" x14ac:dyDescent="0.25">
      <c r="A2160" s="257" t="s">
        <v>834</v>
      </c>
      <c r="B2160" s="257" t="s">
        <v>4717</v>
      </c>
      <c r="C2160" s="257" t="s">
        <v>688</v>
      </c>
      <c r="D2160" s="277" t="s">
        <v>4718</v>
      </c>
      <c r="E2160" s="278" t="s">
        <v>711</v>
      </c>
      <c r="F2160" s="279" t="s">
        <v>688</v>
      </c>
      <c r="G2160" s="277" t="s">
        <v>4719</v>
      </c>
      <c r="H2160" s="280" t="str">
        <f>IF(OR(AND('FIN1-SOURCE'!CL32="",'FIN1-SOURCE'!CM32=""),AND('FIN1-SOURCE'!CL47="",'FIN1-SOURCE'!CM47=""),AND('FIN1-SOURCE'!CL60="",'FIN1-SOURCE'!CM60=""),AND('FIN1-SOURCE'!CM32="K",'FIN1-SOURCE'!CM47="K",'FIN1-SOURCE'!CM60="K"),OR('FIN1-SOURCE'!CM32="O",'FIN1-SOURCE'!CM47="O",'FIN1-SOURCE'!CM60="O")),"",SUM('FIN1-SOURCE'!CL32,'FIN1-SOURCE'!CL47,'FIN1-SOURCE'!CL60))</f>
        <v/>
      </c>
      <c r="I2160" s="280" t="str">
        <f>IF(AND(OR(AND('FIN1-SOURCE'!CM32="O",'FIN1-SOURCE'!CM47="O",'FIN1-SOURCE'!CM60="O"),AND('FIN1-SOURCE'!CM32="K",'FIN1-SOURCE'!CM47="K",'FIN1-SOURCE'!CM60="K")),SUM('FIN1-SOURCE'!CL32,'FIN1-SOURCE'!CL47,'FIN1-SOURCE'!CL60)=0,ISNUMBER('FIN1-SOURCE'!CL72)),"",IF(OR('FIN1-SOURCE'!CM32="O",'FIN1-SOURCE'!CM47="O",'FIN1-SOURCE'!CM60="O"),"O",IF(AND('FIN1-SOURCE'!CM32='FIN1-SOURCE'!CM47,'FIN1-SOURCE'!CM47='FIN1-SOURCE'!CM60,OR('FIN1-SOURCE'!CM32="K",'FIN1-SOURCE'!CM32="W",'FIN1-SOURCE'!CM32="M")), UPPER('FIN1-SOURCE'!CM32),"")))</f>
        <v/>
      </c>
      <c r="J2160" s="281" t="s">
        <v>711</v>
      </c>
      <c r="K2160" s="280" t="str">
        <f>IF(AND(ISBLANK('FIN1-SOURCE'!CL72),$L$2160&lt;&gt;"M"),"",'FIN1-SOURCE'!CL72)</f>
        <v/>
      </c>
      <c r="L2160" s="280" t="str">
        <f>IF(ISBLANK('FIN1-SOURCE'!CM72),"",'FIN1-SOURCE'!CM72)</f>
        <v/>
      </c>
      <c r="M2160" s="257" t="str">
        <f t="shared" si="34"/>
        <v>OK</v>
      </c>
      <c r="N2160" s="15"/>
    </row>
    <row r="2161" spans="1:14" ht="45" x14ac:dyDescent="0.25">
      <c r="A2161" s="257" t="s">
        <v>834</v>
      </c>
      <c r="B2161" s="257" t="s">
        <v>4720</v>
      </c>
      <c r="C2161" s="257" t="s">
        <v>688</v>
      </c>
      <c r="D2161" s="277" t="s">
        <v>4721</v>
      </c>
      <c r="E2161" s="278" t="s">
        <v>711</v>
      </c>
      <c r="F2161" s="279" t="s">
        <v>688</v>
      </c>
      <c r="G2161" s="277" t="s">
        <v>4722</v>
      </c>
      <c r="H2161" s="280" t="str">
        <f>IF(OR(AND('FIN1-SOURCE'!CL33="",'FIN1-SOURCE'!CM33=""),AND('FIN1-SOURCE'!CL48="",'FIN1-SOURCE'!CM48=""),AND('FIN1-SOURCE'!CL61="",'FIN1-SOURCE'!CM61=""),AND('FIN1-SOURCE'!CM33="K",'FIN1-SOURCE'!CM48="K",'FIN1-SOURCE'!CM61="K"),OR('FIN1-SOURCE'!CM33="O",'FIN1-SOURCE'!CM48="O",'FIN1-SOURCE'!CM61="O")),"",SUM('FIN1-SOURCE'!CL33,'FIN1-SOURCE'!CL48,'FIN1-SOURCE'!CL61))</f>
        <v/>
      </c>
      <c r="I2161" s="280" t="str">
        <f>IF(AND(OR(AND('FIN1-SOURCE'!CM33="O",'FIN1-SOURCE'!CM48="O",'FIN1-SOURCE'!CM61="O"),AND('FIN1-SOURCE'!CM33="K",'FIN1-SOURCE'!CM48="K",'FIN1-SOURCE'!CM61="K")),SUM('FIN1-SOURCE'!CL33,'FIN1-SOURCE'!CL48,'FIN1-SOURCE'!CL61)=0,ISNUMBER('FIN1-SOURCE'!CL73)),"",IF(OR('FIN1-SOURCE'!CM33="O",'FIN1-SOURCE'!CM48="O",'FIN1-SOURCE'!CM61="O"),"O",IF(AND('FIN1-SOURCE'!CM33='FIN1-SOURCE'!CM48,'FIN1-SOURCE'!CM48='FIN1-SOURCE'!CM61,OR('FIN1-SOURCE'!CM33="K",'FIN1-SOURCE'!CM33="W",'FIN1-SOURCE'!CM33="M")), UPPER('FIN1-SOURCE'!CM33),"")))</f>
        <v/>
      </c>
      <c r="J2161" s="281" t="s">
        <v>711</v>
      </c>
      <c r="K2161" s="280" t="str">
        <f>IF(AND(ISBLANK('FIN1-SOURCE'!CL73),$L$2161&lt;&gt;"M"),"",'FIN1-SOURCE'!CL73)</f>
        <v/>
      </c>
      <c r="L2161" s="280" t="str">
        <f>IF(ISBLANK('FIN1-SOURCE'!CM73),"",'FIN1-SOURCE'!CM73)</f>
        <v/>
      </c>
      <c r="M2161" s="257" t="str">
        <f t="shared" ref="M2161:M2224" si="35">IF(AND(ISNUMBER(H2161),ISNUMBER(K2161)),IF(OR(ROUND(H2161,0)&lt;&gt;ROUND(K2161,0),I2161&lt;&gt;L2161),"Check","OK"),IF(OR(AND(H2161&lt;&gt;K2161,I2161&lt;&gt;"M",L2161&lt;&gt;"M"),I2161&lt;&gt;L2161),"Check","OK"))</f>
        <v>OK</v>
      </c>
      <c r="N2161" s="15"/>
    </row>
    <row r="2162" spans="1:14" ht="45" x14ac:dyDescent="0.25">
      <c r="A2162" s="257" t="s">
        <v>834</v>
      </c>
      <c r="B2162" s="257" t="s">
        <v>4723</v>
      </c>
      <c r="C2162" s="257" t="s">
        <v>688</v>
      </c>
      <c r="D2162" s="277" t="s">
        <v>4724</v>
      </c>
      <c r="E2162" s="278" t="s">
        <v>711</v>
      </c>
      <c r="F2162" s="279" t="s">
        <v>688</v>
      </c>
      <c r="G2162" s="277" t="s">
        <v>4725</v>
      </c>
      <c r="H2162" s="280" t="str">
        <f>IF(OR(AND('FIN1-SOURCE'!CL34="",'FIN1-SOURCE'!CM34=""),AND('FIN1-SOURCE'!CL49="",'FIN1-SOURCE'!CM49=""),AND('FIN1-SOURCE'!CL62="",'FIN1-SOURCE'!CM62=""),AND('FIN1-SOURCE'!CM34="K",'FIN1-SOURCE'!CM49="K",'FIN1-SOURCE'!CM62="K"),OR('FIN1-SOURCE'!CM34="O",'FIN1-SOURCE'!CM49="O",'FIN1-SOURCE'!CM62="O")),"",SUM('FIN1-SOURCE'!CL34,'FIN1-SOURCE'!CL49,'FIN1-SOURCE'!CL62))</f>
        <v/>
      </c>
      <c r="I2162" s="280" t="str">
        <f>IF(AND(OR(AND('FIN1-SOURCE'!CM34="O",'FIN1-SOURCE'!CM49="O",'FIN1-SOURCE'!CM62="O"),AND('FIN1-SOURCE'!CM34="K",'FIN1-SOURCE'!CM49="K",'FIN1-SOURCE'!CM62="K")),SUM('FIN1-SOURCE'!CL34,'FIN1-SOURCE'!CL49,'FIN1-SOURCE'!CL62)=0,ISNUMBER('FIN1-SOURCE'!CL74)),"",IF(OR('FIN1-SOURCE'!CM34="O",'FIN1-SOURCE'!CM49="O",'FIN1-SOURCE'!CM62="O"),"O",IF(AND('FIN1-SOURCE'!CM34='FIN1-SOURCE'!CM49,'FIN1-SOURCE'!CM49='FIN1-SOURCE'!CM62,OR('FIN1-SOURCE'!CM34="K",'FIN1-SOURCE'!CM34="W",'FIN1-SOURCE'!CM34="M")), UPPER('FIN1-SOURCE'!CM34),"")))</f>
        <v/>
      </c>
      <c r="J2162" s="281" t="s">
        <v>711</v>
      </c>
      <c r="K2162" s="280" t="str">
        <f>IF(AND(ISBLANK('FIN1-SOURCE'!CL74),$L$2162&lt;&gt;"M"),"",'FIN1-SOURCE'!CL74)</f>
        <v/>
      </c>
      <c r="L2162" s="280" t="str">
        <f>IF(ISBLANK('FIN1-SOURCE'!CM74),"",'FIN1-SOURCE'!CM74)</f>
        <v/>
      </c>
      <c r="M2162" s="257" t="str">
        <f t="shared" si="35"/>
        <v>OK</v>
      </c>
      <c r="N2162" s="15"/>
    </row>
    <row r="2163" spans="1:14" ht="45" x14ac:dyDescent="0.25">
      <c r="A2163" s="257" t="s">
        <v>834</v>
      </c>
      <c r="B2163" s="257" t="s">
        <v>4726</v>
      </c>
      <c r="C2163" s="257" t="s">
        <v>688</v>
      </c>
      <c r="D2163" s="277" t="s">
        <v>4727</v>
      </c>
      <c r="E2163" s="278" t="s">
        <v>711</v>
      </c>
      <c r="F2163" s="279" t="s">
        <v>688</v>
      </c>
      <c r="G2163" s="277" t="s">
        <v>4728</v>
      </c>
      <c r="H2163" s="280" t="str">
        <f>IF(OR(AND('FIN1-SOURCE'!CL35="",'FIN1-SOURCE'!CM35=""),AND('FIN1-SOURCE'!CL50="",'FIN1-SOURCE'!CM50=""),AND('FIN1-SOURCE'!CL63="",'FIN1-SOURCE'!CM63=""),AND('FIN1-SOURCE'!CM35="K",'FIN1-SOURCE'!CM50="K",'FIN1-SOURCE'!CM63="K"),OR('FIN1-SOURCE'!CM35="O",'FIN1-SOURCE'!CM50="O",'FIN1-SOURCE'!CM63="O")),"",SUM('FIN1-SOURCE'!CL35,'FIN1-SOURCE'!CL50,'FIN1-SOURCE'!CL63))</f>
        <v/>
      </c>
      <c r="I2163" s="280" t="str">
        <f>IF(AND(OR(AND('FIN1-SOURCE'!CM35="O",'FIN1-SOURCE'!CM50="O",'FIN1-SOURCE'!CM63="O"),AND('FIN1-SOURCE'!CM35="K",'FIN1-SOURCE'!CM50="K",'FIN1-SOURCE'!CM63="K")),SUM('FIN1-SOURCE'!CL35,'FIN1-SOURCE'!CL50,'FIN1-SOURCE'!CL63)=0,ISNUMBER('FIN1-SOURCE'!CL75)),"",IF(OR('FIN1-SOURCE'!CM35="O",'FIN1-SOURCE'!CM50="O",'FIN1-SOURCE'!CM63="O"),"O",IF(AND('FIN1-SOURCE'!CM35='FIN1-SOURCE'!CM50,'FIN1-SOURCE'!CM50='FIN1-SOURCE'!CM63,OR('FIN1-SOURCE'!CM35="K",'FIN1-SOURCE'!CM35="W",'FIN1-SOURCE'!CM35="M")), UPPER('FIN1-SOURCE'!CM35),"")))</f>
        <v/>
      </c>
      <c r="J2163" s="281" t="s">
        <v>711</v>
      </c>
      <c r="K2163" s="280" t="str">
        <f>IF(AND(ISBLANK('FIN1-SOURCE'!CL75),$L$2163&lt;&gt;"M"),"",'FIN1-SOURCE'!CL75)</f>
        <v/>
      </c>
      <c r="L2163" s="280" t="str">
        <f>IF(ISBLANK('FIN1-SOURCE'!CM75),"",'FIN1-SOURCE'!CM75)</f>
        <v/>
      </c>
      <c r="M2163" s="257" t="str">
        <f t="shared" si="35"/>
        <v>OK</v>
      </c>
      <c r="N2163" s="15"/>
    </row>
    <row r="2164" spans="1:14" ht="45" x14ac:dyDescent="0.25">
      <c r="A2164" s="257" t="s">
        <v>834</v>
      </c>
      <c r="B2164" s="257" t="s">
        <v>4729</v>
      </c>
      <c r="C2164" s="257" t="s">
        <v>688</v>
      </c>
      <c r="D2164" s="277" t="s">
        <v>4730</v>
      </c>
      <c r="E2164" s="278" t="s">
        <v>711</v>
      </c>
      <c r="F2164" s="279" t="s">
        <v>688</v>
      </c>
      <c r="G2164" s="277" t="s">
        <v>4731</v>
      </c>
      <c r="H2164" s="280" t="str">
        <f>IF(OR(AND('FIN1-SOURCE'!CL36="",'FIN1-SOURCE'!CM36=""),AND('FIN1-SOURCE'!CL51="",'FIN1-SOURCE'!CM51=""),AND('FIN1-SOURCE'!CL64="",'FIN1-SOURCE'!CM64=""),AND('FIN1-SOURCE'!CM36="K",'FIN1-SOURCE'!CM51="K",'FIN1-SOURCE'!CM64="K"),OR('FIN1-SOURCE'!CM36="O",'FIN1-SOURCE'!CM51="O",'FIN1-SOURCE'!CM64="O")),"",SUM('FIN1-SOURCE'!CL36,'FIN1-SOURCE'!CL51,'FIN1-SOURCE'!CL64))</f>
        <v/>
      </c>
      <c r="I2164" s="280" t="str">
        <f>IF(AND(OR(AND('FIN1-SOURCE'!CM36="O",'FIN1-SOURCE'!CM51="O",'FIN1-SOURCE'!CM64="O"),AND('FIN1-SOURCE'!CM36="K",'FIN1-SOURCE'!CM51="K",'FIN1-SOURCE'!CM64="K")),SUM('FIN1-SOURCE'!CL36,'FIN1-SOURCE'!CL51,'FIN1-SOURCE'!CL64)=0,ISNUMBER('FIN1-SOURCE'!CL76)),"",IF(OR('FIN1-SOURCE'!CM36="O",'FIN1-SOURCE'!CM51="O",'FIN1-SOURCE'!CM64="O"),"O",IF(AND('FIN1-SOURCE'!CM36='FIN1-SOURCE'!CM51,'FIN1-SOURCE'!CM51='FIN1-SOURCE'!CM64,OR('FIN1-SOURCE'!CM36="K",'FIN1-SOURCE'!CM36="W",'FIN1-SOURCE'!CM36="M")), UPPER('FIN1-SOURCE'!CM36),"")))</f>
        <v/>
      </c>
      <c r="J2164" s="281" t="s">
        <v>711</v>
      </c>
      <c r="K2164" s="280" t="str">
        <f>IF(AND(ISBLANK('FIN1-SOURCE'!CL76),$L$2164&lt;&gt;"M"),"",'FIN1-SOURCE'!CL76)</f>
        <v/>
      </c>
      <c r="L2164" s="280" t="str">
        <f>IF(ISBLANK('FIN1-SOURCE'!CM76),"",'FIN1-SOURCE'!CM76)</f>
        <v/>
      </c>
      <c r="M2164" s="257" t="str">
        <f t="shared" si="35"/>
        <v>OK</v>
      </c>
      <c r="N2164" s="15"/>
    </row>
    <row r="2165" spans="1:14" ht="45" x14ac:dyDescent="0.25">
      <c r="A2165" s="257" t="s">
        <v>834</v>
      </c>
      <c r="B2165" s="257" t="s">
        <v>4732</v>
      </c>
      <c r="C2165" s="257" t="s">
        <v>688</v>
      </c>
      <c r="D2165" s="277" t="s">
        <v>4733</v>
      </c>
      <c r="E2165" s="278" t="s">
        <v>711</v>
      </c>
      <c r="F2165" s="279" t="s">
        <v>688</v>
      </c>
      <c r="G2165" s="277" t="s">
        <v>4734</v>
      </c>
      <c r="H2165" s="280" t="str">
        <f>IF(OR(AND('FIN1-SOURCE'!CL40="",'FIN1-SOURCE'!CM40=""),AND('FIN1-SOURCE'!CL53="",'FIN1-SOURCE'!CM53=""),AND('FIN1-SOURCE'!CL65="",'FIN1-SOURCE'!CM65=""),AND('FIN1-SOURCE'!CM40="K",'FIN1-SOURCE'!CM53="K",'FIN1-SOURCE'!CM65="K"),OR('FIN1-SOURCE'!CM40="O",'FIN1-SOURCE'!CM53="O",'FIN1-SOURCE'!CM65="O")),"",SUM('FIN1-SOURCE'!CL40,'FIN1-SOURCE'!CL53,'FIN1-SOURCE'!CL65))</f>
        <v/>
      </c>
      <c r="I2165" s="280" t="str">
        <f>IF(AND(OR(AND('FIN1-SOURCE'!CM40="O",'FIN1-SOURCE'!CM53="O",'FIN1-SOURCE'!CM65="O"),AND('FIN1-SOURCE'!CM40="K",'FIN1-SOURCE'!CM53="K",'FIN1-SOURCE'!CM65="K")),SUM('FIN1-SOURCE'!CL40,'FIN1-SOURCE'!CL53,'FIN1-SOURCE'!CL65)=0,ISNUMBER('FIN1-SOURCE'!CL79)),"",IF(OR('FIN1-SOURCE'!CM40="O",'FIN1-SOURCE'!CM53="O",'FIN1-SOURCE'!CM65="O"),"O",IF(AND('FIN1-SOURCE'!CM40='FIN1-SOURCE'!CM53,'FIN1-SOURCE'!CM53='FIN1-SOURCE'!CM65,OR('FIN1-SOURCE'!CM40="K",'FIN1-SOURCE'!CM40="W",'FIN1-SOURCE'!CM40="M")), UPPER('FIN1-SOURCE'!CM40),"")))</f>
        <v/>
      </c>
      <c r="J2165" s="281" t="s">
        <v>711</v>
      </c>
      <c r="K2165" s="280" t="str">
        <f>IF(AND(ISBLANK('FIN1-SOURCE'!CL79),$L$2165&lt;&gt;"M"),"",'FIN1-SOURCE'!CL79)</f>
        <v/>
      </c>
      <c r="L2165" s="280" t="str">
        <f>IF(ISBLANK('FIN1-SOURCE'!CM79),"",'FIN1-SOURCE'!CM79)</f>
        <v/>
      </c>
      <c r="M2165" s="257" t="str">
        <f t="shared" si="35"/>
        <v>OK</v>
      </c>
      <c r="N2165" s="15"/>
    </row>
    <row r="2166" spans="1:14" ht="45" x14ac:dyDescent="0.25">
      <c r="A2166" s="257" t="s">
        <v>834</v>
      </c>
      <c r="B2166" s="257" t="s">
        <v>4735</v>
      </c>
      <c r="C2166" s="257" t="s">
        <v>688</v>
      </c>
      <c r="D2166" s="277" t="s">
        <v>4736</v>
      </c>
      <c r="E2166" s="278" t="s">
        <v>711</v>
      </c>
      <c r="F2166" s="279" t="s">
        <v>688</v>
      </c>
      <c r="G2166" s="277" t="s">
        <v>4737</v>
      </c>
      <c r="H2166" s="280" t="str">
        <f>IF(OR(AND('FIN1-SOURCE'!CL41="",'FIN1-SOURCE'!CM41=""),AND('FIN1-SOURCE'!CL54="",'FIN1-SOURCE'!CM54=""),AND('FIN1-SOURCE'!CL66="",'FIN1-SOURCE'!CM66=""),AND('FIN1-SOURCE'!CM41="K",'FIN1-SOURCE'!CM54="K",'FIN1-SOURCE'!CM66="K"),OR('FIN1-SOURCE'!CM41="O",'FIN1-SOURCE'!CM54="O",'FIN1-SOURCE'!CM66="O")),"",SUM('FIN1-SOURCE'!CL41,'FIN1-SOURCE'!CL54,'FIN1-SOURCE'!CL66))</f>
        <v/>
      </c>
      <c r="I2166" s="280" t="str">
        <f>IF(AND(OR(AND('FIN1-SOURCE'!CM41="O",'FIN1-SOURCE'!CM54="O",'FIN1-SOURCE'!CM66="O"),AND('FIN1-SOURCE'!CM41="K",'FIN1-SOURCE'!CM54="K",'FIN1-SOURCE'!CM66="K")),SUM('FIN1-SOURCE'!CL41,'FIN1-SOURCE'!CL54,'FIN1-SOURCE'!CL66)=0,ISNUMBER('FIN1-SOURCE'!CL81)),"",IF(OR('FIN1-SOURCE'!CM41="O",'FIN1-SOURCE'!CM54="O",'FIN1-SOURCE'!CM66="O"),"O",IF(AND('FIN1-SOURCE'!CM41='FIN1-SOURCE'!CM54,'FIN1-SOURCE'!CM54='FIN1-SOURCE'!CM66,OR('FIN1-SOURCE'!CM41="K",'FIN1-SOURCE'!CM41="W",'FIN1-SOURCE'!CM41="M")), UPPER('FIN1-SOURCE'!CM41),"")))</f>
        <v/>
      </c>
      <c r="J2166" s="281" t="s">
        <v>711</v>
      </c>
      <c r="K2166" s="280" t="str">
        <f>IF(AND(ISBLANK('FIN1-SOURCE'!CL81),$L$2166&lt;&gt;"M"),"",'FIN1-SOURCE'!CL81)</f>
        <v/>
      </c>
      <c r="L2166" s="280" t="str">
        <f>IF(ISBLANK('FIN1-SOURCE'!CM81),"",'FIN1-SOURCE'!CM81)</f>
        <v/>
      </c>
      <c r="M2166" s="257" t="str">
        <f t="shared" si="35"/>
        <v>OK</v>
      </c>
      <c r="N2166" s="15"/>
    </row>
    <row r="2167" spans="1:14" ht="45" x14ac:dyDescent="0.25">
      <c r="A2167" s="257" t="s">
        <v>834</v>
      </c>
      <c r="B2167" s="257" t="s">
        <v>8572</v>
      </c>
      <c r="C2167" s="257" t="s">
        <v>688</v>
      </c>
      <c r="D2167" s="277" t="s">
        <v>4738</v>
      </c>
      <c r="E2167" s="278" t="s">
        <v>711</v>
      </c>
      <c r="F2167" s="279" t="s">
        <v>688</v>
      </c>
      <c r="G2167" s="277" t="s">
        <v>4741</v>
      </c>
      <c r="H2167" s="280" t="str">
        <f>IF(OR(AND('FIN1-SOURCE'!CL42="",'FIN1-SOURCE'!CM42=""),AND('FIN1-SOURCE'!CL55="",'FIN1-SOURCE'!CM55=""),AND('FIN1-SOURCE'!CL67="",'FIN1-SOURCE'!CM67=""),AND('FIN1-SOURCE'!CM42="K",'FIN1-SOURCE'!CM55="K",'FIN1-SOURCE'!CM67="K"),OR('FIN1-SOURCE'!CM42="O",'FIN1-SOURCE'!CM55="O",'FIN1-SOURCE'!CM67="O")),"",SUM('FIN1-SOURCE'!CL42,'FIN1-SOURCE'!CL55,'FIN1-SOURCE'!CL67))</f>
        <v/>
      </c>
      <c r="I2167" s="280" t="str">
        <f>IF(AND(OR(AND('FIN1-SOURCE'!CM42="O",'FIN1-SOURCE'!CM55="O",'FIN1-SOURCE'!CM67="O"),AND('FIN1-SOURCE'!CM42="K",'FIN1-SOURCE'!CM55="K",'FIN1-SOURCE'!CM67="K")),SUM('FIN1-SOURCE'!CL42,'FIN1-SOURCE'!CL55,'FIN1-SOURCE'!CL67)=0,ISNUMBER('FIN1-SOURCE'!CL83)),"",IF(OR('FIN1-SOURCE'!CM42="O",'FIN1-SOURCE'!CM55="O",'FIN1-SOURCE'!CM67="O"),"O",IF(AND('FIN1-SOURCE'!CM42='FIN1-SOURCE'!CM55,'FIN1-SOURCE'!CM55='FIN1-SOURCE'!CM67,OR('FIN1-SOURCE'!CM42="K",'FIN1-SOURCE'!CM42="W",'FIN1-SOURCE'!CM42="M")), UPPER('FIN1-SOURCE'!CM42),"")))</f>
        <v/>
      </c>
      <c r="J2167" s="281" t="s">
        <v>711</v>
      </c>
      <c r="K2167" s="280" t="str">
        <f>IF(AND(ISBLANK('FIN1-SOURCE'!CL83),$L$2167&lt;&gt;"M"),"",'FIN1-SOURCE'!CL83)</f>
        <v/>
      </c>
      <c r="L2167" s="280" t="str">
        <f>IF(ISBLANK('FIN1-SOURCE'!CM83),"",'FIN1-SOURCE'!CM83)</f>
        <v/>
      </c>
      <c r="M2167" s="257" t="str">
        <f t="shared" si="35"/>
        <v>OK</v>
      </c>
      <c r="N2167" s="15"/>
    </row>
    <row r="2168" spans="1:14" ht="45" x14ac:dyDescent="0.25">
      <c r="A2168" s="257" t="s">
        <v>834</v>
      </c>
      <c r="B2168" s="257" t="s">
        <v>8573</v>
      </c>
      <c r="C2168" s="257" t="s">
        <v>688</v>
      </c>
      <c r="D2168" s="277" t="s">
        <v>4740</v>
      </c>
      <c r="E2168" s="278" t="s">
        <v>711</v>
      </c>
      <c r="F2168" s="279" t="s">
        <v>688</v>
      </c>
      <c r="G2168" s="277" t="s">
        <v>4743</v>
      </c>
      <c r="H2168" s="280" t="str">
        <f>IF(OR(AND('FIN1-SOURCE'!CL43="",'FIN1-SOURCE'!CM43=""),AND('FIN1-SOURCE'!CL56="",'FIN1-SOURCE'!CM56=""),AND('FIN1-SOURCE'!CL68="",'FIN1-SOURCE'!CM68=""),AND('FIN1-SOURCE'!CM43="K",'FIN1-SOURCE'!CM56="K",'FIN1-SOURCE'!CM68="K"),OR('FIN1-SOURCE'!CM43="O",'FIN1-SOURCE'!CM56="O",'FIN1-SOURCE'!CM68="O")),"",SUM('FIN1-SOURCE'!CL43,'FIN1-SOURCE'!CL56,'FIN1-SOURCE'!CL68))</f>
        <v/>
      </c>
      <c r="I2168" s="280" t="str">
        <f>IF(AND(OR(AND('FIN1-SOURCE'!CM43="O",'FIN1-SOURCE'!CM56="O",'FIN1-SOURCE'!CM68="O"),AND('FIN1-SOURCE'!CM43="K",'FIN1-SOURCE'!CM56="K",'FIN1-SOURCE'!CM68="K")),SUM('FIN1-SOURCE'!CL43,'FIN1-SOURCE'!CL56,'FIN1-SOURCE'!CL68)=0,ISNUMBER('FIN1-SOURCE'!CL84)),"",IF(OR('FIN1-SOURCE'!CM43="O",'FIN1-SOURCE'!CM56="O",'FIN1-SOURCE'!CM68="O"),"O",IF(AND('FIN1-SOURCE'!CM43='FIN1-SOURCE'!CM56,'FIN1-SOURCE'!CM56='FIN1-SOURCE'!CM68,OR('FIN1-SOURCE'!CM43="K",'FIN1-SOURCE'!CM43="W",'FIN1-SOURCE'!CM43="M")), UPPER('FIN1-SOURCE'!CM43),"")))</f>
        <v/>
      </c>
      <c r="J2168" s="281" t="s">
        <v>711</v>
      </c>
      <c r="K2168" s="280" t="str">
        <f>IF(AND(ISBLANK('FIN1-SOURCE'!CL84),$L$2168&lt;&gt;"M"),"",'FIN1-SOURCE'!CL84)</f>
        <v/>
      </c>
      <c r="L2168" s="280" t="str">
        <f>IF(ISBLANK('FIN1-SOURCE'!CM84),"",'FIN1-SOURCE'!CM84)</f>
        <v/>
      </c>
      <c r="M2168" s="257" t="str">
        <f t="shared" si="35"/>
        <v>OK</v>
      </c>
      <c r="N2168" s="15"/>
    </row>
    <row r="2169" spans="1:14" ht="45" x14ac:dyDescent="0.25">
      <c r="A2169" s="257" t="s">
        <v>834</v>
      </c>
      <c r="B2169" s="257" t="s">
        <v>8574</v>
      </c>
      <c r="C2169" s="257" t="s">
        <v>688</v>
      </c>
      <c r="D2169" s="277" t="s">
        <v>4742</v>
      </c>
      <c r="E2169" s="278" t="s">
        <v>711</v>
      </c>
      <c r="F2169" s="279" t="s">
        <v>688</v>
      </c>
      <c r="G2169" s="277" t="s">
        <v>4744</v>
      </c>
      <c r="H2169" s="280" t="str">
        <f>IF(OR(AND('FIN1-SOURCE'!CL44="",'FIN1-SOURCE'!CM44=""),AND('FIN1-SOURCE'!CL57="",'FIN1-SOURCE'!CM57=""),AND('FIN1-SOURCE'!CL69="",'FIN1-SOURCE'!CM69=""),AND('FIN1-SOURCE'!CM44="K",'FIN1-SOURCE'!CM57="K",'FIN1-SOURCE'!CM69="K"),OR('FIN1-SOURCE'!CM44="O",'FIN1-SOURCE'!CM57="O",'FIN1-SOURCE'!CM69="O")),"",SUM('FIN1-SOURCE'!CL44,'FIN1-SOURCE'!CL57,'FIN1-SOURCE'!CL69))</f>
        <v/>
      </c>
      <c r="I2169" s="280" t="str">
        <f>IF(AND(OR(AND('FIN1-SOURCE'!CM44="O",'FIN1-SOURCE'!CM57="O",'FIN1-SOURCE'!CM69="O"),AND('FIN1-SOURCE'!CM44="K",'FIN1-SOURCE'!CM57="K",'FIN1-SOURCE'!CM69="K")),SUM('FIN1-SOURCE'!CL44,'FIN1-SOURCE'!CL57,'FIN1-SOURCE'!CL69)=0,ISNUMBER('FIN1-SOURCE'!CL85)),"",IF(OR('FIN1-SOURCE'!CM44="O",'FIN1-SOURCE'!CM57="O",'FIN1-SOURCE'!CM69="O"),"O",IF(AND('FIN1-SOURCE'!CM44='FIN1-SOURCE'!CM57,'FIN1-SOURCE'!CM57='FIN1-SOURCE'!CM69,OR('FIN1-SOURCE'!CM44="K",'FIN1-SOURCE'!CM44="W",'FIN1-SOURCE'!CM44="M")), UPPER('FIN1-SOURCE'!CM44),"")))</f>
        <v/>
      </c>
      <c r="J2169" s="281" t="s">
        <v>711</v>
      </c>
      <c r="K2169" s="280" t="str">
        <f>IF(AND(ISBLANK('FIN1-SOURCE'!CL85),$L$2169&lt;&gt;"M"),"",'FIN1-SOURCE'!CL85)</f>
        <v/>
      </c>
      <c r="L2169" s="280" t="str">
        <f>IF(ISBLANK('FIN1-SOURCE'!CM85),"",'FIN1-SOURCE'!CM85)</f>
        <v/>
      </c>
      <c r="M2169" s="257" t="str">
        <f t="shared" si="35"/>
        <v>OK</v>
      </c>
      <c r="N2169" s="15"/>
    </row>
    <row r="2170" spans="1:14" ht="33.75" x14ac:dyDescent="0.25">
      <c r="A2170" s="257" t="s">
        <v>834</v>
      </c>
      <c r="B2170" s="257" t="s">
        <v>8575</v>
      </c>
      <c r="C2170" s="257" t="s">
        <v>688</v>
      </c>
      <c r="D2170" s="277" t="s">
        <v>8576</v>
      </c>
      <c r="E2170" s="278" t="s">
        <v>711</v>
      </c>
      <c r="F2170" s="279" t="s">
        <v>688</v>
      </c>
      <c r="G2170" s="277" t="s">
        <v>6738</v>
      </c>
      <c r="H2170" s="280" t="str">
        <f>IF(OR(AND('FIN1-SOURCE'!CL75="",'FIN1-SOURCE'!CM75=""),AND('FIN1-SOURCE'!CL85="",'FIN1-SOURCE'!CM85=""),AND('FIN1-SOURCE'!CM75="K",'FIN1-SOURCE'!CM85="K"),OR('FIN1-SOURCE'!CM75="O",'FIN1-SOURCE'!CM85="O")),"",SUM('FIN1-SOURCE'!CL75,'FIN1-SOURCE'!CL85))</f>
        <v/>
      </c>
      <c r="I2170" s="280" t="str">
        <f>IF(AND(OR(AND('FIN1-SOURCE'!CM75="O",'FIN1-SOURCE'!CM85="O"),AND('FIN1-SOURCE'!CM75="K",'FIN1-SOURCE'!CM85="K")),SUM('FIN1-SOURCE'!CL75,'FIN1-SOURCE'!CL85)=0,ISNUMBER('FIN1-SOURCE'!CL86)),"",IF(OR('FIN1-SOURCE'!CM75="O",'FIN1-SOURCE'!CM85="O"),"O",IF(AND('FIN1-SOURCE'!CM75='FIN1-SOURCE'!CM85,OR('FIN1-SOURCE'!CM75="K",'FIN1-SOURCE'!CM75="W",'FIN1-SOURCE'!CM75="M")), UPPER('FIN1-SOURCE'!CM75),"")))</f>
        <v/>
      </c>
      <c r="J2170" s="281" t="s">
        <v>711</v>
      </c>
      <c r="K2170" s="280" t="str">
        <f>IF(AND(ISBLANK('FIN1-SOURCE'!CL86),$L$2170&lt;&gt;"M"),"",'FIN1-SOURCE'!CL86)</f>
        <v/>
      </c>
      <c r="L2170" s="280" t="str">
        <f>IF(ISBLANK('FIN1-SOURCE'!CM86),"",'FIN1-SOURCE'!CM86)</f>
        <v/>
      </c>
      <c r="M2170" s="257" t="str">
        <f t="shared" si="35"/>
        <v>OK</v>
      </c>
      <c r="N2170" s="15"/>
    </row>
    <row r="2171" spans="1:14" ht="33.75" x14ac:dyDescent="0.25">
      <c r="A2171" s="257" t="s">
        <v>834</v>
      </c>
      <c r="B2171" s="257" t="s">
        <v>8577</v>
      </c>
      <c r="C2171" s="257" t="s">
        <v>688</v>
      </c>
      <c r="D2171" s="277" t="s">
        <v>8578</v>
      </c>
      <c r="E2171" s="278" t="s">
        <v>711</v>
      </c>
      <c r="F2171" s="279" t="s">
        <v>688</v>
      </c>
      <c r="G2171" s="277" t="s">
        <v>4745</v>
      </c>
      <c r="H2171" s="280" t="str">
        <f>IF(OR(AND('FIN1-SOURCE'!CL88="",'FIN1-SOURCE'!CM88=""),AND('FIN1-SOURCE'!CL89="",'FIN1-SOURCE'!CM89=""),AND('FIN1-SOURCE'!CM88="K",'FIN1-SOURCE'!CM89="K"),OR('FIN1-SOURCE'!CM88="O",'FIN1-SOURCE'!CM89="O")),"",SUM('FIN1-SOURCE'!CL88,'FIN1-SOURCE'!CL89))</f>
        <v/>
      </c>
      <c r="I2171" s="280" t="str">
        <f>IF(AND(OR(AND('FIN1-SOURCE'!CM88="O",'FIN1-SOURCE'!CM89="O"),AND('FIN1-SOURCE'!CM88="K",'FIN1-SOURCE'!CM89="K")),SUM('FIN1-SOURCE'!CL88,'FIN1-SOURCE'!CL89)=0,ISNUMBER('FIN1-SOURCE'!CL90)),"",IF(OR('FIN1-SOURCE'!CM88="O",'FIN1-SOURCE'!CM89="O"),"O",IF(AND('FIN1-SOURCE'!CM88='FIN1-SOURCE'!CM89,OR('FIN1-SOURCE'!CM88="K",'FIN1-SOURCE'!CM88="W",'FIN1-SOURCE'!CM88="M")), UPPER('FIN1-SOURCE'!CM88),"")))</f>
        <v/>
      </c>
      <c r="J2171" s="281" t="s">
        <v>711</v>
      </c>
      <c r="K2171" s="280" t="str">
        <f>IF(AND(ISBLANK('FIN1-SOURCE'!CL90),$L$2171&lt;&gt;"M"),"",'FIN1-SOURCE'!CL90)</f>
        <v/>
      </c>
      <c r="L2171" s="280" t="str">
        <f>IF(ISBLANK('FIN1-SOURCE'!CM90),"",'FIN1-SOURCE'!CM90)</f>
        <v/>
      </c>
      <c r="M2171" s="257" t="str">
        <f t="shared" si="35"/>
        <v>OK</v>
      </c>
      <c r="N2171" s="15"/>
    </row>
    <row r="2172" spans="1:14" ht="33.75" x14ac:dyDescent="0.25">
      <c r="A2172" s="257" t="s">
        <v>834</v>
      </c>
      <c r="B2172" s="257" t="s">
        <v>8579</v>
      </c>
      <c r="C2172" s="257" t="s">
        <v>688</v>
      </c>
      <c r="D2172" s="277" t="s">
        <v>8580</v>
      </c>
      <c r="E2172" s="278" t="s">
        <v>711</v>
      </c>
      <c r="F2172" s="279" t="s">
        <v>688</v>
      </c>
      <c r="G2172" s="277" t="s">
        <v>8581</v>
      </c>
      <c r="H2172" s="280" t="str">
        <f>IF(OR(AND('FIN1-SOURCE'!CL87="",'FIN1-SOURCE'!CM87=""),AND('FIN1-SOURCE'!CL90="",'FIN1-SOURCE'!CM90=""),AND('FIN1-SOURCE'!CM87="K",'FIN1-SOURCE'!CM90="K"),OR('FIN1-SOURCE'!CM87="O",'FIN1-SOURCE'!CM90="O")),"",SUM('FIN1-SOURCE'!CL87,'FIN1-SOURCE'!CL90))</f>
        <v/>
      </c>
      <c r="I2172" s="280" t="str">
        <f>IF(AND(OR(AND('FIN1-SOURCE'!CM87="O",'FIN1-SOURCE'!CM90="O"),AND('FIN1-SOURCE'!CM87="K",'FIN1-SOURCE'!CM90="K")),SUM('FIN1-SOURCE'!CL87,'FIN1-SOURCE'!CL90)=0,ISNUMBER('FIN1-SOURCE'!CL91)),"",IF(OR('FIN1-SOURCE'!CM87="O",'FIN1-SOURCE'!CM90="O"),"O",IF(AND('FIN1-SOURCE'!CM87='FIN1-SOURCE'!CM90,OR('FIN1-SOURCE'!CM87="K",'FIN1-SOURCE'!CM87="W",'FIN1-SOURCE'!CM87="M")), UPPER('FIN1-SOURCE'!CM87),"")))</f>
        <v/>
      </c>
      <c r="J2172" s="281" t="s">
        <v>711</v>
      </c>
      <c r="K2172" s="280" t="str">
        <f>IF(AND(ISBLANK('FIN1-SOURCE'!CL91),$L$2172&lt;&gt;"M"),"",'FIN1-SOURCE'!CL91)</f>
        <v/>
      </c>
      <c r="L2172" s="280" t="str">
        <f>IF(ISBLANK('FIN1-SOURCE'!CM91),"",'FIN1-SOURCE'!CM91)</f>
        <v/>
      </c>
      <c r="M2172" s="257" t="str">
        <f t="shared" si="35"/>
        <v>OK</v>
      </c>
      <c r="N2172" s="15"/>
    </row>
    <row r="2173" spans="1:14" ht="45" x14ac:dyDescent="0.25">
      <c r="A2173" s="257" t="s">
        <v>834</v>
      </c>
      <c r="B2173" s="257" t="s">
        <v>8582</v>
      </c>
      <c r="C2173" s="257" t="s">
        <v>688</v>
      </c>
      <c r="D2173" s="277" t="s">
        <v>8583</v>
      </c>
      <c r="E2173" s="278" t="s">
        <v>711</v>
      </c>
      <c r="F2173" s="279" t="s">
        <v>688</v>
      </c>
      <c r="G2173" s="277" t="s">
        <v>4746</v>
      </c>
      <c r="H2173" s="280" t="str">
        <f>IF(OR(AND('FIN1-SOURCE'!CL93="",'FIN1-SOURCE'!CM93=""),AND('FIN1-SOURCE'!CL94="",'FIN1-SOURCE'!CM94=""),AND('FIN1-SOURCE'!CL95="",'FIN1-SOURCE'!CM95=""),AND('FIN1-SOURCE'!CM93="K",'FIN1-SOURCE'!CM94="K",'FIN1-SOURCE'!CM95="K"),OR('FIN1-SOURCE'!CM93="O",'FIN1-SOURCE'!CM94="O",'FIN1-SOURCE'!CM95="O")),"",SUM('FIN1-SOURCE'!CL93,'FIN1-SOURCE'!CL94,'FIN1-SOURCE'!CL95))</f>
        <v/>
      </c>
      <c r="I2173" s="280" t="str">
        <f>IF(AND(OR(AND('FIN1-SOURCE'!CM93="O",'FIN1-SOURCE'!CM94="O",'FIN1-SOURCE'!CM95="O"),AND('FIN1-SOURCE'!CM93="K",'FIN1-SOURCE'!CM94="K",'FIN1-SOURCE'!CM95="K")),SUM('FIN1-SOURCE'!CL93,'FIN1-SOURCE'!CL94,'FIN1-SOURCE'!CL95)=0,ISNUMBER('FIN1-SOURCE'!CL96)),"",IF(OR('FIN1-SOURCE'!CM93="O",'FIN1-SOURCE'!CM94="O",'FIN1-SOURCE'!CM95="O"),"O",IF(AND('FIN1-SOURCE'!CM93='FIN1-SOURCE'!CM94,'FIN1-SOURCE'!CM94='FIN1-SOURCE'!CM95,OR('FIN1-SOURCE'!CM93="K",'FIN1-SOURCE'!CM93="W",'FIN1-SOURCE'!CM93="M")), UPPER('FIN1-SOURCE'!CM93),"")))</f>
        <v/>
      </c>
      <c r="J2173" s="281" t="s">
        <v>711</v>
      </c>
      <c r="K2173" s="280" t="str">
        <f>IF(AND(ISBLANK('FIN1-SOURCE'!CL96),$L$2173&lt;&gt;"M"),"",'FIN1-SOURCE'!CL96)</f>
        <v/>
      </c>
      <c r="L2173" s="280" t="str">
        <f>IF(ISBLANK('FIN1-SOURCE'!CM96),"",'FIN1-SOURCE'!CM96)</f>
        <v/>
      </c>
      <c r="M2173" s="257" t="str">
        <f t="shared" si="35"/>
        <v>OK</v>
      </c>
      <c r="N2173" s="15"/>
    </row>
    <row r="2174" spans="1:14" ht="33.75" x14ac:dyDescent="0.25">
      <c r="A2174" s="257" t="s">
        <v>834</v>
      </c>
      <c r="B2174" s="257" t="s">
        <v>8584</v>
      </c>
      <c r="C2174" s="257" t="s">
        <v>688</v>
      </c>
      <c r="D2174" s="277" t="s">
        <v>8585</v>
      </c>
      <c r="E2174" s="278" t="s">
        <v>711</v>
      </c>
      <c r="F2174" s="279" t="s">
        <v>688</v>
      </c>
      <c r="G2174" s="277" t="s">
        <v>8586</v>
      </c>
      <c r="H2174" s="280" t="str">
        <f>IF(OR(AND('FIN1-SOURCE'!CL91="",'FIN1-SOURCE'!CM91=""),AND('FIN1-SOURCE'!CL96="",'FIN1-SOURCE'!CM96=""),AND('FIN1-SOURCE'!CM91="K",'FIN1-SOURCE'!CM96="K"),OR('FIN1-SOURCE'!CM91="O",'FIN1-SOURCE'!CM96="O")),"",SUM('FIN1-SOURCE'!CL91,'FIN1-SOURCE'!CL96))</f>
        <v/>
      </c>
      <c r="I2174" s="280" t="str">
        <f>IF(AND(OR(AND('FIN1-SOURCE'!CM91="O",'FIN1-SOURCE'!CM96="O"),AND('FIN1-SOURCE'!CM91="K",'FIN1-SOURCE'!CM96="K")),SUM('FIN1-SOURCE'!CL91,'FIN1-SOURCE'!CL96)=0,ISNUMBER('FIN1-SOURCE'!CL97)),"",IF(OR('FIN1-SOURCE'!CM91="O",'FIN1-SOURCE'!CM96="O"),"O",IF(AND('FIN1-SOURCE'!CM91='FIN1-SOURCE'!CM96,OR('FIN1-SOURCE'!CM91="K",'FIN1-SOURCE'!CM91="W",'FIN1-SOURCE'!CM91="M")), UPPER('FIN1-SOURCE'!CM91),"")))</f>
        <v/>
      </c>
      <c r="J2174" s="281" t="s">
        <v>711</v>
      </c>
      <c r="K2174" s="280" t="str">
        <f>IF(AND(ISBLANK('FIN1-SOURCE'!CL97),$L$2174&lt;&gt;"M"),"",'FIN1-SOURCE'!CL97)</f>
        <v/>
      </c>
      <c r="L2174" s="280" t="str">
        <f>IF(ISBLANK('FIN1-SOURCE'!CM97),"",'FIN1-SOURCE'!CM97)</f>
        <v/>
      </c>
      <c r="M2174" s="257" t="str">
        <f t="shared" si="35"/>
        <v>OK</v>
      </c>
      <c r="N2174" s="15"/>
    </row>
    <row r="2175" spans="1:14" ht="33.75" x14ac:dyDescent="0.25">
      <c r="A2175" s="257" t="s">
        <v>834</v>
      </c>
      <c r="B2175" s="257" t="s">
        <v>8587</v>
      </c>
      <c r="C2175" s="257" t="s">
        <v>688</v>
      </c>
      <c r="D2175" s="277" t="s">
        <v>8588</v>
      </c>
      <c r="E2175" s="278" t="s">
        <v>711</v>
      </c>
      <c r="F2175" s="279" t="s">
        <v>688</v>
      </c>
      <c r="G2175" s="277" t="s">
        <v>4747</v>
      </c>
      <c r="H2175" s="280" t="str">
        <f>IF(OR(AND('FIN1-SOURCE'!CL99="",'FIN1-SOURCE'!CM99=""),AND('FIN1-SOURCE'!CL100="",'FIN1-SOURCE'!CM100=""),AND('FIN1-SOURCE'!CM99="K",'FIN1-SOURCE'!CM100="K"),OR('FIN1-SOURCE'!CM99="O",'FIN1-SOURCE'!CM100="O")),"",SUM('FIN1-SOURCE'!CL99,'FIN1-SOURCE'!CL100))</f>
        <v/>
      </c>
      <c r="I2175" s="280" t="str">
        <f>IF(AND(OR(AND('FIN1-SOURCE'!CM99="O",'FIN1-SOURCE'!CM100="O"),AND('FIN1-SOURCE'!CM99="K",'FIN1-SOURCE'!CM100="K")),SUM('FIN1-SOURCE'!CL99,'FIN1-SOURCE'!CL100)=0,ISNUMBER('FIN1-SOURCE'!CL101)),"",IF(OR('FIN1-SOURCE'!CM99="O",'FIN1-SOURCE'!CM100="O"),"O",IF(AND('FIN1-SOURCE'!CM99='FIN1-SOURCE'!CM100,OR('FIN1-SOURCE'!CM99="K",'FIN1-SOURCE'!CM99="W",'FIN1-SOURCE'!CM99="M")), UPPER('FIN1-SOURCE'!CM99),"")))</f>
        <v/>
      </c>
      <c r="J2175" s="281" t="s">
        <v>711</v>
      </c>
      <c r="K2175" s="280" t="str">
        <f>IF(AND(ISBLANK('FIN1-SOURCE'!CL101),$L$2175&lt;&gt;"M"),"",'FIN1-SOURCE'!CL101)</f>
        <v/>
      </c>
      <c r="L2175" s="280" t="str">
        <f>IF(ISBLANK('FIN1-SOURCE'!CM101),"",'FIN1-SOURCE'!CM101)</f>
        <v/>
      </c>
      <c r="M2175" s="257" t="str">
        <f t="shared" si="35"/>
        <v>OK</v>
      </c>
      <c r="N2175" s="15"/>
    </row>
    <row r="2176" spans="1:14" ht="33.75" x14ac:dyDescent="0.25">
      <c r="A2176" s="257" t="s">
        <v>834</v>
      </c>
      <c r="B2176" s="257" t="s">
        <v>8589</v>
      </c>
      <c r="C2176" s="257" t="s">
        <v>688</v>
      </c>
      <c r="D2176" s="277" t="s">
        <v>8590</v>
      </c>
      <c r="E2176" s="278" t="s">
        <v>711</v>
      </c>
      <c r="F2176" s="279" t="s">
        <v>688</v>
      </c>
      <c r="G2176" s="277" t="s">
        <v>8591</v>
      </c>
      <c r="H2176" s="280" t="str">
        <f>IF(OR(AND('FIN1-SOURCE'!CL98="",'FIN1-SOURCE'!CM98=""),AND('FIN1-SOURCE'!CL101="",'FIN1-SOURCE'!CM101=""),AND('FIN1-SOURCE'!CM98="K",'FIN1-SOURCE'!CM101="K"),OR('FIN1-SOURCE'!CM98="O",'FIN1-SOURCE'!CM101="O")),"",SUM('FIN1-SOURCE'!CL98,'FIN1-SOURCE'!CL101))</f>
        <v/>
      </c>
      <c r="I2176" s="280" t="str">
        <f>IF(AND(OR(AND('FIN1-SOURCE'!CM98="O",'FIN1-SOURCE'!CM101="O"),AND('FIN1-SOURCE'!CM98="K",'FIN1-SOURCE'!CM101="K")),SUM('FIN1-SOURCE'!CL98,'FIN1-SOURCE'!CL101)=0,ISNUMBER('FIN1-SOURCE'!CL102)),"",IF(OR('FIN1-SOURCE'!CM98="O",'FIN1-SOURCE'!CM101="O"),"O",IF(AND('FIN1-SOURCE'!CM98='FIN1-SOURCE'!CM101,OR('FIN1-SOURCE'!CM98="K",'FIN1-SOURCE'!CM98="W",'FIN1-SOURCE'!CM98="M")), UPPER('FIN1-SOURCE'!CM98),"")))</f>
        <v/>
      </c>
      <c r="J2176" s="281" t="s">
        <v>711</v>
      </c>
      <c r="K2176" s="280" t="str">
        <f>IF(AND(ISBLANK('FIN1-SOURCE'!CL102),$L$2176&lt;&gt;"M"),"",'FIN1-SOURCE'!CL102)</f>
        <v/>
      </c>
      <c r="L2176" s="280" t="str">
        <f>IF(ISBLANK('FIN1-SOURCE'!CM102),"",'FIN1-SOURCE'!CM102)</f>
        <v/>
      </c>
      <c r="M2176" s="257" t="str">
        <f t="shared" si="35"/>
        <v>OK</v>
      </c>
      <c r="N2176" s="15"/>
    </row>
    <row r="2177" spans="1:14" ht="45" x14ac:dyDescent="0.25">
      <c r="A2177" s="257" t="s">
        <v>834</v>
      </c>
      <c r="B2177" s="257" t="s">
        <v>8592</v>
      </c>
      <c r="C2177" s="257" t="s">
        <v>688</v>
      </c>
      <c r="D2177" s="277" t="s">
        <v>8593</v>
      </c>
      <c r="E2177" s="278" t="s">
        <v>711</v>
      </c>
      <c r="F2177" s="279" t="s">
        <v>688</v>
      </c>
      <c r="G2177" s="277" t="s">
        <v>4748</v>
      </c>
      <c r="H2177" s="280" t="str">
        <f>IF(OR(AND('FIN1-SOURCE'!CL104="",'FIN1-SOURCE'!CM104=""),AND('FIN1-SOURCE'!CL105="",'FIN1-SOURCE'!CM105=""),AND('FIN1-SOURCE'!CL106="",'FIN1-SOURCE'!CM106=""),AND('FIN1-SOURCE'!CM104="K",'FIN1-SOURCE'!CM105="K",'FIN1-SOURCE'!CM106="K"),OR('FIN1-SOURCE'!CM104="O",'FIN1-SOURCE'!CM105="O",'FIN1-SOURCE'!CM106="O")),"",SUM('FIN1-SOURCE'!CL104,'FIN1-SOURCE'!CL105,'FIN1-SOURCE'!CL106))</f>
        <v/>
      </c>
      <c r="I2177" s="280" t="str">
        <f>IF(AND(OR(AND('FIN1-SOURCE'!CM104="O",'FIN1-SOURCE'!CM105="O",'FIN1-SOURCE'!CM106="O"),AND('FIN1-SOURCE'!CM104="K",'FIN1-SOURCE'!CM105="K",'FIN1-SOURCE'!CM106="K")),SUM('FIN1-SOURCE'!CL104,'FIN1-SOURCE'!CL105,'FIN1-SOURCE'!CL106)=0,ISNUMBER('FIN1-SOURCE'!CL107)),"",IF(OR('FIN1-SOURCE'!CM104="O",'FIN1-SOURCE'!CM105="O",'FIN1-SOURCE'!CM106="O"),"O",IF(AND('FIN1-SOURCE'!CM104='FIN1-SOURCE'!CM105,'FIN1-SOURCE'!CM105='FIN1-SOURCE'!CM106,OR('FIN1-SOURCE'!CM104="K",'FIN1-SOURCE'!CM104="W",'FIN1-SOURCE'!CM104="M")), UPPER('FIN1-SOURCE'!CM104),"")))</f>
        <v/>
      </c>
      <c r="J2177" s="281" t="s">
        <v>711</v>
      </c>
      <c r="K2177" s="280" t="str">
        <f>IF(AND(ISBLANK('FIN1-SOURCE'!CL107),$L$2177&lt;&gt;"M"),"",'FIN1-SOURCE'!CL107)</f>
        <v/>
      </c>
      <c r="L2177" s="280" t="str">
        <f>IF(ISBLANK('FIN1-SOURCE'!CM107),"",'FIN1-SOURCE'!CM107)</f>
        <v/>
      </c>
      <c r="M2177" s="257" t="str">
        <f t="shared" si="35"/>
        <v>OK</v>
      </c>
      <c r="N2177" s="15"/>
    </row>
    <row r="2178" spans="1:14" ht="33.75" x14ac:dyDescent="0.25">
      <c r="A2178" s="257" t="s">
        <v>834</v>
      </c>
      <c r="B2178" s="257" t="s">
        <v>8594</v>
      </c>
      <c r="C2178" s="257" t="s">
        <v>688</v>
      </c>
      <c r="D2178" s="277" t="s">
        <v>8595</v>
      </c>
      <c r="E2178" s="278" t="s">
        <v>711</v>
      </c>
      <c r="F2178" s="279" t="s">
        <v>688</v>
      </c>
      <c r="G2178" s="277" t="s">
        <v>8596</v>
      </c>
      <c r="H2178" s="280" t="str">
        <f>IF(OR(AND('FIN1-SOURCE'!CL102="",'FIN1-SOURCE'!CM102=""),AND('FIN1-SOURCE'!CL107="",'FIN1-SOURCE'!CM107=""),AND('FIN1-SOURCE'!CM102="K",'FIN1-SOURCE'!CM107="K"),OR('FIN1-SOURCE'!CM102="O",'FIN1-SOURCE'!CM107="O")),"",SUM('FIN1-SOURCE'!CL102,'FIN1-SOURCE'!CL107))</f>
        <v/>
      </c>
      <c r="I2178" s="280" t="str">
        <f>IF(AND(OR(AND('FIN1-SOURCE'!CM102="O",'FIN1-SOURCE'!CM107="O"),AND('FIN1-SOURCE'!CM102="K",'FIN1-SOURCE'!CM107="K")),SUM('FIN1-SOURCE'!CL102,'FIN1-SOURCE'!CL107)=0,ISNUMBER('FIN1-SOURCE'!CL108)),"",IF(OR('FIN1-SOURCE'!CM102="O",'FIN1-SOURCE'!CM107="O"),"O",IF(AND('FIN1-SOURCE'!CM102='FIN1-SOURCE'!CM107,OR('FIN1-SOURCE'!CM102="K",'FIN1-SOURCE'!CM102="W",'FIN1-SOURCE'!CM102="M")), UPPER('FIN1-SOURCE'!CM102),"")))</f>
        <v/>
      </c>
      <c r="J2178" s="281" t="s">
        <v>711</v>
      </c>
      <c r="K2178" s="280" t="str">
        <f>IF(AND(ISBLANK('FIN1-SOURCE'!CL108),$L$2178&lt;&gt;"M"),"",'FIN1-SOURCE'!CL108)</f>
        <v/>
      </c>
      <c r="L2178" s="280" t="str">
        <f>IF(ISBLANK('FIN1-SOURCE'!CM108),"",'FIN1-SOURCE'!CM108)</f>
        <v/>
      </c>
      <c r="M2178" s="257" t="str">
        <f t="shared" si="35"/>
        <v>OK</v>
      </c>
      <c r="N2178" s="15"/>
    </row>
    <row r="2179" spans="1:14" ht="33.75" x14ac:dyDescent="0.25">
      <c r="A2179" s="257" t="s">
        <v>834</v>
      </c>
      <c r="B2179" s="257" t="s">
        <v>8597</v>
      </c>
      <c r="C2179" s="257" t="s">
        <v>688</v>
      </c>
      <c r="D2179" s="277" t="s">
        <v>8598</v>
      </c>
      <c r="E2179" s="278" t="s">
        <v>711</v>
      </c>
      <c r="F2179" s="279" t="s">
        <v>688</v>
      </c>
      <c r="G2179" s="277" t="s">
        <v>4749</v>
      </c>
      <c r="H2179" s="280" t="str">
        <f>IF(OR(AND('FIN1-SOURCE'!CL110="",'FIN1-SOURCE'!CM110=""),AND('FIN1-SOURCE'!CL111="",'FIN1-SOURCE'!CM111=""),AND('FIN1-SOURCE'!CM110="K",'FIN1-SOURCE'!CM111="K"),OR('FIN1-SOURCE'!CM110="O",'FIN1-SOURCE'!CM111="O")),"",SUM('FIN1-SOURCE'!CL110,'FIN1-SOURCE'!CL111))</f>
        <v/>
      </c>
      <c r="I2179" s="280" t="str">
        <f>IF(AND(OR(AND('FIN1-SOURCE'!CM110="O",'FIN1-SOURCE'!CM111="O"),AND('FIN1-SOURCE'!CM110="K",'FIN1-SOURCE'!CM111="K")),SUM('FIN1-SOURCE'!CL110,'FIN1-SOURCE'!CL111)=0,ISNUMBER('FIN1-SOURCE'!CL112)),"",IF(OR('FIN1-SOURCE'!CM110="O",'FIN1-SOURCE'!CM111="O"),"O",IF(AND('FIN1-SOURCE'!CM110='FIN1-SOURCE'!CM111,OR('FIN1-SOURCE'!CM110="K",'FIN1-SOURCE'!CM110="W",'FIN1-SOURCE'!CM110="M")), UPPER('FIN1-SOURCE'!CM110),"")))</f>
        <v/>
      </c>
      <c r="J2179" s="281" t="s">
        <v>711</v>
      </c>
      <c r="K2179" s="280" t="str">
        <f>IF(AND(ISBLANK('FIN1-SOURCE'!CL112),$L$2179&lt;&gt;"M"),"",'FIN1-SOURCE'!CL112)</f>
        <v/>
      </c>
      <c r="L2179" s="280" t="str">
        <f>IF(ISBLANK('FIN1-SOURCE'!CM112),"",'FIN1-SOURCE'!CM112)</f>
        <v/>
      </c>
      <c r="M2179" s="257" t="str">
        <f t="shared" si="35"/>
        <v>OK</v>
      </c>
      <c r="N2179" s="15"/>
    </row>
    <row r="2180" spans="1:14" ht="33.75" x14ac:dyDescent="0.25">
      <c r="A2180" s="257" t="s">
        <v>834</v>
      </c>
      <c r="B2180" s="257" t="s">
        <v>8599</v>
      </c>
      <c r="C2180" s="257" t="s">
        <v>688</v>
      </c>
      <c r="D2180" s="277" t="s">
        <v>8600</v>
      </c>
      <c r="E2180" s="278" t="s">
        <v>711</v>
      </c>
      <c r="F2180" s="279" t="s">
        <v>688</v>
      </c>
      <c r="G2180" s="277" t="s">
        <v>8601</v>
      </c>
      <c r="H2180" s="280" t="str">
        <f>IF(OR(AND('FIN1-SOURCE'!CL109="",'FIN1-SOURCE'!CM109=""),AND('FIN1-SOURCE'!CL112="",'FIN1-SOURCE'!CM112=""),AND('FIN1-SOURCE'!CM109="K",'FIN1-SOURCE'!CM112="K"),OR('FIN1-SOURCE'!CM109="O",'FIN1-SOURCE'!CM112="O")),"",SUM('FIN1-SOURCE'!CL109,'FIN1-SOURCE'!CL112))</f>
        <v/>
      </c>
      <c r="I2180" s="280" t="str">
        <f>IF(AND(OR(AND('FIN1-SOURCE'!CM109="O",'FIN1-SOURCE'!CM112="O"),AND('FIN1-SOURCE'!CM109="K",'FIN1-SOURCE'!CM112="K")),SUM('FIN1-SOURCE'!CL109,'FIN1-SOURCE'!CL112)=0,ISNUMBER('FIN1-SOURCE'!CL113)),"",IF(OR('FIN1-SOURCE'!CM109="O",'FIN1-SOURCE'!CM112="O"),"O",IF(AND('FIN1-SOURCE'!CM109='FIN1-SOURCE'!CM112,OR('FIN1-SOURCE'!CM109="K",'FIN1-SOURCE'!CM109="W",'FIN1-SOURCE'!CM109="M")), UPPER('FIN1-SOURCE'!CM109),"")))</f>
        <v/>
      </c>
      <c r="J2180" s="281" t="s">
        <v>711</v>
      </c>
      <c r="K2180" s="280" t="str">
        <f>IF(AND(ISBLANK('FIN1-SOURCE'!CL113),$L$2180&lt;&gt;"M"),"",'FIN1-SOURCE'!CL113)</f>
        <v/>
      </c>
      <c r="L2180" s="280" t="str">
        <f>IF(ISBLANK('FIN1-SOURCE'!CM113),"",'FIN1-SOURCE'!CM113)</f>
        <v/>
      </c>
      <c r="M2180" s="257" t="str">
        <f t="shared" si="35"/>
        <v>OK</v>
      </c>
      <c r="N2180" s="15"/>
    </row>
    <row r="2181" spans="1:14" ht="33.75" x14ac:dyDescent="0.25">
      <c r="A2181" s="257" t="s">
        <v>834</v>
      </c>
      <c r="B2181" s="257" t="s">
        <v>8602</v>
      </c>
      <c r="C2181" s="257" t="s">
        <v>688</v>
      </c>
      <c r="D2181" s="277" t="s">
        <v>8603</v>
      </c>
      <c r="E2181" s="278" t="s">
        <v>711</v>
      </c>
      <c r="F2181" s="279" t="s">
        <v>688</v>
      </c>
      <c r="G2181" s="277" t="s">
        <v>4750</v>
      </c>
      <c r="H2181" s="280" t="str">
        <f>IF(OR(AND('FIN1-SOURCE'!CL117="",'FIN1-SOURCE'!CM117=""),AND('FIN1-SOURCE'!CL118="",'FIN1-SOURCE'!CM118=""),AND('FIN1-SOURCE'!CM117="K",'FIN1-SOURCE'!CM118="K"),OR('FIN1-SOURCE'!CM117="O",'FIN1-SOURCE'!CM118="O")),"",SUM('FIN1-SOURCE'!CL117,'FIN1-SOURCE'!CL118))</f>
        <v/>
      </c>
      <c r="I2181" s="280" t="str">
        <f>IF(AND(OR(AND('FIN1-SOURCE'!CM117="O",'FIN1-SOURCE'!CM118="O"),AND('FIN1-SOURCE'!CM117="K",'FIN1-SOURCE'!CM118="K")),SUM('FIN1-SOURCE'!CL117,'FIN1-SOURCE'!CL118)=0,ISNUMBER('FIN1-SOURCE'!CL119)),"",IF(OR('FIN1-SOURCE'!CM117="O",'FIN1-SOURCE'!CM118="O"),"O",IF(AND('FIN1-SOURCE'!CM117='FIN1-SOURCE'!CM118,OR('FIN1-SOURCE'!CM117="K",'FIN1-SOURCE'!CM117="W",'FIN1-SOURCE'!CM117="M")), UPPER('FIN1-SOURCE'!CM117),"")))</f>
        <v/>
      </c>
      <c r="J2181" s="281" t="s">
        <v>711</v>
      </c>
      <c r="K2181" s="280" t="str">
        <f>IF(AND(ISBLANK('FIN1-SOURCE'!CL119),$L$2181&lt;&gt;"M"),"",'FIN1-SOURCE'!CL119)</f>
        <v/>
      </c>
      <c r="L2181" s="280" t="str">
        <f>IF(ISBLANK('FIN1-SOURCE'!CM119),"",'FIN1-SOURCE'!CM119)</f>
        <v/>
      </c>
      <c r="M2181" s="257" t="str">
        <f t="shared" si="35"/>
        <v>OK</v>
      </c>
      <c r="N2181" s="15"/>
    </row>
    <row r="2182" spans="1:14" ht="33.75" x14ac:dyDescent="0.25">
      <c r="A2182" s="257" t="s">
        <v>834</v>
      </c>
      <c r="B2182" s="257" t="s">
        <v>8604</v>
      </c>
      <c r="C2182" s="257" t="s">
        <v>688</v>
      </c>
      <c r="D2182" s="277" t="s">
        <v>8605</v>
      </c>
      <c r="E2182" s="278" t="s">
        <v>711</v>
      </c>
      <c r="F2182" s="279" t="s">
        <v>688</v>
      </c>
      <c r="G2182" s="277" t="s">
        <v>4751</v>
      </c>
      <c r="H2182" s="280" t="str">
        <f>IF(OR(AND('FIN1-SOURCE'!CL113="",'FIN1-SOURCE'!CM113=""),AND('FIN1-SOURCE'!CL119="",'FIN1-SOURCE'!CM119=""),AND('FIN1-SOURCE'!CM113="K",'FIN1-SOURCE'!CM119="K"),OR('FIN1-SOURCE'!CM113="O",'FIN1-SOURCE'!CM119="O")),"",SUM('FIN1-SOURCE'!CL113,'FIN1-SOURCE'!CL119))</f>
        <v/>
      </c>
      <c r="I2182" s="280" t="str">
        <f>IF(AND(OR(AND('FIN1-SOURCE'!CM113="O",'FIN1-SOURCE'!CM119="O"),AND('FIN1-SOURCE'!CM113="K",'FIN1-SOURCE'!CM119="K")),SUM('FIN1-SOURCE'!CL113,'FIN1-SOURCE'!CL119)=0,ISNUMBER('FIN1-SOURCE'!CL120)),"",IF(OR('FIN1-SOURCE'!CM113="O",'FIN1-SOURCE'!CM119="O"),"O",IF(AND('FIN1-SOURCE'!CM113='FIN1-SOURCE'!CM119,OR('FIN1-SOURCE'!CM113="K",'FIN1-SOURCE'!CM113="W",'FIN1-SOURCE'!CM113="M")), UPPER('FIN1-SOURCE'!CM113),"")))</f>
        <v/>
      </c>
      <c r="J2182" s="281" t="s">
        <v>711</v>
      </c>
      <c r="K2182" s="280" t="str">
        <f>IF(AND(ISBLANK('FIN1-SOURCE'!CL120),$L$2182&lt;&gt;"M"),"",'FIN1-SOURCE'!CL120)</f>
        <v/>
      </c>
      <c r="L2182" s="280" t="str">
        <f>IF(ISBLANK('FIN1-SOURCE'!CM120),"",'FIN1-SOURCE'!CM120)</f>
        <v/>
      </c>
      <c r="M2182" s="257" t="str">
        <f t="shared" si="35"/>
        <v>OK</v>
      </c>
      <c r="N2182" s="15"/>
    </row>
    <row r="2183" spans="1:14" ht="33.75" x14ac:dyDescent="0.25">
      <c r="A2183" s="257" t="s">
        <v>834</v>
      </c>
      <c r="B2183" s="257" t="s">
        <v>4752</v>
      </c>
      <c r="C2183" s="257" t="s">
        <v>688</v>
      </c>
      <c r="D2183" s="277" t="s">
        <v>4753</v>
      </c>
      <c r="E2183" s="278" t="s">
        <v>711</v>
      </c>
      <c r="F2183" s="279" t="s">
        <v>688</v>
      </c>
      <c r="G2183" s="277" t="s">
        <v>4754</v>
      </c>
      <c r="H2183" s="280" t="str">
        <f>IF(OR(AND('FIN1-SOURCE'!CL98="",'FIN1-SOURCE'!CM98=""),AND('FIN1-SOURCE'!CL109="",'FIN1-SOURCE'!CM109=""),AND('FIN1-SOURCE'!CM98="K",'FIN1-SOURCE'!CM109="K"),OR('FIN1-SOURCE'!CM98="O",'FIN1-SOURCE'!CM109="O")),"",SUM('FIN1-SOURCE'!CL98,'FIN1-SOURCE'!CL109))</f>
        <v/>
      </c>
      <c r="I2183" s="280" t="str">
        <f>IF(AND(OR(AND('FIN1-SOURCE'!CM98="O",'FIN1-SOURCE'!CM109="O"),AND('FIN1-SOURCE'!CM98="K",'FIN1-SOURCE'!CM109="K")),SUM('FIN1-SOURCE'!CL98,'FIN1-SOURCE'!CL109)=0,ISNUMBER('FIN1-SOURCE'!CL121)),"",IF(OR('FIN1-SOURCE'!CM98="O",'FIN1-SOURCE'!CM109="O"),"O",IF(AND('FIN1-SOURCE'!CM98='FIN1-SOURCE'!CM109,OR('FIN1-SOURCE'!CM98="K",'FIN1-SOURCE'!CM98="W",'FIN1-SOURCE'!CM98="M")), UPPER('FIN1-SOURCE'!CM98),"")))</f>
        <v/>
      </c>
      <c r="J2183" s="281" t="s">
        <v>711</v>
      </c>
      <c r="K2183" s="280" t="str">
        <f>IF(AND(ISBLANK('FIN1-SOURCE'!CL121),$L$2183&lt;&gt;"M"),"",'FIN1-SOURCE'!CL121)</f>
        <v/>
      </c>
      <c r="L2183" s="280" t="str">
        <f>IF(ISBLANK('FIN1-SOURCE'!CM121),"",'FIN1-SOURCE'!CM121)</f>
        <v/>
      </c>
      <c r="M2183" s="257" t="str">
        <f t="shared" si="35"/>
        <v>OK</v>
      </c>
      <c r="N2183" s="15"/>
    </row>
    <row r="2184" spans="1:14" ht="33.75" x14ac:dyDescent="0.25">
      <c r="A2184" s="257" t="s">
        <v>834</v>
      </c>
      <c r="B2184" s="257" t="s">
        <v>4755</v>
      </c>
      <c r="C2184" s="257" t="s">
        <v>688</v>
      </c>
      <c r="D2184" s="277" t="s">
        <v>4756</v>
      </c>
      <c r="E2184" s="278" t="s">
        <v>711</v>
      </c>
      <c r="F2184" s="279" t="s">
        <v>688</v>
      </c>
      <c r="G2184" s="277" t="s">
        <v>4757</v>
      </c>
      <c r="H2184" s="280" t="str">
        <f>IF(OR(AND('FIN1-SOURCE'!CL99="",'FIN1-SOURCE'!CM99=""),AND('FIN1-SOURCE'!CL110="",'FIN1-SOURCE'!CM110=""),AND('FIN1-SOURCE'!CM99="K",'FIN1-SOURCE'!CM110="K"),OR('FIN1-SOURCE'!CM99="O",'FIN1-SOURCE'!CM110="O")),"",SUM('FIN1-SOURCE'!CL99,'FIN1-SOURCE'!CL110))</f>
        <v/>
      </c>
      <c r="I2184" s="280" t="str">
        <f>IF(AND(OR(AND('FIN1-SOURCE'!CM99="O",'FIN1-SOURCE'!CM110="O"),AND('FIN1-SOURCE'!CM99="K",'FIN1-SOURCE'!CM110="K")),SUM('FIN1-SOURCE'!CL99,'FIN1-SOURCE'!CL110)=0,ISNUMBER('FIN1-SOURCE'!CL122)),"",IF(OR('FIN1-SOURCE'!CM99="O",'FIN1-SOURCE'!CM110="O"),"O",IF(AND('FIN1-SOURCE'!CM99='FIN1-SOURCE'!CM110,OR('FIN1-SOURCE'!CM99="K",'FIN1-SOURCE'!CM99="W",'FIN1-SOURCE'!CM99="M")), UPPER('FIN1-SOURCE'!CM99),"")))</f>
        <v/>
      </c>
      <c r="J2184" s="281" t="s">
        <v>711</v>
      </c>
      <c r="K2184" s="280" t="str">
        <f>IF(AND(ISBLANK('FIN1-SOURCE'!CL122),$L$2184&lt;&gt;"M"),"",'FIN1-SOURCE'!CL122)</f>
        <v/>
      </c>
      <c r="L2184" s="280" t="str">
        <f>IF(ISBLANK('FIN1-SOURCE'!CM122),"",'FIN1-SOURCE'!CM122)</f>
        <v/>
      </c>
      <c r="M2184" s="257" t="str">
        <f t="shared" si="35"/>
        <v>OK</v>
      </c>
      <c r="N2184" s="15"/>
    </row>
    <row r="2185" spans="1:14" ht="33.75" x14ac:dyDescent="0.25">
      <c r="A2185" s="257" t="s">
        <v>834</v>
      </c>
      <c r="B2185" s="257" t="s">
        <v>4758</v>
      </c>
      <c r="C2185" s="257" t="s">
        <v>688</v>
      </c>
      <c r="D2185" s="277" t="s">
        <v>4759</v>
      </c>
      <c r="E2185" s="278" t="s">
        <v>711</v>
      </c>
      <c r="F2185" s="279" t="s">
        <v>688</v>
      </c>
      <c r="G2185" s="277" t="s">
        <v>4760</v>
      </c>
      <c r="H2185" s="280" t="str">
        <f>IF(OR(AND('FIN1-SOURCE'!CL100="",'FIN1-SOURCE'!CM100=""),AND('FIN1-SOURCE'!CL111="",'FIN1-SOURCE'!CM111=""),AND('FIN1-SOURCE'!CM100="K",'FIN1-SOURCE'!CM111="K"),OR('FIN1-SOURCE'!CM100="O",'FIN1-SOURCE'!CM111="O")),"",SUM('FIN1-SOURCE'!CL100,'FIN1-SOURCE'!CL111))</f>
        <v/>
      </c>
      <c r="I2185" s="280" t="str">
        <f>IF(AND(OR(AND('FIN1-SOURCE'!CM100="O",'FIN1-SOURCE'!CM111="O"),AND('FIN1-SOURCE'!CM100="K",'FIN1-SOURCE'!CM111="K")),SUM('FIN1-SOURCE'!CL100,'FIN1-SOURCE'!CL111)=0,ISNUMBER('FIN1-SOURCE'!CL123)),"",IF(OR('FIN1-SOURCE'!CM100="O",'FIN1-SOURCE'!CM111="O"),"O",IF(AND('FIN1-SOURCE'!CM100='FIN1-SOURCE'!CM111,OR('FIN1-SOURCE'!CM100="K",'FIN1-SOURCE'!CM100="W",'FIN1-SOURCE'!CM100="M")), UPPER('FIN1-SOURCE'!CM100),"")))</f>
        <v/>
      </c>
      <c r="J2185" s="281" t="s">
        <v>711</v>
      </c>
      <c r="K2185" s="280" t="str">
        <f>IF(AND(ISBLANK('FIN1-SOURCE'!CL123),$L$2185&lt;&gt;"M"),"",'FIN1-SOURCE'!CL123)</f>
        <v/>
      </c>
      <c r="L2185" s="280" t="str">
        <f>IF(ISBLANK('FIN1-SOURCE'!CM123),"",'FIN1-SOURCE'!CM123)</f>
        <v/>
      </c>
      <c r="M2185" s="257" t="str">
        <f t="shared" si="35"/>
        <v>OK</v>
      </c>
      <c r="N2185" s="15"/>
    </row>
    <row r="2186" spans="1:14" ht="33.75" x14ac:dyDescent="0.25">
      <c r="A2186" s="257" t="s">
        <v>834</v>
      </c>
      <c r="B2186" s="257" t="s">
        <v>4761</v>
      </c>
      <c r="C2186" s="257" t="s">
        <v>688</v>
      </c>
      <c r="D2186" s="277" t="s">
        <v>4762</v>
      </c>
      <c r="E2186" s="278" t="s">
        <v>711</v>
      </c>
      <c r="F2186" s="279" t="s">
        <v>688</v>
      </c>
      <c r="G2186" s="277" t="s">
        <v>4763</v>
      </c>
      <c r="H2186" s="280" t="str">
        <f>IF(OR(AND('FIN1-SOURCE'!CL101="",'FIN1-SOURCE'!CM101=""),AND('FIN1-SOURCE'!CL112="",'FIN1-SOURCE'!CM112=""),AND('FIN1-SOURCE'!CM101="K",'FIN1-SOURCE'!CM112="K"),OR('FIN1-SOURCE'!CM101="O",'FIN1-SOURCE'!CM112="O")),"",SUM('FIN1-SOURCE'!CL101,'FIN1-SOURCE'!CL112))</f>
        <v/>
      </c>
      <c r="I2186" s="280" t="str">
        <f>IF(AND(OR(AND('FIN1-SOURCE'!CM101="O",'FIN1-SOURCE'!CM112="O"),AND('FIN1-SOURCE'!CM101="K",'FIN1-SOURCE'!CM112="K")),SUM('FIN1-SOURCE'!CL101,'FIN1-SOURCE'!CL112)=0,ISNUMBER('FIN1-SOURCE'!CL124)),"",IF(OR('FIN1-SOURCE'!CM101="O",'FIN1-SOURCE'!CM112="O"),"O",IF(AND('FIN1-SOURCE'!CM101='FIN1-SOURCE'!CM112,OR('FIN1-SOURCE'!CM101="K",'FIN1-SOURCE'!CM101="W",'FIN1-SOURCE'!CM101="M")), UPPER('FIN1-SOURCE'!CM101),"")))</f>
        <v/>
      </c>
      <c r="J2186" s="281" t="s">
        <v>711</v>
      </c>
      <c r="K2186" s="280" t="str">
        <f>IF(AND(ISBLANK('FIN1-SOURCE'!CL124),$L$2186&lt;&gt;"M"),"",'FIN1-SOURCE'!CL124)</f>
        <v/>
      </c>
      <c r="L2186" s="280" t="str">
        <f>IF(ISBLANK('FIN1-SOURCE'!CM124),"",'FIN1-SOURCE'!CM124)</f>
        <v/>
      </c>
      <c r="M2186" s="257" t="str">
        <f t="shared" si="35"/>
        <v>OK</v>
      </c>
      <c r="N2186" s="15"/>
    </row>
    <row r="2187" spans="1:14" ht="33.75" x14ac:dyDescent="0.25">
      <c r="A2187" s="257" t="s">
        <v>834</v>
      </c>
      <c r="B2187" s="257" t="s">
        <v>8606</v>
      </c>
      <c r="C2187" s="257" t="s">
        <v>688</v>
      </c>
      <c r="D2187" s="277" t="s">
        <v>8607</v>
      </c>
      <c r="E2187" s="278" t="s">
        <v>711</v>
      </c>
      <c r="F2187" s="279" t="s">
        <v>688</v>
      </c>
      <c r="G2187" s="277" t="s">
        <v>4764</v>
      </c>
      <c r="H2187" s="280" t="str">
        <f>IF(OR(AND('FIN1-SOURCE'!CL102="",'FIN1-SOURCE'!CM102=""),AND('FIN1-SOURCE'!CL113="",'FIN1-SOURCE'!CM113=""),AND('FIN1-SOURCE'!CM102="K",'FIN1-SOURCE'!CM113="K"),OR('FIN1-SOURCE'!CM102="O",'FIN1-SOURCE'!CM113="O")),"",SUM('FIN1-SOURCE'!CL102,'FIN1-SOURCE'!CL113))</f>
        <v/>
      </c>
      <c r="I2187" s="280" t="str">
        <f>IF(AND(OR(AND('FIN1-SOURCE'!CM102="O",'FIN1-SOURCE'!CM113="O"),AND('FIN1-SOURCE'!CM102="K",'FIN1-SOURCE'!CM113="K")),SUM('FIN1-SOURCE'!CL102,'FIN1-SOURCE'!CL113)=0,ISNUMBER('FIN1-SOURCE'!CL125)),"",IF(OR('FIN1-SOURCE'!CM102="O",'FIN1-SOURCE'!CM113="O"),"O",IF(AND('FIN1-SOURCE'!CM102='FIN1-SOURCE'!CM113,OR('FIN1-SOURCE'!CM102="K",'FIN1-SOURCE'!CM102="W",'FIN1-SOURCE'!CM102="M")), UPPER('FIN1-SOURCE'!CM102),"")))</f>
        <v/>
      </c>
      <c r="J2187" s="281" t="s">
        <v>711</v>
      </c>
      <c r="K2187" s="280" t="str">
        <f>IF(AND(ISBLANK('FIN1-SOURCE'!CL125),$L$2187&lt;&gt;"M"),"",'FIN1-SOURCE'!CL125)</f>
        <v/>
      </c>
      <c r="L2187" s="280" t="str">
        <f>IF(ISBLANK('FIN1-SOURCE'!CM125),"",'FIN1-SOURCE'!CM125)</f>
        <v/>
      </c>
      <c r="M2187" s="257" t="str">
        <f t="shared" si="35"/>
        <v>OK</v>
      </c>
      <c r="N2187" s="15"/>
    </row>
    <row r="2188" spans="1:14" ht="33.75" x14ac:dyDescent="0.25">
      <c r="A2188" s="257" t="s">
        <v>834</v>
      </c>
      <c r="B2188" s="257" t="s">
        <v>8608</v>
      </c>
      <c r="C2188" s="257" t="s">
        <v>688</v>
      </c>
      <c r="D2188" s="277" t="s">
        <v>8609</v>
      </c>
      <c r="E2188" s="278" t="s">
        <v>711</v>
      </c>
      <c r="F2188" s="279" t="s">
        <v>688</v>
      </c>
      <c r="G2188" s="277" t="s">
        <v>4765</v>
      </c>
      <c r="H2188" s="280" t="str">
        <f>IF(OR(AND('FIN1-SOURCE'!CL103="",'FIN1-SOURCE'!CM103=""),AND('FIN1-SOURCE'!CL115="",'FIN1-SOURCE'!CM115=""),AND('FIN1-SOURCE'!CM103="K",'FIN1-SOURCE'!CM115="K"),OR('FIN1-SOURCE'!CM103="O",'FIN1-SOURCE'!CM115="O")),"",SUM('FIN1-SOURCE'!CL103,'FIN1-SOURCE'!CL115))</f>
        <v/>
      </c>
      <c r="I2188" s="280" t="str">
        <f>IF(AND(OR(AND('FIN1-SOURCE'!CM103="O",'FIN1-SOURCE'!CM115="O"),AND('FIN1-SOURCE'!CM103="K",'FIN1-SOURCE'!CM115="K")),SUM('FIN1-SOURCE'!CL103,'FIN1-SOURCE'!CL115)=0,ISNUMBER('FIN1-SOURCE'!CL126)),"",IF(OR('FIN1-SOURCE'!CM103="O",'FIN1-SOURCE'!CM115="O"),"O",IF(AND('FIN1-SOURCE'!CM103='FIN1-SOURCE'!CM115,OR('FIN1-SOURCE'!CM103="K",'FIN1-SOURCE'!CM103="W",'FIN1-SOURCE'!CM103="M")), UPPER('FIN1-SOURCE'!CM103),"")))</f>
        <v/>
      </c>
      <c r="J2188" s="281" t="s">
        <v>711</v>
      </c>
      <c r="K2188" s="280" t="str">
        <f>IF(AND(ISBLANK('FIN1-SOURCE'!CL126),$L$2188&lt;&gt;"M"),"",'FIN1-SOURCE'!CL126)</f>
        <v/>
      </c>
      <c r="L2188" s="280" t="str">
        <f>IF(ISBLANK('FIN1-SOURCE'!CM126),"",'FIN1-SOURCE'!CM126)</f>
        <v/>
      </c>
      <c r="M2188" s="257" t="str">
        <f t="shared" si="35"/>
        <v>OK</v>
      </c>
      <c r="N2188" s="15"/>
    </row>
    <row r="2189" spans="1:14" ht="33.75" x14ac:dyDescent="0.25">
      <c r="A2189" s="257" t="s">
        <v>834</v>
      </c>
      <c r="B2189" s="257" t="s">
        <v>8610</v>
      </c>
      <c r="C2189" s="257" t="s">
        <v>688</v>
      </c>
      <c r="D2189" s="277" t="s">
        <v>8611</v>
      </c>
      <c r="E2189" s="278" t="s">
        <v>711</v>
      </c>
      <c r="F2189" s="279" t="s">
        <v>688</v>
      </c>
      <c r="G2189" s="277" t="s">
        <v>4766</v>
      </c>
      <c r="H2189" s="280" t="str">
        <f>IF(OR(AND('FIN1-SOURCE'!CL107="",'FIN1-SOURCE'!CM107=""),AND('FIN1-SOURCE'!CL125="",'FIN1-SOURCE'!CM125=""),AND('FIN1-SOURCE'!CM107="K",'FIN1-SOURCE'!CM125="K"),OR('FIN1-SOURCE'!CM107="O",'FIN1-SOURCE'!CM125="O")),"",SUM('FIN1-SOURCE'!CL107,'FIN1-SOURCE'!CL125))</f>
        <v/>
      </c>
      <c r="I2189" s="280" t="str">
        <f>IF(AND(OR(AND('FIN1-SOURCE'!CM107="O",'FIN1-SOURCE'!CM125="O"),AND('FIN1-SOURCE'!CM107="K",'FIN1-SOURCE'!CM125="K")),SUM('FIN1-SOURCE'!CL107,'FIN1-SOURCE'!CL125)=0,ISNUMBER('FIN1-SOURCE'!CL127)),"",IF(OR('FIN1-SOURCE'!CM107="O",'FIN1-SOURCE'!CM125="O"),"O",IF(AND('FIN1-SOURCE'!CM107='FIN1-SOURCE'!CM125,OR('FIN1-SOURCE'!CM107="K",'FIN1-SOURCE'!CM107="W",'FIN1-SOURCE'!CM107="M")), UPPER('FIN1-SOURCE'!CM107),"")))</f>
        <v/>
      </c>
      <c r="J2189" s="281" t="s">
        <v>711</v>
      </c>
      <c r="K2189" s="280" t="str">
        <f>IF(AND(ISBLANK('FIN1-SOURCE'!CL127),$L$2189&lt;&gt;"M"),"",'FIN1-SOURCE'!CL127)</f>
        <v/>
      </c>
      <c r="L2189" s="280" t="str">
        <f>IF(ISBLANK('FIN1-SOURCE'!CM127),"",'FIN1-SOURCE'!CM127)</f>
        <v/>
      </c>
      <c r="M2189" s="257" t="str">
        <f t="shared" si="35"/>
        <v>OK</v>
      </c>
      <c r="N2189" s="15"/>
    </row>
    <row r="2190" spans="1:14" ht="45" x14ac:dyDescent="0.25">
      <c r="A2190" s="257" t="s">
        <v>834</v>
      </c>
      <c r="B2190" s="257" t="s">
        <v>8612</v>
      </c>
      <c r="C2190" s="257" t="s">
        <v>688</v>
      </c>
      <c r="D2190" s="277" t="s">
        <v>8613</v>
      </c>
      <c r="E2190" s="278" t="s">
        <v>711</v>
      </c>
      <c r="F2190" s="279" t="s">
        <v>688</v>
      </c>
      <c r="G2190" s="277" t="s">
        <v>4767</v>
      </c>
      <c r="H2190" s="280" t="str">
        <f>IF(OR(AND('FIN1-SOURCE'!CL71="",'FIN1-SOURCE'!CM71=""),AND('FIN1-SOURCE'!CL87="",'FIN1-SOURCE'!CM87=""),AND('FIN1-SOURCE'!CL121="",'FIN1-SOURCE'!CM121=""),AND('FIN1-SOURCE'!CM71="K",'FIN1-SOURCE'!CM87="K",'FIN1-SOURCE'!CM121="K"),OR('FIN1-SOURCE'!CM71="O",'FIN1-SOURCE'!CM87="O",'FIN1-SOURCE'!CM121="O")),"",SUM('FIN1-SOURCE'!CL71,'FIN1-SOURCE'!CL87,'FIN1-SOURCE'!CL121))</f>
        <v/>
      </c>
      <c r="I2190" s="280" t="str">
        <f>IF(AND(OR(AND('FIN1-SOURCE'!CM71="O",'FIN1-SOURCE'!CM87="O",'FIN1-SOURCE'!CM121="O"),AND('FIN1-SOURCE'!CM71="K",'FIN1-SOURCE'!CM87="K",'FIN1-SOURCE'!CM121="K")),SUM('FIN1-SOURCE'!CL71,'FIN1-SOURCE'!CL87,'FIN1-SOURCE'!CL121)=0,ISNUMBER('FIN1-SOURCE'!CL128)),"",IF(OR('FIN1-SOURCE'!CM71="O",'FIN1-SOURCE'!CM87="O",'FIN1-SOURCE'!CM121="O"),"O",IF(AND('FIN1-SOURCE'!CM71='FIN1-SOURCE'!CM87,'FIN1-SOURCE'!CM87='FIN1-SOURCE'!CM121,OR('FIN1-SOURCE'!CM71="K",'FIN1-SOURCE'!CM71="W",'FIN1-SOURCE'!CM71="M")), UPPER('FIN1-SOURCE'!CM71),"")))</f>
        <v/>
      </c>
      <c r="J2190" s="281" t="s">
        <v>711</v>
      </c>
      <c r="K2190" s="280" t="str">
        <f>IF(AND(ISBLANK('FIN1-SOURCE'!CL128),$L$2190&lt;&gt;"M"),"",'FIN1-SOURCE'!CL128)</f>
        <v/>
      </c>
      <c r="L2190" s="280" t="str">
        <f>IF(ISBLANK('FIN1-SOURCE'!CM128),"",'FIN1-SOURCE'!CM128)</f>
        <v/>
      </c>
      <c r="M2190" s="257" t="str">
        <f t="shared" si="35"/>
        <v>OK</v>
      </c>
      <c r="N2190" s="15"/>
    </row>
    <row r="2191" spans="1:14" ht="45" x14ac:dyDescent="0.25">
      <c r="A2191" s="257" t="s">
        <v>834</v>
      </c>
      <c r="B2191" s="257" t="s">
        <v>8614</v>
      </c>
      <c r="C2191" s="257" t="s">
        <v>688</v>
      </c>
      <c r="D2191" s="277" t="s">
        <v>8615</v>
      </c>
      <c r="E2191" s="278" t="s">
        <v>711</v>
      </c>
      <c r="F2191" s="279" t="s">
        <v>688</v>
      </c>
      <c r="G2191" s="277" t="s">
        <v>4768</v>
      </c>
      <c r="H2191" s="280" t="str">
        <f>IF(OR(AND('FIN1-SOURCE'!CL72="",'FIN1-SOURCE'!CM72=""),AND('FIN1-SOURCE'!CL88="",'FIN1-SOURCE'!CM88=""),AND('FIN1-SOURCE'!CL122="",'FIN1-SOURCE'!CM122=""),AND('FIN1-SOURCE'!CM72="K",'FIN1-SOURCE'!CM88="K",'FIN1-SOURCE'!CM122="K"),OR('FIN1-SOURCE'!CM72="O",'FIN1-SOURCE'!CM88="O",'FIN1-SOURCE'!CM122="O")),"",SUM('FIN1-SOURCE'!CL72,'FIN1-SOURCE'!CL88,'FIN1-SOURCE'!CL122))</f>
        <v/>
      </c>
      <c r="I2191" s="280" t="str">
        <f>IF(AND(OR(AND('FIN1-SOURCE'!CM72="O",'FIN1-SOURCE'!CM88="O",'FIN1-SOURCE'!CM122="O"),AND('FIN1-SOURCE'!CM72="K",'FIN1-SOURCE'!CM88="K",'FIN1-SOURCE'!CM122="K")),SUM('FIN1-SOURCE'!CL72,'FIN1-SOURCE'!CL88,'FIN1-SOURCE'!CL122)=0,ISNUMBER('FIN1-SOURCE'!CL129)),"",IF(OR('FIN1-SOURCE'!CM72="O",'FIN1-SOURCE'!CM88="O",'FIN1-SOURCE'!CM122="O"),"O",IF(AND('FIN1-SOURCE'!CM72='FIN1-SOURCE'!CM88,'FIN1-SOURCE'!CM88='FIN1-SOURCE'!CM122,OR('FIN1-SOURCE'!CM72="K",'FIN1-SOURCE'!CM72="W",'FIN1-SOURCE'!CM72="M")), UPPER('FIN1-SOURCE'!CM72),"")))</f>
        <v/>
      </c>
      <c r="J2191" s="281" t="s">
        <v>711</v>
      </c>
      <c r="K2191" s="280" t="str">
        <f>IF(AND(ISBLANK('FIN1-SOURCE'!CL129),$L$2191&lt;&gt;"M"),"",'FIN1-SOURCE'!CL129)</f>
        <v/>
      </c>
      <c r="L2191" s="280" t="str">
        <f>IF(ISBLANK('FIN1-SOURCE'!CM129),"",'FIN1-SOURCE'!CM129)</f>
        <v/>
      </c>
      <c r="M2191" s="257" t="str">
        <f t="shared" si="35"/>
        <v>OK</v>
      </c>
      <c r="N2191" s="15"/>
    </row>
    <row r="2192" spans="1:14" ht="45" x14ac:dyDescent="0.25">
      <c r="A2192" s="257" t="s">
        <v>834</v>
      </c>
      <c r="B2192" s="257" t="s">
        <v>8616</v>
      </c>
      <c r="C2192" s="257" t="s">
        <v>688</v>
      </c>
      <c r="D2192" s="277" t="s">
        <v>8617</v>
      </c>
      <c r="E2192" s="278" t="s">
        <v>711</v>
      </c>
      <c r="F2192" s="279" t="s">
        <v>688</v>
      </c>
      <c r="G2192" s="277" t="s">
        <v>4769</v>
      </c>
      <c r="H2192" s="280" t="str">
        <f>IF(OR(AND('FIN1-SOURCE'!CL73="",'FIN1-SOURCE'!CM73=""),AND('FIN1-SOURCE'!CL89="",'FIN1-SOURCE'!CM89=""),AND('FIN1-SOURCE'!CL123="",'FIN1-SOURCE'!CM123=""),AND('FIN1-SOURCE'!CM73="K",'FIN1-SOURCE'!CM89="K",'FIN1-SOURCE'!CM123="K"),OR('FIN1-SOURCE'!CM73="O",'FIN1-SOURCE'!CM89="O",'FIN1-SOURCE'!CM123="O")),"",SUM('FIN1-SOURCE'!CL73,'FIN1-SOURCE'!CL89,'FIN1-SOURCE'!CL123))</f>
        <v/>
      </c>
      <c r="I2192" s="280" t="str">
        <f>IF(AND(OR(AND('FIN1-SOURCE'!CM73="O",'FIN1-SOURCE'!CM89="O",'FIN1-SOURCE'!CM123="O"),AND('FIN1-SOURCE'!CM73="K",'FIN1-SOURCE'!CM89="K",'FIN1-SOURCE'!CM123="K")),SUM('FIN1-SOURCE'!CL73,'FIN1-SOURCE'!CL89,'FIN1-SOURCE'!CL123)=0,ISNUMBER('FIN1-SOURCE'!CL130)),"",IF(OR('FIN1-SOURCE'!CM73="O",'FIN1-SOURCE'!CM89="O",'FIN1-SOURCE'!CM123="O"),"O",IF(AND('FIN1-SOURCE'!CM73='FIN1-SOURCE'!CM89,'FIN1-SOURCE'!CM89='FIN1-SOURCE'!CM123,OR('FIN1-SOURCE'!CM73="K",'FIN1-SOURCE'!CM73="W",'FIN1-SOURCE'!CM73="M")), UPPER('FIN1-SOURCE'!CM73),"")))</f>
        <v/>
      </c>
      <c r="J2192" s="281" t="s">
        <v>711</v>
      </c>
      <c r="K2192" s="280" t="str">
        <f>IF(AND(ISBLANK('FIN1-SOURCE'!CL130),$L$2192&lt;&gt;"M"),"",'FIN1-SOURCE'!CL130)</f>
        <v/>
      </c>
      <c r="L2192" s="280" t="str">
        <f>IF(ISBLANK('FIN1-SOURCE'!CM130),"",'FIN1-SOURCE'!CM130)</f>
        <v/>
      </c>
      <c r="M2192" s="257" t="str">
        <f t="shared" si="35"/>
        <v>OK</v>
      </c>
      <c r="N2192" s="15"/>
    </row>
    <row r="2193" spans="1:14" ht="45" x14ac:dyDescent="0.25">
      <c r="A2193" s="257" t="s">
        <v>834</v>
      </c>
      <c r="B2193" s="257" t="s">
        <v>8618</v>
      </c>
      <c r="C2193" s="257" t="s">
        <v>688</v>
      </c>
      <c r="D2193" s="277" t="s">
        <v>8619</v>
      </c>
      <c r="E2193" s="278" t="s">
        <v>711</v>
      </c>
      <c r="F2193" s="279" t="s">
        <v>688</v>
      </c>
      <c r="G2193" s="277" t="s">
        <v>4770</v>
      </c>
      <c r="H2193" s="280" t="str">
        <f>IF(OR(AND('FIN1-SOURCE'!CL74="",'FIN1-SOURCE'!CM74=""),AND('FIN1-SOURCE'!CL90="",'FIN1-SOURCE'!CM90=""),AND('FIN1-SOURCE'!CL124="",'FIN1-SOURCE'!CM124=""),AND('FIN1-SOURCE'!CM74="K",'FIN1-SOURCE'!CM90="K",'FIN1-SOURCE'!CM124="K"),OR('FIN1-SOURCE'!CM74="O",'FIN1-SOURCE'!CM90="O",'FIN1-SOURCE'!CM124="O")),"",SUM('FIN1-SOURCE'!CL74,'FIN1-SOURCE'!CL90,'FIN1-SOURCE'!CL124))</f>
        <v/>
      </c>
      <c r="I2193" s="280" t="str">
        <f>IF(AND(OR(AND('FIN1-SOURCE'!CM74="O",'FIN1-SOURCE'!CM90="O",'FIN1-SOURCE'!CM124="O"),AND('FIN1-SOURCE'!CM74="K",'FIN1-SOURCE'!CM90="K",'FIN1-SOURCE'!CM124="K")),SUM('FIN1-SOURCE'!CL74,'FIN1-SOURCE'!CL90,'FIN1-SOURCE'!CL124)=0,ISNUMBER('FIN1-SOURCE'!CL131)),"",IF(OR('FIN1-SOURCE'!CM74="O",'FIN1-SOURCE'!CM90="O",'FIN1-SOURCE'!CM124="O"),"O",IF(AND('FIN1-SOURCE'!CM74='FIN1-SOURCE'!CM90,'FIN1-SOURCE'!CM90='FIN1-SOURCE'!CM124,OR('FIN1-SOURCE'!CM74="K",'FIN1-SOURCE'!CM74="W",'FIN1-SOURCE'!CM74="M")), UPPER('FIN1-SOURCE'!CM74),"")))</f>
        <v/>
      </c>
      <c r="J2193" s="281" t="s">
        <v>711</v>
      </c>
      <c r="K2193" s="280" t="str">
        <f>IF(AND(ISBLANK('FIN1-SOURCE'!CL131),$L$2193&lt;&gt;"M"),"",'FIN1-SOURCE'!CL131)</f>
        <v/>
      </c>
      <c r="L2193" s="280" t="str">
        <f>IF(ISBLANK('FIN1-SOURCE'!CM131),"",'FIN1-SOURCE'!CM131)</f>
        <v/>
      </c>
      <c r="M2193" s="257" t="str">
        <f t="shared" si="35"/>
        <v>OK</v>
      </c>
      <c r="N2193" s="15"/>
    </row>
    <row r="2194" spans="1:14" ht="45" x14ac:dyDescent="0.25">
      <c r="A2194" s="257" t="s">
        <v>834</v>
      </c>
      <c r="B2194" s="257" t="s">
        <v>8620</v>
      </c>
      <c r="C2194" s="257" t="s">
        <v>688</v>
      </c>
      <c r="D2194" s="277" t="s">
        <v>8621</v>
      </c>
      <c r="E2194" s="278" t="s">
        <v>711</v>
      </c>
      <c r="F2194" s="279" t="s">
        <v>688</v>
      </c>
      <c r="G2194" s="277" t="s">
        <v>4771</v>
      </c>
      <c r="H2194" s="280" t="str">
        <f>IF(OR(AND('FIN1-SOURCE'!CL75="",'FIN1-SOURCE'!CM75=""),AND('FIN1-SOURCE'!CL91="",'FIN1-SOURCE'!CM91=""),AND('FIN1-SOURCE'!CL125="",'FIN1-SOURCE'!CM125=""),AND('FIN1-SOURCE'!CM75="K",'FIN1-SOURCE'!CM91="K",'FIN1-SOURCE'!CM125="K"),OR('FIN1-SOURCE'!CM75="O",'FIN1-SOURCE'!CM91="O",'FIN1-SOURCE'!CM125="O")),"",SUM('FIN1-SOURCE'!CL75,'FIN1-SOURCE'!CL91,'FIN1-SOURCE'!CL125))</f>
        <v/>
      </c>
      <c r="I2194" s="280" t="str">
        <f>IF(AND(OR(AND('FIN1-SOURCE'!CM75="O",'FIN1-SOURCE'!CM91="O",'FIN1-SOURCE'!CM125="O"),AND('FIN1-SOURCE'!CM75="K",'FIN1-SOURCE'!CM91="K",'FIN1-SOURCE'!CM125="K")),SUM('FIN1-SOURCE'!CL75,'FIN1-SOURCE'!CL91,'FIN1-SOURCE'!CL125)=0,ISNUMBER('FIN1-SOURCE'!CL132)),"",IF(OR('FIN1-SOURCE'!CM75="O",'FIN1-SOURCE'!CM91="O",'FIN1-SOURCE'!CM125="O"),"O",IF(AND('FIN1-SOURCE'!CM75='FIN1-SOURCE'!CM91,'FIN1-SOURCE'!CM91='FIN1-SOURCE'!CM125,OR('FIN1-SOURCE'!CM75="K",'FIN1-SOURCE'!CM75="W",'FIN1-SOURCE'!CM75="M")), UPPER('FIN1-SOURCE'!CM75),"")))</f>
        <v/>
      </c>
      <c r="J2194" s="281" t="s">
        <v>711</v>
      </c>
      <c r="K2194" s="280" t="str">
        <f>IF(AND(ISBLANK('FIN1-SOURCE'!CL132),$L$2194&lt;&gt;"M"),"",'FIN1-SOURCE'!CL132)</f>
        <v/>
      </c>
      <c r="L2194" s="280" t="str">
        <f>IF(ISBLANK('FIN1-SOURCE'!CM132),"",'FIN1-SOURCE'!CM132)</f>
        <v/>
      </c>
      <c r="M2194" s="257" t="str">
        <f t="shared" si="35"/>
        <v>OK</v>
      </c>
      <c r="N2194" s="15"/>
    </row>
    <row r="2195" spans="1:14" ht="33.75" x14ac:dyDescent="0.25">
      <c r="A2195" s="257" t="s">
        <v>834</v>
      </c>
      <c r="B2195" s="257" t="s">
        <v>8622</v>
      </c>
      <c r="C2195" s="257" t="s">
        <v>688</v>
      </c>
      <c r="D2195" s="277" t="s">
        <v>8623</v>
      </c>
      <c r="E2195" s="278" t="s">
        <v>711</v>
      </c>
      <c r="F2195" s="279" t="s">
        <v>688</v>
      </c>
      <c r="G2195" s="277" t="s">
        <v>4772</v>
      </c>
      <c r="H2195" s="280" t="str">
        <f>IF(OR(AND('FIN1-SOURCE'!CL77="",'FIN1-SOURCE'!CM77=""),AND('FIN1-SOURCE'!CL126="",'FIN1-SOURCE'!CM126=""),AND('FIN1-SOURCE'!CM77="K",'FIN1-SOURCE'!CM126="K"),OR('FIN1-SOURCE'!CM77="O",'FIN1-SOURCE'!CM126="O")),"",SUM('FIN1-SOURCE'!CL77,'FIN1-SOURCE'!CL126))</f>
        <v/>
      </c>
      <c r="I2195" s="280" t="str">
        <f>IF(AND(OR(AND('FIN1-SOURCE'!CM77="O",'FIN1-SOURCE'!CM126="O"),AND('FIN1-SOURCE'!CM77="K",'FIN1-SOURCE'!CM126="K")),SUM('FIN1-SOURCE'!CL77,'FIN1-SOURCE'!CL126)=0,ISNUMBER('FIN1-SOURCE'!CL133)),"",IF(OR('FIN1-SOURCE'!CM77="O",'FIN1-SOURCE'!CM126="O"),"O",IF(AND('FIN1-SOURCE'!CM77='FIN1-SOURCE'!CM126,OR('FIN1-SOURCE'!CM77="K",'FIN1-SOURCE'!CM77="W",'FIN1-SOURCE'!CM77="M")), UPPER('FIN1-SOURCE'!CM77),"")))</f>
        <v/>
      </c>
      <c r="J2195" s="281" t="s">
        <v>711</v>
      </c>
      <c r="K2195" s="280" t="str">
        <f>IF(AND(ISBLANK('FIN1-SOURCE'!CL133),$L$2195&lt;&gt;"M"),"",'FIN1-SOURCE'!CL133)</f>
        <v/>
      </c>
      <c r="L2195" s="280" t="str">
        <f>IF(ISBLANK('FIN1-SOURCE'!CM133),"",'FIN1-SOURCE'!CM133)</f>
        <v/>
      </c>
      <c r="M2195" s="257" t="str">
        <f t="shared" si="35"/>
        <v>OK</v>
      </c>
      <c r="N2195" s="15"/>
    </row>
    <row r="2196" spans="1:14" ht="45" x14ac:dyDescent="0.25">
      <c r="A2196" s="257" t="s">
        <v>834</v>
      </c>
      <c r="B2196" s="257" t="s">
        <v>8624</v>
      </c>
      <c r="C2196" s="257" t="s">
        <v>688</v>
      </c>
      <c r="D2196" s="277" t="s">
        <v>8625</v>
      </c>
      <c r="E2196" s="278" t="s">
        <v>711</v>
      </c>
      <c r="F2196" s="279" t="s">
        <v>688</v>
      </c>
      <c r="G2196" s="277" t="s">
        <v>4773</v>
      </c>
      <c r="H2196" s="280" t="str">
        <f>IF(OR(AND('FIN1-SOURCE'!CL78="",'FIN1-SOURCE'!CM78=""),AND('FIN1-SOURCE'!CL92="",'FIN1-SOURCE'!CM92=""),AND('FIN1-SOURCE'!CL116="",'FIN1-SOURCE'!CM116=""),AND('FIN1-SOURCE'!CM78="K",'FIN1-SOURCE'!CM92="K",'FIN1-SOURCE'!CM116="K"),OR('FIN1-SOURCE'!CM78="O",'FIN1-SOURCE'!CM92="O",'FIN1-SOURCE'!CM116="O")),"",SUM('FIN1-SOURCE'!CL78,'FIN1-SOURCE'!CL92,'FIN1-SOURCE'!CL116))</f>
        <v/>
      </c>
      <c r="I2196" s="280" t="str">
        <f>IF(AND(OR(AND('FIN1-SOURCE'!CM78="O",'FIN1-SOURCE'!CM92="O",'FIN1-SOURCE'!CM116="O"),AND('FIN1-SOURCE'!CM78="K",'FIN1-SOURCE'!CM92="K",'FIN1-SOURCE'!CM116="K")),SUM('FIN1-SOURCE'!CL78,'FIN1-SOURCE'!CL92,'FIN1-SOURCE'!CL116)=0,ISNUMBER('FIN1-SOURCE'!CL134)),"",IF(OR('FIN1-SOURCE'!CM78="O",'FIN1-SOURCE'!CM92="O",'FIN1-SOURCE'!CM116="O"),"O",IF(AND('FIN1-SOURCE'!CM78='FIN1-SOURCE'!CM92,'FIN1-SOURCE'!CM92='FIN1-SOURCE'!CM116,OR('FIN1-SOURCE'!CM78="K",'FIN1-SOURCE'!CM78="W",'FIN1-SOURCE'!CM78="M")), UPPER('FIN1-SOURCE'!CM78),"")))</f>
        <v/>
      </c>
      <c r="J2196" s="281" t="s">
        <v>711</v>
      </c>
      <c r="K2196" s="280" t="str">
        <f>IF(AND(ISBLANK('FIN1-SOURCE'!CL134),$L$2196&lt;&gt;"M"),"",'FIN1-SOURCE'!CL134)</f>
        <v/>
      </c>
      <c r="L2196" s="280" t="str">
        <f>IF(ISBLANK('FIN1-SOURCE'!CM134),"",'FIN1-SOURCE'!CM134)</f>
        <v/>
      </c>
      <c r="M2196" s="257" t="str">
        <f t="shared" si="35"/>
        <v>OK</v>
      </c>
      <c r="N2196" s="15"/>
    </row>
    <row r="2197" spans="1:14" ht="33.75" x14ac:dyDescent="0.25">
      <c r="A2197" s="257" t="s">
        <v>834</v>
      </c>
      <c r="B2197" s="257" t="s">
        <v>8626</v>
      </c>
      <c r="C2197" s="257" t="s">
        <v>688</v>
      </c>
      <c r="D2197" s="277" t="s">
        <v>8627</v>
      </c>
      <c r="E2197" s="278" t="s">
        <v>711</v>
      </c>
      <c r="F2197" s="279" t="s">
        <v>688</v>
      </c>
      <c r="G2197" s="277" t="s">
        <v>8628</v>
      </c>
      <c r="H2197" s="280" t="str">
        <f>IF(OR(AND('FIN1-SOURCE'!CL107="",'FIN1-SOURCE'!CM107=""),AND('FIN1-SOURCE'!CL132="",'FIN1-SOURCE'!CM132=""),AND('FIN1-SOURCE'!CM107="K",'FIN1-SOURCE'!CM132="K"),OR('FIN1-SOURCE'!CM107="O",'FIN1-SOURCE'!CM132="O")),"",SUM('FIN1-SOURCE'!CL107,'FIN1-SOURCE'!CL132))</f>
        <v/>
      </c>
      <c r="I2197" s="280" t="str">
        <f>IF(AND(OR(AND('FIN1-SOURCE'!CM107="O",'FIN1-SOURCE'!CM132="O"),AND('FIN1-SOURCE'!CM107="K",'FIN1-SOURCE'!CM132="K")),SUM('FIN1-SOURCE'!CL107,'FIN1-SOURCE'!CL132)=0,ISNUMBER('FIN1-SOURCE'!CL135)),"",IF(OR('FIN1-SOURCE'!CM107="O",'FIN1-SOURCE'!CM132="O"),"O",IF(AND('FIN1-SOURCE'!CM107='FIN1-SOURCE'!CM132,OR('FIN1-SOURCE'!CM107="K",'FIN1-SOURCE'!CM107="W",'FIN1-SOURCE'!CM107="M")), UPPER('FIN1-SOURCE'!CM107),"")))</f>
        <v/>
      </c>
      <c r="J2197" s="281" t="s">
        <v>711</v>
      </c>
      <c r="K2197" s="280" t="str">
        <f>IF(AND(ISBLANK('FIN1-SOURCE'!CL135),$L$2197&lt;&gt;"M"),"",'FIN1-SOURCE'!CL135)</f>
        <v/>
      </c>
      <c r="L2197" s="280" t="str">
        <f>IF(ISBLANK('FIN1-SOURCE'!CM135),"",'FIN1-SOURCE'!CM135)</f>
        <v/>
      </c>
      <c r="M2197" s="257" t="str">
        <f t="shared" si="35"/>
        <v>OK</v>
      </c>
      <c r="N2197" s="15"/>
    </row>
    <row r="2198" spans="1:14" ht="78.75" x14ac:dyDescent="0.25">
      <c r="A2198" s="257" t="s">
        <v>834</v>
      </c>
      <c r="B2198" s="257" t="s">
        <v>4774</v>
      </c>
      <c r="C2198" s="257" t="s">
        <v>688</v>
      </c>
      <c r="D2198" s="277" t="s">
        <v>1448</v>
      </c>
      <c r="E2198" s="278" t="s">
        <v>711</v>
      </c>
      <c r="F2198" s="279" t="s">
        <v>688</v>
      </c>
      <c r="G2198" s="277" t="s">
        <v>1449</v>
      </c>
      <c r="H2198" s="280" t="str">
        <f>IF(OR(EXACT('FIN1-SOURCE'!AG31,'FIN1-SOURCE'!AH31),EXACT('FIN1-SOURCE'!AJ31,'FIN1-SOURCE'!AK31),EXACT('FIN1-SOURCE'!AS31,'FIN1-SOURCE'!AT31),EXACT('FIN1-SOURCE'!BT31,'FIN1-SOURCE'!BU31),EXACT('FIN1-SOURCE'!CC31,'FIN1-SOURCE'!CD31), EXACT('FIN1-SOURCE'!CL31,'FIN1-SOURCE'!CM31),AND('FIN1-SOURCE'!AH31="K",'FIN1-SOURCE'!AK31="K",'FIN1-SOURCE'!AT31="K",'FIN1-SOURCE'!BU31="K", 'FIN1-SOURCE'!CD31="K",'FIN1-SOURCE'!CM31="K"),OR('FIN1-SOURCE'!AH31="O",'FIN1-SOURCE'!AK31="O",'FIN1-SOURCE'!AT31="O",'FIN1-SOURCE'!BU31="O", 'FIN1-SOURCE'!CD31="O",'FIN1-SOURCE'!CM31="O")),"",SUM('FIN1-SOURCE'!AG31,'FIN1-SOURCE'!AJ31,'FIN1-SOURCE'!AS31,'FIN1-SOURCE'!BT31,'FIN1-SOURCE'!CC31,'FIN1-SOURCE'!CL31))</f>
        <v/>
      </c>
      <c r="I2198" s="280" t="str">
        <f>IF(AND(OR(OR('FIN1-SOURCE'!AH31="O",'FIN1-SOURCE'!AK31="O",'FIN1-SOURCE'!AT31="O",'FIN1-SOURCE'!BU31="O",'FIN1-SOURCE'!CD31="O",'FIN1-SOURCE'!CM31="O"), AND('FIN1-SOURCE'!AH31="K",'FIN1-SOURCE'!AK31="K",'FIN1-SOURCE'!AT31="K",'FIN1-SOURCE'!BU31="K", 'FIN1-SOURCE'!CD31="K",'FIN1-SOURCE'!CM31="K")),SUM('FIN1-SOURCE'!AG31,'FIN1-SOURCE'!AJ31,'FIN1-SOURCE'!AS31,'FIN1-SOURCE'!BT31,'FIN1-SOURCE'!CC31,'FIN1-SOURCE'!CL31)=0,ISNUMBER('FIN1-SOURCE'!CO31)),"",IF(OR('FIN1-SOURCE'!AH31="O",'FIN1-SOURCE'!AK31="O",'FIN1-SOURCE'!AT31="O",'FIN1-SOURCE'!BU31="O",'FIN1-SOURCE'!CD31="O",'FIN1-SOURCE'!CM31="O"),"O",IF(AND('FIN1-SOURCE'!AH31='FIN1-SOURCE'!AK31,'FIN1-SOURCE'!AH31='FIN1-SOURCE'!AT31,'FIN1-SOURCE'!AH31='FIN1-SOURCE'!BU31,'FIN1-SOURCE'!AH31='FIN1-SOURCE'!CD31,'FIN1-SOURCE'!AH31='FIN1-SOURCE'!CM31,OR('FIN1-SOURCE'!AH31="K",'FIN1-SOURCE'!AH31="W",'FIN1-SOURCE'!AH31="M")),UPPER('FIN1-SOURCE'!AH31),"")))</f>
        <v/>
      </c>
      <c r="J2198" s="281" t="s">
        <v>711</v>
      </c>
      <c r="K2198" s="280" t="str">
        <f>IF(AND(ISBLANK('FIN1-SOURCE'!CO31),$L$2198&lt;&gt;"M"),"",'FIN1-SOURCE'!CO31)</f>
        <v/>
      </c>
      <c r="L2198" s="280" t="str">
        <f>IF(ISBLANK('FIN1-SOURCE'!CP31),"",'FIN1-SOURCE'!CP31)</f>
        <v/>
      </c>
      <c r="M2198" s="257" t="str">
        <f t="shared" si="35"/>
        <v>OK</v>
      </c>
      <c r="N2198" s="15"/>
    </row>
    <row r="2199" spans="1:14" ht="78.75" x14ac:dyDescent="0.25">
      <c r="A2199" s="257" t="s">
        <v>834</v>
      </c>
      <c r="B2199" s="257" t="s">
        <v>4775</v>
      </c>
      <c r="C2199" s="257" t="s">
        <v>688</v>
      </c>
      <c r="D2199" s="277" t="s">
        <v>1451</v>
      </c>
      <c r="E2199" s="278" t="s">
        <v>711</v>
      </c>
      <c r="F2199" s="279" t="s">
        <v>688</v>
      </c>
      <c r="G2199" s="277" t="s">
        <v>1452</v>
      </c>
      <c r="H2199" s="280" t="str">
        <f>IF(OR(EXACT('FIN1-SOURCE'!AG32,'FIN1-SOURCE'!AH32),EXACT('FIN1-SOURCE'!AJ32,'FIN1-SOURCE'!AK32),EXACT('FIN1-SOURCE'!AS32,'FIN1-SOURCE'!AT32),EXACT('FIN1-SOURCE'!BT32,'FIN1-SOURCE'!BU32),EXACT('FIN1-SOURCE'!CC32,'FIN1-SOURCE'!CD32), EXACT('FIN1-SOURCE'!CL32,'FIN1-SOURCE'!CM32),AND('FIN1-SOURCE'!AH32="K",'FIN1-SOURCE'!AK32="K",'FIN1-SOURCE'!AT32="K",'FIN1-SOURCE'!BU32="K", 'FIN1-SOURCE'!CD32="K",'FIN1-SOURCE'!CM32="K"),OR('FIN1-SOURCE'!AH32="O",'FIN1-SOURCE'!AK32="O",'FIN1-SOURCE'!AT32="O",'FIN1-SOURCE'!BU32="O", 'FIN1-SOURCE'!CD32="O",'FIN1-SOURCE'!CM32="O")),"",SUM('FIN1-SOURCE'!AG32,'FIN1-SOURCE'!AJ32,'FIN1-SOURCE'!AS32,'FIN1-SOURCE'!BT32,'FIN1-SOURCE'!CC32,'FIN1-SOURCE'!CL32))</f>
        <v/>
      </c>
      <c r="I2199" s="280" t="str">
        <f>IF(AND(OR(OR('FIN1-SOURCE'!AH32="O",'FIN1-SOURCE'!AK32="O",'FIN1-SOURCE'!AT32="O",'FIN1-SOURCE'!BU32="O",'FIN1-SOURCE'!CD32="O",'FIN1-SOURCE'!CM32="O"), AND('FIN1-SOURCE'!AH32="K",'FIN1-SOURCE'!AK32="K",'FIN1-SOURCE'!AT32="K",'FIN1-SOURCE'!BU32="K", 'FIN1-SOURCE'!CD32="K",'FIN1-SOURCE'!CM32="K")),SUM('FIN1-SOURCE'!AG32,'FIN1-SOURCE'!AJ32,'FIN1-SOURCE'!AS32,'FIN1-SOURCE'!BT32,'FIN1-SOURCE'!CC32,'FIN1-SOURCE'!CL32)=0,ISNUMBER('FIN1-SOURCE'!CO32)),"",IF(OR('FIN1-SOURCE'!AH32="O",'FIN1-SOURCE'!AK32="O",'FIN1-SOURCE'!AT32="O",'FIN1-SOURCE'!BU32="O",'FIN1-SOURCE'!CD32="O",'FIN1-SOURCE'!CM32="O"),"O",IF(AND('FIN1-SOURCE'!AH32='FIN1-SOURCE'!AK32,'FIN1-SOURCE'!AH32='FIN1-SOURCE'!AT32,'FIN1-SOURCE'!AH32='FIN1-SOURCE'!BU32,'FIN1-SOURCE'!AH32='FIN1-SOURCE'!CD32,'FIN1-SOURCE'!AH32='FIN1-SOURCE'!CM32,OR('FIN1-SOURCE'!AH32="K",'FIN1-SOURCE'!AH32="W",'FIN1-SOURCE'!AH32="M")),UPPER('FIN1-SOURCE'!AH32),"")))</f>
        <v/>
      </c>
      <c r="J2199" s="281" t="s">
        <v>711</v>
      </c>
      <c r="K2199" s="280" t="str">
        <f>IF(AND(ISBLANK('FIN1-SOURCE'!CO32),$L$2199&lt;&gt;"M"),"",'FIN1-SOURCE'!CO32)</f>
        <v/>
      </c>
      <c r="L2199" s="280" t="str">
        <f>IF(ISBLANK('FIN1-SOURCE'!CP32),"",'FIN1-SOURCE'!CP32)</f>
        <v/>
      </c>
      <c r="M2199" s="257" t="str">
        <f t="shared" si="35"/>
        <v>OK</v>
      </c>
      <c r="N2199" s="15"/>
    </row>
    <row r="2200" spans="1:14" ht="78.75" x14ac:dyDescent="0.25">
      <c r="A2200" s="257" t="s">
        <v>834</v>
      </c>
      <c r="B2200" s="257" t="s">
        <v>4776</v>
      </c>
      <c r="C2200" s="257" t="s">
        <v>688</v>
      </c>
      <c r="D2200" s="277" t="s">
        <v>1454</v>
      </c>
      <c r="E2200" s="278" t="s">
        <v>711</v>
      </c>
      <c r="F2200" s="279" t="s">
        <v>688</v>
      </c>
      <c r="G2200" s="277" t="s">
        <v>1455</v>
      </c>
      <c r="H2200" s="280" t="str">
        <f>IF(OR(EXACT('FIN1-SOURCE'!AG33,'FIN1-SOURCE'!AH33),EXACT('FIN1-SOURCE'!AJ33,'FIN1-SOURCE'!AK33),EXACT('FIN1-SOURCE'!AS33,'FIN1-SOURCE'!AT33),EXACT('FIN1-SOURCE'!BT33,'FIN1-SOURCE'!BU33),EXACT('FIN1-SOURCE'!CC33,'FIN1-SOURCE'!CD33), EXACT('FIN1-SOURCE'!CL33,'FIN1-SOURCE'!CM33),AND('FIN1-SOURCE'!AH33="K",'FIN1-SOURCE'!AK33="K",'FIN1-SOURCE'!AT33="K",'FIN1-SOURCE'!BU33="K", 'FIN1-SOURCE'!CD33="K",'FIN1-SOURCE'!CM33="K"),OR('FIN1-SOURCE'!AH33="O",'FIN1-SOURCE'!AK33="O",'FIN1-SOURCE'!AT33="O",'FIN1-SOURCE'!BU33="O", 'FIN1-SOURCE'!CD33="O",'FIN1-SOURCE'!CM33="O")),"",SUM('FIN1-SOURCE'!AG33,'FIN1-SOURCE'!AJ33,'FIN1-SOURCE'!AS33,'FIN1-SOURCE'!BT33,'FIN1-SOURCE'!CC33,'FIN1-SOURCE'!CL33))</f>
        <v/>
      </c>
      <c r="I2200" s="280" t="str">
        <f>IF(AND(OR(OR('FIN1-SOURCE'!AH33="O",'FIN1-SOURCE'!AK33="O",'FIN1-SOURCE'!AT33="O",'FIN1-SOURCE'!BU33="O",'FIN1-SOURCE'!CD33="O",'FIN1-SOURCE'!CM33="O"), AND('FIN1-SOURCE'!AH33="K",'FIN1-SOURCE'!AK33="K",'FIN1-SOURCE'!AT33="K",'FIN1-SOURCE'!BU33="K", 'FIN1-SOURCE'!CD33="K",'FIN1-SOURCE'!CM33="K")),SUM('FIN1-SOURCE'!AG33,'FIN1-SOURCE'!AJ33,'FIN1-SOURCE'!AS33,'FIN1-SOURCE'!BT33,'FIN1-SOURCE'!CC33,'FIN1-SOURCE'!CL33)=0,ISNUMBER('FIN1-SOURCE'!CO33)),"",IF(OR('FIN1-SOURCE'!AH33="O",'FIN1-SOURCE'!AK33="O",'FIN1-SOURCE'!AT33="O",'FIN1-SOURCE'!BU33="O",'FIN1-SOURCE'!CD33="O",'FIN1-SOURCE'!CM33="O"),"O",IF(AND('FIN1-SOURCE'!AH33='FIN1-SOURCE'!AK33,'FIN1-SOURCE'!AH33='FIN1-SOURCE'!AT33,'FIN1-SOURCE'!AH33='FIN1-SOURCE'!BU33,'FIN1-SOURCE'!AH33='FIN1-SOURCE'!CD33,'FIN1-SOURCE'!AH33='FIN1-SOURCE'!CM33,OR('FIN1-SOURCE'!AH33="K",'FIN1-SOURCE'!AH33="W",'FIN1-SOURCE'!AH33="M")),UPPER('FIN1-SOURCE'!AH33),"")))</f>
        <v/>
      </c>
      <c r="J2200" s="281" t="s">
        <v>711</v>
      </c>
      <c r="K2200" s="280" t="str">
        <f>IF(AND(ISBLANK('FIN1-SOURCE'!CO33),$L$2200&lt;&gt;"M"),"",'FIN1-SOURCE'!CO33)</f>
        <v/>
      </c>
      <c r="L2200" s="280" t="str">
        <f>IF(ISBLANK('FIN1-SOURCE'!CP33),"",'FIN1-SOURCE'!CP33)</f>
        <v/>
      </c>
      <c r="M2200" s="257" t="str">
        <f t="shared" si="35"/>
        <v>OK</v>
      </c>
      <c r="N2200" s="15"/>
    </row>
    <row r="2201" spans="1:14" ht="33.75" x14ac:dyDescent="0.25">
      <c r="A2201" s="257" t="s">
        <v>834</v>
      </c>
      <c r="B2201" s="257" t="s">
        <v>4777</v>
      </c>
      <c r="C2201" s="257" t="s">
        <v>688</v>
      </c>
      <c r="D2201" s="277" t="s">
        <v>4778</v>
      </c>
      <c r="E2201" s="278" t="s">
        <v>711</v>
      </c>
      <c r="F2201" s="279" t="s">
        <v>688</v>
      </c>
      <c r="G2201" s="277" t="s">
        <v>1458</v>
      </c>
      <c r="H2201" s="280" t="str">
        <f>IF(OR(AND('FIN1-SOURCE'!CO32="",'FIN1-SOURCE'!CP32=""),AND('FIN1-SOURCE'!CO33="",'FIN1-SOURCE'!CP33=""),AND('FIN1-SOURCE'!CP32="K",'FIN1-SOURCE'!CP33="K"),OR('FIN1-SOURCE'!CP32="O",'FIN1-SOURCE'!CP33="O")),"",SUM('FIN1-SOURCE'!CO32,'FIN1-SOURCE'!CO33))</f>
        <v/>
      </c>
      <c r="I2201" s="280" t="str">
        <f>IF(AND(OR(AND('FIN1-SOURCE'!CP32="O",'FIN1-SOURCE'!CP33="O"),AND('FIN1-SOURCE'!CP32="K",'FIN1-SOURCE'!CP33="K")),SUM('FIN1-SOURCE'!CO32,'FIN1-SOURCE'!CO33)=0,ISNUMBER('FIN1-SOURCE'!CO34)),"",IF(OR('FIN1-SOURCE'!CP32="O",'FIN1-SOURCE'!CP33="O"),"O",IF(AND('FIN1-SOURCE'!CP32='FIN1-SOURCE'!CP33,OR('FIN1-SOURCE'!CP32="K",'FIN1-SOURCE'!CP32="W",'FIN1-SOURCE'!CP32="M")), UPPER('FIN1-SOURCE'!CP32),"")))</f>
        <v/>
      </c>
      <c r="J2201" s="281" t="s">
        <v>711</v>
      </c>
      <c r="K2201" s="280" t="str">
        <f>IF(AND(ISBLANK('FIN1-SOURCE'!CO34),$L$2201&lt;&gt;"M"),"",'FIN1-SOURCE'!CO34)</f>
        <v/>
      </c>
      <c r="L2201" s="280" t="str">
        <f>IF(ISBLANK('FIN1-SOURCE'!CP34),"",'FIN1-SOURCE'!CP34)</f>
        <v/>
      </c>
      <c r="M2201" s="257" t="str">
        <f t="shared" si="35"/>
        <v>OK</v>
      </c>
      <c r="N2201" s="15"/>
    </row>
    <row r="2202" spans="1:14" ht="33.75" x14ac:dyDescent="0.25">
      <c r="A2202" s="257" t="s">
        <v>834</v>
      </c>
      <c r="B2202" s="257" t="s">
        <v>4779</v>
      </c>
      <c r="C2202" s="257" t="s">
        <v>688</v>
      </c>
      <c r="D2202" s="277" t="s">
        <v>4780</v>
      </c>
      <c r="E2202" s="278" t="s">
        <v>711</v>
      </c>
      <c r="F2202" s="279" t="s">
        <v>688</v>
      </c>
      <c r="G2202" s="277" t="s">
        <v>1461</v>
      </c>
      <c r="H2202" s="280" t="str">
        <f>IF(OR(AND('FIN1-SOURCE'!CO31="",'FIN1-SOURCE'!CP31=""),AND('FIN1-SOURCE'!CO34="",'FIN1-SOURCE'!CP34=""),AND('FIN1-SOURCE'!CP31="K",'FIN1-SOURCE'!CP34="K"),OR('FIN1-SOURCE'!CP31="O",'FIN1-SOURCE'!CP34="O")),"",SUM('FIN1-SOURCE'!CO31,'FIN1-SOURCE'!CO34))</f>
        <v/>
      </c>
      <c r="I2202" s="280" t="str">
        <f>IF(AND(OR(AND('FIN1-SOURCE'!CP31="O",'FIN1-SOURCE'!CP34="O"),AND('FIN1-SOURCE'!CP31="K",'FIN1-SOURCE'!CP34="K")),SUM('FIN1-SOURCE'!CO31,'FIN1-SOURCE'!CO34)=0,ISNUMBER('FIN1-SOURCE'!CO35)),"",IF(OR('FIN1-SOURCE'!CP31="O",'FIN1-SOURCE'!CP34="O"),"O",IF(AND('FIN1-SOURCE'!CP31='FIN1-SOURCE'!CP34,OR('FIN1-SOURCE'!CP31="K",'FIN1-SOURCE'!CP31="W",'FIN1-SOURCE'!CP31="M")), UPPER('FIN1-SOURCE'!CP31),"")))</f>
        <v/>
      </c>
      <c r="J2202" s="281" t="s">
        <v>711</v>
      </c>
      <c r="K2202" s="280" t="str">
        <f>IF(AND(ISBLANK('FIN1-SOURCE'!CO35),$L$2202&lt;&gt;"M"),"",'FIN1-SOURCE'!CO35)</f>
        <v/>
      </c>
      <c r="L2202" s="280" t="str">
        <f>IF(ISBLANK('FIN1-SOURCE'!CP35),"",'FIN1-SOURCE'!CP35)</f>
        <v/>
      </c>
      <c r="M2202" s="257" t="str">
        <f t="shared" si="35"/>
        <v>OK</v>
      </c>
      <c r="N2202" s="15"/>
    </row>
    <row r="2203" spans="1:14" ht="78.75" x14ac:dyDescent="0.25">
      <c r="A2203" s="257" t="s">
        <v>834</v>
      </c>
      <c r="B2203" s="257" t="s">
        <v>4781</v>
      </c>
      <c r="C2203" s="257" t="s">
        <v>688</v>
      </c>
      <c r="D2203" s="277" t="s">
        <v>1463</v>
      </c>
      <c r="E2203" s="278" t="s">
        <v>711</v>
      </c>
      <c r="F2203" s="279" t="s">
        <v>688</v>
      </c>
      <c r="G2203" s="277" t="s">
        <v>1464</v>
      </c>
      <c r="H2203" s="280" t="str">
        <f>IF(OR(EXACT('FIN1-SOURCE'!AG36,'FIN1-SOURCE'!AH36),EXACT('FIN1-SOURCE'!AJ36,'FIN1-SOURCE'!AK36),EXACT('FIN1-SOURCE'!AS36,'FIN1-SOURCE'!AT36),EXACT('FIN1-SOURCE'!BT36,'FIN1-SOURCE'!BU36),EXACT('FIN1-SOURCE'!CC36,'FIN1-SOURCE'!CD36), EXACT('FIN1-SOURCE'!CL36,'FIN1-SOURCE'!CM36),AND('FIN1-SOURCE'!AH36="K",'FIN1-SOURCE'!AK36="K",'FIN1-SOURCE'!AT36="K",'FIN1-SOURCE'!BU36="K", 'FIN1-SOURCE'!CD36="K",'FIN1-SOURCE'!CM36="K"),OR('FIN1-SOURCE'!AH36="O",'FIN1-SOURCE'!AK36="O",'FIN1-SOURCE'!AT36="O",'FIN1-SOURCE'!BU36="O", 'FIN1-SOURCE'!CD36="O",'FIN1-SOURCE'!CM36="O")),"",SUM('FIN1-SOURCE'!AG36,'FIN1-SOURCE'!AJ36,'FIN1-SOURCE'!AS36,'FIN1-SOURCE'!BT36,'FIN1-SOURCE'!CC36,'FIN1-SOURCE'!CL36))</f>
        <v/>
      </c>
      <c r="I2203" s="280" t="str">
        <f>IF(AND(OR(OR('FIN1-SOURCE'!AH36="O",'FIN1-SOURCE'!AK36="O",'FIN1-SOURCE'!AT36="O",'FIN1-SOURCE'!BU36="O",'FIN1-SOURCE'!CD36="O",'FIN1-SOURCE'!CM36="O"), AND('FIN1-SOURCE'!AH36="K",'FIN1-SOURCE'!AK36="K",'FIN1-SOURCE'!AT36="K",'FIN1-SOURCE'!BU36="K", 'FIN1-SOURCE'!CD36="K",'FIN1-SOURCE'!CM36="K")),SUM('FIN1-SOURCE'!AG36,'FIN1-SOURCE'!AJ36,'FIN1-SOURCE'!AS36,'FIN1-SOURCE'!BT36,'FIN1-SOURCE'!CC36,'FIN1-SOURCE'!CL36)=0,ISNUMBER('FIN1-SOURCE'!CO36)),"",IF(OR('FIN1-SOURCE'!AH36="O",'FIN1-SOURCE'!AK36="O",'FIN1-SOURCE'!AT36="O",'FIN1-SOURCE'!BU36="O",'FIN1-SOURCE'!CD36="O",'FIN1-SOURCE'!CM36="O"),"O",IF(AND('FIN1-SOURCE'!AH36='FIN1-SOURCE'!AK36,'FIN1-SOURCE'!AH36='FIN1-SOURCE'!AT36,'FIN1-SOURCE'!AH36='FIN1-SOURCE'!BU36,'FIN1-SOURCE'!AH36='FIN1-SOURCE'!CD36,'FIN1-SOURCE'!AH36='FIN1-SOURCE'!CM36,OR('FIN1-SOURCE'!AH36="K",'FIN1-SOURCE'!AH36="W",'FIN1-SOURCE'!AH36="M")),UPPER('FIN1-SOURCE'!AH36),"")))</f>
        <v/>
      </c>
      <c r="J2203" s="281" t="s">
        <v>711</v>
      </c>
      <c r="K2203" s="280" t="str">
        <f>IF(AND(ISBLANK('FIN1-SOURCE'!CO36),$L$2203&lt;&gt;"M"),"",'FIN1-SOURCE'!CO36)</f>
        <v/>
      </c>
      <c r="L2203" s="280" t="str">
        <f>IF(ISBLANK('FIN1-SOURCE'!CP36),"",'FIN1-SOURCE'!CP36)</f>
        <v/>
      </c>
      <c r="M2203" s="257" t="str">
        <f t="shared" si="35"/>
        <v>OK</v>
      </c>
      <c r="N2203" s="15"/>
    </row>
    <row r="2204" spans="1:14" ht="78.75" x14ac:dyDescent="0.25">
      <c r="A2204" s="257" t="s">
        <v>834</v>
      </c>
      <c r="B2204" s="257" t="s">
        <v>4782</v>
      </c>
      <c r="C2204" s="257" t="s">
        <v>688</v>
      </c>
      <c r="D2204" s="277" t="s">
        <v>1466</v>
      </c>
      <c r="E2204" s="278" t="s">
        <v>711</v>
      </c>
      <c r="F2204" s="279" t="s">
        <v>688</v>
      </c>
      <c r="G2204" s="277" t="s">
        <v>1467</v>
      </c>
      <c r="H2204" s="280" t="str">
        <f>IF(OR(EXACT('FIN1-SOURCE'!AG37,'FIN1-SOURCE'!AH37),EXACT('FIN1-SOURCE'!AJ37,'FIN1-SOURCE'!AK37),EXACT('FIN1-SOURCE'!AS37,'FIN1-SOURCE'!AT37),EXACT('FIN1-SOURCE'!BT37,'FIN1-SOURCE'!BU37),EXACT('FIN1-SOURCE'!CC37,'FIN1-SOURCE'!CD37), EXACT('FIN1-SOURCE'!CL37,'FIN1-SOURCE'!CM37),AND('FIN1-SOURCE'!AH37="K",'FIN1-SOURCE'!AK37="K",'FIN1-SOURCE'!AT37="K",'FIN1-SOURCE'!BU37="K", 'FIN1-SOURCE'!CD37="K",'FIN1-SOURCE'!CM37="K"),OR('FIN1-SOURCE'!AH37="O",'FIN1-SOURCE'!AK37="O",'FIN1-SOURCE'!AT37="O",'FIN1-SOURCE'!BU37="O", 'FIN1-SOURCE'!CD37="O",'FIN1-SOURCE'!CM37="O")),"",SUM('FIN1-SOURCE'!AG37,'FIN1-SOURCE'!AJ37,'FIN1-SOURCE'!AS37,'FIN1-SOURCE'!BT37,'FIN1-SOURCE'!CC37,'FIN1-SOURCE'!CL37))</f>
        <v/>
      </c>
      <c r="I2204" s="280" t="str">
        <f>IF(AND(OR(OR('FIN1-SOURCE'!AH37="O",'FIN1-SOURCE'!AK37="O",'FIN1-SOURCE'!AT37="O",'FIN1-SOURCE'!BU37="O",'FIN1-SOURCE'!CD37="O",'FIN1-SOURCE'!CM37="O"), AND('FIN1-SOURCE'!AH37="K",'FIN1-SOURCE'!AK37="K",'FIN1-SOURCE'!AT37="K",'FIN1-SOURCE'!BU37="K", 'FIN1-SOURCE'!CD37="K",'FIN1-SOURCE'!CM37="K")),SUM('FIN1-SOURCE'!AG37,'FIN1-SOURCE'!AJ37,'FIN1-SOURCE'!AS37,'FIN1-SOURCE'!BT37,'FIN1-SOURCE'!CC37,'FIN1-SOURCE'!CL37)=0,ISNUMBER('FIN1-SOURCE'!CO37)),"",IF(OR('FIN1-SOURCE'!AH37="O",'FIN1-SOURCE'!AK37="O",'FIN1-SOURCE'!AT37="O",'FIN1-SOURCE'!BU37="O",'FIN1-SOURCE'!CD37="O",'FIN1-SOURCE'!CM37="O"),"O",IF(AND('FIN1-SOURCE'!AH37='FIN1-SOURCE'!AK37,'FIN1-SOURCE'!AH37='FIN1-SOURCE'!AT37,'FIN1-SOURCE'!AH37='FIN1-SOURCE'!BU37,'FIN1-SOURCE'!AH37='FIN1-SOURCE'!CD37,'FIN1-SOURCE'!AH37='FIN1-SOURCE'!CM37,OR('FIN1-SOURCE'!AH37="K",'FIN1-SOURCE'!AH37="W",'FIN1-SOURCE'!AH37="M")),UPPER('FIN1-SOURCE'!AH37),"")))</f>
        <v/>
      </c>
      <c r="J2204" s="281" t="s">
        <v>711</v>
      </c>
      <c r="K2204" s="280" t="str">
        <f>IF(AND(ISBLANK('FIN1-SOURCE'!CO37),$L$2204&lt;&gt;"M"),"",'FIN1-SOURCE'!CO37)</f>
        <v/>
      </c>
      <c r="L2204" s="280" t="str">
        <f>IF(ISBLANK('FIN1-SOURCE'!CP37),"",'FIN1-SOURCE'!CP37)</f>
        <v/>
      </c>
      <c r="M2204" s="257" t="str">
        <f t="shared" si="35"/>
        <v>OK</v>
      </c>
      <c r="N2204" s="15"/>
    </row>
    <row r="2205" spans="1:14" ht="78.75" x14ac:dyDescent="0.25">
      <c r="A2205" s="257" t="s">
        <v>834</v>
      </c>
      <c r="B2205" s="257" t="s">
        <v>4783</v>
      </c>
      <c r="C2205" s="257" t="s">
        <v>688</v>
      </c>
      <c r="D2205" s="277" t="s">
        <v>1469</v>
      </c>
      <c r="E2205" s="278" t="s">
        <v>711</v>
      </c>
      <c r="F2205" s="279" t="s">
        <v>688</v>
      </c>
      <c r="G2205" s="277" t="s">
        <v>1470</v>
      </c>
      <c r="H2205" s="280" t="str">
        <f>IF(OR(EXACT('FIN1-SOURCE'!AG38,'FIN1-SOURCE'!AH38),EXACT('FIN1-SOURCE'!AJ38,'FIN1-SOURCE'!AK38),EXACT('FIN1-SOURCE'!AS38,'FIN1-SOURCE'!AT38),EXACT('FIN1-SOURCE'!BT38,'FIN1-SOURCE'!BU38),EXACT('FIN1-SOURCE'!CC38,'FIN1-SOURCE'!CD38), EXACT('FIN1-SOURCE'!CL38,'FIN1-SOURCE'!CM38),AND('FIN1-SOURCE'!AH38="K",'FIN1-SOURCE'!AK38="K",'FIN1-SOURCE'!AT38="K",'FIN1-SOURCE'!BU38="K", 'FIN1-SOURCE'!CD38="K",'FIN1-SOURCE'!CM38="K"),OR('FIN1-SOURCE'!AH38="O",'FIN1-SOURCE'!AK38="O",'FIN1-SOURCE'!AT38="O",'FIN1-SOURCE'!BU38="O", 'FIN1-SOURCE'!CD38="O",'FIN1-SOURCE'!CM38="O")),"",SUM('FIN1-SOURCE'!AG38,'FIN1-SOURCE'!AJ38,'FIN1-SOURCE'!AS38,'FIN1-SOURCE'!BT38,'FIN1-SOURCE'!CC38,'FIN1-SOURCE'!CL38))</f>
        <v/>
      </c>
      <c r="I2205" s="280" t="str">
        <f>IF(AND(OR(OR('FIN1-SOURCE'!AH38="O",'FIN1-SOURCE'!AK38="O",'FIN1-SOURCE'!AT38="O",'FIN1-SOURCE'!BU38="O",'FIN1-SOURCE'!CD38="O",'FIN1-SOURCE'!CM38="O"), AND('FIN1-SOURCE'!AH38="K",'FIN1-SOURCE'!AK38="K",'FIN1-SOURCE'!AT38="K",'FIN1-SOURCE'!BU38="K", 'FIN1-SOURCE'!CD38="K",'FIN1-SOURCE'!CM38="K")),SUM('FIN1-SOURCE'!AG38,'FIN1-SOURCE'!AJ38,'FIN1-SOURCE'!AS38,'FIN1-SOURCE'!BT38,'FIN1-SOURCE'!CC38,'FIN1-SOURCE'!CL38)=0,ISNUMBER('FIN1-SOURCE'!CO38)),"",IF(OR('FIN1-SOURCE'!AH38="O",'FIN1-SOURCE'!AK38="O",'FIN1-SOURCE'!AT38="O",'FIN1-SOURCE'!BU38="O",'FIN1-SOURCE'!CD38="O",'FIN1-SOURCE'!CM38="O"),"O",IF(AND('FIN1-SOURCE'!AH38='FIN1-SOURCE'!AK38,'FIN1-SOURCE'!AH38='FIN1-SOURCE'!AT38,'FIN1-SOURCE'!AH38='FIN1-SOURCE'!BU38,'FIN1-SOURCE'!AH38='FIN1-SOURCE'!CD38,'FIN1-SOURCE'!AH38='FIN1-SOURCE'!CM38,OR('FIN1-SOURCE'!AH38="K",'FIN1-SOURCE'!AH38="W",'FIN1-SOURCE'!AH38="M")),UPPER('FIN1-SOURCE'!AH38),"")))</f>
        <v/>
      </c>
      <c r="J2205" s="281" t="s">
        <v>711</v>
      </c>
      <c r="K2205" s="280" t="str">
        <f>IF(AND(ISBLANK('FIN1-SOURCE'!CO38),$L$2205&lt;&gt;"M"),"",'FIN1-SOURCE'!CO38)</f>
        <v/>
      </c>
      <c r="L2205" s="280" t="str">
        <f>IF(ISBLANK('FIN1-SOURCE'!CP38),"",'FIN1-SOURCE'!CP38)</f>
        <v/>
      </c>
      <c r="M2205" s="257" t="str">
        <f t="shared" si="35"/>
        <v>OK</v>
      </c>
      <c r="N2205" s="15"/>
    </row>
    <row r="2206" spans="1:14" ht="33.75" x14ac:dyDescent="0.25">
      <c r="A2206" s="257" t="s">
        <v>834</v>
      </c>
      <c r="B2206" s="257" t="s">
        <v>4784</v>
      </c>
      <c r="C2206" s="257" t="s">
        <v>688</v>
      </c>
      <c r="D2206" s="277" t="s">
        <v>4785</v>
      </c>
      <c r="E2206" s="278" t="s">
        <v>711</v>
      </c>
      <c r="F2206" s="279" t="s">
        <v>688</v>
      </c>
      <c r="G2206" s="277" t="s">
        <v>1473</v>
      </c>
      <c r="H2206" s="280" t="str">
        <f>IF(OR(AND('FIN1-SOURCE'!CO37="",'FIN1-SOURCE'!CP37=""),AND('FIN1-SOURCE'!CO38="",'FIN1-SOURCE'!CP38=""),AND('FIN1-SOURCE'!CP37="K",'FIN1-SOURCE'!CP38="K"),OR('FIN1-SOURCE'!CP37="O",'FIN1-SOURCE'!CP38="O")),"",SUM('FIN1-SOURCE'!CO37,'FIN1-SOURCE'!CO38))</f>
        <v/>
      </c>
      <c r="I2206" s="280" t="str">
        <f>IF(AND(OR(AND('FIN1-SOURCE'!CP37="O",'FIN1-SOURCE'!CP38="O"),AND('FIN1-SOURCE'!CP37="K",'FIN1-SOURCE'!CP38="K")),SUM('FIN1-SOURCE'!CO37,'FIN1-SOURCE'!CO38)=0,ISNUMBER('FIN1-SOURCE'!CO39)),"",IF(OR('FIN1-SOURCE'!CP37="O",'FIN1-SOURCE'!CP38="O"),"O",IF(AND('FIN1-SOURCE'!CP37='FIN1-SOURCE'!CP38,OR('FIN1-SOURCE'!CP37="K",'FIN1-SOURCE'!CP37="W",'FIN1-SOURCE'!CP37="M")), UPPER('FIN1-SOURCE'!CP37),"")))</f>
        <v/>
      </c>
      <c r="J2206" s="281" t="s">
        <v>711</v>
      </c>
      <c r="K2206" s="280" t="str">
        <f>IF(AND(ISBLANK('FIN1-SOURCE'!CO39),$L$2206&lt;&gt;"M"),"",'FIN1-SOURCE'!CO39)</f>
        <v/>
      </c>
      <c r="L2206" s="280" t="str">
        <f>IF(ISBLANK('FIN1-SOURCE'!CP39),"",'FIN1-SOURCE'!CP39)</f>
        <v/>
      </c>
      <c r="M2206" s="257" t="str">
        <f t="shared" si="35"/>
        <v>OK</v>
      </c>
      <c r="N2206" s="15"/>
    </row>
    <row r="2207" spans="1:14" ht="78.75" x14ac:dyDescent="0.25">
      <c r="A2207" s="257" t="s">
        <v>834</v>
      </c>
      <c r="B2207" s="257" t="s">
        <v>4786</v>
      </c>
      <c r="C2207" s="257" t="s">
        <v>688</v>
      </c>
      <c r="D2207" s="277" t="s">
        <v>4787</v>
      </c>
      <c r="E2207" s="278" t="s">
        <v>711</v>
      </c>
      <c r="F2207" s="279" t="s">
        <v>688</v>
      </c>
      <c r="G2207" s="277" t="s">
        <v>1476</v>
      </c>
      <c r="H2207" s="280" t="str">
        <f>IF(OR(EXACT('FIN1-SOURCE'!AG40,'FIN1-SOURCE'!AH40),EXACT('FIN1-SOURCE'!AJ40,'FIN1-SOURCE'!AK40),EXACT('FIN1-SOURCE'!AS40,'FIN1-SOURCE'!AT40),EXACT('FIN1-SOURCE'!BT40,'FIN1-SOURCE'!BU40),EXACT('FIN1-SOURCE'!CC40,'FIN1-SOURCE'!CD40), EXACT('FIN1-SOURCE'!CL40,'FIN1-SOURCE'!CM40),AND('FIN1-SOURCE'!AH40="K",'FIN1-SOURCE'!AK40="K",'FIN1-SOURCE'!AT40="K",'FIN1-SOURCE'!BU40="K", 'FIN1-SOURCE'!CD40="K",'FIN1-SOURCE'!CM40="K"),OR('FIN1-SOURCE'!AH40="O",'FIN1-SOURCE'!AK40="O",'FIN1-SOURCE'!AT40="O",'FIN1-SOURCE'!BU40="O", 'FIN1-SOURCE'!CD40="O",'FIN1-SOURCE'!CM40="O")),"",SUM('FIN1-SOURCE'!AG40,'FIN1-SOURCE'!AJ40,'FIN1-SOURCE'!AS40,'FIN1-SOURCE'!BT40,'FIN1-SOURCE'!CC40,'FIN1-SOURCE'!CL40))</f>
        <v/>
      </c>
      <c r="I2207" s="280" t="str">
        <f>IF(AND(OR(OR('FIN1-SOURCE'!AH40="O",'FIN1-SOURCE'!AK40="O",'FIN1-SOURCE'!AT40="O",'FIN1-SOURCE'!BU40="O",'FIN1-SOURCE'!CD40="O",'FIN1-SOURCE'!CM40="O"), AND('FIN1-SOURCE'!AH40="K",'FIN1-SOURCE'!AK40="K",'FIN1-SOURCE'!AT40="K",'FIN1-SOURCE'!BU40="K", 'FIN1-SOURCE'!CD40="K",'FIN1-SOURCE'!CM40="K")),SUM('FIN1-SOURCE'!AG40,'FIN1-SOURCE'!AJ40,'FIN1-SOURCE'!AS40,'FIN1-SOURCE'!BT40,'FIN1-SOURCE'!CC40,'FIN1-SOURCE'!CL40)=0,ISNUMBER('FIN1-SOURCE'!CO40)),"",IF(OR('FIN1-SOURCE'!AH40="O",'FIN1-SOURCE'!AK40="O",'FIN1-SOURCE'!AT40="O",'FIN1-SOURCE'!BU40="O",'FIN1-SOURCE'!CD40="O",'FIN1-SOURCE'!CM40="O"),"O",IF(AND('FIN1-SOURCE'!AH40='FIN1-SOURCE'!AK40,'FIN1-SOURCE'!AH40='FIN1-SOURCE'!AT40,'FIN1-SOURCE'!AH40='FIN1-SOURCE'!BU40,'FIN1-SOURCE'!AH40='FIN1-SOURCE'!CD40,'FIN1-SOURCE'!AH40='FIN1-SOURCE'!CM40,OR('FIN1-SOURCE'!AH40="K",'FIN1-SOURCE'!AH40="W",'FIN1-SOURCE'!AH40="M")),UPPER('FIN1-SOURCE'!AH40),"")))</f>
        <v/>
      </c>
      <c r="J2207" s="281" t="s">
        <v>711</v>
      </c>
      <c r="K2207" s="280" t="str">
        <f>IF(AND(ISBLANK('FIN1-SOURCE'!CO40),$L$2207&lt;&gt;"M"),"",'FIN1-SOURCE'!CO40)</f>
        <v/>
      </c>
      <c r="L2207" s="280" t="str">
        <f>IF(ISBLANK('FIN1-SOURCE'!CP40),"",'FIN1-SOURCE'!CP40)</f>
        <v/>
      </c>
      <c r="M2207" s="257" t="str">
        <f t="shared" si="35"/>
        <v>OK</v>
      </c>
      <c r="N2207" s="15"/>
    </row>
    <row r="2208" spans="1:14" ht="78.75" x14ac:dyDescent="0.25">
      <c r="A2208" s="257" t="s">
        <v>834</v>
      </c>
      <c r="B2208" s="257" t="s">
        <v>4788</v>
      </c>
      <c r="C2208" s="257" t="s">
        <v>688</v>
      </c>
      <c r="D2208" s="277" t="s">
        <v>4789</v>
      </c>
      <c r="E2208" s="278" t="s">
        <v>711</v>
      </c>
      <c r="F2208" s="279" t="s">
        <v>688</v>
      </c>
      <c r="G2208" s="277" t="s">
        <v>1479</v>
      </c>
      <c r="H2208" s="280" t="str">
        <f>IF(OR(EXACT('FIN1-SOURCE'!AG41,'FIN1-SOURCE'!AH41),EXACT('FIN1-SOURCE'!AJ41,'FIN1-SOURCE'!AK41),EXACT('FIN1-SOURCE'!AS41,'FIN1-SOURCE'!AT41),EXACT('FIN1-SOURCE'!BT41,'FIN1-SOURCE'!BU41),EXACT('FIN1-SOURCE'!CC41,'FIN1-SOURCE'!CD41), EXACT('FIN1-SOURCE'!CL41,'FIN1-SOURCE'!CM41),AND('FIN1-SOURCE'!AH41="K",'FIN1-SOURCE'!AK41="K",'FIN1-SOURCE'!AT41="K",'FIN1-SOURCE'!BU41="K", 'FIN1-SOURCE'!CD41="K",'FIN1-SOURCE'!CM41="K"),OR('FIN1-SOURCE'!AH41="O",'FIN1-SOURCE'!AK41="O",'FIN1-SOURCE'!AT41="O",'FIN1-SOURCE'!BU41="O", 'FIN1-SOURCE'!CD41="O",'FIN1-SOURCE'!CM41="O")),"",SUM('FIN1-SOURCE'!AG41,'FIN1-SOURCE'!AJ41,'FIN1-SOURCE'!AS41,'FIN1-SOURCE'!BT41,'FIN1-SOURCE'!CC41,'FIN1-SOURCE'!CL41))</f>
        <v/>
      </c>
      <c r="I2208" s="280" t="str">
        <f>IF(AND(OR(OR('FIN1-SOURCE'!AH41="O",'FIN1-SOURCE'!AK41="O",'FIN1-SOURCE'!AT41="O",'FIN1-SOURCE'!BU41="O",'FIN1-SOURCE'!CD41="O",'FIN1-SOURCE'!CM41="O"), AND('FIN1-SOURCE'!AH41="K",'FIN1-SOURCE'!AK41="K",'FIN1-SOURCE'!AT41="K",'FIN1-SOURCE'!BU41="K", 'FIN1-SOURCE'!CD41="K",'FIN1-SOURCE'!CM41="K")),SUM('FIN1-SOURCE'!AG41,'FIN1-SOURCE'!AJ41,'FIN1-SOURCE'!AS41,'FIN1-SOURCE'!BT41,'FIN1-SOURCE'!CC41,'FIN1-SOURCE'!CL41)=0,ISNUMBER('FIN1-SOURCE'!CO41)),"",IF(OR('FIN1-SOURCE'!AH41="O",'FIN1-SOURCE'!AK41="O",'FIN1-SOURCE'!AT41="O",'FIN1-SOURCE'!BU41="O",'FIN1-SOURCE'!CD41="O",'FIN1-SOURCE'!CM41="O"),"O",IF(AND('FIN1-SOURCE'!AH41='FIN1-SOURCE'!AK41,'FIN1-SOURCE'!AH41='FIN1-SOURCE'!AT41,'FIN1-SOURCE'!AH41='FIN1-SOURCE'!BU41,'FIN1-SOURCE'!AH41='FIN1-SOURCE'!CD41,'FIN1-SOURCE'!AH41='FIN1-SOURCE'!CM41,OR('FIN1-SOURCE'!AH41="K",'FIN1-SOURCE'!AH41="W",'FIN1-SOURCE'!AH41="M")),UPPER('FIN1-SOURCE'!AH41),"")))</f>
        <v/>
      </c>
      <c r="J2208" s="281" t="s">
        <v>711</v>
      </c>
      <c r="K2208" s="280" t="str">
        <f>IF(AND(ISBLANK('FIN1-SOURCE'!CO41),$L$2208&lt;&gt;"M"),"",'FIN1-SOURCE'!CO41)</f>
        <v/>
      </c>
      <c r="L2208" s="280" t="str">
        <f>IF(ISBLANK('FIN1-SOURCE'!CP41),"",'FIN1-SOURCE'!CP41)</f>
        <v/>
      </c>
      <c r="M2208" s="257" t="str">
        <f t="shared" si="35"/>
        <v>OK</v>
      </c>
      <c r="N2208" s="15"/>
    </row>
    <row r="2209" spans="1:14" ht="33.75" x14ac:dyDescent="0.25">
      <c r="A2209" s="257" t="s">
        <v>834</v>
      </c>
      <c r="B2209" s="257" t="s">
        <v>4790</v>
      </c>
      <c r="C2209" s="257" t="s">
        <v>688</v>
      </c>
      <c r="D2209" s="277" t="s">
        <v>4791</v>
      </c>
      <c r="E2209" s="278" t="s">
        <v>711</v>
      </c>
      <c r="F2209" s="279" t="s">
        <v>688</v>
      </c>
      <c r="G2209" s="277" t="s">
        <v>1482</v>
      </c>
      <c r="H2209" s="280" t="str">
        <f>IF(OR(AND('FIN1-SOURCE'!CO40="",'FIN1-SOURCE'!CP40=""),AND('FIN1-SOURCE'!CO41="",'FIN1-SOURCE'!CP41=""),AND('FIN1-SOURCE'!CP40="K",'FIN1-SOURCE'!CP41="K"),OR('FIN1-SOURCE'!CP40="O",'FIN1-SOURCE'!CP41="O")),"",SUM('FIN1-SOURCE'!CO40,'FIN1-SOURCE'!CO41))</f>
        <v/>
      </c>
      <c r="I2209" s="280" t="str">
        <f>IF(AND(OR(AND('FIN1-SOURCE'!CP40="O",'FIN1-SOURCE'!CP41="O"),AND('FIN1-SOURCE'!CP40="K",'FIN1-SOURCE'!CP41="K")),SUM('FIN1-SOURCE'!CO40,'FIN1-SOURCE'!CO41)=0,ISNUMBER('FIN1-SOURCE'!CO42)),"",IF(OR('FIN1-SOURCE'!CP40="O",'FIN1-SOURCE'!CP41="O"),"O",IF(AND('FIN1-SOURCE'!CP40='FIN1-SOURCE'!CP41,OR('FIN1-SOURCE'!CP40="K",'FIN1-SOURCE'!CP40="W",'FIN1-SOURCE'!CP40="M")), UPPER('FIN1-SOURCE'!CP40),"")))</f>
        <v/>
      </c>
      <c r="J2209" s="281" t="s">
        <v>711</v>
      </c>
      <c r="K2209" s="280" t="str">
        <f>IF(AND(ISBLANK('FIN1-SOURCE'!CO42),$L$2209&lt;&gt;"M"),"",'FIN1-SOURCE'!CO42)</f>
        <v/>
      </c>
      <c r="L2209" s="280" t="str">
        <f>IF(ISBLANK('FIN1-SOURCE'!CP42),"",'FIN1-SOURCE'!CP42)</f>
        <v/>
      </c>
      <c r="M2209" s="257" t="str">
        <f t="shared" si="35"/>
        <v>OK</v>
      </c>
      <c r="N2209" s="15"/>
    </row>
    <row r="2210" spans="1:14" ht="78.75" x14ac:dyDescent="0.25">
      <c r="A2210" s="257" t="s">
        <v>834</v>
      </c>
      <c r="B2210" s="257" t="s">
        <v>4792</v>
      </c>
      <c r="C2210" s="257" t="s">
        <v>688</v>
      </c>
      <c r="D2210" s="277" t="s">
        <v>4793</v>
      </c>
      <c r="E2210" s="278" t="s">
        <v>711</v>
      </c>
      <c r="F2210" s="279" t="s">
        <v>688</v>
      </c>
      <c r="G2210" s="277" t="s">
        <v>1485</v>
      </c>
      <c r="H2210" s="280" t="str">
        <f>IF(OR(EXACT('FIN1-SOURCE'!AG43,'FIN1-SOURCE'!AH43),EXACT('FIN1-SOURCE'!AJ43,'FIN1-SOURCE'!AK43),EXACT('FIN1-SOURCE'!AS43,'FIN1-SOURCE'!AT43),EXACT('FIN1-SOURCE'!BT43,'FIN1-SOURCE'!BU43),EXACT('FIN1-SOURCE'!CC43,'FIN1-SOURCE'!CD43), EXACT('FIN1-SOURCE'!CL43,'FIN1-SOURCE'!CM43),AND('FIN1-SOURCE'!AH43="K",'FIN1-SOURCE'!AK43="K",'FIN1-SOURCE'!AT43="K",'FIN1-SOURCE'!BU43="K", 'FIN1-SOURCE'!CD43="K",'FIN1-SOURCE'!CM43="K"),OR('FIN1-SOURCE'!AH43="O",'FIN1-SOURCE'!AK43="O",'FIN1-SOURCE'!AT43="O",'FIN1-SOURCE'!BU43="O", 'FIN1-SOURCE'!CD43="O",'FIN1-SOURCE'!CM43="O")),"",SUM('FIN1-SOURCE'!AG43,'FIN1-SOURCE'!AJ43,'FIN1-SOURCE'!AS43,'FIN1-SOURCE'!BT43,'FIN1-SOURCE'!CC43,'FIN1-SOURCE'!CL43))</f>
        <v/>
      </c>
      <c r="I2210" s="280" t="str">
        <f>IF(AND(OR(OR('FIN1-SOURCE'!AH43="O",'FIN1-SOURCE'!AK43="O",'FIN1-SOURCE'!AT43="O",'FIN1-SOURCE'!BU43="O",'FIN1-SOURCE'!CD43="O",'FIN1-SOURCE'!CM43="O"), AND('FIN1-SOURCE'!AH43="K",'FIN1-SOURCE'!AK43="K",'FIN1-SOURCE'!AT43="K",'FIN1-SOURCE'!BU43="K", 'FIN1-SOURCE'!CD43="K",'FIN1-SOURCE'!CM43="K")),SUM('FIN1-SOURCE'!AG43,'FIN1-SOURCE'!AJ43,'FIN1-SOURCE'!AS43,'FIN1-SOURCE'!BT43,'FIN1-SOURCE'!CC43,'FIN1-SOURCE'!CL43)=0,ISNUMBER('FIN1-SOURCE'!CO43)),"",IF(OR('FIN1-SOURCE'!AH43="O",'FIN1-SOURCE'!AK43="O",'FIN1-SOURCE'!AT43="O",'FIN1-SOURCE'!BU43="O",'FIN1-SOURCE'!CD43="O",'FIN1-SOURCE'!CM43="O"),"O",IF(AND('FIN1-SOURCE'!AH43='FIN1-SOURCE'!AK43,'FIN1-SOURCE'!AH43='FIN1-SOURCE'!AT43,'FIN1-SOURCE'!AH43='FIN1-SOURCE'!BU43,'FIN1-SOURCE'!AH43='FIN1-SOURCE'!CD43,'FIN1-SOURCE'!AH43='FIN1-SOURCE'!CM43,OR('FIN1-SOURCE'!AH43="K",'FIN1-SOURCE'!AH43="W",'FIN1-SOURCE'!AH43="M")),UPPER('FIN1-SOURCE'!AH43),"")))</f>
        <v/>
      </c>
      <c r="J2210" s="281" t="s">
        <v>711</v>
      </c>
      <c r="K2210" s="280" t="str">
        <f>IF(AND(ISBLANK('FIN1-SOURCE'!CO43),$L$2210&lt;&gt;"M"),"",'FIN1-SOURCE'!CO43)</f>
        <v/>
      </c>
      <c r="L2210" s="280" t="str">
        <f>IF(ISBLANK('FIN1-SOURCE'!CP43),"",'FIN1-SOURCE'!CP43)</f>
        <v/>
      </c>
      <c r="M2210" s="257" t="str">
        <f t="shared" si="35"/>
        <v>OK</v>
      </c>
      <c r="N2210" s="15"/>
    </row>
    <row r="2211" spans="1:14" ht="33.75" x14ac:dyDescent="0.25">
      <c r="A2211" s="257" t="s">
        <v>834</v>
      </c>
      <c r="B2211" s="257" t="s">
        <v>4794</v>
      </c>
      <c r="C2211" s="257" t="s">
        <v>688</v>
      </c>
      <c r="D2211" s="277" t="s">
        <v>4795</v>
      </c>
      <c r="E2211" s="278" t="s">
        <v>711</v>
      </c>
      <c r="F2211" s="279" t="s">
        <v>688</v>
      </c>
      <c r="G2211" s="277" t="s">
        <v>1488</v>
      </c>
      <c r="H2211" s="280" t="str">
        <f>IF(OR(AND('FIN1-SOURCE'!CO42="",'FIN1-SOURCE'!CP42=""),AND('FIN1-SOURCE'!CO43="",'FIN1-SOURCE'!CP43=""),AND('FIN1-SOURCE'!CP42="K",'FIN1-SOURCE'!CP43="K"),OR('FIN1-SOURCE'!CP42="O",'FIN1-SOURCE'!CP43="O")),"",SUM('FIN1-SOURCE'!CO42,'FIN1-SOURCE'!CO43))</f>
        <v/>
      </c>
      <c r="I2211" s="280" t="str">
        <f>IF(AND(OR(AND('FIN1-SOURCE'!CP42="O",'FIN1-SOURCE'!CP43="O"),AND('FIN1-SOURCE'!CP42="K",'FIN1-SOURCE'!CP43="K")),SUM('FIN1-SOURCE'!CO42,'FIN1-SOURCE'!CO43)=0,ISNUMBER('FIN1-SOURCE'!CO44)),"",IF(OR('FIN1-SOURCE'!CP42="O",'FIN1-SOURCE'!CP43="O"),"O",IF(AND('FIN1-SOURCE'!CP42='FIN1-SOURCE'!CP43,OR('FIN1-SOURCE'!CP42="K",'FIN1-SOURCE'!CP42="W",'FIN1-SOURCE'!CP42="M")), UPPER('FIN1-SOURCE'!CP42),"")))</f>
        <v/>
      </c>
      <c r="J2211" s="281" t="s">
        <v>711</v>
      </c>
      <c r="K2211" s="280" t="str">
        <f>IF(AND(ISBLANK('FIN1-SOURCE'!CO44),$L$2211&lt;&gt;"M"),"",'FIN1-SOURCE'!CO44)</f>
        <v/>
      </c>
      <c r="L2211" s="280" t="str">
        <f>IF(ISBLANK('FIN1-SOURCE'!CP44),"",'FIN1-SOURCE'!CP44)</f>
        <v/>
      </c>
      <c r="M2211" s="257" t="str">
        <f t="shared" si="35"/>
        <v>OK</v>
      </c>
      <c r="N2211" s="15"/>
    </row>
    <row r="2212" spans="1:14" ht="45" x14ac:dyDescent="0.25">
      <c r="A2212" s="257" t="s">
        <v>834</v>
      </c>
      <c r="B2212" s="257" t="s">
        <v>4796</v>
      </c>
      <c r="C2212" s="257" t="s">
        <v>688</v>
      </c>
      <c r="D2212" s="277" t="s">
        <v>4797</v>
      </c>
      <c r="E2212" s="278" t="s">
        <v>711</v>
      </c>
      <c r="F2212" s="279" t="s">
        <v>688</v>
      </c>
      <c r="G2212" s="277" t="s">
        <v>1491</v>
      </c>
      <c r="H2212" s="280" t="str">
        <f>IF(OR(AND('FIN1-SOURCE'!CO35="",'FIN1-SOURCE'!CP35=""),AND('FIN1-SOURCE'!CO39="",'FIN1-SOURCE'!CP39=""),AND('FIN1-SOURCE'!CO44="",'FIN1-SOURCE'!CP44=""),AND('FIN1-SOURCE'!CP35="K",'FIN1-SOURCE'!CP39="K",'FIN1-SOURCE'!CP44="K"),OR('FIN1-SOURCE'!CP35="O",'FIN1-SOURCE'!CP39="O",'FIN1-SOURCE'!CP44="O")),"",SUM('FIN1-SOURCE'!CO35,'FIN1-SOURCE'!CO39,'FIN1-SOURCE'!CO44))</f>
        <v/>
      </c>
      <c r="I2212" s="280" t="str">
        <f>IF(AND(OR(AND('FIN1-SOURCE'!CP35="O",'FIN1-SOURCE'!CP39="O",'FIN1-SOURCE'!CP44="O"),AND('FIN1-SOURCE'!CP35="K",'FIN1-SOURCE'!CP39="K",'FIN1-SOURCE'!CP44="K")),SUM('FIN1-SOURCE'!CO35,'FIN1-SOURCE'!CO39,'FIN1-SOURCE'!CO44)=0,ISNUMBER('FIN1-SOURCE'!CO45)),"",IF(OR('FIN1-SOURCE'!CP35="O",'FIN1-SOURCE'!CP39="O",'FIN1-SOURCE'!CP44="O"),"O",IF(AND('FIN1-SOURCE'!CP35='FIN1-SOURCE'!CP39,'FIN1-SOURCE'!CP39='FIN1-SOURCE'!CP44,OR('FIN1-SOURCE'!CP35="K",'FIN1-SOURCE'!CP35="W",'FIN1-SOURCE'!CP35="M")), UPPER('FIN1-SOURCE'!CP35),"")))</f>
        <v/>
      </c>
      <c r="J2212" s="281" t="s">
        <v>711</v>
      </c>
      <c r="K2212" s="280" t="str">
        <f>IF(AND(ISBLANK('FIN1-SOURCE'!CO45),$L$2212&lt;&gt;"M"),"",'FIN1-SOURCE'!CO45)</f>
        <v/>
      </c>
      <c r="L2212" s="280" t="str">
        <f>IF(ISBLANK('FIN1-SOURCE'!CP45),"",'FIN1-SOURCE'!CP45)</f>
        <v/>
      </c>
      <c r="M2212" s="257" t="str">
        <f t="shared" si="35"/>
        <v>OK</v>
      </c>
      <c r="N2212" s="15"/>
    </row>
    <row r="2213" spans="1:14" ht="78.75" x14ac:dyDescent="0.25">
      <c r="A2213" s="257" t="s">
        <v>834</v>
      </c>
      <c r="B2213" s="257" t="s">
        <v>4798</v>
      </c>
      <c r="C2213" s="257" t="s">
        <v>688</v>
      </c>
      <c r="D2213" s="277" t="s">
        <v>4799</v>
      </c>
      <c r="E2213" s="278" t="s">
        <v>711</v>
      </c>
      <c r="F2213" s="279" t="s">
        <v>688</v>
      </c>
      <c r="G2213" s="277" t="s">
        <v>4800</v>
      </c>
      <c r="H2213" s="280" t="str">
        <f>IF(OR(EXACT('FIN1-SOURCE'!AG46,'FIN1-SOURCE'!AH46),EXACT('FIN1-SOURCE'!AJ46,'FIN1-SOURCE'!AK46),EXACT('FIN1-SOURCE'!AS46,'FIN1-SOURCE'!AT46),EXACT('FIN1-SOURCE'!BT46,'FIN1-SOURCE'!BU46),EXACT('FIN1-SOURCE'!CC46,'FIN1-SOURCE'!CD46), EXACT('FIN1-SOURCE'!CL46,'FIN1-SOURCE'!CM46),AND('FIN1-SOURCE'!AH46="K",'FIN1-SOURCE'!AK46="K",'FIN1-SOURCE'!AT46="K",'FIN1-SOURCE'!BU46="K", 'FIN1-SOURCE'!CD46="K",'FIN1-SOURCE'!CM46="K"),OR('FIN1-SOURCE'!AH46="O",'FIN1-SOURCE'!AK46="O",'FIN1-SOURCE'!AT46="O",'FIN1-SOURCE'!BU46="O", 'FIN1-SOURCE'!CD46="O",'FIN1-SOURCE'!CM46="O")),"",SUM('FIN1-SOURCE'!AG46,'FIN1-SOURCE'!AJ46,'FIN1-SOURCE'!AS46,'FIN1-SOURCE'!BT46,'FIN1-SOURCE'!CC46,'FIN1-SOURCE'!CL46))</f>
        <v/>
      </c>
      <c r="I2213" s="280" t="str">
        <f>IF(AND(OR(OR('FIN1-SOURCE'!AH46="O",'FIN1-SOURCE'!AK46="O",'FIN1-SOURCE'!AT46="O",'FIN1-SOURCE'!BU46="O",'FIN1-SOURCE'!CD46="O",'FIN1-SOURCE'!CM46="O"), AND('FIN1-SOURCE'!AH46="K",'FIN1-SOURCE'!AK46="K",'FIN1-SOURCE'!AT46="K",'FIN1-SOURCE'!BU46="K", 'FIN1-SOURCE'!CD46="K",'FIN1-SOURCE'!CM46="K")),SUM('FIN1-SOURCE'!AG46,'FIN1-SOURCE'!AJ46,'FIN1-SOURCE'!AS46,'FIN1-SOURCE'!BT46,'FIN1-SOURCE'!CC46,'FIN1-SOURCE'!CL46)=0,ISNUMBER('FIN1-SOURCE'!CO46)),"",IF(OR('FIN1-SOURCE'!AH46="O",'FIN1-SOURCE'!AK46="O",'FIN1-SOURCE'!AT46="O",'FIN1-SOURCE'!BU46="O",'FIN1-SOURCE'!CD46="O",'FIN1-SOURCE'!CM46="O"),"O",IF(AND('FIN1-SOURCE'!AH46='FIN1-SOURCE'!AK46,'FIN1-SOURCE'!AH46='FIN1-SOURCE'!AT46,'FIN1-SOURCE'!AH46='FIN1-SOURCE'!BU46,'FIN1-SOURCE'!AH46='FIN1-SOURCE'!CD46,'FIN1-SOURCE'!AH46='FIN1-SOURCE'!CM46,OR('FIN1-SOURCE'!AH46="K",'FIN1-SOURCE'!AH46="W",'FIN1-SOURCE'!AH46="M")),UPPER('FIN1-SOURCE'!AH46),"")))</f>
        <v/>
      </c>
      <c r="J2213" s="281" t="s">
        <v>711</v>
      </c>
      <c r="K2213" s="280" t="str">
        <f>IF(AND(ISBLANK('FIN1-SOURCE'!CO46),$L$2213&lt;&gt;"M"),"",'FIN1-SOURCE'!CO46)</f>
        <v/>
      </c>
      <c r="L2213" s="280" t="str">
        <f>IF(ISBLANK('FIN1-SOURCE'!CP46),"",'FIN1-SOURCE'!CP46)</f>
        <v/>
      </c>
      <c r="M2213" s="257" t="str">
        <f t="shared" si="35"/>
        <v>OK</v>
      </c>
      <c r="N2213" s="15"/>
    </row>
    <row r="2214" spans="1:14" ht="78.75" x14ac:dyDescent="0.25">
      <c r="A2214" s="257" t="s">
        <v>834</v>
      </c>
      <c r="B2214" s="257" t="s">
        <v>4801</v>
      </c>
      <c r="C2214" s="257" t="s">
        <v>688</v>
      </c>
      <c r="D2214" s="277" t="s">
        <v>4802</v>
      </c>
      <c r="E2214" s="278" t="s">
        <v>711</v>
      </c>
      <c r="F2214" s="279" t="s">
        <v>688</v>
      </c>
      <c r="G2214" s="277" t="s">
        <v>4803</v>
      </c>
      <c r="H2214" s="280" t="str">
        <f>IF(OR(EXACT('FIN1-SOURCE'!AG47,'FIN1-SOURCE'!AH47),EXACT('FIN1-SOURCE'!AJ47,'FIN1-SOURCE'!AK47),EXACT('FIN1-SOURCE'!AS47,'FIN1-SOURCE'!AT47),EXACT('FIN1-SOURCE'!BT47,'FIN1-SOURCE'!BU47),EXACT('FIN1-SOURCE'!CC47,'FIN1-SOURCE'!CD47), EXACT('FIN1-SOURCE'!CL47,'FIN1-SOURCE'!CM47),AND('FIN1-SOURCE'!AH47="K",'FIN1-SOURCE'!AK47="K",'FIN1-SOURCE'!AT47="K",'FIN1-SOURCE'!BU47="K", 'FIN1-SOURCE'!CD47="K",'FIN1-SOURCE'!CM47="K"),OR('FIN1-SOURCE'!AH47="O",'FIN1-SOURCE'!AK47="O",'FIN1-SOURCE'!AT47="O",'FIN1-SOURCE'!BU47="O", 'FIN1-SOURCE'!CD47="O",'FIN1-SOURCE'!CM47="O")),"",SUM('FIN1-SOURCE'!AG47,'FIN1-SOURCE'!AJ47,'FIN1-SOURCE'!AS47,'FIN1-SOURCE'!BT47,'FIN1-SOURCE'!CC47,'FIN1-SOURCE'!CL47))</f>
        <v/>
      </c>
      <c r="I2214" s="280" t="str">
        <f>IF(AND(OR(OR('FIN1-SOURCE'!AH47="O",'FIN1-SOURCE'!AK47="O",'FIN1-SOURCE'!AT47="O",'FIN1-SOURCE'!BU47="O",'FIN1-SOURCE'!CD47="O",'FIN1-SOURCE'!CM47="O"), AND('FIN1-SOURCE'!AH47="K",'FIN1-SOURCE'!AK47="K",'FIN1-SOURCE'!AT47="K",'FIN1-SOURCE'!BU47="K", 'FIN1-SOURCE'!CD47="K",'FIN1-SOURCE'!CM47="K")),SUM('FIN1-SOURCE'!AG47,'FIN1-SOURCE'!AJ47,'FIN1-SOURCE'!AS47,'FIN1-SOURCE'!BT47,'FIN1-SOURCE'!CC47,'FIN1-SOURCE'!CL47)=0,ISNUMBER('FIN1-SOURCE'!CO47)),"",IF(OR('FIN1-SOURCE'!AH47="O",'FIN1-SOURCE'!AK47="O",'FIN1-SOURCE'!AT47="O",'FIN1-SOURCE'!BU47="O",'FIN1-SOURCE'!CD47="O",'FIN1-SOURCE'!CM47="O"),"O",IF(AND('FIN1-SOURCE'!AH47='FIN1-SOURCE'!AK47,'FIN1-SOURCE'!AH47='FIN1-SOURCE'!AT47,'FIN1-SOURCE'!AH47='FIN1-SOURCE'!BU47,'FIN1-SOURCE'!AH47='FIN1-SOURCE'!CD47,'FIN1-SOURCE'!AH47='FIN1-SOURCE'!CM47,OR('FIN1-SOURCE'!AH47="K",'FIN1-SOURCE'!AH47="W",'FIN1-SOURCE'!AH47="M")),UPPER('FIN1-SOURCE'!AH47),"")))</f>
        <v/>
      </c>
      <c r="J2214" s="281" t="s">
        <v>711</v>
      </c>
      <c r="K2214" s="280" t="str">
        <f>IF(AND(ISBLANK('FIN1-SOURCE'!CO47),$L$2214&lt;&gt;"M"),"",'FIN1-SOURCE'!CO47)</f>
        <v/>
      </c>
      <c r="L2214" s="280" t="str">
        <f>IF(ISBLANK('FIN1-SOURCE'!CP47),"",'FIN1-SOURCE'!CP47)</f>
        <v/>
      </c>
      <c r="M2214" s="257" t="str">
        <f t="shared" si="35"/>
        <v>OK</v>
      </c>
      <c r="N2214" s="15"/>
    </row>
    <row r="2215" spans="1:14" ht="78.75" x14ac:dyDescent="0.25">
      <c r="A2215" s="257" t="s">
        <v>834</v>
      </c>
      <c r="B2215" s="257" t="s">
        <v>4804</v>
      </c>
      <c r="C2215" s="257" t="s">
        <v>688</v>
      </c>
      <c r="D2215" s="277" t="s">
        <v>4805</v>
      </c>
      <c r="E2215" s="278" t="s">
        <v>711</v>
      </c>
      <c r="F2215" s="279" t="s">
        <v>688</v>
      </c>
      <c r="G2215" s="277" t="s">
        <v>4806</v>
      </c>
      <c r="H2215" s="280" t="str">
        <f>IF(OR(EXACT('FIN1-SOURCE'!AG48,'FIN1-SOURCE'!AH48),EXACT('FIN1-SOURCE'!AJ48,'FIN1-SOURCE'!AK48),EXACT('FIN1-SOURCE'!AS48,'FIN1-SOURCE'!AT48),EXACT('FIN1-SOURCE'!BT48,'FIN1-SOURCE'!BU48),EXACT('FIN1-SOURCE'!CC48,'FIN1-SOURCE'!CD48), EXACT('FIN1-SOURCE'!CL48,'FIN1-SOURCE'!CM48),AND('FIN1-SOURCE'!AH48="K",'FIN1-SOURCE'!AK48="K",'FIN1-SOURCE'!AT48="K",'FIN1-SOURCE'!BU48="K", 'FIN1-SOURCE'!CD48="K",'FIN1-SOURCE'!CM48="K"),OR('FIN1-SOURCE'!AH48="O",'FIN1-SOURCE'!AK48="O",'FIN1-SOURCE'!AT48="O",'FIN1-SOURCE'!BU48="O", 'FIN1-SOURCE'!CD48="O",'FIN1-SOURCE'!CM48="O")),"",SUM('FIN1-SOURCE'!AG48,'FIN1-SOURCE'!AJ48,'FIN1-SOURCE'!AS48,'FIN1-SOURCE'!BT48,'FIN1-SOURCE'!CC48,'FIN1-SOURCE'!CL48))</f>
        <v/>
      </c>
      <c r="I2215" s="280" t="str">
        <f>IF(AND(OR(OR('FIN1-SOURCE'!AH48="O",'FIN1-SOURCE'!AK48="O",'FIN1-SOURCE'!AT48="O",'FIN1-SOURCE'!BU48="O",'FIN1-SOURCE'!CD48="O",'FIN1-SOURCE'!CM48="O"), AND('FIN1-SOURCE'!AH48="K",'FIN1-SOURCE'!AK48="K",'FIN1-SOURCE'!AT48="K",'FIN1-SOURCE'!BU48="K", 'FIN1-SOURCE'!CD48="K",'FIN1-SOURCE'!CM48="K")),SUM('FIN1-SOURCE'!AG48,'FIN1-SOURCE'!AJ48,'FIN1-SOURCE'!AS48,'FIN1-SOURCE'!BT48,'FIN1-SOURCE'!CC48,'FIN1-SOURCE'!CL48)=0,ISNUMBER('FIN1-SOURCE'!CO48)),"",IF(OR('FIN1-SOURCE'!AH48="O",'FIN1-SOURCE'!AK48="O",'FIN1-SOURCE'!AT48="O",'FIN1-SOURCE'!BU48="O",'FIN1-SOURCE'!CD48="O",'FIN1-SOURCE'!CM48="O"),"O",IF(AND('FIN1-SOURCE'!AH48='FIN1-SOURCE'!AK48,'FIN1-SOURCE'!AH48='FIN1-SOURCE'!AT48,'FIN1-SOURCE'!AH48='FIN1-SOURCE'!BU48,'FIN1-SOURCE'!AH48='FIN1-SOURCE'!CD48,'FIN1-SOURCE'!AH48='FIN1-SOURCE'!CM48,OR('FIN1-SOURCE'!AH48="K",'FIN1-SOURCE'!AH48="W",'FIN1-SOURCE'!AH48="M")),UPPER('FIN1-SOURCE'!AH48),"")))</f>
        <v/>
      </c>
      <c r="J2215" s="281" t="s">
        <v>711</v>
      </c>
      <c r="K2215" s="280" t="str">
        <f>IF(AND(ISBLANK('FIN1-SOURCE'!CO48),$L$2215&lt;&gt;"M"),"",'FIN1-SOURCE'!CO48)</f>
        <v/>
      </c>
      <c r="L2215" s="280" t="str">
        <f>IF(ISBLANK('FIN1-SOURCE'!CP48),"",'FIN1-SOURCE'!CP48)</f>
        <v/>
      </c>
      <c r="M2215" s="257" t="str">
        <f t="shared" si="35"/>
        <v>OK</v>
      </c>
      <c r="N2215" s="15"/>
    </row>
    <row r="2216" spans="1:14" ht="33.75" x14ac:dyDescent="0.25">
      <c r="A2216" s="257" t="s">
        <v>834</v>
      </c>
      <c r="B2216" s="257" t="s">
        <v>4807</v>
      </c>
      <c r="C2216" s="257" t="s">
        <v>688</v>
      </c>
      <c r="D2216" s="277" t="s">
        <v>4808</v>
      </c>
      <c r="E2216" s="278" t="s">
        <v>711</v>
      </c>
      <c r="F2216" s="279" t="s">
        <v>688</v>
      </c>
      <c r="G2216" s="277" t="s">
        <v>4809</v>
      </c>
      <c r="H2216" s="280" t="str">
        <f>IF(OR(AND('FIN1-SOURCE'!CO47="",'FIN1-SOURCE'!CP47=""),AND('FIN1-SOURCE'!CO48="",'FIN1-SOURCE'!CP48=""),AND('FIN1-SOURCE'!CP47="K",'FIN1-SOURCE'!CP48="K"),OR('FIN1-SOURCE'!CP47="O",'FIN1-SOURCE'!CP48="O")),"",SUM('FIN1-SOURCE'!CO47,'FIN1-SOURCE'!CO48))</f>
        <v/>
      </c>
      <c r="I2216" s="280" t="str">
        <f>IF(AND(OR(AND('FIN1-SOURCE'!CP47="O",'FIN1-SOURCE'!CP48="O"),AND('FIN1-SOURCE'!CP47="K",'FIN1-SOURCE'!CP48="K")),SUM('FIN1-SOURCE'!CO47,'FIN1-SOURCE'!CO48)=0,ISNUMBER('FIN1-SOURCE'!CO49)),"",IF(OR('FIN1-SOURCE'!CP47="O",'FIN1-SOURCE'!CP48="O"),"O",IF(AND('FIN1-SOURCE'!CP47='FIN1-SOURCE'!CP48,OR('FIN1-SOURCE'!CP47="K",'FIN1-SOURCE'!CP47="W",'FIN1-SOURCE'!CP47="M")), UPPER('FIN1-SOURCE'!CP47),"")))</f>
        <v/>
      </c>
      <c r="J2216" s="281" t="s">
        <v>711</v>
      </c>
      <c r="K2216" s="280" t="str">
        <f>IF(AND(ISBLANK('FIN1-SOURCE'!CO49),$L$2216&lt;&gt;"M"),"",'FIN1-SOURCE'!CO49)</f>
        <v/>
      </c>
      <c r="L2216" s="280" t="str">
        <f>IF(ISBLANK('FIN1-SOURCE'!CP49),"",'FIN1-SOURCE'!CP49)</f>
        <v/>
      </c>
      <c r="M2216" s="257" t="str">
        <f t="shared" si="35"/>
        <v>OK</v>
      </c>
      <c r="N2216" s="15"/>
    </row>
    <row r="2217" spans="1:14" ht="33.75" x14ac:dyDescent="0.25">
      <c r="A2217" s="257" t="s">
        <v>834</v>
      </c>
      <c r="B2217" s="257" t="s">
        <v>4810</v>
      </c>
      <c r="C2217" s="257" t="s">
        <v>688</v>
      </c>
      <c r="D2217" s="277" t="s">
        <v>4811</v>
      </c>
      <c r="E2217" s="278" t="s">
        <v>711</v>
      </c>
      <c r="F2217" s="279" t="s">
        <v>688</v>
      </c>
      <c r="G2217" s="277" t="s">
        <v>4812</v>
      </c>
      <c r="H2217" s="280" t="str">
        <f>IF(OR(AND('FIN1-SOURCE'!CO46="",'FIN1-SOURCE'!CP46=""),AND('FIN1-SOURCE'!CO49="",'FIN1-SOURCE'!CP49=""),AND('FIN1-SOURCE'!CP46="K",'FIN1-SOURCE'!CP49="K"),OR('FIN1-SOURCE'!CP46="O",'FIN1-SOURCE'!CP49="O")),"",SUM('FIN1-SOURCE'!CO46,'FIN1-SOURCE'!CO49))</f>
        <v/>
      </c>
      <c r="I2217" s="280" t="str">
        <f>IF(AND(OR(AND('FIN1-SOURCE'!CP46="O",'FIN1-SOURCE'!CP49="O"),AND('FIN1-SOURCE'!CP46="K",'FIN1-SOURCE'!CP49="K")),SUM('FIN1-SOURCE'!CO46,'FIN1-SOURCE'!CO49)=0,ISNUMBER('FIN1-SOURCE'!CO50)),"",IF(OR('FIN1-SOURCE'!CP46="O",'FIN1-SOURCE'!CP49="O"),"O",IF(AND('FIN1-SOURCE'!CP46='FIN1-SOURCE'!CP49,OR('FIN1-SOURCE'!CP46="K",'FIN1-SOURCE'!CP46="W",'FIN1-SOURCE'!CP46="M")), UPPER('FIN1-SOURCE'!CP46),"")))</f>
        <v/>
      </c>
      <c r="J2217" s="281" t="s">
        <v>711</v>
      </c>
      <c r="K2217" s="280" t="str">
        <f>IF(AND(ISBLANK('FIN1-SOURCE'!CO50),$L$2217&lt;&gt;"M"),"",'FIN1-SOURCE'!CO50)</f>
        <v/>
      </c>
      <c r="L2217" s="280" t="str">
        <f>IF(ISBLANK('FIN1-SOURCE'!CP50),"",'FIN1-SOURCE'!CP50)</f>
        <v/>
      </c>
      <c r="M2217" s="257" t="str">
        <f t="shared" si="35"/>
        <v>OK</v>
      </c>
      <c r="N2217" s="15"/>
    </row>
    <row r="2218" spans="1:14" ht="78.75" x14ac:dyDescent="0.25">
      <c r="A2218" s="257" t="s">
        <v>834</v>
      </c>
      <c r="B2218" s="257" t="s">
        <v>4813</v>
      </c>
      <c r="C2218" s="257" t="s">
        <v>688</v>
      </c>
      <c r="D2218" s="277" t="s">
        <v>4814</v>
      </c>
      <c r="E2218" s="278" t="s">
        <v>711</v>
      </c>
      <c r="F2218" s="279" t="s">
        <v>688</v>
      </c>
      <c r="G2218" s="277" t="s">
        <v>4815</v>
      </c>
      <c r="H2218" s="280" t="str">
        <f>IF(OR(EXACT('FIN1-SOURCE'!AG51,'FIN1-SOURCE'!AH51),EXACT('FIN1-SOURCE'!AJ51,'FIN1-SOURCE'!AK51),EXACT('FIN1-SOURCE'!AS51,'FIN1-SOURCE'!AT51),EXACT('FIN1-SOURCE'!BT51,'FIN1-SOURCE'!BU51),EXACT('FIN1-SOURCE'!CC51,'FIN1-SOURCE'!CD51), EXACT('FIN1-SOURCE'!CL51,'FIN1-SOURCE'!CM51),AND('FIN1-SOURCE'!AH51="K",'FIN1-SOURCE'!AK51="K",'FIN1-SOURCE'!AT51="K",'FIN1-SOURCE'!BU51="K", 'FIN1-SOURCE'!CD51="K",'FIN1-SOURCE'!CM51="K"),OR('FIN1-SOURCE'!AH51="O",'FIN1-SOURCE'!AK51="O",'FIN1-SOURCE'!AT51="O",'FIN1-SOURCE'!BU51="O", 'FIN1-SOURCE'!CD51="O",'FIN1-SOURCE'!CM51="O")),"",SUM('FIN1-SOURCE'!AG51,'FIN1-SOURCE'!AJ51,'FIN1-SOURCE'!AS51,'FIN1-SOURCE'!BT51,'FIN1-SOURCE'!CC51,'FIN1-SOURCE'!CL51))</f>
        <v/>
      </c>
      <c r="I2218" s="280" t="str">
        <f>IF(AND(OR(OR('FIN1-SOURCE'!AH51="O",'FIN1-SOURCE'!AK51="O",'FIN1-SOURCE'!AT51="O",'FIN1-SOURCE'!BU51="O",'FIN1-SOURCE'!CD51="O",'FIN1-SOURCE'!CM51="O"), AND('FIN1-SOURCE'!AH51="K",'FIN1-SOURCE'!AK51="K",'FIN1-SOURCE'!AT51="K",'FIN1-SOURCE'!BU51="K", 'FIN1-SOURCE'!CD51="K",'FIN1-SOURCE'!CM51="K")),SUM('FIN1-SOURCE'!AG51,'FIN1-SOURCE'!AJ51,'FIN1-SOURCE'!AS51,'FIN1-SOURCE'!BT51,'FIN1-SOURCE'!CC51,'FIN1-SOURCE'!CL51)=0,ISNUMBER('FIN1-SOURCE'!CO51)),"",IF(OR('FIN1-SOURCE'!AH51="O",'FIN1-SOURCE'!AK51="O",'FIN1-SOURCE'!AT51="O",'FIN1-SOURCE'!BU51="O",'FIN1-SOURCE'!CD51="O",'FIN1-SOURCE'!CM51="O"),"O",IF(AND('FIN1-SOURCE'!AH51='FIN1-SOURCE'!AK51,'FIN1-SOURCE'!AH51='FIN1-SOURCE'!AT51,'FIN1-SOURCE'!AH51='FIN1-SOURCE'!BU51,'FIN1-SOURCE'!AH51='FIN1-SOURCE'!CD51,'FIN1-SOURCE'!AH51='FIN1-SOURCE'!CM51,OR('FIN1-SOURCE'!AH51="K",'FIN1-SOURCE'!AH51="W",'FIN1-SOURCE'!AH51="M")),UPPER('FIN1-SOURCE'!AH51),"")))</f>
        <v/>
      </c>
      <c r="J2218" s="281" t="s">
        <v>711</v>
      </c>
      <c r="K2218" s="280" t="str">
        <f>IF(AND(ISBLANK('FIN1-SOURCE'!CO51),$L$2218&lt;&gt;"M"),"",'FIN1-SOURCE'!CO51)</f>
        <v/>
      </c>
      <c r="L2218" s="280" t="str">
        <f>IF(ISBLANK('FIN1-SOURCE'!CP51),"",'FIN1-SOURCE'!CP51)</f>
        <v/>
      </c>
      <c r="M2218" s="257" t="str">
        <f t="shared" si="35"/>
        <v>OK</v>
      </c>
      <c r="N2218" s="15"/>
    </row>
    <row r="2219" spans="1:14" ht="78.75" x14ac:dyDescent="0.25">
      <c r="A2219" s="257" t="s">
        <v>834</v>
      </c>
      <c r="B2219" s="257" t="s">
        <v>4816</v>
      </c>
      <c r="C2219" s="257" t="s">
        <v>688</v>
      </c>
      <c r="D2219" s="277" t="s">
        <v>4817</v>
      </c>
      <c r="E2219" s="278" t="s">
        <v>711</v>
      </c>
      <c r="F2219" s="279" t="s">
        <v>688</v>
      </c>
      <c r="G2219" s="277" t="s">
        <v>4818</v>
      </c>
      <c r="H2219" s="280" t="str">
        <f>IF(OR(EXACT('FIN1-SOURCE'!AG52,'FIN1-SOURCE'!AH52),EXACT('FIN1-SOURCE'!AJ52,'FIN1-SOURCE'!AK52),EXACT('FIN1-SOURCE'!AS52,'FIN1-SOURCE'!AT52),EXACT('FIN1-SOURCE'!BT52,'FIN1-SOURCE'!BU52),EXACT('FIN1-SOURCE'!CC52,'FIN1-SOURCE'!CD52), EXACT('FIN1-SOURCE'!CL52,'FIN1-SOURCE'!CM52),AND('FIN1-SOURCE'!AH52="K",'FIN1-SOURCE'!AK52="K",'FIN1-SOURCE'!AT52="K",'FIN1-SOURCE'!BU52="K", 'FIN1-SOURCE'!CD52="K",'FIN1-SOURCE'!CM52="K"),OR('FIN1-SOURCE'!AH52="O",'FIN1-SOURCE'!AK52="O",'FIN1-SOURCE'!AT52="O",'FIN1-SOURCE'!BU52="O", 'FIN1-SOURCE'!CD52="O",'FIN1-SOURCE'!CM52="O")),"",SUM('FIN1-SOURCE'!AG52,'FIN1-SOURCE'!AJ52,'FIN1-SOURCE'!AS52,'FIN1-SOURCE'!BT52,'FIN1-SOURCE'!CC52,'FIN1-SOURCE'!CL52))</f>
        <v/>
      </c>
      <c r="I2219" s="280" t="str">
        <f>IF(AND(OR(OR('FIN1-SOURCE'!AH52="O",'FIN1-SOURCE'!AK52="O",'FIN1-SOURCE'!AT52="O",'FIN1-SOURCE'!BU52="O",'FIN1-SOURCE'!CD52="O",'FIN1-SOURCE'!CM52="O"), AND('FIN1-SOURCE'!AH52="K",'FIN1-SOURCE'!AK52="K",'FIN1-SOURCE'!AT52="K",'FIN1-SOURCE'!BU52="K", 'FIN1-SOURCE'!CD52="K",'FIN1-SOURCE'!CM52="K")),SUM('FIN1-SOURCE'!AG52,'FIN1-SOURCE'!AJ52,'FIN1-SOURCE'!AS52,'FIN1-SOURCE'!BT52,'FIN1-SOURCE'!CC52,'FIN1-SOURCE'!CL52)=0,ISNUMBER('FIN1-SOURCE'!CO52)),"",IF(OR('FIN1-SOURCE'!AH52="O",'FIN1-SOURCE'!AK52="O",'FIN1-SOURCE'!AT52="O",'FIN1-SOURCE'!BU52="O",'FIN1-SOURCE'!CD52="O",'FIN1-SOURCE'!CM52="O"),"O",IF(AND('FIN1-SOURCE'!AH52='FIN1-SOURCE'!AK52,'FIN1-SOURCE'!AH52='FIN1-SOURCE'!AT52,'FIN1-SOURCE'!AH52='FIN1-SOURCE'!BU52,'FIN1-SOURCE'!AH52='FIN1-SOURCE'!CD52,'FIN1-SOURCE'!AH52='FIN1-SOURCE'!CM52,OR('FIN1-SOURCE'!AH52="K",'FIN1-SOURCE'!AH52="W",'FIN1-SOURCE'!AH52="M")),UPPER('FIN1-SOURCE'!AH52),"")))</f>
        <v/>
      </c>
      <c r="J2219" s="281" t="s">
        <v>711</v>
      </c>
      <c r="K2219" s="280" t="str">
        <f>IF(AND(ISBLANK('FIN1-SOURCE'!CO52),$L$2219&lt;&gt;"M"),"",'FIN1-SOURCE'!CO52)</f>
        <v/>
      </c>
      <c r="L2219" s="280" t="str">
        <f>IF(ISBLANK('FIN1-SOURCE'!CP52),"",'FIN1-SOURCE'!CP52)</f>
        <v/>
      </c>
      <c r="M2219" s="257" t="str">
        <f t="shared" si="35"/>
        <v>OK</v>
      </c>
      <c r="N2219" s="15"/>
    </row>
    <row r="2220" spans="1:14" ht="78.75" x14ac:dyDescent="0.25">
      <c r="A2220" s="257" t="s">
        <v>834</v>
      </c>
      <c r="B2220" s="257" t="s">
        <v>4819</v>
      </c>
      <c r="C2220" s="257" t="s">
        <v>688</v>
      </c>
      <c r="D2220" s="277" t="s">
        <v>4820</v>
      </c>
      <c r="E2220" s="278" t="s">
        <v>711</v>
      </c>
      <c r="F2220" s="279" t="s">
        <v>688</v>
      </c>
      <c r="G2220" s="277" t="s">
        <v>4821</v>
      </c>
      <c r="H2220" s="280" t="str">
        <f>IF(OR(EXACT('FIN1-SOURCE'!AG53,'FIN1-SOURCE'!AH53),EXACT('FIN1-SOURCE'!AJ53,'FIN1-SOURCE'!AK53),EXACT('FIN1-SOURCE'!AS53,'FIN1-SOURCE'!AT53),EXACT('FIN1-SOURCE'!BT53,'FIN1-SOURCE'!BU53),EXACT('FIN1-SOURCE'!CC53,'FIN1-SOURCE'!CD53), EXACT('FIN1-SOURCE'!CL53,'FIN1-SOURCE'!CM53),AND('FIN1-SOURCE'!AH53="K",'FIN1-SOURCE'!AK53="K",'FIN1-SOURCE'!AT53="K",'FIN1-SOURCE'!BU53="K", 'FIN1-SOURCE'!CD53="K",'FIN1-SOURCE'!CM53="K"),OR('FIN1-SOURCE'!AH53="O",'FIN1-SOURCE'!AK53="O",'FIN1-SOURCE'!AT53="O",'FIN1-SOURCE'!BU53="O", 'FIN1-SOURCE'!CD53="O",'FIN1-SOURCE'!CM53="O")),"",SUM('FIN1-SOURCE'!AG53,'FIN1-SOURCE'!AJ53,'FIN1-SOURCE'!AS53,'FIN1-SOURCE'!BT53,'FIN1-SOURCE'!CC53,'FIN1-SOURCE'!CL53))</f>
        <v/>
      </c>
      <c r="I2220" s="280" t="str">
        <f>IF(AND(OR(OR('FIN1-SOURCE'!AH53="O",'FIN1-SOURCE'!AK53="O",'FIN1-SOURCE'!AT53="O",'FIN1-SOURCE'!BU53="O",'FIN1-SOURCE'!CD53="O",'FIN1-SOURCE'!CM53="O"), AND('FIN1-SOURCE'!AH53="K",'FIN1-SOURCE'!AK53="K",'FIN1-SOURCE'!AT53="K",'FIN1-SOURCE'!BU53="K", 'FIN1-SOURCE'!CD53="K",'FIN1-SOURCE'!CM53="K")),SUM('FIN1-SOURCE'!AG53,'FIN1-SOURCE'!AJ53,'FIN1-SOURCE'!AS53,'FIN1-SOURCE'!BT53,'FIN1-SOURCE'!CC53,'FIN1-SOURCE'!CL53)=0,ISNUMBER('FIN1-SOURCE'!CO53)),"",IF(OR('FIN1-SOURCE'!AH53="O",'FIN1-SOURCE'!AK53="O",'FIN1-SOURCE'!AT53="O",'FIN1-SOURCE'!BU53="O",'FIN1-SOURCE'!CD53="O",'FIN1-SOURCE'!CM53="O"),"O",IF(AND('FIN1-SOURCE'!AH53='FIN1-SOURCE'!AK53,'FIN1-SOURCE'!AH53='FIN1-SOURCE'!AT53,'FIN1-SOURCE'!AH53='FIN1-SOURCE'!BU53,'FIN1-SOURCE'!AH53='FIN1-SOURCE'!CD53,'FIN1-SOURCE'!AH53='FIN1-SOURCE'!CM53,OR('FIN1-SOURCE'!AH53="K",'FIN1-SOURCE'!AH53="W",'FIN1-SOURCE'!AH53="M")),UPPER('FIN1-SOURCE'!AH53),"")))</f>
        <v/>
      </c>
      <c r="J2220" s="281" t="s">
        <v>711</v>
      </c>
      <c r="K2220" s="280" t="str">
        <f>IF(AND(ISBLANK('FIN1-SOURCE'!CO53),$L$2220&lt;&gt;"M"),"",'FIN1-SOURCE'!CO53)</f>
        <v/>
      </c>
      <c r="L2220" s="280" t="str">
        <f>IF(ISBLANK('FIN1-SOURCE'!CP53),"",'FIN1-SOURCE'!CP53)</f>
        <v/>
      </c>
      <c r="M2220" s="257" t="str">
        <f t="shared" si="35"/>
        <v>OK</v>
      </c>
      <c r="N2220" s="15"/>
    </row>
    <row r="2221" spans="1:14" ht="78.75" x14ac:dyDescent="0.25">
      <c r="A2221" s="257" t="s">
        <v>834</v>
      </c>
      <c r="B2221" s="257" t="s">
        <v>4822</v>
      </c>
      <c r="C2221" s="257" t="s">
        <v>688</v>
      </c>
      <c r="D2221" s="277" t="s">
        <v>4823</v>
      </c>
      <c r="E2221" s="278" t="s">
        <v>711</v>
      </c>
      <c r="F2221" s="279" t="s">
        <v>688</v>
      </c>
      <c r="G2221" s="277" t="s">
        <v>4824</v>
      </c>
      <c r="H2221" s="280" t="str">
        <f>IF(OR(EXACT('FIN1-SOURCE'!AG54,'FIN1-SOURCE'!AH54),EXACT('FIN1-SOURCE'!AJ54,'FIN1-SOURCE'!AK54),EXACT('FIN1-SOURCE'!AS54,'FIN1-SOURCE'!AT54),EXACT('FIN1-SOURCE'!BT54,'FIN1-SOURCE'!BU54),EXACT('FIN1-SOURCE'!CC54,'FIN1-SOURCE'!CD54), EXACT('FIN1-SOURCE'!CL54,'FIN1-SOURCE'!CM54),AND('FIN1-SOURCE'!AH54="K",'FIN1-SOURCE'!AK54="K",'FIN1-SOURCE'!AT54="K",'FIN1-SOURCE'!BU54="K", 'FIN1-SOURCE'!CD54="K",'FIN1-SOURCE'!CM54="K"),OR('FIN1-SOURCE'!AH54="O",'FIN1-SOURCE'!AK54="O",'FIN1-SOURCE'!AT54="O",'FIN1-SOURCE'!BU54="O", 'FIN1-SOURCE'!CD54="O",'FIN1-SOURCE'!CM54="O")),"",SUM('FIN1-SOURCE'!AG54,'FIN1-SOURCE'!AJ54,'FIN1-SOURCE'!AS54,'FIN1-SOURCE'!BT54,'FIN1-SOURCE'!CC54,'FIN1-SOURCE'!CL54))</f>
        <v/>
      </c>
      <c r="I2221" s="280" t="str">
        <f>IF(AND(OR(OR('FIN1-SOURCE'!AH54="O",'FIN1-SOURCE'!AK54="O",'FIN1-SOURCE'!AT54="O",'FIN1-SOURCE'!BU54="O",'FIN1-SOURCE'!CD54="O",'FIN1-SOURCE'!CM54="O"), AND('FIN1-SOURCE'!AH54="K",'FIN1-SOURCE'!AK54="K",'FIN1-SOURCE'!AT54="K",'FIN1-SOURCE'!BU54="K", 'FIN1-SOURCE'!CD54="K",'FIN1-SOURCE'!CM54="K")),SUM('FIN1-SOURCE'!AG54,'FIN1-SOURCE'!AJ54,'FIN1-SOURCE'!AS54,'FIN1-SOURCE'!BT54,'FIN1-SOURCE'!CC54,'FIN1-SOURCE'!CL54)=0,ISNUMBER('FIN1-SOURCE'!CO54)),"",IF(OR('FIN1-SOURCE'!AH54="O",'FIN1-SOURCE'!AK54="O",'FIN1-SOURCE'!AT54="O",'FIN1-SOURCE'!BU54="O",'FIN1-SOURCE'!CD54="O",'FIN1-SOURCE'!CM54="O"),"O",IF(AND('FIN1-SOURCE'!AH54='FIN1-SOURCE'!AK54,'FIN1-SOURCE'!AH54='FIN1-SOURCE'!AT54,'FIN1-SOURCE'!AH54='FIN1-SOURCE'!BU54,'FIN1-SOURCE'!AH54='FIN1-SOURCE'!CD54,'FIN1-SOURCE'!AH54='FIN1-SOURCE'!CM54,OR('FIN1-SOURCE'!AH54="K",'FIN1-SOURCE'!AH54="W",'FIN1-SOURCE'!AH54="M")),UPPER('FIN1-SOURCE'!AH54),"")))</f>
        <v/>
      </c>
      <c r="J2221" s="281" t="s">
        <v>711</v>
      </c>
      <c r="K2221" s="280" t="str">
        <f>IF(AND(ISBLANK('FIN1-SOURCE'!CO54),$L$2221&lt;&gt;"M"),"",'FIN1-SOURCE'!CO54)</f>
        <v/>
      </c>
      <c r="L2221" s="280" t="str">
        <f>IF(ISBLANK('FIN1-SOURCE'!CP54),"",'FIN1-SOURCE'!CP54)</f>
        <v/>
      </c>
      <c r="M2221" s="257" t="str">
        <f t="shared" si="35"/>
        <v>OK</v>
      </c>
      <c r="N2221" s="15"/>
    </row>
    <row r="2222" spans="1:14" ht="33.75" x14ac:dyDescent="0.25">
      <c r="A2222" s="257" t="s">
        <v>834</v>
      </c>
      <c r="B2222" s="257" t="s">
        <v>4825</v>
      </c>
      <c r="C2222" s="257" t="s">
        <v>688</v>
      </c>
      <c r="D2222" s="277" t="s">
        <v>4826</v>
      </c>
      <c r="E2222" s="278" t="s">
        <v>711</v>
      </c>
      <c r="F2222" s="279" t="s">
        <v>688</v>
      </c>
      <c r="G2222" s="277" t="s">
        <v>4827</v>
      </c>
      <c r="H2222" s="280" t="str">
        <f>IF(OR(AND('FIN1-SOURCE'!CO53="",'FIN1-SOURCE'!CP53=""),AND('FIN1-SOURCE'!CO54="",'FIN1-SOURCE'!CP54=""),AND('FIN1-SOURCE'!CP53="K",'FIN1-SOURCE'!CP54="K"),OR('FIN1-SOURCE'!CP53="O",'FIN1-SOURCE'!CP54="O")),"",SUM('FIN1-SOURCE'!CO53,'FIN1-SOURCE'!CO54))</f>
        <v/>
      </c>
      <c r="I2222" s="280" t="str">
        <f>IF(AND(OR(AND('FIN1-SOURCE'!CP53="O",'FIN1-SOURCE'!CP54="O"),AND('FIN1-SOURCE'!CP53="K",'FIN1-SOURCE'!CP54="K")),SUM('FIN1-SOURCE'!CO53,'FIN1-SOURCE'!CO54)=0,ISNUMBER('FIN1-SOURCE'!CO55)),"",IF(OR('FIN1-SOURCE'!CP53="O",'FIN1-SOURCE'!CP54="O"),"O",IF(AND('FIN1-SOURCE'!CP53='FIN1-SOURCE'!CP54,OR('FIN1-SOURCE'!CP53="K",'FIN1-SOURCE'!CP53="W",'FIN1-SOURCE'!CP53="M")), UPPER('FIN1-SOURCE'!CP53),"")))</f>
        <v/>
      </c>
      <c r="J2222" s="281" t="s">
        <v>711</v>
      </c>
      <c r="K2222" s="280" t="str">
        <f>IF(AND(ISBLANK('FIN1-SOURCE'!CO55),$L$2222&lt;&gt;"M"),"",'FIN1-SOURCE'!CO55)</f>
        <v/>
      </c>
      <c r="L2222" s="280" t="str">
        <f>IF(ISBLANK('FIN1-SOURCE'!CP55),"",'FIN1-SOURCE'!CP55)</f>
        <v/>
      </c>
      <c r="M2222" s="257" t="str">
        <f t="shared" si="35"/>
        <v>OK</v>
      </c>
      <c r="N2222" s="15"/>
    </row>
    <row r="2223" spans="1:14" ht="78.75" x14ac:dyDescent="0.25">
      <c r="A2223" s="257" t="s">
        <v>834</v>
      </c>
      <c r="B2223" s="257" t="s">
        <v>4828</v>
      </c>
      <c r="C2223" s="257" t="s">
        <v>688</v>
      </c>
      <c r="D2223" s="277" t="s">
        <v>4829</v>
      </c>
      <c r="E2223" s="278" t="s">
        <v>711</v>
      </c>
      <c r="F2223" s="279" t="s">
        <v>688</v>
      </c>
      <c r="G2223" s="277" t="s">
        <v>4830</v>
      </c>
      <c r="H2223" s="280" t="str">
        <f>IF(OR(EXACT('FIN1-SOURCE'!AG56,'FIN1-SOURCE'!AH56),EXACT('FIN1-SOURCE'!AJ56,'FIN1-SOURCE'!AK56),EXACT('FIN1-SOURCE'!AS56,'FIN1-SOURCE'!AT56),EXACT('FIN1-SOURCE'!BT56,'FIN1-SOURCE'!BU56),EXACT('FIN1-SOURCE'!CC56,'FIN1-SOURCE'!CD56), EXACT('FIN1-SOURCE'!CL56,'FIN1-SOURCE'!CM56),AND('FIN1-SOURCE'!AH56="K",'FIN1-SOURCE'!AK56="K",'FIN1-SOURCE'!AT56="K",'FIN1-SOURCE'!BU56="K", 'FIN1-SOURCE'!CD56="K",'FIN1-SOURCE'!CM56="K"),OR('FIN1-SOURCE'!AH56="O",'FIN1-SOURCE'!AK56="O",'FIN1-SOURCE'!AT56="O",'FIN1-SOURCE'!BU56="O", 'FIN1-SOURCE'!CD56="O",'FIN1-SOURCE'!CM56="O")),"",SUM('FIN1-SOURCE'!AG56,'FIN1-SOURCE'!AJ56,'FIN1-SOURCE'!AS56,'FIN1-SOURCE'!BT56,'FIN1-SOURCE'!CC56,'FIN1-SOURCE'!CL56))</f>
        <v/>
      </c>
      <c r="I2223" s="280" t="str">
        <f>IF(AND(OR(OR('FIN1-SOURCE'!AH56="O",'FIN1-SOURCE'!AK56="O",'FIN1-SOURCE'!AT56="O",'FIN1-SOURCE'!BU56="O",'FIN1-SOURCE'!CD56="O",'FIN1-SOURCE'!CM56="O"), AND('FIN1-SOURCE'!AH56="K",'FIN1-SOURCE'!AK56="K",'FIN1-SOURCE'!AT56="K",'FIN1-SOURCE'!BU56="K", 'FIN1-SOURCE'!CD56="K",'FIN1-SOURCE'!CM56="K")),SUM('FIN1-SOURCE'!AG56,'FIN1-SOURCE'!AJ56,'FIN1-SOURCE'!AS56,'FIN1-SOURCE'!BT56,'FIN1-SOURCE'!CC56,'FIN1-SOURCE'!CL56)=0,ISNUMBER('FIN1-SOURCE'!CO56)),"",IF(OR('FIN1-SOURCE'!AH56="O",'FIN1-SOURCE'!AK56="O",'FIN1-SOURCE'!AT56="O",'FIN1-SOURCE'!BU56="O",'FIN1-SOURCE'!CD56="O",'FIN1-SOURCE'!CM56="O"),"O",IF(AND('FIN1-SOURCE'!AH56='FIN1-SOURCE'!AK56,'FIN1-SOURCE'!AH56='FIN1-SOURCE'!AT56,'FIN1-SOURCE'!AH56='FIN1-SOURCE'!BU56,'FIN1-SOURCE'!AH56='FIN1-SOURCE'!CD56,'FIN1-SOURCE'!AH56='FIN1-SOURCE'!CM56,OR('FIN1-SOURCE'!AH56="K",'FIN1-SOURCE'!AH56="W",'FIN1-SOURCE'!AH56="M")),UPPER('FIN1-SOURCE'!AH56),"")))</f>
        <v/>
      </c>
      <c r="J2223" s="281" t="s">
        <v>711</v>
      </c>
      <c r="K2223" s="280" t="str">
        <f>IF(AND(ISBLANK('FIN1-SOURCE'!CO56),$L$2223&lt;&gt;"M"),"",'FIN1-SOURCE'!CO56)</f>
        <v/>
      </c>
      <c r="L2223" s="280" t="str">
        <f>IF(ISBLANK('FIN1-SOURCE'!CP56),"",'FIN1-SOURCE'!CP56)</f>
        <v/>
      </c>
      <c r="M2223" s="257" t="str">
        <f t="shared" si="35"/>
        <v>OK</v>
      </c>
      <c r="N2223" s="15"/>
    </row>
    <row r="2224" spans="1:14" ht="33.75" x14ac:dyDescent="0.25">
      <c r="A2224" s="257" t="s">
        <v>834</v>
      </c>
      <c r="B2224" s="257" t="s">
        <v>4831</v>
      </c>
      <c r="C2224" s="257" t="s">
        <v>688</v>
      </c>
      <c r="D2224" s="277" t="s">
        <v>4832</v>
      </c>
      <c r="E2224" s="278" t="s">
        <v>711</v>
      </c>
      <c r="F2224" s="279" t="s">
        <v>688</v>
      </c>
      <c r="G2224" s="277" t="s">
        <v>4833</v>
      </c>
      <c r="H2224" s="280" t="str">
        <f>IF(OR(AND('FIN1-SOURCE'!CO55="",'FIN1-SOURCE'!CP55=""),AND('FIN1-SOURCE'!CO56="",'FIN1-SOURCE'!CP56=""),AND('FIN1-SOURCE'!CP55="K",'FIN1-SOURCE'!CP56="K"),OR('FIN1-SOURCE'!CP55="O",'FIN1-SOURCE'!CP56="O")),"",SUM('FIN1-SOURCE'!CO55,'FIN1-SOURCE'!CO56))</f>
        <v/>
      </c>
      <c r="I2224" s="280" t="str">
        <f>IF(AND(OR(AND('FIN1-SOURCE'!CP55="O",'FIN1-SOURCE'!CP56="O"),AND('FIN1-SOURCE'!CP55="K",'FIN1-SOURCE'!CP56="K")),SUM('FIN1-SOURCE'!CO55,'FIN1-SOURCE'!CO56)=0,ISNUMBER('FIN1-SOURCE'!CO57)),"",IF(OR('FIN1-SOURCE'!CP55="O",'FIN1-SOURCE'!CP56="O"),"O",IF(AND('FIN1-SOURCE'!CP55='FIN1-SOURCE'!CP56,OR('FIN1-SOURCE'!CP55="K",'FIN1-SOURCE'!CP55="W",'FIN1-SOURCE'!CP55="M")), UPPER('FIN1-SOURCE'!CP55),"")))</f>
        <v/>
      </c>
      <c r="J2224" s="281" t="s">
        <v>711</v>
      </c>
      <c r="K2224" s="280" t="str">
        <f>IF(AND(ISBLANK('FIN1-SOURCE'!CO57),$L$2224&lt;&gt;"M"),"",'FIN1-SOURCE'!CO57)</f>
        <v/>
      </c>
      <c r="L2224" s="280" t="str">
        <f>IF(ISBLANK('FIN1-SOURCE'!CP57),"",'FIN1-SOURCE'!CP57)</f>
        <v/>
      </c>
      <c r="M2224" s="257" t="str">
        <f t="shared" si="35"/>
        <v>OK</v>
      </c>
      <c r="N2224" s="15"/>
    </row>
    <row r="2225" spans="1:14" ht="45" x14ac:dyDescent="0.25">
      <c r="A2225" s="257" t="s">
        <v>834</v>
      </c>
      <c r="B2225" s="257" t="s">
        <v>4834</v>
      </c>
      <c r="C2225" s="257" t="s">
        <v>688</v>
      </c>
      <c r="D2225" s="277" t="s">
        <v>4835</v>
      </c>
      <c r="E2225" s="278" t="s">
        <v>711</v>
      </c>
      <c r="F2225" s="279" t="s">
        <v>688</v>
      </c>
      <c r="G2225" s="277" t="s">
        <v>4836</v>
      </c>
      <c r="H2225" s="280" t="str">
        <f>IF(OR(AND('FIN1-SOURCE'!CO50="",'FIN1-SOURCE'!CP50=""),AND('FIN1-SOURCE'!CO52="",'FIN1-SOURCE'!CP52=""),AND('FIN1-SOURCE'!CO57="",'FIN1-SOURCE'!CP57=""),AND('FIN1-SOURCE'!CP50="K",'FIN1-SOURCE'!CP52="K",'FIN1-SOURCE'!CP57="K"),OR('FIN1-SOURCE'!CP50="O",'FIN1-SOURCE'!CP52="O",'FIN1-SOURCE'!CP57="O")),"",SUM('FIN1-SOURCE'!CO50,'FIN1-SOURCE'!CO52,'FIN1-SOURCE'!CO57))</f>
        <v/>
      </c>
      <c r="I2225" s="280" t="str">
        <f>IF(AND(OR(AND('FIN1-SOURCE'!CP50="O",'FIN1-SOURCE'!CP52="O",'FIN1-SOURCE'!CP57="O"),AND('FIN1-SOURCE'!CP50="K",'FIN1-SOURCE'!CP52="K",'FIN1-SOURCE'!CP57="K")),SUM('FIN1-SOURCE'!CO50,'FIN1-SOURCE'!CO52,'FIN1-SOURCE'!CO57)=0,ISNUMBER('FIN1-SOURCE'!CO58)),"",IF(OR('FIN1-SOURCE'!CP50="O",'FIN1-SOURCE'!CP52="O",'FIN1-SOURCE'!CP57="O"),"O",IF(AND('FIN1-SOURCE'!CP50='FIN1-SOURCE'!CP52,'FIN1-SOURCE'!CP52='FIN1-SOURCE'!CP57,OR('FIN1-SOURCE'!CP50="K",'FIN1-SOURCE'!CP50="W",'FIN1-SOURCE'!CP50="M")), UPPER('FIN1-SOURCE'!CP50),"")))</f>
        <v/>
      </c>
      <c r="J2225" s="281" t="s">
        <v>711</v>
      </c>
      <c r="K2225" s="280" t="str">
        <f>IF(AND(ISBLANK('FIN1-SOURCE'!CO58),$L$2225&lt;&gt;"M"),"",'FIN1-SOURCE'!CO58)</f>
        <v/>
      </c>
      <c r="L2225" s="280" t="str">
        <f>IF(ISBLANK('FIN1-SOURCE'!CP58),"",'FIN1-SOURCE'!CP58)</f>
        <v/>
      </c>
      <c r="M2225" s="257" t="str">
        <f t="shared" ref="M2225:M2288" si="36">IF(AND(ISNUMBER(H2225),ISNUMBER(K2225)),IF(OR(ROUND(H2225,0)&lt;&gt;ROUND(K2225,0),I2225&lt;&gt;L2225),"Check","OK"),IF(OR(AND(H2225&lt;&gt;K2225,I2225&lt;&gt;"M",L2225&lt;&gt;"M"),I2225&lt;&gt;L2225),"Check","OK"))</f>
        <v>OK</v>
      </c>
      <c r="N2225" s="15"/>
    </row>
    <row r="2226" spans="1:14" ht="78.75" x14ac:dyDescent="0.25">
      <c r="A2226" s="257" t="s">
        <v>834</v>
      </c>
      <c r="B2226" s="257" t="s">
        <v>4837</v>
      </c>
      <c r="C2226" s="257" t="s">
        <v>688</v>
      </c>
      <c r="D2226" s="277" t="s">
        <v>4838</v>
      </c>
      <c r="E2226" s="278" t="s">
        <v>711</v>
      </c>
      <c r="F2226" s="279" t="s">
        <v>688</v>
      </c>
      <c r="G2226" s="277" t="s">
        <v>4839</v>
      </c>
      <c r="H2226" s="280" t="str">
        <f>IF(OR(EXACT('FIN1-SOURCE'!AG59,'FIN1-SOURCE'!AH59),EXACT('FIN1-SOURCE'!AJ59,'FIN1-SOURCE'!AK59),EXACT('FIN1-SOURCE'!AS59,'FIN1-SOURCE'!AT59),EXACT('FIN1-SOURCE'!BT59,'FIN1-SOURCE'!BU59),EXACT('FIN1-SOURCE'!CC59,'FIN1-SOURCE'!CD59), EXACT('FIN1-SOURCE'!CL59,'FIN1-SOURCE'!CM59),AND('FIN1-SOURCE'!AH59="K",'FIN1-SOURCE'!AK59="K",'FIN1-SOURCE'!AT59="K",'FIN1-SOURCE'!BU59="K", 'FIN1-SOURCE'!CD59="K",'FIN1-SOURCE'!CM59="K"),OR('FIN1-SOURCE'!AH59="O",'FIN1-SOURCE'!AK59="O",'FIN1-SOURCE'!AT59="O",'FIN1-SOURCE'!BU59="O", 'FIN1-SOURCE'!CD59="O",'FIN1-SOURCE'!CM59="O")),"",SUM('FIN1-SOURCE'!AG59,'FIN1-SOURCE'!AJ59,'FIN1-SOURCE'!AS59,'FIN1-SOURCE'!BT59,'FIN1-SOURCE'!CC59,'FIN1-SOURCE'!CL59))</f>
        <v/>
      </c>
      <c r="I2226" s="280" t="str">
        <f>IF(AND(OR(OR('FIN1-SOURCE'!AH59="O",'FIN1-SOURCE'!AK59="O",'FIN1-SOURCE'!AT59="O",'FIN1-SOURCE'!BU59="O",'FIN1-SOURCE'!CD59="O",'FIN1-SOURCE'!CM59="O"), AND('FIN1-SOURCE'!AH59="K",'FIN1-SOURCE'!AK59="K",'FIN1-SOURCE'!AT59="K",'FIN1-SOURCE'!BU59="K", 'FIN1-SOURCE'!CD59="K",'FIN1-SOURCE'!CM59="K")),SUM('FIN1-SOURCE'!AG59,'FIN1-SOURCE'!AJ59,'FIN1-SOURCE'!AS59,'FIN1-SOURCE'!BT59,'FIN1-SOURCE'!CC59,'FIN1-SOURCE'!CL59)=0,ISNUMBER('FIN1-SOURCE'!CO59)),"",IF(OR('FIN1-SOURCE'!AH59="O",'FIN1-SOURCE'!AK59="O",'FIN1-SOURCE'!AT59="O",'FIN1-SOURCE'!BU59="O",'FIN1-SOURCE'!CD59="O",'FIN1-SOURCE'!CM59="O"),"O",IF(AND('FIN1-SOURCE'!AH59='FIN1-SOURCE'!AK59,'FIN1-SOURCE'!AH59='FIN1-SOURCE'!AT59,'FIN1-SOURCE'!AH59='FIN1-SOURCE'!BU59,'FIN1-SOURCE'!AH59='FIN1-SOURCE'!CD59,'FIN1-SOURCE'!AH59='FIN1-SOURCE'!CM59,OR('FIN1-SOURCE'!AH59="K",'FIN1-SOURCE'!AH59="W",'FIN1-SOURCE'!AH59="M")),UPPER('FIN1-SOURCE'!AH59),"")))</f>
        <v/>
      </c>
      <c r="J2226" s="281" t="s">
        <v>711</v>
      </c>
      <c r="K2226" s="280" t="str">
        <f>IF(AND(ISBLANK('FIN1-SOURCE'!CO59),$L$2226&lt;&gt;"M"),"",'FIN1-SOURCE'!CO59)</f>
        <v/>
      </c>
      <c r="L2226" s="280" t="str">
        <f>IF(ISBLANK('FIN1-SOURCE'!CP59),"",'FIN1-SOURCE'!CP59)</f>
        <v/>
      </c>
      <c r="M2226" s="257" t="str">
        <f t="shared" si="36"/>
        <v>OK</v>
      </c>
      <c r="N2226" s="15"/>
    </row>
    <row r="2227" spans="1:14" ht="78.75" x14ac:dyDescent="0.25">
      <c r="A2227" s="257" t="s">
        <v>834</v>
      </c>
      <c r="B2227" s="257" t="s">
        <v>4840</v>
      </c>
      <c r="C2227" s="257" t="s">
        <v>688</v>
      </c>
      <c r="D2227" s="277" t="s">
        <v>4841</v>
      </c>
      <c r="E2227" s="278" t="s">
        <v>711</v>
      </c>
      <c r="F2227" s="279" t="s">
        <v>688</v>
      </c>
      <c r="G2227" s="277" t="s">
        <v>4842</v>
      </c>
      <c r="H2227" s="280" t="str">
        <f>IF(OR(EXACT('FIN1-SOURCE'!AG60,'FIN1-SOURCE'!AH60),EXACT('FIN1-SOURCE'!AJ60,'FIN1-SOURCE'!AK60),EXACT('FIN1-SOURCE'!AS60,'FIN1-SOURCE'!AT60),EXACT('FIN1-SOURCE'!BT60,'FIN1-SOURCE'!BU60),EXACT('FIN1-SOURCE'!CC60,'FIN1-SOURCE'!CD60), EXACT('FIN1-SOURCE'!CL60,'FIN1-SOURCE'!CM60),AND('FIN1-SOURCE'!AH60="K",'FIN1-SOURCE'!AK60="K",'FIN1-SOURCE'!AT60="K",'FIN1-SOURCE'!BU60="K", 'FIN1-SOURCE'!CD60="K",'FIN1-SOURCE'!CM60="K"),OR('FIN1-SOURCE'!AH60="O",'FIN1-SOURCE'!AK60="O",'FIN1-SOURCE'!AT60="O",'FIN1-SOURCE'!BU60="O", 'FIN1-SOURCE'!CD60="O",'FIN1-SOURCE'!CM60="O")),"",SUM('FIN1-SOURCE'!AG60,'FIN1-SOURCE'!AJ60,'FIN1-SOURCE'!AS60,'FIN1-SOURCE'!BT60,'FIN1-SOURCE'!CC60,'FIN1-SOURCE'!CL60))</f>
        <v/>
      </c>
      <c r="I2227" s="280" t="str">
        <f>IF(AND(OR(OR('FIN1-SOURCE'!AH60="O",'FIN1-SOURCE'!AK60="O",'FIN1-SOURCE'!AT60="O",'FIN1-SOURCE'!BU60="O",'FIN1-SOURCE'!CD60="O",'FIN1-SOURCE'!CM60="O"), AND('FIN1-SOURCE'!AH60="K",'FIN1-SOURCE'!AK60="K",'FIN1-SOURCE'!AT60="K",'FIN1-SOURCE'!BU60="K", 'FIN1-SOURCE'!CD60="K",'FIN1-SOURCE'!CM60="K")),SUM('FIN1-SOURCE'!AG60,'FIN1-SOURCE'!AJ60,'FIN1-SOURCE'!AS60,'FIN1-SOURCE'!BT60,'FIN1-SOURCE'!CC60,'FIN1-SOURCE'!CL60)=0,ISNUMBER('FIN1-SOURCE'!CO60)),"",IF(OR('FIN1-SOURCE'!AH60="O",'FIN1-SOURCE'!AK60="O",'FIN1-SOURCE'!AT60="O",'FIN1-SOURCE'!BU60="O",'FIN1-SOURCE'!CD60="O",'FIN1-SOURCE'!CM60="O"),"O",IF(AND('FIN1-SOURCE'!AH60='FIN1-SOURCE'!AK60,'FIN1-SOURCE'!AH60='FIN1-SOURCE'!AT60,'FIN1-SOURCE'!AH60='FIN1-SOURCE'!BU60,'FIN1-SOURCE'!AH60='FIN1-SOURCE'!CD60,'FIN1-SOURCE'!AH60='FIN1-SOURCE'!CM60,OR('FIN1-SOURCE'!AH60="K",'FIN1-SOURCE'!AH60="W",'FIN1-SOURCE'!AH60="M")),UPPER('FIN1-SOURCE'!AH60),"")))</f>
        <v/>
      </c>
      <c r="J2227" s="281" t="s">
        <v>711</v>
      </c>
      <c r="K2227" s="280" t="str">
        <f>IF(AND(ISBLANK('FIN1-SOURCE'!CO60),$L$2227&lt;&gt;"M"),"",'FIN1-SOURCE'!CO60)</f>
        <v/>
      </c>
      <c r="L2227" s="280" t="str">
        <f>IF(ISBLANK('FIN1-SOURCE'!CP60),"",'FIN1-SOURCE'!CP60)</f>
        <v/>
      </c>
      <c r="M2227" s="257" t="str">
        <f t="shared" si="36"/>
        <v>OK</v>
      </c>
      <c r="N2227" s="15"/>
    </row>
    <row r="2228" spans="1:14" ht="78.75" x14ac:dyDescent="0.25">
      <c r="A2228" s="257" t="s">
        <v>834</v>
      </c>
      <c r="B2228" s="257" t="s">
        <v>4843</v>
      </c>
      <c r="C2228" s="257" t="s">
        <v>688</v>
      </c>
      <c r="D2228" s="277" t="s">
        <v>4844</v>
      </c>
      <c r="E2228" s="278" t="s">
        <v>711</v>
      </c>
      <c r="F2228" s="279" t="s">
        <v>688</v>
      </c>
      <c r="G2228" s="277" t="s">
        <v>4845</v>
      </c>
      <c r="H2228" s="280" t="str">
        <f>IF(OR(EXACT('FIN1-SOURCE'!AG61,'FIN1-SOURCE'!AH61),EXACT('FIN1-SOURCE'!AJ61,'FIN1-SOURCE'!AK61),EXACT('FIN1-SOURCE'!AS61,'FIN1-SOURCE'!AT61),EXACT('FIN1-SOURCE'!BT61,'FIN1-SOURCE'!BU61),EXACT('FIN1-SOURCE'!CC61,'FIN1-SOURCE'!CD61), EXACT('FIN1-SOURCE'!CL61,'FIN1-SOURCE'!CM61),AND('FIN1-SOURCE'!AH61="K",'FIN1-SOURCE'!AK61="K",'FIN1-SOURCE'!AT61="K",'FIN1-SOURCE'!BU61="K", 'FIN1-SOURCE'!CD61="K",'FIN1-SOURCE'!CM61="K"),OR('FIN1-SOURCE'!AH61="O",'FIN1-SOURCE'!AK61="O",'FIN1-SOURCE'!AT61="O",'FIN1-SOURCE'!BU61="O", 'FIN1-SOURCE'!CD61="O",'FIN1-SOURCE'!CM61="O")),"",SUM('FIN1-SOURCE'!AG61,'FIN1-SOURCE'!AJ61,'FIN1-SOURCE'!AS61,'FIN1-SOURCE'!BT61,'FIN1-SOURCE'!CC61,'FIN1-SOURCE'!CL61))</f>
        <v/>
      </c>
      <c r="I2228" s="280" t="str">
        <f>IF(AND(OR(OR('FIN1-SOURCE'!AH61="O",'FIN1-SOURCE'!AK61="O",'FIN1-SOURCE'!AT61="O",'FIN1-SOURCE'!BU61="O",'FIN1-SOURCE'!CD61="O",'FIN1-SOURCE'!CM61="O"), AND('FIN1-SOURCE'!AH61="K",'FIN1-SOURCE'!AK61="K",'FIN1-SOURCE'!AT61="K",'FIN1-SOURCE'!BU61="K", 'FIN1-SOURCE'!CD61="K",'FIN1-SOURCE'!CM61="K")),SUM('FIN1-SOURCE'!AG61,'FIN1-SOURCE'!AJ61,'FIN1-SOURCE'!AS61,'FIN1-SOURCE'!BT61,'FIN1-SOURCE'!CC61,'FIN1-SOURCE'!CL61)=0,ISNUMBER('FIN1-SOURCE'!CO61)),"",IF(OR('FIN1-SOURCE'!AH61="O",'FIN1-SOURCE'!AK61="O",'FIN1-SOURCE'!AT61="O",'FIN1-SOURCE'!BU61="O",'FIN1-SOURCE'!CD61="O",'FIN1-SOURCE'!CM61="O"),"O",IF(AND('FIN1-SOURCE'!AH61='FIN1-SOURCE'!AK61,'FIN1-SOURCE'!AH61='FIN1-SOURCE'!AT61,'FIN1-SOURCE'!AH61='FIN1-SOURCE'!BU61,'FIN1-SOURCE'!AH61='FIN1-SOURCE'!CD61,'FIN1-SOURCE'!AH61='FIN1-SOURCE'!CM61,OR('FIN1-SOURCE'!AH61="K",'FIN1-SOURCE'!AH61="W",'FIN1-SOURCE'!AH61="M")),UPPER('FIN1-SOURCE'!AH61),"")))</f>
        <v/>
      </c>
      <c r="J2228" s="281" t="s">
        <v>711</v>
      </c>
      <c r="K2228" s="280" t="str">
        <f>IF(AND(ISBLANK('FIN1-SOURCE'!CO61),$L$2228&lt;&gt;"M"),"",'FIN1-SOURCE'!CO61)</f>
        <v/>
      </c>
      <c r="L2228" s="280" t="str">
        <f>IF(ISBLANK('FIN1-SOURCE'!CP61),"",'FIN1-SOURCE'!CP61)</f>
        <v/>
      </c>
      <c r="M2228" s="257" t="str">
        <f t="shared" si="36"/>
        <v>OK</v>
      </c>
      <c r="N2228" s="15"/>
    </row>
    <row r="2229" spans="1:14" ht="33.75" x14ac:dyDescent="0.25">
      <c r="A2229" s="257" t="s">
        <v>834</v>
      </c>
      <c r="B2229" s="257" t="s">
        <v>4846</v>
      </c>
      <c r="C2229" s="257" t="s">
        <v>688</v>
      </c>
      <c r="D2229" s="277" t="s">
        <v>4847</v>
      </c>
      <c r="E2229" s="278" t="s">
        <v>711</v>
      </c>
      <c r="F2229" s="279" t="s">
        <v>688</v>
      </c>
      <c r="G2229" s="277" t="s">
        <v>4848</v>
      </c>
      <c r="H2229" s="280" t="str">
        <f>IF(OR(AND('FIN1-SOURCE'!CO60="",'FIN1-SOURCE'!CP60=""),AND('FIN1-SOURCE'!CO61="",'FIN1-SOURCE'!CP61=""),AND('FIN1-SOURCE'!CP60="K",'FIN1-SOURCE'!CP61="K"),OR('FIN1-SOURCE'!CP60="O",'FIN1-SOURCE'!CP61="O")),"",SUM('FIN1-SOURCE'!CO60,'FIN1-SOURCE'!CO61))</f>
        <v/>
      </c>
      <c r="I2229" s="280" t="str">
        <f>IF(AND(OR(AND('FIN1-SOURCE'!CP60="O",'FIN1-SOURCE'!CP61="O"),AND('FIN1-SOURCE'!CP60="K",'FIN1-SOURCE'!CP61="K")),SUM('FIN1-SOURCE'!CO60,'FIN1-SOURCE'!CO61)=0,ISNUMBER('FIN1-SOURCE'!CO62)),"",IF(OR('FIN1-SOURCE'!CP60="O",'FIN1-SOURCE'!CP61="O"),"O",IF(AND('FIN1-SOURCE'!CP60='FIN1-SOURCE'!CP61,OR('FIN1-SOURCE'!CP60="K",'FIN1-SOURCE'!CP60="W",'FIN1-SOURCE'!CP60="M")), UPPER('FIN1-SOURCE'!CP60),"")))</f>
        <v/>
      </c>
      <c r="J2229" s="281" t="s">
        <v>711</v>
      </c>
      <c r="K2229" s="280" t="str">
        <f>IF(AND(ISBLANK('FIN1-SOURCE'!CO62),$L$2229&lt;&gt;"M"),"",'FIN1-SOURCE'!CO62)</f>
        <v/>
      </c>
      <c r="L2229" s="280" t="str">
        <f>IF(ISBLANK('FIN1-SOURCE'!CP62),"",'FIN1-SOURCE'!CP62)</f>
        <v/>
      </c>
      <c r="M2229" s="257" t="str">
        <f t="shared" si="36"/>
        <v>OK</v>
      </c>
      <c r="N2229" s="15"/>
    </row>
    <row r="2230" spans="1:14" ht="33.75" x14ac:dyDescent="0.25">
      <c r="A2230" s="257" t="s">
        <v>834</v>
      </c>
      <c r="B2230" s="257" t="s">
        <v>4849</v>
      </c>
      <c r="C2230" s="257" t="s">
        <v>688</v>
      </c>
      <c r="D2230" s="277" t="s">
        <v>4850</v>
      </c>
      <c r="E2230" s="278" t="s">
        <v>711</v>
      </c>
      <c r="F2230" s="279" t="s">
        <v>688</v>
      </c>
      <c r="G2230" s="277" t="s">
        <v>4851</v>
      </c>
      <c r="H2230" s="280" t="str">
        <f>IF(OR(AND('FIN1-SOURCE'!CO59="",'FIN1-SOURCE'!CP59=""),AND('FIN1-SOURCE'!CO62="",'FIN1-SOURCE'!CP62=""),AND('FIN1-SOURCE'!CP59="K",'FIN1-SOURCE'!CP62="K"),OR('FIN1-SOURCE'!CP59="O",'FIN1-SOURCE'!CP62="O")),"",SUM('FIN1-SOURCE'!CO59,'FIN1-SOURCE'!CO62))</f>
        <v/>
      </c>
      <c r="I2230" s="280" t="str">
        <f>IF(AND(OR(AND('FIN1-SOURCE'!CP59="O",'FIN1-SOURCE'!CP62="O"),AND('FIN1-SOURCE'!CP59="K",'FIN1-SOURCE'!CP62="K")),SUM('FIN1-SOURCE'!CO59,'FIN1-SOURCE'!CO62)=0,ISNUMBER('FIN1-SOURCE'!CO63)),"",IF(OR('FIN1-SOURCE'!CP59="O",'FIN1-SOURCE'!CP62="O"),"O",IF(AND('FIN1-SOURCE'!CP59='FIN1-SOURCE'!CP62,OR('FIN1-SOURCE'!CP59="K",'FIN1-SOURCE'!CP59="W",'FIN1-SOURCE'!CP59="M")), UPPER('FIN1-SOURCE'!CP59),"")))</f>
        <v/>
      </c>
      <c r="J2230" s="281" t="s">
        <v>711</v>
      </c>
      <c r="K2230" s="280" t="str">
        <f>IF(AND(ISBLANK('FIN1-SOURCE'!CO63),$L$2230&lt;&gt;"M"),"",'FIN1-SOURCE'!CO63)</f>
        <v/>
      </c>
      <c r="L2230" s="280" t="str">
        <f>IF(ISBLANK('FIN1-SOURCE'!CP63),"",'FIN1-SOURCE'!CP63)</f>
        <v/>
      </c>
      <c r="M2230" s="257" t="str">
        <f t="shared" si="36"/>
        <v>OK</v>
      </c>
      <c r="N2230" s="15"/>
    </row>
    <row r="2231" spans="1:14" ht="78.75" x14ac:dyDescent="0.25">
      <c r="A2231" s="257" t="s">
        <v>834</v>
      </c>
      <c r="B2231" s="257" t="s">
        <v>4852</v>
      </c>
      <c r="C2231" s="257" t="s">
        <v>688</v>
      </c>
      <c r="D2231" s="277" t="s">
        <v>4853</v>
      </c>
      <c r="E2231" s="278" t="s">
        <v>711</v>
      </c>
      <c r="F2231" s="279" t="s">
        <v>688</v>
      </c>
      <c r="G2231" s="277" t="s">
        <v>4854</v>
      </c>
      <c r="H2231" s="280" t="str">
        <f>IF(OR(EXACT('FIN1-SOURCE'!AG64,'FIN1-SOURCE'!AH64),EXACT('FIN1-SOURCE'!AJ64,'FIN1-SOURCE'!AK64),EXACT('FIN1-SOURCE'!AS64,'FIN1-SOURCE'!AT64),EXACT('FIN1-SOURCE'!BT64,'FIN1-SOURCE'!BU64),EXACT('FIN1-SOURCE'!CC64,'FIN1-SOURCE'!CD64), EXACT('FIN1-SOURCE'!CL64,'FIN1-SOURCE'!CM64),AND('FIN1-SOURCE'!AH64="K",'FIN1-SOURCE'!AK64="K",'FIN1-SOURCE'!AT64="K",'FIN1-SOURCE'!BU64="K", 'FIN1-SOURCE'!CD64="K",'FIN1-SOURCE'!CM64="K"),OR('FIN1-SOURCE'!AH64="O",'FIN1-SOURCE'!AK64="O",'FIN1-SOURCE'!AT64="O",'FIN1-SOURCE'!BU64="O", 'FIN1-SOURCE'!CD64="O",'FIN1-SOURCE'!CM64="O")),"",SUM('FIN1-SOURCE'!AG64,'FIN1-SOURCE'!AJ64,'FIN1-SOURCE'!AS64,'FIN1-SOURCE'!BT64,'FIN1-SOURCE'!CC64,'FIN1-SOURCE'!CL64))</f>
        <v/>
      </c>
      <c r="I2231" s="280" t="str">
        <f>IF(AND(OR(OR('FIN1-SOURCE'!AH64="O",'FIN1-SOURCE'!AK64="O",'FIN1-SOURCE'!AT64="O",'FIN1-SOURCE'!BU64="O",'FIN1-SOURCE'!CD64="O",'FIN1-SOURCE'!CM64="O"), AND('FIN1-SOURCE'!AH64="K",'FIN1-SOURCE'!AK64="K",'FIN1-SOURCE'!AT64="K",'FIN1-SOURCE'!BU64="K", 'FIN1-SOURCE'!CD64="K",'FIN1-SOURCE'!CM64="K")),SUM('FIN1-SOURCE'!AG64,'FIN1-SOURCE'!AJ64,'FIN1-SOURCE'!AS64,'FIN1-SOURCE'!BT64,'FIN1-SOURCE'!CC64,'FIN1-SOURCE'!CL64)=0,ISNUMBER('FIN1-SOURCE'!CO64)),"",IF(OR('FIN1-SOURCE'!AH64="O",'FIN1-SOURCE'!AK64="O",'FIN1-SOURCE'!AT64="O",'FIN1-SOURCE'!BU64="O",'FIN1-SOURCE'!CD64="O",'FIN1-SOURCE'!CM64="O"),"O",IF(AND('FIN1-SOURCE'!AH64='FIN1-SOURCE'!AK64,'FIN1-SOURCE'!AH64='FIN1-SOURCE'!AT64,'FIN1-SOURCE'!AH64='FIN1-SOURCE'!BU64,'FIN1-SOURCE'!AH64='FIN1-SOURCE'!CD64,'FIN1-SOURCE'!AH64='FIN1-SOURCE'!CM64,OR('FIN1-SOURCE'!AH64="K",'FIN1-SOURCE'!AH64="W",'FIN1-SOURCE'!AH64="M")),UPPER('FIN1-SOURCE'!AH64),"")))</f>
        <v/>
      </c>
      <c r="J2231" s="281" t="s">
        <v>711</v>
      </c>
      <c r="K2231" s="280" t="str">
        <f>IF(AND(ISBLANK('FIN1-SOURCE'!CO64),$L$2231&lt;&gt;"M"),"",'FIN1-SOURCE'!CO64)</f>
        <v/>
      </c>
      <c r="L2231" s="280" t="str">
        <f>IF(ISBLANK('FIN1-SOURCE'!CP64),"",'FIN1-SOURCE'!CP64)</f>
        <v/>
      </c>
      <c r="M2231" s="257" t="str">
        <f t="shared" si="36"/>
        <v>OK</v>
      </c>
      <c r="N2231" s="15"/>
    </row>
    <row r="2232" spans="1:14" ht="78.75" x14ac:dyDescent="0.25">
      <c r="A2232" s="257" t="s">
        <v>834</v>
      </c>
      <c r="B2232" s="257" t="s">
        <v>4855</v>
      </c>
      <c r="C2232" s="257" t="s">
        <v>688</v>
      </c>
      <c r="D2232" s="277" t="s">
        <v>4856</v>
      </c>
      <c r="E2232" s="278" t="s">
        <v>711</v>
      </c>
      <c r="F2232" s="279" t="s">
        <v>688</v>
      </c>
      <c r="G2232" s="277" t="s">
        <v>4857</v>
      </c>
      <c r="H2232" s="280" t="str">
        <f>IF(OR(EXACT('FIN1-SOURCE'!AG65,'FIN1-SOURCE'!AH65),EXACT('FIN1-SOURCE'!AJ65,'FIN1-SOURCE'!AK65),EXACT('FIN1-SOURCE'!AS65,'FIN1-SOURCE'!AT65),EXACT('FIN1-SOURCE'!BT65,'FIN1-SOURCE'!BU65),EXACT('FIN1-SOURCE'!CC65,'FIN1-SOURCE'!CD65), EXACT('FIN1-SOURCE'!CL65,'FIN1-SOURCE'!CM65),AND('FIN1-SOURCE'!AH65="K",'FIN1-SOURCE'!AK65="K",'FIN1-SOURCE'!AT65="K",'FIN1-SOURCE'!BU65="K", 'FIN1-SOURCE'!CD65="K",'FIN1-SOURCE'!CM65="K"),OR('FIN1-SOURCE'!AH65="O",'FIN1-SOURCE'!AK65="O",'FIN1-SOURCE'!AT65="O",'FIN1-SOURCE'!BU65="O", 'FIN1-SOURCE'!CD65="O",'FIN1-SOURCE'!CM65="O")),"",SUM('FIN1-SOURCE'!AG65,'FIN1-SOURCE'!AJ65,'FIN1-SOURCE'!AS65,'FIN1-SOURCE'!BT65,'FIN1-SOURCE'!CC65,'FIN1-SOURCE'!CL65))</f>
        <v/>
      </c>
      <c r="I2232" s="280" t="str">
        <f>IF(AND(OR(OR('FIN1-SOURCE'!AH65="O",'FIN1-SOURCE'!AK65="O",'FIN1-SOURCE'!AT65="O",'FIN1-SOURCE'!BU65="O",'FIN1-SOURCE'!CD65="O",'FIN1-SOURCE'!CM65="O"), AND('FIN1-SOURCE'!AH65="K",'FIN1-SOURCE'!AK65="K",'FIN1-SOURCE'!AT65="K",'FIN1-SOURCE'!BU65="K", 'FIN1-SOURCE'!CD65="K",'FIN1-SOURCE'!CM65="K")),SUM('FIN1-SOURCE'!AG65,'FIN1-SOURCE'!AJ65,'FIN1-SOURCE'!AS65,'FIN1-SOURCE'!BT65,'FIN1-SOURCE'!CC65,'FIN1-SOURCE'!CL65)=0,ISNUMBER('FIN1-SOURCE'!CO65)),"",IF(OR('FIN1-SOURCE'!AH65="O",'FIN1-SOURCE'!AK65="O",'FIN1-SOURCE'!AT65="O",'FIN1-SOURCE'!BU65="O",'FIN1-SOURCE'!CD65="O",'FIN1-SOURCE'!CM65="O"),"O",IF(AND('FIN1-SOURCE'!AH65='FIN1-SOURCE'!AK65,'FIN1-SOURCE'!AH65='FIN1-SOURCE'!AT65,'FIN1-SOURCE'!AH65='FIN1-SOURCE'!BU65,'FIN1-SOURCE'!AH65='FIN1-SOURCE'!CD65,'FIN1-SOURCE'!AH65='FIN1-SOURCE'!CM65,OR('FIN1-SOURCE'!AH65="K",'FIN1-SOURCE'!AH65="W",'FIN1-SOURCE'!AH65="M")),UPPER('FIN1-SOURCE'!AH65),"")))</f>
        <v/>
      </c>
      <c r="J2232" s="281" t="s">
        <v>711</v>
      </c>
      <c r="K2232" s="280" t="str">
        <f>IF(AND(ISBLANK('FIN1-SOURCE'!CO65),$L$2232&lt;&gt;"M"),"",'FIN1-SOURCE'!CO65)</f>
        <v/>
      </c>
      <c r="L2232" s="280" t="str">
        <f>IF(ISBLANK('FIN1-SOURCE'!CP65),"",'FIN1-SOURCE'!CP65)</f>
        <v/>
      </c>
      <c r="M2232" s="257" t="str">
        <f t="shared" si="36"/>
        <v>OK</v>
      </c>
      <c r="N2232" s="15"/>
    </row>
    <row r="2233" spans="1:14" ht="78.75" x14ac:dyDescent="0.25">
      <c r="A2233" s="257" t="s">
        <v>834</v>
      </c>
      <c r="B2233" s="257" t="s">
        <v>4858</v>
      </c>
      <c r="C2233" s="257" t="s">
        <v>688</v>
      </c>
      <c r="D2233" s="277" t="s">
        <v>4859</v>
      </c>
      <c r="E2233" s="278" t="s">
        <v>711</v>
      </c>
      <c r="F2233" s="279" t="s">
        <v>688</v>
      </c>
      <c r="G2233" s="277" t="s">
        <v>4860</v>
      </c>
      <c r="H2233" s="280" t="str">
        <f>IF(OR(EXACT('FIN1-SOURCE'!AG66,'FIN1-SOURCE'!AH66),EXACT('FIN1-SOURCE'!AJ66,'FIN1-SOURCE'!AK66),EXACT('FIN1-SOURCE'!AS66,'FIN1-SOURCE'!AT66),EXACT('FIN1-SOURCE'!BT66,'FIN1-SOURCE'!BU66),EXACT('FIN1-SOURCE'!CC66,'FIN1-SOURCE'!CD66), EXACT('FIN1-SOURCE'!CL66,'FIN1-SOURCE'!CM66),AND('FIN1-SOURCE'!AH66="K",'FIN1-SOURCE'!AK66="K",'FIN1-SOURCE'!AT66="K",'FIN1-SOURCE'!BU66="K", 'FIN1-SOURCE'!CD66="K",'FIN1-SOURCE'!CM66="K"),OR('FIN1-SOURCE'!AH66="O",'FIN1-SOURCE'!AK66="O",'FIN1-SOURCE'!AT66="O",'FIN1-SOURCE'!BU66="O", 'FIN1-SOURCE'!CD66="O",'FIN1-SOURCE'!CM66="O")),"",SUM('FIN1-SOURCE'!AG66,'FIN1-SOURCE'!AJ66,'FIN1-SOURCE'!AS66,'FIN1-SOURCE'!BT66,'FIN1-SOURCE'!CC66,'FIN1-SOURCE'!CL66))</f>
        <v/>
      </c>
      <c r="I2233" s="280" t="str">
        <f>IF(AND(OR(OR('FIN1-SOURCE'!AH66="O",'FIN1-SOURCE'!AK66="O",'FIN1-SOURCE'!AT66="O",'FIN1-SOURCE'!BU66="O",'FIN1-SOURCE'!CD66="O",'FIN1-SOURCE'!CM66="O"), AND('FIN1-SOURCE'!AH66="K",'FIN1-SOURCE'!AK66="K",'FIN1-SOURCE'!AT66="K",'FIN1-SOURCE'!BU66="K", 'FIN1-SOURCE'!CD66="K",'FIN1-SOURCE'!CM66="K")),SUM('FIN1-SOURCE'!AG66,'FIN1-SOURCE'!AJ66,'FIN1-SOURCE'!AS66,'FIN1-SOURCE'!BT66,'FIN1-SOURCE'!CC66,'FIN1-SOURCE'!CL66)=0,ISNUMBER('FIN1-SOURCE'!CO66)),"",IF(OR('FIN1-SOURCE'!AH66="O",'FIN1-SOURCE'!AK66="O",'FIN1-SOURCE'!AT66="O",'FIN1-SOURCE'!BU66="O",'FIN1-SOURCE'!CD66="O",'FIN1-SOURCE'!CM66="O"),"O",IF(AND('FIN1-SOURCE'!AH66='FIN1-SOURCE'!AK66,'FIN1-SOURCE'!AH66='FIN1-SOURCE'!AT66,'FIN1-SOURCE'!AH66='FIN1-SOURCE'!BU66,'FIN1-SOURCE'!AH66='FIN1-SOURCE'!CD66,'FIN1-SOURCE'!AH66='FIN1-SOURCE'!CM66,OR('FIN1-SOURCE'!AH66="K",'FIN1-SOURCE'!AH66="W",'FIN1-SOURCE'!AH66="M")),UPPER('FIN1-SOURCE'!AH66),"")))</f>
        <v/>
      </c>
      <c r="J2233" s="281" t="s">
        <v>711</v>
      </c>
      <c r="K2233" s="280" t="str">
        <f>IF(AND(ISBLANK('FIN1-SOURCE'!CO66),$L$2233&lt;&gt;"M"),"",'FIN1-SOURCE'!CO66)</f>
        <v/>
      </c>
      <c r="L2233" s="280" t="str">
        <f>IF(ISBLANK('FIN1-SOURCE'!CP66),"",'FIN1-SOURCE'!CP66)</f>
        <v/>
      </c>
      <c r="M2233" s="257" t="str">
        <f t="shared" si="36"/>
        <v>OK</v>
      </c>
      <c r="N2233" s="15"/>
    </row>
    <row r="2234" spans="1:14" ht="33.75" x14ac:dyDescent="0.25">
      <c r="A2234" s="257" t="s">
        <v>834</v>
      </c>
      <c r="B2234" s="257" t="s">
        <v>4861</v>
      </c>
      <c r="C2234" s="257" t="s">
        <v>688</v>
      </c>
      <c r="D2234" s="277" t="s">
        <v>4862</v>
      </c>
      <c r="E2234" s="278" t="s">
        <v>711</v>
      </c>
      <c r="F2234" s="279" t="s">
        <v>688</v>
      </c>
      <c r="G2234" s="277" t="s">
        <v>4863</v>
      </c>
      <c r="H2234" s="280" t="str">
        <f>IF(OR(AND('FIN1-SOURCE'!CO65="",'FIN1-SOURCE'!CP65=""),AND('FIN1-SOURCE'!CO66="",'FIN1-SOURCE'!CP66=""),AND('FIN1-SOURCE'!CP65="K",'FIN1-SOURCE'!CP66="K"),OR('FIN1-SOURCE'!CP65="O",'FIN1-SOURCE'!CP66="O")),"",SUM('FIN1-SOURCE'!CO65,'FIN1-SOURCE'!CO66))</f>
        <v/>
      </c>
      <c r="I2234" s="280" t="str">
        <f>IF(AND(OR(AND('FIN1-SOURCE'!CP65="O",'FIN1-SOURCE'!CP66="O"),AND('FIN1-SOURCE'!CP65="K",'FIN1-SOURCE'!CP66="K")),SUM('FIN1-SOURCE'!CO65,'FIN1-SOURCE'!CO66)=0,ISNUMBER('FIN1-SOURCE'!CO67)),"",IF(OR('FIN1-SOURCE'!CP65="O",'FIN1-SOURCE'!CP66="O"),"O",IF(AND('FIN1-SOURCE'!CP65='FIN1-SOURCE'!CP66,OR('FIN1-SOURCE'!CP65="K",'FIN1-SOURCE'!CP65="W",'FIN1-SOURCE'!CP65="M")), UPPER('FIN1-SOURCE'!CP65),"")))</f>
        <v/>
      </c>
      <c r="J2234" s="281" t="s">
        <v>711</v>
      </c>
      <c r="K2234" s="280" t="str">
        <f>IF(AND(ISBLANK('FIN1-SOURCE'!CO67),$L$2234&lt;&gt;"M"),"",'FIN1-SOURCE'!CO67)</f>
        <v/>
      </c>
      <c r="L2234" s="280" t="str">
        <f>IF(ISBLANK('FIN1-SOURCE'!CP67),"",'FIN1-SOURCE'!CP67)</f>
        <v/>
      </c>
      <c r="M2234" s="257" t="str">
        <f t="shared" si="36"/>
        <v>OK</v>
      </c>
      <c r="N2234" s="15"/>
    </row>
    <row r="2235" spans="1:14" ht="78.75" x14ac:dyDescent="0.25">
      <c r="A2235" s="257" t="s">
        <v>834</v>
      </c>
      <c r="B2235" s="257" t="s">
        <v>4864</v>
      </c>
      <c r="C2235" s="257" t="s">
        <v>688</v>
      </c>
      <c r="D2235" s="277" t="s">
        <v>4865</v>
      </c>
      <c r="E2235" s="278" t="s">
        <v>711</v>
      </c>
      <c r="F2235" s="279" t="s">
        <v>688</v>
      </c>
      <c r="G2235" s="277" t="s">
        <v>4866</v>
      </c>
      <c r="H2235" s="280" t="str">
        <f>IF(OR(EXACT('FIN1-SOURCE'!AG68,'FIN1-SOURCE'!AH68),EXACT('FIN1-SOURCE'!AJ68,'FIN1-SOURCE'!AK68),EXACT('FIN1-SOURCE'!AS68,'FIN1-SOURCE'!AT68),EXACT('FIN1-SOURCE'!BT68,'FIN1-SOURCE'!BU68),EXACT('FIN1-SOURCE'!CC68,'FIN1-SOURCE'!CD68), EXACT('FIN1-SOURCE'!CL68,'FIN1-SOURCE'!CM68),AND('FIN1-SOURCE'!AH68="K",'FIN1-SOURCE'!AK68="K",'FIN1-SOURCE'!AT68="K",'FIN1-SOURCE'!BU68="K", 'FIN1-SOURCE'!CD68="K",'FIN1-SOURCE'!CM68="K"),OR('FIN1-SOURCE'!AH68="O",'FIN1-SOURCE'!AK68="O",'FIN1-SOURCE'!AT68="O",'FIN1-SOURCE'!BU68="O", 'FIN1-SOURCE'!CD68="O",'FIN1-SOURCE'!CM68="O")),"",SUM('FIN1-SOURCE'!AG68,'FIN1-SOURCE'!AJ68,'FIN1-SOURCE'!AS68,'FIN1-SOURCE'!BT68,'FIN1-SOURCE'!CC68,'FIN1-SOURCE'!CL68))</f>
        <v/>
      </c>
      <c r="I2235" s="280" t="str">
        <f>IF(AND(OR(OR('FIN1-SOURCE'!AH68="O",'FIN1-SOURCE'!AK68="O",'FIN1-SOURCE'!AT68="O",'FIN1-SOURCE'!BU68="O",'FIN1-SOURCE'!CD68="O",'FIN1-SOURCE'!CM68="O"), AND('FIN1-SOURCE'!AH68="K",'FIN1-SOURCE'!AK68="K",'FIN1-SOURCE'!AT68="K",'FIN1-SOURCE'!BU68="K", 'FIN1-SOURCE'!CD68="K",'FIN1-SOURCE'!CM68="K")),SUM('FIN1-SOURCE'!AG68,'FIN1-SOURCE'!AJ68,'FIN1-SOURCE'!AS68,'FIN1-SOURCE'!BT68,'FIN1-SOURCE'!CC68,'FIN1-SOURCE'!CL68)=0,ISNUMBER('FIN1-SOURCE'!CO68)),"",IF(OR('FIN1-SOURCE'!AH68="O",'FIN1-SOURCE'!AK68="O",'FIN1-SOURCE'!AT68="O",'FIN1-SOURCE'!BU68="O",'FIN1-SOURCE'!CD68="O",'FIN1-SOURCE'!CM68="O"),"O",IF(AND('FIN1-SOURCE'!AH68='FIN1-SOURCE'!AK68,'FIN1-SOURCE'!AH68='FIN1-SOURCE'!AT68,'FIN1-SOURCE'!AH68='FIN1-SOURCE'!BU68,'FIN1-SOURCE'!AH68='FIN1-SOURCE'!CD68,'FIN1-SOURCE'!AH68='FIN1-SOURCE'!CM68,OR('FIN1-SOURCE'!AH68="K",'FIN1-SOURCE'!AH68="W",'FIN1-SOURCE'!AH68="M")),UPPER('FIN1-SOURCE'!AH68),"")))</f>
        <v/>
      </c>
      <c r="J2235" s="281" t="s">
        <v>711</v>
      </c>
      <c r="K2235" s="280" t="str">
        <f>IF(AND(ISBLANK('FIN1-SOURCE'!CO68),$L$2235&lt;&gt;"M"),"",'FIN1-SOURCE'!CO68)</f>
        <v/>
      </c>
      <c r="L2235" s="280" t="str">
        <f>IF(ISBLANK('FIN1-SOURCE'!CP68),"",'FIN1-SOURCE'!CP68)</f>
        <v/>
      </c>
      <c r="M2235" s="257" t="str">
        <f t="shared" si="36"/>
        <v>OK</v>
      </c>
      <c r="N2235" s="15"/>
    </row>
    <row r="2236" spans="1:14" ht="33.75" x14ac:dyDescent="0.25">
      <c r="A2236" s="257" t="s">
        <v>834</v>
      </c>
      <c r="B2236" s="257" t="s">
        <v>4867</v>
      </c>
      <c r="C2236" s="257" t="s">
        <v>688</v>
      </c>
      <c r="D2236" s="277" t="s">
        <v>4868</v>
      </c>
      <c r="E2236" s="278" t="s">
        <v>711</v>
      </c>
      <c r="F2236" s="279" t="s">
        <v>688</v>
      </c>
      <c r="G2236" s="277" t="s">
        <v>4869</v>
      </c>
      <c r="H2236" s="280" t="str">
        <f>IF(OR(AND('FIN1-SOURCE'!CO67="",'FIN1-SOURCE'!CP67=""),AND('FIN1-SOURCE'!CO68="",'FIN1-SOURCE'!CP68=""),AND('FIN1-SOURCE'!CP67="K",'FIN1-SOURCE'!CP68="K"),OR('FIN1-SOURCE'!CP67="O",'FIN1-SOURCE'!CP68="O")),"",SUM('FIN1-SOURCE'!CO67,'FIN1-SOURCE'!CO68))</f>
        <v/>
      </c>
      <c r="I2236" s="280" t="str">
        <f>IF(AND(OR(AND('FIN1-SOURCE'!CP67="O",'FIN1-SOURCE'!CP68="O"),AND('FIN1-SOURCE'!CP67="K",'FIN1-SOURCE'!CP68="K")),SUM('FIN1-SOURCE'!CO67,'FIN1-SOURCE'!CO68)=0,ISNUMBER('FIN1-SOURCE'!CO69)),"",IF(OR('FIN1-SOURCE'!CP67="O",'FIN1-SOURCE'!CP68="O"),"O",IF(AND('FIN1-SOURCE'!CP67='FIN1-SOURCE'!CP68,OR('FIN1-SOURCE'!CP67="K",'FIN1-SOURCE'!CP67="W",'FIN1-SOURCE'!CP67="M")), UPPER('FIN1-SOURCE'!CP67),"")))</f>
        <v/>
      </c>
      <c r="J2236" s="281" t="s">
        <v>711</v>
      </c>
      <c r="K2236" s="280" t="str">
        <f>IF(AND(ISBLANK('FIN1-SOURCE'!CO69),$L$2236&lt;&gt;"M"),"",'FIN1-SOURCE'!CO69)</f>
        <v/>
      </c>
      <c r="L2236" s="280" t="str">
        <f>IF(ISBLANK('FIN1-SOURCE'!CP69),"",'FIN1-SOURCE'!CP69)</f>
        <v/>
      </c>
      <c r="M2236" s="257" t="str">
        <f t="shared" si="36"/>
        <v>OK</v>
      </c>
      <c r="N2236" s="15"/>
    </row>
    <row r="2237" spans="1:14" ht="33.75" x14ac:dyDescent="0.25">
      <c r="A2237" s="257" t="s">
        <v>834</v>
      </c>
      <c r="B2237" s="257" t="s">
        <v>4870</v>
      </c>
      <c r="C2237" s="257" t="s">
        <v>688</v>
      </c>
      <c r="D2237" s="277" t="s">
        <v>4871</v>
      </c>
      <c r="E2237" s="278" t="s">
        <v>711</v>
      </c>
      <c r="F2237" s="279" t="s">
        <v>688</v>
      </c>
      <c r="G2237" s="277" t="s">
        <v>4872</v>
      </c>
      <c r="H2237" s="280" t="str">
        <f>IF(OR(AND('FIN1-SOURCE'!CO63="",'FIN1-SOURCE'!CP63=""),AND('FIN1-SOURCE'!CO69="",'FIN1-SOURCE'!CP69=""),AND('FIN1-SOURCE'!CP63="K",'FIN1-SOURCE'!CP69="K"),OR('FIN1-SOURCE'!CP63="O",'FIN1-SOURCE'!CP69="O")),"",SUM('FIN1-SOURCE'!CO63,'FIN1-SOURCE'!CO69))</f>
        <v/>
      </c>
      <c r="I2237" s="280" t="str">
        <f>IF(AND(OR(AND('FIN1-SOURCE'!CP63="O",'FIN1-SOURCE'!CP69="O"),AND('FIN1-SOURCE'!CP63="K",'FIN1-SOURCE'!CP69="K")),SUM('FIN1-SOURCE'!CO63,'FIN1-SOURCE'!CO69)=0,ISNUMBER('FIN1-SOURCE'!CO70)),"",IF(OR('FIN1-SOURCE'!CP63="O",'FIN1-SOURCE'!CP69="O"),"O",IF(AND('FIN1-SOURCE'!CP63='FIN1-SOURCE'!CP69,OR('FIN1-SOURCE'!CP63="K",'FIN1-SOURCE'!CP63="W",'FIN1-SOURCE'!CP63="M")), UPPER('FIN1-SOURCE'!CP63),"")))</f>
        <v/>
      </c>
      <c r="J2237" s="281" t="s">
        <v>711</v>
      </c>
      <c r="K2237" s="280" t="str">
        <f>IF(AND(ISBLANK('FIN1-SOURCE'!CO70),$L$2237&lt;&gt;"M"),"",'FIN1-SOURCE'!CO70)</f>
        <v/>
      </c>
      <c r="L2237" s="280" t="str">
        <f>IF(ISBLANK('FIN1-SOURCE'!CP70),"",'FIN1-SOURCE'!CP70)</f>
        <v/>
      </c>
      <c r="M2237" s="257" t="str">
        <f t="shared" si="36"/>
        <v>OK</v>
      </c>
      <c r="N2237" s="15"/>
    </row>
    <row r="2238" spans="1:14" ht="45" x14ac:dyDescent="0.25">
      <c r="A2238" s="257" t="s">
        <v>834</v>
      </c>
      <c r="B2238" s="257" t="s">
        <v>4873</v>
      </c>
      <c r="C2238" s="257" t="s">
        <v>688</v>
      </c>
      <c r="D2238" s="277" t="s">
        <v>4874</v>
      </c>
      <c r="E2238" s="278" t="s">
        <v>711</v>
      </c>
      <c r="F2238" s="279" t="s">
        <v>688</v>
      </c>
      <c r="G2238" s="277" t="s">
        <v>4875</v>
      </c>
      <c r="H2238" s="280" t="str">
        <f>IF(OR(AND('FIN1-SOURCE'!CO31="",'FIN1-SOURCE'!CP31=""),AND('FIN1-SOURCE'!CO46="",'FIN1-SOURCE'!CP46=""),AND('FIN1-SOURCE'!CO59="",'FIN1-SOURCE'!CP59=""),AND('FIN1-SOURCE'!CP31="K",'FIN1-SOURCE'!CP46="K",'FIN1-SOURCE'!CP59="K"),OR('FIN1-SOURCE'!CP31="O",'FIN1-SOURCE'!CP46="O",'FIN1-SOURCE'!CP59="O")),"",SUM('FIN1-SOURCE'!CO31,'FIN1-SOURCE'!CO46,'FIN1-SOURCE'!CO59))</f>
        <v/>
      </c>
      <c r="I2238" s="280" t="str">
        <f>IF(AND(OR(AND('FIN1-SOURCE'!CP31="O",'FIN1-SOURCE'!CP46="O",'FIN1-SOURCE'!CP59="O"),AND('FIN1-SOURCE'!CP31="K",'FIN1-SOURCE'!CP46="K",'FIN1-SOURCE'!CP59="K")),SUM('FIN1-SOURCE'!CO31,'FIN1-SOURCE'!CO46,'FIN1-SOURCE'!CO59)=0,ISNUMBER('FIN1-SOURCE'!CO71)),"",IF(OR('FIN1-SOURCE'!CP31="O",'FIN1-SOURCE'!CP46="O",'FIN1-SOURCE'!CP59="O"),"O",IF(AND('FIN1-SOURCE'!CP31='FIN1-SOURCE'!CP46,'FIN1-SOURCE'!CP46='FIN1-SOURCE'!CP59,OR('FIN1-SOURCE'!CP31="K",'FIN1-SOURCE'!CP31="W",'FIN1-SOURCE'!CP31="M")), UPPER('FIN1-SOURCE'!CP31),"")))</f>
        <v/>
      </c>
      <c r="J2238" s="281" t="s">
        <v>711</v>
      </c>
      <c r="K2238" s="280" t="str">
        <f>IF(AND(ISBLANK('FIN1-SOURCE'!CO71),$L$2238&lt;&gt;"M"),"",'FIN1-SOURCE'!CO71)</f>
        <v/>
      </c>
      <c r="L2238" s="280" t="str">
        <f>IF(ISBLANK('FIN1-SOURCE'!CP71),"",'FIN1-SOURCE'!CP71)</f>
        <v/>
      </c>
      <c r="M2238" s="257" t="str">
        <f t="shared" si="36"/>
        <v>OK</v>
      </c>
      <c r="N2238" s="15"/>
    </row>
    <row r="2239" spans="1:14" ht="45" x14ac:dyDescent="0.25">
      <c r="A2239" s="257" t="s">
        <v>834</v>
      </c>
      <c r="B2239" s="257" t="s">
        <v>4876</v>
      </c>
      <c r="C2239" s="257" t="s">
        <v>688</v>
      </c>
      <c r="D2239" s="277" t="s">
        <v>4877</v>
      </c>
      <c r="E2239" s="278" t="s">
        <v>711</v>
      </c>
      <c r="F2239" s="279" t="s">
        <v>688</v>
      </c>
      <c r="G2239" s="277" t="s">
        <v>4878</v>
      </c>
      <c r="H2239" s="280" t="str">
        <f>IF(OR(AND('FIN1-SOURCE'!CO32="",'FIN1-SOURCE'!CP32=""),AND('FIN1-SOURCE'!CO47="",'FIN1-SOURCE'!CP47=""),AND('FIN1-SOURCE'!CO60="",'FIN1-SOURCE'!CP60=""),AND('FIN1-SOURCE'!CP32="K",'FIN1-SOURCE'!CP47="K",'FIN1-SOURCE'!CP60="K"),OR('FIN1-SOURCE'!CP32="O",'FIN1-SOURCE'!CP47="O",'FIN1-SOURCE'!CP60="O")),"",SUM('FIN1-SOURCE'!CO32,'FIN1-SOURCE'!CO47,'FIN1-SOURCE'!CO60))</f>
        <v/>
      </c>
      <c r="I2239" s="280" t="str">
        <f>IF(AND(OR(AND('FIN1-SOURCE'!CP32="O",'FIN1-SOURCE'!CP47="O",'FIN1-SOURCE'!CP60="O"),AND('FIN1-SOURCE'!CP32="K",'FIN1-SOURCE'!CP47="K",'FIN1-SOURCE'!CP60="K")),SUM('FIN1-SOURCE'!CO32,'FIN1-SOURCE'!CO47,'FIN1-SOURCE'!CO60)=0,ISNUMBER('FIN1-SOURCE'!CO72)),"",IF(OR('FIN1-SOURCE'!CP32="O",'FIN1-SOURCE'!CP47="O",'FIN1-SOURCE'!CP60="O"),"O",IF(AND('FIN1-SOURCE'!CP32='FIN1-SOURCE'!CP47,'FIN1-SOURCE'!CP47='FIN1-SOURCE'!CP60,OR('FIN1-SOURCE'!CP32="K",'FIN1-SOURCE'!CP32="W",'FIN1-SOURCE'!CP32="M")), UPPER('FIN1-SOURCE'!CP32),"")))</f>
        <v/>
      </c>
      <c r="J2239" s="281" t="s">
        <v>711</v>
      </c>
      <c r="K2239" s="280" t="str">
        <f>IF(AND(ISBLANK('FIN1-SOURCE'!CO72),$L$2239&lt;&gt;"M"),"",'FIN1-SOURCE'!CO72)</f>
        <v/>
      </c>
      <c r="L2239" s="280" t="str">
        <f>IF(ISBLANK('FIN1-SOURCE'!CP72),"",'FIN1-SOURCE'!CP72)</f>
        <v/>
      </c>
      <c r="M2239" s="257" t="str">
        <f t="shared" si="36"/>
        <v>OK</v>
      </c>
      <c r="N2239" s="15"/>
    </row>
    <row r="2240" spans="1:14" ht="45" x14ac:dyDescent="0.25">
      <c r="A2240" s="257" t="s">
        <v>834</v>
      </c>
      <c r="B2240" s="257" t="s">
        <v>4879</v>
      </c>
      <c r="C2240" s="257" t="s">
        <v>688</v>
      </c>
      <c r="D2240" s="277" t="s">
        <v>4880</v>
      </c>
      <c r="E2240" s="278" t="s">
        <v>711</v>
      </c>
      <c r="F2240" s="279" t="s">
        <v>688</v>
      </c>
      <c r="G2240" s="277" t="s">
        <v>4881</v>
      </c>
      <c r="H2240" s="280" t="str">
        <f>IF(OR(AND('FIN1-SOURCE'!CO33="",'FIN1-SOURCE'!CP33=""),AND('FIN1-SOURCE'!CO48="",'FIN1-SOURCE'!CP48=""),AND('FIN1-SOURCE'!CO61="",'FIN1-SOURCE'!CP61=""),AND('FIN1-SOURCE'!CP33="K",'FIN1-SOURCE'!CP48="K",'FIN1-SOURCE'!CP61="K"),OR('FIN1-SOURCE'!CP33="O",'FIN1-SOURCE'!CP48="O",'FIN1-SOURCE'!CP61="O")),"",SUM('FIN1-SOURCE'!CO33,'FIN1-SOURCE'!CO48,'FIN1-SOURCE'!CO61))</f>
        <v/>
      </c>
      <c r="I2240" s="280" t="str">
        <f>IF(AND(OR(AND('FIN1-SOURCE'!CP33="O",'FIN1-SOURCE'!CP48="O",'FIN1-SOURCE'!CP61="O"),AND('FIN1-SOURCE'!CP33="K",'FIN1-SOURCE'!CP48="K",'FIN1-SOURCE'!CP61="K")),SUM('FIN1-SOURCE'!CO33,'FIN1-SOURCE'!CO48,'FIN1-SOURCE'!CO61)=0,ISNUMBER('FIN1-SOURCE'!CO73)),"",IF(OR('FIN1-SOURCE'!CP33="O",'FIN1-SOURCE'!CP48="O",'FIN1-SOURCE'!CP61="O"),"O",IF(AND('FIN1-SOURCE'!CP33='FIN1-SOURCE'!CP48,'FIN1-SOURCE'!CP48='FIN1-SOURCE'!CP61,OR('FIN1-SOURCE'!CP33="K",'FIN1-SOURCE'!CP33="W",'FIN1-SOURCE'!CP33="M")), UPPER('FIN1-SOURCE'!CP33),"")))</f>
        <v/>
      </c>
      <c r="J2240" s="281" t="s">
        <v>711</v>
      </c>
      <c r="K2240" s="280" t="str">
        <f>IF(AND(ISBLANK('FIN1-SOURCE'!CO73),$L$2240&lt;&gt;"M"),"",'FIN1-SOURCE'!CO73)</f>
        <v/>
      </c>
      <c r="L2240" s="280" t="str">
        <f>IF(ISBLANK('FIN1-SOURCE'!CP73),"",'FIN1-SOURCE'!CP73)</f>
        <v/>
      </c>
      <c r="M2240" s="257" t="str">
        <f t="shared" si="36"/>
        <v>OK</v>
      </c>
      <c r="N2240" s="15"/>
    </row>
    <row r="2241" spans="1:14" ht="45" x14ac:dyDescent="0.25">
      <c r="A2241" s="257" t="s">
        <v>834</v>
      </c>
      <c r="B2241" s="257" t="s">
        <v>4882</v>
      </c>
      <c r="C2241" s="257" t="s">
        <v>688</v>
      </c>
      <c r="D2241" s="277" t="s">
        <v>4883</v>
      </c>
      <c r="E2241" s="278" t="s">
        <v>711</v>
      </c>
      <c r="F2241" s="279" t="s">
        <v>688</v>
      </c>
      <c r="G2241" s="277" t="s">
        <v>4884</v>
      </c>
      <c r="H2241" s="280" t="str">
        <f>IF(OR(AND('FIN1-SOURCE'!CO34="",'FIN1-SOURCE'!CP34=""),AND('FIN1-SOURCE'!CO49="",'FIN1-SOURCE'!CP49=""),AND('FIN1-SOURCE'!CO62="",'FIN1-SOURCE'!CP62=""),AND('FIN1-SOURCE'!CP34="K",'FIN1-SOURCE'!CP49="K",'FIN1-SOURCE'!CP62="K"),OR('FIN1-SOURCE'!CP34="O",'FIN1-SOURCE'!CP49="O",'FIN1-SOURCE'!CP62="O")),"",SUM('FIN1-SOURCE'!CO34,'FIN1-SOURCE'!CO49,'FIN1-SOURCE'!CO62))</f>
        <v/>
      </c>
      <c r="I2241" s="280" t="str">
        <f>IF(AND(OR(AND('FIN1-SOURCE'!CP34="O",'FIN1-SOURCE'!CP49="O",'FIN1-SOURCE'!CP62="O"),AND('FIN1-SOURCE'!CP34="K",'FIN1-SOURCE'!CP49="K",'FIN1-SOURCE'!CP62="K")),SUM('FIN1-SOURCE'!CO34,'FIN1-SOURCE'!CO49,'FIN1-SOURCE'!CO62)=0,ISNUMBER('FIN1-SOURCE'!CO74)),"",IF(OR('FIN1-SOURCE'!CP34="O",'FIN1-SOURCE'!CP49="O",'FIN1-SOURCE'!CP62="O"),"O",IF(AND('FIN1-SOURCE'!CP34='FIN1-SOURCE'!CP49,'FIN1-SOURCE'!CP49='FIN1-SOURCE'!CP62,OR('FIN1-SOURCE'!CP34="K",'FIN1-SOURCE'!CP34="W",'FIN1-SOURCE'!CP34="M")), UPPER('FIN1-SOURCE'!CP34),"")))</f>
        <v/>
      </c>
      <c r="J2241" s="281" t="s">
        <v>711</v>
      </c>
      <c r="K2241" s="280" t="str">
        <f>IF(AND(ISBLANK('FIN1-SOURCE'!CO74),$L$2241&lt;&gt;"M"),"",'FIN1-SOURCE'!CO74)</f>
        <v/>
      </c>
      <c r="L2241" s="280" t="str">
        <f>IF(ISBLANK('FIN1-SOURCE'!CP74),"",'FIN1-SOURCE'!CP74)</f>
        <v/>
      </c>
      <c r="M2241" s="257" t="str">
        <f t="shared" si="36"/>
        <v>OK</v>
      </c>
      <c r="N2241" s="15"/>
    </row>
    <row r="2242" spans="1:14" ht="45" x14ac:dyDescent="0.25">
      <c r="A2242" s="257" t="s">
        <v>834</v>
      </c>
      <c r="B2242" s="257" t="s">
        <v>4885</v>
      </c>
      <c r="C2242" s="257" t="s">
        <v>688</v>
      </c>
      <c r="D2242" s="277" t="s">
        <v>4886</v>
      </c>
      <c r="E2242" s="278" t="s">
        <v>711</v>
      </c>
      <c r="F2242" s="279" t="s">
        <v>688</v>
      </c>
      <c r="G2242" s="277" t="s">
        <v>4887</v>
      </c>
      <c r="H2242" s="280" t="str">
        <f>IF(OR(AND('FIN1-SOURCE'!CO35="",'FIN1-SOURCE'!CP35=""),AND('FIN1-SOURCE'!CO50="",'FIN1-SOURCE'!CP50=""),AND('FIN1-SOURCE'!CO63="",'FIN1-SOURCE'!CP63=""),AND('FIN1-SOURCE'!CP35="K",'FIN1-SOURCE'!CP50="K",'FIN1-SOURCE'!CP63="K"),OR('FIN1-SOURCE'!CP35="O",'FIN1-SOURCE'!CP50="O",'FIN1-SOURCE'!CP63="O")),"",SUM('FIN1-SOURCE'!CO35,'FIN1-SOURCE'!CO50,'FIN1-SOURCE'!CO63))</f>
        <v/>
      </c>
      <c r="I2242" s="280" t="str">
        <f>IF(AND(OR(AND('FIN1-SOURCE'!CP35="O",'FIN1-SOURCE'!CP50="O",'FIN1-SOURCE'!CP63="O"),AND('FIN1-SOURCE'!CP35="K",'FIN1-SOURCE'!CP50="K",'FIN1-SOURCE'!CP63="K")),SUM('FIN1-SOURCE'!CO35,'FIN1-SOURCE'!CO50,'FIN1-SOURCE'!CO63)=0,ISNUMBER('FIN1-SOURCE'!CO75)),"",IF(OR('FIN1-SOURCE'!CP35="O",'FIN1-SOURCE'!CP50="O",'FIN1-SOURCE'!CP63="O"),"O",IF(AND('FIN1-SOURCE'!CP35='FIN1-SOURCE'!CP50,'FIN1-SOURCE'!CP50='FIN1-SOURCE'!CP63,OR('FIN1-SOURCE'!CP35="K",'FIN1-SOURCE'!CP35="W",'FIN1-SOURCE'!CP35="M")), UPPER('FIN1-SOURCE'!CP35),"")))</f>
        <v/>
      </c>
      <c r="J2242" s="281" t="s">
        <v>711</v>
      </c>
      <c r="K2242" s="280" t="str">
        <f>IF(AND(ISBLANK('FIN1-SOURCE'!CO75),$L$2242&lt;&gt;"M"),"",'FIN1-SOURCE'!CO75)</f>
        <v/>
      </c>
      <c r="L2242" s="280" t="str">
        <f>IF(ISBLANK('FIN1-SOURCE'!CP75),"",'FIN1-SOURCE'!CP75)</f>
        <v/>
      </c>
      <c r="M2242" s="257" t="str">
        <f t="shared" si="36"/>
        <v>OK</v>
      </c>
      <c r="N2242" s="15"/>
    </row>
    <row r="2243" spans="1:14" ht="45" x14ac:dyDescent="0.25">
      <c r="A2243" s="257" t="s">
        <v>834</v>
      </c>
      <c r="B2243" s="257" t="s">
        <v>4888</v>
      </c>
      <c r="C2243" s="257" t="s">
        <v>688</v>
      </c>
      <c r="D2243" s="277" t="s">
        <v>4889</v>
      </c>
      <c r="E2243" s="278" t="s">
        <v>711</v>
      </c>
      <c r="F2243" s="279" t="s">
        <v>688</v>
      </c>
      <c r="G2243" s="277" t="s">
        <v>4890</v>
      </c>
      <c r="H2243" s="280" t="str">
        <f>IF(OR(AND('FIN1-SOURCE'!CO36="",'FIN1-SOURCE'!CP36=""),AND('FIN1-SOURCE'!CO51="",'FIN1-SOURCE'!CP51=""),AND('FIN1-SOURCE'!CO64="",'FIN1-SOURCE'!CP64=""),AND('FIN1-SOURCE'!CP36="K",'FIN1-SOURCE'!CP51="K",'FIN1-SOURCE'!CP64="K"),OR('FIN1-SOURCE'!CP36="O",'FIN1-SOURCE'!CP51="O",'FIN1-SOURCE'!CP64="O")),"",SUM('FIN1-SOURCE'!CO36,'FIN1-SOURCE'!CO51,'FIN1-SOURCE'!CO64))</f>
        <v/>
      </c>
      <c r="I2243" s="280" t="str">
        <f>IF(AND(OR(AND('FIN1-SOURCE'!CP36="O",'FIN1-SOURCE'!CP51="O",'FIN1-SOURCE'!CP64="O"),AND('FIN1-SOURCE'!CP36="K",'FIN1-SOURCE'!CP51="K",'FIN1-SOURCE'!CP64="K")),SUM('FIN1-SOURCE'!CO36,'FIN1-SOURCE'!CO51,'FIN1-SOURCE'!CO64)=0,ISNUMBER('FIN1-SOURCE'!CO76)),"",IF(OR('FIN1-SOURCE'!CP36="O",'FIN1-SOURCE'!CP51="O",'FIN1-SOURCE'!CP64="O"),"O",IF(AND('FIN1-SOURCE'!CP36='FIN1-SOURCE'!CP51,'FIN1-SOURCE'!CP51='FIN1-SOURCE'!CP64,OR('FIN1-SOURCE'!CP36="K",'FIN1-SOURCE'!CP36="W",'FIN1-SOURCE'!CP36="M")), UPPER('FIN1-SOURCE'!CP36),"")))</f>
        <v/>
      </c>
      <c r="J2243" s="281" t="s">
        <v>711</v>
      </c>
      <c r="K2243" s="280" t="str">
        <f>IF(AND(ISBLANK('FIN1-SOURCE'!CO76),$L$2243&lt;&gt;"M"),"",'FIN1-SOURCE'!CO76)</f>
        <v/>
      </c>
      <c r="L2243" s="280" t="str">
        <f>IF(ISBLANK('FIN1-SOURCE'!CP76),"",'FIN1-SOURCE'!CP76)</f>
        <v/>
      </c>
      <c r="M2243" s="257" t="str">
        <f t="shared" si="36"/>
        <v>OK</v>
      </c>
      <c r="N2243" s="15"/>
    </row>
    <row r="2244" spans="1:14" ht="78.75" x14ac:dyDescent="0.25">
      <c r="A2244" s="257" t="s">
        <v>834</v>
      </c>
      <c r="B2244" s="257" t="s">
        <v>4891</v>
      </c>
      <c r="C2244" s="257" t="s">
        <v>688</v>
      </c>
      <c r="D2244" s="277" t="s">
        <v>4892</v>
      </c>
      <c r="E2244" s="278" t="s">
        <v>711</v>
      </c>
      <c r="F2244" s="279" t="s">
        <v>688</v>
      </c>
      <c r="G2244" s="277" t="s">
        <v>4893</v>
      </c>
      <c r="H2244" s="280" t="str">
        <f>IF(OR(EXACT('FIN1-SOURCE'!AG77,'FIN1-SOURCE'!AH77),EXACT('FIN1-SOURCE'!AJ77,'FIN1-SOURCE'!AK77),EXACT('FIN1-SOURCE'!AS77,'FIN1-SOURCE'!AT77),EXACT('FIN1-SOURCE'!BT77,'FIN1-SOURCE'!BU77),EXACT('FIN1-SOURCE'!CC77,'FIN1-SOURCE'!CD77), EXACT('FIN1-SOURCE'!CL77,'FIN1-SOURCE'!CM77),AND('FIN1-SOURCE'!AH77="K",'FIN1-SOURCE'!AK77="K",'FIN1-SOURCE'!AT77="K",'FIN1-SOURCE'!BU77="K", 'FIN1-SOURCE'!CD77="K",'FIN1-SOURCE'!CM77="K"),OR('FIN1-SOURCE'!AH77="O",'FIN1-SOURCE'!AK77="O",'FIN1-SOURCE'!AT77="O",'FIN1-SOURCE'!BU77="O", 'FIN1-SOURCE'!CD77="O",'FIN1-SOURCE'!CM77="O")),"",SUM('FIN1-SOURCE'!AG77,'FIN1-SOURCE'!AJ77,'FIN1-SOURCE'!AS77,'FIN1-SOURCE'!BT77,'FIN1-SOURCE'!CC77,'FIN1-SOURCE'!CL77))</f>
        <v/>
      </c>
      <c r="I2244" s="280" t="str">
        <f>IF(AND(OR(OR('FIN1-SOURCE'!AH77="O",'FIN1-SOURCE'!AK77="O",'FIN1-SOURCE'!AT77="O",'FIN1-SOURCE'!BU77="O",'FIN1-SOURCE'!CD77="O",'FIN1-SOURCE'!CM77="O"), AND('FIN1-SOURCE'!AH77="K",'FIN1-SOURCE'!AK77="K",'FIN1-SOURCE'!AT77="K",'FIN1-SOURCE'!BU77="K", 'FIN1-SOURCE'!CD77="K",'FIN1-SOURCE'!CM77="K")),SUM('FIN1-SOURCE'!AG77,'FIN1-SOURCE'!AJ77,'FIN1-SOURCE'!AS77,'FIN1-SOURCE'!BT77,'FIN1-SOURCE'!CC77,'FIN1-SOURCE'!CL77)=0,ISNUMBER('FIN1-SOURCE'!CO77)),"",IF(OR('FIN1-SOURCE'!AH77="O",'FIN1-SOURCE'!AK77="O",'FIN1-SOURCE'!AT77="O",'FIN1-SOURCE'!BU77="O",'FIN1-SOURCE'!CD77="O",'FIN1-SOURCE'!CM77="O"),"O",IF(AND('FIN1-SOURCE'!AH77='FIN1-SOURCE'!AK77,'FIN1-SOURCE'!AH77='FIN1-SOURCE'!AT77,'FIN1-SOURCE'!AH77='FIN1-SOURCE'!BU77,'FIN1-SOURCE'!AH77='FIN1-SOURCE'!CD77,'FIN1-SOURCE'!AH77='FIN1-SOURCE'!CM77,OR('FIN1-SOURCE'!AH77="K",'FIN1-SOURCE'!AH77="W",'FIN1-SOURCE'!AH77="M")),UPPER('FIN1-SOURCE'!AH77),"")))</f>
        <v/>
      </c>
      <c r="J2244" s="281" t="s">
        <v>711</v>
      </c>
      <c r="K2244" s="280" t="str">
        <f>IF(AND(ISBLANK('FIN1-SOURCE'!CO77),$L$2244&lt;&gt;"M"),"",'FIN1-SOURCE'!CO77)</f>
        <v/>
      </c>
      <c r="L2244" s="280" t="str">
        <f>IF(ISBLANK('FIN1-SOURCE'!CP77),"",'FIN1-SOURCE'!CP77)</f>
        <v/>
      </c>
      <c r="M2244" s="257" t="str">
        <f t="shared" si="36"/>
        <v>OK</v>
      </c>
      <c r="N2244" s="15"/>
    </row>
    <row r="2245" spans="1:14" ht="78.75" x14ac:dyDescent="0.25">
      <c r="A2245" s="257" t="s">
        <v>834</v>
      </c>
      <c r="B2245" s="257" t="s">
        <v>4894</v>
      </c>
      <c r="C2245" s="257" t="s">
        <v>688</v>
      </c>
      <c r="D2245" s="277" t="s">
        <v>4895</v>
      </c>
      <c r="E2245" s="278" t="s">
        <v>711</v>
      </c>
      <c r="F2245" s="279" t="s">
        <v>688</v>
      </c>
      <c r="G2245" s="277" t="s">
        <v>4896</v>
      </c>
      <c r="H2245" s="280" t="str">
        <f>IF(OR(EXACT('FIN1-SOURCE'!AG78,'FIN1-SOURCE'!AH78),EXACT('FIN1-SOURCE'!AJ78,'FIN1-SOURCE'!AK78),EXACT('FIN1-SOURCE'!AS78,'FIN1-SOURCE'!AT78),EXACT('FIN1-SOURCE'!BT78,'FIN1-SOURCE'!BU78),EXACT('FIN1-SOURCE'!CC78,'FIN1-SOURCE'!CD78), EXACT('FIN1-SOURCE'!CL78,'FIN1-SOURCE'!CM78),AND('FIN1-SOURCE'!AH78="K",'FIN1-SOURCE'!AK78="K",'FIN1-SOURCE'!AT78="K",'FIN1-SOURCE'!BU78="K", 'FIN1-SOURCE'!CD78="K",'FIN1-SOURCE'!CM78="K"),OR('FIN1-SOURCE'!AH78="O",'FIN1-SOURCE'!AK78="O",'FIN1-SOURCE'!AT78="O",'FIN1-SOURCE'!BU78="O", 'FIN1-SOURCE'!CD78="O",'FIN1-SOURCE'!CM78="O")),"",SUM('FIN1-SOURCE'!AG78,'FIN1-SOURCE'!AJ78,'FIN1-SOURCE'!AS78,'FIN1-SOURCE'!BT78,'FIN1-SOURCE'!CC78,'FIN1-SOURCE'!CL78))</f>
        <v/>
      </c>
      <c r="I2245" s="280" t="str">
        <f>IF(AND(OR(OR('FIN1-SOURCE'!AH78="O",'FIN1-SOURCE'!AK78="O",'FIN1-SOURCE'!AT78="O",'FIN1-SOURCE'!BU78="O",'FIN1-SOURCE'!CD78="O",'FIN1-SOURCE'!CM78="O"), AND('FIN1-SOURCE'!AH78="K",'FIN1-SOURCE'!AK78="K",'FIN1-SOURCE'!AT78="K",'FIN1-SOURCE'!BU78="K", 'FIN1-SOURCE'!CD78="K",'FIN1-SOURCE'!CM78="K")),SUM('FIN1-SOURCE'!AG78,'FIN1-SOURCE'!AJ78,'FIN1-SOURCE'!AS78,'FIN1-SOURCE'!BT78,'FIN1-SOURCE'!CC78,'FIN1-SOURCE'!CL78)=0,ISNUMBER('FIN1-SOURCE'!CO78)),"",IF(OR('FIN1-SOURCE'!AH78="O",'FIN1-SOURCE'!AK78="O",'FIN1-SOURCE'!AT78="O",'FIN1-SOURCE'!BU78="O",'FIN1-SOURCE'!CD78="O",'FIN1-SOURCE'!CM78="O"),"O",IF(AND('FIN1-SOURCE'!AH78='FIN1-SOURCE'!AK78,'FIN1-SOURCE'!AH78='FIN1-SOURCE'!AT78,'FIN1-SOURCE'!AH78='FIN1-SOURCE'!BU78,'FIN1-SOURCE'!AH78='FIN1-SOURCE'!CD78,'FIN1-SOURCE'!AH78='FIN1-SOURCE'!CM78,OR('FIN1-SOURCE'!AH78="K",'FIN1-SOURCE'!AH78="W",'FIN1-SOURCE'!AH78="M")),UPPER('FIN1-SOURCE'!AH78),"")))</f>
        <v/>
      </c>
      <c r="J2245" s="281" t="s">
        <v>711</v>
      </c>
      <c r="K2245" s="280" t="str">
        <f>IF(AND(ISBLANK('FIN1-SOURCE'!CO78),$L$2245&lt;&gt;"M"),"",'FIN1-SOURCE'!CO78)</f>
        <v/>
      </c>
      <c r="L2245" s="280" t="str">
        <f>IF(ISBLANK('FIN1-SOURCE'!CP78),"",'FIN1-SOURCE'!CP78)</f>
        <v/>
      </c>
      <c r="M2245" s="257" t="str">
        <f t="shared" si="36"/>
        <v>OK</v>
      </c>
      <c r="N2245" s="15"/>
    </row>
    <row r="2246" spans="1:14" ht="45" x14ac:dyDescent="0.25">
      <c r="A2246" s="257" t="s">
        <v>834</v>
      </c>
      <c r="B2246" s="257" t="s">
        <v>4897</v>
      </c>
      <c r="C2246" s="257" t="s">
        <v>688</v>
      </c>
      <c r="D2246" s="277" t="s">
        <v>4898</v>
      </c>
      <c r="E2246" s="278" t="s">
        <v>711</v>
      </c>
      <c r="F2246" s="279" t="s">
        <v>688</v>
      </c>
      <c r="G2246" s="277" t="s">
        <v>4899</v>
      </c>
      <c r="H2246" s="280" t="str">
        <f>IF(OR(AND('FIN1-SOURCE'!CO40="",'FIN1-SOURCE'!CP40=""),AND('FIN1-SOURCE'!CO53="",'FIN1-SOURCE'!CP53=""),AND('FIN1-SOURCE'!CO65="",'FIN1-SOURCE'!CP65=""),AND('FIN1-SOURCE'!CP40="K",'FIN1-SOURCE'!CP53="K",'FIN1-SOURCE'!CP65="K"),OR('FIN1-SOURCE'!CP40="O",'FIN1-SOURCE'!CP53="O",'FIN1-SOURCE'!CP65="O")),"",SUM('FIN1-SOURCE'!CO40,'FIN1-SOURCE'!CO53,'FIN1-SOURCE'!CO65))</f>
        <v/>
      </c>
      <c r="I2246" s="280" t="str">
        <f>IF(AND(OR(AND('FIN1-SOURCE'!CP40="O",'FIN1-SOURCE'!CP53="O",'FIN1-SOURCE'!CP65="O"),AND('FIN1-SOURCE'!CP40="K",'FIN1-SOURCE'!CP53="K",'FIN1-SOURCE'!CP65="K")),SUM('FIN1-SOURCE'!CO40,'FIN1-SOURCE'!CO53,'FIN1-SOURCE'!CO65)=0,ISNUMBER('FIN1-SOURCE'!CO79)),"",IF(OR('FIN1-SOURCE'!CP40="O",'FIN1-SOURCE'!CP53="O",'FIN1-SOURCE'!CP65="O"),"O",IF(AND('FIN1-SOURCE'!CP40='FIN1-SOURCE'!CP53,'FIN1-SOURCE'!CP53='FIN1-SOURCE'!CP65,OR('FIN1-SOURCE'!CP40="K",'FIN1-SOURCE'!CP40="W",'FIN1-SOURCE'!CP40="M")), UPPER('FIN1-SOURCE'!CP40),"")))</f>
        <v/>
      </c>
      <c r="J2246" s="281" t="s">
        <v>711</v>
      </c>
      <c r="K2246" s="280" t="str">
        <f>IF(AND(ISBLANK('FIN1-SOURCE'!CO79),$L$2246&lt;&gt;"M"),"",'FIN1-SOURCE'!CO79)</f>
        <v/>
      </c>
      <c r="L2246" s="280" t="str">
        <f>IF(ISBLANK('FIN1-SOURCE'!CP79),"",'FIN1-SOURCE'!CP79)</f>
        <v/>
      </c>
      <c r="M2246" s="257" t="str">
        <f t="shared" si="36"/>
        <v>OK</v>
      </c>
      <c r="N2246" s="15"/>
    </row>
    <row r="2247" spans="1:14" ht="78.75" x14ac:dyDescent="0.25">
      <c r="A2247" s="257" t="s">
        <v>834</v>
      </c>
      <c r="B2247" s="257" t="s">
        <v>8629</v>
      </c>
      <c r="C2247" s="257" t="s">
        <v>688</v>
      </c>
      <c r="D2247" s="277" t="s">
        <v>8630</v>
      </c>
      <c r="E2247" s="278" t="s">
        <v>711</v>
      </c>
      <c r="F2247" s="279" t="s">
        <v>688</v>
      </c>
      <c r="G2247" s="277" t="s">
        <v>6821</v>
      </c>
      <c r="H2247" s="280" t="str">
        <f>IF(OR(EXACT('FIN1-SOURCE'!AG80,'FIN1-SOURCE'!AH80),EXACT('FIN1-SOURCE'!AJ80,'FIN1-SOURCE'!AK80),EXACT('FIN1-SOURCE'!AS80,'FIN1-SOURCE'!AT80),EXACT('FIN1-SOURCE'!BT80,'FIN1-SOURCE'!BU80),EXACT('FIN1-SOURCE'!CC80,'FIN1-SOURCE'!CD80), EXACT('FIN1-SOURCE'!CL80,'FIN1-SOURCE'!CM80),AND('FIN1-SOURCE'!AH80="K",'FIN1-SOURCE'!AK80="K",'FIN1-SOURCE'!AT80="K",'FIN1-SOURCE'!BU80="K", 'FIN1-SOURCE'!CD80="K",'FIN1-SOURCE'!CM80="K"),OR('FIN1-SOURCE'!AH80="O",'FIN1-SOURCE'!AK80="O",'FIN1-SOURCE'!AT80="O",'FIN1-SOURCE'!BU80="O", 'FIN1-SOURCE'!CD80="O",'FIN1-SOURCE'!CM80="O")),"",SUM('FIN1-SOURCE'!AG80,'FIN1-SOURCE'!AJ80,'FIN1-SOURCE'!AS80,'FIN1-SOURCE'!BT80,'FIN1-SOURCE'!CC80,'FIN1-SOURCE'!CL80))</f>
        <v/>
      </c>
      <c r="I2247" s="280" t="str">
        <f>IF(AND(OR(OR('FIN1-SOURCE'!AH80="O",'FIN1-SOURCE'!AK80="O",'FIN1-SOURCE'!AT80="O",'FIN1-SOURCE'!BU80="O",'FIN1-SOURCE'!CD80="O",'FIN1-SOURCE'!CM80="O"), AND('FIN1-SOURCE'!AH80="K",'FIN1-SOURCE'!AK80="K",'FIN1-SOURCE'!AT80="K",'FIN1-SOURCE'!BU80="K", 'FIN1-SOURCE'!CD80="K",'FIN1-SOURCE'!CM80="K")),SUM('FIN1-SOURCE'!AG80,'FIN1-SOURCE'!AJ80,'FIN1-SOURCE'!AS80,'FIN1-SOURCE'!BT80,'FIN1-SOURCE'!CC80,'FIN1-SOURCE'!CL80)=0,ISNUMBER('FIN1-SOURCE'!CO80)),"",IF(OR('FIN1-SOURCE'!AH80="O",'FIN1-SOURCE'!AK80="O",'FIN1-SOURCE'!AT80="O",'FIN1-SOURCE'!BU80="O",'FIN1-SOURCE'!CD80="O",'FIN1-SOURCE'!CM80="O"),"O",IF(AND('FIN1-SOURCE'!AH80='FIN1-SOURCE'!AK80,'FIN1-SOURCE'!AH80='FIN1-SOURCE'!AT80,'FIN1-SOURCE'!AH80='FIN1-SOURCE'!BU80,'FIN1-SOURCE'!AH80='FIN1-SOURCE'!CD80,'FIN1-SOURCE'!AH80='FIN1-SOURCE'!CM80,OR('FIN1-SOURCE'!AH80="K",'FIN1-SOURCE'!AH80="W",'FIN1-SOURCE'!AH80="M")),UPPER('FIN1-SOURCE'!AH80),"")))</f>
        <v/>
      </c>
      <c r="J2247" s="281" t="s">
        <v>711</v>
      </c>
      <c r="K2247" s="280" t="str">
        <f>IF(AND(ISBLANK('FIN1-SOURCE'!CO80),$L$2247&lt;&gt;"M"),"",'FIN1-SOURCE'!CO80)</f>
        <v/>
      </c>
      <c r="L2247" s="280" t="str">
        <f>IF(ISBLANK('FIN1-SOURCE'!CP80),"",'FIN1-SOURCE'!CP80)</f>
        <v/>
      </c>
      <c r="M2247" s="257" t="str">
        <f t="shared" si="36"/>
        <v>OK</v>
      </c>
      <c r="N2247" s="15"/>
    </row>
    <row r="2248" spans="1:14" ht="45" x14ac:dyDescent="0.25">
      <c r="A2248" s="257" t="s">
        <v>834</v>
      </c>
      <c r="B2248" s="257" t="s">
        <v>4900</v>
      </c>
      <c r="C2248" s="257" t="s">
        <v>688</v>
      </c>
      <c r="D2248" s="277" t="s">
        <v>4901</v>
      </c>
      <c r="E2248" s="278" t="s">
        <v>711</v>
      </c>
      <c r="F2248" s="279" t="s">
        <v>688</v>
      </c>
      <c r="G2248" s="277" t="s">
        <v>4902</v>
      </c>
      <c r="H2248" s="280" t="str">
        <f>IF(OR(AND('FIN1-SOURCE'!CO41="",'FIN1-SOURCE'!CP41=""),AND('FIN1-SOURCE'!CO54="",'FIN1-SOURCE'!CP54=""),AND('FIN1-SOURCE'!CO66="",'FIN1-SOURCE'!CP66=""),AND('FIN1-SOURCE'!CP41="K",'FIN1-SOURCE'!CP54="K",'FIN1-SOURCE'!CP66="K"),OR('FIN1-SOURCE'!CP41="O",'FIN1-SOURCE'!CP54="O",'FIN1-SOURCE'!CP66="O")),"",SUM('FIN1-SOURCE'!CO41,'FIN1-SOURCE'!CO54,'FIN1-SOURCE'!CO66))</f>
        <v/>
      </c>
      <c r="I2248" s="280" t="str">
        <f>IF(AND(OR(AND('FIN1-SOURCE'!CP41="O",'FIN1-SOURCE'!CP54="O",'FIN1-SOURCE'!CP66="O"),AND('FIN1-SOURCE'!CP41="K",'FIN1-SOURCE'!CP54="K",'FIN1-SOURCE'!CP66="K")),SUM('FIN1-SOURCE'!CO41,'FIN1-SOURCE'!CO54,'FIN1-SOURCE'!CO66)=0,ISNUMBER('FIN1-SOURCE'!CO81)),"",IF(OR('FIN1-SOURCE'!CP41="O",'FIN1-SOURCE'!CP54="O",'FIN1-SOURCE'!CP66="O"),"O",IF(AND('FIN1-SOURCE'!CP41='FIN1-SOURCE'!CP54,'FIN1-SOURCE'!CP54='FIN1-SOURCE'!CP66,OR('FIN1-SOURCE'!CP41="K",'FIN1-SOURCE'!CP41="W",'FIN1-SOURCE'!CP41="M")), UPPER('FIN1-SOURCE'!CP41),"")))</f>
        <v/>
      </c>
      <c r="J2248" s="281" t="s">
        <v>711</v>
      </c>
      <c r="K2248" s="280" t="str">
        <f>IF(AND(ISBLANK('FIN1-SOURCE'!CO81),$L$2248&lt;&gt;"M"),"",'FIN1-SOURCE'!CO81)</f>
        <v/>
      </c>
      <c r="L2248" s="280" t="str">
        <f>IF(ISBLANK('FIN1-SOURCE'!CP81),"",'FIN1-SOURCE'!CP81)</f>
        <v/>
      </c>
      <c r="M2248" s="257" t="str">
        <f t="shared" si="36"/>
        <v>OK</v>
      </c>
      <c r="N2248" s="15"/>
    </row>
    <row r="2249" spans="1:14" ht="78.75" x14ac:dyDescent="0.25">
      <c r="A2249" s="257" t="s">
        <v>834</v>
      </c>
      <c r="B2249" s="257" t="s">
        <v>8631</v>
      </c>
      <c r="C2249" s="257" t="s">
        <v>688</v>
      </c>
      <c r="D2249" s="277" t="s">
        <v>8632</v>
      </c>
      <c r="E2249" s="278" t="s">
        <v>711</v>
      </c>
      <c r="F2249" s="279" t="s">
        <v>688</v>
      </c>
      <c r="G2249" s="277" t="s">
        <v>4904</v>
      </c>
      <c r="H2249" s="280" t="str">
        <f>IF(OR(EXACT('FIN1-SOURCE'!AG82,'FIN1-SOURCE'!AH82),EXACT('FIN1-SOURCE'!AJ82,'FIN1-SOURCE'!AK82),EXACT('FIN1-SOURCE'!AS82,'FIN1-SOURCE'!AT82),EXACT('FIN1-SOURCE'!BT82,'FIN1-SOURCE'!BU82),EXACT('FIN1-SOURCE'!CC82,'FIN1-SOURCE'!CD82), EXACT('FIN1-SOURCE'!CL82,'FIN1-SOURCE'!CM82),AND('FIN1-SOURCE'!AH82="K",'FIN1-SOURCE'!AK82="K",'FIN1-SOURCE'!AT82="K",'FIN1-SOURCE'!BU82="K", 'FIN1-SOURCE'!CD82="K",'FIN1-SOURCE'!CM82="K"),OR('FIN1-SOURCE'!AH82="O",'FIN1-SOURCE'!AK82="O",'FIN1-SOURCE'!AT82="O",'FIN1-SOURCE'!BU82="O", 'FIN1-SOURCE'!CD82="O",'FIN1-SOURCE'!CM82="O")),"",SUM('FIN1-SOURCE'!AG82,'FIN1-SOURCE'!AJ82,'FIN1-SOURCE'!AS82,'FIN1-SOURCE'!BT82,'FIN1-SOURCE'!CC82,'FIN1-SOURCE'!CL82))</f>
        <v/>
      </c>
      <c r="I2249" s="280" t="str">
        <f>IF(AND(OR(OR('FIN1-SOURCE'!AH82="O",'FIN1-SOURCE'!AK82="O",'FIN1-SOURCE'!AT82="O",'FIN1-SOURCE'!BU82="O",'FIN1-SOURCE'!CD82="O",'FIN1-SOURCE'!CM82="O"), AND('FIN1-SOURCE'!AH82="K",'FIN1-SOURCE'!AK82="K",'FIN1-SOURCE'!AT82="K",'FIN1-SOURCE'!BU82="K", 'FIN1-SOURCE'!CD82="K",'FIN1-SOURCE'!CM82="K")),SUM('FIN1-SOURCE'!AG82,'FIN1-SOURCE'!AJ82,'FIN1-SOURCE'!AS82,'FIN1-SOURCE'!BT82,'FIN1-SOURCE'!CC82,'FIN1-SOURCE'!CL82)=0,ISNUMBER('FIN1-SOURCE'!CO82)),"",IF(OR('FIN1-SOURCE'!AH82="O",'FIN1-SOURCE'!AK82="O",'FIN1-SOURCE'!AT82="O",'FIN1-SOURCE'!BU82="O",'FIN1-SOURCE'!CD82="O",'FIN1-SOURCE'!CM82="O"),"O",IF(AND('FIN1-SOURCE'!AH82='FIN1-SOURCE'!AK82,'FIN1-SOURCE'!AH82='FIN1-SOURCE'!AT82,'FIN1-SOURCE'!AH82='FIN1-SOURCE'!BU82,'FIN1-SOURCE'!AH82='FIN1-SOURCE'!CD82,'FIN1-SOURCE'!AH82='FIN1-SOURCE'!CM82,OR('FIN1-SOURCE'!AH82="K",'FIN1-SOURCE'!AH82="W",'FIN1-SOURCE'!AH82="M")),UPPER('FIN1-SOURCE'!AH82),"")))</f>
        <v/>
      </c>
      <c r="J2249" s="281" t="s">
        <v>711</v>
      </c>
      <c r="K2249" s="280" t="str">
        <f>IF(AND(ISBLANK('FIN1-SOURCE'!CO82),$L$2249&lt;&gt;"M"),"",'FIN1-SOURCE'!CO82)</f>
        <v/>
      </c>
      <c r="L2249" s="280" t="str">
        <f>IF(ISBLANK('FIN1-SOURCE'!CP82),"",'FIN1-SOURCE'!CP82)</f>
        <v/>
      </c>
      <c r="M2249" s="257" t="str">
        <f t="shared" si="36"/>
        <v>OK</v>
      </c>
      <c r="N2249" s="15"/>
    </row>
    <row r="2250" spans="1:14" ht="45" x14ac:dyDescent="0.25">
      <c r="A2250" s="257" t="s">
        <v>834</v>
      </c>
      <c r="B2250" s="257" t="s">
        <v>8633</v>
      </c>
      <c r="C2250" s="257" t="s">
        <v>688</v>
      </c>
      <c r="D2250" s="277" t="s">
        <v>4903</v>
      </c>
      <c r="E2250" s="278" t="s">
        <v>711</v>
      </c>
      <c r="F2250" s="279" t="s">
        <v>688</v>
      </c>
      <c r="G2250" s="277" t="s">
        <v>4906</v>
      </c>
      <c r="H2250" s="280" t="str">
        <f>IF(OR(AND('FIN1-SOURCE'!CO42="",'FIN1-SOURCE'!CP42=""),AND('FIN1-SOURCE'!CO55="",'FIN1-SOURCE'!CP55=""),AND('FIN1-SOURCE'!CO67="",'FIN1-SOURCE'!CP67=""),AND('FIN1-SOURCE'!CP42="K",'FIN1-SOURCE'!CP55="K",'FIN1-SOURCE'!CP67="K"),OR('FIN1-SOURCE'!CP42="O",'FIN1-SOURCE'!CP55="O",'FIN1-SOURCE'!CP67="O")),"",SUM('FIN1-SOURCE'!CO42,'FIN1-SOURCE'!CO55,'FIN1-SOURCE'!CO67))</f>
        <v/>
      </c>
      <c r="I2250" s="280" t="str">
        <f>IF(AND(OR(AND('FIN1-SOURCE'!CP42="O",'FIN1-SOURCE'!CP55="O",'FIN1-SOURCE'!CP67="O"),AND('FIN1-SOURCE'!CP42="K",'FIN1-SOURCE'!CP55="K",'FIN1-SOURCE'!CP67="K")),SUM('FIN1-SOURCE'!CO42,'FIN1-SOURCE'!CO55,'FIN1-SOURCE'!CO67)=0,ISNUMBER('FIN1-SOURCE'!CO83)),"",IF(OR('FIN1-SOURCE'!CP42="O",'FIN1-SOURCE'!CP55="O",'FIN1-SOURCE'!CP67="O"),"O",IF(AND('FIN1-SOURCE'!CP42='FIN1-SOURCE'!CP55,'FIN1-SOURCE'!CP55='FIN1-SOURCE'!CP67,OR('FIN1-SOURCE'!CP42="K",'FIN1-SOURCE'!CP42="W",'FIN1-SOURCE'!CP42="M")), UPPER('FIN1-SOURCE'!CP42),"")))</f>
        <v/>
      </c>
      <c r="J2250" s="281" t="s">
        <v>711</v>
      </c>
      <c r="K2250" s="280" t="str">
        <f>IF(AND(ISBLANK('FIN1-SOURCE'!CO83),$L$2250&lt;&gt;"M"),"",'FIN1-SOURCE'!CO83)</f>
        <v/>
      </c>
      <c r="L2250" s="280" t="str">
        <f>IF(ISBLANK('FIN1-SOURCE'!CP83),"",'FIN1-SOURCE'!CP83)</f>
        <v/>
      </c>
      <c r="M2250" s="257" t="str">
        <f t="shared" si="36"/>
        <v>OK</v>
      </c>
      <c r="N2250" s="15"/>
    </row>
    <row r="2251" spans="1:14" ht="45" x14ac:dyDescent="0.25">
      <c r="A2251" s="257" t="s">
        <v>834</v>
      </c>
      <c r="B2251" s="257" t="s">
        <v>8634</v>
      </c>
      <c r="C2251" s="257" t="s">
        <v>688</v>
      </c>
      <c r="D2251" s="277" t="s">
        <v>4905</v>
      </c>
      <c r="E2251" s="278" t="s">
        <v>711</v>
      </c>
      <c r="F2251" s="279" t="s">
        <v>688</v>
      </c>
      <c r="G2251" s="277" t="s">
        <v>4908</v>
      </c>
      <c r="H2251" s="280" t="str">
        <f>IF(OR(AND('FIN1-SOURCE'!CO43="",'FIN1-SOURCE'!CP43=""),AND('FIN1-SOURCE'!CO56="",'FIN1-SOURCE'!CP56=""),AND('FIN1-SOURCE'!CO68="",'FIN1-SOURCE'!CP68=""),AND('FIN1-SOURCE'!CP43="K",'FIN1-SOURCE'!CP56="K",'FIN1-SOURCE'!CP68="K"),OR('FIN1-SOURCE'!CP43="O",'FIN1-SOURCE'!CP56="O",'FIN1-SOURCE'!CP68="O")),"",SUM('FIN1-SOURCE'!CO43,'FIN1-SOURCE'!CO56,'FIN1-SOURCE'!CO68))</f>
        <v/>
      </c>
      <c r="I2251" s="280" t="str">
        <f>IF(AND(OR(AND('FIN1-SOURCE'!CP43="O",'FIN1-SOURCE'!CP56="O",'FIN1-SOURCE'!CP68="O"),AND('FIN1-SOURCE'!CP43="K",'FIN1-SOURCE'!CP56="K",'FIN1-SOURCE'!CP68="K")),SUM('FIN1-SOURCE'!CO43,'FIN1-SOURCE'!CO56,'FIN1-SOURCE'!CO68)=0,ISNUMBER('FIN1-SOURCE'!CO84)),"",IF(OR('FIN1-SOURCE'!CP43="O",'FIN1-SOURCE'!CP56="O",'FIN1-SOURCE'!CP68="O"),"O",IF(AND('FIN1-SOURCE'!CP43='FIN1-SOURCE'!CP56,'FIN1-SOURCE'!CP56='FIN1-SOURCE'!CP68,OR('FIN1-SOURCE'!CP43="K",'FIN1-SOURCE'!CP43="W",'FIN1-SOURCE'!CP43="M")), UPPER('FIN1-SOURCE'!CP43),"")))</f>
        <v/>
      </c>
      <c r="J2251" s="281" t="s">
        <v>711</v>
      </c>
      <c r="K2251" s="280" t="str">
        <f>IF(AND(ISBLANK('FIN1-SOURCE'!CO84),$L$2251&lt;&gt;"M"),"",'FIN1-SOURCE'!CO84)</f>
        <v/>
      </c>
      <c r="L2251" s="280" t="str">
        <f>IF(ISBLANK('FIN1-SOURCE'!CP84),"",'FIN1-SOURCE'!CP84)</f>
        <v/>
      </c>
      <c r="M2251" s="257" t="str">
        <f t="shared" si="36"/>
        <v>OK</v>
      </c>
      <c r="N2251" s="15"/>
    </row>
    <row r="2252" spans="1:14" ht="45" x14ac:dyDescent="0.25">
      <c r="A2252" s="257" t="s">
        <v>834</v>
      </c>
      <c r="B2252" s="257" t="s">
        <v>8635</v>
      </c>
      <c r="C2252" s="257" t="s">
        <v>688</v>
      </c>
      <c r="D2252" s="277" t="s">
        <v>4907</v>
      </c>
      <c r="E2252" s="278" t="s">
        <v>711</v>
      </c>
      <c r="F2252" s="279" t="s">
        <v>688</v>
      </c>
      <c r="G2252" s="277" t="s">
        <v>4909</v>
      </c>
      <c r="H2252" s="280" t="str">
        <f>IF(OR(AND('FIN1-SOURCE'!CO44="",'FIN1-SOURCE'!CP44=""),AND('FIN1-SOURCE'!CO57="",'FIN1-SOURCE'!CP57=""),AND('FIN1-SOURCE'!CO69="",'FIN1-SOURCE'!CP69=""),AND('FIN1-SOURCE'!CP44="K",'FIN1-SOURCE'!CP57="K",'FIN1-SOURCE'!CP69="K"),OR('FIN1-SOURCE'!CP44="O",'FIN1-SOURCE'!CP57="O",'FIN1-SOURCE'!CP69="O")),"",SUM('FIN1-SOURCE'!CO44,'FIN1-SOURCE'!CO57,'FIN1-SOURCE'!CO69))</f>
        <v/>
      </c>
      <c r="I2252" s="280" t="str">
        <f>IF(AND(OR(AND('FIN1-SOURCE'!CP44="O",'FIN1-SOURCE'!CP57="O",'FIN1-SOURCE'!CP69="O"),AND('FIN1-SOURCE'!CP44="K",'FIN1-SOURCE'!CP57="K",'FIN1-SOURCE'!CP69="K")),SUM('FIN1-SOURCE'!CO44,'FIN1-SOURCE'!CO57,'FIN1-SOURCE'!CO69)=0,ISNUMBER('FIN1-SOURCE'!CO85)),"",IF(OR('FIN1-SOURCE'!CP44="O",'FIN1-SOURCE'!CP57="O",'FIN1-SOURCE'!CP69="O"),"O",IF(AND('FIN1-SOURCE'!CP44='FIN1-SOURCE'!CP57,'FIN1-SOURCE'!CP57='FIN1-SOURCE'!CP69,OR('FIN1-SOURCE'!CP44="K",'FIN1-SOURCE'!CP44="W",'FIN1-SOURCE'!CP44="M")), UPPER('FIN1-SOURCE'!CP44),"")))</f>
        <v/>
      </c>
      <c r="J2252" s="281" t="s">
        <v>711</v>
      </c>
      <c r="K2252" s="280" t="str">
        <f>IF(AND(ISBLANK('FIN1-SOURCE'!CO85),$L$2252&lt;&gt;"M"),"",'FIN1-SOURCE'!CO85)</f>
        <v/>
      </c>
      <c r="L2252" s="280" t="str">
        <f>IF(ISBLANK('FIN1-SOURCE'!CP85),"",'FIN1-SOURCE'!CP85)</f>
        <v/>
      </c>
      <c r="M2252" s="257" t="str">
        <f t="shared" si="36"/>
        <v>OK</v>
      </c>
      <c r="N2252" s="15"/>
    </row>
    <row r="2253" spans="1:14" ht="33.75" x14ac:dyDescent="0.25">
      <c r="A2253" s="257" t="s">
        <v>834</v>
      </c>
      <c r="B2253" s="257" t="s">
        <v>8636</v>
      </c>
      <c r="C2253" s="257" t="s">
        <v>688</v>
      </c>
      <c r="D2253" s="277" t="s">
        <v>8637</v>
      </c>
      <c r="E2253" s="278" t="s">
        <v>711</v>
      </c>
      <c r="F2253" s="279" t="s">
        <v>688</v>
      </c>
      <c r="G2253" s="277" t="s">
        <v>4910</v>
      </c>
      <c r="H2253" s="280" t="str">
        <f>IF(OR(AND('FIN1-SOURCE'!CO75="",'FIN1-SOURCE'!CP75=""),AND('FIN1-SOURCE'!CO85="",'FIN1-SOURCE'!CP85=""),AND('FIN1-SOURCE'!CP75="K",'FIN1-SOURCE'!CP85="K"),OR('FIN1-SOURCE'!CP75="O",'FIN1-SOURCE'!CP85="O")),"",SUM('FIN1-SOURCE'!CO75,'FIN1-SOURCE'!CO85))</f>
        <v/>
      </c>
      <c r="I2253" s="280" t="str">
        <f>IF(AND(OR(AND('FIN1-SOURCE'!CP75="O",'FIN1-SOURCE'!CP85="O"),AND('FIN1-SOURCE'!CP75="K",'FIN1-SOURCE'!CP85="K")),SUM('FIN1-SOURCE'!CO75,'FIN1-SOURCE'!CO85)=0,ISNUMBER('FIN1-SOURCE'!CO86)),"",IF(OR('FIN1-SOURCE'!CP75="O",'FIN1-SOURCE'!CP85="O"),"O",IF(AND('FIN1-SOURCE'!CP75='FIN1-SOURCE'!CP85,OR('FIN1-SOURCE'!CP75="K",'FIN1-SOURCE'!CP75="W",'FIN1-SOURCE'!CP75="M")), UPPER('FIN1-SOURCE'!CP75),"")))</f>
        <v/>
      </c>
      <c r="J2253" s="281" t="s">
        <v>711</v>
      </c>
      <c r="K2253" s="280" t="str">
        <f>IF(AND(ISBLANK('FIN1-SOURCE'!CO86),$L$2253&lt;&gt;"M"),"",'FIN1-SOURCE'!CO86)</f>
        <v/>
      </c>
      <c r="L2253" s="280" t="str">
        <f>IF(ISBLANK('FIN1-SOURCE'!CP86),"",'FIN1-SOURCE'!CP86)</f>
        <v/>
      </c>
      <c r="M2253" s="257" t="str">
        <f t="shared" si="36"/>
        <v>OK</v>
      </c>
      <c r="N2253" s="15"/>
    </row>
    <row r="2254" spans="1:14" ht="78.75" x14ac:dyDescent="0.25">
      <c r="A2254" s="257" t="s">
        <v>834</v>
      </c>
      <c r="B2254" s="257" t="s">
        <v>4911</v>
      </c>
      <c r="C2254" s="257" t="s">
        <v>688</v>
      </c>
      <c r="D2254" s="277" t="s">
        <v>4912</v>
      </c>
      <c r="E2254" s="278" t="s">
        <v>711</v>
      </c>
      <c r="F2254" s="279" t="s">
        <v>688</v>
      </c>
      <c r="G2254" s="277" t="s">
        <v>4913</v>
      </c>
      <c r="H2254" s="280" t="str">
        <f>IF(OR(EXACT('FIN1-SOURCE'!AG87,'FIN1-SOURCE'!AH87),EXACT('FIN1-SOURCE'!AJ87,'FIN1-SOURCE'!AK87),EXACT('FIN1-SOURCE'!AS87,'FIN1-SOURCE'!AT87),EXACT('FIN1-SOURCE'!BT87,'FIN1-SOURCE'!BU87),EXACT('FIN1-SOURCE'!CC87,'FIN1-SOURCE'!CD87), EXACT('FIN1-SOURCE'!CL87,'FIN1-SOURCE'!CM87),AND('FIN1-SOURCE'!AH87="K",'FIN1-SOURCE'!AK87="K",'FIN1-SOURCE'!AT87="K",'FIN1-SOURCE'!BU87="K", 'FIN1-SOURCE'!CD87="K",'FIN1-SOURCE'!CM87="K"),OR('FIN1-SOURCE'!AH87="O",'FIN1-SOURCE'!AK87="O",'FIN1-SOURCE'!AT87="O",'FIN1-SOURCE'!BU87="O", 'FIN1-SOURCE'!CD87="O",'FIN1-SOURCE'!CM87="O")),"",SUM('FIN1-SOURCE'!AG87,'FIN1-SOURCE'!AJ87,'FIN1-SOURCE'!AS87,'FIN1-SOURCE'!BT87,'FIN1-SOURCE'!CC87,'FIN1-SOURCE'!CL87))</f>
        <v/>
      </c>
      <c r="I2254" s="280" t="str">
        <f>IF(AND(OR(OR('FIN1-SOURCE'!AH87="O",'FIN1-SOURCE'!AK87="O",'FIN1-SOURCE'!AT87="O",'FIN1-SOURCE'!BU87="O",'FIN1-SOURCE'!CD87="O",'FIN1-SOURCE'!CM87="O"), AND('FIN1-SOURCE'!AH87="K",'FIN1-SOURCE'!AK87="K",'FIN1-SOURCE'!AT87="K",'FIN1-SOURCE'!BU87="K", 'FIN1-SOURCE'!CD87="K",'FIN1-SOURCE'!CM87="K")),SUM('FIN1-SOURCE'!AG87,'FIN1-SOURCE'!AJ87,'FIN1-SOURCE'!AS87,'FIN1-SOURCE'!BT87,'FIN1-SOURCE'!CC87,'FIN1-SOURCE'!CL87)=0,ISNUMBER('FIN1-SOURCE'!CO87)),"",IF(OR('FIN1-SOURCE'!AH87="O",'FIN1-SOURCE'!AK87="O",'FIN1-SOURCE'!AT87="O",'FIN1-SOURCE'!BU87="O",'FIN1-SOURCE'!CD87="O",'FIN1-SOURCE'!CM87="O"),"O",IF(AND('FIN1-SOURCE'!AH87='FIN1-SOURCE'!AK87,'FIN1-SOURCE'!AH87='FIN1-SOURCE'!AT87,'FIN1-SOURCE'!AH87='FIN1-SOURCE'!BU87,'FIN1-SOURCE'!AH87='FIN1-SOURCE'!CD87,'FIN1-SOURCE'!AH87='FIN1-SOURCE'!CM87,OR('FIN1-SOURCE'!AH87="K",'FIN1-SOURCE'!AH87="W",'FIN1-SOURCE'!AH87="M")),UPPER('FIN1-SOURCE'!AH87),"")))</f>
        <v/>
      </c>
      <c r="J2254" s="281" t="s">
        <v>711</v>
      </c>
      <c r="K2254" s="280" t="str">
        <f>IF(AND(ISBLANK('FIN1-SOURCE'!CO87),$L$2254&lt;&gt;"M"),"",'FIN1-SOURCE'!CO87)</f>
        <v/>
      </c>
      <c r="L2254" s="280" t="str">
        <f>IF(ISBLANK('FIN1-SOURCE'!CP87),"",'FIN1-SOURCE'!CP87)</f>
        <v/>
      </c>
      <c r="M2254" s="257" t="str">
        <f t="shared" si="36"/>
        <v>OK</v>
      </c>
      <c r="N2254" s="15"/>
    </row>
    <row r="2255" spans="1:14" ht="78.75" x14ac:dyDescent="0.25">
      <c r="A2255" s="257" t="s">
        <v>834</v>
      </c>
      <c r="B2255" s="257" t="s">
        <v>4914</v>
      </c>
      <c r="C2255" s="257" t="s">
        <v>688</v>
      </c>
      <c r="D2255" s="277" t="s">
        <v>4915</v>
      </c>
      <c r="E2255" s="278" t="s">
        <v>711</v>
      </c>
      <c r="F2255" s="279" t="s">
        <v>688</v>
      </c>
      <c r="G2255" s="277" t="s">
        <v>4916</v>
      </c>
      <c r="H2255" s="280" t="str">
        <f>IF(OR(EXACT('FIN1-SOURCE'!AG88,'FIN1-SOURCE'!AH88),EXACT('FIN1-SOURCE'!AJ88,'FIN1-SOURCE'!AK88),EXACT('FIN1-SOURCE'!AS88,'FIN1-SOURCE'!AT88),EXACT('FIN1-SOURCE'!BT88,'FIN1-SOURCE'!BU88),EXACT('FIN1-SOURCE'!CC88,'FIN1-SOURCE'!CD88), EXACT('FIN1-SOURCE'!CL88,'FIN1-SOURCE'!CM88),AND('FIN1-SOURCE'!AH88="K",'FIN1-SOURCE'!AK88="K",'FIN1-SOURCE'!AT88="K",'FIN1-SOURCE'!BU88="K", 'FIN1-SOURCE'!CD88="K",'FIN1-SOURCE'!CM88="K"),OR('FIN1-SOURCE'!AH88="O",'FIN1-SOURCE'!AK88="O",'FIN1-SOURCE'!AT88="O",'FIN1-SOURCE'!BU88="O", 'FIN1-SOURCE'!CD88="O",'FIN1-SOURCE'!CM88="O")),"",SUM('FIN1-SOURCE'!AG88,'FIN1-SOURCE'!AJ88,'FIN1-SOURCE'!AS88,'FIN1-SOURCE'!BT88,'FIN1-SOURCE'!CC88,'FIN1-SOURCE'!CL88))</f>
        <v/>
      </c>
      <c r="I2255" s="280" t="str">
        <f>IF(AND(OR(OR('FIN1-SOURCE'!AH88="O",'FIN1-SOURCE'!AK88="O",'FIN1-SOURCE'!AT88="O",'FIN1-SOURCE'!BU88="O",'FIN1-SOURCE'!CD88="O",'FIN1-SOURCE'!CM88="O"), AND('FIN1-SOURCE'!AH88="K",'FIN1-SOURCE'!AK88="K",'FIN1-SOURCE'!AT88="K",'FIN1-SOURCE'!BU88="K", 'FIN1-SOURCE'!CD88="K",'FIN1-SOURCE'!CM88="K")),SUM('FIN1-SOURCE'!AG88,'FIN1-SOURCE'!AJ88,'FIN1-SOURCE'!AS88,'FIN1-SOURCE'!BT88,'FIN1-SOURCE'!CC88,'FIN1-SOURCE'!CL88)=0,ISNUMBER('FIN1-SOURCE'!CO88)),"",IF(OR('FIN1-SOURCE'!AH88="O",'FIN1-SOURCE'!AK88="O",'FIN1-SOURCE'!AT88="O",'FIN1-SOURCE'!BU88="O",'FIN1-SOURCE'!CD88="O",'FIN1-SOURCE'!CM88="O"),"O",IF(AND('FIN1-SOURCE'!AH88='FIN1-SOURCE'!AK88,'FIN1-SOURCE'!AH88='FIN1-SOURCE'!AT88,'FIN1-SOURCE'!AH88='FIN1-SOURCE'!BU88,'FIN1-SOURCE'!AH88='FIN1-SOURCE'!CD88,'FIN1-SOURCE'!AH88='FIN1-SOURCE'!CM88,OR('FIN1-SOURCE'!AH88="K",'FIN1-SOURCE'!AH88="W",'FIN1-SOURCE'!AH88="M")),UPPER('FIN1-SOURCE'!AH88),"")))</f>
        <v/>
      </c>
      <c r="J2255" s="281" t="s">
        <v>711</v>
      </c>
      <c r="K2255" s="280" t="str">
        <f>IF(AND(ISBLANK('FIN1-SOURCE'!CO88),$L$2255&lt;&gt;"M"),"",'FIN1-SOURCE'!CO88)</f>
        <v/>
      </c>
      <c r="L2255" s="280" t="str">
        <f>IF(ISBLANK('FIN1-SOURCE'!CP88),"",'FIN1-SOURCE'!CP88)</f>
        <v/>
      </c>
      <c r="M2255" s="257" t="str">
        <f t="shared" si="36"/>
        <v>OK</v>
      </c>
      <c r="N2255" s="15"/>
    </row>
    <row r="2256" spans="1:14" ht="78.75" x14ac:dyDescent="0.25">
      <c r="A2256" s="257" t="s">
        <v>834</v>
      </c>
      <c r="B2256" s="257" t="s">
        <v>8638</v>
      </c>
      <c r="C2256" s="257" t="s">
        <v>688</v>
      </c>
      <c r="D2256" s="277" t="s">
        <v>8639</v>
      </c>
      <c r="E2256" s="278" t="s">
        <v>711</v>
      </c>
      <c r="F2256" s="279" t="s">
        <v>688</v>
      </c>
      <c r="G2256" s="277" t="s">
        <v>4917</v>
      </c>
      <c r="H2256" s="280" t="str">
        <f>IF(OR(EXACT('FIN1-SOURCE'!AG89,'FIN1-SOURCE'!AH89),EXACT('FIN1-SOURCE'!AJ89,'FIN1-SOURCE'!AK89),EXACT('FIN1-SOURCE'!AS89,'FIN1-SOURCE'!AT89),EXACT('FIN1-SOURCE'!BT89,'FIN1-SOURCE'!BU89),EXACT('FIN1-SOURCE'!CC89,'FIN1-SOURCE'!CD89), EXACT('FIN1-SOURCE'!CL89,'FIN1-SOURCE'!CM89),AND('FIN1-SOURCE'!AH89="K",'FIN1-SOURCE'!AK89="K",'FIN1-SOURCE'!AT89="K",'FIN1-SOURCE'!BU89="K", 'FIN1-SOURCE'!CD89="K",'FIN1-SOURCE'!CM89="K"),OR('FIN1-SOURCE'!AH89="O",'FIN1-SOURCE'!AK89="O",'FIN1-SOURCE'!AT89="O",'FIN1-SOURCE'!BU89="O", 'FIN1-SOURCE'!CD89="O",'FIN1-SOURCE'!CM89="O")),"",SUM('FIN1-SOURCE'!AG89,'FIN1-SOURCE'!AJ89,'FIN1-SOURCE'!AS89,'FIN1-SOURCE'!BT89,'FIN1-SOURCE'!CC89,'FIN1-SOURCE'!CL89))</f>
        <v/>
      </c>
      <c r="I2256" s="280" t="str">
        <f>IF(AND(OR(OR('FIN1-SOURCE'!AH89="O",'FIN1-SOURCE'!AK89="O",'FIN1-SOURCE'!AT89="O",'FIN1-SOURCE'!BU89="O",'FIN1-SOURCE'!CD89="O",'FIN1-SOURCE'!CM89="O"), AND('FIN1-SOURCE'!AH89="K",'FIN1-SOURCE'!AK89="K",'FIN1-SOURCE'!AT89="K",'FIN1-SOURCE'!BU89="K", 'FIN1-SOURCE'!CD89="K",'FIN1-SOURCE'!CM89="K")),SUM('FIN1-SOURCE'!AG89,'FIN1-SOURCE'!AJ89,'FIN1-SOURCE'!AS89,'FIN1-SOURCE'!BT89,'FIN1-SOURCE'!CC89,'FIN1-SOURCE'!CL89)=0,ISNUMBER('FIN1-SOURCE'!CO89)),"",IF(OR('FIN1-SOURCE'!AH89="O",'FIN1-SOURCE'!AK89="O",'FIN1-SOURCE'!AT89="O",'FIN1-SOURCE'!BU89="O",'FIN1-SOURCE'!CD89="O",'FIN1-SOURCE'!CM89="O"),"O",IF(AND('FIN1-SOURCE'!AH89='FIN1-SOURCE'!AK89,'FIN1-SOURCE'!AH89='FIN1-SOURCE'!AT89,'FIN1-SOURCE'!AH89='FIN1-SOURCE'!BU89,'FIN1-SOURCE'!AH89='FIN1-SOURCE'!CD89,'FIN1-SOURCE'!AH89='FIN1-SOURCE'!CM89,OR('FIN1-SOURCE'!AH89="K",'FIN1-SOURCE'!AH89="W",'FIN1-SOURCE'!AH89="M")),UPPER('FIN1-SOURCE'!AH89),"")))</f>
        <v/>
      </c>
      <c r="J2256" s="281" t="s">
        <v>711</v>
      </c>
      <c r="K2256" s="280" t="str">
        <f>IF(AND(ISBLANK('FIN1-SOURCE'!CO89),$L$2256&lt;&gt;"M"),"",'FIN1-SOURCE'!CO89)</f>
        <v/>
      </c>
      <c r="L2256" s="280" t="str">
        <f>IF(ISBLANK('FIN1-SOURCE'!CP89),"",'FIN1-SOURCE'!CP89)</f>
        <v/>
      </c>
      <c r="M2256" s="257" t="str">
        <f t="shared" si="36"/>
        <v>OK</v>
      </c>
      <c r="N2256" s="15"/>
    </row>
    <row r="2257" spans="1:14" ht="33.75" x14ac:dyDescent="0.25">
      <c r="A2257" s="257" t="s">
        <v>834</v>
      </c>
      <c r="B2257" s="257" t="s">
        <v>8640</v>
      </c>
      <c r="C2257" s="257" t="s">
        <v>688</v>
      </c>
      <c r="D2257" s="277" t="s">
        <v>8641</v>
      </c>
      <c r="E2257" s="278" t="s">
        <v>711</v>
      </c>
      <c r="F2257" s="279" t="s">
        <v>688</v>
      </c>
      <c r="G2257" s="277" t="s">
        <v>4918</v>
      </c>
      <c r="H2257" s="280" t="str">
        <f>IF(OR(AND('FIN1-SOURCE'!CO88="",'FIN1-SOURCE'!CP88=""),AND('FIN1-SOURCE'!CO89="",'FIN1-SOURCE'!CP89=""),AND('FIN1-SOURCE'!CP88="K",'FIN1-SOURCE'!CP89="K"),OR('FIN1-SOURCE'!CP88="O",'FIN1-SOURCE'!CP89="O")),"",SUM('FIN1-SOURCE'!CO88,'FIN1-SOURCE'!CO89))</f>
        <v/>
      </c>
      <c r="I2257" s="280" t="str">
        <f>IF(AND(OR(AND('FIN1-SOURCE'!CP88="O",'FIN1-SOURCE'!CP89="O"),AND('FIN1-SOURCE'!CP88="K",'FIN1-SOURCE'!CP89="K")),SUM('FIN1-SOURCE'!CO88,'FIN1-SOURCE'!CO89)=0,ISNUMBER('FIN1-SOURCE'!CO90)),"",IF(OR('FIN1-SOURCE'!CP88="O",'FIN1-SOURCE'!CP89="O"),"O",IF(AND('FIN1-SOURCE'!CP88='FIN1-SOURCE'!CP89,OR('FIN1-SOURCE'!CP88="K",'FIN1-SOURCE'!CP88="W",'FIN1-SOURCE'!CP88="M")), UPPER('FIN1-SOURCE'!CP88),"")))</f>
        <v/>
      </c>
      <c r="J2257" s="281" t="s">
        <v>711</v>
      </c>
      <c r="K2257" s="280" t="str">
        <f>IF(AND(ISBLANK('FIN1-SOURCE'!CO90),$L$2257&lt;&gt;"M"),"",'FIN1-SOURCE'!CO90)</f>
        <v/>
      </c>
      <c r="L2257" s="280" t="str">
        <f>IF(ISBLANK('FIN1-SOURCE'!CP90),"",'FIN1-SOURCE'!CP90)</f>
        <v/>
      </c>
      <c r="M2257" s="257" t="str">
        <f t="shared" si="36"/>
        <v>OK</v>
      </c>
      <c r="N2257" s="15"/>
    </row>
    <row r="2258" spans="1:14" ht="33.75" x14ac:dyDescent="0.25">
      <c r="A2258" s="257" t="s">
        <v>834</v>
      </c>
      <c r="B2258" s="257" t="s">
        <v>8642</v>
      </c>
      <c r="C2258" s="257" t="s">
        <v>688</v>
      </c>
      <c r="D2258" s="277" t="s">
        <v>8643</v>
      </c>
      <c r="E2258" s="278" t="s">
        <v>711</v>
      </c>
      <c r="F2258" s="279" t="s">
        <v>688</v>
      </c>
      <c r="G2258" s="277" t="s">
        <v>4919</v>
      </c>
      <c r="H2258" s="280" t="str">
        <f>IF(OR(AND('FIN1-SOURCE'!CO87="",'FIN1-SOURCE'!CP87=""),AND('FIN1-SOURCE'!CO90="",'FIN1-SOURCE'!CP90=""),AND('FIN1-SOURCE'!CP87="K",'FIN1-SOURCE'!CP90="K"),OR('FIN1-SOURCE'!CP87="O",'FIN1-SOURCE'!CP90="O")),"",SUM('FIN1-SOURCE'!CO87,'FIN1-SOURCE'!CO90))</f>
        <v/>
      </c>
      <c r="I2258" s="280" t="str">
        <f>IF(AND(OR(AND('FIN1-SOURCE'!CP87="O",'FIN1-SOURCE'!CP90="O"),AND('FIN1-SOURCE'!CP87="K",'FIN1-SOURCE'!CP90="K")),SUM('FIN1-SOURCE'!CO87,'FIN1-SOURCE'!CO90)=0,ISNUMBER('FIN1-SOURCE'!CO91)),"",IF(OR('FIN1-SOURCE'!CP87="O",'FIN1-SOURCE'!CP90="O"),"O",IF(AND('FIN1-SOURCE'!CP87='FIN1-SOURCE'!CP90,OR('FIN1-SOURCE'!CP87="K",'FIN1-SOURCE'!CP87="W",'FIN1-SOURCE'!CP87="M")), UPPER('FIN1-SOURCE'!CP87),"")))</f>
        <v/>
      </c>
      <c r="J2258" s="281" t="s">
        <v>711</v>
      </c>
      <c r="K2258" s="280" t="str">
        <f>IF(AND(ISBLANK('FIN1-SOURCE'!CO91),$L$2258&lt;&gt;"M"),"",'FIN1-SOURCE'!CO91)</f>
        <v/>
      </c>
      <c r="L2258" s="280" t="str">
        <f>IF(ISBLANK('FIN1-SOURCE'!CP91),"",'FIN1-SOURCE'!CP91)</f>
        <v/>
      </c>
      <c r="M2258" s="257" t="str">
        <f t="shared" si="36"/>
        <v>OK</v>
      </c>
      <c r="N2258" s="15"/>
    </row>
    <row r="2259" spans="1:14" ht="78.75" x14ac:dyDescent="0.25">
      <c r="A2259" s="257" t="s">
        <v>834</v>
      </c>
      <c r="B2259" s="257" t="s">
        <v>4920</v>
      </c>
      <c r="C2259" s="257" t="s">
        <v>688</v>
      </c>
      <c r="D2259" s="277" t="s">
        <v>4921</v>
      </c>
      <c r="E2259" s="278" t="s">
        <v>711</v>
      </c>
      <c r="F2259" s="279" t="s">
        <v>688</v>
      </c>
      <c r="G2259" s="277" t="s">
        <v>4922</v>
      </c>
      <c r="H2259" s="280" t="str">
        <f>IF(OR(EXACT('FIN1-SOURCE'!AG92,'FIN1-SOURCE'!AH92),EXACT('FIN1-SOURCE'!AJ92,'FIN1-SOURCE'!AK92),EXACT('FIN1-SOURCE'!AS92,'FIN1-SOURCE'!AT92),EXACT('FIN1-SOURCE'!BT92,'FIN1-SOURCE'!BU92),EXACT('FIN1-SOURCE'!CC92,'FIN1-SOURCE'!CD92), EXACT('FIN1-SOURCE'!CL92,'FIN1-SOURCE'!CM92),AND('FIN1-SOURCE'!AH92="K",'FIN1-SOURCE'!AK92="K",'FIN1-SOURCE'!AT92="K",'FIN1-SOURCE'!BU92="K", 'FIN1-SOURCE'!CD92="K",'FIN1-SOURCE'!CM92="K"),OR('FIN1-SOURCE'!AH92="O",'FIN1-SOURCE'!AK92="O",'FIN1-SOURCE'!AT92="O",'FIN1-SOURCE'!BU92="O", 'FIN1-SOURCE'!CD92="O",'FIN1-SOURCE'!CM92="O")),"",SUM('FIN1-SOURCE'!AG92,'FIN1-SOURCE'!AJ92,'FIN1-SOURCE'!AS92,'FIN1-SOURCE'!BT92,'FIN1-SOURCE'!CC92,'FIN1-SOURCE'!CL92))</f>
        <v/>
      </c>
      <c r="I2259" s="280" t="str">
        <f>IF(AND(OR(OR('FIN1-SOURCE'!AH92="O",'FIN1-SOURCE'!AK92="O",'FIN1-SOURCE'!AT92="O",'FIN1-SOURCE'!BU92="O",'FIN1-SOURCE'!CD92="O",'FIN1-SOURCE'!CM92="O"), AND('FIN1-SOURCE'!AH92="K",'FIN1-SOURCE'!AK92="K",'FIN1-SOURCE'!AT92="K",'FIN1-SOURCE'!BU92="K", 'FIN1-SOURCE'!CD92="K",'FIN1-SOURCE'!CM92="K")),SUM('FIN1-SOURCE'!AG92,'FIN1-SOURCE'!AJ92,'FIN1-SOURCE'!AS92,'FIN1-SOURCE'!BT92,'FIN1-SOURCE'!CC92,'FIN1-SOURCE'!CL92)=0,ISNUMBER('FIN1-SOURCE'!CO92)),"",IF(OR('FIN1-SOURCE'!AH92="O",'FIN1-SOURCE'!AK92="O",'FIN1-SOURCE'!AT92="O",'FIN1-SOURCE'!BU92="O",'FIN1-SOURCE'!CD92="O",'FIN1-SOURCE'!CM92="O"),"O",IF(AND('FIN1-SOURCE'!AH92='FIN1-SOURCE'!AK92,'FIN1-SOURCE'!AH92='FIN1-SOURCE'!AT92,'FIN1-SOURCE'!AH92='FIN1-SOURCE'!BU92,'FIN1-SOURCE'!AH92='FIN1-SOURCE'!CD92,'FIN1-SOURCE'!AH92='FIN1-SOURCE'!CM92,OR('FIN1-SOURCE'!AH92="K",'FIN1-SOURCE'!AH92="W",'FIN1-SOURCE'!AH92="M")),UPPER('FIN1-SOURCE'!AH92),"")))</f>
        <v/>
      </c>
      <c r="J2259" s="281" t="s">
        <v>711</v>
      </c>
      <c r="K2259" s="280" t="str">
        <f>IF(AND(ISBLANK('FIN1-SOURCE'!CO92),$L$2259&lt;&gt;"M"),"",'FIN1-SOURCE'!CO92)</f>
        <v/>
      </c>
      <c r="L2259" s="280" t="str">
        <f>IF(ISBLANK('FIN1-SOURCE'!CP92),"",'FIN1-SOURCE'!CP92)</f>
        <v/>
      </c>
      <c r="M2259" s="257" t="str">
        <f t="shared" si="36"/>
        <v>OK</v>
      </c>
      <c r="N2259" s="15"/>
    </row>
    <row r="2260" spans="1:14" ht="78.75" x14ac:dyDescent="0.25">
      <c r="A2260" s="257" t="s">
        <v>834</v>
      </c>
      <c r="B2260" s="257" t="s">
        <v>4923</v>
      </c>
      <c r="C2260" s="257" t="s">
        <v>688</v>
      </c>
      <c r="D2260" s="277" t="s">
        <v>4924</v>
      </c>
      <c r="E2260" s="278" t="s">
        <v>711</v>
      </c>
      <c r="F2260" s="279" t="s">
        <v>688</v>
      </c>
      <c r="G2260" s="277" t="s">
        <v>4925</v>
      </c>
      <c r="H2260" s="280" t="str">
        <f>IF(OR(EXACT('FIN1-SOURCE'!AG93,'FIN1-SOURCE'!AH93),EXACT('FIN1-SOURCE'!AJ93,'FIN1-SOURCE'!AK93),EXACT('FIN1-SOURCE'!AS93,'FIN1-SOURCE'!AT93),EXACT('FIN1-SOURCE'!BT93,'FIN1-SOURCE'!BU93),EXACT('FIN1-SOURCE'!CC93,'FIN1-SOURCE'!CD93), EXACT('FIN1-SOURCE'!CL93,'FIN1-SOURCE'!CM93),AND('FIN1-SOURCE'!AH93="K",'FIN1-SOURCE'!AK93="K",'FIN1-SOURCE'!AT93="K",'FIN1-SOURCE'!BU93="K", 'FIN1-SOURCE'!CD93="K",'FIN1-SOURCE'!CM93="K"),OR('FIN1-SOURCE'!AH93="O",'FIN1-SOURCE'!AK93="O",'FIN1-SOURCE'!AT93="O",'FIN1-SOURCE'!BU93="O", 'FIN1-SOURCE'!CD93="O",'FIN1-SOURCE'!CM93="O")),"",SUM('FIN1-SOURCE'!AG93,'FIN1-SOURCE'!AJ93,'FIN1-SOURCE'!AS93,'FIN1-SOURCE'!BT93,'FIN1-SOURCE'!CC93,'FIN1-SOURCE'!CL93))</f>
        <v/>
      </c>
      <c r="I2260" s="280" t="str">
        <f>IF(AND(OR(OR('FIN1-SOURCE'!AH93="O",'FIN1-SOURCE'!AK93="O",'FIN1-SOURCE'!AT93="O",'FIN1-SOURCE'!BU93="O",'FIN1-SOURCE'!CD93="O",'FIN1-SOURCE'!CM93="O"), AND('FIN1-SOURCE'!AH93="K",'FIN1-SOURCE'!AK93="K",'FIN1-SOURCE'!AT93="K",'FIN1-SOURCE'!BU93="K", 'FIN1-SOURCE'!CD93="K",'FIN1-SOURCE'!CM93="K")),SUM('FIN1-SOURCE'!AG93,'FIN1-SOURCE'!AJ93,'FIN1-SOURCE'!AS93,'FIN1-SOURCE'!BT93,'FIN1-SOURCE'!CC93,'FIN1-SOURCE'!CL93)=0,ISNUMBER('FIN1-SOURCE'!CO93)),"",IF(OR('FIN1-SOURCE'!AH93="O",'FIN1-SOURCE'!AK93="O",'FIN1-SOURCE'!AT93="O",'FIN1-SOURCE'!BU93="O",'FIN1-SOURCE'!CD93="O",'FIN1-SOURCE'!CM93="O"),"O",IF(AND('FIN1-SOURCE'!AH93='FIN1-SOURCE'!AK93,'FIN1-SOURCE'!AH93='FIN1-SOURCE'!AT93,'FIN1-SOURCE'!AH93='FIN1-SOURCE'!BU93,'FIN1-SOURCE'!AH93='FIN1-SOURCE'!CD93,'FIN1-SOURCE'!AH93='FIN1-SOURCE'!CM93,OR('FIN1-SOURCE'!AH93="K",'FIN1-SOURCE'!AH93="W",'FIN1-SOURCE'!AH93="M")),UPPER('FIN1-SOURCE'!AH93),"")))</f>
        <v/>
      </c>
      <c r="J2260" s="281" t="s">
        <v>711</v>
      </c>
      <c r="K2260" s="280" t="str">
        <f>IF(AND(ISBLANK('FIN1-SOURCE'!CO93),$L$2260&lt;&gt;"M"),"",'FIN1-SOURCE'!CO93)</f>
        <v/>
      </c>
      <c r="L2260" s="280" t="str">
        <f>IF(ISBLANK('FIN1-SOURCE'!CP93),"",'FIN1-SOURCE'!CP93)</f>
        <v/>
      </c>
      <c r="M2260" s="257" t="str">
        <f t="shared" si="36"/>
        <v>OK</v>
      </c>
      <c r="N2260" s="15"/>
    </row>
    <row r="2261" spans="1:14" ht="78.75" x14ac:dyDescent="0.25">
      <c r="A2261" s="257" t="s">
        <v>834</v>
      </c>
      <c r="B2261" s="257" t="s">
        <v>4926</v>
      </c>
      <c r="C2261" s="257" t="s">
        <v>688</v>
      </c>
      <c r="D2261" s="277" t="s">
        <v>4927</v>
      </c>
      <c r="E2261" s="278" t="s">
        <v>711</v>
      </c>
      <c r="F2261" s="279" t="s">
        <v>688</v>
      </c>
      <c r="G2261" s="277" t="s">
        <v>4928</v>
      </c>
      <c r="H2261" s="280" t="str">
        <f>IF(OR(EXACT('FIN1-SOURCE'!AG94,'FIN1-SOURCE'!AH94),EXACT('FIN1-SOURCE'!AJ94,'FIN1-SOURCE'!AK94),EXACT('FIN1-SOURCE'!AS94,'FIN1-SOURCE'!AT94),EXACT('FIN1-SOURCE'!BT94,'FIN1-SOURCE'!BU94),EXACT('FIN1-SOURCE'!CC94,'FIN1-SOURCE'!CD94), EXACT('FIN1-SOURCE'!CL94,'FIN1-SOURCE'!CM94),AND('FIN1-SOURCE'!AH94="K",'FIN1-SOURCE'!AK94="K",'FIN1-SOURCE'!AT94="K",'FIN1-SOURCE'!BU94="K", 'FIN1-SOURCE'!CD94="K",'FIN1-SOURCE'!CM94="K"),OR('FIN1-SOURCE'!AH94="O",'FIN1-SOURCE'!AK94="O",'FIN1-SOURCE'!AT94="O",'FIN1-SOURCE'!BU94="O", 'FIN1-SOURCE'!CD94="O",'FIN1-SOURCE'!CM94="O")),"",SUM('FIN1-SOURCE'!AG94,'FIN1-SOURCE'!AJ94,'FIN1-SOURCE'!AS94,'FIN1-SOURCE'!BT94,'FIN1-SOURCE'!CC94,'FIN1-SOURCE'!CL94))</f>
        <v/>
      </c>
      <c r="I2261" s="280" t="str">
        <f>IF(AND(OR(OR('FIN1-SOURCE'!AH94="O",'FIN1-SOURCE'!AK94="O",'FIN1-SOURCE'!AT94="O",'FIN1-SOURCE'!BU94="O",'FIN1-SOURCE'!CD94="O",'FIN1-SOURCE'!CM94="O"), AND('FIN1-SOURCE'!AH94="K",'FIN1-SOURCE'!AK94="K",'FIN1-SOURCE'!AT94="K",'FIN1-SOURCE'!BU94="K", 'FIN1-SOURCE'!CD94="K",'FIN1-SOURCE'!CM94="K")),SUM('FIN1-SOURCE'!AG94,'FIN1-SOURCE'!AJ94,'FIN1-SOURCE'!AS94,'FIN1-SOURCE'!BT94,'FIN1-SOURCE'!CC94,'FIN1-SOURCE'!CL94)=0,ISNUMBER('FIN1-SOURCE'!CO94)),"",IF(OR('FIN1-SOURCE'!AH94="O",'FIN1-SOURCE'!AK94="O",'FIN1-SOURCE'!AT94="O",'FIN1-SOURCE'!BU94="O",'FIN1-SOURCE'!CD94="O",'FIN1-SOURCE'!CM94="O"),"O",IF(AND('FIN1-SOURCE'!AH94='FIN1-SOURCE'!AK94,'FIN1-SOURCE'!AH94='FIN1-SOURCE'!AT94,'FIN1-SOURCE'!AH94='FIN1-SOURCE'!BU94,'FIN1-SOURCE'!AH94='FIN1-SOURCE'!CD94,'FIN1-SOURCE'!AH94='FIN1-SOURCE'!CM94,OR('FIN1-SOURCE'!AH94="K",'FIN1-SOURCE'!AH94="W",'FIN1-SOURCE'!AH94="M")),UPPER('FIN1-SOURCE'!AH94),"")))</f>
        <v/>
      </c>
      <c r="J2261" s="281" t="s">
        <v>711</v>
      </c>
      <c r="K2261" s="280" t="str">
        <f>IF(AND(ISBLANK('FIN1-SOURCE'!CO94),$L$2261&lt;&gt;"M"),"",'FIN1-SOURCE'!CO94)</f>
        <v/>
      </c>
      <c r="L2261" s="280" t="str">
        <f>IF(ISBLANK('FIN1-SOURCE'!CP94),"",'FIN1-SOURCE'!CP94)</f>
        <v/>
      </c>
      <c r="M2261" s="257" t="str">
        <f t="shared" si="36"/>
        <v>OK</v>
      </c>
      <c r="N2261" s="15"/>
    </row>
    <row r="2262" spans="1:14" ht="78.75" x14ac:dyDescent="0.25">
      <c r="A2262" s="257" t="s">
        <v>834</v>
      </c>
      <c r="B2262" s="257" t="s">
        <v>8644</v>
      </c>
      <c r="C2262" s="257" t="s">
        <v>688</v>
      </c>
      <c r="D2262" s="277" t="s">
        <v>8645</v>
      </c>
      <c r="E2262" s="278" t="s">
        <v>711</v>
      </c>
      <c r="F2262" s="279" t="s">
        <v>688</v>
      </c>
      <c r="G2262" s="277" t="s">
        <v>4929</v>
      </c>
      <c r="H2262" s="280" t="str">
        <f>IF(OR(EXACT('FIN1-SOURCE'!AG95,'FIN1-SOURCE'!AH95),EXACT('FIN1-SOURCE'!AJ95,'FIN1-SOURCE'!AK95),EXACT('FIN1-SOURCE'!AS95,'FIN1-SOURCE'!AT95),EXACT('FIN1-SOURCE'!BT95,'FIN1-SOURCE'!BU95),EXACT('FIN1-SOURCE'!CC95,'FIN1-SOURCE'!CD95), EXACT('FIN1-SOURCE'!CL95,'FIN1-SOURCE'!CM95),AND('FIN1-SOURCE'!AH95="K",'FIN1-SOURCE'!AK95="K",'FIN1-SOURCE'!AT95="K",'FIN1-SOURCE'!BU95="K", 'FIN1-SOURCE'!CD95="K",'FIN1-SOURCE'!CM95="K"),OR('FIN1-SOURCE'!AH95="O",'FIN1-SOURCE'!AK95="O",'FIN1-SOURCE'!AT95="O",'FIN1-SOURCE'!BU95="O", 'FIN1-SOURCE'!CD95="O",'FIN1-SOURCE'!CM95="O")),"",SUM('FIN1-SOURCE'!AG95,'FIN1-SOURCE'!AJ95,'FIN1-SOURCE'!AS95,'FIN1-SOURCE'!BT95,'FIN1-SOURCE'!CC95,'FIN1-SOURCE'!CL95))</f>
        <v/>
      </c>
      <c r="I2262" s="280" t="str">
        <f>IF(AND(OR(OR('FIN1-SOURCE'!AH95="O",'FIN1-SOURCE'!AK95="O",'FIN1-SOURCE'!AT95="O",'FIN1-SOURCE'!BU95="O",'FIN1-SOURCE'!CD95="O",'FIN1-SOURCE'!CM95="O"), AND('FIN1-SOURCE'!AH95="K",'FIN1-SOURCE'!AK95="K",'FIN1-SOURCE'!AT95="K",'FIN1-SOURCE'!BU95="K", 'FIN1-SOURCE'!CD95="K",'FIN1-SOURCE'!CM95="K")),SUM('FIN1-SOURCE'!AG95,'FIN1-SOURCE'!AJ95,'FIN1-SOURCE'!AS95,'FIN1-SOURCE'!BT95,'FIN1-SOURCE'!CC95,'FIN1-SOURCE'!CL95)=0,ISNUMBER('FIN1-SOURCE'!CO95)),"",IF(OR('FIN1-SOURCE'!AH95="O",'FIN1-SOURCE'!AK95="O",'FIN1-SOURCE'!AT95="O",'FIN1-SOURCE'!BU95="O",'FIN1-SOURCE'!CD95="O",'FIN1-SOURCE'!CM95="O"),"O",IF(AND('FIN1-SOURCE'!AH95='FIN1-SOURCE'!AK95,'FIN1-SOURCE'!AH95='FIN1-SOURCE'!AT95,'FIN1-SOURCE'!AH95='FIN1-SOURCE'!BU95,'FIN1-SOURCE'!AH95='FIN1-SOURCE'!CD95,'FIN1-SOURCE'!AH95='FIN1-SOURCE'!CM95,OR('FIN1-SOURCE'!AH95="K",'FIN1-SOURCE'!AH95="W",'FIN1-SOURCE'!AH95="M")),UPPER('FIN1-SOURCE'!AH95),"")))</f>
        <v/>
      </c>
      <c r="J2262" s="281" t="s">
        <v>711</v>
      </c>
      <c r="K2262" s="280" t="str">
        <f>IF(AND(ISBLANK('FIN1-SOURCE'!CO95),$L$2262&lt;&gt;"M"),"",'FIN1-SOURCE'!CO95)</f>
        <v/>
      </c>
      <c r="L2262" s="280" t="str">
        <f>IF(ISBLANK('FIN1-SOURCE'!CP95),"",'FIN1-SOURCE'!CP95)</f>
        <v/>
      </c>
      <c r="M2262" s="257" t="str">
        <f t="shared" si="36"/>
        <v>OK</v>
      </c>
      <c r="N2262" s="15"/>
    </row>
    <row r="2263" spans="1:14" ht="45" x14ac:dyDescent="0.25">
      <c r="A2263" s="257" t="s">
        <v>834</v>
      </c>
      <c r="B2263" s="257" t="s">
        <v>8646</v>
      </c>
      <c r="C2263" s="257" t="s">
        <v>688</v>
      </c>
      <c r="D2263" s="277" t="s">
        <v>8647</v>
      </c>
      <c r="E2263" s="278" t="s">
        <v>711</v>
      </c>
      <c r="F2263" s="279" t="s">
        <v>688</v>
      </c>
      <c r="G2263" s="277" t="s">
        <v>4930</v>
      </c>
      <c r="H2263" s="280" t="str">
        <f>IF(OR(AND('FIN1-SOURCE'!CO93="",'FIN1-SOURCE'!CP93=""),AND('FIN1-SOURCE'!CO94="",'FIN1-SOURCE'!CP94=""),AND('FIN1-SOURCE'!CO95="",'FIN1-SOURCE'!CP95=""),AND('FIN1-SOURCE'!CP93="K",'FIN1-SOURCE'!CP94="K",'FIN1-SOURCE'!CP95="K"),OR('FIN1-SOURCE'!CP93="O",'FIN1-SOURCE'!CP94="O",'FIN1-SOURCE'!CP95="O")),"",SUM('FIN1-SOURCE'!CO93,'FIN1-SOURCE'!CO94,'FIN1-SOURCE'!CO95))</f>
        <v/>
      </c>
      <c r="I2263" s="280" t="str">
        <f>IF(AND(OR(AND('FIN1-SOURCE'!CP93="O",'FIN1-SOURCE'!CP94="O",'FIN1-SOURCE'!CP95="O"),AND('FIN1-SOURCE'!CP93="K",'FIN1-SOURCE'!CP94="K",'FIN1-SOURCE'!CP95="K")),SUM('FIN1-SOURCE'!CO93,'FIN1-SOURCE'!CO94,'FIN1-SOURCE'!CO95)=0,ISNUMBER('FIN1-SOURCE'!CO96)),"",IF(OR('FIN1-SOURCE'!CP93="O",'FIN1-SOURCE'!CP94="O",'FIN1-SOURCE'!CP95="O"),"O",IF(AND('FIN1-SOURCE'!CP93='FIN1-SOURCE'!CP94,'FIN1-SOURCE'!CP94='FIN1-SOURCE'!CP95,OR('FIN1-SOURCE'!CP93="K",'FIN1-SOURCE'!CP93="W",'FIN1-SOURCE'!CP93="M")), UPPER('FIN1-SOURCE'!CP93),"")))</f>
        <v/>
      </c>
      <c r="J2263" s="281" t="s">
        <v>711</v>
      </c>
      <c r="K2263" s="280" t="str">
        <f>IF(AND(ISBLANK('FIN1-SOURCE'!CO96),$L$2263&lt;&gt;"M"),"",'FIN1-SOURCE'!CO96)</f>
        <v/>
      </c>
      <c r="L2263" s="280" t="str">
        <f>IF(ISBLANK('FIN1-SOURCE'!CP96),"",'FIN1-SOURCE'!CP96)</f>
        <v/>
      </c>
      <c r="M2263" s="257" t="str">
        <f t="shared" si="36"/>
        <v>OK</v>
      </c>
      <c r="N2263" s="15"/>
    </row>
    <row r="2264" spans="1:14" ht="33.75" x14ac:dyDescent="0.25">
      <c r="A2264" s="257" t="s">
        <v>834</v>
      </c>
      <c r="B2264" s="257" t="s">
        <v>8648</v>
      </c>
      <c r="C2264" s="257" t="s">
        <v>688</v>
      </c>
      <c r="D2264" s="277" t="s">
        <v>8649</v>
      </c>
      <c r="E2264" s="278" t="s">
        <v>711</v>
      </c>
      <c r="F2264" s="279" t="s">
        <v>688</v>
      </c>
      <c r="G2264" s="277" t="s">
        <v>4931</v>
      </c>
      <c r="H2264" s="280" t="str">
        <f>IF(OR(AND('FIN1-SOURCE'!CO91="",'FIN1-SOURCE'!CP91=""),AND('FIN1-SOURCE'!CO96="",'FIN1-SOURCE'!CP96=""),AND('FIN1-SOURCE'!CP91="K",'FIN1-SOURCE'!CP96="K"),OR('FIN1-SOURCE'!CP91="O",'FIN1-SOURCE'!CP96="O")),"",SUM('FIN1-SOURCE'!CO91,'FIN1-SOURCE'!CO96))</f>
        <v/>
      </c>
      <c r="I2264" s="280" t="str">
        <f>IF(AND(OR(AND('FIN1-SOURCE'!CP91="O",'FIN1-SOURCE'!CP96="O"),AND('FIN1-SOURCE'!CP91="K",'FIN1-SOURCE'!CP96="K")),SUM('FIN1-SOURCE'!CO91,'FIN1-SOURCE'!CO96)=0,ISNUMBER('FIN1-SOURCE'!CO97)),"",IF(OR('FIN1-SOURCE'!CP91="O",'FIN1-SOURCE'!CP96="O"),"O",IF(AND('FIN1-SOURCE'!CP91='FIN1-SOURCE'!CP96,OR('FIN1-SOURCE'!CP91="K",'FIN1-SOURCE'!CP91="W",'FIN1-SOURCE'!CP91="M")), UPPER('FIN1-SOURCE'!CP91),"")))</f>
        <v/>
      </c>
      <c r="J2264" s="281" t="s">
        <v>711</v>
      </c>
      <c r="K2264" s="280" t="str">
        <f>IF(AND(ISBLANK('FIN1-SOURCE'!CO97),$L$2264&lt;&gt;"M"),"",'FIN1-SOURCE'!CO97)</f>
        <v/>
      </c>
      <c r="L2264" s="280" t="str">
        <f>IF(ISBLANK('FIN1-SOURCE'!CP97),"",'FIN1-SOURCE'!CP97)</f>
        <v/>
      </c>
      <c r="M2264" s="257" t="str">
        <f t="shared" si="36"/>
        <v>OK</v>
      </c>
      <c r="N2264" s="15"/>
    </row>
    <row r="2265" spans="1:14" ht="78.75" x14ac:dyDescent="0.25">
      <c r="A2265" s="257" t="s">
        <v>834</v>
      </c>
      <c r="B2265" s="257" t="s">
        <v>4932</v>
      </c>
      <c r="C2265" s="257" t="s">
        <v>688</v>
      </c>
      <c r="D2265" s="277" t="s">
        <v>4933</v>
      </c>
      <c r="E2265" s="278" t="s">
        <v>711</v>
      </c>
      <c r="F2265" s="279" t="s">
        <v>688</v>
      </c>
      <c r="G2265" s="277" t="s">
        <v>4934</v>
      </c>
      <c r="H2265" s="280" t="str">
        <f>IF(OR(EXACT('FIN1-SOURCE'!AG98,'FIN1-SOURCE'!AH98),EXACT('FIN1-SOURCE'!AJ98,'FIN1-SOURCE'!AK98),EXACT('FIN1-SOURCE'!AS98,'FIN1-SOURCE'!AT98),EXACT('FIN1-SOURCE'!BT98,'FIN1-SOURCE'!BU98),EXACT('FIN1-SOURCE'!CC98,'FIN1-SOURCE'!CD98), EXACT('FIN1-SOURCE'!CL98,'FIN1-SOURCE'!CM98),AND('FIN1-SOURCE'!AH98="K",'FIN1-SOURCE'!AK98="K",'FIN1-SOURCE'!AT98="K",'FIN1-SOURCE'!BU98="K", 'FIN1-SOURCE'!CD98="K",'FIN1-SOURCE'!CM98="K"),OR('FIN1-SOURCE'!AH98="O",'FIN1-SOURCE'!AK98="O",'FIN1-SOURCE'!AT98="O",'FIN1-SOURCE'!BU98="O", 'FIN1-SOURCE'!CD98="O",'FIN1-SOURCE'!CM98="O")),"",SUM('FIN1-SOURCE'!AG98,'FIN1-SOURCE'!AJ98,'FIN1-SOURCE'!AS98,'FIN1-SOURCE'!BT98,'FIN1-SOURCE'!CC98,'FIN1-SOURCE'!CL98))</f>
        <v/>
      </c>
      <c r="I2265" s="280" t="str">
        <f>IF(AND(OR(OR('FIN1-SOURCE'!AH98="O",'FIN1-SOURCE'!AK98="O",'FIN1-SOURCE'!AT98="O",'FIN1-SOURCE'!BU98="O",'FIN1-SOURCE'!CD98="O",'FIN1-SOURCE'!CM98="O"), AND('FIN1-SOURCE'!AH98="K",'FIN1-SOURCE'!AK98="K",'FIN1-SOURCE'!AT98="K",'FIN1-SOURCE'!BU98="K", 'FIN1-SOURCE'!CD98="K",'FIN1-SOURCE'!CM98="K")),SUM('FIN1-SOURCE'!AG98,'FIN1-SOURCE'!AJ98,'FIN1-SOURCE'!AS98,'FIN1-SOURCE'!BT98,'FIN1-SOURCE'!CC98,'FIN1-SOURCE'!CL98)=0,ISNUMBER('FIN1-SOURCE'!CO98)),"",IF(OR('FIN1-SOURCE'!AH98="O",'FIN1-SOURCE'!AK98="O",'FIN1-SOURCE'!AT98="O",'FIN1-SOURCE'!BU98="O",'FIN1-SOURCE'!CD98="O",'FIN1-SOURCE'!CM98="O"),"O",IF(AND('FIN1-SOURCE'!AH98='FIN1-SOURCE'!AK98,'FIN1-SOURCE'!AH98='FIN1-SOURCE'!AT98,'FIN1-SOURCE'!AH98='FIN1-SOURCE'!BU98,'FIN1-SOURCE'!AH98='FIN1-SOURCE'!CD98,'FIN1-SOURCE'!AH98='FIN1-SOURCE'!CM98,OR('FIN1-SOURCE'!AH98="K",'FIN1-SOURCE'!AH98="W",'FIN1-SOURCE'!AH98="M")),UPPER('FIN1-SOURCE'!AH98),"")))</f>
        <v/>
      </c>
      <c r="J2265" s="281" t="s">
        <v>711</v>
      </c>
      <c r="K2265" s="280" t="str">
        <f>IF(AND(ISBLANK('FIN1-SOURCE'!CO98),$L$2265&lt;&gt;"M"),"",'FIN1-SOURCE'!CO98)</f>
        <v/>
      </c>
      <c r="L2265" s="280" t="str">
        <f>IF(ISBLANK('FIN1-SOURCE'!CP98),"",'FIN1-SOURCE'!CP98)</f>
        <v/>
      </c>
      <c r="M2265" s="257" t="str">
        <f t="shared" si="36"/>
        <v>OK</v>
      </c>
      <c r="N2265" s="15"/>
    </row>
    <row r="2266" spans="1:14" ht="78.75" x14ac:dyDescent="0.25">
      <c r="A2266" s="257" t="s">
        <v>834</v>
      </c>
      <c r="B2266" s="257" t="s">
        <v>4935</v>
      </c>
      <c r="C2266" s="257" t="s">
        <v>688</v>
      </c>
      <c r="D2266" s="277" t="s">
        <v>4936</v>
      </c>
      <c r="E2266" s="278" t="s">
        <v>711</v>
      </c>
      <c r="F2266" s="279" t="s">
        <v>688</v>
      </c>
      <c r="G2266" s="277" t="s">
        <v>4937</v>
      </c>
      <c r="H2266" s="280" t="str">
        <f>IF(OR(EXACT('FIN1-SOURCE'!AG99,'FIN1-SOURCE'!AH99),EXACT('FIN1-SOURCE'!AJ99,'FIN1-SOURCE'!AK99),EXACT('FIN1-SOURCE'!AS99,'FIN1-SOURCE'!AT99),EXACT('FIN1-SOURCE'!BT99,'FIN1-SOURCE'!BU99),EXACT('FIN1-SOURCE'!CC99,'FIN1-SOURCE'!CD99), EXACT('FIN1-SOURCE'!CL99,'FIN1-SOURCE'!CM99),AND('FIN1-SOURCE'!AH99="K",'FIN1-SOURCE'!AK99="K",'FIN1-SOURCE'!AT99="K",'FIN1-SOURCE'!BU99="K", 'FIN1-SOURCE'!CD99="K",'FIN1-SOURCE'!CM99="K"),OR('FIN1-SOURCE'!AH99="O",'FIN1-SOURCE'!AK99="O",'FIN1-SOURCE'!AT99="O",'FIN1-SOURCE'!BU99="O", 'FIN1-SOURCE'!CD99="O",'FIN1-SOURCE'!CM99="O")),"",SUM('FIN1-SOURCE'!AG99,'FIN1-SOURCE'!AJ99,'FIN1-SOURCE'!AS99,'FIN1-SOURCE'!BT99,'FIN1-SOURCE'!CC99,'FIN1-SOURCE'!CL99))</f>
        <v/>
      </c>
      <c r="I2266" s="280" t="str">
        <f>IF(AND(OR(OR('FIN1-SOURCE'!AH99="O",'FIN1-SOURCE'!AK99="O",'FIN1-SOURCE'!AT99="O",'FIN1-SOURCE'!BU99="O",'FIN1-SOURCE'!CD99="O",'FIN1-SOURCE'!CM99="O"), AND('FIN1-SOURCE'!AH99="K",'FIN1-SOURCE'!AK99="K",'FIN1-SOURCE'!AT99="K",'FIN1-SOURCE'!BU99="K", 'FIN1-SOURCE'!CD99="K",'FIN1-SOURCE'!CM99="K")),SUM('FIN1-SOURCE'!AG99,'FIN1-SOURCE'!AJ99,'FIN1-SOURCE'!AS99,'FIN1-SOURCE'!BT99,'FIN1-SOURCE'!CC99,'FIN1-SOURCE'!CL99)=0,ISNUMBER('FIN1-SOURCE'!CO99)),"",IF(OR('FIN1-SOURCE'!AH99="O",'FIN1-SOURCE'!AK99="O",'FIN1-SOURCE'!AT99="O",'FIN1-SOURCE'!BU99="O",'FIN1-SOURCE'!CD99="O",'FIN1-SOURCE'!CM99="O"),"O",IF(AND('FIN1-SOURCE'!AH99='FIN1-SOURCE'!AK99,'FIN1-SOURCE'!AH99='FIN1-SOURCE'!AT99,'FIN1-SOURCE'!AH99='FIN1-SOURCE'!BU99,'FIN1-SOURCE'!AH99='FIN1-SOURCE'!CD99,'FIN1-SOURCE'!AH99='FIN1-SOURCE'!CM99,OR('FIN1-SOURCE'!AH99="K",'FIN1-SOURCE'!AH99="W",'FIN1-SOURCE'!AH99="M")),UPPER('FIN1-SOURCE'!AH99),"")))</f>
        <v/>
      </c>
      <c r="J2266" s="281" t="s">
        <v>711</v>
      </c>
      <c r="K2266" s="280" t="str">
        <f>IF(AND(ISBLANK('FIN1-SOURCE'!CO99),$L$2266&lt;&gt;"M"),"",'FIN1-SOURCE'!CO99)</f>
        <v/>
      </c>
      <c r="L2266" s="280" t="str">
        <f>IF(ISBLANK('FIN1-SOURCE'!CP99),"",'FIN1-SOURCE'!CP99)</f>
        <v/>
      </c>
      <c r="M2266" s="257" t="str">
        <f t="shared" si="36"/>
        <v>OK</v>
      </c>
      <c r="N2266" s="15"/>
    </row>
    <row r="2267" spans="1:14" ht="78.75" x14ac:dyDescent="0.25">
      <c r="A2267" s="257" t="s">
        <v>834</v>
      </c>
      <c r="B2267" s="257" t="s">
        <v>8650</v>
      </c>
      <c r="C2267" s="257" t="s">
        <v>688</v>
      </c>
      <c r="D2267" s="277" t="s">
        <v>8651</v>
      </c>
      <c r="E2267" s="278" t="s">
        <v>711</v>
      </c>
      <c r="F2267" s="279" t="s">
        <v>688</v>
      </c>
      <c r="G2267" s="277" t="s">
        <v>4938</v>
      </c>
      <c r="H2267" s="280" t="str">
        <f>IF(OR(EXACT('FIN1-SOURCE'!AG100,'FIN1-SOURCE'!AH100),EXACT('FIN1-SOURCE'!AJ100,'FIN1-SOURCE'!AK100),EXACT('FIN1-SOURCE'!AS100,'FIN1-SOURCE'!AT100),EXACT('FIN1-SOURCE'!BT100,'FIN1-SOURCE'!BU100),EXACT('FIN1-SOURCE'!CC100,'FIN1-SOURCE'!CD100), EXACT('FIN1-SOURCE'!CL100,'FIN1-SOURCE'!CM100),AND('FIN1-SOURCE'!AH100="K",'FIN1-SOURCE'!AK100="K",'FIN1-SOURCE'!AT100="K",'FIN1-SOURCE'!BU100="K", 'FIN1-SOURCE'!CD100="K",'FIN1-SOURCE'!CM100="K"),OR('FIN1-SOURCE'!AH100="O",'FIN1-SOURCE'!AK100="O",'FIN1-SOURCE'!AT100="O",'FIN1-SOURCE'!BU100="O", 'FIN1-SOURCE'!CD100="O",'FIN1-SOURCE'!CM100="O")),"",SUM('FIN1-SOURCE'!AG100,'FIN1-SOURCE'!AJ100,'FIN1-SOURCE'!AS100,'FIN1-SOURCE'!BT100,'FIN1-SOURCE'!CC100,'FIN1-SOURCE'!CL100))</f>
        <v/>
      </c>
      <c r="I2267" s="280" t="str">
        <f>IF(AND(OR(OR('FIN1-SOURCE'!AH100="O",'FIN1-SOURCE'!AK100="O",'FIN1-SOURCE'!AT100="O",'FIN1-SOURCE'!BU100="O",'FIN1-SOURCE'!CD100="O",'FIN1-SOURCE'!CM100="O"), AND('FIN1-SOURCE'!AH100="K",'FIN1-SOURCE'!AK100="K",'FIN1-SOURCE'!AT100="K",'FIN1-SOURCE'!BU100="K", 'FIN1-SOURCE'!CD100="K",'FIN1-SOURCE'!CM100="K")),SUM('FIN1-SOURCE'!AG100,'FIN1-SOURCE'!AJ100,'FIN1-SOURCE'!AS100,'FIN1-SOURCE'!BT100,'FIN1-SOURCE'!CC100,'FIN1-SOURCE'!CL100)=0,ISNUMBER('FIN1-SOURCE'!CO100)),"",IF(OR('FIN1-SOURCE'!AH100="O",'FIN1-SOURCE'!AK100="O",'FIN1-SOURCE'!AT100="O",'FIN1-SOURCE'!BU100="O",'FIN1-SOURCE'!CD100="O",'FIN1-SOURCE'!CM100="O"),"O",IF(AND('FIN1-SOURCE'!AH100='FIN1-SOURCE'!AK100,'FIN1-SOURCE'!AH100='FIN1-SOURCE'!AT100,'FIN1-SOURCE'!AH100='FIN1-SOURCE'!BU100,'FIN1-SOURCE'!AH100='FIN1-SOURCE'!CD100,'FIN1-SOURCE'!AH100='FIN1-SOURCE'!CM100,OR('FIN1-SOURCE'!AH100="K",'FIN1-SOURCE'!AH100="W",'FIN1-SOURCE'!AH100="M")),UPPER('FIN1-SOURCE'!AH100),"")))</f>
        <v/>
      </c>
      <c r="J2267" s="281" t="s">
        <v>711</v>
      </c>
      <c r="K2267" s="280" t="str">
        <f>IF(AND(ISBLANK('FIN1-SOURCE'!CO100),$L$2267&lt;&gt;"M"),"",'FIN1-SOURCE'!CO100)</f>
        <v/>
      </c>
      <c r="L2267" s="280" t="str">
        <f>IF(ISBLANK('FIN1-SOURCE'!CP100),"",'FIN1-SOURCE'!CP100)</f>
        <v/>
      </c>
      <c r="M2267" s="257" t="str">
        <f t="shared" si="36"/>
        <v>OK</v>
      </c>
      <c r="N2267" s="15"/>
    </row>
    <row r="2268" spans="1:14" ht="33.75" x14ac:dyDescent="0.25">
      <c r="A2268" s="257" t="s">
        <v>834</v>
      </c>
      <c r="B2268" s="257" t="s">
        <v>8652</v>
      </c>
      <c r="C2268" s="257" t="s">
        <v>688</v>
      </c>
      <c r="D2268" s="277" t="s">
        <v>8653</v>
      </c>
      <c r="E2268" s="278" t="s">
        <v>711</v>
      </c>
      <c r="F2268" s="279" t="s">
        <v>688</v>
      </c>
      <c r="G2268" s="277" t="s">
        <v>4939</v>
      </c>
      <c r="H2268" s="280" t="str">
        <f>IF(OR(AND('FIN1-SOURCE'!CO99="",'FIN1-SOURCE'!CP99=""),AND('FIN1-SOURCE'!CO100="",'FIN1-SOURCE'!CP100=""),AND('FIN1-SOURCE'!CP99="K",'FIN1-SOURCE'!CP100="K"),OR('FIN1-SOURCE'!CP99="O",'FIN1-SOURCE'!CP100="O")),"",SUM('FIN1-SOURCE'!CO99,'FIN1-SOURCE'!CO100))</f>
        <v/>
      </c>
      <c r="I2268" s="280" t="str">
        <f>IF(AND(OR(AND('FIN1-SOURCE'!CP99="O",'FIN1-SOURCE'!CP100="O"),AND('FIN1-SOURCE'!CP99="K",'FIN1-SOURCE'!CP100="K")),SUM('FIN1-SOURCE'!CO99,'FIN1-SOURCE'!CO100)=0,ISNUMBER('FIN1-SOURCE'!CO101)),"",IF(OR('FIN1-SOURCE'!CP99="O",'FIN1-SOURCE'!CP100="O"),"O",IF(AND('FIN1-SOURCE'!CP99='FIN1-SOURCE'!CP100,OR('FIN1-SOURCE'!CP99="K",'FIN1-SOURCE'!CP99="W",'FIN1-SOURCE'!CP99="M")), UPPER('FIN1-SOURCE'!CP99),"")))</f>
        <v/>
      </c>
      <c r="J2268" s="281" t="s">
        <v>711</v>
      </c>
      <c r="K2268" s="280" t="str">
        <f>IF(AND(ISBLANK('FIN1-SOURCE'!CO101),$L$2268&lt;&gt;"M"),"",'FIN1-SOURCE'!CO101)</f>
        <v/>
      </c>
      <c r="L2268" s="280" t="str">
        <f>IF(ISBLANK('FIN1-SOURCE'!CP101),"",'FIN1-SOURCE'!CP101)</f>
        <v/>
      </c>
      <c r="M2268" s="257" t="str">
        <f t="shared" si="36"/>
        <v>OK</v>
      </c>
      <c r="N2268" s="15"/>
    </row>
    <row r="2269" spans="1:14" ht="33.75" x14ac:dyDescent="0.25">
      <c r="A2269" s="257" t="s">
        <v>834</v>
      </c>
      <c r="B2269" s="257" t="s">
        <v>8654</v>
      </c>
      <c r="C2269" s="257" t="s">
        <v>688</v>
      </c>
      <c r="D2269" s="277" t="s">
        <v>8655</v>
      </c>
      <c r="E2269" s="278" t="s">
        <v>711</v>
      </c>
      <c r="F2269" s="279" t="s">
        <v>688</v>
      </c>
      <c r="G2269" s="277" t="s">
        <v>4940</v>
      </c>
      <c r="H2269" s="280" t="str">
        <f>IF(OR(AND('FIN1-SOURCE'!CO98="",'FIN1-SOURCE'!CP98=""),AND('FIN1-SOURCE'!CO101="",'FIN1-SOURCE'!CP101=""),AND('FIN1-SOURCE'!CP98="K",'FIN1-SOURCE'!CP101="K"),OR('FIN1-SOURCE'!CP98="O",'FIN1-SOURCE'!CP101="O")),"",SUM('FIN1-SOURCE'!CO98,'FIN1-SOURCE'!CO101))</f>
        <v/>
      </c>
      <c r="I2269" s="280" t="str">
        <f>IF(AND(OR(AND('FIN1-SOURCE'!CP98="O",'FIN1-SOURCE'!CP101="O"),AND('FIN1-SOURCE'!CP98="K",'FIN1-SOURCE'!CP101="K")),SUM('FIN1-SOURCE'!CO98,'FIN1-SOURCE'!CO101)=0,ISNUMBER('FIN1-SOURCE'!CO102)),"",IF(OR('FIN1-SOURCE'!CP98="O",'FIN1-SOURCE'!CP101="O"),"O",IF(AND('FIN1-SOURCE'!CP98='FIN1-SOURCE'!CP101,OR('FIN1-SOURCE'!CP98="K",'FIN1-SOURCE'!CP98="W",'FIN1-SOURCE'!CP98="M")), UPPER('FIN1-SOURCE'!CP98),"")))</f>
        <v/>
      </c>
      <c r="J2269" s="281" t="s">
        <v>711</v>
      </c>
      <c r="K2269" s="280" t="str">
        <f>IF(AND(ISBLANK('FIN1-SOURCE'!CO102),$L$2269&lt;&gt;"M"),"",'FIN1-SOURCE'!CO102)</f>
        <v/>
      </c>
      <c r="L2269" s="280" t="str">
        <f>IF(ISBLANK('FIN1-SOURCE'!CP102),"",'FIN1-SOURCE'!CP102)</f>
        <v/>
      </c>
      <c r="M2269" s="257" t="str">
        <f t="shared" si="36"/>
        <v>OK</v>
      </c>
      <c r="N2269" s="15"/>
    </row>
    <row r="2270" spans="1:14" ht="78.75" x14ac:dyDescent="0.25">
      <c r="A2270" s="257" t="s">
        <v>834</v>
      </c>
      <c r="B2270" s="257" t="s">
        <v>4941</v>
      </c>
      <c r="C2270" s="257" t="s">
        <v>688</v>
      </c>
      <c r="D2270" s="277" t="s">
        <v>4942</v>
      </c>
      <c r="E2270" s="278" t="s">
        <v>711</v>
      </c>
      <c r="F2270" s="279" t="s">
        <v>688</v>
      </c>
      <c r="G2270" s="277" t="s">
        <v>4943</v>
      </c>
      <c r="H2270" s="280" t="str">
        <f>IF(OR(EXACT('FIN1-SOURCE'!AG103,'FIN1-SOURCE'!AH103),EXACT('FIN1-SOURCE'!AJ103,'FIN1-SOURCE'!AK103),EXACT('FIN1-SOURCE'!AS103,'FIN1-SOURCE'!AT103),EXACT('FIN1-SOURCE'!BT103,'FIN1-SOURCE'!BU103),EXACT('FIN1-SOURCE'!CC103,'FIN1-SOURCE'!CD103), EXACT('FIN1-SOURCE'!CL103,'FIN1-SOURCE'!CM103),AND('FIN1-SOURCE'!AH103="K",'FIN1-SOURCE'!AK103="K",'FIN1-SOURCE'!AT103="K",'FIN1-SOURCE'!BU103="K", 'FIN1-SOURCE'!CD103="K",'FIN1-SOURCE'!CM103="K"),OR('FIN1-SOURCE'!AH103="O",'FIN1-SOURCE'!AK103="O",'FIN1-SOURCE'!AT103="O",'FIN1-SOURCE'!BU103="O", 'FIN1-SOURCE'!CD103="O",'FIN1-SOURCE'!CM103="O")),"",SUM('FIN1-SOURCE'!AG103,'FIN1-SOURCE'!AJ103,'FIN1-SOURCE'!AS103,'FIN1-SOURCE'!BT103,'FIN1-SOURCE'!CC103,'FIN1-SOURCE'!CL103))</f>
        <v/>
      </c>
      <c r="I2270" s="280" t="str">
        <f>IF(AND(OR(OR('FIN1-SOURCE'!AH103="O",'FIN1-SOURCE'!AK103="O",'FIN1-SOURCE'!AT103="O",'FIN1-SOURCE'!BU103="O",'FIN1-SOURCE'!CD103="O",'FIN1-SOURCE'!CM103="O"), AND('FIN1-SOURCE'!AH103="K",'FIN1-SOURCE'!AK103="K",'FIN1-SOURCE'!AT103="K",'FIN1-SOURCE'!BU103="K", 'FIN1-SOURCE'!CD103="K",'FIN1-SOURCE'!CM103="K")),SUM('FIN1-SOURCE'!AG103,'FIN1-SOURCE'!AJ103,'FIN1-SOURCE'!AS103,'FIN1-SOURCE'!BT103,'FIN1-SOURCE'!CC103,'FIN1-SOURCE'!CL103)=0,ISNUMBER('FIN1-SOURCE'!CO103)),"",IF(OR('FIN1-SOURCE'!AH103="O",'FIN1-SOURCE'!AK103="O",'FIN1-SOURCE'!AT103="O",'FIN1-SOURCE'!BU103="O",'FIN1-SOURCE'!CD103="O",'FIN1-SOURCE'!CM103="O"),"O",IF(AND('FIN1-SOURCE'!AH103='FIN1-SOURCE'!AK103,'FIN1-SOURCE'!AH103='FIN1-SOURCE'!AT103,'FIN1-SOURCE'!AH103='FIN1-SOURCE'!BU103,'FIN1-SOURCE'!AH103='FIN1-SOURCE'!CD103,'FIN1-SOURCE'!AH103='FIN1-SOURCE'!CM103,OR('FIN1-SOURCE'!AH103="K",'FIN1-SOURCE'!AH103="W",'FIN1-SOURCE'!AH103="M")),UPPER('FIN1-SOURCE'!AH103),"")))</f>
        <v/>
      </c>
      <c r="J2270" s="281" t="s">
        <v>711</v>
      </c>
      <c r="K2270" s="280" t="str">
        <f>IF(AND(ISBLANK('FIN1-SOURCE'!CO103),$L$2270&lt;&gt;"M"),"",'FIN1-SOURCE'!CO103)</f>
        <v/>
      </c>
      <c r="L2270" s="280" t="str">
        <f>IF(ISBLANK('FIN1-SOURCE'!CP103),"",'FIN1-SOURCE'!CP103)</f>
        <v/>
      </c>
      <c r="M2270" s="257" t="str">
        <f t="shared" si="36"/>
        <v>OK</v>
      </c>
      <c r="N2270" s="15"/>
    </row>
    <row r="2271" spans="1:14" ht="78.75" x14ac:dyDescent="0.25">
      <c r="A2271" s="257" t="s">
        <v>834</v>
      </c>
      <c r="B2271" s="257" t="s">
        <v>4944</v>
      </c>
      <c r="C2271" s="257" t="s">
        <v>688</v>
      </c>
      <c r="D2271" s="277" t="s">
        <v>4945</v>
      </c>
      <c r="E2271" s="278" t="s">
        <v>711</v>
      </c>
      <c r="F2271" s="279" t="s">
        <v>688</v>
      </c>
      <c r="G2271" s="277" t="s">
        <v>4946</v>
      </c>
      <c r="H2271" s="280" t="str">
        <f>IF(OR(EXACT('FIN1-SOURCE'!AG104,'FIN1-SOURCE'!AH104),EXACT('FIN1-SOURCE'!AJ104,'FIN1-SOURCE'!AK104),EXACT('FIN1-SOURCE'!AS104,'FIN1-SOURCE'!AT104),EXACT('FIN1-SOURCE'!BT104,'FIN1-SOURCE'!BU104),EXACT('FIN1-SOURCE'!CC104,'FIN1-SOURCE'!CD104), EXACT('FIN1-SOURCE'!CL104,'FIN1-SOURCE'!CM104),AND('FIN1-SOURCE'!AH104="K",'FIN1-SOURCE'!AK104="K",'FIN1-SOURCE'!AT104="K",'FIN1-SOURCE'!BU104="K", 'FIN1-SOURCE'!CD104="K",'FIN1-SOURCE'!CM104="K"),OR('FIN1-SOURCE'!AH104="O",'FIN1-SOURCE'!AK104="O",'FIN1-SOURCE'!AT104="O",'FIN1-SOURCE'!BU104="O", 'FIN1-SOURCE'!CD104="O",'FIN1-SOURCE'!CM104="O")),"",SUM('FIN1-SOURCE'!AG104,'FIN1-SOURCE'!AJ104,'FIN1-SOURCE'!AS104,'FIN1-SOURCE'!BT104,'FIN1-SOURCE'!CC104,'FIN1-SOURCE'!CL104))</f>
        <v/>
      </c>
      <c r="I2271" s="280" t="str">
        <f>IF(AND(OR(OR('FIN1-SOURCE'!AH104="O",'FIN1-SOURCE'!AK104="O",'FIN1-SOURCE'!AT104="O",'FIN1-SOURCE'!BU104="O",'FIN1-SOURCE'!CD104="O",'FIN1-SOURCE'!CM104="O"), AND('FIN1-SOURCE'!AH104="K",'FIN1-SOURCE'!AK104="K",'FIN1-SOURCE'!AT104="K",'FIN1-SOURCE'!BU104="K", 'FIN1-SOURCE'!CD104="K",'FIN1-SOURCE'!CM104="K")),SUM('FIN1-SOURCE'!AG104,'FIN1-SOURCE'!AJ104,'FIN1-SOURCE'!AS104,'FIN1-SOURCE'!BT104,'FIN1-SOURCE'!CC104,'FIN1-SOURCE'!CL104)=0,ISNUMBER('FIN1-SOURCE'!CO104)),"",IF(OR('FIN1-SOURCE'!AH104="O",'FIN1-SOURCE'!AK104="O",'FIN1-SOURCE'!AT104="O",'FIN1-SOURCE'!BU104="O",'FIN1-SOURCE'!CD104="O",'FIN1-SOURCE'!CM104="O"),"O",IF(AND('FIN1-SOURCE'!AH104='FIN1-SOURCE'!AK104,'FIN1-SOURCE'!AH104='FIN1-SOURCE'!AT104,'FIN1-SOURCE'!AH104='FIN1-SOURCE'!BU104,'FIN1-SOURCE'!AH104='FIN1-SOURCE'!CD104,'FIN1-SOURCE'!AH104='FIN1-SOURCE'!CM104,OR('FIN1-SOURCE'!AH104="K",'FIN1-SOURCE'!AH104="W",'FIN1-SOURCE'!AH104="M")),UPPER('FIN1-SOURCE'!AH104),"")))</f>
        <v/>
      </c>
      <c r="J2271" s="281" t="s">
        <v>711</v>
      </c>
      <c r="K2271" s="280" t="str">
        <f>IF(AND(ISBLANK('FIN1-SOURCE'!CO104),$L$2271&lt;&gt;"M"),"",'FIN1-SOURCE'!CO104)</f>
        <v/>
      </c>
      <c r="L2271" s="280" t="str">
        <f>IF(ISBLANK('FIN1-SOURCE'!CP104),"",'FIN1-SOURCE'!CP104)</f>
        <v/>
      </c>
      <c r="M2271" s="257" t="str">
        <f t="shared" si="36"/>
        <v>OK</v>
      </c>
      <c r="N2271" s="15"/>
    </row>
    <row r="2272" spans="1:14" ht="78.75" x14ac:dyDescent="0.25">
      <c r="A2272" s="257" t="s">
        <v>834</v>
      </c>
      <c r="B2272" s="257" t="s">
        <v>4947</v>
      </c>
      <c r="C2272" s="257" t="s">
        <v>688</v>
      </c>
      <c r="D2272" s="277" t="s">
        <v>4948</v>
      </c>
      <c r="E2272" s="278" t="s">
        <v>711</v>
      </c>
      <c r="F2272" s="279" t="s">
        <v>688</v>
      </c>
      <c r="G2272" s="277" t="s">
        <v>4949</v>
      </c>
      <c r="H2272" s="280" t="str">
        <f>IF(OR(EXACT('FIN1-SOURCE'!AG105,'FIN1-SOURCE'!AH105),EXACT('FIN1-SOURCE'!AJ105,'FIN1-SOURCE'!AK105),EXACT('FIN1-SOURCE'!AS105,'FIN1-SOURCE'!AT105),EXACT('FIN1-SOURCE'!BT105,'FIN1-SOURCE'!BU105),EXACT('FIN1-SOURCE'!CC105,'FIN1-SOURCE'!CD105), EXACT('FIN1-SOURCE'!CL105,'FIN1-SOURCE'!CM105),AND('FIN1-SOURCE'!AH105="K",'FIN1-SOURCE'!AK105="K",'FIN1-SOURCE'!AT105="K",'FIN1-SOURCE'!BU105="K", 'FIN1-SOURCE'!CD105="K",'FIN1-SOURCE'!CM105="K"),OR('FIN1-SOURCE'!AH105="O",'FIN1-SOURCE'!AK105="O",'FIN1-SOURCE'!AT105="O",'FIN1-SOURCE'!BU105="O", 'FIN1-SOURCE'!CD105="O",'FIN1-SOURCE'!CM105="O")),"",SUM('FIN1-SOURCE'!AG105,'FIN1-SOURCE'!AJ105,'FIN1-SOURCE'!AS105,'FIN1-SOURCE'!BT105,'FIN1-SOURCE'!CC105,'FIN1-SOURCE'!CL105))</f>
        <v/>
      </c>
      <c r="I2272" s="280" t="str">
        <f>IF(AND(OR(OR('FIN1-SOURCE'!AH105="O",'FIN1-SOURCE'!AK105="O",'FIN1-SOURCE'!AT105="O",'FIN1-SOURCE'!BU105="O",'FIN1-SOURCE'!CD105="O",'FIN1-SOURCE'!CM105="O"), AND('FIN1-SOURCE'!AH105="K",'FIN1-SOURCE'!AK105="K",'FIN1-SOURCE'!AT105="K",'FIN1-SOURCE'!BU105="K", 'FIN1-SOURCE'!CD105="K",'FIN1-SOURCE'!CM105="K")),SUM('FIN1-SOURCE'!AG105,'FIN1-SOURCE'!AJ105,'FIN1-SOURCE'!AS105,'FIN1-SOURCE'!BT105,'FIN1-SOURCE'!CC105,'FIN1-SOURCE'!CL105)=0,ISNUMBER('FIN1-SOURCE'!CO105)),"",IF(OR('FIN1-SOURCE'!AH105="O",'FIN1-SOURCE'!AK105="O",'FIN1-SOURCE'!AT105="O",'FIN1-SOURCE'!BU105="O",'FIN1-SOURCE'!CD105="O",'FIN1-SOURCE'!CM105="O"),"O",IF(AND('FIN1-SOURCE'!AH105='FIN1-SOURCE'!AK105,'FIN1-SOURCE'!AH105='FIN1-SOURCE'!AT105,'FIN1-SOURCE'!AH105='FIN1-SOURCE'!BU105,'FIN1-SOURCE'!AH105='FIN1-SOURCE'!CD105,'FIN1-SOURCE'!AH105='FIN1-SOURCE'!CM105,OR('FIN1-SOURCE'!AH105="K",'FIN1-SOURCE'!AH105="W",'FIN1-SOURCE'!AH105="M")),UPPER('FIN1-SOURCE'!AH105),"")))</f>
        <v/>
      </c>
      <c r="J2272" s="281" t="s">
        <v>711</v>
      </c>
      <c r="K2272" s="280" t="str">
        <f>IF(AND(ISBLANK('FIN1-SOURCE'!CO105),$L$2272&lt;&gt;"M"),"",'FIN1-SOURCE'!CO105)</f>
        <v/>
      </c>
      <c r="L2272" s="280" t="str">
        <f>IF(ISBLANK('FIN1-SOURCE'!CP105),"",'FIN1-SOURCE'!CP105)</f>
        <v/>
      </c>
      <c r="M2272" s="257" t="str">
        <f t="shared" si="36"/>
        <v>OK</v>
      </c>
      <c r="N2272" s="15"/>
    </row>
    <row r="2273" spans="1:14" ht="78.75" x14ac:dyDescent="0.25">
      <c r="A2273" s="257" t="s">
        <v>834</v>
      </c>
      <c r="B2273" s="257" t="s">
        <v>8656</v>
      </c>
      <c r="C2273" s="257" t="s">
        <v>688</v>
      </c>
      <c r="D2273" s="277" t="s">
        <v>8657</v>
      </c>
      <c r="E2273" s="278" t="s">
        <v>711</v>
      </c>
      <c r="F2273" s="279" t="s">
        <v>688</v>
      </c>
      <c r="G2273" s="277" t="s">
        <v>4950</v>
      </c>
      <c r="H2273" s="280" t="str">
        <f>IF(OR(EXACT('FIN1-SOURCE'!AG106,'FIN1-SOURCE'!AH106),EXACT('FIN1-SOURCE'!AJ106,'FIN1-SOURCE'!AK106),EXACT('FIN1-SOURCE'!AS106,'FIN1-SOURCE'!AT106),EXACT('FIN1-SOURCE'!BT106,'FIN1-SOURCE'!BU106),EXACT('FIN1-SOURCE'!CC106,'FIN1-SOURCE'!CD106), EXACT('FIN1-SOURCE'!CL106,'FIN1-SOURCE'!CM106),AND('FIN1-SOURCE'!AH106="K",'FIN1-SOURCE'!AK106="K",'FIN1-SOURCE'!AT106="K",'FIN1-SOURCE'!BU106="K", 'FIN1-SOURCE'!CD106="K",'FIN1-SOURCE'!CM106="K"),OR('FIN1-SOURCE'!AH106="O",'FIN1-SOURCE'!AK106="O",'FIN1-SOURCE'!AT106="O",'FIN1-SOURCE'!BU106="O", 'FIN1-SOURCE'!CD106="O",'FIN1-SOURCE'!CM106="O")),"",SUM('FIN1-SOURCE'!AG106,'FIN1-SOURCE'!AJ106,'FIN1-SOURCE'!AS106,'FIN1-SOURCE'!BT106,'FIN1-SOURCE'!CC106,'FIN1-SOURCE'!CL106))</f>
        <v/>
      </c>
      <c r="I2273" s="280" t="str">
        <f>IF(AND(OR(OR('FIN1-SOURCE'!AH106="O",'FIN1-SOURCE'!AK106="O",'FIN1-SOURCE'!AT106="O",'FIN1-SOURCE'!BU106="O",'FIN1-SOURCE'!CD106="O",'FIN1-SOURCE'!CM106="O"), AND('FIN1-SOURCE'!AH106="K",'FIN1-SOURCE'!AK106="K",'FIN1-SOURCE'!AT106="K",'FIN1-SOURCE'!BU106="K", 'FIN1-SOURCE'!CD106="K",'FIN1-SOURCE'!CM106="K")),SUM('FIN1-SOURCE'!AG106,'FIN1-SOURCE'!AJ106,'FIN1-SOURCE'!AS106,'FIN1-SOURCE'!BT106,'FIN1-SOURCE'!CC106,'FIN1-SOURCE'!CL106)=0,ISNUMBER('FIN1-SOURCE'!CO106)),"",IF(OR('FIN1-SOURCE'!AH106="O",'FIN1-SOURCE'!AK106="O",'FIN1-SOURCE'!AT106="O",'FIN1-SOURCE'!BU106="O",'FIN1-SOURCE'!CD106="O",'FIN1-SOURCE'!CM106="O"),"O",IF(AND('FIN1-SOURCE'!AH106='FIN1-SOURCE'!AK106,'FIN1-SOURCE'!AH106='FIN1-SOURCE'!AT106,'FIN1-SOURCE'!AH106='FIN1-SOURCE'!BU106,'FIN1-SOURCE'!AH106='FIN1-SOURCE'!CD106,'FIN1-SOURCE'!AH106='FIN1-SOURCE'!CM106,OR('FIN1-SOURCE'!AH106="K",'FIN1-SOURCE'!AH106="W",'FIN1-SOURCE'!AH106="M")),UPPER('FIN1-SOURCE'!AH106),"")))</f>
        <v/>
      </c>
      <c r="J2273" s="281" t="s">
        <v>711</v>
      </c>
      <c r="K2273" s="280" t="str">
        <f>IF(AND(ISBLANK('FIN1-SOURCE'!CO106),$L$2273&lt;&gt;"M"),"",'FIN1-SOURCE'!CO106)</f>
        <v/>
      </c>
      <c r="L2273" s="280" t="str">
        <f>IF(ISBLANK('FIN1-SOURCE'!CP106),"",'FIN1-SOURCE'!CP106)</f>
        <v/>
      </c>
      <c r="M2273" s="257" t="str">
        <f t="shared" si="36"/>
        <v>OK</v>
      </c>
      <c r="N2273" s="15"/>
    </row>
    <row r="2274" spans="1:14" ht="45" x14ac:dyDescent="0.25">
      <c r="A2274" s="257" t="s">
        <v>834</v>
      </c>
      <c r="B2274" s="257" t="s">
        <v>8658</v>
      </c>
      <c r="C2274" s="257" t="s">
        <v>688</v>
      </c>
      <c r="D2274" s="277" t="s">
        <v>8659</v>
      </c>
      <c r="E2274" s="278" t="s">
        <v>711</v>
      </c>
      <c r="F2274" s="279" t="s">
        <v>688</v>
      </c>
      <c r="G2274" s="277" t="s">
        <v>4951</v>
      </c>
      <c r="H2274" s="280" t="str">
        <f>IF(OR(AND('FIN1-SOURCE'!CO104="",'FIN1-SOURCE'!CP104=""),AND('FIN1-SOURCE'!CO105="",'FIN1-SOURCE'!CP105=""),AND('FIN1-SOURCE'!CO106="",'FIN1-SOURCE'!CP106=""),AND('FIN1-SOURCE'!CP104="K",'FIN1-SOURCE'!CP105="K",'FIN1-SOURCE'!CP106="K"),OR('FIN1-SOURCE'!CP104="O",'FIN1-SOURCE'!CP105="O",'FIN1-SOURCE'!CP106="O")),"",SUM('FIN1-SOURCE'!CO104,'FIN1-SOURCE'!CO105,'FIN1-SOURCE'!CO106))</f>
        <v/>
      </c>
      <c r="I2274" s="280" t="str">
        <f>IF(AND(OR(AND('FIN1-SOURCE'!CP104="O",'FIN1-SOURCE'!CP105="O",'FIN1-SOURCE'!CP106="O"),AND('FIN1-SOURCE'!CP104="K",'FIN1-SOURCE'!CP105="K",'FIN1-SOURCE'!CP106="K")),SUM('FIN1-SOURCE'!CO104,'FIN1-SOURCE'!CO105,'FIN1-SOURCE'!CO106)=0,ISNUMBER('FIN1-SOURCE'!CO107)),"",IF(OR('FIN1-SOURCE'!CP104="O",'FIN1-SOURCE'!CP105="O",'FIN1-SOURCE'!CP106="O"),"O",IF(AND('FIN1-SOURCE'!CP104='FIN1-SOURCE'!CP105,'FIN1-SOURCE'!CP105='FIN1-SOURCE'!CP106,OR('FIN1-SOURCE'!CP104="K",'FIN1-SOURCE'!CP104="W",'FIN1-SOURCE'!CP104="M")), UPPER('FIN1-SOURCE'!CP104),"")))</f>
        <v/>
      </c>
      <c r="J2274" s="281" t="s">
        <v>711</v>
      </c>
      <c r="K2274" s="280" t="str">
        <f>IF(AND(ISBLANK('FIN1-SOURCE'!CO107),$L$2274&lt;&gt;"M"),"",'FIN1-SOURCE'!CO107)</f>
        <v/>
      </c>
      <c r="L2274" s="280" t="str">
        <f>IF(ISBLANK('FIN1-SOURCE'!CP107),"",'FIN1-SOURCE'!CP107)</f>
        <v/>
      </c>
      <c r="M2274" s="257" t="str">
        <f t="shared" si="36"/>
        <v>OK</v>
      </c>
      <c r="N2274" s="15"/>
    </row>
    <row r="2275" spans="1:14" ht="33.75" x14ac:dyDescent="0.25">
      <c r="A2275" s="257" t="s">
        <v>834</v>
      </c>
      <c r="B2275" s="257" t="s">
        <v>8660</v>
      </c>
      <c r="C2275" s="257" t="s">
        <v>688</v>
      </c>
      <c r="D2275" s="277" t="s">
        <v>8661</v>
      </c>
      <c r="E2275" s="278" t="s">
        <v>711</v>
      </c>
      <c r="F2275" s="279" t="s">
        <v>688</v>
      </c>
      <c r="G2275" s="277" t="s">
        <v>4952</v>
      </c>
      <c r="H2275" s="280" t="str">
        <f>IF(OR(AND('FIN1-SOURCE'!CO102="",'FIN1-SOURCE'!CP102=""),AND('FIN1-SOURCE'!CO107="",'FIN1-SOURCE'!CP107=""),AND('FIN1-SOURCE'!CP102="K",'FIN1-SOURCE'!CP107="K"),OR('FIN1-SOURCE'!CP102="O",'FIN1-SOURCE'!CP107="O")),"",SUM('FIN1-SOURCE'!CO102,'FIN1-SOURCE'!CO107))</f>
        <v/>
      </c>
      <c r="I2275" s="280" t="str">
        <f>IF(AND(OR(AND('FIN1-SOURCE'!CP102="O",'FIN1-SOURCE'!CP107="O"),AND('FIN1-SOURCE'!CP102="K",'FIN1-SOURCE'!CP107="K")),SUM('FIN1-SOURCE'!CO102,'FIN1-SOURCE'!CO107)=0,ISNUMBER('FIN1-SOURCE'!CO108)),"",IF(OR('FIN1-SOURCE'!CP102="O",'FIN1-SOURCE'!CP107="O"),"O",IF(AND('FIN1-SOURCE'!CP102='FIN1-SOURCE'!CP107,OR('FIN1-SOURCE'!CP102="K",'FIN1-SOURCE'!CP102="W",'FIN1-SOURCE'!CP102="M")), UPPER('FIN1-SOURCE'!CP102),"")))</f>
        <v/>
      </c>
      <c r="J2275" s="281" t="s">
        <v>711</v>
      </c>
      <c r="K2275" s="280" t="str">
        <f>IF(AND(ISBLANK('FIN1-SOURCE'!CO108),$L$2275&lt;&gt;"M"),"",'FIN1-SOURCE'!CO108)</f>
        <v/>
      </c>
      <c r="L2275" s="280" t="str">
        <f>IF(ISBLANK('FIN1-SOURCE'!CP108),"",'FIN1-SOURCE'!CP108)</f>
        <v/>
      </c>
      <c r="M2275" s="257" t="str">
        <f t="shared" si="36"/>
        <v>OK</v>
      </c>
      <c r="N2275" s="15"/>
    </row>
    <row r="2276" spans="1:14" ht="78.75" x14ac:dyDescent="0.25">
      <c r="A2276" s="257" t="s">
        <v>834</v>
      </c>
      <c r="B2276" s="257" t="s">
        <v>4953</v>
      </c>
      <c r="C2276" s="257" t="s">
        <v>688</v>
      </c>
      <c r="D2276" s="277" t="s">
        <v>4954</v>
      </c>
      <c r="E2276" s="278" t="s">
        <v>711</v>
      </c>
      <c r="F2276" s="279" t="s">
        <v>688</v>
      </c>
      <c r="G2276" s="277" t="s">
        <v>4955</v>
      </c>
      <c r="H2276" s="280" t="str">
        <f>IF(OR(EXACT('FIN1-SOURCE'!AG109,'FIN1-SOURCE'!AH109),EXACT('FIN1-SOURCE'!AJ109,'FIN1-SOURCE'!AK109),EXACT('FIN1-SOURCE'!AS109,'FIN1-SOURCE'!AT109),EXACT('FIN1-SOURCE'!BT109,'FIN1-SOURCE'!BU109),EXACT('FIN1-SOURCE'!CC109,'FIN1-SOURCE'!CD109), EXACT('FIN1-SOURCE'!CL109,'FIN1-SOURCE'!CM109),AND('FIN1-SOURCE'!AH109="K",'FIN1-SOURCE'!AK109="K",'FIN1-SOURCE'!AT109="K",'FIN1-SOURCE'!BU109="K", 'FIN1-SOURCE'!CD109="K",'FIN1-SOURCE'!CM109="K"),OR('FIN1-SOURCE'!AH109="O",'FIN1-SOURCE'!AK109="O",'FIN1-SOURCE'!AT109="O",'FIN1-SOURCE'!BU109="O", 'FIN1-SOURCE'!CD109="O",'FIN1-SOURCE'!CM109="O")),"",SUM('FIN1-SOURCE'!AG109,'FIN1-SOURCE'!AJ109,'FIN1-SOURCE'!AS109,'FIN1-SOURCE'!BT109,'FIN1-SOURCE'!CC109,'FIN1-SOURCE'!CL109))</f>
        <v/>
      </c>
      <c r="I2276" s="280" t="str">
        <f>IF(AND(OR(OR('FIN1-SOURCE'!AH109="O",'FIN1-SOURCE'!AK109="O",'FIN1-SOURCE'!AT109="O",'FIN1-SOURCE'!BU109="O",'FIN1-SOURCE'!CD109="O",'FIN1-SOURCE'!CM109="O"), AND('FIN1-SOURCE'!AH109="K",'FIN1-SOURCE'!AK109="K",'FIN1-SOURCE'!AT109="K",'FIN1-SOURCE'!BU109="K", 'FIN1-SOURCE'!CD109="K",'FIN1-SOURCE'!CM109="K")),SUM('FIN1-SOURCE'!AG109,'FIN1-SOURCE'!AJ109,'FIN1-SOURCE'!AS109,'FIN1-SOURCE'!BT109,'FIN1-SOURCE'!CC109,'FIN1-SOURCE'!CL109)=0,ISNUMBER('FIN1-SOURCE'!CO109)),"",IF(OR('FIN1-SOURCE'!AH109="O",'FIN1-SOURCE'!AK109="O",'FIN1-SOURCE'!AT109="O",'FIN1-SOURCE'!BU109="O",'FIN1-SOURCE'!CD109="O",'FIN1-SOURCE'!CM109="O"),"O",IF(AND('FIN1-SOURCE'!AH109='FIN1-SOURCE'!AK109,'FIN1-SOURCE'!AH109='FIN1-SOURCE'!AT109,'FIN1-SOURCE'!AH109='FIN1-SOURCE'!BU109,'FIN1-SOURCE'!AH109='FIN1-SOURCE'!CD109,'FIN1-SOURCE'!AH109='FIN1-SOURCE'!CM109,OR('FIN1-SOURCE'!AH109="K",'FIN1-SOURCE'!AH109="W",'FIN1-SOURCE'!AH109="M")),UPPER('FIN1-SOURCE'!AH109),"")))</f>
        <v/>
      </c>
      <c r="J2276" s="281" t="s">
        <v>711</v>
      </c>
      <c r="K2276" s="280" t="str">
        <f>IF(AND(ISBLANK('FIN1-SOURCE'!CO109),$L$2276&lt;&gt;"M"),"",'FIN1-SOURCE'!CO109)</f>
        <v/>
      </c>
      <c r="L2276" s="280" t="str">
        <f>IF(ISBLANK('FIN1-SOURCE'!CP109),"",'FIN1-SOURCE'!CP109)</f>
        <v/>
      </c>
      <c r="M2276" s="257" t="str">
        <f t="shared" si="36"/>
        <v>OK</v>
      </c>
      <c r="N2276" s="15"/>
    </row>
    <row r="2277" spans="1:14" ht="78.75" x14ac:dyDescent="0.25">
      <c r="A2277" s="257" t="s">
        <v>834</v>
      </c>
      <c r="B2277" s="257" t="s">
        <v>4956</v>
      </c>
      <c r="C2277" s="257" t="s">
        <v>688</v>
      </c>
      <c r="D2277" s="277" t="s">
        <v>4957</v>
      </c>
      <c r="E2277" s="278" t="s">
        <v>711</v>
      </c>
      <c r="F2277" s="279" t="s">
        <v>688</v>
      </c>
      <c r="G2277" s="277" t="s">
        <v>4958</v>
      </c>
      <c r="H2277" s="280" t="str">
        <f>IF(OR(EXACT('FIN1-SOURCE'!AG110,'FIN1-SOURCE'!AH110),EXACT('FIN1-SOURCE'!AJ110,'FIN1-SOURCE'!AK110),EXACT('FIN1-SOURCE'!AS110,'FIN1-SOURCE'!AT110),EXACT('FIN1-SOURCE'!BT110,'FIN1-SOURCE'!BU110),EXACT('FIN1-SOURCE'!CC110,'FIN1-SOURCE'!CD110), EXACT('FIN1-SOURCE'!CL110,'FIN1-SOURCE'!CM110),AND('FIN1-SOURCE'!AH110="K",'FIN1-SOURCE'!AK110="K",'FIN1-SOURCE'!AT110="K",'FIN1-SOURCE'!BU110="K", 'FIN1-SOURCE'!CD110="K",'FIN1-SOURCE'!CM110="K"),OR('FIN1-SOURCE'!AH110="O",'FIN1-SOURCE'!AK110="O",'FIN1-SOURCE'!AT110="O",'FIN1-SOURCE'!BU110="O", 'FIN1-SOURCE'!CD110="O",'FIN1-SOURCE'!CM110="O")),"",SUM('FIN1-SOURCE'!AG110,'FIN1-SOURCE'!AJ110,'FIN1-SOURCE'!AS110,'FIN1-SOURCE'!BT110,'FIN1-SOURCE'!CC110,'FIN1-SOURCE'!CL110))</f>
        <v/>
      </c>
      <c r="I2277" s="280" t="str">
        <f>IF(AND(OR(OR('FIN1-SOURCE'!AH110="O",'FIN1-SOURCE'!AK110="O",'FIN1-SOURCE'!AT110="O",'FIN1-SOURCE'!BU110="O",'FIN1-SOURCE'!CD110="O",'FIN1-SOURCE'!CM110="O"), AND('FIN1-SOURCE'!AH110="K",'FIN1-SOURCE'!AK110="K",'FIN1-SOURCE'!AT110="K",'FIN1-SOURCE'!BU110="K", 'FIN1-SOURCE'!CD110="K",'FIN1-SOURCE'!CM110="K")),SUM('FIN1-SOURCE'!AG110,'FIN1-SOURCE'!AJ110,'FIN1-SOURCE'!AS110,'FIN1-SOURCE'!BT110,'FIN1-SOURCE'!CC110,'FIN1-SOURCE'!CL110)=0,ISNUMBER('FIN1-SOURCE'!CO110)),"",IF(OR('FIN1-SOURCE'!AH110="O",'FIN1-SOURCE'!AK110="O",'FIN1-SOURCE'!AT110="O",'FIN1-SOURCE'!BU110="O",'FIN1-SOURCE'!CD110="O",'FIN1-SOURCE'!CM110="O"),"O",IF(AND('FIN1-SOURCE'!AH110='FIN1-SOURCE'!AK110,'FIN1-SOURCE'!AH110='FIN1-SOURCE'!AT110,'FIN1-SOURCE'!AH110='FIN1-SOURCE'!BU110,'FIN1-SOURCE'!AH110='FIN1-SOURCE'!CD110,'FIN1-SOURCE'!AH110='FIN1-SOURCE'!CM110,OR('FIN1-SOURCE'!AH110="K",'FIN1-SOURCE'!AH110="W",'FIN1-SOURCE'!AH110="M")),UPPER('FIN1-SOURCE'!AH110),"")))</f>
        <v/>
      </c>
      <c r="J2277" s="281" t="s">
        <v>711</v>
      </c>
      <c r="K2277" s="280" t="str">
        <f>IF(AND(ISBLANK('FIN1-SOURCE'!CO110),$L$2277&lt;&gt;"M"),"",'FIN1-SOURCE'!CO110)</f>
        <v/>
      </c>
      <c r="L2277" s="280" t="str">
        <f>IF(ISBLANK('FIN1-SOURCE'!CP110),"",'FIN1-SOURCE'!CP110)</f>
        <v/>
      </c>
      <c r="M2277" s="257" t="str">
        <f t="shared" si="36"/>
        <v>OK</v>
      </c>
      <c r="N2277" s="15"/>
    </row>
    <row r="2278" spans="1:14" ht="78.75" x14ac:dyDescent="0.25">
      <c r="A2278" s="257" t="s">
        <v>834</v>
      </c>
      <c r="B2278" s="257" t="s">
        <v>8662</v>
      </c>
      <c r="C2278" s="257" t="s">
        <v>688</v>
      </c>
      <c r="D2278" s="277" t="s">
        <v>8663</v>
      </c>
      <c r="E2278" s="278" t="s">
        <v>711</v>
      </c>
      <c r="F2278" s="279" t="s">
        <v>688</v>
      </c>
      <c r="G2278" s="277" t="s">
        <v>4959</v>
      </c>
      <c r="H2278" s="280" t="str">
        <f>IF(OR(EXACT('FIN1-SOURCE'!AG111,'FIN1-SOURCE'!AH111),EXACT('FIN1-SOURCE'!AJ111,'FIN1-SOURCE'!AK111),EXACT('FIN1-SOURCE'!AS111,'FIN1-SOURCE'!AT111),EXACT('FIN1-SOURCE'!BT111,'FIN1-SOURCE'!BU111),EXACT('FIN1-SOURCE'!CC111,'FIN1-SOURCE'!CD111), EXACT('FIN1-SOURCE'!CL111,'FIN1-SOURCE'!CM111),AND('FIN1-SOURCE'!AH111="K",'FIN1-SOURCE'!AK111="K",'FIN1-SOURCE'!AT111="K",'FIN1-SOURCE'!BU111="K", 'FIN1-SOURCE'!CD111="K",'FIN1-SOURCE'!CM111="K"),OR('FIN1-SOURCE'!AH111="O",'FIN1-SOURCE'!AK111="O",'FIN1-SOURCE'!AT111="O",'FIN1-SOURCE'!BU111="O", 'FIN1-SOURCE'!CD111="O",'FIN1-SOURCE'!CM111="O")),"",SUM('FIN1-SOURCE'!AG111,'FIN1-SOURCE'!AJ111,'FIN1-SOURCE'!AS111,'FIN1-SOURCE'!BT111,'FIN1-SOURCE'!CC111,'FIN1-SOURCE'!CL111))</f>
        <v/>
      </c>
      <c r="I2278" s="280" t="str">
        <f>IF(AND(OR(OR('FIN1-SOURCE'!AH111="O",'FIN1-SOURCE'!AK111="O",'FIN1-SOURCE'!AT111="O",'FIN1-SOURCE'!BU111="O",'FIN1-SOURCE'!CD111="O",'FIN1-SOURCE'!CM111="O"), AND('FIN1-SOURCE'!AH111="K",'FIN1-SOURCE'!AK111="K",'FIN1-SOURCE'!AT111="K",'FIN1-SOURCE'!BU111="K", 'FIN1-SOURCE'!CD111="K",'FIN1-SOURCE'!CM111="K")),SUM('FIN1-SOURCE'!AG111,'FIN1-SOURCE'!AJ111,'FIN1-SOURCE'!AS111,'FIN1-SOURCE'!BT111,'FIN1-SOURCE'!CC111,'FIN1-SOURCE'!CL111)=0,ISNUMBER('FIN1-SOURCE'!CO111)),"",IF(OR('FIN1-SOURCE'!AH111="O",'FIN1-SOURCE'!AK111="O",'FIN1-SOURCE'!AT111="O",'FIN1-SOURCE'!BU111="O",'FIN1-SOURCE'!CD111="O",'FIN1-SOURCE'!CM111="O"),"O",IF(AND('FIN1-SOURCE'!AH111='FIN1-SOURCE'!AK111,'FIN1-SOURCE'!AH111='FIN1-SOURCE'!AT111,'FIN1-SOURCE'!AH111='FIN1-SOURCE'!BU111,'FIN1-SOURCE'!AH111='FIN1-SOURCE'!CD111,'FIN1-SOURCE'!AH111='FIN1-SOURCE'!CM111,OR('FIN1-SOURCE'!AH111="K",'FIN1-SOURCE'!AH111="W",'FIN1-SOURCE'!AH111="M")),UPPER('FIN1-SOURCE'!AH111),"")))</f>
        <v/>
      </c>
      <c r="J2278" s="281" t="s">
        <v>711</v>
      </c>
      <c r="K2278" s="280" t="str">
        <f>IF(AND(ISBLANK('FIN1-SOURCE'!CO111),$L$2278&lt;&gt;"M"),"",'FIN1-SOURCE'!CO111)</f>
        <v/>
      </c>
      <c r="L2278" s="280" t="str">
        <f>IF(ISBLANK('FIN1-SOURCE'!CP111),"",'FIN1-SOURCE'!CP111)</f>
        <v/>
      </c>
      <c r="M2278" s="257" t="str">
        <f t="shared" si="36"/>
        <v>OK</v>
      </c>
      <c r="N2278" s="15"/>
    </row>
    <row r="2279" spans="1:14" ht="33.75" x14ac:dyDescent="0.25">
      <c r="A2279" s="257" t="s">
        <v>834</v>
      </c>
      <c r="B2279" s="257" t="s">
        <v>8664</v>
      </c>
      <c r="C2279" s="257" t="s">
        <v>688</v>
      </c>
      <c r="D2279" s="277" t="s">
        <v>8665</v>
      </c>
      <c r="E2279" s="278" t="s">
        <v>711</v>
      </c>
      <c r="F2279" s="279" t="s">
        <v>688</v>
      </c>
      <c r="G2279" s="277" t="s">
        <v>4960</v>
      </c>
      <c r="H2279" s="280" t="str">
        <f>IF(OR(AND('FIN1-SOURCE'!CO110="",'FIN1-SOURCE'!CP110=""),AND('FIN1-SOURCE'!CO111="",'FIN1-SOURCE'!CP111=""),AND('FIN1-SOURCE'!CP110="K",'FIN1-SOURCE'!CP111="K"),OR('FIN1-SOURCE'!CP110="O",'FIN1-SOURCE'!CP111="O")),"",SUM('FIN1-SOURCE'!CO110,'FIN1-SOURCE'!CO111))</f>
        <v/>
      </c>
      <c r="I2279" s="280" t="str">
        <f>IF(AND(OR(AND('FIN1-SOURCE'!CP110="O",'FIN1-SOURCE'!CP111="O"),AND('FIN1-SOURCE'!CP110="K",'FIN1-SOURCE'!CP111="K")),SUM('FIN1-SOURCE'!CO110,'FIN1-SOURCE'!CO111)=0,ISNUMBER('FIN1-SOURCE'!CO112)),"",IF(OR('FIN1-SOURCE'!CP110="O",'FIN1-SOURCE'!CP111="O"),"O",IF(AND('FIN1-SOURCE'!CP110='FIN1-SOURCE'!CP111,OR('FIN1-SOURCE'!CP110="K",'FIN1-SOURCE'!CP110="W",'FIN1-SOURCE'!CP110="M")), UPPER('FIN1-SOURCE'!CP110),"")))</f>
        <v/>
      </c>
      <c r="J2279" s="281" t="s">
        <v>711</v>
      </c>
      <c r="K2279" s="280" t="str">
        <f>IF(AND(ISBLANK('FIN1-SOURCE'!CO112),$L$2279&lt;&gt;"M"),"",'FIN1-SOURCE'!CO112)</f>
        <v/>
      </c>
      <c r="L2279" s="280" t="str">
        <f>IF(ISBLANK('FIN1-SOURCE'!CP112),"",'FIN1-SOURCE'!CP112)</f>
        <v/>
      </c>
      <c r="M2279" s="257" t="str">
        <f t="shared" si="36"/>
        <v>OK</v>
      </c>
      <c r="N2279" s="15"/>
    </row>
    <row r="2280" spans="1:14" ht="33.75" x14ac:dyDescent="0.25">
      <c r="A2280" s="257" t="s">
        <v>834</v>
      </c>
      <c r="B2280" s="257" t="s">
        <v>8666</v>
      </c>
      <c r="C2280" s="257" t="s">
        <v>688</v>
      </c>
      <c r="D2280" s="277" t="s">
        <v>8667</v>
      </c>
      <c r="E2280" s="278" t="s">
        <v>711</v>
      </c>
      <c r="F2280" s="279" t="s">
        <v>688</v>
      </c>
      <c r="G2280" s="277" t="s">
        <v>4961</v>
      </c>
      <c r="H2280" s="280" t="str">
        <f>IF(OR(AND('FIN1-SOURCE'!CO109="",'FIN1-SOURCE'!CP109=""),AND('FIN1-SOURCE'!CO112="",'FIN1-SOURCE'!CP112=""),AND('FIN1-SOURCE'!CP109="K",'FIN1-SOURCE'!CP112="K"),OR('FIN1-SOURCE'!CP109="O",'FIN1-SOURCE'!CP112="O")),"",SUM('FIN1-SOURCE'!CO109,'FIN1-SOURCE'!CO112))</f>
        <v/>
      </c>
      <c r="I2280" s="280" t="str">
        <f>IF(AND(OR(AND('FIN1-SOURCE'!CP109="O",'FIN1-SOURCE'!CP112="O"),AND('FIN1-SOURCE'!CP109="K",'FIN1-SOURCE'!CP112="K")),SUM('FIN1-SOURCE'!CO109,'FIN1-SOURCE'!CO112)=0,ISNUMBER('FIN1-SOURCE'!CO113)),"",IF(OR('FIN1-SOURCE'!CP109="O",'FIN1-SOURCE'!CP112="O"),"O",IF(AND('FIN1-SOURCE'!CP109='FIN1-SOURCE'!CP112,OR('FIN1-SOURCE'!CP109="K",'FIN1-SOURCE'!CP109="W",'FIN1-SOURCE'!CP109="M")), UPPER('FIN1-SOURCE'!CP109),"")))</f>
        <v/>
      </c>
      <c r="J2280" s="281" t="s">
        <v>711</v>
      </c>
      <c r="K2280" s="280" t="str">
        <f>IF(AND(ISBLANK('FIN1-SOURCE'!CO113),$L$2280&lt;&gt;"M"),"",'FIN1-SOURCE'!CO113)</f>
        <v/>
      </c>
      <c r="L2280" s="280" t="str">
        <f>IF(ISBLANK('FIN1-SOURCE'!CP113),"",'FIN1-SOURCE'!CP113)</f>
        <v/>
      </c>
      <c r="M2280" s="257" t="str">
        <f t="shared" si="36"/>
        <v>OK</v>
      </c>
      <c r="N2280" s="15"/>
    </row>
    <row r="2281" spans="1:14" ht="78.75" x14ac:dyDescent="0.25">
      <c r="A2281" s="257" t="s">
        <v>834</v>
      </c>
      <c r="B2281" s="257" t="s">
        <v>4962</v>
      </c>
      <c r="C2281" s="257" t="s">
        <v>688</v>
      </c>
      <c r="D2281" s="277" t="s">
        <v>4963</v>
      </c>
      <c r="E2281" s="278" t="s">
        <v>711</v>
      </c>
      <c r="F2281" s="279" t="s">
        <v>688</v>
      </c>
      <c r="G2281" s="277" t="s">
        <v>4964</v>
      </c>
      <c r="H2281" s="280" t="str">
        <f>IF(OR(EXACT('FIN1-SOURCE'!AG114,'FIN1-SOURCE'!AH114),EXACT('FIN1-SOURCE'!AJ114,'FIN1-SOURCE'!AK114),EXACT('FIN1-SOURCE'!AS114,'FIN1-SOURCE'!AT114),EXACT('FIN1-SOURCE'!BT114,'FIN1-SOURCE'!BU114),EXACT('FIN1-SOURCE'!CC114,'FIN1-SOURCE'!CD114), EXACT('FIN1-SOURCE'!CL114,'FIN1-SOURCE'!CM114),AND('FIN1-SOURCE'!AH114="K",'FIN1-SOURCE'!AK114="K",'FIN1-SOURCE'!AT114="K",'FIN1-SOURCE'!BU114="K", 'FIN1-SOURCE'!CD114="K",'FIN1-SOURCE'!CM114="K"),OR('FIN1-SOURCE'!AH114="O",'FIN1-SOURCE'!AK114="O",'FIN1-SOURCE'!AT114="O",'FIN1-SOURCE'!BU114="O", 'FIN1-SOURCE'!CD114="O",'FIN1-SOURCE'!CM114="O")),"",SUM('FIN1-SOURCE'!AG114,'FIN1-SOURCE'!AJ114,'FIN1-SOURCE'!AS114,'FIN1-SOURCE'!BT114,'FIN1-SOURCE'!CC114,'FIN1-SOURCE'!CL114))</f>
        <v/>
      </c>
      <c r="I2281" s="280" t="str">
        <f>IF(AND(OR(OR('FIN1-SOURCE'!AH114="O",'FIN1-SOURCE'!AK114="O",'FIN1-SOURCE'!AT114="O",'FIN1-SOURCE'!BU114="O",'FIN1-SOURCE'!CD114="O",'FIN1-SOURCE'!CM114="O"), AND('FIN1-SOURCE'!AH114="K",'FIN1-SOURCE'!AK114="K",'FIN1-SOURCE'!AT114="K",'FIN1-SOURCE'!BU114="K", 'FIN1-SOURCE'!CD114="K",'FIN1-SOURCE'!CM114="K")),SUM('FIN1-SOURCE'!AG114,'FIN1-SOURCE'!AJ114,'FIN1-SOURCE'!AS114,'FIN1-SOURCE'!BT114,'FIN1-SOURCE'!CC114,'FIN1-SOURCE'!CL114)=0,ISNUMBER('FIN1-SOURCE'!CO114)),"",IF(OR('FIN1-SOURCE'!AH114="O",'FIN1-SOURCE'!AK114="O",'FIN1-SOURCE'!AT114="O",'FIN1-SOURCE'!BU114="O",'FIN1-SOURCE'!CD114="O",'FIN1-SOURCE'!CM114="O"),"O",IF(AND('FIN1-SOURCE'!AH114='FIN1-SOURCE'!AK114,'FIN1-SOURCE'!AH114='FIN1-SOURCE'!AT114,'FIN1-SOURCE'!AH114='FIN1-SOURCE'!BU114,'FIN1-SOURCE'!AH114='FIN1-SOURCE'!CD114,'FIN1-SOURCE'!AH114='FIN1-SOURCE'!CM114,OR('FIN1-SOURCE'!AH114="K",'FIN1-SOURCE'!AH114="W",'FIN1-SOURCE'!AH114="M")),UPPER('FIN1-SOURCE'!AH114),"")))</f>
        <v/>
      </c>
      <c r="J2281" s="281" t="s">
        <v>711</v>
      </c>
      <c r="K2281" s="280" t="str">
        <f>IF(AND(ISBLANK('FIN1-SOURCE'!CO114),$L$2281&lt;&gt;"M"),"",'FIN1-SOURCE'!CO114)</f>
        <v/>
      </c>
      <c r="L2281" s="280" t="str">
        <f>IF(ISBLANK('FIN1-SOURCE'!CP114),"",'FIN1-SOURCE'!CP114)</f>
        <v/>
      </c>
      <c r="M2281" s="257" t="str">
        <f t="shared" si="36"/>
        <v>OK</v>
      </c>
      <c r="N2281" s="15"/>
    </row>
    <row r="2282" spans="1:14" ht="78.75" x14ac:dyDescent="0.25">
      <c r="A2282" s="257" t="s">
        <v>834</v>
      </c>
      <c r="B2282" s="257" t="s">
        <v>4965</v>
      </c>
      <c r="C2282" s="257" t="s">
        <v>688</v>
      </c>
      <c r="D2282" s="277" t="s">
        <v>4966</v>
      </c>
      <c r="E2282" s="278" t="s">
        <v>711</v>
      </c>
      <c r="F2282" s="279" t="s">
        <v>688</v>
      </c>
      <c r="G2282" s="277" t="s">
        <v>4967</v>
      </c>
      <c r="H2282" s="280" t="str">
        <f>IF(OR(EXACT('FIN1-SOURCE'!AG115,'FIN1-SOURCE'!AH115),EXACT('FIN1-SOURCE'!AJ115,'FIN1-SOURCE'!AK115),EXACT('FIN1-SOURCE'!AS115,'FIN1-SOURCE'!AT115),EXACT('FIN1-SOURCE'!BT115,'FIN1-SOURCE'!BU115),EXACT('FIN1-SOURCE'!CC115,'FIN1-SOURCE'!CD115), EXACT('FIN1-SOURCE'!CL115,'FIN1-SOURCE'!CM115),AND('FIN1-SOURCE'!AH115="K",'FIN1-SOURCE'!AK115="K",'FIN1-SOURCE'!AT115="K",'FIN1-SOURCE'!BU115="K", 'FIN1-SOURCE'!CD115="K",'FIN1-SOURCE'!CM115="K"),OR('FIN1-SOURCE'!AH115="O",'FIN1-SOURCE'!AK115="O",'FIN1-SOURCE'!AT115="O",'FIN1-SOURCE'!BU115="O", 'FIN1-SOURCE'!CD115="O",'FIN1-SOURCE'!CM115="O")),"",SUM('FIN1-SOURCE'!AG115,'FIN1-SOURCE'!AJ115,'FIN1-SOURCE'!AS115,'FIN1-SOURCE'!BT115,'FIN1-SOURCE'!CC115,'FIN1-SOURCE'!CL115))</f>
        <v/>
      </c>
      <c r="I2282" s="280" t="str">
        <f>IF(AND(OR(OR('FIN1-SOURCE'!AH115="O",'FIN1-SOURCE'!AK115="O",'FIN1-SOURCE'!AT115="O",'FIN1-SOURCE'!BU115="O",'FIN1-SOURCE'!CD115="O",'FIN1-SOURCE'!CM115="O"), AND('FIN1-SOURCE'!AH115="K",'FIN1-SOURCE'!AK115="K",'FIN1-SOURCE'!AT115="K",'FIN1-SOURCE'!BU115="K", 'FIN1-SOURCE'!CD115="K",'FIN1-SOURCE'!CM115="K")),SUM('FIN1-SOURCE'!AG115,'FIN1-SOURCE'!AJ115,'FIN1-SOURCE'!AS115,'FIN1-SOURCE'!BT115,'FIN1-SOURCE'!CC115,'FIN1-SOURCE'!CL115)=0,ISNUMBER('FIN1-SOURCE'!CO115)),"",IF(OR('FIN1-SOURCE'!AH115="O",'FIN1-SOURCE'!AK115="O",'FIN1-SOURCE'!AT115="O",'FIN1-SOURCE'!BU115="O",'FIN1-SOURCE'!CD115="O",'FIN1-SOURCE'!CM115="O"),"O",IF(AND('FIN1-SOURCE'!AH115='FIN1-SOURCE'!AK115,'FIN1-SOURCE'!AH115='FIN1-SOURCE'!AT115,'FIN1-SOURCE'!AH115='FIN1-SOURCE'!BU115,'FIN1-SOURCE'!AH115='FIN1-SOURCE'!CD115,'FIN1-SOURCE'!AH115='FIN1-SOURCE'!CM115,OR('FIN1-SOURCE'!AH115="K",'FIN1-SOURCE'!AH115="W",'FIN1-SOURCE'!AH115="M")),UPPER('FIN1-SOURCE'!AH115),"")))</f>
        <v/>
      </c>
      <c r="J2282" s="281" t="s">
        <v>711</v>
      </c>
      <c r="K2282" s="280" t="str">
        <f>IF(AND(ISBLANK('FIN1-SOURCE'!CO115),$L$2282&lt;&gt;"M"),"",'FIN1-SOURCE'!CO115)</f>
        <v/>
      </c>
      <c r="L2282" s="280" t="str">
        <f>IF(ISBLANK('FIN1-SOURCE'!CP115),"",'FIN1-SOURCE'!CP115)</f>
        <v/>
      </c>
      <c r="M2282" s="257" t="str">
        <f t="shared" si="36"/>
        <v>OK</v>
      </c>
      <c r="N2282" s="15"/>
    </row>
    <row r="2283" spans="1:14" ht="78.75" x14ac:dyDescent="0.25">
      <c r="A2283" s="257" t="s">
        <v>834</v>
      </c>
      <c r="B2283" s="257" t="s">
        <v>4968</v>
      </c>
      <c r="C2283" s="257" t="s">
        <v>688</v>
      </c>
      <c r="D2283" s="277" t="s">
        <v>4969</v>
      </c>
      <c r="E2283" s="278" t="s">
        <v>711</v>
      </c>
      <c r="F2283" s="279" t="s">
        <v>688</v>
      </c>
      <c r="G2283" s="277" t="s">
        <v>4970</v>
      </c>
      <c r="H2283" s="280" t="str">
        <f>IF(OR(EXACT('FIN1-SOURCE'!AG116,'FIN1-SOURCE'!AH116),EXACT('FIN1-SOURCE'!AJ116,'FIN1-SOURCE'!AK116),EXACT('FIN1-SOURCE'!AS116,'FIN1-SOURCE'!AT116),EXACT('FIN1-SOURCE'!BT116,'FIN1-SOURCE'!BU116),EXACT('FIN1-SOURCE'!CC116,'FIN1-SOURCE'!CD116), EXACT('FIN1-SOURCE'!CL116,'FIN1-SOURCE'!CM116),AND('FIN1-SOURCE'!AH116="K",'FIN1-SOURCE'!AK116="K",'FIN1-SOURCE'!AT116="K",'FIN1-SOURCE'!BU116="K", 'FIN1-SOURCE'!CD116="K",'FIN1-SOURCE'!CM116="K"),OR('FIN1-SOURCE'!AH116="O",'FIN1-SOURCE'!AK116="O",'FIN1-SOURCE'!AT116="O",'FIN1-SOURCE'!BU116="O", 'FIN1-SOURCE'!CD116="O",'FIN1-SOURCE'!CM116="O")),"",SUM('FIN1-SOURCE'!AG116,'FIN1-SOURCE'!AJ116,'FIN1-SOURCE'!AS116,'FIN1-SOURCE'!BT116,'FIN1-SOURCE'!CC116,'FIN1-SOURCE'!CL116))</f>
        <v/>
      </c>
      <c r="I2283" s="280" t="str">
        <f>IF(AND(OR(OR('FIN1-SOURCE'!AH116="O",'FIN1-SOURCE'!AK116="O",'FIN1-SOURCE'!AT116="O",'FIN1-SOURCE'!BU116="O",'FIN1-SOURCE'!CD116="O",'FIN1-SOURCE'!CM116="O"), AND('FIN1-SOURCE'!AH116="K",'FIN1-SOURCE'!AK116="K",'FIN1-SOURCE'!AT116="K",'FIN1-SOURCE'!BU116="K", 'FIN1-SOURCE'!CD116="K",'FIN1-SOURCE'!CM116="K")),SUM('FIN1-SOURCE'!AG116,'FIN1-SOURCE'!AJ116,'FIN1-SOURCE'!AS116,'FIN1-SOURCE'!BT116,'FIN1-SOURCE'!CC116,'FIN1-SOURCE'!CL116)=0,ISNUMBER('FIN1-SOURCE'!CO116)),"",IF(OR('FIN1-SOURCE'!AH116="O",'FIN1-SOURCE'!AK116="O",'FIN1-SOURCE'!AT116="O",'FIN1-SOURCE'!BU116="O",'FIN1-SOURCE'!CD116="O",'FIN1-SOURCE'!CM116="O"),"O",IF(AND('FIN1-SOURCE'!AH116='FIN1-SOURCE'!AK116,'FIN1-SOURCE'!AH116='FIN1-SOURCE'!AT116,'FIN1-SOURCE'!AH116='FIN1-SOURCE'!BU116,'FIN1-SOURCE'!AH116='FIN1-SOURCE'!CD116,'FIN1-SOURCE'!AH116='FIN1-SOURCE'!CM116,OR('FIN1-SOURCE'!AH116="K",'FIN1-SOURCE'!AH116="W",'FIN1-SOURCE'!AH116="M")),UPPER('FIN1-SOURCE'!AH116),"")))</f>
        <v/>
      </c>
      <c r="J2283" s="281" t="s">
        <v>711</v>
      </c>
      <c r="K2283" s="280" t="str">
        <f>IF(AND(ISBLANK('FIN1-SOURCE'!CO116),$L$2283&lt;&gt;"M"),"",'FIN1-SOURCE'!CO116)</f>
        <v/>
      </c>
      <c r="L2283" s="280" t="str">
        <f>IF(ISBLANK('FIN1-SOURCE'!CP116),"",'FIN1-SOURCE'!CP116)</f>
        <v/>
      </c>
      <c r="M2283" s="257" t="str">
        <f t="shared" si="36"/>
        <v>OK</v>
      </c>
      <c r="N2283" s="15"/>
    </row>
    <row r="2284" spans="1:14" ht="78.75" x14ac:dyDescent="0.25">
      <c r="A2284" s="257" t="s">
        <v>834</v>
      </c>
      <c r="B2284" s="257" t="s">
        <v>4971</v>
      </c>
      <c r="C2284" s="257" t="s">
        <v>688</v>
      </c>
      <c r="D2284" s="277" t="s">
        <v>4972</v>
      </c>
      <c r="E2284" s="278" t="s">
        <v>711</v>
      </c>
      <c r="F2284" s="279" t="s">
        <v>688</v>
      </c>
      <c r="G2284" s="277" t="s">
        <v>4973</v>
      </c>
      <c r="H2284" s="280" t="str">
        <f>IF(OR(EXACT('FIN1-SOURCE'!AG117,'FIN1-SOURCE'!AH117),EXACT('FIN1-SOURCE'!AJ117,'FIN1-SOURCE'!AK117),EXACT('FIN1-SOURCE'!AS117,'FIN1-SOURCE'!AT117),EXACT('FIN1-SOURCE'!BT117,'FIN1-SOURCE'!BU117),EXACT('FIN1-SOURCE'!CC117,'FIN1-SOURCE'!CD117), EXACT('FIN1-SOURCE'!CL117,'FIN1-SOURCE'!CM117),AND('FIN1-SOURCE'!AH117="K",'FIN1-SOURCE'!AK117="K",'FIN1-SOURCE'!AT117="K",'FIN1-SOURCE'!BU117="K", 'FIN1-SOURCE'!CD117="K",'FIN1-SOURCE'!CM117="K"),OR('FIN1-SOURCE'!AH117="O",'FIN1-SOURCE'!AK117="O",'FIN1-SOURCE'!AT117="O",'FIN1-SOURCE'!BU117="O", 'FIN1-SOURCE'!CD117="O",'FIN1-SOURCE'!CM117="O")),"",SUM('FIN1-SOURCE'!AG117,'FIN1-SOURCE'!AJ117,'FIN1-SOURCE'!AS117,'FIN1-SOURCE'!BT117,'FIN1-SOURCE'!CC117,'FIN1-SOURCE'!CL117))</f>
        <v/>
      </c>
      <c r="I2284" s="280" t="str">
        <f>IF(AND(OR(OR('FIN1-SOURCE'!AH117="O",'FIN1-SOURCE'!AK117="O",'FIN1-SOURCE'!AT117="O",'FIN1-SOURCE'!BU117="O",'FIN1-SOURCE'!CD117="O",'FIN1-SOURCE'!CM117="O"), AND('FIN1-SOURCE'!AH117="K",'FIN1-SOURCE'!AK117="K",'FIN1-SOURCE'!AT117="K",'FIN1-SOURCE'!BU117="K", 'FIN1-SOURCE'!CD117="K",'FIN1-SOURCE'!CM117="K")),SUM('FIN1-SOURCE'!AG117,'FIN1-SOURCE'!AJ117,'FIN1-SOURCE'!AS117,'FIN1-SOURCE'!BT117,'FIN1-SOURCE'!CC117,'FIN1-SOURCE'!CL117)=0,ISNUMBER('FIN1-SOURCE'!CO117)),"",IF(OR('FIN1-SOURCE'!AH117="O",'FIN1-SOURCE'!AK117="O",'FIN1-SOURCE'!AT117="O",'FIN1-SOURCE'!BU117="O",'FIN1-SOURCE'!CD117="O",'FIN1-SOURCE'!CM117="O"),"O",IF(AND('FIN1-SOURCE'!AH117='FIN1-SOURCE'!AK117,'FIN1-SOURCE'!AH117='FIN1-SOURCE'!AT117,'FIN1-SOURCE'!AH117='FIN1-SOURCE'!BU117,'FIN1-SOURCE'!AH117='FIN1-SOURCE'!CD117,'FIN1-SOURCE'!AH117='FIN1-SOURCE'!CM117,OR('FIN1-SOURCE'!AH117="K",'FIN1-SOURCE'!AH117="W",'FIN1-SOURCE'!AH117="M")),UPPER('FIN1-SOURCE'!AH117),"")))</f>
        <v/>
      </c>
      <c r="J2284" s="281" t="s">
        <v>711</v>
      </c>
      <c r="K2284" s="280" t="str">
        <f>IF(AND(ISBLANK('FIN1-SOURCE'!CO117),$L$2284&lt;&gt;"M"),"",'FIN1-SOURCE'!CO117)</f>
        <v/>
      </c>
      <c r="L2284" s="280" t="str">
        <f>IF(ISBLANK('FIN1-SOURCE'!CP117),"",'FIN1-SOURCE'!CP117)</f>
        <v/>
      </c>
      <c r="M2284" s="257" t="str">
        <f t="shared" si="36"/>
        <v>OK</v>
      </c>
      <c r="N2284" s="15"/>
    </row>
    <row r="2285" spans="1:14" ht="78.75" x14ac:dyDescent="0.25">
      <c r="A2285" s="257" t="s">
        <v>834</v>
      </c>
      <c r="B2285" s="257" t="s">
        <v>8668</v>
      </c>
      <c r="C2285" s="257" t="s">
        <v>688</v>
      </c>
      <c r="D2285" s="277" t="s">
        <v>8669</v>
      </c>
      <c r="E2285" s="278" t="s">
        <v>711</v>
      </c>
      <c r="F2285" s="279" t="s">
        <v>688</v>
      </c>
      <c r="G2285" s="277" t="s">
        <v>4974</v>
      </c>
      <c r="H2285" s="280" t="str">
        <f>IF(OR(EXACT('FIN1-SOURCE'!AG118,'FIN1-SOURCE'!AH118),EXACT('FIN1-SOURCE'!AJ118,'FIN1-SOURCE'!AK118),EXACT('FIN1-SOURCE'!AS118,'FIN1-SOURCE'!AT118),EXACT('FIN1-SOURCE'!BT118,'FIN1-SOURCE'!BU118),EXACT('FIN1-SOURCE'!CC118,'FIN1-SOURCE'!CD118), EXACT('FIN1-SOURCE'!CL118,'FIN1-SOURCE'!CM118),AND('FIN1-SOURCE'!AH118="K",'FIN1-SOURCE'!AK118="K",'FIN1-SOURCE'!AT118="K",'FIN1-SOURCE'!BU118="K", 'FIN1-SOURCE'!CD118="K",'FIN1-SOURCE'!CM118="K"),OR('FIN1-SOURCE'!AH118="O",'FIN1-SOURCE'!AK118="O",'FIN1-SOURCE'!AT118="O",'FIN1-SOURCE'!BU118="O", 'FIN1-SOURCE'!CD118="O",'FIN1-SOURCE'!CM118="O")),"",SUM('FIN1-SOURCE'!AG118,'FIN1-SOURCE'!AJ118,'FIN1-SOURCE'!AS118,'FIN1-SOURCE'!BT118,'FIN1-SOURCE'!CC118,'FIN1-SOURCE'!CL118))</f>
        <v/>
      </c>
      <c r="I2285" s="280" t="str">
        <f>IF(AND(OR(OR('FIN1-SOURCE'!AH118="O",'FIN1-SOURCE'!AK118="O",'FIN1-SOURCE'!AT118="O",'FIN1-SOURCE'!BU118="O",'FIN1-SOURCE'!CD118="O",'FIN1-SOURCE'!CM118="O"), AND('FIN1-SOURCE'!AH118="K",'FIN1-SOURCE'!AK118="K",'FIN1-SOURCE'!AT118="K",'FIN1-SOURCE'!BU118="K", 'FIN1-SOURCE'!CD118="K",'FIN1-SOURCE'!CM118="K")),SUM('FIN1-SOURCE'!AG118,'FIN1-SOURCE'!AJ118,'FIN1-SOURCE'!AS118,'FIN1-SOURCE'!BT118,'FIN1-SOURCE'!CC118,'FIN1-SOURCE'!CL118)=0,ISNUMBER('FIN1-SOURCE'!CO118)),"",IF(OR('FIN1-SOURCE'!AH118="O",'FIN1-SOURCE'!AK118="O",'FIN1-SOURCE'!AT118="O",'FIN1-SOURCE'!BU118="O",'FIN1-SOURCE'!CD118="O",'FIN1-SOURCE'!CM118="O"),"O",IF(AND('FIN1-SOURCE'!AH118='FIN1-SOURCE'!AK118,'FIN1-SOURCE'!AH118='FIN1-SOURCE'!AT118,'FIN1-SOURCE'!AH118='FIN1-SOURCE'!BU118,'FIN1-SOURCE'!AH118='FIN1-SOURCE'!CD118,'FIN1-SOURCE'!AH118='FIN1-SOURCE'!CM118,OR('FIN1-SOURCE'!AH118="K",'FIN1-SOURCE'!AH118="W",'FIN1-SOURCE'!AH118="M")),UPPER('FIN1-SOURCE'!AH118),"")))</f>
        <v/>
      </c>
      <c r="J2285" s="281" t="s">
        <v>711</v>
      </c>
      <c r="K2285" s="280" t="str">
        <f>IF(AND(ISBLANK('FIN1-SOURCE'!CO118),$L$2285&lt;&gt;"M"),"",'FIN1-SOURCE'!CO118)</f>
        <v/>
      </c>
      <c r="L2285" s="280" t="str">
        <f>IF(ISBLANK('FIN1-SOURCE'!CP118),"",'FIN1-SOURCE'!CP118)</f>
        <v/>
      </c>
      <c r="M2285" s="257" t="str">
        <f t="shared" si="36"/>
        <v>OK</v>
      </c>
      <c r="N2285" s="15"/>
    </row>
    <row r="2286" spans="1:14" ht="33.75" x14ac:dyDescent="0.25">
      <c r="A2286" s="257" t="s">
        <v>834</v>
      </c>
      <c r="B2286" s="257" t="s">
        <v>8670</v>
      </c>
      <c r="C2286" s="257" t="s">
        <v>688</v>
      </c>
      <c r="D2286" s="277" t="s">
        <v>8671</v>
      </c>
      <c r="E2286" s="278" t="s">
        <v>711</v>
      </c>
      <c r="F2286" s="279" t="s">
        <v>688</v>
      </c>
      <c r="G2286" s="277" t="s">
        <v>4975</v>
      </c>
      <c r="H2286" s="280" t="str">
        <f>IF(OR(AND('FIN1-SOURCE'!CO117="",'FIN1-SOURCE'!CP117=""),AND('FIN1-SOURCE'!CO118="",'FIN1-SOURCE'!CP118=""),AND('FIN1-SOURCE'!CP117="K",'FIN1-SOURCE'!CP118="K"),OR('FIN1-SOURCE'!CP117="O",'FIN1-SOURCE'!CP118="O")),"",SUM('FIN1-SOURCE'!CO117,'FIN1-SOURCE'!CO118))</f>
        <v/>
      </c>
      <c r="I2286" s="280" t="str">
        <f>IF(AND(OR(AND('FIN1-SOURCE'!CP117="O",'FIN1-SOURCE'!CP118="O"),AND('FIN1-SOURCE'!CP117="K",'FIN1-SOURCE'!CP118="K")),SUM('FIN1-SOURCE'!CO117,'FIN1-SOURCE'!CO118)=0,ISNUMBER('FIN1-SOURCE'!CO119)),"",IF(OR('FIN1-SOURCE'!CP117="O",'FIN1-SOURCE'!CP118="O"),"O",IF(AND('FIN1-SOURCE'!CP117='FIN1-SOURCE'!CP118,OR('FIN1-SOURCE'!CP117="K",'FIN1-SOURCE'!CP117="W",'FIN1-SOURCE'!CP117="M")), UPPER('FIN1-SOURCE'!CP117),"")))</f>
        <v/>
      </c>
      <c r="J2286" s="281" t="s">
        <v>711</v>
      </c>
      <c r="K2286" s="280" t="str">
        <f>IF(AND(ISBLANK('FIN1-SOURCE'!CO119),$L$2286&lt;&gt;"M"),"",'FIN1-SOURCE'!CO119)</f>
        <v/>
      </c>
      <c r="L2286" s="280" t="str">
        <f>IF(ISBLANK('FIN1-SOURCE'!CP119),"",'FIN1-SOURCE'!CP119)</f>
        <v/>
      </c>
      <c r="M2286" s="257" t="str">
        <f t="shared" si="36"/>
        <v>OK</v>
      </c>
      <c r="N2286" s="15"/>
    </row>
    <row r="2287" spans="1:14" ht="33.75" x14ac:dyDescent="0.25">
      <c r="A2287" s="257" t="s">
        <v>834</v>
      </c>
      <c r="B2287" s="257" t="s">
        <v>8672</v>
      </c>
      <c r="C2287" s="257" t="s">
        <v>688</v>
      </c>
      <c r="D2287" s="277" t="s">
        <v>8673</v>
      </c>
      <c r="E2287" s="278" t="s">
        <v>711</v>
      </c>
      <c r="F2287" s="279" t="s">
        <v>688</v>
      </c>
      <c r="G2287" s="277" t="s">
        <v>4976</v>
      </c>
      <c r="H2287" s="280" t="str">
        <f>IF(OR(AND('FIN1-SOURCE'!CO113="",'FIN1-SOURCE'!CP113=""),AND('FIN1-SOURCE'!CO119="",'FIN1-SOURCE'!CP119=""),AND('FIN1-SOURCE'!CP113="K",'FIN1-SOURCE'!CP119="K"),OR('FIN1-SOURCE'!CP113="O",'FIN1-SOURCE'!CP119="O")),"",SUM('FIN1-SOURCE'!CO113,'FIN1-SOURCE'!CO119))</f>
        <v/>
      </c>
      <c r="I2287" s="280" t="str">
        <f>IF(AND(OR(AND('FIN1-SOURCE'!CP113="O",'FIN1-SOURCE'!CP119="O"),AND('FIN1-SOURCE'!CP113="K",'FIN1-SOURCE'!CP119="K")),SUM('FIN1-SOURCE'!CO113,'FIN1-SOURCE'!CO119)=0,ISNUMBER('FIN1-SOURCE'!CO120)),"",IF(OR('FIN1-SOURCE'!CP113="O",'FIN1-SOURCE'!CP119="O"),"O",IF(AND('FIN1-SOURCE'!CP113='FIN1-SOURCE'!CP119,OR('FIN1-SOURCE'!CP113="K",'FIN1-SOURCE'!CP113="W",'FIN1-SOURCE'!CP113="M")), UPPER('FIN1-SOURCE'!CP113),"")))</f>
        <v/>
      </c>
      <c r="J2287" s="281" t="s">
        <v>711</v>
      </c>
      <c r="K2287" s="280" t="str">
        <f>IF(AND(ISBLANK('FIN1-SOURCE'!CO120),$L$2287&lt;&gt;"M"),"",'FIN1-SOURCE'!CO120)</f>
        <v/>
      </c>
      <c r="L2287" s="280" t="str">
        <f>IF(ISBLANK('FIN1-SOURCE'!CP120),"",'FIN1-SOURCE'!CP120)</f>
        <v/>
      </c>
      <c r="M2287" s="257" t="str">
        <f t="shared" si="36"/>
        <v>OK</v>
      </c>
      <c r="N2287" s="15"/>
    </row>
    <row r="2288" spans="1:14" ht="33.75" x14ac:dyDescent="0.25">
      <c r="A2288" s="257" t="s">
        <v>834</v>
      </c>
      <c r="B2288" s="257" t="s">
        <v>4977</v>
      </c>
      <c r="C2288" s="257" t="s">
        <v>688</v>
      </c>
      <c r="D2288" s="277" t="s">
        <v>4978</v>
      </c>
      <c r="E2288" s="278" t="s">
        <v>711</v>
      </c>
      <c r="F2288" s="279" t="s">
        <v>688</v>
      </c>
      <c r="G2288" s="277" t="s">
        <v>4979</v>
      </c>
      <c r="H2288" s="280" t="str">
        <f>IF(OR(AND('FIN1-SOURCE'!CO98="",'FIN1-SOURCE'!CP98=""),AND('FIN1-SOURCE'!CO109="",'FIN1-SOURCE'!CP109=""),AND('FIN1-SOURCE'!CP98="K",'FIN1-SOURCE'!CP109="K"),OR('FIN1-SOURCE'!CP98="O",'FIN1-SOURCE'!CP109="O")),"",SUM('FIN1-SOURCE'!CO98,'FIN1-SOURCE'!CO109))</f>
        <v/>
      </c>
      <c r="I2288" s="280" t="str">
        <f>IF(AND(OR(AND('FIN1-SOURCE'!CP98="O",'FIN1-SOURCE'!CP109="O"),AND('FIN1-SOURCE'!CP98="K",'FIN1-SOURCE'!CP109="K")),SUM('FIN1-SOURCE'!CO98,'FIN1-SOURCE'!CO109)=0,ISNUMBER('FIN1-SOURCE'!CO121)),"",IF(OR('FIN1-SOURCE'!CP98="O",'FIN1-SOURCE'!CP109="O"),"O",IF(AND('FIN1-SOURCE'!CP98='FIN1-SOURCE'!CP109,OR('FIN1-SOURCE'!CP98="K",'FIN1-SOURCE'!CP98="W",'FIN1-SOURCE'!CP98="M")), UPPER('FIN1-SOURCE'!CP98),"")))</f>
        <v/>
      </c>
      <c r="J2288" s="281" t="s">
        <v>711</v>
      </c>
      <c r="K2288" s="280" t="str">
        <f>IF(AND(ISBLANK('FIN1-SOURCE'!CO121),$L$2288&lt;&gt;"M"),"",'FIN1-SOURCE'!CO121)</f>
        <v/>
      </c>
      <c r="L2288" s="280" t="str">
        <f>IF(ISBLANK('FIN1-SOURCE'!CP121),"",'FIN1-SOURCE'!CP121)</f>
        <v/>
      </c>
      <c r="M2288" s="257" t="str">
        <f t="shared" si="36"/>
        <v>OK</v>
      </c>
      <c r="N2288" s="15"/>
    </row>
    <row r="2289" spans="1:14" ht="33.75" x14ac:dyDescent="0.25">
      <c r="A2289" s="257" t="s">
        <v>834</v>
      </c>
      <c r="B2289" s="257" t="s">
        <v>4980</v>
      </c>
      <c r="C2289" s="257" t="s">
        <v>688</v>
      </c>
      <c r="D2289" s="277" t="s">
        <v>4981</v>
      </c>
      <c r="E2289" s="278" t="s">
        <v>711</v>
      </c>
      <c r="F2289" s="279" t="s">
        <v>688</v>
      </c>
      <c r="G2289" s="277" t="s">
        <v>4982</v>
      </c>
      <c r="H2289" s="280" t="str">
        <f>IF(OR(AND('FIN1-SOURCE'!CO99="",'FIN1-SOURCE'!CP99=""),AND('FIN1-SOURCE'!CO110="",'FIN1-SOURCE'!CP110=""),AND('FIN1-SOURCE'!CP99="K",'FIN1-SOURCE'!CP110="K"),OR('FIN1-SOURCE'!CP99="O",'FIN1-SOURCE'!CP110="O")),"",SUM('FIN1-SOURCE'!CO99,'FIN1-SOURCE'!CO110))</f>
        <v/>
      </c>
      <c r="I2289" s="280" t="str">
        <f>IF(AND(OR(AND('FIN1-SOURCE'!CP99="O",'FIN1-SOURCE'!CP110="O"),AND('FIN1-SOURCE'!CP99="K",'FIN1-SOURCE'!CP110="K")),SUM('FIN1-SOURCE'!CO99,'FIN1-SOURCE'!CO110)=0,ISNUMBER('FIN1-SOURCE'!CO122)),"",IF(OR('FIN1-SOURCE'!CP99="O",'FIN1-SOURCE'!CP110="O"),"O",IF(AND('FIN1-SOURCE'!CP99='FIN1-SOURCE'!CP110,OR('FIN1-SOURCE'!CP99="K",'FIN1-SOURCE'!CP99="W",'FIN1-SOURCE'!CP99="M")), UPPER('FIN1-SOURCE'!CP99),"")))</f>
        <v/>
      </c>
      <c r="J2289" s="281" t="s">
        <v>711</v>
      </c>
      <c r="K2289" s="280" t="str">
        <f>IF(AND(ISBLANK('FIN1-SOURCE'!CO122),$L$2289&lt;&gt;"M"),"",'FIN1-SOURCE'!CO122)</f>
        <v/>
      </c>
      <c r="L2289" s="280" t="str">
        <f>IF(ISBLANK('FIN1-SOURCE'!CP122),"",'FIN1-SOURCE'!CP122)</f>
        <v/>
      </c>
      <c r="M2289" s="257" t="str">
        <f t="shared" ref="M2289:M2352" si="37">IF(AND(ISNUMBER(H2289),ISNUMBER(K2289)),IF(OR(ROUND(H2289,0)&lt;&gt;ROUND(K2289,0),I2289&lt;&gt;L2289),"Check","OK"),IF(OR(AND(H2289&lt;&gt;K2289,I2289&lt;&gt;"M",L2289&lt;&gt;"M"),I2289&lt;&gt;L2289),"Check","OK"))</f>
        <v>OK</v>
      </c>
      <c r="N2289" s="15"/>
    </row>
    <row r="2290" spans="1:14" ht="33.75" x14ac:dyDescent="0.25">
      <c r="A2290" s="257" t="s">
        <v>834</v>
      </c>
      <c r="B2290" s="257" t="s">
        <v>4983</v>
      </c>
      <c r="C2290" s="257" t="s">
        <v>688</v>
      </c>
      <c r="D2290" s="277" t="s">
        <v>4984</v>
      </c>
      <c r="E2290" s="278" t="s">
        <v>711</v>
      </c>
      <c r="F2290" s="279" t="s">
        <v>688</v>
      </c>
      <c r="G2290" s="277" t="s">
        <v>4985</v>
      </c>
      <c r="H2290" s="280" t="str">
        <f>IF(OR(AND('FIN1-SOURCE'!CO100="",'FIN1-SOURCE'!CP100=""),AND('FIN1-SOURCE'!CO111="",'FIN1-SOURCE'!CP111=""),AND('FIN1-SOURCE'!CP100="K",'FIN1-SOURCE'!CP111="K"),OR('FIN1-SOURCE'!CP100="O",'FIN1-SOURCE'!CP111="O")),"",SUM('FIN1-SOURCE'!CO100,'FIN1-SOURCE'!CO111))</f>
        <v/>
      </c>
      <c r="I2290" s="280" t="str">
        <f>IF(AND(OR(AND('FIN1-SOURCE'!CP100="O",'FIN1-SOURCE'!CP111="O"),AND('FIN1-SOURCE'!CP100="K",'FIN1-SOURCE'!CP111="K")),SUM('FIN1-SOURCE'!CO100,'FIN1-SOURCE'!CO111)=0,ISNUMBER('FIN1-SOURCE'!CO123)),"",IF(OR('FIN1-SOURCE'!CP100="O",'FIN1-SOURCE'!CP111="O"),"O",IF(AND('FIN1-SOURCE'!CP100='FIN1-SOURCE'!CP111,OR('FIN1-SOURCE'!CP100="K",'FIN1-SOURCE'!CP100="W",'FIN1-SOURCE'!CP100="M")), UPPER('FIN1-SOURCE'!CP100),"")))</f>
        <v/>
      </c>
      <c r="J2290" s="281" t="s">
        <v>711</v>
      </c>
      <c r="K2290" s="280" t="str">
        <f>IF(AND(ISBLANK('FIN1-SOURCE'!CO123),$L$2290&lt;&gt;"M"),"",'FIN1-SOURCE'!CO123)</f>
        <v/>
      </c>
      <c r="L2290" s="280" t="str">
        <f>IF(ISBLANK('FIN1-SOURCE'!CP123),"",'FIN1-SOURCE'!CP123)</f>
        <v/>
      </c>
      <c r="M2290" s="257" t="str">
        <f t="shared" si="37"/>
        <v>OK</v>
      </c>
      <c r="N2290" s="15"/>
    </row>
    <row r="2291" spans="1:14" ht="33.75" x14ac:dyDescent="0.25">
      <c r="A2291" s="257" t="s">
        <v>834</v>
      </c>
      <c r="B2291" s="257" t="s">
        <v>4986</v>
      </c>
      <c r="C2291" s="257" t="s">
        <v>688</v>
      </c>
      <c r="D2291" s="277" t="s">
        <v>4987</v>
      </c>
      <c r="E2291" s="278" t="s">
        <v>711</v>
      </c>
      <c r="F2291" s="279" t="s">
        <v>688</v>
      </c>
      <c r="G2291" s="277" t="s">
        <v>4988</v>
      </c>
      <c r="H2291" s="280" t="str">
        <f>IF(OR(AND('FIN1-SOURCE'!CO101="",'FIN1-SOURCE'!CP101=""),AND('FIN1-SOURCE'!CO112="",'FIN1-SOURCE'!CP112=""),AND('FIN1-SOURCE'!CP101="K",'FIN1-SOURCE'!CP112="K"),OR('FIN1-SOURCE'!CP101="O",'FIN1-SOURCE'!CP112="O")),"",SUM('FIN1-SOURCE'!CO101,'FIN1-SOURCE'!CO112))</f>
        <v/>
      </c>
      <c r="I2291" s="280" t="str">
        <f>IF(AND(OR(AND('FIN1-SOURCE'!CP101="O",'FIN1-SOURCE'!CP112="O"),AND('FIN1-SOURCE'!CP101="K",'FIN1-SOURCE'!CP112="K")),SUM('FIN1-SOURCE'!CO101,'FIN1-SOURCE'!CO112)=0,ISNUMBER('FIN1-SOURCE'!CO124)),"",IF(OR('FIN1-SOURCE'!CP101="O",'FIN1-SOURCE'!CP112="O"),"O",IF(AND('FIN1-SOURCE'!CP101='FIN1-SOURCE'!CP112,OR('FIN1-SOURCE'!CP101="K",'FIN1-SOURCE'!CP101="W",'FIN1-SOURCE'!CP101="M")), UPPER('FIN1-SOURCE'!CP101),"")))</f>
        <v/>
      </c>
      <c r="J2291" s="281" t="s">
        <v>711</v>
      </c>
      <c r="K2291" s="280" t="str">
        <f>IF(AND(ISBLANK('FIN1-SOURCE'!CO124),$L$2291&lt;&gt;"M"),"",'FIN1-SOURCE'!CO124)</f>
        <v/>
      </c>
      <c r="L2291" s="280" t="str">
        <f>IF(ISBLANK('FIN1-SOURCE'!CP124),"",'FIN1-SOURCE'!CP124)</f>
        <v/>
      </c>
      <c r="M2291" s="257" t="str">
        <f t="shared" si="37"/>
        <v>OK</v>
      </c>
      <c r="N2291" s="15"/>
    </row>
    <row r="2292" spans="1:14" ht="33.75" x14ac:dyDescent="0.25">
      <c r="A2292" s="257" t="s">
        <v>834</v>
      </c>
      <c r="B2292" s="257" t="s">
        <v>8674</v>
      </c>
      <c r="C2292" s="257" t="s">
        <v>688</v>
      </c>
      <c r="D2292" s="277" t="s">
        <v>8675</v>
      </c>
      <c r="E2292" s="278" t="s">
        <v>711</v>
      </c>
      <c r="F2292" s="279" t="s">
        <v>688</v>
      </c>
      <c r="G2292" s="277" t="s">
        <v>4989</v>
      </c>
      <c r="H2292" s="280" t="str">
        <f>IF(OR(AND('FIN1-SOURCE'!CO102="",'FIN1-SOURCE'!CP102=""),AND('FIN1-SOURCE'!CO113="",'FIN1-SOURCE'!CP113=""),AND('FIN1-SOURCE'!CP102="K",'FIN1-SOURCE'!CP113="K"),OR('FIN1-SOURCE'!CP102="O",'FIN1-SOURCE'!CP113="O")),"",SUM('FIN1-SOURCE'!CO102,'FIN1-SOURCE'!CO113))</f>
        <v/>
      </c>
      <c r="I2292" s="280" t="str">
        <f>IF(AND(OR(AND('FIN1-SOURCE'!CP102="O",'FIN1-SOURCE'!CP113="O"),AND('FIN1-SOURCE'!CP102="K",'FIN1-SOURCE'!CP113="K")),SUM('FIN1-SOURCE'!CO102,'FIN1-SOURCE'!CO113)=0,ISNUMBER('FIN1-SOURCE'!CO125)),"",IF(OR('FIN1-SOURCE'!CP102="O",'FIN1-SOURCE'!CP113="O"),"O",IF(AND('FIN1-SOURCE'!CP102='FIN1-SOURCE'!CP113,OR('FIN1-SOURCE'!CP102="K",'FIN1-SOURCE'!CP102="W",'FIN1-SOURCE'!CP102="M")), UPPER('FIN1-SOURCE'!CP102),"")))</f>
        <v/>
      </c>
      <c r="J2292" s="281" t="s">
        <v>711</v>
      </c>
      <c r="K2292" s="280" t="str">
        <f>IF(AND(ISBLANK('FIN1-SOURCE'!CO125),$L$2292&lt;&gt;"M"),"",'FIN1-SOURCE'!CO125)</f>
        <v/>
      </c>
      <c r="L2292" s="280" t="str">
        <f>IF(ISBLANK('FIN1-SOURCE'!CP125),"",'FIN1-SOURCE'!CP125)</f>
        <v/>
      </c>
      <c r="M2292" s="257" t="str">
        <f t="shared" si="37"/>
        <v>OK</v>
      </c>
      <c r="N2292" s="15"/>
    </row>
    <row r="2293" spans="1:14" ht="33.75" x14ac:dyDescent="0.25">
      <c r="A2293" s="257" t="s">
        <v>834</v>
      </c>
      <c r="B2293" s="257" t="s">
        <v>8676</v>
      </c>
      <c r="C2293" s="257" t="s">
        <v>688</v>
      </c>
      <c r="D2293" s="277" t="s">
        <v>8677</v>
      </c>
      <c r="E2293" s="278" t="s">
        <v>711</v>
      </c>
      <c r="F2293" s="279" t="s">
        <v>688</v>
      </c>
      <c r="G2293" s="277" t="s">
        <v>4990</v>
      </c>
      <c r="H2293" s="280" t="str">
        <f>IF(OR(AND('FIN1-SOURCE'!CO103="",'FIN1-SOURCE'!CP103=""),AND('FIN1-SOURCE'!CO115="",'FIN1-SOURCE'!CP115=""),AND('FIN1-SOURCE'!CP103="K",'FIN1-SOURCE'!CP115="K"),OR('FIN1-SOURCE'!CP103="O",'FIN1-SOURCE'!CP115="O")),"",SUM('FIN1-SOURCE'!CO103,'FIN1-SOURCE'!CO115))</f>
        <v/>
      </c>
      <c r="I2293" s="280" t="str">
        <f>IF(AND(OR(AND('FIN1-SOURCE'!CP103="O",'FIN1-SOURCE'!CP115="O"),AND('FIN1-SOURCE'!CP103="K",'FIN1-SOURCE'!CP115="K")),SUM('FIN1-SOURCE'!CO103,'FIN1-SOURCE'!CO115)=0,ISNUMBER('FIN1-SOURCE'!CO126)),"",IF(OR('FIN1-SOURCE'!CP103="O",'FIN1-SOURCE'!CP115="O"),"O",IF(AND('FIN1-SOURCE'!CP103='FIN1-SOURCE'!CP115,OR('FIN1-SOURCE'!CP103="K",'FIN1-SOURCE'!CP103="W",'FIN1-SOURCE'!CP103="M")), UPPER('FIN1-SOURCE'!CP103),"")))</f>
        <v/>
      </c>
      <c r="J2293" s="281" t="s">
        <v>711</v>
      </c>
      <c r="K2293" s="280" t="str">
        <f>IF(AND(ISBLANK('FIN1-SOURCE'!CO126),$L$2293&lt;&gt;"M"),"",'FIN1-SOURCE'!CO126)</f>
        <v/>
      </c>
      <c r="L2293" s="280" t="str">
        <f>IF(ISBLANK('FIN1-SOURCE'!CP126),"",'FIN1-SOURCE'!CP126)</f>
        <v/>
      </c>
      <c r="M2293" s="257" t="str">
        <f t="shared" si="37"/>
        <v>OK</v>
      </c>
      <c r="N2293" s="15"/>
    </row>
    <row r="2294" spans="1:14" ht="33.75" x14ac:dyDescent="0.25">
      <c r="A2294" s="257" t="s">
        <v>834</v>
      </c>
      <c r="B2294" s="257" t="s">
        <v>8678</v>
      </c>
      <c r="C2294" s="257" t="s">
        <v>688</v>
      </c>
      <c r="D2294" s="277" t="s">
        <v>8679</v>
      </c>
      <c r="E2294" s="278" t="s">
        <v>711</v>
      </c>
      <c r="F2294" s="279" t="s">
        <v>688</v>
      </c>
      <c r="G2294" s="277" t="s">
        <v>4991</v>
      </c>
      <c r="H2294" s="280" t="str">
        <f>IF(OR(AND('FIN1-SOURCE'!CO107="",'FIN1-SOURCE'!CP107=""),AND('FIN1-SOURCE'!CO125="",'FIN1-SOURCE'!CP125=""),AND('FIN1-SOURCE'!CP107="K",'FIN1-SOURCE'!CP125="K"),OR('FIN1-SOURCE'!CP107="O",'FIN1-SOURCE'!CP125="O")),"",SUM('FIN1-SOURCE'!CO107,'FIN1-SOURCE'!CO125))</f>
        <v/>
      </c>
      <c r="I2294" s="280" t="str">
        <f>IF(AND(OR(AND('FIN1-SOURCE'!CP107="O",'FIN1-SOURCE'!CP125="O"),AND('FIN1-SOURCE'!CP107="K",'FIN1-SOURCE'!CP125="K")),SUM('FIN1-SOURCE'!CO107,'FIN1-SOURCE'!CO125)=0,ISNUMBER('FIN1-SOURCE'!CO127)),"",IF(OR('FIN1-SOURCE'!CP107="O",'FIN1-SOURCE'!CP125="O"),"O",IF(AND('FIN1-SOURCE'!CP107='FIN1-SOURCE'!CP125,OR('FIN1-SOURCE'!CP107="K",'FIN1-SOURCE'!CP107="W",'FIN1-SOURCE'!CP107="M")), UPPER('FIN1-SOURCE'!CP107),"")))</f>
        <v/>
      </c>
      <c r="J2294" s="281" t="s">
        <v>711</v>
      </c>
      <c r="K2294" s="280" t="str">
        <f>IF(AND(ISBLANK('FIN1-SOURCE'!CO127),$L$2294&lt;&gt;"M"),"",'FIN1-SOURCE'!CO127)</f>
        <v/>
      </c>
      <c r="L2294" s="280" t="str">
        <f>IF(ISBLANK('FIN1-SOURCE'!CP127),"",'FIN1-SOURCE'!CP127)</f>
        <v/>
      </c>
      <c r="M2294" s="257" t="str">
        <f t="shared" si="37"/>
        <v>OK</v>
      </c>
      <c r="N2294" s="15"/>
    </row>
    <row r="2295" spans="1:14" ht="45" x14ac:dyDescent="0.25">
      <c r="A2295" s="257" t="s">
        <v>834</v>
      </c>
      <c r="B2295" s="257" t="s">
        <v>8680</v>
      </c>
      <c r="C2295" s="257" t="s">
        <v>688</v>
      </c>
      <c r="D2295" s="277" t="s">
        <v>8681</v>
      </c>
      <c r="E2295" s="278" t="s">
        <v>711</v>
      </c>
      <c r="F2295" s="279" t="s">
        <v>688</v>
      </c>
      <c r="G2295" s="277" t="s">
        <v>4992</v>
      </c>
      <c r="H2295" s="280" t="str">
        <f>IF(OR(AND('FIN1-SOURCE'!CO71="",'FIN1-SOURCE'!CP71=""),AND('FIN1-SOURCE'!CO87="",'FIN1-SOURCE'!CP87=""),AND('FIN1-SOURCE'!CO121="",'FIN1-SOURCE'!CP121=""),AND('FIN1-SOURCE'!CP71="K",'FIN1-SOURCE'!CP87="K",'FIN1-SOURCE'!CP121="K"),OR('FIN1-SOURCE'!CP71="O",'FIN1-SOURCE'!CP87="O",'FIN1-SOURCE'!CP121="O")),"",SUM('FIN1-SOURCE'!CO71,'FIN1-SOURCE'!CO87,'FIN1-SOURCE'!CO121))</f>
        <v/>
      </c>
      <c r="I2295" s="280" t="str">
        <f>IF(AND(OR(AND('FIN1-SOURCE'!CP71="O",'FIN1-SOURCE'!CP87="O",'FIN1-SOURCE'!CP121="O"),AND('FIN1-SOURCE'!CP71="K",'FIN1-SOURCE'!CP87="K",'FIN1-SOURCE'!CP121="K")),SUM('FIN1-SOURCE'!CO71,'FIN1-SOURCE'!CO87,'FIN1-SOURCE'!CO121)=0,ISNUMBER('FIN1-SOURCE'!CO128)),"",IF(OR('FIN1-SOURCE'!CP71="O",'FIN1-SOURCE'!CP87="O",'FIN1-SOURCE'!CP121="O"),"O",IF(AND('FIN1-SOURCE'!CP71='FIN1-SOURCE'!CP87,'FIN1-SOURCE'!CP87='FIN1-SOURCE'!CP121,OR('FIN1-SOURCE'!CP71="K",'FIN1-SOURCE'!CP71="W",'FIN1-SOURCE'!CP71="M")), UPPER('FIN1-SOURCE'!CP71),"")))</f>
        <v/>
      </c>
      <c r="J2295" s="281" t="s">
        <v>711</v>
      </c>
      <c r="K2295" s="280" t="str">
        <f>IF(AND(ISBLANK('FIN1-SOURCE'!CO128),$L$2295&lt;&gt;"M"),"",'FIN1-SOURCE'!CO128)</f>
        <v/>
      </c>
      <c r="L2295" s="280" t="str">
        <f>IF(ISBLANK('FIN1-SOURCE'!CP128),"",'FIN1-SOURCE'!CP128)</f>
        <v/>
      </c>
      <c r="M2295" s="257" t="str">
        <f t="shared" si="37"/>
        <v>OK</v>
      </c>
      <c r="N2295" s="15"/>
    </row>
    <row r="2296" spans="1:14" ht="45" x14ac:dyDescent="0.25">
      <c r="A2296" s="257" t="s">
        <v>834</v>
      </c>
      <c r="B2296" s="257" t="s">
        <v>8682</v>
      </c>
      <c r="C2296" s="257" t="s">
        <v>688</v>
      </c>
      <c r="D2296" s="277" t="s">
        <v>8683</v>
      </c>
      <c r="E2296" s="278" t="s">
        <v>711</v>
      </c>
      <c r="F2296" s="279" t="s">
        <v>688</v>
      </c>
      <c r="G2296" s="277" t="s">
        <v>4993</v>
      </c>
      <c r="H2296" s="280" t="str">
        <f>IF(OR(AND('FIN1-SOURCE'!CO72="",'FIN1-SOURCE'!CP72=""),AND('FIN1-SOURCE'!CO88="",'FIN1-SOURCE'!CP88=""),AND('FIN1-SOURCE'!CO122="",'FIN1-SOURCE'!CP122=""),AND('FIN1-SOURCE'!CP72="K",'FIN1-SOURCE'!CP88="K",'FIN1-SOURCE'!CP122="K"),OR('FIN1-SOURCE'!CP72="O",'FIN1-SOURCE'!CP88="O",'FIN1-SOURCE'!CP122="O")),"",SUM('FIN1-SOURCE'!CO72,'FIN1-SOURCE'!CO88,'FIN1-SOURCE'!CO122))</f>
        <v/>
      </c>
      <c r="I2296" s="280" t="str">
        <f>IF(AND(OR(AND('FIN1-SOURCE'!CP72="O",'FIN1-SOURCE'!CP88="O",'FIN1-SOURCE'!CP122="O"),AND('FIN1-SOURCE'!CP72="K",'FIN1-SOURCE'!CP88="K",'FIN1-SOURCE'!CP122="K")),SUM('FIN1-SOURCE'!CO72,'FIN1-SOURCE'!CO88,'FIN1-SOURCE'!CO122)=0,ISNUMBER('FIN1-SOURCE'!CO129)),"",IF(OR('FIN1-SOURCE'!CP72="O",'FIN1-SOURCE'!CP88="O",'FIN1-SOURCE'!CP122="O"),"O",IF(AND('FIN1-SOURCE'!CP72='FIN1-SOURCE'!CP88,'FIN1-SOURCE'!CP88='FIN1-SOURCE'!CP122,OR('FIN1-SOURCE'!CP72="K",'FIN1-SOURCE'!CP72="W",'FIN1-SOURCE'!CP72="M")), UPPER('FIN1-SOURCE'!CP72),"")))</f>
        <v/>
      </c>
      <c r="J2296" s="281" t="s">
        <v>711</v>
      </c>
      <c r="K2296" s="280" t="str">
        <f>IF(AND(ISBLANK('FIN1-SOURCE'!CO129),$L$2296&lt;&gt;"M"),"",'FIN1-SOURCE'!CO129)</f>
        <v/>
      </c>
      <c r="L2296" s="280" t="str">
        <f>IF(ISBLANK('FIN1-SOURCE'!CP129),"",'FIN1-SOURCE'!CP129)</f>
        <v/>
      </c>
      <c r="M2296" s="257" t="str">
        <f t="shared" si="37"/>
        <v>OK</v>
      </c>
      <c r="N2296" s="15"/>
    </row>
    <row r="2297" spans="1:14" ht="45" x14ac:dyDescent="0.25">
      <c r="A2297" s="257" t="s">
        <v>834</v>
      </c>
      <c r="B2297" s="257" t="s">
        <v>8684</v>
      </c>
      <c r="C2297" s="257" t="s">
        <v>688</v>
      </c>
      <c r="D2297" s="277" t="s">
        <v>8685</v>
      </c>
      <c r="E2297" s="278" t="s">
        <v>711</v>
      </c>
      <c r="F2297" s="279" t="s">
        <v>688</v>
      </c>
      <c r="G2297" s="277" t="s">
        <v>4994</v>
      </c>
      <c r="H2297" s="280" t="str">
        <f>IF(OR(AND('FIN1-SOURCE'!CO73="",'FIN1-SOURCE'!CP73=""),AND('FIN1-SOURCE'!CO89="",'FIN1-SOURCE'!CP89=""),AND('FIN1-SOURCE'!CO123="",'FIN1-SOURCE'!CP123=""),AND('FIN1-SOURCE'!CP73="K",'FIN1-SOURCE'!CP89="K",'FIN1-SOURCE'!CP123="K"),OR('FIN1-SOURCE'!CP73="O",'FIN1-SOURCE'!CP89="O",'FIN1-SOURCE'!CP123="O")),"",SUM('FIN1-SOURCE'!CO73,'FIN1-SOURCE'!CO89,'FIN1-SOURCE'!CO123))</f>
        <v/>
      </c>
      <c r="I2297" s="280" t="str">
        <f>IF(AND(OR(AND('FIN1-SOURCE'!CP73="O",'FIN1-SOURCE'!CP89="O",'FIN1-SOURCE'!CP123="O"),AND('FIN1-SOURCE'!CP73="K",'FIN1-SOURCE'!CP89="K",'FIN1-SOURCE'!CP123="K")),SUM('FIN1-SOURCE'!CO73,'FIN1-SOURCE'!CO89,'FIN1-SOURCE'!CO123)=0,ISNUMBER('FIN1-SOURCE'!CO130)),"",IF(OR('FIN1-SOURCE'!CP73="O",'FIN1-SOURCE'!CP89="O",'FIN1-SOURCE'!CP123="O"),"O",IF(AND('FIN1-SOURCE'!CP73='FIN1-SOURCE'!CP89,'FIN1-SOURCE'!CP89='FIN1-SOURCE'!CP123,OR('FIN1-SOURCE'!CP73="K",'FIN1-SOURCE'!CP73="W",'FIN1-SOURCE'!CP73="M")), UPPER('FIN1-SOURCE'!CP73),"")))</f>
        <v/>
      </c>
      <c r="J2297" s="281" t="s">
        <v>711</v>
      </c>
      <c r="K2297" s="280" t="str">
        <f>IF(AND(ISBLANK('FIN1-SOURCE'!CO130),$L$2297&lt;&gt;"M"),"",'FIN1-SOURCE'!CO130)</f>
        <v/>
      </c>
      <c r="L2297" s="280" t="str">
        <f>IF(ISBLANK('FIN1-SOURCE'!CP130),"",'FIN1-SOURCE'!CP130)</f>
        <v/>
      </c>
      <c r="M2297" s="257" t="str">
        <f t="shared" si="37"/>
        <v>OK</v>
      </c>
      <c r="N2297" s="15"/>
    </row>
    <row r="2298" spans="1:14" ht="45" x14ac:dyDescent="0.25">
      <c r="A2298" s="257" t="s">
        <v>834</v>
      </c>
      <c r="B2298" s="257" t="s">
        <v>8686</v>
      </c>
      <c r="C2298" s="257" t="s">
        <v>688</v>
      </c>
      <c r="D2298" s="277" t="s">
        <v>8687</v>
      </c>
      <c r="E2298" s="278" t="s">
        <v>711</v>
      </c>
      <c r="F2298" s="279" t="s">
        <v>688</v>
      </c>
      <c r="G2298" s="277" t="s">
        <v>4995</v>
      </c>
      <c r="H2298" s="280" t="str">
        <f>IF(OR(AND('FIN1-SOURCE'!CO74="",'FIN1-SOURCE'!CP74=""),AND('FIN1-SOURCE'!CO90="",'FIN1-SOURCE'!CP90=""),AND('FIN1-SOURCE'!CO124="",'FIN1-SOURCE'!CP124=""),AND('FIN1-SOURCE'!CP74="K",'FIN1-SOURCE'!CP90="K",'FIN1-SOURCE'!CP124="K"),OR('FIN1-SOURCE'!CP74="O",'FIN1-SOURCE'!CP90="O",'FIN1-SOURCE'!CP124="O")),"",SUM('FIN1-SOURCE'!CO74,'FIN1-SOURCE'!CO90,'FIN1-SOURCE'!CO124))</f>
        <v/>
      </c>
      <c r="I2298" s="280" t="str">
        <f>IF(AND(OR(AND('FIN1-SOURCE'!CP74="O",'FIN1-SOURCE'!CP90="O",'FIN1-SOURCE'!CP124="O"),AND('FIN1-SOURCE'!CP74="K",'FIN1-SOURCE'!CP90="K",'FIN1-SOURCE'!CP124="K")),SUM('FIN1-SOURCE'!CO74,'FIN1-SOURCE'!CO90,'FIN1-SOURCE'!CO124)=0,ISNUMBER('FIN1-SOURCE'!CO131)),"",IF(OR('FIN1-SOURCE'!CP74="O",'FIN1-SOURCE'!CP90="O",'FIN1-SOURCE'!CP124="O"),"O",IF(AND('FIN1-SOURCE'!CP74='FIN1-SOURCE'!CP90,'FIN1-SOURCE'!CP90='FIN1-SOURCE'!CP124,OR('FIN1-SOURCE'!CP74="K",'FIN1-SOURCE'!CP74="W",'FIN1-SOURCE'!CP74="M")), UPPER('FIN1-SOURCE'!CP74),"")))</f>
        <v/>
      </c>
      <c r="J2298" s="281" t="s">
        <v>711</v>
      </c>
      <c r="K2298" s="280" t="str">
        <f>IF(AND(ISBLANK('FIN1-SOURCE'!CO131),$L$2298&lt;&gt;"M"),"",'FIN1-SOURCE'!CO131)</f>
        <v/>
      </c>
      <c r="L2298" s="280" t="str">
        <f>IF(ISBLANK('FIN1-SOURCE'!CP131),"",'FIN1-SOURCE'!CP131)</f>
        <v/>
      </c>
      <c r="M2298" s="257" t="str">
        <f t="shared" si="37"/>
        <v>OK</v>
      </c>
      <c r="N2298" s="15"/>
    </row>
    <row r="2299" spans="1:14" ht="45" x14ac:dyDescent="0.25">
      <c r="A2299" s="257" t="s">
        <v>834</v>
      </c>
      <c r="B2299" s="257" t="s">
        <v>8688</v>
      </c>
      <c r="C2299" s="257" t="s">
        <v>688</v>
      </c>
      <c r="D2299" s="277" t="s">
        <v>8689</v>
      </c>
      <c r="E2299" s="278" t="s">
        <v>711</v>
      </c>
      <c r="F2299" s="279" t="s">
        <v>688</v>
      </c>
      <c r="G2299" s="277" t="s">
        <v>4996</v>
      </c>
      <c r="H2299" s="280" t="str">
        <f>IF(OR(AND('FIN1-SOURCE'!CO75="",'FIN1-SOURCE'!CP75=""),AND('FIN1-SOURCE'!CO91="",'FIN1-SOURCE'!CP91=""),AND('FIN1-SOURCE'!CO125="",'FIN1-SOURCE'!CP125=""),AND('FIN1-SOURCE'!CP75="K",'FIN1-SOURCE'!CP91="K",'FIN1-SOURCE'!CP125="K"),OR('FIN1-SOURCE'!CP75="O",'FIN1-SOURCE'!CP91="O",'FIN1-SOURCE'!CP125="O")),"",SUM('FIN1-SOURCE'!CO75,'FIN1-SOURCE'!CO91,'FIN1-SOURCE'!CO125))</f>
        <v/>
      </c>
      <c r="I2299" s="280" t="str">
        <f>IF(AND(OR(AND('FIN1-SOURCE'!CP75="O",'FIN1-SOURCE'!CP91="O",'FIN1-SOURCE'!CP125="O"),AND('FIN1-SOURCE'!CP75="K",'FIN1-SOURCE'!CP91="K",'FIN1-SOURCE'!CP125="K")),SUM('FIN1-SOURCE'!CO75,'FIN1-SOURCE'!CO91,'FIN1-SOURCE'!CO125)=0,ISNUMBER('FIN1-SOURCE'!CO132)),"",IF(OR('FIN1-SOURCE'!CP75="O",'FIN1-SOURCE'!CP91="O",'FIN1-SOURCE'!CP125="O"),"O",IF(AND('FIN1-SOURCE'!CP75='FIN1-SOURCE'!CP91,'FIN1-SOURCE'!CP91='FIN1-SOURCE'!CP125,OR('FIN1-SOURCE'!CP75="K",'FIN1-SOURCE'!CP75="W",'FIN1-SOURCE'!CP75="M")), UPPER('FIN1-SOURCE'!CP75),"")))</f>
        <v/>
      </c>
      <c r="J2299" s="281" t="s">
        <v>711</v>
      </c>
      <c r="K2299" s="280" t="str">
        <f>IF(AND(ISBLANK('FIN1-SOURCE'!CO132),$L$2299&lt;&gt;"M"),"",'FIN1-SOURCE'!CO132)</f>
        <v/>
      </c>
      <c r="L2299" s="280" t="str">
        <f>IF(ISBLANK('FIN1-SOURCE'!CP132),"",'FIN1-SOURCE'!CP132)</f>
        <v/>
      </c>
      <c r="M2299" s="257" t="str">
        <f t="shared" si="37"/>
        <v>OK</v>
      </c>
      <c r="N2299" s="15"/>
    </row>
    <row r="2300" spans="1:14" ht="33.75" x14ac:dyDescent="0.25">
      <c r="A2300" s="257" t="s">
        <v>834</v>
      </c>
      <c r="B2300" s="257" t="s">
        <v>8690</v>
      </c>
      <c r="C2300" s="257" t="s">
        <v>688</v>
      </c>
      <c r="D2300" s="277" t="s">
        <v>8691</v>
      </c>
      <c r="E2300" s="278" t="s">
        <v>711</v>
      </c>
      <c r="F2300" s="279" t="s">
        <v>688</v>
      </c>
      <c r="G2300" s="277" t="s">
        <v>4997</v>
      </c>
      <c r="H2300" s="280" t="str">
        <f>IF(OR(AND('FIN1-SOURCE'!CO77="",'FIN1-SOURCE'!CP77=""),AND('FIN1-SOURCE'!CO126="",'FIN1-SOURCE'!CP126=""),AND('FIN1-SOURCE'!CP77="K",'FIN1-SOURCE'!CP126="K"),OR('FIN1-SOURCE'!CP77="O",'FIN1-SOURCE'!CP126="O")),"",SUM('FIN1-SOURCE'!CO77,'FIN1-SOURCE'!CO126))</f>
        <v/>
      </c>
      <c r="I2300" s="280" t="str">
        <f>IF(AND(OR(AND('FIN1-SOURCE'!CP77="O",'FIN1-SOURCE'!CP126="O"),AND('FIN1-SOURCE'!CP77="K",'FIN1-SOURCE'!CP126="K")),SUM('FIN1-SOURCE'!CO77,'FIN1-SOURCE'!CO126)=0,ISNUMBER('FIN1-SOURCE'!CO133)),"",IF(OR('FIN1-SOURCE'!CP77="O",'FIN1-SOURCE'!CP126="O"),"O",IF(AND('FIN1-SOURCE'!CP77='FIN1-SOURCE'!CP126,OR('FIN1-SOURCE'!CP77="K",'FIN1-SOURCE'!CP77="W",'FIN1-SOURCE'!CP77="M")), UPPER('FIN1-SOURCE'!CP77),"")))</f>
        <v/>
      </c>
      <c r="J2300" s="281" t="s">
        <v>711</v>
      </c>
      <c r="K2300" s="280" t="str">
        <f>IF(AND(ISBLANK('FIN1-SOURCE'!CO133),$L$2300&lt;&gt;"M"),"",'FIN1-SOURCE'!CO133)</f>
        <v/>
      </c>
      <c r="L2300" s="280" t="str">
        <f>IF(ISBLANK('FIN1-SOURCE'!CP133),"",'FIN1-SOURCE'!CP133)</f>
        <v/>
      </c>
      <c r="M2300" s="257" t="str">
        <f t="shared" si="37"/>
        <v>OK</v>
      </c>
      <c r="N2300" s="15"/>
    </row>
    <row r="2301" spans="1:14" ht="45" x14ac:dyDescent="0.25">
      <c r="A2301" s="257" t="s">
        <v>834</v>
      </c>
      <c r="B2301" s="257" t="s">
        <v>8692</v>
      </c>
      <c r="C2301" s="257" t="s">
        <v>688</v>
      </c>
      <c r="D2301" s="277" t="s">
        <v>8693</v>
      </c>
      <c r="E2301" s="278" t="s">
        <v>711</v>
      </c>
      <c r="F2301" s="279" t="s">
        <v>688</v>
      </c>
      <c r="G2301" s="277" t="s">
        <v>4998</v>
      </c>
      <c r="H2301" s="280" t="str">
        <f>IF(OR(AND('FIN1-SOURCE'!CO78="",'FIN1-SOURCE'!CP78=""),AND('FIN1-SOURCE'!CO92="",'FIN1-SOURCE'!CP92=""),AND('FIN1-SOURCE'!CO116="",'FIN1-SOURCE'!CP116=""),AND('FIN1-SOURCE'!CP78="K",'FIN1-SOURCE'!CP92="K",'FIN1-SOURCE'!CP116="K"),OR('FIN1-SOURCE'!CP78="O",'FIN1-SOURCE'!CP92="O",'FIN1-SOURCE'!CP116="O")),"",SUM('FIN1-SOURCE'!CO78,'FIN1-SOURCE'!CO92,'FIN1-SOURCE'!CO116))</f>
        <v/>
      </c>
      <c r="I2301" s="280" t="str">
        <f>IF(AND(OR(AND('FIN1-SOURCE'!CP78="O",'FIN1-SOURCE'!CP92="O",'FIN1-SOURCE'!CP116="O"),AND('FIN1-SOURCE'!CP78="K",'FIN1-SOURCE'!CP92="K",'FIN1-SOURCE'!CP116="K")),SUM('FIN1-SOURCE'!CO78,'FIN1-SOURCE'!CO92,'FIN1-SOURCE'!CO116)=0,ISNUMBER('FIN1-SOURCE'!CO134)),"",IF(OR('FIN1-SOURCE'!CP78="O",'FIN1-SOURCE'!CP92="O",'FIN1-SOURCE'!CP116="O"),"O",IF(AND('FIN1-SOURCE'!CP78='FIN1-SOURCE'!CP92,'FIN1-SOURCE'!CP92='FIN1-SOURCE'!CP116,OR('FIN1-SOURCE'!CP78="K",'FIN1-SOURCE'!CP78="W",'FIN1-SOURCE'!CP78="M")), UPPER('FIN1-SOURCE'!CP78),"")))</f>
        <v/>
      </c>
      <c r="J2301" s="281" t="s">
        <v>711</v>
      </c>
      <c r="K2301" s="280" t="str">
        <f>IF(AND(ISBLANK('FIN1-SOURCE'!CO134),$L$2301&lt;&gt;"M"),"",'FIN1-SOURCE'!CO134)</f>
        <v/>
      </c>
      <c r="L2301" s="280" t="str">
        <f>IF(ISBLANK('FIN1-SOURCE'!CP134),"",'FIN1-SOURCE'!CP134)</f>
        <v/>
      </c>
      <c r="M2301" s="257" t="str">
        <f t="shared" si="37"/>
        <v>OK</v>
      </c>
      <c r="N2301" s="15"/>
    </row>
    <row r="2302" spans="1:14" ht="33.75" x14ac:dyDescent="0.25">
      <c r="A2302" s="257" t="s">
        <v>834</v>
      </c>
      <c r="B2302" s="257" t="s">
        <v>8694</v>
      </c>
      <c r="C2302" s="257" t="s">
        <v>688</v>
      </c>
      <c r="D2302" s="277" t="s">
        <v>8695</v>
      </c>
      <c r="E2302" s="278" t="s">
        <v>711</v>
      </c>
      <c r="F2302" s="279" t="s">
        <v>688</v>
      </c>
      <c r="G2302" s="277" t="s">
        <v>8696</v>
      </c>
      <c r="H2302" s="280" t="str">
        <f>IF(OR(AND('FIN1-SOURCE'!CO107="",'FIN1-SOURCE'!CP107=""),AND('FIN1-SOURCE'!CO132="",'FIN1-SOURCE'!CP132=""),AND('FIN1-SOURCE'!CP107="K",'FIN1-SOURCE'!CP132="K"),OR('FIN1-SOURCE'!CP107="O",'FIN1-SOURCE'!CP132="O")),"",SUM('FIN1-SOURCE'!CO107,'FIN1-SOURCE'!CO132))</f>
        <v/>
      </c>
      <c r="I2302" s="280" t="str">
        <f>IF(AND(OR(AND('FIN1-SOURCE'!CP107="O",'FIN1-SOURCE'!CP132="O"),AND('FIN1-SOURCE'!CP107="K",'FIN1-SOURCE'!CP132="K")),SUM('FIN1-SOURCE'!CO107,'FIN1-SOURCE'!CO132)=0,ISNUMBER('FIN1-SOURCE'!CO135)),"",IF(OR('FIN1-SOURCE'!CP107="O",'FIN1-SOURCE'!CP132="O"),"O",IF(AND('FIN1-SOURCE'!CP107='FIN1-SOURCE'!CP132,OR('FIN1-SOURCE'!CP107="K",'FIN1-SOURCE'!CP107="W",'FIN1-SOURCE'!CP107="M")), UPPER('FIN1-SOURCE'!CP107),"")))</f>
        <v/>
      </c>
      <c r="J2302" s="281" t="s">
        <v>711</v>
      </c>
      <c r="K2302" s="280" t="str">
        <f>IF(AND(ISBLANK('FIN1-SOURCE'!CO135),$L$2302&lt;&gt;"M"),"",'FIN1-SOURCE'!CO135)</f>
        <v/>
      </c>
      <c r="L2302" s="280" t="str">
        <f>IF(ISBLANK('FIN1-SOURCE'!CP135),"",'FIN1-SOURCE'!CP135)</f>
        <v/>
      </c>
      <c r="M2302" s="257" t="str">
        <f t="shared" si="37"/>
        <v>OK</v>
      </c>
      <c r="N2302" s="15"/>
    </row>
    <row r="2303" spans="1:14" ht="33.75" x14ac:dyDescent="0.25">
      <c r="A2303" s="257" t="s">
        <v>834</v>
      </c>
      <c r="B2303" s="257" t="s">
        <v>4999</v>
      </c>
      <c r="C2303" s="257" t="s">
        <v>689</v>
      </c>
      <c r="D2303" s="277" t="s">
        <v>5000</v>
      </c>
      <c r="E2303" s="278" t="s">
        <v>711</v>
      </c>
      <c r="F2303" s="279" t="s">
        <v>689</v>
      </c>
      <c r="G2303" s="277" t="s">
        <v>5001</v>
      </c>
      <c r="H2303" s="280" t="str">
        <f>IF(OR(AND('FIN2-NATURE'!AA31="",'FIN2-NATURE'!AB31=""),AND('FIN2-NATURE'!AA32="",'FIN2-NATURE'!AB32=""),AND('FIN2-NATURE'!AB31="K",'FIN2-NATURE'!AB32="K"),OR('FIN2-NATURE'!AB31="O",'FIN2-NATURE'!AB32="O")),"",SUM('FIN2-NATURE'!AA31,'FIN2-NATURE'!AA32))</f>
        <v/>
      </c>
      <c r="I2303" s="280" t="str">
        <f>IF(AND(OR(AND('FIN2-NATURE'!AB31="O",'FIN2-NATURE'!AB32="O"),AND('FIN2-NATURE'!AB31="K",'FIN2-NATURE'!AB32="K")),SUM('FIN2-NATURE'!AA31,'FIN2-NATURE'!AA32)=0,ISNUMBER('FIN2-NATURE'!AA33)),"",IF(OR('FIN2-NATURE'!AB31="O",'FIN2-NATURE'!AB32="O"),"O",IF(AND('FIN2-NATURE'!AB31='FIN2-NATURE'!AB32,OR('FIN2-NATURE'!AB31="K",'FIN2-NATURE'!AB31="W",'FIN2-NATURE'!AB31="M")), UPPER('FIN2-NATURE'!AB31),"")))</f>
        <v/>
      </c>
      <c r="J2303" s="281" t="s">
        <v>711</v>
      </c>
      <c r="K2303" s="280" t="str">
        <f>IF(AND(ISBLANK('FIN2-NATURE'!AA33),$L$2303&lt;&gt;"M"),"",'FIN2-NATURE'!AA33)</f>
        <v/>
      </c>
      <c r="L2303" s="280" t="str">
        <f>IF(ISBLANK('FIN2-NATURE'!AB33),"",'FIN2-NATURE'!AB33)</f>
        <v/>
      </c>
      <c r="M2303" s="257" t="str">
        <f t="shared" si="37"/>
        <v>OK</v>
      </c>
      <c r="N2303" s="15"/>
    </row>
    <row r="2304" spans="1:14" ht="33.75" x14ac:dyDescent="0.25">
      <c r="A2304" s="257" t="s">
        <v>834</v>
      </c>
      <c r="B2304" s="257" t="s">
        <v>5002</v>
      </c>
      <c r="C2304" s="257" t="s">
        <v>689</v>
      </c>
      <c r="D2304" s="277" t="s">
        <v>5003</v>
      </c>
      <c r="E2304" s="278" t="s">
        <v>711</v>
      </c>
      <c r="F2304" s="279" t="s">
        <v>689</v>
      </c>
      <c r="G2304" s="277" t="s">
        <v>5004</v>
      </c>
      <c r="H2304" s="280" t="str">
        <f>IF(OR(AND('FIN2-NATURE'!AA33="",'FIN2-NATURE'!AB33=""),AND('FIN2-NATURE'!AA37="",'FIN2-NATURE'!AB37=""),AND('FIN2-NATURE'!AB33="K",'FIN2-NATURE'!AB37="K"),OR('FIN2-NATURE'!AB33="O",'FIN2-NATURE'!AB37="O")),"",SUM('FIN2-NATURE'!AA33,'FIN2-NATURE'!AA37))</f>
        <v/>
      </c>
      <c r="I2304" s="280" t="str">
        <f>IF(AND(OR(AND('FIN2-NATURE'!AB33="O",'FIN2-NATURE'!AB37="O"),AND('FIN2-NATURE'!AB33="K",'FIN2-NATURE'!AB37="K")),SUM('FIN2-NATURE'!AA33,'FIN2-NATURE'!AA37)=0,ISNUMBER('FIN2-NATURE'!AA38)),"",IF(OR('FIN2-NATURE'!AB33="O",'FIN2-NATURE'!AB37="O"),"O",IF(AND('FIN2-NATURE'!AB33='FIN2-NATURE'!AB37,OR('FIN2-NATURE'!AB33="K",'FIN2-NATURE'!AB33="W",'FIN2-NATURE'!AB33="M")), UPPER('FIN2-NATURE'!AB33),"")))</f>
        <v/>
      </c>
      <c r="J2304" s="281" t="s">
        <v>711</v>
      </c>
      <c r="K2304" s="280" t="str">
        <f>IF(AND(ISBLANK('FIN2-NATURE'!AA38),$L$2304&lt;&gt;"M"),"",'FIN2-NATURE'!AA38)</f>
        <v/>
      </c>
      <c r="L2304" s="280" t="str">
        <f>IF(ISBLANK('FIN2-NATURE'!AB38),"",'FIN2-NATURE'!AB38)</f>
        <v/>
      </c>
      <c r="M2304" s="257" t="str">
        <f t="shared" si="37"/>
        <v>OK</v>
      </c>
      <c r="N2304" s="15"/>
    </row>
    <row r="2305" spans="1:14" ht="33.75" x14ac:dyDescent="0.25">
      <c r="A2305" s="257" t="s">
        <v>834</v>
      </c>
      <c r="B2305" s="257" t="s">
        <v>5005</v>
      </c>
      <c r="C2305" s="257" t="s">
        <v>689</v>
      </c>
      <c r="D2305" s="277" t="s">
        <v>5006</v>
      </c>
      <c r="E2305" s="278" t="s">
        <v>711</v>
      </c>
      <c r="F2305" s="279" t="s">
        <v>689</v>
      </c>
      <c r="G2305" s="277" t="s">
        <v>837</v>
      </c>
      <c r="H2305" s="280" t="str">
        <f>IF(OR(AND('FIN2-NATURE'!AA38="",'FIN2-NATURE'!AB38=""),AND('FIN2-NATURE'!AA39="",'FIN2-NATURE'!AB39=""),AND('FIN2-NATURE'!AB38="K",'FIN2-NATURE'!AB39="K"),OR('FIN2-NATURE'!AB38="O",'FIN2-NATURE'!AB39="O")),"",SUM('FIN2-NATURE'!AA38,'FIN2-NATURE'!AA39))</f>
        <v/>
      </c>
      <c r="I2305" s="280" t="str">
        <f>IF(AND(OR(AND('FIN2-NATURE'!AB38="O",'FIN2-NATURE'!AB39="O"),AND('FIN2-NATURE'!AB38="K",'FIN2-NATURE'!AB39="K")),SUM('FIN2-NATURE'!AA38,'FIN2-NATURE'!AA39)=0,ISNUMBER('FIN2-NATURE'!AA40)),"",IF(OR('FIN2-NATURE'!AB38="O",'FIN2-NATURE'!AB39="O"),"O",IF(AND('FIN2-NATURE'!AB38='FIN2-NATURE'!AB39,OR('FIN2-NATURE'!AB38="K",'FIN2-NATURE'!AB38="W",'FIN2-NATURE'!AB38="M")), UPPER('FIN2-NATURE'!AB38),"")))</f>
        <v/>
      </c>
      <c r="J2305" s="281" t="s">
        <v>711</v>
      </c>
      <c r="K2305" s="280" t="str">
        <f>IF(AND(ISBLANK('FIN2-NATURE'!AA40),$L$2305&lt;&gt;"M"),"",'FIN2-NATURE'!AA40)</f>
        <v/>
      </c>
      <c r="L2305" s="280" t="str">
        <f>IF(ISBLANK('FIN2-NATURE'!AB40),"",'FIN2-NATURE'!AB40)</f>
        <v/>
      </c>
      <c r="M2305" s="257" t="str">
        <f t="shared" si="37"/>
        <v>OK</v>
      </c>
      <c r="N2305" s="15"/>
    </row>
    <row r="2306" spans="1:14" ht="33.75" x14ac:dyDescent="0.25">
      <c r="A2306" s="257" t="s">
        <v>834</v>
      </c>
      <c r="B2306" s="257" t="s">
        <v>5007</v>
      </c>
      <c r="C2306" s="257" t="s">
        <v>689</v>
      </c>
      <c r="D2306" s="277" t="s">
        <v>5008</v>
      </c>
      <c r="E2306" s="278" t="s">
        <v>711</v>
      </c>
      <c r="F2306" s="279" t="s">
        <v>689</v>
      </c>
      <c r="G2306" s="277" t="s">
        <v>5009</v>
      </c>
      <c r="H2306" s="280" t="str">
        <f>IF(OR(AND('FIN2-NATURE'!AA44="",'FIN2-NATURE'!AB44=""),AND('FIN2-NATURE'!AA45="",'FIN2-NATURE'!AB45=""),AND('FIN2-NATURE'!AB44="K",'FIN2-NATURE'!AB45="K"),OR('FIN2-NATURE'!AB44="O",'FIN2-NATURE'!AB45="O")),"",SUM('FIN2-NATURE'!AA44,'FIN2-NATURE'!AA45))</f>
        <v/>
      </c>
      <c r="I2306" s="280" t="str">
        <f>IF(AND(OR(AND('FIN2-NATURE'!AB44="O",'FIN2-NATURE'!AB45="O"),AND('FIN2-NATURE'!AB44="K",'FIN2-NATURE'!AB45="K")),SUM('FIN2-NATURE'!AA44,'FIN2-NATURE'!AA45)=0,ISNUMBER('FIN2-NATURE'!AA46)),"",IF(OR('FIN2-NATURE'!AB44="O",'FIN2-NATURE'!AB45="O"),"O",IF(AND('FIN2-NATURE'!AB44='FIN2-NATURE'!AB45,OR('FIN2-NATURE'!AB44="K",'FIN2-NATURE'!AB44="W",'FIN2-NATURE'!AB44="M")), UPPER('FIN2-NATURE'!AB44),"")))</f>
        <v/>
      </c>
      <c r="J2306" s="281" t="s">
        <v>711</v>
      </c>
      <c r="K2306" s="280" t="str">
        <f>IF(AND(ISBLANK('FIN2-NATURE'!AA46),$L$2306&lt;&gt;"M"),"",'FIN2-NATURE'!AA46)</f>
        <v/>
      </c>
      <c r="L2306" s="280" t="str">
        <f>IF(ISBLANK('FIN2-NATURE'!AB46),"",'FIN2-NATURE'!AB46)</f>
        <v/>
      </c>
      <c r="M2306" s="257" t="str">
        <f t="shared" si="37"/>
        <v>OK</v>
      </c>
      <c r="N2306" s="15"/>
    </row>
    <row r="2307" spans="1:14" ht="33.75" x14ac:dyDescent="0.25">
      <c r="A2307" s="257" t="s">
        <v>834</v>
      </c>
      <c r="B2307" s="257" t="s">
        <v>5010</v>
      </c>
      <c r="C2307" s="257" t="s">
        <v>689</v>
      </c>
      <c r="D2307" s="277" t="s">
        <v>5011</v>
      </c>
      <c r="E2307" s="278" t="s">
        <v>711</v>
      </c>
      <c r="F2307" s="279" t="s">
        <v>689</v>
      </c>
      <c r="G2307" s="277" t="s">
        <v>5012</v>
      </c>
      <c r="H2307" s="280" t="str">
        <f>IF(OR(AND('FIN2-NATURE'!AA46="",'FIN2-NATURE'!AB46=""),AND('FIN2-NATURE'!AA50="",'FIN2-NATURE'!AB50=""),AND('FIN2-NATURE'!AB46="K",'FIN2-NATURE'!AB50="K"),OR('FIN2-NATURE'!AB46="O",'FIN2-NATURE'!AB50="O")),"",SUM('FIN2-NATURE'!AA46,'FIN2-NATURE'!AA50))</f>
        <v/>
      </c>
      <c r="I2307" s="280" t="str">
        <f>IF(AND(OR(AND('FIN2-NATURE'!AB46="O",'FIN2-NATURE'!AB50="O"),AND('FIN2-NATURE'!AB46="K",'FIN2-NATURE'!AB50="K")),SUM('FIN2-NATURE'!AA46,'FIN2-NATURE'!AA50)=0,ISNUMBER('FIN2-NATURE'!AA51)),"",IF(OR('FIN2-NATURE'!AB46="O",'FIN2-NATURE'!AB50="O"),"O",IF(AND('FIN2-NATURE'!AB46='FIN2-NATURE'!AB50,OR('FIN2-NATURE'!AB46="K",'FIN2-NATURE'!AB46="W",'FIN2-NATURE'!AB46="M")), UPPER('FIN2-NATURE'!AB46),"")))</f>
        <v/>
      </c>
      <c r="J2307" s="281" t="s">
        <v>711</v>
      </c>
      <c r="K2307" s="280" t="str">
        <f>IF(AND(ISBLANK('FIN2-NATURE'!AA51),$L$2307&lt;&gt;"M"),"",'FIN2-NATURE'!AA51)</f>
        <v/>
      </c>
      <c r="L2307" s="280" t="str">
        <f>IF(ISBLANK('FIN2-NATURE'!AB51),"",'FIN2-NATURE'!AB51)</f>
        <v/>
      </c>
      <c r="M2307" s="257" t="str">
        <f t="shared" si="37"/>
        <v>OK</v>
      </c>
      <c r="N2307" s="15"/>
    </row>
    <row r="2308" spans="1:14" ht="33.75" x14ac:dyDescent="0.25">
      <c r="A2308" s="257" t="s">
        <v>834</v>
      </c>
      <c r="B2308" s="257" t="s">
        <v>5013</v>
      </c>
      <c r="C2308" s="257" t="s">
        <v>689</v>
      </c>
      <c r="D2308" s="277" t="s">
        <v>5014</v>
      </c>
      <c r="E2308" s="278" t="s">
        <v>711</v>
      </c>
      <c r="F2308" s="279" t="s">
        <v>689</v>
      </c>
      <c r="G2308" s="277" t="s">
        <v>5015</v>
      </c>
      <c r="H2308" s="280" t="str">
        <f>IF(OR(AND('FIN2-NATURE'!AA51="",'FIN2-NATURE'!AB51=""),AND('FIN2-NATURE'!AA52="",'FIN2-NATURE'!AB52=""),AND('FIN2-NATURE'!AB51="K",'FIN2-NATURE'!AB52="K"),OR('FIN2-NATURE'!AB51="O",'FIN2-NATURE'!AB52="O")),"",SUM('FIN2-NATURE'!AA51,'FIN2-NATURE'!AA52))</f>
        <v/>
      </c>
      <c r="I2308" s="280" t="str">
        <f>IF(AND(OR(AND('FIN2-NATURE'!AB51="O",'FIN2-NATURE'!AB52="O"),AND('FIN2-NATURE'!AB51="K",'FIN2-NATURE'!AB52="K")),SUM('FIN2-NATURE'!AA51,'FIN2-NATURE'!AA52)=0,ISNUMBER('FIN2-NATURE'!AA53)),"",IF(OR('FIN2-NATURE'!AB51="O",'FIN2-NATURE'!AB52="O"),"O",IF(AND('FIN2-NATURE'!AB51='FIN2-NATURE'!AB52,OR('FIN2-NATURE'!AB51="K",'FIN2-NATURE'!AB51="W",'FIN2-NATURE'!AB51="M")), UPPER('FIN2-NATURE'!AB51),"")))</f>
        <v/>
      </c>
      <c r="J2308" s="281" t="s">
        <v>711</v>
      </c>
      <c r="K2308" s="280" t="str">
        <f>IF(AND(ISBLANK('FIN2-NATURE'!AA53),$L$2308&lt;&gt;"M"),"",'FIN2-NATURE'!AA53)</f>
        <v/>
      </c>
      <c r="L2308" s="280" t="str">
        <f>IF(ISBLANK('FIN2-NATURE'!AB53),"",'FIN2-NATURE'!AB53)</f>
        <v/>
      </c>
      <c r="M2308" s="257" t="str">
        <f t="shared" si="37"/>
        <v>OK</v>
      </c>
      <c r="N2308" s="15"/>
    </row>
    <row r="2309" spans="1:14" ht="33.75" x14ac:dyDescent="0.25">
      <c r="A2309" s="257" t="s">
        <v>834</v>
      </c>
      <c r="B2309" s="257" t="s">
        <v>5016</v>
      </c>
      <c r="C2309" s="257" t="s">
        <v>689</v>
      </c>
      <c r="D2309" s="277" t="s">
        <v>5017</v>
      </c>
      <c r="E2309" s="278" t="s">
        <v>711</v>
      </c>
      <c r="F2309" s="279" t="s">
        <v>689</v>
      </c>
      <c r="G2309" s="277" t="s">
        <v>5018</v>
      </c>
      <c r="H2309" s="280" t="str">
        <f>IF(OR(AND('FIN2-NATURE'!AA57="",'FIN2-NATURE'!AB57=""),AND('FIN2-NATURE'!AA58="",'FIN2-NATURE'!AB58=""),AND('FIN2-NATURE'!AB57="K",'FIN2-NATURE'!AB58="K"),OR('FIN2-NATURE'!AB57="O",'FIN2-NATURE'!AB58="O")),"",SUM('FIN2-NATURE'!AA57,'FIN2-NATURE'!AA58))</f>
        <v/>
      </c>
      <c r="I2309" s="280" t="str">
        <f>IF(AND(OR(AND('FIN2-NATURE'!AB57="O",'FIN2-NATURE'!AB58="O"),AND('FIN2-NATURE'!AB57="K",'FIN2-NATURE'!AB58="K")),SUM('FIN2-NATURE'!AA57,'FIN2-NATURE'!AA58)=0,ISNUMBER('FIN2-NATURE'!AA59)),"",IF(OR('FIN2-NATURE'!AB57="O",'FIN2-NATURE'!AB58="O"),"O",IF(AND('FIN2-NATURE'!AB57='FIN2-NATURE'!AB58,OR('FIN2-NATURE'!AB57="K",'FIN2-NATURE'!AB57="W",'FIN2-NATURE'!AB57="M")), UPPER('FIN2-NATURE'!AB57),"")))</f>
        <v/>
      </c>
      <c r="J2309" s="281" t="s">
        <v>711</v>
      </c>
      <c r="K2309" s="280" t="str">
        <f>IF(AND(ISBLANK('FIN2-NATURE'!AA59),$L$2309&lt;&gt;"M"),"",'FIN2-NATURE'!AA59)</f>
        <v/>
      </c>
      <c r="L2309" s="280" t="str">
        <f>IF(ISBLANK('FIN2-NATURE'!AB59),"",'FIN2-NATURE'!AB59)</f>
        <v/>
      </c>
      <c r="M2309" s="257" t="str">
        <f t="shared" si="37"/>
        <v>OK</v>
      </c>
      <c r="N2309" s="15"/>
    </row>
    <row r="2310" spans="1:14" ht="33.75" x14ac:dyDescent="0.25">
      <c r="A2310" s="257" t="s">
        <v>834</v>
      </c>
      <c r="B2310" s="257" t="s">
        <v>5019</v>
      </c>
      <c r="C2310" s="257" t="s">
        <v>689</v>
      </c>
      <c r="D2310" s="277" t="s">
        <v>5020</v>
      </c>
      <c r="E2310" s="278" t="s">
        <v>711</v>
      </c>
      <c r="F2310" s="279" t="s">
        <v>689</v>
      </c>
      <c r="G2310" s="277" t="s">
        <v>5021</v>
      </c>
      <c r="H2310" s="280" t="str">
        <f>IF(OR(AND('FIN2-NATURE'!AA59="",'FIN2-NATURE'!AB59=""),AND('FIN2-NATURE'!AA60="",'FIN2-NATURE'!AB60=""),AND('FIN2-NATURE'!AB59="K",'FIN2-NATURE'!AB60="K"),OR('FIN2-NATURE'!AB59="O",'FIN2-NATURE'!AB60="O")),"",SUM('FIN2-NATURE'!AA59,'FIN2-NATURE'!AA60))</f>
        <v/>
      </c>
      <c r="I2310" s="280" t="str">
        <f>IF(AND(OR(AND('FIN2-NATURE'!AB59="O",'FIN2-NATURE'!AB60="O"),AND('FIN2-NATURE'!AB59="K",'FIN2-NATURE'!AB60="K")),SUM('FIN2-NATURE'!AA59,'FIN2-NATURE'!AA60)=0,ISNUMBER('FIN2-NATURE'!AA61)),"",IF(OR('FIN2-NATURE'!AB59="O",'FIN2-NATURE'!AB60="O"),"O",IF(AND('FIN2-NATURE'!AB59='FIN2-NATURE'!AB60,OR('FIN2-NATURE'!AB59="K",'FIN2-NATURE'!AB59="W",'FIN2-NATURE'!AB59="M")), UPPER('FIN2-NATURE'!AB59),"")))</f>
        <v/>
      </c>
      <c r="J2310" s="281" t="s">
        <v>711</v>
      </c>
      <c r="K2310" s="280" t="str">
        <f>IF(AND(ISBLANK('FIN2-NATURE'!AA61),$L$2310&lt;&gt;"M"),"",'FIN2-NATURE'!AA61)</f>
        <v/>
      </c>
      <c r="L2310" s="280" t="str">
        <f>IF(ISBLANK('FIN2-NATURE'!AB61),"",'FIN2-NATURE'!AB61)</f>
        <v/>
      </c>
      <c r="M2310" s="257" t="str">
        <f t="shared" si="37"/>
        <v>OK</v>
      </c>
      <c r="N2310" s="15"/>
    </row>
    <row r="2311" spans="1:14" ht="33.75" x14ac:dyDescent="0.25">
      <c r="A2311" s="257" t="s">
        <v>834</v>
      </c>
      <c r="B2311" s="257" t="s">
        <v>5022</v>
      </c>
      <c r="C2311" s="257" t="s">
        <v>689</v>
      </c>
      <c r="D2311" s="277" t="s">
        <v>5023</v>
      </c>
      <c r="E2311" s="278" t="s">
        <v>711</v>
      </c>
      <c r="F2311" s="279" t="s">
        <v>689</v>
      </c>
      <c r="G2311" s="277" t="s">
        <v>1527</v>
      </c>
      <c r="H2311" s="280" t="str">
        <f>IF(OR(AND('FIN2-NATURE'!AA61="",'FIN2-NATURE'!AB61=""),AND('FIN2-NATURE'!AA62="",'FIN2-NATURE'!AB62=""),AND('FIN2-NATURE'!AB61="K",'FIN2-NATURE'!AB62="K"),OR('FIN2-NATURE'!AB61="O",'FIN2-NATURE'!AB62="O")),"",SUM('FIN2-NATURE'!AA61,'FIN2-NATURE'!AA62))</f>
        <v/>
      </c>
      <c r="I2311" s="280" t="str">
        <f>IF(AND(OR(AND('FIN2-NATURE'!AB61="O",'FIN2-NATURE'!AB62="O"),AND('FIN2-NATURE'!AB61="K",'FIN2-NATURE'!AB62="K")),SUM('FIN2-NATURE'!AA61,'FIN2-NATURE'!AA62)=0,ISNUMBER('FIN2-NATURE'!AA63)),"",IF(OR('FIN2-NATURE'!AB61="O",'FIN2-NATURE'!AB62="O"),"O",IF(AND('FIN2-NATURE'!AB61='FIN2-NATURE'!AB62,OR('FIN2-NATURE'!AB61="K",'FIN2-NATURE'!AB61="W",'FIN2-NATURE'!AB61="M")), UPPER('FIN2-NATURE'!AB61),"")))</f>
        <v/>
      </c>
      <c r="J2311" s="281" t="s">
        <v>711</v>
      </c>
      <c r="K2311" s="280" t="str">
        <f>IF(AND(ISBLANK('FIN2-NATURE'!AA63),$L$2311&lt;&gt;"M"),"",'FIN2-NATURE'!AA63)</f>
        <v/>
      </c>
      <c r="L2311" s="280" t="str">
        <f>IF(ISBLANK('FIN2-NATURE'!AB63),"",'FIN2-NATURE'!AB63)</f>
        <v/>
      </c>
      <c r="M2311" s="257" t="str">
        <f t="shared" si="37"/>
        <v>OK</v>
      </c>
      <c r="N2311" s="15"/>
    </row>
    <row r="2312" spans="1:14" ht="33.75" x14ac:dyDescent="0.25">
      <c r="A2312" s="257" t="s">
        <v>834</v>
      </c>
      <c r="B2312" s="257" t="s">
        <v>5024</v>
      </c>
      <c r="C2312" s="257" t="s">
        <v>689</v>
      </c>
      <c r="D2312" s="277" t="s">
        <v>5025</v>
      </c>
      <c r="E2312" s="278" t="s">
        <v>711</v>
      </c>
      <c r="F2312" s="279" t="s">
        <v>689</v>
      </c>
      <c r="G2312" s="277" t="s">
        <v>1530</v>
      </c>
      <c r="H2312" s="280" t="str">
        <f>IF(OR(AND('FIN2-NATURE'!AA44="",'FIN2-NATURE'!AB44=""),AND('FIN2-NATURE'!AA57="",'FIN2-NATURE'!AB57=""),AND('FIN2-NATURE'!AB44="K",'FIN2-NATURE'!AB57="K"),OR('FIN2-NATURE'!AB44="O",'FIN2-NATURE'!AB57="O")),"",SUM('FIN2-NATURE'!AA44,'FIN2-NATURE'!AA57))</f>
        <v/>
      </c>
      <c r="I2312" s="280" t="str">
        <f>IF(AND(OR(AND('FIN2-NATURE'!AB44="O",'FIN2-NATURE'!AB57="O"),AND('FIN2-NATURE'!AB44="K",'FIN2-NATURE'!AB57="K")),SUM('FIN2-NATURE'!AA44,'FIN2-NATURE'!AA57)=0,ISNUMBER('FIN2-NATURE'!AA67)),"",IF(OR('FIN2-NATURE'!AB44="O",'FIN2-NATURE'!AB57="O"),"O",IF(AND('FIN2-NATURE'!AB44='FIN2-NATURE'!AB57,OR('FIN2-NATURE'!AB44="K",'FIN2-NATURE'!AB44="W",'FIN2-NATURE'!AB44="M")), UPPER('FIN2-NATURE'!AB44),"")))</f>
        <v/>
      </c>
      <c r="J2312" s="281" t="s">
        <v>711</v>
      </c>
      <c r="K2312" s="280" t="str">
        <f>IF(AND(ISBLANK('FIN2-NATURE'!AA67),$L$2312&lt;&gt;"M"),"",'FIN2-NATURE'!AA67)</f>
        <v/>
      </c>
      <c r="L2312" s="280" t="str">
        <f>IF(ISBLANK('FIN2-NATURE'!AB67),"",'FIN2-NATURE'!AB67)</f>
        <v/>
      </c>
      <c r="M2312" s="257" t="str">
        <f t="shared" si="37"/>
        <v>OK</v>
      </c>
      <c r="N2312" s="15"/>
    </row>
    <row r="2313" spans="1:14" ht="33.75" x14ac:dyDescent="0.25">
      <c r="A2313" s="257" t="s">
        <v>834</v>
      </c>
      <c r="B2313" s="257" t="s">
        <v>5026</v>
      </c>
      <c r="C2313" s="257" t="s">
        <v>689</v>
      </c>
      <c r="D2313" s="277" t="s">
        <v>5027</v>
      </c>
      <c r="E2313" s="278" t="s">
        <v>711</v>
      </c>
      <c r="F2313" s="279" t="s">
        <v>689</v>
      </c>
      <c r="G2313" s="277" t="s">
        <v>5028</v>
      </c>
      <c r="H2313" s="280" t="str">
        <f>IF(OR(AND('FIN2-NATURE'!AA45="",'FIN2-NATURE'!AB45=""),AND('FIN2-NATURE'!AA58="",'FIN2-NATURE'!AB58=""),AND('FIN2-NATURE'!AB45="K",'FIN2-NATURE'!AB58="K"),OR('FIN2-NATURE'!AB45="O",'FIN2-NATURE'!AB58="O")),"",SUM('FIN2-NATURE'!AA45,'FIN2-NATURE'!AA58))</f>
        <v/>
      </c>
      <c r="I2313" s="280" t="str">
        <f>IF(AND(OR(AND('FIN2-NATURE'!AB45="O",'FIN2-NATURE'!AB58="O"),AND('FIN2-NATURE'!AB45="K",'FIN2-NATURE'!AB58="K")),SUM('FIN2-NATURE'!AA45,'FIN2-NATURE'!AA58)=0,ISNUMBER('FIN2-NATURE'!AA68)),"",IF(OR('FIN2-NATURE'!AB45="O",'FIN2-NATURE'!AB58="O"),"O",IF(AND('FIN2-NATURE'!AB45='FIN2-NATURE'!AB58,OR('FIN2-NATURE'!AB45="K",'FIN2-NATURE'!AB45="W",'FIN2-NATURE'!AB45="M")), UPPER('FIN2-NATURE'!AB45),"")))</f>
        <v/>
      </c>
      <c r="J2313" s="281" t="s">
        <v>711</v>
      </c>
      <c r="K2313" s="280" t="str">
        <f>IF(AND(ISBLANK('FIN2-NATURE'!AA68),$L$2313&lt;&gt;"M"),"",'FIN2-NATURE'!AA68)</f>
        <v/>
      </c>
      <c r="L2313" s="280" t="str">
        <f>IF(ISBLANK('FIN2-NATURE'!AB68),"",'FIN2-NATURE'!AB68)</f>
        <v/>
      </c>
      <c r="M2313" s="257" t="str">
        <f t="shared" si="37"/>
        <v>OK</v>
      </c>
      <c r="N2313" s="15"/>
    </row>
    <row r="2314" spans="1:14" ht="33.75" x14ac:dyDescent="0.25">
      <c r="A2314" s="257" t="s">
        <v>834</v>
      </c>
      <c r="B2314" s="257" t="s">
        <v>5029</v>
      </c>
      <c r="C2314" s="257" t="s">
        <v>689</v>
      </c>
      <c r="D2314" s="277" t="s">
        <v>5030</v>
      </c>
      <c r="E2314" s="278" t="s">
        <v>711</v>
      </c>
      <c r="F2314" s="279" t="s">
        <v>689</v>
      </c>
      <c r="G2314" s="277" t="s">
        <v>1533</v>
      </c>
      <c r="H2314" s="280" t="str">
        <f>IF(OR(AND('FIN2-NATURE'!AA46="",'FIN2-NATURE'!AB46=""),AND('FIN2-NATURE'!AA59="",'FIN2-NATURE'!AB59=""),AND('FIN2-NATURE'!AB46="K",'FIN2-NATURE'!AB59="K"),OR('FIN2-NATURE'!AB46="O",'FIN2-NATURE'!AB59="O")),"",SUM('FIN2-NATURE'!AA46,'FIN2-NATURE'!AA59))</f>
        <v/>
      </c>
      <c r="I2314" s="280" t="str">
        <f>IF(AND(OR(AND('FIN2-NATURE'!AB46="O",'FIN2-NATURE'!AB59="O"),AND('FIN2-NATURE'!AB46="K",'FIN2-NATURE'!AB59="K")),SUM('FIN2-NATURE'!AA46,'FIN2-NATURE'!AA59)=0,ISNUMBER('FIN2-NATURE'!AA69)),"",IF(OR('FIN2-NATURE'!AB46="O",'FIN2-NATURE'!AB59="O"),"O",IF(AND('FIN2-NATURE'!AB46='FIN2-NATURE'!AB59,OR('FIN2-NATURE'!AB46="K",'FIN2-NATURE'!AB46="W",'FIN2-NATURE'!AB46="M")), UPPER('FIN2-NATURE'!AB46),"")))</f>
        <v/>
      </c>
      <c r="J2314" s="281" t="s">
        <v>711</v>
      </c>
      <c r="K2314" s="280" t="str">
        <f>IF(AND(ISBLANK('FIN2-NATURE'!AA69),$L$2314&lt;&gt;"M"),"",'FIN2-NATURE'!AA69)</f>
        <v/>
      </c>
      <c r="L2314" s="280" t="str">
        <f>IF(ISBLANK('FIN2-NATURE'!AB69),"",'FIN2-NATURE'!AB69)</f>
        <v/>
      </c>
      <c r="M2314" s="257" t="str">
        <f t="shared" si="37"/>
        <v>OK</v>
      </c>
      <c r="N2314" s="15"/>
    </row>
    <row r="2315" spans="1:14" ht="33.75" x14ac:dyDescent="0.25">
      <c r="A2315" s="257" t="s">
        <v>834</v>
      </c>
      <c r="B2315" s="257" t="s">
        <v>5031</v>
      </c>
      <c r="C2315" s="257" t="s">
        <v>689</v>
      </c>
      <c r="D2315" s="277" t="s">
        <v>5032</v>
      </c>
      <c r="E2315" s="278" t="s">
        <v>711</v>
      </c>
      <c r="F2315" s="279" t="s">
        <v>689</v>
      </c>
      <c r="G2315" s="277" t="s">
        <v>1536</v>
      </c>
      <c r="H2315" s="280" t="str">
        <f>IF(OR(AND('FIN2-NATURE'!AA50="",'FIN2-NATURE'!AB50=""),AND('FIN2-NATURE'!AA60="",'FIN2-NATURE'!AB60=""),AND('FIN2-NATURE'!AB50="K",'FIN2-NATURE'!AB60="K"),OR('FIN2-NATURE'!AB50="O",'FIN2-NATURE'!AB60="O")),"",SUM('FIN2-NATURE'!AA50,'FIN2-NATURE'!AA60))</f>
        <v/>
      </c>
      <c r="I2315" s="280" t="str">
        <f>IF(AND(OR(AND('FIN2-NATURE'!AB50="O",'FIN2-NATURE'!AB60="O"),AND('FIN2-NATURE'!AB50="K",'FIN2-NATURE'!AB60="K")),SUM('FIN2-NATURE'!AA50,'FIN2-NATURE'!AA60)=0,ISNUMBER('FIN2-NATURE'!AA70)),"",IF(OR('FIN2-NATURE'!AB50="O",'FIN2-NATURE'!AB60="O"),"O",IF(AND('FIN2-NATURE'!AB50='FIN2-NATURE'!AB60,OR('FIN2-NATURE'!AB50="K",'FIN2-NATURE'!AB50="W",'FIN2-NATURE'!AB50="M")), UPPER('FIN2-NATURE'!AB50),"")))</f>
        <v/>
      </c>
      <c r="J2315" s="281" t="s">
        <v>711</v>
      </c>
      <c r="K2315" s="280" t="str">
        <f>IF(AND(ISBLANK('FIN2-NATURE'!AA70),$L$2315&lt;&gt;"M"),"",'FIN2-NATURE'!AA70)</f>
        <v/>
      </c>
      <c r="L2315" s="280" t="str">
        <f>IF(ISBLANK('FIN2-NATURE'!AB70),"",'FIN2-NATURE'!AB70)</f>
        <v/>
      </c>
      <c r="M2315" s="257" t="str">
        <f t="shared" si="37"/>
        <v>OK</v>
      </c>
      <c r="N2315" s="15"/>
    </row>
    <row r="2316" spans="1:14" ht="33.75" x14ac:dyDescent="0.25">
      <c r="A2316" s="257" t="s">
        <v>834</v>
      </c>
      <c r="B2316" s="257" t="s">
        <v>5033</v>
      </c>
      <c r="C2316" s="257" t="s">
        <v>689</v>
      </c>
      <c r="D2316" s="277" t="s">
        <v>5034</v>
      </c>
      <c r="E2316" s="278" t="s">
        <v>711</v>
      </c>
      <c r="F2316" s="279" t="s">
        <v>689</v>
      </c>
      <c r="G2316" s="277" t="s">
        <v>1539</v>
      </c>
      <c r="H2316" s="280" t="str">
        <f>IF(OR(AND('FIN2-NATURE'!AA51="",'FIN2-NATURE'!AB51=""),AND('FIN2-NATURE'!AA61="",'FIN2-NATURE'!AB61=""),AND('FIN2-NATURE'!AB51="K",'FIN2-NATURE'!AB61="K"),OR('FIN2-NATURE'!AB51="O",'FIN2-NATURE'!AB61="O")),"",SUM('FIN2-NATURE'!AA51,'FIN2-NATURE'!AA61))</f>
        <v/>
      </c>
      <c r="I2316" s="280" t="str">
        <f>IF(AND(OR(AND('FIN2-NATURE'!AB51="O",'FIN2-NATURE'!AB61="O"),AND('FIN2-NATURE'!AB51="K",'FIN2-NATURE'!AB61="K")),SUM('FIN2-NATURE'!AA51,'FIN2-NATURE'!AA61)=0,ISNUMBER('FIN2-NATURE'!AA71)),"",IF(OR('FIN2-NATURE'!AB51="O",'FIN2-NATURE'!AB61="O"),"O",IF(AND('FIN2-NATURE'!AB51='FIN2-NATURE'!AB61,OR('FIN2-NATURE'!AB51="K",'FIN2-NATURE'!AB51="W",'FIN2-NATURE'!AB51="M")), UPPER('FIN2-NATURE'!AB51),"")))</f>
        <v/>
      </c>
      <c r="J2316" s="281" t="s">
        <v>711</v>
      </c>
      <c r="K2316" s="280" t="str">
        <f>IF(AND(ISBLANK('FIN2-NATURE'!AA71),$L$2316&lt;&gt;"M"),"",'FIN2-NATURE'!AA71)</f>
        <v/>
      </c>
      <c r="L2316" s="280" t="str">
        <f>IF(ISBLANK('FIN2-NATURE'!AB71),"",'FIN2-NATURE'!AB71)</f>
        <v/>
      </c>
      <c r="M2316" s="257" t="str">
        <f t="shared" si="37"/>
        <v>OK</v>
      </c>
      <c r="N2316" s="15"/>
    </row>
    <row r="2317" spans="1:14" ht="33.75" x14ac:dyDescent="0.25">
      <c r="A2317" s="257" t="s">
        <v>834</v>
      </c>
      <c r="B2317" s="257" t="s">
        <v>5035</v>
      </c>
      <c r="C2317" s="257" t="s">
        <v>689</v>
      </c>
      <c r="D2317" s="277" t="s">
        <v>5036</v>
      </c>
      <c r="E2317" s="278" t="s">
        <v>711</v>
      </c>
      <c r="F2317" s="279" t="s">
        <v>689</v>
      </c>
      <c r="G2317" s="277" t="s">
        <v>1542</v>
      </c>
      <c r="H2317" s="280" t="str">
        <f>IF(OR(AND('FIN2-NATURE'!AA52="",'FIN2-NATURE'!AB52=""),AND('FIN2-NATURE'!AA62="",'FIN2-NATURE'!AB62=""),AND('FIN2-NATURE'!AB52="K",'FIN2-NATURE'!AB62="K"),OR('FIN2-NATURE'!AB52="O",'FIN2-NATURE'!AB62="O")),"",SUM('FIN2-NATURE'!AA52,'FIN2-NATURE'!AA62))</f>
        <v/>
      </c>
      <c r="I2317" s="280" t="str">
        <f>IF(AND(OR(AND('FIN2-NATURE'!AB52="O",'FIN2-NATURE'!AB62="O"),AND('FIN2-NATURE'!AB52="K",'FIN2-NATURE'!AB62="K")),SUM('FIN2-NATURE'!AA52,'FIN2-NATURE'!AA62)=0,ISNUMBER('FIN2-NATURE'!AA72)),"",IF(OR('FIN2-NATURE'!AB52="O",'FIN2-NATURE'!AB62="O"),"O",IF(AND('FIN2-NATURE'!AB52='FIN2-NATURE'!AB62,OR('FIN2-NATURE'!AB52="K",'FIN2-NATURE'!AB52="W",'FIN2-NATURE'!AB52="M")), UPPER('FIN2-NATURE'!AB52),"")))</f>
        <v/>
      </c>
      <c r="J2317" s="281" t="s">
        <v>711</v>
      </c>
      <c r="K2317" s="280" t="str">
        <f>IF(AND(ISBLANK('FIN2-NATURE'!AA72),$L$2317&lt;&gt;"M"),"",'FIN2-NATURE'!AA72)</f>
        <v/>
      </c>
      <c r="L2317" s="280" t="str">
        <f>IF(ISBLANK('FIN2-NATURE'!AB72),"",'FIN2-NATURE'!AB72)</f>
        <v/>
      </c>
      <c r="M2317" s="257" t="str">
        <f t="shared" si="37"/>
        <v>OK</v>
      </c>
      <c r="N2317" s="15"/>
    </row>
    <row r="2318" spans="1:14" ht="33.75" x14ac:dyDescent="0.25">
      <c r="A2318" s="257" t="s">
        <v>834</v>
      </c>
      <c r="B2318" s="257" t="s">
        <v>5037</v>
      </c>
      <c r="C2318" s="257" t="s">
        <v>689</v>
      </c>
      <c r="D2318" s="277" t="s">
        <v>5038</v>
      </c>
      <c r="E2318" s="278" t="s">
        <v>711</v>
      </c>
      <c r="F2318" s="279" t="s">
        <v>689</v>
      </c>
      <c r="G2318" s="277" t="s">
        <v>1545</v>
      </c>
      <c r="H2318" s="280" t="str">
        <f>IF(OR(AND('FIN2-NATURE'!AA53="",'FIN2-NATURE'!AB53=""),AND('FIN2-NATURE'!AA63="",'FIN2-NATURE'!AB63=""),AND('FIN2-NATURE'!AB53="K",'FIN2-NATURE'!AB63="K"),OR('FIN2-NATURE'!AB53="O",'FIN2-NATURE'!AB63="O")),"",SUM('FIN2-NATURE'!AA53,'FIN2-NATURE'!AA63))</f>
        <v/>
      </c>
      <c r="I2318" s="280" t="str">
        <f>IF(AND(OR(AND('FIN2-NATURE'!AB53="O",'FIN2-NATURE'!AB63="O"),AND('FIN2-NATURE'!AB53="K",'FIN2-NATURE'!AB63="K")),SUM('FIN2-NATURE'!AA53,'FIN2-NATURE'!AA63)=0,ISNUMBER('FIN2-NATURE'!AA73)),"",IF(OR('FIN2-NATURE'!AB53="O",'FIN2-NATURE'!AB63="O"),"O",IF(AND('FIN2-NATURE'!AB53='FIN2-NATURE'!AB63,OR('FIN2-NATURE'!AB53="K",'FIN2-NATURE'!AB53="W",'FIN2-NATURE'!AB53="M")), UPPER('FIN2-NATURE'!AB53),"")))</f>
        <v/>
      </c>
      <c r="J2318" s="281" t="s">
        <v>711</v>
      </c>
      <c r="K2318" s="280" t="str">
        <f>IF(AND(ISBLANK('FIN2-NATURE'!AA73),$L$2318&lt;&gt;"M"),"",'FIN2-NATURE'!AA73)</f>
        <v/>
      </c>
      <c r="L2318" s="280" t="str">
        <f>IF(ISBLANK('FIN2-NATURE'!AB73),"",'FIN2-NATURE'!AB73)</f>
        <v/>
      </c>
      <c r="M2318" s="257" t="str">
        <f t="shared" si="37"/>
        <v>OK</v>
      </c>
      <c r="N2318" s="15"/>
    </row>
    <row r="2319" spans="1:14" ht="33.75" x14ac:dyDescent="0.25">
      <c r="A2319" s="257" t="s">
        <v>834</v>
      </c>
      <c r="B2319" s="257" t="s">
        <v>5039</v>
      </c>
      <c r="C2319" s="257" t="s">
        <v>689</v>
      </c>
      <c r="D2319" s="277" t="s">
        <v>5040</v>
      </c>
      <c r="E2319" s="278" t="s">
        <v>711</v>
      </c>
      <c r="F2319" s="279" t="s">
        <v>689</v>
      </c>
      <c r="G2319" s="277" t="s">
        <v>1548</v>
      </c>
      <c r="H2319" s="280" t="str">
        <f>IF(OR(AND('FIN2-NATURE'!AA54="",'FIN2-NATURE'!AB54=""),AND('FIN2-NATURE'!AA64="",'FIN2-NATURE'!AB64=""),AND('FIN2-NATURE'!AB54="K",'FIN2-NATURE'!AB64="K"),OR('FIN2-NATURE'!AB54="O",'FIN2-NATURE'!AB64="O")),"",SUM('FIN2-NATURE'!AA54,'FIN2-NATURE'!AA64))</f>
        <v/>
      </c>
      <c r="I2319" s="280" t="str">
        <f>IF(AND(OR(AND('FIN2-NATURE'!AB54="O",'FIN2-NATURE'!AB64="O"),AND('FIN2-NATURE'!AB54="K",'FIN2-NATURE'!AB64="K")),SUM('FIN2-NATURE'!AA54,'FIN2-NATURE'!AA64)=0,ISNUMBER('FIN2-NATURE'!AA74)),"",IF(OR('FIN2-NATURE'!AB54="O",'FIN2-NATURE'!AB64="O"),"O",IF(AND('FIN2-NATURE'!AB54='FIN2-NATURE'!AB64,OR('FIN2-NATURE'!AB54="K",'FIN2-NATURE'!AB54="W",'FIN2-NATURE'!AB54="M")), UPPER('FIN2-NATURE'!AB54),"")))</f>
        <v/>
      </c>
      <c r="J2319" s="281" t="s">
        <v>711</v>
      </c>
      <c r="K2319" s="280" t="str">
        <f>IF(AND(ISBLANK('FIN2-NATURE'!AA74),$L$2319&lt;&gt;"M"),"",'FIN2-NATURE'!AA74)</f>
        <v/>
      </c>
      <c r="L2319" s="280" t="str">
        <f>IF(ISBLANK('FIN2-NATURE'!AB74),"",'FIN2-NATURE'!AB74)</f>
        <v/>
      </c>
      <c r="M2319" s="257" t="str">
        <f t="shared" si="37"/>
        <v>OK</v>
      </c>
      <c r="N2319" s="15"/>
    </row>
    <row r="2320" spans="1:14" ht="33.75" x14ac:dyDescent="0.25">
      <c r="A2320" s="257" t="s">
        <v>834</v>
      </c>
      <c r="B2320" s="257" t="s">
        <v>5041</v>
      </c>
      <c r="C2320" s="257" t="s">
        <v>689</v>
      </c>
      <c r="D2320" s="277" t="s">
        <v>5042</v>
      </c>
      <c r="E2320" s="278" t="s">
        <v>711</v>
      </c>
      <c r="F2320" s="279" t="s">
        <v>689</v>
      </c>
      <c r="G2320" s="277" t="s">
        <v>1551</v>
      </c>
      <c r="H2320" s="280" t="str">
        <f>IF(OR(AND('FIN2-NATURE'!AA55="",'FIN2-NATURE'!AB55=""),AND('FIN2-NATURE'!AA65="",'FIN2-NATURE'!AB65=""),AND('FIN2-NATURE'!AB55="K",'FIN2-NATURE'!AB65="K"),OR('FIN2-NATURE'!AB55="O",'FIN2-NATURE'!AB65="O")),"",SUM('FIN2-NATURE'!AA55,'FIN2-NATURE'!AA65))</f>
        <v/>
      </c>
      <c r="I2320" s="280" t="str">
        <f>IF(AND(OR(AND('FIN2-NATURE'!AB55="O",'FIN2-NATURE'!AB65="O"),AND('FIN2-NATURE'!AB55="K",'FIN2-NATURE'!AB65="K")),SUM('FIN2-NATURE'!AA55,'FIN2-NATURE'!AA65)=0,ISNUMBER('FIN2-NATURE'!AA75)),"",IF(OR('FIN2-NATURE'!AB55="O",'FIN2-NATURE'!AB65="O"),"O",IF(AND('FIN2-NATURE'!AB55='FIN2-NATURE'!AB65,OR('FIN2-NATURE'!AB55="K",'FIN2-NATURE'!AB55="W",'FIN2-NATURE'!AB55="M")), UPPER('FIN2-NATURE'!AB55),"")))</f>
        <v/>
      </c>
      <c r="J2320" s="281" t="s">
        <v>711</v>
      </c>
      <c r="K2320" s="280" t="str">
        <f>IF(AND(ISBLANK('FIN2-NATURE'!AA75),$L$2320&lt;&gt;"M"),"",'FIN2-NATURE'!AA75)</f>
        <v/>
      </c>
      <c r="L2320" s="280" t="str">
        <f>IF(ISBLANK('FIN2-NATURE'!AB75),"",'FIN2-NATURE'!AB75)</f>
        <v/>
      </c>
      <c r="M2320" s="257" t="str">
        <f t="shared" si="37"/>
        <v>OK</v>
      </c>
      <c r="N2320" s="15"/>
    </row>
    <row r="2321" spans="1:14" ht="33.75" x14ac:dyDescent="0.25">
      <c r="A2321" s="257" t="s">
        <v>834</v>
      </c>
      <c r="B2321" s="257" t="s">
        <v>5043</v>
      </c>
      <c r="C2321" s="257" t="s">
        <v>689</v>
      </c>
      <c r="D2321" s="277" t="s">
        <v>5044</v>
      </c>
      <c r="E2321" s="278" t="s">
        <v>711</v>
      </c>
      <c r="F2321" s="279" t="s">
        <v>689</v>
      </c>
      <c r="G2321" s="277" t="s">
        <v>1554</v>
      </c>
      <c r="H2321" s="280" t="str">
        <f>IF(OR(AND('FIN2-NATURE'!AA56="",'FIN2-NATURE'!AB56=""),AND('FIN2-NATURE'!AA66="",'FIN2-NATURE'!AB66=""),AND('FIN2-NATURE'!AB56="K",'FIN2-NATURE'!AB66="K"),OR('FIN2-NATURE'!AB56="O",'FIN2-NATURE'!AB66="O")),"",SUM('FIN2-NATURE'!AA56,'FIN2-NATURE'!AA66))</f>
        <v/>
      </c>
      <c r="I2321" s="280" t="str">
        <f>IF(AND(OR(AND('FIN2-NATURE'!AB56="O",'FIN2-NATURE'!AB66="O"),AND('FIN2-NATURE'!AB56="K",'FIN2-NATURE'!AB66="K")),SUM('FIN2-NATURE'!AA56,'FIN2-NATURE'!AA66)=0,ISNUMBER('FIN2-NATURE'!AA76)),"",IF(OR('FIN2-NATURE'!AB56="O",'FIN2-NATURE'!AB66="O"),"O",IF(AND('FIN2-NATURE'!AB56='FIN2-NATURE'!AB66,OR('FIN2-NATURE'!AB56="K",'FIN2-NATURE'!AB56="W",'FIN2-NATURE'!AB56="M")), UPPER('FIN2-NATURE'!AB56),"")))</f>
        <v/>
      </c>
      <c r="J2321" s="281" t="s">
        <v>711</v>
      </c>
      <c r="K2321" s="280" t="str">
        <f>IF(AND(ISBLANK('FIN2-NATURE'!AA76),$L$2321&lt;&gt;"M"),"",'FIN2-NATURE'!AA76)</f>
        <v/>
      </c>
      <c r="L2321" s="280" t="str">
        <f>IF(ISBLANK('FIN2-NATURE'!AB76),"",'FIN2-NATURE'!AB76)</f>
        <v/>
      </c>
      <c r="M2321" s="257" t="str">
        <f t="shared" si="37"/>
        <v>OK</v>
      </c>
      <c r="N2321" s="15"/>
    </row>
    <row r="2322" spans="1:14" ht="33.75" x14ac:dyDescent="0.25">
      <c r="A2322" s="257" t="s">
        <v>834</v>
      </c>
      <c r="B2322" s="257" t="s">
        <v>5045</v>
      </c>
      <c r="C2322" s="257" t="s">
        <v>689</v>
      </c>
      <c r="D2322" s="277" t="s">
        <v>5046</v>
      </c>
      <c r="E2322" s="278" t="s">
        <v>711</v>
      </c>
      <c r="F2322" s="279" t="s">
        <v>689</v>
      </c>
      <c r="G2322" s="277" t="s">
        <v>5047</v>
      </c>
      <c r="H2322" s="280" t="str">
        <f>IF(OR(AND('FIN2-NATURE'!AA31="",'FIN2-NATURE'!AB31=""),AND('FIN2-NATURE'!AA67="",'FIN2-NATURE'!AB67=""),AND('FIN2-NATURE'!AB31="K",'FIN2-NATURE'!AB67="K"),OR('FIN2-NATURE'!AB31="O",'FIN2-NATURE'!AB67="O")),"",SUM('FIN2-NATURE'!AA31,'FIN2-NATURE'!AA67))</f>
        <v/>
      </c>
      <c r="I2322" s="280" t="str">
        <f>IF(AND(OR(AND('FIN2-NATURE'!AB31="O",'FIN2-NATURE'!AB67="O"),AND('FIN2-NATURE'!AB31="K",'FIN2-NATURE'!AB67="K")),SUM('FIN2-NATURE'!AA31,'FIN2-NATURE'!AA67)=0,ISNUMBER('FIN2-NATURE'!AA77)),"",IF(OR('FIN2-NATURE'!AB31="O",'FIN2-NATURE'!AB67="O"),"O",IF(AND('FIN2-NATURE'!AB31='FIN2-NATURE'!AB67,OR('FIN2-NATURE'!AB31="K",'FIN2-NATURE'!AB31="W",'FIN2-NATURE'!AB31="M")), UPPER('FIN2-NATURE'!AB31),"")))</f>
        <v/>
      </c>
      <c r="J2322" s="281" t="s">
        <v>711</v>
      </c>
      <c r="K2322" s="280" t="str">
        <f>IF(AND(ISBLANK('FIN2-NATURE'!AA77),$L$2322&lt;&gt;"M"),"",'FIN2-NATURE'!AA77)</f>
        <v/>
      </c>
      <c r="L2322" s="280" t="str">
        <f>IF(ISBLANK('FIN2-NATURE'!AB77),"",'FIN2-NATURE'!AB77)</f>
        <v/>
      </c>
      <c r="M2322" s="257" t="str">
        <f t="shared" si="37"/>
        <v>OK</v>
      </c>
      <c r="N2322" s="15"/>
    </row>
    <row r="2323" spans="1:14" ht="33.75" x14ac:dyDescent="0.25">
      <c r="A2323" s="257" t="s">
        <v>834</v>
      </c>
      <c r="B2323" s="257" t="s">
        <v>5048</v>
      </c>
      <c r="C2323" s="257" t="s">
        <v>689</v>
      </c>
      <c r="D2323" s="277" t="s">
        <v>5049</v>
      </c>
      <c r="E2323" s="278" t="s">
        <v>711</v>
      </c>
      <c r="F2323" s="279" t="s">
        <v>689</v>
      </c>
      <c r="G2323" s="277" t="s">
        <v>5050</v>
      </c>
      <c r="H2323" s="280" t="str">
        <f>IF(OR(AND('FIN2-NATURE'!AA32="",'FIN2-NATURE'!AB32=""),AND('FIN2-NATURE'!AA68="",'FIN2-NATURE'!AB68=""),AND('FIN2-NATURE'!AB32="K",'FIN2-NATURE'!AB68="K"),OR('FIN2-NATURE'!AB32="O",'FIN2-NATURE'!AB68="O")),"",SUM('FIN2-NATURE'!AA32,'FIN2-NATURE'!AA68))</f>
        <v/>
      </c>
      <c r="I2323" s="280" t="str">
        <f>IF(AND(OR(AND('FIN2-NATURE'!AB32="O",'FIN2-NATURE'!AB68="O"),AND('FIN2-NATURE'!AB32="K",'FIN2-NATURE'!AB68="K")),SUM('FIN2-NATURE'!AA32,'FIN2-NATURE'!AA68)=0,ISNUMBER('FIN2-NATURE'!AA78)),"",IF(OR('FIN2-NATURE'!AB32="O",'FIN2-NATURE'!AB68="O"),"O",IF(AND('FIN2-NATURE'!AB32='FIN2-NATURE'!AB68,OR('FIN2-NATURE'!AB32="K",'FIN2-NATURE'!AB32="W",'FIN2-NATURE'!AB32="M")), UPPER('FIN2-NATURE'!AB32),"")))</f>
        <v/>
      </c>
      <c r="J2323" s="281" t="s">
        <v>711</v>
      </c>
      <c r="K2323" s="280" t="str">
        <f>IF(AND(ISBLANK('FIN2-NATURE'!AA78),$L$2323&lt;&gt;"M"),"",'FIN2-NATURE'!AA78)</f>
        <v/>
      </c>
      <c r="L2323" s="280" t="str">
        <f>IF(ISBLANK('FIN2-NATURE'!AB78),"",'FIN2-NATURE'!AB78)</f>
        <v/>
      </c>
      <c r="M2323" s="257" t="str">
        <f t="shared" si="37"/>
        <v>OK</v>
      </c>
      <c r="N2323" s="15"/>
    </row>
    <row r="2324" spans="1:14" ht="33.75" x14ac:dyDescent="0.25">
      <c r="A2324" s="257" t="s">
        <v>834</v>
      </c>
      <c r="B2324" s="257" t="s">
        <v>5051</v>
      </c>
      <c r="C2324" s="257" t="s">
        <v>689</v>
      </c>
      <c r="D2324" s="277" t="s">
        <v>5052</v>
      </c>
      <c r="E2324" s="278" t="s">
        <v>711</v>
      </c>
      <c r="F2324" s="279" t="s">
        <v>689</v>
      </c>
      <c r="G2324" s="277" t="s">
        <v>1557</v>
      </c>
      <c r="H2324" s="280" t="str">
        <f>IF(OR(AND('FIN2-NATURE'!AA33="",'FIN2-NATURE'!AB33=""),AND('FIN2-NATURE'!AA69="",'FIN2-NATURE'!AB69=""),AND('FIN2-NATURE'!AB33="K",'FIN2-NATURE'!AB69="K"),OR('FIN2-NATURE'!AB33="O",'FIN2-NATURE'!AB69="O")),"",SUM('FIN2-NATURE'!AA33,'FIN2-NATURE'!AA69))</f>
        <v/>
      </c>
      <c r="I2324" s="280" t="str">
        <f>IF(AND(OR(AND('FIN2-NATURE'!AB33="O",'FIN2-NATURE'!AB69="O"),AND('FIN2-NATURE'!AB33="K",'FIN2-NATURE'!AB69="K")),SUM('FIN2-NATURE'!AA33,'FIN2-NATURE'!AA69)=0,ISNUMBER('FIN2-NATURE'!AA79)),"",IF(OR('FIN2-NATURE'!AB33="O",'FIN2-NATURE'!AB69="O"),"O",IF(AND('FIN2-NATURE'!AB33='FIN2-NATURE'!AB69,OR('FIN2-NATURE'!AB33="K",'FIN2-NATURE'!AB33="W",'FIN2-NATURE'!AB33="M")), UPPER('FIN2-NATURE'!AB33),"")))</f>
        <v/>
      </c>
      <c r="J2324" s="281" t="s">
        <v>711</v>
      </c>
      <c r="K2324" s="280" t="str">
        <f>IF(AND(ISBLANK('FIN2-NATURE'!AA79),$L$2324&lt;&gt;"M"),"",'FIN2-NATURE'!AA79)</f>
        <v/>
      </c>
      <c r="L2324" s="280" t="str">
        <f>IF(ISBLANK('FIN2-NATURE'!AB79),"",'FIN2-NATURE'!AB79)</f>
        <v/>
      </c>
      <c r="M2324" s="257" t="str">
        <f t="shared" si="37"/>
        <v>OK</v>
      </c>
      <c r="N2324" s="15"/>
    </row>
    <row r="2325" spans="1:14" ht="33.75" x14ac:dyDescent="0.25">
      <c r="A2325" s="257" t="s">
        <v>834</v>
      </c>
      <c r="B2325" s="257" t="s">
        <v>5053</v>
      </c>
      <c r="C2325" s="257" t="s">
        <v>689</v>
      </c>
      <c r="D2325" s="277" t="s">
        <v>5054</v>
      </c>
      <c r="E2325" s="278" t="s">
        <v>711</v>
      </c>
      <c r="F2325" s="279" t="s">
        <v>689</v>
      </c>
      <c r="G2325" s="277" t="s">
        <v>5055</v>
      </c>
      <c r="H2325" s="280" t="str">
        <f>IF(OR(AND('FIN2-NATURE'!AA37="",'FIN2-NATURE'!AB37=""),AND('FIN2-NATURE'!AA70="",'FIN2-NATURE'!AB70=""),AND('FIN2-NATURE'!AB37="K",'FIN2-NATURE'!AB70="K"),OR('FIN2-NATURE'!AB37="O",'FIN2-NATURE'!AB70="O")),"",SUM('FIN2-NATURE'!AA37,'FIN2-NATURE'!AA70))</f>
        <v/>
      </c>
      <c r="I2325" s="280" t="str">
        <f>IF(AND(OR(AND('FIN2-NATURE'!AB37="O",'FIN2-NATURE'!AB70="O"),AND('FIN2-NATURE'!AB37="K",'FIN2-NATURE'!AB70="K")),SUM('FIN2-NATURE'!AA37,'FIN2-NATURE'!AA70)=0,ISNUMBER('FIN2-NATURE'!AA80)),"",IF(OR('FIN2-NATURE'!AB37="O",'FIN2-NATURE'!AB70="O"),"O",IF(AND('FIN2-NATURE'!AB37='FIN2-NATURE'!AB70,OR('FIN2-NATURE'!AB37="K",'FIN2-NATURE'!AB37="W",'FIN2-NATURE'!AB37="M")), UPPER('FIN2-NATURE'!AB37),"")))</f>
        <v/>
      </c>
      <c r="J2325" s="281" t="s">
        <v>711</v>
      </c>
      <c r="K2325" s="280" t="str">
        <f>IF(AND(ISBLANK('FIN2-NATURE'!AA80),$L$2325&lt;&gt;"M"),"",'FIN2-NATURE'!AA80)</f>
        <v/>
      </c>
      <c r="L2325" s="280" t="str">
        <f>IF(ISBLANK('FIN2-NATURE'!AB80),"",'FIN2-NATURE'!AB80)</f>
        <v/>
      </c>
      <c r="M2325" s="257" t="str">
        <f t="shared" si="37"/>
        <v>OK</v>
      </c>
      <c r="N2325" s="15"/>
    </row>
    <row r="2326" spans="1:14" ht="33.75" x14ac:dyDescent="0.25">
      <c r="A2326" s="257" t="s">
        <v>834</v>
      </c>
      <c r="B2326" s="257" t="s">
        <v>5056</v>
      </c>
      <c r="C2326" s="257" t="s">
        <v>689</v>
      </c>
      <c r="D2326" s="277" t="s">
        <v>5057</v>
      </c>
      <c r="E2326" s="278" t="s">
        <v>711</v>
      </c>
      <c r="F2326" s="279" t="s">
        <v>689</v>
      </c>
      <c r="G2326" s="277" t="s">
        <v>1560</v>
      </c>
      <c r="H2326" s="280" t="str">
        <f>IF(OR(AND('FIN2-NATURE'!AA38="",'FIN2-NATURE'!AB38=""),AND('FIN2-NATURE'!AA71="",'FIN2-NATURE'!AB71=""),AND('FIN2-NATURE'!AB38="K",'FIN2-NATURE'!AB71="K"),OR('FIN2-NATURE'!AB38="O",'FIN2-NATURE'!AB71="O")),"",SUM('FIN2-NATURE'!AA38,'FIN2-NATURE'!AA71))</f>
        <v/>
      </c>
      <c r="I2326" s="280" t="str">
        <f>IF(AND(OR(AND('FIN2-NATURE'!AB38="O",'FIN2-NATURE'!AB71="O"),AND('FIN2-NATURE'!AB38="K",'FIN2-NATURE'!AB71="K")),SUM('FIN2-NATURE'!AA38,'FIN2-NATURE'!AA71)=0,ISNUMBER('FIN2-NATURE'!AA81)),"",IF(OR('FIN2-NATURE'!AB38="O",'FIN2-NATURE'!AB71="O"),"O",IF(AND('FIN2-NATURE'!AB38='FIN2-NATURE'!AB71,OR('FIN2-NATURE'!AB38="K",'FIN2-NATURE'!AB38="W",'FIN2-NATURE'!AB38="M")), UPPER('FIN2-NATURE'!AB38),"")))</f>
        <v/>
      </c>
      <c r="J2326" s="281" t="s">
        <v>711</v>
      </c>
      <c r="K2326" s="280" t="str">
        <f>IF(AND(ISBLANK('FIN2-NATURE'!AA81),$L$2326&lt;&gt;"M"),"",'FIN2-NATURE'!AA81)</f>
        <v/>
      </c>
      <c r="L2326" s="280" t="str">
        <f>IF(ISBLANK('FIN2-NATURE'!AB81),"",'FIN2-NATURE'!AB81)</f>
        <v/>
      </c>
      <c r="M2326" s="257" t="str">
        <f t="shared" si="37"/>
        <v>OK</v>
      </c>
      <c r="N2326" s="15"/>
    </row>
    <row r="2327" spans="1:14" ht="33.75" x14ac:dyDescent="0.25">
      <c r="A2327" s="257" t="s">
        <v>834</v>
      </c>
      <c r="B2327" s="257" t="s">
        <v>5058</v>
      </c>
      <c r="C2327" s="257" t="s">
        <v>689</v>
      </c>
      <c r="D2327" s="277" t="s">
        <v>5059</v>
      </c>
      <c r="E2327" s="278" t="s">
        <v>711</v>
      </c>
      <c r="F2327" s="279" t="s">
        <v>689</v>
      </c>
      <c r="G2327" s="277" t="s">
        <v>1562</v>
      </c>
      <c r="H2327" s="280" t="str">
        <f>IF(OR(AND('FIN2-NATURE'!AA39="",'FIN2-NATURE'!AB39=""),AND('FIN2-NATURE'!AA72="",'FIN2-NATURE'!AB72=""),AND('FIN2-NATURE'!AB39="K",'FIN2-NATURE'!AB72="K"),OR('FIN2-NATURE'!AB39="O",'FIN2-NATURE'!AB72="O")),"",SUM('FIN2-NATURE'!AA39,'FIN2-NATURE'!AA72))</f>
        <v/>
      </c>
      <c r="I2327" s="280" t="str">
        <f>IF(AND(OR(AND('FIN2-NATURE'!AB39="O",'FIN2-NATURE'!AB72="O"),AND('FIN2-NATURE'!AB39="K",'FIN2-NATURE'!AB72="K")),SUM('FIN2-NATURE'!AA39,'FIN2-NATURE'!AA72)=0,ISNUMBER('FIN2-NATURE'!AA82)),"",IF(OR('FIN2-NATURE'!AB39="O",'FIN2-NATURE'!AB72="O"),"O",IF(AND('FIN2-NATURE'!AB39='FIN2-NATURE'!AB72,OR('FIN2-NATURE'!AB39="K",'FIN2-NATURE'!AB39="W",'FIN2-NATURE'!AB39="M")), UPPER('FIN2-NATURE'!AB39),"")))</f>
        <v/>
      </c>
      <c r="J2327" s="281" t="s">
        <v>711</v>
      </c>
      <c r="K2327" s="280" t="str">
        <f>IF(AND(ISBLANK('FIN2-NATURE'!AA82),$L$2327&lt;&gt;"M"),"",'FIN2-NATURE'!AA82)</f>
        <v/>
      </c>
      <c r="L2327" s="280" t="str">
        <f>IF(ISBLANK('FIN2-NATURE'!AB82),"",'FIN2-NATURE'!AB82)</f>
        <v/>
      </c>
      <c r="M2327" s="257" t="str">
        <f t="shared" si="37"/>
        <v>OK</v>
      </c>
      <c r="N2327" s="15"/>
    </row>
    <row r="2328" spans="1:14" ht="33.75" x14ac:dyDescent="0.25">
      <c r="A2328" s="257" t="s">
        <v>834</v>
      </c>
      <c r="B2328" s="257" t="s">
        <v>5060</v>
      </c>
      <c r="C2328" s="257" t="s">
        <v>689</v>
      </c>
      <c r="D2328" s="277" t="s">
        <v>5061</v>
      </c>
      <c r="E2328" s="278" t="s">
        <v>711</v>
      </c>
      <c r="F2328" s="279" t="s">
        <v>689</v>
      </c>
      <c r="G2328" s="277" t="s">
        <v>1564</v>
      </c>
      <c r="H2328" s="280" t="str">
        <f>IF(OR(AND('FIN2-NATURE'!AA40="",'FIN2-NATURE'!AB40=""),AND('FIN2-NATURE'!AA73="",'FIN2-NATURE'!AB73=""),AND('FIN2-NATURE'!AB40="K",'FIN2-NATURE'!AB73="K"),OR('FIN2-NATURE'!AB40="O",'FIN2-NATURE'!AB73="O")),"",SUM('FIN2-NATURE'!AA40,'FIN2-NATURE'!AA73))</f>
        <v/>
      </c>
      <c r="I2328" s="280" t="str">
        <f>IF(AND(OR(AND('FIN2-NATURE'!AB40="O",'FIN2-NATURE'!AB73="O"),AND('FIN2-NATURE'!AB40="K",'FIN2-NATURE'!AB73="K")),SUM('FIN2-NATURE'!AA40,'FIN2-NATURE'!AA73)=0,ISNUMBER('FIN2-NATURE'!AA83)),"",IF(OR('FIN2-NATURE'!AB40="O",'FIN2-NATURE'!AB73="O"),"O",IF(AND('FIN2-NATURE'!AB40='FIN2-NATURE'!AB73,OR('FIN2-NATURE'!AB40="K",'FIN2-NATURE'!AB40="W",'FIN2-NATURE'!AB40="M")), UPPER('FIN2-NATURE'!AB40),"")))</f>
        <v/>
      </c>
      <c r="J2328" s="281" t="s">
        <v>711</v>
      </c>
      <c r="K2328" s="280" t="str">
        <f>IF(AND(ISBLANK('FIN2-NATURE'!AA83),$L$2328&lt;&gt;"M"),"",'FIN2-NATURE'!AA83)</f>
        <v/>
      </c>
      <c r="L2328" s="280" t="str">
        <f>IF(ISBLANK('FIN2-NATURE'!AB83),"",'FIN2-NATURE'!AB83)</f>
        <v/>
      </c>
      <c r="M2328" s="257" t="str">
        <f t="shared" si="37"/>
        <v>OK</v>
      </c>
      <c r="N2328" s="15"/>
    </row>
    <row r="2329" spans="1:14" ht="33.75" x14ac:dyDescent="0.25">
      <c r="A2329" s="257" t="s">
        <v>834</v>
      </c>
      <c r="B2329" s="257" t="s">
        <v>5062</v>
      </c>
      <c r="C2329" s="257" t="s">
        <v>689</v>
      </c>
      <c r="D2329" s="277" t="s">
        <v>5063</v>
      </c>
      <c r="E2329" s="278" t="s">
        <v>711</v>
      </c>
      <c r="F2329" s="279" t="s">
        <v>689</v>
      </c>
      <c r="G2329" s="277" t="s">
        <v>1566</v>
      </c>
      <c r="H2329" s="280" t="str">
        <f>IF(OR(AND('FIN2-NATURE'!AA41="",'FIN2-NATURE'!AB41=""),AND('FIN2-NATURE'!AA74="",'FIN2-NATURE'!AB74=""),AND('FIN2-NATURE'!AB41="K",'FIN2-NATURE'!AB74="K"),OR('FIN2-NATURE'!AB41="O",'FIN2-NATURE'!AB74="O")),"",SUM('FIN2-NATURE'!AA41,'FIN2-NATURE'!AA74))</f>
        <v/>
      </c>
      <c r="I2329" s="280" t="str">
        <f>IF(AND(OR(AND('FIN2-NATURE'!AB41="O",'FIN2-NATURE'!AB74="O"),AND('FIN2-NATURE'!AB41="K",'FIN2-NATURE'!AB74="K")),SUM('FIN2-NATURE'!AA41,'FIN2-NATURE'!AA74)=0,ISNUMBER('FIN2-NATURE'!AA84)),"",IF(OR('FIN2-NATURE'!AB41="O",'FIN2-NATURE'!AB74="O"),"O",IF(AND('FIN2-NATURE'!AB41='FIN2-NATURE'!AB74,OR('FIN2-NATURE'!AB41="K",'FIN2-NATURE'!AB41="W",'FIN2-NATURE'!AB41="M")), UPPER('FIN2-NATURE'!AB41),"")))</f>
        <v/>
      </c>
      <c r="J2329" s="281" t="s">
        <v>711</v>
      </c>
      <c r="K2329" s="280" t="str">
        <f>IF(AND(ISBLANK('FIN2-NATURE'!AA84),$L$2329&lt;&gt;"M"),"",'FIN2-NATURE'!AA84)</f>
        <v/>
      </c>
      <c r="L2329" s="280" t="str">
        <f>IF(ISBLANK('FIN2-NATURE'!AB84),"",'FIN2-NATURE'!AB84)</f>
        <v/>
      </c>
      <c r="M2329" s="257" t="str">
        <f t="shared" si="37"/>
        <v>OK</v>
      </c>
      <c r="N2329" s="15"/>
    </row>
    <row r="2330" spans="1:14" ht="33.75" x14ac:dyDescent="0.25">
      <c r="A2330" s="257" t="s">
        <v>834</v>
      </c>
      <c r="B2330" s="257" t="s">
        <v>5064</v>
      </c>
      <c r="C2330" s="257" t="s">
        <v>689</v>
      </c>
      <c r="D2330" s="277" t="s">
        <v>5065</v>
      </c>
      <c r="E2330" s="278" t="s">
        <v>711</v>
      </c>
      <c r="F2330" s="279" t="s">
        <v>689</v>
      </c>
      <c r="G2330" s="277" t="s">
        <v>1567</v>
      </c>
      <c r="H2330" s="280" t="str">
        <f>IF(OR(AND('FIN2-NATURE'!AA42="",'FIN2-NATURE'!AB42=""),AND('FIN2-NATURE'!AA75="",'FIN2-NATURE'!AB75=""),AND('FIN2-NATURE'!AB42="K",'FIN2-NATURE'!AB75="K"),OR('FIN2-NATURE'!AB42="O",'FIN2-NATURE'!AB75="O")),"",SUM('FIN2-NATURE'!AA42,'FIN2-NATURE'!AA75))</f>
        <v/>
      </c>
      <c r="I2330" s="280" t="str">
        <f>IF(AND(OR(AND('FIN2-NATURE'!AB42="O",'FIN2-NATURE'!AB75="O"),AND('FIN2-NATURE'!AB42="K",'FIN2-NATURE'!AB75="K")),SUM('FIN2-NATURE'!AA42,'FIN2-NATURE'!AA75)=0,ISNUMBER('FIN2-NATURE'!AA85)),"",IF(OR('FIN2-NATURE'!AB42="O",'FIN2-NATURE'!AB75="O"),"O",IF(AND('FIN2-NATURE'!AB42='FIN2-NATURE'!AB75,OR('FIN2-NATURE'!AB42="K",'FIN2-NATURE'!AB42="W",'FIN2-NATURE'!AB42="M")), UPPER('FIN2-NATURE'!AB42),"")))</f>
        <v/>
      </c>
      <c r="J2330" s="281" t="s">
        <v>711</v>
      </c>
      <c r="K2330" s="280" t="str">
        <f>IF(AND(ISBLANK('FIN2-NATURE'!AA85),$L$2330&lt;&gt;"M"),"",'FIN2-NATURE'!AA85)</f>
        <v/>
      </c>
      <c r="L2330" s="280" t="str">
        <f>IF(ISBLANK('FIN2-NATURE'!AB85),"",'FIN2-NATURE'!AB85)</f>
        <v/>
      </c>
      <c r="M2330" s="257" t="str">
        <f t="shared" si="37"/>
        <v>OK</v>
      </c>
      <c r="N2330" s="15"/>
    </row>
    <row r="2331" spans="1:14" ht="33.75" x14ac:dyDescent="0.25">
      <c r="A2331" s="257" t="s">
        <v>834</v>
      </c>
      <c r="B2331" s="257" t="s">
        <v>5066</v>
      </c>
      <c r="C2331" s="257" t="s">
        <v>689</v>
      </c>
      <c r="D2331" s="277" t="s">
        <v>5067</v>
      </c>
      <c r="E2331" s="278" t="s">
        <v>711</v>
      </c>
      <c r="F2331" s="279" t="s">
        <v>689</v>
      </c>
      <c r="G2331" s="277" t="s">
        <v>5068</v>
      </c>
      <c r="H2331" s="280" t="str">
        <f>IF(OR(AND('FIN2-NATURE'!AA43="",'FIN2-NATURE'!AB43=""),AND('FIN2-NATURE'!AA76="",'FIN2-NATURE'!AB76=""),AND('FIN2-NATURE'!AB43="K",'FIN2-NATURE'!AB76="K"),OR('FIN2-NATURE'!AB43="O",'FIN2-NATURE'!AB76="O")),"",SUM('FIN2-NATURE'!AA43,'FIN2-NATURE'!AA76))</f>
        <v/>
      </c>
      <c r="I2331" s="280" t="str">
        <f>IF(AND(OR(AND('FIN2-NATURE'!AB43="O",'FIN2-NATURE'!AB76="O"),AND('FIN2-NATURE'!AB43="K",'FIN2-NATURE'!AB76="K")),SUM('FIN2-NATURE'!AA43,'FIN2-NATURE'!AA76)=0,ISNUMBER('FIN2-NATURE'!AA86)),"",IF(OR('FIN2-NATURE'!AB43="O",'FIN2-NATURE'!AB76="O"),"O",IF(AND('FIN2-NATURE'!AB43='FIN2-NATURE'!AB76,OR('FIN2-NATURE'!AB43="K",'FIN2-NATURE'!AB43="W",'FIN2-NATURE'!AB43="M")), UPPER('FIN2-NATURE'!AB43),"")))</f>
        <v/>
      </c>
      <c r="J2331" s="281" t="s">
        <v>711</v>
      </c>
      <c r="K2331" s="280" t="str">
        <f>IF(AND(ISBLANK('FIN2-NATURE'!AA86),$L$2331&lt;&gt;"M"),"",'FIN2-NATURE'!AA86)</f>
        <v/>
      </c>
      <c r="L2331" s="280" t="str">
        <f>IF(ISBLANK('FIN2-NATURE'!AB86),"",'FIN2-NATURE'!AB86)</f>
        <v/>
      </c>
      <c r="M2331" s="257" t="str">
        <f t="shared" si="37"/>
        <v>OK</v>
      </c>
      <c r="N2331" s="15"/>
    </row>
    <row r="2332" spans="1:14" ht="33.75" x14ac:dyDescent="0.25">
      <c r="A2332" s="257" t="s">
        <v>834</v>
      </c>
      <c r="B2332" s="257" t="s">
        <v>5069</v>
      </c>
      <c r="C2332" s="257" t="s">
        <v>689</v>
      </c>
      <c r="D2332" s="277" t="s">
        <v>5070</v>
      </c>
      <c r="E2332" s="278" t="s">
        <v>711</v>
      </c>
      <c r="F2332" s="279" t="s">
        <v>689</v>
      </c>
      <c r="G2332" s="277" t="s">
        <v>5071</v>
      </c>
      <c r="H2332" s="280" t="str">
        <f>IF(OR(AND('FIN2-NATURE'!AD31="",'FIN2-NATURE'!AE31=""),AND('FIN2-NATURE'!AD32="",'FIN2-NATURE'!AE32=""),AND('FIN2-NATURE'!AE31="K",'FIN2-NATURE'!AE32="K"),OR('FIN2-NATURE'!AE31="O",'FIN2-NATURE'!AE32="O")),"",SUM('FIN2-NATURE'!AD31,'FIN2-NATURE'!AD32))</f>
        <v/>
      </c>
      <c r="I2332" s="280" t="str">
        <f>IF(AND(OR(AND('FIN2-NATURE'!AE31="O",'FIN2-NATURE'!AE32="O"),AND('FIN2-NATURE'!AE31="K",'FIN2-NATURE'!AE32="K")),SUM('FIN2-NATURE'!AD31,'FIN2-NATURE'!AD32)=0,ISNUMBER('FIN2-NATURE'!AD33)),"",IF(OR('FIN2-NATURE'!AE31="O",'FIN2-NATURE'!AE32="O"),"O",IF(AND('FIN2-NATURE'!AE31='FIN2-NATURE'!AE32,OR('FIN2-NATURE'!AE31="K",'FIN2-NATURE'!AE31="W",'FIN2-NATURE'!AE31="M")), UPPER('FIN2-NATURE'!AE31),"")))</f>
        <v/>
      </c>
      <c r="J2332" s="281" t="s">
        <v>711</v>
      </c>
      <c r="K2332" s="280" t="str">
        <f>IF(AND(ISBLANK('FIN2-NATURE'!AD33),$L$2332&lt;&gt;"M"),"",'FIN2-NATURE'!AD33)</f>
        <v/>
      </c>
      <c r="L2332" s="280" t="str">
        <f>IF(ISBLANK('FIN2-NATURE'!AE33),"",'FIN2-NATURE'!AE33)</f>
        <v/>
      </c>
      <c r="M2332" s="257" t="str">
        <f t="shared" si="37"/>
        <v>OK</v>
      </c>
      <c r="N2332" s="15"/>
    </row>
    <row r="2333" spans="1:14" ht="33.75" x14ac:dyDescent="0.25">
      <c r="A2333" s="257" t="s">
        <v>834</v>
      </c>
      <c r="B2333" s="257" t="s">
        <v>5072</v>
      </c>
      <c r="C2333" s="257" t="s">
        <v>689</v>
      </c>
      <c r="D2333" s="277" t="s">
        <v>5073</v>
      </c>
      <c r="E2333" s="278" t="s">
        <v>711</v>
      </c>
      <c r="F2333" s="279" t="s">
        <v>689</v>
      </c>
      <c r="G2333" s="277" t="s">
        <v>5074</v>
      </c>
      <c r="H2333" s="280" t="str">
        <f>IF(OR(AND('FIN2-NATURE'!AD33="",'FIN2-NATURE'!AE33=""),AND('FIN2-NATURE'!AD37="",'FIN2-NATURE'!AE37=""),AND('FIN2-NATURE'!AE33="K",'FIN2-NATURE'!AE37="K"),OR('FIN2-NATURE'!AE33="O",'FIN2-NATURE'!AE37="O")),"",SUM('FIN2-NATURE'!AD33,'FIN2-NATURE'!AD37))</f>
        <v/>
      </c>
      <c r="I2333" s="280" t="str">
        <f>IF(AND(OR(AND('FIN2-NATURE'!AE33="O",'FIN2-NATURE'!AE37="O"),AND('FIN2-NATURE'!AE33="K",'FIN2-NATURE'!AE37="K")),SUM('FIN2-NATURE'!AD33,'FIN2-NATURE'!AD37)=0,ISNUMBER('FIN2-NATURE'!AD38)),"",IF(OR('FIN2-NATURE'!AE33="O",'FIN2-NATURE'!AE37="O"),"O",IF(AND('FIN2-NATURE'!AE33='FIN2-NATURE'!AE37,OR('FIN2-NATURE'!AE33="K",'FIN2-NATURE'!AE33="W",'FIN2-NATURE'!AE33="M")), UPPER('FIN2-NATURE'!AE33),"")))</f>
        <v/>
      </c>
      <c r="J2333" s="281" t="s">
        <v>711</v>
      </c>
      <c r="K2333" s="280" t="str">
        <f>IF(AND(ISBLANK('FIN2-NATURE'!AD38),$L$2333&lt;&gt;"M"),"",'FIN2-NATURE'!AD38)</f>
        <v/>
      </c>
      <c r="L2333" s="280" t="str">
        <f>IF(ISBLANK('FIN2-NATURE'!AE38),"",'FIN2-NATURE'!AE38)</f>
        <v/>
      </c>
      <c r="M2333" s="257" t="str">
        <f t="shared" si="37"/>
        <v>OK</v>
      </c>
      <c r="N2333" s="15"/>
    </row>
    <row r="2334" spans="1:14" ht="33.75" x14ac:dyDescent="0.25">
      <c r="A2334" s="257" t="s">
        <v>834</v>
      </c>
      <c r="B2334" s="257" t="s">
        <v>5075</v>
      </c>
      <c r="C2334" s="257" t="s">
        <v>689</v>
      </c>
      <c r="D2334" s="277" t="s">
        <v>5076</v>
      </c>
      <c r="E2334" s="278" t="s">
        <v>711</v>
      </c>
      <c r="F2334" s="279" t="s">
        <v>689</v>
      </c>
      <c r="G2334" s="277" t="s">
        <v>855</v>
      </c>
      <c r="H2334" s="280" t="str">
        <f>IF(OR(AND('FIN2-NATURE'!AD38="",'FIN2-NATURE'!AE38=""),AND('FIN2-NATURE'!AD39="",'FIN2-NATURE'!AE39=""),AND('FIN2-NATURE'!AE38="K",'FIN2-NATURE'!AE39="K"),OR('FIN2-NATURE'!AE38="O",'FIN2-NATURE'!AE39="O")),"",SUM('FIN2-NATURE'!AD38,'FIN2-NATURE'!AD39))</f>
        <v/>
      </c>
      <c r="I2334" s="280" t="str">
        <f>IF(AND(OR(AND('FIN2-NATURE'!AE38="O",'FIN2-NATURE'!AE39="O"),AND('FIN2-NATURE'!AE38="K",'FIN2-NATURE'!AE39="K")),SUM('FIN2-NATURE'!AD38,'FIN2-NATURE'!AD39)=0,ISNUMBER('FIN2-NATURE'!AD40)),"",IF(OR('FIN2-NATURE'!AE38="O",'FIN2-NATURE'!AE39="O"),"O",IF(AND('FIN2-NATURE'!AE38='FIN2-NATURE'!AE39,OR('FIN2-NATURE'!AE38="K",'FIN2-NATURE'!AE38="W",'FIN2-NATURE'!AE38="M")), UPPER('FIN2-NATURE'!AE38),"")))</f>
        <v/>
      </c>
      <c r="J2334" s="281" t="s">
        <v>711</v>
      </c>
      <c r="K2334" s="280" t="str">
        <f>IF(AND(ISBLANK('FIN2-NATURE'!AD40),$L$2334&lt;&gt;"M"),"",'FIN2-NATURE'!AD40)</f>
        <v/>
      </c>
      <c r="L2334" s="280" t="str">
        <f>IF(ISBLANK('FIN2-NATURE'!AE40),"",'FIN2-NATURE'!AE40)</f>
        <v/>
      </c>
      <c r="M2334" s="257" t="str">
        <f t="shared" si="37"/>
        <v>OK</v>
      </c>
      <c r="N2334" s="15"/>
    </row>
    <row r="2335" spans="1:14" ht="33.75" x14ac:dyDescent="0.25">
      <c r="A2335" s="257" t="s">
        <v>834</v>
      </c>
      <c r="B2335" s="257" t="s">
        <v>5077</v>
      </c>
      <c r="C2335" s="257" t="s">
        <v>689</v>
      </c>
      <c r="D2335" s="277" t="s">
        <v>5078</v>
      </c>
      <c r="E2335" s="278" t="s">
        <v>711</v>
      </c>
      <c r="F2335" s="279" t="s">
        <v>689</v>
      </c>
      <c r="G2335" s="277" t="s">
        <v>5079</v>
      </c>
      <c r="H2335" s="280" t="str">
        <f>IF(OR(AND('FIN2-NATURE'!AD44="",'FIN2-NATURE'!AE44=""),AND('FIN2-NATURE'!AD45="",'FIN2-NATURE'!AE45=""),AND('FIN2-NATURE'!AE44="K",'FIN2-NATURE'!AE45="K"),OR('FIN2-NATURE'!AE44="O",'FIN2-NATURE'!AE45="O")),"",SUM('FIN2-NATURE'!AD44,'FIN2-NATURE'!AD45))</f>
        <v/>
      </c>
      <c r="I2335" s="280" t="str">
        <f>IF(AND(OR(AND('FIN2-NATURE'!AE44="O",'FIN2-NATURE'!AE45="O"),AND('FIN2-NATURE'!AE44="K",'FIN2-NATURE'!AE45="K")),SUM('FIN2-NATURE'!AD44,'FIN2-NATURE'!AD45)=0,ISNUMBER('FIN2-NATURE'!AD46)),"",IF(OR('FIN2-NATURE'!AE44="O",'FIN2-NATURE'!AE45="O"),"O",IF(AND('FIN2-NATURE'!AE44='FIN2-NATURE'!AE45,OR('FIN2-NATURE'!AE44="K",'FIN2-NATURE'!AE44="W",'FIN2-NATURE'!AE44="M")), UPPER('FIN2-NATURE'!AE44),"")))</f>
        <v/>
      </c>
      <c r="J2335" s="281" t="s">
        <v>711</v>
      </c>
      <c r="K2335" s="280" t="str">
        <f>IF(AND(ISBLANK('FIN2-NATURE'!AD46),$L$2335&lt;&gt;"M"),"",'FIN2-NATURE'!AD46)</f>
        <v/>
      </c>
      <c r="L2335" s="280" t="str">
        <f>IF(ISBLANK('FIN2-NATURE'!AE46),"",'FIN2-NATURE'!AE46)</f>
        <v/>
      </c>
      <c r="M2335" s="257" t="str">
        <f t="shared" si="37"/>
        <v>OK</v>
      </c>
      <c r="N2335" s="15"/>
    </row>
    <row r="2336" spans="1:14" ht="33.75" x14ac:dyDescent="0.25">
      <c r="A2336" s="257" t="s">
        <v>834</v>
      </c>
      <c r="B2336" s="257" t="s">
        <v>5080</v>
      </c>
      <c r="C2336" s="257" t="s">
        <v>689</v>
      </c>
      <c r="D2336" s="277" t="s">
        <v>5081</v>
      </c>
      <c r="E2336" s="278" t="s">
        <v>711</v>
      </c>
      <c r="F2336" s="279" t="s">
        <v>689</v>
      </c>
      <c r="G2336" s="277" t="s">
        <v>5082</v>
      </c>
      <c r="H2336" s="280" t="str">
        <f>IF(OR(AND('FIN2-NATURE'!AD46="",'FIN2-NATURE'!AE46=""),AND('FIN2-NATURE'!AD50="",'FIN2-NATURE'!AE50=""),AND('FIN2-NATURE'!AE46="K",'FIN2-NATURE'!AE50="K"),OR('FIN2-NATURE'!AE46="O",'FIN2-NATURE'!AE50="O")),"",SUM('FIN2-NATURE'!AD46,'FIN2-NATURE'!AD50))</f>
        <v/>
      </c>
      <c r="I2336" s="280" t="str">
        <f>IF(AND(OR(AND('FIN2-NATURE'!AE46="O",'FIN2-NATURE'!AE50="O"),AND('FIN2-NATURE'!AE46="K",'FIN2-NATURE'!AE50="K")),SUM('FIN2-NATURE'!AD46,'FIN2-NATURE'!AD50)=0,ISNUMBER('FIN2-NATURE'!AD51)),"",IF(OR('FIN2-NATURE'!AE46="O",'FIN2-NATURE'!AE50="O"),"O",IF(AND('FIN2-NATURE'!AE46='FIN2-NATURE'!AE50,OR('FIN2-NATURE'!AE46="K",'FIN2-NATURE'!AE46="W",'FIN2-NATURE'!AE46="M")), UPPER('FIN2-NATURE'!AE46),"")))</f>
        <v/>
      </c>
      <c r="J2336" s="281" t="s">
        <v>711</v>
      </c>
      <c r="K2336" s="280" t="str">
        <f>IF(AND(ISBLANK('FIN2-NATURE'!AD51),$L$2336&lt;&gt;"M"),"",'FIN2-NATURE'!AD51)</f>
        <v/>
      </c>
      <c r="L2336" s="280" t="str">
        <f>IF(ISBLANK('FIN2-NATURE'!AE51),"",'FIN2-NATURE'!AE51)</f>
        <v/>
      </c>
      <c r="M2336" s="257" t="str">
        <f t="shared" si="37"/>
        <v>OK</v>
      </c>
      <c r="N2336" s="15"/>
    </row>
    <row r="2337" spans="1:14" ht="33.75" x14ac:dyDescent="0.25">
      <c r="A2337" s="257" t="s">
        <v>834</v>
      </c>
      <c r="B2337" s="257" t="s">
        <v>5083</v>
      </c>
      <c r="C2337" s="257" t="s">
        <v>689</v>
      </c>
      <c r="D2337" s="277" t="s">
        <v>5084</v>
      </c>
      <c r="E2337" s="278" t="s">
        <v>711</v>
      </c>
      <c r="F2337" s="279" t="s">
        <v>689</v>
      </c>
      <c r="G2337" s="277" t="s">
        <v>5085</v>
      </c>
      <c r="H2337" s="280" t="str">
        <f>IF(OR(AND('FIN2-NATURE'!AD51="",'FIN2-NATURE'!AE51=""),AND('FIN2-NATURE'!AD52="",'FIN2-NATURE'!AE52=""),AND('FIN2-NATURE'!AE51="K",'FIN2-NATURE'!AE52="K"),OR('FIN2-NATURE'!AE51="O",'FIN2-NATURE'!AE52="O")),"",SUM('FIN2-NATURE'!AD51,'FIN2-NATURE'!AD52))</f>
        <v/>
      </c>
      <c r="I2337" s="280" t="str">
        <f>IF(AND(OR(AND('FIN2-NATURE'!AE51="O",'FIN2-NATURE'!AE52="O"),AND('FIN2-NATURE'!AE51="K",'FIN2-NATURE'!AE52="K")),SUM('FIN2-NATURE'!AD51,'FIN2-NATURE'!AD52)=0,ISNUMBER('FIN2-NATURE'!AD53)),"",IF(OR('FIN2-NATURE'!AE51="O",'FIN2-NATURE'!AE52="O"),"O",IF(AND('FIN2-NATURE'!AE51='FIN2-NATURE'!AE52,OR('FIN2-NATURE'!AE51="K",'FIN2-NATURE'!AE51="W",'FIN2-NATURE'!AE51="M")), UPPER('FIN2-NATURE'!AE51),"")))</f>
        <v/>
      </c>
      <c r="J2337" s="281" t="s">
        <v>711</v>
      </c>
      <c r="K2337" s="280" t="str">
        <f>IF(AND(ISBLANK('FIN2-NATURE'!AD53),$L$2337&lt;&gt;"M"),"",'FIN2-NATURE'!AD53)</f>
        <v/>
      </c>
      <c r="L2337" s="280" t="str">
        <f>IF(ISBLANK('FIN2-NATURE'!AE53),"",'FIN2-NATURE'!AE53)</f>
        <v/>
      </c>
      <c r="M2337" s="257" t="str">
        <f t="shared" si="37"/>
        <v>OK</v>
      </c>
      <c r="N2337" s="15"/>
    </row>
    <row r="2338" spans="1:14" ht="33.75" x14ac:dyDescent="0.25">
      <c r="A2338" s="257" t="s">
        <v>834</v>
      </c>
      <c r="B2338" s="257" t="s">
        <v>5086</v>
      </c>
      <c r="C2338" s="257" t="s">
        <v>689</v>
      </c>
      <c r="D2338" s="277" t="s">
        <v>5087</v>
      </c>
      <c r="E2338" s="278" t="s">
        <v>711</v>
      </c>
      <c r="F2338" s="279" t="s">
        <v>689</v>
      </c>
      <c r="G2338" s="277" t="s">
        <v>5088</v>
      </c>
      <c r="H2338" s="280" t="str">
        <f>IF(OR(AND('FIN2-NATURE'!AD57="",'FIN2-NATURE'!AE57=""),AND('FIN2-NATURE'!AD58="",'FIN2-NATURE'!AE58=""),AND('FIN2-NATURE'!AE57="K",'FIN2-NATURE'!AE58="K"),OR('FIN2-NATURE'!AE57="O",'FIN2-NATURE'!AE58="O")),"",SUM('FIN2-NATURE'!AD57,'FIN2-NATURE'!AD58))</f>
        <v/>
      </c>
      <c r="I2338" s="280" t="str">
        <f>IF(AND(OR(AND('FIN2-NATURE'!AE57="O",'FIN2-NATURE'!AE58="O"),AND('FIN2-NATURE'!AE57="K",'FIN2-NATURE'!AE58="K")),SUM('FIN2-NATURE'!AD57,'FIN2-NATURE'!AD58)=0,ISNUMBER('FIN2-NATURE'!AD59)),"",IF(OR('FIN2-NATURE'!AE57="O",'FIN2-NATURE'!AE58="O"),"O",IF(AND('FIN2-NATURE'!AE57='FIN2-NATURE'!AE58,OR('FIN2-NATURE'!AE57="K",'FIN2-NATURE'!AE57="W",'FIN2-NATURE'!AE57="M")), UPPER('FIN2-NATURE'!AE57),"")))</f>
        <v/>
      </c>
      <c r="J2338" s="281" t="s">
        <v>711</v>
      </c>
      <c r="K2338" s="280" t="str">
        <f>IF(AND(ISBLANK('FIN2-NATURE'!AD59),$L$2338&lt;&gt;"M"),"",'FIN2-NATURE'!AD59)</f>
        <v/>
      </c>
      <c r="L2338" s="280" t="str">
        <f>IF(ISBLANK('FIN2-NATURE'!AE59),"",'FIN2-NATURE'!AE59)</f>
        <v/>
      </c>
      <c r="M2338" s="257" t="str">
        <f t="shared" si="37"/>
        <v>OK</v>
      </c>
      <c r="N2338" s="15"/>
    </row>
    <row r="2339" spans="1:14" ht="33.75" x14ac:dyDescent="0.25">
      <c r="A2339" s="257" t="s">
        <v>834</v>
      </c>
      <c r="B2339" s="257" t="s">
        <v>5089</v>
      </c>
      <c r="C2339" s="257" t="s">
        <v>689</v>
      </c>
      <c r="D2339" s="277" t="s">
        <v>5090</v>
      </c>
      <c r="E2339" s="278" t="s">
        <v>711</v>
      </c>
      <c r="F2339" s="279" t="s">
        <v>689</v>
      </c>
      <c r="G2339" s="277" t="s">
        <v>5091</v>
      </c>
      <c r="H2339" s="280" t="str">
        <f>IF(OR(AND('FIN2-NATURE'!AD59="",'FIN2-NATURE'!AE59=""),AND('FIN2-NATURE'!AD60="",'FIN2-NATURE'!AE60=""),AND('FIN2-NATURE'!AE59="K",'FIN2-NATURE'!AE60="K"),OR('FIN2-NATURE'!AE59="O",'FIN2-NATURE'!AE60="O")),"",SUM('FIN2-NATURE'!AD59,'FIN2-NATURE'!AD60))</f>
        <v/>
      </c>
      <c r="I2339" s="280" t="str">
        <f>IF(AND(OR(AND('FIN2-NATURE'!AE59="O",'FIN2-NATURE'!AE60="O"),AND('FIN2-NATURE'!AE59="K",'FIN2-NATURE'!AE60="K")),SUM('FIN2-NATURE'!AD59,'FIN2-NATURE'!AD60)=0,ISNUMBER('FIN2-NATURE'!AD61)),"",IF(OR('FIN2-NATURE'!AE59="O",'FIN2-NATURE'!AE60="O"),"O",IF(AND('FIN2-NATURE'!AE59='FIN2-NATURE'!AE60,OR('FIN2-NATURE'!AE59="K",'FIN2-NATURE'!AE59="W",'FIN2-NATURE'!AE59="M")), UPPER('FIN2-NATURE'!AE59),"")))</f>
        <v/>
      </c>
      <c r="J2339" s="281" t="s">
        <v>711</v>
      </c>
      <c r="K2339" s="280" t="str">
        <f>IF(AND(ISBLANK('FIN2-NATURE'!AD61),$L$2339&lt;&gt;"M"),"",'FIN2-NATURE'!AD61)</f>
        <v/>
      </c>
      <c r="L2339" s="280" t="str">
        <f>IF(ISBLANK('FIN2-NATURE'!AE61),"",'FIN2-NATURE'!AE61)</f>
        <v/>
      </c>
      <c r="M2339" s="257" t="str">
        <f t="shared" si="37"/>
        <v>OK</v>
      </c>
      <c r="N2339" s="15"/>
    </row>
    <row r="2340" spans="1:14" ht="33.75" x14ac:dyDescent="0.25">
      <c r="A2340" s="257" t="s">
        <v>834</v>
      </c>
      <c r="B2340" s="257" t="s">
        <v>5092</v>
      </c>
      <c r="C2340" s="257" t="s">
        <v>689</v>
      </c>
      <c r="D2340" s="277" t="s">
        <v>5093</v>
      </c>
      <c r="E2340" s="278" t="s">
        <v>711</v>
      </c>
      <c r="F2340" s="279" t="s">
        <v>689</v>
      </c>
      <c r="G2340" s="277" t="s">
        <v>1632</v>
      </c>
      <c r="H2340" s="280" t="str">
        <f>IF(OR(AND('FIN2-NATURE'!AD61="",'FIN2-NATURE'!AE61=""),AND('FIN2-NATURE'!AD62="",'FIN2-NATURE'!AE62=""),AND('FIN2-NATURE'!AE61="K",'FIN2-NATURE'!AE62="K"),OR('FIN2-NATURE'!AE61="O",'FIN2-NATURE'!AE62="O")),"",SUM('FIN2-NATURE'!AD61,'FIN2-NATURE'!AD62))</f>
        <v/>
      </c>
      <c r="I2340" s="280" t="str">
        <f>IF(AND(OR(AND('FIN2-NATURE'!AE61="O",'FIN2-NATURE'!AE62="O"),AND('FIN2-NATURE'!AE61="K",'FIN2-NATURE'!AE62="K")),SUM('FIN2-NATURE'!AD61,'FIN2-NATURE'!AD62)=0,ISNUMBER('FIN2-NATURE'!AD63)),"",IF(OR('FIN2-NATURE'!AE61="O",'FIN2-NATURE'!AE62="O"),"O",IF(AND('FIN2-NATURE'!AE61='FIN2-NATURE'!AE62,OR('FIN2-NATURE'!AE61="K",'FIN2-NATURE'!AE61="W",'FIN2-NATURE'!AE61="M")), UPPER('FIN2-NATURE'!AE61),"")))</f>
        <v/>
      </c>
      <c r="J2340" s="281" t="s">
        <v>711</v>
      </c>
      <c r="K2340" s="280" t="str">
        <f>IF(AND(ISBLANK('FIN2-NATURE'!AD63),$L$2340&lt;&gt;"M"),"",'FIN2-NATURE'!AD63)</f>
        <v/>
      </c>
      <c r="L2340" s="280" t="str">
        <f>IF(ISBLANK('FIN2-NATURE'!AE63),"",'FIN2-NATURE'!AE63)</f>
        <v/>
      </c>
      <c r="M2340" s="257" t="str">
        <f t="shared" si="37"/>
        <v>OK</v>
      </c>
      <c r="N2340" s="15"/>
    </row>
    <row r="2341" spans="1:14" ht="33.75" x14ac:dyDescent="0.25">
      <c r="A2341" s="257" t="s">
        <v>834</v>
      </c>
      <c r="B2341" s="257" t="s">
        <v>5094</v>
      </c>
      <c r="C2341" s="257" t="s">
        <v>689</v>
      </c>
      <c r="D2341" s="277" t="s">
        <v>5095</v>
      </c>
      <c r="E2341" s="278" t="s">
        <v>711</v>
      </c>
      <c r="F2341" s="279" t="s">
        <v>689</v>
      </c>
      <c r="G2341" s="277" t="s">
        <v>1635</v>
      </c>
      <c r="H2341" s="280" t="str">
        <f>IF(OR(AND('FIN2-NATURE'!AD44="",'FIN2-NATURE'!AE44=""),AND('FIN2-NATURE'!AD57="",'FIN2-NATURE'!AE57=""),AND('FIN2-NATURE'!AE44="K",'FIN2-NATURE'!AE57="K"),OR('FIN2-NATURE'!AE44="O",'FIN2-NATURE'!AE57="O")),"",SUM('FIN2-NATURE'!AD44,'FIN2-NATURE'!AD57))</f>
        <v/>
      </c>
      <c r="I2341" s="280" t="str">
        <f>IF(AND(OR(AND('FIN2-NATURE'!AE44="O",'FIN2-NATURE'!AE57="O"),AND('FIN2-NATURE'!AE44="K",'FIN2-NATURE'!AE57="K")),SUM('FIN2-NATURE'!AD44,'FIN2-NATURE'!AD57)=0,ISNUMBER('FIN2-NATURE'!AD67)),"",IF(OR('FIN2-NATURE'!AE44="O",'FIN2-NATURE'!AE57="O"),"O",IF(AND('FIN2-NATURE'!AE44='FIN2-NATURE'!AE57,OR('FIN2-NATURE'!AE44="K",'FIN2-NATURE'!AE44="W",'FIN2-NATURE'!AE44="M")), UPPER('FIN2-NATURE'!AE44),"")))</f>
        <v/>
      </c>
      <c r="J2341" s="281" t="s">
        <v>711</v>
      </c>
      <c r="K2341" s="280" t="str">
        <f>IF(AND(ISBLANK('FIN2-NATURE'!AD67),$L$2341&lt;&gt;"M"),"",'FIN2-NATURE'!AD67)</f>
        <v/>
      </c>
      <c r="L2341" s="280" t="str">
        <f>IF(ISBLANK('FIN2-NATURE'!AE67),"",'FIN2-NATURE'!AE67)</f>
        <v/>
      </c>
      <c r="M2341" s="257" t="str">
        <f t="shared" si="37"/>
        <v>OK</v>
      </c>
      <c r="N2341" s="15"/>
    </row>
    <row r="2342" spans="1:14" ht="33.75" x14ac:dyDescent="0.25">
      <c r="A2342" s="257" t="s">
        <v>834</v>
      </c>
      <c r="B2342" s="257" t="s">
        <v>5096</v>
      </c>
      <c r="C2342" s="257" t="s">
        <v>689</v>
      </c>
      <c r="D2342" s="277" t="s">
        <v>5097</v>
      </c>
      <c r="E2342" s="278" t="s">
        <v>711</v>
      </c>
      <c r="F2342" s="279" t="s">
        <v>689</v>
      </c>
      <c r="G2342" s="277" t="s">
        <v>5098</v>
      </c>
      <c r="H2342" s="280" t="str">
        <f>IF(OR(AND('FIN2-NATURE'!AD45="",'FIN2-NATURE'!AE45=""),AND('FIN2-NATURE'!AD58="",'FIN2-NATURE'!AE58=""),AND('FIN2-NATURE'!AE45="K",'FIN2-NATURE'!AE58="K"),OR('FIN2-NATURE'!AE45="O",'FIN2-NATURE'!AE58="O")),"",SUM('FIN2-NATURE'!AD45,'FIN2-NATURE'!AD58))</f>
        <v/>
      </c>
      <c r="I2342" s="280" t="str">
        <f>IF(AND(OR(AND('FIN2-NATURE'!AE45="O",'FIN2-NATURE'!AE58="O"),AND('FIN2-NATURE'!AE45="K",'FIN2-NATURE'!AE58="K")),SUM('FIN2-NATURE'!AD45,'FIN2-NATURE'!AD58)=0,ISNUMBER('FIN2-NATURE'!AD68)),"",IF(OR('FIN2-NATURE'!AE45="O",'FIN2-NATURE'!AE58="O"),"O",IF(AND('FIN2-NATURE'!AE45='FIN2-NATURE'!AE58,OR('FIN2-NATURE'!AE45="K",'FIN2-NATURE'!AE45="W",'FIN2-NATURE'!AE45="M")), UPPER('FIN2-NATURE'!AE45),"")))</f>
        <v/>
      </c>
      <c r="J2342" s="281" t="s">
        <v>711</v>
      </c>
      <c r="K2342" s="280" t="str">
        <f>IF(AND(ISBLANK('FIN2-NATURE'!AD68),$L$2342&lt;&gt;"M"),"",'FIN2-NATURE'!AD68)</f>
        <v/>
      </c>
      <c r="L2342" s="280" t="str">
        <f>IF(ISBLANK('FIN2-NATURE'!AE68),"",'FIN2-NATURE'!AE68)</f>
        <v/>
      </c>
      <c r="M2342" s="257" t="str">
        <f t="shared" si="37"/>
        <v>OK</v>
      </c>
      <c r="N2342" s="15"/>
    </row>
    <row r="2343" spans="1:14" ht="33.75" x14ac:dyDescent="0.25">
      <c r="A2343" s="257" t="s">
        <v>834</v>
      </c>
      <c r="B2343" s="257" t="s">
        <v>5099</v>
      </c>
      <c r="C2343" s="257" t="s">
        <v>689</v>
      </c>
      <c r="D2343" s="277" t="s">
        <v>5100</v>
      </c>
      <c r="E2343" s="278" t="s">
        <v>711</v>
      </c>
      <c r="F2343" s="279" t="s">
        <v>689</v>
      </c>
      <c r="G2343" s="277" t="s">
        <v>1638</v>
      </c>
      <c r="H2343" s="280" t="str">
        <f>IF(OR(AND('FIN2-NATURE'!AD46="",'FIN2-NATURE'!AE46=""),AND('FIN2-NATURE'!AD59="",'FIN2-NATURE'!AE59=""),AND('FIN2-NATURE'!AE46="K",'FIN2-NATURE'!AE59="K"),OR('FIN2-NATURE'!AE46="O",'FIN2-NATURE'!AE59="O")),"",SUM('FIN2-NATURE'!AD46,'FIN2-NATURE'!AD59))</f>
        <v/>
      </c>
      <c r="I2343" s="280" t="str">
        <f>IF(AND(OR(AND('FIN2-NATURE'!AE46="O",'FIN2-NATURE'!AE59="O"),AND('FIN2-NATURE'!AE46="K",'FIN2-NATURE'!AE59="K")),SUM('FIN2-NATURE'!AD46,'FIN2-NATURE'!AD59)=0,ISNUMBER('FIN2-NATURE'!AD69)),"",IF(OR('FIN2-NATURE'!AE46="O",'FIN2-NATURE'!AE59="O"),"O",IF(AND('FIN2-NATURE'!AE46='FIN2-NATURE'!AE59,OR('FIN2-NATURE'!AE46="K",'FIN2-NATURE'!AE46="W",'FIN2-NATURE'!AE46="M")), UPPER('FIN2-NATURE'!AE46),"")))</f>
        <v/>
      </c>
      <c r="J2343" s="281" t="s">
        <v>711</v>
      </c>
      <c r="K2343" s="280" t="str">
        <f>IF(AND(ISBLANK('FIN2-NATURE'!AD69),$L$2343&lt;&gt;"M"),"",'FIN2-NATURE'!AD69)</f>
        <v/>
      </c>
      <c r="L2343" s="280" t="str">
        <f>IF(ISBLANK('FIN2-NATURE'!AE69),"",'FIN2-NATURE'!AE69)</f>
        <v/>
      </c>
      <c r="M2343" s="257" t="str">
        <f t="shared" si="37"/>
        <v>OK</v>
      </c>
      <c r="N2343" s="15"/>
    </row>
    <row r="2344" spans="1:14" ht="33.75" x14ac:dyDescent="0.25">
      <c r="A2344" s="257" t="s">
        <v>834</v>
      </c>
      <c r="B2344" s="257" t="s">
        <v>5101</v>
      </c>
      <c r="C2344" s="257" t="s">
        <v>689</v>
      </c>
      <c r="D2344" s="277" t="s">
        <v>5102</v>
      </c>
      <c r="E2344" s="278" t="s">
        <v>711</v>
      </c>
      <c r="F2344" s="279" t="s">
        <v>689</v>
      </c>
      <c r="G2344" s="277" t="s">
        <v>1641</v>
      </c>
      <c r="H2344" s="280" t="str">
        <f>IF(OR(AND('FIN2-NATURE'!AD50="",'FIN2-NATURE'!AE50=""),AND('FIN2-NATURE'!AD60="",'FIN2-NATURE'!AE60=""),AND('FIN2-NATURE'!AE50="K",'FIN2-NATURE'!AE60="K"),OR('FIN2-NATURE'!AE50="O",'FIN2-NATURE'!AE60="O")),"",SUM('FIN2-NATURE'!AD50,'FIN2-NATURE'!AD60))</f>
        <v/>
      </c>
      <c r="I2344" s="280" t="str">
        <f>IF(AND(OR(AND('FIN2-NATURE'!AE50="O",'FIN2-NATURE'!AE60="O"),AND('FIN2-NATURE'!AE50="K",'FIN2-NATURE'!AE60="K")),SUM('FIN2-NATURE'!AD50,'FIN2-NATURE'!AD60)=0,ISNUMBER('FIN2-NATURE'!AD70)),"",IF(OR('FIN2-NATURE'!AE50="O",'FIN2-NATURE'!AE60="O"),"O",IF(AND('FIN2-NATURE'!AE50='FIN2-NATURE'!AE60,OR('FIN2-NATURE'!AE50="K",'FIN2-NATURE'!AE50="W",'FIN2-NATURE'!AE50="M")), UPPER('FIN2-NATURE'!AE50),"")))</f>
        <v/>
      </c>
      <c r="J2344" s="281" t="s">
        <v>711</v>
      </c>
      <c r="K2344" s="280" t="str">
        <f>IF(AND(ISBLANK('FIN2-NATURE'!AD70),$L$2344&lt;&gt;"M"),"",'FIN2-NATURE'!AD70)</f>
        <v/>
      </c>
      <c r="L2344" s="280" t="str">
        <f>IF(ISBLANK('FIN2-NATURE'!AE70),"",'FIN2-NATURE'!AE70)</f>
        <v/>
      </c>
      <c r="M2344" s="257" t="str">
        <f t="shared" si="37"/>
        <v>OK</v>
      </c>
      <c r="N2344" s="15"/>
    </row>
    <row r="2345" spans="1:14" ht="33.75" x14ac:dyDescent="0.25">
      <c r="A2345" s="257" t="s">
        <v>834</v>
      </c>
      <c r="B2345" s="257" t="s">
        <v>5103</v>
      </c>
      <c r="C2345" s="257" t="s">
        <v>689</v>
      </c>
      <c r="D2345" s="277" t="s">
        <v>5104</v>
      </c>
      <c r="E2345" s="278" t="s">
        <v>711</v>
      </c>
      <c r="F2345" s="279" t="s">
        <v>689</v>
      </c>
      <c r="G2345" s="277" t="s">
        <v>1644</v>
      </c>
      <c r="H2345" s="280" t="str">
        <f>IF(OR(AND('FIN2-NATURE'!AD51="",'FIN2-NATURE'!AE51=""),AND('FIN2-NATURE'!AD61="",'FIN2-NATURE'!AE61=""),AND('FIN2-NATURE'!AE51="K",'FIN2-NATURE'!AE61="K"),OR('FIN2-NATURE'!AE51="O",'FIN2-NATURE'!AE61="O")),"",SUM('FIN2-NATURE'!AD51,'FIN2-NATURE'!AD61))</f>
        <v/>
      </c>
      <c r="I2345" s="280" t="str">
        <f>IF(AND(OR(AND('FIN2-NATURE'!AE51="O",'FIN2-NATURE'!AE61="O"),AND('FIN2-NATURE'!AE51="K",'FIN2-NATURE'!AE61="K")),SUM('FIN2-NATURE'!AD51,'FIN2-NATURE'!AD61)=0,ISNUMBER('FIN2-NATURE'!AD71)),"",IF(OR('FIN2-NATURE'!AE51="O",'FIN2-NATURE'!AE61="O"),"O",IF(AND('FIN2-NATURE'!AE51='FIN2-NATURE'!AE61,OR('FIN2-NATURE'!AE51="K",'FIN2-NATURE'!AE51="W",'FIN2-NATURE'!AE51="M")), UPPER('FIN2-NATURE'!AE51),"")))</f>
        <v/>
      </c>
      <c r="J2345" s="281" t="s">
        <v>711</v>
      </c>
      <c r="K2345" s="280" t="str">
        <f>IF(AND(ISBLANK('FIN2-NATURE'!AD71),$L$2345&lt;&gt;"M"),"",'FIN2-NATURE'!AD71)</f>
        <v/>
      </c>
      <c r="L2345" s="280" t="str">
        <f>IF(ISBLANK('FIN2-NATURE'!AE71),"",'FIN2-NATURE'!AE71)</f>
        <v/>
      </c>
      <c r="M2345" s="257" t="str">
        <f t="shared" si="37"/>
        <v>OK</v>
      </c>
      <c r="N2345" s="15"/>
    </row>
    <row r="2346" spans="1:14" ht="33.75" x14ac:dyDescent="0.25">
      <c r="A2346" s="257" t="s">
        <v>834</v>
      </c>
      <c r="B2346" s="257" t="s">
        <v>5105</v>
      </c>
      <c r="C2346" s="257" t="s">
        <v>689</v>
      </c>
      <c r="D2346" s="277" t="s">
        <v>5106</v>
      </c>
      <c r="E2346" s="278" t="s">
        <v>711</v>
      </c>
      <c r="F2346" s="279" t="s">
        <v>689</v>
      </c>
      <c r="G2346" s="277" t="s">
        <v>1647</v>
      </c>
      <c r="H2346" s="280" t="str">
        <f>IF(OR(AND('FIN2-NATURE'!AD52="",'FIN2-NATURE'!AE52=""),AND('FIN2-NATURE'!AD62="",'FIN2-NATURE'!AE62=""),AND('FIN2-NATURE'!AE52="K",'FIN2-NATURE'!AE62="K"),OR('FIN2-NATURE'!AE52="O",'FIN2-NATURE'!AE62="O")),"",SUM('FIN2-NATURE'!AD52,'FIN2-NATURE'!AD62))</f>
        <v/>
      </c>
      <c r="I2346" s="280" t="str">
        <f>IF(AND(OR(AND('FIN2-NATURE'!AE52="O",'FIN2-NATURE'!AE62="O"),AND('FIN2-NATURE'!AE52="K",'FIN2-NATURE'!AE62="K")),SUM('FIN2-NATURE'!AD52,'FIN2-NATURE'!AD62)=0,ISNUMBER('FIN2-NATURE'!AD72)),"",IF(OR('FIN2-NATURE'!AE52="O",'FIN2-NATURE'!AE62="O"),"O",IF(AND('FIN2-NATURE'!AE52='FIN2-NATURE'!AE62,OR('FIN2-NATURE'!AE52="K",'FIN2-NATURE'!AE52="W",'FIN2-NATURE'!AE52="M")), UPPER('FIN2-NATURE'!AE52),"")))</f>
        <v/>
      </c>
      <c r="J2346" s="281" t="s">
        <v>711</v>
      </c>
      <c r="K2346" s="280" t="str">
        <f>IF(AND(ISBLANK('FIN2-NATURE'!AD72),$L$2346&lt;&gt;"M"),"",'FIN2-NATURE'!AD72)</f>
        <v/>
      </c>
      <c r="L2346" s="280" t="str">
        <f>IF(ISBLANK('FIN2-NATURE'!AE72),"",'FIN2-NATURE'!AE72)</f>
        <v/>
      </c>
      <c r="M2346" s="257" t="str">
        <f t="shared" si="37"/>
        <v>OK</v>
      </c>
      <c r="N2346" s="15"/>
    </row>
    <row r="2347" spans="1:14" ht="33.75" x14ac:dyDescent="0.25">
      <c r="A2347" s="257" t="s">
        <v>834</v>
      </c>
      <c r="B2347" s="257" t="s">
        <v>5107</v>
      </c>
      <c r="C2347" s="257" t="s">
        <v>689</v>
      </c>
      <c r="D2347" s="277" t="s">
        <v>5108</v>
      </c>
      <c r="E2347" s="278" t="s">
        <v>711</v>
      </c>
      <c r="F2347" s="279" t="s">
        <v>689</v>
      </c>
      <c r="G2347" s="277" t="s">
        <v>1650</v>
      </c>
      <c r="H2347" s="280" t="str">
        <f>IF(OR(AND('FIN2-NATURE'!AD53="",'FIN2-NATURE'!AE53=""),AND('FIN2-NATURE'!AD63="",'FIN2-NATURE'!AE63=""),AND('FIN2-NATURE'!AE53="K",'FIN2-NATURE'!AE63="K"),OR('FIN2-NATURE'!AE53="O",'FIN2-NATURE'!AE63="O")),"",SUM('FIN2-NATURE'!AD53,'FIN2-NATURE'!AD63))</f>
        <v/>
      </c>
      <c r="I2347" s="280" t="str">
        <f>IF(AND(OR(AND('FIN2-NATURE'!AE53="O",'FIN2-NATURE'!AE63="O"),AND('FIN2-NATURE'!AE53="K",'FIN2-NATURE'!AE63="K")),SUM('FIN2-NATURE'!AD53,'FIN2-NATURE'!AD63)=0,ISNUMBER('FIN2-NATURE'!AD73)),"",IF(OR('FIN2-NATURE'!AE53="O",'FIN2-NATURE'!AE63="O"),"O",IF(AND('FIN2-NATURE'!AE53='FIN2-NATURE'!AE63,OR('FIN2-NATURE'!AE53="K",'FIN2-NATURE'!AE53="W",'FIN2-NATURE'!AE53="M")), UPPER('FIN2-NATURE'!AE53),"")))</f>
        <v/>
      </c>
      <c r="J2347" s="281" t="s">
        <v>711</v>
      </c>
      <c r="K2347" s="280" t="str">
        <f>IF(AND(ISBLANK('FIN2-NATURE'!AD73),$L$2347&lt;&gt;"M"),"",'FIN2-NATURE'!AD73)</f>
        <v/>
      </c>
      <c r="L2347" s="280" t="str">
        <f>IF(ISBLANK('FIN2-NATURE'!AE73),"",'FIN2-NATURE'!AE73)</f>
        <v/>
      </c>
      <c r="M2347" s="257" t="str">
        <f t="shared" si="37"/>
        <v>OK</v>
      </c>
      <c r="N2347" s="15"/>
    </row>
    <row r="2348" spans="1:14" ht="33.75" x14ac:dyDescent="0.25">
      <c r="A2348" s="257" t="s">
        <v>834</v>
      </c>
      <c r="B2348" s="257" t="s">
        <v>5109</v>
      </c>
      <c r="C2348" s="257" t="s">
        <v>689</v>
      </c>
      <c r="D2348" s="277" t="s">
        <v>5110</v>
      </c>
      <c r="E2348" s="278" t="s">
        <v>711</v>
      </c>
      <c r="F2348" s="279" t="s">
        <v>689</v>
      </c>
      <c r="G2348" s="277" t="s">
        <v>1653</v>
      </c>
      <c r="H2348" s="280" t="str">
        <f>IF(OR(AND('FIN2-NATURE'!AD54="",'FIN2-NATURE'!AE54=""),AND('FIN2-NATURE'!AD64="",'FIN2-NATURE'!AE64=""),AND('FIN2-NATURE'!AE54="K",'FIN2-NATURE'!AE64="K"),OR('FIN2-NATURE'!AE54="O",'FIN2-NATURE'!AE64="O")),"",SUM('FIN2-NATURE'!AD54,'FIN2-NATURE'!AD64))</f>
        <v/>
      </c>
      <c r="I2348" s="280" t="str">
        <f>IF(AND(OR(AND('FIN2-NATURE'!AE54="O",'FIN2-NATURE'!AE64="O"),AND('FIN2-NATURE'!AE54="K",'FIN2-NATURE'!AE64="K")),SUM('FIN2-NATURE'!AD54,'FIN2-NATURE'!AD64)=0,ISNUMBER('FIN2-NATURE'!AD74)),"",IF(OR('FIN2-NATURE'!AE54="O",'FIN2-NATURE'!AE64="O"),"O",IF(AND('FIN2-NATURE'!AE54='FIN2-NATURE'!AE64,OR('FIN2-NATURE'!AE54="K",'FIN2-NATURE'!AE54="W",'FIN2-NATURE'!AE54="M")), UPPER('FIN2-NATURE'!AE54),"")))</f>
        <v/>
      </c>
      <c r="J2348" s="281" t="s">
        <v>711</v>
      </c>
      <c r="K2348" s="280" t="str">
        <f>IF(AND(ISBLANK('FIN2-NATURE'!AD74),$L$2348&lt;&gt;"M"),"",'FIN2-NATURE'!AD74)</f>
        <v/>
      </c>
      <c r="L2348" s="280" t="str">
        <f>IF(ISBLANK('FIN2-NATURE'!AE74),"",'FIN2-NATURE'!AE74)</f>
        <v/>
      </c>
      <c r="M2348" s="257" t="str">
        <f t="shared" si="37"/>
        <v>OK</v>
      </c>
      <c r="N2348" s="15"/>
    </row>
    <row r="2349" spans="1:14" ht="33.75" x14ac:dyDescent="0.25">
      <c r="A2349" s="257" t="s">
        <v>834</v>
      </c>
      <c r="B2349" s="257" t="s">
        <v>5111</v>
      </c>
      <c r="C2349" s="257" t="s">
        <v>689</v>
      </c>
      <c r="D2349" s="277" t="s">
        <v>5112</v>
      </c>
      <c r="E2349" s="278" t="s">
        <v>711</v>
      </c>
      <c r="F2349" s="279" t="s">
        <v>689</v>
      </c>
      <c r="G2349" s="277" t="s">
        <v>1656</v>
      </c>
      <c r="H2349" s="280" t="str">
        <f>IF(OR(AND('FIN2-NATURE'!AD55="",'FIN2-NATURE'!AE55=""),AND('FIN2-NATURE'!AD65="",'FIN2-NATURE'!AE65=""),AND('FIN2-NATURE'!AE55="K",'FIN2-NATURE'!AE65="K"),OR('FIN2-NATURE'!AE55="O",'FIN2-NATURE'!AE65="O")),"",SUM('FIN2-NATURE'!AD55,'FIN2-NATURE'!AD65))</f>
        <v/>
      </c>
      <c r="I2349" s="280" t="str">
        <f>IF(AND(OR(AND('FIN2-NATURE'!AE55="O",'FIN2-NATURE'!AE65="O"),AND('FIN2-NATURE'!AE55="K",'FIN2-NATURE'!AE65="K")),SUM('FIN2-NATURE'!AD55,'FIN2-NATURE'!AD65)=0,ISNUMBER('FIN2-NATURE'!AD75)),"",IF(OR('FIN2-NATURE'!AE55="O",'FIN2-NATURE'!AE65="O"),"O",IF(AND('FIN2-NATURE'!AE55='FIN2-NATURE'!AE65,OR('FIN2-NATURE'!AE55="K",'FIN2-NATURE'!AE55="W",'FIN2-NATURE'!AE55="M")), UPPER('FIN2-NATURE'!AE55),"")))</f>
        <v/>
      </c>
      <c r="J2349" s="281" t="s">
        <v>711</v>
      </c>
      <c r="K2349" s="280" t="str">
        <f>IF(AND(ISBLANK('FIN2-NATURE'!AD75),$L$2349&lt;&gt;"M"),"",'FIN2-NATURE'!AD75)</f>
        <v/>
      </c>
      <c r="L2349" s="280" t="str">
        <f>IF(ISBLANK('FIN2-NATURE'!AE75),"",'FIN2-NATURE'!AE75)</f>
        <v/>
      </c>
      <c r="M2349" s="257" t="str">
        <f t="shared" si="37"/>
        <v>OK</v>
      </c>
      <c r="N2349" s="15"/>
    </row>
    <row r="2350" spans="1:14" ht="33.75" x14ac:dyDescent="0.25">
      <c r="A2350" s="257" t="s">
        <v>834</v>
      </c>
      <c r="B2350" s="257" t="s">
        <v>5113</v>
      </c>
      <c r="C2350" s="257" t="s">
        <v>689</v>
      </c>
      <c r="D2350" s="277" t="s">
        <v>5114</v>
      </c>
      <c r="E2350" s="278" t="s">
        <v>711</v>
      </c>
      <c r="F2350" s="279" t="s">
        <v>689</v>
      </c>
      <c r="G2350" s="277" t="s">
        <v>1659</v>
      </c>
      <c r="H2350" s="280" t="str">
        <f>IF(OR(AND('FIN2-NATURE'!AD56="",'FIN2-NATURE'!AE56=""),AND('FIN2-NATURE'!AD66="",'FIN2-NATURE'!AE66=""),AND('FIN2-NATURE'!AE56="K",'FIN2-NATURE'!AE66="K"),OR('FIN2-NATURE'!AE56="O",'FIN2-NATURE'!AE66="O")),"",SUM('FIN2-NATURE'!AD56,'FIN2-NATURE'!AD66))</f>
        <v/>
      </c>
      <c r="I2350" s="280" t="str">
        <f>IF(AND(OR(AND('FIN2-NATURE'!AE56="O",'FIN2-NATURE'!AE66="O"),AND('FIN2-NATURE'!AE56="K",'FIN2-NATURE'!AE66="K")),SUM('FIN2-NATURE'!AD56,'FIN2-NATURE'!AD66)=0,ISNUMBER('FIN2-NATURE'!AD76)),"",IF(OR('FIN2-NATURE'!AE56="O",'FIN2-NATURE'!AE66="O"),"O",IF(AND('FIN2-NATURE'!AE56='FIN2-NATURE'!AE66,OR('FIN2-NATURE'!AE56="K",'FIN2-NATURE'!AE56="W",'FIN2-NATURE'!AE56="M")), UPPER('FIN2-NATURE'!AE56),"")))</f>
        <v/>
      </c>
      <c r="J2350" s="281" t="s">
        <v>711</v>
      </c>
      <c r="K2350" s="280" t="str">
        <f>IF(AND(ISBLANK('FIN2-NATURE'!AD76),$L$2350&lt;&gt;"M"),"",'FIN2-NATURE'!AD76)</f>
        <v/>
      </c>
      <c r="L2350" s="280" t="str">
        <f>IF(ISBLANK('FIN2-NATURE'!AE76),"",'FIN2-NATURE'!AE76)</f>
        <v/>
      </c>
      <c r="M2350" s="257" t="str">
        <f t="shared" si="37"/>
        <v>OK</v>
      </c>
      <c r="N2350" s="15"/>
    </row>
    <row r="2351" spans="1:14" ht="33.75" x14ac:dyDescent="0.25">
      <c r="A2351" s="257" t="s">
        <v>834</v>
      </c>
      <c r="B2351" s="257" t="s">
        <v>5115</v>
      </c>
      <c r="C2351" s="257" t="s">
        <v>689</v>
      </c>
      <c r="D2351" s="277" t="s">
        <v>5116</v>
      </c>
      <c r="E2351" s="278" t="s">
        <v>711</v>
      </c>
      <c r="F2351" s="279" t="s">
        <v>689</v>
      </c>
      <c r="G2351" s="277" t="s">
        <v>5117</v>
      </c>
      <c r="H2351" s="280" t="str">
        <f>IF(OR(AND('FIN2-NATURE'!AD31="",'FIN2-NATURE'!AE31=""),AND('FIN2-NATURE'!AD67="",'FIN2-NATURE'!AE67=""),AND('FIN2-NATURE'!AE31="K",'FIN2-NATURE'!AE67="K"),OR('FIN2-NATURE'!AE31="O",'FIN2-NATURE'!AE67="O")),"",SUM('FIN2-NATURE'!AD31,'FIN2-NATURE'!AD67))</f>
        <v/>
      </c>
      <c r="I2351" s="280" t="str">
        <f>IF(AND(OR(AND('FIN2-NATURE'!AE31="O",'FIN2-NATURE'!AE67="O"),AND('FIN2-NATURE'!AE31="K",'FIN2-NATURE'!AE67="K")),SUM('FIN2-NATURE'!AD31,'FIN2-NATURE'!AD67)=0,ISNUMBER('FIN2-NATURE'!AD77)),"",IF(OR('FIN2-NATURE'!AE31="O",'FIN2-NATURE'!AE67="O"),"O",IF(AND('FIN2-NATURE'!AE31='FIN2-NATURE'!AE67,OR('FIN2-NATURE'!AE31="K",'FIN2-NATURE'!AE31="W",'FIN2-NATURE'!AE31="M")), UPPER('FIN2-NATURE'!AE31),"")))</f>
        <v/>
      </c>
      <c r="J2351" s="281" t="s">
        <v>711</v>
      </c>
      <c r="K2351" s="280" t="str">
        <f>IF(AND(ISBLANK('FIN2-NATURE'!AD77),$L$2351&lt;&gt;"M"),"",'FIN2-NATURE'!AD77)</f>
        <v/>
      </c>
      <c r="L2351" s="280" t="str">
        <f>IF(ISBLANK('FIN2-NATURE'!AE77),"",'FIN2-NATURE'!AE77)</f>
        <v/>
      </c>
      <c r="M2351" s="257" t="str">
        <f t="shared" si="37"/>
        <v>OK</v>
      </c>
      <c r="N2351" s="15"/>
    </row>
    <row r="2352" spans="1:14" ht="33.75" x14ac:dyDescent="0.25">
      <c r="A2352" s="257" t="s">
        <v>834</v>
      </c>
      <c r="B2352" s="257" t="s">
        <v>5118</v>
      </c>
      <c r="C2352" s="257" t="s">
        <v>689</v>
      </c>
      <c r="D2352" s="277" t="s">
        <v>5119</v>
      </c>
      <c r="E2352" s="278" t="s">
        <v>711</v>
      </c>
      <c r="F2352" s="279" t="s">
        <v>689</v>
      </c>
      <c r="G2352" s="277" t="s">
        <v>5120</v>
      </c>
      <c r="H2352" s="280" t="str">
        <f>IF(OR(AND('FIN2-NATURE'!AD32="",'FIN2-NATURE'!AE32=""),AND('FIN2-NATURE'!AD68="",'FIN2-NATURE'!AE68=""),AND('FIN2-NATURE'!AE32="K",'FIN2-NATURE'!AE68="K"),OR('FIN2-NATURE'!AE32="O",'FIN2-NATURE'!AE68="O")),"",SUM('FIN2-NATURE'!AD32,'FIN2-NATURE'!AD68))</f>
        <v/>
      </c>
      <c r="I2352" s="280" t="str">
        <f>IF(AND(OR(AND('FIN2-NATURE'!AE32="O",'FIN2-NATURE'!AE68="O"),AND('FIN2-NATURE'!AE32="K",'FIN2-NATURE'!AE68="K")),SUM('FIN2-NATURE'!AD32,'FIN2-NATURE'!AD68)=0,ISNUMBER('FIN2-NATURE'!AD78)),"",IF(OR('FIN2-NATURE'!AE32="O",'FIN2-NATURE'!AE68="O"),"O",IF(AND('FIN2-NATURE'!AE32='FIN2-NATURE'!AE68,OR('FIN2-NATURE'!AE32="K",'FIN2-NATURE'!AE32="W",'FIN2-NATURE'!AE32="M")), UPPER('FIN2-NATURE'!AE32),"")))</f>
        <v/>
      </c>
      <c r="J2352" s="281" t="s">
        <v>711</v>
      </c>
      <c r="K2352" s="280" t="str">
        <f>IF(AND(ISBLANK('FIN2-NATURE'!AD78),$L$2352&lt;&gt;"M"),"",'FIN2-NATURE'!AD78)</f>
        <v/>
      </c>
      <c r="L2352" s="280" t="str">
        <f>IF(ISBLANK('FIN2-NATURE'!AE78),"",'FIN2-NATURE'!AE78)</f>
        <v/>
      </c>
      <c r="M2352" s="257" t="str">
        <f t="shared" si="37"/>
        <v>OK</v>
      </c>
      <c r="N2352" s="15"/>
    </row>
    <row r="2353" spans="1:14" ht="33.75" x14ac:dyDescent="0.25">
      <c r="A2353" s="257" t="s">
        <v>834</v>
      </c>
      <c r="B2353" s="257" t="s">
        <v>5121</v>
      </c>
      <c r="C2353" s="257" t="s">
        <v>689</v>
      </c>
      <c r="D2353" s="277" t="s">
        <v>5122</v>
      </c>
      <c r="E2353" s="278" t="s">
        <v>711</v>
      </c>
      <c r="F2353" s="279" t="s">
        <v>689</v>
      </c>
      <c r="G2353" s="277" t="s">
        <v>1662</v>
      </c>
      <c r="H2353" s="280" t="str">
        <f>IF(OR(AND('FIN2-NATURE'!AD33="",'FIN2-NATURE'!AE33=""),AND('FIN2-NATURE'!AD69="",'FIN2-NATURE'!AE69=""),AND('FIN2-NATURE'!AE33="K",'FIN2-NATURE'!AE69="K"),OR('FIN2-NATURE'!AE33="O",'FIN2-NATURE'!AE69="O")),"",SUM('FIN2-NATURE'!AD33,'FIN2-NATURE'!AD69))</f>
        <v/>
      </c>
      <c r="I2353" s="280" t="str">
        <f>IF(AND(OR(AND('FIN2-NATURE'!AE33="O",'FIN2-NATURE'!AE69="O"),AND('FIN2-NATURE'!AE33="K",'FIN2-NATURE'!AE69="K")),SUM('FIN2-NATURE'!AD33,'FIN2-NATURE'!AD69)=0,ISNUMBER('FIN2-NATURE'!AD79)),"",IF(OR('FIN2-NATURE'!AE33="O",'FIN2-NATURE'!AE69="O"),"O",IF(AND('FIN2-NATURE'!AE33='FIN2-NATURE'!AE69,OR('FIN2-NATURE'!AE33="K",'FIN2-NATURE'!AE33="W",'FIN2-NATURE'!AE33="M")), UPPER('FIN2-NATURE'!AE33),"")))</f>
        <v/>
      </c>
      <c r="J2353" s="281" t="s">
        <v>711</v>
      </c>
      <c r="K2353" s="280" t="str">
        <f>IF(AND(ISBLANK('FIN2-NATURE'!AD79),$L$2353&lt;&gt;"M"),"",'FIN2-NATURE'!AD79)</f>
        <v/>
      </c>
      <c r="L2353" s="280" t="str">
        <f>IF(ISBLANK('FIN2-NATURE'!AE79),"",'FIN2-NATURE'!AE79)</f>
        <v/>
      </c>
      <c r="M2353" s="257" t="str">
        <f t="shared" ref="M2353:M2416" si="38">IF(AND(ISNUMBER(H2353),ISNUMBER(K2353)),IF(OR(ROUND(H2353,0)&lt;&gt;ROUND(K2353,0),I2353&lt;&gt;L2353),"Check","OK"),IF(OR(AND(H2353&lt;&gt;K2353,I2353&lt;&gt;"M",L2353&lt;&gt;"M"),I2353&lt;&gt;L2353),"Check","OK"))</f>
        <v>OK</v>
      </c>
      <c r="N2353" s="15"/>
    </row>
    <row r="2354" spans="1:14" ht="33.75" x14ac:dyDescent="0.25">
      <c r="A2354" s="257" t="s">
        <v>834</v>
      </c>
      <c r="B2354" s="257" t="s">
        <v>5123</v>
      </c>
      <c r="C2354" s="257" t="s">
        <v>689</v>
      </c>
      <c r="D2354" s="277" t="s">
        <v>5124</v>
      </c>
      <c r="E2354" s="278" t="s">
        <v>711</v>
      </c>
      <c r="F2354" s="279" t="s">
        <v>689</v>
      </c>
      <c r="G2354" s="277" t="s">
        <v>5125</v>
      </c>
      <c r="H2354" s="280" t="str">
        <f>IF(OR(AND('FIN2-NATURE'!AD37="",'FIN2-NATURE'!AE37=""),AND('FIN2-NATURE'!AD70="",'FIN2-NATURE'!AE70=""),AND('FIN2-NATURE'!AE37="K",'FIN2-NATURE'!AE70="K"),OR('FIN2-NATURE'!AE37="O",'FIN2-NATURE'!AE70="O")),"",SUM('FIN2-NATURE'!AD37,'FIN2-NATURE'!AD70))</f>
        <v/>
      </c>
      <c r="I2354" s="280" t="str">
        <f>IF(AND(OR(AND('FIN2-NATURE'!AE37="O",'FIN2-NATURE'!AE70="O"),AND('FIN2-NATURE'!AE37="K",'FIN2-NATURE'!AE70="K")),SUM('FIN2-NATURE'!AD37,'FIN2-NATURE'!AD70)=0,ISNUMBER('FIN2-NATURE'!AD80)),"",IF(OR('FIN2-NATURE'!AE37="O",'FIN2-NATURE'!AE70="O"),"O",IF(AND('FIN2-NATURE'!AE37='FIN2-NATURE'!AE70,OR('FIN2-NATURE'!AE37="K",'FIN2-NATURE'!AE37="W",'FIN2-NATURE'!AE37="M")), UPPER('FIN2-NATURE'!AE37),"")))</f>
        <v/>
      </c>
      <c r="J2354" s="281" t="s">
        <v>711</v>
      </c>
      <c r="K2354" s="280" t="str">
        <f>IF(AND(ISBLANK('FIN2-NATURE'!AD80),$L$2354&lt;&gt;"M"),"",'FIN2-NATURE'!AD80)</f>
        <v/>
      </c>
      <c r="L2354" s="280" t="str">
        <f>IF(ISBLANK('FIN2-NATURE'!AE80),"",'FIN2-NATURE'!AE80)</f>
        <v/>
      </c>
      <c r="M2354" s="257" t="str">
        <f t="shared" si="38"/>
        <v>OK</v>
      </c>
      <c r="N2354" s="15"/>
    </row>
    <row r="2355" spans="1:14" ht="33.75" x14ac:dyDescent="0.25">
      <c r="A2355" s="257" t="s">
        <v>834</v>
      </c>
      <c r="B2355" s="257" t="s">
        <v>5126</v>
      </c>
      <c r="C2355" s="257" t="s">
        <v>689</v>
      </c>
      <c r="D2355" s="277" t="s">
        <v>5127</v>
      </c>
      <c r="E2355" s="278" t="s">
        <v>711</v>
      </c>
      <c r="F2355" s="279" t="s">
        <v>689</v>
      </c>
      <c r="G2355" s="277" t="s">
        <v>1665</v>
      </c>
      <c r="H2355" s="280" t="str">
        <f>IF(OR(AND('FIN2-NATURE'!AD38="",'FIN2-NATURE'!AE38=""),AND('FIN2-NATURE'!AD71="",'FIN2-NATURE'!AE71=""),AND('FIN2-NATURE'!AE38="K",'FIN2-NATURE'!AE71="K"),OR('FIN2-NATURE'!AE38="O",'FIN2-NATURE'!AE71="O")),"",SUM('FIN2-NATURE'!AD38,'FIN2-NATURE'!AD71))</f>
        <v/>
      </c>
      <c r="I2355" s="280" t="str">
        <f>IF(AND(OR(AND('FIN2-NATURE'!AE38="O",'FIN2-NATURE'!AE71="O"),AND('FIN2-NATURE'!AE38="K",'FIN2-NATURE'!AE71="K")),SUM('FIN2-NATURE'!AD38,'FIN2-NATURE'!AD71)=0,ISNUMBER('FIN2-NATURE'!AD81)),"",IF(OR('FIN2-NATURE'!AE38="O",'FIN2-NATURE'!AE71="O"),"O",IF(AND('FIN2-NATURE'!AE38='FIN2-NATURE'!AE71,OR('FIN2-NATURE'!AE38="K",'FIN2-NATURE'!AE38="W",'FIN2-NATURE'!AE38="M")), UPPER('FIN2-NATURE'!AE38),"")))</f>
        <v/>
      </c>
      <c r="J2355" s="281" t="s">
        <v>711</v>
      </c>
      <c r="K2355" s="280" t="str">
        <f>IF(AND(ISBLANK('FIN2-NATURE'!AD81),$L$2355&lt;&gt;"M"),"",'FIN2-NATURE'!AD81)</f>
        <v/>
      </c>
      <c r="L2355" s="280" t="str">
        <f>IF(ISBLANK('FIN2-NATURE'!AE81),"",'FIN2-NATURE'!AE81)</f>
        <v/>
      </c>
      <c r="M2355" s="257" t="str">
        <f t="shared" si="38"/>
        <v>OK</v>
      </c>
      <c r="N2355" s="15"/>
    </row>
    <row r="2356" spans="1:14" ht="33.75" x14ac:dyDescent="0.25">
      <c r="A2356" s="257" t="s">
        <v>834</v>
      </c>
      <c r="B2356" s="257" t="s">
        <v>5128</v>
      </c>
      <c r="C2356" s="257" t="s">
        <v>689</v>
      </c>
      <c r="D2356" s="277" t="s">
        <v>5129</v>
      </c>
      <c r="E2356" s="278" t="s">
        <v>711</v>
      </c>
      <c r="F2356" s="279" t="s">
        <v>689</v>
      </c>
      <c r="G2356" s="277" t="s">
        <v>1667</v>
      </c>
      <c r="H2356" s="280" t="str">
        <f>IF(OR(AND('FIN2-NATURE'!AD39="",'FIN2-NATURE'!AE39=""),AND('FIN2-NATURE'!AD72="",'FIN2-NATURE'!AE72=""),AND('FIN2-NATURE'!AE39="K",'FIN2-NATURE'!AE72="K"),OR('FIN2-NATURE'!AE39="O",'FIN2-NATURE'!AE72="O")),"",SUM('FIN2-NATURE'!AD39,'FIN2-NATURE'!AD72))</f>
        <v/>
      </c>
      <c r="I2356" s="280" t="str">
        <f>IF(AND(OR(AND('FIN2-NATURE'!AE39="O",'FIN2-NATURE'!AE72="O"),AND('FIN2-NATURE'!AE39="K",'FIN2-NATURE'!AE72="K")),SUM('FIN2-NATURE'!AD39,'FIN2-NATURE'!AD72)=0,ISNUMBER('FIN2-NATURE'!AD82)),"",IF(OR('FIN2-NATURE'!AE39="O",'FIN2-NATURE'!AE72="O"),"O",IF(AND('FIN2-NATURE'!AE39='FIN2-NATURE'!AE72,OR('FIN2-NATURE'!AE39="K",'FIN2-NATURE'!AE39="W",'FIN2-NATURE'!AE39="M")), UPPER('FIN2-NATURE'!AE39),"")))</f>
        <v/>
      </c>
      <c r="J2356" s="281" t="s">
        <v>711</v>
      </c>
      <c r="K2356" s="280" t="str">
        <f>IF(AND(ISBLANK('FIN2-NATURE'!AD82),$L$2356&lt;&gt;"M"),"",'FIN2-NATURE'!AD82)</f>
        <v/>
      </c>
      <c r="L2356" s="280" t="str">
        <f>IF(ISBLANK('FIN2-NATURE'!AE82),"",'FIN2-NATURE'!AE82)</f>
        <v/>
      </c>
      <c r="M2356" s="257" t="str">
        <f t="shared" si="38"/>
        <v>OK</v>
      </c>
      <c r="N2356" s="15"/>
    </row>
    <row r="2357" spans="1:14" ht="33.75" x14ac:dyDescent="0.25">
      <c r="A2357" s="257" t="s">
        <v>834</v>
      </c>
      <c r="B2357" s="257" t="s">
        <v>5130</v>
      </c>
      <c r="C2357" s="257" t="s">
        <v>689</v>
      </c>
      <c r="D2357" s="277" t="s">
        <v>5131</v>
      </c>
      <c r="E2357" s="278" t="s">
        <v>711</v>
      </c>
      <c r="F2357" s="279" t="s">
        <v>689</v>
      </c>
      <c r="G2357" s="277" t="s">
        <v>1669</v>
      </c>
      <c r="H2357" s="280" t="str">
        <f>IF(OR(AND('FIN2-NATURE'!AD40="",'FIN2-NATURE'!AE40=""),AND('FIN2-NATURE'!AD73="",'FIN2-NATURE'!AE73=""),AND('FIN2-NATURE'!AE40="K",'FIN2-NATURE'!AE73="K"),OR('FIN2-NATURE'!AE40="O",'FIN2-NATURE'!AE73="O")),"",SUM('FIN2-NATURE'!AD40,'FIN2-NATURE'!AD73))</f>
        <v/>
      </c>
      <c r="I2357" s="280" t="str">
        <f>IF(AND(OR(AND('FIN2-NATURE'!AE40="O",'FIN2-NATURE'!AE73="O"),AND('FIN2-NATURE'!AE40="K",'FIN2-NATURE'!AE73="K")),SUM('FIN2-NATURE'!AD40,'FIN2-NATURE'!AD73)=0,ISNUMBER('FIN2-NATURE'!AD83)),"",IF(OR('FIN2-NATURE'!AE40="O",'FIN2-NATURE'!AE73="O"),"O",IF(AND('FIN2-NATURE'!AE40='FIN2-NATURE'!AE73,OR('FIN2-NATURE'!AE40="K",'FIN2-NATURE'!AE40="W",'FIN2-NATURE'!AE40="M")), UPPER('FIN2-NATURE'!AE40),"")))</f>
        <v/>
      </c>
      <c r="J2357" s="281" t="s">
        <v>711</v>
      </c>
      <c r="K2357" s="280" t="str">
        <f>IF(AND(ISBLANK('FIN2-NATURE'!AD83),$L$2357&lt;&gt;"M"),"",'FIN2-NATURE'!AD83)</f>
        <v/>
      </c>
      <c r="L2357" s="280" t="str">
        <f>IF(ISBLANK('FIN2-NATURE'!AE83),"",'FIN2-NATURE'!AE83)</f>
        <v/>
      </c>
      <c r="M2357" s="257" t="str">
        <f t="shared" si="38"/>
        <v>OK</v>
      </c>
      <c r="N2357" s="15"/>
    </row>
    <row r="2358" spans="1:14" ht="33.75" x14ac:dyDescent="0.25">
      <c r="A2358" s="257" t="s">
        <v>834</v>
      </c>
      <c r="B2358" s="257" t="s">
        <v>5132</v>
      </c>
      <c r="C2358" s="257" t="s">
        <v>689</v>
      </c>
      <c r="D2358" s="277" t="s">
        <v>5133</v>
      </c>
      <c r="E2358" s="278" t="s">
        <v>711</v>
      </c>
      <c r="F2358" s="279" t="s">
        <v>689</v>
      </c>
      <c r="G2358" s="277" t="s">
        <v>1671</v>
      </c>
      <c r="H2358" s="280" t="str">
        <f>IF(OR(AND('FIN2-NATURE'!AD41="",'FIN2-NATURE'!AE41=""),AND('FIN2-NATURE'!AD74="",'FIN2-NATURE'!AE74=""),AND('FIN2-NATURE'!AE41="K",'FIN2-NATURE'!AE74="K"),OR('FIN2-NATURE'!AE41="O",'FIN2-NATURE'!AE74="O")),"",SUM('FIN2-NATURE'!AD41,'FIN2-NATURE'!AD74))</f>
        <v/>
      </c>
      <c r="I2358" s="280" t="str">
        <f>IF(AND(OR(AND('FIN2-NATURE'!AE41="O",'FIN2-NATURE'!AE74="O"),AND('FIN2-NATURE'!AE41="K",'FIN2-NATURE'!AE74="K")),SUM('FIN2-NATURE'!AD41,'FIN2-NATURE'!AD74)=0,ISNUMBER('FIN2-NATURE'!AD84)),"",IF(OR('FIN2-NATURE'!AE41="O",'FIN2-NATURE'!AE74="O"),"O",IF(AND('FIN2-NATURE'!AE41='FIN2-NATURE'!AE74,OR('FIN2-NATURE'!AE41="K",'FIN2-NATURE'!AE41="W",'FIN2-NATURE'!AE41="M")), UPPER('FIN2-NATURE'!AE41),"")))</f>
        <v/>
      </c>
      <c r="J2358" s="281" t="s">
        <v>711</v>
      </c>
      <c r="K2358" s="280" t="str">
        <f>IF(AND(ISBLANK('FIN2-NATURE'!AD84),$L$2358&lt;&gt;"M"),"",'FIN2-NATURE'!AD84)</f>
        <v/>
      </c>
      <c r="L2358" s="280" t="str">
        <f>IF(ISBLANK('FIN2-NATURE'!AE84),"",'FIN2-NATURE'!AE84)</f>
        <v/>
      </c>
      <c r="M2358" s="257" t="str">
        <f t="shared" si="38"/>
        <v>OK</v>
      </c>
      <c r="N2358" s="15"/>
    </row>
    <row r="2359" spans="1:14" ht="33.75" x14ac:dyDescent="0.25">
      <c r="A2359" s="257" t="s">
        <v>834</v>
      </c>
      <c r="B2359" s="257" t="s">
        <v>5134</v>
      </c>
      <c r="C2359" s="257" t="s">
        <v>689</v>
      </c>
      <c r="D2359" s="277" t="s">
        <v>5135</v>
      </c>
      <c r="E2359" s="278" t="s">
        <v>711</v>
      </c>
      <c r="F2359" s="279" t="s">
        <v>689</v>
      </c>
      <c r="G2359" s="277" t="s">
        <v>1672</v>
      </c>
      <c r="H2359" s="280" t="str">
        <f>IF(OR(AND('FIN2-NATURE'!AD42="",'FIN2-NATURE'!AE42=""),AND('FIN2-NATURE'!AD75="",'FIN2-NATURE'!AE75=""),AND('FIN2-NATURE'!AE42="K",'FIN2-NATURE'!AE75="K"),OR('FIN2-NATURE'!AE42="O",'FIN2-NATURE'!AE75="O")),"",SUM('FIN2-NATURE'!AD42,'FIN2-NATURE'!AD75))</f>
        <v/>
      </c>
      <c r="I2359" s="280" t="str">
        <f>IF(AND(OR(AND('FIN2-NATURE'!AE42="O",'FIN2-NATURE'!AE75="O"),AND('FIN2-NATURE'!AE42="K",'FIN2-NATURE'!AE75="K")),SUM('FIN2-NATURE'!AD42,'FIN2-NATURE'!AD75)=0,ISNUMBER('FIN2-NATURE'!AD85)),"",IF(OR('FIN2-NATURE'!AE42="O",'FIN2-NATURE'!AE75="O"),"O",IF(AND('FIN2-NATURE'!AE42='FIN2-NATURE'!AE75,OR('FIN2-NATURE'!AE42="K",'FIN2-NATURE'!AE42="W",'FIN2-NATURE'!AE42="M")), UPPER('FIN2-NATURE'!AE42),"")))</f>
        <v/>
      </c>
      <c r="J2359" s="281" t="s">
        <v>711</v>
      </c>
      <c r="K2359" s="280" t="str">
        <f>IF(AND(ISBLANK('FIN2-NATURE'!AD85),$L$2359&lt;&gt;"M"),"",'FIN2-NATURE'!AD85)</f>
        <v/>
      </c>
      <c r="L2359" s="280" t="str">
        <f>IF(ISBLANK('FIN2-NATURE'!AE85),"",'FIN2-NATURE'!AE85)</f>
        <v/>
      </c>
      <c r="M2359" s="257" t="str">
        <f t="shared" si="38"/>
        <v>OK</v>
      </c>
      <c r="N2359" s="15"/>
    </row>
    <row r="2360" spans="1:14" ht="33.75" x14ac:dyDescent="0.25">
      <c r="A2360" s="257" t="s">
        <v>834</v>
      </c>
      <c r="B2360" s="257" t="s">
        <v>5136</v>
      </c>
      <c r="C2360" s="257" t="s">
        <v>689</v>
      </c>
      <c r="D2360" s="277" t="s">
        <v>5137</v>
      </c>
      <c r="E2360" s="278" t="s">
        <v>711</v>
      </c>
      <c r="F2360" s="279" t="s">
        <v>689</v>
      </c>
      <c r="G2360" s="277" t="s">
        <v>5138</v>
      </c>
      <c r="H2360" s="280" t="str">
        <f>IF(OR(AND('FIN2-NATURE'!AD43="",'FIN2-NATURE'!AE43=""),AND('FIN2-NATURE'!AD76="",'FIN2-NATURE'!AE76=""),AND('FIN2-NATURE'!AE43="K",'FIN2-NATURE'!AE76="K"),OR('FIN2-NATURE'!AE43="O",'FIN2-NATURE'!AE76="O")),"",SUM('FIN2-NATURE'!AD43,'FIN2-NATURE'!AD76))</f>
        <v/>
      </c>
      <c r="I2360" s="280" t="str">
        <f>IF(AND(OR(AND('FIN2-NATURE'!AE43="O",'FIN2-NATURE'!AE76="O"),AND('FIN2-NATURE'!AE43="K",'FIN2-NATURE'!AE76="K")),SUM('FIN2-NATURE'!AD43,'FIN2-NATURE'!AD76)=0,ISNUMBER('FIN2-NATURE'!AD86)),"",IF(OR('FIN2-NATURE'!AE43="O",'FIN2-NATURE'!AE76="O"),"O",IF(AND('FIN2-NATURE'!AE43='FIN2-NATURE'!AE76,OR('FIN2-NATURE'!AE43="K",'FIN2-NATURE'!AE43="W",'FIN2-NATURE'!AE43="M")), UPPER('FIN2-NATURE'!AE43),"")))</f>
        <v/>
      </c>
      <c r="J2360" s="281" t="s">
        <v>711</v>
      </c>
      <c r="K2360" s="280" t="str">
        <f>IF(AND(ISBLANK('FIN2-NATURE'!AD86),$L$2360&lt;&gt;"M"),"",'FIN2-NATURE'!AD86)</f>
        <v/>
      </c>
      <c r="L2360" s="280" t="str">
        <f>IF(ISBLANK('FIN2-NATURE'!AE86),"",'FIN2-NATURE'!AE86)</f>
        <v/>
      </c>
      <c r="M2360" s="257" t="str">
        <f t="shared" si="38"/>
        <v>OK</v>
      </c>
      <c r="N2360" s="15"/>
    </row>
    <row r="2361" spans="1:14" ht="33.75" x14ac:dyDescent="0.25">
      <c r="A2361" s="257" t="s">
        <v>834</v>
      </c>
      <c r="B2361" s="257" t="s">
        <v>5139</v>
      </c>
      <c r="C2361" s="257" t="s">
        <v>689</v>
      </c>
      <c r="D2361" s="277" t="s">
        <v>872</v>
      </c>
      <c r="E2361" s="278" t="s">
        <v>711</v>
      </c>
      <c r="F2361" s="279" t="s">
        <v>689</v>
      </c>
      <c r="G2361" s="277" t="s">
        <v>873</v>
      </c>
      <c r="H2361" s="280" t="str">
        <f>IF(OR(AND('FIN2-NATURE'!AA31="",'FIN2-NATURE'!AB31=""),AND('FIN2-NATURE'!AD31="",'FIN2-NATURE'!AE31=""),AND('FIN2-NATURE'!AB31="K",'FIN2-NATURE'!AE31="K"),OR('FIN2-NATURE'!AB31="O",'FIN2-NATURE'!AE31="O")),"",SUM('FIN2-NATURE'!AA31,'FIN2-NATURE'!AD31))</f>
        <v/>
      </c>
      <c r="I2361" s="280" t="str">
        <f xml:space="preserve"> IF(AND(OR(AND('FIN2-NATURE'!AB31="O",'FIN2-NATURE'!AE31="O"),AND('FIN2-NATURE'!AB31="K",'FIN2-NATURE'!AE31="K")),SUM('FIN2-NATURE'!AA31,'FIN2-NATURE'!AD31)=0,ISNUMBER('FIN2-NATURE'!AG31)),"",IF(OR('FIN2-NATURE'!AB31="O",'FIN2-NATURE'!AE31="O"),"O",IF(AND('FIN2-NATURE'!AB31='FIN2-NATURE'!AE31,OR('FIN2-NATURE'!AB31="K",'FIN2-NATURE'!AB31="W",'FIN2-NATURE'!AB31="M")),UPPER( 'FIN2-NATURE'!AB31),"")))</f>
        <v/>
      </c>
      <c r="J2361" s="281" t="s">
        <v>711</v>
      </c>
      <c r="K2361" s="280" t="str">
        <f>IF(AND(ISBLANK('FIN2-NATURE'!AG31),$L$2361&lt;&gt;"M"),"",'FIN2-NATURE'!AG31)</f>
        <v/>
      </c>
      <c r="L2361" s="280" t="str">
        <f>IF(ISBLANK('FIN2-NATURE'!AH31),"",'FIN2-NATURE'!AH31)</f>
        <v/>
      </c>
      <c r="M2361" s="257" t="str">
        <f t="shared" si="38"/>
        <v>OK</v>
      </c>
      <c r="N2361" s="15"/>
    </row>
    <row r="2362" spans="1:14" ht="33.75" x14ac:dyDescent="0.25">
      <c r="A2362" s="257" t="s">
        <v>834</v>
      </c>
      <c r="B2362" s="257" t="s">
        <v>5140</v>
      </c>
      <c r="C2362" s="257" t="s">
        <v>689</v>
      </c>
      <c r="D2362" s="277" t="s">
        <v>875</v>
      </c>
      <c r="E2362" s="278" t="s">
        <v>711</v>
      </c>
      <c r="F2362" s="279" t="s">
        <v>689</v>
      </c>
      <c r="G2362" s="277" t="s">
        <v>876</v>
      </c>
      <c r="H2362" s="280" t="str">
        <f>IF(OR(AND('FIN2-NATURE'!AA32="",'FIN2-NATURE'!AB32=""),AND('FIN2-NATURE'!AD32="",'FIN2-NATURE'!AE32=""),AND('FIN2-NATURE'!AB32="K",'FIN2-NATURE'!AE32="K"),OR('FIN2-NATURE'!AB32="O",'FIN2-NATURE'!AE32="O")),"",SUM('FIN2-NATURE'!AA32,'FIN2-NATURE'!AD32))</f>
        <v/>
      </c>
      <c r="I2362" s="280" t="str">
        <f xml:space="preserve"> IF(AND(OR(AND('FIN2-NATURE'!AB32="O",'FIN2-NATURE'!AE32="O"),AND('FIN2-NATURE'!AB32="K",'FIN2-NATURE'!AE32="K")),SUM('FIN2-NATURE'!AA32,'FIN2-NATURE'!AD32)=0,ISNUMBER('FIN2-NATURE'!AG32)),"",IF(OR('FIN2-NATURE'!AB32="O",'FIN2-NATURE'!AE32="O"),"O",IF(AND('FIN2-NATURE'!AB32='FIN2-NATURE'!AE32,OR('FIN2-NATURE'!AB32="K",'FIN2-NATURE'!AB32="W",'FIN2-NATURE'!AB32="M")),UPPER( 'FIN2-NATURE'!AB32),"")))</f>
        <v/>
      </c>
      <c r="J2362" s="281" t="s">
        <v>711</v>
      </c>
      <c r="K2362" s="280" t="str">
        <f>IF(AND(ISBLANK('FIN2-NATURE'!AG32),$L$2362&lt;&gt;"M"),"",'FIN2-NATURE'!AG32)</f>
        <v/>
      </c>
      <c r="L2362" s="280" t="str">
        <f>IF(ISBLANK('FIN2-NATURE'!AH32),"",'FIN2-NATURE'!AH32)</f>
        <v/>
      </c>
      <c r="M2362" s="257" t="str">
        <f t="shared" si="38"/>
        <v>OK</v>
      </c>
      <c r="N2362" s="15"/>
    </row>
    <row r="2363" spans="1:14" ht="33.75" x14ac:dyDescent="0.25">
      <c r="A2363" s="257" t="s">
        <v>834</v>
      </c>
      <c r="B2363" s="257" t="s">
        <v>5141</v>
      </c>
      <c r="C2363" s="257" t="s">
        <v>689</v>
      </c>
      <c r="D2363" s="277" t="s">
        <v>5142</v>
      </c>
      <c r="E2363" s="278" t="s">
        <v>711</v>
      </c>
      <c r="F2363" s="279" t="s">
        <v>689</v>
      </c>
      <c r="G2363" s="277" t="s">
        <v>879</v>
      </c>
      <c r="H2363" s="280" t="str">
        <f>IF(OR(AND('FIN2-NATURE'!AG31="",'FIN2-NATURE'!AH31=""),AND('FIN2-NATURE'!AG32="",'FIN2-NATURE'!AH32=""),AND('FIN2-NATURE'!AH31="K",'FIN2-NATURE'!AH32="K"),OR('FIN2-NATURE'!AH31="O",'FIN2-NATURE'!AH32="O")),"",SUM('FIN2-NATURE'!AG31,'FIN2-NATURE'!AG32))</f>
        <v/>
      </c>
      <c r="I2363" s="280" t="str">
        <f>IF(AND(OR(AND('FIN2-NATURE'!AH31="O",'FIN2-NATURE'!AH32="O"),AND('FIN2-NATURE'!AH31="K",'FIN2-NATURE'!AH32="K")),SUM('FIN2-NATURE'!AG31,'FIN2-NATURE'!AG32)=0,ISNUMBER('FIN2-NATURE'!AG33)),"",IF(OR('FIN2-NATURE'!AH31="O",'FIN2-NATURE'!AH32="O"),"O",IF(AND('FIN2-NATURE'!AH31='FIN2-NATURE'!AH32,OR('FIN2-NATURE'!AH31="K",'FIN2-NATURE'!AH31="W",'FIN2-NATURE'!AH31="M")), UPPER('FIN2-NATURE'!AH31),"")))</f>
        <v/>
      </c>
      <c r="J2363" s="281" t="s">
        <v>711</v>
      </c>
      <c r="K2363" s="280" t="str">
        <f>IF(AND(ISBLANK('FIN2-NATURE'!AG33),$L$2363&lt;&gt;"M"),"",'FIN2-NATURE'!AG33)</f>
        <v/>
      </c>
      <c r="L2363" s="280" t="str">
        <f>IF(ISBLANK('FIN2-NATURE'!AH33),"",'FIN2-NATURE'!AH33)</f>
        <v/>
      </c>
      <c r="M2363" s="257" t="str">
        <f t="shared" si="38"/>
        <v>OK</v>
      </c>
      <c r="N2363" s="15"/>
    </row>
    <row r="2364" spans="1:14" ht="33.75" x14ac:dyDescent="0.25">
      <c r="A2364" s="257" t="s">
        <v>834</v>
      </c>
      <c r="B2364" s="257" t="s">
        <v>5143</v>
      </c>
      <c r="C2364" s="257" t="s">
        <v>689</v>
      </c>
      <c r="D2364" s="277" t="s">
        <v>881</v>
      </c>
      <c r="E2364" s="278" t="s">
        <v>711</v>
      </c>
      <c r="F2364" s="279" t="s">
        <v>689</v>
      </c>
      <c r="G2364" s="277" t="s">
        <v>882</v>
      </c>
      <c r="H2364" s="280" t="str">
        <f>IF(OR(AND('FIN2-NATURE'!AA34="",'FIN2-NATURE'!AB34=""),AND('FIN2-NATURE'!AD34="",'FIN2-NATURE'!AE34=""),AND('FIN2-NATURE'!AB34="K",'FIN2-NATURE'!AE34="K"),OR('FIN2-NATURE'!AB34="O",'FIN2-NATURE'!AE34="O")),"",SUM('FIN2-NATURE'!AA34,'FIN2-NATURE'!AD34))</f>
        <v/>
      </c>
      <c r="I2364" s="280" t="str">
        <f xml:space="preserve"> IF(AND(OR(AND('FIN2-NATURE'!AB34="O",'FIN2-NATURE'!AE34="O"),AND('FIN2-NATURE'!AB34="K",'FIN2-NATURE'!AE34="K")),SUM('FIN2-NATURE'!AA34,'FIN2-NATURE'!AD34)=0,ISNUMBER('FIN2-NATURE'!AG34)),"",IF(OR('FIN2-NATURE'!AB34="O",'FIN2-NATURE'!AE34="O"),"O",IF(AND('FIN2-NATURE'!AB34='FIN2-NATURE'!AE34,OR('FIN2-NATURE'!AB34="K",'FIN2-NATURE'!AB34="W",'FIN2-NATURE'!AB34="M")),UPPER( 'FIN2-NATURE'!AB34),"")))</f>
        <v/>
      </c>
      <c r="J2364" s="281" t="s">
        <v>711</v>
      </c>
      <c r="K2364" s="280" t="str">
        <f>IF(AND(ISBLANK('FIN2-NATURE'!AG34),$L$2364&lt;&gt;"M"),"",'FIN2-NATURE'!AG34)</f>
        <v/>
      </c>
      <c r="L2364" s="280" t="str">
        <f>IF(ISBLANK('FIN2-NATURE'!AH34),"",'FIN2-NATURE'!AH34)</f>
        <v/>
      </c>
      <c r="M2364" s="257" t="str">
        <f t="shared" si="38"/>
        <v>OK</v>
      </c>
      <c r="N2364" s="15"/>
    </row>
    <row r="2365" spans="1:14" ht="33.75" x14ac:dyDescent="0.25">
      <c r="A2365" s="257" t="s">
        <v>834</v>
      </c>
      <c r="B2365" s="257" t="s">
        <v>5144</v>
      </c>
      <c r="C2365" s="257" t="s">
        <v>689</v>
      </c>
      <c r="D2365" s="277" t="s">
        <v>884</v>
      </c>
      <c r="E2365" s="278" t="s">
        <v>711</v>
      </c>
      <c r="F2365" s="279" t="s">
        <v>689</v>
      </c>
      <c r="G2365" s="277" t="s">
        <v>885</v>
      </c>
      <c r="H2365" s="280" t="str">
        <f>IF(OR(AND('FIN2-NATURE'!AA35="",'FIN2-NATURE'!AB35=""),AND('FIN2-NATURE'!AD35="",'FIN2-NATURE'!AE35=""),AND('FIN2-NATURE'!AB35="K",'FIN2-NATURE'!AE35="K"),OR('FIN2-NATURE'!AB35="O",'FIN2-NATURE'!AE35="O")),"",SUM('FIN2-NATURE'!AA35,'FIN2-NATURE'!AD35))</f>
        <v/>
      </c>
      <c r="I2365" s="280" t="str">
        <f xml:space="preserve"> IF(AND(OR(AND('FIN2-NATURE'!AB35="O",'FIN2-NATURE'!AE35="O"),AND('FIN2-NATURE'!AB35="K",'FIN2-NATURE'!AE35="K")),SUM('FIN2-NATURE'!AA35,'FIN2-NATURE'!AD35)=0,ISNUMBER('FIN2-NATURE'!AG35)),"",IF(OR('FIN2-NATURE'!AB35="O",'FIN2-NATURE'!AE35="O"),"O",IF(AND('FIN2-NATURE'!AB35='FIN2-NATURE'!AE35,OR('FIN2-NATURE'!AB35="K",'FIN2-NATURE'!AB35="W",'FIN2-NATURE'!AB35="M")),UPPER( 'FIN2-NATURE'!AB35),"")))</f>
        <v/>
      </c>
      <c r="J2365" s="281" t="s">
        <v>711</v>
      </c>
      <c r="K2365" s="280" t="str">
        <f>IF(AND(ISBLANK('FIN2-NATURE'!AG35),$L$2365&lt;&gt;"M"),"",'FIN2-NATURE'!AG35)</f>
        <v/>
      </c>
      <c r="L2365" s="280" t="str">
        <f>IF(ISBLANK('FIN2-NATURE'!AH35),"",'FIN2-NATURE'!AH35)</f>
        <v/>
      </c>
      <c r="M2365" s="257" t="str">
        <f t="shared" si="38"/>
        <v>OK</v>
      </c>
      <c r="N2365" s="15"/>
    </row>
    <row r="2366" spans="1:14" ht="33.75" x14ac:dyDescent="0.25">
      <c r="A2366" s="257" t="s">
        <v>834</v>
      </c>
      <c r="B2366" s="257" t="s">
        <v>5145</v>
      </c>
      <c r="C2366" s="257" t="s">
        <v>689</v>
      </c>
      <c r="D2366" s="277" t="s">
        <v>887</v>
      </c>
      <c r="E2366" s="278" t="s">
        <v>711</v>
      </c>
      <c r="F2366" s="279" t="s">
        <v>689</v>
      </c>
      <c r="G2366" s="277" t="s">
        <v>888</v>
      </c>
      <c r="H2366" s="280" t="str">
        <f>IF(OR(AND('FIN2-NATURE'!AA36="",'FIN2-NATURE'!AB36=""),AND('FIN2-NATURE'!AD36="",'FIN2-NATURE'!AE36=""),AND('FIN2-NATURE'!AB36="K",'FIN2-NATURE'!AE36="K"),OR('FIN2-NATURE'!AB36="O",'FIN2-NATURE'!AE36="O")),"",SUM('FIN2-NATURE'!AA36,'FIN2-NATURE'!AD36))</f>
        <v/>
      </c>
      <c r="I2366" s="280" t="str">
        <f xml:space="preserve"> IF(AND(OR(AND('FIN2-NATURE'!AB36="O",'FIN2-NATURE'!AE36="O"),AND('FIN2-NATURE'!AB36="K",'FIN2-NATURE'!AE36="K")),SUM('FIN2-NATURE'!AA36,'FIN2-NATURE'!AD36)=0,ISNUMBER('FIN2-NATURE'!AG36)),"",IF(OR('FIN2-NATURE'!AB36="O",'FIN2-NATURE'!AE36="O"),"O",IF(AND('FIN2-NATURE'!AB36='FIN2-NATURE'!AE36,OR('FIN2-NATURE'!AB36="K",'FIN2-NATURE'!AB36="W",'FIN2-NATURE'!AB36="M")),UPPER( 'FIN2-NATURE'!AB36),"")))</f>
        <v/>
      </c>
      <c r="J2366" s="281" t="s">
        <v>711</v>
      </c>
      <c r="K2366" s="280" t="str">
        <f>IF(AND(ISBLANK('FIN2-NATURE'!AG36),$L$2366&lt;&gt;"M"),"",'FIN2-NATURE'!AG36)</f>
        <v/>
      </c>
      <c r="L2366" s="280" t="str">
        <f>IF(ISBLANK('FIN2-NATURE'!AH36),"",'FIN2-NATURE'!AH36)</f>
        <v/>
      </c>
      <c r="M2366" s="257" t="str">
        <f t="shared" si="38"/>
        <v>OK</v>
      </c>
      <c r="N2366" s="15"/>
    </row>
    <row r="2367" spans="1:14" ht="33.75" x14ac:dyDescent="0.25">
      <c r="A2367" s="257" t="s">
        <v>834</v>
      </c>
      <c r="B2367" s="257" t="s">
        <v>5146</v>
      </c>
      <c r="C2367" s="257" t="s">
        <v>689</v>
      </c>
      <c r="D2367" s="277" t="s">
        <v>890</v>
      </c>
      <c r="E2367" s="278" t="s">
        <v>711</v>
      </c>
      <c r="F2367" s="279" t="s">
        <v>689</v>
      </c>
      <c r="G2367" s="277" t="s">
        <v>891</v>
      </c>
      <c r="H2367" s="280" t="str">
        <f>IF(OR(AND('FIN2-NATURE'!AA37="",'FIN2-NATURE'!AB37=""),AND('FIN2-NATURE'!AD37="",'FIN2-NATURE'!AE37=""),AND('FIN2-NATURE'!AB37="K",'FIN2-NATURE'!AE37="K"),OR('FIN2-NATURE'!AB37="O",'FIN2-NATURE'!AE37="O")),"",SUM('FIN2-NATURE'!AA37,'FIN2-NATURE'!AD37))</f>
        <v/>
      </c>
      <c r="I2367" s="280" t="str">
        <f xml:space="preserve"> IF(AND(OR(AND('FIN2-NATURE'!AB37="O",'FIN2-NATURE'!AE37="O"),AND('FIN2-NATURE'!AB37="K",'FIN2-NATURE'!AE37="K")),SUM('FIN2-NATURE'!AA37,'FIN2-NATURE'!AD37)=0,ISNUMBER('FIN2-NATURE'!AG37)),"",IF(OR('FIN2-NATURE'!AB37="O",'FIN2-NATURE'!AE37="O"),"O",IF(AND('FIN2-NATURE'!AB37='FIN2-NATURE'!AE37,OR('FIN2-NATURE'!AB37="K",'FIN2-NATURE'!AB37="W",'FIN2-NATURE'!AB37="M")),UPPER( 'FIN2-NATURE'!AB37),"")))</f>
        <v/>
      </c>
      <c r="J2367" s="281" t="s">
        <v>711</v>
      </c>
      <c r="K2367" s="280" t="str">
        <f>IF(AND(ISBLANK('FIN2-NATURE'!AG37),$L$2367&lt;&gt;"M"),"",'FIN2-NATURE'!AG37)</f>
        <v/>
      </c>
      <c r="L2367" s="280" t="str">
        <f>IF(ISBLANK('FIN2-NATURE'!AH37),"",'FIN2-NATURE'!AH37)</f>
        <v/>
      </c>
      <c r="M2367" s="257" t="str">
        <f t="shared" si="38"/>
        <v>OK</v>
      </c>
      <c r="N2367" s="15"/>
    </row>
    <row r="2368" spans="1:14" ht="33.75" x14ac:dyDescent="0.25">
      <c r="A2368" s="257" t="s">
        <v>834</v>
      </c>
      <c r="B2368" s="257" t="s">
        <v>5147</v>
      </c>
      <c r="C2368" s="257" t="s">
        <v>689</v>
      </c>
      <c r="D2368" s="277" t="s">
        <v>5148</v>
      </c>
      <c r="E2368" s="278" t="s">
        <v>711</v>
      </c>
      <c r="F2368" s="279" t="s">
        <v>689</v>
      </c>
      <c r="G2368" s="277" t="s">
        <v>894</v>
      </c>
      <c r="H2368" s="280" t="str">
        <f>IF(OR(AND('FIN2-NATURE'!AG33="",'FIN2-NATURE'!AH33=""),AND('FIN2-NATURE'!AG37="",'FIN2-NATURE'!AH37=""),AND('FIN2-NATURE'!AH33="K",'FIN2-NATURE'!AH37="K"),OR('FIN2-NATURE'!AH33="O",'FIN2-NATURE'!AH37="O")),"",SUM('FIN2-NATURE'!AG33,'FIN2-NATURE'!AG37))</f>
        <v/>
      </c>
      <c r="I2368" s="280" t="str">
        <f>IF(AND(OR(AND('FIN2-NATURE'!AH33="O",'FIN2-NATURE'!AH37="O"),AND('FIN2-NATURE'!AH33="K",'FIN2-NATURE'!AH37="K")),SUM('FIN2-NATURE'!AG33,'FIN2-NATURE'!AG37)=0,ISNUMBER('FIN2-NATURE'!AG38)),"",IF(OR('FIN2-NATURE'!AH33="O",'FIN2-NATURE'!AH37="O"),"O",IF(AND('FIN2-NATURE'!AH33='FIN2-NATURE'!AH37,OR('FIN2-NATURE'!AH33="K",'FIN2-NATURE'!AH33="W",'FIN2-NATURE'!AH33="M")), UPPER('FIN2-NATURE'!AH33),"")))</f>
        <v/>
      </c>
      <c r="J2368" s="281" t="s">
        <v>711</v>
      </c>
      <c r="K2368" s="280" t="str">
        <f>IF(AND(ISBLANK('FIN2-NATURE'!AG38),$L$2368&lt;&gt;"M"),"",'FIN2-NATURE'!AG38)</f>
        <v/>
      </c>
      <c r="L2368" s="280" t="str">
        <f>IF(ISBLANK('FIN2-NATURE'!AH38),"",'FIN2-NATURE'!AH38)</f>
        <v/>
      </c>
      <c r="M2368" s="257" t="str">
        <f t="shared" si="38"/>
        <v>OK</v>
      </c>
      <c r="N2368" s="15"/>
    </row>
    <row r="2369" spans="1:14" ht="33.75" x14ac:dyDescent="0.25">
      <c r="A2369" s="257" t="s">
        <v>834</v>
      </c>
      <c r="B2369" s="257" t="s">
        <v>5149</v>
      </c>
      <c r="C2369" s="257" t="s">
        <v>689</v>
      </c>
      <c r="D2369" s="277" t="s">
        <v>896</v>
      </c>
      <c r="E2369" s="278" t="s">
        <v>711</v>
      </c>
      <c r="F2369" s="279" t="s">
        <v>689</v>
      </c>
      <c r="G2369" s="277" t="s">
        <v>897</v>
      </c>
      <c r="H2369" s="280" t="str">
        <f>IF(OR(AND('FIN2-NATURE'!AA39="",'FIN2-NATURE'!AB39=""),AND('FIN2-NATURE'!AD39="",'FIN2-NATURE'!AE39=""),AND('FIN2-NATURE'!AB39="K",'FIN2-NATURE'!AE39="K"),OR('FIN2-NATURE'!AB39="O",'FIN2-NATURE'!AE39="O")),"",SUM('FIN2-NATURE'!AA39,'FIN2-NATURE'!AD39))</f>
        <v/>
      </c>
      <c r="I2369" s="280" t="str">
        <f xml:space="preserve"> IF(AND(OR(AND('FIN2-NATURE'!AB39="O",'FIN2-NATURE'!AE39="O"),AND('FIN2-NATURE'!AB39="K",'FIN2-NATURE'!AE39="K")),SUM('FIN2-NATURE'!AA39,'FIN2-NATURE'!AD39)=0,ISNUMBER('FIN2-NATURE'!AG39)),"",IF(OR('FIN2-NATURE'!AB39="O",'FIN2-NATURE'!AE39="O"),"O",IF(AND('FIN2-NATURE'!AB39='FIN2-NATURE'!AE39,OR('FIN2-NATURE'!AB39="K",'FIN2-NATURE'!AB39="W",'FIN2-NATURE'!AB39="M")),UPPER( 'FIN2-NATURE'!AB39),"")))</f>
        <v/>
      </c>
      <c r="J2369" s="281" t="s">
        <v>711</v>
      </c>
      <c r="K2369" s="280" t="str">
        <f>IF(AND(ISBLANK('FIN2-NATURE'!AG39),$L$2369&lt;&gt;"M"),"",'FIN2-NATURE'!AG39)</f>
        <v/>
      </c>
      <c r="L2369" s="280" t="str">
        <f>IF(ISBLANK('FIN2-NATURE'!AH39),"",'FIN2-NATURE'!AH39)</f>
        <v/>
      </c>
      <c r="M2369" s="257" t="str">
        <f t="shared" si="38"/>
        <v>OK</v>
      </c>
      <c r="N2369" s="15"/>
    </row>
    <row r="2370" spans="1:14" ht="33.75" x14ac:dyDescent="0.25">
      <c r="A2370" s="257" t="s">
        <v>834</v>
      </c>
      <c r="B2370" s="257" t="s">
        <v>5150</v>
      </c>
      <c r="C2370" s="257" t="s">
        <v>689</v>
      </c>
      <c r="D2370" s="277" t="s">
        <v>5151</v>
      </c>
      <c r="E2370" s="278" t="s">
        <v>711</v>
      </c>
      <c r="F2370" s="279" t="s">
        <v>689</v>
      </c>
      <c r="G2370" s="277" t="s">
        <v>900</v>
      </c>
      <c r="H2370" s="280" t="str">
        <f>IF(OR(AND('FIN2-NATURE'!AG38="",'FIN2-NATURE'!AH38=""),AND('FIN2-NATURE'!AG39="",'FIN2-NATURE'!AH39=""),AND('FIN2-NATURE'!AH38="K",'FIN2-NATURE'!AH39="K"),OR('FIN2-NATURE'!AH38="O",'FIN2-NATURE'!AH39="O")),"",SUM('FIN2-NATURE'!AG38,'FIN2-NATURE'!AG39))</f>
        <v/>
      </c>
      <c r="I2370" s="280" t="str">
        <f>IF(AND(OR(AND('FIN2-NATURE'!AH38="O",'FIN2-NATURE'!AH39="O"),AND('FIN2-NATURE'!AH38="K",'FIN2-NATURE'!AH39="K")),SUM('FIN2-NATURE'!AG38,'FIN2-NATURE'!AG39)=0,ISNUMBER('FIN2-NATURE'!AG40)),"",IF(OR('FIN2-NATURE'!AH38="O",'FIN2-NATURE'!AH39="O"),"O",IF(AND('FIN2-NATURE'!AH38='FIN2-NATURE'!AH39,OR('FIN2-NATURE'!AH38="K",'FIN2-NATURE'!AH38="W",'FIN2-NATURE'!AH38="M")), UPPER('FIN2-NATURE'!AH38),"")))</f>
        <v/>
      </c>
      <c r="J2370" s="281" t="s">
        <v>711</v>
      </c>
      <c r="K2370" s="280" t="str">
        <f>IF(AND(ISBLANK('FIN2-NATURE'!AG40),$L$2370&lt;&gt;"M"),"",'FIN2-NATURE'!AG40)</f>
        <v/>
      </c>
      <c r="L2370" s="280" t="str">
        <f>IF(ISBLANK('FIN2-NATURE'!AH40),"",'FIN2-NATURE'!AH40)</f>
        <v/>
      </c>
      <c r="M2370" s="257" t="str">
        <f t="shared" si="38"/>
        <v>OK</v>
      </c>
      <c r="N2370" s="15"/>
    </row>
    <row r="2371" spans="1:14" ht="33.75" x14ac:dyDescent="0.25">
      <c r="A2371" s="257" t="s">
        <v>834</v>
      </c>
      <c r="B2371" s="257" t="s">
        <v>5152</v>
      </c>
      <c r="C2371" s="257" t="s">
        <v>689</v>
      </c>
      <c r="D2371" s="277" t="s">
        <v>1717</v>
      </c>
      <c r="E2371" s="278" t="s">
        <v>711</v>
      </c>
      <c r="F2371" s="279" t="s">
        <v>689</v>
      </c>
      <c r="G2371" s="277" t="s">
        <v>903</v>
      </c>
      <c r="H2371" s="280" t="str">
        <f>IF(OR(AND('FIN2-NATURE'!AA41="",'FIN2-NATURE'!AB41=""),AND('FIN2-NATURE'!AD41="",'FIN2-NATURE'!AE41=""),AND('FIN2-NATURE'!AB41="K",'FIN2-NATURE'!AE41="K"),OR('FIN2-NATURE'!AB41="O",'FIN2-NATURE'!AE41="O")),"",SUM('FIN2-NATURE'!AA41,'FIN2-NATURE'!AD41))</f>
        <v/>
      </c>
      <c r="I2371" s="280" t="str">
        <f xml:space="preserve"> IF(AND(OR(AND('FIN2-NATURE'!AB41="O",'FIN2-NATURE'!AE41="O"),AND('FIN2-NATURE'!AB41="K",'FIN2-NATURE'!AE41="K")),SUM('FIN2-NATURE'!AA41,'FIN2-NATURE'!AD41)=0,ISNUMBER('FIN2-NATURE'!AG41)),"",IF(OR('FIN2-NATURE'!AB41="O",'FIN2-NATURE'!AE41="O"),"O",IF(AND('FIN2-NATURE'!AB41='FIN2-NATURE'!AE41,OR('FIN2-NATURE'!AB41="K",'FIN2-NATURE'!AB41="W",'FIN2-NATURE'!AB41="M")),UPPER( 'FIN2-NATURE'!AB41),"")))</f>
        <v/>
      </c>
      <c r="J2371" s="281" t="s">
        <v>711</v>
      </c>
      <c r="K2371" s="280" t="str">
        <f>IF(AND(ISBLANK('FIN2-NATURE'!AG41),$L$2371&lt;&gt;"M"),"",'FIN2-NATURE'!AG41)</f>
        <v/>
      </c>
      <c r="L2371" s="280" t="str">
        <f>IF(ISBLANK('FIN2-NATURE'!AH41),"",'FIN2-NATURE'!AH41)</f>
        <v/>
      </c>
      <c r="M2371" s="257" t="str">
        <f t="shared" si="38"/>
        <v>OK</v>
      </c>
      <c r="N2371" s="15"/>
    </row>
    <row r="2372" spans="1:14" ht="33.75" x14ac:dyDescent="0.25">
      <c r="A2372" s="257" t="s">
        <v>834</v>
      </c>
      <c r="B2372" s="257" t="s">
        <v>5153</v>
      </c>
      <c r="C2372" s="257" t="s">
        <v>689</v>
      </c>
      <c r="D2372" s="277" t="s">
        <v>5154</v>
      </c>
      <c r="E2372" s="278" t="s">
        <v>711</v>
      </c>
      <c r="F2372" s="279" t="s">
        <v>689</v>
      </c>
      <c r="G2372" s="277" t="s">
        <v>906</v>
      </c>
      <c r="H2372" s="280" t="str">
        <f>IF(OR(AND('FIN2-NATURE'!AA42="",'FIN2-NATURE'!AB42=""),AND('FIN2-NATURE'!AD42="",'FIN2-NATURE'!AE42=""),AND('FIN2-NATURE'!AB42="K",'FIN2-NATURE'!AE42="K"),OR('FIN2-NATURE'!AB42="O",'FIN2-NATURE'!AE42="O")),"",SUM('FIN2-NATURE'!AA42,'FIN2-NATURE'!AD42))</f>
        <v/>
      </c>
      <c r="I2372" s="280" t="str">
        <f xml:space="preserve"> IF(AND(OR(AND('FIN2-NATURE'!AB42="O",'FIN2-NATURE'!AE42="O"),AND('FIN2-NATURE'!AB42="K",'FIN2-NATURE'!AE42="K")),SUM('FIN2-NATURE'!AA42,'FIN2-NATURE'!AD42)=0,ISNUMBER('FIN2-NATURE'!AG42)),"",IF(OR('FIN2-NATURE'!AB42="O",'FIN2-NATURE'!AE42="O"),"O",IF(AND('FIN2-NATURE'!AB42='FIN2-NATURE'!AE42,OR('FIN2-NATURE'!AB42="K",'FIN2-NATURE'!AB42="W",'FIN2-NATURE'!AB42="M")),UPPER( 'FIN2-NATURE'!AB42),"")))</f>
        <v/>
      </c>
      <c r="J2372" s="281" t="s">
        <v>711</v>
      </c>
      <c r="K2372" s="280" t="str">
        <f>IF(AND(ISBLANK('FIN2-NATURE'!AG42),$L$2372&lt;&gt;"M"),"",'FIN2-NATURE'!AG42)</f>
        <v/>
      </c>
      <c r="L2372" s="280" t="str">
        <f>IF(ISBLANK('FIN2-NATURE'!AH42),"",'FIN2-NATURE'!AH42)</f>
        <v/>
      </c>
      <c r="M2372" s="257" t="str">
        <f t="shared" si="38"/>
        <v>OK</v>
      </c>
      <c r="N2372" s="15"/>
    </row>
    <row r="2373" spans="1:14" ht="33.75" x14ac:dyDescent="0.25">
      <c r="A2373" s="257" t="s">
        <v>834</v>
      </c>
      <c r="B2373" s="257" t="s">
        <v>5155</v>
      </c>
      <c r="C2373" s="257" t="s">
        <v>689</v>
      </c>
      <c r="D2373" s="277" t="s">
        <v>1721</v>
      </c>
      <c r="E2373" s="278" t="s">
        <v>711</v>
      </c>
      <c r="F2373" s="279" t="s">
        <v>689</v>
      </c>
      <c r="G2373" s="277" t="s">
        <v>909</v>
      </c>
      <c r="H2373" s="280" t="str">
        <f>IF(OR(AND('FIN2-NATURE'!AA43="",'FIN2-NATURE'!AB43=""),AND('FIN2-NATURE'!AD43="",'FIN2-NATURE'!AE43=""),AND('FIN2-NATURE'!AB43="K",'FIN2-NATURE'!AE43="K"),OR('FIN2-NATURE'!AB43="O",'FIN2-NATURE'!AE43="O")),"",SUM('FIN2-NATURE'!AA43,'FIN2-NATURE'!AD43))</f>
        <v/>
      </c>
      <c r="I2373" s="280" t="str">
        <f xml:space="preserve"> IF(AND(OR(AND('FIN2-NATURE'!AB43="O",'FIN2-NATURE'!AE43="O"),AND('FIN2-NATURE'!AB43="K",'FIN2-NATURE'!AE43="K")),SUM('FIN2-NATURE'!AA43,'FIN2-NATURE'!AD43)=0,ISNUMBER('FIN2-NATURE'!AG43)),"",IF(OR('FIN2-NATURE'!AB43="O",'FIN2-NATURE'!AE43="O"),"O",IF(AND('FIN2-NATURE'!AB43='FIN2-NATURE'!AE43,OR('FIN2-NATURE'!AB43="K",'FIN2-NATURE'!AB43="W",'FIN2-NATURE'!AB43="M")),UPPER( 'FIN2-NATURE'!AB43),"")))</f>
        <v/>
      </c>
      <c r="J2373" s="281" t="s">
        <v>711</v>
      </c>
      <c r="K2373" s="280" t="str">
        <f>IF(AND(ISBLANK('FIN2-NATURE'!AG43),$L$2373&lt;&gt;"M"),"",'FIN2-NATURE'!AG43)</f>
        <v/>
      </c>
      <c r="L2373" s="280" t="str">
        <f>IF(ISBLANK('FIN2-NATURE'!AH43),"",'FIN2-NATURE'!AH43)</f>
        <v/>
      </c>
      <c r="M2373" s="257" t="str">
        <f t="shared" si="38"/>
        <v>OK</v>
      </c>
      <c r="N2373" s="15"/>
    </row>
    <row r="2374" spans="1:14" ht="33.75" x14ac:dyDescent="0.25">
      <c r="A2374" s="257" t="s">
        <v>834</v>
      </c>
      <c r="B2374" s="257" t="s">
        <v>5156</v>
      </c>
      <c r="C2374" s="257" t="s">
        <v>689</v>
      </c>
      <c r="D2374" s="277" t="s">
        <v>5157</v>
      </c>
      <c r="E2374" s="278" t="s">
        <v>711</v>
      </c>
      <c r="F2374" s="279" t="s">
        <v>689</v>
      </c>
      <c r="G2374" s="277" t="s">
        <v>912</v>
      </c>
      <c r="H2374" s="280" t="str">
        <f>IF(OR(AND('FIN2-NATURE'!AA44="",'FIN2-NATURE'!AB44=""),AND('FIN2-NATURE'!AD44="",'FIN2-NATURE'!AE44=""),AND('FIN2-NATURE'!AB44="K",'FIN2-NATURE'!AE44="K"),OR('FIN2-NATURE'!AB44="O",'FIN2-NATURE'!AE44="O")),"",SUM('FIN2-NATURE'!AA44,'FIN2-NATURE'!AD44))</f>
        <v/>
      </c>
      <c r="I2374" s="280" t="str">
        <f xml:space="preserve"> IF(AND(OR(AND('FIN2-NATURE'!AB44="O",'FIN2-NATURE'!AE44="O"),AND('FIN2-NATURE'!AB44="K",'FIN2-NATURE'!AE44="K")),SUM('FIN2-NATURE'!AA44,'FIN2-NATURE'!AD44)=0,ISNUMBER('FIN2-NATURE'!AG44)),"",IF(OR('FIN2-NATURE'!AB44="O",'FIN2-NATURE'!AE44="O"),"O",IF(AND('FIN2-NATURE'!AB44='FIN2-NATURE'!AE44,OR('FIN2-NATURE'!AB44="K",'FIN2-NATURE'!AB44="W",'FIN2-NATURE'!AB44="M")),UPPER( 'FIN2-NATURE'!AB44),"")))</f>
        <v/>
      </c>
      <c r="J2374" s="281" t="s">
        <v>711</v>
      </c>
      <c r="K2374" s="280" t="str">
        <f>IF(AND(ISBLANK('FIN2-NATURE'!AG44),$L$2374&lt;&gt;"M"),"",'FIN2-NATURE'!AG44)</f>
        <v/>
      </c>
      <c r="L2374" s="280" t="str">
        <f>IF(ISBLANK('FIN2-NATURE'!AH44),"",'FIN2-NATURE'!AH44)</f>
        <v/>
      </c>
      <c r="M2374" s="257" t="str">
        <f t="shared" si="38"/>
        <v>OK</v>
      </c>
      <c r="N2374" s="15"/>
    </row>
    <row r="2375" spans="1:14" ht="33.75" x14ac:dyDescent="0.25">
      <c r="A2375" s="257" t="s">
        <v>834</v>
      </c>
      <c r="B2375" s="257" t="s">
        <v>5158</v>
      </c>
      <c r="C2375" s="257" t="s">
        <v>689</v>
      </c>
      <c r="D2375" s="277" t="s">
        <v>5159</v>
      </c>
      <c r="E2375" s="278" t="s">
        <v>711</v>
      </c>
      <c r="F2375" s="279" t="s">
        <v>689</v>
      </c>
      <c r="G2375" s="277" t="s">
        <v>915</v>
      </c>
      <c r="H2375" s="280" t="str">
        <f>IF(OR(AND('FIN2-NATURE'!AA45="",'FIN2-NATURE'!AB45=""),AND('FIN2-NATURE'!AD45="",'FIN2-NATURE'!AE45=""),AND('FIN2-NATURE'!AB45="K",'FIN2-NATURE'!AE45="K"),OR('FIN2-NATURE'!AB45="O",'FIN2-NATURE'!AE45="O")),"",SUM('FIN2-NATURE'!AA45,'FIN2-NATURE'!AD45))</f>
        <v/>
      </c>
      <c r="I2375" s="280" t="str">
        <f xml:space="preserve"> IF(AND(OR(AND('FIN2-NATURE'!AB45="O",'FIN2-NATURE'!AE45="O"),AND('FIN2-NATURE'!AB45="K",'FIN2-NATURE'!AE45="K")),SUM('FIN2-NATURE'!AA45,'FIN2-NATURE'!AD45)=0,ISNUMBER('FIN2-NATURE'!AG45)),"",IF(OR('FIN2-NATURE'!AB45="O",'FIN2-NATURE'!AE45="O"),"O",IF(AND('FIN2-NATURE'!AB45='FIN2-NATURE'!AE45,OR('FIN2-NATURE'!AB45="K",'FIN2-NATURE'!AB45="W",'FIN2-NATURE'!AB45="M")),UPPER( 'FIN2-NATURE'!AB45),"")))</f>
        <v/>
      </c>
      <c r="J2375" s="281" t="s">
        <v>711</v>
      </c>
      <c r="K2375" s="280" t="str">
        <f>IF(AND(ISBLANK('FIN2-NATURE'!AG45),$L$2375&lt;&gt;"M"),"",'FIN2-NATURE'!AG45)</f>
        <v/>
      </c>
      <c r="L2375" s="280" t="str">
        <f>IF(ISBLANK('FIN2-NATURE'!AH45),"",'FIN2-NATURE'!AH45)</f>
        <v/>
      </c>
      <c r="M2375" s="257" t="str">
        <f t="shared" si="38"/>
        <v>OK</v>
      </c>
      <c r="N2375" s="15"/>
    </row>
    <row r="2376" spans="1:14" ht="33.75" x14ac:dyDescent="0.25">
      <c r="A2376" s="257" t="s">
        <v>834</v>
      </c>
      <c r="B2376" s="257" t="s">
        <v>5160</v>
      </c>
      <c r="C2376" s="257" t="s">
        <v>689</v>
      </c>
      <c r="D2376" s="277" t="s">
        <v>5161</v>
      </c>
      <c r="E2376" s="278" t="s">
        <v>711</v>
      </c>
      <c r="F2376" s="279" t="s">
        <v>689</v>
      </c>
      <c r="G2376" s="277" t="s">
        <v>1728</v>
      </c>
      <c r="H2376" s="280" t="str">
        <f>IF(OR(AND('FIN2-NATURE'!AG44="",'FIN2-NATURE'!AH44=""),AND('FIN2-NATURE'!AG45="",'FIN2-NATURE'!AH45=""),AND('FIN2-NATURE'!AH44="K",'FIN2-NATURE'!AH45="K"),OR('FIN2-NATURE'!AH44="O",'FIN2-NATURE'!AH45="O")),"",SUM('FIN2-NATURE'!AG44,'FIN2-NATURE'!AG45))</f>
        <v/>
      </c>
      <c r="I2376" s="280" t="str">
        <f>IF(AND(OR(AND('FIN2-NATURE'!AH44="O",'FIN2-NATURE'!AH45="O"),AND('FIN2-NATURE'!AH44="K",'FIN2-NATURE'!AH45="K")),SUM('FIN2-NATURE'!AG44,'FIN2-NATURE'!AG45)=0,ISNUMBER('FIN2-NATURE'!AG46)),"",IF(OR('FIN2-NATURE'!AH44="O",'FIN2-NATURE'!AH45="O"),"O",IF(AND('FIN2-NATURE'!AH44='FIN2-NATURE'!AH45,OR('FIN2-NATURE'!AH44="K",'FIN2-NATURE'!AH44="W",'FIN2-NATURE'!AH44="M")), UPPER('FIN2-NATURE'!AH44),"")))</f>
        <v/>
      </c>
      <c r="J2376" s="281" t="s">
        <v>711</v>
      </c>
      <c r="K2376" s="280" t="str">
        <f>IF(AND(ISBLANK('FIN2-NATURE'!AG46),$L$2376&lt;&gt;"M"),"",'FIN2-NATURE'!AG46)</f>
        <v/>
      </c>
      <c r="L2376" s="280" t="str">
        <f>IF(ISBLANK('FIN2-NATURE'!AH46),"",'FIN2-NATURE'!AH46)</f>
        <v/>
      </c>
      <c r="M2376" s="257" t="str">
        <f t="shared" si="38"/>
        <v>OK</v>
      </c>
      <c r="N2376" s="15"/>
    </row>
    <row r="2377" spans="1:14" ht="33.75" x14ac:dyDescent="0.25">
      <c r="A2377" s="257" t="s">
        <v>834</v>
      </c>
      <c r="B2377" s="257" t="s">
        <v>5162</v>
      </c>
      <c r="C2377" s="257" t="s">
        <v>689</v>
      </c>
      <c r="D2377" s="277" t="s">
        <v>1730</v>
      </c>
      <c r="E2377" s="278" t="s">
        <v>711</v>
      </c>
      <c r="F2377" s="279" t="s">
        <v>689</v>
      </c>
      <c r="G2377" s="277" t="s">
        <v>1731</v>
      </c>
      <c r="H2377" s="280" t="str">
        <f>IF(OR(AND('FIN2-NATURE'!AA47="",'FIN2-NATURE'!AB47=""),AND('FIN2-NATURE'!AD47="",'FIN2-NATURE'!AE47=""),AND('FIN2-NATURE'!AB47="K",'FIN2-NATURE'!AE47="K"),OR('FIN2-NATURE'!AB47="O",'FIN2-NATURE'!AE47="O")),"",SUM('FIN2-NATURE'!AA47,'FIN2-NATURE'!AD47))</f>
        <v/>
      </c>
      <c r="I2377" s="280" t="str">
        <f xml:space="preserve"> IF(AND(OR(AND('FIN2-NATURE'!AB47="O",'FIN2-NATURE'!AE47="O"),AND('FIN2-NATURE'!AB47="K",'FIN2-NATURE'!AE47="K")),SUM('FIN2-NATURE'!AA47,'FIN2-NATURE'!AD47)=0,ISNUMBER('FIN2-NATURE'!AG47)),"",IF(OR('FIN2-NATURE'!AB47="O",'FIN2-NATURE'!AE47="O"),"O",IF(AND('FIN2-NATURE'!AB47='FIN2-NATURE'!AE47,OR('FIN2-NATURE'!AB47="K",'FIN2-NATURE'!AB47="W",'FIN2-NATURE'!AB47="M")),UPPER( 'FIN2-NATURE'!AB47),"")))</f>
        <v/>
      </c>
      <c r="J2377" s="281" t="s">
        <v>711</v>
      </c>
      <c r="K2377" s="280" t="str">
        <f>IF(AND(ISBLANK('FIN2-NATURE'!AG47),$L$2377&lt;&gt;"M"),"",'FIN2-NATURE'!AG47)</f>
        <v/>
      </c>
      <c r="L2377" s="280" t="str">
        <f>IF(ISBLANK('FIN2-NATURE'!AH47),"",'FIN2-NATURE'!AH47)</f>
        <v/>
      </c>
      <c r="M2377" s="257" t="str">
        <f t="shared" si="38"/>
        <v>OK</v>
      </c>
      <c r="N2377" s="15"/>
    </row>
    <row r="2378" spans="1:14" ht="33.75" x14ac:dyDescent="0.25">
      <c r="A2378" s="257" t="s">
        <v>834</v>
      </c>
      <c r="B2378" s="257" t="s">
        <v>5163</v>
      </c>
      <c r="C2378" s="257" t="s">
        <v>689</v>
      </c>
      <c r="D2378" s="277" t="s">
        <v>1733</v>
      </c>
      <c r="E2378" s="278" t="s">
        <v>711</v>
      </c>
      <c r="F2378" s="279" t="s">
        <v>689</v>
      </c>
      <c r="G2378" s="277" t="s">
        <v>1734</v>
      </c>
      <c r="H2378" s="280" t="str">
        <f>IF(OR(AND('FIN2-NATURE'!AA48="",'FIN2-NATURE'!AB48=""),AND('FIN2-NATURE'!AD48="",'FIN2-NATURE'!AE48=""),AND('FIN2-NATURE'!AB48="K",'FIN2-NATURE'!AE48="K"),OR('FIN2-NATURE'!AB48="O",'FIN2-NATURE'!AE48="O")),"",SUM('FIN2-NATURE'!AA48,'FIN2-NATURE'!AD48))</f>
        <v/>
      </c>
      <c r="I2378" s="280" t="str">
        <f xml:space="preserve"> IF(AND(OR(AND('FIN2-NATURE'!AB48="O",'FIN2-NATURE'!AE48="O"),AND('FIN2-NATURE'!AB48="K",'FIN2-NATURE'!AE48="K")),SUM('FIN2-NATURE'!AA48,'FIN2-NATURE'!AD48)=0,ISNUMBER('FIN2-NATURE'!AG48)),"",IF(OR('FIN2-NATURE'!AB48="O",'FIN2-NATURE'!AE48="O"),"O",IF(AND('FIN2-NATURE'!AB48='FIN2-NATURE'!AE48,OR('FIN2-NATURE'!AB48="K",'FIN2-NATURE'!AB48="W",'FIN2-NATURE'!AB48="M")),UPPER( 'FIN2-NATURE'!AB48),"")))</f>
        <v/>
      </c>
      <c r="J2378" s="281" t="s">
        <v>711</v>
      </c>
      <c r="K2378" s="280" t="str">
        <f>IF(AND(ISBLANK('FIN2-NATURE'!AG48),$L$2378&lt;&gt;"M"),"",'FIN2-NATURE'!AG48)</f>
        <v/>
      </c>
      <c r="L2378" s="280" t="str">
        <f>IF(ISBLANK('FIN2-NATURE'!AH48),"",'FIN2-NATURE'!AH48)</f>
        <v/>
      </c>
      <c r="M2378" s="257" t="str">
        <f t="shared" si="38"/>
        <v>OK</v>
      </c>
      <c r="N2378" s="15"/>
    </row>
    <row r="2379" spans="1:14" ht="33.75" x14ac:dyDescent="0.25">
      <c r="A2379" s="257" t="s">
        <v>834</v>
      </c>
      <c r="B2379" s="257" t="s">
        <v>5164</v>
      </c>
      <c r="C2379" s="257" t="s">
        <v>689</v>
      </c>
      <c r="D2379" s="277" t="s">
        <v>5165</v>
      </c>
      <c r="E2379" s="278" t="s">
        <v>711</v>
      </c>
      <c r="F2379" s="279" t="s">
        <v>689</v>
      </c>
      <c r="G2379" s="277" t="s">
        <v>1737</v>
      </c>
      <c r="H2379" s="280" t="str">
        <f>IF(OR(AND('FIN2-NATURE'!AA49="",'FIN2-NATURE'!AB49=""),AND('FIN2-NATURE'!AD49="",'FIN2-NATURE'!AE49=""),AND('FIN2-NATURE'!AB49="K",'FIN2-NATURE'!AE49="K"),OR('FIN2-NATURE'!AB49="O",'FIN2-NATURE'!AE49="O")),"",SUM('FIN2-NATURE'!AA49,'FIN2-NATURE'!AD49))</f>
        <v/>
      </c>
      <c r="I2379" s="280" t="str">
        <f xml:space="preserve"> IF(AND(OR(AND('FIN2-NATURE'!AB49="O",'FIN2-NATURE'!AE49="O"),AND('FIN2-NATURE'!AB49="K",'FIN2-NATURE'!AE49="K")),SUM('FIN2-NATURE'!AA49,'FIN2-NATURE'!AD49)=0,ISNUMBER('FIN2-NATURE'!AG49)),"",IF(OR('FIN2-NATURE'!AB49="O",'FIN2-NATURE'!AE49="O"),"O",IF(AND('FIN2-NATURE'!AB49='FIN2-NATURE'!AE49,OR('FIN2-NATURE'!AB49="K",'FIN2-NATURE'!AB49="W",'FIN2-NATURE'!AB49="M")),UPPER( 'FIN2-NATURE'!AB49),"")))</f>
        <v/>
      </c>
      <c r="J2379" s="281" t="s">
        <v>711</v>
      </c>
      <c r="K2379" s="280" t="str">
        <f>IF(AND(ISBLANK('FIN2-NATURE'!AG49),$L$2379&lt;&gt;"M"),"",'FIN2-NATURE'!AG49)</f>
        <v/>
      </c>
      <c r="L2379" s="280" t="str">
        <f>IF(ISBLANK('FIN2-NATURE'!AH49),"",'FIN2-NATURE'!AH49)</f>
        <v/>
      </c>
      <c r="M2379" s="257" t="str">
        <f t="shared" si="38"/>
        <v>OK</v>
      </c>
      <c r="N2379" s="15"/>
    </row>
    <row r="2380" spans="1:14" ht="33.75" x14ac:dyDescent="0.25">
      <c r="A2380" s="257" t="s">
        <v>834</v>
      </c>
      <c r="B2380" s="257" t="s">
        <v>5166</v>
      </c>
      <c r="C2380" s="257" t="s">
        <v>689</v>
      </c>
      <c r="D2380" s="277" t="s">
        <v>5167</v>
      </c>
      <c r="E2380" s="278" t="s">
        <v>711</v>
      </c>
      <c r="F2380" s="279" t="s">
        <v>689</v>
      </c>
      <c r="G2380" s="277" t="s">
        <v>1740</v>
      </c>
      <c r="H2380" s="280" t="str">
        <f>IF(OR(AND('FIN2-NATURE'!AA50="",'FIN2-NATURE'!AB50=""),AND('FIN2-NATURE'!AD50="",'FIN2-NATURE'!AE50=""),AND('FIN2-NATURE'!AB50="K",'FIN2-NATURE'!AE50="K"),OR('FIN2-NATURE'!AB50="O",'FIN2-NATURE'!AE50="O")),"",SUM('FIN2-NATURE'!AA50,'FIN2-NATURE'!AD50))</f>
        <v/>
      </c>
      <c r="I2380" s="280" t="str">
        <f xml:space="preserve"> IF(AND(OR(AND('FIN2-NATURE'!AB50="O",'FIN2-NATURE'!AE50="O"),AND('FIN2-NATURE'!AB50="K",'FIN2-NATURE'!AE50="K")),SUM('FIN2-NATURE'!AA50,'FIN2-NATURE'!AD50)=0,ISNUMBER('FIN2-NATURE'!AG50)),"",IF(OR('FIN2-NATURE'!AB50="O",'FIN2-NATURE'!AE50="O"),"O",IF(AND('FIN2-NATURE'!AB50='FIN2-NATURE'!AE50,OR('FIN2-NATURE'!AB50="K",'FIN2-NATURE'!AB50="W",'FIN2-NATURE'!AB50="M")),UPPER( 'FIN2-NATURE'!AB50),"")))</f>
        <v/>
      </c>
      <c r="J2380" s="281" t="s">
        <v>711</v>
      </c>
      <c r="K2380" s="280" t="str">
        <f>IF(AND(ISBLANK('FIN2-NATURE'!AG50),$L$2380&lt;&gt;"M"),"",'FIN2-NATURE'!AG50)</f>
        <v/>
      </c>
      <c r="L2380" s="280" t="str">
        <f>IF(ISBLANK('FIN2-NATURE'!AH50),"",'FIN2-NATURE'!AH50)</f>
        <v/>
      </c>
      <c r="M2380" s="257" t="str">
        <f t="shared" si="38"/>
        <v>OK</v>
      </c>
      <c r="N2380" s="15"/>
    </row>
    <row r="2381" spans="1:14" ht="33.75" x14ac:dyDescent="0.25">
      <c r="A2381" s="257" t="s">
        <v>834</v>
      </c>
      <c r="B2381" s="257" t="s">
        <v>5168</v>
      </c>
      <c r="C2381" s="257" t="s">
        <v>689</v>
      </c>
      <c r="D2381" s="277" t="s">
        <v>5169</v>
      </c>
      <c r="E2381" s="278" t="s">
        <v>711</v>
      </c>
      <c r="F2381" s="279" t="s">
        <v>689</v>
      </c>
      <c r="G2381" s="277" t="s">
        <v>1743</v>
      </c>
      <c r="H2381" s="280" t="str">
        <f>IF(OR(AND('FIN2-NATURE'!AG46="",'FIN2-NATURE'!AH46=""),AND('FIN2-NATURE'!AG50="",'FIN2-NATURE'!AH50=""),AND('FIN2-NATURE'!AH46="K",'FIN2-NATURE'!AH50="K"),OR('FIN2-NATURE'!AH46="O",'FIN2-NATURE'!AH50="O")),"",SUM('FIN2-NATURE'!AG46,'FIN2-NATURE'!AG50))</f>
        <v/>
      </c>
      <c r="I2381" s="280" t="str">
        <f>IF(AND(OR(AND('FIN2-NATURE'!AH46="O",'FIN2-NATURE'!AH50="O"),AND('FIN2-NATURE'!AH46="K",'FIN2-NATURE'!AH50="K")),SUM('FIN2-NATURE'!AG46,'FIN2-NATURE'!AG50)=0,ISNUMBER('FIN2-NATURE'!AG51)),"",IF(OR('FIN2-NATURE'!AH46="O",'FIN2-NATURE'!AH50="O"),"O",IF(AND('FIN2-NATURE'!AH46='FIN2-NATURE'!AH50,OR('FIN2-NATURE'!AH46="K",'FIN2-NATURE'!AH46="W",'FIN2-NATURE'!AH46="M")), UPPER('FIN2-NATURE'!AH46),"")))</f>
        <v/>
      </c>
      <c r="J2381" s="281" t="s">
        <v>711</v>
      </c>
      <c r="K2381" s="280" t="str">
        <f>IF(AND(ISBLANK('FIN2-NATURE'!AG51),$L$2381&lt;&gt;"M"),"",'FIN2-NATURE'!AG51)</f>
        <v/>
      </c>
      <c r="L2381" s="280" t="str">
        <f>IF(ISBLANK('FIN2-NATURE'!AH51),"",'FIN2-NATURE'!AH51)</f>
        <v/>
      </c>
      <c r="M2381" s="257" t="str">
        <f t="shared" si="38"/>
        <v>OK</v>
      </c>
      <c r="N2381" s="15"/>
    </row>
    <row r="2382" spans="1:14" ht="33.75" x14ac:dyDescent="0.25">
      <c r="A2382" s="257" t="s">
        <v>834</v>
      </c>
      <c r="B2382" s="257" t="s">
        <v>5170</v>
      </c>
      <c r="C2382" s="257" t="s">
        <v>689</v>
      </c>
      <c r="D2382" s="277" t="s">
        <v>1745</v>
      </c>
      <c r="E2382" s="278" t="s">
        <v>711</v>
      </c>
      <c r="F2382" s="279" t="s">
        <v>689</v>
      </c>
      <c r="G2382" s="277" t="s">
        <v>1746</v>
      </c>
      <c r="H2382" s="280" t="str">
        <f>IF(OR(AND('FIN2-NATURE'!AA52="",'FIN2-NATURE'!AB52=""),AND('FIN2-NATURE'!AD52="",'FIN2-NATURE'!AE52=""),AND('FIN2-NATURE'!AB52="K",'FIN2-NATURE'!AE52="K"),OR('FIN2-NATURE'!AB52="O",'FIN2-NATURE'!AE52="O")),"",SUM('FIN2-NATURE'!AA52,'FIN2-NATURE'!AD52))</f>
        <v/>
      </c>
      <c r="I2382" s="280" t="str">
        <f xml:space="preserve"> IF(AND(OR(AND('FIN2-NATURE'!AB52="O",'FIN2-NATURE'!AE52="O"),AND('FIN2-NATURE'!AB52="K",'FIN2-NATURE'!AE52="K")),SUM('FIN2-NATURE'!AA52,'FIN2-NATURE'!AD52)=0,ISNUMBER('FIN2-NATURE'!AG52)),"",IF(OR('FIN2-NATURE'!AB52="O",'FIN2-NATURE'!AE52="O"),"O",IF(AND('FIN2-NATURE'!AB52='FIN2-NATURE'!AE52,OR('FIN2-NATURE'!AB52="K",'FIN2-NATURE'!AB52="W",'FIN2-NATURE'!AB52="M")),UPPER( 'FIN2-NATURE'!AB52),"")))</f>
        <v/>
      </c>
      <c r="J2382" s="281" t="s">
        <v>711</v>
      </c>
      <c r="K2382" s="280" t="str">
        <f>IF(AND(ISBLANK('FIN2-NATURE'!AG52),$L$2382&lt;&gt;"M"),"",'FIN2-NATURE'!AG52)</f>
        <v/>
      </c>
      <c r="L2382" s="280" t="str">
        <f>IF(ISBLANK('FIN2-NATURE'!AH52),"",'FIN2-NATURE'!AH52)</f>
        <v/>
      </c>
      <c r="M2382" s="257" t="str">
        <f t="shared" si="38"/>
        <v>OK</v>
      </c>
      <c r="N2382" s="15"/>
    </row>
    <row r="2383" spans="1:14" ht="33.75" x14ac:dyDescent="0.25">
      <c r="A2383" s="257" t="s">
        <v>834</v>
      </c>
      <c r="B2383" s="257" t="s">
        <v>5171</v>
      </c>
      <c r="C2383" s="257" t="s">
        <v>689</v>
      </c>
      <c r="D2383" s="277" t="s">
        <v>5172</v>
      </c>
      <c r="E2383" s="278" t="s">
        <v>711</v>
      </c>
      <c r="F2383" s="279" t="s">
        <v>689</v>
      </c>
      <c r="G2383" s="277" t="s">
        <v>1749</v>
      </c>
      <c r="H2383" s="280" t="str">
        <f>IF(OR(AND('FIN2-NATURE'!AG51="",'FIN2-NATURE'!AH51=""),AND('FIN2-NATURE'!AG52="",'FIN2-NATURE'!AH52=""),AND('FIN2-NATURE'!AH51="K",'FIN2-NATURE'!AH52="K"),OR('FIN2-NATURE'!AH51="O",'FIN2-NATURE'!AH52="O")),"",SUM('FIN2-NATURE'!AG51,'FIN2-NATURE'!AG52))</f>
        <v/>
      </c>
      <c r="I2383" s="280" t="str">
        <f>IF(AND(OR(AND('FIN2-NATURE'!AH51="O",'FIN2-NATURE'!AH52="O"),AND('FIN2-NATURE'!AH51="K",'FIN2-NATURE'!AH52="K")),SUM('FIN2-NATURE'!AG51,'FIN2-NATURE'!AG52)=0,ISNUMBER('FIN2-NATURE'!AG53)),"",IF(OR('FIN2-NATURE'!AH51="O",'FIN2-NATURE'!AH52="O"),"O",IF(AND('FIN2-NATURE'!AH51='FIN2-NATURE'!AH52,OR('FIN2-NATURE'!AH51="K",'FIN2-NATURE'!AH51="W",'FIN2-NATURE'!AH51="M")), UPPER('FIN2-NATURE'!AH51),"")))</f>
        <v/>
      </c>
      <c r="J2383" s="281" t="s">
        <v>711</v>
      </c>
      <c r="K2383" s="280" t="str">
        <f>IF(AND(ISBLANK('FIN2-NATURE'!AG53),$L$2383&lt;&gt;"M"),"",'FIN2-NATURE'!AG53)</f>
        <v/>
      </c>
      <c r="L2383" s="280" t="str">
        <f>IF(ISBLANK('FIN2-NATURE'!AH53),"",'FIN2-NATURE'!AH53)</f>
        <v/>
      </c>
      <c r="M2383" s="257" t="str">
        <f t="shared" si="38"/>
        <v>OK</v>
      </c>
      <c r="N2383" s="15"/>
    </row>
    <row r="2384" spans="1:14" ht="33.75" x14ac:dyDescent="0.25">
      <c r="A2384" s="257" t="s">
        <v>834</v>
      </c>
      <c r="B2384" s="257" t="s">
        <v>5173</v>
      </c>
      <c r="C2384" s="257" t="s">
        <v>689</v>
      </c>
      <c r="D2384" s="277" t="s">
        <v>1751</v>
      </c>
      <c r="E2384" s="278" t="s">
        <v>711</v>
      </c>
      <c r="F2384" s="279" t="s">
        <v>689</v>
      </c>
      <c r="G2384" s="277" t="s">
        <v>1752</v>
      </c>
      <c r="H2384" s="280" t="str">
        <f>IF(OR(AND('FIN2-NATURE'!AA54="",'FIN2-NATURE'!AB54=""),AND('FIN2-NATURE'!AD54="",'FIN2-NATURE'!AE54=""),AND('FIN2-NATURE'!AB54="K",'FIN2-NATURE'!AE54="K"),OR('FIN2-NATURE'!AB54="O",'FIN2-NATURE'!AE54="O")),"",SUM('FIN2-NATURE'!AA54,'FIN2-NATURE'!AD54))</f>
        <v/>
      </c>
      <c r="I2384" s="280" t="str">
        <f xml:space="preserve"> IF(AND(OR(AND('FIN2-NATURE'!AB54="O",'FIN2-NATURE'!AE54="O"),AND('FIN2-NATURE'!AB54="K",'FIN2-NATURE'!AE54="K")),SUM('FIN2-NATURE'!AA54,'FIN2-NATURE'!AD54)=0,ISNUMBER('FIN2-NATURE'!AG54)),"",IF(OR('FIN2-NATURE'!AB54="O",'FIN2-NATURE'!AE54="O"),"O",IF(AND('FIN2-NATURE'!AB54='FIN2-NATURE'!AE54,OR('FIN2-NATURE'!AB54="K",'FIN2-NATURE'!AB54="W",'FIN2-NATURE'!AB54="M")),UPPER( 'FIN2-NATURE'!AB54),"")))</f>
        <v/>
      </c>
      <c r="J2384" s="281" t="s">
        <v>711</v>
      </c>
      <c r="K2384" s="280" t="str">
        <f>IF(AND(ISBLANK('FIN2-NATURE'!AG54),$L$2384&lt;&gt;"M"),"",'FIN2-NATURE'!AG54)</f>
        <v/>
      </c>
      <c r="L2384" s="280" t="str">
        <f>IF(ISBLANK('FIN2-NATURE'!AH54),"",'FIN2-NATURE'!AH54)</f>
        <v/>
      </c>
      <c r="M2384" s="257" t="str">
        <f t="shared" si="38"/>
        <v>OK</v>
      </c>
      <c r="N2384" s="15"/>
    </row>
    <row r="2385" spans="1:14" ht="33.75" x14ac:dyDescent="0.25">
      <c r="A2385" s="257" t="s">
        <v>834</v>
      </c>
      <c r="B2385" s="257" t="s">
        <v>5174</v>
      </c>
      <c r="C2385" s="257" t="s">
        <v>689</v>
      </c>
      <c r="D2385" s="277" t="s">
        <v>5175</v>
      </c>
      <c r="E2385" s="278" t="s">
        <v>711</v>
      </c>
      <c r="F2385" s="279" t="s">
        <v>689</v>
      </c>
      <c r="G2385" s="277" t="s">
        <v>1755</v>
      </c>
      <c r="H2385" s="280" t="str">
        <f>IF(OR(AND('FIN2-NATURE'!AA55="",'FIN2-NATURE'!AB55=""),AND('FIN2-NATURE'!AD55="",'FIN2-NATURE'!AE55=""),AND('FIN2-NATURE'!AB55="K",'FIN2-NATURE'!AE55="K"),OR('FIN2-NATURE'!AB55="O",'FIN2-NATURE'!AE55="O")),"",SUM('FIN2-NATURE'!AA55,'FIN2-NATURE'!AD55))</f>
        <v/>
      </c>
      <c r="I2385" s="280" t="str">
        <f xml:space="preserve"> IF(AND(OR(AND('FIN2-NATURE'!AB55="O",'FIN2-NATURE'!AE55="O"),AND('FIN2-NATURE'!AB55="K",'FIN2-NATURE'!AE55="K")),SUM('FIN2-NATURE'!AA55,'FIN2-NATURE'!AD55)=0,ISNUMBER('FIN2-NATURE'!AG55)),"",IF(OR('FIN2-NATURE'!AB55="O",'FIN2-NATURE'!AE55="O"),"O",IF(AND('FIN2-NATURE'!AB55='FIN2-NATURE'!AE55,OR('FIN2-NATURE'!AB55="K",'FIN2-NATURE'!AB55="W",'FIN2-NATURE'!AB55="M")),UPPER( 'FIN2-NATURE'!AB55),"")))</f>
        <v/>
      </c>
      <c r="J2385" s="281" t="s">
        <v>711</v>
      </c>
      <c r="K2385" s="280" t="str">
        <f>IF(AND(ISBLANK('FIN2-NATURE'!AG55),$L$2385&lt;&gt;"M"),"",'FIN2-NATURE'!AG55)</f>
        <v/>
      </c>
      <c r="L2385" s="280" t="str">
        <f>IF(ISBLANK('FIN2-NATURE'!AH55),"",'FIN2-NATURE'!AH55)</f>
        <v/>
      </c>
      <c r="M2385" s="257" t="str">
        <f t="shared" si="38"/>
        <v>OK</v>
      </c>
      <c r="N2385" s="15"/>
    </row>
    <row r="2386" spans="1:14" ht="33.75" x14ac:dyDescent="0.25">
      <c r="A2386" s="257" t="s">
        <v>834</v>
      </c>
      <c r="B2386" s="257" t="s">
        <v>5176</v>
      </c>
      <c r="C2386" s="257" t="s">
        <v>689</v>
      </c>
      <c r="D2386" s="277" t="s">
        <v>1757</v>
      </c>
      <c r="E2386" s="278" t="s">
        <v>711</v>
      </c>
      <c r="F2386" s="279" t="s">
        <v>689</v>
      </c>
      <c r="G2386" s="277" t="s">
        <v>1758</v>
      </c>
      <c r="H2386" s="280" t="str">
        <f>IF(OR(AND('FIN2-NATURE'!AA56="",'FIN2-NATURE'!AB56=""),AND('FIN2-NATURE'!AD56="",'FIN2-NATURE'!AE56=""),AND('FIN2-NATURE'!AB56="K",'FIN2-NATURE'!AE56="K"),OR('FIN2-NATURE'!AB56="O",'FIN2-NATURE'!AE56="O")),"",SUM('FIN2-NATURE'!AA56,'FIN2-NATURE'!AD56))</f>
        <v/>
      </c>
      <c r="I2386" s="280" t="str">
        <f xml:space="preserve"> IF(AND(OR(AND('FIN2-NATURE'!AB56="O",'FIN2-NATURE'!AE56="O"),AND('FIN2-NATURE'!AB56="K",'FIN2-NATURE'!AE56="K")),SUM('FIN2-NATURE'!AA56,'FIN2-NATURE'!AD56)=0,ISNUMBER('FIN2-NATURE'!AG56)),"",IF(OR('FIN2-NATURE'!AB56="O",'FIN2-NATURE'!AE56="O"),"O",IF(AND('FIN2-NATURE'!AB56='FIN2-NATURE'!AE56,OR('FIN2-NATURE'!AB56="K",'FIN2-NATURE'!AB56="W",'FIN2-NATURE'!AB56="M")),UPPER( 'FIN2-NATURE'!AB56),"")))</f>
        <v/>
      </c>
      <c r="J2386" s="281" t="s">
        <v>711</v>
      </c>
      <c r="K2386" s="280" t="str">
        <f>IF(AND(ISBLANK('FIN2-NATURE'!AG56),$L$2386&lt;&gt;"M"),"",'FIN2-NATURE'!AG56)</f>
        <v/>
      </c>
      <c r="L2386" s="280" t="str">
        <f>IF(ISBLANK('FIN2-NATURE'!AH56),"",'FIN2-NATURE'!AH56)</f>
        <v/>
      </c>
      <c r="M2386" s="257" t="str">
        <f t="shared" si="38"/>
        <v>OK</v>
      </c>
      <c r="N2386" s="15"/>
    </row>
    <row r="2387" spans="1:14" ht="33.75" x14ac:dyDescent="0.25">
      <c r="A2387" s="257" t="s">
        <v>834</v>
      </c>
      <c r="B2387" s="257" t="s">
        <v>5177</v>
      </c>
      <c r="C2387" s="257" t="s">
        <v>689</v>
      </c>
      <c r="D2387" s="277" t="s">
        <v>5178</v>
      </c>
      <c r="E2387" s="278" t="s">
        <v>711</v>
      </c>
      <c r="F2387" s="279" t="s">
        <v>689</v>
      </c>
      <c r="G2387" s="277" t="s">
        <v>1761</v>
      </c>
      <c r="H2387" s="280" t="str">
        <f>IF(OR(AND('FIN2-NATURE'!AA57="",'FIN2-NATURE'!AB57=""),AND('FIN2-NATURE'!AD57="",'FIN2-NATURE'!AE57=""),AND('FIN2-NATURE'!AB57="K",'FIN2-NATURE'!AE57="K"),OR('FIN2-NATURE'!AB57="O",'FIN2-NATURE'!AE57="O")),"",SUM('FIN2-NATURE'!AA57,'FIN2-NATURE'!AD57))</f>
        <v/>
      </c>
      <c r="I2387" s="280" t="str">
        <f xml:space="preserve"> IF(AND(OR(AND('FIN2-NATURE'!AB57="O",'FIN2-NATURE'!AE57="O"),AND('FIN2-NATURE'!AB57="K",'FIN2-NATURE'!AE57="K")),SUM('FIN2-NATURE'!AA57,'FIN2-NATURE'!AD57)=0,ISNUMBER('FIN2-NATURE'!AG57)),"",IF(OR('FIN2-NATURE'!AB57="O",'FIN2-NATURE'!AE57="O"),"O",IF(AND('FIN2-NATURE'!AB57='FIN2-NATURE'!AE57,OR('FIN2-NATURE'!AB57="K",'FIN2-NATURE'!AB57="W",'FIN2-NATURE'!AB57="M")),UPPER( 'FIN2-NATURE'!AB57),"")))</f>
        <v/>
      </c>
      <c r="J2387" s="281" t="s">
        <v>711</v>
      </c>
      <c r="K2387" s="280" t="str">
        <f>IF(AND(ISBLANK('FIN2-NATURE'!AG57),$L$2387&lt;&gt;"M"),"",'FIN2-NATURE'!AG57)</f>
        <v/>
      </c>
      <c r="L2387" s="280" t="str">
        <f>IF(ISBLANK('FIN2-NATURE'!AH57),"",'FIN2-NATURE'!AH57)</f>
        <v/>
      </c>
      <c r="M2387" s="257" t="str">
        <f t="shared" si="38"/>
        <v>OK</v>
      </c>
      <c r="N2387" s="15"/>
    </row>
    <row r="2388" spans="1:14" ht="33.75" x14ac:dyDescent="0.25">
      <c r="A2388" s="257" t="s">
        <v>834</v>
      </c>
      <c r="B2388" s="257" t="s">
        <v>5179</v>
      </c>
      <c r="C2388" s="257" t="s">
        <v>689</v>
      </c>
      <c r="D2388" s="277" t="s">
        <v>5180</v>
      </c>
      <c r="E2388" s="278" t="s">
        <v>711</v>
      </c>
      <c r="F2388" s="279" t="s">
        <v>689</v>
      </c>
      <c r="G2388" s="277" t="s">
        <v>1764</v>
      </c>
      <c r="H2388" s="280" t="str">
        <f>IF(OR(AND('FIN2-NATURE'!AA58="",'FIN2-NATURE'!AB58=""),AND('FIN2-NATURE'!AD58="",'FIN2-NATURE'!AE58=""),AND('FIN2-NATURE'!AB58="K",'FIN2-NATURE'!AE58="K"),OR('FIN2-NATURE'!AB58="O",'FIN2-NATURE'!AE58="O")),"",SUM('FIN2-NATURE'!AA58,'FIN2-NATURE'!AD58))</f>
        <v/>
      </c>
      <c r="I2388" s="280" t="str">
        <f xml:space="preserve"> IF(AND(OR(AND('FIN2-NATURE'!AB58="O",'FIN2-NATURE'!AE58="O"),AND('FIN2-NATURE'!AB58="K",'FIN2-NATURE'!AE58="K")),SUM('FIN2-NATURE'!AA58,'FIN2-NATURE'!AD58)=0,ISNUMBER('FIN2-NATURE'!AG58)),"",IF(OR('FIN2-NATURE'!AB58="O",'FIN2-NATURE'!AE58="O"),"O",IF(AND('FIN2-NATURE'!AB58='FIN2-NATURE'!AE58,OR('FIN2-NATURE'!AB58="K",'FIN2-NATURE'!AB58="W",'FIN2-NATURE'!AB58="M")),UPPER( 'FIN2-NATURE'!AB58),"")))</f>
        <v/>
      </c>
      <c r="J2388" s="281" t="s">
        <v>711</v>
      </c>
      <c r="K2388" s="280" t="str">
        <f>IF(AND(ISBLANK('FIN2-NATURE'!AG58),$L$2388&lt;&gt;"M"),"",'FIN2-NATURE'!AG58)</f>
        <v/>
      </c>
      <c r="L2388" s="280" t="str">
        <f>IF(ISBLANK('FIN2-NATURE'!AH58),"",'FIN2-NATURE'!AH58)</f>
        <v/>
      </c>
      <c r="M2388" s="257" t="str">
        <f t="shared" si="38"/>
        <v>OK</v>
      </c>
      <c r="N2388" s="15"/>
    </row>
    <row r="2389" spans="1:14" ht="33.75" x14ac:dyDescent="0.25">
      <c r="A2389" s="257" t="s">
        <v>834</v>
      </c>
      <c r="B2389" s="257" t="s">
        <v>5181</v>
      </c>
      <c r="C2389" s="257" t="s">
        <v>689</v>
      </c>
      <c r="D2389" s="277" t="s">
        <v>5182</v>
      </c>
      <c r="E2389" s="278" t="s">
        <v>711</v>
      </c>
      <c r="F2389" s="279" t="s">
        <v>689</v>
      </c>
      <c r="G2389" s="277" t="s">
        <v>1767</v>
      </c>
      <c r="H2389" s="280" t="str">
        <f>IF(OR(AND('FIN2-NATURE'!AG57="",'FIN2-NATURE'!AH57=""),AND('FIN2-NATURE'!AG58="",'FIN2-NATURE'!AH58=""),AND('FIN2-NATURE'!AH57="K",'FIN2-NATURE'!AH58="K"),OR('FIN2-NATURE'!AH57="O",'FIN2-NATURE'!AH58="O")),"",SUM('FIN2-NATURE'!AG57,'FIN2-NATURE'!AG58))</f>
        <v/>
      </c>
      <c r="I2389" s="280" t="str">
        <f>IF(AND(OR(AND('FIN2-NATURE'!AH57="O",'FIN2-NATURE'!AH58="O"),AND('FIN2-NATURE'!AH57="K",'FIN2-NATURE'!AH58="K")),SUM('FIN2-NATURE'!AG57,'FIN2-NATURE'!AG58)=0,ISNUMBER('FIN2-NATURE'!AG59)),"",IF(OR('FIN2-NATURE'!AH57="O",'FIN2-NATURE'!AH58="O"),"O",IF(AND('FIN2-NATURE'!AH57='FIN2-NATURE'!AH58,OR('FIN2-NATURE'!AH57="K",'FIN2-NATURE'!AH57="W",'FIN2-NATURE'!AH57="M")), UPPER('FIN2-NATURE'!AH57),"")))</f>
        <v/>
      </c>
      <c r="J2389" s="281" t="s">
        <v>711</v>
      </c>
      <c r="K2389" s="280" t="str">
        <f>IF(AND(ISBLANK('FIN2-NATURE'!AG59),$L$2389&lt;&gt;"M"),"",'FIN2-NATURE'!AG59)</f>
        <v/>
      </c>
      <c r="L2389" s="280" t="str">
        <f>IF(ISBLANK('FIN2-NATURE'!AH59),"",'FIN2-NATURE'!AH59)</f>
        <v/>
      </c>
      <c r="M2389" s="257" t="str">
        <f t="shared" si="38"/>
        <v>OK</v>
      </c>
      <c r="N2389" s="15"/>
    </row>
    <row r="2390" spans="1:14" ht="33.75" x14ac:dyDescent="0.25">
      <c r="A2390" s="257" t="s">
        <v>834</v>
      </c>
      <c r="B2390" s="257" t="s">
        <v>5183</v>
      </c>
      <c r="C2390" s="257" t="s">
        <v>689</v>
      </c>
      <c r="D2390" s="277" t="s">
        <v>1769</v>
      </c>
      <c r="E2390" s="278" t="s">
        <v>711</v>
      </c>
      <c r="F2390" s="279" t="s">
        <v>689</v>
      </c>
      <c r="G2390" s="277" t="s">
        <v>1770</v>
      </c>
      <c r="H2390" s="280" t="str">
        <f>IF(OR(AND('FIN2-NATURE'!AA60="",'FIN2-NATURE'!AB60=""),AND('FIN2-NATURE'!AD60="",'FIN2-NATURE'!AE60=""),AND('FIN2-NATURE'!AB60="K",'FIN2-NATURE'!AE60="K"),OR('FIN2-NATURE'!AB60="O",'FIN2-NATURE'!AE60="O")),"",SUM('FIN2-NATURE'!AA60,'FIN2-NATURE'!AD60))</f>
        <v/>
      </c>
      <c r="I2390" s="280" t="str">
        <f xml:space="preserve"> IF(AND(OR(AND('FIN2-NATURE'!AB60="O",'FIN2-NATURE'!AE60="O"),AND('FIN2-NATURE'!AB60="K",'FIN2-NATURE'!AE60="K")),SUM('FIN2-NATURE'!AA60,'FIN2-NATURE'!AD60)=0,ISNUMBER('FIN2-NATURE'!AG60)),"",IF(OR('FIN2-NATURE'!AB60="O",'FIN2-NATURE'!AE60="O"),"O",IF(AND('FIN2-NATURE'!AB60='FIN2-NATURE'!AE60,OR('FIN2-NATURE'!AB60="K",'FIN2-NATURE'!AB60="W",'FIN2-NATURE'!AB60="M")),UPPER( 'FIN2-NATURE'!AB60),"")))</f>
        <v/>
      </c>
      <c r="J2390" s="281" t="s">
        <v>711</v>
      </c>
      <c r="K2390" s="280" t="str">
        <f>IF(AND(ISBLANK('FIN2-NATURE'!AG60),$L$2390&lt;&gt;"M"),"",'FIN2-NATURE'!AG60)</f>
        <v/>
      </c>
      <c r="L2390" s="280" t="str">
        <f>IF(ISBLANK('FIN2-NATURE'!AH60),"",'FIN2-NATURE'!AH60)</f>
        <v/>
      </c>
      <c r="M2390" s="257" t="str">
        <f t="shared" si="38"/>
        <v>OK</v>
      </c>
      <c r="N2390" s="15"/>
    </row>
    <row r="2391" spans="1:14" ht="33.75" x14ac:dyDescent="0.25">
      <c r="A2391" s="257" t="s">
        <v>834</v>
      </c>
      <c r="B2391" s="257" t="s">
        <v>5184</v>
      </c>
      <c r="C2391" s="257" t="s">
        <v>689</v>
      </c>
      <c r="D2391" s="277" t="s">
        <v>5185</v>
      </c>
      <c r="E2391" s="278" t="s">
        <v>711</v>
      </c>
      <c r="F2391" s="279" t="s">
        <v>689</v>
      </c>
      <c r="G2391" s="277" t="s">
        <v>1773</v>
      </c>
      <c r="H2391" s="280" t="str">
        <f>IF(OR(AND('FIN2-NATURE'!AG59="",'FIN2-NATURE'!AH59=""),AND('FIN2-NATURE'!AG60="",'FIN2-NATURE'!AH60=""),AND('FIN2-NATURE'!AH59="K",'FIN2-NATURE'!AH60="K"),OR('FIN2-NATURE'!AH59="O",'FIN2-NATURE'!AH60="O")),"",SUM('FIN2-NATURE'!AG59,'FIN2-NATURE'!AG60))</f>
        <v/>
      </c>
      <c r="I2391" s="280" t="str">
        <f>IF(AND(OR(AND('FIN2-NATURE'!AH59="O",'FIN2-NATURE'!AH60="O"),AND('FIN2-NATURE'!AH59="K",'FIN2-NATURE'!AH60="K")),SUM('FIN2-NATURE'!AG59,'FIN2-NATURE'!AG60)=0,ISNUMBER('FIN2-NATURE'!AG61)),"",IF(OR('FIN2-NATURE'!AH59="O",'FIN2-NATURE'!AH60="O"),"O",IF(AND('FIN2-NATURE'!AH59='FIN2-NATURE'!AH60,OR('FIN2-NATURE'!AH59="K",'FIN2-NATURE'!AH59="W",'FIN2-NATURE'!AH59="M")), UPPER('FIN2-NATURE'!AH59),"")))</f>
        <v/>
      </c>
      <c r="J2391" s="281" t="s">
        <v>711</v>
      </c>
      <c r="K2391" s="280" t="str">
        <f>IF(AND(ISBLANK('FIN2-NATURE'!AG61),$L$2391&lt;&gt;"M"),"",'FIN2-NATURE'!AG61)</f>
        <v/>
      </c>
      <c r="L2391" s="280" t="str">
        <f>IF(ISBLANK('FIN2-NATURE'!AH61),"",'FIN2-NATURE'!AH61)</f>
        <v/>
      </c>
      <c r="M2391" s="257" t="str">
        <f t="shared" si="38"/>
        <v>OK</v>
      </c>
      <c r="N2391" s="15"/>
    </row>
    <row r="2392" spans="1:14" ht="33.75" x14ac:dyDescent="0.25">
      <c r="A2392" s="257" t="s">
        <v>834</v>
      </c>
      <c r="B2392" s="257" t="s">
        <v>5186</v>
      </c>
      <c r="C2392" s="257" t="s">
        <v>689</v>
      </c>
      <c r="D2392" s="277" t="s">
        <v>5187</v>
      </c>
      <c r="E2392" s="278" t="s">
        <v>711</v>
      </c>
      <c r="F2392" s="279" t="s">
        <v>689</v>
      </c>
      <c r="G2392" s="277" t="s">
        <v>1776</v>
      </c>
      <c r="H2392" s="280" t="str">
        <f>IF(OR(AND('FIN2-NATURE'!AA62="",'FIN2-NATURE'!AB62=""),AND('FIN2-NATURE'!AD62="",'FIN2-NATURE'!AE62=""),AND('FIN2-NATURE'!AB62="K",'FIN2-NATURE'!AE62="K"),OR('FIN2-NATURE'!AB62="O",'FIN2-NATURE'!AE62="O")),"",SUM('FIN2-NATURE'!AA62,'FIN2-NATURE'!AD62))</f>
        <v/>
      </c>
      <c r="I2392" s="280" t="str">
        <f xml:space="preserve"> IF(AND(OR(AND('FIN2-NATURE'!AB62="O",'FIN2-NATURE'!AE62="O"),AND('FIN2-NATURE'!AB62="K",'FIN2-NATURE'!AE62="K")),SUM('FIN2-NATURE'!AA62,'FIN2-NATURE'!AD62)=0,ISNUMBER('FIN2-NATURE'!AG62)),"",IF(OR('FIN2-NATURE'!AB62="O",'FIN2-NATURE'!AE62="O"),"O",IF(AND('FIN2-NATURE'!AB62='FIN2-NATURE'!AE62,OR('FIN2-NATURE'!AB62="K",'FIN2-NATURE'!AB62="W",'FIN2-NATURE'!AB62="M")),UPPER( 'FIN2-NATURE'!AB62),"")))</f>
        <v/>
      </c>
      <c r="J2392" s="281" t="s">
        <v>711</v>
      </c>
      <c r="K2392" s="280" t="str">
        <f>IF(AND(ISBLANK('FIN2-NATURE'!AG62),$L$2392&lt;&gt;"M"),"",'FIN2-NATURE'!AG62)</f>
        <v/>
      </c>
      <c r="L2392" s="280" t="str">
        <f>IF(ISBLANK('FIN2-NATURE'!AH62),"",'FIN2-NATURE'!AH62)</f>
        <v/>
      </c>
      <c r="M2392" s="257" t="str">
        <f t="shared" si="38"/>
        <v>OK</v>
      </c>
      <c r="N2392" s="15"/>
    </row>
    <row r="2393" spans="1:14" ht="33.75" x14ac:dyDescent="0.25">
      <c r="A2393" s="257" t="s">
        <v>834</v>
      </c>
      <c r="B2393" s="257" t="s">
        <v>5188</v>
      </c>
      <c r="C2393" s="257" t="s">
        <v>689</v>
      </c>
      <c r="D2393" s="277" t="s">
        <v>5189</v>
      </c>
      <c r="E2393" s="278" t="s">
        <v>711</v>
      </c>
      <c r="F2393" s="279" t="s">
        <v>689</v>
      </c>
      <c r="G2393" s="277" t="s">
        <v>1779</v>
      </c>
      <c r="H2393" s="280" t="str">
        <f>IF(OR(AND('FIN2-NATURE'!AG61="",'FIN2-NATURE'!AH61=""),AND('FIN2-NATURE'!AG62="",'FIN2-NATURE'!AH62=""),AND('FIN2-NATURE'!AH61="K",'FIN2-NATURE'!AH62="K"),OR('FIN2-NATURE'!AH61="O",'FIN2-NATURE'!AH62="O")),"",SUM('FIN2-NATURE'!AG61,'FIN2-NATURE'!AG62))</f>
        <v/>
      </c>
      <c r="I2393" s="280" t="str">
        <f>IF(AND(OR(AND('FIN2-NATURE'!AH61="O",'FIN2-NATURE'!AH62="O"),AND('FIN2-NATURE'!AH61="K",'FIN2-NATURE'!AH62="K")),SUM('FIN2-NATURE'!AG61,'FIN2-NATURE'!AG62)=0,ISNUMBER('FIN2-NATURE'!AG63)),"",IF(OR('FIN2-NATURE'!AH61="O",'FIN2-NATURE'!AH62="O"),"O",IF(AND('FIN2-NATURE'!AH61='FIN2-NATURE'!AH62,OR('FIN2-NATURE'!AH61="K",'FIN2-NATURE'!AH61="W",'FIN2-NATURE'!AH61="M")), UPPER('FIN2-NATURE'!AH61),"")))</f>
        <v/>
      </c>
      <c r="J2393" s="281" t="s">
        <v>711</v>
      </c>
      <c r="K2393" s="280" t="str">
        <f>IF(AND(ISBLANK('FIN2-NATURE'!AG63),$L$2393&lt;&gt;"M"),"",'FIN2-NATURE'!AG63)</f>
        <v/>
      </c>
      <c r="L2393" s="280" t="str">
        <f>IF(ISBLANK('FIN2-NATURE'!AH63),"",'FIN2-NATURE'!AH63)</f>
        <v/>
      </c>
      <c r="M2393" s="257" t="str">
        <f t="shared" si="38"/>
        <v>OK</v>
      </c>
      <c r="N2393" s="15"/>
    </row>
    <row r="2394" spans="1:14" ht="33.75" x14ac:dyDescent="0.25">
      <c r="A2394" s="257" t="s">
        <v>834</v>
      </c>
      <c r="B2394" s="257" t="s">
        <v>5190</v>
      </c>
      <c r="C2394" s="257" t="s">
        <v>689</v>
      </c>
      <c r="D2394" s="277" t="s">
        <v>1781</v>
      </c>
      <c r="E2394" s="278" t="s">
        <v>711</v>
      </c>
      <c r="F2394" s="279" t="s">
        <v>689</v>
      </c>
      <c r="G2394" s="277" t="s">
        <v>1782</v>
      </c>
      <c r="H2394" s="280" t="str">
        <f>IF(OR(AND('FIN2-NATURE'!AA64="",'FIN2-NATURE'!AB64=""),AND('FIN2-NATURE'!AD64="",'FIN2-NATURE'!AE64=""),AND('FIN2-NATURE'!AB64="K",'FIN2-NATURE'!AE64="K"),OR('FIN2-NATURE'!AB64="O",'FIN2-NATURE'!AE64="O")),"",SUM('FIN2-NATURE'!AA64,'FIN2-NATURE'!AD64))</f>
        <v/>
      </c>
      <c r="I2394" s="280" t="str">
        <f xml:space="preserve"> IF(AND(OR(AND('FIN2-NATURE'!AB64="O",'FIN2-NATURE'!AE64="O"),AND('FIN2-NATURE'!AB64="K",'FIN2-NATURE'!AE64="K")),SUM('FIN2-NATURE'!AA64,'FIN2-NATURE'!AD64)=0,ISNUMBER('FIN2-NATURE'!AG64)),"",IF(OR('FIN2-NATURE'!AB64="O",'FIN2-NATURE'!AE64="O"),"O",IF(AND('FIN2-NATURE'!AB64='FIN2-NATURE'!AE64,OR('FIN2-NATURE'!AB64="K",'FIN2-NATURE'!AB64="W",'FIN2-NATURE'!AB64="M")),UPPER( 'FIN2-NATURE'!AB64),"")))</f>
        <v/>
      </c>
      <c r="J2394" s="281" t="s">
        <v>711</v>
      </c>
      <c r="K2394" s="280" t="str">
        <f>IF(AND(ISBLANK('FIN2-NATURE'!AG64),$L$2394&lt;&gt;"M"),"",'FIN2-NATURE'!AG64)</f>
        <v/>
      </c>
      <c r="L2394" s="280" t="str">
        <f>IF(ISBLANK('FIN2-NATURE'!AH64),"",'FIN2-NATURE'!AH64)</f>
        <v/>
      </c>
      <c r="M2394" s="257" t="str">
        <f t="shared" si="38"/>
        <v>OK</v>
      </c>
      <c r="N2394" s="15"/>
    </row>
    <row r="2395" spans="1:14" ht="33.75" x14ac:dyDescent="0.25">
      <c r="A2395" s="257" t="s">
        <v>834</v>
      </c>
      <c r="B2395" s="257" t="s">
        <v>5191</v>
      </c>
      <c r="C2395" s="257" t="s">
        <v>689</v>
      </c>
      <c r="D2395" s="277" t="s">
        <v>1784</v>
      </c>
      <c r="E2395" s="278" t="s">
        <v>711</v>
      </c>
      <c r="F2395" s="279" t="s">
        <v>689</v>
      </c>
      <c r="G2395" s="277" t="s">
        <v>1785</v>
      </c>
      <c r="H2395" s="280" t="str">
        <f>IF(OR(AND('FIN2-NATURE'!AA65="",'FIN2-NATURE'!AB65=""),AND('FIN2-NATURE'!AD65="",'FIN2-NATURE'!AE65=""),AND('FIN2-NATURE'!AB65="K",'FIN2-NATURE'!AE65="K"),OR('FIN2-NATURE'!AB65="O",'FIN2-NATURE'!AE65="O")),"",SUM('FIN2-NATURE'!AA65,'FIN2-NATURE'!AD65))</f>
        <v/>
      </c>
      <c r="I2395" s="280" t="str">
        <f xml:space="preserve"> IF(AND(OR(AND('FIN2-NATURE'!AB65="O",'FIN2-NATURE'!AE65="O"),AND('FIN2-NATURE'!AB65="K",'FIN2-NATURE'!AE65="K")),SUM('FIN2-NATURE'!AA65,'FIN2-NATURE'!AD65)=0,ISNUMBER('FIN2-NATURE'!AG65)),"",IF(OR('FIN2-NATURE'!AB65="O",'FIN2-NATURE'!AE65="O"),"O",IF(AND('FIN2-NATURE'!AB65='FIN2-NATURE'!AE65,OR('FIN2-NATURE'!AB65="K",'FIN2-NATURE'!AB65="W",'FIN2-NATURE'!AB65="M")),UPPER( 'FIN2-NATURE'!AB65),"")))</f>
        <v/>
      </c>
      <c r="J2395" s="281" t="s">
        <v>711</v>
      </c>
      <c r="K2395" s="280" t="str">
        <f>IF(AND(ISBLANK('FIN2-NATURE'!AG65),$L$2395&lt;&gt;"M"),"",'FIN2-NATURE'!AG65)</f>
        <v/>
      </c>
      <c r="L2395" s="280" t="str">
        <f>IF(ISBLANK('FIN2-NATURE'!AH65),"",'FIN2-NATURE'!AH65)</f>
        <v/>
      </c>
      <c r="M2395" s="257" t="str">
        <f t="shared" si="38"/>
        <v>OK</v>
      </c>
      <c r="N2395" s="15"/>
    </row>
    <row r="2396" spans="1:14" ht="33.75" x14ac:dyDescent="0.25">
      <c r="A2396" s="257" t="s">
        <v>834</v>
      </c>
      <c r="B2396" s="257" t="s">
        <v>5192</v>
      </c>
      <c r="C2396" s="257" t="s">
        <v>689</v>
      </c>
      <c r="D2396" s="277" t="s">
        <v>1787</v>
      </c>
      <c r="E2396" s="278" t="s">
        <v>711</v>
      </c>
      <c r="F2396" s="279" t="s">
        <v>689</v>
      </c>
      <c r="G2396" s="277" t="s">
        <v>1788</v>
      </c>
      <c r="H2396" s="280" t="str">
        <f>IF(OR(AND('FIN2-NATURE'!AA66="",'FIN2-NATURE'!AB66=""),AND('FIN2-NATURE'!AD66="",'FIN2-NATURE'!AE66=""),AND('FIN2-NATURE'!AB66="K",'FIN2-NATURE'!AE66="K"),OR('FIN2-NATURE'!AB66="O",'FIN2-NATURE'!AE66="O")),"",SUM('FIN2-NATURE'!AA66,'FIN2-NATURE'!AD66))</f>
        <v/>
      </c>
      <c r="I2396" s="280" t="str">
        <f xml:space="preserve"> IF(AND(OR(AND('FIN2-NATURE'!AB66="O",'FIN2-NATURE'!AE66="O"),AND('FIN2-NATURE'!AB66="K",'FIN2-NATURE'!AE66="K")),SUM('FIN2-NATURE'!AA66,'FIN2-NATURE'!AD66)=0,ISNUMBER('FIN2-NATURE'!AG66)),"",IF(OR('FIN2-NATURE'!AB66="O",'FIN2-NATURE'!AE66="O"),"O",IF(AND('FIN2-NATURE'!AB66='FIN2-NATURE'!AE66,OR('FIN2-NATURE'!AB66="K",'FIN2-NATURE'!AB66="W",'FIN2-NATURE'!AB66="M")),UPPER( 'FIN2-NATURE'!AB66),"")))</f>
        <v/>
      </c>
      <c r="J2396" s="281" t="s">
        <v>711</v>
      </c>
      <c r="K2396" s="280" t="str">
        <f>IF(AND(ISBLANK('FIN2-NATURE'!AG66),$L$2396&lt;&gt;"M"),"",'FIN2-NATURE'!AG66)</f>
        <v/>
      </c>
      <c r="L2396" s="280" t="str">
        <f>IF(ISBLANK('FIN2-NATURE'!AH66),"",'FIN2-NATURE'!AH66)</f>
        <v/>
      </c>
      <c r="M2396" s="257" t="str">
        <f t="shared" si="38"/>
        <v>OK</v>
      </c>
      <c r="N2396" s="15"/>
    </row>
    <row r="2397" spans="1:14" ht="33.75" x14ac:dyDescent="0.25">
      <c r="A2397" s="257" t="s">
        <v>834</v>
      </c>
      <c r="B2397" s="257" t="s">
        <v>5193</v>
      </c>
      <c r="C2397" s="257" t="s">
        <v>689</v>
      </c>
      <c r="D2397" s="277" t="s">
        <v>5194</v>
      </c>
      <c r="E2397" s="278" t="s">
        <v>711</v>
      </c>
      <c r="F2397" s="279" t="s">
        <v>689</v>
      </c>
      <c r="G2397" s="277" t="s">
        <v>1791</v>
      </c>
      <c r="H2397" s="280" t="str">
        <f>IF(OR(AND('FIN2-NATURE'!AG44="",'FIN2-NATURE'!AH44=""),AND('FIN2-NATURE'!AG57="",'FIN2-NATURE'!AH57=""),AND('FIN2-NATURE'!AH44="K",'FIN2-NATURE'!AH57="K"),OR('FIN2-NATURE'!AH44="O",'FIN2-NATURE'!AH57="O")),"",SUM('FIN2-NATURE'!AG44,'FIN2-NATURE'!AG57))</f>
        <v/>
      </c>
      <c r="I2397" s="280" t="str">
        <f>IF(AND(OR(AND('FIN2-NATURE'!AH44="O",'FIN2-NATURE'!AH57="O"),AND('FIN2-NATURE'!AH44="K",'FIN2-NATURE'!AH57="K")),SUM('FIN2-NATURE'!AG44,'FIN2-NATURE'!AG57)=0,ISNUMBER('FIN2-NATURE'!AG67)),"",IF(OR('FIN2-NATURE'!AH44="O",'FIN2-NATURE'!AH57="O"),"O",IF(AND('FIN2-NATURE'!AH44='FIN2-NATURE'!AH57,OR('FIN2-NATURE'!AH44="K",'FIN2-NATURE'!AH44="W",'FIN2-NATURE'!AH44="M")), UPPER('FIN2-NATURE'!AH44),"")))</f>
        <v/>
      </c>
      <c r="J2397" s="281" t="s">
        <v>711</v>
      </c>
      <c r="K2397" s="280" t="str">
        <f>IF(AND(ISBLANK('FIN2-NATURE'!AG67),$L$2397&lt;&gt;"M"),"",'FIN2-NATURE'!AG67)</f>
        <v/>
      </c>
      <c r="L2397" s="280" t="str">
        <f>IF(ISBLANK('FIN2-NATURE'!AH67),"",'FIN2-NATURE'!AH67)</f>
        <v/>
      </c>
      <c r="M2397" s="257" t="str">
        <f t="shared" si="38"/>
        <v>OK</v>
      </c>
      <c r="N2397" s="15"/>
    </row>
    <row r="2398" spans="1:14" ht="33.75" x14ac:dyDescent="0.25">
      <c r="A2398" s="257" t="s">
        <v>834</v>
      </c>
      <c r="B2398" s="257" t="s">
        <v>5195</v>
      </c>
      <c r="C2398" s="257" t="s">
        <v>689</v>
      </c>
      <c r="D2398" s="277" t="s">
        <v>5196</v>
      </c>
      <c r="E2398" s="278" t="s">
        <v>711</v>
      </c>
      <c r="F2398" s="279" t="s">
        <v>689</v>
      </c>
      <c r="G2398" s="277" t="s">
        <v>1794</v>
      </c>
      <c r="H2398" s="280" t="str">
        <f>IF(OR(AND('FIN2-NATURE'!AG45="",'FIN2-NATURE'!AH45=""),AND('FIN2-NATURE'!AG58="",'FIN2-NATURE'!AH58=""),AND('FIN2-NATURE'!AH45="K",'FIN2-NATURE'!AH58="K"),OR('FIN2-NATURE'!AH45="O",'FIN2-NATURE'!AH58="O")),"",SUM('FIN2-NATURE'!AG45,'FIN2-NATURE'!AG58))</f>
        <v/>
      </c>
      <c r="I2398" s="280" t="str">
        <f>IF(AND(OR(AND('FIN2-NATURE'!AH45="O",'FIN2-NATURE'!AH58="O"),AND('FIN2-NATURE'!AH45="K",'FIN2-NATURE'!AH58="K")),SUM('FIN2-NATURE'!AG45,'FIN2-NATURE'!AG58)=0,ISNUMBER('FIN2-NATURE'!AG68)),"",IF(OR('FIN2-NATURE'!AH45="O",'FIN2-NATURE'!AH58="O"),"O",IF(AND('FIN2-NATURE'!AH45='FIN2-NATURE'!AH58,OR('FIN2-NATURE'!AH45="K",'FIN2-NATURE'!AH45="W",'FIN2-NATURE'!AH45="M")), UPPER('FIN2-NATURE'!AH45),"")))</f>
        <v/>
      </c>
      <c r="J2398" s="281" t="s">
        <v>711</v>
      </c>
      <c r="K2398" s="280" t="str">
        <f>IF(AND(ISBLANK('FIN2-NATURE'!AG68),$L$2398&lt;&gt;"M"),"",'FIN2-NATURE'!AG68)</f>
        <v/>
      </c>
      <c r="L2398" s="280" t="str">
        <f>IF(ISBLANK('FIN2-NATURE'!AH68),"",'FIN2-NATURE'!AH68)</f>
        <v/>
      </c>
      <c r="M2398" s="257" t="str">
        <f t="shared" si="38"/>
        <v>OK</v>
      </c>
      <c r="N2398" s="15"/>
    </row>
    <row r="2399" spans="1:14" ht="33.75" x14ac:dyDescent="0.25">
      <c r="A2399" s="257" t="s">
        <v>834</v>
      </c>
      <c r="B2399" s="257" t="s">
        <v>5197</v>
      </c>
      <c r="C2399" s="257" t="s">
        <v>689</v>
      </c>
      <c r="D2399" s="277" t="s">
        <v>5198</v>
      </c>
      <c r="E2399" s="278" t="s">
        <v>711</v>
      </c>
      <c r="F2399" s="279" t="s">
        <v>689</v>
      </c>
      <c r="G2399" s="277" t="s">
        <v>1797</v>
      </c>
      <c r="H2399" s="280" t="str">
        <f>IF(OR(AND('FIN2-NATURE'!AG46="",'FIN2-NATURE'!AH46=""),AND('FIN2-NATURE'!AG59="",'FIN2-NATURE'!AH59=""),AND('FIN2-NATURE'!AH46="K",'FIN2-NATURE'!AH59="K"),OR('FIN2-NATURE'!AH46="O",'FIN2-NATURE'!AH59="O")),"",SUM('FIN2-NATURE'!AG46,'FIN2-NATURE'!AG59))</f>
        <v/>
      </c>
      <c r="I2399" s="280" t="str">
        <f>IF(AND(OR(AND('FIN2-NATURE'!AH46="O",'FIN2-NATURE'!AH59="O"),AND('FIN2-NATURE'!AH46="K",'FIN2-NATURE'!AH59="K")),SUM('FIN2-NATURE'!AG46,'FIN2-NATURE'!AG59)=0,ISNUMBER('FIN2-NATURE'!AG69)),"",IF(OR('FIN2-NATURE'!AH46="O",'FIN2-NATURE'!AH59="O"),"O",IF(AND('FIN2-NATURE'!AH46='FIN2-NATURE'!AH59,OR('FIN2-NATURE'!AH46="K",'FIN2-NATURE'!AH46="W",'FIN2-NATURE'!AH46="M")), UPPER('FIN2-NATURE'!AH46),"")))</f>
        <v/>
      </c>
      <c r="J2399" s="281" t="s">
        <v>711</v>
      </c>
      <c r="K2399" s="280" t="str">
        <f>IF(AND(ISBLANK('FIN2-NATURE'!AG69),$L$2399&lt;&gt;"M"),"",'FIN2-NATURE'!AG69)</f>
        <v/>
      </c>
      <c r="L2399" s="280" t="str">
        <f>IF(ISBLANK('FIN2-NATURE'!AH69),"",'FIN2-NATURE'!AH69)</f>
        <v/>
      </c>
      <c r="M2399" s="257" t="str">
        <f t="shared" si="38"/>
        <v>OK</v>
      </c>
      <c r="N2399" s="15"/>
    </row>
    <row r="2400" spans="1:14" ht="33.75" x14ac:dyDescent="0.25">
      <c r="A2400" s="257" t="s">
        <v>834</v>
      </c>
      <c r="B2400" s="257" t="s">
        <v>5199</v>
      </c>
      <c r="C2400" s="257" t="s">
        <v>689</v>
      </c>
      <c r="D2400" s="277" t="s">
        <v>5200</v>
      </c>
      <c r="E2400" s="278" t="s">
        <v>711</v>
      </c>
      <c r="F2400" s="279" t="s">
        <v>689</v>
      </c>
      <c r="G2400" s="277" t="s">
        <v>1800</v>
      </c>
      <c r="H2400" s="280" t="str">
        <f>IF(OR(AND('FIN2-NATURE'!AG50="",'FIN2-NATURE'!AH50=""),AND('FIN2-NATURE'!AG60="",'FIN2-NATURE'!AH60=""),AND('FIN2-NATURE'!AH50="K",'FIN2-NATURE'!AH60="K"),OR('FIN2-NATURE'!AH50="O",'FIN2-NATURE'!AH60="O")),"",SUM('FIN2-NATURE'!AG50,'FIN2-NATURE'!AG60))</f>
        <v/>
      </c>
      <c r="I2400" s="280" t="str">
        <f>IF(AND(OR(AND('FIN2-NATURE'!AH50="O",'FIN2-NATURE'!AH60="O"),AND('FIN2-NATURE'!AH50="K",'FIN2-NATURE'!AH60="K")),SUM('FIN2-NATURE'!AG50,'FIN2-NATURE'!AG60)=0,ISNUMBER('FIN2-NATURE'!AG70)),"",IF(OR('FIN2-NATURE'!AH50="O",'FIN2-NATURE'!AH60="O"),"O",IF(AND('FIN2-NATURE'!AH50='FIN2-NATURE'!AH60,OR('FIN2-NATURE'!AH50="K",'FIN2-NATURE'!AH50="W",'FIN2-NATURE'!AH50="M")), UPPER('FIN2-NATURE'!AH50),"")))</f>
        <v/>
      </c>
      <c r="J2400" s="281" t="s">
        <v>711</v>
      </c>
      <c r="K2400" s="280" t="str">
        <f>IF(AND(ISBLANK('FIN2-NATURE'!AG70),$L$2400&lt;&gt;"M"),"",'FIN2-NATURE'!AG70)</f>
        <v/>
      </c>
      <c r="L2400" s="280" t="str">
        <f>IF(ISBLANK('FIN2-NATURE'!AH70),"",'FIN2-NATURE'!AH70)</f>
        <v/>
      </c>
      <c r="M2400" s="257" t="str">
        <f t="shared" si="38"/>
        <v>OK</v>
      </c>
      <c r="N2400" s="15"/>
    </row>
    <row r="2401" spans="1:14" ht="33.75" x14ac:dyDescent="0.25">
      <c r="A2401" s="257" t="s">
        <v>834</v>
      </c>
      <c r="B2401" s="257" t="s">
        <v>5201</v>
      </c>
      <c r="C2401" s="257" t="s">
        <v>689</v>
      </c>
      <c r="D2401" s="277" t="s">
        <v>5202</v>
      </c>
      <c r="E2401" s="278" t="s">
        <v>711</v>
      </c>
      <c r="F2401" s="279" t="s">
        <v>689</v>
      </c>
      <c r="G2401" s="277" t="s">
        <v>1803</v>
      </c>
      <c r="H2401" s="280" t="str">
        <f>IF(OR(AND('FIN2-NATURE'!AG51="",'FIN2-NATURE'!AH51=""),AND('FIN2-NATURE'!AG61="",'FIN2-NATURE'!AH61=""),AND('FIN2-NATURE'!AH51="K",'FIN2-NATURE'!AH61="K"),OR('FIN2-NATURE'!AH51="O",'FIN2-NATURE'!AH61="O")),"",SUM('FIN2-NATURE'!AG51,'FIN2-NATURE'!AG61))</f>
        <v/>
      </c>
      <c r="I2401" s="280" t="str">
        <f>IF(AND(OR(AND('FIN2-NATURE'!AH51="O",'FIN2-NATURE'!AH61="O"),AND('FIN2-NATURE'!AH51="K",'FIN2-NATURE'!AH61="K")),SUM('FIN2-NATURE'!AG51,'FIN2-NATURE'!AG61)=0,ISNUMBER('FIN2-NATURE'!AG71)),"",IF(OR('FIN2-NATURE'!AH51="O",'FIN2-NATURE'!AH61="O"),"O",IF(AND('FIN2-NATURE'!AH51='FIN2-NATURE'!AH61,OR('FIN2-NATURE'!AH51="K",'FIN2-NATURE'!AH51="W",'FIN2-NATURE'!AH51="M")), UPPER('FIN2-NATURE'!AH51),"")))</f>
        <v/>
      </c>
      <c r="J2401" s="281" t="s">
        <v>711</v>
      </c>
      <c r="K2401" s="280" t="str">
        <f>IF(AND(ISBLANK('FIN2-NATURE'!AG71),$L$2401&lt;&gt;"M"),"",'FIN2-NATURE'!AG71)</f>
        <v/>
      </c>
      <c r="L2401" s="280" t="str">
        <f>IF(ISBLANK('FIN2-NATURE'!AH71),"",'FIN2-NATURE'!AH71)</f>
        <v/>
      </c>
      <c r="M2401" s="257" t="str">
        <f t="shared" si="38"/>
        <v>OK</v>
      </c>
      <c r="N2401" s="15"/>
    </row>
    <row r="2402" spans="1:14" ht="33.75" x14ac:dyDescent="0.25">
      <c r="A2402" s="257" t="s">
        <v>834</v>
      </c>
      <c r="B2402" s="257" t="s">
        <v>5203</v>
      </c>
      <c r="C2402" s="257" t="s">
        <v>689</v>
      </c>
      <c r="D2402" s="277" t="s">
        <v>5204</v>
      </c>
      <c r="E2402" s="278" t="s">
        <v>711</v>
      </c>
      <c r="F2402" s="279" t="s">
        <v>689</v>
      </c>
      <c r="G2402" s="277" t="s">
        <v>1806</v>
      </c>
      <c r="H2402" s="280" t="str">
        <f>IF(OR(AND('FIN2-NATURE'!AG52="",'FIN2-NATURE'!AH52=""),AND('FIN2-NATURE'!AG62="",'FIN2-NATURE'!AH62=""),AND('FIN2-NATURE'!AH52="K",'FIN2-NATURE'!AH62="K"),OR('FIN2-NATURE'!AH52="O",'FIN2-NATURE'!AH62="O")),"",SUM('FIN2-NATURE'!AG52,'FIN2-NATURE'!AG62))</f>
        <v/>
      </c>
      <c r="I2402" s="280" t="str">
        <f>IF(AND(OR(AND('FIN2-NATURE'!AH52="O",'FIN2-NATURE'!AH62="O"),AND('FIN2-NATURE'!AH52="K",'FIN2-NATURE'!AH62="K")),SUM('FIN2-NATURE'!AG52,'FIN2-NATURE'!AG62)=0,ISNUMBER('FIN2-NATURE'!AG72)),"",IF(OR('FIN2-NATURE'!AH52="O",'FIN2-NATURE'!AH62="O"),"O",IF(AND('FIN2-NATURE'!AH52='FIN2-NATURE'!AH62,OR('FIN2-NATURE'!AH52="K",'FIN2-NATURE'!AH52="W",'FIN2-NATURE'!AH52="M")), UPPER('FIN2-NATURE'!AH52),"")))</f>
        <v/>
      </c>
      <c r="J2402" s="281" t="s">
        <v>711</v>
      </c>
      <c r="K2402" s="280" t="str">
        <f>IF(AND(ISBLANK('FIN2-NATURE'!AG72),$L$2402&lt;&gt;"M"),"",'FIN2-NATURE'!AG72)</f>
        <v/>
      </c>
      <c r="L2402" s="280" t="str">
        <f>IF(ISBLANK('FIN2-NATURE'!AH72),"",'FIN2-NATURE'!AH72)</f>
        <v/>
      </c>
      <c r="M2402" s="257" t="str">
        <f t="shared" si="38"/>
        <v>OK</v>
      </c>
      <c r="N2402" s="15"/>
    </row>
    <row r="2403" spans="1:14" ht="33.75" x14ac:dyDescent="0.25">
      <c r="A2403" s="257" t="s">
        <v>834</v>
      </c>
      <c r="B2403" s="257" t="s">
        <v>5205</v>
      </c>
      <c r="C2403" s="257" t="s">
        <v>689</v>
      </c>
      <c r="D2403" s="277" t="s">
        <v>5206</v>
      </c>
      <c r="E2403" s="278" t="s">
        <v>711</v>
      </c>
      <c r="F2403" s="279" t="s">
        <v>689</v>
      </c>
      <c r="G2403" s="277" t="s">
        <v>1809</v>
      </c>
      <c r="H2403" s="280" t="str">
        <f>IF(OR(AND('FIN2-NATURE'!AG53="",'FIN2-NATURE'!AH53=""),AND('FIN2-NATURE'!AG63="",'FIN2-NATURE'!AH63=""),AND('FIN2-NATURE'!AH53="K",'FIN2-NATURE'!AH63="K"),OR('FIN2-NATURE'!AH53="O",'FIN2-NATURE'!AH63="O")),"",SUM('FIN2-NATURE'!AG53,'FIN2-NATURE'!AG63))</f>
        <v/>
      </c>
      <c r="I2403" s="280" t="str">
        <f>IF(AND(OR(AND('FIN2-NATURE'!AH53="O",'FIN2-NATURE'!AH63="O"),AND('FIN2-NATURE'!AH53="K",'FIN2-NATURE'!AH63="K")),SUM('FIN2-NATURE'!AG53,'FIN2-NATURE'!AG63)=0,ISNUMBER('FIN2-NATURE'!AG73)),"",IF(OR('FIN2-NATURE'!AH53="O",'FIN2-NATURE'!AH63="O"),"O",IF(AND('FIN2-NATURE'!AH53='FIN2-NATURE'!AH63,OR('FIN2-NATURE'!AH53="K",'FIN2-NATURE'!AH53="W",'FIN2-NATURE'!AH53="M")), UPPER('FIN2-NATURE'!AH53),"")))</f>
        <v/>
      </c>
      <c r="J2403" s="281" t="s">
        <v>711</v>
      </c>
      <c r="K2403" s="280" t="str">
        <f>IF(AND(ISBLANK('FIN2-NATURE'!AG73),$L$2403&lt;&gt;"M"),"",'FIN2-NATURE'!AG73)</f>
        <v/>
      </c>
      <c r="L2403" s="280" t="str">
        <f>IF(ISBLANK('FIN2-NATURE'!AH73),"",'FIN2-NATURE'!AH73)</f>
        <v/>
      </c>
      <c r="M2403" s="257" t="str">
        <f t="shared" si="38"/>
        <v>OK</v>
      </c>
      <c r="N2403" s="15"/>
    </row>
    <row r="2404" spans="1:14" ht="33.75" x14ac:dyDescent="0.25">
      <c r="A2404" s="257" t="s">
        <v>834</v>
      </c>
      <c r="B2404" s="257" t="s">
        <v>5207</v>
      </c>
      <c r="C2404" s="257" t="s">
        <v>689</v>
      </c>
      <c r="D2404" s="277" t="s">
        <v>5208</v>
      </c>
      <c r="E2404" s="278" t="s">
        <v>711</v>
      </c>
      <c r="F2404" s="279" t="s">
        <v>689</v>
      </c>
      <c r="G2404" s="277" t="s">
        <v>1812</v>
      </c>
      <c r="H2404" s="280" t="str">
        <f>IF(OR(AND('FIN2-NATURE'!AG54="",'FIN2-NATURE'!AH54=""),AND('FIN2-NATURE'!AG64="",'FIN2-NATURE'!AH64=""),AND('FIN2-NATURE'!AH54="K",'FIN2-NATURE'!AH64="K"),OR('FIN2-NATURE'!AH54="O",'FIN2-NATURE'!AH64="O")),"",SUM('FIN2-NATURE'!AG54,'FIN2-NATURE'!AG64))</f>
        <v/>
      </c>
      <c r="I2404" s="280" t="str">
        <f>IF(AND(OR(AND('FIN2-NATURE'!AH54="O",'FIN2-NATURE'!AH64="O"),AND('FIN2-NATURE'!AH54="K",'FIN2-NATURE'!AH64="K")),SUM('FIN2-NATURE'!AG54,'FIN2-NATURE'!AG64)=0,ISNUMBER('FIN2-NATURE'!AG74)),"",IF(OR('FIN2-NATURE'!AH54="O",'FIN2-NATURE'!AH64="O"),"O",IF(AND('FIN2-NATURE'!AH54='FIN2-NATURE'!AH64,OR('FIN2-NATURE'!AH54="K",'FIN2-NATURE'!AH54="W",'FIN2-NATURE'!AH54="M")), UPPER('FIN2-NATURE'!AH54),"")))</f>
        <v/>
      </c>
      <c r="J2404" s="281" t="s">
        <v>711</v>
      </c>
      <c r="K2404" s="280" t="str">
        <f>IF(AND(ISBLANK('FIN2-NATURE'!AG74),$L$2404&lt;&gt;"M"),"",'FIN2-NATURE'!AG74)</f>
        <v/>
      </c>
      <c r="L2404" s="280" t="str">
        <f>IF(ISBLANK('FIN2-NATURE'!AH74),"",'FIN2-NATURE'!AH74)</f>
        <v/>
      </c>
      <c r="M2404" s="257" t="str">
        <f t="shared" si="38"/>
        <v>OK</v>
      </c>
      <c r="N2404" s="15"/>
    </row>
    <row r="2405" spans="1:14" ht="33.75" x14ac:dyDescent="0.25">
      <c r="A2405" s="257" t="s">
        <v>834</v>
      </c>
      <c r="B2405" s="257" t="s">
        <v>5209</v>
      </c>
      <c r="C2405" s="257" t="s">
        <v>689</v>
      </c>
      <c r="D2405" s="277" t="s">
        <v>5210</v>
      </c>
      <c r="E2405" s="278" t="s">
        <v>711</v>
      </c>
      <c r="F2405" s="279" t="s">
        <v>689</v>
      </c>
      <c r="G2405" s="277" t="s">
        <v>1815</v>
      </c>
      <c r="H2405" s="280" t="str">
        <f>IF(OR(AND('FIN2-NATURE'!AG55="",'FIN2-NATURE'!AH55=""),AND('FIN2-NATURE'!AG65="",'FIN2-NATURE'!AH65=""),AND('FIN2-NATURE'!AH55="K",'FIN2-NATURE'!AH65="K"),OR('FIN2-NATURE'!AH55="O",'FIN2-NATURE'!AH65="O")),"",SUM('FIN2-NATURE'!AG55,'FIN2-NATURE'!AG65))</f>
        <v/>
      </c>
      <c r="I2405" s="280" t="str">
        <f>IF(AND(OR(AND('FIN2-NATURE'!AH55="O",'FIN2-NATURE'!AH65="O"),AND('FIN2-NATURE'!AH55="K",'FIN2-NATURE'!AH65="K")),SUM('FIN2-NATURE'!AG55,'FIN2-NATURE'!AG65)=0,ISNUMBER('FIN2-NATURE'!AG75)),"",IF(OR('FIN2-NATURE'!AH55="O",'FIN2-NATURE'!AH65="O"),"O",IF(AND('FIN2-NATURE'!AH55='FIN2-NATURE'!AH65,OR('FIN2-NATURE'!AH55="K",'FIN2-NATURE'!AH55="W",'FIN2-NATURE'!AH55="M")), UPPER('FIN2-NATURE'!AH55),"")))</f>
        <v/>
      </c>
      <c r="J2405" s="281" t="s">
        <v>711</v>
      </c>
      <c r="K2405" s="280" t="str">
        <f>IF(AND(ISBLANK('FIN2-NATURE'!AG75),$L$2405&lt;&gt;"M"),"",'FIN2-NATURE'!AG75)</f>
        <v/>
      </c>
      <c r="L2405" s="280" t="str">
        <f>IF(ISBLANK('FIN2-NATURE'!AH75),"",'FIN2-NATURE'!AH75)</f>
        <v/>
      </c>
      <c r="M2405" s="257" t="str">
        <f t="shared" si="38"/>
        <v>OK</v>
      </c>
      <c r="N2405" s="15"/>
    </row>
    <row r="2406" spans="1:14" ht="33.75" x14ac:dyDescent="0.25">
      <c r="A2406" s="257" t="s">
        <v>834</v>
      </c>
      <c r="B2406" s="257" t="s">
        <v>5211</v>
      </c>
      <c r="C2406" s="257" t="s">
        <v>689</v>
      </c>
      <c r="D2406" s="277" t="s">
        <v>5212</v>
      </c>
      <c r="E2406" s="278" t="s">
        <v>711</v>
      </c>
      <c r="F2406" s="279" t="s">
        <v>689</v>
      </c>
      <c r="G2406" s="277" t="s">
        <v>1818</v>
      </c>
      <c r="H2406" s="280" t="str">
        <f>IF(OR(AND('FIN2-NATURE'!AG56="",'FIN2-NATURE'!AH56=""),AND('FIN2-NATURE'!AG66="",'FIN2-NATURE'!AH66=""),AND('FIN2-NATURE'!AH56="K",'FIN2-NATURE'!AH66="K"),OR('FIN2-NATURE'!AH56="O",'FIN2-NATURE'!AH66="O")),"",SUM('FIN2-NATURE'!AG56,'FIN2-NATURE'!AG66))</f>
        <v/>
      </c>
      <c r="I2406" s="280" t="str">
        <f>IF(AND(OR(AND('FIN2-NATURE'!AH56="O",'FIN2-NATURE'!AH66="O"),AND('FIN2-NATURE'!AH56="K",'FIN2-NATURE'!AH66="K")),SUM('FIN2-NATURE'!AG56,'FIN2-NATURE'!AG66)=0,ISNUMBER('FIN2-NATURE'!AG76)),"",IF(OR('FIN2-NATURE'!AH56="O",'FIN2-NATURE'!AH66="O"),"O",IF(AND('FIN2-NATURE'!AH56='FIN2-NATURE'!AH66,OR('FIN2-NATURE'!AH56="K",'FIN2-NATURE'!AH56="W",'FIN2-NATURE'!AH56="M")), UPPER('FIN2-NATURE'!AH56),"")))</f>
        <v/>
      </c>
      <c r="J2406" s="281" t="s">
        <v>711</v>
      </c>
      <c r="K2406" s="280" t="str">
        <f>IF(AND(ISBLANK('FIN2-NATURE'!AG76),$L$2406&lt;&gt;"M"),"",'FIN2-NATURE'!AG76)</f>
        <v/>
      </c>
      <c r="L2406" s="280" t="str">
        <f>IF(ISBLANK('FIN2-NATURE'!AH76),"",'FIN2-NATURE'!AH76)</f>
        <v/>
      </c>
      <c r="M2406" s="257" t="str">
        <f t="shared" si="38"/>
        <v>OK</v>
      </c>
      <c r="N2406" s="15"/>
    </row>
    <row r="2407" spans="1:14" ht="33.75" x14ac:dyDescent="0.25">
      <c r="A2407" s="257" t="s">
        <v>834</v>
      </c>
      <c r="B2407" s="257" t="s">
        <v>5213</v>
      </c>
      <c r="C2407" s="257" t="s">
        <v>689</v>
      </c>
      <c r="D2407" s="277" t="s">
        <v>5214</v>
      </c>
      <c r="E2407" s="278" t="s">
        <v>711</v>
      </c>
      <c r="F2407" s="279" t="s">
        <v>689</v>
      </c>
      <c r="G2407" s="277" t="s">
        <v>1821</v>
      </c>
      <c r="H2407" s="280" t="str">
        <f>IF(OR(AND('FIN2-NATURE'!AG31="",'FIN2-NATURE'!AH31=""),AND('FIN2-NATURE'!AG67="",'FIN2-NATURE'!AH67=""),AND('FIN2-NATURE'!AH31="K",'FIN2-NATURE'!AH67="K"),OR('FIN2-NATURE'!AH31="O",'FIN2-NATURE'!AH67="O")),"",SUM('FIN2-NATURE'!AG31,'FIN2-NATURE'!AG67))</f>
        <v/>
      </c>
      <c r="I2407" s="280" t="str">
        <f>IF(AND(OR(AND('FIN2-NATURE'!AH31="O",'FIN2-NATURE'!AH67="O"),AND('FIN2-NATURE'!AH31="K",'FIN2-NATURE'!AH67="K")),SUM('FIN2-NATURE'!AG31,'FIN2-NATURE'!AG67)=0,ISNUMBER('FIN2-NATURE'!AG77)),"",IF(OR('FIN2-NATURE'!AH31="O",'FIN2-NATURE'!AH67="O"),"O",IF(AND('FIN2-NATURE'!AH31='FIN2-NATURE'!AH67,OR('FIN2-NATURE'!AH31="K",'FIN2-NATURE'!AH31="W",'FIN2-NATURE'!AH31="M")), UPPER('FIN2-NATURE'!AH31),"")))</f>
        <v/>
      </c>
      <c r="J2407" s="281" t="s">
        <v>711</v>
      </c>
      <c r="K2407" s="280" t="str">
        <f>IF(AND(ISBLANK('FIN2-NATURE'!AG77),$L$2407&lt;&gt;"M"),"",'FIN2-NATURE'!AG77)</f>
        <v/>
      </c>
      <c r="L2407" s="280" t="str">
        <f>IF(ISBLANK('FIN2-NATURE'!AH77),"",'FIN2-NATURE'!AH77)</f>
        <v/>
      </c>
      <c r="M2407" s="257" t="str">
        <f t="shared" si="38"/>
        <v>OK</v>
      </c>
      <c r="N2407" s="15"/>
    </row>
    <row r="2408" spans="1:14" ht="33.75" x14ac:dyDescent="0.25">
      <c r="A2408" s="257" t="s">
        <v>834</v>
      </c>
      <c r="B2408" s="257" t="s">
        <v>5215</v>
      </c>
      <c r="C2408" s="257" t="s">
        <v>689</v>
      </c>
      <c r="D2408" s="277" t="s">
        <v>5216</v>
      </c>
      <c r="E2408" s="278" t="s">
        <v>711</v>
      </c>
      <c r="F2408" s="279" t="s">
        <v>689</v>
      </c>
      <c r="G2408" s="277" t="s">
        <v>1824</v>
      </c>
      <c r="H2408" s="280" t="str">
        <f>IF(OR(AND('FIN2-NATURE'!AG32="",'FIN2-NATURE'!AH32=""),AND('FIN2-NATURE'!AG68="",'FIN2-NATURE'!AH68=""),AND('FIN2-NATURE'!AH32="K",'FIN2-NATURE'!AH68="K"),OR('FIN2-NATURE'!AH32="O",'FIN2-NATURE'!AH68="O")),"",SUM('FIN2-NATURE'!AG32,'FIN2-NATURE'!AG68))</f>
        <v/>
      </c>
      <c r="I2408" s="280" t="str">
        <f>IF(AND(OR(AND('FIN2-NATURE'!AH32="O",'FIN2-NATURE'!AH68="O"),AND('FIN2-NATURE'!AH32="K",'FIN2-NATURE'!AH68="K")),SUM('FIN2-NATURE'!AG32,'FIN2-NATURE'!AG68)=0,ISNUMBER('FIN2-NATURE'!AG78)),"",IF(OR('FIN2-NATURE'!AH32="O",'FIN2-NATURE'!AH68="O"),"O",IF(AND('FIN2-NATURE'!AH32='FIN2-NATURE'!AH68,OR('FIN2-NATURE'!AH32="K",'FIN2-NATURE'!AH32="W",'FIN2-NATURE'!AH32="M")), UPPER('FIN2-NATURE'!AH32),"")))</f>
        <v/>
      </c>
      <c r="J2408" s="281" t="s">
        <v>711</v>
      </c>
      <c r="K2408" s="280" t="str">
        <f>IF(AND(ISBLANK('FIN2-NATURE'!AG78),$L$2408&lt;&gt;"M"),"",'FIN2-NATURE'!AG78)</f>
        <v/>
      </c>
      <c r="L2408" s="280" t="str">
        <f>IF(ISBLANK('FIN2-NATURE'!AH78),"",'FIN2-NATURE'!AH78)</f>
        <v/>
      </c>
      <c r="M2408" s="257" t="str">
        <f t="shared" si="38"/>
        <v>OK</v>
      </c>
      <c r="N2408" s="15"/>
    </row>
    <row r="2409" spans="1:14" ht="33.75" x14ac:dyDescent="0.25">
      <c r="A2409" s="257" t="s">
        <v>834</v>
      </c>
      <c r="B2409" s="257" t="s">
        <v>5217</v>
      </c>
      <c r="C2409" s="257" t="s">
        <v>689</v>
      </c>
      <c r="D2409" s="277" t="s">
        <v>5218</v>
      </c>
      <c r="E2409" s="278" t="s">
        <v>711</v>
      </c>
      <c r="F2409" s="279" t="s">
        <v>689</v>
      </c>
      <c r="G2409" s="277" t="s">
        <v>1827</v>
      </c>
      <c r="H2409" s="280" t="str">
        <f>IF(OR(AND('FIN2-NATURE'!AG33="",'FIN2-NATURE'!AH33=""),AND('FIN2-NATURE'!AG69="",'FIN2-NATURE'!AH69=""),AND('FIN2-NATURE'!AH33="K",'FIN2-NATURE'!AH69="K"),OR('FIN2-NATURE'!AH33="O",'FIN2-NATURE'!AH69="O")),"",SUM('FIN2-NATURE'!AG33,'FIN2-NATURE'!AG69))</f>
        <v/>
      </c>
      <c r="I2409" s="280" t="str">
        <f>IF(AND(OR(AND('FIN2-NATURE'!AH33="O",'FIN2-NATURE'!AH69="O"),AND('FIN2-NATURE'!AH33="K",'FIN2-NATURE'!AH69="K")),SUM('FIN2-NATURE'!AG33,'FIN2-NATURE'!AG69)=0,ISNUMBER('FIN2-NATURE'!AG79)),"",IF(OR('FIN2-NATURE'!AH33="O",'FIN2-NATURE'!AH69="O"),"O",IF(AND('FIN2-NATURE'!AH33='FIN2-NATURE'!AH69,OR('FIN2-NATURE'!AH33="K",'FIN2-NATURE'!AH33="W",'FIN2-NATURE'!AH33="M")), UPPER('FIN2-NATURE'!AH33),"")))</f>
        <v/>
      </c>
      <c r="J2409" s="281" t="s">
        <v>711</v>
      </c>
      <c r="K2409" s="280" t="str">
        <f>IF(AND(ISBLANK('FIN2-NATURE'!AG79),$L$2409&lt;&gt;"M"),"",'FIN2-NATURE'!AG79)</f>
        <v/>
      </c>
      <c r="L2409" s="280" t="str">
        <f>IF(ISBLANK('FIN2-NATURE'!AH79),"",'FIN2-NATURE'!AH79)</f>
        <v/>
      </c>
      <c r="M2409" s="257" t="str">
        <f t="shared" si="38"/>
        <v>OK</v>
      </c>
      <c r="N2409" s="15"/>
    </row>
    <row r="2410" spans="1:14" ht="33.75" x14ac:dyDescent="0.25">
      <c r="A2410" s="257" t="s">
        <v>834</v>
      </c>
      <c r="B2410" s="257" t="s">
        <v>5219</v>
      </c>
      <c r="C2410" s="257" t="s">
        <v>689</v>
      </c>
      <c r="D2410" s="277" t="s">
        <v>5220</v>
      </c>
      <c r="E2410" s="278" t="s">
        <v>711</v>
      </c>
      <c r="F2410" s="279" t="s">
        <v>689</v>
      </c>
      <c r="G2410" s="277" t="s">
        <v>5221</v>
      </c>
      <c r="H2410" s="280" t="str">
        <f>IF(OR(AND('FIN2-NATURE'!AG37="",'FIN2-NATURE'!AH37=""),AND('FIN2-NATURE'!AG70="",'FIN2-NATURE'!AH70=""),AND('FIN2-NATURE'!AH37="K",'FIN2-NATURE'!AH70="K"),OR('FIN2-NATURE'!AH37="O",'FIN2-NATURE'!AH70="O")),"",SUM('FIN2-NATURE'!AG37,'FIN2-NATURE'!AG70))</f>
        <v/>
      </c>
      <c r="I2410" s="280" t="str">
        <f>IF(AND(OR(AND('FIN2-NATURE'!AH37="O",'FIN2-NATURE'!AH70="O"),AND('FIN2-NATURE'!AH37="K",'FIN2-NATURE'!AH70="K")),SUM('FIN2-NATURE'!AG37,'FIN2-NATURE'!AG70)=0,ISNUMBER('FIN2-NATURE'!AG80)),"",IF(OR('FIN2-NATURE'!AH37="O",'FIN2-NATURE'!AH70="O"),"O",IF(AND('FIN2-NATURE'!AH37='FIN2-NATURE'!AH70,OR('FIN2-NATURE'!AH37="K",'FIN2-NATURE'!AH37="W",'FIN2-NATURE'!AH37="M")), UPPER('FIN2-NATURE'!AH37),"")))</f>
        <v/>
      </c>
      <c r="J2410" s="281" t="s">
        <v>711</v>
      </c>
      <c r="K2410" s="280" t="str">
        <f>IF(AND(ISBLANK('FIN2-NATURE'!AG80),$L$2410&lt;&gt;"M"),"",'FIN2-NATURE'!AG80)</f>
        <v/>
      </c>
      <c r="L2410" s="280" t="str">
        <f>IF(ISBLANK('FIN2-NATURE'!AH80),"",'FIN2-NATURE'!AH80)</f>
        <v/>
      </c>
      <c r="M2410" s="257" t="str">
        <f t="shared" si="38"/>
        <v>OK</v>
      </c>
      <c r="N2410" s="15"/>
    </row>
    <row r="2411" spans="1:14" ht="33.75" x14ac:dyDescent="0.25">
      <c r="A2411" s="257" t="s">
        <v>834</v>
      </c>
      <c r="B2411" s="257" t="s">
        <v>5222</v>
      </c>
      <c r="C2411" s="257" t="s">
        <v>689</v>
      </c>
      <c r="D2411" s="277" t="s">
        <v>5223</v>
      </c>
      <c r="E2411" s="278" t="s">
        <v>711</v>
      </c>
      <c r="F2411" s="279" t="s">
        <v>689</v>
      </c>
      <c r="G2411" s="277" t="s">
        <v>1830</v>
      </c>
      <c r="H2411" s="280" t="str">
        <f>IF(OR(AND('FIN2-NATURE'!AG38="",'FIN2-NATURE'!AH38=""),AND('FIN2-NATURE'!AG71="",'FIN2-NATURE'!AH71=""),AND('FIN2-NATURE'!AH38="K",'FIN2-NATURE'!AH71="K"),OR('FIN2-NATURE'!AH38="O",'FIN2-NATURE'!AH71="O")),"",SUM('FIN2-NATURE'!AG38,'FIN2-NATURE'!AG71))</f>
        <v/>
      </c>
      <c r="I2411" s="280" t="str">
        <f>IF(AND(OR(AND('FIN2-NATURE'!AH38="O",'FIN2-NATURE'!AH71="O"),AND('FIN2-NATURE'!AH38="K",'FIN2-NATURE'!AH71="K")),SUM('FIN2-NATURE'!AG38,'FIN2-NATURE'!AG71)=0,ISNUMBER('FIN2-NATURE'!AG81)),"",IF(OR('FIN2-NATURE'!AH38="O",'FIN2-NATURE'!AH71="O"),"O",IF(AND('FIN2-NATURE'!AH38='FIN2-NATURE'!AH71,OR('FIN2-NATURE'!AH38="K",'FIN2-NATURE'!AH38="W",'FIN2-NATURE'!AH38="M")), UPPER('FIN2-NATURE'!AH38),"")))</f>
        <v/>
      </c>
      <c r="J2411" s="281" t="s">
        <v>711</v>
      </c>
      <c r="K2411" s="280" t="str">
        <f>IF(AND(ISBLANK('FIN2-NATURE'!AG81),$L$2411&lt;&gt;"M"),"",'FIN2-NATURE'!AG81)</f>
        <v/>
      </c>
      <c r="L2411" s="280" t="str">
        <f>IF(ISBLANK('FIN2-NATURE'!AH81),"",'FIN2-NATURE'!AH81)</f>
        <v/>
      </c>
      <c r="M2411" s="257" t="str">
        <f t="shared" si="38"/>
        <v>OK</v>
      </c>
      <c r="N2411" s="15"/>
    </row>
    <row r="2412" spans="1:14" ht="33.75" x14ac:dyDescent="0.25">
      <c r="A2412" s="257" t="s">
        <v>834</v>
      </c>
      <c r="B2412" s="257" t="s">
        <v>5224</v>
      </c>
      <c r="C2412" s="257" t="s">
        <v>689</v>
      </c>
      <c r="D2412" s="277" t="s">
        <v>5225</v>
      </c>
      <c r="E2412" s="278" t="s">
        <v>711</v>
      </c>
      <c r="F2412" s="279" t="s">
        <v>689</v>
      </c>
      <c r="G2412" s="277" t="s">
        <v>1832</v>
      </c>
      <c r="H2412" s="280" t="str">
        <f>IF(OR(AND('FIN2-NATURE'!AG39="",'FIN2-NATURE'!AH39=""),AND('FIN2-NATURE'!AG72="",'FIN2-NATURE'!AH72=""),AND('FIN2-NATURE'!AH39="K",'FIN2-NATURE'!AH72="K"),OR('FIN2-NATURE'!AH39="O",'FIN2-NATURE'!AH72="O")),"",SUM('FIN2-NATURE'!AG39,'FIN2-NATURE'!AG72))</f>
        <v/>
      </c>
      <c r="I2412" s="280" t="str">
        <f>IF(AND(OR(AND('FIN2-NATURE'!AH39="O",'FIN2-NATURE'!AH72="O"),AND('FIN2-NATURE'!AH39="K",'FIN2-NATURE'!AH72="K")),SUM('FIN2-NATURE'!AG39,'FIN2-NATURE'!AG72)=0,ISNUMBER('FIN2-NATURE'!AG82)),"",IF(OR('FIN2-NATURE'!AH39="O",'FIN2-NATURE'!AH72="O"),"O",IF(AND('FIN2-NATURE'!AH39='FIN2-NATURE'!AH72,OR('FIN2-NATURE'!AH39="K",'FIN2-NATURE'!AH39="W",'FIN2-NATURE'!AH39="M")), UPPER('FIN2-NATURE'!AH39),"")))</f>
        <v/>
      </c>
      <c r="J2412" s="281" t="s">
        <v>711</v>
      </c>
      <c r="K2412" s="280" t="str">
        <f>IF(AND(ISBLANK('FIN2-NATURE'!AG82),$L$2412&lt;&gt;"M"),"",'FIN2-NATURE'!AG82)</f>
        <v/>
      </c>
      <c r="L2412" s="280" t="str">
        <f>IF(ISBLANK('FIN2-NATURE'!AH82),"",'FIN2-NATURE'!AH82)</f>
        <v/>
      </c>
      <c r="M2412" s="257" t="str">
        <f t="shared" si="38"/>
        <v>OK</v>
      </c>
      <c r="N2412" s="15"/>
    </row>
    <row r="2413" spans="1:14" ht="33.75" x14ac:dyDescent="0.25">
      <c r="A2413" s="257" t="s">
        <v>834</v>
      </c>
      <c r="B2413" s="257" t="s">
        <v>5226</v>
      </c>
      <c r="C2413" s="257" t="s">
        <v>689</v>
      </c>
      <c r="D2413" s="277" t="s">
        <v>5227</v>
      </c>
      <c r="E2413" s="278" t="s">
        <v>711</v>
      </c>
      <c r="F2413" s="279" t="s">
        <v>689</v>
      </c>
      <c r="G2413" s="277" t="s">
        <v>1834</v>
      </c>
      <c r="H2413" s="280" t="str">
        <f>IF(OR(AND('FIN2-NATURE'!AG40="",'FIN2-NATURE'!AH40=""),AND('FIN2-NATURE'!AG73="",'FIN2-NATURE'!AH73=""),AND('FIN2-NATURE'!AH40="K",'FIN2-NATURE'!AH73="K"),OR('FIN2-NATURE'!AH40="O",'FIN2-NATURE'!AH73="O")),"",SUM('FIN2-NATURE'!AG40,'FIN2-NATURE'!AG73))</f>
        <v/>
      </c>
      <c r="I2413" s="280" t="str">
        <f>IF(AND(OR(AND('FIN2-NATURE'!AH40="O",'FIN2-NATURE'!AH73="O"),AND('FIN2-NATURE'!AH40="K",'FIN2-NATURE'!AH73="K")),SUM('FIN2-NATURE'!AG40,'FIN2-NATURE'!AG73)=0,ISNUMBER('FIN2-NATURE'!AG83)),"",IF(OR('FIN2-NATURE'!AH40="O",'FIN2-NATURE'!AH73="O"),"O",IF(AND('FIN2-NATURE'!AH40='FIN2-NATURE'!AH73,OR('FIN2-NATURE'!AH40="K",'FIN2-NATURE'!AH40="W",'FIN2-NATURE'!AH40="M")), UPPER('FIN2-NATURE'!AH40),"")))</f>
        <v/>
      </c>
      <c r="J2413" s="281" t="s">
        <v>711</v>
      </c>
      <c r="K2413" s="280" t="str">
        <f>IF(AND(ISBLANK('FIN2-NATURE'!AG83),$L$2413&lt;&gt;"M"),"",'FIN2-NATURE'!AG83)</f>
        <v/>
      </c>
      <c r="L2413" s="280" t="str">
        <f>IF(ISBLANK('FIN2-NATURE'!AH83),"",'FIN2-NATURE'!AH83)</f>
        <v/>
      </c>
      <c r="M2413" s="257" t="str">
        <f t="shared" si="38"/>
        <v>OK</v>
      </c>
      <c r="N2413" s="15"/>
    </row>
    <row r="2414" spans="1:14" ht="33.75" x14ac:dyDescent="0.25">
      <c r="A2414" s="257" t="s">
        <v>834</v>
      </c>
      <c r="B2414" s="257" t="s">
        <v>5228</v>
      </c>
      <c r="C2414" s="257" t="s">
        <v>689</v>
      </c>
      <c r="D2414" s="277" t="s">
        <v>5229</v>
      </c>
      <c r="E2414" s="278" t="s">
        <v>711</v>
      </c>
      <c r="F2414" s="279" t="s">
        <v>689</v>
      </c>
      <c r="G2414" s="277" t="s">
        <v>1836</v>
      </c>
      <c r="H2414" s="280" t="str">
        <f>IF(OR(AND('FIN2-NATURE'!AG41="",'FIN2-NATURE'!AH41=""),AND('FIN2-NATURE'!AG74="",'FIN2-NATURE'!AH74=""),AND('FIN2-NATURE'!AH41="K",'FIN2-NATURE'!AH74="K"),OR('FIN2-NATURE'!AH41="O",'FIN2-NATURE'!AH74="O")),"",SUM('FIN2-NATURE'!AG41,'FIN2-NATURE'!AG74))</f>
        <v/>
      </c>
      <c r="I2414" s="280" t="str">
        <f>IF(AND(OR(AND('FIN2-NATURE'!AH41="O",'FIN2-NATURE'!AH74="O"),AND('FIN2-NATURE'!AH41="K",'FIN2-NATURE'!AH74="K")),SUM('FIN2-NATURE'!AG41,'FIN2-NATURE'!AG74)=0,ISNUMBER('FIN2-NATURE'!AG84)),"",IF(OR('FIN2-NATURE'!AH41="O",'FIN2-NATURE'!AH74="O"),"O",IF(AND('FIN2-NATURE'!AH41='FIN2-NATURE'!AH74,OR('FIN2-NATURE'!AH41="K",'FIN2-NATURE'!AH41="W",'FIN2-NATURE'!AH41="M")), UPPER('FIN2-NATURE'!AH41),"")))</f>
        <v/>
      </c>
      <c r="J2414" s="281" t="s">
        <v>711</v>
      </c>
      <c r="K2414" s="280" t="str">
        <f>IF(AND(ISBLANK('FIN2-NATURE'!AG84),$L$2414&lt;&gt;"M"),"",'FIN2-NATURE'!AG84)</f>
        <v/>
      </c>
      <c r="L2414" s="280" t="str">
        <f>IF(ISBLANK('FIN2-NATURE'!AH84),"",'FIN2-NATURE'!AH84)</f>
        <v/>
      </c>
      <c r="M2414" s="257" t="str">
        <f t="shared" si="38"/>
        <v>OK</v>
      </c>
      <c r="N2414" s="15"/>
    </row>
    <row r="2415" spans="1:14" ht="33.75" x14ac:dyDescent="0.25">
      <c r="A2415" s="257" t="s">
        <v>834</v>
      </c>
      <c r="B2415" s="257" t="s">
        <v>5230</v>
      </c>
      <c r="C2415" s="257" t="s">
        <v>689</v>
      </c>
      <c r="D2415" s="277" t="s">
        <v>5231</v>
      </c>
      <c r="E2415" s="278" t="s">
        <v>711</v>
      </c>
      <c r="F2415" s="279" t="s">
        <v>689</v>
      </c>
      <c r="G2415" s="277" t="s">
        <v>1837</v>
      </c>
      <c r="H2415" s="280" t="str">
        <f>IF(OR(AND('FIN2-NATURE'!AG42="",'FIN2-NATURE'!AH42=""),AND('FIN2-NATURE'!AG75="",'FIN2-NATURE'!AH75=""),AND('FIN2-NATURE'!AH42="K",'FIN2-NATURE'!AH75="K"),OR('FIN2-NATURE'!AH42="O",'FIN2-NATURE'!AH75="O")),"",SUM('FIN2-NATURE'!AG42,'FIN2-NATURE'!AG75))</f>
        <v/>
      </c>
      <c r="I2415" s="280" t="str">
        <f>IF(AND(OR(AND('FIN2-NATURE'!AH42="O",'FIN2-NATURE'!AH75="O"),AND('FIN2-NATURE'!AH42="K",'FIN2-NATURE'!AH75="K")),SUM('FIN2-NATURE'!AG42,'FIN2-NATURE'!AG75)=0,ISNUMBER('FIN2-NATURE'!AG85)),"",IF(OR('FIN2-NATURE'!AH42="O",'FIN2-NATURE'!AH75="O"),"O",IF(AND('FIN2-NATURE'!AH42='FIN2-NATURE'!AH75,OR('FIN2-NATURE'!AH42="K",'FIN2-NATURE'!AH42="W",'FIN2-NATURE'!AH42="M")), UPPER('FIN2-NATURE'!AH42),"")))</f>
        <v/>
      </c>
      <c r="J2415" s="281" t="s">
        <v>711</v>
      </c>
      <c r="K2415" s="280" t="str">
        <f>IF(AND(ISBLANK('FIN2-NATURE'!AG85),$L$2415&lt;&gt;"M"),"",'FIN2-NATURE'!AG85)</f>
        <v/>
      </c>
      <c r="L2415" s="280" t="str">
        <f>IF(ISBLANK('FIN2-NATURE'!AH85),"",'FIN2-NATURE'!AH85)</f>
        <v/>
      </c>
      <c r="M2415" s="257" t="str">
        <f t="shared" si="38"/>
        <v>OK</v>
      </c>
      <c r="N2415" s="15"/>
    </row>
    <row r="2416" spans="1:14" ht="33.75" x14ac:dyDescent="0.25">
      <c r="A2416" s="257" t="s">
        <v>834</v>
      </c>
      <c r="B2416" s="257" t="s">
        <v>5232</v>
      </c>
      <c r="C2416" s="257" t="s">
        <v>689</v>
      </c>
      <c r="D2416" s="277" t="s">
        <v>5233</v>
      </c>
      <c r="E2416" s="278" t="s">
        <v>711</v>
      </c>
      <c r="F2416" s="279" t="s">
        <v>689</v>
      </c>
      <c r="G2416" s="277" t="s">
        <v>1838</v>
      </c>
      <c r="H2416" s="280" t="str">
        <f>IF(OR(AND('FIN2-NATURE'!AG43="",'FIN2-NATURE'!AH43=""),AND('FIN2-NATURE'!AG76="",'FIN2-NATURE'!AH76=""),AND('FIN2-NATURE'!AH43="K",'FIN2-NATURE'!AH76="K"),OR('FIN2-NATURE'!AH43="O",'FIN2-NATURE'!AH76="O")),"",SUM('FIN2-NATURE'!AG43,'FIN2-NATURE'!AG76))</f>
        <v/>
      </c>
      <c r="I2416" s="280" t="str">
        <f>IF(AND(OR(AND('FIN2-NATURE'!AH43="O",'FIN2-NATURE'!AH76="O"),AND('FIN2-NATURE'!AH43="K",'FIN2-NATURE'!AH76="K")),SUM('FIN2-NATURE'!AG43,'FIN2-NATURE'!AG76)=0,ISNUMBER('FIN2-NATURE'!AG86)),"",IF(OR('FIN2-NATURE'!AH43="O",'FIN2-NATURE'!AH76="O"),"O",IF(AND('FIN2-NATURE'!AH43='FIN2-NATURE'!AH76,OR('FIN2-NATURE'!AH43="K",'FIN2-NATURE'!AH43="W",'FIN2-NATURE'!AH43="M")), UPPER('FIN2-NATURE'!AH43),"")))</f>
        <v/>
      </c>
      <c r="J2416" s="281" t="s">
        <v>711</v>
      </c>
      <c r="K2416" s="280" t="str">
        <f>IF(AND(ISBLANK('FIN2-NATURE'!AG86),$L$2416&lt;&gt;"M"),"",'FIN2-NATURE'!AG86)</f>
        <v/>
      </c>
      <c r="L2416" s="280" t="str">
        <f>IF(ISBLANK('FIN2-NATURE'!AH86),"",'FIN2-NATURE'!AH86)</f>
        <v/>
      </c>
      <c r="M2416" s="257" t="str">
        <f t="shared" si="38"/>
        <v>OK</v>
      </c>
      <c r="N2416" s="15"/>
    </row>
    <row r="2417" spans="1:14" ht="33.75" x14ac:dyDescent="0.25">
      <c r="A2417" s="257" t="s">
        <v>834</v>
      </c>
      <c r="B2417" s="257" t="s">
        <v>5234</v>
      </c>
      <c r="C2417" s="257" t="s">
        <v>689</v>
      </c>
      <c r="D2417" s="277" t="s">
        <v>5235</v>
      </c>
      <c r="E2417" s="278" t="s">
        <v>711</v>
      </c>
      <c r="F2417" s="279" t="s">
        <v>689</v>
      </c>
      <c r="G2417" s="277" t="s">
        <v>5236</v>
      </c>
      <c r="H2417" s="280" t="str">
        <f>IF(OR(AND('FIN2-NATURE'!AJ31="",'FIN2-NATURE'!AK31=""),AND('FIN2-NATURE'!AJ32="",'FIN2-NATURE'!AK32=""),AND('FIN2-NATURE'!AK31="K",'FIN2-NATURE'!AK32="K"),OR('FIN2-NATURE'!AK31="O",'FIN2-NATURE'!AK32="O")),"",SUM('FIN2-NATURE'!AJ31,'FIN2-NATURE'!AJ32))</f>
        <v/>
      </c>
      <c r="I2417" s="280" t="str">
        <f>IF(AND(OR(AND('FIN2-NATURE'!AK31="O",'FIN2-NATURE'!AK32="O"),AND('FIN2-NATURE'!AK31="K",'FIN2-NATURE'!AK32="K")),SUM('FIN2-NATURE'!AJ31,'FIN2-NATURE'!AJ32)=0,ISNUMBER('FIN2-NATURE'!AJ33)),"",IF(OR('FIN2-NATURE'!AK31="O",'FIN2-NATURE'!AK32="O"),"O",IF(AND('FIN2-NATURE'!AK31='FIN2-NATURE'!AK32,OR('FIN2-NATURE'!AK31="K",'FIN2-NATURE'!AK31="W",'FIN2-NATURE'!AK31="M")), UPPER('FIN2-NATURE'!AK31),"")))</f>
        <v/>
      </c>
      <c r="J2417" s="281" t="s">
        <v>711</v>
      </c>
      <c r="K2417" s="280" t="str">
        <f>IF(AND(ISBLANK('FIN2-NATURE'!AJ33),$L$2417&lt;&gt;"M"),"",'FIN2-NATURE'!AJ33)</f>
        <v/>
      </c>
      <c r="L2417" s="280" t="str">
        <f>IF(ISBLANK('FIN2-NATURE'!AK33),"",'FIN2-NATURE'!AK33)</f>
        <v/>
      </c>
      <c r="M2417" s="257" t="str">
        <f t="shared" ref="M2417:M2480" si="39">IF(AND(ISNUMBER(H2417),ISNUMBER(K2417)),IF(OR(ROUND(H2417,0)&lt;&gt;ROUND(K2417,0),I2417&lt;&gt;L2417),"Check","OK"),IF(OR(AND(H2417&lt;&gt;K2417,I2417&lt;&gt;"M",L2417&lt;&gt;"M"),I2417&lt;&gt;L2417),"Check","OK"))</f>
        <v>OK</v>
      </c>
      <c r="N2417" s="15"/>
    </row>
    <row r="2418" spans="1:14" ht="33.75" x14ac:dyDescent="0.25">
      <c r="A2418" s="257" t="s">
        <v>834</v>
      </c>
      <c r="B2418" s="257" t="s">
        <v>5237</v>
      </c>
      <c r="C2418" s="257" t="s">
        <v>689</v>
      </c>
      <c r="D2418" s="277" t="s">
        <v>5238</v>
      </c>
      <c r="E2418" s="278" t="s">
        <v>711</v>
      </c>
      <c r="F2418" s="279" t="s">
        <v>689</v>
      </c>
      <c r="G2418" s="277" t="s">
        <v>5239</v>
      </c>
      <c r="H2418" s="280" t="str">
        <f>IF(OR(AND('FIN2-NATURE'!AJ33="",'FIN2-NATURE'!AK33=""),AND('FIN2-NATURE'!AJ37="",'FIN2-NATURE'!AK37=""),AND('FIN2-NATURE'!AK33="K",'FIN2-NATURE'!AK37="K"),OR('FIN2-NATURE'!AK33="O",'FIN2-NATURE'!AK37="O")),"",SUM('FIN2-NATURE'!AJ33,'FIN2-NATURE'!AJ37))</f>
        <v/>
      </c>
      <c r="I2418" s="280" t="str">
        <f>IF(AND(OR(AND('FIN2-NATURE'!AK33="O",'FIN2-NATURE'!AK37="O"),AND('FIN2-NATURE'!AK33="K",'FIN2-NATURE'!AK37="K")),SUM('FIN2-NATURE'!AJ33,'FIN2-NATURE'!AJ37)=0,ISNUMBER('FIN2-NATURE'!AJ38)),"",IF(OR('FIN2-NATURE'!AK33="O",'FIN2-NATURE'!AK37="O"),"O",IF(AND('FIN2-NATURE'!AK33='FIN2-NATURE'!AK37,OR('FIN2-NATURE'!AK33="K",'FIN2-NATURE'!AK33="W",'FIN2-NATURE'!AK33="M")), UPPER('FIN2-NATURE'!AK33),"")))</f>
        <v/>
      </c>
      <c r="J2418" s="281" t="s">
        <v>711</v>
      </c>
      <c r="K2418" s="280" t="str">
        <f>IF(AND(ISBLANK('FIN2-NATURE'!AJ38),$L$2418&lt;&gt;"M"),"",'FIN2-NATURE'!AJ38)</f>
        <v/>
      </c>
      <c r="L2418" s="280" t="str">
        <f>IF(ISBLANK('FIN2-NATURE'!AK38),"",'FIN2-NATURE'!AK38)</f>
        <v/>
      </c>
      <c r="M2418" s="257" t="str">
        <f t="shared" si="39"/>
        <v>OK</v>
      </c>
      <c r="N2418" s="15"/>
    </row>
    <row r="2419" spans="1:14" ht="33.75" x14ac:dyDescent="0.25">
      <c r="A2419" s="257" t="s">
        <v>834</v>
      </c>
      <c r="B2419" s="257" t="s">
        <v>5240</v>
      </c>
      <c r="C2419" s="257" t="s">
        <v>689</v>
      </c>
      <c r="D2419" s="277" t="s">
        <v>5241</v>
      </c>
      <c r="E2419" s="278" t="s">
        <v>711</v>
      </c>
      <c r="F2419" s="279" t="s">
        <v>689</v>
      </c>
      <c r="G2419" s="277" t="s">
        <v>918</v>
      </c>
      <c r="H2419" s="280" t="str">
        <f>IF(OR(AND('FIN2-NATURE'!AJ38="",'FIN2-NATURE'!AK38=""),AND('FIN2-NATURE'!AJ39="",'FIN2-NATURE'!AK39=""),AND('FIN2-NATURE'!AK38="K",'FIN2-NATURE'!AK39="K"),OR('FIN2-NATURE'!AK38="O",'FIN2-NATURE'!AK39="O")),"",SUM('FIN2-NATURE'!AJ38,'FIN2-NATURE'!AJ39))</f>
        <v/>
      </c>
      <c r="I2419" s="280" t="str">
        <f>IF(AND(OR(AND('FIN2-NATURE'!AK38="O",'FIN2-NATURE'!AK39="O"),AND('FIN2-NATURE'!AK38="K",'FIN2-NATURE'!AK39="K")),SUM('FIN2-NATURE'!AJ38,'FIN2-NATURE'!AJ39)=0,ISNUMBER('FIN2-NATURE'!AJ40)),"",IF(OR('FIN2-NATURE'!AK38="O",'FIN2-NATURE'!AK39="O"),"O",IF(AND('FIN2-NATURE'!AK38='FIN2-NATURE'!AK39,OR('FIN2-NATURE'!AK38="K",'FIN2-NATURE'!AK38="W",'FIN2-NATURE'!AK38="M")), UPPER('FIN2-NATURE'!AK38),"")))</f>
        <v/>
      </c>
      <c r="J2419" s="281" t="s">
        <v>711</v>
      </c>
      <c r="K2419" s="280" t="str">
        <f>IF(AND(ISBLANK('FIN2-NATURE'!AJ40),$L$2419&lt;&gt;"M"),"",'FIN2-NATURE'!AJ40)</f>
        <v/>
      </c>
      <c r="L2419" s="280" t="str">
        <f>IF(ISBLANK('FIN2-NATURE'!AK40),"",'FIN2-NATURE'!AK40)</f>
        <v/>
      </c>
      <c r="M2419" s="257" t="str">
        <f t="shared" si="39"/>
        <v>OK</v>
      </c>
      <c r="N2419" s="15"/>
    </row>
    <row r="2420" spans="1:14" ht="33.75" x14ac:dyDescent="0.25">
      <c r="A2420" s="257" t="s">
        <v>834</v>
      </c>
      <c r="B2420" s="257" t="s">
        <v>5242</v>
      </c>
      <c r="C2420" s="257" t="s">
        <v>689</v>
      </c>
      <c r="D2420" s="277" t="s">
        <v>5243</v>
      </c>
      <c r="E2420" s="278" t="s">
        <v>711</v>
      </c>
      <c r="F2420" s="279" t="s">
        <v>689</v>
      </c>
      <c r="G2420" s="277" t="s">
        <v>5244</v>
      </c>
      <c r="H2420" s="280" t="str">
        <f>IF(OR(AND('FIN2-NATURE'!AJ44="",'FIN2-NATURE'!AK44=""),AND('FIN2-NATURE'!AJ45="",'FIN2-NATURE'!AK45=""),AND('FIN2-NATURE'!AK44="K",'FIN2-NATURE'!AK45="K"),OR('FIN2-NATURE'!AK44="O",'FIN2-NATURE'!AK45="O")),"",SUM('FIN2-NATURE'!AJ44,'FIN2-NATURE'!AJ45))</f>
        <v/>
      </c>
      <c r="I2420" s="280" t="str">
        <f>IF(AND(OR(AND('FIN2-NATURE'!AK44="O",'FIN2-NATURE'!AK45="O"),AND('FIN2-NATURE'!AK44="K",'FIN2-NATURE'!AK45="K")),SUM('FIN2-NATURE'!AJ44,'FIN2-NATURE'!AJ45)=0,ISNUMBER('FIN2-NATURE'!AJ46)),"",IF(OR('FIN2-NATURE'!AK44="O",'FIN2-NATURE'!AK45="O"),"O",IF(AND('FIN2-NATURE'!AK44='FIN2-NATURE'!AK45,OR('FIN2-NATURE'!AK44="K",'FIN2-NATURE'!AK44="W",'FIN2-NATURE'!AK44="M")), UPPER('FIN2-NATURE'!AK44),"")))</f>
        <v/>
      </c>
      <c r="J2420" s="281" t="s">
        <v>711</v>
      </c>
      <c r="K2420" s="280" t="str">
        <f>IF(AND(ISBLANK('FIN2-NATURE'!AJ46),$L$2420&lt;&gt;"M"),"",'FIN2-NATURE'!AJ46)</f>
        <v/>
      </c>
      <c r="L2420" s="280" t="str">
        <f>IF(ISBLANK('FIN2-NATURE'!AK46),"",'FIN2-NATURE'!AK46)</f>
        <v/>
      </c>
      <c r="M2420" s="257" t="str">
        <f t="shared" si="39"/>
        <v>OK</v>
      </c>
      <c r="N2420" s="15"/>
    </row>
    <row r="2421" spans="1:14" ht="33.75" x14ac:dyDescent="0.25">
      <c r="A2421" s="257" t="s">
        <v>834</v>
      </c>
      <c r="B2421" s="257" t="s">
        <v>5245</v>
      </c>
      <c r="C2421" s="257" t="s">
        <v>689</v>
      </c>
      <c r="D2421" s="277" t="s">
        <v>5246</v>
      </c>
      <c r="E2421" s="278" t="s">
        <v>711</v>
      </c>
      <c r="F2421" s="279" t="s">
        <v>689</v>
      </c>
      <c r="G2421" s="277" t="s">
        <v>5247</v>
      </c>
      <c r="H2421" s="280" t="str">
        <f>IF(OR(AND('FIN2-NATURE'!AJ46="",'FIN2-NATURE'!AK46=""),AND('FIN2-NATURE'!AJ50="",'FIN2-NATURE'!AK50=""),AND('FIN2-NATURE'!AK46="K",'FIN2-NATURE'!AK50="K"),OR('FIN2-NATURE'!AK46="O",'FIN2-NATURE'!AK50="O")),"",SUM('FIN2-NATURE'!AJ46,'FIN2-NATURE'!AJ50))</f>
        <v/>
      </c>
      <c r="I2421" s="280" t="str">
        <f>IF(AND(OR(AND('FIN2-NATURE'!AK46="O",'FIN2-NATURE'!AK50="O"),AND('FIN2-NATURE'!AK46="K",'FIN2-NATURE'!AK50="K")),SUM('FIN2-NATURE'!AJ46,'FIN2-NATURE'!AJ50)=0,ISNUMBER('FIN2-NATURE'!AJ51)),"",IF(OR('FIN2-NATURE'!AK46="O",'FIN2-NATURE'!AK50="O"),"O",IF(AND('FIN2-NATURE'!AK46='FIN2-NATURE'!AK50,OR('FIN2-NATURE'!AK46="K",'FIN2-NATURE'!AK46="W",'FIN2-NATURE'!AK46="M")), UPPER('FIN2-NATURE'!AK46),"")))</f>
        <v/>
      </c>
      <c r="J2421" s="281" t="s">
        <v>711</v>
      </c>
      <c r="K2421" s="280" t="str">
        <f>IF(AND(ISBLANK('FIN2-NATURE'!AJ51),$L$2421&lt;&gt;"M"),"",'FIN2-NATURE'!AJ51)</f>
        <v/>
      </c>
      <c r="L2421" s="280" t="str">
        <f>IF(ISBLANK('FIN2-NATURE'!AK51),"",'FIN2-NATURE'!AK51)</f>
        <v/>
      </c>
      <c r="M2421" s="257" t="str">
        <f t="shared" si="39"/>
        <v>OK</v>
      </c>
      <c r="N2421" s="15"/>
    </row>
    <row r="2422" spans="1:14" ht="33.75" x14ac:dyDescent="0.25">
      <c r="A2422" s="257" t="s">
        <v>834</v>
      </c>
      <c r="B2422" s="257" t="s">
        <v>5248</v>
      </c>
      <c r="C2422" s="257" t="s">
        <v>689</v>
      </c>
      <c r="D2422" s="277" t="s">
        <v>5249</v>
      </c>
      <c r="E2422" s="278" t="s">
        <v>711</v>
      </c>
      <c r="F2422" s="279" t="s">
        <v>689</v>
      </c>
      <c r="G2422" s="277" t="s">
        <v>5250</v>
      </c>
      <c r="H2422" s="280" t="str">
        <f>IF(OR(AND('FIN2-NATURE'!AJ51="",'FIN2-NATURE'!AK51=""),AND('FIN2-NATURE'!AJ52="",'FIN2-NATURE'!AK52=""),AND('FIN2-NATURE'!AK51="K",'FIN2-NATURE'!AK52="K"),OR('FIN2-NATURE'!AK51="O",'FIN2-NATURE'!AK52="O")),"",SUM('FIN2-NATURE'!AJ51,'FIN2-NATURE'!AJ52))</f>
        <v/>
      </c>
      <c r="I2422" s="280" t="str">
        <f>IF(AND(OR(AND('FIN2-NATURE'!AK51="O",'FIN2-NATURE'!AK52="O"),AND('FIN2-NATURE'!AK51="K",'FIN2-NATURE'!AK52="K")),SUM('FIN2-NATURE'!AJ51,'FIN2-NATURE'!AJ52)=0,ISNUMBER('FIN2-NATURE'!AJ53)),"",IF(OR('FIN2-NATURE'!AK51="O",'FIN2-NATURE'!AK52="O"),"O",IF(AND('FIN2-NATURE'!AK51='FIN2-NATURE'!AK52,OR('FIN2-NATURE'!AK51="K",'FIN2-NATURE'!AK51="W",'FIN2-NATURE'!AK51="M")), UPPER('FIN2-NATURE'!AK51),"")))</f>
        <v/>
      </c>
      <c r="J2422" s="281" t="s">
        <v>711</v>
      </c>
      <c r="K2422" s="280" t="str">
        <f>IF(AND(ISBLANK('FIN2-NATURE'!AJ53),$L$2422&lt;&gt;"M"),"",'FIN2-NATURE'!AJ53)</f>
        <v/>
      </c>
      <c r="L2422" s="280" t="str">
        <f>IF(ISBLANK('FIN2-NATURE'!AK53),"",'FIN2-NATURE'!AK53)</f>
        <v/>
      </c>
      <c r="M2422" s="257" t="str">
        <f t="shared" si="39"/>
        <v>OK</v>
      </c>
      <c r="N2422" s="15"/>
    </row>
    <row r="2423" spans="1:14" ht="33.75" x14ac:dyDescent="0.25">
      <c r="A2423" s="257" t="s">
        <v>834</v>
      </c>
      <c r="B2423" s="257" t="s">
        <v>5251</v>
      </c>
      <c r="C2423" s="257" t="s">
        <v>689</v>
      </c>
      <c r="D2423" s="277" t="s">
        <v>5252</v>
      </c>
      <c r="E2423" s="278" t="s">
        <v>711</v>
      </c>
      <c r="F2423" s="279" t="s">
        <v>689</v>
      </c>
      <c r="G2423" s="277" t="s">
        <v>5253</v>
      </c>
      <c r="H2423" s="280" t="str">
        <f>IF(OR(AND('FIN2-NATURE'!AJ57="",'FIN2-NATURE'!AK57=""),AND('FIN2-NATURE'!AJ58="",'FIN2-NATURE'!AK58=""),AND('FIN2-NATURE'!AK57="K",'FIN2-NATURE'!AK58="K"),OR('FIN2-NATURE'!AK57="O",'FIN2-NATURE'!AK58="O")),"",SUM('FIN2-NATURE'!AJ57,'FIN2-NATURE'!AJ58))</f>
        <v/>
      </c>
      <c r="I2423" s="280" t="str">
        <f>IF(AND(OR(AND('FIN2-NATURE'!AK57="O",'FIN2-NATURE'!AK58="O"),AND('FIN2-NATURE'!AK57="K",'FIN2-NATURE'!AK58="K")),SUM('FIN2-NATURE'!AJ57,'FIN2-NATURE'!AJ58)=0,ISNUMBER('FIN2-NATURE'!AJ59)),"",IF(OR('FIN2-NATURE'!AK57="O",'FIN2-NATURE'!AK58="O"),"O",IF(AND('FIN2-NATURE'!AK57='FIN2-NATURE'!AK58,OR('FIN2-NATURE'!AK57="K",'FIN2-NATURE'!AK57="W",'FIN2-NATURE'!AK57="M")), UPPER('FIN2-NATURE'!AK57),"")))</f>
        <v/>
      </c>
      <c r="J2423" s="281" t="s">
        <v>711</v>
      </c>
      <c r="K2423" s="280" t="str">
        <f>IF(AND(ISBLANK('FIN2-NATURE'!AJ59),$L$2423&lt;&gt;"M"),"",'FIN2-NATURE'!AJ59)</f>
        <v/>
      </c>
      <c r="L2423" s="280" t="str">
        <f>IF(ISBLANK('FIN2-NATURE'!AK59),"",'FIN2-NATURE'!AK59)</f>
        <v/>
      </c>
      <c r="M2423" s="257" t="str">
        <f t="shared" si="39"/>
        <v>OK</v>
      </c>
      <c r="N2423" s="15"/>
    </row>
    <row r="2424" spans="1:14" ht="33.75" x14ac:dyDescent="0.25">
      <c r="A2424" s="257" t="s">
        <v>834</v>
      </c>
      <c r="B2424" s="257" t="s">
        <v>5254</v>
      </c>
      <c r="C2424" s="257" t="s">
        <v>689</v>
      </c>
      <c r="D2424" s="277" t="s">
        <v>5255</v>
      </c>
      <c r="E2424" s="278" t="s">
        <v>711</v>
      </c>
      <c r="F2424" s="279" t="s">
        <v>689</v>
      </c>
      <c r="G2424" s="277" t="s">
        <v>5256</v>
      </c>
      <c r="H2424" s="280" t="str">
        <f>IF(OR(AND('FIN2-NATURE'!AJ59="",'FIN2-NATURE'!AK59=""),AND('FIN2-NATURE'!AJ60="",'FIN2-NATURE'!AK60=""),AND('FIN2-NATURE'!AK59="K",'FIN2-NATURE'!AK60="K"),OR('FIN2-NATURE'!AK59="O",'FIN2-NATURE'!AK60="O")),"",SUM('FIN2-NATURE'!AJ59,'FIN2-NATURE'!AJ60))</f>
        <v/>
      </c>
      <c r="I2424" s="280" t="str">
        <f>IF(AND(OR(AND('FIN2-NATURE'!AK59="O",'FIN2-NATURE'!AK60="O"),AND('FIN2-NATURE'!AK59="K",'FIN2-NATURE'!AK60="K")),SUM('FIN2-NATURE'!AJ59,'FIN2-NATURE'!AJ60)=0,ISNUMBER('FIN2-NATURE'!AJ61)),"",IF(OR('FIN2-NATURE'!AK59="O",'FIN2-NATURE'!AK60="O"),"O",IF(AND('FIN2-NATURE'!AK59='FIN2-NATURE'!AK60,OR('FIN2-NATURE'!AK59="K",'FIN2-NATURE'!AK59="W",'FIN2-NATURE'!AK59="M")), UPPER('FIN2-NATURE'!AK59),"")))</f>
        <v/>
      </c>
      <c r="J2424" s="281" t="s">
        <v>711</v>
      </c>
      <c r="K2424" s="280" t="str">
        <f>IF(AND(ISBLANK('FIN2-NATURE'!AJ61),$L$2424&lt;&gt;"M"),"",'FIN2-NATURE'!AJ61)</f>
        <v/>
      </c>
      <c r="L2424" s="280" t="str">
        <f>IF(ISBLANK('FIN2-NATURE'!AK61),"",'FIN2-NATURE'!AK61)</f>
        <v/>
      </c>
      <c r="M2424" s="257" t="str">
        <f t="shared" si="39"/>
        <v>OK</v>
      </c>
      <c r="N2424" s="15"/>
    </row>
    <row r="2425" spans="1:14" ht="33.75" x14ac:dyDescent="0.25">
      <c r="A2425" s="257" t="s">
        <v>834</v>
      </c>
      <c r="B2425" s="257" t="s">
        <v>5257</v>
      </c>
      <c r="C2425" s="257" t="s">
        <v>689</v>
      </c>
      <c r="D2425" s="277" t="s">
        <v>5258</v>
      </c>
      <c r="E2425" s="278" t="s">
        <v>711</v>
      </c>
      <c r="F2425" s="279" t="s">
        <v>689</v>
      </c>
      <c r="G2425" s="277" t="s">
        <v>1962</v>
      </c>
      <c r="H2425" s="280" t="str">
        <f>IF(OR(AND('FIN2-NATURE'!AJ61="",'FIN2-NATURE'!AK61=""),AND('FIN2-NATURE'!AJ62="",'FIN2-NATURE'!AK62=""),AND('FIN2-NATURE'!AK61="K",'FIN2-NATURE'!AK62="K"),OR('FIN2-NATURE'!AK61="O",'FIN2-NATURE'!AK62="O")),"",SUM('FIN2-NATURE'!AJ61,'FIN2-NATURE'!AJ62))</f>
        <v/>
      </c>
      <c r="I2425" s="280" t="str">
        <f>IF(AND(OR(AND('FIN2-NATURE'!AK61="O",'FIN2-NATURE'!AK62="O"),AND('FIN2-NATURE'!AK61="K",'FIN2-NATURE'!AK62="K")),SUM('FIN2-NATURE'!AJ61,'FIN2-NATURE'!AJ62)=0,ISNUMBER('FIN2-NATURE'!AJ63)),"",IF(OR('FIN2-NATURE'!AK61="O",'FIN2-NATURE'!AK62="O"),"O",IF(AND('FIN2-NATURE'!AK61='FIN2-NATURE'!AK62,OR('FIN2-NATURE'!AK61="K",'FIN2-NATURE'!AK61="W",'FIN2-NATURE'!AK61="M")), UPPER('FIN2-NATURE'!AK61),"")))</f>
        <v/>
      </c>
      <c r="J2425" s="281" t="s">
        <v>711</v>
      </c>
      <c r="K2425" s="280" t="str">
        <f>IF(AND(ISBLANK('FIN2-NATURE'!AJ63),$L$2425&lt;&gt;"M"),"",'FIN2-NATURE'!AJ63)</f>
        <v/>
      </c>
      <c r="L2425" s="280" t="str">
        <f>IF(ISBLANK('FIN2-NATURE'!AK63),"",'FIN2-NATURE'!AK63)</f>
        <v/>
      </c>
      <c r="M2425" s="257" t="str">
        <f t="shared" si="39"/>
        <v>OK</v>
      </c>
      <c r="N2425" s="15"/>
    </row>
    <row r="2426" spans="1:14" ht="33.75" x14ac:dyDescent="0.25">
      <c r="A2426" s="257" t="s">
        <v>834</v>
      </c>
      <c r="B2426" s="257" t="s">
        <v>5259</v>
      </c>
      <c r="C2426" s="257" t="s">
        <v>689</v>
      </c>
      <c r="D2426" s="277" t="s">
        <v>5260</v>
      </c>
      <c r="E2426" s="278" t="s">
        <v>711</v>
      </c>
      <c r="F2426" s="279" t="s">
        <v>689</v>
      </c>
      <c r="G2426" s="277" t="s">
        <v>1965</v>
      </c>
      <c r="H2426" s="280" t="str">
        <f>IF(OR(AND('FIN2-NATURE'!AJ44="",'FIN2-NATURE'!AK44=""),AND('FIN2-NATURE'!AJ57="",'FIN2-NATURE'!AK57=""),AND('FIN2-NATURE'!AK44="K",'FIN2-NATURE'!AK57="K"),OR('FIN2-NATURE'!AK44="O",'FIN2-NATURE'!AK57="O")),"",SUM('FIN2-NATURE'!AJ44,'FIN2-NATURE'!AJ57))</f>
        <v/>
      </c>
      <c r="I2426" s="280" t="str">
        <f>IF(AND(OR(AND('FIN2-NATURE'!AK44="O",'FIN2-NATURE'!AK57="O"),AND('FIN2-NATURE'!AK44="K",'FIN2-NATURE'!AK57="K")),SUM('FIN2-NATURE'!AJ44,'FIN2-NATURE'!AJ57)=0,ISNUMBER('FIN2-NATURE'!AJ67)),"",IF(OR('FIN2-NATURE'!AK44="O",'FIN2-NATURE'!AK57="O"),"O",IF(AND('FIN2-NATURE'!AK44='FIN2-NATURE'!AK57,OR('FIN2-NATURE'!AK44="K",'FIN2-NATURE'!AK44="W",'FIN2-NATURE'!AK44="M")), UPPER('FIN2-NATURE'!AK44),"")))</f>
        <v/>
      </c>
      <c r="J2426" s="281" t="s">
        <v>711</v>
      </c>
      <c r="K2426" s="280" t="str">
        <f>IF(AND(ISBLANK('FIN2-NATURE'!AJ67),$L$2426&lt;&gt;"M"),"",'FIN2-NATURE'!AJ67)</f>
        <v/>
      </c>
      <c r="L2426" s="280" t="str">
        <f>IF(ISBLANK('FIN2-NATURE'!AK67),"",'FIN2-NATURE'!AK67)</f>
        <v/>
      </c>
      <c r="M2426" s="257" t="str">
        <f t="shared" si="39"/>
        <v>OK</v>
      </c>
      <c r="N2426" s="15"/>
    </row>
    <row r="2427" spans="1:14" ht="33.75" x14ac:dyDescent="0.25">
      <c r="A2427" s="257" t="s">
        <v>834</v>
      </c>
      <c r="B2427" s="257" t="s">
        <v>5261</v>
      </c>
      <c r="C2427" s="257" t="s">
        <v>689</v>
      </c>
      <c r="D2427" s="277" t="s">
        <v>5262</v>
      </c>
      <c r="E2427" s="278" t="s">
        <v>711</v>
      </c>
      <c r="F2427" s="279" t="s">
        <v>689</v>
      </c>
      <c r="G2427" s="277" t="s">
        <v>5263</v>
      </c>
      <c r="H2427" s="280" t="str">
        <f>IF(OR(AND('FIN2-NATURE'!AJ45="",'FIN2-NATURE'!AK45=""),AND('FIN2-NATURE'!AJ58="",'FIN2-NATURE'!AK58=""),AND('FIN2-NATURE'!AK45="K",'FIN2-NATURE'!AK58="K"),OR('FIN2-NATURE'!AK45="O",'FIN2-NATURE'!AK58="O")),"",SUM('FIN2-NATURE'!AJ45,'FIN2-NATURE'!AJ58))</f>
        <v/>
      </c>
      <c r="I2427" s="280" t="str">
        <f>IF(AND(OR(AND('FIN2-NATURE'!AK45="O",'FIN2-NATURE'!AK58="O"),AND('FIN2-NATURE'!AK45="K",'FIN2-NATURE'!AK58="K")),SUM('FIN2-NATURE'!AJ45,'FIN2-NATURE'!AJ58)=0,ISNUMBER('FIN2-NATURE'!AJ68)),"",IF(OR('FIN2-NATURE'!AK45="O",'FIN2-NATURE'!AK58="O"),"O",IF(AND('FIN2-NATURE'!AK45='FIN2-NATURE'!AK58,OR('FIN2-NATURE'!AK45="K",'FIN2-NATURE'!AK45="W",'FIN2-NATURE'!AK45="M")), UPPER('FIN2-NATURE'!AK45),"")))</f>
        <v/>
      </c>
      <c r="J2427" s="281" t="s">
        <v>711</v>
      </c>
      <c r="K2427" s="280" t="str">
        <f>IF(AND(ISBLANK('FIN2-NATURE'!AJ68),$L$2427&lt;&gt;"M"),"",'FIN2-NATURE'!AJ68)</f>
        <v/>
      </c>
      <c r="L2427" s="280" t="str">
        <f>IF(ISBLANK('FIN2-NATURE'!AK68),"",'FIN2-NATURE'!AK68)</f>
        <v/>
      </c>
      <c r="M2427" s="257" t="str">
        <f t="shared" si="39"/>
        <v>OK</v>
      </c>
      <c r="N2427" s="15"/>
    </row>
    <row r="2428" spans="1:14" ht="33.75" x14ac:dyDescent="0.25">
      <c r="A2428" s="257" t="s">
        <v>834</v>
      </c>
      <c r="B2428" s="257" t="s">
        <v>5264</v>
      </c>
      <c r="C2428" s="257" t="s">
        <v>689</v>
      </c>
      <c r="D2428" s="277" t="s">
        <v>5265</v>
      </c>
      <c r="E2428" s="278" t="s">
        <v>711</v>
      </c>
      <c r="F2428" s="279" t="s">
        <v>689</v>
      </c>
      <c r="G2428" s="277" t="s">
        <v>1968</v>
      </c>
      <c r="H2428" s="280" t="str">
        <f>IF(OR(AND('FIN2-NATURE'!AJ46="",'FIN2-NATURE'!AK46=""),AND('FIN2-NATURE'!AJ59="",'FIN2-NATURE'!AK59=""),AND('FIN2-NATURE'!AK46="K",'FIN2-NATURE'!AK59="K"),OR('FIN2-NATURE'!AK46="O",'FIN2-NATURE'!AK59="O")),"",SUM('FIN2-NATURE'!AJ46,'FIN2-NATURE'!AJ59))</f>
        <v/>
      </c>
      <c r="I2428" s="280" t="str">
        <f>IF(AND(OR(AND('FIN2-NATURE'!AK46="O",'FIN2-NATURE'!AK59="O"),AND('FIN2-NATURE'!AK46="K",'FIN2-NATURE'!AK59="K")),SUM('FIN2-NATURE'!AJ46,'FIN2-NATURE'!AJ59)=0,ISNUMBER('FIN2-NATURE'!AJ69)),"",IF(OR('FIN2-NATURE'!AK46="O",'FIN2-NATURE'!AK59="O"),"O",IF(AND('FIN2-NATURE'!AK46='FIN2-NATURE'!AK59,OR('FIN2-NATURE'!AK46="K",'FIN2-NATURE'!AK46="W",'FIN2-NATURE'!AK46="M")), UPPER('FIN2-NATURE'!AK46),"")))</f>
        <v/>
      </c>
      <c r="J2428" s="281" t="s">
        <v>711</v>
      </c>
      <c r="K2428" s="280" t="str">
        <f>IF(AND(ISBLANK('FIN2-NATURE'!AJ69),$L$2428&lt;&gt;"M"),"",'FIN2-NATURE'!AJ69)</f>
        <v/>
      </c>
      <c r="L2428" s="280" t="str">
        <f>IF(ISBLANK('FIN2-NATURE'!AK69),"",'FIN2-NATURE'!AK69)</f>
        <v/>
      </c>
      <c r="M2428" s="257" t="str">
        <f t="shared" si="39"/>
        <v>OK</v>
      </c>
      <c r="N2428" s="15"/>
    </row>
    <row r="2429" spans="1:14" ht="33.75" x14ac:dyDescent="0.25">
      <c r="A2429" s="257" t="s">
        <v>834</v>
      </c>
      <c r="B2429" s="257" t="s">
        <v>5266</v>
      </c>
      <c r="C2429" s="257" t="s">
        <v>689</v>
      </c>
      <c r="D2429" s="277" t="s">
        <v>5267</v>
      </c>
      <c r="E2429" s="278" t="s">
        <v>711</v>
      </c>
      <c r="F2429" s="279" t="s">
        <v>689</v>
      </c>
      <c r="G2429" s="277" t="s">
        <v>1971</v>
      </c>
      <c r="H2429" s="280" t="str">
        <f>IF(OR(AND('FIN2-NATURE'!AJ50="",'FIN2-NATURE'!AK50=""),AND('FIN2-NATURE'!AJ60="",'FIN2-NATURE'!AK60=""),AND('FIN2-NATURE'!AK50="K",'FIN2-NATURE'!AK60="K"),OR('FIN2-NATURE'!AK50="O",'FIN2-NATURE'!AK60="O")),"",SUM('FIN2-NATURE'!AJ50,'FIN2-NATURE'!AJ60))</f>
        <v/>
      </c>
      <c r="I2429" s="280" t="str">
        <f>IF(AND(OR(AND('FIN2-NATURE'!AK50="O",'FIN2-NATURE'!AK60="O"),AND('FIN2-NATURE'!AK50="K",'FIN2-NATURE'!AK60="K")),SUM('FIN2-NATURE'!AJ50,'FIN2-NATURE'!AJ60)=0,ISNUMBER('FIN2-NATURE'!AJ70)),"",IF(OR('FIN2-NATURE'!AK50="O",'FIN2-NATURE'!AK60="O"),"O",IF(AND('FIN2-NATURE'!AK50='FIN2-NATURE'!AK60,OR('FIN2-NATURE'!AK50="K",'FIN2-NATURE'!AK50="W",'FIN2-NATURE'!AK50="M")), UPPER('FIN2-NATURE'!AK50),"")))</f>
        <v/>
      </c>
      <c r="J2429" s="281" t="s">
        <v>711</v>
      </c>
      <c r="K2429" s="280" t="str">
        <f>IF(AND(ISBLANK('FIN2-NATURE'!AJ70),$L$2429&lt;&gt;"M"),"",'FIN2-NATURE'!AJ70)</f>
        <v/>
      </c>
      <c r="L2429" s="280" t="str">
        <f>IF(ISBLANK('FIN2-NATURE'!AK70),"",'FIN2-NATURE'!AK70)</f>
        <v/>
      </c>
      <c r="M2429" s="257" t="str">
        <f t="shared" si="39"/>
        <v>OK</v>
      </c>
      <c r="N2429" s="15"/>
    </row>
    <row r="2430" spans="1:14" ht="33.75" x14ac:dyDescent="0.25">
      <c r="A2430" s="257" t="s">
        <v>834</v>
      </c>
      <c r="B2430" s="257" t="s">
        <v>5268</v>
      </c>
      <c r="C2430" s="257" t="s">
        <v>689</v>
      </c>
      <c r="D2430" s="277" t="s">
        <v>5269</v>
      </c>
      <c r="E2430" s="278" t="s">
        <v>711</v>
      </c>
      <c r="F2430" s="279" t="s">
        <v>689</v>
      </c>
      <c r="G2430" s="277" t="s">
        <v>1974</v>
      </c>
      <c r="H2430" s="280" t="str">
        <f>IF(OR(AND('FIN2-NATURE'!AJ51="",'FIN2-NATURE'!AK51=""),AND('FIN2-NATURE'!AJ61="",'FIN2-NATURE'!AK61=""),AND('FIN2-NATURE'!AK51="K",'FIN2-NATURE'!AK61="K"),OR('FIN2-NATURE'!AK51="O",'FIN2-NATURE'!AK61="O")),"",SUM('FIN2-NATURE'!AJ51,'FIN2-NATURE'!AJ61))</f>
        <v/>
      </c>
      <c r="I2430" s="280" t="str">
        <f>IF(AND(OR(AND('FIN2-NATURE'!AK51="O",'FIN2-NATURE'!AK61="O"),AND('FIN2-NATURE'!AK51="K",'FIN2-NATURE'!AK61="K")),SUM('FIN2-NATURE'!AJ51,'FIN2-NATURE'!AJ61)=0,ISNUMBER('FIN2-NATURE'!AJ71)),"",IF(OR('FIN2-NATURE'!AK51="O",'FIN2-NATURE'!AK61="O"),"O",IF(AND('FIN2-NATURE'!AK51='FIN2-NATURE'!AK61,OR('FIN2-NATURE'!AK51="K",'FIN2-NATURE'!AK51="W",'FIN2-NATURE'!AK51="M")), UPPER('FIN2-NATURE'!AK51),"")))</f>
        <v/>
      </c>
      <c r="J2430" s="281" t="s">
        <v>711</v>
      </c>
      <c r="K2430" s="280" t="str">
        <f>IF(AND(ISBLANK('FIN2-NATURE'!AJ71),$L$2430&lt;&gt;"M"),"",'FIN2-NATURE'!AJ71)</f>
        <v/>
      </c>
      <c r="L2430" s="280" t="str">
        <f>IF(ISBLANK('FIN2-NATURE'!AK71),"",'FIN2-NATURE'!AK71)</f>
        <v/>
      </c>
      <c r="M2430" s="257" t="str">
        <f t="shared" si="39"/>
        <v>OK</v>
      </c>
      <c r="N2430" s="15"/>
    </row>
    <row r="2431" spans="1:14" ht="33.75" x14ac:dyDescent="0.25">
      <c r="A2431" s="257" t="s">
        <v>834</v>
      </c>
      <c r="B2431" s="257" t="s">
        <v>5270</v>
      </c>
      <c r="C2431" s="257" t="s">
        <v>689</v>
      </c>
      <c r="D2431" s="277" t="s">
        <v>5271</v>
      </c>
      <c r="E2431" s="278" t="s">
        <v>711</v>
      </c>
      <c r="F2431" s="279" t="s">
        <v>689</v>
      </c>
      <c r="G2431" s="277" t="s">
        <v>1977</v>
      </c>
      <c r="H2431" s="280" t="str">
        <f>IF(OR(AND('FIN2-NATURE'!AJ52="",'FIN2-NATURE'!AK52=""),AND('FIN2-NATURE'!AJ62="",'FIN2-NATURE'!AK62=""),AND('FIN2-NATURE'!AK52="K",'FIN2-NATURE'!AK62="K"),OR('FIN2-NATURE'!AK52="O",'FIN2-NATURE'!AK62="O")),"",SUM('FIN2-NATURE'!AJ52,'FIN2-NATURE'!AJ62))</f>
        <v/>
      </c>
      <c r="I2431" s="280" t="str">
        <f>IF(AND(OR(AND('FIN2-NATURE'!AK52="O",'FIN2-NATURE'!AK62="O"),AND('FIN2-NATURE'!AK52="K",'FIN2-NATURE'!AK62="K")),SUM('FIN2-NATURE'!AJ52,'FIN2-NATURE'!AJ62)=0,ISNUMBER('FIN2-NATURE'!AJ72)),"",IF(OR('FIN2-NATURE'!AK52="O",'FIN2-NATURE'!AK62="O"),"O",IF(AND('FIN2-NATURE'!AK52='FIN2-NATURE'!AK62,OR('FIN2-NATURE'!AK52="K",'FIN2-NATURE'!AK52="W",'FIN2-NATURE'!AK52="M")), UPPER('FIN2-NATURE'!AK52),"")))</f>
        <v/>
      </c>
      <c r="J2431" s="281" t="s">
        <v>711</v>
      </c>
      <c r="K2431" s="280" t="str">
        <f>IF(AND(ISBLANK('FIN2-NATURE'!AJ72),$L$2431&lt;&gt;"M"),"",'FIN2-NATURE'!AJ72)</f>
        <v/>
      </c>
      <c r="L2431" s="280" t="str">
        <f>IF(ISBLANK('FIN2-NATURE'!AK72),"",'FIN2-NATURE'!AK72)</f>
        <v/>
      </c>
      <c r="M2431" s="257" t="str">
        <f t="shared" si="39"/>
        <v>OK</v>
      </c>
      <c r="N2431" s="15"/>
    </row>
    <row r="2432" spans="1:14" ht="33.75" x14ac:dyDescent="0.25">
      <c r="A2432" s="257" t="s">
        <v>834</v>
      </c>
      <c r="B2432" s="257" t="s">
        <v>5272</v>
      </c>
      <c r="C2432" s="257" t="s">
        <v>689</v>
      </c>
      <c r="D2432" s="277" t="s">
        <v>5273</v>
      </c>
      <c r="E2432" s="278" t="s">
        <v>711</v>
      </c>
      <c r="F2432" s="279" t="s">
        <v>689</v>
      </c>
      <c r="G2432" s="277" t="s">
        <v>1980</v>
      </c>
      <c r="H2432" s="280" t="str">
        <f>IF(OR(AND('FIN2-NATURE'!AJ53="",'FIN2-NATURE'!AK53=""),AND('FIN2-NATURE'!AJ63="",'FIN2-NATURE'!AK63=""),AND('FIN2-NATURE'!AK53="K",'FIN2-NATURE'!AK63="K"),OR('FIN2-NATURE'!AK53="O",'FIN2-NATURE'!AK63="O")),"",SUM('FIN2-NATURE'!AJ53,'FIN2-NATURE'!AJ63))</f>
        <v/>
      </c>
      <c r="I2432" s="280" t="str">
        <f>IF(AND(OR(AND('FIN2-NATURE'!AK53="O",'FIN2-NATURE'!AK63="O"),AND('FIN2-NATURE'!AK53="K",'FIN2-NATURE'!AK63="K")),SUM('FIN2-NATURE'!AJ53,'FIN2-NATURE'!AJ63)=0,ISNUMBER('FIN2-NATURE'!AJ73)),"",IF(OR('FIN2-NATURE'!AK53="O",'FIN2-NATURE'!AK63="O"),"O",IF(AND('FIN2-NATURE'!AK53='FIN2-NATURE'!AK63,OR('FIN2-NATURE'!AK53="K",'FIN2-NATURE'!AK53="W",'FIN2-NATURE'!AK53="M")), UPPER('FIN2-NATURE'!AK53),"")))</f>
        <v/>
      </c>
      <c r="J2432" s="281" t="s">
        <v>711</v>
      </c>
      <c r="K2432" s="280" t="str">
        <f>IF(AND(ISBLANK('FIN2-NATURE'!AJ73),$L$2432&lt;&gt;"M"),"",'FIN2-NATURE'!AJ73)</f>
        <v/>
      </c>
      <c r="L2432" s="280" t="str">
        <f>IF(ISBLANK('FIN2-NATURE'!AK73),"",'FIN2-NATURE'!AK73)</f>
        <v/>
      </c>
      <c r="M2432" s="257" t="str">
        <f t="shared" si="39"/>
        <v>OK</v>
      </c>
      <c r="N2432" s="15"/>
    </row>
    <row r="2433" spans="1:14" ht="33.75" x14ac:dyDescent="0.25">
      <c r="A2433" s="257" t="s">
        <v>834</v>
      </c>
      <c r="B2433" s="257" t="s">
        <v>5274</v>
      </c>
      <c r="C2433" s="257" t="s">
        <v>689</v>
      </c>
      <c r="D2433" s="277" t="s">
        <v>5275</v>
      </c>
      <c r="E2433" s="278" t="s">
        <v>711</v>
      </c>
      <c r="F2433" s="279" t="s">
        <v>689</v>
      </c>
      <c r="G2433" s="277" t="s">
        <v>1983</v>
      </c>
      <c r="H2433" s="280" t="str">
        <f>IF(OR(AND('FIN2-NATURE'!AJ54="",'FIN2-NATURE'!AK54=""),AND('FIN2-NATURE'!AJ64="",'FIN2-NATURE'!AK64=""),AND('FIN2-NATURE'!AK54="K",'FIN2-NATURE'!AK64="K"),OR('FIN2-NATURE'!AK54="O",'FIN2-NATURE'!AK64="O")),"",SUM('FIN2-NATURE'!AJ54,'FIN2-NATURE'!AJ64))</f>
        <v/>
      </c>
      <c r="I2433" s="280" t="str">
        <f>IF(AND(OR(AND('FIN2-NATURE'!AK54="O",'FIN2-NATURE'!AK64="O"),AND('FIN2-NATURE'!AK54="K",'FIN2-NATURE'!AK64="K")),SUM('FIN2-NATURE'!AJ54,'FIN2-NATURE'!AJ64)=0,ISNUMBER('FIN2-NATURE'!AJ74)),"",IF(OR('FIN2-NATURE'!AK54="O",'FIN2-NATURE'!AK64="O"),"O",IF(AND('FIN2-NATURE'!AK54='FIN2-NATURE'!AK64,OR('FIN2-NATURE'!AK54="K",'FIN2-NATURE'!AK54="W",'FIN2-NATURE'!AK54="M")), UPPER('FIN2-NATURE'!AK54),"")))</f>
        <v/>
      </c>
      <c r="J2433" s="281" t="s">
        <v>711</v>
      </c>
      <c r="K2433" s="280" t="str">
        <f>IF(AND(ISBLANK('FIN2-NATURE'!AJ74),$L$2433&lt;&gt;"M"),"",'FIN2-NATURE'!AJ74)</f>
        <v/>
      </c>
      <c r="L2433" s="280" t="str">
        <f>IF(ISBLANK('FIN2-NATURE'!AK74),"",'FIN2-NATURE'!AK74)</f>
        <v/>
      </c>
      <c r="M2433" s="257" t="str">
        <f t="shared" si="39"/>
        <v>OK</v>
      </c>
      <c r="N2433" s="15"/>
    </row>
    <row r="2434" spans="1:14" ht="33.75" x14ac:dyDescent="0.25">
      <c r="A2434" s="257" t="s">
        <v>834</v>
      </c>
      <c r="B2434" s="257" t="s">
        <v>5276</v>
      </c>
      <c r="C2434" s="257" t="s">
        <v>689</v>
      </c>
      <c r="D2434" s="277" t="s">
        <v>5277</v>
      </c>
      <c r="E2434" s="278" t="s">
        <v>711</v>
      </c>
      <c r="F2434" s="279" t="s">
        <v>689</v>
      </c>
      <c r="G2434" s="277" t="s">
        <v>1986</v>
      </c>
      <c r="H2434" s="280" t="str">
        <f>IF(OR(AND('FIN2-NATURE'!AJ55="",'FIN2-NATURE'!AK55=""),AND('FIN2-NATURE'!AJ65="",'FIN2-NATURE'!AK65=""),AND('FIN2-NATURE'!AK55="K",'FIN2-NATURE'!AK65="K"),OR('FIN2-NATURE'!AK55="O",'FIN2-NATURE'!AK65="O")),"",SUM('FIN2-NATURE'!AJ55,'FIN2-NATURE'!AJ65))</f>
        <v/>
      </c>
      <c r="I2434" s="280" t="str">
        <f>IF(AND(OR(AND('FIN2-NATURE'!AK55="O",'FIN2-NATURE'!AK65="O"),AND('FIN2-NATURE'!AK55="K",'FIN2-NATURE'!AK65="K")),SUM('FIN2-NATURE'!AJ55,'FIN2-NATURE'!AJ65)=0,ISNUMBER('FIN2-NATURE'!AJ75)),"",IF(OR('FIN2-NATURE'!AK55="O",'FIN2-NATURE'!AK65="O"),"O",IF(AND('FIN2-NATURE'!AK55='FIN2-NATURE'!AK65,OR('FIN2-NATURE'!AK55="K",'FIN2-NATURE'!AK55="W",'FIN2-NATURE'!AK55="M")), UPPER('FIN2-NATURE'!AK55),"")))</f>
        <v/>
      </c>
      <c r="J2434" s="281" t="s">
        <v>711</v>
      </c>
      <c r="K2434" s="280" t="str">
        <f>IF(AND(ISBLANK('FIN2-NATURE'!AJ75),$L$2434&lt;&gt;"M"),"",'FIN2-NATURE'!AJ75)</f>
        <v/>
      </c>
      <c r="L2434" s="280" t="str">
        <f>IF(ISBLANK('FIN2-NATURE'!AK75),"",'FIN2-NATURE'!AK75)</f>
        <v/>
      </c>
      <c r="M2434" s="257" t="str">
        <f t="shared" si="39"/>
        <v>OK</v>
      </c>
      <c r="N2434" s="15"/>
    </row>
    <row r="2435" spans="1:14" ht="33.75" x14ac:dyDescent="0.25">
      <c r="A2435" s="257" t="s">
        <v>834</v>
      </c>
      <c r="B2435" s="257" t="s">
        <v>5278</v>
      </c>
      <c r="C2435" s="257" t="s">
        <v>689</v>
      </c>
      <c r="D2435" s="277" t="s">
        <v>5279</v>
      </c>
      <c r="E2435" s="278" t="s">
        <v>711</v>
      </c>
      <c r="F2435" s="279" t="s">
        <v>689</v>
      </c>
      <c r="G2435" s="277" t="s">
        <v>1989</v>
      </c>
      <c r="H2435" s="280" t="str">
        <f>IF(OR(AND('FIN2-NATURE'!AJ56="",'FIN2-NATURE'!AK56=""),AND('FIN2-NATURE'!AJ66="",'FIN2-NATURE'!AK66=""),AND('FIN2-NATURE'!AK56="K",'FIN2-NATURE'!AK66="K"),OR('FIN2-NATURE'!AK56="O",'FIN2-NATURE'!AK66="O")),"",SUM('FIN2-NATURE'!AJ56,'FIN2-NATURE'!AJ66))</f>
        <v/>
      </c>
      <c r="I2435" s="280" t="str">
        <f>IF(AND(OR(AND('FIN2-NATURE'!AK56="O",'FIN2-NATURE'!AK66="O"),AND('FIN2-NATURE'!AK56="K",'FIN2-NATURE'!AK66="K")),SUM('FIN2-NATURE'!AJ56,'FIN2-NATURE'!AJ66)=0,ISNUMBER('FIN2-NATURE'!AJ76)),"",IF(OR('FIN2-NATURE'!AK56="O",'FIN2-NATURE'!AK66="O"),"O",IF(AND('FIN2-NATURE'!AK56='FIN2-NATURE'!AK66,OR('FIN2-NATURE'!AK56="K",'FIN2-NATURE'!AK56="W",'FIN2-NATURE'!AK56="M")), UPPER('FIN2-NATURE'!AK56),"")))</f>
        <v/>
      </c>
      <c r="J2435" s="281" t="s">
        <v>711</v>
      </c>
      <c r="K2435" s="280" t="str">
        <f>IF(AND(ISBLANK('FIN2-NATURE'!AJ76),$L$2435&lt;&gt;"M"),"",'FIN2-NATURE'!AJ76)</f>
        <v/>
      </c>
      <c r="L2435" s="280" t="str">
        <f>IF(ISBLANK('FIN2-NATURE'!AK76),"",'FIN2-NATURE'!AK76)</f>
        <v/>
      </c>
      <c r="M2435" s="257" t="str">
        <f t="shared" si="39"/>
        <v>OK</v>
      </c>
      <c r="N2435" s="15"/>
    </row>
    <row r="2436" spans="1:14" ht="33.75" x14ac:dyDescent="0.25">
      <c r="A2436" s="257" t="s">
        <v>834</v>
      </c>
      <c r="B2436" s="257" t="s">
        <v>5280</v>
      </c>
      <c r="C2436" s="257" t="s">
        <v>689</v>
      </c>
      <c r="D2436" s="277" t="s">
        <v>5281</v>
      </c>
      <c r="E2436" s="278" t="s">
        <v>711</v>
      </c>
      <c r="F2436" s="279" t="s">
        <v>689</v>
      </c>
      <c r="G2436" s="277" t="s">
        <v>5282</v>
      </c>
      <c r="H2436" s="280" t="str">
        <f>IF(OR(AND('FIN2-NATURE'!AJ31="",'FIN2-NATURE'!AK31=""),AND('FIN2-NATURE'!AJ67="",'FIN2-NATURE'!AK67=""),AND('FIN2-NATURE'!AK31="K",'FIN2-NATURE'!AK67="K"),OR('FIN2-NATURE'!AK31="O",'FIN2-NATURE'!AK67="O")),"",SUM('FIN2-NATURE'!AJ31,'FIN2-NATURE'!AJ67))</f>
        <v/>
      </c>
      <c r="I2436" s="280" t="str">
        <f>IF(AND(OR(AND('FIN2-NATURE'!AK31="O",'FIN2-NATURE'!AK67="O"),AND('FIN2-NATURE'!AK31="K",'FIN2-NATURE'!AK67="K")),SUM('FIN2-NATURE'!AJ31,'FIN2-NATURE'!AJ67)=0,ISNUMBER('FIN2-NATURE'!AJ77)),"",IF(OR('FIN2-NATURE'!AK31="O",'FIN2-NATURE'!AK67="O"),"O",IF(AND('FIN2-NATURE'!AK31='FIN2-NATURE'!AK67,OR('FIN2-NATURE'!AK31="K",'FIN2-NATURE'!AK31="W",'FIN2-NATURE'!AK31="M")), UPPER('FIN2-NATURE'!AK31),"")))</f>
        <v/>
      </c>
      <c r="J2436" s="281" t="s">
        <v>711</v>
      </c>
      <c r="K2436" s="280" t="str">
        <f>IF(AND(ISBLANK('FIN2-NATURE'!AJ77),$L$2436&lt;&gt;"M"),"",'FIN2-NATURE'!AJ77)</f>
        <v/>
      </c>
      <c r="L2436" s="280" t="str">
        <f>IF(ISBLANK('FIN2-NATURE'!AK77),"",'FIN2-NATURE'!AK77)</f>
        <v/>
      </c>
      <c r="M2436" s="257" t="str">
        <f t="shared" si="39"/>
        <v>OK</v>
      </c>
      <c r="N2436" s="15"/>
    </row>
    <row r="2437" spans="1:14" ht="33.75" x14ac:dyDescent="0.25">
      <c r="A2437" s="257" t="s">
        <v>834</v>
      </c>
      <c r="B2437" s="257" t="s">
        <v>5283</v>
      </c>
      <c r="C2437" s="257" t="s">
        <v>689</v>
      </c>
      <c r="D2437" s="277" t="s">
        <v>5284</v>
      </c>
      <c r="E2437" s="278" t="s">
        <v>711</v>
      </c>
      <c r="F2437" s="279" t="s">
        <v>689</v>
      </c>
      <c r="G2437" s="277" t="s">
        <v>5285</v>
      </c>
      <c r="H2437" s="280" t="str">
        <f>IF(OR(AND('FIN2-NATURE'!AJ32="",'FIN2-NATURE'!AK32=""),AND('FIN2-NATURE'!AJ68="",'FIN2-NATURE'!AK68=""),AND('FIN2-NATURE'!AK32="K",'FIN2-NATURE'!AK68="K"),OR('FIN2-NATURE'!AK32="O",'FIN2-NATURE'!AK68="O")),"",SUM('FIN2-NATURE'!AJ32,'FIN2-NATURE'!AJ68))</f>
        <v/>
      </c>
      <c r="I2437" s="280" t="str">
        <f>IF(AND(OR(AND('FIN2-NATURE'!AK32="O",'FIN2-NATURE'!AK68="O"),AND('FIN2-NATURE'!AK32="K",'FIN2-NATURE'!AK68="K")),SUM('FIN2-NATURE'!AJ32,'FIN2-NATURE'!AJ68)=0,ISNUMBER('FIN2-NATURE'!AJ78)),"",IF(OR('FIN2-NATURE'!AK32="O",'FIN2-NATURE'!AK68="O"),"O",IF(AND('FIN2-NATURE'!AK32='FIN2-NATURE'!AK68,OR('FIN2-NATURE'!AK32="K",'FIN2-NATURE'!AK32="W",'FIN2-NATURE'!AK32="M")), UPPER('FIN2-NATURE'!AK32),"")))</f>
        <v/>
      </c>
      <c r="J2437" s="281" t="s">
        <v>711</v>
      </c>
      <c r="K2437" s="280" t="str">
        <f>IF(AND(ISBLANK('FIN2-NATURE'!AJ78),$L$2437&lt;&gt;"M"),"",'FIN2-NATURE'!AJ78)</f>
        <v/>
      </c>
      <c r="L2437" s="280" t="str">
        <f>IF(ISBLANK('FIN2-NATURE'!AK78),"",'FIN2-NATURE'!AK78)</f>
        <v/>
      </c>
      <c r="M2437" s="257" t="str">
        <f t="shared" si="39"/>
        <v>OK</v>
      </c>
      <c r="N2437" s="15"/>
    </row>
    <row r="2438" spans="1:14" ht="33.75" x14ac:dyDescent="0.25">
      <c r="A2438" s="257" t="s">
        <v>834</v>
      </c>
      <c r="B2438" s="257" t="s">
        <v>5286</v>
      </c>
      <c r="C2438" s="257" t="s">
        <v>689</v>
      </c>
      <c r="D2438" s="277" t="s">
        <v>5287</v>
      </c>
      <c r="E2438" s="278" t="s">
        <v>711</v>
      </c>
      <c r="F2438" s="279" t="s">
        <v>689</v>
      </c>
      <c r="G2438" s="277" t="s">
        <v>1992</v>
      </c>
      <c r="H2438" s="280" t="str">
        <f>IF(OR(AND('FIN2-NATURE'!AJ33="",'FIN2-NATURE'!AK33=""),AND('FIN2-NATURE'!AJ69="",'FIN2-NATURE'!AK69=""),AND('FIN2-NATURE'!AK33="K",'FIN2-NATURE'!AK69="K"),OR('FIN2-NATURE'!AK33="O",'FIN2-NATURE'!AK69="O")),"",SUM('FIN2-NATURE'!AJ33,'FIN2-NATURE'!AJ69))</f>
        <v/>
      </c>
      <c r="I2438" s="280" t="str">
        <f>IF(AND(OR(AND('FIN2-NATURE'!AK33="O",'FIN2-NATURE'!AK69="O"),AND('FIN2-NATURE'!AK33="K",'FIN2-NATURE'!AK69="K")),SUM('FIN2-NATURE'!AJ33,'FIN2-NATURE'!AJ69)=0,ISNUMBER('FIN2-NATURE'!AJ79)),"",IF(OR('FIN2-NATURE'!AK33="O",'FIN2-NATURE'!AK69="O"),"O",IF(AND('FIN2-NATURE'!AK33='FIN2-NATURE'!AK69,OR('FIN2-NATURE'!AK33="K",'FIN2-NATURE'!AK33="W",'FIN2-NATURE'!AK33="M")), UPPER('FIN2-NATURE'!AK33),"")))</f>
        <v/>
      </c>
      <c r="J2438" s="281" t="s">
        <v>711</v>
      </c>
      <c r="K2438" s="280" t="str">
        <f>IF(AND(ISBLANK('FIN2-NATURE'!AJ79),$L$2438&lt;&gt;"M"),"",'FIN2-NATURE'!AJ79)</f>
        <v/>
      </c>
      <c r="L2438" s="280" t="str">
        <f>IF(ISBLANK('FIN2-NATURE'!AK79),"",'FIN2-NATURE'!AK79)</f>
        <v/>
      </c>
      <c r="M2438" s="257" t="str">
        <f t="shared" si="39"/>
        <v>OK</v>
      </c>
      <c r="N2438" s="15"/>
    </row>
    <row r="2439" spans="1:14" ht="33.75" x14ac:dyDescent="0.25">
      <c r="A2439" s="257" t="s">
        <v>834</v>
      </c>
      <c r="B2439" s="257" t="s">
        <v>5288</v>
      </c>
      <c r="C2439" s="257" t="s">
        <v>689</v>
      </c>
      <c r="D2439" s="277" t="s">
        <v>5289</v>
      </c>
      <c r="E2439" s="278" t="s">
        <v>711</v>
      </c>
      <c r="F2439" s="279" t="s">
        <v>689</v>
      </c>
      <c r="G2439" s="277" t="s">
        <v>5290</v>
      </c>
      <c r="H2439" s="280" t="str">
        <f>IF(OR(AND('FIN2-NATURE'!AJ37="",'FIN2-NATURE'!AK37=""),AND('FIN2-NATURE'!AJ70="",'FIN2-NATURE'!AK70=""),AND('FIN2-NATURE'!AK37="K",'FIN2-NATURE'!AK70="K"),OR('FIN2-NATURE'!AK37="O",'FIN2-NATURE'!AK70="O")),"",SUM('FIN2-NATURE'!AJ37,'FIN2-NATURE'!AJ70))</f>
        <v/>
      </c>
      <c r="I2439" s="280" t="str">
        <f>IF(AND(OR(AND('FIN2-NATURE'!AK37="O",'FIN2-NATURE'!AK70="O"),AND('FIN2-NATURE'!AK37="K",'FIN2-NATURE'!AK70="K")),SUM('FIN2-NATURE'!AJ37,'FIN2-NATURE'!AJ70)=0,ISNUMBER('FIN2-NATURE'!AJ80)),"",IF(OR('FIN2-NATURE'!AK37="O",'FIN2-NATURE'!AK70="O"),"O",IF(AND('FIN2-NATURE'!AK37='FIN2-NATURE'!AK70,OR('FIN2-NATURE'!AK37="K",'FIN2-NATURE'!AK37="W",'FIN2-NATURE'!AK37="M")), UPPER('FIN2-NATURE'!AK37),"")))</f>
        <v/>
      </c>
      <c r="J2439" s="281" t="s">
        <v>711</v>
      </c>
      <c r="K2439" s="280" t="str">
        <f>IF(AND(ISBLANK('FIN2-NATURE'!AJ80),$L$2439&lt;&gt;"M"),"",'FIN2-NATURE'!AJ80)</f>
        <v/>
      </c>
      <c r="L2439" s="280" t="str">
        <f>IF(ISBLANK('FIN2-NATURE'!AK80),"",'FIN2-NATURE'!AK80)</f>
        <v/>
      </c>
      <c r="M2439" s="257" t="str">
        <f t="shared" si="39"/>
        <v>OK</v>
      </c>
      <c r="N2439" s="15"/>
    </row>
    <row r="2440" spans="1:14" ht="33.75" x14ac:dyDescent="0.25">
      <c r="A2440" s="257" t="s">
        <v>834</v>
      </c>
      <c r="B2440" s="257" t="s">
        <v>5291</v>
      </c>
      <c r="C2440" s="257" t="s">
        <v>689</v>
      </c>
      <c r="D2440" s="277" t="s">
        <v>5292</v>
      </c>
      <c r="E2440" s="278" t="s">
        <v>711</v>
      </c>
      <c r="F2440" s="279" t="s">
        <v>689</v>
      </c>
      <c r="G2440" s="277" t="s">
        <v>1995</v>
      </c>
      <c r="H2440" s="280" t="str">
        <f>IF(OR(AND('FIN2-NATURE'!AJ38="",'FIN2-NATURE'!AK38=""),AND('FIN2-NATURE'!AJ71="",'FIN2-NATURE'!AK71=""),AND('FIN2-NATURE'!AK38="K",'FIN2-NATURE'!AK71="K"),OR('FIN2-NATURE'!AK38="O",'FIN2-NATURE'!AK71="O")),"",SUM('FIN2-NATURE'!AJ38,'FIN2-NATURE'!AJ71))</f>
        <v/>
      </c>
      <c r="I2440" s="280" t="str">
        <f>IF(AND(OR(AND('FIN2-NATURE'!AK38="O",'FIN2-NATURE'!AK71="O"),AND('FIN2-NATURE'!AK38="K",'FIN2-NATURE'!AK71="K")),SUM('FIN2-NATURE'!AJ38,'FIN2-NATURE'!AJ71)=0,ISNUMBER('FIN2-NATURE'!AJ81)),"",IF(OR('FIN2-NATURE'!AK38="O",'FIN2-NATURE'!AK71="O"),"O",IF(AND('FIN2-NATURE'!AK38='FIN2-NATURE'!AK71,OR('FIN2-NATURE'!AK38="K",'FIN2-NATURE'!AK38="W",'FIN2-NATURE'!AK38="M")), UPPER('FIN2-NATURE'!AK38),"")))</f>
        <v/>
      </c>
      <c r="J2440" s="281" t="s">
        <v>711</v>
      </c>
      <c r="K2440" s="280" t="str">
        <f>IF(AND(ISBLANK('FIN2-NATURE'!AJ81),$L$2440&lt;&gt;"M"),"",'FIN2-NATURE'!AJ81)</f>
        <v/>
      </c>
      <c r="L2440" s="280" t="str">
        <f>IF(ISBLANK('FIN2-NATURE'!AK81),"",'FIN2-NATURE'!AK81)</f>
        <v/>
      </c>
      <c r="M2440" s="257" t="str">
        <f t="shared" si="39"/>
        <v>OK</v>
      </c>
      <c r="N2440" s="15"/>
    </row>
    <row r="2441" spans="1:14" ht="33.75" x14ac:dyDescent="0.25">
      <c r="A2441" s="257" t="s">
        <v>834</v>
      </c>
      <c r="B2441" s="257" t="s">
        <v>5293</v>
      </c>
      <c r="C2441" s="257" t="s">
        <v>689</v>
      </c>
      <c r="D2441" s="277" t="s">
        <v>5294</v>
      </c>
      <c r="E2441" s="278" t="s">
        <v>711</v>
      </c>
      <c r="F2441" s="279" t="s">
        <v>689</v>
      </c>
      <c r="G2441" s="277" t="s">
        <v>1997</v>
      </c>
      <c r="H2441" s="280" t="str">
        <f>IF(OR(AND('FIN2-NATURE'!AJ39="",'FIN2-NATURE'!AK39=""),AND('FIN2-NATURE'!AJ72="",'FIN2-NATURE'!AK72=""),AND('FIN2-NATURE'!AK39="K",'FIN2-NATURE'!AK72="K"),OR('FIN2-NATURE'!AK39="O",'FIN2-NATURE'!AK72="O")),"",SUM('FIN2-NATURE'!AJ39,'FIN2-NATURE'!AJ72))</f>
        <v/>
      </c>
      <c r="I2441" s="280" t="str">
        <f>IF(AND(OR(AND('FIN2-NATURE'!AK39="O",'FIN2-NATURE'!AK72="O"),AND('FIN2-NATURE'!AK39="K",'FIN2-NATURE'!AK72="K")),SUM('FIN2-NATURE'!AJ39,'FIN2-NATURE'!AJ72)=0,ISNUMBER('FIN2-NATURE'!AJ82)),"",IF(OR('FIN2-NATURE'!AK39="O",'FIN2-NATURE'!AK72="O"),"O",IF(AND('FIN2-NATURE'!AK39='FIN2-NATURE'!AK72,OR('FIN2-NATURE'!AK39="K",'FIN2-NATURE'!AK39="W",'FIN2-NATURE'!AK39="M")), UPPER('FIN2-NATURE'!AK39),"")))</f>
        <v/>
      </c>
      <c r="J2441" s="281" t="s">
        <v>711</v>
      </c>
      <c r="K2441" s="280" t="str">
        <f>IF(AND(ISBLANK('FIN2-NATURE'!AJ82),$L$2441&lt;&gt;"M"),"",'FIN2-NATURE'!AJ82)</f>
        <v/>
      </c>
      <c r="L2441" s="280" t="str">
        <f>IF(ISBLANK('FIN2-NATURE'!AK82),"",'FIN2-NATURE'!AK82)</f>
        <v/>
      </c>
      <c r="M2441" s="257" t="str">
        <f t="shared" si="39"/>
        <v>OK</v>
      </c>
      <c r="N2441" s="15"/>
    </row>
    <row r="2442" spans="1:14" ht="33.75" x14ac:dyDescent="0.25">
      <c r="A2442" s="257" t="s">
        <v>834</v>
      </c>
      <c r="B2442" s="257" t="s">
        <v>5295</v>
      </c>
      <c r="C2442" s="257" t="s">
        <v>689</v>
      </c>
      <c r="D2442" s="277" t="s">
        <v>5296</v>
      </c>
      <c r="E2442" s="278" t="s">
        <v>711</v>
      </c>
      <c r="F2442" s="279" t="s">
        <v>689</v>
      </c>
      <c r="G2442" s="277" t="s">
        <v>1999</v>
      </c>
      <c r="H2442" s="280" t="str">
        <f>IF(OR(AND('FIN2-NATURE'!AJ40="",'FIN2-NATURE'!AK40=""),AND('FIN2-NATURE'!AJ73="",'FIN2-NATURE'!AK73=""),AND('FIN2-NATURE'!AK40="K",'FIN2-NATURE'!AK73="K"),OR('FIN2-NATURE'!AK40="O",'FIN2-NATURE'!AK73="O")),"",SUM('FIN2-NATURE'!AJ40,'FIN2-NATURE'!AJ73))</f>
        <v/>
      </c>
      <c r="I2442" s="280" t="str">
        <f>IF(AND(OR(AND('FIN2-NATURE'!AK40="O",'FIN2-NATURE'!AK73="O"),AND('FIN2-NATURE'!AK40="K",'FIN2-NATURE'!AK73="K")),SUM('FIN2-NATURE'!AJ40,'FIN2-NATURE'!AJ73)=0,ISNUMBER('FIN2-NATURE'!AJ83)),"",IF(OR('FIN2-NATURE'!AK40="O",'FIN2-NATURE'!AK73="O"),"O",IF(AND('FIN2-NATURE'!AK40='FIN2-NATURE'!AK73,OR('FIN2-NATURE'!AK40="K",'FIN2-NATURE'!AK40="W",'FIN2-NATURE'!AK40="M")), UPPER('FIN2-NATURE'!AK40),"")))</f>
        <v/>
      </c>
      <c r="J2442" s="281" t="s">
        <v>711</v>
      </c>
      <c r="K2442" s="280" t="str">
        <f>IF(AND(ISBLANK('FIN2-NATURE'!AJ83),$L$2442&lt;&gt;"M"),"",'FIN2-NATURE'!AJ83)</f>
        <v/>
      </c>
      <c r="L2442" s="280" t="str">
        <f>IF(ISBLANK('FIN2-NATURE'!AK83),"",'FIN2-NATURE'!AK83)</f>
        <v/>
      </c>
      <c r="M2442" s="257" t="str">
        <f t="shared" si="39"/>
        <v>OK</v>
      </c>
      <c r="N2442" s="15"/>
    </row>
    <row r="2443" spans="1:14" ht="33.75" x14ac:dyDescent="0.25">
      <c r="A2443" s="257" t="s">
        <v>834</v>
      </c>
      <c r="B2443" s="257" t="s">
        <v>5297</v>
      </c>
      <c r="C2443" s="257" t="s">
        <v>689</v>
      </c>
      <c r="D2443" s="277" t="s">
        <v>5298</v>
      </c>
      <c r="E2443" s="278" t="s">
        <v>711</v>
      </c>
      <c r="F2443" s="279" t="s">
        <v>689</v>
      </c>
      <c r="G2443" s="277" t="s">
        <v>2001</v>
      </c>
      <c r="H2443" s="280" t="str">
        <f>IF(OR(AND('FIN2-NATURE'!AJ41="",'FIN2-NATURE'!AK41=""),AND('FIN2-NATURE'!AJ74="",'FIN2-NATURE'!AK74=""),AND('FIN2-NATURE'!AK41="K",'FIN2-NATURE'!AK74="K"),OR('FIN2-NATURE'!AK41="O",'FIN2-NATURE'!AK74="O")),"",SUM('FIN2-NATURE'!AJ41,'FIN2-NATURE'!AJ74))</f>
        <v/>
      </c>
      <c r="I2443" s="280" t="str">
        <f>IF(AND(OR(AND('FIN2-NATURE'!AK41="O",'FIN2-NATURE'!AK74="O"),AND('FIN2-NATURE'!AK41="K",'FIN2-NATURE'!AK74="K")),SUM('FIN2-NATURE'!AJ41,'FIN2-NATURE'!AJ74)=0,ISNUMBER('FIN2-NATURE'!AJ84)),"",IF(OR('FIN2-NATURE'!AK41="O",'FIN2-NATURE'!AK74="O"),"O",IF(AND('FIN2-NATURE'!AK41='FIN2-NATURE'!AK74,OR('FIN2-NATURE'!AK41="K",'FIN2-NATURE'!AK41="W",'FIN2-NATURE'!AK41="M")), UPPER('FIN2-NATURE'!AK41),"")))</f>
        <v/>
      </c>
      <c r="J2443" s="281" t="s">
        <v>711</v>
      </c>
      <c r="K2443" s="280" t="str">
        <f>IF(AND(ISBLANK('FIN2-NATURE'!AJ84),$L$2443&lt;&gt;"M"),"",'FIN2-NATURE'!AJ84)</f>
        <v/>
      </c>
      <c r="L2443" s="280" t="str">
        <f>IF(ISBLANK('FIN2-NATURE'!AK84),"",'FIN2-NATURE'!AK84)</f>
        <v/>
      </c>
      <c r="M2443" s="257" t="str">
        <f t="shared" si="39"/>
        <v>OK</v>
      </c>
      <c r="N2443" s="15"/>
    </row>
    <row r="2444" spans="1:14" ht="33.75" x14ac:dyDescent="0.25">
      <c r="A2444" s="257" t="s">
        <v>834</v>
      </c>
      <c r="B2444" s="257" t="s">
        <v>5299</v>
      </c>
      <c r="C2444" s="257" t="s">
        <v>689</v>
      </c>
      <c r="D2444" s="277" t="s">
        <v>5300</v>
      </c>
      <c r="E2444" s="278" t="s">
        <v>711</v>
      </c>
      <c r="F2444" s="279" t="s">
        <v>689</v>
      </c>
      <c r="G2444" s="277" t="s">
        <v>2002</v>
      </c>
      <c r="H2444" s="280" t="str">
        <f>IF(OR(AND('FIN2-NATURE'!AJ42="",'FIN2-NATURE'!AK42=""),AND('FIN2-NATURE'!AJ75="",'FIN2-NATURE'!AK75=""),AND('FIN2-NATURE'!AK42="K",'FIN2-NATURE'!AK75="K"),OR('FIN2-NATURE'!AK42="O",'FIN2-NATURE'!AK75="O")),"",SUM('FIN2-NATURE'!AJ42,'FIN2-NATURE'!AJ75))</f>
        <v/>
      </c>
      <c r="I2444" s="280" t="str">
        <f>IF(AND(OR(AND('FIN2-NATURE'!AK42="O",'FIN2-NATURE'!AK75="O"),AND('FIN2-NATURE'!AK42="K",'FIN2-NATURE'!AK75="K")),SUM('FIN2-NATURE'!AJ42,'FIN2-NATURE'!AJ75)=0,ISNUMBER('FIN2-NATURE'!AJ85)),"",IF(OR('FIN2-NATURE'!AK42="O",'FIN2-NATURE'!AK75="O"),"O",IF(AND('FIN2-NATURE'!AK42='FIN2-NATURE'!AK75,OR('FIN2-NATURE'!AK42="K",'FIN2-NATURE'!AK42="W",'FIN2-NATURE'!AK42="M")), UPPER('FIN2-NATURE'!AK42),"")))</f>
        <v/>
      </c>
      <c r="J2444" s="281" t="s">
        <v>711</v>
      </c>
      <c r="K2444" s="280" t="str">
        <f>IF(AND(ISBLANK('FIN2-NATURE'!AJ85),$L$2444&lt;&gt;"M"),"",'FIN2-NATURE'!AJ85)</f>
        <v/>
      </c>
      <c r="L2444" s="280" t="str">
        <f>IF(ISBLANK('FIN2-NATURE'!AK85),"",'FIN2-NATURE'!AK85)</f>
        <v/>
      </c>
      <c r="M2444" s="257" t="str">
        <f t="shared" si="39"/>
        <v>OK</v>
      </c>
      <c r="N2444" s="15"/>
    </row>
    <row r="2445" spans="1:14" ht="33.75" x14ac:dyDescent="0.25">
      <c r="A2445" s="257" t="s">
        <v>834</v>
      </c>
      <c r="B2445" s="257" t="s">
        <v>5301</v>
      </c>
      <c r="C2445" s="257" t="s">
        <v>689</v>
      </c>
      <c r="D2445" s="277" t="s">
        <v>5302</v>
      </c>
      <c r="E2445" s="278" t="s">
        <v>711</v>
      </c>
      <c r="F2445" s="279" t="s">
        <v>689</v>
      </c>
      <c r="G2445" s="277" t="s">
        <v>5303</v>
      </c>
      <c r="H2445" s="280" t="str">
        <f>IF(OR(AND('FIN2-NATURE'!AJ43="",'FIN2-NATURE'!AK43=""),AND('FIN2-NATURE'!AJ76="",'FIN2-NATURE'!AK76=""),AND('FIN2-NATURE'!AK43="K",'FIN2-NATURE'!AK76="K"),OR('FIN2-NATURE'!AK43="O",'FIN2-NATURE'!AK76="O")),"",SUM('FIN2-NATURE'!AJ43,'FIN2-NATURE'!AJ76))</f>
        <v/>
      </c>
      <c r="I2445" s="280" t="str">
        <f>IF(AND(OR(AND('FIN2-NATURE'!AK43="O",'FIN2-NATURE'!AK76="O"),AND('FIN2-NATURE'!AK43="K",'FIN2-NATURE'!AK76="K")),SUM('FIN2-NATURE'!AJ43,'FIN2-NATURE'!AJ76)=0,ISNUMBER('FIN2-NATURE'!AJ86)),"",IF(OR('FIN2-NATURE'!AK43="O",'FIN2-NATURE'!AK76="O"),"O",IF(AND('FIN2-NATURE'!AK43='FIN2-NATURE'!AK76,OR('FIN2-NATURE'!AK43="K",'FIN2-NATURE'!AK43="W",'FIN2-NATURE'!AK43="M")), UPPER('FIN2-NATURE'!AK43),"")))</f>
        <v/>
      </c>
      <c r="J2445" s="281" t="s">
        <v>711</v>
      </c>
      <c r="K2445" s="280" t="str">
        <f>IF(AND(ISBLANK('FIN2-NATURE'!AJ86),$L$2445&lt;&gt;"M"),"",'FIN2-NATURE'!AJ86)</f>
        <v/>
      </c>
      <c r="L2445" s="280" t="str">
        <f>IF(ISBLANK('FIN2-NATURE'!AK86),"",'FIN2-NATURE'!AK86)</f>
        <v/>
      </c>
      <c r="M2445" s="257" t="str">
        <f t="shared" si="39"/>
        <v>OK</v>
      </c>
      <c r="N2445" s="15"/>
    </row>
    <row r="2446" spans="1:14" ht="33.75" x14ac:dyDescent="0.25">
      <c r="A2446" s="257" t="s">
        <v>834</v>
      </c>
      <c r="B2446" s="257" t="s">
        <v>5304</v>
      </c>
      <c r="C2446" s="257" t="s">
        <v>689</v>
      </c>
      <c r="D2446" s="277" t="s">
        <v>5305</v>
      </c>
      <c r="E2446" s="278" t="s">
        <v>711</v>
      </c>
      <c r="F2446" s="279" t="s">
        <v>689</v>
      </c>
      <c r="G2446" s="277" t="s">
        <v>5306</v>
      </c>
      <c r="H2446" s="280" t="str">
        <f>IF(OR(AND('FIN2-NATURE'!AM31="",'FIN2-NATURE'!AN31=""),AND('FIN2-NATURE'!AM32="",'FIN2-NATURE'!AN32=""),AND('FIN2-NATURE'!AN31="K",'FIN2-NATURE'!AN32="K"),OR('FIN2-NATURE'!AN31="O",'FIN2-NATURE'!AN32="O")),"",SUM('FIN2-NATURE'!AM31,'FIN2-NATURE'!AM32))</f>
        <v/>
      </c>
      <c r="I2446" s="280" t="str">
        <f>IF(AND(OR(AND('FIN2-NATURE'!AN31="O",'FIN2-NATURE'!AN32="O"),AND('FIN2-NATURE'!AN31="K",'FIN2-NATURE'!AN32="K")),SUM('FIN2-NATURE'!AM31,'FIN2-NATURE'!AM32)=0,ISNUMBER('FIN2-NATURE'!AM33)),"",IF(OR('FIN2-NATURE'!AN31="O",'FIN2-NATURE'!AN32="O"),"O",IF(AND('FIN2-NATURE'!AN31='FIN2-NATURE'!AN32,OR('FIN2-NATURE'!AN31="K",'FIN2-NATURE'!AN31="W",'FIN2-NATURE'!AN31="M")), UPPER('FIN2-NATURE'!AN31),"")))</f>
        <v/>
      </c>
      <c r="J2446" s="281" t="s">
        <v>711</v>
      </c>
      <c r="K2446" s="280" t="str">
        <f>IF(AND(ISBLANK('FIN2-NATURE'!AM33),$L$2446&lt;&gt;"M"),"",'FIN2-NATURE'!AM33)</f>
        <v/>
      </c>
      <c r="L2446" s="280" t="str">
        <f>IF(ISBLANK('FIN2-NATURE'!AN33),"",'FIN2-NATURE'!AN33)</f>
        <v/>
      </c>
      <c r="M2446" s="257" t="str">
        <f t="shared" si="39"/>
        <v>OK</v>
      </c>
      <c r="N2446" s="15"/>
    </row>
    <row r="2447" spans="1:14" ht="33.75" x14ac:dyDescent="0.25">
      <c r="A2447" s="257" t="s">
        <v>834</v>
      </c>
      <c r="B2447" s="257" t="s">
        <v>5307</v>
      </c>
      <c r="C2447" s="257" t="s">
        <v>689</v>
      </c>
      <c r="D2447" s="277" t="s">
        <v>5308</v>
      </c>
      <c r="E2447" s="278" t="s">
        <v>711</v>
      </c>
      <c r="F2447" s="279" t="s">
        <v>689</v>
      </c>
      <c r="G2447" s="277" t="s">
        <v>5309</v>
      </c>
      <c r="H2447" s="280" t="str">
        <f>IF(OR(AND('FIN2-NATURE'!AM33="",'FIN2-NATURE'!AN33=""),AND('FIN2-NATURE'!AM37="",'FIN2-NATURE'!AN37=""),AND('FIN2-NATURE'!AN33="K",'FIN2-NATURE'!AN37="K"),OR('FIN2-NATURE'!AN33="O",'FIN2-NATURE'!AN37="O")),"",SUM('FIN2-NATURE'!AM33,'FIN2-NATURE'!AM37))</f>
        <v/>
      </c>
      <c r="I2447" s="280" t="str">
        <f>IF(AND(OR(AND('FIN2-NATURE'!AN33="O",'FIN2-NATURE'!AN37="O"),AND('FIN2-NATURE'!AN33="K",'FIN2-NATURE'!AN37="K")),SUM('FIN2-NATURE'!AM33,'FIN2-NATURE'!AM37)=0,ISNUMBER('FIN2-NATURE'!AM38)),"",IF(OR('FIN2-NATURE'!AN33="O",'FIN2-NATURE'!AN37="O"),"O",IF(AND('FIN2-NATURE'!AN33='FIN2-NATURE'!AN37,OR('FIN2-NATURE'!AN33="K",'FIN2-NATURE'!AN33="W",'FIN2-NATURE'!AN33="M")), UPPER('FIN2-NATURE'!AN33),"")))</f>
        <v/>
      </c>
      <c r="J2447" s="281" t="s">
        <v>711</v>
      </c>
      <c r="K2447" s="280" t="str">
        <f>IF(AND(ISBLANK('FIN2-NATURE'!AM38),$L$2447&lt;&gt;"M"),"",'FIN2-NATURE'!AM38)</f>
        <v/>
      </c>
      <c r="L2447" s="280" t="str">
        <f>IF(ISBLANK('FIN2-NATURE'!AN38),"",'FIN2-NATURE'!AN38)</f>
        <v/>
      </c>
      <c r="M2447" s="257" t="str">
        <f t="shared" si="39"/>
        <v>OK</v>
      </c>
      <c r="N2447" s="15"/>
    </row>
    <row r="2448" spans="1:14" ht="33.75" x14ac:dyDescent="0.25">
      <c r="A2448" s="257" t="s">
        <v>834</v>
      </c>
      <c r="B2448" s="257" t="s">
        <v>5310</v>
      </c>
      <c r="C2448" s="257" t="s">
        <v>689</v>
      </c>
      <c r="D2448" s="277" t="s">
        <v>5311</v>
      </c>
      <c r="E2448" s="278" t="s">
        <v>711</v>
      </c>
      <c r="F2448" s="279" t="s">
        <v>689</v>
      </c>
      <c r="G2448" s="277" t="s">
        <v>936</v>
      </c>
      <c r="H2448" s="280" t="str">
        <f>IF(OR(AND('FIN2-NATURE'!AM38="",'FIN2-NATURE'!AN38=""),AND('FIN2-NATURE'!AM39="",'FIN2-NATURE'!AN39=""),AND('FIN2-NATURE'!AN38="K",'FIN2-NATURE'!AN39="K"),OR('FIN2-NATURE'!AN38="O",'FIN2-NATURE'!AN39="O")),"",SUM('FIN2-NATURE'!AM38,'FIN2-NATURE'!AM39))</f>
        <v/>
      </c>
      <c r="I2448" s="280" t="str">
        <f>IF(AND(OR(AND('FIN2-NATURE'!AN38="O",'FIN2-NATURE'!AN39="O"),AND('FIN2-NATURE'!AN38="K",'FIN2-NATURE'!AN39="K")),SUM('FIN2-NATURE'!AM38,'FIN2-NATURE'!AM39)=0,ISNUMBER('FIN2-NATURE'!AM40)),"",IF(OR('FIN2-NATURE'!AN38="O",'FIN2-NATURE'!AN39="O"),"O",IF(AND('FIN2-NATURE'!AN38='FIN2-NATURE'!AN39,OR('FIN2-NATURE'!AN38="K",'FIN2-NATURE'!AN38="W",'FIN2-NATURE'!AN38="M")), UPPER('FIN2-NATURE'!AN38),"")))</f>
        <v/>
      </c>
      <c r="J2448" s="281" t="s">
        <v>711</v>
      </c>
      <c r="K2448" s="280" t="str">
        <f>IF(AND(ISBLANK('FIN2-NATURE'!AM40),$L$2448&lt;&gt;"M"),"",'FIN2-NATURE'!AM40)</f>
        <v/>
      </c>
      <c r="L2448" s="280" t="str">
        <f>IF(ISBLANK('FIN2-NATURE'!AN40),"",'FIN2-NATURE'!AN40)</f>
        <v/>
      </c>
      <c r="M2448" s="257" t="str">
        <f t="shared" si="39"/>
        <v>OK</v>
      </c>
      <c r="N2448" s="15"/>
    </row>
    <row r="2449" spans="1:14" ht="33.75" x14ac:dyDescent="0.25">
      <c r="A2449" s="257" t="s">
        <v>834</v>
      </c>
      <c r="B2449" s="257" t="s">
        <v>5312</v>
      </c>
      <c r="C2449" s="257" t="s">
        <v>689</v>
      </c>
      <c r="D2449" s="277" t="s">
        <v>5313</v>
      </c>
      <c r="E2449" s="278" t="s">
        <v>711</v>
      </c>
      <c r="F2449" s="279" t="s">
        <v>689</v>
      </c>
      <c r="G2449" s="277" t="s">
        <v>5314</v>
      </c>
      <c r="H2449" s="280" t="str">
        <f>IF(OR(AND('FIN2-NATURE'!AM44="",'FIN2-NATURE'!AN44=""),AND('FIN2-NATURE'!AM45="",'FIN2-NATURE'!AN45=""),AND('FIN2-NATURE'!AN44="K",'FIN2-NATURE'!AN45="K"),OR('FIN2-NATURE'!AN44="O",'FIN2-NATURE'!AN45="O")),"",SUM('FIN2-NATURE'!AM44,'FIN2-NATURE'!AM45))</f>
        <v/>
      </c>
      <c r="I2449" s="280" t="str">
        <f>IF(AND(OR(AND('FIN2-NATURE'!AN44="O",'FIN2-NATURE'!AN45="O"),AND('FIN2-NATURE'!AN44="K",'FIN2-NATURE'!AN45="K")),SUM('FIN2-NATURE'!AM44,'FIN2-NATURE'!AM45)=0,ISNUMBER('FIN2-NATURE'!AM46)),"",IF(OR('FIN2-NATURE'!AN44="O",'FIN2-NATURE'!AN45="O"),"O",IF(AND('FIN2-NATURE'!AN44='FIN2-NATURE'!AN45,OR('FIN2-NATURE'!AN44="K",'FIN2-NATURE'!AN44="W",'FIN2-NATURE'!AN44="M")), UPPER('FIN2-NATURE'!AN44),"")))</f>
        <v/>
      </c>
      <c r="J2449" s="281" t="s">
        <v>711</v>
      </c>
      <c r="K2449" s="280" t="str">
        <f>IF(AND(ISBLANK('FIN2-NATURE'!AM46),$L$2449&lt;&gt;"M"),"",'FIN2-NATURE'!AM46)</f>
        <v/>
      </c>
      <c r="L2449" s="280" t="str">
        <f>IF(ISBLANK('FIN2-NATURE'!AN46),"",'FIN2-NATURE'!AN46)</f>
        <v/>
      </c>
      <c r="M2449" s="257" t="str">
        <f t="shared" si="39"/>
        <v>OK</v>
      </c>
      <c r="N2449" s="15"/>
    </row>
    <row r="2450" spans="1:14" ht="33.75" x14ac:dyDescent="0.25">
      <c r="A2450" s="257" t="s">
        <v>834</v>
      </c>
      <c r="B2450" s="257" t="s">
        <v>5315</v>
      </c>
      <c r="C2450" s="257" t="s">
        <v>689</v>
      </c>
      <c r="D2450" s="277" t="s">
        <v>5316</v>
      </c>
      <c r="E2450" s="278" t="s">
        <v>711</v>
      </c>
      <c r="F2450" s="279" t="s">
        <v>689</v>
      </c>
      <c r="G2450" s="277" t="s">
        <v>5317</v>
      </c>
      <c r="H2450" s="280" t="str">
        <f>IF(OR(AND('FIN2-NATURE'!AM46="",'FIN2-NATURE'!AN46=""),AND('FIN2-NATURE'!AM50="",'FIN2-NATURE'!AN50=""),AND('FIN2-NATURE'!AN46="K",'FIN2-NATURE'!AN50="K"),OR('FIN2-NATURE'!AN46="O",'FIN2-NATURE'!AN50="O")),"",SUM('FIN2-NATURE'!AM46,'FIN2-NATURE'!AM50))</f>
        <v/>
      </c>
      <c r="I2450" s="280" t="str">
        <f>IF(AND(OR(AND('FIN2-NATURE'!AN46="O",'FIN2-NATURE'!AN50="O"),AND('FIN2-NATURE'!AN46="K",'FIN2-NATURE'!AN50="K")),SUM('FIN2-NATURE'!AM46,'FIN2-NATURE'!AM50)=0,ISNUMBER('FIN2-NATURE'!AM51)),"",IF(OR('FIN2-NATURE'!AN46="O",'FIN2-NATURE'!AN50="O"),"O",IF(AND('FIN2-NATURE'!AN46='FIN2-NATURE'!AN50,OR('FIN2-NATURE'!AN46="K",'FIN2-NATURE'!AN46="W",'FIN2-NATURE'!AN46="M")), UPPER('FIN2-NATURE'!AN46),"")))</f>
        <v/>
      </c>
      <c r="J2450" s="281" t="s">
        <v>711</v>
      </c>
      <c r="K2450" s="280" t="str">
        <f>IF(AND(ISBLANK('FIN2-NATURE'!AM51),$L$2450&lt;&gt;"M"),"",'FIN2-NATURE'!AM51)</f>
        <v/>
      </c>
      <c r="L2450" s="280" t="str">
        <f>IF(ISBLANK('FIN2-NATURE'!AN51),"",'FIN2-NATURE'!AN51)</f>
        <v/>
      </c>
      <c r="M2450" s="257" t="str">
        <f t="shared" si="39"/>
        <v>OK</v>
      </c>
      <c r="N2450" s="15"/>
    </row>
    <row r="2451" spans="1:14" ht="33.75" x14ac:dyDescent="0.25">
      <c r="A2451" s="257" t="s">
        <v>834</v>
      </c>
      <c r="B2451" s="257" t="s">
        <v>5318</v>
      </c>
      <c r="C2451" s="257" t="s">
        <v>689</v>
      </c>
      <c r="D2451" s="277" t="s">
        <v>5319</v>
      </c>
      <c r="E2451" s="278" t="s">
        <v>711</v>
      </c>
      <c r="F2451" s="279" t="s">
        <v>689</v>
      </c>
      <c r="G2451" s="277" t="s">
        <v>5320</v>
      </c>
      <c r="H2451" s="280" t="str">
        <f>IF(OR(AND('FIN2-NATURE'!AM51="",'FIN2-NATURE'!AN51=""),AND('FIN2-NATURE'!AM52="",'FIN2-NATURE'!AN52=""),AND('FIN2-NATURE'!AN51="K",'FIN2-NATURE'!AN52="K"),OR('FIN2-NATURE'!AN51="O",'FIN2-NATURE'!AN52="O")),"",SUM('FIN2-NATURE'!AM51,'FIN2-NATURE'!AM52))</f>
        <v/>
      </c>
      <c r="I2451" s="280" t="str">
        <f>IF(AND(OR(AND('FIN2-NATURE'!AN51="O",'FIN2-NATURE'!AN52="O"),AND('FIN2-NATURE'!AN51="K",'FIN2-NATURE'!AN52="K")),SUM('FIN2-NATURE'!AM51,'FIN2-NATURE'!AM52)=0,ISNUMBER('FIN2-NATURE'!AM53)),"",IF(OR('FIN2-NATURE'!AN51="O",'FIN2-NATURE'!AN52="O"),"O",IF(AND('FIN2-NATURE'!AN51='FIN2-NATURE'!AN52,OR('FIN2-NATURE'!AN51="K",'FIN2-NATURE'!AN51="W",'FIN2-NATURE'!AN51="M")), UPPER('FIN2-NATURE'!AN51),"")))</f>
        <v/>
      </c>
      <c r="J2451" s="281" t="s">
        <v>711</v>
      </c>
      <c r="K2451" s="280" t="str">
        <f>IF(AND(ISBLANK('FIN2-NATURE'!AM53),$L$2451&lt;&gt;"M"),"",'FIN2-NATURE'!AM53)</f>
        <v/>
      </c>
      <c r="L2451" s="280" t="str">
        <f>IF(ISBLANK('FIN2-NATURE'!AN53),"",'FIN2-NATURE'!AN53)</f>
        <v/>
      </c>
      <c r="M2451" s="257" t="str">
        <f t="shared" si="39"/>
        <v>OK</v>
      </c>
      <c r="N2451" s="15"/>
    </row>
    <row r="2452" spans="1:14" ht="33.75" x14ac:dyDescent="0.25">
      <c r="A2452" s="257" t="s">
        <v>834</v>
      </c>
      <c r="B2452" s="257" t="s">
        <v>5321</v>
      </c>
      <c r="C2452" s="257" t="s">
        <v>689</v>
      </c>
      <c r="D2452" s="277" t="s">
        <v>5322</v>
      </c>
      <c r="E2452" s="278" t="s">
        <v>711</v>
      </c>
      <c r="F2452" s="279" t="s">
        <v>689</v>
      </c>
      <c r="G2452" s="277" t="s">
        <v>5323</v>
      </c>
      <c r="H2452" s="280" t="str">
        <f>IF(OR(AND('FIN2-NATURE'!AM57="",'FIN2-NATURE'!AN57=""),AND('FIN2-NATURE'!AM58="",'FIN2-NATURE'!AN58=""),AND('FIN2-NATURE'!AN57="K",'FIN2-NATURE'!AN58="K"),OR('FIN2-NATURE'!AN57="O",'FIN2-NATURE'!AN58="O")),"",SUM('FIN2-NATURE'!AM57,'FIN2-NATURE'!AM58))</f>
        <v/>
      </c>
      <c r="I2452" s="280" t="str">
        <f>IF(AND(OR(AND('FIN2-NATURE'!AN57="O",'FIN2-NATURE'!AN58="O"),AND('FIN2-NATURE'!AN57="K",'FIN2-NATURE'!AN58="K")),SUM('FIN2-NATURE'!AM57,'FIN2-NATURE'!AM58)=0,ISNUMBER('FIN2-NATURE'!AM59)),"",IF(OR('FIN2-NATURE'!AN57="O",'FIN2-NATURE'!AN58="O"),"O",IF(AND('FIN2-NATURE'!AN57='FIN2-NATURE'!AN58,OR('FIN2-NATURE'!AN57="K",'FIN2-NATURE'!AN57="W",'FIN2-NATURE'!AN57="M")), UPPER('FIN2-NATURE'!AN57),"")))</f>
        <v/>
      </c>
      <c r="J2452" s="281" t="s">
        <v>711</v>
      </c>
      <c r="K2452" s="280" t="str">
        <f>IF(AND(ISBLANK('FIN2-NATURE'!AM59),$L$2452&lt;&gt;"M"),"",'FIN2-NATURE'!AM59)</f>
        <v/>
      </c>
      <c r="L2452" s="280" t="str">
        <f>IF(ISBLANK('FIN2-NATURE'!AN59),"",'FIN2-NATURE'!AN59)</f>
        <v/>
      </c>
      <c r="M2452" s="257" t="str">
        <f t="shared" si="39"/>
        <v>OK</v>
      </c>
      <c r="N2452" s="15"/>
    </row>
    <row r="2453" spans="1:14" ht="33.75" x14ac:dyDescent="0.25">
      <c r="A2453" s="257" t="s">
        <v>834</v>
      </c>
      <c r="B2453" s="257" t="s">
        <v>5324</v>
      </c>
      <c r="C2453" s="257" t="s">
        <v>689</v>
      </c>
      <c r="D2453" s="277" t="s">
        <v>5325</v>
      </c>
      <c r="E2453" s="278" t="s">
        <v>711</v>
      </c>
      <c r="F2453" s="279" t="s">
        <v>689</v>
      </c>
      <c r="G2453" s="277" t="s">
        <v>5326</v>
      </c>
      <c r="H2453" s="280" t="str">
        <f>IF(OR(AND('FIN2-NATURE'!AM59="",'FIN2-NATURE'!AN59=""),AND('FIN2-NATURE'!AM60="",'FIN2-NATURE'!AN60=""),AND('FIN2-NATURE'!AN59="K",'FIN2-NATURE'!AN60="K"),OR('FIN2-NATURE'!AN59="O",'FIN2-NATURE'!AN60="O")),"",SUM('FIN2-NATURE'!AM59,'FIN2-NATURE'!AM60))</f>
        <v/>
      </c>
      <c r="I2453" s="280" t="str">
        <f>IF(AND(OR(AND('FIN2-NATURE'!AN59="O",'FIN2-NATURE'!AN60="O"),AND('FIN2-NATURE'!AN59="K",'FIN2-NATURE'!AN60="K")),SUM('FIN2-NATURE'!AM59,'FIN2-NATURE'!AM60)=0,ISNUMBER('FIN2-NATURE'!AM61)),"",IF(OR('FIN2-NATURE'!AN59="O",'FIN2-NATURE'!AN60="O"),"O",IF(AND('FIN2-NATURE'!AN59='FIN2-NATURE'!AN60,OR('FIN2-NATURE'!AN59="K",'FIN2-NATURE'!AN59="W",'FIN2-NATURE'!AN59="M")), UPPER('FIN2-NATURE'!AN59),"")))</f>
        <v/>
      </c>
      <c r="J2453" s="281" t="s">
        <v>711</v>
      </c>
      <c r="K2453" s="280" t="str">
        <f>IF(AND(ISBLANK('FIN2-NATURE'!AM61),$L$2453&lt;&gt;"M"),"",'FIN2-NATURE'!AM61)</f>
        <v/>
      </c>
      <c r="L2453" s="280" t="str">
        <f>IF(ISBLANK('FIN2-NATURE'!AN61),"",'FIN2-NATURE'!AN61)</f>
        <v/>
      </c>
      <c r="M2453" s="257" t="str">
        <f t="shared" si="39"/>
        <v>OK</v>
      </c>
      <c r="N2453" s="15"/>
    </row>
    <row r="2454" spans="1:14" ht="33.75" x14ac:dyDescent="0.25">
      <c r="A2454" s="257" t="s">
        <v>834</v>
      </c>
      <c r="B2454" s="257" t="s">
        <v>5327</v>
      </c>
      <c r="C2454" s="257" t="s">
        <v>689</v>
      </c>
      <c r="D2454" s="277" t="s">
        <v>5328</v>
      </c>
      <c r="E2454" s="278" t="s">
        <v>711</v>
      </c>
      <c r="F2454" s="279" t="s">
        <v>689</v>
      </c>
      <c r="G2454" s="277" t="s">
        <v>2067</v>
      </c>
      <c r="H2454" s="280" t="str">
        <f>IF(OR(AND('FIN2-NATURE'!AM61="",'FIN2-NATURE'!AN61=""),AND('FIN2-NATURE'!AM62="",'FIN2-NATURE'!AN62=""),AND('FIN2-NATURE'!AN61="K",'FIN2-NATURE'!AN62="K"),OR('FIN2-NATURE'!AN61="O",'FIN2-NATURE'!AN62="O")),"",SUM('FIN2-NATURE'!AM61,'FIN2-NATURE'!AM62))</f>
        <v/>
      </c>
      <c r="I2454" s="280" t="str">
        <f>IF(AND(OR(AND('FIN2-NATURE'!AN61="O",'FIN2-NATURE'!AN62="O"),AND('FIN2-NATURE'!AN61="K",'FIN2-NATURE'!AN62="K")),SUM('FIN2-NATURE'!AM61,'FIN2-NATURE'!AM62)=0,ISNUMBER('FIN2-NATURE'!AM63)),"",IF(OR('FIN2-NATURE'!AN61="O",'FIN2-NATURE'!AN62="O"),"O",IF(AND('FIN2-NATURE'!AN61='FIN2-NATURE'!AN62,OR('FIN2-NATURE'!AN61="K",'FIN2-NATURE'!AN61="W",'FIN2-NATURE'!AN61="M")), UPPER('FIN2-NATURE'!AN61),"")))</f>
        <v/>
      </c>
      <c r="J2454" s="281" t="s">
        <v>711</v>
      </c>
      <c r="K2454" s="280" t="str">
        <f>IF(AND(ISBLANK('FIN2-NATURE'!AM63),$L$2454&lt;&gt;"M"),"",'FIN2-NATURE'!AM63)</f>
        <v/>
      </c>
      <c r="L2454" s="280" t="str">
        <f>IF(ISBLANK('FIN2-NATURE'!AN63),"",'FIN2-NATURE'!AN63)</f>
        <v/>
      </c>
      <c r="M2454" s="257" t="str">
        <f t="shared" si="39"/>
        <v>OK</v>
      </c>
      <c r="N2454" s="15"/>
    </row>
    <row r="2455" spans="1:14" ht="33.75" x14ac:dyDescent="0.25">
      <c r="A2455" s="257" t="s">
        <v>834</v>
      </c>
      <c r="B2455" s="257" t="s">
        <v>5329</v>
      </c>
      <c r="C2455" s="257" t="s">
        <v>689</v>
      </c>
      <c r="D2455" s="277" t="s">
        <v>5330</v>
      </c>
      <c r="E2455" s="278" t="s">
        <v>711</v>
      </c>
      <c r="F2455" s="279" t="s">
        <v>689</v>
      </c>
      <c r="G2455" s="277" t="s">
        <v>2070</v>
      </c>
      <c r="H2455" s="280" t="str">
        <f>IF(OR(AND('FIN2-NATURE'!AM44="",'FIN2-NATURE'!AN44=""),AND('FIN2-NATURE'!AM57="",'FIN2-NATURE'!AN57=""),AND('FIN2-NATURE'!AN44="K",'FIN2-NATURE'!AN57="K"),OR('FIN2-NATURE'!AN44="O",'FIN2-NATURE'!AN57="O")),"",SUM('FIN2-NATURE'!AM44,'FIN2-NATURE'!AM57))</f>
        <v/>
      </c>
      <c r="I2455" s="280" t="str">
        <f>IF(AND(OR(AND('FIN2-NATURE'!AN44="O",'FIN2-NATURE'!AN57="O"),AND('FIN2-NATURE'!AN44="K",'FIN2-NATURE'!AN57="K")),SUM('FIN2-NATURE'!AM44,'FIN2-NATURE'!AM57)=0,ISNUMBER('FIN2-NATURE'!AM67)),"",IF(OR('FIN2-NATURE'!AN44="O",'FIN2-NATURE'!AN57="O"),"O",IF(AND('FIN2-NATURE'!AN44='FIN2-NATURE'!AN57,OR('FIN2-NATURE'!AN44="K",'FIN2-NATURE'!AN44="W",'FIN2-NATURE'!AN44="M")), UPPER('FIN2-NATURE'!AN44),"")))</f>
        <v/>
      </c>
      <c r="J2455" s="281" t="s">
        <v>711</v>
      </c>
      <c r="K2455" s="280" t="str">
        <f>IF(AND(ISBLANK('FIN2-NATURE'!AM67),$L$2455&lt;&gt;"M"),"",'FIN2-NATURE'!AM67)</f>
        <v/>
      </c>
      <c r="L2455" s="280" t="str">
        <f>IF(ISBLANK('FIN2-NATURE'!AN67),"",'FIN2-NATURE'!AN67)</f>
        <v/>
      </c>
      <c r="M2455" s="257" t="str">
        <f t="shared" si="39"/>
        <v>OK</v>
      </c>
      <c r="N2455" s="15"/>
    </row>
    <row r="2456" spans="1:14" ht="33.75" x14ac:dyDescent="0.25">
      <c r="A2456" s="257" t="s">
        <v>834</v>
      </c>
      <c r="B2456" s="257" t="s">
        <v>5331</v>
      </c>
      <c r="C2456" s="257" t="s">
        <v>689</v>
      </c>
      <c r="D2456" s="277" t="s">
        <v>5332</v>
      </c>
      <c r="E2456" s="278" t="s">
        <v>711</v>
      </c>
      <c r="F2456" s="279" t="s">
        <v>689</v>
      </c>
      <c r="G2456" s="277" t="s">
        <v>5333</v>
      </c>
      <c r="H2456" s="280" t="str">
        <f>IF(OR(AND('FIN2-NATURE'!AM45="",'FIN2-NATURE'!AN45=""),AND('FIN2-NATURE'!AM58="",'FIN2-NATURE'!AN58=""),AND('FIN2-NATURE'!AN45="K",'FIN2-NATURE'!AN58="K"),OR('FIN2-NATURE'!AN45="O",'FIN2-NATURE'!AN58="O")),"",SUM('FIN2-NATURE'!AM45,'FIN2-NATURE'!AM58))</f>
        <v/>
      </c>
      <c r="I2456" s="280" t="str">
        <f>IF(AND(OR(AND('FIN2-NATURE'!AN45="O",'FIN2-NATURE'!AN58="O"),AND('FIN2-NATURE'!AN45="K",'FIN2-NATURE'!AN58="K")),SUM('FIN2-NATURE'!AM45,'FIN2-NATURE'!AM58)=0,ISNUMBER('FIN2-NATURE'!AM68)),"",IF(OR('FIN2-NATURE'!AN45="O",'FIN2-NATURE'!AN58="O"),"O",IF(AND('FIN2-NATURE'!AN45='FIN2-NATURE'!AN58,OR('FIN2-NATURE'!AN45="K",'FIN2-NATURE'!AN45="W",'FIN2-NATURE'!AN45="M")), UPPER('FIN2-NATURE'!AN45),"")))</f>
        <v/>
      </c>
      <c r="J2456" s="281" t="s">
        <v>711</v>
      </c>
      <c r="K2456" s="280" t="str">
        <f>IF(AND(ISBLANK('FIN2-NATURE'!AM68),$L$2456&lt;&gt;"M"),"",'FIN2-NATURE'!AM68)</f>
        <v/>
      </c>
      <c r="L2456" s="280" t="str">
        <f>IF(ISBLANK('FIN2-NATURE'!AN68),"",'FIN2-NATURE'!AN68)</f>
        <v/>
      </c>
      <c r="M2456" s="257" t="str">
        <f t="shared" si="39"/>
        <v>OK</v>
      </c>
      <c r="N2456" s="15"/>
    </row>
    <row r="2457" spans="1:14" ht="33.75" x14ac:dyDescent="0.25">
      <c r="A2457" s="257" t="s">
        <v>834</v>
      </c>
      <c r="B2457" s="257" t="s">
        <v>5334</v>
      </c>
      <c r="C2457" s="257" t="s">
        <v>689</v>
      </c>
      <c r="D2457" s="277" t="s">
        <v>5335</v>
      </c>
      <c r="E2457" s="278" t="s">
        <v>711</v>
      </c>
      <c r="F2457" s="279" t="s">
        <v>689</v>
      </c>
      <c r="G2457" s="277" t="s">
        <v>2073</v>
      </c>
      <c r="H2457" s="280" t="str">
        <f>IF(OR(AND('FIN2-NATURE'!AM46="",'FIN2-NATURE'!AN46=""),AND('FIN2-NATURE'!AM59="",'FIN2-NATURE'!AN59=""),AND('FIN2-NATURE'!AN46="K",'FIN2-NATURE'!AN59="K"),OR('FIN2-NATURE'!AN46="O",'FIN2-NATURE'!AN59="O")),"",SUM('FIN2-NATURE'!AM46,'FIN2-NATURE'!AM59))</f>
        <v/>
      </c>
      <c r="I2457" s="280" t="str">
        <f>IF(AND(OR(AND('FIN2-NATURE'!AN46="O",'FIN2-NATURE'!AN59="O"),AND('FIN2-NATURE'!AN46="K",'FIN2-NATURE'!AN59="K")),SUM('FIN2-NATURE'!AM46,'FIN2-NATURE'!AM59)=0,ISNUMBER('FIN2-NATURE'!AM69)),"",IF(OR('FIN2-NATURE'!AN46="O",'FIN2-NATURE'!AN59="O"),"O",IF(AND('FIN2-NATURE'!AN46='FIN2-NATURE'!AN59,OR('FIN2-NATURE'!AN46="K",'FIN2-NATURE'!AN46="W",'FIN2-NATURE'!AN46="M")), UPPER('FIN2-NATURE'!AN46),"")))</f>
        <v/>
      </c>
      <c r="J2457" s="281" t="s">
        <v>711</v>
      </c>
      <c r="K2457" s="280" t="str">
        <f>IF(AND(ISBLANK('FIN2-NATURE'!AM69),$L$2457&lt;&gt;"M"),"",'FIN2-NATURE'!AM69)</f>
        <v/>
      </c>
      <c r="L2457" s="280" t="str">
        <f>IF(ISBLANK('FIN2-NATURE'!AN69),"",'FIN2-NATURE'!AN69)</f>
        <v/>
      </c>
      <c r="M2457" s="257" t="str">
        <f t="shared" si="39"/>
        <v>OK</v>
      </c>
      <c r="N2457" s="15"/>
    </row>
    <row r="2458" spans="1:14" ht="33.75" x14ac:dyDescent="0.25">
      <c r="A2458" s="257" t="s">
        <v>834</v>
      </c>
      <c r="B2458" s="257" t="s">
        <v>5336</v>
      </c>
      <c r="C2458" s="257" t="s">
        <v>689</v>
      </c>
      <c r="D2458" s="277" t="s">
        <v>5337</v>
      </c>
      <c r="E2458" s="278" t="s">
        <v>711</v>
      </c>
      <c r="F2458" s="279" t="s">
        <v>689</v>
      </c>
      <c r="G2458" s="277" t="s">
        <v>2076</v>
      </c>
      <c r="H2458" s="280" t="str">
        <f>IF(OR(AND('FIN2-NATURE'!AM50="",'FIN2-NATURE'!AN50=""),AND('FIN2-NATURE'!AM60="",'FIN2-NATURE'!AN60=""),AND('FIN2-NATURE'!AN50="K",'FIN2-NATURE'!AN60="K"),OR('FIN2-NATURE'!AN50="O",'FIN2-NATURE'!AN60="O")),"",SUM('FIN2-NATURE'!AM50,'FIN2-NATURE'!AM60))</f>
        <v/>
      </c>
      <c r="I2458" s="280" t="str">
        <f>IF(AND(OR(AND('FIN2-NATURE'!AN50="O",'FIN2-NATURE'!AN60="O"),AND('FIN2-NATURE'!AN50="K",'FIN2-NATURE'!AN60="K")),SUM('FIN2-NATURE'!AM50,'FIN2-NATURE'!AM60)=0,ISNUMBER('FIN2-NATURE'!AM70)),"",IF(OR('FIN2-NATURE'!AN50="O",'FIN2-NATURE'!AN60="O"),"O",IF(AND('FIN2-NATURE'!AN50='FIN2-NATURE'!AN60,OR('FIN2-NATURE'!AN50="K",'FIN2-NATURE'!AN50="W",'FIN2-NATURE'!AN50="M")), UPPER('FIN2-NATURE'!AN50),"")))</f>
        <v/>
      </c>
      <c r="J2458" s="281" t="s">
        <v>711</v>
      </c>
      <c r="K2458" s="280" t="str">
        <f>IF(AND(ISBLANK('FIN2-NATURE'!AM70),$L$2458&lt;&gt;"M"),"",'FIN2-NATURE'!AM70)</f>
        <v/>
      </c>
      <c r="L2458" s="280" t="str">
        <f>IF(ISBLANK('FIN2-NATURE'!AN70),"",'FIN2-NATURE'!AN70)</f>
        <v/>
      </c>
      <c r="M2458" s="257" t="str">
        <f t="shared" si="39"/>
        <v>OK</v>
      </c>
      <c r="N2458" s="15"/>
    </row>
    <row r="2459" spans="1:14" ht="33.75" x14ac:dyDescent="0.25">
      <c r="A2459" s="257" t="s">
        <v>834</v>
      </c>
      <c r="B2459" s="257" t="s">
        <v>5338</v>
      </c>
      <c r="C2459" s="257" t="s">
        <v>689</v>
      </c>
      <c r="D2459" s="277" t="s">
        <v>5339</v>
      </c>
      <c r="E2459" s="278" t="s">
        <v>711</v>
      </c>
      <c r="F2459" s="279" t="s">
        <v>689</v>
      </c>
      <c r="G2459" s="277" t="s">
        <v>2079</v>
      </c>
      <c r="H2459" s="280" t="str">
        <f>IF(OR(AND('FIN2-NATURE'!AM51="",'FIN2-NATURE'!AN51=""),AND('FIN2-NATURE'!AM61="",'FIN2-NATURE'!AN61=""),AND('FIN2-NATURE'!AN51="K",'FIN2-NATURE'!AN61="K"),OR('FIN2-NATURE'!AN51="O",'FIN2-NATURE'!AN61="O")),"",SUM('FIN2-NATURE'!AM51,'FIN2-NATURE'!AM61))</f>
        <v/>
      </c>
      <c r="I2459" s="280" t="str">
        <f>IF(AND(OR(AND('FIN2-NATURE'!AN51="O",'FIN2-NATURE'!AN61="O"),AND('FIN2-NATURE'!AN51="K",'FIN2-NATURE'!AN61="K")),SUM('FIN2-NATURE'!AM51,'FIN2-NATURE'!AM61)=0,ISNUMBER('FIN2-NATURE'!AM71)),"",IF(OR('FIN2-NATURE'!AN51="O",'FIN2-NATURE'!AN61="O"),"O",IF(AND('FIN2-NATURE'!AN51='FIN2-NATURE'!AN61,OR('FIN2-NATURE'!AN51="K",'FIN2-NATURE'!AN51="W",'FIN2-NATURE'!AN51="M")), UPPER('FIN2-NATURE'!AN51),"")))</f>
        <v/>
      </c>
      <c r="J2459" s="281" t="s">
        <v>711</v>
      </c>
      <c r="K2459" s="280" t="str">
        <f>IF(AND(ISBLANK('FIN2-NATURE'!AM71),$L$2459&lt;&gt;"M"),"",'FIN2-NATURE'!AM71)</f>
        <v/>
      </c>
      <c r="L2459" s="280" t="str">
        <f>IF(ISBLANK('FIN2-NATURE'!AN71),"",'FIN2-NATURE'!AN71)</f>
        <v/>
      </c>
      <c r="M2459" s="257" t="str">
        <f t="shared" si="39"/>
        <v>OK</v>
      </c>
      <c r="N2459" s="15"/>
    </row>
    <row r="2460" spans="1:14" ht="33.75" x14ac:dyDescent="0.25">
      <c r="A2460" s="257" t="s">
        <v>834</v>
      </c>
      <c r="B2460" s="257" t="s">
        <v>5340</v>
      </c>
      <c r="C2460" s="257" t="s">
        <v>689</v>
      </c>
      <c r="D2460" s="277" t="s">
        <v>5341</v>
      </c>
      <c r="E2460" s="278" t="s">
        <v>711</v>
      </c>
      <c r="F2460" s="279" t="s">
        <v>689</v>
      </c>
      <c r="G2460" s="277" t="s">
        <v>2082</v>
      </c>
      <c r="H2460" s="280" t="str">
        <f>IF(OR(AND('FIN2-NATURE'!AM52="",'FIN2-NATURE'!AN52=""),AND('FIN2-NATURE'!AM62="",'FIN2-NATURE'!AN62=""),AND('FIN2-NATURE'!AN52="K",'FIN2-NATURE'!AN62="K"),OR('FIN2-NATURE'!AN52="O",'FIN2-NATURE'!AN62="O")),"",SUM('FIN2-NATURE'!AM52,'FIN2-NATURE'!AM62))</f>
        <v/>
      </c>
      <c r="I2460" s="280" t="str">
        <f>IF(AND(OR(AND('FIN2-NATURE'!AN52="O",'FIN2-NATURE'!AN62="O"),AND('FIN2-NATURE'!AN52="K",'FIN2-NATURE'!AN62="K")),SUM('FIN2-NATURE'!AM52,'FIN2-NATURE'!AM62)=0,ISNUMBER('FIN2-NATURE'!AM72)),"",IF(OR('FIN2-NATURE'!AN52="O",'FIN2-NATURE'!AN62="O"),"O",IF(AND('FIN2-NATURE'!AN52='FIN2-NATURE'!AN62,OR('FIN2-NATURE'!AN52="K",'FIN2-NATURE'!AN52="W",'FIN2-NATURE'!AN52="M")), UPPER('FIN2-NATURE'!AN52),"")))</f>
        <v/>
      </c>
      <c r="J2460" s="281" t="s">
        <v>711</v>
      </c>
      <c r="K2460" s="280" t="str">
        <f>IF(AND(ISBLANK('FIN2-NATURE'!AM72),$L$2460&lt;&gt;"M"),"",'FIN2-NATURE'!AM72)</f>
        <v/>
      </c>
      <c r="L2460" s="280" t="str">
        <f>IF(ISBLANK('FIN2-NATURE'!AN72),"",'FIN2-NATURE'!AN72)</f>
        <v/>
      </c>
      <c r="M2460" s="257" t="str">
        <f t="shared" si="39"/>
        <v>OK</v>
      </c>
      <c r="N2460" s="15"/>
    </row>
    <row r="2461" spans="1:14" ht="33.75" x14ac:dyDescent="0.25">
      <c r="A2461" s="257" t="s">
        <v>834</v>
      </c>
      <c r="B2461" s="257" t="s">
        <v>5342</v>
      </c>
      <c r="C2461" s="257" t="s">
        <v>689</v>
      </c>
      <c r="D2461" s="277" t="s">
        <v>5343</v>
      </c>
      <c r="E2461" s="278" t="s">
        <v>711</v>
      </c>
      <c r="F2461" s="279" t="s">
        <v>689</v>
      </c>
      <c r="G2461" s="277" t="s">
        <v>2085</v>
      </c>
      <c r="H2461" s="280" t="str">
        <f>IF(OR(AND('FIN2-NATURE'!AM53="",'FIN2-NATURE'!AN53=""),AND('FIN2-NATURE'!AM63="",'FIN2-NATURE'!AN63=""),AND('FIN2-NATURE'!AN53="K",'FIN2-NATURE'!AN63="K"),OR('FIN2-NATURE'!AN53="O",'FIN2-NATURE'!AN63="O")),"",SUM('FIN2-NATURE'!AM53,'FIN2-NATURE'!AM63))</f>
        <v/>
      </c>
      <c r="I2461" s="280" t="str">
        <f>IF(AND(OR(AND('FIN2-NATURE'!AN53="O",'FIN2-NATURE'!AN63="O"),AND('FIN2-NATURE'!AN53="K",'FIN2-NATURE'!AN63="K")),SUM('FIN2-NATURE'!AM53,'FIN2-NATURE'!AM63)=0,ISNUMBER('FIN2-NATURE'!AM73)),"",IF(OR('FIN2-NATURE'!AN53="O",'FIN2-NATURE'!AN63="O"),"O",IF(AND('FIN2-NATURE'!AN53='FIN2-NATURE'!AN63,OR('FIN2-NATURE'!AN53="K",'FIN2-NATURE'!AN53="W",'FIN2-NATURE'!AN53="M")), UPPER('FIN2-NATURE'!AN53),"")))</f>
        <v/>
      </c>
      <c r="J2461" s="281" t="s">
        <v>711</v>
      </c>
      <c r="K2461" s="280" t="str">
        <f>IF(AND(ISBLANK('FIN2-NATURE'!AM73),$L$2461&lt;&gt;"M"),"",'FIN2-NATURE'!AM73)</f>
        <v/>
      </c>
      <c r="L2461" s="280" t="str">
        <f>IF(ISBLANK('FIN2-NATURE'!AN73),"",'FIN2-NATURE'!AN73)</f>
        <v/>
      </c>
      <c r="M2461" s="257" t="str">
        <f t="shared" si="39"/>
        <v>OK</v>
      </c>
      <c r="N2461" s="15"/>
    </row>
    <row r="2462" spans="1:14" ht="33.75" x14ac:dyDescent="0.25">
      <c r="A2462" s="257" t="s">
        <v>834</v>
      </c>
      <c r="B2462" s="257" t="s">
        <v>5344</v>
      </c>
      <c r="C2462" s="257" t="s">
        <v>689</v>
      </c>
      <c r="D2462" s="277" t="s">
        <v>5345</v>
      </c>
      <c r="E2462" s="278" t="s">
        <v>711</v>
      </c>
      <c r="F2462" s="279" t="s">
        <v>689</v>
      </c>
      <c r="G2462" s="277" t="s">
        <v>2088</v>
      </c>
      <c r="H2462" s="280" t="str">
        <f>IF(OR(AND('FIN2-NATURE'!AM54="",'FIN2-NATURE'!AN54=""),AND('FIN2-NATURE'!AM64="",'FIN2-NATURE'!AN64=""),AND('FIN2-NATURE'!AN54="K",'FIN2-NATURE'!AN64="K"),OR('FIN2-NATURE'!AN54="O",'FIN2-NATURE'!AN64="O")),"",SUM('FIN2-NATURE'!AM54,'FIN2-NATURE'!AM64))</f>
        <v/>
      </c>
      <c r="I2462" s="280" t="str">
        <f>IF(AND(OR(AND('FIN2-NATURE'!AN54="O",'FIN2-NATURE'!AN64="O"),AND('FIN2-NATURE'!AN54="K",'FIN2-NATURE'!AN64="K")),SUM('FIN2-NATURE'!AM54,'FIN2-NATURE'!AM64)=0,ISNUMBER('FIN2-NATURE'!AM74)),"",IF(OR('FIN2-NATURE'!AN54="O",'FIN2-NATURE'!AN64="O"),"O",IF(AND('FIN2-NATURE'!AN54='FIN2-NATURE'!AN64,OR('FIN2-NATURE'!AN54="K",'FIN2-NATURE'!AN54="W",'FIN2-NATURE'!AN54="M")), UPPER('FIN2-NATURE'!AN54),"")))</f>
        <v/>
      </c>
      <c r="J2462" s="281" t="s">
        <v>711</v>
      </c>
      <c r="K2462" s="280" t="str">
        <f>IF(AND(ISBLANK('FIN2-NATURE'!AM74),$L$2462&lt;&gt;"M"),"",'FIN2-NATURE'!AM74)</f>
        <v/>
      </c>
      <c r="L2462" s="280" t="str">
        <f>IF(ISBLANK('FIN2-NATURE'!AN74),"",'FIN2-NATURE'!AN74)</f>
        <v/>
      </c>
      <c r="M2462" s="257" t="str">
        <f t="shared" si="39"/>
        <v>OK</v>
      </c>
      <c r="N2462" s="15"/>
    </row>
    <row r="2463" spans="1:14" ht="33.75" x14ac:dyDescent="0.25">
      <c r="A2463" s="257" t="s">
        <v>834</v>
      </c>
      <c r="B2463" s="257" t="s">
        <v>5346</v>
      </c>
      <c r="C2463" s="257" t="s">
        <v>689</v>
      </c>
      <c r="D2463" s="277" t="s">
        <v>5347</v>
      </c>
      <c r="E2463" s="278" t="s">
        <v>711</v>
      </c>
      <c r="F2463" s="279" t="s">
        <v>689</v>
      </c>
      <c r="G2463" s="277" t="s">
        <v>2091</v>
      </c>
      <c r="H2463" s="280" t="str">
        <f>IF(OR(AND('FIN2-NATURE'!AM55="",'FIN2-NATURE'!AN55=""),AND('FIN2-NATURE'!AM65="",'FIN2-NATURE'!AN65=""),AND('FIN2-NATURE'!AN55="K",'FIN2-NATURE'!AN65="K"),OR('FIN2-NATURE'!AN55="O",'FIN2-NATURE'!AN65="O")),"",SUM('FIN2-NATURE'!AM55,'FIN2-NATURE'!AM65))</f>
        <v/>
      </c>
      <c r="I2463" s="280" t="str">
        <f>IF(AND(OR(AND('FIN2-NATURE'!AN55="O",'FIN2-NATURE'!AN65="O"),AND('FIN2-NATURE'!AN55="K",'FIN2-NATURE'!AN65="K")),SUM('FIN2-NATURE'!AM55,'FIN2-NATURE'!AM65)=0,ISNUMBER('FIN2-NATURE'!AM75)),"",IF(OR('FIN2-NATURE'!AN55="O",'FIN2-NATURE'!AN65="O"),"O",IF(AND('FIN2-NATURE'!AN55='FIN2-NATURE'!AN65,OR('FIN2-NATURE'!AN55="K",'FIN2-NATURE'!AN55="W",'FIN2-NATURE'!AN55="M")), UPPER('FIN2-NATURE'!AN55),"")))</f>
        <v/>
      </c>
      <c r="J2463" s="281" t="s">
        <v>711</v>
      </c>
      <c r="K2463" s="280" t="str">
        <f>IF(AND(ISBLANK('FIN2-NATURE'!AM75),$L$2463&lt;&gt;"M"),"",'FIN2-NATURE'!AM75)</f>
        <v/>
      </c>
      <c r="L2463" s="280" t="str">
        <f>IF(ISBLANK('FIN2-NATURE'!AN75),"",'FIN2-NATURE'!AN75)</f>
        <v/>
      </c>
      <c r="M2463" s="257" t="str">
        <f t="shared" si="39"/>
        <v>OK</v>
      </c>
      <c r="N2463" s="15"/>
    </row>
    <row r="2464" spans="1:14" ht="33.75" x14ac:dyDescent="0.25">
      <c r="A2464" s="257" t="s">
        <v>834</v>
      </c>
      <c r="B2464" s="257" t="s">
        <v>5348</v>
      </c>
      <c r="C2464" s="257" t="s">
        <v>689</v>
      </c>
      <c r="D2464" s="277" t="s">
        <v>5349</v>
      </c>
      <c r="E2464" s="278" t="s">
        <v>711</v>
      </c>
      <c r="F2464" s="279" t="s">
        <v>689</v>
      </c>
      <c r="G2464" s="277" t="s">
        <v>2094</v>
      </c>
      <c r="H2464" s="280" t="str">
        <f>IF(OR(AND('FIN2-NATURE'!AM56="",'FIN2-NATURE'!AN56=""),AND('FIN2-NATURE'!AM66="",'FIN2-NATURE'!AN66=""),AND('FIN2-NATURE'!AN56="K",'FIN2-NATURE'!AN66="K"),OR('FIN2-NATURE'!AN56="O",'FIN2-NATURE'!AN66="O")),"",SUM('FIN2-NATURE'!AM56,'FIN2-NATURE'!AM66))</f>
        <v/>
      </c>
      <c r="I2464" s="280" t="str">
        <f>IF(AND(OR(AND('FIN2-NATURE'!AN56="O",'FIN2-NATURE'!AN66="O"),AND('FIN2-NATURE'!AN56="K",'FIN2-NATURE'!AN66="K")),SUM('FIN2-NATURE'!AM56,'FIN2-NATURE'!AM66)=0,ISNUMBER('FIN2-NATURE'!AM76)),"",IF(OR('FIN2-NATURE'!AN56="O",'FIN2-NATURE'!AN66="O"),"O",IF(AND('FIN2-NATURE'!AN56='FIN2-NATURE'!AN66,OR('FIN2-NATURE'!AN56="K",'FIN2-NATURE'!AN56="W",'FIN2-NATURE'!AN56="M")), UPPER('FIN2-NATURE'!AN56),"")))</f>
        <v/>
      </c>
      <c r="J2464" s="281" t="s">
        <v>711</v>
      </c>
      <c r="K2464" s="280" t="str">
        <f>IF(AND(ISBLANK('FIN2-NATURE'!AM76),$L$2464&lt;&gt;"M"),"",'FIN2-NATURE'!AM76)</f>
        <v/>
      </c>
      <c r="L2464" s="280" t="str">
        <f>IF(ISBLANK('FIN2-NATURE'!AN76),"",'FIN2-NATURE'!AN76)</f>
        <v/>
      </c>
      <c r="M2464" s="257" t="str">
        <f t="shared" si="39"/>
        <v>OK</v>
      </c>
      <c r="N2464" s="15"/>
    </row>
    <row r="2465" spans="1:14" ht="33.75" x14ac:dyDescent="0.25">
      <c r="A2465" s="257" t="s">
        <v>834</v>
      </c>
      <c r="B2465" s="257" t="s">
        <v>5350</v>
      </c>
      <c r="C2465" s="257" t="s">
        <v>689</v>
      </c>
      <c r="D2465" s="277" t="s">
        <v>5351</v>
      </c>
      <c r="E2465" s="278" t="s">
        <v>711</v>
      </c>
      <c r="F2465" s="279" t="s">
        <v>689</v>
      </c>
      <c r="G2465" s="277" t="s">
        <v>5352</v>
      </c>
      <c r="H2465" s="280" t="str">
        <f>IF(OR(AND('FIN2-NATURE'!AM31="",'FIN2-NATURE'!AN31=""),AND('FIN2-NATURE'!AM67="",'FIN2-NATURE'!AN67=""),AND('FIN2-NATURE'!AN31="K",'FIN2-NATURE'!AN67="K"),OR('FIN2-NATURE'!AN31="O",'FIN2-NATURE'!AN67="O")),"",SUM('FIN2-NATURE'!AM31,'FIN2-NATURE'!AM67))</f>
        <v/>
      </c>
      <c r="I2465" s="280" t="str">
        <f>IF(AND(OR(AND('FIN2-NATURE'!AN31="O",'FIN2-NATURE'!AN67="O"),AND('FIN2-NATURE'!AN31="K",'FIN2-NATURE'!AN67="K")),SUM('FIN2-NATURE'!AM31,'FIN2-NATURE'!AM67)=0,ISNUMBER('FIN2-NATURE'!AM77)),"",IF(OR('FIN2-NATURE'!AN31="O",'FIN2-NATURE'!AN67="O"),"O",IF(AND('FIN2-NATURE'!AN31='FIN2-NATURE'!AN67,OR('FIN2-NATURE'!AN31="K",'FIN2-NATURE'!AN31="W",'FIN2-NATURE'!AN31="M")), UPPER('FIN2-NATURE'!AN31),"")))</f>
        <v/>
      </c>
      <c r="J2465" s="281" t="s">
        <v>711</v>
      </c>
      <c r="K2465" s="280" t="str">
        <f>IF(AND(ISBLANK('FIN2-NATURE'!AM77),$L$2465&lt;&gt;"M"),"",'FIN2-NATURE'!AM77)</f>
        <v/>
      </c>
      <c r="L2465" s="280" t="str">
        <f>IF(ISBLANK('FIN2-NATURE'!AN77),"",'FIN2-NATURE'!AN77)</f>
        <v/>
      </c>
      <c r="M2465" s="257" t="str">
        <f t="shared" si="39"/>
        <v>OK</v>
      </c>
      <c r="N2465" s="15"/>
    </row>
    <row r="2466" spans="1:14" ht="33.75" x14ac:dyDescent="0.25">
      <c r="A2466" s="257" t="s">
        <v>834</v>
      </c>
      <c r="B2466" s="257" t="s">
        <v>5353</v>
      </c>
      <c r="C2466" s="257" t="s">
        <v>689</v>
      </c>
      <c r="D2466" s="277" t="s">
        <v>5354</v>
      </c>
      <c r="E2466" s="278" t="s">
        <v>711</v>
      </c>
      <c r="F2466" s="279" t="s">
        <v>689</v>
      </c>
      <c r="G2466" s="277" t="s">
        <v>5355</v>
      </c>
      <c r="H2466" s="280" t="str">
        <f>IF(OR(AND('FIN2-NATURE'!AM32="",'FIN2-NATURE'!AN32=""),AND('FIN2-NATURE'!AM68="",'FIN2-NATURE'!AN68=""),AND('FIN2-NATURE'!AN32="K",'FIN2-NATURE'!AN68="K"),OR('FIN2-NATURE'!AN32="O",'FIN2-NATURE'!AN68="O")),"",SUM('FIN2-NATURE'!AM32,'FIN2-NATURE'!AM68))</f>
        <v/>
      </c>
      <c r="I2466" s="280" t="str">
        <f>IF(AND(OR(AND('FIN2-NATURE'!AN32="O",'FIN2-NATURE'!AN68="O"),AND('FIN2-NATURE'!AN32="K",'FIN2-NATURE'!AN68="K")),SUM('FIN2-NATURE'!AM32,'FIN2-NATURE'!AM68)=0,ISNUMBER('FIN2-NATURE'!AM78)),"",IF(OR('FIN2-NATURE'!AN32="O",'FIN2-NATURE'!AN68="O"),"O",IF(AND('FIN2-NATURE'!AN32='FIN2-NATURE'!AN68,OR('FIN2-NATURE'!AN32="K",'FIN2-NATURE'!AN32="W",'FIN2-NATURE'!AN32="M")), UPPER('FIN2-NATURE'!AN32),"")))</f>
        <v/>
      </c>
      <c r="J2466" s="281" t="s">
        <v>711</v>
      </c>
      <c r="K2466" s="280" t="str">
        <f>IF(AND(ISBLANK('FIN2-NATURE'!AM78),$L$2466&lt;&gt;"M"),"",'FIN2-NATURE'!AM78)</f>
        <v/>
      </c>
      <c r="L2466" s="280" t="str">
        <f>IF(ISBLANK('FIN2-NATURE'!AN78),"",'FIN2-NATURE'!AN78)</f>
        <v/>
      </c>
      <c r="M2466" s="257" t="str">
        <f t="shared" si="39"/>
        <v>OK</v>
      </c>
      <c r="N2466" s="15"/>
    </row>
    <row r="2467" spans="1:14" ht="33.75" x14ac:dyDescent="0.25">
      <c r="A2467" s="257" t="s">
        <v>834</v>
      </c>
      <c r="B2467" s="257" t="s">
        <v>5356</v>
      </c>
      <c r="C2467" s="257" t="s">
        <v>689</v>
      </c>
      <c r="D2467" s="277" t="s">
        <v>5357</v>
      </c>
      <c r="E2467" s="278" t="s">
        <v>711</v>
      </c>
      <c r="F2467" s="279" t="s">
        <v>689</v>
      </c>
      <c r="G2467" s="277" t="s">
        <v>2097</v>
      </c>
      <c r="H2467" s="280" t="str">
        <f>IF(OR(AND('FIN2-NATURE'!AM33="",'FIN2-NATURE'!AN33=""),AND('FIN2-NATURE'!AM69="",'FIN2-NATURE'!AN69=""),AND('FIN2-NATURE'!AN33="K",'FIN2-NATURE'!AN69="K"),OR('FIN2-NATURE'!AN33="O",'FIN2-NATURE'!AN69="O")),"",SUM('FIN2-NATURE'!AM33,'FIN2-NATURE'!AM69))</f>
        <v/>
      </c>
      <c r="I2467" s="280" t="str">
        <f>IF(AND(OR(AND('FIN2-NATURE'!AN33="O",'FIN2-NATURE'!AN69="O"),AND('FIN2-NATURE'!AN33="K",'FIN2-NATURE'!AN69="K")),SUM('FIN2-NATURE'!AM33,'FIN2-NATURE'!AM69)=0,ISNUMBER('FIN2-NATURE'!AM79)),"",IF(OR('FIN2-NATURE'!AN33="O",'FIN2-NATURE'!AN69="O"),"O",IF(AND('FIN2-NATURE'!AN33='FIN2-NATURE'!AN69,OR('FIN2-NATURE'!AN33="K",'FIN2-NATURE'!AN33="W",'FIN2-NATURE'!AN33="M")), UPPER('FIN2-NATURE'!AN33),"")))</f>
        <v/>
      </c>
      <c r="J2467" s="281" t="s">
        <v>711</v>
      </c>
      <c r="K2467" s="280" t="str">
        <f>IF(AND(ISBLANK('FIN2-NATURE'!AM79),$L$2467&lt;&gt;"M"),"",'FIN2-NATURE'!AM79)</f>
        <v/>
      </c>
      <c r="L2467" s="280" t="str">
        <f>IF(ISBLANK('FIN2-NATURE'!AN79),"",'FIN2-NATURE'!AN79)</f>
        <v/>
      </c>
      <c r="M2467" s="257" t="str">
        <f t="shared" si="39"/>
        <v>OK</v>
      </c>
      <c r="N2467" s="15"/>
    </row>
    <row r="2468" spans="1:14" ht="33.75" x14ac:dyDescent="0.25">
      <c r="A2468" s="257" t="s">
        <v>834</v>
      </c>
      <c r="B2468" s="257" t="s">
        <v>5358</v>
      </c>
      <c r="C2468" s="257" t="s">
        <v>689</v>
      </c>
      <c r="D2468" s="277" t="s">
        <v>5359</v>
      </c>
      <c r="E2468" s="278" t="s">
        <v>711</v>
      </c>
      <c r="F2468" s="279" t="s">
        <v>689</v>
      </c>
      <c r="G2468" s="277" t="s">
        <v>5360</v>
      </c>
      <c r="H2468" s="280" t="str">
        <f>IF(OR(AND('FIN2-NATURE'!AM37="",'FIN2-NATURE'!AN37=""),AND('FIN2-NATURE'!AM70="",'FIN2-NATURE'!AN70=""),AND('FIN2-NATURE'!AN37="K",'FIN2-NATURE'!AN70="K"),OR('FIN2-NATURE'!AN37="O",'FIN2-NATURE'!AN70="O")),"",SUM('FIN2-NATURE'!AM37,'FIN2-NATURE'!AM70))</f>
        <v/>
      </c>
      <c r="I2468" s="280" t="str">
        <f>IF(AND(OR(AND('FIN2-NATURE'!AN37="O",'FIN2-NATURE'!AN70="O"),AND('FIN2-NATURE'!AN37="K",'FIN2-NATURE'!AN70="K")),SUM('FIN2-NATURE'!AM37,'FIN2-NATURE'!AM70)=0,ISNUMBER('FIN2-NATURE'!AM80)),"",IF(OR('FIN2-NATURE'!AN37="O",'FIN2-NATURE'!AN70="O"),"O",IF(AND('FIN2-NATURE'!AN37='FIN2-NATURE'!AN70,OR('FIN2-NATURE'!AN37="K",'FIN2-NATURE'!AN37="W",'FIN2-NATURE'!AN37="M")), UPPER('FIN2-NATURE'!AN37),"")))</f>
        <v/>
      </c>
      <c r="J2468" s="281" t="s">
        <v>711</v>
      </c>
      <c r="K2468" s="280" t="str">
        <f>IF(AND(ISBLANK('FIN2-NATURE'!AM80),$L$2468&lt;&gt;"M"),"",'FIN2-NATURE'!AM80)</f>
        <v/>
      </c>
      <c r="L2468" s="280" t="str">
        <f>IF(ISBLANK('FIN2-NATURE'!AN80),"",'FIN2-NATURE'!AN80)</f>
        <v/>
      </c>
      <c r="M2468" s="257" t="str">
        <f t="shared" si="39"/>
        <v>OK</v>
      </c>
      <c r="N2468" s="15"/>
    </row>
    <row r="2469" spans="1:14" ht="33.75" x14ac:dyDescent="0.25">
      <c r="A2469" s="257" t="s">
        <v>834</v>
      </c>
      <c r="B2469" s="257" t="s">
        <v>5361</v>
      </c>
      <c r="C2469" s="257" t="s">
        <v>689</v>
      </c>
      <c r="D2469" s="277" t="s">
        <v>5362</v>
      </c>
      <c r="E2469" s="278" t="s">
        <v>711</v>
      </c>
      <c r="F2469" s="279" t="s">
        <v>689</v>
      </c>
      <c r="G2469" s="277" t="s">
        <v>2100</v>
      </c>
      <c r="H2469" s="280" t="str">
        <f>IF(OR(AND('FIN2-NATURE'!AM38="",'FIN2-NATURE'!AN38=""),AND('FIN2-NATURE'!AM71="",'FIN2-NATURE'!AN71=""),AND('FIN2-NATURE'!AN38="K",'FIN2-NATURE'!AN71="K"),OR('FIN2-NATURE'!AN38="O",'FIN2-NATURE'!AN71="O")),"",SUM('FIN2-NATURE'!AM38,'FIN2-NATURE'!AM71))</f>
        <v/>
      </c>
      <c r="I2469" s="280" t="str">
        <f>IF(AND(OR(AND('FIN2-NATURE'!AN38="O",'FIN2-NATURE'!AN71="O"),AND('FIN2-NATURE'!AN38="K",'FIN2-NATURE'!AN71="K")),SUM('FIN2-NATURE'!AM38,'FIN2-NATURE'!AM71)=0,ISNUMBER('FIN2-NATURE'!AM81)),"",IF(OR('FIN2-NATURE'!AN38="O",'FIN2-NATURE'!AN71="O"),"O",IF(AND('FIN2-NATURE'!AN38='FIN2-NATURE'!AN71,OR('FIN2-NATURE'!AN38="K",'FIN2-NATURE'!AN38="W",'FIN2-NATURE'!AN38="M")), UPPER('FIN2-NATURE'!AN38),"")))</f>
        <v/>
      </c>
      <c r="J2469" s="281" t="s">
        <v>711</v>
      </c>
      <c r="K2469" s="280" t="str">
        <f>IF(AND(ISBLANK('FIN2-NATURE'!AM81),$L$2469&lt;&gt;"M"),"",'FIN2-NATURE'!AM81)</f>
        <v/>
      </c>
      <c r="L2469" s="280" t="str">
        <f>IF(ISBLANK('FIN2-NATURE'!AN81),"",'FIN2-NATURE'!AN81)</f>
        <v/>
      </c>
      <c r="M2469" s="257" t="str">
        <f t="shared" si="39"/>
        <v>OK</v>
      </c>
      <c r="N2469" s="15"/>
    </row>
    <row r="2470" spans="1:14" ht="33.75" x14ac:dyDescent="0.25">
      <c r="A2470" s="257" t="s">
        <v>834</v>
      </c>
      <c r="B2470" s="257" t="s">
        <v>5363</v>
      </c>
      <c r="C2470" s="257" t="s">
        <v>689</v>
      </c>
      <c r="D2470" s="277" t="s">
        <v>5364</v>
      </c>
      <c r="E2470" s="278" t="s">
        <v>711</v>
      </c>
      <c r="F2470" s="279" t="s">
        <v>689</v>
      </c>
      <c r="G2470" s="277" t="s">
        <v>2102</v>
      </c>
      <c r="H2470" s="280" t="str">
        <f>IF(OR(AND('FIN2-NATURE'!AM39="",'FIN2-NATURE'!AN39=""),AND('FIN2-NATURE'!AM72="",'FIN2-NATURE'!AN72=""),AND('FIN2-NATURE'!AN39="K",'FIN2-NATURE'!AN72="K"),OR('FIN2-NATURE'!AN39="O",'FIN2-NATURE'!AN72="O")),"",SUM('FIN2-NATURE'!AM39,'FIN2-NATURE'!AM72))</f>
        <v/>
      </c>
      <c r="I2470" s="280" t="str">
        <f>IF(AND(OR(AND('FIN2-NATURE'!AN39="O",'FIN2-NATURE'!AN72="O"),AND('FIN2-NATURE'!AN39="K",'FIN2-NATURE'!AN72="K")),SUM('FIN2-NATURE'!AM39,'FIN2-NATURE'!AM72)=0,ISNUMBER('FIN2-NATURE'!AM82)),"",IF(OR('FIN2-NATURE'!AN39="O",'FIN2-NATURE'!AN72="O"),"O",IF(AND('FIN2-NATURE'!AN39='FIN2-NATURE'!AN72,OR('FIN2-NATURE'!AN39="K",'FIN2-NATURE'!AN39="W",'FIN2-NATURE'!AN39="M")), UPPER('FIN2-NATURE'!AN39),"")))</f>
        <v/>
      </c>
      <c r="J2470" s="281" t="s">
        <v>711</v>
      </c>
      <c r="K2470" s="280" t="str">
        <f>IF(AND(ISBLANK('FIN2-NATURE'!AM82),$L$2470&lt;&gt;"M"),"",'FIN2-NATURE'!AM82)</f>
        <v/>
      </c>
      <c r="L2470" s="280" t="str">
        <f>IF(ISBLANK('FIN2-NATURE'!AN82),"",'FIN2-NATURE'!AN82)</f>
        <v/>
      </c>
      <c r="M2470" s="257" t="str">
        <f t="shared" si="39"/>
        <v>OK</v>
      </c>
      <c r="N2470" s="15"/>
    </row>
    <row r="2471" spans="1:14" ht="33.75" x14ac:dyDescent="0.25">
      <c r="A2471" s="257" t="s">
        <v>834</v>
      </c>
      <c r="B2471" s="257" t="s">
        <v>5365</v>
      </c>
      <c r="C2471" s="257" t="s">
        <v>689</v>
      </c>
      <c r="D2471" s="277" t="s">
        <v>5366</v>
      </c>
      <c r="E2471" s="278" t="s">
        <v>711</v>
      </c>
      <c r="F2471" s="279" t="s">
        <v>689</v>
      </c>
      <c r="G2471" s="277" t="s">
        <v>2104</v>
      </c>
      <c r="H2471" s="280" t="str">
        <f>IF(OR(AND('FIN2-NATURE'!AM40="",'FIN2-NATURE'!AN40=""),AND('FIN2-NATURE'!AM73="",'FIN2-NATURE'!AN73=""),AND('FIN2-NATURE'!AN40="K",'FIN2-NATURE'!AN73="K"),OR('FIN2-NATURE'!AN40="O",'FIN2-NATURE'!AN73="O")),"",SUM('FIN2-NATURE'!AM40,'FIN2-NATURE'!AM73))</f>
        <v/>
      </c>
      <c r="I2471" s="280" t="str">
        <f>IF(AND(OR(AND('FIN2-NATURE'!AN40="O",'FIN2-NATURE'!AN73="O"),AND('FIN2-NATURE'!AN40="K",'FIN2-NATURE'!AN73="K")),SUM('FIN2-NATURE'!AM40,'FIN2-NATURE'!AM73)=0,ISNUMBER('FIN2-NATURE'!AM83)),"",IF(OR('FIN2-NATURE'!AN40="O",'FIN2-NATURE'!AN73="O"),"O",IF(AND('FIN2-NATURE'!AN40='FIN2-NATURE'!AN73,OR('FIN2-NATURE'!AN40="K",'FIN2-NATURE'!AN40="W",'FIN2-NATURE'!AN40="M")), UPPER('FIN2-NATURE'!AN40),"")))</f>
        <v/>
      </c>
      <c r="J2471" s="281" t="s">
        <v>711</v>
      </c>
      <c r="K2471" s="280" t="str">
        <f>IF(AND(ISBLANK('FIN2-NATURE'!AM83),$L$2471&lt;&gt;"M"),"",'FIN2-NATURE'!AM83)</f>
        <v/>
      </c>
      <c r="L2471" s="280" t="str">
        <f>IF(ISBLANK('FIN2-NATURE'!AN83),"",'FIN2-NATURE'!AN83)</f>
        <v/>
      </c>
      <c r="M2471" s="257" t="str">
        <f t="shared" si="39"/>
        <v>OK</v>
      </c>
      <c r="N2471" s="15"/>
    </row>
    <row r="2472" spans="1:14" ht="33.75" x14ac:dyDescent="0.25">
      <c r="A2472" s="257" t="s">
        <v>834</v>
      </c>
      <c r="B2472" s="257" t="s">
        <v>5367</v>
      </c>
      <c r="C2472" s="257" t="s">
        <v>689</v>
      </c>
      <c r="D2472" s="277" t="s">
        <v>5368</v>
      </c>
      <c r="E2472" s="278" t="s">
        <v>711</v>
      </c>
      <c r="F2472" s="279" t="s">
        <v>689</v>
      </c>
      <c r="G2472" s="277" t="s">
        <v>2106</v>
      </c>
      <c r="H2472" s="280" t="str">
        <f>IF(OR(AND('FIN2-NATURE'!AM41="",'FIN2-NATURE'!AN41=""),AND('FIN2-NATURE'!AM74="",'FIN2-NATURE'!AN74=""),AND('FIN2-NATURE'!AN41="K",'FIN2-NATURE'!AN74="K"),OR('FIN2-NATURE'!AN41="O",'FIN2-NATURE'!AN74="O")),"",SUM('FIN2-NATURE'!AM41,'FIN2-NATURE'!AM74))</f>
        <v/>
      </c>
      <c r="I2472" s="280" t="str">
        <f>IF(AND(OR(AND('FIN2-NATURE'!AN41="O",'FIN2-NATURE'!AN74="O"),AND('FIN2-NATURE'!AN41="K",'FIN2-NATURE'!AN74="K")),SUM('FIN2-NATURE'!AM41,'FIN2-NATURE'!AM74)=0,ISNUMBER('FIN2-NATURE'!AM84)),"",IF(OR('FIN2-NATURE'!AN41="O",'FIN2-NATURE'!AN74="O"),"O",IF(AND('FIN2-NATURE'!AN41='FIN2-NATURE'!AN74,OR('FIN2-NATURE'!AN41="K",'FIN2-NATURE'!AN41="W",'FIN2-NATURE'!AN41="M")), UPPER('FIN2-NATURE'!AN41),"")))</f>
        <v/>
      </c>
      <c r="J2472" s="281" t="s">
        <v>711</v>
      </c>
      <c r="K2472" s="280" t="str">
        <f>IF(AND(ISBLANK('FIN2-NATURE'!AM84),$L$2472&lt;&gt;"M"),"",'FIN2-NATURE'!AM84)</f>
        <v/>
      </c>
      <c r="L2472" s="280" t="str">
        <f>IF(ISBLANK('FIN2-NATURE'!AN84),"",'FIN2-NATURE'!AN84)</f>
        <v/>
      </c>
      <c r="M2472" s="257" t="str">
        <f t="shared" si="39"/>
        <v>OK</v>
      </c>
      <c r="N2472" s="15"/>
    </row>
    <row r="2473" spans="1:14" ht="33.75" x14ac:dyDescent="0.25">
      <c r="A2473" s="257" t="s">
        <v>834</v>
      </c>
      <c r="B2473" s="257" t="s">
        <v>5369</v>
      </c>
      <c r="C2473" s="257" t="s">
        <v>689</v>
      </c>
      <c r="D2473" s="277" t="s">
        <v>5370</v>
      </c>
      <c r="E2473" s="278" t="s">
        <v>711</v>
      </c>
      <c r="F2473" s="279" t="s">
        <v>689</v>
      </c>
      <c r="G2473" s="277" t="s">
        <v>2107</v>
      </c>
      <c r="H2473" s="280" t="str">
        <f>IF(OR(AND('FIN2-NATURE'!AM42="",'FIN2-NATURE'!AN42=""),AND('FIN2-NATURE'!AM75="",'FIN2-NATURE'!AN75=""),AND('FIN2-NATURE'!AN42="K",'FIN2-NATURE'!AN75="K"),OR('FIN2-NATURE'!AN42="O",'FIN2-NATURE'!AN75="O")),"",SUM('FIN2-NATURE'!AM42,'FIN2-NATURE'!AM75))</f>
        <v/>
      </c>
      <c r="I2473" s="280" t="str">
        <f>IF(AND(OR(AND('FIN2-NATURE'!AN42="O",'FIN2-NATURE'!AN75="O"),AND('FIN2-NATURE'!AN42="K",'FIN2-NATURE'!AN75="K")),SUM('FIN2-NATURE'!AM42,'FIN2-NATURE'!AM75)=0,ISNUMBER('FIN2-NATURE'!AM85)),"",IF(OR('FIN2-NATURE'!AN42="O",'FIN2-NATURE'!AN75="O"),"O",IF(AND('FIN2-NATURE'!AN42='FIN2-NATURE'!AN75,OR('FIN2-NATURE'!AN42="K",'FIN2-NATURE'!AN42="W",'FIN2-NATURE'!AN42="M")), UPPER('FIN2-NATURE'!AN42),"")))</f>
        <v/>
      </c>
      <c r="J2473" s="281" t="s">
        <v>711</v>
      </c>
      <c r="K2473" s="280" t="str">
        <f>IF(AND(ISBLANK('FIN2-NATURE'!AM85),$L$2473&lt;&gt;"M"),"",'FIN2-NATURE'!AM85)</f>
        <v/>
      </c>
      <c r="L2473" s="280" t="str">
        <f>IF(ISBLANK('FIN2-NATURE'!AN85),"",'FIN2-NATURE'!AN85)</f>
        <v/>
      </c>
      <c r="M2473" s="257" t="str">
        <f t="shared" si="39"/>
        <v>OK</v>
      </c>
      <c r="N2473" s="15"/>
    </row>
    <row r="2474" spans="1:14" ht="33.75" x14ac:dyDescent="0.25">
      <c r="A2474" s="257" t="s">
        <v>834</v>
      </c>
      <c r="B2474" s="257" t="s">
        <v>5371</v>
      </c>
      <c r="C2474" s="257" t="s">
        <v>689</v>
      </c>
      <c r="D2474" s="277" t="s">
        <v>5372</v>
      </c>
      <c r="E2474" s="278" t="s">
        <v>711</v>
      </c>
      <c r="F2474" s="279" t="s">
        <v>689</v>
      </c>
      <c r="G2474" s="277" t="s">
        <v>5373</v>
      </c>
      <c r="H2474" s="280" t="str">
        <f>IF(OR(AND('FIN2-NATURE'!AM43="",'FIN2-NATURE'!AN43=""),AND('FIN2-NATURE'!AM76="",'FIN2-NATURE'!AN76=""),AND('FIN2-NATURE'!AN43="K",'FIN2-NATURE'!AN76="K"),OR('FIN2-NATURE'!AN43="O",'FIN2-NATURE'!AN76="O")),"",SUM('FIN2-NATURE'!AM43,'FIN2-NATURE'!AM76))</f>
        <v/>
      </c>
      <c r="I2474" s="280" t="str">
        <f>IF(AND(OR(AND('FIN2-NATURE'!AN43="O",'FIN2-NATURE'!AN76="O"),AND('FIN2-NATURE'!AN43="K",'FIN2-NATURE'!AN76="K")),SUM('FIN2-NATURE'!AM43,'FIN2-NATURE'!AM76)=0,ISNUMBER('FIN2-NATURE'!AM86)),"",IF(OR('FIN2-NATURE'!AN43="O",'FIN2-NATURE'!AN76="O"),"O",IF(AND('FIN2-NATURE'!AN43='FIN2-NATURE'!AN76,OR('FIN2-NATURE'!AN43="K",'FIN2-NATURE'!AN43="W",'FIN2-NATURE'!AN43="M")), UPPER('FIN2-NATURE'!AN43),"")))</f>
        <v/>
      </c>
      <c r="J2474" s="281" t="s">
        <v>711</v>
      </c>
      <c r="K2474" s="280" t="str">
        <f>IF(AND(ISBLANK('FIN2-NATURE'!AM86),$L$2474&lt;&gt;"M"),"",'FIN2-NATURE'!AM86)</f>
        <v/>
      </c>
      <c r="L2474" s="280" t="str">
        <f>IF(ISBLANK('FIN2-NATURE'!AN86),"",'FIN2-NATURE'!AN86)</f>
        <v/>
      </c>
      <c r="M2474" s="257" t="str">
        <f t="shared" si="39"/>
        <v>OK</v>
      </c>
      <c r="N2474" s="15"/>
    </row>
    <row r="2475" spans="1:14" ht="33.75" x14ac:dyDescent="0.25">
      <c r="A2475" s="257" t="s">
        <v>834</v>
      </c>
      <c r="B2475" s="257" t="s">
        <v>5374</v>
      </c>
      <c r="C2475" s="257" t="s">
        <v>689</v>
      </c>
      <c r="D2475" s="277" t="s">
        <v>5375</v>
      </c>
      <c r="E2475" s="278" t="s">
        <v>711</v>
      </c>
      <c r="F2475" s="279" t="s">
        <v>689</v>
      </c>
      <c r="G2475" s="277" t="s">
        <v>5376</v>
      </c>
      <c r="H2475" s="280" t="str">
        <f>IF(OR(AND('FIN2-NATURE'!AP31="",'FIN2-NATURE'!AQ31=""),AND('FIN2-NATURE'!AP32="",'FIN2-NATURE'!AQ32=""),AND('FIN2-NATURE'!AQ31="K",'FIN2-NATURE'!AQ32="K"),OR('FIN2-NATURE'!AQ31="O",'FIN2-NATURE'!AQ32="O")),"",SUM('FIN2-NATURE'!AP31,'FIN2-NATURE'!AP32))</f>
        <v/>
      </c>
      <c r="I2475" s="280" t="str">
        <f>IF(AND(OR(AND('FIN2-NATURE'!AQ31="O",'FIN2-NATURE'!AQ32="O"),AND('FIN2-NATURE'!AQ31="K",'FIN2-NATURE'!AQ32="K")),SUM('FIN2-NATURE'!AP31,'FIN2-NATURE'!AP32)=0,ISNUMBER('FIN2-NATURE'!AP33)),"",IF(OR('FIN2-NATURE'!AQ31="O",'FIN2-NATURE'!AQ32="O"),"O",IF(AND('FIN2-NATURE'!AQ31='FIN2-NATURE'!AQ32,OR('FIN2-NATURE'!AQ31="K",'FIN2-NATURE'!AQ31="W",'FIN2-NATURE'!AQ31="M")), UPPER('FIN2-NATURE'!AQ31),"")))</f>
        <v/>
      </c>
      <c r="J2475" s="281" t="s">
        <v>711</v>
      </c>
      <c r="K2475" s="280" t="str">
        <f>IF(AND(ISBLANK('FIN2-NATURE'!AP33),$L$2475&lt;&gt;"M"),"",'FIN2-NATURE'!AP33)</f>
        <v/>
      </c>
      <c r="L2475" s="280" t="str">
        <f>IF(ISBLANK('FIN2-NATURE'!AQ33),"",'FIN2-NATURE'!AQ33)</f>
        <v/>
      </c>
      <c r="M2475" s="257" t="str">
        <f t="shared" si="39"/>
        <v>OK</v>
      </c>
      <c r="N2475" s="15"/>
    </row>
    <row r="2476" spans="1:14" ht="33.75" x14ac:dyDescent="0.25">
      <c r="A2476" s="257" t="s">
        <v>834</v>
      </c>
      <c r="B2476" s="257" t="s">
        <v>5377</v>
      </c>
      <c r="C2476" s="257" t="s">
        <v>689</v>
      </c>
      <c r="D2476" s="277" t="s">
        <v>5378</v>
      </c>
      <c r="E2476" s="278" t="s">
        <v>711</v>
      </c>
      <c r="F2476" s="279" t="s">
        <v>689</v>
      </c>
      <c r="G2476" s="277" t="s">
        <v>5379</v>
      </c>
      <c r="H2476" s="280" t="str">
        <f>IF(OR(AND('FIN2-NATURE'!AP33="",'FIN2-NATURE'!AQ33=""),AND('FIN2-NATURE'!AP37="",'FIN2-NATURE'!AQ37=""),AND('FIN2-NATURE'!AQ33="K",'FIN2-NATURE'!AQ37="K"),OR('FIN2-NATURE'!AQ33="O",'FIN2-NATURE'!AQ37="O")),"",SUM('FIN2-NATURE'!AP33,'FIN2-NATURE'!AP37))</f>
        <v/>
      </c>
      <c r="I2476" s="280" t="str">
        <f>IF(AND(OR(AND('FIN2-NATURE'!AQ33="O",'FIN2-NATURE'!AQ37="O"),AND('FIN2-NATURE'!AQ33="K",'FIN2-NATURE'!AQ37="K")),SUM('FIN2-NATURE'!AP33,'FIN2-NATURE'!AP37)=0,ISNUMBER('FIN2-NATURE'!AP38)),"",IF(OR('FIN2-NATURE'!AQ33="O",'FIN2-NATURE'!AQ37="O"),"O",IF(AND('FIN2-NATURE'!AQ33='FIN2-NATURE'!AQ37,OR('FIN2-NATURE'!AQ33="K",'FIN2-NATURE'!AQ33="W",'FIN2-NATURE'!AQ33="M")), UPPER('FIN2-NATURE'!AQ33),"")))</f>
        <v/>
      </c>
      <c r="J2476" s="281" t="s">
        <v>711</v>
      </c>
      <c r="K2476" s="280" t="str">
        <f>IF(AND(ISBLANK('FIN2-NATURE'!AP38),$L$2476&lt;&gt;"M"),"",'FIN2-NATURE'!AP38)</f>
        <v/>
      </c>
      <c r="L2476" s="280" t="str">
        <f>IF(ISBLANK('FIN2-NATURE'!AQ38),"",'FIN2-NATURE'!AQ38)</f>
        <v/>
      </c>
      <c r="M2476" s="257" t="str">
        <f t="shared" si="39"/>
        <v>OK</v>
      </c>
      <c r="N2476" s="15"/>
    </row>
    <row r="2477" spans="1:14" ht="33.75" x14ac:dyDescent="0.25">
      <c r="A2477" s="257" t="s">
        <v>834</v>
      </c>
      <c r="B2477" s="257" t="s">
        <v>5380</v>
      </c>
      <c r="C2477" s="257" t="s">
        <v>689</v>
      </c>
      <c r="D2477" s="277" t="s">
        <v>5381</v>
      </c>
      <c r="E2477" s="278" t="s">
        <v>711</v>
      </c>
      <c r="F2477" s="279" t="s">
        <v>689</v>
      </c>
      <c r="G2477" s="277" t="s">
        <v>954</v>
      </c>
      <c r="H2477" s="280" t="str">
        <f>IF(OR(AND('FIN2-NATURE'!AP38="",'FIN2-NATURE'!AQ38=""),AND('FIN2-NATURE'!AP39="",'FIN2-NATURE'!AQ39=""),AND('FIN2-NATURE'!AQ38="K",'FIN2-NATURE'!AQ39="K"),OR('FIN2-NATURE'!AQ38="O",'FIN2-NATURE'!AQ39="O")),"",SUM('FIN2-NATURE'!AP38,'FIN2-NATURE'!AP39))</f>
        <v/>
      </c>
      <c r="I2477" s="280" t="str">
        <f>IF(AND(OR(AND('FIN2-NATURE'!AQ38="O",'FIN2-NATURE'!AQ39="O"),AND('FIN2-NATURE'!AQ38="K",'FIN2-NATURE'!AQ39="K")),SUM('FIN2-NATURE'!AP38,'FIN2-NATURE'!AP39)=0,ISNUMBER('FIN2-NATURE'!AP40)),"",IF(OR('FIN2-NATURE'!AQ38="O",'FIN2-NATURE'!AQ39="O"),"O",IF(AND('FIN2-NATURE'!AQ38='FIN2-NATURE'!AQ39,OR('FIN2-NATURE'!AQ38="K",'FIN2-NATURE'!AQ38="W",'FIN2-NATURE'!AQ38="M")), UPPER('FIN2-NATURE'!AQ38),"")))</f>
        <v/>
      </c>
      <c r="J2477" s="281" t="s">
        <v>711</v>
      </c>
      <c r="K2477" s="280" t="str">
        <f>IF(AND(ISBLANK('FIN2-NATURE'!AP40),$L$2477&lt;&gt;"M"),"",'FIN2-NATURE'!AP40)</f>
        <v/>
      </c>
      <c r="L2477" s="280" t="str">
        <f>IF(ISBLANK('FIN2-NATURE'!AQ40),"",'FIN2-NATURE'!AQ40)</f>
        <v/>
      </c>
      <c r="M2477" s="257" t="str">
        <f t="shared" si="39"/>
        <v>OK</v>
      </c>
      <c r="N2477" s="15"/>
    </row>
    <row r="2478" spans="1:14" ht="33.75" x14ac:dyDescent="0.25">
      <c r="A2478" s="257" t="s">
        <v>834</v>
      </c>
      <c r="B2478" s="257" t="s">
        <v>5382</v>
      </c>
      <c r="C2478" s="257" t="s">
        <v>689</v>
      </c>
      <c r="D2478" s="277" t="s">
        <v>5383</v>
      </c>
      <c r="E2478" s="278" t="s">
        <v>711</v>
      </c>
      <c r="F2478" s="279" t="s">
        <v>689</v>
      </c>
      <c r="G2478" s="277" t="s">
        <v>5384</v>
      </c>
      <c r="H2478" s="280" t="str">
        <f>IF(OR(AND('FIN2-NATURE'!AP44="",'FIN2-NATURE'!AQ44=""),AND('FIN2-NATURE'!AP45="",'FIN2-NATURE'!AQ45=""),AND('FIN2-NATURE'!AQ44="K",'FIN2-NATURE'!AQ45="K"),OR('FIN2-NATURE'!AQ44="O",'FIN2-NATURE'!AQ45="O")),"",SUM('FIN2-NATURE'!AP44,'FIN2-NATURE'!AP45))</f>
        <v/>
      </c>
      <c r="I2478" s="280" t="str">
        <f>IF(AND(OR(AND('FIN2-NATURE'!AQ44="O",'FIN2-NATURE'!AQ45="O"),AND('FIN2-NATURE'!AQ44="K",'FIN2-NATURE'!AQ45="K")),SUM('FIN2-NATURE'!AP44,'FIN2-NATURE'!AP45)=0,ISNUMBER('FIN2-NATURE'!AP46)),"",IF(OR('FIN2-NATURE'!AQ44="O",'FIN2-NATURE'!AQ45="O"),"O",IF(AND('FIN2-NATURE'!AQ44='FIN2-NATURE'!AQ45,OR('FIN2-NATURE'!AQ44="K",'FIN2-NATURE'!AQ44="W",'FIN2-NATURE'!AQ44="M")), UPPER('FIN2-NATURE'!AQ44),"")))</f>
        <v/>
      </c>
      <c r="J2478" s="281" t="s">
        <v>711</v>
      </c>
      <c r="K2478" s="280" t="str">
        <f>IF(AND(ISBLANK('FIN2-NATURE'!AP46),$L$2478&lt;&gt;"M"),"",'FIN2-NATURE'!AP46)</f>
        <v/>
      </c>
      <c r="L2478" s="280" t="str">
        <f>IF(ISBLANK('FIN2-NATURE'!AQ46),"",'FIN2-NATURE'!AQ46)</f>
        <v/>
      </c>
      <c r="M2478" s="257" t="str">
        <f t="shared" si="39"/>
        <v>OK</v>
      </c>
      <c r="N2478" s="15"/>
    </row>
    <row r="2479" spans="1:14" ht="33.75" x14ac:dyDescent="0.25">
      <c r="A2479" s="257" t="s">
        <v>834</v>
      </c>
      <c r="B2479" s="257" t="s">
        <v>5385</v>
      </c>
      <c r="C2479" s="257" t="s">
        <v>689</v>
      </c>
      <c r="D2479" s="277" t="s">
        <v>5386</v>
      </c>
      <c r="E2479" s="278" t="s">
        <v>711</v>
      </c>
      <c r="F2479" s="279" t="s">
        <v>689</v>
      </c>
      <c r="G2479" s="277" t="s">
        <v>5387</v>
      </c>
      <c r="H2479" s="280" t="str">
        <f>IF(OR(AND('FIN2-NATURE'!AP46="",'FIN2-NATURE'!AQ46=""),AND('FIN2-NATURE'!AP50="",'FIN2-NATURE'!AQ50=""),AND('FIN2-NATURE'!AQ46="K",'FIN2-NATURE'!AQ50="K"),OR('FIN2-NATURE'!AQ46="O",'FIN2-NATURE'!AQ50="O")),"",SUM('FIN2-NATURE'!AP46,'FIN2-NATURE'!AP50))</f>
        <v/>
      </c>
      <c r="I2479" s="280" t="str">
        <f>IF(AND(OR(AND('FIN2-NATURE'!AQ46="O",'FIN2-NATURE'!AQ50="O"),AND('FIN2-NATURE'!AQ46="K",'FIN2-NATURE'!AQ50="K")),SUM('FIN2-NATURE'!AP46,'FIN2-NATURE'!AP50)=0,ISNUMBER('FIN2-NATURE'!AP51)),"",IF(OR('FIN2-NATURE'!AQ46="O",'FIN2-NATURE'!AQ50="O"),"O",IF(AND('FIN2-NATURE'!AQ46='FIN2-NATURE'!AQ50,OR('FIN2-NATURE'!AQ46="K",'FIN2-NATURE'!AQ46="W",'FIN2-NATURE'!AQ46="M")), UPPER('FIN2-NATURE'!AQ46),"")))</f>
        <v/>
      </c>
      <c r="J2479" s="281" t="s">
        <v>711</v>
      </c>
      <c r="K2479" s="280" t="str">
        <f>IF(AND(ISBLANK('FIN2-NATURE'!AP51),$L$2479&lt;&gt;"M"),"",'FIN2-NATURE'!AP51)</f>
        <v/>
      </c>
      <c r="L2479" s="280" t="str">
        <f>IF(ISBLANK('FIN2-NATURE'!AQ51),"",'FIN2-NATURE'!AQ51)</f>
        <v/>
      </c>
      <c r="M2479" s="257" t="str">
        <f t="shared" si="39"/>
        <v>OK</v>
      </c>
      <c r="N2479" s="15"/>
    </row>
    <row r="2480" spans="1:14" ht="33.75" x14ac:dyDescent="0.25">
      <c r="A2480" s="257" t="s">
        <v>834</v>
      </c>
      <c r="B2480" s="257" t="s">
        <v>5388</v>
      </c>
      <c r="C2480" s="257" t="s">
        <v>689</v>
      </c>
      <c r="D2480" s="277" t="s">
        <v>5389</v>
      </c>
      <c r="E2480" s="278" t="s">
        <v>711</v>
      </c>
      <c r="F2480" s="279" t="s">
        <v>689</v>
      </c>
      <c r="G2480" s="277" t="s">
        <v>5390</v>
      </c>
      <c r="H2480" s="280" t="str">
        <f>IF(OR(AND('FIN2-NATURE'!AP51="",'FIN2-NATURE'!AQ51=""),AND('FIN2-NATURE'!AP52="",'FIN2-NATURE'!AQ52=""),AND('FIN2-NATURE'!AQ51="K",'FIN2-NATURE'!AQ52="K"),OR('FIN2-NATURE'!AQ51="O",'FIN2-NATURE'!AQ52="O")),"",SUM('FIN2-NATURE'!AP51,'FIN2-NATURE'!AP52))</f>
        <v/>
      </c>
      <c r="I2480" s="280" t="str">
        <f>IF(AND(OR(AND('FIN2-NATURE'!AQ51="O",'FIN2-NATURE'!AQ52="O"),AND('FIN2-NATURE'!AQ51="K",'FIN2-NATURE'!AQ52="K")),SUM('FIN2-NATURE'!AP51,'FIN2-NATURE'!AP52)=0,ISNUMBER('FIN2-NATURE'!AP53)),"",IF(OR('FIN2-NATURE'!AQ51="O",'FIN2-NATURE'!AQ52="O"),"O",IF(AND('FIN2-NATURE'!AQ51='FIN2-NATURE'!AQ52,OR('FIN2-NATURE'!AQ51="K",'FIN2-NATURE'!AQ51="W",'FIN2-NATURE'!AQ51="M")), UPPER('FIN2-NATURE'!AQ51),"")))</f>
        <v/>
      </c>
      <c r="J2480" s="281" t="s">
        <v>711</v>
      </c>
      <c r="K2480" s="280" t="str">
        <f>IF(AND(ISBLANK('FIN2-NATURE'!AP53),$L$2480&lt;&gt;"M"),"",'FIN2-NATURE'!AP53)</f>
        <v/>
      </c>
      <c r="L2480" s="280" t="str">
        <f>IF(ISBLANK('FIN2-NATURE'!AQ53),"",'FIN2-NATURE'!AQ53)</f>
        <v/>
      </c>
      <c r="M2480" s="257" t="str">
        <f t="shared" si="39"/>
        <v>OK</v>
      </c>
      <c r="N2480" s="15"/>
    </row>
    <row r="2481" spans="1:14" ht="33.75" x14ac:dyDescent="0.25">
      <c r="A2481" s="257" t="s">
        <v>834</v>
      </c>
      <c r="B2481" s="257" t="s">
        <v>5391</v>
      </c>
      <c r="C2481" s="257" t="s">
        <v>689</v>
      </c>
      <c r="D2481" s="277" t="s">
        <v>5392</v>
      </c>
      <c r="E2481" s="278" t="s">
        <v>711</v>
      </c>
      <c r="F2481" s="279" t="s">
        <v>689</v>
      </c>
      <c r="G2481" s="277" t="s">
        <v>5393</v>
      </c>
      <c r="H2481" s="280" t="str">
        <f>IF(OR(AND('FIN2-NATURE'!AP57="",'FIN2-NATURE'!AQ57=""),AND('FIN2-NATURE'!AP58="",'FIN2-NATURE'!AQ58=""),AND('FIN2-NATURE'!AQ57="K",'FIN2-NATURE'!AQ58="K"),OR('FIN2-NATURE'!AQ57="O",'FIN2-NATURE'!AQ58="O")),"",SUM('FIN2-NATURE'!AP57,'FIN2-NATURE'!AP58))</f>
        <v/>
      </c>
      <c r="I2481" s="280" t="str">
        <f>IF(AND(OR(AND('FIN2-NATURE'!AQ57="O",'FIN2-NATURE'!AQ58="O"),AND('FIN2-NATURE'!AQ57="K",'FIN2-NATURE'!AQ58="K")),SUM('FIN2-NATURE'!AP57,'FIN2-NATURE'!AP58)=0,ISNUMBER('FIN2-NATURE'!AP59)),"",IF(OR('FIN2-NATURE'!AQ57="O",'FIN2-NATURE'!AQ58="O"),"O",IF(AND('FIN2-NATURE'!AQ57='FIN2-NATURE'!AQ58,OR('FIN2-NATURE'!AQ57="K",'FIN2-NATURE'!AQ57="W",'FIN2-NATURE'!AQ57="M")), UPPER('FIN2-NATURE'!AQ57),"")))</f>
        <v/>
      </c>
      <c r="J2481" s="281" t="s">
        <v>711</v>
      </c>
      <c r="K2481" s="280" t="str">
        <f>IF(AND(ISBLANK('FIN2-NATURE'!AP59),$L$2481&lt;&gt;"M"),"",'FIN2-NATURE'!AP59)</f>
        <v/>
      </c>
      <c r="L2481" s="280" t="str">
        <f>IF(ISBLANK('FIN2-NATURE'!AQ59),"",'FIN2-NATURE'!AQ59)</f>
        <v/>
      </c>
      <c r="M2481" s="257" t="str">
        <f t="shared" ref="M2481:M2544" si="40">IF(AND(ISNUMBER(H2481),ISNUMBER(K2481)),IF(OR(ROUND(H2481,0)&lt;&gt;ROUND(K2481,0),I2481&lt;&gt;L2481),"Check","OK"),IF(OR(AND(H2481&lt;&gt;K2481,I2481&lt;&gt;"M",L2481&lt;&gt;"M"),I2481&lt;&gt;L2481),"Check","OK"))</f>
        <v>OK</v>
      </c>
      <c r="N2481" s="15"/>
    </row>
    <row r="2482" spans="1:14" ht="33.75" x14ac:dyDescent="0.25">
      <c r="A2482" s="257" t="s">
        <v>834</v>
      </c>
      <c r="B2482" s="257" t="s">
        <v>5394</v>
      </c>
      <c r="C2482" s="257" t="s">
        <v>689</v>
      </c>
      <c r="D2482" s="277" t="s">
        <v>5395</v>
      </c>
      <c r="E2482" s="278" t="s">
        <v>711</v>
      </c>
      <c r="F2482" s="279" t="s">
        <v>689</v>
      </c>
      <c r="G2482" s="277" t="s">
        <v>5396</v>
      </c>
      <c r="H2482" s="280" t="str">
        <f>IF(OR(AND('FIN2-NATURE'!AP59="",'FIN2-NATURE'!AQ59=""),AND('FIN2-NATURE'!AP60="",'FIN2-NATURE'!AQ60=""),AND('FIN2-NATURE'!AQ59="K",'FIN2-NATURE'!AQ60="K"),OR('FIN2-NATURE'!AQ59="O",'FIN2-NATURE'!AQ60="O")),"",SUM('FIN2-NATURE'!AP59,'FIN2-NATURE'!AP60))</f>
        <v/>
      </c>
      <c r="I2482" s="280" t="str">
        <f>IF(AND(OR(AND('FIN2-NATURE'!AQ59="O",'FIN2-NATURE'!AQ60="O"),AND('FIN2-NATURE'!AQ59="K",'FIN2-NATURE'!AQ60="K")),SUM('FIN2-NATURE'!AP59,'FIN2-NATURE'!AP60)=0,ISNUMBER('FIN2-NATURE'!AP61)),"",IF(OR('FIN2-NATURE'!AQ59="O",'FIN2-NATURE'!AQ60="O"),"O",IF(AND('FIN2-NATURE'!AQ59='FIN2-NATURE'!AQ60,OR('FIN2-NATURE'!AQ59="K",'FIN2-NATURE'!AQ59="W",'FIN2-NATURE'!AQ59="M")), UPPER('FIN2-NATURE'!AQ59),"")))</f>
        <v/>
      </c>
      <c r="J2482" s="281" t="s">
        <v>711</v>
      </c>
      <c r="K2482" s="280" t="str">
        <f>IF(AND(ISBLANK('FIN2-NATURE'!AP61),$L$2482&lt;&gt;"M"),"",'FIN2-NATURE'!AP61)</f>
        <v/>
      </c>
      <c r="L2482" s="280" t="str">
        <f>IF(ISBLANK('FIN2-NATURE'!AQ61),"",'FIN2-NATURE'!AQ61)</f>
        <v/>
      </c>
      <c r="M2482" s="257" t="str">
        <f t="shared" si="40"/>
        <v>OK</v>
      </c>
      <c r="N2482" s="15"/>
    </row>
    <row r="2483" spans="1:14" ht="33.75" x14ac:dyDescent="0.25">
      <c r="A2483" s="257" t="s">
        <v>834</v>
      </c>
      <c r="B2483" s="257" t="s">
        <v>5397</v>
      </c>
      <c r="C2483" s="257" t="s">
        <v>689</v>
      </c>
      <c r="D2483" s="277" t="s">
        <v>5398</v>
      </c>
      <c r="E2483" s="278" t="s">
        <v>711</v>
      </c>
      <c r="F2483" s="279" t="s">
        <v>689</v>
      </c>
      <c r="G2483" s="277" t="s">
        <v>2172</v>
      </c>
      <c r="H2483" s="280" t="str">
        <f>IF(OR(AND('FIN2-NATURE'!AP61="",'FIN2-NATURE'!AQ61=""),AND('FIN2-NATURE'!AP62="",'FIN2-NATURE'!AQ62=""),AND('FIN2-NATURE'!AQ61="K",'FIN2-NATURE'!AQ62="K"),OR('FIN2-NATURE'!AQ61="O",'FIN2-NATURE'!AQ62="O")),"",SUM('FIN2-NATURE'!AP61,'FIN2-NATURE'!AP62))</f>
        <v/>
      </c>
      <c r="I2483" s="280" t="str">
        <f>IF(AND(OR(AND('FIN2-NATURE'!AQ61="O",'FIN2-NATURE'!AQ62="O"),AND('FIN2-NATURE'!AQ61="K",'FIN2-NATURE'!AQ62="K")),SUM('FIN2-NATURE'!AP61,'FIN2-NATURE'!AP62)=0,ISNUMBER('FIN2-NATURE'!AP63)),"",IF(OR('FIN2-NATURE'!AQ61="O",'FIN2-NATURE'!AQ62="O"),"O",IF(AND('FIN2-NATURE'!AQ61='FIN2-NATURE'!AQ62,OR('FIN2-NATURE'!AQ61="K",'FIN2-NATURE'!AQ61="W",'FIN2-NATURE'!AQ61="M")), UPPER('FIN2-NATURE'!AQ61),"")))</f>
        <v/>
      </c>
      <c r="J2483" s="281" t="s">
        <v>711</v>
      </c>
      <c r="K2483" s="280" t="str">
        <f>IF(AND(ISBLANK('FIN2-NATURE'!AP63),$L$2483&lt;&gt;"M"),"",'FIN2-NATURE'!AP63)</f>
        <v/>
      </c>
      <c r="L2483" s="280" t="str">
        <f>IF(ISBLANK('FIN2-NATURE'!AQ63),"",'FIN2-NATURE'!AQ63)</f>
        <v/>
      </c>
      <c r="M2483" s="257" t="str">
        <f t="shared" si="40"/>
        <v>OK</v>
      </c>
      <c r="N2483" s="15"/>
    </row>
    <row r="2484" spans="1:14" ht="33.75" x14ac:dyDescent="0.25">
      <c r="A2484" s="257" t="s">
        <v>834</v>
      </c>
      <c r="B2484" s="257" t="s">
        <v>5399</v>
      </c>
      <c r="C2484" s="257" t="s">
        <v>689</v>
      </c>
      <c r="D2484" s="277" t="s">
        <v>5400</v>
      </c>
      <c r="E2484" s="278" t="s">
        <v>711</v>
      </c>
      <c r="F2484" s="279" t="s">
        <v>689</v>
      </c>
      <c r="G2484" s="277" t="s">
        <v>2175</v>
      </c>
      <c r="H2484" s="280" t="str">
        <f>IF(OR(AND('FIN2-NATURE'!AP44="",'FIN2-NATURE'!AQ44=""),AND('FIN2-NATURE'!AP57="",'FIN2-NATURE'!AQ57=""),AND('FIN2-NATURE'!AQ44="K",'FIN2-NATURE'!AQ57="K"),OR('FIN2-NATURE'!AQ44="O",'FIN2-NATURE'!AQ57="O")),"",SUM('FIN2-NATURE'!AP44,'FIN2-NATURE'!AP57))</f>
        <v/>
      </c>
      <c r="I2484" s="280" t="str">
        <f>IF(AND(OR(AND('FIN2-NATURE'!AQ44="O",'FIN2-NATURE'!AQ57="O"),AND('FIN2-NATURE'!AQ44="K",'FIN2-NATURE'!AQ57="K")),SUM('FIN2-NATURE'!AP44,'FIN2-NATURE'!AP57)=0,ISNUMBER('FIN2-NATURE'!AP67)),"",IF(OR('FIN2-NATURE'!AQ44="O",'FIN2-NATURE'!AQ57="O"),"O",IF(AND('FIN2-NATURE'!AQ44='FIN2-NATURE'!AQ57,OR('FIN2-NATURE'!AQ44="K",'FIN2-NATURE'!AQ44="W",'FIN2-NATURE'!AQ44="M")), UPPER('FIN2-NATURE'!AQ44),"")))</f>
        <v/>
      </c>
      <c r="J2484" s="281" t="s">
        <v>711</v>
      </c>
      <c r="K2484" s="280" t="str">
        <f>IF(AND(ISBLANK('FIN2-NATURE'!AP67),$L$2484&lt;&gt;"M"),"",'FIN2-NATURE'!AP67)</f>
        <v/>
      </c>
      <c r="L2484" s="280" t="str">
        <f>IF(ISBLANK('FIN2-NATURE'!AQ67),"",'FIN2-NATURE'!AQ67)</f>
        <v/>
      </c>
      <c r="M2484" s="257" t="str">
        <f t="shared" si="40"/>
        <v>OK</v>
      </c>
      <c r="N2484" s="15"/>
    </row>
    <row r="2485" spans="1:14" ht="33.75" x14ac:dyDescent="0.25">
      <c r="A2485" s="257" t="s">
        <v>834</v>
      </c>
      <c r="B2485" s="257" t="s">
        <v>5401</v>
      </c>
      <c r="C2485" s="257" t="s">
        <v>689</v>
      </c>
      <c r="D2485" s="277" t="s">
        <v>5402</v>
      </c>
      <c r="E2485" s="278" t="s">
        <v>711</v>
      </c>
      <c r="F2485" s="279" t="s">
        <v>689</v>
      </c>
      <c r="G2485" s="277" t="s">
        <v>5403</v>
      </c>
      <c r="H2485" s="280" t="str">
        <f>IF(OR(AND('FIN2-NATURE'!AP45="",'FIN2-NATURE'!AQ45=""),AND('FIN2-NATURE'!AP58="",'FIN2-NATURE'!AQ58=""),AND('FIN2-NATURE'!AQ45="K",'FIN2-NATURE'!AQ58="K"),OR('FIN2-NATURE'!AQ45="O",'FIN2-NATURE'!AQ58="O")),"",SUM('FIN2-NATURE'!AP45,'FIN2-NATURE'!AP58))</f>
        <v/>
      </c>
      <c r="I2485" s="280" t="str">
        <f>IF(AND(OR(AND('FIN2-NATURE'!AQ45="O",'FIN2-NATURE'!AQ58="O"),AND('FIN2-NATURE'!AQ45="K",'FIN2-NATURE'!AQ58="K")),SUM('FIN2-NATURE'!AP45,'FIN2-NATURE'!AP58)=0,ISNUMBER('FIN2-NATURE'!AP68)),"",IF(OR('FIN2-NATURE'!AQ45="O",'FIN2-NATURE'!AQ58="O"),"O",IF(AND('FIN2-NATURE'!AQ45='FIN2-NATURE'!AQ58,OR('FIN2-NATURE'!AQ45="K",'FIN2-NATURE'!AQ45="W",'FIN2-NATURE'!AQ45="M")), UPPER('FIN2-NATURE'!AQ45),"")))</f>
        <v/>
      </c>
      <c r="J2485" s="281" t="s">
        <v>711</v>
      </c>
      <c r="K2485" s="280" t="str">
        <f>IF(AND(ISBLANK('FIN2-NATURE'!AP68),$L$2485&lt;&gt;"M"),"",'FIN2-NATURE'!AP68)</f>
        <v/>
      </c>
      <c r="L2485" s="280" t="str">
        <f>IF(ISBLANK('FIN2-NATURE'!AQ68),"",'FIN2-NATURE'!AQ68)</f>
        <v/>
      </c>
      <c r="M2485" s="257" t="str">
        <f t="shared" si="40"/>
        <v>OK</v>
      </c>
      <c r="N2485" s="15"/>
    </row>
    <row r="2486" spans="1:14" ht="33.75" x14ac:dyDescent="0.25">
      <c r="A2486" s="257" t="s">
        <v>834</v>
      </c>
      <c r="B2486" s="257" t="s">
        <v>5404</v>
      </c>
      <c r="C2486" s="257" t="s">
        <v>689</v>
      </c>
      <c r="D2486" s="277" t="s">
        <v>5405</v>
      </c>
      <c r="E2486" s="278" t="s">
        <v>711</v>
      </c>
      <c r="F2486" s="279" t="s">
        <v>689</v>
      </c>
      <c r="G2486" s="277" t="s">
        <v>2178</v>
      </c>
      <c r="H2486" s="280" t="str">
        <f>IF(OR(AND('FIN2-NATURE'!AP46="",'FIN2-NATURE'!AQ46=""),AND('FIN2-NATURE'!AP59="",'FIN2-NATURE'!AQ59=""),AND('FIN2-NATURE'!AQ46="K",'FIN2-NATURE'!AQ59="K"),OR('FIN2-NATURE'!AQ46="O",'FIN2-NATURE'!AQ59="O")),"",SUM('FIN2-NATURE'!AP46,'FIN2-NATURE'!AP59))</f>
        <v/>
      </c>
      <c r="I2486" s="280" t="str">
        <f>IF(AND(OR(AND('FIN2-NATURE'!AQ46="O",'FIN2-NATURE'!AQ59="O"),AND('FIN2-NATURE'!AQ46="K",'FIN2-NATURE'!AQ59="K")),SUM('FIN2-NATURE'!AP46,'FIN2-NATURE'!AP59)=0,ISNUMBER('FIN2-NATURE'!AP69)),"",IF(OR('FIN2-NATURE'!AQ46="O",'FIN2-NATURE'!AQ59="O"),"O",IF(AND('FIN2-NATURE'!AQ46='FIN2-NATURE'!AQ59,OR('FIN2-NATURE'!AQ46="K",'FIN2-NATURE'!AQ46="W",'FIN2-NATURE'!AQ46="M")), UPPER('FIN2-NATURE'!AQ46),"")))</f>
        <v/>
      </c>
      <c r="J2486" s="281" t="s">
        <v>711</v>
      </c>
      <c r="K2486" s="280" t="str">
        <f>IF(AND(ISBLANK('FIN2-NATURE'!AP69),$L$2486&lt;&gt;"M"),"",'FIN2-NATURE'!AP69)</f>
        <v/>
      </c>
      <c r="L2486" s="280" t="str">
        <f>IF(ISBLANK('FIN2-NATURE'!AQ69),"",'FIN2-NATURE'!AQ69)</f>
        <v/>
      </c>
      <c r="M2486" s="257" t="str">
        <f t="shared" si="40"/>
        <v>OK</v>
      </c>
      <c r="N2486" s="15"/>
    </row>
    <row r="2487" spans="1:14" ht="33.75" x14ac:dyDescent="0.25">
      <c r="A2487" s="257" t="s">
        <v>834</v>
      </c>
      <c r="B2487" s="257" t="s">
        <v>5406</v>
      </c>
      <c r="C2487" s="257" t="s">
        <v>689</v>
      </c>
      <c r="D2487" s="277" t="s">
        <v>5407</v>
      </c>
      <c r="E2487" s="278" t="s">
        <v>711</v>
      </c>
      <c r="F2487" s="279" t="s">
        <v>689</v>
      </c>
      <c r="G2487" s="277" t="s">
        <v>2181</v>
      </c>
      <c r="H2487" s="280" t="str">
        <f>IF(OR(AND('FIN2-NATURE'!AP50="",'FIN2-NATURE'!AQ50=""),AND('FIN2-NATURE'!AP60="",'FIN2-NATURE'!AQ60=""),AND('FIN2-NATURE'!AQ50="K",'FIN2-NATURE'!AQ60="K"),OR('FIN2-NATURE'!AQ50="O",'FIN2-NATURE'!AQ60="O")),"",SUM('FIN2-NATURE'!AP50,'FIN2-NATURE'!AP60))</f>
        <v/>
      </c>
      <c r="I2487" s="280" t="str">
        <f>IF(AND(OR(AND('FIN2-NATURE'!AQ50="O",'FIN2-NATURE'!AQ60="O"),AND('FIN2-NATURE'!AQ50="K",'FIN2-NATURE'!AQ60="K")),SUM('FIN2-NATURE'!AP50,'FIN2-NATURE'!AP60)=0,ISNUMBER('FIN2-NATURE'!AP70)),"",IF(OR('FIN2-NATURE'!AQ50="O",'FIN2-NATURE'!AQ60="O"),"O",IF(AND('FIN2-NATURE'!AQ50='FIN2-NATURE'!AQ60,OR('FIN2-NATURE'!AQ50="K",'FIN2-NATURE'!AQ50="W",'FIN2-NATURE'!AQ50="M")), UPPER('FIN2-NATURE'!AQ50),"")))</f>
        <v/>
      </c>
      <c r="J2487" s="281" t="s">
        <v>711</v>
      </c>
      <c r="K2487" s="280" t="str">
        <f>IF(AND(ISBLANK('FIN2-NATURE'!AP70),$L$2487&lt;&gt;"M"),"",'FIN2-NATURE'!AP70)</f>
        <v/>
      </c>
      <c r="L2487" s="280" t="str">
        <f>IF(ISBLANK('FIN2-NATURE'!AQ70),"",'FIN2-NATURE'!AQ70)</f>
        <v/>
      </c>
      <c r="M2487" s="257" t="str">
        <f t="shared" si="40"/>
        <v>OK</v>
      </c>
      <c r="N2487" s="15"/>
    </row>
    <row r="2488" spans="1:14" ht="33.75" x14ac:dyDescent="0.25">
      <c r="A2488" s="257" t="s">
        <v>834</v>
      </c>
      <c r="B2488" s="257" t="s">
        <v>5408</v>
      </c>
      <c r="C2488" s="257" t="s">
        <v>689</v>
      </c>
      <c r="D2488" s="277" t="s">
        <v>5409</v>
      </c>
      <c r="E2488" s="278" t="s">
        <v>711</v>
      </c>
      <c r="F2488" s="279" t="s">
        <v>689</v>
      </c>
      <c r="G2488" s="277" t="s">
        <v>2184</v>
      </c>
      <c r="H2488" s="280" t="str">
        <f>IF(OR(AND('FIN2-NATURE'!AP51="",'FIN2-NATURE'!AQ51=""),AND('FIN2-NATURE'!AP61="",'FIN2-NATURE'!AQ61=""),AND('FIN2-NATURE'!AQ51="K",'FIN2-NATURE'!AQ61="K"),OR('FIN2-NATURE'!AQ51="O",'FIN2-NATURE'!AQ61="O")),"",SUM('FIN2-NATURE'!AP51,'FIN2-NATURE'!AP61))</f>
        <v/>
      </c>
      <c r="I2488" s="280" t="str">
        <f>IF(AND(OR(AND('FIN2-NATURE'!AQ51="O",'FIN2-NATURE'!AQ61="O"),AND('FIN2-NATURE'!AQ51="K",'FIN2-NATURE'!AQ61="K")),SUM('FIN2-NATURE'!AP51,'FIN2-NATURE'!AP61)=0,ISNUMBER('FIN2-NATURE'!AP71)),"",IF(OR('FIN2-NATURE'!AQ51="O",'FIN2-NATURE'!AQ61="O"),"O",IF(AND('FIN2-NATURE'!AQ51='FIN2-NATURE'!AQ61,OR('FIN2-NATURE'!AQ51="K",'FIN2-NATURE'!AQ51="W",'FIN2-NATURE'!AQ51="M")), UPPER('FIN2-NATURE'!AQ51),"")))</f>
        <v/>
      </c>
      <c r="J2488" s="281" t="s">
        <v>711</v>
      </c>
      <c r="K2488" s="280" t="str">
        <f>IF(AND(ISBLANK('FIN2-NATURE'!AP71),$L$2488&lt;&gt;"M"),"",'FIN2-NATURE'!AP71)</f>
        <v/>
      </c>
      <c r="L2488" s="280" t="str">
        <f>IF(ISBLANK('FIN2-NATURE'!AQ71),"",'FIN2-NATURE'!AQ71)</f>
        <v/>
      </c>
      <c r="M2488" s="257" t="str">
        <f t="shared" si="40"/>
        <v>OK</v>
      </c>
      <c r="N2488" s="15"/>
    </row>
    <row r="2489" spans="1:14" ht="33.75" x14ac:dyDescent="0.25">
      <c r="A2489" s="257" t="s">
        <v>834</v>
      </c>
      <c r="B2489" s="257" t="s">
        <v>5410</v>
      </c>
      <c r="C2489" s="257" t="s">
        <v>689</v>
      </c>
      <c r="D2489" s="277" t="s">
        <v>5411</v>
      </c>
      <c r="E2489" s="278" t="s">
        <v>711</v>
      </c>
      <c r="F2489" s="279" t="s">
        <v>689</v>
      </c>
      <c r="G2489" s="277" t="s">
        <v>2187</v>
      </c>
      <c r="H2489" s="280" t="str">
        <f>IF(OR(AND('FIN2-NATURE'!AP52="",'FIN2-NATURE'!AQ52=""),AND('FIN2-NATURE'!AP62="",'FIN2-NATURE'!AQ62=""),AND('FIN2-NATURE'!AQ52="K",'FIN2-NATURE'!AQ62="K"),OR('FIN2-NATURE'!AQ52="O",'FIN2-NATURE'!AQ62="O")),"",SUM('FIN2-NATURE'!AP52,'FIN2-NATURE'!AP62))</f>
        <v/>
      </c>
      <c r="I2489" s="280" t="str">
        <f>IF(AND(OR(AND('FIN2-NATURE'!AQ52="O",'FIN2-NATURE'!AQ62="O"),AND('FIN2-NATURE'!AQ52="K",'FIN2-NATURE'!AQ62="K")),SUM('FIN2-NATURE'!AP52,'FIN2-NATURE'!AP62)=0,ISNUMBER('FIN2-NATURE'!AP72)),"",IF(OR('FIN2-NATURE'!AQ52="O",'FIN2-NATURE'!AQ62="O"),"O",IF(AND('FIN2-NATURE'!AQ52='FIN2-NATURE'!AQ62,OR('FIN2-NATURE'!AQ52="K",'FIN2-NATURE'!AQ52="W",'FIN2-NATURE'!AQ52="M")), UPPER('FIN2-NATURE'!AQ52),"")))</f>
        <v/>
      </c>
      <c r="J2489" s="281" t="s">
        <v>711</v>
      </c>
      <c r="K2489" s="280" t="str">
        <f>IF(AND(ISBLANK('FIN2-NATURE'!AP72),$L$2489&lt;&gt;"M"),"",'FIN2-NATURE'!AP72)</f>
        <v/>
      </c>
      <c r="L2489" s="280" t="str">
        <f>IF(ISBLANK('FIN2-NATURE'!AQ72),"",'FIN2-NATURE'!AQ72)</f>
        <v/>
      </c>
      <c r="M2489" s="257" t="str">
        <f t="shared" si="40"/>
        <v>OK</v>
      </c>
      <c r="N2489" s="15"/>
    </row>
    <row r="2490" spans="1:14" ht="33.75" x14ac:dyDescent="0.25">
      <c r="A2490" s="257" t="s">
        <v>834</v>
      </c>
      <c r="B2490" s="257" t="s">
        <v>5412</v>
      </c>
      <c r="C2490" s="257" t="s">
        <v>689</v>
      </c>
      <c r="D2490" s="277" t="s">
        <v>5413</v>
      </c>
      <c r="E2490" s="278" t="s">
        <v>711</v>
      </c>
      <c r="F2490" s="279" t="s">
        <v>689</v>
      </c>
      <c r="G2490" s="277" t="s">
        <v>2190</v>
      </c>
      <c r="H2490" s="280" t="str">
        <f>IF(OR(AND('FIN2-NATURE'!AP53="",'FIN2-NATURE'!AQ53=""),AND('FIN2-NATURE'!AP63="",'FIN2-NATURE'!AQ63=""),AND('FIN2-NATURE'!AQ53="K",'FIN2-NATURE'!AQ63="K"),OR('FIN2-NATURE'!AQ53="O",'FIN2-NATURE'!AQ63="O")),"",SUM('FIN2-NATURE'!AP53,'FIN2-NATURE'!AP63))</f>
        <v/>
      </c>
      <c r="I2490" s="280" t="str">
        <f>IF(AND(OR(AND('FIN2-NATURE'!AQ53="O",'FIN2-NATURE'!AQ63="O"),AND('FIN2-NATURE'!AQ53="K",'FIN2-NATURE'!AQ63="K")),SUM('FIN2-NATURE'!AP53,'FIN2-NATURE'!AP63)=0,ISNUMBER('FIN2-NATURE'!AP73)),"",IF(OR('FIN2-NATURE'!AQ53="O",'FIN2-NATURE'!AQ63="O"),"O",IF(AND('FIN2-NATURE'!AQ53='FIN2-NATURE'!AQ63,OR('FIN2-NATURE'!AQ53="K",'FIN2-NATURE'!AQ53="W",'FIN2-NATURE'!AQ53="M")), UPPER('FIN2-NATURE'!AQ53),"")))</f>
        <v/>
      </c>
      <c r="J2490" s="281" t="s">
        <v>711</v>
      </c>
      <c r="K2490" s="280" t="str">
        <f>IF(AND(ISBLANK('FIN2-NATURE'!AP73),$L$2490&lt;&gt;"M"),"",'FIN2-NATURE'!AP73)</f>
        <v/>
      </c>
      <c r="L2490" s="280" t="str">
        <f>IF(ISBLANK('FIN2-NATURE'!AQ73),"",'FIN2-NATURE'!AQ73)</f>
        <v/>
      </c>
      <c r="M2490" s="257" t="str">
        <f t="shared" si="40"/>
        <v>OK</v>
      </c>
      <c r="N2490" s="15"/>
    </row>
    <row r="2491" spans="1:14" ht="33.75" x14ac:dyDescent="0.25">
      <c r="A2491" s="257" t="s">
        <v>834</v>
      </c>
      <c r="B2491" s="257" t="s">
        <v>5414</v>
      </c>
      <c r="C2491" s="257" t="s">
        <v>689</v>
      </c>
      <c r="D2491" s="277" t="s">
        <v>5415</v>
      </c>
      <c r="E2491" s="278" t="s">
        <v>711</v>
      </c>
      <c r="F2491" s="279" t="s">
        <v>689</v>
      </c>
      <c r="G2491" s="277" t="s">
        <v>2193</v>
      </c>
      <c r="H2491" s="280" t="str">
        <f>IF(OR(AND('FIN2-NATURE'!AP54="",'FIN2-NATURE'!AQ54=""),AND('FIN2-NATURE'!AP64="",'FIN2-NATURE'!AQ64=""),AND('FIN2-NATURE'!AQ54="K",'FIN2-NATURE'!AQ64="K"),OR('FIN2-NATURE'!AQ54="O",'FIN2-NATURE'!AQ64="O")),"",SUM('FIN2-NATURE'!AP54,'FIN2-NATURE'!AP64))</f>
        <v/>
      </c>
      <c r="I2491" s="280" t="str">
        <f>IF(AND(OR(AND('FIN2-NATURE'!AQ54="O",'FIN2-NATURE'!AQ64="O"),AND('FIN2-NATURE'!AQ54="K",'FIN2-NATURE'!AQ64="K")),SUM('FIN2-NATURE'!AP54,'FIN2-NATURE'!AP64)=0,ISNUMBER('FIN2-NATURE'!AP74)),"",IF(OR('FIN2-NATURE'!AQ54="O",'FIN2-NATURE'!AQ64="O"),"O",IF(AND('FIN2-NATURE'!AQ54='FIN2-NATURE'!AQ64,OR('FIN2-NATURE'!AQ54="K",'FIN2-NATURE'!AQ54="W",'FIN2-NATURE'!AQ54="M")), UPPER('FIN2-NATURE'!AQ54),"")))</f>
        <v/>
      </c>
      <c r="J2491" s="281" t="s">
        <v>711</v>
      </c>
      <c r="K2491" s="280" t="str">
        <f>IF(AND(ISBLANK('FIN2-NATURE'!AP74),$L$2491&lt;&gt;"M"),"",'FIN2-NATURE'!AP74)</f>
        <v/>
      </c>
      <c r="L2491" s="280" t="str">
        <f>IF(ISBLANK('FIN2-NATURE'!AQ74),"",'FIN2-NATURE'!AQ74)</f>
        <v/>
      </c>
      <c r="M2491" s="257" t="str">
        <f t="shared" si="40"/>
        <v>OK</v>
      </c>
      <c r="N2491" s="15"/>
    </row>
    <row r="2492" spans="1:14" ht="33.75" x14ac:dyDescent="0.25">
      <c r="A2492" s="257" t="s">
        <v>834</v>
      </c>
      <c r="B2492" s="257" t="s">
        <v>5416</v>
      </c>
      <c r="C2492" s="257" t="s">
        <v>689</v>
      </c>
      <c r="D2492" s="277" t="s">
        <v>5417</v>
      </c>
      <c r="E2492" s="278" t="s">
        <v>711</v>
      </c>
      <c r="F2492" s="279" t="s">
        <v>689</v>
      </c>
      <c r="G2492" s="277" t="s">
        <v>2196</v>
      </c>
      <c r="H2492" s="280" t="str">
        <f>IF(OR(AND('FIN2-NATURE'!AP55="",'FIN2-NATURE'!AQ55=""),AND('FIN2-NATURE'!AP65="",'FIN2-NATURE'!AQ65=""),AND('FIN2-NATURE'!AQ55="K",'FIN2-NATURE'!AQ65="K"),OR('FIN2-NATURE'!AQ55="O",'FIN2-NATURE'!AQ65="O")),"",SUM('FIN2-NATURE'!AP55,'FIN2-NATURE'!AP65))</f>
        <v/>
      </c>
      <c r="I2492" s="280" t="str">
        <f>IF(AND(OR(AND('FIN2-NATURE'!AQ55="O",'FIN2-NATURE'!AQ65="O"),AND('FIN2-NATURE'!AQ55="K",'FIN2-NATURE'!AQ65="K")),SUM('FIN2-NATURE'!AP55,'FIN2-NATURE'!AP65)=0,ISNUMBER('FIN2-NATURE'!AP75)),"",IF(OR('FIN2-NATURE'!AQ55="O",'FIN2-NATURE'!AQ65="O"),"O",IF(AND('FIN2-NATURE'!AQ55='FIN2-NATURE'!AQ65,OR('FIN2-NATURE'!AQ55="K",'FIN2-NATURE'!AQ55="W",'FIN2-NATURE'!AQ55="M")), UPPER('FIN2-NATURE'!AQ55),"")))</f>
        <v/>
      </c>
      <c r="J2492" s="281" t="s">
        <v>711</v>
      </c>
      <c r="K2492" s="280" t="str">
        <f>IF(AND(ISBLANK('FIN2-NATURE'!AP75),$L$2492&lt;&gt;"M"),"",'FIN2-NATURE'!AP75)</f>
        <v/>
      </c>
      <c r="L2492" s="280" t="str">
        <f>IF(ISBLANK('FIN2-NATURE'!AQ75),"",'FIN2-NATURE'!AQ75)</f>
        <v/>
      </c>
      <c r="M2492" s="257" t="str">
        <f t="shared" si="40"/>
        <v>OK</v>
      </c>
      <c r="N2492" s="15"/>
    </row>
    <row r="2493" spans="1:14" ht="33.75" x14ac:dyDescent="0.25">
      <c r="A2493" s="257" t="s">
        <v>834</v>
      </c>
      <c r="B2493" s="257" t="s">
        <v>5418</v>
      </c>
      <c r="C2493" s="257" t="s">
        <v>689</v>
      </c>
      <c r="D2493" s="277" t="s">
        <v>5419</v>
      </c>
      <c r="E2493" s="278" t="s">
        <v>711</v>
      </c>
      <c r="F2493" s="279" t="s">
        <v>689</v>
      </c>
      <c r="G2493" s="277" t="s">
        <v>2199</v>
      </c>
      <c r="H2493" s="280" t="str">
        <f>IF(OR(AND('FIN2-NATURE'!AP56="",'FIN2-NATURE'!AQ56=""),AND('FIN2-NATURE'!AP66="",'FIN2-NATURE'!AQ66=""),AND('FIN2-NATURE'!AQ56="K",'FIN2-NATURE'!AQ66="K"),OR('FIN2-NATURE'!AQ56="O",'FIN2-NATURE'!AQ66="O")),"",SUM('FIN2-NATURE'!AP56,'FIN2-NATURE'!AP66))</f>
        <v/>
      </c>
      <c r="I2493" s="280" t="str">
        <f>IF(AND(OR(AND('FIN2-NATURE'!AQ56="O",'FIN2-NATURE'!AQ66="O"),AND('FIN2-NATURE'!AQ56="K",'FIN2-NATURE'!AQ66="K")),SUM('FIN2-NATURE'!AP56,'FIN2-NATURE'!AP66)=0,ISNUMBER('FIN2-NATURE'!AP76)),"",IF(OR('FIN2-NATURE'!AQ56="O",'FIN2-NATURE'!AQ66="O"),"O",IF(AND('FIN2-NATURE'!AQ56='FIN2-NATURE'!AQ66,OR('FIN2-NATURE'!AQ56="K",'FIN2-NATURE'!AQ56="W",'FIN2-NATURE'!AQ56="M")), UPPER('FIN2-NATURE'!AQ56),"")))</f>
        <v/>
      </c>
      <c r="J2493" s="281" t="s">
        <v>711</v>
      </c>
      <c r="K2493" s="280" t="str">
        <f>IF(AND(ISBLANK('FIN2-NATURE'!AP76),$L$2493&lt;&gt;"M"),"",'FIN2-NATURE'!AP76)</f>
        <v/>
      </c>
      <c r="L2493" s="280" t="str">
        <f>IF(ISBLANK('FIN2-NATURE'!AQ76),"",'FIN2-NATURE'!AQ76)</f>
        <v/>
      </c>
      <c r="M2493" s="257" t="str">
        <f t="shared" si="40"/>
        <v>OK</v>
      </c>
      <c r="N2493" s="15"/>
    </row>
    <row r="2494" spans="1:14" ht="33.75" x14ac:dyDescent="0.25">
      <c r="A2494" s="257" t="s">
        <v>834</v>
      </c>
      <c r="B2494" s="257" t="s">
        <v>5420</v>
      </c>
      <c r="C2494" s="257" t="s">
        <v>689</v>
      </c>
      <c r="D2494" s="277" t="s">
        <v>5421</v>
      </c>
      <c r="E2494" s="278" t="s">
        <v>711</v>
      </c>
      <c r="F2494" s="279" t="s">
        <v>689</v>
      </c>
      <c r="G2494" s="277" t="s">
        <v>5422</v>
      </c>
      <c r="H2494" s="280" t="str">
        <f>IF(OR(AND('FIN2-NATURE'!AP31="",'FIN2-NATURE'!AQ31=""),AND('FIN2-NATURE'!AP67="",'FIN2-NATURE'!AQ67=""),AND('FIN2-NATURE'!AQ31="K",'FIN2-NATURE'!AQ67="K"),OR('FIN2-NATURE'!AQ31="O",'FIN2-NATURE'!AQ67="O")),"",SUM('FIN2-NATURE'!AP31,'FIN2-NATURE'!AP67))</f>
        <v/>
      </c>
      <c r="I2494" s="280" t="str">
        <f>IF(AND(OR(AND('FIN2-NATURE'!AQ31="O",'FIN2-NATURE'!AQ67="O"),AND('FIN2-NATURE'!AQ31="K",'FIN2-NATURE'!AQ67="K")),SUM('FIN2-NATURE'!AP31,'FIN2-NATURE'!AP67)=0,ISNUMBER('FIN2-NATURE'!AP77)),"",IF(OR('FIN2-NATURE'!AQ31="O",'FIN2-NATURE'!AQ67="O"),"O",IF(AND('FIN2-NATURE'!AQ31='FIN2-NATURE'!AQ67,OR('FIN2-NATURE'!AQ31="K",'FIN2-NATURE'!AQ31="W",'FIN2-NATURE'!AQ31="M")), UPPER('FIN2-NATURE'!AQ31),"")))</f>
        <v/>
      </c>
      <c r="J2494" s="281" t="s">
        <v>711</v>
      </c>
      <c r="K2494" s="280" t="str">
        <f>IF(AND(ISBLANK('FIN2-NATURE'!AP77),$L$2494&lt;&gt;"M"),"",'FIN2-NATURE'!AP77)</f>
        <v/>
      </c>
      <c r="L2494" s="280" t="str">
        <f>IF(ISBLANK('FIN2-NATURE'!AQ77),"",'FIN2-NATURE'!AQ77)</f>
        <v/>
      </c>
      <c r="M2494" s="257" t="str">
        <f t="shared" si="40"/>
        <v>OK</v>
      </c>
      <c r="N2494" s="15"/>
    </row>
    <row r="2495" spans="1:14" ht="33.75" x14ac:dyDescent="0.25">
      <c r="A2495" s="257" t="s">
        <v>834</v>
      </c>
      <c r="B2495" s="257" t="s">
        <v>5423</v>
      </c>
      <c r="C2495" s="257" t="s">
        <v>689</v>
      </c>
      <c r="D2495" s="277" t="s">
        <v>5424</v>
      </c>
      <c r="E2495" s="278" t="s">
        <v>711</v>
      </c>
      <c r="F2495" s="279" t="s">
        <v>689</v>
      </c>
      <c r="G2495" s="277" t="s">
        <v>5425</v>
      </c>
      <c r="H2495" s="280" t="str">
        <f>IF(OR(AND('FIN2-NATURE'!AP32="",'FIN2-NATURE'!AQ32=""),AND('FIN2-NATURE'!AP68="",'FIN2-NATURE'!AQ68=""),AND('FIN2-NATURE'!AQ32="K",'FIN2-NATURE'!AQ68="K"),OR('FIN2-NATURE'!AQ32="O",'FIN2-NATURE'!AQ68="O")),"",SUM('FIN2-NATURE'!AP32,'FIN2-NATURE'!AP68))</f>
        <v/>
      </c>
      <c r="I2495" s="280" t="str">
        <f>IF(AND(OR(AND('FIN2-NATURE'!AQ32="O",'FIN2-NATURE'!AQ68="O"),AND('FIN2-NATURE'!AQ32="K",'FIN2-NATURE'!AQ68="K")),SUM('FIN2-NATURE'!AP32,'FIN2-NATURE'!AP68)=0,ISNUMBER('FIN2-NATURE'!AP78)),"",IF(OR('FIN2-NATURE'!AQ32="O",'FIN2-NATURE'!AQ68="O"),"O",IF(AND('FIN2-NATURE'!AQ32='FIN2-NATURE'!AQ68,OR('FIN2-NATURE'!AQ32="K",'FIN2-NATURE'!AQ32="W",'FIN2-NATURE'!AQ32="M")), UPPER('FIN2-NATURE'!AQ32),"")))</f>
        <v/>
      </c>
      <c r="J2495" s="281" t="s">
        <v>711</v>
      </c>
      <c r="K2495" s="280" t="str">
        <f>IF(AND(ISBLANK('FIN2-NATURE'!AP78),$L$2495&lt;&gt;"M"),"",'FIN2-NATURE'!AP78)</f>
        <v/>
      </c>
      <c r="L2495" s="280" t="str">
        <f>IF(ISBLANK('FIN2-NATURE'!AQ78),"",'FIN2-NATURE'!AQ78)</f>
        <v/>
      </c>
      <c r="M2495" s="257" t="str">
        <f t="shared" si="40"/>
        <v>OK</v>
      </c>
      <c r="N2495" s="15"/>
    </row>
    <row r="2496" spans="1:14" ht="33.75" x14ac:dyDescent="0.25">
      <c r="A2496" s="257" t="s">
        <v>834</v>
      </c>
      <c r="B2496" s="257" t="s">
        <v>5426</v>
      </c>
      <c r="C2496" s="257" t="s">
        <v>689</v>
      </c>
      <c r="D2496" s="277" t="s">
        <v>5427</v>
      </c>
      <c r="E2496" s="278" t="s">
        <v>711</v>
      </c>
      <c r="F2496" s="279" t="s">
        <v>689</v>
      </c>
      <c r="G2496" s="277" t="s">
        <v>2202</v>
      </c>
      <c r="H2496" s="280" t="str">
        <f>IF(OR(AND('FIN2-NATURE'!AP33="",'FIN2-NATURE'!AQ33=""),AND('FIN2-NATURE'!AP69="",'FIN2-NATURE'!AQ69=""),AND('FIN2-NATURE'!AQ33="K",'FIN2-NATURE'!AQ69="K"),OR('FIN2-NATURE'!AQ33="O",'FIN2-NATURE'!AQ69="O")),"",SUM('FIN2-NATURE'!AP33,'FIN2-NATURE'!AP69))</f>
        <v/>
      </c>
      <c r="I2496" s="280" t="str">
        <f>IF(AND(OR(AND('FIN2-NATURE'!AQ33="O",'FIN2-NATURE'!AQ69="O"),AND('FIN2-NATURE'!AQ33="K",'FIN2-NATURE'!AQ69="K")),SUM('FIN2-NATURE'!AP33,'FIN2-NATURE'!AP69)=0,ISNUMBER('FIN2-NATURE'!AP79)),"",IF(OR('FIN2-NATURE'!AQ33="O",'FIN2-NATURE'!AQ69="O"),"O",IF(AND('FIN2-NATURE'!AQ33='FIN2-NATURE'!AQ69,OR('FIN2-NATURE'!AQ33="K",'FIN2-NATURE'!AQ33="W",'FIN2-NATURE'!AQ33="M")), UPPER('FIN2-NATURE'!AQ33),"")))</f>
        <v/>
      </c>
      <c r="J2496" s="281" t="s">
        <v>711</v>
      </c>
      <c r="K2496" s="280" t="str">
        <f>IF(AND(ISBLANK('FIN2-NATURE'!AP79),$L$2496&lt;&gt;"M"),"",'FIN2-NATURE'!AP79)</f>
        <v/>
      </c>
      <c r="L2496" s="280" t="str">
        <f>IF(ISBLANK('FIN2-NATURE'!AQ79),"",'FIN2-NATURE'!AQ79)</f>
        <v/>
      </c>
      <c r="M2496" s="257" t="str">
        <f t="shared" si="40"/>
        <v>OK</v>
      </c>
      <c r="N2496" s="15"/>
    </row>
    <row r="2497" spans="1:14" ht="33.75" x14ac:dyDescent="0.25">
      <c r="A2497" s="257" t="s">
        <v>834</v>
      </c>
      <c r="B2497" s="257" t="s">
        <v>5428</v>
      </c>
      <c r="C2497" s="257" t="s">
        <v>689</v>
      </c>
      <c r="D2497" s="277" t="s">
        <v>5429</v>
      </c>
      <c r="E2497" s="278" t="s">
        <v>711</v>
      </c>
      <c r="F2497" s="279" t="s">
        <v>689</v>
      </c>
      <c r="G2497" s="277" t="s">
        <v>5430</v>
      </c>
      <c r="H2497" s="280" t="str">
        <f>IF(OR(AND('FIN2-NATURE'!AP37="",'FIN2-NATURE'!AQ37=""),AND('FIN2-NATURE'!AP70="",'FIN2-NATURE'!AQ70=""),AND('FIN2-NATURE'!AQ37="K",'FIN2-NATURE'!AQ70="K"),OR('FIN2-NATURE'!AQ37="O",'FIN2-NATURE'!AQ70="O")),"",SUM('FIN2-NATURE'!AP37,'FIN2-NATURE'!AP70))</f>
        <v/>
      </c>
      <c r="I2497" s="280" t="str">
        <f>IF(AND(OR(AND('FIN2-NATURE'!AQ37="O",'FIN2-NATURE'!AQ70="O"),AND('FIN2-NATURE'!AQ37="K",'FIN2-NATURE'!AQ70="K")),SUM('FIN2-NATURE'!AP37,'FIN2-NATURE'!AP70)=0,ISNUMBER('FIN2-NATURE'!AP80)),"",IF(OR('FIN2-NATURE'!AQ37="O",'FIN2-NATURE'!AQ70="O"),"O",IF(AND('FIN2-NATURE'!AQ37='FIN2-NATURE'!AQ70,OR('FIN2-NATURE'!AQ37="K",'FIN2-NATURE'!AQ37="W",'FIN2-NATURE'!AQ37="M")), UPPER('FIN2-NATURE'!AQ37),"")))</f>
        <v/>
      </c>
      <c r="J2497" s="281" t="s">
        <v>711</v>
      </c>
      <c r="K2497" s="280" t="str">
        <f>IF(AND(ISBLANK('FIN2-NATURE'!AP80),$L$2497&lt;&gt;"M"),"",'FIN2-NATURE'!AP80)</f>
        <v/>
      </c>
      <c r="L2497" s="280" t="str">
        <f>IF(ISBLANK('FIN2-NATURE'!AQ80),"",'FIN2-NATURE'!AQ80)</f>
        <v/>
      </c>
      <c r="M2497" s="257" t="str">
        <f t="shared" si="40"/>
        <v>OK</v>
      </c>
      <c r="N2497" s="15"/>
    </row>
    <row r="2498" spans="1:14" ht="33.75" x14ac:dyDescent="0.25">
      <c r="A2498" s="257" t="s">
        <v>834</v>
      </c>
      <c r="B2498" s="257" t="s">
        <v>5431</v>
      </c>
      <c r="C2498" s="257" t="s">
        <v>689</v>
      </c>
      <c r="D2498" s="277" t="s">
        <v>5432</v>
      </c>
      <c r="E2498" s="278" t="s">
        <v>711</v>
      </c>
      <c r="F2498" s="279" t="s">
        <v>689</v>
      </c>
      <c r="G2498" s="277" t="s">
        <v>2205</v>
      </c>
      <c r="H2498" s="280" t="str">
        <f>IF(OR(AND('FIN2-NATURE'!AP38="",'FIN2-NATURE'!AQ38=""),AND('FIN2-NATURE'!AP71="",'FIN2-NATURE'!AQ71=""),AND('FIN2-NATURE'!AQ38="K",'FIN2-NATURE'!AQ71="K"),OR('FIN2-NATURE'!AQ38="O",'FIN2-NATURE'!AQ71="O")),"",SUM('FIN2-NATURE'!AP38,'FIN2-NATURE'!AP71))</f>
        <v/>
      </c>
      <c r="I2498" s="280" t="str">
        <f>IF(AND(OR(AND('FIN2-NATURE'!AQ38="O",'FIN2-NATURE'!AQ71="O"),AND('FIN2-NATURE'!AQ38="K",'FIN2-NATURE'!AQ71="K")),SUM('FIN2-NATURE'!AP38,'FIN2-NATURE'!AP71)=0,ISNUMBER('FIN2-NATURE'!AP81)),"",IF(OR('FIN2-NATURE'!AQ38="O",'FIN2-NATURE'!AQ71="O"),"O",IF(AND('FIN2-NATURE'!AQ38='FIN2-NATURE'!AQ71,OR('FIN2-NATURE'!AQ38="K",'FIN2-NATURE'!AQ38="W",'FIN2-NATURE'!AQ38="M")), UPPER('FIN2-NATURE'!AQ38),"")))</f>
        <v/>
      </c>
      <c r="J2498" s="281" t="s">
        <v>711</v>
      </c>
      <c r="K2498" s="280" t="str">
        <f>IF(AND(ISBLANK('FIN2-NATURE'!AP81),$L$2498&lt;&gt;"M"),"",'FIN2-NATURE'!AP81)</f>
        <v/>
      </c>
      <c r="L2498" s="280" t="str">
        <f>IF(ISBLANK('FIN2-NATURE'!AQ81),"",'FIN2-NATURE'!AQ81)</f>
        <v/>
      </c>
      <c r="M2498" s="257" t="str">
        <f t="shared" si="40"/>
        <v>OK</v>
      </c>
      <c r="N2498" s="15"/>
    </row>
    <row r="2499" spans="1:14" ht="33.75" x14ac:dyDescent="0.25">
      <c r="A2499" s="257" t="s">
        <v>834</v>
      </c>
      <c r="B2499" s="257" t="s">
        <v>5433</v>
      </c>
      <c r="C2499" s="257" t="s">
        <v>689</v>
      </c>
      <c r="D2499" s="277" t="s">
        <v>5434</v>
      </c>
      <c r="E2499" s="278" t="s">
        <v>711</v>
      </c>
      <c r="F2499" s="279" t="s">
        <v>689</v>
      </c>
      <c r="G2499" s="277" t="s">
        <v>2207</v>
      </c>
      <c r="H2499" s="280" t="str">
        <f>IF(OR(AND('FIN2-NATURE'!AP39="",'FIN2-NATURE'!AQ39=""),AND('FIN2-NATURE'!AP72="",'FIN2-NATURE'!AQ72=""),AND('FIN2-NATURE'!AQ39="K",'FIN2-NATURE'!AQ72="K"),OR('FIN2-NATURE'!AQ39="O",'FIN2-NATURE'!AQ72="O")),"",SUM('FIN2-NATURE'!AP39,'FIN2-NATURE'!AP72))</f>
        <v/>
      </c>
      <c r="I2499" s="280" t="str">
        <f>IF(AND(OR(AND('FIN2-NATURE'!AQ39="O",'FIN2-NATURE'!AQ72="O"),AND('FIN2-NATURE'!AQ39="K",'FIN2-NATURE'!AQ72="K")),SUM('FIN2-NATURE'!AP39,'FIN2-NATURE'!AP72)=0,ISNUMBER('FIN2-NATURE'!AP82)),"",IF(OR('FIN2-NATURE'!AQ39="O",'FIN2-NATURE'!AQ72="O"),"O",IF(AND('FIN2-NATURE'!AQ39='FIN2-NATURE'!AQ72,OR('FIN2-NATURE'!AQ39="K",'FIN2-NATURE'!AQ39="W",'FIN2-NATURE'!AQ39="M")), UPPER('FIN2-NATURE'!AQ39),"")))</f>
        <v/>
      </c>
      <c r="J2499" s="281" t="s">
        <v>711</v>
      </c>
      <c r="K2499" s="280" t="str">
        <f>IF(AND(ISBLANK('FIN2-NATURE'!AP82),$L$2499&lt;&gt;"M"),"",'FIN2-NATURE'!AP82)</f>
        <v/>
      </c>
      <c r="L2499" s="280" t="str">
        <f>IF(ISBLANK('FIN2-NATURE'!AQ82),"",'FIN2-NATURE'!AQ82)</f>
        <v/>
      </c>
      <c r="M2499" s="257" t="str">
        <f t="shared" si="40"/>
        <v>OK</v>
      </c>
      <c r="N2499" s="15"/>
    </row>
    <row r="2500" spans="1:14" ht="33.75" x14ac:dyDescent="0.25">
      <c r="A2500" s="257" t="s">
        <v>834</v>
      </c>
      <c r="B2500" s="257" t="s">
        <v>5435</v>
      </c>
      <c r="C2500" s="257" t="s">
        <v>689</v>
      </c>
      <c r="D2500" s="277" t="s">
        <v>5436</v>
      </c>
      <c r="E2500" s="278" t="s">
        <v>711</v>
      </c>
      <c r="F2500" s="279" t="s">
        <v>689</v>
      </c>
      <c r="G2500" s="277" t="s">
        <v>2209</v>
      </c>
      <c r="H2500" s="280" t="str">
        <f>IF(OR(AND('FIN2-NATURE'!AP40="",'FIN2-NATURE'!AQ40=""),AND('FIN2-NATURE'!AP73="",'FIN2-NATURE'!AQ73=""),AND('FIN2-NATURE'!AQ40="K",'FIN2-NATURE'!AQ73="K"),OR('FIN2-NATURE'!AQ40="O",'FIN2-NATURE'!AQ73="O")),"",SUM('FIN2-NATURE'!AP40,'FIN2-NATURE'!AP73))</f>
        <v/>
      </c>
      <c r="I2500" s="280" t="str">
        <f>IF(AND(OR(AND('FIN2-NATURE'!AQ40="O",'FIN2-NATURE'!AQ73="O"),AND('FIN2-NATURE'!AQ40="K",'FIN2-NATURE'!AQ73="K")),SUM('FIN2-NATURE'!AP40,'FIN2-NATURE'!AP73)=0,ISNUMBER('FIN2-NATURE'!AP83)),"",IF(OR('FIN2-NATURE'!AQ40="O",'FIN2-NATURE'!AQ73="O"),"O",IF(AND('FIN2-NATURE'!AQ40='FIN2-NATURE'!AQ73,OR('FIN2-NATURE'!AQ40="K",'FIN2-NATURE'!AQ40="W",'FIN2-NATURE'!AQ40="M")), UPPER('FIN2-NATURE'!AQ40),"")))</f>
        <v/>
      </c>
      <c r="J2500" s="281" t="s">
        <v>711</v>
      </c>
      <c r="K2500" s="280" t="str">
        <f>IF(AND(ISBLANK('FIN2-NATURE'!AP83),$L$2500&lt;&gt;"M"),"",'FIN2-NATURE'!AP83)</f>
        <v/>
      </c>
      <c r="L2500" s="280" t="str">
        <f>IF(ISBLANK('FIN2-NATURE'!AQ83),"",'FIN2-NATURE'!AQ83)</f>
        <v/>
      </c>
      <c r="M2500" s="257" t="str">
        <f t="shared" si="40"/>
        <v>OK</v>
      </c>
      <c r="N2500" s="15"/>
    </row>
    <row r="2501" spans="1:14" ht="33.75" x14ac:dyDescent="0.25">
      <c r="A2501" s="257" t="s">
        <v>834</v>
      </c>
      <c r="B2501" s="257" t="s">
        <v>5437</v>
      </c>
      <c r="C2501" s="257" t="s">
        <v>689</v>
      </c>
      <c r="D2501" s="277" t="s">
        <v>5438</v>
      </c>
      <c r="E2501" s="278" t="s">
        <v>711</v>
      </c>
      <c r="F2501" s="279" t="s">
        <v>689</v>
      </c>
      <c r="G2501" s="277" t="s">
        <v>2211</v>
      </c>
      <c r="H2501" s="280" t="str">
        <f>IF(OR(AND('FIN2-NATURE'!AP41="",'FIN2-NATURE'!AQ41=""),AND('FIN2-NATURE'!AP74="",'FIN2-NATURE'!AQ74=""),AND('FIN2-NATURE'!AQ41="K",'FIN2-NATURE'!AQ74="K"),OR('FIN2-NATURE'!AQ41="O",'FIN2-NATURE'!AQ74="O")),"",SUM('FIN2-NATURE'!AP41,'FIN2-NATURE'!AP74))</f>
        <v/>
      </c>
      <c r="I2501" s="280" t="str">
        <f>IF(AND(OR(AND('FIN2-NATURE'!AQ41="O",'FIN2-NATURE'!AQ74="O"),AND('FIN2-NATURE'!AQ41="K",'FIN2-NATURE'!AQ74="K")),SUM('FIN2-NATURE'!AP41,'FIN2-NATURE'!AP74)=0,ISNUMBER('FIN2-NATURE'!AP84)),"",IF(OR('FIN2-NATURE'!AQ41="O",'FIN2-NATURE'!AQ74="O"),"O",IF(AND('FIN2-NATURE'!AQ41='FIN2-NATURE'!AQ74,OR('FIN2-NATURE'!AQ41="K",'FIN2-NATURE'!AQ41="W",'FIN2-NATURE'!AQ41="M")), UPPER('FIN2-NATURE'!AQ41),"")))</f>
        <v/>
      </c>
      <c r="J2501" s="281" t="s">
        <v>711</v>
      </c>
      <c r="K2501" s="280" t="str">
        <f>IF(AND(ISBLANK('FIN2-NATURE'!AP84),$L$2501&lt;&gt;"M"),"",'FIN2-NATURE'!AP84)</f>
        <v/>
      </c>
      <c r="L2501" s="280" t="str">
        <f>IF(ISBLANK('FIN2-NATURE'!AQ84),"",'FIN2-NATURE'!AQ84)</f>
        <v/>
      </c>
      <c r="M2501" s="257" t="str">
        <f t="shared" si="40"/>
        <v>OK</v>
      </c>
      <c r="N2501" s="15"/>
    </row>
    <row r="2502" spans="1:14" ht="33.75" x14ac:dyDescent="0.25">
      <c r="A2502" s="257" t="s">
        <v>834</v>
      </c>
      <c r="B2502" s="257" t="s">
        <v>5439</v>
      </c>
      <c r="C2502" s="257" t="s">
        <v>689</v>
      </c>
      <c r="D2502" s="277" t="s">
        <v>5440</v>
      </c>
      <c r="E2502" s="278" t="s">
        <v>711</v>
      </c>
      <c r="F2502" s="279" t="s">
        <v>689</v>
      </c>
      <c r="G2502" s="277" t="s">
        <v>2212</v>
      </c>
      <c r="H2502" s="280" t="str">
        <f>IF(OR(AND('FIN2-NATURE'!AP42="",'FIN2-NATURE'!AQ42=""),AND('FIN2-NATURE'!AP75="",'FIN2-NATURE'!AQ75=""),AND('FIN2-NATURE'!AQ42="K",'FIN2-NATURE'!AQ75="K"),OR('FIN2-NATURE'!AQ42="O",'FIN2-NATURE'!AQ75="O")),"",SUM('FIN2-NATURE'!AP42,'FIN2-NATURE'!AP75))</f>
        <v/>
      </c>
      <c r="I2502" s="280" t="str">
        <f>IF(AND(OR(AND('FIN2-NATURE'!AQ42="O",'FIN2-NATURE'!AQ75="O"),AND('FIN2-NATURE'!AQ42="K",'FIN2-NATURE'!AQ75="K")),SUM('FIN2-NATURE'!AP42,'FIN2-NATURE'!AP75)=0,ISNUMBER('FIN2-NATURE'!AP85)),"",IF(OR('FIN2-NATURE'!AQ42="O",'FIN2-NATURE'!AQ75="O"),"O",IF(AND('FIN2-NATURE'!AQ42='FIN2-NATURE'!AQ75,OR('FIN2-NATURE'!AQ42="K",'FIN2-NATURE'!AQ42="W",'FIN2-NATURE'!AQ42="M")), UPPER('FIN2-NATURE'!AQ42),"")))</f>
        <v/>
      </c>
      <c r="J2502" s="281" t="s">
        <v>711</v>
      </c>
      <c r="K2502" s="280" t="str">
        <f>IF(AND(ISBLANK('FIN2-NATURE'!AP85),$L$2502&lt;&gt;"M"),"",'FIN2-NATURE'!AP85)</f>
        <v/>
      </c>
      <c r="L2502" s="280" t="str">
        <f>IF(ISBLANK('FIN2-NATURE'!AQ85),"",'FIN2-NATURE'!AQ85)</f>
        <v/>
      </c>
      <c r="M2502" s="257" t="str">
        <f t="shared" si="40"/>
        <v>OK</v>
      </c>
      <c r="N2502" s="15"/>
    </row>
    <row r="2503" spans="1:14" ht="33.75" x14ac:dyDescent="0.25">
      <c r="A2503" s="257" t="s">
        <v>834</v>
      </c>
      <c r="B2503" s="257" t="s">
        <v>5441</v>
      </c>
      <c r="C2503" s="257" t="s">
        <v>689</v>
      </c>
      <c r="D2503" s="277" t="s">
        <v>5442</v>
      </c>
      <c r="E2503" s="278" t="s">
        <v>711</v>
      </c>
      <c r="F2503" s="279" t="s">
        <v>689</v>
      </c>
      <c r="G2503" s="277" t="s">
        <v>5443</v>
      </c>
      <c r="H2503" s="280" t="str">
        <f>IF(OR(AND('FIN2-NATURE'!AP43="",'FIN2-NATURE'!AQ43=""),AND('FIN2-NATURE'!AP76="",'FIN2-NATURE'!AQ76=""),AND('FIN2-NATURE'!AQ43="K",'FIN2-NATURE'!AQ76="K"),OR('FIN2-NATURE'!AQ43="O",'FIN2-NATURE'!AQ76="O")),"",SUM('FIN2-NATURE'!AP43,'FIN2-NATURE'!AP76))</f>
        <v/>
      </c>
      <c r="I2503" s="280" t="str">
        <f>IF(AND(OR(AND('FIN2-NATURE'!AQ43="O",'FIN2-NATURE'!AQ76="O"),AND('FIN2-NATURE'!AQ43="K",'FIN2-NATURE'!AQ76="K")),SUM('FIN2-NATURE'!AP43,'FIN2-NATURE'!AP76)=0,ISNUMBER('FIN2-NATURE'!AP86)),"",IF(OR('FIN2-NATURE'!AQ43="O",'FIN2-NATURE'!AQ76="O"),"O",IF(AND('FIN2-NATURE'!AQ43='FIN2-NATURE'!AQ76,OR('FIN2-NATURE'!AQ43="K",'FIN2-NATURE'!AQ43="W",'FIN2-NATURE'!AQ43="M")), UPPER('FIN2-NATURE'!AQ43),"")))</f>
        <v/>
      </c>
      <c r="J2503" s="281" t="s">
        <v>711</v>
      </c>
      <c r="K2503" s="280" t="str">
        <f>IF(AND(ISBLANK('FIN2-NATURE'!AP86),$L$2503&lt;&gt;"M"),"",'FIN2-NATURE'!AP86)</f>
        <v/>
      </c>
      <c r="L2503" s="280" t="str">
        <f>IF(ISBLANK('FIN2-NATURE'!AQ86),"",'FIN2-NATURE'!AQ86)</f>
        <v/>
      </c>
      <c r="M2503" s="257" t="str">
        <f t="shared" si="40"/>
        <v>OK</v>
      </c>
      <c r="N2503" s="15"/>
    </row>
    <row r="2504" spans="1:14" ht="33.75" x14ac:dyDescent="0.25">
      <c r="A2504" s="257" t="s">
        <v>834</v>
      </c>
      <c r="B2504" s="257" t="s">
        <v>5444</v>
      </c>
      <c r="C2504" s="257" t="s">
        <v>689</v>
      </c>
      <c r="D2504" s="277" t="s">
        <v>971</v>
      </c>
      <c r="E2504" s="278" t="s">
        <v>711</v>
      </c>
      <c r="F2504" s="279" t="s">
        <v>689</v>
      </c>
      <c r="G2504" s="277" t="s">
        <v>972</v>
      </c>
      <c r="H2504" s="280" t="str">
        <f>IF(OR(AND('FIN2-NATURE'!AM31="",'FIN2-NATURE'!AN31=""),AND('FIN2-NATURE'!AP31="",'FIN2-NATURE'!AQ31=""),AND('FIN2-NATURE'!AN31="K",'FIN2-NATURE'!AQ31="K"),OR('FIN2-NATURE'!AN31="O",'FIN2-NATURE'!AQ31="O")),"",SUM('FIN2-NATURE'!AM31,'FIN2-NATURE'!AP31))</f>
        <v/>
      </c>
      <c r="I2504" s="280" t="str">
        <f xml:space="preserve"> IF(AND(OR(AND('FIN2-NATURE'!AN31="O",'FIN2-NATURE'!AQ31="O"),AND('FIN2-NATURE'!AN31="K",'FIN2-NATURE'!AQ31="K")),SUM('FIN2-NATURE'!AM31,'FIN2-NATURE'!AP31)=0,ISNUMBER('FIN2-NATURE'!AS31)),"",IF(OR('FIN2-NATURE'!AN31="O",'FIN2-NATURE'!AQ31="O"),"O",IF(AND('FIN2-NATURE'!AN31='FIN2-NATURE'!AQ31,OR('FIN2-NATURE'!AN31="K",'FIN2-NATURE'!AN31="W",'FIN2-NATURE'!AN31="M")),UPPER( 'FIN2-NATURE'!AN31),"")))</f>
        <v/>
      </c>
      <c r="J2504" s="281" t="s">
        <v>711</v>
      </c>
      <c r="K2504" s="280" t="str">
        <f>IF(AND(ISBLANK('FIN2-NATURE'!AS31),$L$2504&lt;&gt;"M"),"",'FIN2-NATURE'!AS31)</f>
        <v/>
      </c>
      <c r="L2504" s="280" t="str">
        <f>IF(ISBLANK('FIN2-NATURE'!AT31),"",'FIN2-NATURE'!AT31)</f>
        <v/>
      </c>
      <c r="M2504" s="257" t="str">
        <f t="shared" si="40"/>
        <v>OK</v>
      </c>
      <c r="N2504" s="15"/>
    </row>
    <row r="2505" spans="1:14" ht="33.75" x14ac:dyDescent="0.25">
      <c r="A2505" s="257" t="s">
        <v>834</v>
      </c>
      <c r="B2505" s="257" t="s">
        <v>5445</v>
      </c>
      <c r="C2505" s="257" t="s">
        <v>689</v>
      </c>
      <c r="D2505" s="277" t="s">
        <v>974</v>
      </c>
      <c r="E2505" s="278" t="s">
        <v>711</v>
      </c>
      <c r="F2505" s="279" t="s">
        <v>689</v>
      </c>
      <c r="G2505" s="277" t="s">
        <v>975</v>
      </c>
      <c r="H2505" s="280" t="str">
        <f>IF(OR(AND('FIN2-NATURE'!AM32="",'FIN2-NATURE'!AN32=""),AND('FIN2-NATURE'!AP32="",'FIN2-NATURE'!AQ32=""),AND('FIN2-NATURE'!AN32="K",'FIN2-NATURE'!AQ32="K"),OR('FIN2-NATURE'!AN32="O",'FIN2-NATURE'!AQ32="O")),"",SUM('FIN2-NATURE'!AM32,'FIN2-NATURE'!AP32))</f>
        <v/>
      </c>
      <c r="I2505" s="280" t="str">
        <f xml:space="preserve"> IF(AND(OR(AND('FIN2-NATURE'!AN32="O",'FIN2-NATURE'!AQ32="O"),AND('FIN2-NATURE'!AN32="K",'FIN2-NATURE'!AQ32="K")),SUM('FIN2-NATURE'!AM32,'FIN2-NATURE'!AP32)=0,ISNUMBER('FIN2-NATURE'!AS32)),"",IF(OR('FIN2-NATURE'!AN32="O",'FIN2-NATURE'!AQ32="O"),"O",IF(AND('FIN2-NATURE'!AN32='FIN2-NATURE'!AQ32,OR('FIN2-NATURE'!AN32="K",'FIN2-NATURE'!AN32="W",'FIN2-NATURE'!AN32="M")),UPPER( 'FIN2-NATURE'!AN32),"")))</f>
        <v/>
      </c>
      <c r="J2505" s="281" t="s">
        <v>711</v>
      </c>
      <c r="K2505" s="280" t="str">
        <f>IF(AND(ISBLANK('FIN2-NATURE'!AS32),$L$2505&lt;&gt;"M"),"",'FIN2-NATURE'!AS32)</f>
        <v/>
      </c>
      <c r="L2505" s="280" t="str">
        <f>IF(ISBLANK('FIN2-NATURE'!AT32),"",'FIN2-NATURE'!AT32)</f>
        <v/>
      </c>
      <c r="M2505" s="257" t="str">
        <f t="shared" si="40"/>
        <v>OK</v>
      </c>
      <c r="N2505" s="15"/>
    </row>
    <row r="2506" spans="1:14" ht="33.75" x14ac:dyDescent="0.25">
      <c r="A2506" s="257" t="s">
        <v>834</v>
      </c>
      <c r="B2506" s="257" t="s">
        <v>5446</v>
      </c>
      <c r="C2506" s="257" t="s">
        <v>689</v>
      </c>
      <c r="D2506" s="277" t="s">
        <v>5447</v>
      </c>
      <c r="E2506" s="278" t="s">
        <v>711</v>
      </c>
      <c r="F2506" s="279" t="s">
        <v>689</v>
      </c>
      <c r="G2506" s="277" t="s">
        <v>978</v>
      </c>
      <c r="H2506" s="280" t="str">
        <f>IF(OR(AND('FIN2-NATURE'!AS31="",'FIN2-NATURE'!AT31=""),AND('FIN2-NATURE'!AS32="",'FIN2-NATURE'!AT32=""),AND('FIN2-NATURE'!AT31="K",'FIN2-NATURE'!AT32="K"),OR('FIN2-NATURE'!AT31="O",'FIN2-NATURE'!AT32="O")),"",SUM('FIN2-NATURE'!AS31,'FIN2-NATURE'!AS32))</f>
        <v/>
      </c>
      <c r="I2506" s="280" t="str">
        <f>IF(AND(OR(AND('FIN2-NATURE'!AT31="O",'FIN2-NATURE'!AT32="O"),AND('FIN2-NATURE'!AT31="K",'FIN2-NATURE'!AT32="K")),SUM('FIN2-NATURE'!AS31,'FIN2-NATURE'!AS32)=0,ISNUMBER('FIN2-NATURE'!AS33)),"",IF(OR('FIN2-NATURE'!AT31="O",'FIN2-NATURE'!AT32="O"),"O",IF(AND('FIN2-NATURE'!AT31='FIN2-NATURE'!AT32,OR('FIN2-NATURE'!AT31="K",'FIN2-NATURE'!AT31="W",'FIN2-NATURE'!AT31="M")), UPPER('FIN2-NATURE'!AT31),"")))</f>
        <v/>
      </c>
      <c r="J2506" s="281" t="s">
        <v>711</v>
      </c>
      <c r="K2506" s="280" t="str">
        <f>IF(AND(ISBLANK('FIN2-NATURE'!AS33),$L$2506&lt;&gt;"M"),"",'FIN2-NATURE'!AS33)</f>
        <v/>
      </c>
      <c r="L2506" s="280" t="str">
        <f>IF(ISBLANK('FIN2-NATURE'!AT33),"",'FIN2-NATURE'!AT33)</f>
        <v/>
      </c>
      <c r="M2506" s="257" t="str">
        <f t="shared" si="40"/>
        <v>OK</v>
      </c>
      <c r="N2506" s="15"/>
    </row>
    <row r="2507" spans="1:14" ht="33.75" x14ac:dyDescent="0.25">
      <c r="A2507" s="257" t="s">
        <v>834</v>
      </c>
      <c r="B2507" s="257" t="s">
        <v>5448</v>
      </c>
      <c r="C2507" s="257" t="s">
        <v>689</v>
      </c>
      <c r="D2507" s="277" t="s">
        <v>980</v>
      </c>
      <c r="E2507" s="278" t="s">
        <v>711</v>
      </c>
      <c r="F2507" s="279" t="s">
        <v>689</v>
      </c>
      <c r="G2507" s="277" t="s">
        <v>981</v>
      </c>
      <c r="H2507" s="280" t="str">
        <f>IF(OR(AND('FIN2-NATURE'!AM34="",'FIN2-NATURE'!AN34=""),AND('FIN2-NATURE'!AP34="",'FIN2-NATURE'!AQ34=""),AND('FIN2-NATURE'!AN34="K",'FIN2-NATURE'!AQ34="K"),OR('FIN2-NATURE'!AN34="O",'FIN2-NATURE'!AQ34="O")),"",SUM('FIN2-NATURE'!AM34,'FIN2-NATURE'!AP34))</f>
        <v/>
      </c>
      <c r="I2507" s="280" t="str">
        <f xml:space="preserve"> IF(AND(OR(AND('FIN2-NATURE'!AN34="O",'FIN2-NATURE'!AQ34="O"),AND('FIN2-NATURE'!AN34="K",'FIN2-NATURE'!AQ34="K")),SUM('FIN2-NATURE'!AM34,'FIN2-NATURE'!AP34)=0,ISNUMBER('FIN2-NATURE'!AS34)),"",IF(OR('FIN2-NATURE'!AN34="O",'FIN2-NATURE'!AQ34="O"),"O",IF(AND('FIN2-NATURE'!AN34='FIN2-NATURE'!AQ34,OR('FIN2-NATURE'!AN34="K",'FIN2-NATURE'!AN34="W",'FIN2-NATURE'!AN34="M")),UPPER( 'FIN2-NATURE'!AN34),"")))</f>
        <v/>
      </c>
      <c r="J2507" s="281" t="s">
        <v>711</v>
      </c>
      <c r="K2507" s="280" t="str">
        <f>IF(AND(ISBLANK('FIN2-NATURE'!AS34),$L$2507&lt;&gt;"M"),"",'FIN2-NATURE'!AS34)</f>
        <v/>
      </c>
      <c r="L2507" s="280" t="str">
        <f>IF(ISBLANK('FIN2-NATURE'!AT34),"",'FIN2-NATURE'!AT34)</f>
        <v/>
      </c>
      <c r="M2507" s="257" t="str">
        <f t="shared" si="40"/>
        <v>OK</v>
      </c>
      <c r="N2507" s="15"/>
    </row>
    <row r="2508" spans="1:14" ht="33.75" x14ac:dyDescent="0.25">
      <c r="A2508" s="257" t="s">
        <v>834</v>
      </c>
      <c r="B2508" s="257" t="s">
        <v>5449</v>
      </c>
      <c r="C2508" s="257" t="s">
        <v>689</v>
      </c>
      <c r="D2508" s="277" t="s">
        <v>983</v>
      </c>
      <c r="E2508" s="278" t="s">
        <v>711</v>
      </c>
      <c r="F2508" s="279" t="s">
        <v>689</v>
      </c>
      <c r="G2508" s="277" t="s">
        <v>984</v>
      </c>
      <c r="H2508" s="280" t="str">
        <f>IF(OR(AND('FIN2-NATURE'!AM35="",'FIN2-NATURE'!AN35=""),AND('FIN2-NATURE'!AP35="",'FIN2-NATURE'!AQ35=""),AND('FIN2-NATURE'!AN35="K",'FIN2-NATURE'!AQ35="K"),OR('FIN2-NATURE'!AN35="O",'FIN2-NATURE'!AQ35="O")),"",SUM('FIN2-NATURE'!AM35,'FIN2-NATURE'!AP35))</f>
        <v/>
      </c>
      <c r="I2508" s="280" t="str">
        <f xml:space="preserve"> IF(AND(OR(AND('FIN2-NATURE'!AN35="O",'FIN2-NATURE'!AQ35="O"),AND('FIN2-NATURE'!AN35="K",'FIN2-NATURE'!AQ35="K")),SUM('FIN2-NATURE'!AM35,'FIN2-NATURE'!AP35)=0,ISNUMBER('FIN2-NATURE'!AS35)),"",IF(OR('FIN2-NATURE'!AN35="O",'FIN2-NATURE'!AQ35="O"),"O",IF(AND('FIN2-NATURE'!AN35='FIN2-NATURE'!AQ35,OR('FIN2-NATURE'!AN35="K",'FIN2-NATURE'!AN35="W",'FIN2-NATURE'!AN35="M")),UPPER( 'FIN2-NATURE'!AN35),"")))</f>
        <v/>
      </c>
      <c r="J2508" s="281" t="s">
        <v>711</v>
      </c>
      <c r="K2508" s="280" t="str">
        <f>IF(AND(ISBLANK('FIN2-NATURE'!AS35),$L$2508&lt;&gt;"M"),"",'FIN2-NATURE'!AS35)</f>
        <v/>
      </c>
      <c r="L2508" s="280" t="str">
        <f>IF(ISBLANK('FIN2-NATURE'!AT35),"",'FIN2-NATURE'!AT35)</f>
        <v/>
      </c>
      <c r="M2508" s="257" t="str">
        <f t="shared" si="40"/>
        <v>OK</v>
      </c>
      <c r="N2508" s="15"/>
    </row>
    <row r="2509" spans="1:14" ht="33.75" x14ac:dyDescent="0.25">
      <c r="A2509" s="257" t="s">
        <v>834</v>
      </c>
      <c r="B2509" s="257" t="s">
        <v>5450</v>
      </c>
      <c r="C2509" s="257" t="s">
        <v>689</v>
      </c>
      <c r="D2509" s="277" t="s">
        <v>986</v>
      </c>
      <c r="E2509" s="278" t="s">
        <v>711</v>
      </c>
      <c r="F2509" s="279" t="s">
        <v>689</v>
      </c>
      <c r="G2509" s="277" t="s">
        <v>987</v>
      </c>
      <c r="H2509" s="280" t="str">
        <f>IF(OR(AND('FIN2-NATURE'!AM36="",'FIN2-NATURE'!AN36=""),AND('FIN2-NATURE'!AP36="",'FIN2-NATURE'!AQ36=""),AND('FIN2-NATURE'!AN36="K",'FIN2-NATURE'!AQ36="K"),OR('FIN2-NATURE'!AN36="O",'FIN2-NATURE'!AQ36="O")),"",SUM('FIN2-NATURE'!AM36,'FIN2-NATURE'!AP36))</f>
        <v/>
      </c>
      <c r="I2509" s="280" t="str">
        <f xml:space="preserve"> IF(AND(OR(AND('FIN2-NATURE'!AN36="O",'FIN2-NATURE'!AQ36="O"),AND('FIN2-NATURE'!AN36="K",'FIN2-NATURE'!AQ36="K")),SUM('FIN2-NATURE'!AM36,'FIN2-NATURE'!AP36)=0,ISNUMBER('FIN2-NATURE'!AS36)),"",IF(OR('FIN2-NATURE'!AN36="O",'FIN2-NATURE'!AQ36="O"),"O",IF(AND('FIN2-NATURE'!AN36='FIN2-NATURE'!AQ36,OR('FIN2-NATURE'!AN36="K",'FIN2-NATURE'!AN36="W",'FIN2-NATURE'!AN36="M")),UPPER( 'FIN2-NATURE'!AN36),"")))</f>
        <v/>
      </c>
      <c r="J2509" s="281" t="s">
        <v>711</v>
      </c>
      <c r="K2509" s="280" t="str">
        <f>IF(AND(ISBLANK('FIN2-NATURE'!AS36),$L$2509&lt;&gt;"M"),"",'FIN2-NATURE'!AS36)</f>
        <v/>
      </c>
      <c r="L2509" s="280" t="str">
        <f>IF(ISBLANK('FIN2-NATURE'!AT36),"",'FIN2-NATURE'!AT36)</f>
        <v/>
      </c>
      <c r="M2509" s="257" t="str">
        <f t="shared" si="40"/>
        <v>OK</v>
      </c>
      <c r="N2509" s="15"/>
    </row>
    <row r="2510" spans="1:14" ht="33.75" x14ac:dyDescent="0.25">
      <c r="A2510" s="257" t="s">
        <v>834</v>
      </c>
      <c r="B2510" s="257" t="s">
        <v>5451</v>
      </c>
      <c r="C2510" s="257" t="s">
        <v>689</v>
      </c>
      <c r="D2510" s="277" t="s">
        <v>989</v>
      </c>
      <c r="E2510" s="278" t="s">
        <v>711</v>
      </c>
      <c r="F2510" s="279" t="s">
        <v>689</v>
      </c>
      <c r="G2510" s="277" t="s">
        <v>990</v>
      </c>
      <c r="H2510" s="280" t="str">
        <f>IF(OR(AND('FIN2-NATURE'!AM37="",'FIN2-NATURE'!AN37=""),AND('FIN2-NATURE'!AP37="",'FIN2-NATURE'!AQ37=""),AND('FIN2-NATURE'!AN37="K",'FIN2-NATURE'!AQ37="K"),OR('FIN2-NATURE'!AN37="O",'FIN2-NATURE'!AQ37="O")),"",SUM('FIN2-NATURE'!AM37,'FIN2-NATURE'!AP37))</f>
        <v/>
      </c>
      <c r="I2510" s="280" t="str">
        <f xml:space="preserve"> IF(AND(OR(AND('FIN2-NATURE'!AN37="O",'FIN2-NATURE'!AQ37="O"),AND('FIN2-NATURE'!AN37="K",'FIN2-NATURE'!AQ37="K")),SUM('FIN2-NATURE'!AM37,'FIN2-NATURE'!AP37)=0,ISNUMBER('FIN2-NATURE'!AS37)),"",IF(OR('FIN2-NATURE'!AN37="O",'FIN2-NATURE'!AQ37="O"),"O",IF(AND('FIN2-NATURE'!AN37='FIN2-NATURE'!AQ37,OR('FIN2-NATURE'!AN37="K",'FIN2-NATURE'!AN37="W",'FIN2-NATURE'!AN37="M")),UPPER( 'FIN2-NATURE'!AN37),"")))</f>
        <v/>
      </c>
      <c r="J2510" s="281" t="s">
        <v>711</v>
      </c>
      <c r="K2510" s="280" t="str">
        <f>IF(AND(ISBLANK('FIN2-NATURE'!AS37),$L$2510&lt;&gt;"M"),"",'FIN2-NATURE'!AS37)</f>
        <v/>
      </c>
      <c r="L2510" s="280" t="str">
        <f>IF(ISBLANK('FIN2-NATURE'!AT37),"",'FIN2-NATURE'!AT37)</f>
        <v/>
      </c>
      <c r="M2510" s="257" t="str">
        <f t="shared" si="40"/>
        <v>OK</v>
      </c>
      <c r="N2510" s="15"/>
    </row>
    <row r="2511" spans="1:14" ht="33.75" x14ac:dyDescent="0.25">
      <c r="A2511" s="257" t="s">
        <v>834</v>
      </c>
      <c r="B2511" s="257" t="s">
        <v>5452</v>
      </c>
      <c r="C2511" s="257" t="s">
        <v>689</v>
      </c>
      <c r="D2511" s="277" t="s">
        <v>5453</v>
      </c>
      <c r="E2511" s="278" t="s">
        <v>711</v>
      </c>
      <c r="F2511" s="279" t="s">
        <v>689</v>
      </c>
      <c r="G2511" s="277" t="s">
        <v>993</v>
      </c>
      <c r="H2511" s="280" t="str">
        <f>IF(OR(AND('FIN2-NATURE'!AS33="",'FIN2-NATURE'!AT33=""),AND('FIN2-NATURE'!AS37="",'FIN2-NATURE'!AT37=""),AND('FIN2-NATURE'!AT33="K",'FIN2-NATURE'!AT37="K"),OR('FIN2-NATURE'!AT33="O",'FIN2-NATURE'!AT37="O")),"",SUM('FIN2-NATURE'!AS33,'FIN2-NATURE'!AS37))</f>
        <v/>
      </c>
      <c r="I2511" s="280" t="str">
        <f>IF(AND(OR(AND('FIN2-NATURE'!AT33="O",'FIN2-NATURE'!AT37="O"),AND('FIN2-NATURE'!AT33="K",'FIN2-NATURE'!AT37="K")),SUM('FIN2-NATURE'!AS33,'FIN2-NATURE'!AS37)=0,ISNUMBER('FIN2-NATURE'!AS38)),"",IF(OR('FIN2-NATURE'!AT33="O",'FIN2-NATURE'!AT37="O"),"O",IF(AND('FIN2-NATURE'!AT33='FIN2-NATURE'!AT37,OR('FIN2-NATURE'!AT33="K",'FIN2-NATURE'!AT33="W",'FIN2-NATURE'!AT33="M")), UPPER('FIN2-NATURE'!AT33),"")))</f>
        <v/>
      </c>
      <c r="J2511" s="281" t="s">
        <v>711</v>
      </c>
      <c r="K2511" s="280" t="str">
        <f>IF(AND(ISBLANK('FIN2-NATURE'!AS38),$L$2511&lt;&gt;"M"),"",'FIN2-NATURE'!AS38)</f>
        <v/>
      </c>
      <c r="L2511" s="280" t="str">
        <f>IF(ISBLANK('FIN2-NATURE'!AT38),"",'FIN2-NATURE'!AT38)</f>
        <v/>
      </c>
      <c r="M2511" s="257" t="str">
        <f t="shared" si="40"/>
        <v>OK</v>
      </c>
      <c r="N2511" s="15"/>
    </row>
    <row r="2512" spans="1:14" ht="33.75" x14ac:dyDescent="0.25">
      <c r="A2512" s="257" t="s">
        <v>834</v>
      </c>
      <c r="B2512" s="257" t="s">
        <v>5454</v>
      </c>
      <c r="C2512" s="257" t="s">
        <v>689</v>
      </c>
      <c r="D2512" s="277" t="s">
        <v>995</v>
      </c>
      <c r="E2512" s="278" t="s">
        <v>711</v>
      </c>
      <c r="F2512" s="279" t="s">
        <v>689</v>
      </c>
      <c r="G2512" s="277" t="s">
        <v>996</v>
      </c>
      <c r="H2512" s="280" t="str">
        <f>IF(OR(AND('FIN2-NATURE'!AM39="",'FIN2-NATURE'!AN39=""),AND('FIN2-NATURE'!AP39="",'FIN2-NATURE'!AQ39=""),AND('FIN2-NATURE'!AN39="K",'FIN2-NATURE'!AQ39="K"),OR('FIN2-NATURE'!AN39="O",'FIN2-NATURE'!AQ39="O")),"",SUM('FIN2-NATURE'!AM39,'FIN2-NATURE'!AP39))</f>
        <v/>
      </c>
      <c r="I2512" s="280" t="str">
        <f xml:space="preserve"> IF(AND(OR(AND('FIN2-NATURE'!AN39="O",'FIN2-NATURE'!AQ39="O"),AND('FIN2-NATURE'!AN39="K",'FIN2-NATURE'!AQ39="K")),SUM('FIN2-NATURE'!AM39,'FIN2-NATURE'!AP39)=0,ISNUMBER('FIN2-NATURE'!AS39)),"",IF(OR('FIN2-NATURE'!AN39="O",'FIN2-NATURE'!AQ39="O"),"O",IF(AND('FIN2-NATURE'!AN39='FIN2-NATURE'!AQ39,OR('FIN2-NATURE'!AN39="K",'FIN2-NATURE'!AN39="W",'FIN2-NATURE'!AN39="M")),UPPER( 'FIN2-NATURE'!AN39),"")))</f>
        <v/>
      </c>
      <c r="J2512" s="281" t="s">
        <v>711</v>
      </c>
      <c r="K2512" s="280" t="str">
        <f>IF(AND(ISBLANK('FIN2-NATURE'!AS39),$L$2512&lt;&gt;"M"),"",'FIN2-NATURE'!AS39)</f>
        <v/>
      </c>
      <c r="L2512" s="280" t="str">
        <f>IF(ISBLANK('FIN2-NATURE'!AT39),"",'FIN2-NATURE'!AT39)</f>
        <v/>
      </c>
      <c r="M2512" s="257" t="str">
        <f t="shared" si="40"/>
        <v>OK</v>
      </c>
      <c r="N2512" s="15"/>
    </row>
    <row r="2513" spans="1:14" ht="33.75" x14ac:dyDescent="0.25">
      <c r="A2513" s="257" t="s">
        <v>834</v>
      </c>
      <c r="B2513" s="257" t="s">
        <v>5455</v>
      </c>
      <c r="C2513" s="257" t="s">
        <v>689</v>
      </c>
      <c r="D2513" s="277" t="s">
        <v>5456</v>
      </c>
      <c r="E2513" s="278" t="s">
        <v>711</v>
      </c>
      <c r="F2513" s="279" t="s">
        <v>689</v>
      </c>
      <c r="G2513" s="277" t="s">
        <v>999</v>
      </c>
      <c r="H2513" s="280" t="str">
        <f>IF(OR(AND('FIN2-NATURE'!AS38="",'FIN2-NATURE'!AT38=""),AND('FIN2-NATURE'!AS39="",'FIN2-NATURE'!AT39=""),AND('FIN2-NATURE'!AT38="K",'FIN2-NATURE'!AT39="K"),OR('FIN2-NATURE'!AT38="O",'FIN2-NATURE'!AT39="O")),"",SUM('FIN2-NATURE'!AS38,'FIN2-NATURE'!AS39))</f>
        <v/>
      </c>
      <c r="I2513" s="280" t="str">
        <f>IF(AND(OR(AND('FIN2-NATURE'!AT38="O",'FIN2-NATURE'!AT39="O"),AND('FIN2-NATURE'!AT38="K",'FIN2-NATURE'!AT39="K")),SUM('FIN2-NATURE'!AS38,'FIN2-NATURE'!AS39)=0,ISNUMBER('FIN2-NATURE'!AS40)),"",IF(OR('FIN2-NATURE'!AT38="O",'FIN2-NATURE'!AT39="O"),"O",IF(AND('FIN2-NATURE'!AT38='FIN2-NATURE'!AT39,OR('FIN2-NATURE'!AT38="K",'FIN2-NATURE'!AT38="W",'FIN2-NATURE'!AT38="M")), UPPER('FIN2-NATURE'!AT38),"")))</f>
        <v/>
      </c>
      <c r="J2513" s="281" t="s">
        <v>711</v>
      </c>
      <c r="K2513" s="280" t="str">
        <f>IF(AND(ISBLANK('FIN2-NATURE'!AS40),$L$2513&lt;&gt;"M"),"",'FIN2-NATURE'!AS40)</f>
        <v/>
      </c>
      <c r="L2513" s="280" t="str">
        <f>IF(ISBLANK('FIN2-NATURE'!AT40),"",'FIN2-NATURE'!AT40)</f>
        <v/>
      </c>
      <c r="M2513" s="257" t="str">
        <f t="shared" si="40"/>
        <v>OK</v>
      </c>
      <c r="N2513" s="15"/>
    </row>
    <row r="2514" spans="1:14" ht="33.75" x14ac:dyDescent="0.25">
      <c r="A2514" s="257" t="s">
        <v>834</v>
      </c>
      <c r="B2514" s="257" t="s">
        <v>5457</v>
      </c>
      <c r="C2514" s="257" t="s">
        <v>689</v>
      </c>
      <c r="D2514" s="277" t="s">
        <v>2257</v>
      </c>
      <c r="E2514" s="278" t="s">
        <v>711</v>
      </c>
      <c r="F2514" s="279" t="s">
        <v>689</v>
      </c>
      <c r="G2514" s="277" t="s">
        <v>1002</v>
      </c>
      <c r="H2514" s="280" t="str">
        <f>IF(OR(AND('FIN2-NATURE'!AM41="",'FIN2-NATURE'!AN41=""),AND('FIN2-NATURE'!AP41="",'FIN2-NATURE'!AQ41=""),AND('FIN2-NATURE'!AN41="K",'FIN2-NATURE'!AQ41="K"),OR('FIN2-NATURE'!AN41="O",'FIN2-NATURE'!AQ41="O")),"",SUM('FIN2-NATURE'!AM41,'FIN2-NATURE'!AP41))</f>
        <v/>
      </c>
      <c r="I2514" s="280" t="str">
        <f xml:space="preserve"> IF(AND(OR(AND('FIN2-NATURE'!AN41="O",'FIN2-NATURE'!AQ41="O"),AND('FIN2-NATURE'!AN41="K",'FIN2-NATURE'!AQ41="K")),SUM('FIN2-NATURE'!AM41,'FIN2-NATURE'!AP41)=0,ISNUMBER('FIN2-NATURE'!AS41)),"",IF(OR('FIN2-NATURE'!AN41="O",'FIN2-NATURE'!AQ41="O"),"O",IF(AND('FIN2-NATURE'!AN41='FIN2-NATURE'!AQ41,OR('FIN2-NATURE'!AN41="K",'FIN2-NATURE'!AN41="W",'FIN2-NATURE'!AN41="M")),UPPER( 'FIN2-NATURE'!AN41),"")))</f>
        <v/>
      </c>
      <c r="J2514" s="281" t="s">
        <v>711</v>
      </c>
      <c r="K2514" s="280" t="str">
        <f>IF(AND(ISBLANK('FIN2-NATURE'!AS41),$L$2514&lt;&gt;"M"),"",'FIN2-NATURE'!AS41)</f>
        <v/>
      </c>
      <c r="L2514" s="280" t="str">
        <f>IF(ISBLANK('FIN2-NATURE'!AT41),"",'FIN2-NATURE'!AT41)</f>
        <v/>
      </c>
      <c r="M2514" s="257" t="str">
        <f t="shared" si="40"/>
        <v>OK</v>
      </c>
      <c r="N2514" s="15"/>
    </row>
    <row r="2515" spans="1:14" ht="33.75" x14ac:dyDescent="0.25">
      <c r="A2515" s="257" t="s">
        <v>834</v>
      </c>
      <c r="B2515" s="257" t="s">
        <v>5458</v>
      </c>
      <c r="C2515" s="257" t="s">
        <v>689</v>
      </c>
      <c r="D2515" s="277" t="s">
        <v>5459</v>
      </c>
      <c r="E2515" s="278" t="s">
        <v>711</v>
      </c>
      <c r="F2515" s="279" t="s">
        <v>689</v>
      </c>
      <c r="G2515" s="277" t="s">
        <v>1005</v>
      </c>
      <c r="H2515" s="280" t="str">
        <f>IF(OR(AND('FIN2-NATURE'!AM42="",'FIN2-NATURE'!AN42=""),AND('FIN2-NATURE'!AP42="",'FIN2-NATURE'!AQ42=""),AND('FIN2-NATURE'!AN42="K",'FIN2-NATURE'!AQ42="K"),OR('FIN2-NATURE'!AN42="O",'FIN2-NATURE'!AQ42="O")),"",SUM('FIN2-NATURE'!AM42,'FIN2-NATURE'!AP42))</f>
        <v/>
      </c>
      <c r="I2515" s="280" t="str">
        <f xml:space="preserve"> IF(AND(OR(AND('FIN2-NATURE'!AN42="O",'FIN2-NATURE'!AQ42="O"),AND('FIN2-NATURE'!AN42="K",'FIN2-NATURE'!AQ42="K")),SUM('FIN2-NATURE'!AM42,'FIN2-NATURE'!AP42)=0,ISNUMBER('FIN2-NATURE'!AS42)),"",IF(OR('FIN2-NATURE'!AN42="O",'FIN2-NATURE'!AQ42="O"),"O",IF(AND('FIN2-NATURE'!AN42='FIN2-NATURE'!AQ42,OR('FIN2-NATURE'!AN42="K",'FIN2-NATURE'!AN42="W",'FIN2-NATURE'!AN42="M")),UPPER( 'FIN2-NATURE'!AN42),"")))</f>
        <v/>
      </c>
      <c r="J2515" s="281" t="s">
        <v>711</v>
      </c>
      <c r="K2515" s="280" t="str">
        <f>IF(AND(ISBLANK('FIN2-NATURE'!AS42),$L$2515&lt;&gt;"M"),"",'FIN2-NATURE'!AS42)</f>
        <v/>
      </c>
      <c r="L2515" s="280" t="str">
        <f>IF(ISBLANK('FIN2-NATURE'!AT42),"",'FIN2-NATURE'!AT42)</f>
        <v/>
      </c>
      <c r="M2515" s="257" t="str">
        <f t="shared" si="40"/>
        <v>OK</v>
      </c>
      <c r="N2515" s="15"/>
    </row>
    <row r="2516" spans="1:14" ht="33.75" x14ac:dyDescent="0.25">
      <c r="A2516" s="257" t="s">
        <v>834</v>
      </c>
      <c r="B2516" s="257" t="s">
        <v>5460</v>
      </c>
      <c r="C2516" s="257" t="s">
        <v>689</v>
      </c>
      <c r="D2516" s="277" t="s">
        <v>2261</v>
      </c>
      <c r="E2516" s="278" t="s">
        <v>711</v>
      </c>
      <c r="F2516" s="279" t="s">
        <v>689</v>
      </c>
      <c r="G2516" s="277" t="s">
        <v>1008</v>
      </c>
      <c r="H2516" s="280" t="str">
        <f>IF(OR(AND('FIN2-NATURE'!AM43="",'FIN2-NATURE'!AN43=""),AND('FIN2-NATURE'!AP43="",'FIN2-NATURE'!AQ43=""),AND('FIN2-NATURE'!AN43="K",'FIN2-NATURE'!AQ43="K"),OR('FIN2-NATURE'!AN43="O",'FIN2-NATURE'!AQ43="O")),"",SUM('FIN2-NATURE'!AM43,'FIN2-NATURE'!AP43))</f>
        <v/>
      </c>
      <c r="I2516" s="280" t="str">
        <f xml:space="preserve"> IF(AND(OR(AND('FIN2-NATURE'!AN43="O",'FIN2-NATURE'!AQ43="O"),AND('FIN2-NATURE'!AN43="K",'FIN2-NATURE'!AQ43="K")),SUM('FIN2-NATURE'!AM43,'FIN2-NATURE'!AP43)=0,ISNUMBER('FIN2-NATURE'!AS43)),"",IF(OR('FIN2-NATURE'!AN43="O",'FIN2-NATURE'!AQ43="O"),"O",IF(AND('FIN2-NATURE'!AN43='FIN2-NATURE'!AQ43,OR('FIN2-NATURE'!AN43="K",'FIN2-NATURE'!AN43="W",'FIN2-NATURE'!AN43="M")),UPPER( 'FIN2-NATURE'!AN43),"")))</f>
        <v/>
      </c>
      <c r="J2516" s="281" t="s">
        <v>711</v>
      </c>
      <c r="K2516" s="280" t="str">
        <f>IF(AND(ISBLANK('FIN2-NATURE'!AS43),$L$2516&lt;&gt;"M"),"",'FIN2-NATURE'!AS43)</f>
        <v/>
      </c>
      <c r="L2516" s="280" t="str">
        <f>IF(ISBLANK('FIN2-NATURE'!AT43),"",'FIN2-NATURE'!AT43)</f>
        <v/>
      </c>
      <c r="M2516" s="257" t="str">
        <f t="shared" si="40"/>
        <v>OK</v>
      </c>
      <c r="N2516" s="15"/>
    </row>
    <row r="2517" spans="1:14" ht="33.75" x14ac:dyDescent="0.25">
      <c r="A2517" s="257" t="s">
        <v>834</v>
      </c>
      <c r="B2517" s="257" t="s">
        <v>5461</v>
      </c>
      <c r="C2517" s="257" t="s">
        <v>689</v>
      </c>
      <c r="D2517" s="277" t="s">
        <v>5462</v>
      </c>
      <c r="E2517" s="278" t="s">
        <v>711</v>
      </c>
      <c r="F2517" s="279" t="s">
        <v>689</v>
      </c>
      <c r="G2517" s="277" t="s">
        <v>1011</v>
      </c>
      <c r="H2517" s="280" t="str">
        <f>IF(OR(AND('FIN2-NATURE'!AM44="",'FIN2-NATURE'!AN44=""),AND('FIN2-NATURE'!AP44="",'FIN2-NATURE'!AQ44=""),AND('FIN2-NATURE'!AN44="K",'FIN2-NATURE'!AQ44="K"),OR('FIN2-NATURE'!AN44="O",'FIN2-NATURE'!AQ44="O")),"",SUM('FIN2-NATURE'!AM44,'FIN2-NATURE'!AP44))</f>
        <v/>
      </c>
      <c r="I2517" s="280" t="str">
        <f xml:space="preserve"> IF(AND(OR(AND('FIN2-NATURE'!AN44="O",'FIN2-NATURE'!AQ44="O"),AND('FIN2-NATURE'!AN44="K",'FIN2-NATURE'!AQ44="K")),SUM('FIN2-NATURE'!AM44,'FIN2-NATURE'!AP44)=0,ISNUMBER('FIN2-NATURE'!AS44)),"",IF(OR('FIN2-NATURE'!AN44="O",'FIN2-NATURE'!AQ44="O"),"O",IF(AND('FIN2-NATURE'!AN44='FIN2-NATURE'!AQ44,OR('FIN2-NATURE'!AN44="K",'FIN2-NATURE'!AN44="W",'FIN2-NATURE'!AN44="M")),UPPER( 'FIN2-NATURE'!AN44),"")))</f>
        <v/>
      </c>
      <c r="J2517" s="281" t="s">
        <v>711</v>
      </c>
      <c r="K2517" s="280" t="str">
        <f>IF(AND(ISBLANK('FIN2-NATURE'!AS44),$L$2517&lt;&gt;"M"),"",'FIN2-NATURE'!AS44)</f>
        <v/>
      </c>
      <c r="L2517" s="280" t="str">
        <f>IF(ISBLANK('FIN2-NATURE'!AT44),"",'FIN2-NATURE'!AT44)</f>
        <v/>
      </c>
      <c r="M2517" s="257" t="str">
        <f t="shared" si="40"/>
        <v>OK</v>
      </c>
      <c r="N2517" s="15"/>
    </row>
    <row r="2518" spans="1:14" ht="33.75" x14ac:dyDescent="0.25">
      <c r="A2518" s="257" t="s">
        <v>834</v>
      </c>
      <c r="B2518" s="257" t="s">
        <v>5463</v>
      </c>
      <c r="C2518" s="257" t="s">
        <v>689</v>
      </c>
      <c r="D2518" s="277" t="s">
        <v>5464</v>
      </c>
      <c r="E2518" s="278" t="s">
        <v>711</v>
      </c>
      <c r="F2518" s="279" t="s">
        <v>689</v>
      </c>
      <c r="G2518" s="277" t="s">
        <v>1014</v>
      </c>
      <c r="H2518" s="280" t="str">
        <f>IF(OR(AND('FIN2-NATURE'!AM45="",'FIN2-NATURE'!AN45=""),AND('FIN2-NATURE'!AP45="",'FIN2-NATURE'!AQ45=""),AND('FIN2-NATURE'!AN45="K",'FIN2-NATURE'!AQ45="K"),OR('FIN2-NATURE'!AN45="O",'FIN2-NATURE'!AQ45="O")),"",SUM('FIN2-NATURE'!AM45,'FIN2-NATURE'!AP45))</f>
        <v/>
      </c>
      <c r="I2518" s="280" t="str">
        <f xml:space="preserve"> IF(AND(OR(AND('FIN2-NATURE'!AN45="O",'FIN2-NATURE'!AQ45="O"),AND('FIN2-NATURE'!AN45="K",'FIN2-NATURE'!AQ45="K")),SUM('FIN2-NATURE'!AM45,'FIN2-NATURE'!AP45)=0,ISNUMBER('FIN2-NATURE'!AS45)),"",IF(OR('FIN2-NATURE'!AN45="O",'FIN2-NATURE'!AQ45="O"),"O",IF(AND('FIN2-NATURE'!AN45='FIN2-NATURE'!AQ45,OR('FIN2-NATURE'!AN45="K",'FIN2-NATURE'!AN45="W",'FIN2-NATURE'!AN45="M")),UPPER( 'FIN2-NATURE'!AN45),"")))</f>
        <v/>
      </c>
      <c r="J2518" s="281" t="s">
        <v>711</v>
      </c>
      <c r="K2518" s="280" t="str">
        <f>IF(AND(ISBLANK('FIN2-NATURE'!AS45),$L$2518&lt;&gt;"M"),"",'FIN2-NATURE'!AS45)</f>
        <v/>
      </c>
      <c r="L2518" s="280" t="str">
        <f>IF(ISBLANK('FIN2-NATURE'!AT45),"",'FIN2-NATURE'!AT45)</f>
        <v/>
      </c>
      <c r="M2518" s="257" t="str">
        <f t="shared" si="40"/>
        <v>OK</v>
      </c>
      <c r="N2518" s="15"/>
    </row>
    <row r="2519" spans="1:14" ht="33.75" x14ac:dyDescent="0.25">
      <c r="A2519" s="257" t="s">
        <v>834</v>
      </c>
      <c r="B2519" s="257" t="s">
        <v>5465</v>
      </c>
      <c r="C2519" s="257" t="s">
        <v>689</v>
      </c>
      <c r="D2519" s="277" t="s">
        <v>5466</v>
      </c>
      <c r="E2519" s="278" t="s">
        <v>711</v>
      </c>
      <c r="F2519" s="279" t="s">
        <v>689</v>
      </c>
      <c r="G2519" s="277" t="s">
        <v>2268</v>
      </c>
      <c r="H2519" s="280" t="str">
        <f>IF(OR(AND('FIN2-NATURE'!AS44="",'FIN2-NATURE'!AT44=""),AND('FIN2-NATURE'!AS45="",'FIN2-NATURE'!AT45=""),AND('FIN2-NATURE'!AT44="K",'FIN2-NATURE'!AT45="K"),OR('FIN2-NATURE'!AT44="O",'FIN2-NATURE'!AT45="O")),"",SUM('FIN2-NATURE'!AS44,'FIN2-NATURE'!AS45))</f>
        <v/>
      </c>
      <c r="I2519" s="280" t="str">
        <f>IF(AND(OR(AND('FIN2-NATURE'!AT44="O",'FIN2-NATURE'!AT45="O"),AND('FIN2-NATURE'!AT44="K",'FIN2-NATURE'!AT45="K")),SUM('FIN2-NATURE'!AS44,'FIN2-NATURE'!AS45)=0,ISNUMBER('FIN2-NATURE'!AS46)),"",IF(OR('FIN2-NATURE'!AT44="O",'FIN2-NATURE'!AT45="O"),"O",IF(AND('FIN2-NATURE'!AT44='FIN2-NATURE'!AT45,OR('FIN2-NATURE'!AT44="K",'FIN2-NATURE'!AT44="W",'FIN2-NATURE'!AT44="M")), UPPER('FIN2-NATURE'!AT44),"")))</f>
        <v/>
      </c>
      <c r="J2519" s="281" t="s">
        <v>711</v>
      </c>
      <c r="K2519" s="280" t="str">
        <f>IF(AND(ISBLANK('FIN2-NATURE'!AS46),$L$2519&lt;&gt;"M"),"",'FIN2-NATURE'!AS46)</f>
        <v/>
      </c>
      <c r="L2519" s="280" t="str">
        <f>IF(ISBLANK('FIN2-NATURE'!AT46),"",'FIN2-NATURE'!AT46)</f>
        <v/>
      </c>
      <c r="M2519" s="257" t="str">
        <f t="shared" si="40"/>
        <v>OK</v>
      </c>
      <c r="N2519" s="15"/>
    </row>
    <row r="2520" spans="1:14" ht="33.75" x14ac:dyDescent="0.25">
      <c r="A2520" s="257" t="s">
        <v>834</v>
      </c>
      <c r="B2520" s="257" t="s">
        <v>5467</v>
      </c>
      <c r="C2520" s="257" t="s">
        <v>689</v>
      </c>
      <c r="D2520" s="277" t="s">
        <v>2270</v>
      </c>
      <c r="E2520" s="278" t="s">
        <v>711</v>
      </c>
      <c r="F2520" s="279" t="s">
        <v>689</v>
      </c>
      <c r="G2520" s="277" t="s">
        <v>2271</v>
      </c>
      <c r="H2520" s="280" t="str">
        <f>IF(OR(AND('FIN2-NATURE'!AM47="",'FIN2-NATURE'!AN47=""),AND('FIN2-NATURE'!AP47="",'FIN2-NATURE'!AQ47=""),AND('FIN2-NATURE'!AN47="K",'FIN2-NATURE'!AQ47="K"),OR('FIN2-NATURE'!AN47="O",'FIN2-NATURE'!AQ47="O")),"",SUM('FIN2-NATURE'!AM47,'FIN2-NATURE'!AP47))</f>
        <v/>
      </c>
      <c r="I2520" s="280" t="str">
        <f xml:space="preserve"> IF(AND(OR(AND('FIN2-NATURE'!AN47="O",'FIN2-NATURE'!AQ47="O"),AND('FIN2-NATURE'!AN47="K",'FIN2-NATURE'!AQ47="K")),SUM('FIN2-NATURE'!AM47,'FIN2-NATURE'!AP47)=0,ISNUMBER('FIN2-NATURE'!AS47)),"",IF(OR('FIN2-NATURE'!AN47="O",'FIN2-NATURE'!AQ47="O"),"O",IF(AND('FIN2-NATURE'!AN47='FIN2-NATURE'!AQ47,OR('FIN2-NATURE'!AN47="K",'FIN2-NATURE'!AN47="W",'FIN2-NATURE'!AN47="M")),UPPER( 'FIN2-NATURE'!AN47),"")))</f>
        <v/>
      </c>
      <c r="J2520" s="281" t="s">
        <v>711</v>
      </c>
      <c r="K2520" s="280" t="str">
        <f>IF(AND(ISBLANK('FIN2-NATURE'!AS47),$L$2520&lt;&gt;"M"),"",'FIN2-NATURE'!AS47)</f>
        <v/>
      </c>
      <c r="L2520" s="280" t="str">
        <f>IF(ISBLANK('FIN2-NATURE'!AT47),"",'FIN2-NATURE'!AT47)</f>
        <v/>
      </c>
      <c r="M2520" s="257" t="str">
        <f t="shared" si="40"/>
        <v>OK</v>
      </c>
      <c r="N2520" s="15"/>
    </row>
    <row r="2521" spans="1:14" ht="33.75" x14ac:dyDescent="0.25">
      <c r="A2521" s="257" t="s">
        <v>834</v>
      </c>
      <c r="B2521" s="257" t="s">
        <v>5468</v>
      </c>
      <c r="C2521" s="257" t="s">
        <v>689</v>
      </c>
      <c r="D2521" s="277" t="s">
        <v>2273</v>
      </c>
      <c r="E2521" s="278" t="s">
        <v>711</v>
      </c>
      <c r="F2521" s="279" t="s">
        <v>689</v>
      </c>
      <c r="G2521" s="277" t="s">
        <v>2274</v>
      </c>
      <c r="H2521" s="280" t="str">
        <f>IF(OR(AND('FIN2-NATURE'!AM48="",'FIN2-NATURE'!AN48=""),AND('FIN2-NATURE'!AP48="",'FIN2-NATURE'!AQ48=""),AND('FIN2-NATURE'!AN48="K",'FIN2-NATURE'!AQ48="K"),OR('FIN2-NATURE'!AN48="O",'FIN2-NATURE'!AQ48="O")),"",SUM('FIN2-NATURE'!AM48,'FIN2-NATURE'!AP48))</f>
        <v/>
      </c>
      <c r="I2521" s="280" t="str">
        <f xml:space="preserve"> IF(AND(OR(AND('FIN2-NATURE'!AN48="O",'FIN2-NATURE'!AQ48="O"),AND('FIN2-NATURE'!AN48="K",'FIN2-NATURE'!AQ48="K")),SUM('FIN2-NATURE'!AM48,'FIN2-NATURE'!AP48)=0,ISNUMBER('FIN2-NATURE'!AS48)),"",IF(OR('FIN2-NATURE'!AN48="O",'FIN2-NATURE'!AQ48="O"),"O",IF(AND('FIN2-NATURE'!AN48='FIN2-NATURE'!AQ48,OR('FIN2-NATURE'!AN48="K",'FIN2-NATURE'!AN48="W",'FIN2-NATURE'!AN48="M")),UPPER( 'FIN2-NATURE'!AN48),"")))</f>
        <v/>
      </c>
      <c r="J2521" s="281" t="s">
        <v>711</v>
      </c>
      <c r="K2521" s="280" t="str">
        <f>IF(AND(ISBLANK('FIN2-NATURE'!AS48),$L$2521&lt;&gt;"M"),"",'FIN2-NATURE'!AS48)</f>
        <v/>
      </c>
      <c r="L2521" s="280" t="str">
        <f>IF(ISBLANK('FIN2-NATURE'!AT48),"",'FIN2-NATURE'!AT48)</f>
        <v/>
      </c>
      <c r="M2521" s="257" t="str">
        <f t="shared" si="40"/>
        <v>OK</v>
      </c>
      <c r="N2521" s="15"/>
    </row>
    <row r="2522" spans="1:14" ht="33.75" x14ac:dyDescent="0.25">
      <c r="A2522" s="257" t="s">
        <v>834</v>
      </c>
      <c r="B2522" s="257" t="s">
        <v>5469</v>
      </c>
      <c r="C2522" s="257" t="s">
        <v>689</v>
      </c>
      <c r="D2522" s="277" t="s">
        <v>5470</v>
      </c>
      <c r="E2522" s="278" t="s">
        <v>711</v>
      </c>
      <c r="F2522" s="279" t="s">
        <v>689</v>
      </c>
      <c r="G2522" s="277" t="s">
        <v>2277</v>
      </c>
      <c r="H2522" s="280" t="str">
        <f>IF(OR(AND('FIN2-NATURE'!AM49="",'FIN2-NATURE'!AN49=""),AND('FIN2-NATURE'!AP49="",'FIN2-NATURE'!AQ49=""),AND('FIN2-NATURE'!AN49="K",'FIN2-NATURE'!AQ49="K"),OR('FIN2-NATURE'!AN49="O",'FIN2-NATURE'!AQ49="O")),"",SUM('FIN2-NATURE'!AM49,'FIN2-NATURE'!AP49))</f>
        <v/>
      </c>
      <c r="I2522" s="280" t="str">
        <f xml:space="preserve"> IF(AND(OR(AND('FIN2-NATURE'!AN49="O",'FIN2-NATURE'!AQ49="O"),AND('FIN2-NATURE'!AN49="K",'FIN2-NATURE'!AQ49="K")),SUM('FIN2-NATURE'!AM49,'FIN2-NATURE'!AP49)=0,ISNUMBER('FIN2-NATURE'!AS49)),"",IF(OR('FIN2-NATURE'!AN49="O",'FIN2-NATURE'!AQ49="O"),"O",IF(AND('FIN2-NATURE'!AN49='FIN2-NATURE'!AQ49,OR('FIN2-NATURE'!AN49="K",'FIN2-NATURE'!AN49="W",'FIN2-NATURE'!AN49="M")),UPPER( 'FIN2-NATURE'!AN49),"")))</f>
        <v/>
      </c>
      <c r="J2522" s="281" t="s">
        <v>711</v>
      </c>
      <c r="K2522" s="280" t="str">
        <f>IF(AND(ISBLANK('FIN2-NATURE'!AS49),$L$2522&lt;&gt;"M"),"",'FIN2-NATURE'!AS49)</f>
        <v/>
      </c>
      <c r="L2522" s="280" t="str">
        <f>IF(ISBLANK('FIN2-NATURE'!AT49),"",'FIN2-NATURE'!AT49)</f>
        <v/>
      </c>
      <c r="M2522" s="257" t="str">
        <f t="shared" si="40"/>
        <v>OK</v>
      </c>
      <c r="N2522" s="15"/>
    </row>
    <row r="2523" spans="1:14" ht="33.75" x14ac:dyDescent="0.25">
      <c r="A2523" s="257" t="s">
        <v>834</v>
      </c>
      <c r="B2523" s="257" t="s">
        <v>5471</v>
      </c>
      <c r="C2523" s="257" t="s">
        <v>689</v>
      </c>
      <c r="D2523" s="277" t="s">
        <v>5472</v>
      </c>
      <c r="E2523" s="278" t="s">
        <v>711</v>
      </c>
      <c r="F2523" s="279" t="s">
        <v>689</v>
      </c>
      <c r="G2523" s="277" t="s">
        <v>2280</v>
      </c>
      <c r="H2523" s="280" t="str">
        <f>IF(OR(AND('FIN2-NATURE'!AM50="",'FIN2-NATURE'!AN50=""),AND('FIN2-NATURE'!AP50="",'FIN2-NATURE'!AQ50=""),AND('FIN2-NATURE'!AN50="K",'FIN2-NATURE'!AQ50="K"),OR('FIN2-NATURE'!AN50="O",'FIN2-NATURE'!AQ50="O")),"",SUM('FIN2-NATURE'!AM50,'FIN2-NATURE'!AP50))</f>
        <v/>
      </c>
      <c r="I2523" s="280" t="str">
        <f xml:space="preserve"> IF(AND(OR(AND('FIN2-NATURE'!AN50="O",'FIN2-NATURE'!AQ50="O"),AND('FIN2-NATURE'!AN50="K",'FIN2-NATURE'!AQ50="K")),SUM('FIN2-NATURE'!AM50,'FIN2-NATURE'!AP50)=0,ISNUMBER('FIN2-NATURE'!AS50)),"",IF(OR('FIN2-NATURE'!AN50="O",'FIN2-NATURE'!AQ50="O"),"O",IF(AND('FIN2-NATURE'!AN50='FIN2-NATURE'!AQ50,OR('FIN2-NATURE'!AN50="K",'FIN2-NATURE'!AN50="W",'FIN2-NATURE'!AN50="M")),UPPER( 'FIN2-NATURE'!AN50),"")))</f>
        <v/>
      </c>
      <c r="J2523" s="281" t="s">
        <v>711</v>
      </c>
      <c r="K2523" s="280" t="str">
        <f>IF(AND(ISBLANK('FIN2-NATURE'!AS50),$L$2523&lt;&gt;"M"),"",'FIN2-NATURE'!AS50)</f>
        <v/>
      </c>
      <c r="L2523" s="280" t="str">
        <f>IF(ISBLANK('FIN2-NATURE'!AT50),"",'FIN2-NATURE'!AT50)</f>
        <v/>
      </c>
      <c r="M2523" s="257" t="str">
        <f t="shared" si="40"/>
        <v>OK</v>
      </c>
      <c r="N2523" s="15"/>
    </row>
    <row r="2524" spans="1:14" ht="33.75" x14ac:dyDescent="0.25">
      <c r="A2524" s="257" t="s">
        <v>834</v>
      </c>
      <c r="B2524" s="257" t="s">
        <v>5473</v>
      </c>
      <c r="C2524" s="257" t="s">
        <v>689</v>
      </c>
      <c r="D2524" s="277" t="s">
        <v>5474</v>
      </c>
      <c r="E2524" s="278" t="s">
        <v>711</v>
      </c>
      <c r="F2524" s="279" t="s">
        <v>689</v>
      </c>
      <c r="G2524" s="277" t="s">
        <v>2283</v>
      </c>
      <c r="H2524" s="280" t="str">
        <f>IF(OR(AND('FIN2-NATURE'!AS46="",'FIN2-NATURE'!AT46=""),AND('FIN2-NATURE'!AS50="",'FIN2-NATURE'!AT50=""),AND('FIN2-NATURE'!AT46="K",'FIN2-NATURE'!AT50="K"),OR('FIN2-NATURE'!AT46="O",'FIN2-NATURE'!AT50="O")),"",SUM('FIN2-NATURE'!AS46,'FIN2-NATURE'!AS50))</f>
        <v/>
      </c>
      <c r="I2524" s="280" t="str">
        <f>IF(AND(OR(AND('FIN2-NATURE'!AT46="O",'FIN2-NATURE'!AT50="O"),AND('FIN2-NATURE'!AT46="K",'FIN2-NATURE'!AT50="K")),SUM('FIN2-NATURE'!AS46,'FIN2-NATURE'!AS50)=0,ISNUMBER('FIN2-NATURE'!AS51)),"",IF(OR('FIN2-NATURE'!AT46="O",'FIN2-NATURE'!AT50="O"),"O",IF(AND('FIN2-NATURE'!AT46='FIN2-NATURE'!AT50,OR('FIN2-NATURE'!AT46="K",'FIN2-NATURE'!AT46="W",'FIN2-NATURE'!AT46="M")), UPPER('FIN2-NATURE'!AT46),"")))</f>
        <v/>
      </c>
      <c r="J2524" s="281" t="s">
        <v>711</v>
      </c>
      <c r="K2524" s="280" t="str">
        <f>IF(AND(ISBLANK('FIN2-NATURE'!AS51),$L$2524&lt;&gt;"M"),"",'FIN2-NATURE'!AS51)</f>
        <v/>
      </c>
      <c r="L2524" s="280" t="str">
        <f>IF(ISBLANK('FIN2-NATURE'!AT51),"",'FIN2-NATURE'!AT51)</f>
        <v/>
      </c>
      <c r="M2524" s="257" t="str">
        <f t="shared" si="40"/>
        <v>OK</v>
      </c>
      <c r="N2524" s="15"/>
    </row>
    <row r="2525" spans="1:14" ht="33.75" x14ac:dyDescent="0.25">
      <c r="A2525" s="257" t="s">
        <v>834</v>
      </c>
      <c r="B2525" s="257" t="s">
        <v>5475</v>
      </c>
      <c r="C2525" s="257" t="s">
        <v>689</v>
      </c>
      <c r="D2525" s="277" t="s">
        <v>2285</v>
      </c>
      <c r="E2525" s="278" t="s">
        <v>711</v>
      </c>
      <c r="F2525" s="279" t="s">
        <v>689</v>
      </c>
      <c r="G2525" s="277" t="s">
        <v>2286</v>
      </c>
      <c r="H2525" s="280" t="str">
        <f>IF(OR(AND('FIN2-NATURE'!AM52="",'FIN2-NATURE'!AN52=""),AND('FIN2-NATURE'!AP52="",'FIN2-NATURE'!AQ52=""),AND('FIN2-NATURE'!AN52="K",'FIN2-NATURE'!AQ52="K"),OR('FIN2-NATURE'!AN52="O",'FIN2-NATURE'!AQ52="O")),"",SUM('FIN2-NATURE'!AM52,'FIN2-NATURE'!AP52))</f>
        <v/>
      </c>
      <c r="I2525" s="280" t="str">
        <f xml:space="preserve"> IF(AND(OR(AND('FIN2-NATURE'!AN52="O",'FIN2-NATURE'!AQ52="O"),AND('FIN2-NATURE'!AN52="K",'FIN2-NATURE'!AQ52="K")),SUM('FIN2-NATURE'!AM52,'FIN2-NATURE'!AP52)=0,ISNUMBER('FIN2-NATURE'!AS52)),"",IF(OR('FIN2-NATURE'!AN52="O",'FIN2-NATURE'!AQ52="O"),"O",IF(AND('FIN2-NATURE'!AN52='FIN2-NATURE'!AQ52,OR('FIN2-NATURE'!AN52="K",'FIN2-NATURE'!AN52="W",'FIN2-NATURE'!AN52="M")),UPPER( 'FIN2-NATURE'!AN52),"")))</f>
        <v/>
      </c>
      <c r="J2525" s="281" t="s">
        <v>711</v>
      </c>
      <c r="K2525" s="280" t="str">
        <f>IF(AND(ISBLANK('FIN2-NATURE'!AS52),$L$2525&lt;&gt;"M"),"",'FIN2-NATURE'!AS52)</f>
        <v/>
      </c>
      <c r="L2525" s="280" t="str">
        <f>IF(ISBLANK('FIN2-NATURE'!AT52),"",'FIN2-NATURE'!AT52)</f>
        <v/>
      </c>
      <c r="M2525" s="257" t="str">
        <f t="shared" si="40"/>
        <v>OK</v>
      </c>
      <c r="N2525" s="15"/>
    </row>
    <row r="2526" spans="1:14" ht="33.75" x14ac:dyDescent="0.25">
      <c r="A2526" s="257" t="s">
        <v>834</v>
      </c>
      <c r="B2526" s="257" t="s">
        <v>5476</v>
      </c>
      <c r="C2526" s="257" t="s">
        <v>689</v>
      </c>
      <c r="D2526" s="277" t="s">
        <v>5477</v>
      </c>
      <c r="E2526" s="278" t="s">
        <v>711</v>
      </c>
      <c r="F2526" s="279" t="s">
        <v>689</v>
      </c>
      <c r="G2526" s="277" t="s">
        <v>2289</v>
      </c>
      <c r="H2526" s="280" t="str">
        <f>IF(OR(AND('FIN2-NATURE'!AS51="",'FIN2-NATURE'!AT51=""),AND('FIN2-NATURE'!AS52="",'FIN2-NATURE'!AT52=""),AND('FIN2-NATURE'!AT51="K",'FIN2-NATURE'!AT52="K"),OR('FIN2-NATURE'!AT51="O",'FIN2-NATURE'!AT52="O")),"",SUM('FIN2-NATURE'!AS51,'FIN2-NATURE'!AS52))</f>
        <v/>
      </c>
      <c r="I2526" s="280" t="str">
        <f>IF(AND(OR(AND('FIN2-NATURE'!AT51="O",'FIN2-NATURE'!AT52="O"),AND('FIN2-NATURE'!AT51="K",'FIN2-NATURE'!AT52="K")),SUM('FIN2-NATURE'!AS51,'FIN2-NATURE'!AS52)=0,ISNUMBER('FIN2-NATURE'!AS53)),"",IF(OR('FIN2-NATURE'!AT51="O",'FIN2-NATURE'!AT52="O"),"O",IF(AND('FIN2-NATURE'!AT51='FIN2-NATURE'!AT52,OR('FIN2-NATURE'!AT51="K",'FIN2-NATURE'!AT51="W",'FIN2-NATURE'!AT51="M")), UPPER('FIN2-NATURE'!AT51),"")))</f>
        <v/>
      </c>
      <c r="J2526" s="281" t="s">
        <v>711</v>
      </c>
      <c r="K2526" s="280" t="str">
        <f>IF(AND(ISBLANK('FIN2-NATURE'!AS53),$L$2526&lt;&gt;"M"),"",'FIN2-NATURE'!AS53)</f>
        <v/>
      </c>
      <c r="L2526" s="280" t="str">
        <f>IF(ISBLANK('FIN2-NATURE'!AT53),"",'FIN2-NATURE'!AT53)</f>
        <v/>
      </c>
      <c r="M2526" s="257" t="str">
        <f t="shared" si="40"/>
        <v>OK</v>
      </c>
      <c r="N2526" s="15"/>
    </row>
    <row r="2527" spans="1:14" ht="33.75" x14ac:dyDescent="0.25">
      <c r="A2527" s="257" t="s">
        <v>834</v>
      </c>
      <c r="B2527" s="257" t="s">
        <v>5478</v>
      </c>
      <c r="C2527" s="257" t="s">
        <v>689</v>
      </c>
      <c r="D2527" s="277" t="s">
        <v>2291</v>
      </c>
      <c r="E2527" s="278" t="s">
        <v>711</v>
      </c>
      <c r="F2527" s="279" t="s">
        <v>689</v>
      </c>
      <c r="G2527" s="277" t="s">
        <v>2292</v>
      </c>
      <c r="H2527" s="280" t="str">
        <f>IF(OR(AND('FIN2-NATURE'!AM54="",'FIN2-NATURE'!AN54=""),AND('FIN2-NATURE'!AP54="",'FIN2-NATURE'!AQ54=""),AND('FIN2-NATURE'!AN54="K",'FIN2-NATURE'!AQ54="K"),OR('FIN2-NATURE'!AN54="O",'FIN2-NATURE'!AQ54="O")),"",SUM('FIN2-NATURE'!AM54,'FIN2-NATURE'!AP54))</f>
        <v/>
      </c>
      <c r="I2527" s="280" t="str">
        <f xml:space="preserve"> IF(AND(OR(AND('FIN2-NATURE'!AN54="O",'FIN2-NATURE'!AQ54="O"),AND('FIN2-NATURE'!AN54="K",'FIN2-NATURE'!AQ54="K")),SUM('FIN2-NATURE'!AM54,'FIN2-NATURE'!AP54)=0,ISNUMBER('FIN2-NATURE'!AS54)),"",IF(OR('FIN2-NATURE'!AN54="O",'FIN2-NATURE'!AQ54="O"),"O",IF(AND('FIN2-NATURE'!AN54='FIN2-NATURE'!AQ54,OR('FIN2-NATURE'!AN54="K",'FIN2-NATURE'!AN54="W",'FIN2-NATURE'!AN54="M")),UPPER( 'FIN2-NATURE'!AN54),"")))</f>
        <v/>
      </c>
      <c r="J2527" s="281" t="s">
        <v>711</v>
      </c>
      <c r="K2527" s="280" t="str">
        <f>IF(AND(ISBLANK('FIN2-NATURE'!AS54),$L$2527&lt;&gt;"M"),"",'FIN2-NATURE'!AS54)</f>
        <v/>
      </c>
      <c r="L2527" s="280" t="str">
        <f>IF(ISBLANK('FIN2-NATURE'!AT54),"",'FIN2-NATURE'!AT54)</f>
        <v/>
      </c>
      <c r="M2527" s="257" t="str">
        <f t="shared" si="40"/>
        <v>OK</v>
      </c>
      <c r="N2527" s="15"/>
    </row>
    <row r="2528" spans="1:14" ht="33.75" x14ac:dyDescent="0.25">
      <c r="A2528" s="257" t="s">
        <v>834</v>
      </c>
      <c r="B2528" s="257" t="s">
        <v>5479</v>
      </c>
      <c r="C2528" s="257" t="s">
        <v>689</v>
      </c>
      <c r="D2528" s="277" t="s">
        <v>5480</v>
      </c>
      <c r="E2528" s="278" t="s">
        <v>711</v>
      </c>
      <c r="F2528" s="279" t="s">
        <v>689</v>
      </c>
      <c r="G2528" s="277" t="s">
        <v>2295</v>
      </c>
      <c r="H2528" s="280" t="str">
        <f>IF(OR(AND('FIN2-NATURE'!AM55="",'FIN2-NATURE'!AN55=""),AND('FIN2-NATURE'!AP55="",'FIN2-NATURE'!AQ55=""),AND('FIN2-NATURE'!AN55="K",'FIN2-NATURE'!AQ55="K"),OR('FIN2-NATURE'!AN55="O",'FIN2-NATURE'!AQ55="O")),"",SUM('FIN2-NATURE'!AM55,'FIN2-NATURE'!AP55))</f>
        <v/>
      </c>
      <c r="I2528" s="280" t="str">
        <f xml:space="preserve"> IF(AND(OR(AND('FIN2-NATURE'!AN55="O",'FIN2-NATURE'!AQ55="O"),AND('FIN2-NATURE'!AN55="K",'FIN2-NATURE'!AQ55="K")),SUM('FIN2-NATURE'!AM55,'FIN2-NATURE'!AP55)=0,ISNUMBER('FIN2-NATURE'!AS55)),"",IF(OR('FIN2-NATURE'!AN55="O",'FIN2-NATURE'!AQ55="O"),"O",IF(AND('FIN2-NATURE'!AN55='FIN2-NATURE'!AQ55,OR('FIN2-NATURE'!AN55="K",'FIN2-NATURE'!AN55="W",'FIN2-NATURE'!AN55="M")),UPPER( 'FIN2-NATURE'!AN55),"")))</f>
        <v/>
      </c>
      <c r="J2528" s="281" t="s">
        <v>711</v>
      </c>
      <c r="K2528" s="280" t="str">
        <f>IF(AND(ISBLANK('FIN2-NATURE'!AS55),$L$2528&lt;&gt;"M"),"",'FIN2-NATURE'!AS55)</f>
        <v/>
      </c>
      <c r="L2528" s="280" t="str">
        <f>IF(ISBLANK('FIN2-NATURE'!AT55),"",'FIN2-NATURE'!AT55)</f>
        <v/>
      </c>
      <c r="M2528" s="257" t="str">
        <f t="shared" si="40"/>
        <v>OK</v>
      </c>
      <c r="N2528" s="15"/>
    </row>
    <row r="2529" spans="1:14" ht="33.75" x14ac:dyDescent="0.25">
      <c r="A2529" s="257" t="s">
        <v>834</v>
      </c>
      <c r="B2529" s="257" t="s">
        <v>5481</v>
      </c>
      <c r="C2529" s="257" t="s">
        <v>689</v>
      </c>
      <c r="D2529" s="277" t="s">
        <v>2297</v>
      </c>
      <c r="E2529" s="278" t="s">
        <v>711</v>
      </c>
      <c r="F2529" s="279" t="s">
        <v>689</v>
      </c>
      <c r="G2529" s="277" t="s">
        <v>2298</v>
      </c>
      <c r="H2529" s="280" t="str">
        <f>IF(OR(AND('FIN2-NATURE'!AM56="",'FIN2-NATURE'!AN56=""),AND('FIN2-NATURE'!AP56="",'FIN2-NATURE'!AQ56=""),AND('FIN2-NATURE'!AN56="K",'FIN2-NATURE'!AQ56="K"),OR('FIN2-NATURE'!AN56="O",'FIN2-NATURE'!AQ56="O")),"",SUM('FIN2-NATURE'!AM56,'FIN2-NATURE'!AP56))</f>
        <v/>
      </c>
      <c r="I2529" s="280" t="str">
        <f xml:space="preserve"> IF(AND(OR(AND('FIN2-NATURE'!AN56="O",'FIN2-NATURE'!AQ56="O"),AND('FIN2-NATURE'!AN56="K",'FIN2-NATURE'!AQ56="K")),SUM('FIN2-NATURE'!AM56,'FIN2-NATURE'!AP56)=0,ISNUMBER('FIN2-NATURE'!AS56)),"",IF(OR('FIN2-NATURE'!AN56="O",'FIN2-NATURE'!AQ56="O"),"O",IF(AND('FIN2-NATURE'!AN56='FIN2-NATURE'!AQ56,OR('FIN2-NATURE'!AN56="K",'FIN2-NATURE'!AN56="W",'FIN2-NATURE'!AN56="M")),UPPER( 'FIN2-NATURE'!AN56),"")))</f>
        <v/>
      </c>
      <c r="J2529" s="281" t="s">
        <v>711</v>
      </c>
      <c r="K2529" s="280" t="str">
        <f>IF(AND(ISBLANK('FIN2-NATURE'!AS56),$L$2529&lt;&gt;"M"),"",'FIN2-NATURE'!AS56)</f>
        <v/>
      </c>
      <c r="L2529" s="280" t="str">
        <f>IF(ISBLANK('FIN2-NATURE'!AT56),"",'FIN2-NATURE'!AT56)</f>
        <v/>
      </c>
      <c r="M2529" s="257" t="str">
        <f t="shared" si="40"/>
        <v>OK</v>
      </c>
      <c r="N2529" s="15"/>
    </row>
    <row r="2530" spans="1:14" ht="33.75" x14ac:dyDescent="0.25">
      <c r="A2530" s="257" t="s">
        <v>834</v>
      </c>
      <c r="B2530" s="257" t="s">
        <v>5482</v>
      </c>
      <c r="C2530" s="257" t="s">
        <v>689</v>
      </c>
      <c r="D2530" s="277" t="s">
        <v>5483</v>
      </c>
      <c r="E2530" s="278" t="s">
        <v>711</v>
      </c>
      <c r="F2530" s="279" t="s">
        <v>689</v>
      </c>
      <c r="G2530" s="277" t="s">
        <v>2301</v>
      </c>
      <c r="H2530" s="280" t="str">
        <f>IF(OR(AND('FIN2-NATURE'!AM57="",'FIN2-NATURE'!AN57=""),AND('FIN2-NATURE'!AP57="",'FIN2-NATURE'!AQ57=""),AND('FIN2-NATURE'!AN57="K",'FIN2-NATURE'!AQ57="K"),OR('FIN2-NATURE'!AN57="O",'FIN2-NATURE'!AQ57="O")),"",SUM('FIN2-NATURE'!AM57,'FIN2-NATURE'!AP57))</f>
        <v/>
      </c>
      <c r="I2530" s="280" t="str">
        <f xml:space="preserve"> IF(AND(OR(AND('FIN2-NATURE'!AN57="O",'FIN2-NATURE'!AQ57="O"),AND('FIN2-NATURE'!AN57="K",'FIN2-NATURE'!AQ57="K")),SUM('FIN2-NATURE'!AM57,'FIN2-NATURE'!AP57)=0,ISNUMBER('FIN2-NATURE'!AS57)),"",IF(OR('FIN2-NATURE'!AN57="O",'FIN2-NATURE'!AQ57="O"),"O",IF(AND('FIN2-NATURE'!AN57='FIN2-NATURE'!AQ57,OR('FIN2-NATURE'!AN57="K",'FIN2-NATURE'!AN57="W",'FIN2-NATURE'!AN57="M")),UPPER( 'FIN2-NATURE'!AN57),"")))</f>
        <v/>
      </c>
      <c r="J2530" s="281" t="s">
        <v>711</v>
      </c>
      <c r="K2530" s="280" t="str">
        <f>IF(AND(ISBLANK('FIN2-NATURE'!AS57),$L$2530&lt;&gt;"M"),"",'FIN2-NATURE'!AS57)</f>
        <v/>
      </c>
      <c r="L2530" s="280" t="str">
        <f>IF(ISBLANK('FIN2-NATURE'!AT57),"",'FIN2-NATURE'!AT57)</f>
        <v/>
      </c>
      <c r="M2530" s="257" t="str">
        <f t="shared" si="40"/>
        <v>OK</v>
      </c>
      <c r="N2530" s="15"/>
    </row>
    <row r="2531" spans="1:14" ht="33.75" x14ac:dyDescent="0.25">
      <c r="A2531" s="257" t="s">
        <v>834</v>
      </c>
      <c r="B2531" s="257" t="s">
        <v>5484</v>
      </c>
      <c r="C2531" s="257" t="s">
        <v>689</v>
      </c>
      <c r="D2531" s="277" t="s">
        <v>5485</v>
      </c>
      <c r="E2531" s="278" t="s">
        <v>711</v>
      </c>
      <c r="F2531" s="279" t="s">
        <v>689</v>
      </c>
      <c r="G2531" s="277" t="s">
        <v>2304</v>
      </c>
      <c r="H2531" s="280" t="str">
        <f>IF(OR(AND('FIN2-NATURE'!AM58="",'FIN2-NATURE'!AN58=""),AND('FIN2-NATURE'!AP58="",'FIN2-NATURE'!AQ58=""),AND('FIN2-NATURE'!AN58="K",'FIN2-NATURE'!AQ58="K"),OR('FIN2-NATURE'!AN58="O",'FIN2-NATURE'!AQ58="O")),"",SUM('FIN2-NATURE'!AM58,'FIN2-NATURE'!AP58))</f>
        <v/>
      </c>
      <c r="I2531" s="280" t="str">
        <f xml:space="preserve"> IF(AND(OR(AND('FIN2-NATURE'!AN58="O",'FIN2-NATURE'!AQ58="O"),AND('FIN2-NATURE'!AN58="K",'FIN2-NATURE'!AQ58="K")),SUM('FIN2-NATURE'!AM58,'FIN2-NATURE'!AP58)=0,ISNUMBER('FIN2-NATURE'!AS58)),"",IF(OR('FIN2-NATURE'!AN58="O",'FIN2-NATURE'!AQ58="O"),"O",IF(AND('FIN2-NATURE'!AN58='FIN2-NATURE'!AQ58,OR('FIN2-NATURE'!AN58="K",'FIN2-NATURE'!AN58="W",'FIN2-NATURE'!AN58="M")),UPPER( 'FIN2-NATURE'!AN58),"")))</f>
        <v/>
      </c>
      <c r="J2531" s="281" t="s">
        <v>711</v>
      </c>
      <c r="K2531" s="280" t="str">
        <f>IF(AND(ISBLANK('FIN2-NATURE'!AS58),$L$2531&lt;&gt;"M"),"",'FIN2-NATURE'!AS58)</f>
        <v/>
      </c>
      <c r="L2531" s="280" t="str">
        <f>IF(ISBLANK('FIN2-NATURE'!AT58),"",'FIN2-NATURE'!AT58)</f>
        <v/>
      </c>
      <c r="M2531" s="257" t="str">
        <f t="shared" si="40"/>
        <v>OK</v>
      </c>
      <c r="N2531" s="15"/>
    </row>
    <row r="2532" spans="1:14" ht="33.75" x14ac:dyDescent="0.25">
      <c r="A2532" s="257" t="s">
        <v>834</v>
      </c>
      <c r="B2532" s="257" t="s">
        <v>5486</v>
      </c>
      <c r="C2532" s="257" t="s">
        <v>689</v>
      </c>
      <c r="D2532" s="277" t="s">
        <v>5487</v>
      </c>
      <c r="E2532" s="278" t="s">
        <v>711</v>
      </c>
      <c r="F2532" s="279" t="s">
        <v>689</v>
      </c>
      <c r="G2532" s="277" t="s">
        <v>2307</v>
      </c>
      <c r="H2532" s="280" t="str">
        <f>IF(OR(AND('FIN2-NATURE'!AS57="",'FIN2-NATURE'!AT57=""),AND('FIN2-NATURE'!AS58="",'FIN2-NATURE'!AT58=""),AND('FIN2-NATURE'!AT57="K",'FIN2-NATURE'!AT58="K"),OR('FIN2-NATURE'!AT57="O",'FIN2-NATURE'!AT58="O")),"",SUM('FIN2-NATURE'!AS57,'FIN2-NATURE'!AS58))</f>
        <v/>
      </c>
      <c r="I2532" s="280" t="str">
        <f>IF(AND(OR(AND('FIN2-NATURE'!AT57="O",'FIN2-NATURE'!AT58="O"),AND('FIN2-NATURE'!AT57="K",'FIN2-NATURE'!AT58="K")),SUM('FIN2-NATURE'!AS57,'FIN2-NATURE'!AS58)=0,ISNUMBER('FIN2-NATURE'!AS59)),"",IF(OR('FIN2-NATURE'!AT57="O",'FIN2-NATURE'!AT58="O"),"O",IF(AND('FIN2-NATURE'!AT57='FIN2-NATURE'!AT58,OR('FIN2-NATURE'!AT57="K",'FIN2-NATURE'!AT57="W",'FIN2-NATURE'!AT57="M")), UPPER('FIN2-NATURE'!AT57),"")))</f>
        <v/>
      </c>
      <c r="J2532" s="281" t="s">
        <v>711</v>
      </c>
      <c r="K2532" s="280" t="str">
        <f>IF(AND(ISBLANK('FIN2-NATURE'!AS59),$L$2532&lt;&gt;"M"),"",'FIN2-NATURE'!AS59)</f>
        <v/>
      </c>
      <c r="L2532" s="280" t="str">
        <f>IF(ISBLANK('FIN2-NATURE'!AT59),"",'FIN2-NATURE'!AT59)</f>
        <v/>
      </c>
      <c r="M2532" s="257" t="str">
        <f t="shared" si="40"/>
        <v>OK</v>
      </c>
      <c r="N2532" s="15"/>
    </row>
    <row r="2533" spans="1:14" ht="33.75" x14ac:dyDescent="0.25">
      <c r="A2533" s="257" t="s">
        <v>834</v>
      </c>
      <c r="B2533" s="257" t="s">
        <v>5488</v>
      </c>
      <c r="C2533" s="257" t="s">
        <v>689</v>
      </c>
      <c r="D2533" s="277" t="s">
        <v>2309</v>
      </c>
      <c r="E2533" s="278" t="s">
        <v>711</v>
      </c>
      <c r="F2533" s="279" t="s">
        <v>689</v>
      </c>
      <c r="G2533" s="277" t="s">
        <v>2310</v>
      </c>
      <c r="H2533" s="280" t="str">
        <f>IF(OR(AND('FIN2-NATURE'!AM60="",'FIN2-NATURE'!AN60=""),AND('FIN2-NATURE'!AP60="",'FIN2-NATURE'!AQ60=""),AND('FIN2-NATURE'!AN60="K",'FIN2-NATURE'!AQ60="K"),OR('FIN2-NATURE'!AN60="O",'FIN2-NATURE'!AQ60="O")),"",SUM('FIN2-NATURE'!AM60,'FIN2-NATURE'!AP60))</f>
        <v/>
      </c>
      <c r="I2533" s="280" t="str">
        <f xml:space="preserve"> IF(AND(OR(AND('FIN2-NATURE'!AN60="O",'FIN2-NATURE'!AQ60="O"),AND('FIN2-NATURE'!AN60="K",'FIN2-NATURE'!AQ60="K")),SUM('FIN2-NATURE'!AM60,'FIN2-NATURE'!AP60)=0,ISNUMBER('FIN2-NATURE'!AS60)),"",IF(OR('FIN2-NATURE'!AN60="O",'FIN2-NATURE'!AQ60="O"),"O",IF(AND('FIN2-NATURE'!AN60='FIN2-NATURE'!AQ60,OR('FIN2-NATURE'!AN60="K",'FIN2-NATURE'!AN60="W",'FIN2-NATURE'!AN60="M")),UPPER( 'FIN2-NATURE'!AN60),"")))</f>
        <v/>
      </c>
      <c r="J2533" s="281" t="s">
        <v>711</v>
      </c>
      <c r="K2533" s="280" t="str">
        <f>IF(AND(ISBLANK('FIN2-NATURE'!AS60),$L$2533&lt;&gt;"M"),"",'FIN2-NATURE'!AS60)</f>
        <v/>
      </c>
      <c r="L2533" s="280" t="str">
        <f>IF(ISBLANK('FIN2-NATURE'!AT60),"",'FIN2-NATURE'!AT60)</f>
        <v/>
      </c>
      <c r="M2533" s="257" t="str">
        <f t="shared" si="40"/>
        <v>OK</v>
      </c>
      <c r="N2533" s="15"/>
    </row>
    <row r="2534" spans="1:14" ht="33.75" x14ac:dyDescent="0.25">
      <c r="A2534" s="257" t="s">
        <v>834</v>
      </c>
      <c r="B2534" s="257" t="s">
        <v>5489</v>
      </c>
      <c r="C2534" s="257" t="s">
        <v>689</v>
      </c>
      <c r="D2534" s="277" t="s">
        <v>5490</v>
      </c>
      <c r="E2534" s="278" t="s">
        <v>711</v>
      </c>
      <c r="F2534" s="279" t="s">
        <v>689</v>
      </c>
      <c r="G2534" s="277" t="s">
        <v>2313</v>
      </c>
      <c r="H2534" s="280" t="str">
        <f>IF(OR(AND('FIN2-NATURE'!AS59="",'FIN2-NATURE'!AT59=""),AND('FIN2-NATURE'!AS60="",'FIN2-NATURE'!AT60=""),AND('FIN2-NATURE'!AT59="K",'FIN2-NATURE'!AT60="K"),OR('FIN2-NATURE'!AT59="O",'FIN2-NATURE'!AT60="O")),"",SUM('FIN2-NATURE'!AS59,'FIN2-NATURE'!AS60))</f>
        <v/>
      </c>
      <c r="I2534" s="280" t="str">
        <f>IF(AND(OR(AND('FIN2-NATURE'!AT59="O",'FIN2-NATURE'!AT60="O"),AND('FIN2-NATURE'!AT59="K",'FIN2-NATURE'!AT60="K")),SUM('FIN2-NATURE'!AS59,'FIN2-NATURE'!AS60)=0,ISNUMBER('FIN2-NATURE'!AS61)),"",IF(OR('FIN2-NATURE'!AT59="O",'FIN2-NATURE'!AT60="O"),"O",IF(AND('FIN2-NATURE'!AT59='FIN2-NATURE'!AT60,OR('FIN2-NATURE'!AT59="K",'FIN2-NATURE'!AT59="W",'FIN2-NATURE'!AT59="M")), UPPER('FIN2-NATURE'!AT59),"")))</f>
        <v/>
      </c>
      <c r="J2534" s="281" t="s">
        <v>711</v>
      </c>
      <c r="K2534" s="280" t="str">
        <f>IF(AND(ISBLANK('FIN2-NATURE'!AS61),$L$2534&lt;&gt;"M"),"",'FIN2-NATURE'!AS61)</f>
        <v/>
      </c>
      <c r="L2534" s="280" t="str">
        <f>IF(ISBLANK('FIN2-NATURE'!AT61),"",'FIN2-NATURE'!AT61)</f>
        <v/>
      </c>
      <c r="M2534" s="257" t="str">
        <f t="shared" si="40"/>
        <v>OK</v>
      </c>
      <c r="N2534" s="15"/>
    </row>
    <row r="2535" spans="1:14" ht="33.75" x14ac:dyDescent="0.25">
      <c r="A2535" s="257" t="s">
        <v>834</v>
      </c>
      <c r="B2535" s="257" t="s">
        <v>5491</v>
      </c>
      <c r="C2535" s="257" t="s">
        <v>689</v>
      </c>
      <c r="D2535" s="277" t="s">
        <v>5492</v>
      </c>
      <c r="E2535" s="278" t="s">
        <v>711</v>
      </c>
      <c r="F2535" s="279" t="s">
        <v>689</v>
      </c>
      <c r="G2535" s="277" t="s">
        <v>2316</v>
      </c>
      <c r="H2535" s="280" t="str">
        <f>IF(OR(AND('FIN2-NATURE'!AM62="",'FIN2-NATURE'!AN62=""),AND('FIN2-NATURE'!AP62="",'FIN2-NATURE'!AQ62=""),AND('FIN2-NATURE'!AN62="K",'FIN2-NATURE'!AQ62="K"),OR('FIN2-NATURE'!AN62="O",'FIN2-NATURE'!AQ62="O")),"",SUM('FIN2-NATURE'!AM62,'FIN2-NATURE'!AP62))</f>
        <v/>
      </c>
      <c r="I2535" s="280" t="str">
        <f xml:space="preserve"> IF(AND(OR(AND('FIN2-NATURE'!AN62="O",'FIN2-NATURE'!AQ62="O"),AND('FIN2-NATURE'!AN62="K",'FIN2-NATURE'!AQ62="K")),SUM('FIN2-NATURE'!AM62,'FIN2-NATURE'!AP62)=0,ISNUMBER('FIN2-NATURE'!AS62)),"",IF(OR('FIN2-NATURE'!AN62="O",'FIN2-NATURE'!AQ62="O"),"O",IF(AND('FIN2-NATURE'!AN62='FIN2-NATURE'!AQ62,OR('FIN2-NATURE'!AN62="K",'FIN2-NATURE'!AN62="W",'FIN2-NATURE'!AN62="M")),UPPER( 'FIN2-NATURE'!AN62),"")))</f>
        <v/>
      </c>
      <c r="J2535" s="281" t="s">
        <v>711</v>
      </c>
      <c r="K2535" s="280" t="str">
        <f>IF(AND(ISBLANK('FIN2-NATURE'!AS62),$L$2535&lt;&gt;"M"),"",'FIN2-NATURE'!AS62)</f>
        <v/>
      </c>
      <c r="L2535" s="280" t="str">
        <f>IF(ISBLANK('FIN2-NATURE'!AT62),"",'FIN2-NATURE'!AT62)</f>
        <v/>
      </c>
      <c r="M2535" s="257" t="str">
        <f t="shared" si="40"/>
        <v>OK</v>
      </c>
      <c r="N2535" s="15"/>
    </row>
    <row r="2536" spans="1:14" ht="33.75" x14ac:dyDescent="0.25">
      <c r="A2536" s="257" t="s">
        <v>834</v>
      </c>
      <c r="B2536" s="257" t="s">
        <v>5493</v>
      </c>
      <c r="C2536" s="257" t="s">
        <v>689</v>
      </c>
      <c r="D2536" s="277" t="s">
        <v>5494</v>
      </c>
      <c r="E2536" s="278" t="s">
        <v>711</v>
      </c>
      <c r="F2536" s="279" t="s">
        <v>689</v>
      </c>
      <c r="G2536" s="277" t="s">
        <v>2319</v>
      </c>
      <c r="H2536" s="280" t="str">
        <f>IF(OR(AND('FIN2-NATURE'!AS61="",'FIN2-NATURE'!AT61=""),AND('FIN2-NATURE'!AS62="",'FIN2-NATURE'!AT62=""),AND('FIN2-NATURE'!AT61="K",'FIN2-NATURE'!AT62="K"),OR('FIN2-NATURE'!AT61="O",'FIN2-NATURE'!AT62="O")),"",SUM('FIN2-NATURE'!AS61,'FIN2-NATURE'!AS62))</f>
        <v/>
      </c>
      <c r="I2536" s="280" t="str">
        <f>IF(AND(OR(AND('FIN2-NATURE'!AT61="O",'FIN2-NATURE'!AT62="O"),AND('FIN2-NATURE'!AT61="K",'FIN2-NATURE'!AT62="K")),SUM('FIN2-NATURE'!AS61,'FIN2-NATURE'!AS62)=0,ISNUMBER('FIN2-NATURE'!AS63)),"",IF(OR('FIN2-NATURE'!AT61="O",'FIN2-NATURE'!AT62="O"),"O",IF(AND('FIN2-NATURE'!AT61='FIN2-NATURE'!AT62,OR('FIN2-NATURE'!AT61="K",'FIN2-NATURE'!AT61="W",'FIN2-NATURE'!AT61="M")), UPPER('FIN2-NATURE'!AT61),"")))</f>
        <v/>
      </c>
      <c r="J2536" s="281" t="s">
        <v>711</v>
      </c>
      <c r="K2536" s="280" t="str">
        <f>IF(AND(ISBLANK('FIN2-NATURE'!AS63),$L$2536&lt;&gt;"M"),"",'FIN2-NATURE'!AS63)</f>
        <v/>
      </c>
      <c r="L2536" s="280" t="str">
        <f>IF(ISBLANK('FIN2-NATURE'!AT63),"",'FIN2-NATURE'!AT63)</f>
        <v/>
      </c>
      <c r="M2536" s="257" t="str">
        <f t="shared" si="40"/>
        <v>OK</v>
      </c>
      <c r="N2536" s="15"/>
    </row>
    <row r="2537" spans="1:14" ht="33.75" x14ac:dyDescent="0.25">
      <c r="A2537" s="257" t="s">
        <v>834</v>
      </c>
      <c r="B2537" s="257" t="s">
        <v>5495</v>
      </c>
      <c r="C2537" s="257" t="s">
        <v>689</v>
      </c>
      <c r="D2537" s="277" t="s">
        <v>2321</v>
      </c>
      <c r="E2537" s="278" t="s">
        <v>711</v>
      </c>
      <c r="F2537" s="279" t="s">
        <v>689</v>
      </c>
      <c r="G2537" s="277" t="s">
        <v>2322</v>
      </c>
      <c r="H2537" s="280" t="str">
        <f>IF(OR(AND('FIN2-NATURE'!AM64="",'FIN2-NATURE'!AN64=""),AND('FIN2-NATURE'!AP64="",'FIN2-NATURE'!AQ64=""),AND('FIN2-NATURE'!AN64="K",'FIN2-NATURE'!AQ64="K"),OR('FIN2-NATURE'!AN64="O",'FIN2-NATURE'!AQ64="O")),"",SUM('FIN2-NATURE'!AM64,'FIN2-NATURE'!AP64))</f>
        <v/>
      </c>
      <c r="I2537" s="280" t="str">
        <f xml:space="preserve"> IF(AND(OR(AND('FIN2-NATURE'!AN64="O",'FIN2-NATURE'!AQ64="O"),AND('FIN2-NATURE'!AN64="K",'FIN2-NATURE'!AQ64="K")),SUM('FIN2-NATURE'!AM64,'FIN2-NATURE'!AP64)=0,ISNUMBER('FIN2-NATURE'!AS64)),"",IF(OR('FIN2-NATURE'!AN64="O",'FIN2-NATURE'!AQ64="O"),"O",IF(AND('FIN2-NATURE'!AN64='FIN2-NATURE'!AQ64,OR('FIN2-NATURE'!AN64="K",'FIN2-NATURE'!AN64="W",'FIN2-NATURE'!AN64="M")),UPPER( 'FIN2-NATURE'!AN64),"")))</f>
        <v/>
      </c>
      <c r="J2537" s="281" t="s">
        <v>711</v>
      </c>
      <c r="K2537" s="280" t="str">
        <f>IF(AND(ISBLANK('FIN2-NATURE'!AS64),$L$2537&lt;&gt;"M"),"",'FIN2-NATURE'!AS64)</f>
        <v/>
      </c>
      <c r="L2537" s="280" t="str">
        <f>IF(ISBLANK('FIN2-NATURE'!AT64),"",'FIN2-NATURE'!AT64)</f>
        <v/>
      </c>
      <c r="M2537" s="257" t="str">
        <f t="shared" si="40"/>
        <v>OK</v>
      </c>
      <c r="N2537" s="15"/>
    </row>
    <row r="2538" spans="1:14" ht="33.75" x14ac:dyDescent="0.25">
      <c r="A2538" s="257" t="s">
        <v>834</v>
      </c>
      <c r="B2538" s="257" t="s">
        <v>5496</v>
      </c>
      <c r="C2538" s="257" t="s">
        <v>689</v>
      </c>
      <c r="D2538" s="277" t="s">
        <v>2324</v>
      </c>
      <c r="E2538" s="278" t="s">
        <v>711</v>
      </c>
      <c r="F2538" s="279" t="s">
        <v>689</v>
      </c>
      <c r="G2538" s="277" t="s">
        <v>2325</v>
      </c>
      <c r="H2538" s="280" t="str">
        <f>IF(OR(AND('FIN2-NATURE'!AM65="",'FIN2-NATURE'!AN65=""),AND('FIN2-NATURE'!AP65="",'FIN2-NATURE'!AQ65=""),AND('FIN2-NATURE'!AN65="K",'FIN2-NATURE'!AQ65="K"),OR('FIN2-NATURE'!AN65="O",'FIN2-NATURE'!AQ65="O")),"",SUM('FIN2-NATURE'!AM65,'FIN2-NATURE'!AP65))</f>
        <v/>
      </c>
      <c r="I2538" s="280" t="str">
        <f xml:space="preserve"> IF(AND(OR(AND('FIN2-NATURE'!AN65="O",'FIN2-NATURE'!AQ65="O"),AND('FIN2-NATURE'!AN65="K",'FIN2-NATURE'!AQ65="K")),SUM('FIN2-NATURE'!AM65,'FIN2-NATURE'!AP65)=0,ISNUMBER('FIN2-NATURE'!AS65)),"",IF(OR('FIN2-NATURE'!AN65="O",'FIN2-NATURE'!AQ65="O"),"O",IF(AND('FIN2-NATURE'!AN65='FIN2-NATURE'!AQ65,OR('FIN2-NATURE'!AN65="K",'FIN2-NATURE'!AN65="W",'FIN2-NATURE'!AN65="M")),UPPER( 'FIN2-NATURE'!AN65),"")))</f>
        <v/>
      </c>
      <c r="J2538" s="281" t="s">
        <v>711</v>
      </c>
      <c r="K2538" s="280" t="str">
        <f>IF(AND(ISBLANK('FIN2-NATURE'!AS65),$L$2538&lt;&gt;"M"),"",'FIN2-NATURE'!AS65)</f>
        <v/>
      </c>
      <c r="L2538" s="280" t="str">
        <f>IF(ISBLANK('FIN2-NATURE'!AT65),"",'FIN2-NATURE'!AT65)</f>
        <v/>
      </c>
      <c r="M2538" s="257" t="str">
        <f t="shared" si="40"/>
        <v>OK</v>
      </c>
      <c r="N2538" s="15"/>
    </row>
    <row r="2539" spans="1:14" ht="33.75" x14ac:dyDescent="0.25">
      <c r="A2539" s="257" t="s">
        <v>834</v>
      </c>
      <c r="B2539" s="257" t="s">
        <v>5497</v>
      </c>
      <c r="C2539" s="257" t="s">
        <v>689</v>
      </c>
      <c r="D2539" s="277" t="s">
        <v>2327</v>
      </c>
      <c r="E2539" s="278" t="s">
        <v>711</v>
      </c>
      <c r="F2539" s="279" t="s">
        <v>689</v>
      </c>
      <c r="G2539" s="277" t="s">
        <v>2328</v>
      </c>
      <c r="H2539" s="280" t="str">
        <f>IF(OR(AND('FIN2-NATURE'!AM66="",'FIN2-NATURE'!AN66=""),AND('FIN2-NATURE'!AP66="",'FIN2-NATURE'!AQ66=""),AND('FIN2-NATURE'!AN66="K",'FIN2-NATURE'!AQ66="K"),OR('FIN2-NATURE'!AN66="O",'FIN2-NATURE'!AQ66="O")),"",SUM('FIN2-NATURE'!AM66,'FIN2-NATURE'!AP66))</f>
        <v/>
      </c>
      <c r="I2539" s="280" t="str">
        <f xml:space="preserve"> IF(AND(OR(AND('FIN2-NATURE'!AN66="O",'FIN2-NATURE'!AQ66="O"),AND('FIN2-NATURE'!AN66="K",'FIN2-NATURE'!AQ66="K")),SUM('FIN2-NATURE'!AM66,'FIN2-NATURE'!AP66)=0,ISNUMBER('FIN2-NATURE'!AS66)),"",IF(OR('FIN2-NATURE'!AN66="O",'FIN2-NATURE'!AQ66="O"),"O",IF(AND('FIN2-NATURE'!AN66='FIN2-NATURE'!AQ66,OR('FIN2-NATURE'!AN66="K",'FIN2-NATURE'!AN66="W",'FIN2-NATURE'!AN66="M")),UPPER( 'FIN2-NATURE'!AN66),"")))</f>
        <v/>
      </c>
      <c r="J2539" s="281" t="s">
        <v>711</v>
      </c>
      <c r="K2539" s="280" t="str">
        <f>IF(AND(ISBLANK('FIN2-NATURE'!AS66),$L$2539&lt;&gt;"M"),"",'FIN2-NATURE'!AS66)</f>
        <v/>
      </c>
      <c r="L2539" s="280" t="str">
        <f>IF(ISBLANK('FIN2-NATURE'!AT66),"",'FIN2-NATURE'!AT66)</f>
        <v/>
      </c>
      <c r="M2539" s="257" t="str">
        <f t="shared" si="40"/>
        <v>OK</v>
      </c>
      <c r="N2539" s="15"/>
    </row>
    <row r="2540" spans="1:14" ht="33.75" x14ac:dyDescent="0.25">
      <c r="A2540" s="257" t="s">
        <v>834</v>
      </c>
      <c r="B2540" s="257" t="s">
        <v>5498</v>
      </c>
      <c r="C2540" s="257" t="s">
        <v>689</v>
      </c>
      <c r="D2540" s="277" t="s">
        <v>5499</v>
      </c>
      <c r="E2540" s="278" t="s">
        <v>711</v>
      </c>
      <c r="F2540" s="279" t="s">
        <v>689</v>
      </c>
      <c r="G2540" s="277" t="s">
        <v>2331</v>
      </c>
      <c r="H2540" s="280" t="str">
        <f>IF(OR(AND('FIN2-NATURE'!AS44="",'FIN2-NATURE'!AT44=""),AND('FIN2-NATURE'!AS57="",'FIN2-NATURE'!AT57=""),AND('FIN2-NATURE'!AT44="K",'FIN2-NATURE'!AT57="K"),OR('FIN2-NATURE'!AT44="O",'FIN2-NATURE'!AT57="O")),"",SUM('FIN2-NATURE'!AS44,'FIN2-NATURE'!AS57))</f>
        <v/>
      </c>
      <c r="I2540" s="280" t="str">
        <f>IF(AND(OR(AND('FIN2-NATURE'!AT44="O",'FIN2-NATURE'!AT57="O"),AND('FIN2-NATURE'!AT44="K",'FIN2-NATURE'!AT57="K")),SUM('FIN2-NATURE'!AS44,'FIN2-NATURE'!AS57)=0,ISNUMBER('FIN2-NATURE'!AS67)),"",IF(OR('FIN2-NATURE'!AT44="O",'FIN2-NATURE'!AT57="O"),"O",IF(AND('FIN2-NATURE'!AT44='FIN2-NATURE'!AT57,OR('FIN2-NATURE'!AT44="K",'FIN2-NATURE'!AT44="W",'FIN2-NATURE'!AT44="M")), UPPER('FIN2-NATURE'!AT44),"")))</f>
        <v/>
      </c>
      <c r="J2540" s="281" t="s">
        <v>711</v>
      </c>
      <c r="K2540" s="280" t="str">
        <f>IF(AND(ISBLANK('FIN2-NATURE'!AS67),$L$2540&lt;&gt;"M"),"",'FIN2-NATURE'!AS67)</f>
        <v/>
      </c>
      <c r="L2540" s="280" t="str">
        <f>IF(ISBLANK('FIN2-NATURE'!AT67),"",'FIN2-NATURE'!AT67)</f>
        <v/>
      </c>
      <c r="M2540" s="257" t="str">
        <f t="shared" si="40"/>
        <v>OK</v>
      </c>
      <c r="N2540" s="15"/>
    </row>
    <row r="2541" spans="1:14" ht="33.75" x14ac:dyDescent="0.25">
      <c r="A2541" s="257" t="s">
        <v>834</v>
      </c>
      <c r="B2541" s="257" t="s">
        <v>5500</v>
      </c>
      <c r="C2541" s="257" t="s">
        <v>689</v>
      </c>
      <c r="D2541" s="277" t="s">
        <v>5501</v>
      </c>
      <c r="E2541" s="278" t="s">
        <v>711</v>
      </c>
      <c r="F2541" s="279" t="s">
        <v>689</v>
      </c>
      <c r="G2541" s="277" t="s">
        <v>2334</v>
      </c>
      <c r="H2541" s="280" t="str">
        <f>IF(OR(AND('FIN2-NATURE'!AS45="",'FIN2-NATURE'!AT45=""),AND('FIN2-NATURE'!AS58="",'FIN2-NATURE'!AT58=""),AND('FIN2-NATURE'!AT45="K",'FIN2-NATURE'!AT58="K"),OR('FIN2-NATURE'!AT45="O",'FIN2-NATURE'!AT58="O")),"",SUM('FIN2-NATURE'!AS45,'FIN2-NATURE'!AS58))</f>
        <v/>
      </c>
      <c r="I2541" s="280" t="str">
        <f>IF(AND(OR(AND('FIN2-NATURE'!AT45="O",'FIN2-NATURE'!AT58="O"),AND('FIN2-NATURE'!AT45="K",'FIN2-NATURE'!AT58="K")),SUM('FIN2-NATURE'!AS45,'FIN2-NATURE'!AS58)=0,ISNUMBER('FIN2-NATURE'!AS68)),"",IF(OR('FIN2-NATURE'!AT45="O",'FIN2-NATURE'!AT58="O"),"O",IF(AND('FIN2-NATURE'!AT45='FIN2-NATURE'!AT58,OR('FIN2-NATURE'!AT45="K",'FIN2-NATURE'!AT45="W",'FIN2-NATURE'!AT45="M")), UPPER('FIN2-NATURE'!AT45),"")))</f>
        <v/>
      </c>
      <c r="J2541" s="281" t="s">
        <v>711</v>
      </c>
      <c r="K2541" s="280" t="str">
        <f>IF(AND(ISBLANK('FIN2-NATURE'!AS68),$L$2541&lt;&gt;"M"),"",'FIN2-NATURE'!AS68)</f>
        <v/>
      </c>
      <c r="L2541" s="280" t="str">
        <f>IF(ISBLANK('FIN2-NATURE'!AT68),"",'FIN2-NATURE'!AT68)</f>
        <v/>
      </c>
      <c r="M2541" s="257" t="str">
        <f t="shared" si="40"/>
        <v>OK</v>
      </c>
      <c r="N2541" s="15"/>
    </row>
    <row r="2542" spans="1:14" ht="33.75" x14ac:dyDescent="0.25">
      <c r="A2542" s="257" t="s">
        <v>834</v>
      </c>
      <c r="B2542" s="257" t="s">
        <v>5502</v>
      </c>
      <c r="C2542" s="257" t="s">
        <v>689</v>
      </c>
      <c r="D2542" s="277" t="s">
        <v>5503</v>
      </c>
      <c r="E2542" s="278" t="s">
        <v>711</v>
      </c>
      <c r="F2542" s="279" t="s">
        <v>689</v>
      </c>
      <c r="G2542" s="277" t="s">
        <v>2337</v>
      </c>
      <c r="H2542" s="280" t="str">
        <f>IF(OR(AND('FIN2-NATURE'!AS46="",'FIN2-NATURE'!AT46=""),AND('FIN2-NATURE'!AS59="",'FIN2-NATURE'!AT59=""),AND('FIN2-NATURE'!AT46="K",'FIN2-NATURE'!AT59="K"),OR('FIN2-NATURE'!AT46="O",'FIN2-NATURE'!AT59="O")),"",SUM('FIN2-NATURE'!AS46,'FIN2-NATURE'!AS59))</f>
        <v/>
      </c>
      <c r="I2542" s="280" t="str">
        <f>IF(AND(OR(AND('FIN2-NATURE'!AT46="O",'FIN2-NATURE'!AT59="O"),AND('FIN2-NATURE'!AT46="K",'FIN2-NATURE'!AT59="K")),SUM('FIN2-NATURE'!AS46,'FIN2-NATURE'!AS59)=0,ISNUMBER('FIN2-NATURE'!AS69)),"",IF(OR('FIN2-NATURE'!AT46="O",'FIN2-NATURE'!AT59="O"),"O",IF(AND('FIN2-NATURE'!AT46='FIN2-NATURE'!AT59,OR('FIN2-NATURE'!AT46="K",'FIN2-NATURE'!AT46="W",'FIN2-NATURE'!AT46="M")), UPPER('FIN2-NATURE'!AT46),"")))</f>
        <v/>
      </c>
      <c r="J2542" s="281" t="s">
        <v>711</v>
      </c>
      <c r="K2542" s="280" t="str">
        <f>IF(AND(ISBLANK('FIN2-NATURE'!AS69),$L$2542&lt;&gt;"M"),"",'FIN2-NATURE'!AS69)</f>
        <v/>
      </c>
      <c r="L2542" s="280" t="str">
        <f>IF(ISBLANK('FIN2-NATURE'!AT69),"",'FIN2-NATURE'!AT69)</f>
        <v/>
      </c>
      <c r="M2542" s="257" t="str">
        <f t="shared" si="40"/>
        <v>OK</v>
      </c>
      <c r="N2542" s="15"/>
    </row>
    <row r="2543" spans="1:14" ht="33.75" x14ac:dyDescent="0.25">
      <c r="A2543" s="257" t="s">
        <v>834</v>
      </c>
      <c r="B2543" s="257" t="s">
        <v>5504</v>
      </c>
      <c r="C2543" s="257" t="s">
        <v>689</v>
      </c>
      <c r="D2543" s="277" t="s">
        <v>5505</v>
      </c>
      <c r="E2543" s="278" t="s">
        <v>711</v>
      </c>
      <c r="F2543" s="279" t="s">
        <v>689</v>
      </c>
      <c r="G2543" s="277" t="s">
        <v>2340</v>
      </c>
      <c r="H2543" s="280" t="str">
        <f>IF(OR(AND('FIN2-NATURE'!AS50="",'FIN2-NATURE'!AT50=""),AND('FIN2-NATURE'!AS60="",'FIN2-NATURE'!AT60=""),AND('FIN2-NATURE'!AT50="K",'FIN2-NATURE'!AT60="K"),OR('FIN2-NATURE'!AT50="O",'FIN2-NATURE'!AT60="O")),"",SUM('FIN2-NATURE'!AS50,'FIN2-NATURE'!AS60))</f>
        <v/>
      </c>
      <c r="I2543" s="280" t="str">
        <f>IF(AND(OR(AND('FIN2-NATURE'!AT50="O",'FIN2-NATURE'!AT60="O"),AND('FIN2-NATURE'!AT50="K",'FIN2-NATURE'!AT60="K")),SUM('FIN2-NATURE'!AS50,'FIN2-NATURE'!AS60)=0,ISNUMBER('FIN2-NATURE'!AS70)),"",IF(OR('FIN2-NATURE'!AT50="O",'FIN2-NATURE'!AT60="O"),"O",IF(AND('FIN2-NATURE'!AT50='FIN2-NATURE'!AT60,OR('FIN2-NATURE'!AT50="K",'FIN2-NATURE'!AT50="W",'FIN2-NATURE'!AT50="M")), UPPER('FIN2-NATURE'!AT50),"")))</f>
        <v/>
      </c>
      <c r="J2543" s="281" t="s">
        <v>711</v>
      </c>
      <c r="K2543" s="280" t="str">
        <f>IF(AND(ISBLANK('FIN2-NATURE'!AS70),$L$2543&lt;&gt;"M"),"",'FIN2-NATURE'!AS70)</f>
        <v/>
      </c>
      <c r="L2543" s="280" t="str">
        <f>IF(ISBLANK('FIN2-NATURE'!AT70),"",'FIN2-NATURE'!AT70)</f>
        <v/>
      </c>
      <c r="M2543" s="257" t="str">
        <f t="shared" si="40"/>
        <v>OK</v>
      </c>
      <c r="N2543" s="15"/>
    </row>
    <row r="2544" spans="1:14" ht="33.75" x14ac:dyDescent="0.25">
      <c r="A2544" s="257" t="s">
        <v>834</v>
      </c>
      <c r="B2544" s="257" t="s">
        <v>5506</v>
      </c>
      <c r="C2544" s="257" t="s">
        <v>689</v>
      </c>
      <c r="D2544" s="277" t="s">
        <v>5507</v>
      </c>
      <c r="E2544" s="278" t="s">
        <v>711</v>
      </c>
      <c r="F2544" s="279" t="s">
        <v>689</v>
      </c>
      <c r="G2544" s="277" t="s">
        <v>2343</v>
      </c>
      <c r="H2544" s="280" t="str">
        <f>IF(OR(AND('FIN2-NATURE'!AS51="",'FIN2-NATURE'!AT51=""),AND('FIN2-NATURE'!AS61="",'FIN2-NATURE'!AT61=""),AND('FIN2-NATURE'!AT51="K",'FIN2-NATURE'!AT61="K"),OR('FIN2-NATURE'!AT51="O",'FIN2-NATURE'!AT61="O")),"",SUM('FIN2-NATURE'!AS51,'FIN2-NATURE'!AS61))</f>
        <v/>
      </c>
      <c r="I2544" s="280" t="str">
        <f>IF(AND(OR(AND('FIN2-NATURE'!AT51="O",'FIN2-NATURE'!AT61="O"),AND('FIN2-NATURE'!AT51="K",'FIN2-NATURE'!AT61="K")),SUM('FIN2-NATURE'!AS51,'FIN2-NATURE'!AS61)=0,ISNUMBER('FIN2-NATURE'!AS71)),"",IF(OR('FIN2-NATURE'!AT51="O",'FIN2-NATURE'!AT61="O"),"O",IF(AND('FIN2-NATURE'!AT51='FIN2-NATURE'!AT61,OR('FIN2-NATURE'!AT51="K",'FIN2-NATURE'!AT51="W",'FIN2-NATURE'!AT51="M")), UPPER('FIN2-NATURE'!AT51),"")))</f>
        <v/>
      </c>
      <c r="J2544" s="281" t="s">
        <v>711</v>
      </c>
      <c r="K2544" s="280" t="str">
        <f>IF(AND(ISBLANK('FIN2-NATURE'!AS71),$L$2544&lt;&gt;"M"),"",'FIN2-NATURE'!AS71)</f>
        <v/>
      </c>
      <c r="L2544" s="280" t="str">
        <f>IF(ISBLANK('FIN2-NATURE'!AT71),"",'FIN2-NATURE'!AT71)</f>
        <v/>
      </c>
      <c r="M2544" s="257" t="str">
        <f t="shared" si="40"/>
        <v>OK</v>
      </c>
      <c r="N2544" s="15"/>
    </row>
    <row r="2545" spans="1:14" ht="33.75" x14ac:dyDescent="0.25">
      <c r="A2545" s="257" t="s">
        <v>834</v>
      </c>
      <c r="B2545" s="257" t="s">
        <v>5508</v>
      </c>
      <c r="C2545" s="257" t="s">
        <v>689</v>
      </c>
      <c r="D2545" s="277" t="s">
        <v>5509</v>
      </c>
      <c r="E2545" s="278" t="s">
        <v>711</v>
      </c>
      <c r="F2545" s="279" t="s">
        <v>689</v>
      </c>
      <c r="G2545" s="277" t="s">
        <v>2346</v>
      </c>
      <c r="H2545" s="280" t="str">
        <f>IF(OR(AND('FIN2-NATURE'!AS52="",'FIN2-NATURE'!AT52=""),AND('FIN2-NATURE'!AS62="",'FIN2-NATURE'!AT62=""),AND('FIN2-NATURE'!AT52="K",'FIN2-NATURE'!AT62="K"),OR('FIN2-NATURE'!AT52="O",'FIN2-NATURE'!AT62="O")),"",SUM('FIN2-NATURE'!AS52,'FIN2-NATURE'!AS62))</f>
        <v/>
      </c>
      <c r="I2545" s="280" t="str">
        <f>IF(AND(OR(AND('FIN2-NATURE'!AT52="O",'FIN2-NATURE'!AT62="O"),AND('FIN2-NATURE'!AT52="K",'FIN2-NATURE'!AT62="K")),SUM('FIN2-NATURE'!AS52,'FIN2-NATURE'!AS62)=0,ISNUMBER('FIN2-NATURE'!AS72)),"",IF(OR('FIN2-NATURE'!AT52="O",'FIN2-NATURE'!AT62="O"),"O",IF(AND('FIN2-NATURE'!AT52='FIN2-NATURE'!AT62,OR('FIN2-NATURE'!AT52="K",'FIN2-NATURE'!AT52="W",'FIN2-NATURE'!AT52="M")), UPPER('FIN2-NATURE'!AT52),"")))</f>
        <v/>
      </c>
      <c r="J2545" s="281" t="s">
        <v>711</v>
      </c>
      <c r="K2545" s="280" t="str">
        <f>IF(AND(ISBLANK('FIN2-NATURE'!AS72),$L$2545&lt;&gt;"M"),"",'FIN2-NATURE'!AS72)</f>
        <v/>
      </c>
      <c r="L2545" s="280" t="str">
        <f>IF(ISBLANK('FIN2-NATURE'!AT72),"",'FIN2-NATURE'!AT72)</f>
        <v/>
      </c>
      <c r="M2545" s="257" t="str">
        <f t="shared" ref="M2545:M2608" si="41">IF(AND(ISNUMBER(H2545),ISNUMBER(K2545)),IF(OR(ROUND(H2545,0)&lt;&gt;ROUND(K2545,0),I2545&lt;&gt;L2545),"Check","OK"),IF(OR(AND(H2545&lt;&gt;K2545,I2545&lt;&gt;"M",L2545&lt;&gt;"M"),I2545&lt;&gt;L2545),"Check","OK"))</f>
        <v>OK</v>
      </c>
      <c r="N2545" s="15"/>
    </row>
    <row r="2546" spans="1:14" ht="33.75" x14ac:dyDescent="0.25">
      <c r="A2546" s="257" t="s">
        <v>834</v>
      </c>
      <c r="B2546" s="257" t="s">
        <v>5510</v>
      </c>
      <c r="C2546" s="257" t="s">
        <v>689</v>
      </c>
      <c r="D2546" s="277" t="s">
        <v>5511</v>
      </c>
      <c r="E2546" s="278" t="s">
        <v>711</v>
      </c>
      <c r="F2546" s="279" t="s">
        <v>689</v>
      </c>
      <c r="G2546" s="277" t="s">
        <v>2349</v>
      </c>
      <c r="H2546" s="280" t="str">
        <f>IF(OR(AND('FIN2-NATURE'!AS53="",'FIN2-NATURE'!AT53=""),AND('FIN2-NATURE'!AS63="",'FIN2-NATURE'!AT63=""),AND('FIN2-NATURE'!AT53="K",'FIN2-NATURE'!AT63="K"),OR('FIN2-NATURE'!AT53="O",'FIN2-NATURE'!AT63="O")),"",SUM('FIN2-NATURE'!AS53,'FIN2-NATURE'!AS63))</f>
        <v/>
      </c>
      <c r="I2546" s="280" t="str">
        <f>IF(AND(OR(AND('FIN2-NATURE'!AT53="O",'FIN2-NATURE'!AT63="O"),AND('FIN2-NATURE'!AT53="K",'FIN2-NATURE'!AT63="K")),SUM('FIN2-NATURE'!AS53,'FIN2-NATURE'!AS63)=0,ISNUMBER('FIN2-NATURE'!AS73)),"",IF(OR('FIN2-NATURE'!AT53="O",'FIN2-NATURE'!AT63="O"),"O",IF(AND('FIN2-NATURE'!AT53='FIN2-NATURE'!AT63,OR('FIN2-NATURE'!AT53="K",'FIN2-NATURE'!AT53="W",'FIN2-NATURE'!AT53="M")), UPPER('FIN2-NATURE'!AT53),"")))</f>
        <v/>
      </c>
      <c r="J2546" s="281" t="s">
        <v>711</v>
      </c>
      <c r="K2546" s="280" t="str">
        <f>IF(AND(ISBLANK('FIN2-NATURE'!AS73),$L$2546&lt;&gt;"M"),"",'FIN2-NATURE'!AS73)</f>
        <v/>
      </c>
      <c r="L2546" s="280" t="str">
        <f>IF(ISBLANK('FIN2-NATURE'!AT73),"",'FIN2-NATURE'!AT73)</f>
        <v/>
      </c>
      <c r="M2546" s="257" t="str">
        <f t="shared" si="41"/>
        <v>OK</v>
      </c>
      <c r="N2546" s="15"/>
    </row>
    <row r="2547" spans="1:14" ht="33.75" x14ac:dyDescent="0.25">
      <c r="A2547" s="257" t="s">
        <v>834</v>
      </c>
      <c r="B2547" s="257" t="s">
        <v>5512</v>
      </c>
      <c r="C2547" s="257" t="s">
        <v>689</v>
      </c>
      <c r="D2547" s="277" t="s">
        <v>5513</v>
      </c>
      <c r="E2547" s="278" t="s">
        <v>711</v>
      </c>
      <c r="F2547" s="279" t="s">
        <v>689</v>
      </c>
      <c r="G2547" s="277" t="s">
        <v>2352</v>
      </c>
      <c r="H2547" s="280" t="str">
        <f>IF(OR(AND('FIN2-NATURE'!AS54="",'FIN2-NATURE'!AT54=""),AND('FIN2-NATURE'!AS64="",'FIN2-NATURE'!AT64=""),AND('FIN2-NATURE'!AT54="K",'FIN2-NATURE'!AT64="K"),OR('FIN2-NATURE'!AT54="O",'FIN2-NATURE'!AT64="O")),"",SUM('FIN2-NATURE'!AS54,'FIN2-NATURE'!AS64))</f>
        <v/>
      </c>
      <c r="I2547" s="280" t="str">
        <f>IF(AND(OR(AND('FIN2-NATURE'!AT54="O",'FIN2-NATURE'!AT64="O"),AND('FIN2-NATURE'!AT54="K",'FIN2-NATURE'!AT64="K")),SUM('FIN2-NATURE'!AS54,'FIN2-NATURE'!AS64)=0,ISNUMBER('FIN2-NATURE'!AS74)),"",IF(OR('FIN2-NATURE'!AT54="O",'FIN2-NATURE'!AT64="O"),"O",IF(AND('FIN2-NATURE'!AT54='FIN2-NATURE'!AT64,OR('FIN2-NATURE'!AT54="K",'FIN2-NATURE'!AT54="W",'FIN2-NATURE'!AT54="M")), UPPER('FIN2-NATURE'!AT54),"")))</f>
        <v/>
      </c>
      <c r="J2547" s="281" t="s">
        <v>711</v>
      </c>
      <c r="K2547" s="280" t="str">
        <f>IF(AND(ISBLANK('FIN2-NATURE'!AS74),$L$2547&lt;&gt;"M"),"",'FIN2-NATURE'!AS74)</f>
        <v/>
      </c>
      <c r="L2547" s="280" t="str">
        <f>IF(ISBLANK('FIN2-NATURE'!AT74),"",'FIN2-NATURE'!AT74)</f>
        <v/>
      </c>
      <c r="M2547" s="257" t="str">
        <f t="shared" si="41"/>
        <v>OK</v>
      </c>
      <c r="N2547" s="15"/>
    </row>
    <row r="2548" spans="1:14" ht="33.75" x14ac:dyDescent="0.25">
      <c r="A2548" s="257" t="s">
        <v>834</v>
      </c>
      <c r="B2548" s="257" t="s">
        <v>5514</v>
      </c>
      <c r="C2548" s="257" t="s">
        <v>689</v>
      </c>
      <c r="D2548" s="277" t="s">
        <v>5515</v>
      </c>
      <c r="E2548" s="278" t="s">
        <v>711</v>
      </c>
      <c r="F2548" s="279" t="s">
        <v>689</v>
      </c>
      <c r="G2548" s="277" t="s">
        <v>2355</v>
      </c>
      <c r="H2548" s="280" t="str">
        <f>IF(OR(AND('FIN2-NATURE'!AS55="",'FIN2-NATURE'!AT55=""),AND('FIN2-NATURE'!AS65="",'FIN2-NATURE'!AT65=""),AND('FIN2-NATURE'!AT55="K",'FIN2-NATURE'!AT65="K"),OR('FIN2-NATURE'!AT55="O",'FIN2-NATURE'!AT65="O")),"",SUM('FIN2-NATURE'!AS55,'FIN2-NATURE'!AS65))</f>
        <v/>
      </c>
      <c r="I2548" s="280" t="str">
        <f>IF(AND(OR(AND('FIN2-NATURE'!AT55="O",'FIN2-NATURE'!AT65="O"),AND('FIN2-NATURE'!AT55="K",'FIN2-NATURE'!AT65="K")),SUM('FIN2-NATURE'!AS55,'FIN2-NATURE'!AS65)=0,ISNUMBER('FIN2-NATURE'!AS75)),"",IF(OR('FIN2-NATURE'!AT55="O",'FIN2-NATURE'!AT65="O"),"O",IF(AND('FIN2-NATURE'!AT55='FIN2-NATURE'!AT65,OR('FIN2-NATURE'!AT55="K",'FIN2-NATURE'!AT55="W",'FIN2-NATURE'!AT55="M")), UPPER('FIN2-NATURE'!AT55),"")))</f>
        <v/>
      </c>
      <c r="J2548" s="281" t="s">
        <v>711</v>
      </c>
      <c r="K2548" s="280" t="str">
        <f>IF(AND(ISBLANK('FIN2-NATURE'!AS75),$L$2548&lt;&gt;"M"),"",'FIN2-NATURE'!AS75)</f>
        <v/>
      </c>
      <c r="L2548" s="280" t="str">
        <f>IF(ISBLANK('FIN2-NATURE'!AT75),"",'FIN2-NATURE'!AT75)</f>
        <v/>
      </c>
      <c r="M2548" s="257" t="str">
        <f t="shared" si="41"/>
        <v>OK</v>
      </c>
      <c r="N2548" s="15"/>
    </row>
    <row r="2549" spans="1:14" ht="33.75" x14ac:dyDescent="0.25">
      <c r="A2549" s="257" t="s">
        <v>834</v>
      </c>
      <c r="B2549" s="257" t="s">
        <v>5516</v>
      </c>
      <c r="C2549" s="257" t="s">
        <v>689</v>
      </c>
      <c r="D2549" s="277" t="s">
        <v>5517</v>
      </c>
      <c r="E2549" s="278" t="s">
        <v>711</v>
      </c>
      <c r="F2549" s="279" t="s">
        <v>689</v>
      </c>
      <c r="G2549" s="277" t="s">
        <v>2358</v>
      </c>
      <c r="H2549" s="280" t="str">
        <f>IF(OR(AND('FIN2-NATURE'!AS56="",'FIN2-NATURE'!AT56=""),AND('FIN2-NATURE'!AS66="",'FIN2-NATURE'!AT66=""),AND('FIN2-NATURE'!AT56="K",'FIN2-NATURE'!AT66="K"),OR('FIN2-NATURE'!AT56="O",'FIN2-NATURE'!AT66="O")),"",SUM('FIN2-NATURE'!AS56,'FIN2-NATURE'!AS66))</f>
        <v/>
      </c>
      <c r="I2549" s="280" t="str">
        <f>IF(AND(OR(AND('FIN2-NATURE'!AT56="O",'FIN2-NATURE'!AT66="O"),AND('FIN2-NATURE'!AT56="K",'FIN2-NATURE'!AT66="K")),SUM('FIN2-NATURE'!AS56,'FIN2-NATURE'!AS66)=0,ISNUMBER('FIN2-NATURE'!AS76)),"",IF(OR('FIN2-NATURE'!AT56="O",'FIN2-NATURE'!AT66="O"),"O",IF(AND('FIN2-NATURE'!AT56='FIN2-NATURE'!AT66,OR('FIN2-NATURE'!AT56="K",'FIN2-NATURE'!AT56="W",'FIN2-NATURE'!AT56="M")), UPPER('FIN2-NATURE'!AT56),"")))</f>
        <v/>
      </c>
      <c r="J2549" s="281" t="s">
        <v>711</v>
      </c>
      <c r="K2549" s="280" t="str">
        <f>IF(AND(ISBLANK('FIN2-NATURE'!AS76),$L$2549&lt;&gt;"M"),"",'FIN2-NATURE'!AS76)</f>
        <v/>
      </c>
      <c r="L2549" s="280" t="str">
        <f>IF(ISBLANK('FIN2-NATURE'!AT76),"",'FIN2-NATURE'!AT76)</f>
        <v/>
      </c>
      <c r="M2549" s="257" t="str">
        <f t="shared" si="41"/>
        <v>OK</v>
      </c>
      <c r="N2549" s="15"/>
    </row>
    <row r="2550" spans="1:14" ht="33.75" x14ac:dyDescent="0.25">
      <c r="A2550" s="257" t="s">
        <v>834</v>
      </c>
      <c r="B2550" s="257" t="s">
        <v>5518</v>
      </c>
      <c r="C2550" s="257" t="s">
        <v>689</v>
      </c>
      <c r="D2550" s="277" t="s">
        <v>5519</v>
      </c>
      <c r="E2550" s="278" t="s">
        <v>711</v>
      </c>
      <c r="F2550" s="279" t="s">
        <v>689</v>
      </c>
      <c r="G2550" s="277" t="s">
        <v>2361</v>
      </c>
      <c r="H2550" s="280" t="str">
        <f>IF(OR(AND('FIN2-NATURE'!AS31="",'FIN2-NATURE'!AT31=""),AND('FIN2-NATURE'!AS67="",'FIN2-NATURE'!AT67=""),AND('FIN2-NATURE'!AT31="K",'FIN2-NATURE'!AT67="K"),OR('FIN2-NATURE'!AT31="O",'FIN2-NATURE'!AT67="O")),"",SUM('FIN2-NATURE'!AS31,'FIN2-NATURE'!AS67))</f>
        <v/>
      </c>
      <c r="I2550" s="280" t="str">
        <f>IF(AND(OR(AND('FIN2-NATURE'!AT31="O",'FIN2-NATURE'!AT67="O"),AND('FIN2-NATURE'!AT31="K",'FIN2-NATURE'!AT67="K")),SUM('FIN2-NATURE'!AS31,'FIN2-NATURE'!AS67)=0,ISNUMBER('FIN2-NATURE'!AS77)),"",IF(OR('FIN2-NATURE'!AT31="O",'FIN2-NATURE'!AT67="O"),"O",IF(AND('FIN2-NATURE'!AT31='FIN2-NATURE'!AT67,OR('FIN2-NATURE'!AT31="K",'FIN2-NATURE'!AT31="W",'FIN2-NATURE'!AT31="M")), UPPER('FIN2-NATURE'!AT31),"")))</f>
        <v/>
      </c>
      <c r="J2550" s="281" t="s">
        <v>711</v>
      </c>
      <c r="K2550" s="280" t="str">
        <f>IF(AND(ISBLANK('FIN2-NATURE'!AS77),$L$2550&lt;&gt;"M"),"",'FIN2-NATURE'!AS77)</f>
        <v/>
      </c>
      <c r="L2550" s="280" t="str">
        <f>IF(ISBLANK('FIN2-NATURE'!AT77),"",'FIN2-NATURE'!AT77)</f>
        <v/>
      </c>
      <c r="M2550" s="257" t="str">
        <f t="shared" si="41"/>
        <v>OK</v>
      </c>
      <c r="N2550" s="15"/>
    </row>
    <row r="2551" spans="1:14" ht="33.75" x14ac:dyDescent="0.25">
      <c r="A2551" s="257" t="s">
        <v>834</v>
      </c>
      <c r="B2551" s="257" t="s">
        <v>5520</v>
      </c>
      <c r="C2551" s="257" t="s">
        <v>689</v>
      </c>
      <c r="D2551" s="277" t="s">
        <v>5521</v>
      </c>
      <c r="E2551" s="278" t="s">
        <v>711</v>
      </c>
      <c r="F2551" s="279" t="s">
        <v>689</v>
      </c>
      <c r="G2551" s="277" t="s">
        <v>2364</v>
      </c>
      <c r="H2551" s="280" t="str">
        <f>IF(OR(AND('FIN2-NATURE'!AS32="",'FIN2-NATURE'!AT32=""),AND('FIN2-NATURE'!AS68="",'FIN2-NATURE'!AT68=""),AND('FIN2-NATURE'!AT32="K",'FIN2-NATURE'!AT68="K"),OR('FIN2-NATURE'!AT32="O",'FIN2-NATURE'!AT68="O")),"",SUM('FIN2-NATURE'!AS32,'FIN2-NATURE'!AS68))</f>
        <v/>
      </c>
      <c r="I2551" s="280" t="str">
        <f>IF(AND(OR(AND('FIN2-NATURE'!AT32="O",'FIN2-NATURE'!AT68="O"),AND('FIN2-NATURE'!AT32="K",'FIN2-NATURE'!AT68="K")),SUM('FIN2-NATURE'!AS32,'FIN2-NATURE'!AS68)=0,ISNUMBER('FIN2-NATURE'!AS78)),"",IF(OR('FIN2-NATURE'!AT32="O",'FIN2-NATURE'!AT68="O"),"O",IF(AND('FIN2-NATURE'!AT32='FIN2-NATURE'!AT68,OR('FIN2-NATURE'!AT32="K",'FIN2-NATURE'!AT32="W",'FIN2-NATURE'!AT32="M")), UPPER('FIN2-NATURE'!AT32),"")))</f>
        <v/>
      </c>
      <c r="J2551" s="281" t="s">
        <v>711</v>
      </c>
      <c r="K2551" s="280" t="str">
        <f>IF(AND(ISBLANK('FIN2-NATURE'!AS78),$L$2551&lt;&gt;"M"),"",'FIN2-NATURE'!AS78)</f>
        <v/>
      </c>
      <c r="L2551" s="280" t="str">
        <f>IF(ISBLANK('FIN2-NATURE'!AT78),"",'FIN2-NATURE'!AT78)</f>
        <v/>
      </c>
      <c r="M2551" s="257" t="str">
        <f t="shared" si="41"/>
        <v>OK</v>
      </c>
      <c r="N2551" s="15"/>
    </row>
    <row r="2552" spans="1:14" ht="33.75" x14ac:dyDescent="0.25">
      <c r="A2552" s="257" t="s">
        <v>834</v>
      </c>
      <c r="B2552" s="257" t="s">
        <v>5522</v>
      </c>
      <c r="C2552" s="257" t="s">
        <v>689</v>
      </c>
      <c r="D2552" s="277" t="s">
        <v>5523</v>
      </c>
      <c r="E2552" s="278" t="s">
        <v>711</v>
      </c>
      <c r="F2552" s="279" t="s">
        <v>689</v>
      </c>
      <c r="G2552" s="277" t="s">
        <v>2367</v>
      </c>
      <c r="H2552" s="280" t="str">
        <f>IF(OR(AND('FIN2-NATURE'!AS33="",'FIN2-NATURE'!AT33=""),AND('FIN2-NATURE'!AS69="",'FIN2-NATURE'!AT69=""),AND('FIN2-NATURE'!AT33="K",'FIN2-NATURE'!AT69="K"),OR('FIN2-NATURE'!AT33="O",'FIN2-NATURE'!AT69="O")),"",SUM('FIN2-NATURE'!AS33,'FIN2-NATURE'!AS69))</f>
        <v/>
      </c>
      <c r="I2552" s="280" t="str">
        <f>IF(AND(OR(AND('FIN2-NATURE'!AT33="O",'FIN2-NATURE'!AT69="O"),AND('FIN2-NATURE'!AT33="K",'FIN2-NATURE'!AT69="K")),SUM('FIN2-NATURE'!AS33,'FIN2-NATURE'!AS69)=0,ISNUMBER('FIN2-NATURE'!AS79)),"",IF(OR('FIN2-NATURE'!AT33="O",'FIN2-NATURE'!AT69="O"),"O",IF(AND('FIN2-NATURE'!AT33='FIN2-NATURE'!AT69,OR('FIN2-NATURE'!AT33="K",'FIN2-NATURE'!AT33="W",'FIN2-NATURE'!AT33="M")), UPPER('FIN2-NATURE'!AT33),"")))</f>
        <v/>
      </c>
      <c r="J2552" s="281" t="s">
        <v>711</v>
      </c>
      <c r="K2552" s="280" t="str">
        <f>IF(AND(ISBLANK('FIN2-NATURE'!AS79),$L$2552&lt;&gt;"M"),"",'FIN2-NATURE'!AS79)</f>
        <v/>
      </c>
      <c r="L2552" s="280" t="str">
        <f>IF(ISBLANK('FIN2-NATURE'!AT79),"",'FIN2-NATURE'!AT79)</f>
        <v/>
      </c>
      <c r="M2552" s="257" t="str">
        <f t="shared" si="41"/>
        <v>OK</v>
      </c>
      <c r="N2552" s="15"/>
    </row>
    <row r="2553" spans="1:14" ht="33.75" x14ac:dyDescent="0.25">
      <c r="A2553" s="257" t="s">
        <v>834</v>
      </c>
      <c r="B2553" s="257" t="s">
        <v>5524</v>
      </c>
      <c r="C2553" s="257" t="s">
        <v>689</v>
      </c>
      <c r="D2553" s="277" t="s">
        <v>5525</v>
      </c>
      <c r="E2553" s="278" t="s">
        <v>711</v>
      </c>
      <c r="F2553" s="279" t="s">
        <v>689</v>
      </c>
      <c r="G2553" s="277" t="s">
        <v>5526</v>
      </c>
      <c r="H2553" s="280" t="str">
        <f>IF(OR(AND('FIN2-NATURE'!AS37="",'FIN2-NATURE'!AT37=""),AND('FIN2-NATURE'!AS70="",'FIN2-NATURE'!AT70=""),AND('FIN2-NATURE'!AT37="K",'FIN2-NATURE'!AT70="K"),OR('FIN2-NATURE'!AT37="O",'FIN2-NATURE'!AT70="O")),"",SUM('FIN2-NATURE'!AS37,'FIN2-NATURE'!AS70))</f>
        <v/>
      </c>
      <c r="I2553" s="280" t="str">
        <f>IF(AND(OR(AND('FIN2-NATURE'!AT37="O",'FIN2-NATURE'!AT70="O"),AND('FIN2-NATURE'!AT37="K",'FIN2-NATURE'!AT70="K")),SUM('FIN2-NATURE'!AS37,'FIN2-NATURE'!AS70)=0,ISNUMBER('FIN2-NATURE'!AS80)),"",IF(OR('FIN2-NATURE'!AT37="O",'FIN2-NATURE'!AT70="O"),"O",IF(AND('FIN2-NATURE'!AT37='FIN2-NATURE'!AT70,OR('FIN2-NATURE'!AT37="K",'FIN2-NATURE'!AT37="W",'FIN2-NATURE'!AT37="M")), UPPER('FIN2-NATURE'!AT37),"")))</f>
        <v/>
      </c>
      <c r="J2553" s="281" t="s">
        <v>711</v>
      </c>
      <c r="K2553" s="280" t="str">
        <f>IF(AND(ISBLANK('FIN2-NATURE'!AS80),$L$2553&lt;&gt;"M"),"",'FIN2-NATURE'!AS80)</f>
        <v/>
      </c>
      <c r="L2553" s="280" t="str">
        <f>IF(ISBLANK('FIN2-NATURE'!AT80),"",'FIN2-NATURE'!AT80)</f>
        <v/>
      </c>
      <c r="M2553" s="257" t="str">
        <f t="shared" si="41"/>
        <v>OK</v>
      </c>
      <c r="N2553" s="15"/>
    </row>
    <row r="2554" spans="1:14" ht="33.75" x14ac:dyDescent="0.25">
      <c r="A2554" s="257" t="s">
        <v>834</v>
      </c>
      <c r="B2554" s="257" t="s">
        <v>5527</v>
      </c>
      <c r="C2554" s="257" t="s">
        <v>689</v>
      </c>
      <c r="D2554" s="277" t="s">
        <v>5528</v>
      </c>
      <c r="E2554" s="278" t="s">
        <v>711</v>
      </c>
      <c r="F2554" s="279" t="s">
        <v>689</v>
      </c>
      <c r="G2554" s="277" t="s">
        <v>2370</v>
      </c>
      <c r="H2554" s="280" t="str">
        <f>IF(OR(AND('FIN2-NATURE'!AS38="",'FIN2-NATURE'!AT38=""),AND('FIN2-NATURE'!AS71="",'FIN2-NATURE'!AT71=""),AND('FIN2-NATURE'!AT38="K",'FIN2-NATURE'!AT71="K"),OR('FIN2-NATURE'!AT38="O",'FIN2-NATURE'!AT71="O")),"",SUM('FIN2-NATURE'!AS38,'FIN2-NATURE'!AS71))</f>
        <v/>
      </c>
      <c r="I2554" s="280" t="str">
        <f>IF(AND(OR(AND('FIN2-NATURE'!AT38="O",'FIN2-NATURE'!AT71="O"),AND('FIN2-NATURE'!AT38="K",'FIN2-NATURE'!AT71="K")),SUM('FIN2-NATURE'!AS38,'FIN2-NATURE'!AS71)=0,ISNUMBER('FIN2-NATURE'!AS81)),"",IF(OR('FIN2-NATURE'!AT38="O",'FIN2-NATURE'!AT71="O"),"O",IF(AND('FIN2-NATURE'!AT38='FIN2-NATURE'!AT71,OR('FIN2-NATURE'!AT38="K",'FIN2-NATURE'!AT38="W",'FIN2-NATURE'!AT38="M")), UPPER('FIN2-NATURE'!AT38),"")))</f>
        <v/>
      </c>
      <c r="J2554" s="281" t="s">
        <v>711</v>
      </c>
      <c r="K2554" s="280" t="str">
        <f>IF(AND(ISBLANK('FIN2-NATURE'!AS81),$L$2554&lt;&gt;"M"),"",'FIN2-NATURE'!AS81)</f>
        <v/>
      </c>
      <c r="L2554" s="280" t="str">
        <f>IF(ISBLANK('FIN2-NATURE'!AT81),"",'FIN2-NATURE'!AT81)</f>
        <v/>
      </c>
      <c r="M2554" s="257" t="str">
        <f t="shared" si="41"/>
        <v>OK</v>
      </c>
      <c r="N2554" s="15"/>
    </row>
    <row r="2555" spans="1:14" ht="33.75" x14ac:dyDescent="0.25">
      <c r="A2555" s="257" t="s">
        <v>834</v>
      </c>
      <c r="B2555" s="257" t="s">
        <v>5529</v>
      </c>
      <c r="C2555" s="257" t="s">
        <v>689</v>
      </c>
      <c r="D2555" s="277" t="s">
        <v>5530</v>
      </c>
      <c r="E2555" s="278" t="s">
        <v>711</v>
      </c>
      <c r="F2555" s="279" t="s">
        <v>689</v>
      </c>
      <c r="G2555" s="277" t="s">
        <v>2372</v>
      </c>
      <c r="H2555" s="280" t="str">
        <f>IF(OR(AND('FIN2-NATURE'!AS39="",'FIN2-NATURE'!AT39=""),AND('FIN2-NATURE'!AS72="",'FIN2-NATURE'!AT72=""),AND('FIN2-NATURE'!AT39="K",'FIN2-NATURE'!AT72="K"),OR('FIN2-NATURE'!AT39="O",'FIN2-NATURE'!AT72="O")),"",SUM('FIN2-NATURE'!AS39,'FIN2-NATURE'!AS72))</f>
        <v/>
      </c>
      <c r="I2555" s="280" t="str">
        <f>IF(AND(OR(AND('FIN2-NATURE'!AT39="O",'FIN2-NATURE'!AT72="O"),AND('FIN2-NATURE'!AT39="K",'FIN2-NATURE'!AT72="K")),SUM('FIN2-NATURE'!AS39,'FIN2-NATURE'!AS72)=0,ISNUMBER('FIN2-NATURE'!AS82)),"",IF(OR('FIN2-NATURE'!AT39="O",'FIN2-NATURE'!AT72="O"),"O",IF(AND('FIN2-NATURE'!AT39='FIN2-NATURE'!AT72,OR('FIN2-NATURE'!AT39="K",'FIN2-NATURE'!AT39="W",'FIN2-NATURE'!AT39="M")), UPPER('FIN2-NATURE'!AT39),"")))</f>
        <v/>
      </c>
      <c r="J2555" s="281" t="s">
        <v>711</v>
      </c>
      <c r="K2555" s="280" t="str">
        <f>IF(AND(ISBLANK('FIN2-NATURE'!AS82),$L$2555&lt;&gt;"M"),"",'FIN2-NATURE'!AS82)</f>
        <v/>
      </c>
      <c r="L2555" s="280" t="str">
        <f>IF(ISBLANK('FIN2-NATURE'!AT82),"",'FIN2-NATURE'!AT82)</f>
        <v/>
      </c>
      <c r="M2555" s="257" t="str">
        <f t="shared" si="41"/>
        <v>OK</v>
      </c>
      <c r="N2555" s="15"/>
    </row>
    <row r="2556" spans="1:14" ht="33.75" x14ac:dyDescent="0.25">
      <c r="A2556" s="257" t="s">
        <v>834</v>
      </c>
      <c r="B2556" s="257" t="s">
        <v>5531</v>
      </c>
      <c r="C2556" s="257" t="s">
        <v>689</v>
      </c>
      <c r="D2556" s="277" t="s">
        <v>5532</v>
      </c>
      <c r="E2556" s="278" t="s">
        <v>711</v>
      </c>
      <c r="F2556" s="279" t="s">
        <v>689</v>
      </c>
      <c r="G2556" s="277" t="s">
        <v>2374</v>
      </c>
      <c r="H2556" s="280" t="str">
        <f>IF(OR(AND('FIN2-NATURE'!AS40="",'FIN2-NATURE'!AT40=""),AND('FIN2-NATURE'!AS73="",'FIN2-NATURE'!AT73=""),AND('FIN2-NATURE'!AT40="K",'FIN2-NATURE'!AT73="K"),OR('FIN2-NATURE'!AT40="O",'FIN2-NATURE'!AT73="O")),"",SUM('FIN2-NATURE'!AS40,'FIN2-NATURE'!AS73))</f>
        <v/>
      </c>
      <c r="I2556" s="280" t="str">
        <f>IF(AND(OR(AND('FIN2-NATURE'!AT40="O",'FIN2-NATURE'!AT73="O"),AND('FIN2-NATURE'!AT40="K",'FIN2-NATURE'!AT73="K")),SUM('FIN2-NATURE'!AS40,'FIN2-NATURE'!AS73)=0,ISNUMBER('FIN2-NATURE'!AS83)),"",IF(OR('FIN2-NATURE'!AT40="O",'FIN2-NATURE'!AT73="O"),"O",IF(AND('FIN2-NATURE'!AT40='FIN2-NATURE'!AT73,OR('FIN2-NATURE'!AT40="K",'FIN2-NATURE'!AT40="W",'FIN2-NATURE'!AT40="M")), UPPER('FIN2-NATURE'!AT40),"")))</f>
        <v/>
      </c>
      <c r="J2556" s="281" t="s">
        <v>711</v>
      </c>
      <c r="K2556" s="280" t="str">
        <f>IF(AND(ISBLANK('FIN2-NATURE'!AS83),$L$2556&lt;&gt;"M"),"",'FIN2-NATURE'!AS83)</f>
        <v/>
      </c>
      <c r="L2556" s="280" t="str">
        <f>IF(ISBLANK('FIN2-NATURE'!AT83),"",'FIN2-NATURE'!AT83)</f>
        <v/>
      </c>
      <c r="M2556" s="257" t="str">
        <f t="shared" si="41"/>
        <v>OK</v>
      </c>
      <c r="N2556" s="15"/>
    </row>
    <row r="2557" spans="1:14" ht="33.75" x14ac:dyDescent="0.25">
      <c r="A2557" s="257" t="s">
        <v>834</v>
      </c>
      <c r="B2557" s="257" t="s">
        <v>5533</v>
      </c>
      <c r="C2557" s="257" t="s">
        <v>689</v>
      </c>
      <c r="D2557" s="277" t="s">
        <v>5534</v>
      </c>
      <c r="E2557" s="278" t="s">
        <v>711</v>
      </c>
      <c r="F2557" s="279" t="s">
        <v>689</v>
      </c>
      <c r="G2557" s="277" t="s">
        <v>2376</v>
      </c>
      <c r="H2557" s="280" t="str">
        <f>IF(OR(AND('FIN2-NATURE'!AS41="",'FIN2-NATURE'!AT41=""),AND('FIN2-NATURE'!AS74="",'FIN2-NATURE'!AT74=""),AND('FIN2-NATURE'!AT41="K",'FIN2-NATURE'!AT74="K"),OR('FIN2-NATURE'!AT41="O",'FIN2-NATURE'!AT74="O")),"",SUM('FIN2-NATURE'!AS41,'FIN2-NATURE'!AS74))</f>
        <v/>
      </c>
      <c r="I2557" s="280" t="str">
        <f>IF(AND(OR(AND('FIN2-NATURE'!AT41="O",'FIN2-NATURE'!AT74="O"),AND('FIN2-NATURE'!AT41="K",'FIN2-NATURE'!AT74="K")),SUM('FIN2-NATURE'!AS41,'FIN2-NATURE'!AS74)=0,ISNUMBER('FIN2-NATURE'!AS84)),"",IF(OR('FIN2-NATURE'!AT41="O",'FIN2-NATURE'!AT74="O"),"O",IF(AND('FIN2-NATURE'!AT41='FIN2-NATURE'!AT74,OR('FIN2-NATURE'!AT41="K",'FIN2-NATURE'!AT41="W",'FIN2-NATURE'!AT41="M")), UPPER('FIN2-NATURE'!AT41),"")))</f>
        <v/>
      </c>
      <c r="J2557" s="281" t="s">
        <v>711</v>
      </c>
      <c r="K2557" s="280" t="str">
        <f>IF(AND(ISBLANK('FIN2-NATURE'!AS84),$L$2557&lt;&gt;"M"),"",'FIN2-NATURE'!AS84)</f>
        <v/>
      </c>
      <c r="L2557" s="280" t="str">
        <f>IF(ISBLANK('FIN2-NATURE'!AT84),"",'FIN2-NATURE'!AT84)</f>
        <v/>
      </c>
      <c r="M2557" s="257" t="str">
        <f t="shared" si="41"/>
        <v>OK</v>
      </c>
      <c r="N2557" s="15"/>
    </row>
    <row r="2558" spans="1:14" ht="33.75" x14ac:dyDescent="0.25">
      <c r="A2558" s="257" t="s">
        <v>834</v>
      </c>
      <c r="B2558" s="257" t="s">
        <v>5535</v>
      </c>
      <c r="C2558" s="257" t="s">
        <v>689</v>
      </c>
      <c r="D2558" s="277" t="s">
        <v>5536</v>
      </c>
      <c r="E2558" s="278" t="s">
        <v>711</v>
      </c>
      <c r="F2558" s="279" t="s">
        <v>689</v>
      </c>
      <c r="G2558" s="277" t="s">
        <v>2377</v>
      </c>
      <c r="H2558" s="280" t="str">
        <f>IF(OR(AND('FIN2-NATURE'!AS42="",'FIN2-NATURE'!AT42=""),AND('FIN2-NATURE'!AS75="",'FIN2-NATURE'!AT75=""),AND('FIN2-NATURE'!AT42="K",'FIN2-NATURE'!AT75="K"),OR('FIN2-NATURE'!AT42="O",'FIN2-NATURE'!AT75="O")),"",SUM('FIN2-NATURE'!AS42,'FIN2-NATURE'!AS75))</f>
        <v/>
      </c>
      <c r="I2558" s="280" t="str">
        <f>IF(AND(OR(AND('FIN2-NATURE'!AT42="O",'FIN2-NATURE'!AT75="O"),AND('FIN2-NATURE'!AT42="K",'FIN2-NATURE'!AT75="K")),SUM('FIN2-NATURE'!AS42,'FIN2-NATURE'!AS75)=0,ISNUMBER('FIN2-NATURE'!AS85)),"",IF(OR('FIN2-NATURE'!AT42="O",'FIN2-NATURE'!AT75="O"),"O",IF(AND('FIN2-NATURE'!AT42='FIN2-NATURE'!AT75,OR('FIN2-NATURE'!AT42="K",'FIN2-NATURE'!AT42="W",'FIN2-NATURE'!AT42="M")), UPPER('FIN2-NATURE'!AT42),"")))</f>
        <v/>
      </c>
      <c r="J2558" s="281" t="s">
        <v>711</v>
      </c>
      <c r="K2558" s="280" t="str">
        <f>IF(AND(ISBLANK('FIN2-NATURE'!AS85),$L$2558&lt;&gt;"M"),"",'FIN2-NATURE'!AS85)</f>
        <v/>
      </c>
      <c r="L2558" s="280" t="str">
        <f>IF(ISBLANK('FIN2-NATURE'!AT85),"",'FIN2-NATURE'!AT85)</f>
        <v/>
      </c>
      <c r="M2558" s="257" t="str">
        <f t="shared" si="41"/>
        <v>OK</v>
      </c>
      <c r="N2558" s="15"/>
    </row>
    <row r="2559" spans="1:14" ht="33.75" x14ac:dyDescent="0.25">
      <c r="A2559" s="257" t="s">
        <v>834</v>
      </c>
      <c r="B2559" s="257" t="s">
        <v>5537</v>
      </c>
      <c r="C2559" s="257" t="s">
        <v>689</v>
      </c>
      <c r="D2559" s="277" t="s">
        <v>5538</v>
      </c>
      <c r="E2559" s="278" t="s">
        <v>711</v>
      </c>
      <c r="F2559" s="279" t="s">
        <v>689</v>
      </c>
      <c r="G2559" s="277" t="s">
        <v>2378</v>
      </c>
      <c r="H2559" s="280" t="str">
        <f>IF(OR(AND('FIN2-NATURE'!AS43="",'FIN2-NATURE'!AT43=""),AND('FIN2-NATURE'!AS76="",'FIN2-NATURE'!AT76=""),AND('FIN2-NATURE'!AT43="K",'FIN2-NATURE'!AT76="K"),OR('FIN2-NATURE'!AT43="O",'FIN2-NATURE'!AT76="O")),"",SUM('FIN2-NATURE'!AS43,'FIN2-NATURE'!AS76))</f>
        <v/>
      </c>
      <c r="I2559" s="280" t="str">
        <f>IF(AND(OR(AND('FIN2-NATURE'!AT43="O",'FIN2-NATURE'!AT76="O"),AND('FIN2-NATURE'!AT43="K",'FIN2-NATURE'!AT76="K")),SUM('FIN2-NATURE'!AS43,'FIN2-NATURE'!AS76)=0,ISNUMBER('FIN2-NATURE'!AS86)),"",IF(OR('FIN2-NATURE'!AT43="O",'FIN2-NATURE'!AT76="O"),"O",IF(AND('FIN2-NATURE'!AT43='FIN2-NATURE'!AT76,OR('FIN2-NATURE'!AT43="K",'FIN2-NATURE'!AT43="W",'FIN2-NATURE'!AT43="M")), UPPER('FIN2-NATURE'!AT43),"")))</f>
        <v/>
      </c>
      <c r="J2559" s="281" t="s">
        <v>711</v>
      </c>
      <c r="K2559" s="280" t="str">
        <f>IF(AND(ISBLANK('FIN2-NATURE'!AS86),$L$2559&lt;&gt;"M"),"",'FIN2-NATURE'!AS86)</f>
        <v/>
      </c>
      <c r="L2559" s="280" t="str">
        <f>IF(ISBLANK('FIN2-NATURE'!AT86),"",'FIN2-NATURE'!AT86)</f>
        <v/>
      </c>
      <c r="M2559" s="257" t="str">
        <f t="shared" si="41"/>
        <v>OK</v>
      </c>
      <c r="N2559" s="15"/>
    </row>
    <row r="2560" spans="1:14" ht="33.75" x14ac:dyDescent="0.25">
      <c r="A2560" s="257" t="s">
        <v>834</v>
      </c>
      <c r="B2560" s="257" t="s">
        <v>5539</v>
      </c>
      <c r="C2560" s="257" t="s">
        <v>689</v>
      </c>
      <c r="D2560" s="277" t="s">
        <v>5540</v>
      </c>
      <c r="E2560" s="278" t="s">
        <v>711</v>
      </c>
      <c r="F2560" s="279" t="s">
        <v>689</v>
      </c>
      <c r="G2560" s="277" t="s">
        <v>5541</v>
      </c>
      <c r="H2560" s="280" t="str">
        <f>IF(OR(AND('FIN2-NATURE'!AV31="",'FIN2-NATURE'!AW31=""),AND('FIN2-NATURE'!AV32="",'FIN2-NATURE'!AW32=""),AND('FIN2-NATURE'!AW31="K",'FIN2-NATURE'!AW32="K"),OR('FIN2-NATURE'!AW31="O",'FIN2-NATURE'!AW32="O")),"",SUM('FIN2-NATURE'!AV31,'FIN2-NATURE'!AV32))</f>
        <v/>
      </c>
      <c r="I2560" s="280" t="str">
        <f>IF(AND(OR(AND('FIN2-NATURE'!AW31="O",'FIN2-NATURE'!AW32="O"),AND('FIN2-NATURE'!AW31="K",'FIN2-NATURE'!AW32="K")),SUM('FIN2-NATURE'!AV31,'FIN2-NATURE'!AV32)=0,ISNUMBER('FIN2-NATURE'!AV33)),"",IF(OR('FIN2-NATURE'!AW31="O",'FIN2-NATURE'!AW32="O"),"O",IF(AND('FIN2-NATURE'!AW31='FIN2-NATURE'!AW32,OR('FIN2-NATURE'!AW31="K",'FIN2-NATURE'!AW31="W",'FIN2-NATURE'!AW31="M")), UPPER('FIN2-NATURE'!AW31),"")))</f>
        <v/>
      </c>
      <c r="J2560" s="281" t="s">
        <v>711</v>
      </c>
      <c r="K2560" s="280" t="str">
        <f>IF(AND(ISBLANK('FIN2-NATURE'!AV33),$L$2560&lt;&gt;"M"),"",'FIN2-NATURE'!AV33)</f>
        <v/>
      </c>
      <c r="L2560" s="280" t="str">
        <f>IF(ISBLANK('FIN2-NATURE'!AW33),"",'FIN2-NATURE'!AW33)</f>
        <v/>
      </c>
      <c r="M2560" s="257" t="str">
        <f t="shared" si="41"/>
        <v>OK</v>
      </c>
      <c r="N2560" s="15"/>
    </row>
    <row r="2561" spans="1:14" ht="33.75" x14ac:dyDescent="0.25">
      <c r="A2561" s="257" t="s">
        <v>834</v>
      </c>
      <c r="B2561" s="257" t="s">
        <v>5542</v>
      </c>
      <c r="C2561" s="257" t="s">
        <v>689</v>
      </c>
      <c r="D2561" s="277" t="s">
        <v>5543</v>
      </c>
      <c r="E2561" s="278" t="s">
        <v>711</v>
      </c>
      <c r="F2561" s="279" t="s">
        <v>689</v>
      </c>
      <c r="G2561" s="277" t="s">
        <v>5544</v>
      </c>
      <c r="H2561" s="280" t="str">
        <f>IF(OR(AND('FIN2-NATURE'!AV33="",'FIN2-NATURE'!AW33=""),AND('FIN2-NATURE'!AV37="",'FIN2-NATURE'!AW37=""),AND('FIN2-NATURE'!AW33="K",'FIN2-NATURE'!AW37="K"),OR('FIN2-NATURE'!AW33="O",'FIN2-NATURE'!AW37="O")),"",SUM('FIN2-NATURE'!AV33,'FIN2-NATURE'!AV37))</f>
        <v/>
      </c>
      <c r="I2561" s="280" t="str">
        <f>IF(AND(OR(AND('FIN2-NATURE'!AW33="O",'FIN2-NATURE'!AW37="O"),AND('FIN2-NATURE'!AW33="K",'FIN2-NATURE'!AW37="K")),SUM('FIN2-NATURE'!AV33,'FIN2-NATURE'!AV37)=0,ISNUMBER('FIN2-NATURE'!AV38)),"",IF(OR('FIN2-NATURE'!AW33="O",'FIN2-NATURE'!AW37="O"),"O",IF(AND('FIN2-NATURE'!AW33='FIN2-NATURE'!AW37,OR('FIN2-NATURE'!AW33="K",'FIN2-NATURE'!AW33="W",'FIN2-NATURE'!AW33="M")), UPPER('FIN2-NATURE'!AW33),"")))</f>
        <v/>
      </c>
      <c r="J2561" s="281" t="s">
        <v>711</v>
      </c>
      <c r="K2561" s="280" t="str">
        <f>IF(AND(ISBLANK('FIN2-NATURE'!AV38),$L$2561&lt;&gt;"M"),"",'FIN2-NATURE'!AV38)</f>
        <v/>
      </c>
      <c r="L2561" s="280" t="str">
        <f>IF(ISBLANK('FIN2-NATURE'!AW38),"",'FIN2-NATURE'!AW38)</f>
        <v/>
      </c>
      <c r="M2561" s="257" t="str">
        <f t="shared" si="41"/>
        <v>OK</v>
      </c>
      <c r="N2561" s="15"/>
    </row>
    <row r="2562" spans="1:14" ht="33.75" x14ac:dyDescent="0.25">
      <c r="A2562" s="257" t="s">
        <v>834</v>
      </c>
      <c r="B2562" s="257" t="s">
        <v>5545</v>
      </c>
      <c r="C2562" s="257" t="s">
        <v>689</v>
      </c>
      <c r="D2562" s="277" t="s">
        <v>5546</v>
      </c>
      <c r="E2562" s="278" t="s">
        <v>711</v>
      </c>
      <c r="F2562" s="279" t="s">
        <v>689</v>
      </c>
      <c r="G2562" s="277" t="s">
        <v>1017</v>
      </c>
      <c r="H2562" s="280" t="str">
        <f>IF(OR(AND('FIN2-NATURE'!AV38="",'FIN2-NATURE'!AW38=""),AND('FIN2-NATURE'!AV39="",'FIN2-NATURE'!AW39=""),AND('FIN2-NATURE'!AW38="K",'FIN2-NATURE'!AW39="K"),OR('FIN2-NATURE'!AW38="O",'FIN2-NATURE'!AW39="O")),"",SUM('FIN2-NATURE'!AV38,'FIN2-NATURE'!AV39))</f>
        <v/>
      </c>
      <c r="I2562" s="280" t="str">
        <f>IF(AND(OR(AND('FIN2-NATURE'!AW38="O",'FIN2-NATURE'!AW39="O"),AND('FIN2-NATURE'!AW38="K",'FIN2-NATURE'!AW39="K")),SUM('FIN2-NATURE'!AV38,'FIN2-NATURE'!AV39)=0,ISNUMBER('FIN2-NATURE'!AV40)),"",IF(OR('FIN2-NATURE'!AW38="O",'FIN2-NATURE'!AW39="O"),"O",IF(AND('FIN2-NATURE'!AW38='FIN2-NATURE'!AW39,OR('FIN2-NATURE'!AW38="K",'FIN2-NATURE'!AW38="W",'FIN2-NATURE'!AW38="M")), UPPER('FIN2-NATURE'!AW38),"")))</f>
        <v/>
      </c>
      <c r="J2562" s="281" t="s">
        <v>711</v>
      </c>
      <c r="K2562" s="280" t="str">
        <f>IF(AND(ISBLANK('FIN2-NATURE'!AV40),$L$2562&lt;&gt;"M"),"",'FIN2-NATURE'!AV40)</f>
        <v/>
      </c>
      <c r="L2562" s="280" t="str">
        <f>IF(ISBLANK('FIN2-NATURE'!AW40),"",'FIN2-NATURE'!AW40)</f>
        <v/>
      </c>
      <c r="M2562" s="257" t="str">
        <f t="shared" si="41"/>
        <v>OK</v>
      </c>
      <c r="N2562" s="15"/>
    </row>
    <row r="2563" spans="1:14" ht="33.75" x14ac:dyDescent="0.25">
      <c r="A2563" s="257" t="s">
        <v>834</v>
      </c>
      <c r="B2563" s="257" t="s">
        <v>5547</v>
      </c>
      <c r="C2563" s="257" t="s">
        <v>689</v>
      </c>
      <c r="D2563" s="277" t="s">
        <v>5548</v>
      </c>
      <c r="E2563" s="278" t="s">
        <v>711</v>
      </c>
      <c r="F2563" s="279" t="s">
        <v>689</v>
      </c>
      <c r="G2563" s="277" t="s">
        <v>5549</v>
      </c>
      <c r="H2563" s="280" t="str">
        <f>IF(OR(AND('FIN2-NATURE'!AV44="",'FIN2-NATURE'!AW44=""),AND('FIN2-NATURE'!AV45="",'FIN2-NATURE'!AW45=""),AND('FIN2-NATURE'!AW44="K",'FIN2-NATURE'!AW45="K"),OR('FIN2-NATURE'!AW44="O",'FIN2-NATURE'!AW45="O")),"",SUM('FIN2-NATURE'!AV44,'FIN2-NATURE'!AV45))</f>
        <v/>
      </c>
      <c r="I2563" s="280" t="str">
        <f>IF(AND(OR(AND('FIN2-NATURE'!AW44="O",'FIN2-NATURE'!AW45="O"),AND('FIN2-NATURE'!AW44="K",'FIN2-NATURE'!AW45="K")),SUM('FIN2-NATURE'!AV44,'FIN2-NATURE'!AV45)=0,ISNUMBER('FIN2-NATURE'!AV46)),"",IF(OR('FIN2-NATURE'!AW44="O",'FIN2-NATURE'!AW45="O"),"O",IF(AND('FIN2-NATURE'!AW44='FIN2-NATURE'!AW45,OR('FIN2-NATURE'!AW44="K",'FIN2-NATURE'!AW44="W",'FIN2-NATURE'!AW44="M")), UPPER('FIN2-NATURE'!AW44),"")))</f>
        <v/>
      </c>
      <c r="J2563" s="281" t="s">
        <v>711</v>
      </c>
      <c r="K2563" s="280" t="str">
        <f>IF(AND(ISBLANK('FIN2-NATURE'!AV46),$L$2563&lt;&gt;"M"),"",'FIN2-NATURE'!AV46)</f>
        <v/>
      </c>
      <c r="L2563" s="280" t="str">
        <f>IF(ISBLANK('FIN2-NATURE'!AW46),"",'FIN2-NATURE'!AW46)</f>
        <v/>
      </c>
      <c r="M2563" s="257" t="str">
        <f t="shared" si="41"/>
        <v>OK</v>
      </c>
      <c r="N2563" s="15"/>
    </row>
    <row r="2564" spans="1:14" ht="33.75" x14ac:dyDescent="0.25">
      <c r="A2564" s="257" t="s">
        <v>834</v>
      </c>
      <c r="B2564" s="257" t="s">
        <v>5550</v>
      </c>
      <c r="C2564" s="257" t="s">
        <v>689</v>
      </c>
      <c r="D2564" s="277" t="s">
        <v>5551</v>
      </c>
      <c r="E2564" s="278" t="s">
        <v>711</v>
      </c>
      <c r="F2564" s="279" t="s">
        <v>689</v>
      </c>
      <c r="G2564" s="277" t="s">
        <v>5552</v>
      </c>
      <c r="H2564" s="280" t="str">
        <f>IF(OR(AND('FIN2-NATURE'!AV46="",'FIN2-NATURE'!AW46=""),AND('FIN2-NATURE'!AV50="",'FIN2-NATURE'!AW50=""),AND('FIN2-NATURE'!AW46="K",'FIN2-NATURE'!AW50="K"),OR('FIN2-NATURE'!AW46="O",'FIN2-NATURE'!AW50="O")),"",SUM('FIN2-NATURE'!AV46,'FIN2-NATURE'!AV50))</f>
        <v/>
      </c>
      <c r="I2564" s="280" t="str">
        <f>IF(AND(OR(AND('FIN2-NATURE'!AW46="O",'FIN2-NATURE'!AW50="O"),AND('FIN2-NATURE'!AW46="K",'FIN2-NATURE'!AW50="K")),SUM('FIN2-NATURE'!AV46,'FIN2-NATURE'!AV50)=0,ISNUMBER('FIN2-NATURE'!AV51)),"",IF(OR('FIN2-NATURE'!AW46="O",'FIN2-NATURE'!AW50="O"),"O",IF(AND('FIN2-NATURE'!AW46='FIN2-NATURE'!AW50,OR('FIN2-NATURE'!AW46="K",'FIN2-NATURE'!AW46="W",'FIN2-NATURE'!AW46="M")), UPPER('FIN2-NATURE'!AW46),"")))</f>
        <v/>
      </c>
      <c r="J2564" s="281" t="s">
        <v>711</v>
      </c>
      <c r="K2564" s="280" t="str">
        <f>IF(AND(ISBLANK('FIN2-NATURE'!AV51),$L$2564&lt;&gt;"M"),"",'FIN2-NATURE'!AV51)</f>
        <v/>
      </c>
      <c r="L2564" s="280" t="str">
        <f>IF(ISBLANK('FIN2-NATURE'!AW51),"",'FIN2-NATURE'!AW51)</f>
        <v/>
      </c>
      <c r="M2564" s="257" t="str">
        <f t="shared" si="41"/>
        <v>OK</v>
      </c>
      <c r="N2564" s="15"/>
    </row>
    <row r="2565" spans="1:14" ht="33.75" x14ac:dyDescent="0.25">
      <c r="A2565" s="257" t="s">
        <v>834</v>
      </c>
      <c r="B2565" s="257" t="s">
        <v>5553</v>
      </c>
      <c r="C2565" s="257" t="s">
        <v>689</v>
      </c>
      <c r="D2565" s="277" t="s">
        <v>5554</v>
      </c>
      <c r="E2565" s="278" t="s">
        <v>711</v>
      </c>
      <c r="F2565" s="279" t="s">
        <v>689</v>
      </c>
      <c r="G2565" s="277" t="s">
        <v>5555</v>
      </c>
      <c r="H2565" s="280" t="str">
        <f>IF(OR(AND('FIN2-NATURE'!AV51="",'FIN2-NATURE'!AW51=""),AND('FIN2-NATURE'!AV52="",'FIN2-NATURE'!AW52=""),AND('FIN2-NATURE'!AW51="K",'FIN2-NATURE'!AW52="K"),OR('FIN2-NATURE'!AW51="O",'FIN2-NATURE'!AW52="O")),"",SUM('FIN2-NATURE'!AV51,'FIN2-NATURE'!AV52))</f>
        <v/>
      </c>
      <c r="I2565" s="280" t="str">
        <f>IF(AND(OR(AND('FIN2-NATURE'!AW51="O",'FIN2-NATURE'!AW52="O"),AND('FIN2-NATURE'!AW51="K",'FIN2-NATURE'!AW52="K")),SUM('FIN2-NATURE'!AV51,'FIN2-NATURE'!AV52)=0,ISNUMBER('FIN2-NATURE'!AV53)),"",IF(OR('FIN2-NATURE'!AW51="O",'FIN2-NATURE'!AW52="O"),"O",IF(AND('FIN2-NATURE'!AW51='FIN2-NATURE'!AW52,OR('FIN2-NATURE'!AW51="K",'FIN2-NATURE'!AW51="W",'FIN2-NATURE'!AW51="M")), UPPER('FIN2-NATURE'!AW51),"")))</f>
        <v/>
      </c>
      <c r="J2565" s="281" t="s">
        <v>711</v>
      </c>
      <c r="K2565" s="280" t="str">
        <f>IF(AND(ISBLANK('FIN2-NATURE'!AV53),$L$2565&lt;&gt;"M"),"",'FIN2-NATURE'!AV53)</f>
        <v/>
      </c>
      <c r="L2565" s="280" t="str">
        <f>IF(ISBLANK('FIN2-NATURE'!AW53),"",'FIN2-NATURE'!AW53)</f>
        <v/>
      </c>
      <c r="M2565" s="257" t="str">
        <f t="shared" si="41"/>
        <v>OK</v>
      </c>
      <c r="N2565" s="15"/>
    </row>
    <row r="2566" spans="1:14" ht="33.75" x14ac:dyDescent="0.25">
      <c r="A2566" s="257" t="s">
        <v>834</v>
      </c>
      <c r="B2566" s="257" t="s">
        <v>5556</v>
      </c>
      <c r="C2566" s="257" t="s">
        <v>689</v>
      </c>
      <c r="D2566" s="277" t="s">
        <v>5557</v>
      </c>
      <c r="E2566" s="278" t="s">
        <v>711</v>
      </c>
      <c r="F2566" s="279" t="s">
        <v>689</v>
      </c>
      <c r="G2566" s="277" t="s">
        <v>5558</v>
      </c>
      <c r="H2566" s="280" t="str">
        <f>IF(OR(AND('FIN2-NATURE'!AV57="",'FIN2-NATURE'!AW57=""),AND('FIN2-NATURE'!AV58="",'FIN2-NATURE'!AW58=""),AND('FIN2-NATURE'!AW57="K",'FIN2-NATURE'!AW58="K"),OR('FIN2-NATURE'!AW57="O",'FIN2-NATURE'!AW58="O")),"",SUM('FIN2-NATURE'!AV57,'FIN2-NATURE'!AV58))</f>
        <v/>
      </c>
      <c r="I2566" s="280" t="str">
        <f>IF(AND(OR(AND('FIN2-NATURE'!AW57="O",'FIN2-NATURE'!AW58="O"),AND('FIN2-NATURE'!AW57="K",'FIN2-NATURE'!AW58="K")),SUM('FIN2-NATURE'!AV57,'FIN2-NATURE'!AV58)=0,ISNUMBER('FIN2-NATURE'!AV59)),"",IF(OR('FIN2-NATURE'!AW57="O",'FIN2-NATURE'!AW58="O"),"O",IF(AND('FIN2-NATURE'!AW57='FIN2-NATURE'!AW58,OR('FIN2-NATURE'!AW57="K",'FIN2-NATURE'!AW57="W",'FIN2-NATURE'!AW57="M")), UPPER('FIN2-NATURE'!AW57),"")))</f>
        <v/>
      </c>
      <c r="J2566" s="281" t="s">
        <v>711</v>
      </c>
      <c r="K2566" s="280" t="str">
        <f>IF(AND(ISBLANK('FIN2-NATURE'!AV59),$L$2566&lt;&gt;"M"),"",'FIN2-NATURE'!AV59)</f>
        <v/>
      </c>
      <c r="L2566" s="280" t="str">
        <f>IF(ISBLANK('FIN2-NATURE'!AW59),"",'FIN2-NATURE'!AW59)</f>
        <v/>
      </c>
      <c r="M2566" s="257" t="str">
        <f t="shared" si="41"/>
        <v>OK</v>
      </c>
      <c r="N2566" s="15"/>
    </row>
    <row r="2567" spans="1:14" ht="33.75" x14ac:dyDescent="0.25">
      <c r="A2567" s="257" t="s">
        <v>834</v>
      </c>
      <c r="B2567" s="257" t="s">
        <v>5559</v>
      </c>
      <c r="C2567" s="257" t="s">
        <v>689</v>
      </c>
      <c r="D2567" s="277" t="s">
        <v>5560</v>
      </c>
      <c r="E2567" s="278" t="s">
        <v>711</v>
      </c>
      <c r="F2567" s="279" t="s">
        <v>689</v>
      </c>
      <c r="G2567" s="277" t="s">
        <v>5561</v>
      </c>
      <c r="H2567" s="280" t="str">
        <f>IF(OR(AND('FIN2-NATURE'!AV59="",'FIN2-NATURE'!AW59=""),AND('FIN2-NATURE'!AV60="",'FIN2-NATURE'!AW60=""),AND('FIN2-NATURE'!AW59="K",'FIN2-NATURE'!AW60="K"),OR('FIN2-NATURE'!AW59="O",'FIN2-NATURE'!AW60="O")),"",SUM('FIN2-NATURE'!AV59,'FIN2-NATURE'!AV60))</f>
        <v/>
      </c>
      <c r="I2567" s="280" t="str">
        <f>IF(AND(OR(AND('FIN2-NATURE'!AW59="O",'FIN2-NATURE'!AW60="O"),AND('FIN2-NATURE'!AW59="K",'FIN2-NATURE'!AW60="K")),SUM('FIN2-NATURE'!AV59,'FIN2-NATURE'!AV60)=0,ISNUMBER('FIN2-NATURE'!AV61)),"",IF(OR('FIN2-NATURE'!AW59="O",'FIN2-NATURE'!AW60="O"),"O",IF(AND('FIN2-NATURE'!AW59='FIN2-NATURE'!AW60,OR('FIN2-NATURE'!AW59="K",'FIN2-NATURE'!AW59="W",'FIN2-NATURE'!AW59="M")), UPPER('FIN2-NATURE'!AW59),"")))</f>
        <v/>
      </c>
      <c r="J2567" s="281" t="s">
        <v>711</v>
      </c>
      <c r="K2567" s="280" t="str">
        <f>IF(AND(ISBLANK('FIN2-NATURE'!AV61),$L$2567&lt;&gt;"M"),"",'FIN2-NATURE'!AV61)</f>
        <v/>
      </c>
      <c r="L2567" s="280" t="str">
        <f>IF(ISBLANK('FIN2-NATURE'!AW61),"",'FIN2-NATURE'!AW61)</f>
        <v/>
      </c>
      <c r="M2567" s="257" t="str">
        <f t="shared" si="41"/>
        <v>OK</v>
      </c>
      <c r="N2567" s="15"/>
    </row>
    <row r="2568" spans="1:14" ht="33.75" x14ac:dyDescent="0.25">
      <c r="A2568" s="257" t="s">
        <v>834</v>
      </c>
      <c r="B2568" s="257" t="s">
        <v>5562</v>
      </c>
      <c r="C2568" s="257" t="s">
        <v>689</v>
      </c>
      <c r="D2568" s="277" t="s">
        <v>5563</v>
      </c>
      <c r="E2568" s="278" t="s">
        <v>711</v>
      </c>
      <c r="F2568" s="279" t="s">
        <v>689</v>
      </c>
      <c r="G2568" s="277" t="s">
        <v>2502</v>
      </c>
      <c r="H2568" s="280" t="str">
        <f>IF(OR(AND('FIN2-NATURE'!AV61="",'FIN2-NATURE'!AW61=""),AND('FIN2-NATURE'!AV62="",'FIN2-NATURE'!AW62=""),AND('FIN2-NATURE'!AW61="K",'FIN2-NATURE'!AW62="K"),OR('FIN2-NATURE'!AW61="O",'FIN2-NATURE'!AW62="O")),"",SUM('FIN2-NATURE'!AV61,'FIN2-NATURE'!AV62))</f>
        <v/>
      </c>
      <c r="I2568" s="280" t="str">
        <f>IF(AND(OR(AND('FIN2-NATURE'!AW61="O",'FIN2-NATURE'!AW62="O"),AND('FIN2-NATURE'!AW61="K",'FIN2-NATURE'!AW62="K")),SUM('FIN2-NATURE'!AV61,'FIN2-NATURE'!AV62)=0,ISNUMBER('FIN2-NATURE'!AV63)),"",IF(OR('FIN2-NATURE'!AW61="O",'FIN2-NATURE'!AW62="O"),"O",IF(AND('FIN2-NATURE'!AW61='FIN2-NATURE'!AW62,OR('FIN2-NATURE'!AW61="K",'FIN2-NATURE'!AW61="W",'FIN2-NATURE'!AW61="M")), UPPER('FIN2-NATURE'!AW61),"")))</f>
        <v/>
      </c>
      <c r="J2568" s="281" t="s">
        <v>711</v>
      </c>
      <c r="K2568" s="280" t="str">
        <f>IF(AND(ISBLANK('FIN2-NATURE'!AV63),$L$2568&lt;&gt;"M"),"",'FIN2-NATURE'!AV63)</f>
        <v/>
      </c>
      <c r="L2568" s="280" t="str">
        <f>IF(ISBLANK('FIN2-NATURE'!AW63),"",'FIN2-NATURE'!AW63)</f>
        <v/>
      </c>
      <c r="M2568" s="257" t="str">
        <f t="shared" si="41"/>
        <v>OK</v>
      </c>
      <c r="N2568" s="15"/>
    </row>
    <row r="2569" spans="1:14" ht="33.75" x14ac:dyDescent="0.25">
      <c r="A2569" s="257" t="s">
        <v>834</v>
      </c>
      <c r="B2569" s="257" t="s">
        <v>5564</v>
      </c>
      <c r="C2569" s="257" t="s">
        <v>689</v>
      </c>
      <c r="D2569" s="277" t="s">
        <v>5565</v>
      </c>
      <c r="E2569" s="278" t="s">
        <v>711</v>
      </c>
      <c r="F2569" s="279" t="s">
        <v>689</v>
      </c>
      <c r="G2569" s="277" t="s">
        <v>2505</v>
      </c>
      <c r="H2569" s="280" t="str">
        <f>IF(OR(AND('FIN2-NATURE'!AV44="",'FIN2-NATURE'!AW44=""),AND('FIN2-NATURE'!AV57="",'FIN2-NATURE'!AW57=""),AND('FIN2-NATURE'!AW44="K",'FIN2-NATURE'!AW57="K"),OR('FIN2-NATURE'!AW44="O",'FIN2-NATURE'!AW57="O")),"",SUM('FIN2-NATURE'!AV44,'FIN2-NATURE'!AV57))</f>
        <v/>
      </c>
      <c r="I2569" s="280" t="str">
        <f>IF(AND(OR(AND('FIN2-NATURE'!AW44="O",'FIN2-NATURE'!AW57="O"),AND('FIN2-NATURE'!AW44="K",'FIN2-NATURE'!AW57="K")),SUM('FIN2-NATURE'!AV44,'FIN2-NATURE'!AV57)=0,ISNUMBER('FIN2-NATURE'!AV67)),"",IF(OR('FIN2-NATURE'!AW44="O",'FIN2-NATURE'!AW57="O"),"O",IF(AND('FIN2-NATURE'!AW44='FIN2-NATURE'!AW57,OR('FIN2-NATURE'!AW44="K",'FIN2-NATURE'!AW44="W",'FIN2-NATURE'!AW44="M")), UPPER('FIN2-NATURE'!AW44),"")))</f>
        <v/>
      </c>
      <c r="J2569" s="281" t="s">
        <v>711</v>
      </c>
      <c r="K2569" s="280" t="str">
        <f>IF(AND(ISBLANK('FIN2-NATURE'!AV67),$L$2569&lt;&gt;"M"),"",'FIN2-NATURE'!AV67)</f>
        <v/>
      </c>
      <c r="L2569" s="280" t="str">
        <f>IF(ISBLANK('FIN2-NATURE'!AW67),"",'FIN2-NATURE'!AW67)</f>
        <v/>
      </c>
      <c r="M2569" s="257" t="str">
        <f t="shared" si="41"/>
        <v>OK</v>
      </c>
      <c r="N2569" s="15"/>
    </row>
    <row r="2570" spans="1:14" ht="33.75" x14ac:dyDescent="0.25">
      <c r="A2570" s="257" t="s">
        <v>834</v>
      </c>
      <c r="B2570" s="257" t="s">
        <v>5566</v>
      </c>
      <c r="C2570" s="257" t="s">
        <v>689</v>
      </c>
      <c r="D2570" s="277" t="s">
        <v>5567</v>
      </c>
      <c r="E2570" s="278" t="s">
        <v>711</v>
      </c>
      <c r="F2570" s="279" t="s">
        <v>689</v>
      </c>
      <c r="G2570" s="277" t="s">
        <v>5568</v>
      </c>
      <c r="H2570" s="280" t="str">
        <f>IF(OR(AND('FIN2-NATURE'!AV45="",'FIN2-NATURE'!AW45=""),AND('FIN2-NATURE'!AV58="",'FIN2-NATURE'!AW58=""),AND('FIN2-NATURE'!AW45="K",'FIN2-NATURE'!AW58="K"),OR('FIN2-NATURE'!AW45="O",'FIN2-NATURE'!AW58="O")),"",SUM('FIN2-NATURE'!AV45,'FIN2-NATURE'!AV58))</f>
        <v/>
      </c>
      <c r="I2570" s="280" t="str">
        <f>IF(AND(OR(AND('FIN2-NATURE'!AW45="O",'FIN2-NATURE'!AW58="O"),AND('FIN2-NATURE'!AW45="K",'FIN2-NATURE'!AW58="K")),SUM('FIN2-NATURE'!AV45,'FIN2-NATURE'!AV58)=0,ISNUMBER('FIN2-NATURE'!AV68)),"",IF(OR('FIN2-NATURE'!AW45="O",'FIN2-NATURE'!AW58="O"),"O",IF(AND('FIN2-NATURE'!AW45='FIN2-NATURE'!AW58,OR('FIN2-NATURE'!AW45="K",'FIN2-NATURE'!AW45="W",'FIN2-NATURE'!AW45="M")), UPPER('FIN2-NATURE'!AW45),"")))</f>
        <v/>
      </c>
      <c r="J2570" s="281" t="s">
        <v>711</v>
      </c>
      <c r="K2570" s="280" t="str">
        <f>IF(AND(ISBLANK('FIN2-NATURE'!AV68),$L$2570&lt;&gt;"M"),"",'FIN2-NATURE'!AV68)</f>
        <v/>
      </c>
      <c r="L2570" s="280" t="str">
        <f>IF(ISBLANK('FIN2-NATURE'!AW68),"",'FIN2-NATURE'!AW68)</f>
        <v/>
      </c>
      <c r="M2570" s="257" t="str">
        <f t="shared" si="41"/>
        <v>OK</v>
      </c>
      <c r="N2570" s="15"/>
    </row>
    <row r="2571" spans="1:14" ht="33.75" x14ac:dyDescent="0.25">
      <c r="A2571" s="257" t="s">
        <v>834</v>
      </c>
      <c r="B2571" s="257" t="s">
        <v>5569</v>
      </c>
      <c r="C2571" s="257" t="s">
        <v>689</v>
      </c>
      <c r="D2571" s="277" t="s">
        <v>5570</v>
      </c>
      <c r="E2571" s="278" t="s">
        <v>711</v>
      </c>
      <c r="F2571" s="279" t="s">
        <v>689</v>
      </c>
      <c r="G2571" s="277" t="s">
        <v>2508</v>
      </c>
      <c r="H2571" s="280" t="str">
        <f>IF(OR(AND('FIN2-NATURE'!AV46="",'FIN2-NATURE'!AW46=""),AND('FIN2-NATURE'!AV59="",'FIN2-NATURE'!AW59=""),AND('FIN2-NATURE'!AW46="K",'FIN2-NATURE'!AW59="K"),OR('FIN2-NATURE'!AW46="O",'FIN2-NATURE'!AW59="O")),"",SUM('FIN2-NATURE'!AV46,'FIN2-NATURE'!AV59))</f>
        <v/>
      </c>
      <c r="I2571" s="280" t="str">
        <f>IF(AND(OR(AND('FIN2-NATURE'!AW46="O",'FIN2-NATURE'!AW59="O"),AND('FIN2-NATURE'!AW46="K",'FIN2-NATURE'!AW59="K")),SUM('FIN2-NATURE'!AV46,'FIN2-NATURE'!AV59)=0,ISNUMBER('FIN2-NATURE'!AV69)),"",IF(OR('FIN2-NATURE'!AW46="O",'FIN2-NATURE'!AW59="O"),"O",IF(AND('FIN2-NATURE'!AW46='FIN2-NATURE'!AW59,OR('FIN2-NATURE'!AW46="K",'FIN2-NATURE'!AW46="W",'FIN2-NATURE'!AW46="M")), UPPER('FIN2-NATURE'!AW46),"")))</f>
        <v/>
      </c>
      <c r="J2571" s="281" t="s">
        <v>711</v>
      </c>
      <c r="K2571" s="280" t="str">
        <f>IF(AND(ISBLANK('FIN2-NATURE'!AV69),$L$2571&lt;&gt;"M"),"",'FIN2-NATURE'!AV69)</f>
        <v/>
      </c>
      <c r="L2571" s="280" t="str">
        <f>IF(ISBLANK('FIN2-NATURE'!AW69),"",'FIN2-NATURE'!AW69)</f>
        <v/>
      </c>
      <c r="M2571" s="257" t="str">
        <f t="shared" si="41"/>
        <v>OK</v>
      </c>
      <c r="N2571" s="15"/>
    </row>
    <row r="2572" spans="1:14" ht="33.75" x14ac:dyDescent="0.25">
      <c r="A2572" s="257" t="s">
        <v>834</v>
      </c>
      <c r="B2572" s="257" t="s">
        <v>5571</v>
      </c>
      <c r="C2572" s="257" t="s">
        <v>689</v>
      </c>
      <c r="D2572" s="277" t="s">
        <v>5572</v>
      </c>
      <c r="E2572" s="278" t="s">
        <v>711</v>
      </c>
      <c r="F2572" s="279" t="s">
        <v>689</v>
      </c>
      <c r="G2572" s="277" t="s">
        <v>2511</v>
      </c>
      <c r="H2572" s="280" t="str">
        <f>IF(OR(AND('FIN2-NATURE'!AV50="",'FIN2-NATURE'!AW50=""),AND('FIN2-NATURE'!AV60="",'FIN2-NATURE'!AW60=""),AND('FIN2-NATURE'!AW50="K",'FIN2-NATURE'!AW60="K"),OR('FIN2-NATURE'!AW50="O",'FIN2-NATURE'!AW60="O")),"",SUM('FIN2-NATURE'!AV50,'FIN2-NATURE'!AV60))</f>
        <v/>
      </c>
      <c r="I2572" s="280" t="str">
        <f>IF(AND(OR(AND('FIN2-NATURE'!AW50="O",'FIN2-NATURE'!AW60="O"),AND('FIN2-NATURE'!AW50="K",'FIN2-NATURE'!AW60="K")),SUM('FIN2-NATURE'!AV50,'FIN2-NATURE'!AV60)=0,ISNUMBER('FIN2-NATURE'!AV70)),"",IF(OR('FIN2-NATURE'!AW50="O",'FIN2-NATURE'!AW60="O"),"O",IF(AND('FIN2-NATURE'!AW50='FIN2-NATURE'!AW60,OR('FIN2-NATURE'!AW50="K",'FIN2-NATURE'!AW50="W",'FIN2-NATURE'!AW50="M")), UPPER('FIN2-NATURE'!AW50),"")))</f>
        <v/>
      </c>
      <c r="J2572" s="281" t="s">
        <v>711</v>
      </c>
      <c r="K2572" s="280" t="str">
        <f>IF(AND(ISBLANK('FIN2-NATURE'!AV70),$L$2572&lt;&gt;"M"),"",'FIN2-NATURE'!AV70)</f>
        <v/>
      </c>
      <c r="L2572" s="280" t="str">
        <f>IF(ISBLANK('FIN2-NATURE'!AW70),"",'FIN2-NATURE'!AW70)</f>
        <v/>
      </c>
      <c r="M2572" s="257" t="str">
        <f t="shared" si="41"/>
        <v>OK</v>
      </c>
      <c r="N2572" s="15"/>
    </row>
    <row r="2573" spans="1:14" ht="33.75" x14ac:dyDescent="0.25">
      <c r="A2573" s="257" t="s">
        <v>834</v>
      </c>
      <c r="B2573" s="257" t="s">
        <v>5573</v>
      </c>
      <c r="C2573" s="257" t="s">
        <v>689</v>
      </c>
      <c r="D2573" s="277" t="s">
        <v>5574</v>
      </c>
      <c r="E2573" s="278" t="s">
        <v>711</v>
      </c>
      <c r="F2573" s="279" t="s">
        <v>689</v>
      </c>
      <c r="G2573" s="277" t="s">
        <v>2514</v>
      </c>
      <c r="H2573" s="280" t="str">
        <f>IF(OR(AND('FIN2-NATURE'!AV51="",'FIN2-NATURE'!AW51=""),AND('FIN2-NATURE'!AV61="",'FIN2-NATURE'!AW61=""),AND('FIN2-NATURE'!AW51="K",'FIN2-NATURE'!AW61="K"),OR('FIN2-NATURE'!AW51="O",'FIN2-NATURE'!AW61="O")),"",SUM('FIN2-NATURE'!AV51,'FIN2-NATURE'!AV61))</f>
        <v/>
      </c>
      <c r="I2573" s="280" t="str">
        <f>IF(AND(OR(AND('FIN2-NATURE'!AW51="O",'FIN2-NATURE'!AW61="O"),AND('FIN2-NATURE'!AW51="K",'FIN2-NATURE'!AW61="K")),SUM('FIN2-NATURE'!AV51,'FIN2-NATURE'!AV61)=0,ISNUMBER('FIN2-NATURE'!AV71)),"",IF(OR('FIN2-NATURE'!AW51="O",'FIN2-NATURE'!AW61="O"),"O",IF(AND('FIN2-NATURE'!AW51='FIN2-NATURE'!AW61,OR('FIN2-NATURE'!AW51="K",'FIN2-NATURE'!AW51="W",'FIN2-NATURE'!AW51="M")), UPPER('FIN2-NATURE'!AW51),"")))</f>
        <v/>
      </c>
      <c r="J2573" s="281" t="s">
        <v>711</v>
      </c>
      <c r="K2573" s="280" t="str">
        <f>IF(AND(ISBLANK('FIN2-NATURE'!AV71),$L$2573&lt;&gt;"M"),"",'FIN2-NATURE'!AV71)</f>
        <v/>
      </c>
      <c r="L2573" s="280" t="str">
        <f>IF(ISBLANK('FIN2-NATURE'!AW71),"",'FIN2-NATURE'!AW71)</f>
        <v/>
      </c>
      <c r="M2573" s="257" t="str">
        <f t="shared" si="41"/>
        <v>OK</v>
      </c>
      <c r="N2573" s="15"/>
    </row>
    <row r="2574" spans="1:14" ht="33.75" x14ac:dyDescent="0.25">
      <c r="A2574" s="257" t="s">
        <v>834</v>
      </c>
      <c r="B2574" s="257" t="s">
        <v>5575</v>
      </c>
      <c r="C2574" s="257" t="s">
        <v>689</v>
      </c>
      <c r="D2574" s="277" t="s">
        <v>5576</v>
      </c>
      <c r="E2574" s="278" t="s">
        <v>711</v>
      </c>
      <c r="F2574" s="279" t="s">
        <v>689</v>
      </c>
      <c r="G2574" s="277" t="s">
        <v>2517</v>
      </c>
      <c r="H2574" s="280" t="str">
        <f>IF(OR(AND('FIN2-NATURE'!AV52="",'FIN2-NATURE'!AW52=""),AND('FIN2-NATURE'!AV62="",'FIN2-NATURE'!AW62=""),AND('FIN2-NATURE'!AW52="K",'FIN2-NATURE'!AW62="K"),OR('FIN2-NATURE'!AW52="O",'FIN2-NATURE'!AW62="O")),"",SUM('FIN2-NATURE'!AV52,'FIN2-NATURE'!AV62))</f>
        <v/>
      </c>
      <c r="I2574" s="280" t="str">
        <f>IF(AND(OR(AND('FIN2-NATURE'!AW52="O",'FIN2-NATURE'!AW62="O"),AND('FIN2-NATURE'!AW52="K",'FIN2-NATURE'!AW62="K")),SUM('FIN2-NATURE'!AV52,'FIN2-NATURE'!AV62)=0,ISNUMBER('FIN2-NATURE'!AV72)),"",IF(OR('FIN2-NATURE'!AW52="O",'FIN2-NATURE'!AW62="O"),"O",IF(AND('FIN2-NATURE'!AW52='FIN2-NATURE'!AW62,OR('FIN2-NATURE'!AW52="K",'FIN2-NATURE'!AW52="W",'FIN2-NATURE'!AW52="M")), UPPER('FIN2-NATURE'!AW52),"")))</f>
        <v/>
      </c>
      <c r="J2574" s="281" t="s">
        <v>711</v>
      </c>
      <c r="K2574" s="280" t="str">
        <f>IF(AND(ISBLANK('FIN2-NATURE'!AV72),$L$2574&lt;&gt;"M"),"",'FIN2-NATURE'!AV72)</f>
        <v/>
      </c>
      <c r="L2574" s="280" t="str">
        <f>IF(ISBLANK('FIN2-NATURE'!AW72),"",'FIN2-NATURE'!AW72)</f>
        <v/>
      </c>
      <c r="M2574" s="257" t="str">
        <f t="shared" si="41"/>
        <v>OK</v>
      </c>
      <c r="N2574" s="15"/>
    </row>
    <row r="2575" spans="1:14" ht="33.75" x14ac:dyDescent="0.25">
      <c r="A2575" s="257" t="s">
        <v>834</v>
      </c>
      <c r="B2575" s="257" t="s">
        <v>5577</v>
      </c>
      <c r="C2575" s="257" t="s">
        <v>689</v>
      </c>
      <c r="D2575" s="277" t="s">
        <v>5578</v>
      </c>
      <c r="E2575" s="278" t="s">
        <v>711</v>
      </c>
      <c r="F2575" s="279" t="s">
        <v>689</v>
      </c>
      <c r="G2575" s="277" t="s">
        <v>2520</v>
      </c>
      <c r="H2575" s="280" t="str">
        <f>IF(OR(AND('FIN2-NATURE'!AV53="",'FIN2-NATURE'!AW53=""),AND('FIN2-NATURE'!AV63="",'FIN2-NATURE'!AW63=""),AND('FIN2-NATURE'!AW53="K",'FIN2-NATURE'!AW63="K"),OR('FIN2-NATURE'!AW53="O",'FIN2-NATURE'!AW63="O")),"",SUM('FIN2-NATURE'!AV53,'FIN2-NATURE'!AV63))</f>
        <v/>
      </c>
      <c r="I2575" s="280" t="str">
        <f>IF(AND(OR(AND('FIN2-NATURE'!AW53="O",'FIN2-NATURE'!AW63="O"),AND('FIN2-NATURE'!AW53="K",'FIN2-NATURE'!AW63="K")),SUM('FIN2-NATURE'!AV53,'FIN2-NATURE'!AV63)=0,ISNUMBER('FIN2-NATURE'!AV73)),"",IF(OR('FIN2-NATURE'!AW53="O",'FIN2-NATURE'!AW63="O"),"O",IF(AND('FIN2-NATURE'!AW53='FIN2-NATURE'!AW63,OR('FIN2-NATURE'!AW53="K",'FIN2-NATURE'!AW53="W",'FIN2-NATURE'!AW53="M")), UPPER('FIN2-NATURE'!AW53),"")))</f>
        <v/>
      </c>
      <c r="J2575" s="281" t="s">
        <v>711</v>
      </c>
      <c r="K2575" s="280" t="str">
        <f>IF(AND(ISBLANK('FIN2-NATURE'!AV73),$L$2575&lt;&gt;"M"),"",'FIN2-NATURE'!AV73)</f>
        <v/>
      </c>
      <c r="L2575" s="280" t="str">
        <f>IF(ISBLANK('FIN2-NATURE'!AW73),"",'FIN2-NATURE'!AW73)</f>
        <v/>
      </c>
      <c r="M2575" s="257" t="str">
        <f t="shared" si="41"/>
        <v>OK</v>
      </c>
      <c r="N2575" s="15"/>
    </row>
    <row r="2576" spans="1:14" ht="33.75" x14ac:dyDescent="0.25">
      <c r="A2576" s="257" t="s">
        <v>834</v>
      </c>
      <c r="B2576" s="257" t="s">
        <v>5579</v>
      </c>
      <c r="C2576" s="257" t="s">
        <v>689</v>
      </c>
      <c r="D2576" s="277" t="s">
        <v>5580</v>
      </c>
      <c r="E2576" s="278" t="s">
        <v>711</v>
      </c>
      <c r="F2576" s="279" t="s">
        <v>689</v>
      </c>
      <c r="G2576" s="277" t="s">
        <v>2523</v>
      </c>
      <c r="H2576" s="280" t="str">
        <f>IF(OR(AND('FIN2-NATURE'!AV54="",'FIN2-NATURE'!AW54=""),AND('FIN2-NATURE'!AV64="",'FIN2-NATURE'!AW64=""),AND('FIN2-NATURE'!AW54="K",'FIN2-NATURE'!AW64="K"),OR('FIN2-NATURE'!AW54="O",'FIN2-NATURE'!AW64="O")),"",SUM('FIN2-NATURE'!AV54,'FIN2-NATURE'!AV64))</f>
        <v/>
      </c>
      <c r="I2576" s="280" t="str">
        <f>IF(AND(OR(AND('FIN2-NATURE'!AW54="O",'FIN2-NATURE'!AW64="O"),AND('FIN2-NATURE'!AW54="K",'FIN2-NATURE'!AW64="K")),SUM('FIN2-NATURE'!AV54,'FIN2-NATURE'!AV64)=0,ISNUMBER('FIN2-NATURE'!AV74)),"",IF(OR('FIN2-NATURE'!AW54="O",'FIN2-NATURE'!AW64="O"),"O",IF(AND('FIN2-NATURE'!AW54='FIN2-NATURE'!AW64,OR('FIN2-NATURE'!AW54="K",'FIN2-NATURE'!AW54="W",'FIN2-NATURE'!AW54="M")), UPPER('FIN2-NATURE'!AW54),"")))</f>
        <v/>
      </c>
      <c r="J2576" s="281" t="s">
        <v>711</v>
      </c>
      <c r="K2576" s="280" t="str">
        <f>IF(AND(ISBLANK('FIN2-NATURE'!AV74),$L$2576&lt;&gt;"M"),"",'FIN2-NATURE'!AV74)</f>
        <v/>
      </c>
      <c r="L2576" s="280" t="str">
        <f>IF(ISBLANK('FIN2-NATURE'!AW74),"",'FIN2-NATURE'!AW74)</f>
        <v/>
      </c>
      <c r="M2576" s="257" t="str">
        <f t="shared" si="41"/>
        <v>OK</v>
      </c>
      <c r="N2576" s="15"/>
    </row>
    <row r="2577" spans="1:14" ht="33.75" x14ac:dyDescent="0.25">
      <c r="A2577" s="257" t="s">
        <v>834</v>
      </c>
      <c r="B2577" s="257" t="s">
        <v>5581</v>
      </c>
      <c r="C2577" s="257" t="s">
        <v>689</v>
      </c>
      <c r="D2577" s="277" t="s">
        <v>5582</v>
      </c>
      <c r="E2577" s="278" t="s">
        <v>711</v>
      </c>
      <c r="F2577" s="279" t="s">
        <v>689</v>
      </c>
      <c r="G2577" s="277" t="s">
        <v>2526</v>
      </c>
      <c r="H2577" s="280" t="str">
        <f>IF(OR(AND('FIN2-NATURE'!AV55="",'FIN2-NATURE'!AW55=""),AND('FIN2-NATURE'!AV65="",'FIN2-NATURE'!AW65=""),AND('FIN2-NATURE'!AW55="K",'FIN2-NATURE'!AW65="K"),OR('FIN2-NATURE'!AW55="O",'FIN2-NATURE'!AW65="O")),"",SUM('FIN2-NATURE'!AV55,'FIN2-NATURE'!AV65))</f>
        <v/>
      </c>
      <c r="I2577" s="280" t="str">
        <f>IF(AND(OR(AND('FIN2-NATURE'!AW55="O",'FIN2-NATURE'!AW65="O"),AND('FIN2-NATURE'!AW55="K",'FIN2-NATURE'!AW65="K")),SUM('FIN2-NATURE'!AV55,'FIN2-NATURE'!AV65)=0,ISNUMBER('FIN2-NATURE'!AV75)),"",IF(OR('FIN2-NATURE'!AW55="O",'FIN2-NATURE'!AW65="O"),"O",IF(AND('FIN2-NATURE'!AW55='FIN2-NATURE'!AW65,OR('FIN2-NATURE'!AW55="K",'FIN2-NATURE'!AW55="W",'FIN2-NATURE'!AW55="M")), UPPER('FIN2-NATURE'!AW55),"")))</f>
        <v/>
      </c>
      <c r="J2577" s="281" t="s">
        <v>711</v>
      </c>
      <c r="K2577" s="280" t="str">
        <f>IF(AND(ISBLANK('FIN2-NATURE'!AV75),$L$2577&lt;&gt;"M"),"",'FIN2-NATURE'!AV75)</f>
        <v/>
      </c>
      <c r="L2577" s="280" t="str">
        <f>IF(ISBLANK('FIN2-NATURE'!AW75),"",'FIN2-NATURE'!AW75)</f>
        <v/>
      </c>
      <c r="M2577" s="257" t="str">
        <f t="shared" si="41"/>
        <v>OK</v>
      </c>
      <c r="N2577" s="15"/>
    </row>
    <row r="2578" spans="1:14" ht="33.75" x14ac:dyDescent="0.25">
      <c r="A2578" s="257" t="s">
        <v>834</v>
      </c>
      <c r="B2578" s="257" t="s">
        <v>5583</v>
      </c>
      <c r="C2578" s="257" t="s">
        <v>689</v>
      </c>
      <c r="D2578" s="277" t="s">
        <v>5584</v>
      </c>
      <c r="E2578" s="278" t="s">
        <v>711</v>
      </c>
      <c r="F2578" s="279" t="s">
        <v>689</v>
      </c>
      <c r="G2578" s="277" t="s">
        <v>2529</v>
      </c>
      <c r="H2578" s="280" t="str">
        <f>IF(OR(AND('FIN2-NATURE'!AV56="",'FIN2-NATURE'!AW56=""),AND('FIN2-NATURE'!AV66="",'FIN2-NATURE'!AW66=""),AND('FIN2-NATURE'!AW56="K",'FIN2-NATURE'!AW66="K"),OR('FIN2-NATURE'!AW56="O",'FIN2-NATURE'!AW66="O")),"",SUM('FIN2-NATURE'!AV56,'FIN2-NATURE'!AV66))</f>
        <v/>
      </c>
      <c r="I2578" s="280" t="str">
        <f>IF(AND(OR(AND('FIN2-NATURE'!AW56="O",'FIN2-NATURE'!AW66="O"),AND('FIN2-NATURE'!AW56="K",'FIN2-NATURE'!AW66="K")),SUM('FIN2-NATURE'!AV56,'FIN2-NATURE'!AV66)=0,ISNUMBER('FIN2-NATURE'!AV76)),"",IF(OR('FIN2-NATURE'!AW56="O",'FIN2-NATURE'!AW66="O"),"O",IF(AND('FIN2-NATURE'!AW56='FIN2-NATURE'!AW66,OR('FIN2-NATURE'!AW56="K",'FIN2-NATURE'!AW56="W",'FIN2-NATURE'!AW56="M")), UPPER('FIN2-NATURE'!AW56),"")))</f>
        <v/>
      </c>
      <c r="J2578" s="281" t="s">
        <v>711</v>
      </c>
      <c r="K2578" s="280" t="str">
        <f>IF(AND(ISBLANK('FIN2-NATURE'!AV76),$L$2578&lt;&gt;"M"),"",'FIN2-NATURE'!AV76)</f>
        <v/>
      </c>
      <c r="L2578" s="280" t="str">
        <f>IF(ISBLANK('FIN2-NATURE'!AW76),"",'FIN2-NATURE'!AW76)</f>
        <v/>
      </c>
      <c r="M2578" s="257" t="str">
        <f t="shared" si="41"/>
        <v>OK</v>
      </c>
      <c r="N2578" s="15"/>
    </row>
    <row r="2579" spans="1:14" ht="33.75" x14ac:dyDescent="0.25">
      <c r="A2579" s="257" t="s">
        <v>834</v>
      </c>
      <c r="B2579" s="257" t="s">
        <v>5585</v>
      </c>
      <c r="C2579" s="257" t="s">
        <v>689</v>
      </c>
      <c r="D2579" s="277" t="s">
        <v>5586</v>
      </c>
      <c r="E2579" s="278" t="s">
        <v>711</v>
      </c>
      <c r="F2579" s="279" t="s">
        <v>689</v>
      </c>
      <c r="G2579" s="277" t="s">
        <v>5587</v>
      </c>
      <c r="H2579" s="280" t="str">
        <f>IF(OR(AND('FIN2-NATURE'!AV31="",'FIN2-NATURE'!AW31=""),AND('FIN2-NATURE'!AV67="",'FIN2-NATURE'!AW67=""),AND('FIN2-NATURE'!AW31="K",'FIN2-NATURE'!AW67="K"),OR('FIN2-NATURE'!AW31="O",'FIN2-NATURE'!AW67="O")),"",SUM('FIN2-NATURE'!AV31,'FIN2-NATURE'!AV67))</f>
        <v/>
      </c>
      <c r="I2579" s="280" t="str">
        <f>IF(AND(OR(AND('FIN2-NATURE'!AW31="O",'FIN2-NATURE'!AW67="O"),AND('FIN2-NATURE'!AW31="K",'FIN2-NATURE'!AW67="K")),SUM('FIN2-NATURE'!AV31,'FIN2-NATURE'!AV67)=0,ISNUMBER('FIN2-NATURE'!AV77)),"",IF(OR('FIN2-NATURE'!AW31="O",'FIN2-NATURE'!AW67="O"),"O",IF(AND('FIN2-NATURE'!AW31='FIN2-NATURE'!AW67,OR('FIN2-NATURE'!AW31="K",'FIN2-NATURE'!AW31="W",'FIN2-NATURE'!AW31="M")), UPPER('FIN2-NATURE'!AW31),"")))</f>
        <v/>
      </c>
      <c r="J2579" s="281" t="s">
        <v>711</v>
      </c>
      <c r="K2579" s="280" t="str">
        <f>IF(AND(ISBLANK('FIN2-NATURE'!AV77),$L$2579&lt;&gt;"M"),"",'FIN2-NATURE'!AV77)</f>
        <v/>
      </c>
      <c r="L2579" s="280" t="str">
        <f>IF(ISBLANK('FIN2-NATURE'!AW77),"",'FIN2-NATURE'!AW77)</f>
        <v/>
      </c>
      <c r="M2579" s="257" t="str">
        <f t="shared" si="41"/>
        <v>OK</v>
      </c>
      <c r="N2579" s="15"/>
    </row>
    <row r="2580" spans="1:14" ht="33.75" x14ac:dyDescent="0.25">
      <c r="A2580" s="257" t="s">
        <v>834</v>
      </c>
      <c r="B2580" s="257" t="s">
        <v>5588</v>
      </c>
      <c r="C2580" s="257" t="s">
        <v>689</v>
      </c>
      <c r="D2580" s="277" t="s">
        <v>5589</v>
      </c>
      <c r="E2580" s="278" t="s">
        <v>711</v>
      </c>
      <c r="F2580" s="279" t="s">
        <v>689</v>
      </c>
      <c r="G2580" s="277" t="s">
        <v>5590</v>
      </c>
      <c r="H2580" s="280" t="str">
        <f>IF(OR(AND('FIN2-NATURE'!AV32="",'FIN2-NATURE'!AW32=""),AND('FIN2-NATURE'!AV68="",'FIN2-NATURE'!AW68=""),AND('FIN2-NATURE'!AW32="K",'FIN2-NATURE'!AW68="K"),OR('FIN2-NATURE'!AW32="O",'FIN2-NATURE'!AW68="O")),"",SUM('FIN2-NATURE'!AV32,'FIN2-NATURE'!AV68))</f>
        <v/>
      </c>
      <c r="I2580" s="280" t="str">
        <f>IF(AND(OR(AND('FIN2-NATURE'!AW32="O",'FIN2-NATURE'!AW68="O"),AND('FIN2-NATURE'!AW32="K",'FIN2-NATURE'!AW68="K")),SUM('FIN2-NATURE'!AV32,'FIN2-NATURE'!AV68)=0,ISNUMBER('FIN2-NATURE'!AV78)),"",IF(OR('FIN2-NATURE'!AW32="O",'FIN2-NATURE'!AW68="O"),"O",IF(AND('FIN2-NATURE'!AW32='FIN2-NATURE'!AW68,OR('FIN2-NATURE'!AW32="K",'FIN2-NATURE'!AW32="W",'FIN2-NATURE'!AW32="M")), UPPER('FIN2-NATURE'!AW32),"")))</f>
        <v/>
      </c>
      <c r="J2580" s="281" t="s">
        <v>711</v>
      </c>
      <c r="K2580" s="280" t="str">
        <f>IF(AND(ISBLANK('FIN2-NATURE'!AV78),$L$2580&lt;&gt;"M"),"",'FIN2-NATURE'!AV78)</f>
        <v/>
      </c>
      <c r="L2580" s="280" t="str">
        <f>IF(ISBLANK('FIN2-NATURE'!AW78),"",'FIN2-NATURE'!AW78)</f>
        <v/>
      </c>
      <c r="M2580" s="257" t="str">
        <f t="shared" si="41"/>
        <v>OK</v>
      </c>
      <c r="N2580" s="15"/>
    </row>
    <row r="2581" spans="1:14" ht="33.75" x14ac:dyDescent="0.25">
      <c r="A2581" s="257" t="s">
        <v>834</v>
      </c>
      <c r="B2581" s="257" t="s">
        <v>5591</v>
      </c>
      <c r="C2581" s="257" t="s">
        <v>689</v>
      </c>
      <c r="D2581" s="277" t="s">
        <v>5592</v>
      </c>
      <c r="E2581" s="278" t="s">
        <v>711</v>
      </c>
      <c r="F2581" s="279" t="s">
        <v>689</v>
      </c>
      <c r="G2581" s="277" t="s">
        <v>2532</v>
      </c>
      <c r="H2581" s="280" t="str">
        <f>IF(OR(AND('FIN2-NATURE'!AV33="",'FIN2-NATURE'!AW33=""),AND('FIN2-NATURE'!AV69="",'FIN2-NATURE'!AW69=""),AND('FIN2-NATURE'!AW33="K",'FIN2-NATURE'!AW69="K"),OR('FIN2-NATURE'!AW33="O",'FIN2-NATURE'!AW69="O")),"",SUM('FIN2-NATURE'!AV33,'FIN2-NATURE'!AV69))</f>
        <v/>
      </c>
      <c r="I2581" s="280" t="str">
        <f>IF(AND(OR(AND('FIN2-NATURE'!AW33="O",'FIN2-NATURE'!AW69="O"),AND('FIN2-NATURE'!AW33="K",'FIN2-NATURE'!AW69="K")),SUM('FIN2-NATURE'!AV33,'FIN2-NATURE'!AV69)=0,ISNUMBER('FIN2-NATURE'!AV79)),"",IF(OR('FIN2-NATURE'!AW33="O",'FIN2-NATURE'!AW69="O"),"O",IF(AND('FIN2-NATURE'!AW33='FIN2-NATURE'!AW69,OR('FIN2-NATURE'!AW33="K",'FIN2-NATURE'!AW33="W",'FIN2-NATURE'!AW33="M")), UPPER('FIN2-NATURE'!AW33),"")))</f>
        <v/>
      </c>
      <c r="J2581" s="281" t="s">
        <v>711</v>
      </c>
      <c r="K2581" s="280" t="str">
        <f>IF(AND(ISBLANK('FIN2-NATURE'!AV79),$L$2581&lt;&gt;"M"),"",'FIN2-NATURE'!AV79)</f>
        <v/>
      </c>
      <c r="L2581" s="280" t="str">
        <f>IF(ISBLANK('FIN2-NATURE'!AW79),"",'FIN2-NATURE'!AW79)</f>
        <v/>
      </c>
      <c r="M2581" s="257" t="str">
        <f t="shared" si="41"/>
        <v>OK</v>
      </c>
      <c r="N2581" s="15"/>
    </row>
    <row r="2582" spans="1:14" ht="33.75" x14ac:dyDescent="0.25">
      <c r="A2582" s="257" t="s">
        <v>834</v>
      </c>
      <c r="B2582" s="257" t="s">
        <v>5593</v>
      </c>
      <c r="C2582" s="257" t="s">
        <v>689</v>
      </c>
      <c r="D2582" s="277" t="s">
        <v>5594</v>
      </c>
      <c r="E2582" s="278" t="s">
        <v>711</v>
      </c>
      <c r="F2582" s="279" t="s">
        <v>689</v>
      </c>
      <c r="G2582" s="277" t="s">
        <v>5595</v>
      </c>
      <c r="H2582" s="280" t="str">
        <f>IF(OR(AND('FIN2-NATURE'!AV37="",'FIN2-NATURE'!AW37=""),AND('FIN2-NATURE'!AV70="",'FIN2-NATURE'!AW70=""),AND('FIN2-NATURE'!AW37="K",'FIN2-NATURE'!AW70="K"),OR('FIN2-NATURE'!AW37="O",'FIN2-NATURE'!AW70="O")),"",SUM('FIN2-NATURE'!AV37,'FIN2-NATURE'!AV70))</f>
        <v/>
      </c>
      <c r="I2582" s="280" t="str">
        <f>IF(AND(OR(AND('FIN2-NATURE'!AW37="O",'FIN2-NATURE'!AW70="O"),AND('FIN2-NATURE'!AW37="K",'FIN2-NATURE'!AW70="K")),SUM('FIN2-NATURE'!AV37,'FIN2-NATURE'!AV70)=0,ISNUMBER('FIN2-NATURE'!AV80)),"",IF(OR('FIN2-NATURE'!AW37="O",'FIN2-NATURE'!AW70="O"),"O",IF(AND('FIN2-NATURE'!AW37='FIN2-NATURE'!AW70,OR('FIN2-NATURE'!AW37="K",'FIN2-NATURE'!AW37="W",'FIN2-NATURE'!AW37="M")), UPPER('FIN2-NATURE'!AW37),"")))</f>
        <v/>
      </c>
      <c r="J2582" s="281" t="s">
        <v>711</v>
      </c>
      <c r="K2582" s="280" t="str">
        <f>IF(AND(ISBLANK('FIN2-NATURE'!AV80),$L$2582&lt;&gt;"M"),"",'FIN2-NATURE'!AV80)</f>
        <v/>
      </c>
      <c r="L2582" s="280" t="str">
        <f>IF(ISBLANK('FIN2-NATURE'!AW80),"",'FIN2-NATURE'!AW80)</f>
        <v/>
      </c>
      <c r="M2582" s="257" t="str">
        <f t="shared" si="41"/>
        <v>OK</v>
      </c>
      <c r="N2582" s="15"/>
    </row>
    <row r="2583" spans="1:14" ht="33.75" x14ac:dyDescent="0.25">
      <c r="A2583" s="257" t="s">
        <v>834</v>
      </c>
      <c r="B2583" s="257" t="s">
        <v>5596</v>
      </c>
      <c r="C2583" s="257" t="s">
        <v>689</v>
      </c>
      <c r="D2583" s="277" t="s">
        <v>5597</v>
      </c>
      <c r="E2583" s="278" t="s">
        <v>711</v>
      </c>
      <c r="F2583" s="279" t="s">
        <v>689</v>
      </c>
      <c r="G2583" s="277" t="s">
        <v>2535</v>
      </c>
      <c r="H2583" s="280" t="str">
        <f>IF(OR(AND('FIN2-NATURE'!AV38="",'FIN2-NATURE'!AW38=""),AND('FIN2-NATURE'!AV71="",'FIN2-NATURE'!AW71=""),AND('FIN2-NATURE'!AW38="K",'FIN2-NATURE'!AW71="K"),OR('FIN2-NATURE'!AW38="O",'FIN2-NATURE'!AW71="O")),"",SUM('FIN2-NATURE'!AV38,'FIN2-NATURE'!AV71))</f>
        <v/>
      </c>
      <c r="I2583" s="280" t="str">
        <f>IF(AND(OR(AND('FIN2-NATURE'!AW38="O",'FIN2-NATURE'!AW71="O"),AND('FIN2-NATURE'!AW38="K",'FIN2-NATURE'!AW71="K")),SUM('FIN2-NATURE'!AV38,'FIN2-NATURE'!AV71)=0,ISNUMBER('FIN2-NATURE'!AV81)),"",IF(OR('FIN2-NATURE'!AW38="O",'FIN2-NATURE'!AW71="O"),"O",IF(AND('FIN2-NATURE'!AW38='FIN2-NATURE'!AW71,OR('FIN2-NATURE'!AW38="K",'FIN2-NATURE'!AW38="W",'FIN2-NATURE'!AW38="M")), UPPER('FIN2-NATURE'!AW38),"")))</f>
        <v/>
      </c>
      <c r="J2583" s="281" t="s">
        <v>711</v>
      </c>
      <c r="K2583" s="280" t="str">
        <f>IF(AND(ISBLANK('FIN2-NATURE'!AV81),$L$2583&lt;&gt;"M"),"",'FIN2-NATURE'!AV81)</f>
        <v/>
      </c>
      <c r="L2583" s="280" t="str">
        <f>IF(ISBLANK('FIN2-NATURE'!AW81),"",'FIN2-NATURE'!AW81)</f>
        <v/>
      </c>
      <c r="M2583" s="257" t="str">
        <f t="shared" si="41"/>
        <v>OK</v>
      </c>
      <c r="N2583" s="15"/>
    </row>
    <row r="2584" spans="1:14" ht="33.75" x14ac:dyDescent="0.25">
      <c r="A2584" s="257" t="s">
        <v>834</v>
      </c>
      <c r="B2584" s="257" t="s">
        <v>5598</v>
      </c>
      <c r="C2584" s="257" t="s">
        <v>689</v>
      </c>
      <c r="D2584" s="277" t="s">
        <v>5599</v>
      </c>
      <c r="E2584" s="278" t="s">
        <v>711</v>
      </c>
      <c r="F2584" s="279" t="s">
        <v>689</v>
      </c>
      <c r="G2584" s="277" t="s">
        <v>2537</v>
      </c>
      <c r="H2584" s="280" t="str">
        <f>IF(OR(AND('FIN2-NATURE'!AV39="",'FIN2-NATURE'!AW39=""),AND('FIN2-NATURE'!AV72="",'FIN2-NATURE'!AW72=""),AND('FIN2-NATURE'!AW39="K",'FIN2-NATURE'!AW72="K"),OR('FIN2-NATURE'!AW39="O",'FIN2-NATURE'!AW72="O")),"",SUM('FIN2-NATURE'!AV39,'FIN2-NATURE'!AV72))</f>
        <v/>
      </c>
      <c r="I2584" s="280" t="str">
        <f>IF(AND(OR(AND('FIN2-NATURE'!AW39="O",'FIN2-NATURE'!AW72="O"),AND('FIN2-NATURE'!AW39="K",'FIN2-NATURE'!AW72="K")),SUM('FIN2-NATURE'!AV39,'FIN2-NATURE'!AV72)=0,ISNUMBER('FIN2-NATURE'!AV82)),"",IF(OR('FIN2-NATURE'!AW39="O",'FIN2-NATURE'!AW72="O"),"O",IF(AND('FIN2-NATURE'!AW39='FIN2-NATURE'!AW72,OR('FIN2-NATURE'!AW39="K",'FIN2-NATURE'!AW39="W",'FIN2-NATURE'!AW39="M")), UPPER('FIN2-NATURE'!AW39),"")))</f>
        <v/>
      </c>
      <c r="J2584" s="281" t="s">
        <v>711</v>
      </c>
      <c r="K2584" s="280" t="str">
        <f>IF(AND(ISBLANK('FIN2-NATURE'!AV82),$L$2584&lt;&gt;"M"),"",'FIN2-NATURE'!AV82)</f>
        <v/>
      </c>
      <c r="L2584" s="280" t="str">
        <f>IF(ISBLANK('FIN2-NATURE'!AW82),"",'FIN2-NATURE'!AW82)</f>
        <v/>
      </c>
      <c r="M2584" s="257" t="str">
        <f t="shared" si="41"/>
        <v>OK</v>
      </c>
      <c r="N2584" s="15"/>
    </row>
    <row r="2585" spans="1:14" ht="33.75" x14ac:dyDescent="0.25">
      <c r="A2585" s="257" t="s">
        <v>834</v>
      </c>
      <c r="B2585" s="257" t="s">
        <v>5600</v>
      </c>
      <c r="C2585" s="257" t="s">
        <v>689</v>
      </c>
      <c r="D2585" s="277" t="s">
        <v>5601</v>
      </c>
      <c r="E2585" s="278" t="s">
        <v>711</v>
      </c>
      <c r="F2585" s="279" t="s">
        <v>689</v>
      </c>
      <c r="G2585" s="277" t="s">
        <v>2539</v>
      </c>
      <c r="H2585" s="280" t="str">
        <f>IF(OR(AND('FIN2-NATURE'!AV40="",'FIN2-NATURE'!AW40=""),AND('FIN2-NATURE'!AV73="",'FIN2-NATURE'!AW73=""),AND('FIN2-NATURE'!AW40="K",'FIN2-NATURE'!AW73="K"),OR('FIN2-NATURE'!AW40="O",'FIN2-NATURE'!AW73="O")),"",SUM('FIN2-NATURE'!AV40,'FIN2-NATURE'!AV73))</f>
        <v/>
      </c>
      <c r="I2585" s="280" t="str">
        <f>IF(AND(OR(AND('FIN2-NATURE'!AW40="O",'FIN2-NATURE'!AW73="O"),AND('FIN2-NATURE'!AW40="K",'FIN2-NATURE'!AW73="K")),SUM('FIN2-NATURE'!AV40,'FIN2-NATURE'!AV73)=0,ISNUMBER('FIN2-NATURE'!AV83)),"",IF(OR('FIN2-NATURE'!AW40="O",'FIN2-NATURE'!AW73="O"),"O",IF(AND('FIN2-NATURE'!AW40='FIN2-NATURE'!AW73,OR('FIN2-NATURE'!AW40="K",'FIN2-NATURE'!AW40="W",'FIN2-NATURE'!AW40="M")), UPPER('FIN2-NATURE'!AW40),"")))</f>
        <v/>
      </c>
      <c r="J2585" s="281" t="s">
        <v>711</v>
      </c>
      <c r="K2585" s="280" t="str">
        <f>IF(AND(ISBLANK('FIN2-NATURE'!AV83),$L$2585&lt;&gt;"M"),"",'FIN2-NATURE'!AV83)</f>
        <v/>
      </c>
      <c r="L2585" s="280" t="str">
        <f>IF(ISBLANK('FIN2-NATURE'!AW83),"",'FIN2-NATURE'!AW83)</f>
        <v/>
      </c>
      <c r="M2585" s="257" t="str">
        <f t="shared" si="41"/>
        <v>OK</v>
      </c>
      <c r="N2585" s="15"/>
    </row>
    <row r="2586" spans="1:14" ht="33.75" x14ac:dyDescent="0.25">
      <c r="A2586" s="257" t="s">
        <v>834</v>
      </c>
      <c r="B2586" s="257" t="s">
        <v>5602</v>
      </c>
      <c r="C2586" s="257" t="s">
        <v>689</v>
      </c>
      <c r="D2586" s="277" t="s">
        <v>5603</v>
      </c>
      <c r="E2586" s="278" t="s">
        <v>711</v>
      </c>
      <c r="F2586" s="279" t="s">
        <v>689</v>
      </c>
      <c r="G2586" s="277" t="s">
        <v>2541</v>
      </c>
      <c r="H2586" s="280" t="str">
        <f>IF(OR(AND('FIN2-NATURE'!AV41="",'FIN2-NATURE'!AW41=""),AND('FIN2-NATURE'!AV74="",'FIN2-NATURE'!AW74=""),AND('FIN2-NATURE'!AW41="K",'FIN2-NATURE'!AW74="K"),OR('FIN2-NATURE'!AW41="O",'FIN2-NATURE'!AW74="O")),"",SUM('FIN2-NATURE'!AV41,'FIN2-NATURE'!AV74))</f>
        <v/>
      </c>
      <c r="I2586" s="280" t="str">
        <f>IF(AND(OR(AND('FIN2-NATURE'!AW41="O",'FIN2-NATURE'!AW74="O"),AND('FIN2-NATURE'!AW41="K",'FIN2-NATURE'!AW74="K")),SUM('FIN2-NATURE'!AV41,'FIN2-NATURE'!AV74)=0,ISNUMBER('FIN2-NATURE'!AV84)),"",IF(OR('FIN2-NATURE'!AW41="O",'FIN2-NATURE'!AW74="O"),"O",IF(AND('FIN2-NATURE'!AW41='FIN2-NATURE'!AW74,OR('FIN2-NATURE'!AW41="K",'FIN2-NATURE'!AW41="W",'FIN2-NATURE'!AW41="M")), UPPER('FIN2-NATURE'!AW41),"")))</f>
        <v/>
      </c>
      <c r="J2586" s="281" t="s">
        <v>711</v>
      </c>
      <c r="K2586" s="280" t="str">
        <f>IF(AND(ISBLANK('FIN2-NATURE'!AV84),$L$2586&lt;&gt;"M"),"",'FIN2-NATURE'!AV84)</f>
        <v/>
      </c>
      <c r="L2586" s="280" t="str">
        <f>IF(ISBLANK('FIN2-NATURE'!AW84),"",'FIN2-NATURE'!AW84)</f>
        <v/>
      </c>
      <c r="M2586" s="257" t="str">
        <f t="shared" si="41"/>
        <v>OK</v>
      </c>
      <c r="N2586" s="15"/>
    </row>
    <row r="2587" spans="1:14" ht="33.75" x14ac:dyDescent="0.25">
      <c r="A2587" s="257" t="s">
        <v>834</v>
      </c>
      <c r="B2587" s="257" t="s">
        <v>5604</v>
      </c>
      <c r="C2587" s="257" t="s">
        <v>689</v>
      </c>
      <c r="D2587" s="277" t="s">
        <v>5605</v>
      </c>
      <c r="E2587" s="278" t="s">
        <v>711</v>
      </c>
      <c r="F2587" s="279" t="s">
        <v>689</v>
      </c>
      <c r="G2587" s="277" t="s">
        <v>2542</v>
      </c>
      <c r="H2587" s="280" t="str">
        <f>IF(OR(AND('FIN2-NATURE'!AV42="",'FIN2-NATURE'!AW42=""),AND('FIN2-NATURE'!AV75="",'FIN2-NATURE'!AW75=""),AND('FIN2-NATURE'!AW42="K",'FIN2-NATURE'!AW75="K"),OR('FIN2-NATURE'!AW42="O",'FIN2-NATURE'!AW75="O")),"",SUM('FIN2-NATURE'!AV42,'FIN2-NATURE'!AV75))</f>
        <v/>
      </c>
      <c r="I2587" s="280" t="str">
        <f>IF(AND(OR(AND('FIN2-NATURE'!AW42="O",'FIN2-NATURE'!AW75="O"),AND('FIN2-NATURE'!AW42="K",'FIN2-NATURE'!AW75="K")),SUM('FIN2-NATURE'!AV42,'FIN2-NATURE'!AV75)=0,ISNUMBER('FIN2-NATURE'!AV85)),"",IF(OR('FIN2-NATURE'!AW42="O",'FIN2-NATURE'!AW75="O"),"O",IF(AND('FIN2-NATURE'!AW42='FIN2-NATURE'!AW75,OR('FIN2-NATURE'!AW42="K",'FIN2-NATURE'!AW42="W",'FIN2-NATURE'!AW42="M")), UPPER('FIN2-NATURE'!AW42),"")))</f>
        <v/>
      </c>
      <c r="J2587" s="281" t="s">
        <v>711</v>
      </c>
      <c r="K2587" s="280" t="str">
        <f>IF(AND(ISBLANK('FIN2-NATURE'!AV85),$L$2587&lt;&gt;"M"),"",'FIN2-NATURE'!AV85)</f>
        <v/>
      </c>
      <c r="L2587" s="280" t="str">
        <f>IF(ISBLANK('FIN2-NATURE'!AW85),"",'FIN2-NATURE'!AW85)</f>
        <v/>
      </c>
      <c r="M2587" s="257" t="str">
        <f t="shared" si="41"/>
        <v>OK</v>
      </c>
      <c r="N2587" s="15"/>
    </row>
    <row r="2588" spans="1:14" ht="33.75" x14ac:dyDescent="0.25">
      <c r="A2588" s="257" t="s">
        <v>834</v>
      </c>
      <c r="B2588" s="257" t="s">
        <v>5606</v>
      </c>
      <c r="C2588" s="257" t="s">
        <v>689</v>
      </c>
      <c r="D2588" s="277" t="s">
        <v>5607</v>
      </c>
      <c r="E2588" s="278" t="s">
        <v>711</v>
      </c>
      <c r="F2588" s="279" t="s">
        <v>689</v>
      </c>
      <c r="G2588" s="277" t="s">
        <v>5608</v>
      </c>
      <c r="H2588" s="280" t="str">
        <f>IF(OR(AND('FIN2-NATURE'!AV43="",'FIN2-NATURE'!AW43=""),AND('FIN2-NATURE'!AV76="",'FIN2-NATURE'!AW76=""),AND('FIN2-NATURE'!AW43="K",'FIN2-NATURE'!AW76="K"),OR('FIN2-NATURE'!AW43="O",'FIN2-NATURE'!AW76="O")),"",SUM('FIN2-NATURE'!AV43,'FIN2-NATURE'!AV76))</f>
        <v/>
      </c>
      <c r="I2588" s="280" t="str">
        <f>IF(AND(OR(AND('FIN2-NATURE'!AW43="O",'FIN2-NATURE'!AW76="O"),AND('FIN2-NATURE'!AW43="K",'FIN2-NATURE'!AW76="K")),SUM('FIN2-NATURE'!AV43,'FIN2-NATURE'!AV76)=0,ISNUMBER('FIN2-NATURE'!AV86)),"",IF(OR('FIN2-NATURE'!AW43="O",'FIN2-NATURE'!AW76="O"),"O",IF(AND('FIN2-NATURE'!AW43='FIN2-NATURE'!AW76,OR('FIN2-NATURE'!AW43="K",'FIN2-NATURE'!AW43="W",'FIN2-NATURE'!AW43="M")), UPPER('FIN2-NATURE'!AW43),"")))</f>
        <v/>
      </c>
      <c r="J2588" s="281" t="s">
        <v>711</v>
      </c>
      <c r="K2588" s="280" t="str">
        <f>IF(AND(ISBLANK('FIN2-NATURE'!AV86),$L$2588&lt;&gt;"M"),"",'FIN2-NATURE'!AV86)</f>
        <v/>
      </c>
      <c r="L2588" s="280" t="str">
        <f>IF(ISBLANK('FIN2-NATURE'!AW86),"",'FIN2-NATURE'!AW86)</f>
        <v/>
      </c>
      <c r="M2588" s="257" t="str">
        <f t="shared" si="41"/>
        <v>OK</v>
      </c>
      <c r="N2588" s="15"/>
    </row>
    <row r="2589" spans="1:14" ht="33.75" x14ac:dyDescent="0.25">
      <c r="A2589" s="257" t="s">
        <v>834</v>
      </c>
      <c r="B2589" s="257" t="s">
        <v>5609</v>
      </c>
      <c r="C2589" s="257" t="s">
        <v>689</v>
      </c>
      <c r="D2589" s="277" t="s">
        <v>5610</v>
      </c>
      <c r="E2589" s="278" t="s">
        <v>711</v>
      </c>
      <c r="F2589" s="279" t="s">
        <v>689</v>
      </c>
      <c r="G2589" s="277" t="s">
        <v>5611</v>
      </c>
      <c r="H2589" s="280" t="str">
        <f>IF(OR(AND('FIN2-NATURE'!AY31="",'FIN2-NATURE'!AZ31=""),AND('FIN2-NATURE'!AY32="",'FIN2-NATURE'!AZ32=""),AND('FIN2-NATURE'!AZ31="K",'FIN2-NATURE'!AZ32="K"),OR('FIN2-NATURE'!AZ31="O",'FIN2-NATURE'!AZ32="O")),"",SUM('FIN2-NATURE'!AY31,'FIN2-NATURE'!AY32))</f>
        <v/>
      </c>
      <c r="I2589" s="280" t="str">
        <f>IF(AND(OR(AND('FIN2-NATURE'!AZ31="O",'FIN2-NATURE'!AZ32="O"),AND('FIN2-NATURE'!AZ31="K",'FIN2-NATURE'!AZ32="K")),SUM('FIN2-NATURE'!AY31,'FIN2-NATURE'!AY32)=0,ISNUMBER('FIN2-NATURE'!AY33)),"",IF(OR('FIN2-NATURE'!AZ31="O",'FIN2-NATURE'!AZ32="O"),"O",IF(AND('FIN2-NATURE'!AZ31='FIN2-NATURE'!AZ32,OR('FIN2-NATURE'!AZ31="K",'FIN2-NATURE'!AZ31="W",'FIN2-NATURE'!AZ31="M")), UPPER('FIN2-NATURE'!AZ31),"")))</f>
        <v/>
      </c>
      <c r="J2589" s="281" t="s">
        <v>711</v>
      </c>
      <c r="K2589" s="280" t="str">
        <f>IF(AND(ISBLANK('FIN2-NATURE'!AY33),$L$2589&lt;&gt;"M"),"",'FIN2-NATURE'!AY33)</f>
        <v/>
      </c>
      <c r="L2589" s="280" t="str">
        <f>IF(ISBLANK('FIN2-NATURE'!AZ33),"",'FIN2-NATURE'!AZ33)</f>
        <v/>
      </c>
      <c r="M2589" s="257" t="str">
        <f t="shared" si="41"/>
        <v>OK</v>
      </c>
      <c r="N2589" s="15"/>
    </row>
    <row r="2590" spans="1:14" ht="33.75" x14ac:dyDescent="0.25">
      <c r="A2590" s="257" t="s">
        <v>834</v>
      </c>
      <c r="B2590" s="257" t="s">
        <v>5612</v>
      </c>
      <c r="C2590" s="257" t="s">
        <v>689</v>
      </c>
      <c r="D2590" s="277" t="s">
        <v>5613</v>
      </c>
      <c r="E2590" s="278" t="s">
        <v>711</v>
      </c>
      <c r="F2590" s="279" t="s">
        <v>689</v>
      </c>
      <c r="G2590" s="277" t="s">
        <v>5614</v>
      </c>
      <c r="H2590" s="280" t="str">
        <f>IF(OR(AND('FIN2-NATURE'!AY33="",'FIN2-NATURE'!AZ33=""),AND('FIN2-NATURE'!AY37="",'FIN2-NATURE'!AZ37=""),AND('FIN2-NATURE'!AZ33="K",'FIN2-NATURE'!AZ37="K"),OR('FIN2-NATURE'!AZ33="O",'FIN2-NATURE'!AZ37="O")),"",SUM('FIN2-NATURE'!AY33,'FIN2-NATURE'!AY37))</f>
        <v/>
      </c>
      <c r="I2590" s="280" t="str">
        <f>IF(AND(OR(AND('FIN2-NATURE'!AZ33="O",'FIN2-NATURE'!AZ37="O"),AND('FIN2-NATURE'!AZ33="K",'FIN2-NATURE'!AZ37="K")),SUM('FIN2-NATURE'!AY33,'FIN2-NATURE'!AY37)=0,ISNUMBER('FIN2-NATURE'!AY38)),"",IF(OR('FIN2-NATURE'!AZ33="O",'FIN2-NATURE'!AZ37="O"),"O",IF(AND('FIN2-NATURE'!AZ33='FIN2-NATURE'!AZ37,OR('FIN2-NATURE'!AZ33="K",'FIN2-NATURE'!AZ33="W",'FIN2-NATURE'!AZ33="M")), UPPER('FIN2-NATURE'!AZ33),"")))</f>
        <v/>
      </c>
      <c r="J2590" s="281" t="s">
        <v>711</v>
      </c>
      <c r="K2590" s="280" t="str">
        <f>IF(AND(ISBLANK('FIN2-NATURE'!AY38),$L$2590&lt;&gt;"M"),"",'FIN2-NATURE'!AY38)</f>
        <v/>
      </c>
      <c r="L2590" s="280" t="str">
        <f>IF(ISBLANK('FIN2-NATURE'!AZ38),"",'FIN2-NATURE'!AZ38)</f>
        <v/>
      </c>
      <c r="M2590" s="257" t="str">
        <f t="shared" si="41"/>
        <v>OK</v>
      </c>
      <c r="N2590" s="15"/>
    </row>
    <row r="2591" spans="1:14" ht="33.75" x14ac:dyDescent="0.25">
      <c r="A2591" s="257" t="s">
        <v>834</v>
      </c>
      <c r="B2591" s="257" t="s">
        <v>5615</v>
      </c>
      <c r="C2591" s="257" t="s">
        <v>689</v>
      </c>
      <c r="D2591" s="277" t="s">
        <v>5616</v>
      </c>
      <c r="E2591" s="278" t="s">
        <v>711</v>
      </c>
      <c r="F2591" s="279" t="s">
        <v>689</v>
      </c>
      <c r="G2591" s="277" t="s">
        <v>1035</v>
      </c>
      <c r="H2591" s="280" t="str">
        <f>IF(OR(AND('FIN2-NATURE'!AY38="",'FIN2-NATURE'!AZ38=""),AND('FIN2-NATURE'!AY39="",'FIN2-NATURE'!AZ39=""),AND('FIN2-NATURE'!AZ38="K",'FIN2-NATURE'!AZ39="K"),OR('FIN2-NATURE'!AZ38="O",'FIN2-NATURE'!AZ39="O")),"",SUM('FIN2-NATURE'!AY38,'FIN2-NATURE'!AY39))</f>
        <v/>
      </c>
      <c r="I2591" s="280" t="str">
        <f>IF(AND(OR(AND('FIN2-NATURE'!AZ38="O",'FIN2-NATURE'!AZ39="O"),AND('FIN2-NATURE'!AZ38="K",'FIN2-NATURE'!AZ39="K")),SUM('FIN2-NATURE'!AY38,'FIN2-NATURE'!AY39)=0,ISNUMBER('FIN2-NATURE'!AY40)),"",IF(OR('FIN2-NATURE'!AZ38="O",'FIN2-NATURE'!AZ39="O"),"O",IF(AND('FIN2-NATURE'!AZ38='FIN2-NATURE'!AZ39,OR('FIN2-NATURE'!AZ38="K",'FIN2-NATURE'!AZ38="W",'FIN2-NATURE'!AZ38="M")), UPPER('FIN2-NATURE'!AZ38),"")))</f>
        <v/>
      </c>
      <c r="J2591" s="281" t="s">
        <v>711</v>
      </c>
      <c r="K2591" s="280" t="str">
        <f>IF(AND(ISBLANK('FIN2-NATURE'!AY40),$L$2591&lt;&gt;"M"),"",'FIN2-NATURE'!AY40)</f>
        <v/>
      </c>
      <c r="L2591" s="280" t="str">
        <f>IF(ISBLANK('FIN2-NATURE'!AZ40),"",'FIN2-NATURE'!AZ40)</f>
        <v/>
      </c>
      <c r="M2591" s="257" t="str">
        <f t="shared" si="41"/>
        <v>OK</v>
      </c>
      <c r="N2591" s="15"/>
    </row>
    <row r="2592" spans="1:14" ht="33.75" x14ac:dyDescent="0.25">
      <c r="A2592" s="257" t="s">
        <v>834</v>
      </c>
      <c r="B2592" s="257" t="s">
        <v>5617</v>
      </c>
      <c r="C2592" s="257" t="s">
        <v>689</v>
      </c>
      <c r="D2592" s="277" t="s">
        <v>5618</v>
      </c>
      <c r="E2592" s="278" t="s">
        <v>711</v>
      </c>
      <c r="F2592" s="279" t="s">
        <v>689</v>
      </c>
      <c r="G2592" s="277" t="s">
        <v>5619</v>
      </c>
      <c r="H2592" s="280" t="str">
        <f>IF(OR(AND('FIN2-NATURE'!AY44="",'FIN2-NATURE'!AZ44=""),AND('FIN2-NATURE'!AY45="",'FIN2-NATURE'!AZ45=""),AND('FIN2-NATURE'!AZ44="K",'FIN2-NATURE'!AZ45="K"),OR('FIN2-NATURE'!AZ44="O",'FIN2-NATURE'!AZ45="O")),"",SUM('FIN2-NATURE'!AY44,'FIN2-NATURE'!AY45))</f>
        <v/>
      </c>
      <c r="I2592" s="280" t="str">
        <f>IF(AND(OR(AND('FIN2-NATURE'!AZ44="O",'FIN2-NATURE'!AZ45="O"),AND('FIN2-NATURE'!AZ44="K",'FIN2-NATURE'!AZ45="K")),SUM('FIN2-NATURE'!AY44,'FIN2-NATURE'!AY45)=0,ISNUMBER('FIN2-NATURE'!AY46)),"",IF(OR('FIN2-NATURE'!AZ44="O",'FIN2-NATURE'!AZ45="O"),"O",IF(AND('FIN2-NATURE'!AZ44='FIN2-NATURE'!AZ45,OR('FIN2-NATURE'!AZ44="K",'FIN2-NATURE'!AZ44="W",'FIN2-NATURE'!AZ44="M")), UPPER('FIN2-NATURE'!AZ44),"")))</f>
        <v/>
      </c>
      <c r="J2592" s="281" t="s">
        <v>711</v>
      </c>
      <c r="K2592" s="280" t="str">
        <f>IF(AND(ISBLANK('FIN2-NATURE'!AY46),$L$2592&lt;&gt;"M"),"",'FIN2-NATURE'!AY46)</f>
        <v/>
      </c>
      <c r="L2592" s="280" t="str">
        <f>IF(ISBLANK('FIN2-NATURE'!AZ46),"",'FIN2-NATURE'!AZ46)</f>
        <v/>
      </c>
      <c r="M2592" s="257" t="str">
        <f t="shared" si="41"/>
        <v>OK</v>
      </c>
      <c r="N2592" s="15"/>
    </row>
    <row r="2593" spans="1:14" ht="33.75" x14ac:dyDescent="0.25">
      <c r="A2593" s="257" t="s">
        <v>834</v>
      </c>
      <c r="B2593" s="257" t="s">
        <v>5620</v>
      </c>
      <c r="C2593" s="257" t="s">
        <v>689</v>
      </c>
      <c r="D2593" s="277" t="s">
        <v>5621</v>
      </c>
      <c r="E2593" s="278" t="s">
        <v>711</v>
      </c>
      <c r="F2593" s="279" t="s">
        <v>689</v>
      </c>
      <c r="G2593" s="277" t="s">
        <v>5622</v>
      </c>
      <c r="H2593" s="280" t="str">
        <f>IF(OR(AND('FIN2-NATURE'!AY46="",'FIN2-NATURE'!AZ46=""),AND('FIN2-NATURE'!AY50="",'FIN2-NATURE'!AZ50=""),AND('FIN2-NATURE'!AZ46="K",'FIN2-NATURE'!AZ50="K"),OR('FIN2-NATURE'!AZ46="O",'FIN2-NATURE'!AZ50="O")),"",SUM('FIN2-NATURE'!AY46,'FIN2-NATURE'!AY50))</f>
        <v/>
      </c>
      <c r="I2593" s="280" t="str">
        <f>IF(AND(OR(AND('FIN2-NATURE'!AZ46="O",'FIN2-NATURE'!AZ50="O"),AND('FIN2-NATURE'!AZ46="K",'FIN2-NATURE'!AZ50="K")),SUM('FIN2-NATURE'!AY46,'FIN2-NATURE'!AY50)=0,ISNUMBER('FIN2-NATURE'!AY51)),"",IF(OR('FIN2-NATURE'!AZ46="O",'FIN2-NATURE'!AZ50="O"),"O",IF(AND('FIN2-NATURE'!AZ46='FIN2-NATURE'!AZ50,OR('FIN2-NATURE'!AZ46="K",'FIN2-NATURE'!AZ46="W",'FIN2-NATURE'!AZ46="M")), UPPER('FIN2-NATURE'!AZ46),"")))</f>
        <v/>
      </c>
      <c r="J2593" s="281" t="s">
        <v>711</v>
      </c>
      <c r="K2593" s="280" t="str">
        <f>IF(AND(ISBLANK('FIN2-NATURE'!AY51),$L$2593&lt;&gt;"M"),"",'FIN2-NATURE'!AY51)</f>
        <v/>
      </c>
      <c r="L2593" s="280" t="str">
        <f>IF(ISBLANK('FIN2-NATURE'!AZ51),"",'FIN2-NATURE'!AZ51)</f>
        <v/>
      </c>
      <c r="M2593" s="257" t="str">
        <f t="shared" si="41"/>
        <v>OK</v>
      </c>
      <c r="N2593" s="15"/>
    </row>
    <row r="2594" spans="1:14" ht="33.75" x14ac:dyDescent="0.25">
      <c r="A2594" s="257" t="s">
        <v>834</v>
      </c>
      <c r="B2594" s="257" t="s">
        <v>5623</v>
      </c>
      <c r="C2594" s="257" t="s">
        <v>689</v>
      </c>
      <c r="D2594" s="277" t="s">
        <v>5624</v>
      </c>
      <c r="E2594" s="278" t="s">
        <v>711</v>
      </c>
      <c r="F2594" s="279" t="s">
        <v>689</v>
      </c>
      <c r="G2594" s="277" t="s">
        <v>5625</v>
      </c>
      <c r="H2594" s="280" t="str">
        <f>IF(OR(AND('FIN2-NATURE'!AY51="",'FIN2-NATURE'!AZ51=""),AND('FIN2-NATURE'!AY52="",'FIN2-NATURE'!AZ52=""),AND('FIN2-NATURE'!AZ51="K",'FIN2-NATURE'!AZ52="K"),OR('FIN2-NATURE'!AZ51="O",'FIN2-NATURE'!AZ52="O")),"",SUM('FIN2-NATURE'!AY51,'FIN2-NATURE'!AY52))</f>
        <v/>
      </c>
      <c r="I2594" s="280" t="str">
        <f>IF(AND(OR(AND('FIN2-NATURE'!AZ51="O",'FIN2-NATURE'!AZ52="O"),AND('FIN2-NATURE'!AZ51="K",'FIN2-NATURE'!AZ52="K")),SUM('FIN2-NATURE'!AY51,'FIN2-NATURE'!AY52)=0,ISNUMBER('FIN2-NATURE'!AY53)),"",IF(OR('FIN2-NATURE'!AZ51="O",'FIN2-NATURE'!AZ52="O"),"O",IF(AND('FIN2-NATURE'!AZ51='FIN2-NATURE'!AZ52,OR('FIN2-NATURE'!AZ51="K",'FIN2-NATURE'!AZ51="W",'FIN2-NATURE'!AZ51="M")), UPPER('FIN2-NATURE'!AZ51),"")))</f>
        <v/>
      </c>
      <c r="J2594" s="281" t="s">
        <v>711</v>
      </c>
      <c r="K2594" s="280" t="str">
        <f>IF(AND(ISBLANK('FIN2-NATURE'!AY53),$L$2594&lt;&gt;"M"),"",'FIN2-NATURE'!AY53)</f>
        <v/>
      </c>
      <c r="L2594" s="280" t="str">
        <f>IF(ISBLANK('FIN2-NATURE'!AZ53),"",'FIN2-NATURE'!AZ53)</f>
        <v/>
      </c>
      <c r="M2594" s="257" t="str">
        <f t="shared" si="41"/>
        <v>OK</v>
      </c>
      <c r="N2594" s="15"/>
    </row>
    <row r="2595" spans="1:14" ht="33.75" x14ac:dyDescent="0.25">
      <c r="A2595" s="257" t="s">
        <v>834</v>
      </c>
      <c r="B2595" s="257" t="s">
        <v>5626</v>
      </c>
      <c r="C2595" s="257" t="s">
        <v>689</v>
      </c>
      <c r="D2595" s="277" t="s">
        <v>5627</v>
      </c>
      <c r="E2595" s="278" t="s">
        <v>711</v>
      </c>
      <c r="F2595" s="279" t="s">
        <v>689</v>
      </c>
      <c r="G2595" s="277" t="s">
        <v>5628</v>
      </c>
      <c r="H2595" s="280" t="str">
        <f>IF(OR(AND('FIN2-NATURE'!AY57="",'FIN2-NATURE'!AZ57=""),AND('FIN2-NATURE'!AY58="",'FIN2-NATURE'!AZ58=""),AND('FIN2-NATURE'!AZ57="K",'FIN2-NATURE'!AZ58="K"),OR('FIN2-NATURE'!AZ57="O",'FIN2-NATURE'!AZ58="O")),"",SUM('FIN2-NATURE'!AY57,'FIN2-NATURE'!AY58))</f>
        <v/>
      </c>
      <c r="I2595" s="280" t="str">
        <f>IF(AND(OR(AND('FIN2-NATURE'!AZ57="O",'FIN2-NATURE'!AZ58="O"),AND('FIN2-NATURE'!AZ57="K",'FIN2-NATURE'!AZ58="K")),SUM('FIN2-NATURE'!AY57,'FIN2-NATURE'!AY58)=0,ISNUMBER('FIN2-NATURE'!AY59)),"",IF(OR('FIN2-NATURE'!AZ57="O",'FIN2-NATURE'!AZ58="O"),"O",IF(AND('FIN2-NATURE'!AZ57='FIN2-NATURE'!AZ58,OR('FIN2-NATURE'!AZ57="K",'FIN2-NATURE'!AZ57="W",'FIN2-NATURE'!AZ57="M")), UPPER('FIN2-NATURE'!AZ57),"")))</f>
        <v/>
      </c>
      <c r="J2595" s="281" t="s">
        <v>711</v>
      </c>
      <c r="K2595" s="280" t="str">
        <f>IF(AND(ISBLANK('FIN2-NATURE'!AY59),$L$2595&lt;&gt;"M"),"",'FIN2-NATURE'!AY59)</f>
        <v/>
      </c>
      <c r="L2595" s="280" t="str">
        <f>IF(ISBLANK('FIN2-NATURE'!AZ59),"",'FIN2-NATURE'!AZ59)</f>
        <v/>
      </c>
      <c r="M2595" s="257" t="str">
        <f t="shared" si="41"/>
        <v>OK</v>
      </c>
      <c r="N2595" s="15"/>
    </row>
    <row r="2596" spans="1:14" ht="33.75" x14ac:dyDescent="0.25">
      <c r="A2596" s="257" t="s">
        <v>834</v>
      </c>
      <c r="B2596" s="257" t="s">
        <v>5629</v>
      </c>
      <c r="C2596" s="257" t="s">
        <v>689</v>
      </c>
      <c r="D2596" s="277" t="s">
        <v>5630</v>
      </c>
      <c r="E2596" s="278" t="s">
        <v>711</v>
      </c>
      <c r="F2596" s="279" t="s">
        <v>689</v>
      </c>
      <c r="G2596" s="277" t="s">
        <v>5631</v>
      </c>
      <c r="H2596" s="280" t="str">
        <f>IF(OR(AND('FIN2-NATURE'!AY59="",'FIN2-NATURE'!AZ59=""),AND('FIN2-NATURE'!AY60="",'FIN2-NATURE'!AZ60=""),AND('FIN2-NATURE'!AZ59="K",'FIN2-NATURE'!AZ60="K"),OR('FIN2-NATURE'!AZ59="O",'FIN2-NATURE'!AZ60="O")),"",SUM('FIN2-NATURE'!AY59,'FIN2-NATURE'!AY60))</f>
        <v/>
      </c>
      <c r="I2596" s="280" t="str">
        <f>IF(AND(OR(AND('FIN2-NATURE'!AZ59="O",'FIN2-NATURE'!AZ60="O"),AND('FIN2-NATURE'!AZ59="K",'FIN2-NATURE'!AZ60="K")),SUM('FIN2-NATURE'!AY59,'FIN2-NATURE'!AY60)=0,ISNUMBER('FIN2-NATURE'!AY61)),"",IF(OR('FIN2-NATURE'!AZ59="O",'FIN2-NATURE'!AZ60="O"),"O",IF(AND('FIN2-NATURE'!AZ59='FIN2-NATURE'!AZ60,OR('FIN2-NATURE'!AZ59="K",'FIN2-NATURE'!AZ59="W",'FIN2-NATURE'!AZ59="M")), UPPER('FIN2-NATURE'!AZ59),"")))</f>
        <v/>
      </c>
      <c r="J2596" s="281" t="s">
        <v>711</v>
      </c>
      <c r="K2596" s="280" t="str">
        <f>IF(AND(ISBLANK('FIN2-NATURE'!AY61),$L$2596&lt;&gt;"M"),"",'FIN2-NATURE'!AY61)</f>
        <v/>
      </c>
      <c r="L2596" s="280" t="str">
        <f>IF(ISBLANK('FIN2-NATURE'!AZ61),"",'FIN2-NATURE'!AZ61)</f>
        <v/>
      </c>
      <c r="M2596" s="257" t="str">
        <f t="shared" si="41"/>
        <v>OK</v>
      </c>
      <c r="N2596" s="15"/>
    </row>
    <row r="2597" spans="1:14" ht="33.75" x14ac:dyDescent="0.25">
      <c r="A2597" s="257" t="s">
        <v>834</v>
      </c>
      <c r="B2597" s="257" t="s">
        <v>5632</v>
      </c>
      <c r="C2597" s="257" t="s">
        <v>689</v>
      </c>
      <c r="D2597" s="277" t="s">
        <v>5633</v>
      </c>
      <c r="E2597" s="278" t="s">
        <v>711</v>
      </c>
      <c r="F2597" s="279" t="s">
        <v>689</v>
      </c>
      <c r="G2597" s="277" t="s">
        <v>2607</v>
      </c>
      <c r="H2597" s="280" t="str">
        <f>IF(OR(AND('FIN2-NATURE'!AY61="",'FIN2-NATURE'!AZ61=""),AND('FIN2-NATURE'!AY62="",'FIN2-NATURE'!AZ62=""),AND('FIN2-NATURE'!AZ61="K",'FIN2-NATURE'!AZ62="K"),OR('FIN2-NATURE'!AZ61="O",'FIN2-NATURE'!AZ62="O")),"",SUM('FIN2-NATURE'!AY61,'FIN2-NATURE'!AY62))</f>
        <v/>
      </c>
      <c r="I2597" s="280" t="str">
        <f>IF(AND(OR(AND('FIN2-NATURE'!AZ61="O",'FIN2-NATURE'!AZ62="O"),AND('FIN2-NATURE'!AZ61="K",'FIN2-NATURE'!AZ62="K")),SUM('FIN2-NATURE'!AY61,'FIN2-NATURE'!AY62)=0,ISNUMBER('FIN2-NATURE'!AY63)),"",IF(OR('FIN2-NATURE'!AZ61="O",'FIN2-NATURE'!AZ62="O"),"O",IF(AND('FIN2-NATURE'!AZ61='FIN2-NATURE'!AZ62,OR('FIN2-NATURE'!AZ61="K",'FIN2-NATURE'!AZ61="W",'FIN2-NATURE'!AZ61="M")), UPPER('FIN2-NATURE'!AZ61),"")))</f>
        <v/>
      </c>
      <c r="J2597" s="281" t="s">
        <v>711</v>
      </c>
      <c r="K2597" s="280" t="str">
        <f>IF(AND(ISBLANK('FIN2-NATURE'!AY63),$L$2597&lt;&gt;"M"),"",'FIN2-NATURE'!AY63)</f>
        <v/>
      </c>
      <c r="L2597" s="280" t="str">
        <f>IF(ISBLANK('FIN2-NATURE'!AZ63),"",'FIN2-NATURE'!AZ63)</f>
        <v/>
      </c>
      <c r="M2597" s="257" t="str">
        <f t="shared" si="41"/>
        <v>OK</v>
      </c>
      <c r="N2597" s="15"/>
    </row>
    <row r="2598" spans="1:14" ht="33.75" x14ac:dyDescent="0.25">
      <c r="A2598" s="257" t="s">
        <v>834</v>
      </c>
      <c r="B2598" s="257" t="s">
        <v>5634</v>
      </c>
      <c r="C2598" s="257" t="s">
        <v>689</v>
      </c>
      <c r="D2598" s="277" t="s">
        <v>5635</v>
      </c>
      <c r="E2598" s="278" t="s">
        <v>711</v>
      </c>
      <c r="F2598" s="279" t="s">
        <v>689</v>
      </c>
      <c r="G2598" s="277" t="s">
        <v>2610</v>
      </c>
      <c r="H2598" s="280" t="str">
        <f>IF(OR(AND('FIN2-NATURE'!AY44="",'FIN2-NATURE'!AZ44=""),AND('FIN2-NATURE'!AY57="",'FIN2-NATURE'!AZ57=""),AND('FIN2-NATURE'!AZ44="K",'FIN2-NATURE'!AZ57="K"),OR('FIN2-NATURE'!AZ44="O",'FIN2-NATURE'!AZ57="O")),"",SUM('FIN2-NATURE'!AY44,'FIN2-NATURE'!AY57))</f>
        <v/>
      </c>
      <c r="I2598" s="280" t="str">
        <f>IF(AND(OR(AND('FIN2-NATURE'!AZ44="O",'FIN2-NATURE'!AZ57="O"),AND('FIN2-NATURE'!AZ44="K",'FIN2-NATURE'!AZ57="K")),SUM('FIN2-NATURE'!AY44,'FIN2-NATURE'!AY57)=0,ISNUMBER('FIN2-NATURE'!AY67)),"",IF(OR('FIN2-NATURE'!AZ44="O",'FIN2-NATURE'!AZ57="O"),"O",IF(AND('FIN2-NATURE'!AZ44='FIN2-NATURE'!AZ57,OR('FIN2-NATURE'!AZ44="K",'FIN2-NATURE'!AZ44="W",'FIN2-NATURE'!AZ44="M")), UPPER('FIN2-NATURE'!AZ44),"")))</f>
        <v/>
      </c>
      <c r="J2598" s="281" t="s">
        <v>711</v>
      </c>
      <c r="K2598" s="280" t="str">
        <f>IF(AND(ISBLANK('FIN2-NATURE'!AY67),$L$2598&lt;&gt;"M"),"",'FIN2-NATURE'!AY67)</f>
        <v/>
      </c>
      <c r="L2598" s="280" t="str">
        <f>IF(ISBLANK('FIN2-NATURE'!AZ67),"",'FIN2-NATURE'!AZ67)</f>
        <v/>
      </c>
      <c r="M2598" s="257" t="str">
        <f t="shared" si="41"/>
        <v>OK</v>
      </c>
      <c r="N2598" s="15"/>
    </row>
    <row r="2599" spans="1:14" ht="33.75" x14ac:dyDescent="0.25">
      <c r="A2599" s="257" t="s">
        <v>834</v>
      </c>
      <c r="B2599" s="257" t="s">
        <v>5636</v>
      </c>
      <c r="C2599" s="257" t="s">
        <v>689</v>
      </c>
      <c r="D2599" s="277" t="s">
        <v>5637</v>
      </c>
      <c r="E2599" s="278" t="s">
        <v>711</v>
      </c>
      <c r="F2599" s="279" t="s">
        <v>689</v>
      </c>
      <c r="G2599" s="277" t="s">
        <v>5638</v>
      </c>
      <c r="H2599" s="280" t="str">
        <f>IF(OR(AND('FIN2-NATURE'!AY45="",'FIN2-NATURE'!AZ45=""),AND('FIN2-NATURE'!AY58="",'FIN2-NATURE'!AZ58=""),AND('FIN2-NATURE'!AZ45="K",'FIN2-NATURE'!AZ58="K"),OR('FIN2-NATURE'!AZ45="O",'FIN2-NATURE'!AZ58="O")),"",SUM('FIN2-NATURE'!AY45,'FIN2-NATURE'!AY58))</f>
        <v/>
      </c>
      <c r="I2599" s="280" t="str">
        <f>IF(AND(OR(AND('FIN2-NATURE'!AZ45="O",'FIN2-NATURE'!AZ58="O"),AND('FIN2-NATURE'!AZ45="K",'FIN2-NATURE'!AZ58="K")),SUM('FIN2-NATURE'!AY45,'FIN2-NATURE'!AY58)=0,ISNUMBER('FIN2-NATURE'!AY68)),"",IF(OR('FIN2-NATURE'!AZ45="O",'FIN2-NATURE'!AZ58="O"),"O",IF(AND('FIN2-NATURE'!AZ45='FIN2-NATURE'!AZ58,OR('FIN2-NATURE'!AZ45="K",'FIN2-NATURE'!AZ45="W",'FIN2-NATURE'!AZ45="M")), UPPER('FIN2-NATURE'!AZ45),"")))</f>
        <v/>
      </c>
      <c r="J2599" s="281" t="s">
        <v>711</v>
      </c>
      <c r="K2599" s="280" t="str">
        <f>IF(AND(ISBLANK('FIN2-NATURE'!AY68),$L$2599&lt;&gt;"M"),"",'FIN2-NATURE'!AY68)</f>
        <v/>
      </c>
      <c r="L2599" s="280" t="str">
        <f>IF(ISBLANK('FIN2-NATURE'!AZ68),"",'FIN2-NATURE'!AZ68)</f>
        <v/>
      </c>
      <c r="M2599" s="257" t="str">
        <f t="shared" si="41"/>
        <v>OK</v>
      </c>
      <c r="N2599" s="15"/>
    </row>
    <row r="2600" spans="1:14" ht="33.75" x14ac:dyDescent="0.25">
      <c r="A2600" s="257" t="s">
        <v>834</v>
      </c>
      <c r="B2600" s="257" t="s">
        <v>5639</v>
      </c>
      <c r="C2600" s="257" t="s">
        <v>689</v>
      </c>
      <c r="D2600" s="277" t="s">
        <v>5640</v>
      </c>
      <c r="E2600" s="278" t="s">
        <v>711</v>
      </c>
      <c r="F2600" s="279" t="s">
        <v>689</v>
      </c>
      <c r="G2600" s="277" t="s">
        <v>2613</v>
      </c>
      <c r="H2600" s="280" t="str">
        <f>IF(OR(AND('FIN2-NATURE'!AY46="",'FIN2-NATURE'!AZ46=""),AND('FIN2-NATURE'!AY59="",'FIN2-NATURE'!AZ59=""),AND('FIN2-NATURE'!AZ46="K",'FIN2-NATURE'!AZ59="K"),OR('FIN2-NATURE'!AZ46="O",'FIN2-NATURE'!AZ59="O")),"",SUM('FIN2-NATURE'!AY46,'FIN2-NATURE'!AY59))</f>
        <v/>
      </c>
      <c r="I2600" s="280" t="str">
        <f>IF(AND(OR(AND('FIN2-NATURE'!AZ46="O",'FIN2-NATURE'!AZ59="O"),AND('FIN2-NATURE'!AZ46="K",'FIN2-NATURE'!AZ59="K")),SUM('FIN2-NATURE'!AY46,'FIN2-NATURE'!AY59)=0,ISNUMBER('FIN2-NATURE'!AY69)),"",IF(OR('FIN2-NATURE'!AZ46="O",'FIN2-NATURE'!AZ59="O"),"O",IF(AND('FIN2-NATURE'!AZ46='FIN2-NATURE'!AZ59,OR('FIN2-NATURE'!AZ46="K",'FIN2-NATURE'!AZ46="W",'FIN2-NATURE'!AZ46="M")), UPPER('FIN2-NATURE'!AZ46),"")))</f>
        <v/>
      </c>
      <c r="J2600" s="281" t="s">
        <v>711</v>
      </c>
      <c r="K2600" s="280" t="str">
        <f>IF(AND(ISBLANK('FIN2-NATURE'!AY69),$L$2600&lt;&gt;"M"),"",'FIN2-NATURE'!AY69)</f>
        <v/>
      </c>
      <c r="L2600" s="280" t="str">
        <f>IF(ISBLANK('FIN2-NATURE'!AZ69),"",'FIN2-NATURE'!AZ69)</f>
        <v/>
      </c>
      <c r="M2600" s="257" t="str">
        <f t="shared" si="41"/>
        <v>OK</v>
      </c>
      <c r="N2600" s="15"/>
    </row>
    <row r="2601" spans="1:14" ht="33.75" x14ac:dyDescent="0.25">
      <c r="A2601" s="257" t="s">
        <v>834</v>
      </c>
      <c r="B2601" s="257" t="s">
        <v>5641</v>
      </c>
      <c r="C2601" s="257" t="s">
        <v>689</v>
      </c>
      <c r="D2601" s="277" t="s">
        <v>5642</v>
      </c>
      <c r="E2601" s="278" t="s">
        <v>711</v>
      </c>
      <c r="F2601" s="279" t="s">
        <v>689</v>
      </c>
      <c r="G2601" s="277" t="s">
        <v>2616</v>
      </c>
      <c r="H2601" s="280" t="str">
        <f>IF(OR(AND('FIN2-NATURE'!AY50="",'FIN2-NATURE'!AZ50=""),AND('FIN2-NATURE'!AY60="",'FIN2-NATURE'!AZ60=""),AND('FIN2-NATURE'!AZ50="K",'FIN2-NATURE'!AZ60="K"),OR('FIN2-NATURE'!AZ50="O",'FIN2-NATURE'!AZ60="O")),"",SUM('FIN2-NATURE'!AY50,'FIN2-NATURE'!AY60))</f>
        <v/>
      </c>
      <c r="I2601" s="280" t="str">
        <f>IF(AND(OR(AND('FIN2-NATURE'!AZ50="O",'FIN2-NATURE'!AZ60="O"),AND('FIN2-NATURE'!AZ50="K",'FIN2-NATURE'!AZ60="K")),SUM('FIN2-NATURE'!AY50,'FIN2-NATURE'!AY60)=0,ISNUMBER('FIN2-NATURE'!AY70)),"",IF(OR('FIN2-NATURE'!AZ50="O",'FIN2-NATURE'!AZ60="O"),"O",IF(AND('FIN2-NATURE'!AZ50='FIN2-NATURE'!AZ60,OR('FIN2-NATURE'!AZ50="K",'FIN2-NATURE'!AZ50="W",'FIN2-NATURE'!AZ50="M")), UPPER('FIN2-NATURE'!AZ50),"")))</f>
        <v/>
      </c>
      <c r="J2601" s="281" t="s">
        <v>711</v>
      </c>
      <c r="K2601" s="280" t="str">
        <f>IF(AND(ISBLANK('FIN2-NATURE'!AY70),$L$2601&lt;&gt;"M"),"",'FIN2-NATURE'!AY70)</f>
        <v/>
      </c>
      <c r="L2601" s="280" t="str">
        <f>IF(ISBLANK('FIN2-NATURE'!AZ70),"",'FIN2-NATURE'!AZ70)</f>
        <v/>
      </c>
      <c r="M2601" s="257" t="str">
        <f t="shared" si="41"/>
        <v>OK</v>
      </c>
      <c r="N2601" s="15"/>
    </row>
    <row r="2602" spans="1:14" ht="33.75" x14ac:dyDescent="0.25">
      <c r="A2602" s="257" t="s">
        <v>834</v>
      </c>
      <c r="B2602" s="257" t="s">
        <v>5643</v>
      </c>
      <c r="C2602" s="257" t="s">
        <v>689</v>
      </c>
      <c r="D2602" s="277" t="s">
        <v>5644</v>
      </c>
      <c r="E2602" s="278" t="s">
        <v>711</v>
      </c>
      <c r="F2602" s="279" t="s">
        <v>689</v>
      </c>
      <c r="G2602" s="277" t="s">
        <v>2619</v>
      </c>
      <c r="H2602" s="280" t="str">
        <f>IF(OR(AND('FIN2-NATURE'!AY51="",'FIN2-NATURE'!AZ51=""),AND('FIN2-NATURE'!AY61="",'FIN2-NATURE'!AZ61=""),AND('FIN2-NATURE'!AZ51="K",'FIN2-NATURE'!AZ61="K"),OR('FIN2-NATURE'!AZ51="O",'FIN2-NATURE'!AZ61="O")),"",SUM('FIN2-NATURE'!AY51,'FIN2-NATURE'!AY61))</f>
        <v/>
      </c>
      <c r="I2602" s="280" t="str">
        <f>IF(AND(OR(AND('FIN2-NATURE'!AZ51="O",'FIN2-NATURE'!AZ61="O"),AND('FIN2-NATURE'!AZ51="K",'FIN2-NATURE'!AZ61="K")),SUM('FIN2-NATURE'!AY51,'FIN2-NATURE'!AY61)=0,ISNUMBER('FIN2-NATURE'!AY71)),"",IF(OR('FIN2-NATURE'!AZ51="O",'FIN2-NATURE'!AZ61="O"),"O",IF(AND('FIN2-NATURE'!AZ51='FIN2-NATURE'!AZ61,OR('FIN2-NATURE'!AZ51="K",'FIN2-NATURE'!AZ51="W",'FIN2-NATURE'!AZ51="M")), UPPER('FIN2-NATURE'!AZ51),"")))</f>
        <v/>
      </c>
      <c r="J2602" s="281" t="s">
        <v>711</v>
      </c>
      <c r="K2602" s="280" t="str">
        <f>IF(AND(ISBLANK('FIN2-NATURE'!AY71),$L$2602&lt;&gt;"M"),"",'FIN2-NATURE'!AY71)</f>
        <v/>
      </c>
      <c r="L2602" s="280" t="str">
        <f>IF(ISBLANK('FIN2-NATURE'!AZ71),"",'FIN2-NATURE'!AZ71)</f>
        <v/>
      </c>
      <c r="M2602" s="257" t="str">
        <f t="shared" si="41"/>
        <v>OK</v>
      </c>
      <c r="N2602" s="15"/>
    </row>
    <row r="2603" spans="1:14" ht="33.75" x14ac:dyDescent="0.25">
      <c r="A2603" s="257" t="s">
        <v>834</v>
      </c>
      <c r="B2603" s="257" t="s">
        <v>5645</v>
      </c>
      <c r="C2603" s="257" t="s">
        <v>689</v>
      </c>
      <c r="D2603" s="277" t="s">
        <v>5646</v>
      </c>
      <c r="E2603" s="278" t="s">
        <v>711</v>
      </c>
      <c r="F2603" s="279" t="s">
        <v>689</v>
      </c>
      <c r="G2603" s="277" t="s">
        <v>2622</v>
      </c>
      <c r="H2603" s="280" t="str">
        <f>IF(OR(AND('FIN2-NATURE'!AY52="",'FIN2-NATURE'!AZ52=""),AND('FIN2-NATURE'!AY62="",'FIN2-NATURE'!AZ62=""),AND('FIN2-NATURE'!AZ52="K",'FIN2-NATURE'!AZ62="K"),OR('FIN2-NATURE'!AZ52="O",'FIN2-NATURE'!AZ62="O")),"",SUM('FIN2-NATURE'!AY52,'FIN2-NATURE'!AY62))</f>
        <v/>
      </c>
      <c r="I2603" s="280" t="str">
        <f>IF(AND(OR(AND('FIN2-NATURE'!AZ52="O",'FIN2-NATURE'!AZ62="O"),AND('FIN2-NATURE'!AZ52="K",'FIN2-NATURE'!AZ62="K")),SUM('FIN2-NATURE'!AY52,'FIN2-NATURE'!AY62)=0,ISNUMBER('FIN2-NATURE'!AY72)),"",IF(OR('FIN2-NATURE'!AZ52="O",'FIN2-NATURE'!AZ62="O"),"O",IF(AND('FIN2-NATURE'!AZ52='FIN2-NATURE'!AZ62,OR('FIN2-NATURE'!AZ52="K",'FIN2-NATURE'!AZ52="W",'FIN2-NATURE'!AZ52="M")), UPPER('FIN2-NATURE'!AZ52),"")))</f>
        <v/>
      </c>
      <c r="J2603" s="281" t="s">
        <v>711</v>
      </c>
      <c r="K2603" s="280" t="str">
        <f>IF(AND(ISBLANK('FIN2-NATURE'!AY72),$L$2603&lt;&gt;"M"),"",'FIN2-NATURE'!AY72)</f>
        <v/>
      </c>
      <c r="L2603" s="280" t="str">
        <f>IF(ISBLANK('FIN2-NATURE'!AZ72),"",'FIN2-NATURE'!AZ72)</f>
        <v/>
      </c>
      <c r="M2603" s="257" t="str">
        <f t="shared" si="41"/>
        <v>OK</v>
      </c>
      <c r="N2603" s="15"/>
    </row>
    <row r="2604" spans="1:14" ht="33.75" x14ac:dyDescent="0.25">
      <c r="A2604" s="257" t="s">
        <v>834</v>
      </c>
      <c r="B2604" s="257" t="s">
        <v>5647</v>
      </c>
      <c r="C2604" s="257" t="s">
        <v>689</v>
      </c>
      <c r="D2604" s="277" t="s">
        <v>5648</v>
      </c>
      <c r="E2604" s="278" t="s">
        <v>711</v>
      </c>
      <c r="F2604" s="279" t="s">
        <v>689</v>
      </c>
      <c r="G2604" s="277" t="s">
        <v>2625</v>
      </c>
      <c r="H2604" s="280" t="str">
        <f>IF(OR(AND('FIN2-NATURE'!AY53="",'FIN2-NATURE'!AZ53=""),AND('FIN2-NATURE'!AY63="",'FIN2-NATURE'!AZ63=""),AND('FIN2-NATURE'!AZ53="K",'FIN2-NATURE'!AZ63="K"),OR('FIN2-NATURE'!AZ53="O",'FIN2-NATURE'!AZ63="O")),"",SUM('FIN2-NATURE'!AY53,'FIN2-NATURE'!AY63))</f>
        <v/>
      </c>
      <c r="I2604" s="280" t="str">
        <f>IF(AND(OR(AND('FIN2-NATURE'!AZ53="O",'FIN2-NATURE'!AZ63="O"),AND('FIN2-NATURE'!AZ53="K",'FIN2-NATURE'!AZ63="K")),SUM('FIN2-NATURE'!AY53,'FIN2-NATURE'!AY63)=0,ISNUMBER('FIN2-NATURE'!AY73)),"",IF(OR('FIN2-NATURE'!AZ53="O",'FIN2-NATURE'!AZ63="O"),"O",IF(AND('FIN2-NATURE'!AZ53='FIN2-NATURE'!AZ63,OR('FIN2-NATURE'!AZ53="K",'FIN2-NATURE'!AZ53="W",'FIN2-NATURE'!AZ53="M")), UPPER('FIN2-NATURE'!AZ53),"")))</f>
        <v/>
      </c>
      <c r="J2604" s="281" t="s">
        <v>711</v>
      </c>
      <c r="K2604" s="280" t="str">
        <f>IF(AND(ISBLANK('FIN2-NATURE'!AY73),$L$2604&lt;&gt;"M"),"",'FIN2-NATURE'!AY73)</f>
        <v/>
      </c>
      <c r="L2604" s="280" t="str">
        <f>IF(ISBLANK('FIN2-NATURE'!AZ73),"",'FIN2-NATURE'!AZ73)</f>
        <v/>
      </c>
      <c r="M2604" s="257" t="str">
        <f t="shared" si="41"/>
        <v>OK</v>
      </c>
      <c r="N2604" s="15"/>
    </row>
    <row r="2605" spans="1:14" ht="33.75" x14ac:dyDescent="0.25">
      <c r="A2605" s="257" t="s">
        <v>834</v>
      </c>
      <c r="B2605" s="257" t="s">
        <v>5649</v>
      </c>
      <c r="C2605" s="257" t="s">
        <v>689</v>
      </c>
      <c r="D2605" s="277" t="s">
        <v>5650</v>
      </c>
      <c r="E2605" s="278" t="s">
        <v>711</v>
      </c>
      <c r="F2605" s="279" t="s">
        <v>689</v>
      </c>
      <c r="G2605" s="277" t="s">
        <v>2628</v>
      </c>
      <c r="H2605" s="280" t="str">
        <f>IF(OR(AND('FIN2-NATURE'!AY54="",'FIN2-NATURE'!AZ54=""),AND('FIN2-NATURE'!AY64="",'FIN2-NATURE'!AZ64=""),AND('FIN2-NATURE'!AZ54="K",'FIN2-NATURE'!AZ64="K"),OR('FIN2-NATURE'!AZ54="O",'FIN2-NATURE'!AZ64="O")),"",SUM('FIN2-NATURE'!AY54,'FIN2-NATURE'!AY64))</f>
        <v/>
      </c>
      <c r="I2605" s="280" t="str">
        <f>IF(AND(OR(AND('FIN2-NATURE'!AZ54="O",'FIN2-NATURE'!AZ64="O"),AND('FIN2-NATURE'!AZ54="K",'FIN2-NATURE'!AZ64="K")),SUM('FIN2-NATURE'!AY54,'FIN2-NATURE'!AY64)=0,ISNUMBER('FIN2-NATURE'!AY74)),"",IF(OR('FIN2-NATURE'!AZ54="O",'FIN2-NATURE'!AZ64="O"),"O",IF(AND('FIN2-NATURE'!AZ54='FIN2-NATURE'!AZ64,OR('FIN2-NATURE'!AZ54="K",'FIN2-NATURE'!AZ54="W",'FIN2-NATURE'!AZ54="M")), UPPER('FIN2-NATURE'!AZ54),"")))</f>
        <v/>
      </c>
      <c r="J2605" s="281" t="s">
        <v>711</v>
      </c>
      <c r="K2605" s="280" t="str">
        <f>IF(AND(ISBLANK('FIN2-NATURE'!AY74),$L$2605&lt;&gt;"M"),"",'FIN2-NATURE'!AY74)</f>
        <v/>
      </c>
      <c r="L2605" s="280" t="str">
        <f>IF(ISBLANK('FIN2-NATURE'!AZ74),"",'FIN2-NATURE'!AZ74)</f>
        <v/>
      </c>
      <c r="M2605" s="257" t="str">
        <f t="shared" si="41"/>
        <v>OK</v>
      </c>
      <c r="N2605" s="15"/>
    </row>
    <row r="2606" spans="1:14" ht="33.75" x14ac:dyDescent="0.25">
      <c r="A2606" s="257" t="s">
        <v>834</v>
      </c>
      <c r="B2606" s="257" t="s">
        <v>5651</v>
      </c>
      <c r="C2606" s="257" t="s">
        <v>689</v>
      </c>
      <c r="D2606" s="277" t="s">
        <v>5652</v>
      </c>
      <c r="E2606" s="278" t="s">
        <v>711</v>
      </c>
      <c r="F2606" s="279" t="s">
        <v>689</v>
      </c>
      <c r="G2606" s="277" t="s">
        <v>2631</v>
      </c>
      <c r="H2606" s="280" t="str">
        <f>IF(OR(AND('FIN2-NATURE'!AY55="",'FIN2-NATURE'!AZ55=""),AND('FIN2-NATURE'!AY65="",'FIN2-NATURE'!AZ65=""),AND('FIN2-NATURE'!AZ55="K",'FIN2-NATURE'!AZ65="K"),OR('FIN2-NATURE'!AZ55="O",'FIN2-NATURE'!AZ65="O")),"",SUM('FIN2-NATURE'!AY55,'FIN2-NATURE'!AY65))</f>
        <v/>
      </c>
      <c r="I2606" s="280" t="str">
        <f>IF(AND(OR(AND('FIN2-NATURE'!AZ55="O",'FIN2-NATURE'!AZ65="O"),AND('FIN2-NATURE'!AZ55="K",'FIN2-NATURE'!AZ65="K")),SUM('FIN2-NATURE'!AY55,'FIN2-NATURE'!AY65)=0,ISNUMBER('FIN2-NATURE'!AY75)),"",IF(OR('FIN2-NATURE'!AZ55="O",'FIN2-NATURE'!AZ65="O"),"O",IF(AND('FIN2-NATURE'!AZ55='FIN2-NATURE'!AZ65,OR('FIN2-NATURE'!AZ55="K",'FIN2-NATURE'!AZ55="W",'FIN2-NATURE'!AZ55="M")), UPPER('FIN2-NATURE'!AZ55),"")))</f>
        <v/>
      </c>
      <c r="J2606" s="281" t="s">
        <v>711</v>
      </c>
      <c r="K2606" s="280" t="str">
        <f>IF(AND(ISBLANK('FIN2-NATURE'!AY75),$L$2606&lt;&gt;"M"),"",'FIN2-NATURE'!AY75)</f>
        <v/>
      </c>
      <c r="L2606" s="280" t="str">
        <f>IF(ISBLANK('FIN2-NATURE'!AZ75),"",'FIN2-NATURE'!AZ75)</f>
        <v/>
      </c>
      <c r="M2606" s="257" t="str">
        <f t="shared" si="41"/>
        <v>OK</v>
      </c>
      <c r="N2606" s="15"/>
    </row>
    <row r="2607" spans="1:14" ht="33.75" x14ac:dyDescent="0.25">
      <c r="A2607" s="257" t="s">
        <v>834</v>
      </c>
      <c r="B2607" s="257" t="s">
        <v>5653</v>
      </c>
      <c r="C2607" s="257" t="s">
        <v>689</v>
      </c>
      <c r="D2607" s="277" t="s">
        <v>5654</v>
      </c>
      <c r="E2607" s="278" t="s">
        <v>711</v>
      </c>
      <c r="F2607" s="279" t="s">
        <v>689</v>
      </c>
      <c r="G2607" s="277" t="s">
        <v>2634</v>
      </c>
      <c r="H2607" s="280" t="str">
        <f>IF(OR(AND('FIN2-NATURE'!AY56="",'FIN2-NATURE'!AZ56=""),AND('FIN2-NATURE'!AY66="",'FIN2-NATURE'!AZ66=""),AND('FIN2-NATURE'!AZ56="K",'FIN2-NATURE'!AZ66="K"),OR('FIN2-NATURE'!AZ56="O",'FIN2-NATURE'!AZ66="O")),"",SUM('FIN2-NATURE'!AY56,'FIN2-NATURE'!AY66))</f>
        <v/>
      </c>
      <c r="I2607" s="280" t="str">
        <f>IF(AND(OR(AND('FIN2-NATURE'!AZ56="O",'FIN2-NATURE'!AZ66="O"),AND('FIN2-NATURE'!AZ56="K",'FIN2-NATURE'!AZ66="K")),SUM('FIN2-NATURE'!AY56,'FIN2-NATURE'!AY66)=0,ISNUMBER('FIN2-NATURE'!AY76)),"",IF(OR('FIN2-NATURE'!AZ56="O",'FIN2-NATURE'!AZ66="O"),"O",IF(AND('FIN2-NATURE'!AZ56='FIN2-NATURE'!AZ66,OR('FIN2-NATURE'!AZ56="K",'FIN2-NATURE'!AZ56="W",'FIN2-NATURE'!AZ56="M")), UPPER('FIN2-NATURE'!AZ56),"")))</f>
        <v/>
      </c>
      <c r="J2607" s="281" t="s">
        <v>711</v>
      </c>
      <c r="K2607" s="280" t="str">
        <f>IF(AND(ISBLANK('FIN2-NATURE'!AY76),$L$2607&lt;&gt;"M"),"",'FIN2-NATURE'!AY76)</f>
        <v/>
      </c>
      <c r="L2607" s="280" t="str">
        <f>IF(ISBLANK('FIN2-NATURE'!AZ76),"",'FIN2-NATURE'!AZ76)</f>
        <v/>
      </c>
      <c r="M2607" s="257" t="str">
        <f t="shared" si="41"/>
        <v>OK</v>
      </c>
      <c r="N2607" s="15"/>
    </row>
    <row r="2608" spans="1:14" ht="33.75" x14ac:dyDescent="0.25">
      <c r="A2608" s="257" t="s">
        <v>834</v>
      </c>
      <c r="B2608" s="257" t="s">
        <v>5655</v>
      </c>
      <c r="C2608" s="257" t="s">
        <v>689</v>
      </c>
      <c r="D2608" s="277" t="s">
        <v>5656</v>
      </c>
      <c r="E2608" s="278" t="s">
        <v>711</v>
      </c>
      <c r="F2608" s="279" t="s">
        <v>689</v>
      </c>
      <c r="G2608" s="277" t="s">
        <v>5657</v>
      </c>
      <c r="H2608" s="280" t="str">
        <f>IF(OR(AND('FIN2-NATURE'!AY31="",'FIN2-NATURE'!AZ31=""),AND('FIN2-NATURE'!AY67="",'FIN2-NATURE'!AZ67=""),AND('FIN2-NATURE'!AZ31="K",'FIN2-NATURE'!AZ67="K"),OR('FIN2-NATURE'!AZ31="O",'FIN2-NATURE'!AZ67="O")),"",SUM('FIN2-NATURE'!AY31,'FIN2-NATURE'!AY67))</f>
        <v/>
      </c>
      <c r="I2608" s="280" t="str">
        <f>IF(AND(OR(AND('FIN2-NATURE'!AZ31="O",'FIN2-NATURE'!AZ67="O"),AND('FIN2-NATURE'!AZ31="K",'FIN2-NATURE'!AZ67="K")),SUM('FIN2-NATURE'!AY31,'FIN2-NATURE'!AY67)=0,ISNUMBER('FIN2-NATURE'!AY77)),"",IF(OR('FIN2-NATURE'!AZ31="O",'FIN2-NATURE'!AZ67="O"),"O",IF(AND('FIN2-NATURE'!AZ31='FIN2-NATURE'!AZ67,OR('FIN2-NATURE'!AZ31="K",'FIN2-NATURE'!AZ31="W",'FIN2-NATURE'!AZ31="M")), UPPER('FIN2-NATURE'!AZ31),"")))</f>
        <v/>
      </c>
      <c r="J2608" s="281" t="s">
        <v>711</v>
      </c>
      <c r="K2608" s="280" t="str">
        <f>IF(AND(ISBLANK('FIN2-NATURE'!AY77),$L$2608&lt;&gt;"M"),"",'FIN2-NATURE'!AY77)</f>
        <v/>
      </c>
      <c r="L2608" s="280" t="str">
        <f>IF(ISBLANK('FIN2-NATURE'!AZ77),"",'FIN2-NATURE'!AZ77)</f>
        <v/>
      </c>
      <c r="M2608" s="257" t="str">
        <f t="shared" si="41"/>
        <v>OK</v>
      </c>
      <c r="N2608" s="15"/>
    </row>
    <row r="2609" spans="1:14" ht="33.75" x14ac:dyDescent="0.25">
      <c r="A2609" s="257" t="s">
        <v>834</v>
      </c>
      <c r="B2609" s="257" t="s">
        <v>5658</v>
      </c>
      <c r="C2609" s="257" t="s">
        <v>689</v>
      </c>
      <c r="D2609" s="277" t="s">
        <v>5659</v>
      </c>
      <c r="E2609" s="278" t="s">
        <v>711</v>
      </c>
      <c r="F2609" s="279" t="s">
        <v>689</v>
      </c>
      <c r="G2609" s="277" t="s">
        <v>5660</v>
      </c>
      <c r="H2609" s="280" t="str">
        <f>IF(OR(AND('FIN2-NATURE'!AY32="",'FIN2-NATURE'!AZ32=""),AND('FIN2-NATURE'!AY68="",'FIN2-NATURE'!AZ68=""),AND('FIN2-NATURE'!AZ32="K",'FIN2-NATURE'!AZ68="K"),OR('FIN2-NATURE'!AZ32="O",'FIN2-NATURE'!AZ68="O")),"",SUM('FIN2-NATURE'!AY32,'FIN2-NATURE'!AY68))</f>
        <v/>
      </c>
      <c r="I2609" s="280" t="str">
        <f>IF(AND(OR(AND('FIN2-NATURE'!AZ32="O",'FIN2-NATURE'!AZ68="O"),AND('FIN2-NATURE'!AZ32="K",'FIN2-NATURE'!AZ68="K")),SUM('FIN2-NATURE'!AY32,'FIN2-NATURE'!AY68)=0,ISNUMBER('FIN2-NATURE'!AY78)),"",IF(OR('FIN2-NATURE'!AZ32="O",'FIN2-NATURE'!AZ68="O"),"O",IF(AND('FIN2-NATURE'!AZ32='FIN2-NATURE'!AZ68,OR('FIN2-NATURE'!AZ32="K",'FIN2-NATURE'!AZ32="W",'FIN2-NATURE'!AZ32="M")), UPPER('FIN2-NATURE'!AZ32),"")))</f>
        <v/>
      </c>
      <c r="J2609" s="281" t="s">
        <v>711</v>
      </c>
      <c r="K2609" s="280" t="str">
        <f>IF(AND(ISBLANK('FIN2-NATURE'!AY78),$L$2609&lt;&gt;"M"),"",'FIN2-NATURE'!AY78)</f>
        <v/>
      </c>
      <c r="L2609" s="280" t="str">
        <f>IF(ISBLANK('FIN2-NATURE'!AZ78),"",'FIN2-NATURE'!AZ78)</f>
        <v/>
      </c>
      <c r="M2609" s="257" t="str">
        <f t="shared" ref="M2609:M2672" si="42">IF(AND(ISNUMBER(H2609),ISNUMBER(K2609)),IF(OR(ROUND(H2609,0)&lt;&gt;ROUND(K2609,0),I2609&lt;&gt;L2609),"Check","OK"),IF(OR(AND(H2609&lt;&gt;K2609,I2609&lt;&gt;"M",L2609&lt;&gt;"M"),I2609&lt;&gt;L2609),"Check","OK"))</f>
        <v>OK</v>
      </c>
      <c r="N2609" s="15"/>
    </row>
    <row r="2610" spans="1:14" ht="33.75" x14ac:dyDescent="0.25">
      <c r="A2610" s="257" t="s">
        <v>834</v>
      </c>
      <c r="B2610" s="257" t="s">
        <v>5661</v>
      </c>
      <c r="C2610" s="257" t="s">
        <v>689</v>
      </c>
      <c r="D2610" s="277" t="s">
        <v>5662</v>
      </c>
      <c r="E2610" s="278" t="s">
        <v>711</v>
      </c>
      <c r="F2610" s="279" t="s">
        <v>689</v>
      </c>
      <c r="G2610" s="277" t="s">
        <v>2637</v>
      </c>
      <c r="H2610" s="280" t="str">
        <f>IF(OR(AND('FIN2-NATURE'!AY33="",'FIN2-NATURE'!AZ33=""),AND('FIN2-NATURE'!AY69="",'FIN2-NATURE'!AZ69=""),AND('FIN2-NATURE'!AZ33="K",'FIN2-NATURE'!AZ69="K"),OR('FIN2-NATURE'!AZ33="O",'FIN2-NATURE'!AZ69="O")),"",SUM('FIN2-NATURE'!AY33,'FIN2-NATURE'!AY69))</f>
        <v/>
      </c>
      <c r="I2610" s="280" t="str">
        <f>IF(AND(OR(AND('FIN2-NATURE'!AZ33="O",'FIN2-NATURE'!AZ69="O"),AND('FIN2-NATURE'!AZ33="K",'FIN2-NATURE'!AZ69="K")),SUM('FIN2-NATURE'!AY33,'FIN2-NATURE'!AY69)=0,ISNUMBER('FIN2-NATURE'!AY79)),"",IF(OR('FIN2-NATURE'!AZ33="O",'FIN2-NATURE'!AZ69="O"),"O",IF(AND('FIN2-NATURE'!AZ33='FIN2-NATURE'!AZ69,OR('FIN2-NATURE'!AZ33="K",'FIN2-NATURE'!AZ33="W",'FIN2-NATURE'!AZ33="M")), UPPER('FIN2-NATURE'!AZ33),"")))</f>
        <v/>
      </c>
      <c r="J2610" s="281" t="s">
        <v>711</v>
      </c>
      <c r="K2610" s="280" t="str">
        <f>IF(AND(ISBLANK('FIN2-NATURE'!AY79),$L$2610&lt;&gt;"M"),"",'FIN2-NATURE'!AY79)</f>
        <v/>
      </c>
      <c r="L2610" s="280" t="str">
        <f>IF(ISBLANK('FIN2-NATURE'!AZ79),"",'FIN2-NATURE'!AZ79)</f>
        <v/>
      </c>
      <c r="M2610" s="257" t="str">
        <f t="shared" si="42"/>
        <v>OK</v>
      </c>
      <c r="N2610" s="15"/>
    </row>
    <row r="2611" spans="1:14" ht="33.75" x14ac:dyDescent="0.25">
      <c r="A2611" s="257" t="s">
        <v>834</v>
      </c>
      <c r="B2611" s="257" t="s">
        <v>5663</v>
      </c>
      <c r="C2611" s="257" t="s">
        <v>689</v>
      </c>
      <c r="D2611" s="277" t="s">
        <v>5664</v>
      </c>
      <c r="E2611" s="278" t="s">
        <v>711</v>
      </c>
      <c r="F2611" s="279" t="s">
        <v>689</v>
      </c>
      <c r="G2611" s="277" t="s">
        <v>5665</v>
      </c>
      <c r="H2611" s="280" t="str">
        <f>IF(OR(AND('FIN2-NATURE'!AY37="",'FIN2-NATURE'!AZ37=""),AND('FIN2-NATURE'!AY70="",'FIN2-NATURE'!AZ70=""),AND('FIN2-NATURE'!AZ37="K",'FIN2-NATURE'!AZ70="K"),OR('FIN2-NATURE'!AZ37="O",'FIN2-NATURE'!AZ70="O")),"",SUM('FIN2-NATURE'!AY37,'FIN2-NATURE'!AY70))</f>
        <v/>
      </c>
      <c r="I2611" s="280" t="str">
        <f>IF(AND(OR(AND('FIN2-NATURE'!AZ37="O",'FIN2-NATURE'!AZ70="O"),AND('FIN2-NATURE'!AZ37="K",'FIN2-NATURE'!AZ70="K")),SUM('FIN2-NATURE'!AY37,'FIN2-NATURE'!AY70)=0,ISNUMBER('FIN2-NATURE'!AY80)),"",IF(OR('FIN2-NATURE'!AZ37="O",'FIN2-NATURE'!AZ70="O"),"O",IF(AND('FIN2-NATURE'!AZ37='FIN2-NATURE'!AZ70,OR('FIN2-NATURE'!AZ37="K",'FIN2-NATURE'!AZ37="W",'FIN2-NATURE'!AZ37="M")), UPPER('FIN2-NATURE'!AZ37),"")))</f>
        <v/>
      </c>
      <c r="J2611" s="281" t="s">
        <v>711</v>
      </c>
      <c r="K2611" s="280" t="str">
        <f>IF(AND(ISBLANK('FIN2-NATURE'!AY80),$L$2611&lt;&gt;"M"),"",'FIN2-NATURE'!AY80)</f>
        <v/>
      </c>
      <c r="L2611" s="280" t="str">
        <f>IF(ISBLANK('FIN2-NATURE'!AZ80),"",'FIN2-NATURE'!AZ80)</f>
        <v/>
      </c>
      <c r="M2611" s="257" t="str">
        <f t="shared" si="42"/>
        <v>OK</v>
      </c>
      <c r="N2611" s="15"/>
    </row>
    <row r="2612" spans="1:14" ht="33.75" x14ac:dyDescent="0.25">
      <c r="A2612" s="257" t="s">
        <v>834</v>
      </c>
      <c r="B2612" s="257" t="s">
        <v>5666</v>
      </c>
      <c r="C2612" s="257" t="s">
        <v>689</v>
      </c>
      <c r="D2612" s="277" t="s">
        <v>5667</v>
      </c>
      <c r="E2612" s="278" t="s">
        <v>711</v>
      </c>
      <c r="F2612" s="279" t="s">
        <v>689</v>
      </c>
      <c r="G2612" s="277" t="s">
        <v>2640</v>
      </c>
      <c r="H2612" s="280" t="str">
        <f>IF(OR(AND('FIN2-NATURE'!AY38="",'FIN2-NATURE'!AZ38=""),AND('FIN2-NATURE'!AY71="",'FIN2-NATURE'!AZ71=""),AND('FIN2-NATURE'!AZ38="K",'FIN2-NATURE'!AZ71="K"),OR('FIN2-NATURE'!AZ38="O",'FIN2-NATURE'!AZ71="O")),"",SUM('FIN2-NATURE'!AY38,'FIN2-NATURE'!AY71))</f>
        <v/>
      </c>
      <c r="I2612" s="280" t="str">
        <f>IF(AND(OR(AND('FIN2-NATURE'!AZ38="O",'FIN2-NATURE'!AZ71="O"),AND('FIN2-NATURE'!AZ38="K",'FIN2-NATURE'!AZ71="K")),SUM('FIN2-NATURE'!AY38,'FIN2-NATURE'!AY71)=0,ISNUMBER('FIN2-NATURE'!AY81)),"",IF(OR('FIN2-NATURE'!AZ38="O",'FIN2-NATURE'!AZ71="O"),"O",IF(AND('FIN2-NATURE'!AZ38='FIN2-NATURE'!AZ71,OR('FIN2-NATURE'!AZ38="K",'FIN2-NATURE'!AZ38="W",'FIN2-NATURE'!AZ38="M")), UPPER('FIN2-NATURE'!AZ38),"")))</f>
        <v/>
      </c>
      <c r="J2612" s="281" t="s">
        <v>711</v>
      </c>
      <c r="K2612" s="280" t="str">
        <f>IF(AND(ISBLANK('FIN2-NATURE'!AY81),$L$2612&lt;&gt;"M"),"",'FIN2-NATURE'!AY81)</f>
        <v/>
      </c>
      <c r="L2612" s="280" t="str">
        <f>IF(ISBLANK('FIN2-NATURE'!AZ81),"",'FIN2-NATURE'!AZ81)</f>
        <v/>
      </c>
      <c r="M2612" s="257" t="str">
        <f t="shared" si="42"/>
        <v>OK</v>
      </c>
      <c r="N2612" s="15"/>
    </row>
    <row r="2613" spans="1:14" ht="33.75" x14ac:dyDescent="0.25">
      <c r="A2613" s="257" t="s">
        <v>834</v>
      </c>
      <c r="B2613" s="257" t="s">
        <v>5668</v>
      </c>
      <c r="C2613" s="257" t="s">
        <v>689</v>
      </c>
      <c r="D2613" s="277" t="s">
        <v>5669</v>
      </c>
      <c r="E2613" s="278" t="s">
        <v>711</v>
      </c>
      <c r="F2613" s="279" t="s">
        <v>689</v>
      </c>
      <c r="G2613" s="277" t="s">
        <v>2642</v>
      </c>
      <c r="H2613" s="280" t="str">
        <f>IF(OR(AND('FIN2-NATURE'!AY39="",'FIN2-NATURE'!AZ39=""),AND('FIN2-NATURE'!AY72="",'FIN2-NATURE'!AZ72=""),AND('FIN2-NATURE'!AZ39="K",'FIN2-NATURE'!AZ72="K"),OR('FIN2-NATURE'!AZ39="O",'FIN2-NATURE'!AZ72="O")),"",SUM('FIN2-NATURE'!AY39,'FIN2-NATURE'!AY72))</f>
        <v/>
      </c>
      <c r="I2613" s="280" t="str">
        <f>IF(AND(OR(AND('FIN2-NATURE'!AZ39="O",'FIN2-NATURE'!AZ72="O"),AND('FIN2-NATURE'!AZ39="K",'FIN2-NATURE'!AZ72="K")),SUM('FIN2-NATURE'!AY39,'FIN2-NATURE'!AY72)=0,ISNUMBER('FIN2-NATURE'!AY82)),"",IF(OR('FIN2-NATURE'!AZ39="O",'FIN2-NATURE'!AZ72="O"),"O",IF(AND('FIN2-NATURE'!AZ39='FIN2-NATURE'!AZ72,OR('FIN2-NATURE'!AZ39="K",'FIN2-NATURE'!AZ39="W",'FIN2-NATURE'!AZ39="M")), UPPER('FIN2-NATURE'!AZ39),"")))</f>
        <v/>
      </c>
      <c r="J2613" s="281" t="s">
        <v>711</v>
      </c>
      <c r="K2613" s="280" t="str">
        <f>IF(AND(ISBLANK('FIN2-NATURE'!AY82),$L$2613&lt;&gt;"M"),"",'FIN2-NATURE'!AY82)</f>
        <v/>
      </c>
      <c r="L2613" s="280" t="str">
        <f>IF(ISBLANK('FIN2-NATURE'!AZ82),"",'FIN2-NATURE'!AZ82)</f>
        <v/>
      </c>
      <c r="M2613" s="257" t="str">
        <f t="shared" si="42"/>
        <v>OK</v>
      </c>
      <c r="N2613" s="15"/>
    </row>
    <row r="2614" spans="1:14" ht="33.75" x14ac:dyDescent="0.25">
      <c r="A2614" s="257" t="s">
        <v>834</v>
      </c>
      <c r="B2614" s="257" t="s">
        <v>5670</v>
      </c>
      <c r="C2614" s="257" t="s">
        <v>689</v>
      </c>
      <c r="D2614" s="277" t="s">
        <v>5671</v>
      </c>
      <c r="E2614" s="278" t="s">
        <v>711</v>
      </c>
      <c r="F2614" s="279" t="s">
        <v>689</v>
      </c>
      <c r="G2614" s="277" t="s">
        <v>2644</v>
      </c>
      <c r="H2614" s="280" t="str">
        <f>IF(OR(AND('FIN2-NATURE'!AY40="",'FIN2-NATURE'!AZ40=""),AND('FIN2-NATURE'!AY73="",'FIN2-NATURE'!AZ73=""),AND('FIN2-NATURE'!AZ40="K",'FIN2-NATURE'!AZ73="K"),OR('FIN2-NATURE'!AZ40="O",'FIN2-NATURE'!AZ73="O")),"",SUM('FIN2-NATURE'!AY40,'FIN2-NATURE'!AY73))</f>
        <v/>
      </c>
      <c r="I2614" s="280" t="str">
        <f>IF(AND(OR(AND('FIN2-NATURE'!AZ40="O",'FIN2-NATURE'!AZ73="O"),AND('FIN2-NATURE'!AZ40="K",'FIN2-NATURE'!AZ73="K")),SUM('FIN2-NATURE'!AY40,'FIN2-NATURE'!AY73)=0,ISNUMBER('FIN2-NATURE'!AY83)),"",IF(OR('FIN2-NATURE'!AZ40="O",'FIN2-NATURE'!AZ73="O"),"O",IF(AND('FIN2-NATURE'!AZ40='FIN2-NATURE'!AZ73,OR('FIN2-NATURE'!AZ40="K",'FIN2-NATURE'!AZ40="W",'FIN2-NATURE'!AZ40="M")), UPPER('FIN2-NATURE'!AZ40),"")))</f>
        <v/>
      </c>
      <c r="J2614" s="281" t="s">
        <v>711</v>
      </c>
      <c r="K2614" s="280" t="str">
        <f>IF(AND(ISBLANK('FIN2-NATURE'!AY83),$L$2614&lt;&gt;"M"),"",'FIN2-NATURE'!AY83)</f>
        <v/>
      </c>
      <c r="L2614" s="280" t="str">
        <f>IF(ISBLANK('FIN2-NATURE'!AZ83),"",'FIN2-NATURE'!AZ83)</f>
        <v/>
      </c>
      <c r="M2614" s="257" t="str">
        <f t="shared" si="42"/>
        <v>OK</v>
      </c>
      <c r="N2614" s="15"/>
    </row>
    <row r="2615" spans="1:14" ht="33.75" x14ac:dyDescent="0.25">
      <c r="A2615" s="257" t="s">
        <v>834</v>
      </c>
      <c r="B2615" s="257" t="s">
        <v>5672</v>
      </c>
      <c r="C2615" s="257" t="s">
        <v>689</v>
      </c>
      <c r="D2615" s="277" t="s">
        <v>5673</v>
      </c>
      <c r="E2615" s="278" t="s">
        <v>711</v>
      </c>
      <c r="F2615" s="279" t="s">
        <v>689</v>
      </c>
      <c r="G2615" s="277" t="s">
        <v>2646</v>
      </c>
      <c r="H2615" s="280" t="str">
        <f>IF(OR(AND('FIN2-NATURE'!AY41="",'FIN2-NATURE'!AZ41=""),AND('FIN2-NATURE'!AY74="",'FIN2-NATURE'!AZ74=""),AND('FIN2-NATURE'!AZ41="K",'FIN2-NATURE'!AZ74="K"),OR('FIN2-NATURE'!AZ41="O",'FIN2-NATURE'!AZ74="O")),"",SUM('FIN2-NATURE'!AY41,'FIN2-NATURE'!AY74))</f>
        <v/>
      </c>
      <c r="I2615" s="280" t="str">
        <f>IF(AND(OR(AND('FIN2-NATURE'!AZ41="O",'FIN2-NATURE'!AZ74="O"),AND('FIN2-NATURE'!AZ41="K",'FIN2-NATURE'!AZ74="K")),SUM('FIN2-NATURE'!AY41,'FIN2-NATURE'!AY74)=0,ISNUMBER('FIN2-NATURE'!AY84)),"",IF(OR('FIN2-NATURE'!AZ41="O",'FIN2-NATURE'!AZ74="O"),"O",IF(AND('FIN2-NATURE'!AZ41='FIN2-NATURE'!AZ74,OR('FIN2-NATURE'!AZ41="K",'FIN2-NATURE'!AZ41="W",'FIN2-NATURE'!AZ41="M")), UPPER('FIN2-NATURE'!AZ41),"")))</f>
        <v/>
      </c>
      <c r="J2615" s="281" t="s">
        <v>711</v>
      </c>
      <c r="K2615" s="280" t="str">
        <f>IF(AND(ISBLANK('FIN2-NATURE'!AY84),$L$2615&lt;&gt;"M"),"",'FIN2-NATURE'!AY84)</f>
        <v/>
      </c>
      <c r="L2615" s="280" t="str">
        <f>IF(ISBLANK('FIN2-NATURE'!AZ84),"",'FIN2-NATURE'!AZ84)</f>
        <v/>
      </c>
      <c r="M2615" s="257" t="str">
        <f t="shared" si="42"/>
        <v>OK</v>
      </c>
      <c r="N2615" s="15"/>
    </row>
    <row r="2616" spans="1:14" ht="33.75" x14ac:dyDescent="0.25">
      <c r="A2616" s="257" t="s">
        <v>834</v>
      </c>
      <c r="B2616" s="257" t="s">
        <v>5674</v>
      </c>
      <c r="C2616" s="257" t="s">
        <v>689</v>
      </c>
      <c r="D2616" s="277" t="s">
        <v>5675</v>
      </c>
      <c r="E2616" s="278" t="s">
        <v>711</v>
      </c>
      <c r="F2616" s="279" t="s">
        <v>689</v>
      </c>
      <c r="G2616" s="277" t="s">
        <v>2647</v>
      </c>
      <c r="H2616" s="280" t="str">
        <f>IF(OR(AND('FIN2-NATURE'!AY42="",'FIN2-NATURE'!AZ42=""),AND('FIN2-NATURE'!AY75="",'FIN2-NATURE'!AZ75=""),AND('FIN2-NATURE'!AZ42="K",'FIN2-NATURE'!AZ75="K"),OR('FIN2-NATURE'!AZ42="O",'FIN2-NATURE'!AZ75="O")),"",SUM('FIN2-NATURE'!AY42,'FIN2-NATURE'!AY75))</f>
        <v/>
      </c>
      <c r="I2616" s="280" t="str">
        <f>IF(AND(OR(AND('FIN2-NATURE'!AZ42="O",'FIN2-NATURE'!AZ75="O"),AND('FIN2-NATURE'!AZ42="K",'FIN2-NATURE'!AZ75="K")),SUM('FIN2-NATURE'!AY42,'FIN2-NATURE'!AY75)=0,ISNUMBER('FIN2-NATURE'!AY85)),"",IF(OR('FIN2-NATURE'!AZ42="O",'FIN2-NATURE'!AZ75="O"),"O",IF(AND('FIN2-NATURE'!AZ42='FIN2-NATURE'!AZ75,OR('FIN2-NATURE'!AZ42="K",'FIN2-NATURE'!AZ42="W",'FIN2-NATURE'!AZ42="M")), UPPER('FIN2-NATURE'!AZ42),"")))</f>
        <v/>
      </c>
      <c r="J2616" s="281" t="s">
        <v>711</v>
      </c>
      <c r="K2616" s="280" t="str">
        <f>IF(AND(ISBLANK('FIN2-NATURE'!AY85),$L$2616&lt;&gt;"M"),"",'FIN2-NATURE'!AY85)</f>
        <v/>
      </c>
      <c r="L2616" s="280" t="str">
        <f>IF(ISBLANK('FIN2-NATURE'!AZ85),"",'FIN2-NATURE'!AZ85)</f>
        <v/>
      </c>
      <c r="M2616" s="257" t="str">
        <f t="shared" si="42"/>
        <v>OK</v>
      </c>
      <c r="N2616" s="15"/>
    </row>
    <row r="2617" spans="1:14" ht="33.75" x14ac:dyDescent="0.25">
      <c r="A2617" s="257" t="s">
        <v>834</v>
      </c>
      <c r="B2617" s="257" t="s">
        <v>5676</v>
      </c>
      <c r="C2617" s="257" t="s">
        <v>689</v>
      </c>
      <c r="D2617" s="277" t="s">
        <v>5677</v>
      </c>
      <c r="E2617" s="278" t="s">
        <v>711</v>
      </c>
      <c r="F2617" s="279" t="s">
        <v>689</v>
      </c>
      <c r="G2617" s="277" t="s">
        <v>5678</v>
      </c>
      <c r="H2617" s="280" t="str">
        <f>IF(OR(AND('FIN2-NATURE'!AY43="",'FIN2-NATURE'!AZ43=""),AND('FIN2-NATURE'!AY76="",'FIN2-NATURE'!AZ76=""),AND('FIN2-NATURE'!AZ43="K",'FIN2-NATURE'!AZ76="K"),OR('FIN2-NATURE'!AZ43="O",'FIN2-NATURE'!AZ76="O")),"",SUM('FIN2-NATURE'!AY43,'FIN2-NATURE'!AY76))</f>
        <v/>
      </c>
      <c r="I2617" s="280" t="str">
        <f>IF(AND(OR(AND('FIN2-NATURE'!AZ43="O",'FIN2-NATURE'!AZ76="O"),AND('FIN2-NATURE'!AZ43="K",'FIN2-NATURE'!AZ76="K")),SUM('FIN2-NATURE'!AY43,'FIN2-NATURE'!AY76)=0,ISNUMBER('FIN2-NATURE'!AY86)),"",IF(OR('FIN2-NATURE'!AZ43="O",'FIN2-NATURE'!AZ76="O"),"O",IF(AND('FIN2-NATURE'!AZ43='FIN2-NATURE'!AZ76,OR('FIN2-NATURE'!AZ43="K",'FIN2-NATURE'!AZ43="W",'FIN2-NATURE'!AZ43="M")), UPPER('FIN2-NATURE'!AZ43),"")))</f>
        <v/>
      </c>
      <c r="J2617" s="281" t="s">
        <v>711</v>
      </c>
      <c r="K2617" s="280" t="str">
        <f>IF(AND(ISBLANK('FIN2-NATURE'!AY86),$L$2617&lt;&gt;"M"),"",'FIN2-NATURE'!AY86)</f>
        <v/>
      </c>
      <c r="L2617" s="280" t="str">
        <f>IF(ISBLANK('FIN2-NATURE'!AZ86),"",'FIN2-NATURE'!AZ86)</f>
        <v/>
      </c>
      <c r="M2617" s="257" t="str">
        <f t="shared" si="42"/>
        <v>OK</v>
      </c>
      <c r="N2617" s="15"/>
    </row>
    <row r="2618" spans="1:14" ht="33.75" x14ac:dyDescent="0.25">
      <c r="A2618" s="257" t="s">
        <v>834</v>
      </c>
      <c r="B2618" s="257" t="s">
        <v>5679</v>
      </c>
      <c r="C2618" s="257" t="s">
        <v>689</v>
      </c>
      <c r="D2618" s="277" t="s">
        <v>1052</v>
      </c>
      <c r="E2618" s="278" t="s">
        <v>711</v>
      </c>
      <c r="F2618" s="279" t="s">
        <v>689</v>
      </c>
      <c r="G2618" s="277" t="s">
        <v>1053</v>
      </c>
      <c r="H2618" s="280" t="str">
        <f>IF(OR(AND('FIN2-NATURE'!AV31="",'FIN2-NATURE'!AW31=""),AND('FIN2-NATURE'!AY31="",'FIN2-NATURE'!AZ31=""),AND('FIN2-NATURE'!AW31="K",'FIN2-NATURE'!AZ31="K"),OR('FIN2-NATURE'!AW31="O",'FIN2-NATURE'!AZ31="O")),"",SUM('FIN2-NATURE'!AV31,'FIN2-NATURE'!AY31))</f>
        <v/>
      </c>
      <c r="I2618" s="280" t="str">
        <f xml:space="preserve"> IF(AND(OR(AND('FIN2-NATURE'!AW31="O",'FIN2-NATURE'!AZ31="O"),AND('FIN2-NATURE'!AW31="K",'FIN2-NATURE'!AZ31="K")),SUM('FIN2-NATURE'!AV31,'FIN2-NATURE'!AY31)=0,ISNUMBER('FIN2-NATURE'!BB31)),"",IF(OR('FIN2-NATURE'!AW31="O",'FIN2-NATURE'!AZ31="O"),"O",IF(AND('FIN2-NATURE'!AW31='FIN2-NATURE'!AZ31,OR('FIN2-NATURE'!AW31="K",'FIN2-NATURE'!AW31="W",'FIN2-NATURE'!AW31="M")),UPPER( 'FIN2-NATURE'!AW31),"")))</f>
        <v/>
      </c>
      <c r="J2618" s="281" t="s">
        <v>711</v>
      </c>
      <c r="K2618" s="280" t="str">
        <f>IF(AND(ISBLANK('FIN2-NATURE'!BB31),$L$2618&lt;&gt;"M"),"",'FIN2-NATURE'!BB31)</f>
        <v/>
      </c>
      <c r="L2618" s="280" t="str">
        <f>IF(ISBLANK('FIN2-NATURE'!BC31),"",'FIN2-NATURE'!BC31)</f>
        <v/>
      </c>
      <c r="M2618" s="257" t="str">
        <f t="shared" si="42"/>
        <v>OK</v>
      </c>
      <c r="N2618" s="15"/>
    </row>
    <row r="2619" spans="1:14" ht="33.75" x14ac:dyDescent="0.25">
      <c r="A2619" s="257" t="s">
        <v>834</v>
      </c>
      <c r="B2619" s="257" t="s">
        <v>5680</v>
      </c>
      <c r="C2619" s="257" t="s">
        <v>689</v>
      </c>
      <c r="D2619" s="277" t="s">
        <v>1055</v>
      </c>
      <c r="E2619" s="278" t="s">
        <v>711</v>
      </c>
      <c r="F2619" s="279" t="s">
        <v>689</v>
      </c>
      <c r="G2619" s="277" t="s">
        <v>1056</v>
      </c>
      <c r="H2619" s="280" t="str">
        <f>IF(OR(AND('FIN2-NATURE'!AV32="",'FIN2-NATURE'!AW32=""),AND('FIN2-NATURE'!AY32="",'FIN2-NATURE'!AZ32=""),AND('FIN2-NATURE'!AW32="K",'FIN2-NATURE'!AZ32="K"),OR('FIN2-NATURE'!AW32="O",'FIN2-NATURE'!AZ32="O")),"",SUM('FIN2-NATURE'!AV32,'FIN2-NATURE'!AY32))</f>
        <v/>
      </c>
      <c r="I2619" s="280" t="str">
        <f xml:space="preserve"> IF(AND(OR(AND('FIN2-NATURE'!AW32="O",'FIN2-NATURE'!AZ32="O"),AND('FIN2-NATURE'!AW32="K",'FIN2-NATURE'!AZ32="K")),SUM('FIN2-NATURE'!AV32,'FIN2-NATURE'!AY32)=0,ISNUMBER('FIN2-NATURE'!BB32)),"",IF(OR('FIN2-NATURE'!AW32="O",'FIN2-NATURE'!AZ32="O"),"O",IF(AND('FIN2-NATURE'!AW32='FIN2-NATURE'!AZ32,OR('FIN2-NATURE'!AW32="K",'FIN2-NATURE'!AW32="W",'FIN2-NATURE'!AW32="M")),UPPER( 'FIN2-NATURE'!AW32),"")))</f>
        <v/>
      </c>
      <c r="J2619" s="281" t="s">
        <v>711</v>
      </c>
      <c r="K2619" s="280" t="str">
        <f>IF(AND(ISBLANK('FIN2-NATURE'!BB32),$L$2619&lt;&gt;"M"),"",'FIN2-NATURE'!BB32)</f>
        <v/>
      </c>
      <c r="L2619" s="280" t="str">
        <f>IF(ISBLANK('FIN2-NATURE'!BC32),"",'FIN2-NATURE'!BC32)</f>
        <v/>
      </c>
      <c r="M2619" s="257" t="str">
        <f t="shared" si="42"/>
        <v>OK</v>
      </c>
      <c r="N2619" s="15"/>
    </row>
    <row r="2620" spans="1:14" ht="33.75" x14ac:dyDescent="0.25">
      <c r="A2620" s="257" t="s">
        <v>834</v>
      </c>
      <c r="B2620" s="257" t="s">
        <v>5681</v>
      </c>
      <c r="C2620" s="257" t="s">
        <v>689</v>
      </c>
      <c r="D2620" s="277" t="s">
        <v>5682</v>
      </c>
      <c r="E2620" s="278" t="s">
        <v>711</v>
      </c>
      <c r="F2620" s="279" t="s">
        <v>689</v>
      </c>
      <c r="G2620" s="277" t="s">
        <v>1059</v>
      </c>
      <c r="H2620" s="280" t="str">
        <f>IF(OR(AND('FIN2-NATURE'!BB31="",'FIN2-NATURE'!BC31=""),AND('FIN2-NATURE'!BB32="",'FIN2-NATURE'!BC32=""),AND('FIN2-NATURE'!BC31="K",'FIN2-NATURE'!BC32="K"),OR('FIN2-NATURE'!BC31="O",'FIN2-NATURE'!BC32="O")),"",SUM('FIN2-NATURE'!BB31,'FIN2-NATURE'!BB32))</f>
        <v/>
      </c>
      <c r="I2620" s="280" t="str">
        <f>IF(AND(OR(AND('FIN2-NATURE'!BC31="O",'FIN2-NATURE'!BC32="O"),AND('FIN2-NATURE'!BC31="K",'FIN2-NATURE'!BC32="K")),SUM('FIN2-NATURE'!BB31,'FIN2-NATURE'!BB32)=0,ISNUMBER('FIN2-NATURE'!BB33)),"",IF(OR('FIN2-NATURE'!BC31="O",'FIN2-NATURE'!BC32="O"),"O",IF(AND('FIN2-NATURE'!BC31='FIN2-NATURE'!BC32,OR('FIN2-NATURE'!BC31="K",'FIN2-NATURE'!BC31="W",'FIN2-NATURE'!BC31="M")), UPPER('FIN2-NATURE'!BC31),"")))</f>
        <v/>
      </c>
      <c r="J2620" s="281" t="s">
        <v>711</v>
      </c>
      <c r="K2620" s="280" t="str">
        <f>IF(AND(ISBLANK('FIN2-NATURE'!BB33),$L$2620&lt;&gt;"M"),"",'FIN2-NATURE'!BB33)</f>
        <v/>
      </c>
      <c r="L2620" s="280" t="str">
        <f>IF(ISBLANK('FIN2-NATURE'!BC33),"",'FIN2-NATURE'!BC33)</f>
        <v/>
      </c>
      <c r="M2620" s="257" t="str">
        <f t="shared" si="42"/>
        <v>OK</v>
      </c>
      <c r="N2620" s="15"/>
    </row>
    <row r="2621" spans="1:14" ht="33.75" x14ac:dyDescent="0.25">
      <c r="A2621" s="257" t="s">
        <v>834</v>
      </c>
      <c r="B2621" s="257" t="s">
        <v>5683</v>
      </c>
      <c r="C2621" s="257" t="s">
        <v>689</v>
      </c>
      <c r="D2621" s="277" t="s">
        <v>1061</v>
      </c>
      <c r="E2621" s="278" t="s">
        <v>711</v>
      </c>
      <c r="F2621" s="279" t="s">
        <v>689</v>
      </c>
      <c r="G2621" s="277" t="s">
        <v>1062</v>
      </c>
      <c r="H2621" s="280" t="str">
        <f>IF(OR(AND('FIN2-NATURE'!AV34="",'FIN2-NATURE'!AW34=""),AND('FIN2-NATURE'!AY34="",'FIN2-NATURE'!AZ34=""),AND('FIN2-NATURE'!AW34="K",'FIN2-NATURE'!AZ34="K"),OR('FIN2-NATURE'!AW34="O",'FIN2-NATURE'!AZ34="O")),"",SUM('FIN2-NATURE'!AV34,'FIN2-NATURE'!AY34))</f>
        <v/>
      </c>
      <c r="I2621" s="280" t="str">
        <f xml:space="preserve"> IF(AND(OR(AND('FIN2-NATURE'!AW34="O",'FIN2-NATURE'!AZ34="O"),AND('FIN2-NATURE'!AW34="K",'FIN2-NATURE'!AZ34="K")),SUM('FIN2-NATURE'!AV34,'FIN2-NATURE'!AY34)=0,ISNUMBER('FIN2-NATURE'!BB34)),"",IF(OR('FIN2-NATURE'!AW34="O",'FIN2-NATURE'!AZ34="O"),"O",IF(AND('FIN2-NATURE'!AW34='FIN2-NATURE'!AZ34,OR('FIN2-NATURE'!AW34="K",'FIN2-NATURE'!AW34="W",'FIN2-NATURE'!AW34="M")),UPPER( 'FIN2-NATURE'!AW34),"")))</f>
        <v/>
      </c>
      <c r="J2621" s="281" t="s">
        <v>711</v>
      </c>
      <c r="K2621" s="280" t="str">
        <f>IF(AND(ISBLANK('FIN2-NATURE'!BB34),$L$2621&lt;&gt;"M"),"",'FIN2-NATURE'!BB34)</f>
        <v/>
      </c>
      <c r="L2621" s="280" t="str">
        <f>IF(ISBLANK('FIN2-NATURE'!BC34),"",'FIN2-NATURE'!BC34)</f>
        <v/>
      </c>
      <c r="M2621" s="257" t="str">
        <f t="shared" si="42"/>
        <v>OK</v>
      </c>
      <c r="N2621" s="15"/>
    </row>
    <row r="2622" spans="1:14" ht="33.75" x14ac:dyDescent="0.25">
      <c r="A2622" s="257" t="s">
        <v>834</v>
      </c>
      <c r="B2622" s="257" t="s">
        <v>5684</v>
      </c>
      <c r="C2622" s="257" t="s">
        <v>689</v>
      </c>
      <c r="D2622" s="277" t="s">
        <v>1064</v>
      </c>
      <c r="E2622" s="278" t="s">
        <v>711</v>
      </c>
      <c r="F2622" s="279" t="s">
        <v>689</v>
      </c>
      <c r="G2622" s="277" t="s">
        <v>1065</v>
      </c>
      <c r="H2622" s="280" t="str">
        <f>IF(OR(AND('FIN2-NATURE'!AV35="",'FIN2-NATURE'!AW35=""),AND('FIN2-NATURE'!AY35="",'FIN2-NATURE'!AZ35=""),AND('FIN2-NATURE'!AW35="K",'FIN2-NATURE'!AZ35="K"),OR('FIN2-NATURE'!AW35="O",'FIN2-NATURE'!AZ35="O")),"",SUM('FIN2-NATURE'!AV35,'FIN2-NATURE'!AY35))</f>
        <v/>
      </c>
      <c r="I2622" s="280" t="str">
        <f xml:space="preserve"> IF(AND(OR(AND('FIN2-NATURE'!AW35="O",'FIN2-NATURE'!AZ35="O"),AND('FIN2-NATURE'!AW35="K",'FIN2-NATURE'!AZ35="K")),SUM('FIN2-NATURE'!AV35,'FIN2-NATURE'!AY35)=0,ISNUMBER('FIN2-NATURE'!BB35)),"",IF(OR('FIN2-NATURE'!AW35="O",'FIN2-NATURE'!AZ35="O"),"O",IF(AND('FIN2-NATURE'!AW35='FIN2-NATURE'!AZ35,OR('FIN2-NATURE'!AW35="K",'FIN2-NATURE'!AW35="W",'FIN2-NATURE'!AW35="M")),UPPER( 'FIN2-NATURE'!AW35),"")))</f>
        <v/>
      </c>
      <c r="J2622" s="281" t="s">
        <v>711</v>
      </c>
      <c r="K2622" s="280" t="str">
        <f>IF(AND(ISBLANK('FIN2-NATURE'!BB35),$L$2622&lt;&gt;"M"),"",'FIN2-NATURE'!BB35)</f>
        <v/>
      </c>
      <c r="L2622" s="280" t="str">
        <f>IF(ISBLANK('FIN2-NATURE'!BC35),"",'FIN2-NATURE'!BC35)</f>
        <v/>
      </c>
      <c r="M2622" s="257" t="str">
        <f t="shared" si="42"/>
        <v>OK</v>
      </c>
      <c r="N2622" s="15"/>
    </row>
    <row r="2623" spans="1:14" ht="33.75" x14ac:dyDescent="0.25">
      <c r="A2623" s="257" t="s">
        <v>834</v>
      </c>
      <c r="B2623" s="257" t="s">
        <v>5685</v>
      </c>
      <c r="C2623" s="257" t="s">
        <v>689</v>
      </c>
      <c r="D2623" s="277" t="s">
        <v>1067</v>
      </c>
      <c r="E2623" s="278" t="s">
        <v>711</v>
      </c>
      <c r="F2623" s="279" t="s">
        <v>689</v>
      </c>
      <c r="G2623" s="277" t="s">
        <v>1068</v>
      </c>
      <c r="H2623" s="280" t="str">
        <f>IF(OR(AND('FIN2-NATURE'!AV36="",'FIN2-NATURE'!AW36=""),AND('FIN2-NATURE'!AY36="",'FIN2-NATURE'!AZ36=""),AND('FIN2-NATURE'!AW36="K",'FIN2-NATURE'!AZ36="K"),OR('FIN2-NATURE'!AW36="O",'FIN2-NATURE'!AZ36="O")),"",SUM('FIN2-NATURE'!AV36,'FIN2-NATURE'!AY36))</f>
        <v/>
      </c>
      <c r="I2623" s="280" t="str">
        <f xml:space="preserve"> IF(AND(OR(AND('FIN2-NATURE'!AW36="O",'FIN2-NATURE'!AZ36="O"),AND('FIN2-NATURE'!AW36="K",'FIN2-NATURE'!AZ36="K")),SUM('FIN2-NATURE'!AV36,'FIN2-NATURE'!AY36)=0,ISNUMBER('FIN2-NATURE'!BB36)),"",IF(OR('FIN2-NATURE'!AW36="O",'FIN2-NATURE'!AZ36="O"),"O",IF(AND('FIN2-NATURE'!AW36='FIN2-NATURE'!AZ36,OR('FIN2-NATURE'!AW36="K",'FIN2-NATURE'!AW36="W",'FIN2-NATURE'!AW36="M")),UPPER( 'FIN2-NATURE'!AW36),"")))</f>
        <v/>
      </c>
      <c r="J2623" s="281" t="s">
        <v>711</v>
      </c>
      <c r="K2623" s="280" t="str">
        <f>IF(AND(ISBLANK('FIN2-NATURE'!BB36),$L$2623&lt;&gt;"M"),"",'FIN2-NATURE'!BB36)</f>
        <v/>
      </c>
      <c r="L2623" s="280" t="str">
        <f>IF(ISBLANK('FIN2-NATURE'!BC36),"",'FIN2-NATURE'!BC36)</f>
        <v/>
      </c>
      <c r="M2623" s="257" t="str">
        <f t="shared" si="42"/>
        <v>OK</v>
      </c>
      <c r="N2623" s="15"/>
    </row>
    <row r="2624" spans="1:14" ht="33.75" x14ac:dyDescent="0.25">
      <c r="A2624" s="257" t="s">
        <v>834</v>
      </c>
      <c r="B2624" s="257" t="s">
        <v>5686</v>
      </c>
      <c r="C2624" s="257" t="s">
        <v>689</v>
      </c>
      <c r="D2624" s="277" t="s">
        <v>1070</v>
      </c>
      <c r="E2624" s="278" t="s">
        <v>711</v>
      </c>
      <c r="F2624" s="279" t="s">
        <v>689</v>
      </c>
      <c r="G2624" s="277" t="s">
        <v>1071</v>
      </c>
      <c r="H2624" s="280" t="str">
        <f>IF(OR(AND('FIN2-NATURE'!AV37="",'FIN2-NATURE'!AW37=""),AND('FIN2-NATURE'!AY37="",'FIN2-NATURE'!AZ37=""),AND('FIN2-NATURE'!AW37="K",'FIN2-NATURE'!AZ37="K"),OR('FIN2-NATURE'!AW37="O",'FIN2-NATURE'!AZ37="O")),"",SUM('FIN2-NATURE'!AV37,'FIN2-NATURE'!AY37))</f>
        <v/>
      </c>
      <c r="I2624" s="280" t="str">
        <f xml:space="preserve"> IF(AND(OR(AND('FIN2-NATURE'!AW37="O",'FIN2-NATURE'!AZ37="O"),AND('FIN2-NATURE'!AW37="K",'FIN2-NATURE'!AZ37="K")),SUM('FIN2-NATURE'!AV37,'FIN2-NATURE'!AY37)=0,ISNUMBER('FIN2-NATURE'!BB37)),"",IF(OR('FIN2-NATURE'!AW37="O",'FIN2-NATURE'!AZ37="O"),"O",IF(AND('FIN2-NATURE'!AW37='FIN2-NATURE'!AZ37,OR('FIN2-NATURE'!AW37="K",'FIN2-NATURE'!AW37="W",'FIN2-NATURE'!AW37="M")),UPPER( 'FIN2-NATURE'!AW37),"")))</f>
        <v/>
      </c>
      <c r="J2624" s="281" t="s">
        <v>711</v>
      </c>
      <c r="K2624" s="280" t="str">
        <f>IF(AND(ISBLANK('FIN2-NATURE'!BB37),$L$2624&lt;&gt;"M"),"",'FIN2-NATURE'!BB37)</f>
        <v/>
      </c>
      <c r="L2624" s="280" t="str">
        <f>IF(ISBLANK('FIN2-NATURE'!BC37),"",'FIN2-NATURE'!BC37)</f>
        <v/>
      </c>
      <c r="M2624" s="257" t="str">
        <f t="shared" si="42"/>
        <v>OK</v>
      </c>
      <c r="N2624" s="15"/>
    </row>
    <row r="2625" spans="1:14" ht="33.75" x14ac:dyDescent="0.25">
      <c r="A2625" s="257" t="s">
        <v>834</v>
      </c>
      <c r="B2625" s="257" t="s">
        <v>5687</v>
      </c>
      <c r="C2625" s="257" t="s">
        <v>689</v>
      </c>
      <c r="D2625" s="277" t="s">
        <v>5688</v>
      </c>
      <c r="E2625" s="278" t="s">
        <v>711</v>
      </c>
      <c r="F2625" s="279" t="s">
        <v>689</v>
      </c>
      <c r="G2625" s="277" t="s">
        <v>1074</v>
      </c>
      <c r="H2625" s="280" t="str">
        <f>IF(OR(AND('FIN2-NATURE'!BB33="",'FIN2-NATURE'!BC33=""),AND('FIN2-NATURE'!BB37="",'FIN2-NATURE'!BC37=""),AND('FIN2-NATURE'!BC33="K",'FIN2-NATURE'!BC37="K"),OR('FIN2-NATURE'!BC33="O",'FIN2-NATURE'!BC37="O")),"",SUM('FIN2-NATURE'!BB33,'FIN2-NATURE'!BB37))</f>
        <v/>
      </c>
      <c r="I2625" s="280" t="str">
        <f>IF(AND(OR(AND('FIN2-NATURE'!BC33="O",'FIN2-NATURE'!BC37="O"),AND('FIN2-NATURE'!BC33="K",'FIN2-NATURE'!BC37="K")),SUM('FIN2-NATURE'!BB33,'FIN2-NATURE'!BB37)=0,ISNUMBER('FIN2-NATURE'!BB38)),"",IF(OR('FIN2-NATURE'!BC33="O",'FIN2-NATURE'!BC37="O"),"O",IF(AND('FIN2-NATURE'!BC33='FIN2-NATURE'!BC37,OR('FIN2-NATURE'!BC33="K",'FIN2-NATURE'!BC33="W",'FIN2-NATURE'!BC33="M")), UPPER('FIN2-NATURE'!BC33),"")))</f>
        <v/>
      </c>
      <c r="J2625" s="281" t="s">
        <v>711</v>
      </c>
      <c r="K2625" s="280" t="str">
        <f>IF(AND(ISBLANK('FIN2-NATURE'!BB38),$L$2625&lt;&gt;"M"),"",'FIN2-NATURE'!BB38)</f>
        <v/>
      </c>
      <c r="L2625" s="280" t="str">
        <f>IF(ISBLANK('FIN2-NATURE'!BC38),"",'FIN2-NATURE'!BC38)</f>
        <v/>
      </c>
      <c r="M2625" s="257" t="str">
        <f t="shared" si="42"/>
        <v>OK</v>
      </c>
      <c r="N2625" s="15"/>
    </row>
    <row r="2626" spans="1:14" ht="33.75" x14ac:dyDescent="0.25">
      <c r="A2626" s="257" t="s">
        <v>834</v>
      </c>
      <c r="B2626" s="257" t="s">
        <v>5689</v>
      </c>
      <c r="C2626" s="257" t="s">
        <v>689</v>
      </c>
      <c r="D2626" s="277" t="s">
        <v>1076</v>
      </c>
      <c r="E2626" s="278" t="s">
        <v>711</v>
      </c>
      <c r="F2626" s="279" t="s">
        <v>689</v>
      </c>
      <c r="G2626" s="277" t="s">
        <v>1077</v>
      </c>
      <c r="H2626" s="280" t="str">
        <f>IF(OR(AND('FIN2-NATURE'!AV39="",'FIN2-NATURE'!AW39=""),AND('FIN2-NATURE'!AY39="",'FIN2-NATURE'!AZ39=""),AND('FIN2-NATURE'!AW39="K",'FIN2-NATURE'!AZ39="K"),OR('FIN2-NATURE'!AW39="O",'FIN2-NATURE'!AZ39="O")),"",SUM('FIN2-NATURE'!AV39,'FIN2-NATURE'!AY39))</f>
        <v/>
      </c>
      <c r="I2626" s="280" t="str">
        <f xml:space="preserve"> IF(AND(OR(AND('FIN2-NATURE'!AW39="O",'FIN2-NATURE'!AZ39="O"),AND('FIN2-NATURE'!AW39="K",'FIN2-NATURE'!AZ39="K")),SUM('FIN2-NATURE'!AV39,'FIN2-NATURE'!AY39)=0,ISNUMBER('FIN2-NATURE'!BB39)),"",IF(OR('FIN2-NATURE'!AW39="O",'FIN2-NATURE'!AZ39="O"),"O",IF(AND('FIN2-NATURE'!AW39='FIN2-NATURE'!AZ39,OR('FIN2-NATURE'!AW39="K",'FIN2-NATURE'!AW39="W",'FIN2-NATURE'!AW39="M")),UPPER( 'FIN2-NATURE'!AW39),"")))</f>
        <v/>
      </c>
      <c r="J2626" s="281" t="s">
        <v>711</v>
      </c>
      <c r="K2626" s="280" t="str">
        <f>IF(AND(ISBLANK('FIN2-NATURE'!BB39),$L$2626&lt;&gt;"M"),"",'FIN2-NATURE'!BB39)</f>
        <v/>
      </c>
      <c r="L2626" s="280" t="str">
        <f>IF(ISBLANK('FIN2-NATURE'!BC39),"",'FIN2-NATURE'!BC39)</f>
        <v/>
      </c>
      <c r="M2626" s="257" t="str">
        <f t="shared" si="42"/>
        <v>OK</v>
      </c>
      <c r="N2626" s="15"/>
    </row>
    <row r="2627" spans="1:14" ht="33.75" x14ac:dyDescent="0.25">
      <c r="A2627" s="257" t="s">
        <v>834</v>
      </c>
      <c r="B2627" s="257" t="s">
        <v>5690</v>
      </c>
      <c r="C2627" s="257" t="s">
        <v>689</v>
      </c>
      <c r="D2627" s="277" t="s">
        <v>5691</v>
      </c>
      <c r="E2627" s="278" t="s">
        <v>711</v>
      </c>
      <c r="F2627" s="279" t="s">
        <v>689</v>
      </c>
      <c r="G2627" s="277" t="s">
        <v>1080</v>
      </c>
      <c r="H2627" s="280" t="str">
        <f>IF(OR(AND('FIN2-NATURE'!BB38="",'FIN2-NATURE'!BC38=""),AND('FIN2-NATURE'!BB39="",'FIN2-NATURE'!BC39=""),AND('FIN2-NATURE'!BC38="K",'FIN2-NATURE'!BC39="K"),OR('FIN2-NATURE'!BC38="O",'FIN2-NATURE'!BC39="O")),"",SUM('FIN2-NATURE'!BB38,'FIN2-NATURE'!BB39))</f>
        <v/>
      </c>
      <c r="I2627" s="280" t="str">
        <f>IF(AND(OR(AND('FIN2-NATURE'!BC38="O",'FIN2-NATURE'!BC39="O"),AND('FIN2-NATURE'!BC38="K",'FIN2-NATURE'!BC39="K")),SUM('FIN2-NATURE'!BB38,'FIN2-NATURE'!BB39)=0,ISNUMBER('FIN2-NATURE'!BB40)),"",IF(OR('FIN2-NATURE'!BC38="O",'FIN2-NATURE'!BC39="O"),"O",IF(AND('FIN2-NATURE'!BC38='FIN2-NATURE'!BC39,OR('FIN2-NATURE'!BC38="K",'FIN2-NATURE'!BC38="W",'FIN2-NATURE'!BC38="M")), UPPER('FIN2-NATURE'!BC38),"")))</f>
        <v/>
      </c>
      <c r="J2627" s="281" t="s">
        <v>711</v>
      </c>
      <c r="K2627" s="280" t="str">
        <f>IF(AND(ISBLANK('FIN2-NATURE'!BB40),$L$2627&lt;&gt;"M"),"",'FIN2-NATURE'!BB40)</f>
        <v/>
      </c>
      <c r="L2627" s="280" t="str">
        <f>IF(ISBLANK('FIN2-NATURE'!BC40),"",'FIN2-NATURE'!BC40)</f>
        <v/>
      </c>
      <c r="M2627" s="257" t="str">
        <f t="shared" si="42"/>
        <v>OK</v>
      </c>
      <c r="N2627" s="15"/>
    </row>
    <row r="2628" spans="1:14" ht="33.75" x14ac:dyDescent="0.25">
      <c r="A2628" s="257" t="s">
        <v>834</v>
      </c>
      <c r="B2628" s="257" t="s">
        <v>5692</v>
      </c>
      <c r="C2628" s="257" t="s">
        <v>689</v>
      </c>
      <c r="D2628" s="277" t="s">
        <v>2692</v>
      </c>
      <c r="E2628" s="278" t="s">
        <v>711</v>
      </c>
      <c r="F2628" s="279" t="s">
        <v>689</v>
      </c>
      <c r="G2628" s="277" t="s">
        <v>1083</v>
      </c>
      <c r="H2628" s="280" t="str">
        <f>IF(OR(AND('FIN2-NATURE'!AV41="",'FIN2-NATURE'!AW41=""),AND('FIN2-NATURE'!AY41="",'FIN2-NATURE'!AZ41=""),AND('FIN2-NATURE'!AW41="K",'FIN2-NATURE'!AZ41="K"),OR('FIN2-NATURE'!AW41="O",'FIN2-NATURE'!AZ41="O")),"",SUM('FIN2-NATURE'!AV41,'FIN2-NATURE'!AY41))</f>
        <v/>
      </c>
      <c r="I2628" s="280" t="str">
        <f xml:space="preserve"> IF(AND(OR(AND('FIN2-NATURE'!AW41="O",'FIN2-NATURE'!AZ41="O"),AND('FIN2-NATURE'!AW41="K",'FIN2-NATURE'!AZ41="K")),SUM('FIN2-NATURE'!AV41,'FIN2-NATURE'!AY41)=0,ISNUMBER('FIN2-NATURE'!BB41)),"",IF(OR('FIN2-NATURE'!AW41="O",'FIN2-NATURE'!AZ41="O"),"O",IF(AND('FIN2-NATURE'!AW41='FIN2-NATURE'!AZ41,OR('FIN2-NATURE'!AW41="K",'FIN2-NATURE'!AW41="W",'FIN2-NATURE'!AW41="M")),UPPER( 'FIN2-NATURE'!AW41),"")))</f>
        <v/>
      </c>
      <c r="J2628" s="281" t="s">
        <v>711</v>
      </c>
      <c r="K2628" s="280" t="str">
        <f>IF(AND(ISBLANK('FIN2-NATURE'!BB41),$L$2628&lt;&gt;"M"),"",'FIN2-NATURE'!BB41)</f>
        <v/>
      </c>
      <c r="L2628" s="280" t="str">
        <f>IF(ISBLANK('FIN2-NATURE'!BC41),"",'FIN2-NATURE'!BC41)</f>
        <v/>
      </c>
      <c r="M2628" s="257" t="str">
        <f t="shared" si="42"/>
        <v>OK</v>
      </c>
      <c r="N2628" s="15"/>
    </row>
    <row r="2629" spans="1:14" ht="33.75" x14ac:dyDescent="0.25">
      <c r="A2629" s="257" t="s">
        <v>834</v>
      </c>
      <c r="B2629" s="257" t="s">
        <v>5693</v>
      </c>
      <c r="C2629" s="257" t="s">
        <v>689</v>
      </c>
      <c r="D2629" s="277" t="s">
        <v>5694</v>
      </c>
      <c r="E2629" s="278" t="s">
        <v>711</v>
      </c>
      <c r="F2629" s="279" t="s">
        <v>689</v>
      </c>
      <c r="G2629" s="277" t="s">
        <v>1086</v>
      </c>
      <c r="H2629" s="280" t="str">
        <f>IF(OR(AND('FIN2-NATURE'!AV42="",'FIN2-NATURE'!AW42=""),AND('FIN2-NATURE'!AY42="",'FIN2-NATURE'!AZ42=""),AND('FIN2-NATURE'!AW42="K",'FIN2-NATURE'!AZ42="K"),OR('FIN2-NATURE'!AW42="O",'FIN2-NATURE'!AZ42="O")),"",SUM('FIN2-NATURE'!AV42,'FIN2-NATURE'!AY42))</f>
        <v/>
      </c>
      <c r="I2629" s="280" t="str">
        <f xml:space="preserve"> IF(AND(OR(AND('FIN2-NATURE'!AW42="O",'FIN2-NATURE'!AZ42="O"),AND('FIN2-NATURE'!AW42="K",'FIN2-NATURE'!AZ42="K")),SUM('FIN2-NATURE'!AV42,'FIN2-NATURE'!AY42)=0,ISNUMBER('FIN2-NATURE'!BB42)),"",IF(OR('FIN2-NATURE'!AW42="O",'FIN2-NATURE'!AZ42="O"),"O",IF(AND('FIN2-NATURE'!AW42='FIN2-NATURE'!AZ42,OR('FIN2-NATURE'!AW42="K",'FIN2-NATURE'!AW42="W",'FIN2-NATURE'!AW42="M")),UPPER( 'FIN2-NATURE'!AW42),"")))</f>
        <v/>
      </c>
      <c r="J2629" s="281" t="s">
        <v>711</v>
      </c>
      <c r="K2629" s="280" t="str">
        <f>IF(AND(ISBLANK('FIN2-NATURE'!BB42),$L$2629&lt;&gt;"M"),"",'FIN2-NATURE'!BB42)</f>
        <v/>
      </c>
      <c r="L2629" s="280" t="str">
        <f>IF(ISBLANK('FIN2-NATURE'!BC42),"",'FIN2-NATURE'!BC42)</f>
        <v/>
      </c>
      <c r="M2629" s="257" t="str">
        <f t="shared" si="42"/>
        <v>OK</v>
      </c>
      <c r="N2629" s="15"/>
    </row>
    <row r="2630" spans="1:14" ht="33.75" x14ac:dyDescent="0.25">
      <c r="A2630" s="257" t="s">
        <v>834</v>
      </c>
      <c r="B2630" s="257" t="s">
        <v>5695</v>
      </c>
      <c r="C2630" s="257" t="s">
        <v>689</v>
      </c>
      <c r="D2630" s="277" t="s">
        <v>2696</v>
      </c>
      <c r="E2630" s="278" t="s">
        <v>711</v>
      </c>
      <c r="F2630" s="279" t="s">
        <v>689</v>
      </c>
      <c r="G2630" s="277" t="s">
        <v>1089</v>
      </c>
      <c r="H2630" s="280" t="str">
        <f>IF(OR(AND('FIN2-NATURE'!AV43="",'FIN2-NATURE'!AW43=""),AND('FIN2-NATURE'!AY43="",'FIN2-NATURE'!AZ43=""),AND('FIN2-NATURE'!AW43="K",'FIN2-NATURE'!AZ43="K"),OR('FIN2-NATURE'!AW43="O",'FIN2-NATURE'!AZ43="O")),"",SUM('FIN2-NATURE'!AV43,'FIN2-NATURE'!AY43))</f>
        <v/>
      </c>
      <c r="I2630" s="280" t="str">
        <f xml:space="preserve"> IF(AND(OR(AND('FIN2-NATURE'!AW43="O",'FIN2-NATURE'!AZ43="O"),AND('FIN2-NATURE'!AW43="K",'FIN2-NATURE'!AZ43="K")),SUM('FIN2-NATURE'!AV43,'FIN2-NATURE'!AY43)=0,ISNUMBER('FIN2-NATURE'!BB43)),"",IF(OR('FIN2-NATURE'!AW43="O",'FIN2-NATURE'!AZ43="O"),"O",IF(AND('FIN2-NATURE'!AW43='FIN2-NATURE'!AZ43,OR('FIN2-NATURE'!AW43="K",'FIN2-NATURE'!AW43="W",'FIN2-NATURE'!AW43="M")),UPPER( 'FIN2-NATURE'!AW43),"")))</f>
        <v/>
      </c>
      <c r="J2630" s="281" t="s">
        <v>711</v>
      </c>
      <c r="K2630" s="280" t="str">
        <f>IF(AND(ISBLANK('FIN2-NATURE'!BB43),$L$2630&lt;&gt;"M"),"",'FIN2-NATURE'!BB43)</f>
        <v/>
      </c>
      <c r="L2630" s="280" t="str">
        <f>IF(ISBLANK('FIN2-NATURE'!BC43),"",'FIN2-NATURE'!BC43)</f>
        <v/>
      </c>
      <c r="M2630" s="257" t="str">
        <f t="shared" si="42"/>
        <v>OK</v>
      </c>
      <c r="N2630" s="15"/>
    </row>
    <row r="2631" spans="1:14" ht="33.75" x14ac:dyDescent="0.25">
      <c r="A2631" s="257" t="s">
        <v>834</v>
      </c>
      <c r="B2631" s="257" t="s">
        <v>5696</v>
      </c>
      <c r="C2631" s="257" t="s">
        <v>689</v>
      </c>
      <c r="D2631" s="277" t="s">
        <v>5697</v>
      </c>
      <c r="E2631" s="278" t="s">
        <v>711</v>
      </c>
      <c r="F2631" s="279" t="s">
        <v>689</v>
      </c>
      <c r="G2631" s="277" t="s">
        <v>1092</v>
      </c>
      <c r="H2631" s="280" t="str">
        <f>IF(OR(AND('FIN2-NATURE'!AV44="",'FIN2-NATURE'!AW44=""),AND('FIN2-NATURE'!AY44="",'FIN2-NATURE'!AZ44=""),AND('FIN2-NATURE'!AW44="K",'FIN2-NATURE'!AZ44="K"),OR('FIN2-NATURE'!AW44="O",'FIN2-NATURE'!AZ44="O")),"",SUM('FIN2-NATURE'!AV44,'FIN2-NATURE'!AY44))</f>
        <v/>
      </c>
      <c r="I2631" s="280" t="str">
        <f xml:space="preserve"> IF(AND(OR(AND('FIN2-NATURE'!AW44="O",'FIN2-NATURE'!AZ44="O"),AND('FIN2-NATURE'!AW44="K",'FIN2-NATURE'!AZ44="K")),SUM('FIN2-NATURE'!AV44,'FIN2-NATURE'!AY44)=0,ISNUMBER('FIN2-NATURE'!BB44)),"",IF(OR('FIN2-NATURE'!AW44="O",'FIN2-NATURE'!AZ44="O"),"O",IF(AND('FIN2-NATURE'!AW44='FIN2-NATURE'!AZ44,OR('FIN2-NATURE'!AW44="K",'FIN2-NATURE'!AW44="W",'FIN2-NATURE'!AW44="M")),UPPER( 'FIN2-NATURE'!AW44),"")))</f>
        <v/>
      </c>
      <c r="J2631" s="281" t="s">
        <v>711</v>
      </c>
      <c r="K2631" s="280" t="str">
        <f>IF(AND(ISBLANK('FIN2-NATURE'!BB44),$L$2631&lt;&gt;"M"),"",'FIN2-NATURE'!BB44)</f>
        <v/>
      </c>
      <c r="L2631" s="280" t="str">
        <f>IF(ISBLANK('FIN2-NATURE'!BC44),"",'FIN2-NATURE'!BC44)</f>
        <v/>
      </c>
      <c r="M2631" s="257" t="str">
        <f t="shared" si="42"/>
        <v>OK</v>
      </c>
      <c r="N2631" s="15"/>
    </row>
    <row r="2632" spans="1:14" ht="33.75" x14ac:dyDescent="0.25">
      <c r="A2632" s="257" t="s">
        <v>834</v>
      </c>
      <c r="B2632" s="257" t="s">
        <v>5698</v>
      </c>
      <c r="C2632" s="257" t="s">
        <v>689</v>
      </c>
      <c r="D2632" s="277" t="s">
        <v>5699</v>
      </c>
      <c r="E2632" s="278" t="s">
        <v>711</v>
      </c>
      <c r="F2632" s="279" t="s">
        <v>689</v>
      </c>
      <c r="G2632" s="277" t="s">
        <v>1095</v>
      </c>
      <c r="H2632" s="280" t="str">
        <f>IF(OR(AND('FIN2-NATURE'!AV45="",'FIN2-NATURE'!AW45=""),AND('FIN2-NATURE'!AY45="",'FIN2-NATURE'!AZ45=""),AND('FIN2-NATURE'!AW45="K",'FIN2-NATURE'!AZ45="K"),OR('FIN2-NATURE'!AW45="O",'FIN2-NATURE'!AZ45="O")),"",SUM('FIN2-NATURE'!AV45,'FIN2-NATURE'!AY45))</f>
        <v/>
      </c>
      <c r="I2632" s="280" t="str">
        <f xml:space="preserve"> IF(AND(OR(AND('FIN2-NATURE'!AW45="O",'FIN2-NATURE'!AZ45="O"),AND('FIN2-NATURE'!AW45="K",'FIN2-NATURE'!AZ45="K")),SUM('FIN2-NATURE'!AV45,'FIN2-NATURE'!AY45)=0,ISNUMBER('FIN2-NATURE'!BB45)),"",IF(OR('FIN2-NATURE'!AW45="O",'FIN2-NATURE'!AZ45="O"),"O",IF(AND('FIN2-NATURE'!AW45='FIN2-NATURE'!AZ45,OR('FIN2-NATURE'!AW45="K",'FIN2-NATURE'!AW45="W",'FIN2-NATURE'!AW45="M")),UPPER( 'FIN2-NATURE'!AW45),"")))</f>
        <v/>
      </c>
      <c r="J2632" s="281" t="s">
        <v>711</v>
      </c>
      <c r="K2632" s="280" t="str">
        <f>IF(AND(ISBLANK('FIN2-NATURE'!BB45),$L$2632&lt;&gt;"M"),"",'FIN2-NATURE'!BB45)</f>
        <v/>
      </c>
      <c r="L2632" s="280" t="str">
        <f>IF(ISBLANK('FIN2-NATURE'!BC45),"",'FIN2-NATURE'!BC45)</f>
        <v/>
      </c>
      <c r="M2632" s="257" t="str">
        <f t="shared" si="42"/>
        <v>OK</v>
      </c>
      <c r="N2632" s="15"/>
    </row>
    <row r="2633" spans="1:14" ht="33.75" x14ac:dyDescent="0.25">
      <c r="A2633" s="257" t="s">
        <v>834</v>
      </c>
      <c r="B2633" s="257" t="s">
        <v>5700</v>
      </c>
      <c r="C2633" s="257" t="s">
        <v>689</v>
      </c>
      <c r="D2633" s="277" t="s">
        <v>5701</v>
      </c>
      <c r="E2633" s="278" t="s">
        <v>711</v>
      </c>
      <c r="F2633" s="279" t="s">
        <v>689</v>
      </c>
      <c r="G2633" s="277" t="s">
        <v>2703</v>
      </c>
      <c r="H2633" s="280" t="str">
        <f>IF(OR(AND('FIN2-NATURE'!BB44="",'FIN2-NATURE'!BC44=""),AND('FIN2-NATURE'!BB45="",'FIN2-NATURE'!BC45=""),AND('FIN2-NATURE'!BC44="K",'FIN2-NATURE'!BC45="K"),OR('FIN2-NATURE'!BC44="O",'FIN2-NATURE'!BC45="O")),"",SUM('FIN2-NATURE'!BB44,'FIN2-NATURE'!BB45))</f>
        <v/>
      </c>
      <c r="I2633" s="280" t="str">
        <f>IF(AND(OR(AND('FIN2-NATURE'!BC44="O",'FIN2-NATURE'!BC45="O"),AND('FIN2-NATURE'!BC44="K",'FIN2-NATURE'!BC45="K")),SUM('FIN2-NATURE'!BB44,'FIN2-NATURE'!BB45)=0,ISNUMBER('FIN2-NATURE'!BB46)),"",IF(OR('FIN2-NATURE'!BC44="O",'FIN2-NATURE'!BC45="O"),"O",IF(AND('FIN2-NATURE'!BC44='FIN2-NATURE'!BC45,OR('FIN2-NATURE'!BC44="K",'FIN2-NATURE'!BC44="W",'FIN2-NATURE'!BC44="M")), UPPER('FIN2-NATURE'!BC44),"")))</f>
        <v/>
      </c>
      <c r="J2633" s="281" t="s">
        <v>711</v>
      </c>
      <c r="K2633" s="280" t="str">
        <f>IF(AND(ISBLANK('FIN2-NATURE'!BB46),$L$2633&lt;&gt;"M"),"",'FIN2-NATURE'!BB46)</f>
        <v/>
      </c>
      <c r="L2633" s="280" t="str">
        <f>IF(ISBLANK('FIN2-NATURE'!BC46),"",'FIN2-NATURE'!BC46)</f>
        <v/>
      </c>
      <c r="M2633" s="257" t="str">
        <f t="shared" si="42"/>
        <v>OK</v>
      </c>
      <c r="N2633" s="15"/>
    </row>
    <row r="2634" spans="1:14" ht="33.75" x14ac:dyDescent="0.25">
      <c r="A2634" s="257" t="s">
        <v>834</v>
      </c>
      <c r="B2634" s="257" t="s">
        <v>5702</v>
      </c>
      <c r="C2634" s="257" t="s">
        <v>689</v>
      </c>
      <c r="D2634" s="277" t="s">
        <v>2705</v>
      </c>
      <c r="E2634" s="278" t="s">
        <v>711</v>
      </c>
      <c r="F2634" s="279" t="s">
        <v>689</v>
      </c>
      <c r="G2634" s="277" t="s">
        <v>2706</v>
      </c>
      <c r="H2634" s="280" t="str">
        <f>IF(OR(AND('FIN2-NATURE'!AV47="",'FIN2-NATURE'!AW47=""),AND('FIN2-NATURE'!AY47="",'FIN2-NATURE'!AZ47=""),AND('FIN2-NATURE'!AW47="K",'FIN2-NATURE'!AZ47="K"),OR('FIN2-NATURE'!AW47="O",'FIN2-NATURE'!AZ47="O")),"",SUM('FIN2-NATURE'!AV47,'FIN2-NATURE'!AY47))</f>
        <v/>
      </c>
      <c r="I2634" s="280" t="str">
        <f xml:space="preserve"> IF(AND(OR(AND('FIN2-NATURE'!AW47="O",'FIN2-NATURE'!AZ47="O"),AND('FIN2-NATURE'!AW47="K",'FIN2-NATURE'!AZ47="K")),SUM('FIN2-NATURE'!AV47,'FIN2-NATURE'!AY47)=0,ISNUMBER('FIN2-NATURE'!BB47)),"",IF(OR('FIN2-NATURE'!AW47="O",'FIN2-NATURE'!AZ47="O"),"O",IF(AND('FIN2-NATURE'!AW47='FIN2-NATURE'!AZ47,OR('FIN2-NATURE'!AW47="K",'FIN2-NATURE'!AW47="W",'FIN2-NATURE'!AW47="M")),UPPER( 'FIN2-NATURE'!AW47),"")))</f>
        <v/>
      </c>
      <c r="J2634" s="281" t="s">
        <v>711</v>
      </c>
      <c r="K2634" s="280" t="str">
        <f>IF(AND(ISBLANK('FIN2-NATURE'!BB47),$L$2634&lt;&gt;"M"),"",'FIN2-NATURE'!BB47)</f>
        <v/>
      </c>
      <c r="L2634" s="280" t="str">
        <f>IF(ISBLANK('FIN2-NATURE'!BC47),"",'FIN2-NATURE'!BC47)</f>
        <v/>
      </c>
      <c r="M2634" s="257" t="str">
        <f t="shared" si="42"/>
        <v>OK</v>
      </c>
      <c r="N2634" s="15"/>
    </row>
    <row r="2635" spans="1:14" ht="33.75" x14ac:dyDescent="0.25">
      <c r="A2635" s="257" t="s">
        <v>834</v>
      </c>
      <c r="B2635" s="257" t="s">
        <v>5703</v>
      </c>
      <c r="C2635" s="257" t="s">
        <v>689</v>
      </c>
      <c r="D2635" s="277" t="s">
        <v>2708</v>
      </c>
      <c r="E2635" s="278" t="s">
        <v>711</v>
      </c>
      <c r="F2635" s="279" t="s">
        <v>689</v>
      </c>
      <c r="G2635" s="277" t="s">
        <v>2709</v>
      </c>
      <c r="H2635" s="280" t="str">
        <f>IF(OR(AND('FIN2-NATURE'!AV48="",'FIN2-NATURE'!AW48=""),AND('FIN2-NATURE'!AY48="",'FIN2-NATURE'!AZ48=""),AND('FIN2-NATURE'!AW48="K",'FIN2-NATURE'!AZ48="K"),OR('FIN2-NATURE'!AW48="O",'FIN2-NATURE'!AZ48="O")),"",SUM('FIN2-NATURE'!AV48,'FIN2-NATURE'!AY48))</f>
        <v/>
      </c>
      <c r="I2635" s="280" t="str">
        <f xml:space="preserve"> IF(AND(OR(AND('FIN2-NATURE'!AW48="O",'FIN2-NATURE'!AZ48="O"),AND('FIN2-NATURE'!AW48="K",'FIN2-NATURE'!AZ48="K")),SUM('FIN2-NATURE'!AV48,'FIN2-NATURE'!AY48)=0,ISNUMBER('FIN2-NATURE'!BB48)),"",IF(OR('FIN2-NATURE'!AW48="O",'FIN2-NATURE'!AZ48="O"),"O",IF(AND('FIN2-NATURE'!AW48='FIN2-NATURE'!AZ48,OR('FIN2-NATURE'!AW48="K",'FIN2-NATURE'!AW48="W",'FIN2-NATURE'!AW48="M")),UPPER( 'FIN2-NATURE'!AW48),"")))</f>
        <v/>
      </c>
      <c r="J2635" s="281" t="s">
        <v>711</v>
      </c>
      <c r="K2635" s="280" t="str">
        <f>IF(AND(ISBLANK('FIN2-NATURE'!BB48),$L$2635&lt;&gt;"M"),"",'FIN2-NATURE'!BB48)</f>
        <v/>
      </c>
      <c r="L2635" s="280" t="str">
        <f>IF(ISBLANK('FIN2-NATURE'!BC48),"",'FIN2-NATURE'!BC48)</f>
        <v/>
      </c>
      <c r="M2635" s="257" t="str">
        <f t="shared" si="42"/>
        <v>OK</v>
      </c>
      <c r="N2635" s="15"/>
    </row>
    <row r="2636" spans="1:14" ht="33.75" x14ac:dyDescent="0.25">
      <c r="A2636" s="257" t="s">
        <v>834</v>
      </c>
      <c r="B2636" s="257" t="s">
        <v>5704</v>
      </c>
      <c r="C2636" s="257" t="s">
        <v>689</v>
      </c>
      <c r="D2636" s="277" t="s">
        <v>5705</v>
      </c>
      <c r="E2636" s="278" t="s">
        <v>711</v>
      </c>
      <c r="F2636" s="279" t="s">
        <v>689</v>
      </c>
      <c r="G2636" s="277" t="s">
        <v>2712</v>
      </c>
      <c r="H2636" s="280" t="str">
        <f>IF(OR(AND('FIN2-NATURE'!AV49="",'FIN2-NATURE'!AW49=""),AND('FIN2-NATURE'!AY49="",'FIN2-NATURE'!AZ49=""),AND('FIN2-NATURE'!AW49="K",'FIN2-NATURE'!AZ49="K"),OR('FIN2-NATURE'!AW49="O",'FIN2-NATURE'!AZ49="O")),"",SUM('FIN2-NATURE'!AV49,'FIN2-NATURE'!AY49))</f>
        <v/>
      </c>
      <c r="I2636" s="280" t="str">
        <f xml:space="preserve"> IF(AND(OR(AND('FIN2-NATURE'!AW49="O",'FIN2-NATURE'!AZ49="O"),AND('FIN2-NATURE'!AW49="K",'FIN2-NATURE'!AZ49="K")),SUM('FIN2-NATURE'!AV49,'FIN2-NATURE'!AY49)=0,ISNUMBER('FIN2-NATURE'!BB49)),"",IF(OR('FIN2-NATURE'!AW49="O",'FIN2-NATURE'!AZ49="O"),"O",IF(AND('FIN2-NATURE'!AW49='FIN2-NATURE'!AZ49,OR('FIN2-NATURE'!AW49="K",'FIN2-NATURE'!AW49="W",'FIN2-NATURE'!AW49="M")),UPPER( 'FIN2-NATURE'!AW49),"")))</f>
        <v/>
      </c>
      <c r="J2636" s="281" t="s">
        <v>711</v>
      </c>
      <c r="K2636" s="280" t="str">
        <f>IF(AND(ISBLANK('FIN2-NATURE'!BB49),$L$2636&lt;&gt;"M"),"",'FIN2-NATURE'!BB49)</f>
        <v/>
      </c>
      <c r="L2636" s="280" t="str">
        <f>IF(ISBLANK('FIN2-NATURE'!BC49),"",'FIN2-NATURE'!BC49)</f>
        <v/>
      </c>
      <c r="M2636" s="257" t="str">
        <f t="shared" si="42"/>
        <v>OK</v>
      </c>
      <c r="N2636" s="15"/>
    </row>
    <row r="2637" spans="1:14" ht="33.75" x14ac:dyDescent="0.25">
      <c r="A2637" s="257" t="s">
        <v>834</v>
      </c>
      <c r="B2637" s="257" t="s">
        <v>5706</v>
      </c>
      <c r="C2637" s="257" t="s">
        <v>689</v>
      </c>
      <c r="D2637" s="277" t="s">
        <v>5707</v>
      </c>
      <c r="E2637" s="278" t="s">
        <v>711</v>
      </c>
      <c r="F2637" s="279" t="s">
        <v>689</v>
      </c>
      <c r="G2637" s="277" t="s">
        <v>2715</v>
      </c>
      <c r="H2637" s="280" t="str">
        <f>IF(OR(AND('FIN2-NATURE'!AV50="",'FIN2-NATURE'!AW50=""),AND('FIN2-NATURE'!AY50="",'FIN2-NATURE'!AZ50=""),AND('FIN2-NATURE'!AW50="K",'FIN2-NATURE'!AZ50="K"),OR('FIN2-NATURE'!AW50="O",'FIN2-NATURE'!AZ50="O")),"",SUM('FIN2-NATURE'!AV50,'FIN2-NATURE'!AY50))</f>
        <v/>
      </c>
      <c r="I2637" s="280" t="str">
        <f xml:space="preserve"> IF(AND(OR(AND('FIN2-NATURE'!AW50="O",'FIN2-NATURE'!AZ50="O"),AND('FIN2-NATURE'!AW50="K",'FIN2-NATURE'!AZ50="K")),SUM('FIN2-NATURE'!AV50,'FIN2-NATURE'!AY50)=0,ISNUMBER('FIN2-NATURE'!BB50)),"",IF(OR('FIN2-NATURE'!AW50="O",'FIN2-NATURE'!AZ50="O"),"O",IF(AND('FIN2-NATURE'!AW50='FIN2-NATURE'!AZ50,OR('FIN2-NATURE'!AW50="K",'FIN2-NATURE'!AW50="W",'FIN2-NATURE'!AW50="M")),UPPER( 'FIN2-NATURE'!AW50),"")))</f>
        <v/>
      </c>
      <c r="J2637" s="281" t="s">
        <v>711</v>
      </c>
      <c r="K2637" s="280" t="str">
        <f>IF(AND(ISBLANK('FIN2-NATURE'!BB50),$L$2637&lt;&gt;"M"),"",'FIN2-NATURE'!BB50)</f>
        <v/>
      </c>
      <c r="L2637" s="280" t="str">
        <f>IF(ISBLANK('FIN2-NATURE'!BC50),"",'FIN2-NATURE'!BC50)</f>
        <v/>
      </c>
      <c r="M2637" s="257" t="str">
        <f t="shared" si="42"/>
        <v>OK</v>
      </c>
      <c r="N2637" s="15"/>
    </row>
    <row r="2638" spans="1:14" ht="33.75" x14ac:dyDescent="0.25">
      <c r="A2638" s="257" t="s">
        <v>834</v>
      </c>
      <c r="B2638" s="257" t="s">
        <v>5708</v>
      </c>
      <c r="C2638" s="257" t="s">
        <v>689</v>
      </c>
      <c r="D2638" s="277" t="s">
        <v>5709</v>
      </c>
      <c r="E2638" s="278" t="s">
        <v>711</v>
      </c>
      <c r="F2638" s="279" t="s">
        <v>689</v>
      </c>
      <c r="G2638" s="277" t="s">
        <v>2718</v>
      </c>
      <c r="H2638" s="280" t="str">
        <f>IF(OR(AND('FIN2-NATURE'!BB46="",'FIN2-NATURE'!BC46=""),AND('FIN2-NATURE'!BB50="",'FIN2-NATURE'!BC50=""),AND('FIN2-NATURE'!BC46="K",'FIN2-NATURE'!BC50="K"),OR('FIN2-NATURE'!BC46="O",'FIN2-NATURE'!BC50="O")),"",SUM('FIN2-NATURE'!BB46,'FIN2-NATURE'!BB50))</f>
        <v/>
      </c>
      <c r="I2638" s="280" t="str">
        <f>IF(AND(OR(AND('FIN2-NATURE'!BC46="O",'FIN2-NATURE'!BC50="O"),AND('FIN2-NATURE'!BC46="K",'FIN2-NATURE'!BC50="K")),SUM('FIN2-NATURE'!BB46,'FIN2-NATURE'!BB50)=0,ISNUMBER('FIN2-NATURE'!BB51)),"",IF(OR('FIN2-NATURE'!BC46="O",'FIN2-NATURE'!BC50="O"),"O",IF(AND('FIN2-NATURE'!BC46='FIN2-NATURE'!BC50,OR('FIN2-NATURE'!BC46="K",'FIN2-NATURE'!BC46="W",'FIN2-NATURE'!BC46="M")), UPPER('FIN2-NATURE'!BC46),"")))</f>
        <v/>
      </c>
      <c r="J2638" s="281" t="s">
        <v>711</v>
      </c>
      <c r="K2638" s="280" t="str">
        <f>IF(AND(ISBLANK('FIN2-NATURE'!BB51),$L$2638&lt;&gt;"M"),"",'FIN2-NATURE'!BB51)</f>
        <v/>
      </c>
      <c r="L2638" s="280" t="str">
        <f>IF(ISBLANK('FIN2-NATURE'!BC51),"",'FIN2-NATURE'!BC51)</f>
        <v/>
      </c>
      <c r="M2638" s="257" t="str">
        <f t="shared" si="42"/>
        <v>OK</v>
      </c>
      <c r="N2638" s="15"/>
    </row>
    <row r="2639" spans="1:14" ht="33.75" x14ac:dyDescent="0.25">
      <c r="A2639" s="257" t="s">
        <v>834</v>
      </c>
      <c r="B2639" s="257" t="s">
        <v>5710</v>
      </c>
      <c r="C2639" s="257" t="s">
        <v>689</v>
      </c>
      <c r="D2639" s="277" t="s">
        <v>2720</v>
      </c>
      <c r="E2639" s="278" t="s">
        <v>711</v>
      </c>
      <c r="F2639" s="279" t="s">
        <v>689</v>
      </c>
      <c r="G2639" s="277" t="s">
        <v>2721</v>
      </c>
      <c r="H2639" s="280" t="str">
        <f>IF(OR(AND('FIN2-NATURE'!AV52="",'FIN2-NATURE'!AW52=""),AND('FIN2-NATURE'!AY52="",'FIN2-NATURE'!AZ52=""),AND('FIN2-NATURE'!AW52="K",'FIN2-NATURE'!AZ52="K"),OR('FIN2-NATURE'!AW52="O",'FIN2-NATURE'!AZ52="O")),"",SUM('FIN2-NATURE'!AV52,'FIN2-NATURE'!AY52))</f>
        <v/>
      </c>
      <c r="I2639" s="280" t="str">
        <f xml:space="preserve"> IF(AND(OR(AND('FIN2-NATURE'!AW52="O",'FIN2-NATURE'!AZ52="O"),AND('FIN2-NATURE'!AW52="K",'FIN2-NATURE'!AZ52="K")),SUM('FIN2-NATURE'!AV52,'FIN2-NATURE'!AY52)=0,ISNUMBER('FIN2-NATURE'!BB52)),"",IF(OR('FIN2-NATURE'!AW52="O",'FIN2-NATURE'!AZ52="O"),"O",IF(AND('FIN2-NATURE'!AW52='FIN2-NATURE'!AZ52,OR('FIN2-NATURE'!AW52="K",'FIN2-NATURE'!AW52="W",'FIN2-NATURE'!AW52="M")),UPPER( 'FIN2-NATURE'!AW52),"")))</f>
        <v/>
      </c>
      <c r="J2639" s="281" t="s">
        <v>711</v>
      </c>
      <c r="K2639" s="280" t="str">
        <f>IF(AND(ISBLANK('FIN2-NATURE'!BB52),$L$2639&lt;&gt;"M"),"",'FIN2-NATURE'!BB52)</f>
        <v/>
      </c>
      <c r="L2639" s="280" t="str">
        <f>IF(ISBLANK('FIN2-NATURE'!BC52),"",'FIN2-NATURE'!BC52)</f>
        <v/>
      </c>
      <c r="M2639" s="257" t="str">
        <f t="shared" si="42"/>
        <v>OK</v>
      </c>
      <c r="N2639" s="15"/>
    </row>
    <row r="2640" spans="1:14" ht="33.75" x14ac:dyDescent="0.25">
      <c r="A2640" s="257" t="s">
        <v>834</v>
      </c>
      <c r="B2640" s="257" t="s">
        <v>5711</v>
      </c>
      <c r="C2640" s="257" t="s">
        <v>689</v>
      </c>
      <c r="D2640" s="277" t="s">
        <v>5712</v>
      </c>
      <c r="E2640" s="278" t="s">
        <v>711</v>
      </c>
      <c r="F2640" s="279" t="s">
        <v>689</v>
      </c>
      <c r="G2640" s="277" t="s">
        <v>2724</v>
      </c>
      <c r="H2640" s="280" t="str">
        <f>IF(OR(AND('FIN2-NATURE'!BB51="",'FIN2-NATURE'!BC51=""),AND('FIN2-NATURE'!BB52="",'FIN2-NATURE'!BC52=""),AND('FIN2-NATURE'!BC51="K",'FIN2-NATURE'!BC52="K"),OR('FIN2-NATURE'!BC51="O",'FIN2-NATURE'!BC52="O")),"",SUM('FIN2-NATURE'!BB51,'FIN2-NATURE'!BB52))</f>
        <v/>
      </c>
      <c r="I2640" s="280" t="str">
        <f>IF(AND(OR(AND('FIN2-NATURE'!BC51="O",'FIN2-NATURE'!BC52="O"),AND('FIN2-NATURE'!BC51="K",'FIN2-NATURE'!BC52="K")),SUM('FIN2-NATURE'!BB51,'FIN2-NATURE'!BB52)=0,ISNUMBER('FIN2-NATURE'!BB53)),"",IF(OR('FIN2-NATURE'!BC51="O",'FIN2-NATURE'!BC52="O"),"O",IF(AND('FIN2-NATURE'!BC51='FIN2-NATURE'!BC52,OR('FIN2-NATURE'!BC51="K",'FIN2-NATURE'!BC51="W",'FIN2-NATURE'!BC51="M")), UPPER('FIN2-NATURE'!BC51),"")))</f>
        <v/>
      </c>
      <c r="J2640" s="281" t="s">
        <v>711</v>
      </c>
      <c r="K2640" s="280" t="str">
        <f>IF(AND(ISBLANK('FIN2-NATURE'!BB53),$L$2640&lt;&gt;"M"),"",'FIN2-NATURE'!BB53)</f>
        <v/>
      </c>
      <c r="L2640" s="280" t="str">
        <f>IF(ISBLANK('FIN2-NATURE'!BC53),"",'FIN2-NATURE'!BC53)</f>
        <v/>
      </c>
      <c r="M2640" s="257" t="str">
        <f t="shared" si="42"/>
        <v>OK</v>
      </c>
      <c r="N2640" s="15"/>
    </row>
    <row r="2641" spans="1:14" ht="33.75" x14ac:dyDescent="0.25">
      <c r="A2641" s="257" t="s">
        <v>834</v>
      </c>
      <c r="B2641" s="257" t="s">
        <v>5713</v>
      </c>
      <c r="C2641" s="257" t="s">
        <v>689</v>
      </c>
      <c r="D2641" s="277" t="s">
        <v>2726</v>
      </c>
      <c r="E2641" s="278" t="s">
        <v>711</v>
      </c>
      <c r="F2641" s="279" t="s">
        <v>689</v>
      </c>
      <c r="G2641" s="277" t="s">
        <v>2727</v>
      </c>
      <c r="H2641" s="280" t="str">
        <f>IF(OR(AND('FIN2-NATURE'!AV54="",'FIN2-NATURE'!AW54=""),AND('FIN2-NATURE'!AY54="",'FIN2-NATURE'!AZ54=""),AND('FIN2-NATURE'!AW54="K",'FIN2-NATURE'!AZ54="K"),OR('FIN2-NATURE'!AW54="O",'FIN2-NATURE'!AZ54="O")),"",SUM('FIN2-NATURE'!AV54,'FIN2-NATURE'!AY54))</f>
        <v/>
      </c>
      <c r="I2641" s="280" t="str">
        <f xml:space="preserve"> IF(AND(OR(AND('FIN2-NATURE'!AW54="O",'FIN2-NATURE'!AZ54="O"),AND('FIN2-NATURE'!AW54="K",'FIN2-NATURE'!AZ54="K")),SUM('FIN2-NATURE'!AV54,'FIN2-NATURE'!AY54)=0,ISNUMBER('FIN2-NATURE'!BB54)),"",IF(OR('FIN2-NATURE'!AW54="O",'FIN2-NATURE'!AZ54="O"),"O",IF(AND('FIN2-NATURE'!AW54='FIN2-NATURE'!AZ54,OR('FIN2-NATURE'!AW54="K",'FIN2-NATURE'!AW54="W",'FIN2-NATURE'!AW54="M")),UPPER( 'FIN2-NATURE'!AW54),"")))</f>
        <v/>
      </c>
      <c r="J2641" s="281" t="s">
        <v>711</v>
      </c>
      <c r="K2641" s="280" t="str">
        <f>IF(AND(ISBLANK('FIN2-NATURE'!BB54),$L$2641&lt;&gt;"M"),"",'FIN2-NATURE'!BB54)</f>
        <v/>
      </c>
      <c r="L2641" s="280" t="str">
        <f>IF(ISBLANK('FIN2-NATURE'!BC54),"",'FIN2-NATURE'!BC54)</f>
        <v/>
      </c>
      <c r="M2641" s="257" t="str">
        <f t="shared" si="42"/>
        <v>OK</v>
      </c>
      <c r="N2641" s="15"/>
    </row>
    <row r="2642" spans="1:14" ht="33.75" x14ac:dyDescent="0.25">
      <c r="A2642" s="257" t="s">
        <v>834</v>
      </c>
      <c r="B2642" s="257" t="s">
        <v>5714</v>
      </c>
      <c r="C2642" s="257" t="s">
        <v>689</v>
      </c>
      <c r="D2642" s="277" t="s">
        <v>5715</v>
      </c>
      <c r="E2642" s="278" t="s">
        <v>711</v>
      </c>
      <c r="F2642" s="279" t="s">
        <v>689</v>
      </c>
      <c r="G2642" s="277" t="s">
        <v>2730</v>
      </c>
      <c r="H2642" s="280" t="str">
        <f>IF(OR(AND('FIN2-NATURE'!AV55="",'FIN2-NATURE'!AW55=""),AND('FIN2-NATURE'!AY55="",'FIN2-NATURE'!AZ55=""),AND('FIN2-NATURE'!AW55="K",'FIN2-NATURE'!AZ55="K"),OR('FIN2-NATURE'!AW55="O",'FIN2-NATURE'!AZ55="O")),"",SUM('FIN2-NATURE'!AV55,'FIN2-NATURE'!AY55))</f>
        <v/>
      </c>
      <c r="I2642" s="280" t="str">
        <f xml:space="preserve"> IF(AND(OR(AND('FIN2-NATURE'!AW55="O",'FIN2-NATURE'!AZ55="O"),AND('FIN2-NATURE'!AW55="K",'FIN2-NATURE'!AZ55="K")),SUM('FIN2-NATURE'!AV55,'FIN2-NATURE'!AY55)=0,ISNUMBER('FIN2-NATURE'!BB55)),"",IF(OR('FIN2-NATURE'!AW55="O",'FIN2-NATURE'!AZ55="O"),"O",IF(AND('FIN2-NATURE'!AW55='FIN2-NATURE'!AZ55,OR('FIN2-NATURE'!AW55="K",'FIN2-NATURE'!AW55="W",'FIN2-NATURE'!AW55="M")),UPPER( 'FIN2-NATURE'!AW55),"")))</f>
        <v/>
      </c>
      <c r="J2642" s="281" t="s">
        <v>711</v>
      </c>
      <c r="K2642" s="280" t="str">
        <f>IF(AND(ISBLANK('FIN2-NATURE'!BB55),$L$2642&lt;&gt;"M"),"",'FIN2-NATURE'!BB55)</f>
        <v/>
      </c>
      <c r="L2642" s="280" t="str">
        <f>IF(ISBLANK('FIN2-NATURE'!BC55),"",'FIN2-NATURE'!BC55)</f>
        <v/>
      </c>
      <c r="M2642" s="257" t="str">
        <f t="shared" si="42"/>
        <v>OK</v>
      </c>
      <c r="N2642" s="15"/>
    </row>
    <row r="2643" spans="1:14" ht="33.75" x14ac:dyDescent="0.25">
      <c r="A2643" s="257" t="s">
        <v>834</v>
      </c>
      <c r="B2643" s="257" t="s">
        <v>5716</v>
      </c>
      <c r="C2643" s="257" t="s">
        <v>689</v>
      </c>
      <c r="D2643" s="277" t="s">
        <v>2732</v>
      </c>
      <c r="E2643" s="278" t="s">
        <v>711</v>
      </c>
      <c r="F2643" s="279" t="s">
        <v>689</v>
      </c>
      <c r="G2643" s="277" t="s">
        <v>2733</v>
      </c>
      <c r="H2643" s="280" t="str">
        <f>IF(OR(AND('FIN2-NATURE'!AV56="",'FIN2-NATURE'!AW56=""),AND('FIN2-NATURE'!AY56="",'FIN2-NATURE'!AZ56=""),AND('FIN2-NATURE'!AW56="K",'FIN2-NATURE'!AZ56="K"),OR('FIN2-NATURE'!AW56="O",'FIN2-NATURE'!AZ56="O")),"",SUM('FIN2-NATURE'!AV56,'FIN2-NATURE'!AY56))</f>
        <v/>
      </c>
      <c r="I2643" s="280" t="str">
        <f xml:space="preserve"> IF(AND(OR(AND('FIN2-NATURE'!AW56="O",'FIN2-NATURE'!AZ56="O"),AND('FIN2-NATURE'!AW56="K",'FIN2-NATURE'!AZ56="K")),SUM('FIN2-NATURE'!AV56,'FIN2-NATURE'!AY56)=0,ISNUMBER('FIN2-NATURE'!BB56)),"",IF(OR('FIN2-NATURE'!AW56="O",'FIN2-NATURE'!AZ56="O"),"O",IF(AND('FIN2-NATURE'!AW56='FIN2-NATURE'!AZ56,OR('FIN2-NATURE'!AW56="K",'FIN2-NATURE'!AW56="W",'FIN2-NATURE'!AW56="M")),UPPER( 'FIN2-NATURE'!AW56),"")))</f>
        <v/>
      </c>
      <c r="J2643" s="281" t="s">
        <v>711</v>
      </c>
      <c r="K2643" s="280" t="str">
        <f>IF(AND(ISBLANK('FIN2-NATURE'!BB56),$L$2643&lt;&gt;"M"),"",'FIN2-NATURE'!BB56)</f>
        <v/>
      </c>
      <c r="L2643" s="280" t="str">
        <f>IF(ISBLANK('FIN2-NATURE'!BC56),"",'FIN2-NATURE'!BC56)</f>
        <v/>
      </c>
      <c r="M2643" s="257" t="str">
        <f t="shared" si="42"/>
        <v>OK</v>
      </c>
      <c r="N2643" s="15"/>
    </row>
    <row r="2644" spans="1:14" ht="33.75" x14ac:dyDescent="0.25">
      <c r="A2644" s="257" t="s">
        <v>834</v>
      </c>
      <c r="B2644" s="257" t="s">
        <v>5717</v>
      </c>
      <c r="C2644" s="257" t="s">
        <v>689</v>
      </c>
      <c r="D2644" s="277" t="s">
        <v>5718</v>
      </c>
      <c r="E2644" s="278" t="s">
        <v>711</v>
      </c>
      <c r="F2644" s="279" t="s">
        <v>689</v>
      </c>
      <c r="G2644" s="277" t="s">
        <v>2736</v>
      </c>
      <c r="H2644" s="280" t="str">
        <f>IF(OR(AND('FIN2-NATURE'!AV57="",'FIN2-NATURE'!AW57=""),AND('FIN2-NATURE'!AY57="",'FIN2-NATURE'!AZ57=""),AND('FIN2-NATURE'!AW57="K",'FIN2-NATURE'!AZ57="K"),OR('FIN2-NATURE'!AW57="O",'FIN2-NATURE'!AZ57="O")),"",SUM('FIN2-NATURE'!AV57,'FIN2-NATURE'!AY57))</f>
        <v/>
      </c>
      <c r="I2644" s="280" t="str">
        <f xml:space="preserve"> IF(AND(OR(AND('FIN2-NATURE'!AW57="O",'FIN2-NATURE'!AZ57="O"),AND('FIN2-NATURE'!AW57="K",'FIN2-NATURE'!AZ57="K")),SUM('FIN2-NATURE'!AV57,'FIN2-NATURE'!AY57)=0,ISNUMBER('FIN2-NATURE'!BB57)),"",IF(OR('FIN2-NATURE'!AW57="O",'FIN2-NATURE'!AZ57="O"),"O",IF(AND('FIN2-NATURE'!AW57='FIN2-NATURE'!AZ57,OR('FIN2-NATURE'!AW57="K",'FIN2-NATURE'!AW57="W",'FIN2-NATURE'!AW57="M")),UPPER( 'FIN2-NATURE'!AW57),"")))</f>
        <v/>
      </c>
      <c r="J2644" s="281" t="s">
        <v>711</v>
      </c>
      <c r="K2644" s="280" t="str">
        <f>IF(AND(ISBLANK('FIN2-NATURE'!BB57),$L$2644&lt;&gt;"M"),"",'FIN2-NATURE'!BB57)</f>
        <v/>
      </c>
      <c r="L2644" s="280" t="str">
        <f>IF(ISBLANK('FIN2-NATURE'!BC57),"",'FIN2-NATURE'!BC57)</f>
        <v/>
      </c>
      <c r="M2644" s="257" t="str">
        <f t="shared" si="42"/>
        <v>OK</v>
      </c>
      <c r="N2644" s="15"/>
    </row>
    <row r="2645" spans="1:14" ht="33.75" x14ac:dyDescent="0.25">
      <c r="A2645" s="257" t="s">
        <v>834</v>
      </c>
      <c r="B2645" s="257" t="s">
        <v>5719</v>
      </c>
      <c r="C2645" s="257" t="s">
        <v>689</v>
      </c>
      <c r="D2645" s="277" t="s">
        <v>5720</v>
      </c>
      <c r="E2645" s="278" t="s">
        <v>711</v>
      </c>
      <c r="F2645" s="279" t="s">
        <v>689</v>
      </c>
      <c r="G2645" s="277" t="s">
        <v>2739</v>
      </c>
      <c r="H2645" s="280" t="str">
        <f>IF(OR(AND('FIN2-NATURE'!AV58="",'FIN2-NATURE'!AW58=""),AND('FIN2-NATURE'!AY58="",'FIN2-NATURE'!AZ58=""),AND('FIN2-NATURE'!AW58="K",'FIN2-NATURE'!AZ58="K"),OR('FIN2-NATURE'!AW58="O",'FIN2-NATURE'!AZ58="O")),"",SUM('FIN2-NATURE'!AV58,'FIN2-NATURE'!AY58))</f>
        <v/>
      </c>
      <c r="I2645" s="280" t="str">
        <f xml:space="preserve"> IF(AND(OR(AND('FIN2-NATURE'!AW58="O",'FIN2-NATURE'!AZ58="O"),AND('FIN2-NATURE'!AW58="K",'FIN2-NATURE'!AZ58="K")),SUM('FIN2-NATURE'!AV58,'FIN2-NATURE'!AY58)=0,ISNUMBER('FIN2-NATURE'!BB58)),"",IF(OR('FIN2-NATURE'!AW58="O",'FIN2-NATURE'!AZ58="O"),"O",IF(AND('FIN2-NATURE'!AW58='FIN2-NATURE'!AZ58,OR('FIN2-NATURE'!AW58="K",'FIN2-NATURE'!AW58="W",'FIN2-NATURE'!AW58="M")),UPPER( 'FIN2-NATURE'!AW58),"")))</f>
        <v/>
      </c>
      <c r="J2645" s="281" t="s">
        <v>711</v>
      </c>
      <c r="K2645" s="280" t="str">
        <f>IF(AND(ISBLANK('FIN2-NATURE'!BB58),$L$2645&lt;&gt;"M"),"",'FIN2-NATURE'!BB58)</f>
        <v/>
      </c>
      <c r="L2645" s="280" t="str">
        <f>IF(ISBLANK('FIN2-NATURE'!BC58),"",'FIN2-NATURE'!BC58)</f>
        <v/>
      </c>
      <c r="M2645" s="257" t="str">
        <f t="shared" si="42"/>
        <v>OK</v>
      </c>
      <c r="N2645" s="15"/>
    </row>
    <row r="2646" spans="1:14" ht="33.75" x14ac:dyDescent="0.25">
      <c r="A2646" s="257" t="s">
        <v>834</v>
      </c>
      <c r="B2646" s="257" t="s">
        <v>5721</v>
      </c>
      <c r="C2646" s="257" t="s">
        <v>689</v>
      </c>
      <c r="D2646" s="277" t="s">
        <v>5722</v>
      </c>
      <c r="E2646" s="278" t="s">
        <v>711</v>
      </c>
      <c r="F2646" s="279" t="s">
        <v>689</v>
      </c>
      <c r="G2646" s="277" t="s">
        <v>2742</v>
      </c>
      <c r="H2646" s="280" t="str">
        <f>IF(OR(AND('FIN2-NATURE'!BB57="",'FIN2-NATURE'!BC57=""),AND('FIN2-NATURE'!BB58="",'FIN2-NATURE'!BC58=""),AND('FIN2-NATURE'!BC57="K",'FIN2-NATURE'!BC58="K"),OR('FIN2-NATURE'!BC57="O",'FIN2-NATURE'!BC58="O")),"",SUM('FIN2-NATURE'!BB57,'FIN2-NATURE'!BB58))</f>
        <v/>
      </c>
      <c r="I2646" s="280" t="str">
        <f>IF(AND(OR(AND('FIN2-NATURE'!BC57="O",'FIN2-NATURE'!BC58="O"),AND('FIN2-NATURE'!BC57="K",'FIN2-NATURE'!BC58="K")),SUM('FIN2-NATURE'!BB57,'FIN2-NATURE'!BB58)=0,ISNUMBER('FIN2-NATURE'!BB59)),"",IF(OR('FIN2-NATURE'!BC57="O",'FIN2-NATURE'!BC58="O"),"O",IF(AND('FIN2-NATURE'!BC57='FIN2-NATURE'!BC58,OR('FIN2-NATURE'!BC57="K",'FIN2-NATURE'!BC57="W",'FIN2-NATURE'!BC57="M")), UPPER('FIN2-NATURE'!BC57),"")))</f>
        <v/>
      </c>
      <c r="J2646" s="281" t="s">
        <v>711</v>
      </c>
      <c r="K2646" s="280" t="str">
        <f>IF(AND(ISBLANK('FIN2-NATURE'!BB59),$L$2646&lt;&gt;"M"),"",'FIN2-NATURE'!BB59)</f>
        <v/>
      </c>
      <c r="L2646" s="280" t="str">
        <f>IF(ISBLANK('FIN2-NATURE'!BC59),"",'FIN2-NATURE'!BC59)</f>
        <v/>
      </c>
      <c r="M2646" s="257" t="str">
        <f t="shared" si="42"/>
        <v>OK</v>
      </c>
      <c r="N2646" s="15"/>
    </row>
    <row r="2647" spans="1:14" ht="33.75" x14ac:dyDescent="0.25">
      <c r="A2647" s="257" t="s">
        <v>834</v>
      </c>
      <c r="B2647" s="257" t="s">
        <v>5723</v>
      </c>
      <c r="C2647" s="257" t="s">
        <v>689</v>
      </c>
      <c r="D2647" s="277" t="s">
        <v>2744</v>
      </c>
      <c r="E2647" s="278" t="s">
        <v>711</v>
      </c>
      <c r="F2647" s="279" t="s">
        <v>689</v>
      </c>
      <c r="G2647" s="277" t="s">
        <v>2745</v>
      </c>
      <c r="H2647" s="280" t="str">
        <f>IF(OR(AND('FIN2-NATURE'!AV60="",'FIN2-NATURE'!AW60=""),AND('FIN2-NATURE'!AY60="",'FIN2-NATURE'!AZ60=""),AND('FIN2-NATURE'!AW60="K",'FIN2-NATURE'!AZ60="K"),OR('FIN2-NATURE'!AW60="O",'FIN2-NATURE'!AZ60="O")),"",SUM('FIN2-NATURE'!AV60,'FIN2-NATURE'!AY60))</f>
        <v/>
      </c>
      <c r="I2647" s="280" t="str">
        <f xml:space="preserve"> IF(AND(OR(AND('FIN2-NATURE'!AW60="O",'FIN2-NATURE'!AZ60="O"),AND('FIN2-NATURE'!AW60="K",'FIN2-NATURE'!AZ60="K")),SUM('FIN2-NATURE'!AV60,'FIN2-NATURE'!AY60)=0,ISNUMBER('FIN2-NATURE'!BB60)),"",IF(OR('FIN2-NATURE'!AW60="O",'FIN2-NATURE'!AZ60="O"),"O",IF(AND('FIN2-NATURE'!AW60='FIN2-NATURE'!AZ60,OR('FIN2-NATURE'!AW60="K",'FIN2-NATURE'!AW60="W",'FIN2-NATURE'!AW60="M")),UPPER( 'FIN2-NATURE'!AW60),"")))</f>
        <v/>
      </c>
      <c r="J2647" s="281" t="s">
        <v>711</v>
      </c>
      <c r="K2647" s="280" t="str">
        <f>IF(AND(ISBLANK('FIN2-NATURE'!BB60),$L$2647&lt;&gt;"M"),"",'FIN2-NATURE'!BB60)</f>
        <v/>
      </c>
      <c r="L2647" s="280" t="str">
        <f>IF(ISBLANK('FIN2-NATURE'!BC60),"",'FIN2-NATURE'!BC60)</f>
        <v/>
      </c>
      <c r="M2647" s="257" t="str">
        <f t="shared" si="42"/>
        <v>OK</v>
      </c>
      <c r="N2647" s="15"/>
    </row>
    <row r="2648" spans="1:14" ht="33.75" x14ac:dyDescent="0.25">
      <c r="A2648" s="257" t="s">
        <v>834</v>
      </c>
      <c r="B2648" s="257" t="s">
        <v>5724</v>
      </c>
      <c r="C2648" s="257" t="s">
        <v>689</v>
      </c>
      <c r="D2648" s="277" t="s">
        <v>5725</v>
      </c>
      <c r="E2648" s="278" t="s">
        <v>711</v>
      </c>
      <c r="F2648" s="279" t="s">
        <v>689</v>
      </c>
      <c r="G2648" s="277" t="s">
        <v>2748</v>
      </c>
      <c r="H2648" s="280" t="str">
        <f>IF(OR(AND('FIN2-NATURE'!BB59="",'FIN2-NATURE'!BC59=""),AND('FIN2-NATURE'!BB60="",'FIN2-NATURE'!BC60=""),AND('FIN2-NATURE'!BC59="K",'FIN2-NATURE'!BC60="K"),OR('FIN2-NATURE'!BC59="O",'FIN2-NATURE'!BC60="O")),"",SUM('FIN2-NATURE'!BB59,'FIN2-NATURE'!BB60))</f>
        <v/>
      </c>
      <c r="I2648" s="280" t="str">
        <f>IF(AND(OR(AND('FIN2-NATURE'!BC59="O",'FIN2-NATURE'!BC60="O"),AND('FIN2-NATURE'!BC59="K",'FIN2-NATURE'!BC60="K")),SUM('FIN2-NATURE'!BB59,'FIN2-NATURE'!BB60)=0,ISNUMBER('FIN2-NATURE'!BB61)),"",IF(OR('FIN2-NATURE'!BC59="O",'FIN2-NATURE'!BC60="O"),"O",IF(AND('FIN2-NATURE'!BC59='FIN2-NATURE'!BC60,OR('FIN2-NATURE'!BC59="K",'FIN2-NATURE'!BC59="W",'FIN2-NATURE'!BC59="M")), UPPER('FIN2-NATURE'!BC59),"")))</f>
        <v/>
      </c>
      <c r="J2648" s="281" t="s">
        <v>711</v>
      </c>
      <c r="K2648" s="280" t="str">
        <f>IF(AND(ISBLANK('FIN2-NATURE'!BB61),$L$2648&lt;&gt;"M"),"",'FIN2-NATURE'!BB61)</f>
        <v/>
      </c>
      <c r="L2648" s="280" t="str">
        <f>IF(ISBLANK('FIN2-NATURE'!BC61),"",'FIN2-NATURE'!BC61)</f>
        <v/>
      </c>
      <c r="M2648" s="257" t="str">
        <f t="shared" si="42"/>
        <v>OK</v>
      </c>
      <c r="N2648" s="15"/>
    </row>
    <row r="2649" spans="1:14" ht="33.75" x14ac:dyDescent="0.25">
      <c r="A2649" s="257" t="s">
        <v>834</v>
      </c>
      <c r="B2649" s="257" t="s">
        <v>5726</v>
      </c>
      <c r="C2649" s="257" t="s">
        <v>689</v>
      </c>
      <c r="D2649" s="277" t="s">
        <v>5727</v>
      </c>
      <c r="E2649" s="278" t="s">
        <v>711</v>
      </c>
      <c r="F2649" s="279" t="s">
        <v>689</v>
      </c>
      <c r="G2649" s="277" t="s">
        <v>2751</v>
      </c>
      <c r="H2649" s="280" t="str">
        <f>IF(OR(AND('FIN2-NATURE'!AV62="",'FIN2-NATURE'!AW62=""),AND('FIN2-NATURE'!AY62="",'FIN2-NATURE'!AZ62=""),AND('FIN2-NATURE'!AW62="K",'FIN2-NATURE'!AZ62="K"),OR('FIN2-NATURE'!AW62="O",'FIN2-NATURE'!AZ62="O")),"",SUM('FIN2-NATURE'!AV62,'FIN2-NATURE'!AY62))</f>
        <v/>
      </c>
      <c r="I2649" s="280" t="str">
        <f xml:space="preserve"> IF(AND(OR(AND('FIN2-NATURE'!AW62="O",'FIN2-NATURE'!AZ62="O"),AND('FIN2-NATURE'!AW62="K",'FIN2-NATURE'!AZ62="K")),SUM('FIN2-NATURE'!AV62,'FIN2-NATURE'!AY62)=0,ISNUMBER('FIN2-NATURE'!BB62)),"",IF(OR('FIN2-NATURE'!AW62="O",'FIN2-NATURE'!AZ62="O"),"O",IF(AND('FIN2-NATURE'!AW62='FIN2-NATURE'!AZ62,OR('FIN2-NATURE'!AW62="K",'FIN2-NATURE'!AW62="W",'FIN2-NATURE'!AW62="M")),UPPER( 'FIN2-NATURE'!AW62),"")))</f>
        <v/>
      </c>
      <c r="J2649" s="281" t="s">
        <v>711</v>
      </c>
      <c r="K2649" s="280" t="str">
        <f>IF(AND(ISBLANK('FIN2-NATURE'!BB62),$L$2649&lt;&gt;"M"),"",'FIN2-NATURE'!BB62)</f>
        <v/>
      </c>
      <c r="L2649" s="280" t="str">
        <f>IF(ISBLANK('FIN2-NATURE'!BC62),"",'FIN2-NATURE'!BC62)</f>
        <v/>
      </c>
      <c r="M2649" s="257" t="str">
        <f t="shared" si="42"/>
        <v>OK</v>
      </c>
      <c r="N2649" s="15"/>
    </row>
    <row r="2650" spans="1:14" ht="33.75" x14ac:dyDescent="0.25">
      <c r="A2650" s="257" t="s">
        <v>834</v>
      </c>
      <c r="B2650" s="257" t="s">
        <v>5728</v>
      </c>
      <c r="C2650" s="257" t="s">
        <v>689</v>
      </c>
      <c r="D2650" s="277" t="s">
        <v>5729</v>
      </c>
      <c r="E2650" s="278" t="s">
        <v>711</v>
      </c>
      <c r="F2650" s="279" t="s">
        <v>689</v>
      </c>
      <c r="G2650" s="277" t="s">
        <v>2754</v>
      </c>
      <c r="H2650" s="280" t="str">
        <f>IF(OR(AND('FIN2-NATURE'!BB61="",'FIN2-NATURE'!BC61=""),AND('FIN2-NATURE'!BB62="",'FIN2-NATURE'!BC62=""),AND('FIN2-NATURE'!BC61="K",'FIN2-NATURE'!BC62="K"),OR('FIN2-NATURE'!BC61="O",'FIN2-NATURE'!BC62="O")),"",SUM('FIN2-NATURE'!BB61,'FIN2-NATURE'!BB62))</f>
        <v/>
      </c>
      <c r="I2650" s="280" t="str">
        <f>IF(AND(OR(AND('FIN2-NATURE'!BC61="O",'FIN2-NATURE'!BC62="O"),AND('FIN2-NATURE'!BC61="K",'FIN2-NATURE'!BC62="K")),SUM('FIN2-NATURE'!BB61,'FIN2-NATURE'!BB62)=0,ISNUMBER('FIN2-NATURE'!BB63)),"",IF(OR('FIN2-NATURE'!BC61="O",'FIN2-NATURE'!BC62="O"),"O",IF(AND('FIN2-NATURE'!BC61='FIN2-NATURE'!BC62,OR('FIN2-NATURE'!BC61="K",'FIN2-NATURE'!BC61="W",'FIN2-NATURE'!BC61="M")), UPPER('FIN2-NATURE'!BC61),"")))</f>
        <v/>
      </c>
      <c r="J2650" s="281" t="s">
        <v>711</v>
      </c>
      <c r="K2650" s="280" t="str">
        <f>IF(AND(ISBLANK('FIN2-NATURE'!BB63),$L$2650&lt;&gt;"M"),"",'FIN2-NATURE'!BB63)</f>
        <v/>
      </c>
      <c r="L2650" s="280" t="str">
        <f>IF(ISBLANK('FIN2-NATURE'!BC63),"",'FIN2-NATURE'!BC63)</f>
        <v/>
      </c>
      <c r="M2650" s="257" t="str">
        <f t="shared" si="42"/>
        <v>OK</v>
      </c>
      <c r="N2650" s="15"/>
    </row>
    <row r="2651" spans="1:14" ht="33.75" x14ac:dyDescent="0.25">
      <c r="A2651" s="257" t="s">
        <v>834</v>
      </c>
      <c r="B2651" s="257" t="s">
        <v>5730</v>
      </c>
      <c r="C2651" s="257" t="s">
        <v>689</v>
      </c>
      <c r="D2651" s="277" t="s">
        <v>2756</v>
      </c>
      <c r="E2651" s="278" t="s">
        <v>711</v>
      </c>
      <c r="F2651" s="279" t="s">
        <v>689</v>
      </c>
      <c r="G2651" s="277" t="s">
        <v>2757</v>
      </c>
      <c r="H2651" s="280" t="str">
        <f>IF(OR(AND('FIN2-NATURE'!AV64="",'FIN2-NATURE'!AW64=""),AND('FIN2-NATURE'!AY64="",'FIN2-NATURE'!AZ64=""),AND('FIN2-NATURE'!AW64="K",'FIN2-NATURE'!AZ64="K"),OR('FIN2-NATURE'!AW64="O",'FIN2-NATURE'!AZ64="O")),"",SUM('FIN2-NATURE'!AV64,'FIN2-NATURE'!AY64))</f>
        <v/>
      </c>
      <c r="I2651" s="280" t="str">
        <f xml:space="preserve"> IF(AND(OR(AND('FIN2-NATURE'!AW64="O",'FIN2-NATURE'!AZ64="O"),AND('FIN2-NATURE'!AW64="K",'FIN2-NATURE'!AZ64="K")),SUM('FIN2-NATURE'!AV64,'FIN2-NATURE'!AY64)=0,ISNUMBER('FIN2-NATURE'!BB64)),"",IF(OR('FIN2-NATURE'!AW64="O",'FIN2-NATURE'!AZ64="O"),"O",IF(AND('FIN2-NATURE'!AW64='FIN2-NATURE'!AZ64,OR('FIN2-NATURE'!AW64="K",'FIN2-NATURE'!AW64="W",'FIN2-NATURE'!AW64="M")),UPPER( 'FIN2-NATURE'!AW64),"")))</f>
        <v/>
      </c>
      <c r="J2651" s="281" t="s">
        <v>711</v>
      </c>
      <c r="K2651" s="280" t="str">
        <f>IF(AND(ISBLANK('FIN2-NATURE'!BB64),$L$2651&lt;&gt;"M"),"",'FIN2-NATURE'!BB64)</f>
        <v/>
      </c>
      <c r="L2651" s="280" t="str">
        <f>IF(ISBLANK('FIN2-NATURE'!BC64),"",'FIN2-NATURE'!BC64)</f>
        <v/>
      </c>
      <c r="M2651" s="257" t="str">
        <f t="shared" si="42"/>
        <v>OK</v>
      </c>
      <c r="N2651" s="15"/>
    </row>
    <row r="2652" spans="1:14" ht="33.75" x14ac:dyDescent="0.25">
      <c r="A2652" s="257" t="s">
        <v>834</v>
      </c>
      <c r="B2652" s="257" t="s">
        <v>5731</v>
      </c>
      <c r="C2652" s="257" t="s">
        <v>689</v>
      </c>
      <c r="D2652" s="277" t="s">
        <v>2759</v>
      </c>
      <c r="E2652" s="278" t="s">
        <v>711</v>
      </c>
      <c r="F2652" s="279" t="s">
        <v>689</v>
      </c>
      <c r="G2652" s="277" t="s">
        <v>2760</v>
      </c>
      <c r="H2652" s="280" t="str">
        <f>IF(OR(AND('FIN2-NATURE'!AV65="",'FIN2-NATURE'!AW65=""),AND('FIN2-NATURE'!AY65="",'FIN2-NATURE'!AZ65=""),AND('FIN2-NATURE'!AW65="K",'FIN2-NATURE'!AZ65="K"),OR('FIN2-NATURE'!AW65="O",'FIN2-NATURE'!AZ65="O")),"",SUM('FIN2-NATURE'!AV65,'FIN2-NATURE'!AY65))</f>
        <v/>
      </c>
      <c r="I2652" s="280" t="str">
        <f xml:space="preserve"> IF(AND(OR(AND('FIN2-NATURE'!AW65="O",'FIN2-NATURE'!AZ65="O"),AND('FIN2-NATURE'!AW65="K",'FIN2-NATURE'!AZ65="K")),SUM('FIN2-NATURE'!AV65,'FIN2-NATURE'!AY65)=0,ISNUMBER('FIN2-NATURE'!BB65)),"",IF(OR('FIN2-NATURE'!AW65="O",'FIN2-NATURE'!AZ65="O"),"O",IF(AND('FIN2-NATURE'!AW65='FIN2-NATURE'!AZ65,OR('FIN2-NATURE'!AW65="K",'FIN2-NATURE'!AW65="W",'FIN2-NATURE'!AW65="M")),UPPER( 'FIN2-NATURE'!AW65),"")))</f>
        <v/>
      </c>
      <c r="J2652" s="281" t="s">
        <v>711</v>
      </c>
      <c r="K2652" s="280" t="str">
        <f>IF(AND(ISBLANK('FIN2-NATURE'!BB65),$L$2652&lt;&gt;"M"),"",'FIN2-NATURE'!BB65)</f>
        <v/>
      </c>
      <c r="L2652" s="280" t="str">
        <f>IF(ISBLANK('FIN2-NATURE'!BC65),"",'FIN2-NATURE'!BC65)</f>
        <v/>
      </c>
      <c r="M2652" s="257" t="str">
        <f t="shared" si="42"/>
        <v>OK</v>
      </c>
      <c r="N2652" s="15"/>
    </row>
    <row r="2653" spans="1:14" ht="33.75" x14ac:dyDescent="0.25">
      <c r="A2653" s="257" t="s">
        <v>834</v>
      </c>
      <c r="B2653" s="257" t="s">
        <v>5732</v>
      </c>
      <c r="C2653" s="257" t="s">
        <v>689</v>
      </c>
      <c r="D2653" s="277" t="s">
        <v>2762</v>
      </c>
      <c r="E2653" s="278" t="s">
        <v>711</v>
      </c>
      <c r="F2653" s="279" t="s">
        <v>689</v>
      </c>
      <c r="G2653" s="277" t="s">
        <v>2763</v>
      </c>
      <c r="H2653" s="280" t="str">
        <f>IF(OR(AND('FIN2-NATURE'!AV66="",'FIN2-NATURE'!AW66=""),AND('FIN2-NATURE'!AY66="",'FIN2-NATURE'!AZ66=""),AND('FIN2-NATURE'!AW66="K",'FIN2-NATURE'!AZ66="K"),OR('FIN2-NATURE'!AW66="O",'FIN2-NATURE'!AZ66="O")),"",SUM('FIN2-NATURE'!AV66,'FIN2-NATURE'!AY66))</f>
        <v/>
      </c>
      <c r="I2653" s="280" t="str">
        <f xml:space="preserve"> IF(AND(OR(AND('FIN2-NATURE'!AW66="O",'FIN2-NATURE'!AZ66="O"),AND('FIN2-NATURE'!AW66="K",'FIN2-NATURE'!AZ66="K")),SUM('FIN2-NATURE'!AV66,'FIN2-NATURE'!AY66)=0,ISNUMBER('FIN2-NATURE'!BB66)),"",IF(OR('FIN2-NATURE'!AW66="O",'FIN2-NATURE'!AZ66="O"),"O",IF(AND('FIN2-NATURE'!AW66='FIN2-NATURE'!AZ66,OR('FIN2-NATURE'!AW66="K",'FIN2-NATURE'!AW66="W",'FIN2-NATURE'!AW66="M")),UPPER( 'FIN2-NATURE'!AW66),"")))</f>
        <v/>
      </c>
      <c r="J2653" s="281" t="s">
        <v>711</v>
      </c>
      <c r="K2653" s="280" t="str">
        <f>IF(AND(ISBLANK('FIN2-NATURE'!BB66),$L$2653&lt;&gt;"M"),"",'FIN2-NATURE'!BB66)</f>
        <v/>
      </c>
      <c r="L2653" s="280" t="str">
        <f>IF(ISBLANK('FIN2-NATURE'!BC66),"",'FIN2-NATURE'!BC66)</f>
        <v/>
      </c>
      <c r="M2653" s="257" t="str">
        <f t="shared" si="42"/>
        <v>OK</v>
      </c>
      <c r="N2653" s="15"/>
    </row>
    <row r="2654" spans="1:14" ht="33.75" x14ac:dyDescent="0.25">
      <c r="A2654" s="257" t="s">
        <v>834</v>
      </c>
      <c r="B2654" s="257" t="s">
        <v>5733</v>
      </c>
      <c r="C2654" s="257" t="s">
        <v>689</v>
      </c>
      <c r="D2654" s="277" t="s">
        <v>5734</v>
      </c>
      <c r="E2654" s="278" t="s">
        <v>711</v>
      </c>
      <c r="F2654" s="279" t="s">
        <v>689</v>
      </c>
      <c r="G2654" s="277" t="s">
        <v>2766</v>
      </c>
      <c r="H2654" s="280" t="str">
        <f>IF(OR(AND('FIN2-NATURE'!BB44="",'FIN2-NATURE'!BC44=""),AND('FIN2-NATURE'!BB57="",'FIN2-NATURE'!BC57=""),AND('FIN2-NATURE'!BC44="K",'FIN2-NATURE'!BC57="K"),OR('FIN2-NATURE'!BC44="O",'FIN2-NATURE'!BC57="O")),"",SUM('FIN2-NATURE'!BB44,'FIN2-NATURE'!BB57))</f>
        <v/>
      </c>
      <c r="I2654" s="280" t="str">
        <f>IF(AND(OR(AND('FIN2-NATURE'!BC44="O",'FIN2-NATURE'!BC57="O"),AND('FIN2-NATURE'!BC44="K",'FIN2-NATURE'!BC57="K")),SUM('FIN2-NATURE'!BB44,'FIN2-NATURE'!BB57)=0,ISNUMBER('FIN2-NATURE'!BB67)),"",IF(OR('FIN2-NATURE'!BC44="O",'FIN2-NATURE'!BC57="O"),"O",IF(AND('FIN2-NATURE'!BC44='FIN2-NATURE'!BC57,OR('FIN2-NATURE'!BC44="K",'FIN2-NATURE'!BC44="W",'FIN2-NATURE'!BC44="M")), UPPER('FIN2-NATURE'!BC44),"")))</f>
        <v/>
      </c>
      <c r="J2654" s="281" t="s">
        <v>711</v>
      </c>
      <c r="K2654" s="280" t="str">
        <f>IF(AND(ISBLANK('FIN2-NATURE'!BB67),$L$2654&lt;&gt;"M"),"",'FIN2-NATURE'!BB67)</f>
        <v/>
      </c>
      <c r="L2654" s="280" t="str">
        <f>IF(ISBLANK('FIN2-NATURE'!BC67),"",'FIN2-NATURE'!BC67)</f>
        <v/>
      </c>
      <c r="M2654" s="257" t="str">
        <f t="shared" si="42"/>
        <v>OK</v>
      </c>
      <c r="N2654" s="15"/>
    </row>
    <row r="2655" spans="1:14" ht="33.75" x14ac:dyDescent="0.25">
      <c r="A2655" s="257" t="s">
        <v>834</v>
      </c>
      <c r="B2655" s="257" t="s">
        <v>5735</v>
      </c>
      <c r="C2655" s="257" t="s">
        <v>689</v>
      </c>
      <c r="D2655" s="277" t="s">
        <v>5736</v>
      </c>
      <c r="E2655" s="278" t="s">
        <v>711</v>
      </c>
      <c r="F2655" s="279" t="s">
        <v>689</v>
      </c>
      <c r="G2655" s="277" t="s">
        <v>2769</v>
      </c>
      <c r="H2655" s="280" t="str">
        <f>IF(OR(AND('FIN2-NATURE'!BB45="",'FIN2-NATURE'!BC45=""),AND('FIN2-NATURE'!BB58="",'FIN2-NATURE'!BC58=""),AND('FIN2-NATURE'!BC45="K",'FIN2-NATURE'!BC58="K"),OR('FIN2-NATURE'!BC45="O",'FIN2-NATURE'!BC58="O")),"",SUM('FIN2-NATURE'!BB45,'FIN2-NATURE'!BB58))</f>
        <v/>
      </c>
      <c r="I2655" s="280" t="str">
        <f>IF(AND(OR(AND('FIN2-NATURE'!BC45="O",'FIN2-NATURE'!BC58="O"),AND('FIN2-NATURE'!BC45="K",'FIN2-NATURE'!BC58="K")),SUM('FIN2-NATURE'!BB45,'FIN2-NATURE'!BB58)=0,ISNUMBER('FIN2-NATURE'!BB68)),"",IF(OR('FIN2-NATURE'!BC45="O",'FIN2-NATURE'!BC58="O"),"O",IF(AND('FIN2-NATURE'!BC45='FIN2-NATURE'!BC58,OR('FIN2-NATURE'!BC45="K",'FIN2-NATURE'!BC45="W",'FIN2-NATURE'!BC45="M")), UPPER('FIN2-NATURE'!BC45),"")))</f>
        <v/>
      </c>
      <c r="J2655" s="281" t="s">
        <v>711</v>
      </c>
      <c r="K2655" s="280" t="str">
        <f>IF(AND(ISBLANK('FIN2-NATURE'!BB68),$L$2655&lt;&gt;"M"),"",'FIN2-NATURE'!BB68)</f>
        <v/>
      </c>
      <c r="L2655" s="280" t="str">
        <f>IF(ISBLANK('FIN2-NATURE'!BC68),"",'FIN2-NATURE'!BC68)</f>
        <v/>
      </c>
      <c r="M2655" s="257" t="str">
        <f t="shared" si="42"/>
        <v>OK</v>
      </c>
      <c r="N2655" s="15"/>
    </row>
    <row r="2656" spans="1:14" ht="33.75" x14ac:dyDescent="0.25">
      <c r="A2656" s="257" t="s">
        <v>834</v>
      </c>
      <c r="B2656" s="257" t="s">
        <v>5737</v>
      </c>
      <c r="C2656" s="257" t="s">
        <v>689</v>
      </c>
      <c r="D2656" s="277" t="s">
        <v>5738</v>
      </c>
      <c r="E2656" s="278" t="s">
        <v>711</v>
      </c>
      <c r="F2656" s="279" t="s">
        <v>689</v>
      </c>
      <c r="G2656" s="277" t="s">
        <v>2772</v>
      </c>
      <c r="H2656" s="280" t="str">
        <f>IF(OR(AND('FIN2-NATURE'!BB46="",'FIN2-NATURE'!BC46=""),AND('FIN2-NATURE'!BB59="",'FIN2-NATURE'!BC59=""),AND('FIN2-NATURE'!BC46="K",'FIN2-NATURE'!BC59="K"),OR('FIN2-NATURE'!BC46="O",'FIN2-NATURE'!BC59="O")),"",SUM('FIN2-NATURE'!BB46,'FIN2-NATURE'!BB59))</f>
        <v/>
      </c>
      <c r="I2656" s="280" t="str">
        <f>IF(AND(OR(AND('FIN2-NATURE'!BC46="O",'FIN2-NATURE'!BC59="O"),AND('FIN2-NATURE'!BC46="K",'FIN2-NATURE'!BC59="K")),SUM('FIN2-NATURE'!BB46,'FIN2-NATURE'!BB59)=0,ISNUMBER('FIN2-NATURE'!BB69)),"",IF(OR('FIN2-NATURE'!BC46="O",'FIN2-NATURE'!BC59="O"),"O",IF(AND('FIN2-NATURE'!BC46='FIN2-NATURE'!BC59,OR('FIN2-NATURE'!BC46="K",'FIN2-NATURE'!BC46="W",'FIN2-NATURE'!BC46="M")), UPPER('FIN2-NATURE'!BC46),"")))</f>
        <v/>
      </c>
      <c r="J2656" s="281" t="s">
        <v>711</v>
      </c>
      <c r="K2656" s="280" t="str">
        <f>IF(AND(ISBLANK('FIN2-NATURE'!BB69),$L$2656&lt;&gt;"M"),"",'FIN2-NATURE'!BB69)</f>
        <v/>
      </c>
      <c r="L2656" s="280" t="str">
        <f>IF(ISBLANK('FIN2-NATURE'!BC69),"",'FIN2-NATURE'!BC69)</f>
        <v/>
      </c>
      <c r="M2656" s="257" t="str">
        <f t="shared" si="42"/>
        <v>OK</v>
      </c>
      <c r="N2656" s="15"/>
    </row>
    <row r="2657" spans="1:14" ht="33.75" x14ac:dyDescent="0.25">
      <c r="A2657" s="257" t="s">
        <v>834</v>
      </c>
      <c r="B2657" s="257" t="s">
        <v>5739</v>
      </c>
      <c r="C2657" s="257" t="s">
        <v>689</v>
      </c>
      <c r="D2657" s="277" t="s">
        <v>5740</v>
      </c>
      <c r="E2657" s="278" t="s">
        <v>711</v>
      </c>
      <c r="F2657" s="279" t="s">
        <v>689</v>
      </c>
      <c r="G2657" s="277" t="s">
        <v>2775</v>
      </c>
      <c r="H2657" s="280" t="str">
        <f>IF(OR(AND('FIN2-NATURE'!BB50="",'FIN2-NATURE'!BC50=""),AND('FIN2-NATURE'!BB60="",'FIN2-NATURE'!BC60=""),AND('FIN2-NATURE'!BC50="K",'FIN2-NATURE'!BC60="K"),OR('FIN2-NATURE'!BC50="O",'FIN2-NATURE'!BC60="O")),"",SUM('FIN2-NATURE'!BB50,'FIN2-NATURE'!BB60))</f>
        <v/>
      </c>
      <c r="I2657" s="280" t="str">
        <f>IF(AND(OR(AND('FIN2-NATURE'!BC50="O",'FIN2-NATURE'!BC60="O"),AND('FIN2-NATURE'!BC50="K",'FIN2-NATURE'!BC60="K")),SUM('FIN2-NATURE'!BB50,'FIN2-NATURE'!BB60)=0,ISNUMBER('FIN2-NATURE'!BB70)),"",IF(OR('FIN2-NATURE'!BC50="O",'FIN2-NATURE'!BC60="O"),"O",IF(AND('FIN2-NATURE'!BC50='FIN2-NATURE'!BC60,OR('FIN2-NATURE'!BC50="K",'FIN2-NATURE'!BC50="W",'FIN2-NATURE'!BC50="M")), UPPER('FIN2-NATURE'!BC50),"")))</f>
        <v/>
      </c>
      <c r="J2657" s="281" t="s">
        <v>711</v>
      </c>
      <c r="K2657" s="280" t="str">
        <f>IF(AND(ISBLANK('FIN2-NATURE'!BB70),$L$2657&lt;&gt;"M"),"",'FIN2-NATURE'!BB70)</f>
        <v/>
      </c>
      <c r="L2657" s="280" t="str">
        <f>IF(ISBLANK('FIN2-NATURE'!BC70),"",'FIN2-NATURE'!BC70)</f>
        <v/>
      </c>
      <c r="M2657" s="257" t="str">
        <f t="shared" si="42"/>
        <v>OK</v>
      </c>
      <c r="N2657" s="15"/>
    </row>
    <row r="2658" spans="1:14" ht="33.75" x14ac:dyDescent="0.25">
      <c r="A2658" s="257" t="s">
        <v>834</v>
      </c>
      <c r="B2658" s="257" t="s">
        <v>5741</v>
      </c>
      <c r="C2658" s="257" t="s">
        <v>689</v>
      </c>
      <c r="D2658" s="277" t="s">
        <v>5742</v>
      </c>
      <c r="E2658" s="278" t="s">
        <v>711</v>
      </c>
      <c r="F2658" s="279" t="s">
        <v>689</v>
      </c>
      <c r="G2658" s="277" t="s">
        <v>2778</v>
      </c>
      <c r="H2658" s="280" t="str">
        <f>IF(OR(AND('FIN2-NATURE'!BB51="",'FIN2-NATURE'!BC51=""),AND('FIN2-NATURE'!BB61="",'FIN2-NATURE'!BC61=""),AND('FIN2-NATURE'!BC51="K",'FIN2-NATURE'!BC61="K"),OR('FIN2-NATURE'!BC51="O",'FIN2-NATURE'!BC61="O")),"",SUM('FIN2-NATURE'!BB51,'FIN2-NATURE'!BB61))</f>
        <v/>
      </c>
      <c r="I2658" s="280" t="str">
        <f>IF(AND(OR(AND('FIN2-NATURE'!BC51="O",'FIN2-NATURE'!BC61="O"),AND('FIN2-NATURE'!BC51="K",'FIN2-NATURE'!BC61="K")),SUM('FIN2-NATURE'!BB51,'FIN2-NATURE'!BB61)=0,ISNUMBER('FIN2-NATURE'!BB71)),"",IF(OR('FIN2-NATURE'!BC51="O",'FIN2-NATURE'!BC61="O"),"O",IF(AND('FIN2-NATURE'!BC51='FIN2-NATURE'!BC61,OR('FIN2-NATURE'!BC51="K",'FIN2-NATURE'!BC51="W",'FIN2-NATURE'!BC51="M")), UPPER('FIN2-NATURE'!BC51),"")))</f>
        <v/>
      </c>
      <c r="J2658" s="281" t="s">
        <v>711</v>
      </c>
      <c r="K2658" s="280" t="str">
        <f>IF(AND(ISBLANK('FIN2-NATURE'!BB71),$L$2658&lt;&gt;"M"),"",'FIN2-NATURE'!BB71)</f>
        <v/>
      </c>
      <c r="L2658" s="280" t="str">
        <f>IF(ISBLANK('FIN2-NATURE'!BC71),"",'FIN2-NATURE'!BC71)</f>
        <v/>
      </c>
      <c r="M2658" s="257" t="str">
        <f t="shared" si="42"/>
        <v>OK</v>
      </c>
      <c r="N2658" s="15"/>
    </row>
    <row r="2659" spans="1:14" ht="33.75" x14ac:dyDescent="0.25">
      <c r="A2659" s="257" t="s">
        <v>834</v>
      </c>
      <c r="B2659" s="257" t="s">
        <v>5743</v>
      </c>
      <c r="C2659" s="257" t="s">
        <v>689</v>
      </c>
      <c r="D2659" s="277" t="s">
        <v>5744</v>
      </c>
      <c r="E2659" s="278" t="s">
        <v>711</v>
      </c>
      <c r="F2659" s="279" t="s">
        <v>689</v>
      </c>
      <c r="G2659" s="277" t="s">
        <v>2781</v>
      </c>
      <c r="H2659" s="280" t="str">
        <f>IF(OR(AND('FIN2-NATURE'!BB52="",'FIN2-NATURE'!BC52=""),AND('FIN2-NATURE'!BB62="",'FIN2-NATURE'!BC62=""),AND('FIN2-NATURE'!BC52="K",'FIN2-NATURE'!BC62="K"),OR('FIN2-NATURE'!BC52="O",'FIN2-NATURE'!BC62="O")),"",SUM('FIN2-NATURE'!BB52,'FIN2-NATURE'!BB62))</f>
        <v/>
      </c>
      <c r="I2659" s="280" t="str">
        <f>IF(AND(OR(AND('FIN2-NATURE'!BC52="O",'FIN2-NATURE'!BC62="O"),AND('FIN2-NATURE'!BC52="K",'FIN2-NATURE'!BC62="K")),SUM('FIN2-NATURE'!BB52,'FIN2-NATURE'!BB62)=0,ISNUMBER('FIN2-NATURE'!BB72)),"",IF(OR('FIN2-NATURE'!BC52="O",'FIN2-NATURE'!BC62="O"),"O",IF(AND('FIN2-NATURE'!BC52='FIN2-NATURE'!BC62,OR('FIN2-NATURE'!BC52="K",'FIN2-NATURE'!BC52="W",'FIN2-NATURE'!BC52="M")), UPPER('FIN2-NATURE'!BC52),"")))</f>
        <v/>
      </c>
      <c r="J2659" s="281" t="s">
        <v>711</v>
      </c>
      <c r="K2659" s="280" t="str">
        <f>IF(AND(ISBLANK('FIN2-NATURE'!BB72),$L$2659&lt;&gt;"M"),"",'FIN2-NATURE'!BB72)</f>
        <v/>
      </c>
      <c r="L2659" s="280" t="str">
        <f>IF(ISBLANK('FIN2-NATURE'!BC72),"",'FIN2-NATURE'!BC72)</f>
        <v/>
      </c>
      <c r="M2659" s="257" t="str">
        <f t="shared" si="42"/>
        <v>OK</v>
      </c>
      <c r="N2659" s="15"/>
    </row>
    <row r="2660" spans="1:14" ht="33.75" x14ac:dyDescent="0.25">
      <c r="A2660" s="257" t="s">
        <v>834</v>
      </c>
      <c r="B2660" s="257" t="s">
        <v>5745</v>
      </c>
      <c r="C2660" s="257" t="s">
        <v>689</v>
      </c>
      <c r="D2660" s="277" t="s">
        <v>5746</v>
      </c>
      <c r="E2660" s="278" t="s">
        <v>711</v>
      </c>
      <c r="F2660" s="279" t="s">
        <v>689</v>
      </c>
      <c r="G2660" s="277" t="s">
        <v>2784</v>
      </c>
      <c r="H2660" s="280" t="str">
        <f>IF(OR(AND('FIN2-NATURE'!BB53="",'FIN2-NATURE'!BC53=""),AND('FIN2-NATURE'!BB63="",'FIN2-NATURE'!BC63=""),AND('FIN2-NATURE'!BC53="K",'FIN2-NATURE'!BC63="K"),OR('FIN2-NATURE'!BC53="O",'FIN2-NATURE'!BC63="O")),"",SUM('FIN2-NATURE'!BB53,'FIN2-NATURE'!BB63))</f>
        <v/>
      </c>
      <c r="I2660" s="280" t="str">
        <f>IF(AND(OR(AND('FIN2-NATURE'!BC53="O",'FIN2-NATURE'!BC63="O"),AND('FIN2-NATURE'!BC53="K",'FIN2-NATURE'!BC63="K")),SUM('FIN2-NATURE'!BB53,'FIN2-NATURE'!BB63)=0,ISNUMBER('FIN2-NATURE'!BB73)),"",IF(OR('FIN2-NATURE'!BC53="O",'FIN2-NATURE'!BC63="O"),"O",IF(AND('FIN2-NATURE'!BC53='FIN2-NATURE'!BC63,OR('FIN2-NATURE'!BC53="K",'FIN2-NATURE'!BC53="W",'FIN2-NATURE'!BC53="M")), UPPER('FIN2-NATURE'!BC53),"")))</f>
        <v/>
      </c>
      <c r="J2660" s="281" t="s">
        <v>711</v>
      </c>
      <c r="K2660" s="280" t="str">
        <f>IF(AND(ISBLANK('FIN2-NATURE'!BB73),$L$2660&lt;&gt;"M"),"",'FIN2-NATURE'!BB73)</f>
        <v/>
      </c>
      <c r="L2660" s="280" t="str">
        <f>IF(ISBLANK('FIN2-NATURE'!BC73),"",'FIN2-NATURE'!BC73)</f>
        <v/>
      </c>
      <c r="M2660" s="257" t="str">
        <f t="shared" si="42"/>
        <v>OK</v>
      </c>
      <c r="N2660" s="15"/>
    </row>
    <row r="2661" spans="1:14" ht="33.75" x14ac:dyDescent="0.25">
      <c r="A2661" s="257" t="s">
        <v>834</v>
      </c>
      <c r="B2661" s="257" t="s">
        <v>5747</v>
      </c>
      <c r="C2661" s="257" t="s">
        <v>689</v>
      </c>
      <c r="D2661" s="277" t="s">
        <v>5748</v>
      </c>
      <c r="E2661" s="278" t="s">
        <v>711</v>
      </c>
      <c r="F2661" s="279" t="s">
        <v>689</v>
      </c>
      <c r="G2661" s="277" t="s">
        <v>2787</v>
      </c>
      <c r="H2661" s="280" t="str">
        <f>IF(OR(AND('FIN2-NATURE'!BB54="",'FIN2-NATURE'!BC54=""),AND('FIN2-NATURE'!BB64="",'FIN2-NATURE'!BC64=""),AND('FIN2-NATURE'!BC54="K",'FIN2-NATURE'!BC64="K"),OR('FIN2-NATURE'!BC54="O",'FIN2-NATURE'!BC64="O")),"",SUM('FIN2-NATURE'!BB54,'FIN2-NATURE'!BB64))</f>
        <v/>
      </c>
      <c r="I2661" s="280" t="str">
        <f>IF(AND(OR(AND('FIN2-NATURE'!BC54="O",'FIN2-NATURE'!BC64="O"),AND('FIN2-NATURE'!BC54="K",'FIN2-NATURE'!BC64="K")),SUM('FIN2-NATURE'!BB54,'FIN2-NATURE'!BB64)=0,ISNUMBER('FIN2-NATURE'!BB74)),"",IF(OR('FIN2-NATURE'!BC54="O",'FIN2-NATURE'!BC64="O"),"O",IF(AND('FIN2-NATURE'!BC54='FIN2-NATURE'!BC64,OR('FIN2-NATURE'!BC54="K",'FIN2-NATURE'!BC54="W",'FIN2-NATURE'!BC54="M")), UPPER('FIN2-NATURE'!BC54),"")))</f>
        <v/>
      </c>
      <c r="J2661" s="281" t="s">
        <v>711</v>
      </c>
      <c r="K2661" s="280" t="str">
        <f>IF(AND(ISBLANK('FIN2-NATURE'!BB74),$L$2661&lt;&gt;"M"),"",'FIN2-NATURE'!BB74)</f>
        <v/>
      </c>
      <c r="L2661" s="280" t="str">
        <f>IF(ISBLANK('FIN2-NATURE'!BC74),"",'FIN2-NATURE'!BC74)</f>
        <v/>
      </c>
      <c r="M2661" s="257" t="str">
        <f t="shared" si="42"/>
        <v>OK</v>
      </c>
      <c r="N2661" s="15"/>
    </row>
    <row r="2662" spans="1:14" ht="33.75" x14ac:dyDescent="0.25">
      <c r="A2662" s="257" t="s">
        <v>834</v>
      </c>
      <c r="B2662" s="257" t="s">
        <v>5749</v>
      </c>
      <c r="C2662" s="257" t="s">
        <v>689</v>
      </c>
      <c r="D2662" s="277" t="s">
        <v>5750</v>
      </c>
      <c r="E2662" s="278" t="s">
        <v>711</v>
      </c>
      <c r="F2662" s="279" t="s">
        <v>689</v>
      </c>
      <c r="G2662" s="277" t="s">
        <v>2790</v>
      </c>
      <c r="H2662" s="280" t="str">
        <f>IF(OR(AND('FIN2-NATURE'!BB55="",'FIN2-NATURE'!BC55=""),AND('FIN2-NATURE'!BB65="",'FIN2-NATURE'!BC65=""),AND('FIN2-NATURE'!BC55="K",'FIN2-NATURE'!BC65="K"),OR('FIN2-NATURE'!BC55="O",'FIN2-NATURE'!BC65="O")),"",SUM('FIN2-NATURE'!BB55,'FIN2-NATURE'!BB65))</f>
        <v/>
      </c>
      <c r="I2662" s="280" t="str">
        <f>IF(AND(OR(AND('FIN2-NATURE'!BC55="O",'FIN2-NATURE'!BC65="O"),AND('FIN2-NATURE'!BC55="K",'FIN2-NATURE'!BC65="K")),SUM('FIN2-NATURE'!BB55,'FIN2-NATURE'!BB65)=0,ISNUMBER('FIN2-NATURE'!BB75)),"",IF(OR('FIN2-NATURE'!BC55="O",'FIN2-NATURE'!BC65="O"),"O",IF(AND('FIN2-NATURE'!BC55='FIN2-NATURE'!BC65,OR('FIN2-NATURE'!BC55="K",'FIN2-NATURE'!BC55="W",'FIN2-NATURE'!BC55="M")), UPPER('FIN2-NATURE'!BC55),"")))</f>
        <v/>
      </c>
      <c r="J2662" s="281" t="s">
        <v>711</v>
      </c>
      <c r="K2662" s="280" t="str">
        <f>IF(AND(ISBLANK('FIN2-NATURE'!BB75),$L$2662&lt;&gt;"M"),"",'FIN2-NATURE'!BB75)</f>
        <v/>
      </c>
      <c r="L2662" s="280" t="str">
        <f>IF(ISBLANK('FIN2-NATURE'!BC75),"",'FIN2-NATURE'!BC75)</f>
        <v/>
      </c>
      <c r="M2662" s="257" t="str">
        <f t="shared" si="42"/>
        <v>OK</v>
      </c>
      <c r="N2662" s="15"/>
    </row>
    <row r="2663" spans="1:14" ht="33.75" x14ac:dyDescent="0.25">
      <c r="A2663" s="257" t="s">
        <v>834</v>
      </c>
      <c r="B2663" s="257" t="s">
        <v>5751</v>
      </c>
      <c r="C2663" s="257" t="s">
        <v>689</v>
      </c>
      <c r="D2663" s="277" t="s">
        <v>5752</v>
      </c>
      <c r="E2663" s="278" t="s">
        <v>711</v>
      </c>
      <c r="F2663" s="279" t="s">
        <v>689</v>
      </c>
      <c r="G2663" s="277" t="s">
        <v>2793</v>
      </c>
      <c r="H2663" s="280" t="str">
        <f>IF(OR(AND('FIN2-NATURE'!BB56="",'FIN2-NATURE'!BC56=""),AND('FIN2-NATURE'!BB66="",'FIN2-NATURE'!BC66=""),AND('FIN2-NATURE'!BC56="K",'FIN2-NATURE'!BC66="K"),OR('FIN2-NATURE'!BC56="O",'FIN2-NATURE'!BC66="O")),"",SUM('FIN2-NATURE'!BB56,'FIN2-NATURE'!BB66))</f>
        <v/>
      </c>
      <c r="I2663" s="280" t="str">
        <f>IF(AND(OR(AND('FIN2-NATURE'!BC56="O",'FIN2-NATURE'!BC66="O"),AND('FIN2-NATURE'!BC56="K",'FIN2-NATURE'!BC66="K")),SUM('FIN2-NATURE'!BB56,'FIN2-NATURE'!BB66)=0,ISNUMBER('FIN2-NATURE'!BB76)),"",IF(OR('FIN2-NATURE'!BC56="O",'FIN2-NATURE'!BC66="O"),"O",IF(AND('FIN2-NATURE'!BC56='FIN2-NATURE'!BC66,OR('FIN2-NATURE'!BC56="K",'FIN2-NATURE'!BC56="W",'FIN2-NATURE'!BC56="M")), UPPER('FIN2-NATURE'!BC56),"")))</f>
        <v/>
      </c>
      <c r="J2663" s="281" t="s">
        <v>711</v>
      </c>
      <c r="K2663" s="280" t="str">
        <f>IF(AND(ISBLANK('FIN2-NATURE'!BB76),$L$2663&lt;&gt;"M"),"",'FIN2-NATURE'!BB76)</f>
        <v/>
      </c>
      <c r="L2663" s="280" t="str">
        <f>IF(ISBLANK('FIN2-NATURE'!BC76),"",'FIN2-NATURE'!BC76)</f>
        <v/>
      </c>
      <c r="M2663" s="257" t="str">
        <f t="shared" si="42"/>
        <v>OK</v>
      </c>
      <c r="N2663" s="15"/>
    </row>
    <row r="2664" spans="1:14" ht="33.75" x14ac:dyDescent="0.25">
      <c r="A2664" s="257" t="s">
        <v>834</v>
      </c>
      <c r="B2664" s="257" t="s">
        <v>5753</v>
      </c>
      <c r="C2664" s="257" t="s">
        <v>689</v>
      </c>
      <c r="D2664" s="277" t="s">
        <v>5754</v>
      </c>
      <c r="E2664" s="278" t="s">
        <v>711</v>
      </c>
      <c r="F2664" s="279" t="s">
        <v>689</v>
      </c>
      <c r="G2664" s="277" t="s">
        <v>2796</v>
      </c>
      <c r="H2664" s="280" t="str">
        <f>IF(OR(AND('FIN2-NATURE'!BB31="",'FIN2-NATURE'!BC31=""),AND('FIN2-NATURE'!BB67="",'FIN2-NATURE'!BC67=""),AND('FIN2-NATURE'!BC31="K",'FIN2-NATURE'!BC67="K"),OR('FIN2-NATURE'!BC31="O",'FIN2-NATURE'!BC67="O")),"",SUM('FIN2-NATURE'!BB31,'FIN2-NATURE'!BB67))</f>
        <v/>
      </c>
      <c r="I2664" s="280" t="str">
        <f>IF(AND(OR(AND('FIN2-NATURE'!BC31="O",'FIN2-NATURE'!BC67="O"),AND('FIN2-NATURE'!BC31="K",'FIN2-NATURE'!BC67="K")),SUM('FIN2-NATURE'!BB31,'FIN2-NATURE'!BB67)=0,ISNUMBER('FIN2-NATURE'!BB77)),"",IF(OR('FIN2-NATURE'!BC31="O",'FIN2-NATURE'!BC67="O"),"O",IF(AND('FIN2-NATURE'!BC31='FIN2-NATURE'!BC67,OR('FIN2-NATURE'!BC31="K",'FIN2-NATURE'!BC31="W",'FIN2-NATURE'!BC31="M")), UPPER('FIN2-NATURE'!BC31),"")))</f>
        <v/>
      </c>
      <c r="J2664" s="281" t="s">
        <v>711</v>
      </c>
      <c r="K2664" s="280" t="str">
        <f>IF(AND(ISBLANK('FIN2-NATURE'!BB77),$L$2664&lt;&gt;"M"),"",'FIN2-NATURE'!BB77)</f>
        <v/>
      </c>
      <c r="L2664" s="280" t="str">
        <f>IF(ISBLANK('FIN2-NATURE'!BC77),"",'FIN2-NATURE'!BC77)</f>
        <v/>
      </c>
      <c r="M2664" s="257" t="str">
        <f t="shared" si="42"/>
        <v>OK</v>
      </c>
      <c r="N2664" s="15"/>
    </row>
    <row r="2665" spans="1:14" ht="33.75" x14ac:dyDescent="0.25">
      <c r="A2665" s="257" t="s">
        <v>834</v>
      </c>
      <c r="B2665" s="257" t="s">
        <v>5755</v>
      </c>
      <c r="C2665" s="257" t="s">
        <v>689</v>
      </c>
      <c r="D2665" s="277" t="s">
        <v>5756</v>
      </c>
      <c r="E2665" s="278" t="s">
        <v>711</v>
      </c>
      <c r="F2665" s="279" t="s">
        <v>689</v>
      </c>
      <c r="G2665" s="277" t="s">
        <v>2799</v>
      </c>
      <c r="H2665" s="280" t="str">
        <f>IF(OR(AND('FIN2-NATURE'!BB32="",'FIN2-NATURE'!BC32=""),AND('FIN2-NATURE'!BB68="",'FIN2-NATURE'!BC68=""),AND('FIN2-NATURE'!BC32="K",'FIN2-NATURE'!BC68="K"),OR('FIN2-NATURE'!BC32="O",'FIN2-NATURE'!BC68="O")),"",SUM('FIN2-NATURE'!BB32,'FIN2-NATURE'!BB68))</f>
        <v/>
      </c>
      <c r="I2665" s="280" t="str">
        <f>IF(AND(OR(AND('FIN2-NATURE'!BC32="O",'FIN2-NATURE'!BC68="O"),AND('FIN2-NATURE'!BC32="K",'FIN2-NATURE'!BC68="K")),SUM('FIN2-NATURE'!BB32,'FIN2-NATURE'!BB68)=0,ISNUMBER('FIN2-NATURE'!BB78)),"",IF(OR('FIN2-NATURE'!BC32="O",'FIN2-NATURE'!BC68="O"),"O",IF(AND('FIN2-NATURE'!BC32='FIN2-NATURE'!BC68,OR('FIN2-NATURE'!BC32="K",'FIN2-NATURE'!BC32="W",'FIN2-NATURE'!BC32="M")), UPPER('FIN2-NATURE'!BC32),"")))</f>
        <v/>
      </c>
      <c r="J2665" s="281" t="s">
        <v>711</v>
      </c>
      <c r="K2665" s="280" t="str">
        <f>IF(AND(ISBLANK('FIN2-NATURE'!BB78),$L$2665&lt;&gt;"M"),"",'FIN2-NATURE'!BB78)</f>
        <v/>
      </c>
      <c r="L2665" s="280" t="str">
        <f>IF(ISBLANK('FIN2-NATURE'!BC78),"",'FIN2-NATURE'!BC78)</f>
        <v/>
      </c>
      <c r="M2665" s="257" t="str">
        <f t="shared" si="42"/>
        <v>OK</v>
      </c>
      <c r="N2665" s="15"/>
    </row>
    <row r="2666" spans="1:14" ht="33.75" x14ac:dyDescent="0.25">
      <c r="A2666" s="257" t="s">
        <v>834</v>
      </c>
      <c r="B2666" s="257" t="s">
        <v>5757</v>
      </c>
      <c r="C2666" s="257" t="s">
        <v>689</v>
      </c>
      <c r="D2666" s="277" t="s">
        <v>5758</v>
      </c>
      <c r="E2666" s="278" t="s">
        <v>711</v>
      </c>
      <c r="F2666" s="279" t="s">
        <v>689</v>
      </c>
      <c r="G2666" s="277" t="s">
        <v>2802</v>
      </c>
      <c r="H2666" s="280" t="str">
        <f>IF(OR(AND('FIN2-NATURE'!BB33="",'FIN2-NATURE'!BC33=""),AND('FIN2-NATURE'!BB69="",'FIN2-NATURE'!BC69=""),AND('FIN2-NATURE'!BC33="K",'FIN2-NATURE'!BC69="K"),OR('FIN2-NATURE'!BC33="O",'FIN2-NATURE'!BC69="O")),"",SUM('FIN2-NATURE'!BB33,'FIN2-NATURE'!BB69))</f>
        <v/>
      </c>
      <c r="I2666" s="280" t="str">
        <f>IF(AND(OR(AND('FIN2-NATURE'!BC33="O",'FIN2-NATURE'!BC69="O"),AND('FIN2-NATURE'!BC33="K",'FIN2-NATURE'!BC69="K")),SUM('FIN2-NATURE'!BB33,'FIN2-NATURE'!BB69)=0,ISNUMBER('FIN2-NATURE'!BB79)),"",IF(OR('FIN2-NATURE'!BC33="O",'FIN2-NATURE'!BC69="O"),"O",IF(AND('FIN2-NATURE'!BC33='FIN2-NATURE'!BC69,OR('FIN2-NATURE'!BC33="K",'FIN2-NATURE'!BC33="W",'FIN2-NATURE'!BC33="M")), UPPER('FIN2-NATURE'!BC33),"")))</f>
        <v/>
      </c>
      <c r="J2666" s="281" t="s">
        <v>711</v>
      </c>
      <c r="K2666" s="280" t="str">
        <f>IF(AND(ISBLANK('FIN2-NATURE'!BB79),$L$2666&lt;&gt;"M"),"",'FIN2-NATURE'!BB79)</f>
        <v/>
      </c>
      <c r="L2666" s="280" t="str">
        <f>IF(ISBLANK('FIN2-NATURE'!BC79),"",'FIN2-NATURE'!BC79)</f>
        <v/>
      </c>
      <c r="M2666" s="257" t="str">
        <f t="shared" si="42"/>
        <v>OK</v>
      </c>
      <c r="N2666" s="15"/>
    </row>
    <row r="2667" spans="1:14" ht="33.75" x14ac:dyDescent="0.25">
      <c r="A2667" s="257" t="s">
        <v>834</v>
      </c>
      <c r="B2667" s="257" t="s">
        <v>5759</v>
      </c>
      <c r="C2667" s="257" t="s">
        <v>689</v>
      </c>
      <c r="D2667" s="277" t="s">
        <v>5760</v>
      </c>
      <c r="E2667" s="278" t="s">
        <v>711</v>
      </c>
      <c r="F2667" s="279" t="s">
        <v>689</v>
      </c>
      <c r="G2667" s="277" t="s">
        <v>5761</v>
      </c>
      <c r="H2667" s="280" t="str">
        <f>IF(OR(AND('FIN2-NATURE'!BB37="",'FIN2-NATURE'!BC37=""),AND('FIN2-NATURE'!BB70="",'FIN2-NATURE'!BC70=""),AND('FIN2-NATURE'!BC37="K",'FIN2-NATURE'!BC70="K"),OR('FIN2-NATURE'!BC37="O",'FIN2-NATURE'!BC70="O")),"",SUM('FIN2-NATURE'!BB37,'FIN2-NATURE'!BB70))</f>
        <v/>
      </c>
      <c r="I2667" s="280" t="str">
        <f>IF(AND(OR(AND('FIN2-NATURE'!BC37="O",'FIN2-NATURE'!BC70="O"),AND('FIN2-NATURE'!BC37="K",'FIN2-NATURE'!BC70="K")),SUM('FIN2-NATURE'!BB37,'FIN2-NATURE'!BB70)=0,ISNUMBER('FIN2-NATURE'!BB80)),"",IF(OR('FIN2-NATURE'!BC37="O",'FIN2-NATURE'!BC70="O"),"O",IF(AND('FIN2-NATURE'!BC37='FIN2-NATURE'!BC70,OR('FIN2-NATURE'!BC37="K",'FIN2-NATURE'!BC37="W",'FIN2-NATURE'!BC37="M")), UPPER('FIN2-NATURE'!BC37),"")))</f>
        <v/>
      </c>
      <c r="J2667" s="281" t="s">
        <v>711</v>
      </c>
      <c r="K2667" s="280" t="str">
        <f>IF(AND(ISBLANK('FIN2-NATURE'!BB80),$L$2667&lt;&gt;"M"),"",'FIN2-NATURE'!BB80)</f>
        <v/>
      </c>
      <c r="L2667" s="280" t="str">
        <f>IF(ISBLANK('FIN2-NATURE'!BC80),"",'FIN2-NATURE'!BC80)</f>
        <v/>
      </c>
      <c r="M2667" s="257" t="str">
        <f t="shared" si="42"/>
        <v>OK</v>
      </c>
      <c r="N2667" s="15"/>
    </row>
    <row r="2668" spans="1:14" ht="33.75" x14ac:dyDescent="0.25">
      <c r="A2668" s="257" t="s">
        <v>834</v>
      </c>
      <c r="B2668" s="257" t="s">
        <v>5762</v>
      </c>
      <c r="C2668" s="257" t="s">
        <v>689</v>
      </c>
      <c r="D2668" s="277" t="s">
        <v>5763</v>
      </c>
      <c r="E2668" s="278" t="s">
        <v>711</v>
      </c>
      <c r="F2668" s="279" t="s">
        <v>689</v>
      </c>
      <c r="G2668" s="277" t="s">
        <v>2805</v>
      </c>
      <c r="H2668" s="280" t="str">
        <f>IF(OR(AND('FIN2-NATURE'!BB38="",'FIN2-NATURE'!BC38=""),AND('FIN2-NATURE'!BB71="",'FIN2-NATURE'!BC71=""),AND('FIN2-NATURE'!BC38="K",'FIN2-NATURE'!BC71="K"),OR('FIN2-NATURE'!BC38="O",'FIN2-NATURE'!BC71="O")),"",SUM('FIN2-NATURE'!BB38,'FIN2-NATURE'!BB71))</f>
        <v/>
      </c>
      <c r="I2668" s="280" t="str">
        <f>IF(AND(OR(AND('FIN2-NATURE'!BC38="O",'FIN2-NATURE'!BC71="O"),AND('FIN2-NATURE'!BC38="K",'FIN2-NATURE'!BC71="K")),SUM('FIN2-NATURE'!BB38,'FIN2-NATURE'!BB71)=0,ISNUMBER('FIN2-NATURE'!BB81)),"",IF(OR('FIN2-NATURE'!BC38="O",'FIN2-NATURE'!BC71="O"),"O",IF(AND('FIN2-NATURE'!BC38='FIN2-NATURE'!BC71,OR('FIN2-NATURE'!BC38="K",'FIN2-NATURE'!BC38="W",'FIN2-NATURE'!BC38="M")), UPPER('FIN2-NATURE'!BC38),"")))</f>
        <v/>
      </c>
      <c r="J2668" s="281" t="s">
        <v>711</v>
      </c>
      <c r="K2668" s="280" t="str">
        <f>IF(AND(ISBLANK('FIN2-NATURE'!BB81),$L$2668&lt;&gt;"M"),"",'FIN2-NATURE'!BB81)</f>
        <v/>
      </c>
      <c r="L2668" s="280" t="str">
        <f>IF(ISBLANK('FIN2-NATURE'!BC81),"",'FIN2-NATURE'!BC81)</f>
        <v/>
      </c>
      <c r="M2668" s="257" t="str">
        <f t="shared" si="42"/>
        <v>OK</v>
      </c>
      <c r="N2668" s="15"/>
    </row>
    <row r="2669" spans="1:14" ht="33.75" x14ac:dyDescent="0.25">
      <c r="A2669" s="257" t="s">
        <v>834</v>
      </c>
      <c r="B2669" s="257" t="s">
        <v>5764</v>
      </c>
      <c r="C2669" s="257" t="s">
        <v>689</v>
      </c>
      <c r="D2669" s="277" t="s">
        <v>5765</v>
      </c>
      <c r="E2669" s="278" t="s">
        <v>711</v>
      </c>
      <c r="F2669" s="279" t="s">
        <v>689</v>
      </c>
      <c r="G2669" s="277" t="s">
        <v>2807</v>
      </c>
      <c r="H2669" s="280" t="str">
        <f>IF(OR(AND('FIN2-NATURE'!BB39="",'FIN2-NATURE'!BC39=""),AND('FIN2-NATURE'!BB72="",'FIN2-NATURE'!BC72=""),AND('FIN2-NATURE'!BC39="K",'FIN2-NATURE'!BC72="K"),OR('FIN2-NATURE'!BC39="O",'FIN2-NATURE'!BC72="O")),"",SUM('FIN2-NATURE'!BB39,'FIN2-NATURE'!BB72))</f>
        <v/>
      </c>
      <c r="I2669" s="280" t="str">
        <f>IF(AND(OR(AND('FIN2-NATURE'!BC39="O",'FIN2-NATURE'!BC72="O"),AND('FIN2-NATURE'!BC39="K",'FIN2-NATURE'!BC72="K")),SUM('FIN2-NATURE'!BB39,'FIN2-NATURE'!BB72)=0,ISNUMBER('FIN2-NATURE'!BB82)),"",IF(OR('FIN2-NATURE'!BC39="O",'FIN2-NATURE'!BC72="O"),"O",IF(AND('FIN2-NATURE'!BC39='FIN2-NATURE'!BC72,OR('FIN2-NATURE'!BC39="K",'FIN2-NATURE'!BC39="W",'FIN2-NATURE'!BC39="M")), UPPER('FIN2-NATURE'!BC39),"")))</f>
        <v/>
      </c>
      <c r="J2669" s="281" t="s">
        <v>711</v>
      </c>
      <c r="K2669" s="280" t="str">
        <f>IF(AND(ISBLANK('FIN2-NATURE'!BB82),$L$2669&lt;&gt;"M"),"",'FIN2-NATURE'!BB82)</f>
        <v/>
      </c>
      <c r="L2669" s="280" t="str">
        <f>IF(ISBLANK('FIN2-NATURE'!BC82),"",'FIN2-NATURE'!BC82)</f>
        <v/>
      </c>
      <c r="M2669" s="257" t="str">
        <f t="shared" si="42"/>
        <v>OK</v>
      </c>
      <c r="N2669" s="15"/>
    </row>
    <row r="2670" spans="1:14" ht="33.75" x14ac:dyDescent="0.25">
      <c r="A2670" s="257" t="s">
        <v>834</v>
      </c>
      <c r="B2670" s="257" t="s">
        <v>5766</v>
      </c>
      <c r="C2670" s="257" t="s">
        <v>689</v>
      </c>
      <c r="D2670" s="277" t="s">
        <v>5767</v>
      </c>
      <c r="E2670" s="278" t="s">
        <v>711</v>
      </c>
      <c r="F2670" s="279" t="s">
        <v>689</v>
      </c>
      <c r="G2670" s="277" t="s">
        <v>2809</v>
      </c>
      <c r="H2670" s="280" t="str">
        <f>IF(OR(AND('FIN2-NATURE'!BB40="",'FIN2-NATURE'!BC40=""),AND('FIN2-NATURE'!BB73="",'FIN2-NATURE'!BC73=""),AND('FIN2-NATURE'!BC40="K",'FIN2-NATURE'!BC73="K"),OR('FIN2-NATURE'!BC40="O",'FIN2-NATURE'!BC73="O")),"",SUM('FIN2-NATURE'!BB40,'FIN2-NATURE'!BB73))</f>
        <v/>
      </c>
      <c r="I2670" s="280" t="str">
        <f>IF(AND(OR(AND('FIN2-NATURE'!BC40="O",'FIN2-NATURE'!BC73="O"),AND('FIN2-NATURE'!BC40="K",'FIN2-NATURE'!BC73="K")),SUM('FIN2-NATURE'!BB40,'FIN2-NATURE'!BB73)=0,ISNUMBER('FIN2-NATURE'!BB83)),"",IF(OR('FIN2-NATURE'!BC40="O",'FIN2-NATURE'!BC73="O"),"O",IF(AND('FIN2-NATURE'!BC40='FIN2-NATURE'!BC73,OR('FIN2-NATURE'!BC40="K",'FIN2-NATURE'!BC40="W",'FIN2-NATURE'!BC40="M")), UPPER('FIN2-NATURE'!BC40),"")))</f>
        <v/>
      </c>
      <c r="J2670" s="281" t="s">
        <v>711</v>
      </c>
      <c r="K2670" s="280" t="str">
        <f>IF(AND(ISBLANK('FIN2-NATURE'!BB83),$L$2670&lt;&gt;"M"),"",'FIN2-NATURE'!BB83)</f>
        <v/>
      </c>
      <c r="L2670" s="280" t="str">
        <f>IF(ISBLANK('FIN2-NATURE'!BC83),"",'FIN2-NATURE'!BC83)</f>
        <v/>
      </c>
      <c r="M2670" s="257" t="str">
        <f t="shared" si="42"/>
        <v>OK</v>
      </c>
      <c r="N2670" s="15"/>
    </row>
    <row r="2671" spans="1:14" ht="33.75" x14ac:dyDescent="0.25">
      <c r="A2671" s="257" t="s">
        <v>834</v>
      </c>
      <c r="B2671" s="257" t="s">
        <v>5768</v>
      </c>
      <c r="C2671" s="257" t="s">
        <v>689</v>
      </c>
      <c r="D2671" s="277" t="s">
        <v>5769</v>
      </c>
      <c r="E2671" s="278" t="s">
        <v>711</v>
      </c>
      <c r="F2671" s="279" t="s">
        <v>689</v>
      </c>
      <c r="G2671" s="277" t="s">
        <v>2811</v>
      </c>
      <c r="H2671" s="280" t="str">
        <f>IF(OR(AND('FIN2-NATURE'!BB41="",'FIN2-NATURE'!BC41=""),AND('FIN2-NATURE'!BB74="",'FIN2-NATURE'!BC74=""),AND('FIN2-NATURE'!BC41="K",'FIN2-NATURE'!BC74="K"),OR('FIN2-NATURE'!BC41="O",'FIN2-NATURE'!BC74="O")),"",SUM('FIN2-NATURE'!BB41,'FIN2-NATURE'!BB74))</f>
        <v/>
      </c>
      <c r="I2671" s="280" t="str">
        <f>IF(AND(OR(AND('FIN2-NATURE'!BC41="O",'FIN2-NATURE'!BC74="O"),AND('FIN2-NATURE'!BC41="K",'FIN2-NATURE'!BC74="K")),SUM('FIN2-NATURE'!BB41,'FIN2-NATURE'!BB74)=0,ISNUMBER('FIN2-NATURE'!BB84)),"",IF(OR('FIN2-NATURE'!BC41="O",'FIN2-NATURE'!BC74="O"),"O",IF(AND('FIN2-NATURE'!BC41='FIN2-NATURE'!BC74,OR('FIN2-NATURE'!BC41="K",'FIN2-NATURE'!BC41="W",'FIN2-NATURE'!BC41="M")), UPPER('FIN2-NATURE'!BC41),"")))</f>
        <v/>
      </c>
      <c r="J2671" s="281" t="s">
        <v>711</v>
      </c>
      <c r="K2671" s="280" t="str">
        <f>IF(AND(ISBLANK('FIN2-NATURE'!BB84),$L$2671&lt;&gt;"M"),"",'FIN2-NATURE'!BB84)</f>
        <v/>
      </c>
      <c r="L2671" s="280" t="str">
        <f>IF(ISBLANK('FIN2-NATURE'!BC84),"",'FIN2-NATURE'!BC84)</f>
        <v/>
      </c>
      <c r="M2671" s="257" t="str">
        <f t="shared" si="42"/>
        <v>OK</v>
      </c>
      <c r="N2671" s="15"/>
    </row>
    <row r="2672" spans="1:14" ht="33.75" x14ac:dyDescent="0.25">
      <c r="A2672" s="257" t="s">
        <v>834</v>
      </c>
      <c r="B2672" s="257" t="s">
        <v>5770</v>
      </c>
      <c r="C2672" s="257" t="s">
        <v>689</v>
      </c>
      <c r="D2672" s="277" t="s">
        <v>5771</v>
      </c>
      <c r="E2672" s="278" t="s">
        <v>711</v>
      </c>
      <c r="F2672" s="279" t="s">
        <v>689</v>
      </c>
      <c r="G2672" s="277" t="s">
        <v>2812</v>
      </c>
      <c r="H2672" s="280" t="str">
        <f>IF(OR(AND('FIN2-NATURE'!BB42="",'FIN2-NATURE'!BC42=""),AND('FIN2-NATURE'!BB75="",'FIN2-NATURE'!BC75=""),AND('FIN2-NATURE'!BC42="K",'FIN2-NATURE'!BC75="K"),OR('FIN2-NATURE'!BC42="O",'FIN2-NATURE'!BC75="O")),"",SUM('FIN2-NATURE'!BB42,'FIN2-NATURE'!BB75))</f>
        <v/>
      </c>
      <c r="I2672" s="280" t="str">
        <f>IF(AND(OR(AND('FIN2-NATURE'!BC42="O",'FIN2-NATURE'!BC75="O"),AND('FIN2-NATURE'!BC42="K",'FIN2-NATURE'!BC75="K")),SUM('FIN2-NATURE'!BB42,'FIN2-NATURE'!BB75)=0,ISNUMBER('FIN2-NATURE'!BB85)),"",IF(OR('FIN2-NATURE'!BC42="O",'FIN2-NATURE'!BC75="O"),"O",IF(AND('FIN2-NATURE'!BC42='FIN2-NATURE'!BC75,OR('FIN2-NATURE'!BC42="K",'FIN2-NATURE'!BC42="W",'FIN2-NATURE'!BC42="M")), UPPER('FIN2-NATURE'!BC42),"")))</f>
        <v/>
      </c>
      <c r="J2672" s="281" t="s">
        <v>711</v>
      </c>
      <c r="K2672" s="280" t="str">
        <f>IF(AND(ISBLANK('FIN2-NATURE'!BB85),$L$2672&lt;&gt;"M"),"",'FIN2-NATURE'!BB85)</f>
        <v/>
      </c>
      <c r="L2672" s="280" t="str">
        <f>IF(ISBLANK('FIN2-NATURE'!BC85),"",'FIN2-NATURE'!BC85)</f>
        <v/>
      </c>
      <c r="M2672" s="257" t="str">
        <f t="shared" si="42"/>
        <v>OK</v>
      </c>
      <c r="N2672" s="15"/>
    </row>
    <row r="2673" spans="1:14" ht="33.75" x14ac:dyDescent="0.25">
      <c r="A2673" s="257" t="s">
        <v>834</v>
      </c>
      <c r="B2673" s="257" t="s">
        <v>5772</v>
      </c>
      <c r="C2673" s="257" t="s">
        <v>689</v>
      </c>
      <c r="D2673" s="277" t="s">
        <v>5773</v>
      </c>
      <c r="E2673" s="278" t="s">
        <v>711</v>
      </c>
      <c r="F2673" s="279" t="s">
        <v>689</v>
      </c>
      <c r="G2673" s="277" t="s">
        <v>2813</v>
      </c>
      <c r="H2673" s="280" t="str">
        <f>IF(OR(AND('FIN2-NATURE'!BB43="",'FIN2-NATURE'!BC43=""),AND('FIN2-NATURE'!BB76="",'FIN2-NATURE'!BC76=""),AND('FIN2-NATURE'!BC43="K",'FIN2-NATURE'!BC76="K"),OR('FIN2-NATURE'!BC43="O",'FIN2-NATURE'!BC76="O")),"",SUM('FIN2-NATURE'!BB43,'FIN2-NATURE'!BB76))</f>
        <v/>
      </c>
      <c r="I2673" s="280" t="str">
        <f>IF(AND(OR(AND('FIN2-NATURE'!BC43="O",'FIN2-NATURE'!BC76="O"),AND('FIN2-NATURE'!BC43="K",'FIN2-NATURE'!BC76="K")),SUM('FIN2-NATURE'!BB43,'FIN2-NATURE'!BB76)=0,ISNUMBER('FIN2-NATURE'!BB86)),"",IF(OR('FIN2-NATURE'!BC43="O",'FIN2-NATURE'!BC76="O"),"O",IF(AND('FIN2-NATURE'!BC43='FIN2-NATURE'!BC76,OR('FIN2-NATURE'!BC43="K",'FIN2-NATURE'!BC43="W",'FIN2-NATURE'!BC43="M")), UPPER('FIN2-NATURE'!BC43),"")))</f>
        <v/>
      </c>
      <c r="J2673" s="281" t="s">
        <v>711</v>
      </c>
      <c r="K2673" s="280" t="str">
        <f>IF(AND(ISBLANK('FIN2-NATURE'!BB86),$L$2673&lt;&gt;"M"),"",'FIN2-NATURE'!BB86)</f>
        <v/>
      </c>
      <c r="L2673" s="280" t="str">
        <f>IF(ISBLANK('FIN2-NATURE'!BC86),"",'FIN2-NATURE'!BC86)</f>
        <v/>
      </c>
      <c r="M2673" s="257" t="str">
        <f t="shared" ref="M2673:M2736" si="43">IF(AND(ISNUMBER(H2673),ISNUMBER(K2673)),IF(OR(ROUND(H2673,0)&lt;&gt;ROUND(K2673,0),I2673&lt;&gt;L2673),"Check","OK"),IF(OR(AND(H2673&lt;&gt;K2673,I2673&lt;&gt;"M",L2673&lt;&gt;"M"),I2673&lt;&gt;L2673),"Check","OK"))</f>
        <v>OK</v>
      </c>
      <c r="N2673" s="15"/>
    </row>
    <row r="2674" spans="1:14" ht="33.75" x14ac:dyDescent="0.25">
      <c r="A2674" s="257" t="s">
        <v>834</v>
      </c>
      <c r="B2674" s="257" t="s">
        <v>5774</v>
      </c>
      <c r="C2674" s="257" t="s">
        <v>689</v>
      </c>
      <c r="D2674" s="277" t="s">
        <v>5775</v>
      </c>
      <c r="E2674" s="278" t="s">
        <v>711</v>
      </c>
      <c r="F2674" s="279" t="s">
        <v>689</v>
      </c>
      <c r="G2674" s="277" t="s">
        <v>5776</v>
      </c>
      <c r="H2674" s="280" t="str">
        <f>IF(OR(AND('FIN2-NATURE'!BE31="",'FIN2-NATURE'!BF31=""),AND('FIN2-NATURE'!BE32="",'FIN2-NATURE'!BF32=""),AND('FIN2-NATURE'!BF31="K",'FIN2-NATURE'!BF32="K"),OR('FIN2-NATURE'!BF31="O",'FIN2-NATURE'!BF32="O")),"",SUM('FIN2-NATURE'!BE31,'FIN2-NATURE'!BE32))</f>
        <v/>
      </c>
      <c r="I2674" s="280" t="str">
        <f>IF(AND(OR(AND('FIN2-NATURE'!BF31="O",'FIN2-NATURE'!BF32="O"),AND('FIN2-NATURE'!BF31="K",'FIN2-NATURE'!BF32="K")),SUM('FIN2-NATURE'!BE31,'FIN2-NATURE'!BE32)=0,ISNUMBER('FIN2-NATURE'!BE33)),"",IF(OR('FIN2-NATURE'!BF31="O",'FIN2-NATURE'!BF32="O"),"O",IF(AND('FIN2-NATURE'!BF31='FIN2-NATURE'!BF32,OR('FIN2-NATURE'!BF31="K",'FIN2-NATURE'!BF31="W",'FIN2-NATURE'!BF31="M")), UPPER('FIN2-NATURE'!BF31),"")))</f>
        <v/>
      </c>
      <c r="J2674" s="281" t="s">
        <v>711</v>
      </c>
      <c r="K2674" s="280" t="str">
        <f>IF(AND(ISBLANK('FIN2-NATURE'!BE33),$L$2674&lt;&gt;"M"),"",'FIN2-NATURE'!BE33)</f>
        <v/>
      </c>
      <c r="L2674" s="280" t="str">
        <f>IF(ISBLANK('FIN2-NATURE'!BF33),"",'FIN2-NATURE'!BF33)</f>
        <v/>
      </c>
      <c r="M2674" s="257" t="str">
        <f t="shared" si="43"/>
        <v>OK</v>
      </c>
      <c r="N2674" s="15"/>
    </row>
    <row r="2675" spans="1:14" ht="33.75" x14ac:dyDescent="0.25">
      <c r="A2675" s="257" t="s">
        <v>834</v>
      </c>
      <c r="B2675" s="257" t="s">
        <v>5777</v>
      </c>
      <c r="C2675" s="257" t="s">
        <v>689</v>
      </c>
      <c r="D2675" s="277" t="s">
        <v>5778</v>
      </c>
      <c r="E2675" s="278" t="s">
        <v>711</v>
      </c>
      <c r="F2675" s="279" t="s">
        <v>689</v>
      </c>
      <c r="G2675" s="277" t="s">
        <v>5779</v>
      </c>
      <c r="H2675" s="280" t="str">
        <f>IF(OR(AND('FIN2-NATURE'!BE33="",'FIN2-NATURE'!BF33=""),AND('FIN2-NATURE'!BE37="",'FIN2-NATURE'!BF37=""),AND('FIN2-NATURE'!BF33="K",'FIN2-NATURE'!BF37="K"),OR('FIN2-NATURE'!BF33="O",'FIN2-NATURE'!BF37="O")),"",SUM('FIN2-NATURE'!BE33,'FIN2-NATURE'!BE37))</f>
        <v/>
      </c>
      <c r="I2675" s="280" t="str">
        <f>IF(AND(OR(AND('FIN2-NATURE'!BF33="O",'FIN2-NATURE'!BF37="O"),AND('FIN2-NATURE'!BF33="K",'FIN2-NATURE'!BF37="K")),SUM('FIN2-NATURE'!BE33,'FIN2-NATURE'!BE37)=0,ISNUMBER('FIN2-NATURE'!BE38)),"",IF(OR('FIN2-NATURE'!BF33="O",'FIN2-NATURE'!BF37="O"),"O",IF(AND('FIN2-NATURE'!BF33='FIN2-NATURE'!BF37,OR('FIN2-NATURE'!BF33="K",'FIN2-NATURE'!BF33="W",'FIN2-NATURE'!BF33="M")), UPPER('FIN2-NATURE'!BF33),"")))</f>
        <v/>
      </c>
      <c r="J2675" s="281" t="s">
        <v>711</v>
      </c>
      <c r="K2675" s="280" t="str">
        <f>IF(AND(ISBLANK('FIN2-NATURE'!BE38),$L$2675&lt;&gt;"M"),"",'FIN2-NATURE'!BE38)</f>
        <v/>
      </c>
      <c r="L2675" s="280" t="str">
        <f>IF(ISBLANK('FIN2-NATURE'!BF38),"",'FIN2-NATURE'!BF38)</f>
        <v/>
      </c>
      <c r="M2675" s="257" t="str">
        <f t="shared" si="43"/>
        <v>OK</v>
      </c>
      <c r="N2675" s="15"/>
    </row>
    <row r="2676" spans="1:14" ht="33.75" x14ac:dyDescent="0.25">
      <c r="A2676" s="257" t="s">
        <v>834</v>
      </c>
      <c r="B2676" s="257" t="s">
        <v>5780</v>
      </c>
      <c r="C2676" s="257" t="s">
        <v>689</v>
      </c>
      <c r="D2676" s="277" t="s">
        <v>5781</v>
      </c>
      <c r="E2676" s="278" t="s">
        <v>711</v>
      </c>
      <c r="F2676" s="279" t="s">
        <v>689</v>
      </c>
      <c r="G2676" s="277" t="s">
        <v>1098</v>
      </c>
      <c r="H2676" s="280" t="str">
        <f>IF(OR(AND('FIN2-NATURE'!BE38="",'FIN2-NATURE'!BF38=""),AND('FIN2-NATURE'!BE39="",'FIN2-NATURE'!BF39=""),AND('FIN2-NATURE'!BF38="K",'FIN2-NATURE'!BF39="K"),OR('FIN2-NATURE'!BF38="O",'FIN2-NATURE'!BF39="O")),"",SUM('FIN2-NATURE'!BE38,'FIN2-NATURE'!BE39))</f>
        <v/>
      </c>
      <c r="I2676" s="280" t="str">
        <f>IF(AND(OR(AND('FIN2-NATURE'!BF38="O",'FIN2-NATURE'!BF39="O"),AND('FIN2-NATURE'!BF38="K",'FIN2-NATURE'!BF39="K")),SUM('FIN2-NATURE'!BE38,'FIN2-NATURE'!BE39)=0,ISNUMBER('FIN2-NATURE'!BE40)),"",IF(OR('FIN2-NATURE'!BF38="O",'FIN2-NATURE'!BF39="O"),"O",IF(AND('FIN2-NATURE'!BF38='FIN2-NATURE'!BF39,OR('FIN2-NATURE'!BF38="K",'FIN2-NATURE'!BF38="W",'FIN2-NATURE'!BF38="M")), UPPER('FIN2-NATURE'!BF38),"")))</f>
        <v/>
      </c>
      <c r="J2676" s="281" t="s">
        <v>711</v>
      </c>
      <c r="K2676" s="280" t="str">
        <f>IF(AND(ISBLANK('FIN2-NATURE'!BE40),$L$2676&lt;&gt;"M"),"",'FIN2-NATURE'!BE40)</f>
        <v/>
      </c>
      <c r="L2676" s="280" t="str">
        <f>IF(ISBLANK('FIN2-NATURE'!BF40),"",'FIN2-NATURE'!BF40)</f>
        <v/>
      </c>
      <c r="M2676" s="257" t="str">
        <f t="shared" si="43"/>
        <v>OK</v>
      </c>
      <c r="N2676" s="15"/>
    </row>
    <row r="2677" spans="1:14" ht="33.75" x14ac:dyDescent="0.25">
      <c r="A2677" s="257" t="s">
        <v>834</v>
      </c>
      <c r="B2677" s="257" t="s">
        <v>5782</v>
      </c>
      <c r="C2677" s="257" t="s">
        <v>689</v>
      </c>
      <c r="D2677" s="277" t="s">
        <v>5783</v>
      </c>
      <c r="E2677" s="278" t="s">
        <v>711</v>
      </c>
      <c r="F2677" s="279" t="s">
        <v>689</v>
      </c>
      <c r="G2677" s="277" t="s">
        <v>5784</v>
      </c>
      <c r="H2677" s="280" t="str">
        <f>IF(OR(AND('FIN2-NATURE'!BE44="",'FIN2-NATURE'!BF44=""),AND('FIN2-NATURE'!BE45="",'FIN2-NATURE'!BF45=""),AND('FIN2-NATURE'!BF44="K",'FIN2-NATURE'!BF45="K"),OR('FIN2-NATURE'!BF44="O",'FIN2-NATURE'!BF45="O")),"",SUM('FIN2-NATURE'!BE44,'FIN2-NATURE'!BE45))</f>
        <v/>
      </c>
      <c r="I2677" s="280" t="str">
        <f>IF(AND(OR(AND('FIN2-NATURE'!BF44="O",'FIN2-NATURE'!BF45="O"),AND('FIN2-NATURE'!BF44="K",'FIN2-NATURE'!BF45="K")),SUM('FIN2-NATURE'!BE44,'FIN2-NATURE'!BE45)=0,ISNUMBER('FIN2-NATURE'!BE46)),"",IF(OR('FIN2-NATURE'!BF44="O",'FIN2-NATURE'!BF45="O"),"O",IF(AND('FIN2-NATURE'!BF44='FIN2-NATURE'!BF45,OR('FIN2-NATURE'!BF44="K",'FIN2-NATURE'!BF44="W",'FIN2-NATURE'!BF44="M")), UPPER('FIN2-NATURE'!BF44),"")))</f>
        <v/>
      </c>
      <c r="J2677" s="281" t="s">
        <v>711</v>
      </c>
      <c r="K2677" s="280" t="str">
        <f>IF(AND(ISBLANK('FIN2-NATURE'!BE46),$L$2677&lt;&gt;"M"),"",'FIN2-NATURE'!BE46)</f>
        <v/>
      </c>
      <c r="L2677" s="280" t="str">
        <f>IF(ISBLANK('FIN2-NATURE'!BF46),"",'FIN2-NATURE'!BF46)</f>
        <v/>
      </c>
      <c r="M2677" s="257" t="str">
        <f t="shared" si="43"/>
        <v>OK</v>
      </c>
      <c r="N2677" s="15"/>
    </row>
    <row r="2678" spans="1:14" ht="33.75" x14ac:dyDescent="0.25">
      <c r="A2678" s="257" t="s">
        <v>834</v>
      </c>
      <c r="B2678" s="257" t="s">
        <v>5785</v>
      </c>
      <c r="C2678" s="257" t="s">
        <v>689</v>
      </c>
      <c r="D2678" s="277" t="s">
        <v>5786</v>
      </c>
      <c r="E2678" s="278" t="s">
        <v>711</v>
      </c>
      <c r="F2678" s="279" t="s">
        <v>689</v>
      </c>
      <c r="G2678" s="277" t="s">
        <v>5787</v>
      </c>
      <c r="H2678" s="280" t="str">
        <f>IF(OR(AND('FIN2-NATURE'!BE46="",'FIN2-NATURE'!BF46=""),AND('FIN2-NATURE'!BE50="",'FIN2-NATURE'!BF50=""),AND('FIN2-NATURE'!BF46="K",'FIN2-NATURE'!BF50="K"),OR('FIN2-NATURE'!BF46="O",'FIN2-NATURE'!BF50="O")),"",SUM('FIN2-NATURE'!BE46,'FIN2-NATURE'!BE50))</f>
        <v/>
      </c>
      <c r="I2678" s="280" t="str">
        <f>IF(AND(OR(AND('FIN2-NATURE'!BF46="O",'FIN2-NATURE'!BF50="O"),AND('FIN2-NATURE'!BF46="K",'FIN2-NATURE'!BF50="K")),SUM('FIN2-NATURE'!BE46,'FIN2-NATURE'!BE50)=0,ISNUMBER('FIN2-NATURE'!BE51)),"",IF(OR('FIN2-NATURE'!BF46="O",'FIN2-NATURE'!BF50="O"),"O",IF(AND('FIN2-NATURE'!BF46='FIN2-NATURE'!BF50,OR('FIN2-NATURE'!BF46="K",'FIN2-NATURE'!BF46="W",'FIN2-NATURE'!BF46="M")), UPPER('FIN2-NATURE'!BF46),"")))</f>
        <v/>
      </c>
      <c r="J2678" s="281" t="s">
        <v>711</v>
      </c>
      <c r="K2678" s="280" t="str">
        <f>IF(AND(ISBLANK('FIN2-NATURE'!BE51),$L$2678&lt;&gt;"M"),"",'FIN2-NATURE'!BE51)</f>
        <v/>
      </c>
      <c r="L2678" s="280" t="str">
        <f>IF(ISBLANK('FIN2-NATURE'!BF51),"",'FIN2-NATURE'!BF51)</f>
        <v/>
      </c>
      <c r="M2678" s="257" t="str">
        <f t="shared" si="43"/>
        <v>OK</v>
      </c>
      <c r="N2678" s="15"/>
    </row>
    <row r="2679" spans="1:14" ht="33.75" x14ac:dyDescent="0.25">
      <c r="A2679" s="257" t="s">
        <v>834</v>
      </c>
      <c r="B2679" s="257" t="s">
        <v>5788</v>
      </c>
      <c r="C2679" s="257" t="s">
        <v>689</v>
      </c>
      <c r="D2679" s="277" t="s">
        <v>5789</v>
      </c>
      <c r="E2679" s="278" t="s">
        <v>711</v>
      </c>
      <c r="F2679" s="279" t="s">
        <v>689</v>
      </c>
      <c r="G2679" s="277" t="s">
        <v>5790</v>
      </c>
      <c r="H2679" s="280" t="str">
        <f>IF(OR(AND('FIN2-NATURE'!BE51="",'FIN2-NATURE'!BF51=""),AND('FIN2-NATURE'!BE52="",'FIN2-NATURE'!BF52=""),AND('FIN2-NATURE'!BF51="K",'FIN2-NATURE'!BF52="K"),OR('FIN2-NATURE'!BF51="O",'FIN2-NATURE'!BF52="O")),"",SUM('FIN2-NATURE'!BE51,'FIN2-NATURE'!BE52))</f>
        <v/>
      </c>
      <c r="I2679" s="280" t="str">
        <f>IF(AND(OR(AND('FIN2-NATURE'!BF51="O",'FIN2-NATURE'!BF52="O"),AND('FIN2-NATURE'!BF51="K",'FIN2-NATURE'!BF52="K")),SUM('FIN2-NATURE'!BE51,'FIN2-NATURE'!BE52)=0,ISNUMBER('FIN2-NATURE'!BE53)),"",IF(OR('FIN2-NATURE'!BF51="O",'FIN2-NATURE'!BF52="O"),"O",IF(AND('FIN2-NATURE'!BF51='FIN2-NATURE'!BF52,OR('FIN2-NATURE'!BF51="K",'FIN2-NATURE'!BF51="W",'FIN2-NATURE'!BF51="M")), UPPER('FIN2-NATURE'!BF51),"")))</f>
        <v/>
      </c>
      <c r="J2679" s="281" t="s">
        <v>711</v>
      </c>
      <c r="K2679" s="280" t="str">
        <f>IF(AND(ISBLANK('FIN2-NATURE'!BE53),$L$2679&lt;&gt;"M"),"",'FIN2-NATURE'!BE53)</f>
        <v/>
      </c>
      <c r="L2679" s="280" t="str">
        <f>IF(ISBLANK('FIN2-NATURE'!BF53),"",'FIN2-NATURE'!BF53)</f>
        <v/>
      </c>
      <c r="M2679" s="257" t="str">
        <f t="shared" si="43"/>
        <v>OK</v>
      </c>
      <c r="N2679" s="15"/>
    </row>
    <row r="2680" spans="1:14" ht="33.75" x14ac:dyDescent="0.25">
      <c r="A2680" s="257" t="s">
        <v>834</v>
      </c>
      <c r="B2680" s="257" t="s">
        <v>5791</v>
      </c>
      <c r="C2680" s="257" t="s">
        <v>689</v>
      </c>
      <c r="D2680" s="277" t="s">
        <v>5792</v>
      </c>
      <c r="E2680" s="278" t="s">
        <v>711</v>
      </c>
      <c r="F2680" s="279" t="s">
        <v>689</v>
      </c>
      <c r="G2680" s="277" t="s">
        <v>5793</v>
      </c>
      <c r="H2680" s="280" t="str">
        <f>IF(OR(AND('FIN2-NATURE'!BE57="",'FIN2-NATURE'!BF57=""),AND('FIN2-NATURE'!BE58="",'FIN2-NATURE'!BF58=""),AND('FIN2-NATURE'!BF57="K",'FIN2-NATURE'!BF58="K"),OR('FIN2-NATURE'!BF57="O",'FIN2-NATURE'!BF58="O")),"",SUM('FIN2-NATURE'!BE57,'FIN2-NATURE'!BE58))</f>
        <v/>
      </c>
      <c r="I2680" s="280" t="str">
        <f>IF(AND(OR(AND('FIN2-NATURE'!BF57="O",'FIN2-NATURE'!BF58="O"),AND('FIN2-NATURE'!BF57="K",'FIN2-NATURE'!BF58="K")),SUM('FIN2-NATURE'!BE57,'FIN2-NATURE'!BE58)=0,ISNUMBER('FIN2-NATURE'!BE59)),"",IF(OR('FIN2-NATURE'!BF57="O",'FIN2-NATURE'!BF58="O"),"O",IF(AND('FIN2-NATURE'!BF57='FIN2-NATURE'!BF58,OR('FIN2-NATURE'!BF57="K",'FIN2-NATURE'!BF57="W",'FIN2-NATURE'!BF57="M")), UPPER('FIN2-NATURE'!BF57),"")))</f>
        <v/>
      </c>
      <c r="J2680" s="281" t="s">
        <v>711</v>
      </c>
      <c r="K2680" s="280" t="str">
        <f>IF(AND(ISBLANK('FIN2-NATURE'!BE59),$L$2680&lt;&gt;"M"),"",'FIN2-NATURE'!BE59)</f>
        <v/>
      </c>
      <c r="L2680" s="280" t="str">
        <f>IF(ISBLANK('FIN2-NATURE'!BF59),"",'FIN2-NATURE'!BF59)</f>
        <v/>
      </c>
      <c r="M2680" s="257" t="str">
        <f t="shared" si="43"/>
        <v>OK</v>
      </c>
      <c r="N2680" s="15"/>
    </row>
    <row r="2681" spans="1:14" ht="33.75" x14ac:dyDescent="0.25">
      <c r="A2681" s="257" t="s">
        <v>834</v>
      </c>
      <c r="B2681" s="257" t="s">
        <v>5794</v>
      </c>
      <c r="C2681" s="257" t="s">
        <v>689</v>
      </c>
      <c r="D2681" s="277" t="s">
        <v>5795</v>
      </c>
      <c r="E2681" s="278" t="s">
        <v>711</v>
      </c>
      <c r="F2681" s="279" t="s">
        <v>689</v>
      </c>
      <c r="G2681" s="277" t="s">
        <v>5796</v>
      </c>
      <c r="H2681" s="280" t="str">
        <f>IF(OR(AND('FIN2-NATURE'!BE59="",'FIN2-NATURE'!BF59=""),AND('FIN2-NATURE'!BE60="",'FIN2-NATURE'!BF60=""),AND('FIN2-NATURE'!BF59="K",'FIN2-NATURE'!BF60="K"),OR('FIN2-NATURE'!BF59="O",'FIN2-NATURE'!BF60="O")),"",SUM('FIN2-NATURE'!BE59,'FIN2-NATURE'!BE60))</f>
        <v/>
      </c>
      <c r="I2681" s="280" t="str">
        <f>IF(AND(OR(AND('FIN2-NATURE'!BF59="O",'FIN2-NATURE'!BF60="O"),AND('FIN2-NATURE'!BF59="K",'FIN2-NATURE'!BF60="K")),SUM('FIN2-NATURE'!BE59,'FIN2-NATURE'!BE60)=0,ISNUMBER('FIN2-NATURE'!BE61)),"",IF(OR('FIN2-NATURE'!BF59="O",'FIN2-NATURE'!BF60="O"),"O",IF(AND('FIN2-NATURE'!BF59='FIN2-NATURE'!BF60,OR('FIN2-NATURE'!BF59="K",'FIN2-NATURE'!BF59="W",'FIN2-NATURE'!BF59="M")), UPPER('FIN2-NATURE'!BF59),"")))</f>
        <v/>
      </c>
      <c r="J2681" s="281" t="s">
        <v>711</v>
      </c>
      <c r="K2681" s="280" t="str">
        <f>IF(AND(ISBLANK('FIN2-NATURE'!BE61),$L$2681&lt;&gt;"M"),"",'FIN2-NATURE'!BE61)</f>
        <v/>
      </c>
      <c r="L2681" s="280" t="str">
        <f>IF(ISBLANK('FIN2-NATURE'!BF61),"",'FIN2-NATURE'!BF61)</f>
        <v/>
      </c>
      <c r="M2681" s="257" t="str">
        <f t="shared" si="43"/>
        <v>OK</v>
      </c>
      <c r="N2681" s="15"/>
    </row>
    <row r="2682" spans="1:14" ht="33.75" x14ac:dyDescent="0.25">
      <c r="A2682" s="257" t="s">
        <v>834</v>
      </c>
      <c r="B2682" s="257" t="s">
        <v>5797</v>
      </c>
      <c r="C2682" s="257" t="s">
        <v>689</v>
      </c>
      <c r="D2682" s="277" t="s">
        <v>5798</v>
      </c>
      <c r="E2682" s="278" t="s">
        <v>711</v>
      </c>
      <c r="F2682" s="279" t="s">
        <v>689</v>
      </c>
      <c r="G2682" s="277" t="s">
        <v>2937</v>
      </c>
      <c r="H2682" s="280" t="str">
        <f>IF(OR(AND('FIN2-NATURE'!BE61="",'FIN2-NATURE'!BF61=""),AND('FIN2-NATURE'!BE62="",'FIN2-NATURE'!BF62=""),AND('FIN2-NATURE'!BF61="K",'FIN2-NATURE'!BF62="K"),OR('FIN2-NATURE'!BF61="O",'FIN2-NATURE'!BF62="O")),"",SUM('FIN2-NATURE'!BE61,'FIN2-NATURE'!BE62))</f>
        <v/>
      </c>
      <c r="I2682" s="280" t="str">
        <f>IF(AND(OR(AND('FIN2-NATURE'!BF61="O",'FIN2-NATURE'!BF62="O"),AND('FIN2-NATURE'!BF61="K",'FIN2-NATURE'!BF62="K")),SUM('FIN2-NATURE'!BE61,'FIN2-NATURE'!BE62)=0,ISNUMBER('FIN2-NATURE'!BE63)),"",IF(OR('FIN2-NATURE'!BF61="O",'FIN2-NATURE'!BF62="O"),"O",IF(AND('FIN2-NATURE'!BF61='FIN2-NATURE'!BF62,OR('FIN2-NATURE'!BF61="K",'FIN2-NATURE'!BF61="W",'FIN2-NATURE'!BF61="M")), UPPER('FIN2-NATURE'!BF61),"")))</f>
        <v/>
      </c>
      <c r="J2682" s="281" t="s">
        <v>711</v>
      </c>
      <c r="K2682" s="280" t="str">
        <f>IF(AND(ISBLANK('FIN2-NATURE'!BE63),$L$2682&lt;&gt;"M"),"",'FIN2-NATURE'!BE63)</f>
        <v/>
      </c>
      <c r="L2682" s="280" t="str">
        <f>IF(ISBLANK('FIN2-NATURE'!BF63),"",'FIN2-NATURE'!BF63)</f>
        <v/>
      </c>
      <c r="M2682" s="257" t="str">
        <f t="shared" si="43"/>
        <v>OK</v>
      </c>
      <c r="N2682" s="15"/>
    </row>
    <row r="2683" spans="1:14" ht="33.75" x14ac:dyDescent="0.25">
      <c r="A2683" s="257" t="s">
        <v>834</v>
      </c>
      <c r="B2683" s="257" t="s">
        <v>5799</v>
      </c>
      <c r="C2683" s="257" t="s">
        <v>689</v>
      </c>
      <c r="D2683" s="277" t="s">
        <v>5800</v>
      </c>
      <c r="E2683" s="278" t="s">
        <v>711</v>
      </c>
      <c r="F2683" s="279" t="s">
        <v>689</v>
      </c>
      <c r="G2683" s="277" t="s">
        <v>2940</v>
      </c>
      <c r="H2683" s="280" t="str">
        <f>IF(OR(AND('FIN2-NATURE'!BE44="",'FIN2-NATURE'!BF44=""),AND('FIN2-NATURE'!BE57="",'FIN2-NATURE'!BF57=""),AND('FIN2-NATURE'!BF44="K",'FIN2-NATURE'!BF57="K"),OR('FIN2-NATURE'!BF44="O",'FIN2-NATURE'!BF57="O")),"",SUM('FIN2-NATURE'!BE44,'FIN2-NATURE'!BE57))</f>
        <v/>
      </c>
      <c r="I2683" s="280" t="str">
        <f>IF(AND(OR(AND('FIN2-NATURE'!BF44="O",'FIN2-NATURE'!BF57="O"),AND('FIN2-NATURE'!BF44="K",'FIN2-NATURE'!BF57="K")),SUM('FIN2-NATURE'!BE44,'FIN2-NATURE'!BE57)=0,ISNUMBER('FIN2-NATURE'!BE67)),"",IF(OR('FIN2-NATURE'!BF44="O",'FIN2-NATURE'!BF57="O"),"O",IF(AND('FIN2-NATURE'!BF44='FIN2-NATURE'!BF57,OR('FIN2-NATURE'!BF44="K",'FIN2-NATURE'!BF44="W",'FIN2-NATURE'!BF44="M")), UPPER('FIN2-NATURE'!BF44),"")))</f>
        <v/>
      </c>
      <c r="J2683" s="281" t="s">
        <v>711</v>
      </c>
      <c r="K2683" s="280" t="str">
        <f>IF(AND(ISBLANK('FIN2-NATURE'!BE67),$L$2683&lt;&gt;"M"),"",'FIN2-NATURE'!BE67)</f>
        <v/>
      </c>
      <c r="L2683" s="280" t="str">
        <f>IF(ISBLANK('FIN2-NATURE'!BF67),"",'FIN2-NATURE'!BF67)</f>
        <v/>
      </c>
      <c r="M2683" s="257" t="str">
        <f t="shared" si="43"/>
        <v>OK</v>
      </c>
      <c r="N2683" s="15"/>
    </row>
    <row r="2684" spans="1:14" ht="33.75" x14ac:dyDescent="0.25">
      <c r="A2684" s="257" t="s">
        <v>834</v>
      </c>
      <c r="B2684" s="257" t="s">
        <v>5801</v>
      </c>
      <c r="C2684" s="257" t="s">
        <v>689</v>
      </c>
      <c r="D2684" s="277" t="s">
        <v>5802</v>
      </c>
      <c r="E2684" s="278" t="s">
        <v>711</v>
      </c>
      <c r="F2684" s="279" t="s">
        <v>689</v>
      </c>
      <c r="G2684" s="277" t="s">
        <v>5803</v>
      </c>
      <c r="H2684" s="280" t="str">
        <f>IF(OR(AND('FIN2-NATURE'!BE45="",'FIN2-NATURE'!BF45=""),AND('FIN2-NATURE'!BE58="",'FIN2-NATURE'!BF58=""),AND('FIN2-NATURE'!BF45="K",'FIN2-NATURE'!BF58="K"),OR('FIN2-NATURE'!BF45="O",'FIN2-NATURE'!BF58="O")),"",SUM('FIN2-NATURE'!BE45,'FIN2-NATURE'!BE58))</f>
        <v/>
      </c>
      <c r="I2684" s="280" t="str">
        <f>IF(AND(OR(AND('FIN2-NATURE'!BF45="O",'FIN2-NATURE'!BF58="O"),AND('FIN2-NATURE'!BF45="K",'FIN2-NATURE'!BF58="K")),SUM('FIN2-NATURE'!BE45,'FIN2-NATURE'!BE58)=0,ISNUMBER('FIN2-NATURE'!BE68)),"",IF(OR('FIN2-NATURE'!BF45="O",'FIN2-NATURE'!BF58="O"),"O",IF(AND('FIN2-NATURE'!BF45='FIN2-NATURE'!BF58,OR('FIN2-NATURE'!BF45="K",'FIN2-NATURE'!BF45="W",'FIN2-NATURE'!BF45="M")), UPPER('FIN2-NATURE'!BF45),"")))</f>
        <v/>
      </c>
      <c r="J2684" s="281" t="s">
        <v>711</v>
      </c>
      <c r="K2684" s="280" t="str">
        <f>IF(AND(ISBLANK('FIN2-NATURE'!BE68),$L$2684&lt;&gt;"M"),"",'FIN2-NATURE'!BE68)</f>
        <v/>
      </c>
      <c r="L2684" s="280" t="str">
        <f>IF(ISBLANK('FIN2-NATURE'!BF68),"",'FIN2-NATURE'!BF68)</f>
        <v/>
      </c>
      <c r="M2684" s="257" t="str">
        <f t="shared" si="43"/>
        <v>OK</v>
      </c>
      <c r="N2684" s="15"/>
    </row>
    <row r="2685" spans="1:14" ht="33.75" x14ac:dyDescent="0.25">
      <c r="A2685" s="257" t="s">
        <v>834</v>
      </c>
      <c r="B2685" s="257" t="s">
        <v>5804</v>
      </c>
      <c r="C2685" s="257" t="s">
        <v>689</v>
      </c>
      <c r="D2685" s="277" t="s">
        <v>5805</v>
      </c>
      <c r="E2685" s="278" t="s">
        <v>711</v>
      </c>
      <c r="F2685" s="279" t="s">
        <v>689</v>
      </c>
      <c r="G2685" s="277" t="s">
        <v>2943</v>
      </c>
      <c r="H2685" s="280" t="str">
        <f>IF(OR(AND('FIN2-NATURE'!BE46="",'FIN2-NATURE'!BF46=""),AND('FIN2-NATURE'!BE59="",'FIN2-NATURE'!BF59=""),AND('FIN2-NATURE'!BF46="K",'FIN2-NATURE'!BF59="K"),OR('FIN2-NATURE'!BF46="O",'FIN2-NATURE'!BF59="O")),"",SUM('FIN2-NATURE'!BE46,'FIN2-NATURE'!BE59))</f>
        <v/>
      </c>
      <c r="I2685" s="280" t="str">
        <f>IF(AND(OR(AND('FIN2-NATURE'!BF46="O",'FIN2-NATURE'!BF59="O"),AND('FIN2-NATURE'!BF46="K",'FIN2-NATURE'!BF59="K")),SUM('FIN2-NATURE'!BE46,'FIN2-NATURE'!BE59)=0,ISNUMBER('FIN2-NATURE'!BE69)),"",IF(OR('FIN2-NATURE'!BF46="O",'FIN2-NATURE'!BF59="O"),"O",IF(AND('FIN2-NATURE'!BF46='FIN2-NATURE'!BF59,OR('FIN2-NATURE'!BF46="K",'FIN2-NATURE'!BF46="W",'FIN2-NATURE'!BF46="M")), UPPER('FIN2-NATURE'!BF46),"")))</f>
        <v/>
      </c>
      <c r="J2685" s="281" t="s">
        <v>711</v>
      </c>
      <c r="K2685" s="280" t="str">
        <f>IF(AND(ISBLANK('FIN2-NATURE'!BE69),$L$2685&lt;&gt;"M"),"",'FIN2-NATURE'!BE69)</f>
        <v/>
      </c>
      <c r="L2685" s="280" t="str">
        <f>IF(ISBLANK('FIN2-NATURE'!BF69),"",'FIN2-NATURE'!BF69)</f>
        <v/>
      </c>
      <c r="M2685" s="257" t="str">
        <f t="shared" si="43"/>
        <v>OK</v>
      </c>
      <c r="N2685" s="15"/>
    </row>
    <row r="2686" spans="1:14" ht="33.75" x14ac:dyDescent="0.25">
      <c r="A2686" s="257" t="s">
        <v>834</v>
      </c>
      <c r="B2686" s="257" t="s">
        <v>5806</v>
      </c>
      <c r="C2686" s="257" t="s">
        <v>689</v>
      </c>
      <c r="D2686" s="277" t="s">
        <v>5807</v>
      </c>
      <c r="E2686" s="278" t="s">
        <v>711</v>
      </c>
      <c r="F2686" s="279" t="s">
        <v>689</v>
      </c>
      <c r="G2686" s="277" t="s">
        <v>2946</v>
      </c>
      <c r="H2686" s="280" t="str">
        <f>IF(OR(AND('FIN2-NATURE'!BE50="",'FIN2-NATURE'!BF50=""),AND('FIN2-NATURE'!BE60="",'FIN2-NATURE'!BF60=""),AND('FIN2-NATURE'!BF50="K",'FIN2-NATURE'!BF60="K"),OR('FIN2-NATURE'!BF50="O",'FIN2-NATURE'!BF60="O")),"",SUM('FIN2-NATURE'!BE50,'FIN2-NATURE'!BE60))</f>
        <v/>
      </c>
      <c r="I2686" s="280" t="str">
        <f>IF(AND(OR(AND('FIN2-NATURE'!BF50="O",'FIN2-NATURE'!BF60="O"),AND('FIN2-NATURE'!BF50="K",'FIN2-NATURE'!BF60="K")),SUM('FIN2-NATURE'!BE50,'FIN2-NATURE'!BE60)=0,ISNUMBER('FIN2-NATURE'!BE70)),"",IF(OR('FIN2-NATURE'!BF50="O",'FIN2-NATURE'!BF60="O"),"O",IF(AND('FIN2-NATURE'!BF50='FIN2-NATURE'!BF60,OR('FIN2-NATURE'!BF50="K",'FIN2-NATURE'!BF50="W",'FIN2-NATURE'!BF50="M")), UPPER('FIN2-NATURE'!BF50),"")))</f>
        <v/>
      </c>
      <c r="J2686" s="281" t="s">
        <v>711</v>
      </c>
      <c r="K2686" s="280" t="str">
        <f>IF(AND(ISBLANK('FIN2-NATURE'!BE70),$L$2686&lt;&gt;"M"),"",'FIN2-NATURE'!BE70)</f>
        <v/>
      </c>
      <c r="L2686" s="280" t="str">
        <f>IF(ISBLANK('FIN2-NATURE'!BF70),"",'FIN2-NATURE'!BF70)</f>
        <v/>
      </c>
      <c r="M2686" s="257" t="str">
        <f t="shared" si="43"/>
        <v>OK</v>
      </c>
      <c r="N2686" s="15"/>
    </row>
    <row r="2687" spans="1:14" ht="33.75" x14ac:dyDescent="0.25">
      <c r="A2687" s="257" t="s">
        <v>834</v>
      </c>
      <c r="B2687" s="257" t="s">
        <v>5808</v>
      </c>
      <c r="C2687" s="257" t="s">
        <v>689</v>
      </c>
      <c r="D2687" s="277" t="s">
        <v>5809</v>
      </c>
      <c r="E2687" s="278" t="s">
        <v>711</v>
      </c>
      <c r="F2687" s="279" t="s">
        <v>689</v>
      </c>
      <c r="G2687" s="277" t="s">
        <v>2949</v>
      </c>
      <c r="H2687" s="280" t="str">
        <f>IF(OR(AND('FIN2-NATURE'!BE51="",'FIN2-NATURE'!BF51=""),AND('FIN2-NATURE'!BE61="",'FIN2-NATURE'!BF61=""),AND('FIN2-NATURE'!BF51="K",'FIN2-NATURE'!BF61="K"),OR('FIN2-NATURE'!BF51="O",'FIN2-NATURE'!BF61="O")),"",SUM('FIN2-NATURE'!BE51,'FIN2-NATURE'!BE61))</f>
        <v/>
      </c>
      <c r="I2687" s="280" t="str">
        <f>IF(AND(OR(AND('FIN2-NATURE'!BF51="O",'FIN2-NATURE'!BF61="O"),AND('FIN2-NATURE'!BF51="K",'FIN2-NATURE'!BF61="K")),SUM('FIN2-NATURE'!BE51,'FIN2-NATURE'!BE61)=0,ISNUMBER('FIN2-NATURE'!BE71)),"",IF(OR('FIN2-NATURE'!BF51="O",'FIN2-NATURE'!BF61="O"),"O",IF(AND('FIN2-NATURE'!BF51='FIN2-NATURE'!BF61,OR('FIN2-NATURE'!BF51="K",'FIN2-NATURE'!BF51="W",'FIN2-NATURE'!BF51="M")), UPPER('FIN2-NATURE'!BF51),"")))</f>
        <v/>
      </c>
      <c r="J2687" s="281" t="s">
        <v>711</v>
      </c>
      <c r="K2687" s="280" t="str">
        <f>IF(AND(ISBLANK('FIN2-NATURE'!BE71),$L$2687&lt;&gt;"M"),"",'FIN2-NATURE'!BE71)</f>
        <v/>
      </c>
      <c r="L2687" s="280" t="str">
        <f>IF(ISBLANK('FIN2-NATURE'!BF71),"",'FIN2-NATURE'!BF71)</f>
        <v/>
      </c>
      <c r="M2687" s="257" t="str">
        <f t="shared" si="43"/>
        <v>OK</v>
      </c>
      <c r="N2687" s="15"/>
    </row>
    <row r="2688" spans="1:14" ht="33.75" x14ac:dyDescent="0.25">
      <c r="A2688" s="257" t="s">
        <v>834</v>
      </c>
      <c r="B2688" s="257" t="s">
        <v>5810</v>
      </c>
      <c r="C2688" s="257" t="s">
        <v>689</v>
      </c>
      <c r="D2688" s="277" t="s">
        <v>5811</v>
      </c>
      <c r="E2688" s="278" t="s">
        <v>711</v>
      </c>
      <c r="F2688" s="279" t="s">
        <v>689</v>
      </c>
      <c r="G2688" s="277" t="s">
        <v>2952</v>
      </c>
      <c r="H2688" s="280" t="str">
        <f>IF(OR(AND('FIN2-NATURE'!BE52="",'FIN2-NATURE'!BF52=""),AND('FIN2-NATURE'!BE62="",'FIN2-NATURE'!BF62=""),AND('FIN2-NATURE'!BF52="K",'FIN2-NATURE'!BF62="K"),OR('FIN2-NATURE'!BF52="O",'FIN2-NATURE'!BF62="O")),"",SUM('FIN2-NATURE'!BE52,'FIN2-NATURE'!BE62))</f>
        <v/>
      </c>
      <c r="I2688" s="280" t="str">
        <f>IF(AND(OR(AND('FIN2-NATURE'!BF52="O",'FIN2-NATURE'!BF62="O"),AND('FIN2-NATURE'!BF52="K",'FIN2-NATURE'!BF62="K")),SUM('FIN2-NATURE'!BE52,'FIN2-NATURE'!BE62)=0,ISNUMBER('FIN2-NATURE'!BE72)),"",IF(OR('FIN2-NATURE'!BF52="O",'FIN2-NATURE'!BF62="O"),"O",IF(AND('FIN2-NATURE'!BF52='FIN2-NATURE'!BF62,OR('FIN2-NATURE'!BF52="K",'FIN2-NATURE'!BF52="W",'FIN2-NATURE'!BF52="M")), UPPER('FIN2-NATURE'!BF52),"")))</f>
        <v/>
      </c>
      <c r="J2688" s="281" t="s">
        <v>711</v>
      </c>
      <c r="K2688" s="280" t="str">
        <f>IF(AND(ISBLANK('FIN2-NATURE'!BE72),$L$2688&lt;&gt;"M"),"",'FIN2-NATURE'!BE72)</f>
        <v/>
      </c>
      <c r="L2688" s="280" t="str">
        <f>IF(ISBLANK('FIN2-NATURE'!BF72),"",'FIN2-NATURE'!BF72)</f>
        <v/>
      </c>
      <c r="M2688" s="257" t="str">
        <f t="shared" si="43"/>
        <v>OK</v>
      </c>
      <c r="N2688" s="15"/>
    </row>
    <row r="2689" spans="1:14" ht="33.75" x14ac:dyDescent="0.25">
      <c r="A2689" s="257" t="s">
        <v>834</v>
      </c>
      <c r="B2689" s="257" t="s">
        <v>5812</v>
      </c>
      <c r="C2689" s="257" t="s">
        <v>689</v>
      </c>
      <c r="D2689" s="277" t="s">
        <v>5813</v>
      </c>
      <c r="E2689" s="278" t="s">
        <v>711</v>
      </c>
      <c r="F2689" s="279" t="s">
        <v>689</v>
      </c>
      <c r="G2689" s="277" t="s">
        <v>2955</v>
      </c>
      <c r="H2689" s="280" t="str">
        <f>IF(OR(AND('FIN2-NATURE'!BE53="",'FIN2-NATURE'!BF53=""),AND('FIN2-NATURE'!BE63="",'FIN2-NATURE'!BF63=""),AND('FIN2-NATURE'!BF53="K",'FIN2-NATURE'!BF63="K"),OR('FIN2-NATURE'!BF53="O",'FIN2-NATURE'!BF63="O")),"",SUM('FIN2-NATURE'!BE53,'FIN2-NATURE'!BE63))</f>
        <v/>
      </c>
      <c r="I2689" s="280" t="str">
        <f>IF(AND(OR(AND('FIN2-NATURE'!BF53="O",'FIN2-NATURE'!BF63="O"),AND('FIN2-NATURE'!BF53="K",'FIN2-NATURE'!BF63="K")),SUM('FIN2-NATURE'!BE53,'FIN2-NATURE'!BE63)=0,ISNUMBER('FIN2-NATURE'!BE73)),"",IF(OR('FIN2-NATURE'!BF53="O",'FIN2-NATURE'!BF63="O"),"O",IF(AND('FIN2-NATURE'!BF53='FIN2-NATURE'!BF63,OR('FIN2-NATURE'!BF53="K",'FIN2-NATURE'!BF53="W",'FIN2-NATURE'!BF53="M")), UPPER('FIN2-NATURE'!BF53),"")))</f>
        <v/>
      </c>
      <c r="J2689" s="281" t="s">
        <v>711</v>
      </c>
      <c r="K2689" s="280" t="str">
        <f>IF(AND(ISBLANK('FIN2-NATURE'!BE73),$L$2689&lt;&gt;"M"),"",'FIN2-NATURE'!BE73)</f>
        <v/>
      </c>
      <c r="L2689" s="280" t="str">
        <f>IF(ISBLANK('FIN2-NATURE'!BF73),"",'FIN2-NATURE'!BF73)</f>
        <v/>
      </c>
      <c r="M2689" s="257" t="str">
        <f t="shared" si="43"/>
        <v>OK</v>
      </c>
      <c r="N2689" s="15"/>
    </row>
    <row r="2690" spans="1:14" ht="33.75" x14ac:dyDescent="0.25">
      <c r="A2690" s="257" t="s">
        <v>834</v>
      </c>
      <c r="B2690" s="257" t="s">
        <v>5814</v>
      </c>
      <c r="C2690" s="257" t="s">
        <v>689</v>
      </c>
      <c r="D2690" s="277" t="s">
        <v>5815</v>
      </c>
      <c r="E2690" s="278" t="s">
        <v>711</v>
      </c>
      <c r="F2690" s="279" t="s">
        <v>689</v>
      </c>
      <c r="G2690" s="277" t="s">
        <v>2958</v>
      </c>
      <c r="H2690" s="280" t="str">
        <f>IF(OR(AND('FIN2-NATURE'!BE54="",'FIN2-NATURE'!BF54=""),AND('FIN2-NATURE'!BE64="",'FIN2-NATURE'!BF64=""),AND('FIN2-NATURE'!BF54="K",'FIN2-NATURE'!BF64="K"),OR('FIN2-NATURE'!BF54="O",'FIN2-NATURE'!BF64="O")),"",SUM('FIN2-NATURE'!BE54,'FIN2-NATURE'!BE64))</f>
        <v/>
      </c>
      <c r="I2690" s="280" t="str">
        <f>IF(AND(OR(AND('FIN2-NATURE'!BF54="O",'FIN2-NATURE'!BF64="O"),AND('FIN2-NATURE'!BF54="K",'FIN2-NATURE'!BF64="K")),SUM('FIN2-NATURE'!BE54,'FIN2-NATURE'!BE64)=0,ISNUMBER('FIN2-NATURE'!BE74)),"",IF(OR('FIN2-NATURE'!BF54="O",'FIN2-NATURE'!BF64="O"),"O",IF(AND('FIN2-NATURE'!BF54='FIN2-NATURE'!BF64,OR('FIN2-NATURE'!BF54="K",'FIN2-NATURE'!BF54="W",'FIN2-NATURE'!BF54="M")), UPPER('FIN2-NATURE'!BF54),"")))</f>
        <v/>
      </c>
      <c r="J2690" s="281" t="s">
        <v>711</v>
      </c>
      <c r="K2690" s="280" t="str">
        <f>IF(AND(ISBLANK('FIN2-NATURE'!BE74),$L$2690&lt;&gt;"M"),"",'FIN2-NATURE'!BE74)</f>
        <v/>
      </c>
      <c r="L2690" s="280" t="str">
        <f>IF(ISBLANK('FIN2-NATURE'!BF74),"",'FIN2-NATURE'!BF74)</f>
        <v/>
      </c>
      <c r="M2690" s="257" t="str">
        <f t="shared" si="43"/>
        <v>OK</v>
      </c>
      <c r="N2690" s="15"/>
    </row>
    <row r="2691" spans="1:14" ht="33.75" x14ac:dyDescent="0.25">
      <c r="A2691" s="257" t="s">
        <v>834</v>
      </c>
      <c r="B2691" s="257" t="s">
        <v>5816</v>
      </c>
      <c r="C2691" s="257" t="s">
        <v>689</v>
      </c>
      <c r="D2691" s="277" t="s">
        <v>5817</v>
      </c>
      <c r="E2691" s="278" t="s">
        <v>711</v>
      </c>
      <c r="F2691" s="279" t="s">
        <v>689</v>
      </c>
      <c r="G2691" s="277" t="s">
        <v>2961</v>
      </c>
      <c r="H2691" s="280" t="str">
        <f>IF(OR(AND('FIN2-NATURE'!BE55="",'FIN2-NATURE'!BF55=""),AND('FIN2-NATURE'!BE65="",'FIN2-NATURE'!BF65=""),AND('FIN2-NATURE'!BF55="K",'FIN2-NATURE'!BF65="K"),OR('FIN2-NATURE'!BF55="O",'FIN2-NATURE'!BF65="O")),"",SUM('FIN2-NATURE'!BE55,'FIN2-NATURE'!BE65))</f>
        <v/>
      </c>
      <c r="I2691" s="280" t="str">
        <f>IF(AND(OR(AND('FIN2-NATURE'!BF55="O",'FIN2-NATURE'!BF65="O"),AND('FIN2-NATURE'!BF55="K",'FIN2-NATURE'!BF65="K")),SUM('FIN2-NATURE'!BE55,'FIN2-NATURE'!BE65)=0,ISNUMBER('FIN2-NATURE'!BE75)),"",IF(OR('FIN2-NATURE'!BF55="O",'FIN2-NATURE'!BF65="O"),"O",IF(AND('FIN2-NATURE'!BF55='FIN2-NATURE'!BF65,OR('FIN2-NATURE'!BF55="K",'FIN2-NATURE'!BF55="W",'FIN2-NATURE'!BF55="M")), UPPER('FIN2-NATURE'!BF55),"")))</f>
        <v/>
      </c>
      <c r="J2691" s="281" t="s">
        <v>711</v>
      </c>
      <c r="K2691" s="280" t="str">
        <f>IF(AND(ISBLANK('FIN2-NATURE'!BE75),$L$2691&lt;&gt;"M"),"",'FIN2-NATURE'!BE75)</f>
        <v/>
      </c>
      <c r="L2691" s="280" t="str">
        <f>IF(ISBLANK('FIN2-NATURE'!BF75),"",'FIN2-NATURE'!BF75)</f>
        <v/>
      </c>
      <c r="M2691" s="257" t="str">
        <f t="shared" si="43"/>
        <v>OK</v>
      </c>
      <c r="N2691" s="15"/>
    </row>
    <row r="2692" spans="1:14" ht="33.75" x14ac:dyDescent="0.25">
      <c r="A2692" s="257" t="s">
        <v>834</v>
      </c>
      <c r="B2692" s="257" t="s">
        <v>5818</v>
      </c>
      <c r="C2692" s="257" t="s">
        <v>689</v>
      </c>
      <c r="D2692" s="277" t="s">
        <v>5819</v>
      </c>
      <c r="E2692" s="278" t="s">
        <v>711</v>
      </c>
      <c r="F2692" s="279" t="s">
        <v>689</v>
      </c>
      <c r="G2692" s="277" t="s">
        <v>2964</v>
      </c>
      <c r="H2692" s="280" t="str">
        <f>IF(OR(AND('FIN2-NATURE'!BE56="",'FIN2-NATURE'!BF56=""),AND('FIN2-NATURE'!BE66="",'FIN2-NATURE'!BF66=""),AND('FIN2-NATURE'!BF56="K",'FIN2-NATURE'!BF66="K"),OR('FIN2-NATURE'!BF56="O",'FIN2-NATURE'!BF66="O")),"",SUM('FIN2-NATURE'!BE56,'FIN2-NATURE'!BE66))</f>
        <v/>
      </c>
      <c r="I2692" s="280" t="str">
        <f>IF(AND(OR(AND('FIN2-NATURE'!BF56="O",'FIN2-NATURE'!BF66="O"),AND('FIN2-NATURE'!BF56="K",'FIN2-NATURE'!BF66="K")),SUM('FIN2-NATURE'!BE56,'FIN2-NATURE'!BE66)=0,ISNUMBER('FIN2-NATURE'!BE76)),"",IF(OR('FIN2-NATURE'!BF56="O",'FIN2-NATURE'!BF66="O"),"O",IF(AND('FIN2-NATURE'!BF56='FIN2-NATURE'!BF66,OR('FIN2-NATURE'!BF56="K",'FIN2-NATURE'!BF56="W",'FIN2-NATURE'!BF56="M")), UPPER('FIN2-NATURE'!BF56),"")))</f>
        <v/>
      </c>
      <c r="J2692" s="281" t="s">
        <v>711</v>
      </c>
      <c r="K2692" s="280" t="str">
        <f>IF(AND(ISBLANK('FIN2-NATURE'!BE76),$L$2692&lt;&gt;"M"),"",'FIN2-NATURE'!BE76)</f>
        <v/>
      </c>
      <c r="L2692" s="280" t="str">
        <f>IF(ISBLANK('FIN2-NATURE'!BF76),"",'FIN2-NATURE'!BF76)</f>
        <v/>
      </c>
      <c r="M2692" s="257" t="str">
        <f t="shared" si="43"/>
        <v>OK</v>
      </c>
      <c r="N2692" s="15"/>
    </row>
    <row r="2693" spans="1:14" ht="33.75" x14ac:dyDescent="0.25">
      <c r="A2693" s="257" t="s">
        <v>834</v>
      </c>
      <c r="B2693" s="257" t="s">
        <v>5820</v>
      </c>
      <c r="C2693" s="257" t="s">
        <v>689</v>
      </c>
      <c r="D2693" s="277" t="s">
        <v>5821</v>
      </c>
      <c r="E2693" s="278" t="s">
        <v>711</v>
      </c>
      <c r="F2693" s="279" t="s">
        <v>689</v>
      </c>
      <c r="G2693" s="277" t="s">
        <v>5822</v>
      </c>
      <c r="H2693" s="280" t="str">
        <f>IF(OR(AND('FIN2-NATURE'!BE31="",'FIN2-NATURE'!BF31=""),AND('FIN2-NATURE'!BE67="",'FIN2-NATURE'!BF67=""),AND('FIN2-NATURE'!BF31="K",'FIN2-NATURE'!BF67="K"),OR('FIN2-NATURE'!BF31="O",'FIN2-NATURE'!BF67="O")),"",SUM('FIN2-NATURE'!BE31,'FIN2-NATURE'!BE67))</f>
        <v/>
      </c>
      <c r="I2693" s="280" t="str">
        <f>IF(AND(OR(AND('FIN2-NATURE'!BF31="O",'FIN2-NATURE'!BF67="O"),AND('FIN2-NATURE'!BF31="K",'FIN2-NATURE'!BF67="K")),SUM('FIN2-NATURE'!BE31,'FIN2-NATURE'!BE67)=0,ISNUMBER('FIN2-NATURE'!BE77)),"",IF(OR('FIN2-NATURE'!BF31="O",'FIN2-NATURE'!BF67="O"),"O",IF(AND('FIN2-NATURE'!BF31='FIN2-NATURE'!BF67,OR('FIN2-NATURE'!BF31="K",'FIN2-NATURE'!BF31="W",'FIN2-NATURE'!BF31="M")), UPPER('FIN2-NATURE'!BF31),"")))</f>
        <v/>
      </c>
      <c r="J2693" s="281" t="s">
        <v>711</v>
      </c>
      <c r="K2693" s="280" t="str">
        <f>IF(AND(ISBLANK('FIN2-NATURE'!BE77),$L$2693&lt;&gt;"M"),"",'FIN2-NATURE'!BE77)</f>
        <v/>
      </c>
      <c r="L2693" s="280" t="str">
        <f>IF(ISBLANK('FIN2-NATURE'!BF77),"",'FIN2-NATURE'!BF77)</f>
        <v/>
      </c>
      <c r="M2693" s="257" t="str">
        <f t="shared" si="43"/>
        <v>OK</v>
      </c>
      <c r="N2693" s="15"/>
    </row>
    <row r="2694" spans="1:14" ht="33.75" x14ac:dyDescent="0.25">
      <c r="A2694" s="257" t="s">
        <v>834</v>
      </c>
      <c r="B2694" s="257" t="s">
        <v>5823</v>
      </c>
      <c r="C2694" s="257" t="s">
        <v>689</v>
      </c>
      <c r="D2694" s="277" t="s">
        <v>5824</v>
      </c>
      <c r="E2694" s="278" t="s">
        <v>711</v>
      </c>
      <c r="F2694" s="279" t="s">
        <v>689</v>
      </c>
      <c r="G2694" s="277" t="s">
        <v>5825</v>
      </c>
      <c r="H2694" s="280" t="str">
        <f>IF(OR(AND('FIN2-NATURE'!BE32="",'FIN2-NATURE'!BF32=""),AND('FIN2-NATURE'!BE68="",'FIN2-NATURE'!BF68=""),AND('FIN2-NATURE'!BF32="K",'FIN2-NATURE'!BF68="K"),OR('FIN2-NATURE'!BF32="O",'FIN2-NATURE'!BF68="O")),"",SUM('FIN2-NATURE'!BE32,'FIN2-NATURE'!BE68))</f>
        <v/>
      </c>
      <c r="I2694" s="280" t="str">
        <f>IF(AND(OR(AND('FIN2-NATURE'!BF32="O",'FIN2-NATURE'!BF68="O"),AND('FIN2-NATURE'!BF32="K",'FIN2-NATURE'!BF68="K")),SUM('FIN2-NATURE'!BE32,'FIN2-NATURE'!BE68)=0,ISNUMBER('FIN2-NATURE'!BE78)),"",IF(OR('FIN2-NATURE'!BF32="O",'FIN2-NATURE'!BF68="O"),"O",IF(AND('FIN2-NATURE'!BF32='FIN2-NATURE'!BF68,OR('FIN2-NATURE'!BF32="K",'FIN2-NATURE'!BF32="W",'FIN2-NATURE'!BF32="M")), UPPER('FIN2-NATURE'!BF32),"")))</f>
        <v/>
      </c>
      <c r="J2694" s="281" t="s">
        <v>711</v>
      </c>
      <c r="K2694" s="280" t="str">
        <f>IF(AND(ISBLANK('FIN2-NATURE'!BE78),$L$2694&lt;&gt;"M"),"",'FIN2-NATURE'!BE78)</f>
        <v/>
      </c>
      <c r="L2694" s="280" t="str">
        <f>IF(ISBLANK('FIN2-NATURE'!BF78),"",'FIN2-NATURE'!BF78)</f>
        <v/>
      </c>
      <c r="M2694" s="257" t="str">
        <f t="shared" si="43"/>
        <v>OK</v>
      </c>
      <c r="N2694" s="15"/>
    </row>
    <row r="2695" spans="1:14" ht="33.75" x14ac:dyDescent="0.25">
      <c r="A2695" s="257" t="s">
        <v>834</v>
      </c>
      <c r="B2695" s="257" t="s">
        <v>5826</v>
      </c>
      <c r="C2695" s="257" t="s">
        <v>689</v>
      </c>
      <c r="D2695" s="277" t="s">
        <v>5827</v>
      </c>
      <c r="E2695" s="278" t="s">
        <v>711</v>
      </c>
      <c r="F2695" s="279" t="s">
        <v>689</v>
      </c>
      <c r="G2695" s="277" t="s">
        <v>2967</v>
      </c>
      <c r="H2695" s="280" t="str">
        <f>IF(OR(AND('FIN2-NATURE'!BE33="",'FIN2-NATURE'!BF33=""),AND('FIN2-NATURE'!BE69="",'FIN2-NATURE'!BF69=""),AND('FIN2-NATURE'!BF33="K",'FIN2-NATURE'!BF69="K"),OR('FIN2-NATURE'!BF33="O",'FIN2-NATURE'!BF69="O")),"",SUM('FIN2-NATURE'!BE33,'FIN2-NATURE'!BE69))</f>
        <v/>
      </c>
      <c r="I2695" s="280" t="str">
        <f>IF(AND(OR(AND('FIN2-NATURE'!BF33="O",'FIN2-NATURE'!BF69="O"),AND('FIN2-NATURE'!BF33="K",'FIN2-NATURE'!BF69="K")),SUM('FIN2-NATURE'!BE33,'FIN2-NATURE'!BE69)=0,ISNUMBER('FIN2-NATURE'!BE79)),"",IF(OR('FIN2-NATURE'!BF33="O",'FIN2-NATURE'!BF69="O"),"O",IF(AND('FIN2-NATURE'!BF33='FIN2-NATURE'!BF69,OR('FIN2-NATURE'!BF33="K",'FIN2-NATURE'!BF33="W",'FIN2-NATURE'!BF33="M")), UPPER('FIN2-NATURE'!BF33),"")))</f>
        <v/>
      </c>
      <c r="J2695" s="281" t="s">
        <v>711</v>
      </c>
      <c r="K2695" s="280" t="str">
        <f>IF(AND(ISBLANK('FIN2-NATURE'!BE79),$L$2695&lt;&gt;"M"),"",'FIN2-NATURE'!BE79)</f>
        <v/>
      </c>
      <c r="L2695" s="280" t="str">
        <f>IF(ISBLANK('FIN2-NATURE'!BF79),"",'FIN2-NATURE'!BF79)</f>
        <v/>
      </c>
      <c r="M2695" s="257" t="str">
        <f t="shared" si="43"/>
        <v>OK</v>
      </c>
      <c r="N2695" s="15"/>
    </row>
    <row r="2696" spans="1:14" ht="33.75" x14ac:dyDescent="0.25">
      <c r="A2696" s="257" t="s">
        <v>834</v>
      </c>
      <c r="B2696" s="257" t="s">
        <v>5828</v>
      </c>
      <c r="C2696" s="257" t="s">
        <v>689</v>
      </c>
      <c r="D2696" s="277" t="s">
        <v>5829</v>
      </c>
      <c r="E2696" s="278" t="s">
        <v>711</v>
      </c>
      <c r="F2696" s="279" t="s">
        <v>689</v>
      </c>
      <c r="G2696" s="277" t="s">
        <v>5830</v>
      </c>
      <c r="H2696" s="280" t="str">
        <f>IF(OR(AND('FIN2-NATURE'!BE37="",'FIN2-NATURE'!BF37=""),AND('FIN2-NATURE'!BE70="",'FIN2-NATURE'!BF70=""),AND('FIN2-NATURE'!BF37="K",'FIN2-NATURE'!BF70="K"),OR('FIN2-NATURE'!BF37="O",'FIN2-NATURE'!BF70="O")),"",SUM('FIN2-NATURE'!BE37,'FIN2-NATURE'!BE70))</f>
        <v/>
      </c>
      <c r="I2696" s="280" t="str">
        <f>IF(AND(OR(AND('FIN2-NATURE'!BF37="O",'FIN2-NATURE'!BF70="O"),AND('FIN2-NATURE'!BF37="K",'FIN2-NATURE'!BF70="K")),SUM('FIN2-NATURE'!BE37,'FIN2-NATURE'!BE70)=0,ISNUMBER('FIN2-NATURE'!BE80)),"",IF(OR('FIN2-NATURE'!BF37="O",'FIN2-NATURE'!BF70="O"),"O",IF(AND('FIN2-NATURE'!BF37='FIN2-NATURE'!BF70,OR('FIN2-NATURE'!BF37="K",'FIN2-NATURE'!BF37="W",'FIN2-NATURE'!BF37="M")), UPPER('FIN2-NATURE'!BF37),"")))</f>
        <v/>
      </c>
      <c r="J2696" s="281" t="s">
        <v>711</v>
      </c>
      <c r="K2696" s="280" t="str">
        <f>IF(AND(ISBLANK('FIN2-NATURE'!BE80),$L$2696&lt;&gt;"M"),"",'FIN2-NATURE'!BE80)</f>
        <v/>
      </c>
      <c r="L2696" s="280" t="str">
        <f>IF(ISBLANK('FIN2-NATURE'!BF80),"",'FIN2-NATURE'!BF80)</f>
        <v/>
      </c>
      <c r="M2696" s="257" t="str">
        <f t="shared" si="43"/>
        <v>OK</v>
      </c>
      <c r="N2696" s="15"/>
    </row>
    <row r="2697" spans="1:14" ht="33.75" x14ac:dyDescent="0.25">
      <c r="A2697" s="257" t="s">
        <v>834</v>
      </c>
      <c r="B2697" s="257" t="s">
        <v>5831</v>
      </c>
      <c r="C2697" s="257" t="s">
        <v>689</v>
      </c>
      <c r="D2697" s="277" t="s">
        <v>5832</v>
      </c>
      <c r="E2697" s="278" t="s">
        <v>711</v>
      </c>
      <c r="F2697" s="279" t="s">
        <v>689</v>
      </c>
      <c r="G2697" s="277" t="s">
        <v>2970</v>
      </c>
      <c r="H2697" s="280" t="str">
        <f>IF(OR(AND('FIN2-NATURE'!BE38="",'FIN2-NATURE'!BF38=""),AND('FIN2-NATURE'!BE71="",'FIN2-NATURE'!BF71=""),AND('FIN2-NATURE'!BF38="K",'FIN2-NATURE'!BF71="K"),OR('FIN2-NATURE'!BF38="O",'FIN2-NATURE'!BF71="O")),"",SUM('FIN2-NATURE'!BE38,'FIN2-NATURE'!BE71))</f>
        <v/>
      </c>
      <c r="I2697" s="280" t="str">
        <f>IF(AND(OR(AND('FIN2-NATURE'!BF38="O",'FIN2-NATURE'!BF71="O"),AND('FIN2-NATURE'!BF38="K",'FIN2-NATURE'!BF71="K")),SUM('FIN2-NATURE'!BE38,'FIN2-NATURE'!BE71)=0,ISNUMBER('FIN2-NATURE'!BE81)),"",IF(OR('FIN2-NATURE'!BF38="O",'FIN2-NATURE'!BF71="O"),"O",IF(AND('FIN2-NATURE'!BF38='FIN2-NATURE'!BF71,OR('FIN2-NATURE'!BF38="K",'FIN2-NATURE'!BF38="W",'FIN2-NATURE'!BF38="M")), UPPER('FIN2-NATURE'!BF38),"")))</f>
        <v/>
      </c>
      <c r="J2697" s="281" t="s">
        <v>711</v>
      </c>
      <c r="K2697" s="280" t="str">
        <f>IF(AND(ISBLANK('FIN2-NATURE'!BE81),$L$2697&lt;&gt;"M"),"",'FIN2-NATURE'!BE81)</f>
        <v/>
      </c>
      <c r="L2697" s="280" t="str">
        <f>IF(ISBLANK('FIN2-NATURE'!BF81),"",'FIN2-NATURE'!BF81)</f>
        <v/>
      </c>
      <c r="M2697" s="257" t="str">
        <f t="shared" si="43"/>
        <v>OK</v>
      </c>
      <c r="N2697" s="15"/>
    </row>
    <row r="2698" spans="1:14" ht="33.75" x14ac:dyDescent="0.25">
      <c r="A2698" s="257" t="s">
        <v>834</v>
      </c>
      <c r="B2698" s="257" t="s">
        <v>5833</v>
      </c>
      <c r="C2698" s="257" t="s">
        <v>689</v>
      </c>
      <c r="D2698" s="277" t="s">
        <v>5834</v>
      </c>
      <c r="E2698" s="278" t="s">
        <v>711</v>
      </c>
      <c r="F2698" s="279" t="s">
        <v>689</v>
      </c>
      <c r="G2698" s="277" t="s">
        <v>2972</v>
      </c>
      <c r="H2698" s="280" t="str">
        <f>IF(OR(AND('FIN2-NATURE'!BE39="",'FIN2-NATURE'!BF39=""),AND('FIN2-NATURE'!BE72="",'FIN2-NATURE'!BF72=""),AND('FIN2-NATURE'!BF39="K",'FIN2-NATURE'!BF72="K"),OR('FIN2-NATURE'!BF39="O",'FIN2-NATURE'!BF72="O")),"",SUM('FIN2-NATURE'!BE39,'FIN2-NATURE'!BE72))</f>
        <v/>
      </c>
      <c r="I2698" s="280" t="str">
        <f>IF(AND(OR(AND('FIN2-NATURE'!BF39="O",'FIN2-NATURE'!BF72="O"),AND('FIN2-NATURE'!BF39="K",'FIN2-NATURE'!BF72="K")),SUM('FIN2-NATURE'!BE39,'FIN2-NATURE'!BE72)=0,ISNUMBER('FIN2-NATURE'!BE82)),"",IF(OR('FIN2-NATURE'!BF39="O",'FIN2-NATURE'!BF72="O"),"O",IF(AND('FIN2-NATURE'!BF39='FIN2-NATURE'!BF72,OR('FIN2-NATURE'!BF39="K",'FIN2-NATURE'!BF39="W",'FIN2-NATURE'!BF39="M")), UPPER('FIN2-NATURE'!BF39),"")))</f>
        <v/>
      </c>
      <c r="J2698" s="281" t="s">
        <v>711</v>
      </c>
      <c r="K2698" s="280" t="str">
        <f>IF(AND(ISBLANK('FIN2-NATURE'!BE82),$L$2698&lt;&gt;"M"),"",'FIN2-NATURE'!BE82)</f>
        <v/>
      </c>
      <c r="L2698" s="280" t="str">
        <f>IF(ISBLANK('FIN2-NATURE'!BF82),"",'FIN2-NATURE'!BF82)</f>
        <v/>
      </c>
      <c r="M2698" s="257" t="str">
        <f t="shared" si="43"/>
        <v>OK</v>
      </c>
      <c r="N2698" s="15"/>
    </row>
    <row r="2699" spans="1:14" ht="33.75" x14ac:dyDescent="0.25">
      <c r="A2699" s="257" t="s">
        <v>834</v>
      </c>
      <c r="B2699" s="257" t="s">
        <v>5835</v>
      </c>
      <c r="C2699" s="257" t="s">
        <v>689</v>
      </c>
      <c r="D2699" s="277" t="s">
        <v>5836</v>
      </c>
      <c r="E2699" s="278" t="s">
        <v>711</v>
      </c>
      <c r="F2699" s="279" t="s">
        <v>689</v>
      </c>
      <c r="G2699" s="277" t="s">
        <v>2974</v>
      </c>
      <c r="H2699" s="280" t="str">
        <f>IF(OR(AND('FIN2-NATURE'!BE40="",'FIN2-NATURE'!BF40=""),AND('FIN2-NATURE'!BE73="",'FIN2-NATURE'!BF73=""),AND('FIN2-NATURE'!BF40="K",'FIN2-NATURE'!BF73="K"),OR('FIN2-NATURE'!BF40="O",'FIN2-NATURE'!BF73="O")),"",SUM('FIN2-NATURE'!BE40,'FIN2-NATURE'!BE73))</f>
        <v/>
      </c>
      <c r="I2699" s="280" t="str">
        <f>IF(AND(OR(AND('FIN2-NATURE'!BF40="O",'FIN2-NATURE'!BF73="O"),AND('FIN2-NATURE'!BF40="K",'FIN2-NATURE'!BF73="K")),SUM('FIN2-NATURE'!BE40,'FIN2-NATURE'!BE73)=0,ISNUMBER('FIN2-NATURE'!BE83)),"",IF(OR('FIN2-NATURE'!BF40="O",'FIN2-NATURE'!BF73="O"),"O",IF(AND('FIN2-NATURE'!BF40='FIN2-NATURE'!BF73,OR('FIN2-NATURE'!BF40="K",'FIN2-NATURE'!BF40="W",'FIN2-NATURE'!BF40="M")), UPPER('FIN2-NATURE'!BF40),"")))</f>
        <v/>
      </c>
      <c r="J2699" s="281" t="s">
        <v>711</v>
      </c>
      <c r="K2699" s="280" t="str">
        <f>IF(AND(ISBLANK('FIN2-NATURE'!BE83),$L$2699&lt;&gt;"M"),"",'FIN2-NATURE'!BE83)</f>
        <v/>
      </c>
      <c r="L2699" s="280" t="str">
        <f>IF(ISBLANK('FIN2-NATURE'!BF83),"",'FIN2-NATURE'!BF83)</f>
        <v/>
      </c>
      <c r="M2699" s="257" t="str">
        <f t="shared" si="43"/>
        <v>OK</v>
      </c>
      <c r="N2699" s="15"/>
    </row>
    <row r="2700" spans="1:14" ht="33.75" x14ac:dyDescent="0.25">
      <c r="A2700" s="257" t="s">
        <v>834</v>
      </c>
      <c r="B2700" s="257" t="s">
        <v>5837</v>
      </c>
      <c r="C2700" s="257" t="s">
        <v>689</v>
      </c>
      <c r="D2700" s="277" t="s">
        <v>5838</v>
      </c>
      <c r="E2700" s="278" t="s">
        <v>711</v>
      </c>
      <c r="F2700" s="279" t="s">
        <v>689</v>
      </c>
      <c r="G2700" s="277" t="s">
        <v>2976</v>
      </c>
      <c r="H2700" s="280" t="str">
        <f>IF(OR(AND('FIN2-NATURE'!BE41="",'FIN2-NATURE'!BF41=""),AND('FIN2-NATURE'!BE74="",'FIN2-NATURE'!BF74=""),AND('FIN2-NATURE'!BF41="K",'FIN2-NATURE'!BF74="K"),OR('FIN2-NATURE'!BF41="O",'FIN2-NATURE'!BF74="O")),"",SUM('FIN2-NATURE'!BE41,'FIN2-NATURE'!BE74))</f>
        <v/>
      </c>
      <c r="I2700" s="280" t="str">
        <f>IF(AND(OR(AND('FIN2-NATURE'!BF41="O",'FIN2-NATURE'!BF74="O"),AND('FIN2-NATURE'!BF41="K",'FIN2-NATURE'!BF74="K")),SUM('FIN2-NATURE'!BE41,'FIN2-NATURE'!BE74)=0,ISNUMBER('FIN2-NATURE'!BE84)),"",IF(OR('FIN2-NATURE'!BF41="O",'FIN2-NATURE'!BF74="O"),"O",IF(AND('FIN2-NATURE'!BF41='FIN2-NATURE'!BF74,OR('FIN2-NATURE'!BF41="K",'FIN2-NATURE'!BF41="W",'FIN2-NATURE'!BF41="M")), UPPER('FIN2-NATURE'!BF41),"")))</f>
        <v/>
      </c>
      <c r="J2700" s="281" t="s">
        <v>711</v>
      </c>
      <c r="K2700" s="280" t="str">
        <f>IF(AND(ISBLANK('FIN2-NATURE'!BE84),$L$2700&lt;&gt;"M"),"",'FIN2-NATURE'!BE84)</f>
        <v/>
      </c>
      <c r="L2700" s="280" t="str">
        <f>IF(ISBLANK('FIN2-NATURE'!BF84),"",'FIN2-NATURE'!BF84)</f>
        <v/>
      </c>
      <c r="M2700" s="257" t="str">
        <f t="shared" si="43"/>
        <v>OK</v>
      </c>
      <c r="N2700" s="15"/>
    </row>
    <row r="2701" spans="1:14" ht="33.75" x14ac:dyDescent="0.25">
      <c r="A2701" s="257" t="s">
        <v>834</v>
      </c>
      <c r="B2701" s="257" t="s">
        <v>5839</v>
      </c>
      <c r="C2701" s="257" t="s">
        <v>689</v>
      </c>
      <c r="D2701" s="277" t="s">
        <v>5840</v>
      </c>
      <c r="E2701" s="278" t="s">
        <v>711</v>
      </c>
      <c r="F2701" s="279" t="s">
        <v>689</v>
      </c>
      <c r="G2701" s="277" t="s">
        <v>2977</v>
      </c>
      <c r="H2701" s="280" t="str">
        <f>IF(OR(AND('FIN2-NATURE'!BE42="",'FIN2-NATURE'!BF42=""),AND('FIN2-NATURE'!BE75="",'FIN2-NATURE'!BF75=""),AND('FIN2-NATURE'!BF42="K",'FIN2-NATURE'!BF75="K"),OR('FIN2-NATURE'!BF42="O",'FIN2-NATURE'!BF75="O")),"",SUM('FIN2-NATURE'!BE42,'FIN2-NATURE'!BE75))</f>
        <v/>
      </c>
      <c r="I2701" s="280" t="str">
        <f>IF(AND(OR(AND('FIN2-NATURE'!BF42="O",'FIN2-NATURE'!BF75="O"),AND('FIN2-NATURE'!BF42="K",'FIN2-NATURE'!BF75="K")),SUM('FIN2-NATURE'!BE42,'FIN2-NATURE'!BE75)=0,ISNUMBER('FIN2-NATURE'!BE85)),"",IF(OR('FIN2-NATURE'!BF42="O",'FIN2-NATURE'!BF75="O"),"O",IF(AND('FIN2-NATURE'!BF42='FIN2-NATURE'!BF75,OR('FIN2-NATURE'!BF42="K",'FIN2-NATURE'!BF42="W",'FIN2-NATURE'!BF42="M")), UPPER('FIN2-NATURE'!BF42),"")))</f>
        <v/>
      </c>
      <c r="J2701" s="281" t="s">
        <v>711</v>
      </c>
      <c r="K2701" s="280" t="str">
        <f>IF(AND(ISBLANK('FIN2-NATURE'!BE85),$L$2701&lt;&gt;"M"),"",'FIN2-NATURE'!BE85)</f>
        <v/>
      </c>
      <c r="L2701" s="280" t="str">
        <f>IF(ISBLANK('FIN2-NATURE'!BF85),"",'FIN2-NATURE'!BF85)</f>
        <v/>
      </c>
      <c r="M2701" s="257" t="str">
        <f t="shared" si="43"/>
        <v>OK</v>
      </c>
      <c r="N2701" s="15"/>
    </row>
    <row r="2702" spans="1:14" ht="33.75" x14ac:dyDescent="0.25">
      <c r="A2702" s="257" t="s">
        <v>834</v>
      </c>
      <c r="B2702" s="257" t="s">
        <v>5841</v>
      </c>
      <c r="C2702" s="257" t="s">
        <v>689</v>
      </c>
      <c r="D2702" s="277" t="s">
        <v>5842</v>
      </c>
      <c r="E2702" s="278" t="s">
        <v>711</v>
      </c>
      <c r="F2702" s="279" t="s">
        <v>689</v>
      </c>
      <c r="G2702" s="277" t="s">
        <v>5843</v>
      </c>
      <c r="H2702" s="280" t="str">
        <f>IF(OR(AND('FIN2-NATURE'!BE43="",'FIN2-NATURE'!BF43=""),AND('FIN2-NATURE'!BE76="",'FIN2-NATURE'!BF76=""),AND('FIN2-NATURE'!BF43="K",'FIN2-NATURE'!BF76="K"),OR('FIN2-NATURE'!BF43="O",'FIN2-NATURE'!BF76="O")),"",SUM('FIN2-NATURE'!BE43,'FIN2-NATURE'!BE76))</f>
        <v/>
      </c>
      <c r="I2702" s="280" t="str">
        <f>IF(AND(OR(AND('FIN2-NATURE'!BF43="O",'FIN2-NATURE'!BF76="O"),AND('FIN2-NATURE'!BF43="K",'FIN2-NATURE'!BF76="K")),SUM('FIN2-NATURE'!BE43,'FIN2-NATURE'!BE76)=0,ISNUMBER('FIN2-NATURE'!BE86)),"",IF(OR('FIN2-NATURE'!BF43="O",'FIN2-NATURE'!BF76="O"),"O",IF(AND('FIN2-NATURE'!BF43='FIN2-NATURE'!BF76,OR('FIN2-NATURE'!BF43="K",'FIN2-NATURE'!BF43="W",'FIN2-NATURE'!BF43="M")), UPPER('FIN2-NATURE'!BF43),"")))</f>
        <v/>
      </c>
      <c r="J2702" s="281" t="s">
        <v>711</v>
      </c>
      <c r="K2702" s="280" t="str">
        <f>IF(AND(ISBLANK('FIN2-NATURE'!BE86),$L$2702&lt;&gt;"M"),"",'FIN2-NATURE'!BE86)</f>
        <v/>
      </c>
      <c r="L2702" s="280" t="str">
        <f>IF(ISBLANK('FIN2-NATURE'!BF86),"",'FIN2-NATURE'!BF86)</f>
        <v/>
      </c>
      <c r="M2702" s="257" t="str">
        <f t="shared" si="43"/>
        <v>OK</v>
      </c>
      <c r="N2702" s="15"/>
    </row>
    <row r="2703" spans="1:14" ht="33.75" x14ac:dyDescent="0.25">
      <c r="A2703" s="257" t="s">
        <v>834</v>
      </c>
      <c r="B2703" s="257" t="s">
        <v>5844</v>
      </c>
      <c r="C2703" s="257" t="s">
        <v>689</v>
      </c>
      <c r="D2703" s="277" t="s">
        <v>5845</v>
      </c>
      <c r="E2703" s="278" t="s">
        <v>711</v>
      </c>
      <c r="F2703" s="279" t="s">
        <v>689</v>
      </c>
      <c r="G2703" s="277" t="s">
        <v>5846</v>
      </c>
      <c r="H2703" s="280" t="str">
        <f>IF(OR(AND('FIN2-NATURE'!BH31="",'FIN2-NATURE'!BI31=""),AND('FIN2-NATURE'!BH32="",'FIN2-NATURE'!BI32=""),AND('FIN2-NATURE'!BI31="K",'FIN2-NATURE'!BI32="K"),OR('FIN2-NATURE'!BI31="O",'FIN2-NATURE'!BI32="O")),"",SUM('FIN2-NATURE'!BH31,'FIN2-NATURE'!BH32))</f>
        <v/>
      </c>
      <c r="I2703" s="280" t="str">
        <f>IF(AND(OR(AND('FIN2-NATURE'!BI31="O",'FIN2-NATURE'!BI32="O"),AND('FIN2-NATURE'!BI31="K",'FIN2-NATURE'!BI32="K")),SUM('FIN2-NATURE'!BH31,'FIN2-NATURE'!BH32)=0,ISNUMBER('FIN2-NATURE'!BH33)),"",IF(OR('FIN2-NATURE'!BI31="O",'FIN2-NATURE'!BI32="O"),"O",IF(AND('FIN2-NATURE'!BI31='FIN2-NATURE'!BI32,OR('FIN2-NATURE'!BI31="K",'FIN2-NATURE'!BI31="W",'FIN2-NATURE'!BI31="M")), UPPER('FIN2-NATURE'!BI31),"")))</f>
        <v/>
      </c>
      <c r="J2703" s="281" t="s">
        <v>711</v>
      </c>
      <c r="K2703" s="280" t="str">
        <f>IF(AND(ISBLANK('FIN2-NATURE'!BH33),$L$2703&lt;&gt;"M"),"",'FIN2-NATURE'!BH33)</f>
        <v/>
      </c>
      <c r="L2703" s="280" t="str">
        <f>IF(ISBLANK('FIN2-NATURE'!BI33),"",'FIN2-NATURE'!BI33)</f>
        <v/>
      </c>
      <c r="M2703" s="257" t="str">
        <f t="shared" si="43"/>
        <v>OK</v>
      </c>
      <c r="N2703" s="15"/>
    </row>
    <row r="2704" spans="1:14" ht="33.75" x14ac:dyDescent="0.25">
      <c r="A2704" s="257" t="s">
        <v>834</v>
      </c>
      <c r="B2704" s="257" t="s">
        <v>5847</v>
      </c>
      <c r="C2704" s="257" t="s">
        <v>689</v>
      </c>
      <c r="D2704" s="277" t="s">
        <v>5848</v>
      </c>
      <c r="E2704" s="278" t="s">
        <v>711</v>
      </c>
      <c r="F2704" s="279" t="s">
        <v>689</v>
      </c>
      <c r="G2704" s="277" t="s">
        <v>5849</v>
      </c>
      <c r="H2704" s="280" t="str">
        <f>IF(OR(AND('FIN2-NATURE'!BH33="",'FIN2-NATURE'!BI33=""),AND('FIN2-NATURE'!BH37="",'FIN2-NATURE'!BI37=""),AND('FIN2-NATURE'!BI33="K",'FIN2-NATURE'!BI37="K"),OR('FIN2-NATURE'!BI33="O",'FIN2-NATURE'!BI37="O")),"",SUM('FIN2-NATURE'!BH33,'FIN2-NATURE'!BH37))</f>
        <v/>
      </c>
      <c r="I2704" s="280" t="str">
        <f>IF(AND(OR(AND('FIN2-NATURE'!BI33="O",'FIN2-NATURE'!BI37="O"),AND('FIN2-NATURE'!BI33="K",'FIN2-NATURE'!BI37="K")),SUM('FIN2-NATURE'!BH33,'FIN2-NATURE'!BH37)=0,ISNUMBER('FIN2-NATURE'!BH38)),"",IF(OR('FIN2-NATURE'!BI33="O",'FIN2-NATURE'!BI37="O"),"O",IF(AND('FIN2-NATURE'!BI33='FIN2-NATURE'!BI37,OR('FIN2-NATURE'!BI33="K",'FIN2-NATURE'!BI33="W",'FIN2-NATURE'!BI33="M")), UPPER('FIN2-NATURE'!BI33),"")))</f>
        <v/>
      </c>
      <c r="J2704" s="281" t="s">
        <v>711</v>
      </c>
      <c r="K2704" s="280" t="str">
        <f>IF(AND(ISBLANK('FIN2-NATURE'!BH38),$L$2704&lt;&gt;"M"),"",'FIN2-NATURE'!BH38)</f>
        <v/>
      </c>
      <c r="L2704" s="280" t="str">
        <f>IF(ISBLANK('FIN2-NATURE'!BI38),"",'FIN2-NATURE'!BI38)</f>
        <v/>
      </c>
      <c r="M2704" s="257" t="str">
        <f t="shared" si="43"/>
        <v>OK</v>
      </c>
      <c r="N2704" s="15"/>
    </row>
    <row r="2705" spans="1:14" ht="33.75" x14ac:dyDescent="0.25">
      <c r="A2705" s="257" t="s">
        <v>834</v>
      </c>
      <c r="B2705" s="257" t="s">
        <v>5850</v>
      </c>
      <c r="C2705" s="257" t="s">
        <v>689</v>
      </c>
      <c r="D2705" s="277" t="s">
        <v>5851</v>
      </c>
      <c r="E2705" s="278" t="s">
        <v>711</v>
      </c>
      <c r="F2705" s="279" t="s">
        <v>689</v>
      </c>
      <c r="G2705" s="277" t="s">
        <v>1116</v>
      </c>
      <c r="H2705" s="280" t="str">
        <f>IF(OR(AND('FIN2-NATURE'!BH38="",'FIN2-NATURE'!BI38=""),AND('FIN2-NATURE'!BH39="",'FIN2-NATURE'!BI39=""),AND('FIN2-NATURE'!BI38="K",'FIN2-NATURE'!BI39="K"),OR('FIN2-NATURE'!BI38="O",'FIN2-NATURE'!BI39="O")),"",SUM('FIN2-NATURE'!BH38,'FIN2-NATURE'!BH39))</f>
        <v/>
      </c>
      <c r="I2705" s="280" t="str">
        <f>IF(AND(OR(AND('FIN2-NATURE'!BI38="O",'FIN2-NATURE'!BI39="O"),AND('FIN2-NATURE'!BI38="K",'FIN2-NATURE'!BI39="K")),SUM('FIN2-NATURE'!BH38,'FIN2-NATURE'!BH39)=0,ISNUMBER('FIN2-NATURE'!BH40)),"",IF(OR('FIN2-NATURE'!BI38="O",'FIN2-NATURE'!BI39="O"),"O",IF(AND('FIN2-NATURE'!BI38='FIN2-NATURE'!BI39,OR('FIN2-NATURE'!BI38="K",'FIN2-NATURE'!BI38="W",'FIN2-NATURE'!BI38="M")), UPPER('FIN2-NATURE'!BI38),"")))</f>
        <v/>
      </c>
      <c r="J2705" s="281" t="s">
        <v>711</v>
      </c>
      <c r="K2705" s="280" t="str">
        <f>IF(AND(ISBLANK('FIN2-NATURE'!BH40),$L$2705&lt;&gt;"M"),"",'FIN2-NATURE'!BH40)</f>
        <v/>
      </c>
      <c r="L2705" s="280" t="str">
        <f>IF(ISBLANK('FIN2-NATURE'!BI40),"",'FIN2-NATURE'!BI40)</f>
        <v/>
      </c>
      <c r="M2705" s="257" t="str">
        <f t="shared" si="43"/>
        <v>OK</v>
      </c>
      <c r="N2705" s="15"/>
    </row>
    <row r="2706" spans="1:14" ht="33.75" x14ac:dyDescent="0.25">
      <c r="A2706" s="257" t="s">
        <v>834</v>
      </c>
      <c r="B2706" s="257" t="s">
        <v>5852</v>
      </c>
      <c r="C2706" s="257" t="s">
        <v>689</v>
      </c>
      <c r="D2706" s="277" t="s">
        <v>5853</v>
      </c>
      <c r="E2706" s="278" t="s">
        <v>711</v>
      </c>
      <c r="F2706" s="279" t="s">
        <v>689</v>
      </c>
      <c r="G2706" s="277" t="s">
        <v>5854</v>
      </c>
      <c r="H2706" s="280" t="str">
        <f>IF(OR(AND('FIN2-NATURE'!BH44="",'FIN2-NATURE'!BI44=""),AND('FIN2-NATURE'!BH45="",'FIN2-NATURE'!BI45=""),AND('FIN2-NATURE'!BI44="K",'FIN2-NATURE'!BI45="K"),OR('FIN2-NATURE'!BI44="O",'FIN2-NATURE'!BI45="O")),"",SUM('FIN2-NATURE'!BH44,'FIN2-NATURE'!BH45))</f>
        <v/>
      </c>
      <c r="I2706" s="280" t="str">
        <f>IF(AND(OR(AND('FIN2-NATURE'!BI44="O",'FIN2-NATURE'!BI45="O"),AND('FIN2-NATURE'!BI44="K",'FIN2-NATURE'!BI45="K")),SUM('FIN2-NATURE'!BH44,'FIN2-NATURE'!BH45)=0,ISNUMBER('FIN2-NATURE'!BH46)),"",IF(OR('FIN2-NATURE'!BI44="O",'FIN2-NATURE'!BI45="O"),"O",IF(AND('FIN2-NATURE'!BI44='FIN2-NATURE'!BI45,OR('FIN2-NATURE'!BI44="K",'FIN2-NATURE'!BI44="W",'FIN2-NATURE'!BI44="M")), UPPER('FIN2-NATURE'!BI44),"")))</f>
        <v/>
      </c>
      <c r="J2706" s="281" t="s">
        <v>711</v>
      </c>
      <c r="K2706" s="280" t="str">
        <f>IF(AND(ISBLANK('FIN2-NATURE'!BH46),$L$2706&lt;&gt;"M"),"",'FIN2-NATURE'!BH46)</f>
        <v/>
      </c>
      <c r="L2706" s="280" t="str">
        <f>IF(ISBLANK('FIN2-NATURE'!BI46),"",'FIN2-NATURE'!BI46)</f>
        <v/>
      </c>
      <c r="M2706" s="257" t="str">
        <f t="shared" si="43"/>
        <v>OK</v>
      </c>
      <c r="N2706" s="15"/>
    </row>
    <row r="2707" spans="1:14" ht="33.75" x14ac:dyDescent="0.25">
      <c r="A2707" s="257" t="s">
        <v>834</v>
      </c>
      <c r="B2707" s="257" t="s">
        <v>5855</v>
      </c>
      <c r="C2707" s="257" t="s">
        <v>689</v>
      </c>
      <c r="D2707" s="277" t="s">
        <v>5856</v>
      </c>
      <c r="E2707" s="278" t="s">
        <v>711</v>
      </c>
      <c r="F2707" s="279" t="s">
        <v>689</v>
      </c>
      <c r="G2707" s="277" t="s">
        <v>5857</v>
      </c>
      <c r="H2707" s="280" t="str">
        <f>IF(OR(AND('FIN2-NATURE'!BH46="",'FIN2-NATURE'!BI46=""),AND('FIN2-NATURE'!BH50="",'FIN2-NATURE'!BI50=""),AND('FIN2-NATURE'!BI46="K",'FIN2-NATURE'!BI50="K"),OR('FIN2-NATURE'!BI46="O",'FIN2-NATURE'!BI50="O")),"",SUM('FIN2-NATURE'!BH46,'FIN2-NATURE'!BH50))</f>
        <v/>
      </c>
      <c r="I2707" s="280" t="str">
        <f>IF(AND(OR(AND('FIN2-NATURE'!BI46="O",'FIN2-NATURE'!BI50="O"),AND('FIN2-NATURE'!BI46="K",'FIN2-NATURE'!BI50="K")),SUM('FIN2-NATURE'!BH46,'FIN2-NATURE'!BH50)=0,ISNUMBER('FIN2-NATURE'!BH51)),"",IF(OR('FIN2-NATURE'!BI46="O",'FIN2-NATURE'!BI50="O"),"O",IF(AND('FIN2-NATURE'!BI46='FIN2-NATURE'!BI50,OR('FIN2-NATURE'!BI46="K",'FIN2-NATURE'!BI46="W",'FIN2-NATURE'!BI46="M")), UPPER('FIN2-NATURE'!BI46),"")))</f>
        <v/>
      </c>
      <c r="J2707" s="281" t="s">
        <v>711</v>
      </c>
      <c r="K2707" s="280" t="str">
        <f>IF(AND(ISBLANK('FIN2-NATURE'!BH51),$L$2707&lt;&gt;"M"),"",'FIN2-NATURE'!BH51)</f>
        <v/>
      </c>
      <c r="L2707" s="280" t="str">
        <f>IF(ISBLANK('FIN2-NATURE'!BI51),"",'FIN2-NATURE'!BI51)</f>
        <v/>
      </c>
      <c r="M2707" s="257" t="str">
        <f t="shared" si="43"/>
        <v>OK</v>
      </c>
      <c r="N2707" s="15"/>
    </row>
    <row r="2708" spans="1:14" ht="33.75" x14ac:dyDescent="0.25">
      <c r="A2708" s="257" t="s">
        <v>834</v>
      </c>
      <c r="B2708" s="257" t="s">
        <v>5858</v>
      </c>
      <c r="C2708" s="257" t="s">
        <v>689</v>
      </c>
      <c r="D2708" s="277" t="s">
        <v>5859</v>
      </c>
      <c r="E2708" s="278" t="s">
        <v>711</v>
      </c>
      <c r="F2708" s="279" t="s">
        <v>689</v>
      </c>
      <c r="G2708" s="277" t="s">
        <v>5860</v>
      </c>
      <c r="H2708" s="280" t="str">
        <f>IF(OR(AND('FIN2-NATURE'!BH51="",'FIN2-NATURE'!BI51=""),AND('FIN2-NATURE'!BH52="",'FIN2-NATURE'!BI52=""),AND('FIN2-NATURE'!BI51="K",'FIN2-NATURE'!BI52="K"),OR('FIN2-NATURE'!BI51="O",'FIN2-NATURE'!BI52="O")),"",SUM('FIN2-NATURE'!BH51,'FIN2-NATURE'!BH52))</f>
        <v/>
      </c>
      <c r="I2708" s="280" t="str">
        <f>IF(AND(OR(AND('FIN2-NATURE'!BI51="O",'FIN2-NATURE'!BI52="O"),AND('FIN2-NATURE'!BI51="K",'FIN2-NATURE'!BI52="K")),SUM('FIN2-NATURE'!BH51,'FIN2-NATURE'!BH52)=0,ISNUMBER('FIN2-NATURE'!BH53)),"",IF(OR('FIN2-NATURE'!BI51="O",'FIN2-NATURE'!BI52="O"),"O",IF(AND('FIN2-NATURE'!BI51='FIN2-NATURE'!BI52,OR('FIN2-NATURE'!BI51="K",'FIN2-NATURE'!BI51="W",'FIN2-NATURE'!BI51="M")), UPPER('FIN2-NATURE'!BI51),"")))</f>
        <v/>
      </c>
      <c r="J2708" s="281" t="s">
        <v>711</v>
      </c>
      <c r="K2708" s="280" t="str">
        <f>IF(AND(ISBLANK('FIN2-NATURE'!BH53),$L$2708&lt;&gt;"M"),"",'FIN2-NATURE'!BH53)</f>
        <v/>
      </c>
      <c r="L2708" s="280" t="str">
        <f>IF(ISBLANK('FIN2-NATURE'!BI53),"",'FIN2-NATURE'!BI53)</f>
        <v/>
      </c>
      <c r="M2708" s="257" t="str">
        <f t="shared" si="43"/>
        <v>OK</v>
      </c>
      <c r="N2708" s="15"/>
    </row>
    <row r="2709" spans="1:14" ht="33.75" x14ac:dyDescent="0.25">
      <c r="A2709" s="257" t="s">
        <v>834</v>
      </c>
      <c r="B2709" s="257" t="s">
        <v>5861</v>
      </c>
      <c r="C2709" s="257" t="s">
        <v>689</v>
      </c>
      <c r="D2709" s="277" t="s">
        <v>5862</v>
      </c>
      <c r="E2709" s="278" t="s">
        <v>711</v>
      </c>
      <c r="F2709" s="279" t="s">
        <v>689</v>
      </c>
      <c r="G2709" s="277" t="s">
        <v>5863</v>
      </c>
      <c r="H2709" s="280" t="str">
        <f>IF(OR(AND('FIN2-NATURE'!BH57="",'FIN2-NATURE'!BI57=""),AND('FIN2-NATURE'!BH58="",'FIN2-NATURE'!BI58=""),AND('FIN2-NATURE'!BI57="K",'FIN2-NATURE'!BI58="K"),OR('FIN2-NATURE'!BI57="O",'FIN2-NATURE'!BI58="O")),"",SUM('FIN2-NATURE'!BH57,'FIN2-NATURE'!BH58))</f>
        <v/>
      </c>
      <c r="I2709" s="280" t="str">
        <f>IF(AND(OR(AND('FIN2-NATURE'!BI57="O",'FIN2-NATURE'!BI58="O"),AND('FIN2-NATURE'!BI57="K",'FIN2-NATURE'!BI58="K")),SUM('FIN2-NATURE'!BH57,'FIN2-NATURE'!BH58)=0,ISNUMBER('FIN2-NATURE'!BH59)),"",IF(OR('FIN2-NATURE'!BI57="O",'FIN2-NATURE'!BI58="O"),"O",IF(AND('FIN2-NATURE'!BI57='FIN2-NATURE'!BI58,OR('FIN2-NATURE'!BI57="K",'FIN2-NATURE'!BI57="W",'FIN2-NATURE'!BI57="M")), UPPER('FIN2-NATURE'!BI57),"")))</f>
        <v/>
      </c>
      <c r="J2709" s="281" t="s">
        <v>711</v>
      </c>
      <c r="K2709" s="280" t="str">
        <f>IF(AND(ISBLANK('FIN2-NATURE'!BH59),$L$2709&lt;&gt;"M"),"",'FIN2-NATURE'!BH59)</f>
        <v/>
      </c>
      <c r="L2709" s="280" t="str">
        <f>IF(ISBLANK('FIN2-NATURE'!BI59),"",'FIN2-NATURE'!BI59)</f>
        <v/>
      </c>
      <c r="M2709" s="257" t="str">
        <f t="shared" si="43"/>
        <v>OK</v>
      </c>
      <c r="N2709" s="15"/>
    </row>
    <row r="2710" spans="1:14" ht="33.75" x14ac:dyDescent="0.25">
      <c r="A2710" s="257" t="s">
        <v>834</v>
      </c>
      <c r="B2710" s="257" t="s">
        <v>5864</v>
      </c>
      <c r="C2710" s="257" t="s">
        <v>689</v>
      </c>
      <c r="D2710" s="277" t="s">
        <v>5865</v>
      </c>
      <c r="E2710" s="278" t="s">
        <v>711</v>
      </c>
      <c r="F2710" s="279" t="s">
        <v>689</v>
      </c>
      <c r="G2710" s="277" t="s">
        <v>5866</v>
      </c>
      <c r="H2710" s="280" t="str">
        <f>IF(OR(AND('FIN2-NATURE'!BH59="",'FIN2-NATURE'!BI59=""),AND('FIN2-NATURE'!BH60="",'FIN2-NATURE'!BI60=""),AND('FIN2-NATURE'!BI59="K",'FIN2-NATURE'!BI60="K"),OR('FIN2-NATURE'!BI59="O",'FIN2-NATURE'!BI60="O")),"",SUM('FIN2-NATURE'!BH59,'FIN2-NATURE'!BH60))</f>
        <v/>
      </c>
      <c r="I2710" s="280" t="str">
        <f>IF(AND(OR(AND('FIN2-NATURE'!BI59="O",'FIN2-NATURE'!BI60="O"),AND('FIN2-NATURE'!BI59="K",'FIN2-NATURE'!BI60="K")),SUM('FIN2-NATURE'!BH59,'FIN2-NATURE'!BH60)=0,ISNUMBER('FIN2-NATURE'!BH61)),"",IF(OR('FIN2-NATURE'!BI59="O",'FIN2-NATURE'!BI60="O"),"O",IF(AND('FIN2-NATURE'!BI59='FIN2-NATURE'!BI60,OR('FIN2-NATURE'!BI59="K",'FIN2-NATURE'!BI59="W",'FIN2-NATURE'!BI59="M")), UPPER('FIN2-NATURE'!BI59),"")))</f>
        <v/>
      </c>
      <c r="J2710" s="281" t="s">
        <v>711</v>
      </c>
      <c r="K2710" s="280" t="str">
        <f>IF(AND(ISBLANK('FIN2-NATURE'!BH61),$L$2710&lt;&gt;"M"),"",'FIN2-NATURE'!BH61)</f>
        <v/>
      </c>
      <c r="L2710" s="280" t="str">
        <f>IF(ISBLANK('FIN2-NATURE'!BI61),"",'FIN2-NATURE'!BI61)</f>
        <v/>
      </c>
      <c r="M2710" s="257" t="str">
        <f t="shared" si="43"/>
        <v>OK</v>
      </c>
      <c r="N2710" s="15"/>
    </row>
    <row r="2711" spans="1:14" ht="33.75" x14ac:dyDescent="0.25">
      <c r="A2711" s="257" t="s">
        <v>834</v>
      </c>
      <c r="B2711" s="257" t="s">
        <v>5867</v>
      </c>
      <c r="C2711" s="257" t="s">
        <v>689</v>
      </c>
      <c r="D2711" s="277" t="s">
        <v>5868</v>
      </c>
      <c r="E2711" s="278" t="s">
        <v>711</v>
      </c>
      <c r="F2711" s="279" t="s">
        <v>689</v>
      </c>
      <c r="G2711" s="277" t="s">
        <v>3042</v>
      </c>
      <c r="H2711" s="280" t="str">
        <f>IF(OR(AND('FIN2-NATURE'!BH61="",'FIN2-NATURE'!BI61=""),AND('FIN2-NATURE'!BH62="",'FIN2-NATURE'!BI62=""),AND('FIN2-NATURE'!BI61="K",'FIN2-NATURE'!BI62="K"),OR('FIN2-NATURE'!BI61="O",'FIN2-NATURE'!BI62="O")),"",SUM('FIN2-NATURE'!BH61,'FIN2-NATURE'!BH62))</f>
        <v/>
      </c>
      <c r="I2711" s="280" t="str">
        <f>IF(AND(OR(AND('FIN2-NATURE'!BI61="O",'FIN2-NATURE'!BI62="O"),AND('FIN2-NATURE'!BI61="K",'FIN2-NATURE'!BI62="K")),SUM('FIN2-NATURE'!BH61,'FIN2-NATURE'!BH62)=0,ISNUMBER('FIN2-NATURE'!BH63)),"",IF(OR('FIN2-NATURE'!BI61="O",'FIN2-NATURE'!BI62="O"),"O",IF(AND('FIN2-NATURE'!BI61='FIN2-NATURE'!BI62,OR('FIN2-NATURE'!BI61="K",'FIN2-NATURE'!BI61="W",'FIN2-NATURE'!BI61="M")), UPPER('FIN2-NATURE'!BI61),"")))</f>
        <v/>
      </c>
      <c r="J2711" s="281" t="s">
        <v>711</v>
      </c>
      <c r="K2711" s="280" t="str">
        <f>IF(AND(ISBLANK('FIN2-NATURE'!BH63),$L$2711&lt;&gt;"M"),"",'FIN2-NATURE'!BH63)</f>
        <v/>
      </c>
      <c r="L2711" s="280" t="str">
        <f>IF(ISBLANK('FIN2-NATURE'!BI63),"",'FIN2-NATURE'!BI63)</f>
        <v/>
      </c>
      <c r="M2711" s="257" t="str">
        <f t="shared" si="43"/>
        <v>OK</v>
      </c>
      <c r="N2711" s="15"/>
    </row>
    <row r="2712" spans="1:14" ht="33.75" x14ac:dyDescent="0.25">
      <c r="A2712" s="257" t="s">
        <v>834</v>
      </c>
      <c r="B2712" s="257" t="s">
        <v>5869</v>
      </c>
      <c r="C2712" s="257" t="s">
        <v>689</v>
      </c>
      <c r="D2712" s="277" t="s">
        <v>5870</v>
      </c>
      <c r="E2712" s="278" t="s">
        <v>711</v>
      </c>
      <c r="F2712" s="279" t="s">
        <v>689</v>
      </c>
      <c r="G2712" s="277" t="s">
        <v>3045</v>
      </c>
      <c r="H2712" s="280" t="str">
        <f>IF(OR(AND('FIN2-NATURE'!BH44="",'FIN2-NATURE'!BI44=""),AND('FIN2-NATURE'!BH57="",'FIN2-NATURE'!BI57=""),AND('FIN2-NATURE'!BI44="K",'FIN2-NATURE'!BI57="K"),OR('FIN2-NATURE'!BI44="O",'FIN2-NATURE'!BI57="O")),"",SUM('FIN2-NATURE'!BH44,'FIN2-NATURE'!BH57))</f>
        <v/>
      </c>
      <c r="I2712" s="280" t="str">
        <f>IF(AND(OR(AND('FIN2-NATURE'!BI44="O",'FIN2-NATURE'!BI57="O"),AND('FIN2-NATURE'!BI44="K",'FIN2-NATURE'!BI57="K")),SUM('FIN2-NATURE'!BH44,'FIN2-NATURE'!BH57)=0,ISNUMBER('FIN2-NATURE'!BH67)),"",IF(OR('FIN2-NATURE'!BI44="O",'FIN2-NATURE'!BI57="O"),"O",IF(AND('FIN2-NATURE'!BI44='FIN2-NATURE'!BI57,OR('FIN2-NATURE'!BI44="K",'FIN2-NATURE'!BI44="W",'FIN2-NATURE'!BI44="M")), UPPER('FIN2-NATURE'!BI44),"")))</f>
        <v/>
      </c>
      <c r="J2712" s="281" t="s">
        <v>711</v>
      </c>
      <c r="K2712" s="280" t="str">
        <f>IF(AND(ISBLANK('FIN2-NATURE'!BH67),$L$2712&lt;&gt;"M"),"",'FIN2-NATURE'!BH67)</f>
        <v/>
      </c>
      <c r="L2712" s="280" t="str">
        <f>IF(ISBLANK('FIN2-NATURE'!BI67),"",'FIN2-NATURE'!BI67)</f>
        <v/>
      </c>
      <c r="M2712" s="257" t="str">
        <f t="shared" si="43"/>
        <v>OK</v>
      </c>
      <c r="N2712" s="15"/>
    </row>
    <row r="2713" spans="1:14" ht="33.75" x14ac:dyDescent="0.25">
      <c r="A2713" s="257" t="s">
        <v>834</v>
      </c>
      <c r="B2713" s="257" t="s">
        <v>5871</v>
      </c>
      <c r="C2713" s="257" t="s">
        <v>689</v>
      </c>
      <c r="D2713" s="277" t="s">
        <v>5872</v>
      </c>
      <c r="E2713" s="278" t="s">
        <v>711</v>
      </c>
      <c r="F2713" s="279" t="s">
        <v>689</v>
      </c>
      <c r="G2713" s="277" t="s">
        <v>5873</v>
      </c>
      <c r="H2713" s="280" t="str">
        <f>IF(OR(AND('FIN2-NATURE'!BH45="",'FIN2-NATURE'!BI45=""),AND('FIN2-NATURE'!BH58="",'FIN2-NATURE'!BI58=""),AND('FIN2-NATURE'!BI45="K",'FIN2-NATURE'!BI58="K"),OR('FIN2-NATURE'!BI45="O",'FIN2-NATURE'!BI58="O")),"",SUM('FIN2-NATURE'!BH45,'FIN2-NATURE'!BH58))</f>
        <v/>
      </c>
      <c r="I2713" s="280" t="str">
        <f>IF(AND(OR(AND('FIN2-NATURE'!BI45="O",'FIN2-NATURE'!BI58="O"),AND('FIN2-NATURE'!BI45="K",'FIN2-NATURE'!BI58="K")),SUM('FIN2-NATURE'!BH45,'FIN2-NATURE'!BH58)=0,ISNUMBER('FIN2-NATURE'!BH68)),"",IF(OR('FIN2-NATURE'!BI45="O",'FIN2-NATURE'!BI58="O"),"O",IF(AND('FIN2-NATURE'!BI45='FIN2-NATURE'!BI58,OR('FIN2-NATURE'!BI45="K",'FIN2-NATURE'!BI45="W",'FIN2-NATURE'!BI45="M")), UPPER('FIN2-NATURE'!BI45),"")))</f>
        <v/>
      </c>
      <c r="J2713" s="281" t="s">
        <v>711</v>
      </c>
      <c r="K2713" s="280" t="str">
        <f>IF(AND(ISBLANK('FIN2-NATURE'!BH68),$L$2713&lt;&gt;"M"),"",'FIN2-NATURE'!BH68)</f>
        <v/>
      </c>
      <c r="L2713" s="280" t="str">
        <f>IF(ISBLANK('FIN2-NATURE'!BI68),"",'FIN2-NATURE'!BI68)</f>
        <v/>
      </c>
      <c r="M2713" s="257" t="str">
        <f t="shared" si="43"/>
        <v>OK</v>
      </c>
      <c r="N2713" s="15"/>
    </row>
    <row r="2714" spans="1:14" ht="33.75" x14ac:dyDescent="0.25">
      <c r="A2714" s="257" t="s">
        <v>834</v>
      </c>
      <c r="B2714" s="257" t="s">
        <v>5874</v>
      </c>
      <c r="C2714" s="257" t="s">
        <v>689</v>
      </c>
      <c r="D2714" s="277" t="s">
        <v>5875</v>
      </c>
      <c r="E2714" s="278" t="s">
        <v>711</v>
      </c>
      <c r="F2714" s="279" t="s">
        <v>689</v>
      </c>
      <c r="G2714" s="277" t="s">
        <v>3048</v>
      </c>
      <c r="H2714" s="280" t="str">
        <f>IF(OR(AND('FIN2-NATURE'!BH46="",'FIN2-NATURE'!BI46=""),AND('FIN2-NATURE'!BH59="",'FIN2-NATURE'!BI59=""),AND('FIN2-NATURE'!BI46="K",'FIN2-NATURE'!BI59="K"),OR('FIN2-NATURE'!BI46="O",'FIN2-NATURE'!BI59="O")),"",SUM('FIN2-NATURE'!BH46,'FIN2-NATURE'!BH59))</f>
        <v/>
      </c>
      <c r="I2714" s="280" t="str">
        <f>IF(AND(OR(AND('FIN2-NATURE'!BI46="O",'FIN2-NATURE'!BI59="O"),AND('FIN2-NATURE'!BI46="K",'FIN2-NATURE'!BI59="K")),SUM('FIN2-NATURE'!BH46,'FIN2-NATURE'!BH59)=0,ISNUMBER('FIN2-NATURE'!BH69)),"",IF(OR('FIN2-NATURE'!BI46="O",'FIN2-NATURE'!BI59="O"),"O",IF(AND('FIN2-NATURE'!BI46='FIN2-NATURE'!BI59,OR('FIN2-NATURE'!BI46="K",'FIN2-NATURE'!BI46="W",'FIN2-NATURE'!BI46="M")), UPPER('FIN2-NATURE'!BI46),"")))</f>
        <v/>
      </c>
      <c r="J2714" s="281" t="s">
        <v>711</v>
      </c>
      <c r="K2714" s="280" t="str">
        <f>IF(AND(ISBLANK('FIN2-NATURE'!BH69),$L$2714&lt;&gt;"M"),"",'FIN2-NATURE'!BH69)</f>
        <v/>
      </c>
      <c r="L2714" s="280" t="str">
        <f>IF(ISBLANK('FIN2-NATURE'!BI69),"",'FIN2-NATURE'!BI69)</f>
        <v/>
      </c>
      <c r="M2714" s="257" t="str">
        <f t="shared" si="43"/>
        <v>OK</v>
      </c>
      <c r="N2714" s="15"/>
    </row>
    <row r="2715" spans="1:14" ht="33.75" x14ac:dyDescent="0.25">
      <c r="A2715" s="257" t="s">
        <v>834</v>
      </c>
      <c r="B2715" s="257" t="s">
        <v>5876</v>
      </c>
      <c r="C2715" s="257" t="s">
        <v>689</v>
      </c>
      <c r="D2715" s="277" t="s">
        <v>5877</v>
      </c>
      <c r="E2715" s="278" t="s">
        <v>711</v>
      </c>
      <c r="F2715" s="279" t="s">
        <v>689</v>
      </c>
      <c r="G2715" s="277" t="s">
        <v>3051</v>
      </c>
      <c r="H2715" s="280" t="str">
        <f>IF(OR(AND('FIN2-NATURE'!BH50="",'FIN2-NATURE'!BI50=""),AND('FIN2-NATURE'!BH60="",'FIN2-NATURE'!BI60=""),AND('FIN2-NATURE'!BI50="K",'FIN2-NATURE'!BI60="K"),OR('FIN2-NATURE'!BI50="O",'FIN2-NATURE'!BI60="O")),"",SUM('FIN2-NATURE'!BH50,'FIN2-NATURE'!BH60))</f>
        <v/>
      </c>
      <c r="I2715" s="280" t="str">
        <f>IF(AND(OR(AND('FIN2-NATURE'!BI50="O",'FIN2-NATURE'!BI60="O"),AND('FIN2-NATURE'!BI50="K",'FIN2-NATURE'!BI60="K")),SUM('FIN2-NATURE'!BH50,'FIN2-NATURE'!BH60)=0,ISNUMBER('FIN2-NATURE'!BH70)),"",IF(OR('FIN2-NATURE'!BI50="O",'FIN2-NATURE'!BI60="O"),"O",IF(AND('FIN2-NATURE'!BI50='FIN2-NATURE'!BI60,OR('FIN2-NATURE'!BI50="K",'FIN2-NATURE'!BI50="W",'FIN2-NATURE'!BI50="M")), UPPER('FIN2-NATURE'!BI50),"")))</f>
        <v/>
      </c>
      <c r="J2715" s="281" t="s">
        <v>711</v>
      </c>
      <c r="K2715" s="280" t="str">
        <f>IF(AND(ISBLANK('FIN2-NATURE'!BH70),$L$2715&lt;&gt;"M"),"",'FIN2-NATURE'!BH70)</f>
        <v/>
      </c>
      <c r="L2715" s="280" t="str">
        <f>IF(ISBLANK('FIN2-NATURE'!BI70),"",'FIN2-NATURE'!BI70)</f>
        <v/>
      </c>
      <c r="M2715" s="257" t="str">
        <f t="shared" si="43"/>
        <v>OK</v>
      </c>
      <c r="N2715" s="15"/>
    </row>
    <row r="2716" spans="1:14" ht="33.75" x14ac:dyDescent="0.25">
      <c r="A2716" s="257" t="s">
        <v>834</v>
      </c>
      <c r="B2716" s="257" t="s">
        <v>5878</v>
      </c>
      <c r="C2716" s="257" t="s">
        <v>689</v>
      </c>
      <c r="D2716" s="277" t="s">
        <v>5879</v>
      </c>
      <c r="E2716" s="278" t="s">
        <v>711</v>
      </c>
      <c r="F2716" s="279" t="s">
        <v>689</v>
      </c>
      <c r="G2716" s="277" t="s">
        <v>3054</v>
      </c>
      <c r="H2716" s="280" t="str">
        <f>IF(OR(AND('FIN2-NATURE'!BH51="",'FIN2-NATURE'!BI51=""),AND('FIN2-NATURE'!BH61="",'FIN2-NATURE'!BI61=""),AND('FIN2-NATURE'!BI51="K",'FIN2-NATURE'!BI61="K"),OR('FIN2-NATURE'!BI51="O",'FIN2-NATURE'!BI61="O")),"",SUM('FIN2-NATURE'!BH51,'FIN2-NATURE'!BH61))</f>
        <v/>
      </c>
      <c r="I2716" s="280" t="str">
        <f>IF(AND(OR(AND('FIN2-NATURE'!BI51="O",'FIN2-NATURE'!BI61="O"),AND('FIN2-NATURE'!BI51="K",'FIN2-NATURE'!BI61="K")),SUM('FIN2-NATURE'!BH51,'FIN2-NATURE'!BH61)=0,ISNUMBER('FIN2-NATURE'!BH71)),"",IF(OR('FIN2-NATURE'!BI51="O",'FIN2-NATURE'!BI61="O"),"O",IF(AND('FIN2-NATURE'!BI51='FIN2-NATURE'!BI61,OR('FIN2-NATURE'!BI51="K",'FIN2-NATURE'!BI51="W",'FIN2-NATURE'!BI51="M")), UPPER('FIN2-NATURE'!BI51),"")))</f>
        <v/>
      </c>
      <c r="J2716" s="281" t="s">
        <v>711</v>
      </c>
      <c r="K2716" s="280" t="str">
        <f>IF(AND(ISBLANK('FIN2-NATURE'!BH71),$L$2716&lt;&gt;"M"),"",'FIN2-NATURE'!BH71)</f>
        <v/>
      </c>
      <c r="L2716" s="280" t="str">
        <f>IF(ISBLANK('FIN2-NATURE'!BI71),"",'FIN2-NATURE'!BI71)</f>
        <v/>
      </c>
      <c r="M2716" s="257" t="str">
        <f t="shared" si="43"/>
        <v>OK</v>
      </c>
      <c r="N2716" s="15"/>
    </row>
    <row r="2717" spans="1:14" ht="33.75" x14ac:dyDescent="0.25">
      <c r="A2717" s="257" t="s">
        <v>834</v>
      </c>
      <c r="B2717" s="257" t="s">
        <v>5880</v>
      </c>
      <c r="C2717" s="257" t="s">
        <v>689</v>
      </c>
      <c r="D2717" s="277" t="s">
        <v>5881</v>
      </c>
      <c r="E2717" s="278" t="s">
        <v>711</v>
      </c>
      <c r="F2717" s="279" t="s">
        <v>689</v>
      </c>
      <c r="G2717" s="277" t="s">
        <v>3057</v>
      </c>
      <c r="H2717" s="280" t="str">
        <f>IF(OR(AND('FIN2-NATURE'!BH52="",'FIN2-NATURE'!BI52=""),AND('FIN2-NATURE'!BH62="",'FIN2-NATURE'!BI62=""),AND('FIN2-NATURE'!BI52="K",'FIN2-NATURE'!BI62="K"),OR('FIN2-NATURE'!BI52="O",'FIN2-NATURE'!BI62="O")),"",SUM('FIN2-NATURE'!BH52,'FIN2-NATURE'!BH62))</f>
        <v/>
      </c>
      <c r="I2717" s="280" t="str">
        <f>IF(AND(OR(AND('FIN2-NATURE'!BI52="O",'FIN2-NATURE'!BI62="O"),AND('FIN2-NATURE'!BI52="K",'FIN2-NATURE'!BI62="K")),SUM('FIN2-NATURE'!BH52,'FIN2-NATURE'!BH62)=0,ISNUMBER('FIN2-NATURE'!BH72)),"",IF(OR('FIN2-NATURE'!BI52="O",'FIN2-NATURE'!BI62="O"),"O",IF(AND('FIN2-NATURE'!BI52='FIN2-NATURE'!BI62,OR('FIN2-NATURE'!BI52="K",'FIN2-NATURE'!BI52="W",'FIN2-NATURE'!BI52="M")), UPPER('FIN2-NATURE'!BI52),"")))</f>
        <v/>
      </c>
      <c r="J2717" s="281" t="s">
        <v>711</v>
      </c>
      <c r="K2717" s="280" t="str">
        <f>IF(AND(ISBLANK('FIN2-NATURE'!BH72),$L$2717&lt;&gt;"M"),"",'FIN2-NATURE'!BH72)</f>
        <v/>
      </c>
      <c r="L2717" s="280" t="str">
        <f>IF(ISBLANK('FIN2-NATURE'!BI72),"",'FIN2-NATURE'!BI72)</f>
        <v/>
      </c>
      <c r="M2717" s="257" t="str">
        <f t="shared" si="43"/>
        <v>OK</v>
      </c>
      <c r="N2717" s="15"/>
    </row>
    <row r="2718" spans="1:14" ht="33.75" x14ac:dyDescent="0.25">
      <c r="A2718" s="257" t="s">
        <v>834</v>
      </c>
      <c r="B2718" s="257" t="s">
        <v>5882</v>
      </c>
      <c r="C2718" s="257" t="s">
        <v>689</v>
      </c>
      <c r="D2718" s="277" t="s">
        <v>5883</v>
      </c>
      <c r="E2718" s="278" t="s">
        <v>711</v>
      </c>
      <c r="F2718" s="279" t="s">
        <v>689</v>
      </c>
      <c r="G2718" s="277" t="s">
        <v>3060</v>
      </c>
      <c r="H2718" s="280" t="str">
        <f>IF(OR(AND('FIN2-NATURE'!BH53="",'FIN2-NATURE'!BI53=""),AND('FIN2-NATURE'!BH63="",'FIN2-NATURE'!BI63=""),AND('FIN2-NATURE'!BI53="K",'FIN2-NATURE'!BI63="K"),OR('FIN2-NATURE'!BI53="O",'FIN2-NATURE'!BI63="O")),"",SUM('FIN2-NATURE'!BH53,'FIN2-NATURE'!BH63))</f>
        <v/>
      </c>
      <c r="I2718" s="280" t="str">
        <f>IF(AND(OR(AND('FIN2-NATURE'!BI53="O",'FIN2-NATURE'!BI63="O"),AND('FIN2-NATURE'!BI53="K",'FIN2-NATURE'!BI63="K")),SUM('FIN2-NATURE'!BH53,'FIN2-NATURE'!BH63)=0,ISNUMBER('FIN2-NATURE'!BH73)),"",IF(OR('FIN2-NATURE'!BI53="O",'FIN2-NATURE'!BI63="O"),"O",IF(AND('FIN2-NATURE'!BI53='FIN2-NATURE'!BI63,OR('FIN2-NATURE'!BI53="K",'FIN2-NATURE'!BI53="W",'FIN2-NATURE'!BI53="M")), UPPER('FIN2-NATURE'!BI53),"")))</f>
        <v/>
      </c>
      <c r="J2718" s="281" t="s">
        <v>711</v>
      </c>
      <c r="K2718" s="280" t="str">
        <f>IF(AND(ISBLANK('FIN2-NATURE'!BH73),$L$2718&lt;&gt;"M"),"",'FIN2-NATURE'!BH73)</f>
        <v/>
      </c>
      <c r="L2718" s="280" t="str">
        <f>IF(ISBLANK('FIN2-NATURE'!BI73),"",'FIN2-NATURE'!BI73)</f>
        <v/>
      </c>
      <c r="M2718" s="257" t="str">
        <f t="shared" si="43"/>
        <v>OK</v>
      </c>
      <c r="N2718" s="15"/>
    </row>
    <row r="2719" spans="1:14" ht="33.75" x14ac:dyDescent="0.25">
      <c r="A2719" s="257" t="s">
        <v>834</v>
      </c>
      <c r="B2719" s="257" t="s">
        <v>5884</v>
      </c>
      <c r="C2719" s="257" t="s">
        <v>689</v>
      </c>
      <c r="D2719" s="277" t="s">
        <v>5885</v>
      </c>
      <c r="E2719" s="278" t="s">
        <v>711</v>
      </c>
      <c r="F2719" s="279" t="s">
        <v>689</v>
      </c>
      <c r="G2719" s="277" t="s">
        <v>3063</v>
      </c>
      <c r="H2719" s="280" t="str">
        <f>IF(OR(AND('FIN2-NATURE'!BH54="",'FIN2-NATURE'!BI54=""),AND('FIN2-NATURE'!BH64="",'FIN2-NATURE'!BI64=""),AND('FIN2-NATURE'!BI54="K",'FIN2-NATURE'!BI64="K"),OR('FIN2-NATURE'!BI54="O",'FIN2-NATURE'!BI64="O")),"",SUM('FIN2-NATURE'!BH54,'FIN2-NATURE'!BH64))</f>
        <v/>
      </c>
      <c r="I2719" s="280" t="str">
        <f>IF(AND(OR(AND('FIN2-NATURE'!BI54="O",'FIN2-NATURE'!BI64="O"),AND('FIN2-NATURE'!BI54="K",'FIN2-NATURE'!BI64="K")),SUM('FIN2-NATURE'!BH54,'FIN2-NATURE'!BH64)=0,ISNUMBER('FIN2-NATURE'!BH74)),"",IF(OR('FIN2-NATURE'!BI54="O",'FIN2-NATURE'!BI64="O"),"O",IF(AND('FIN2-NATURE'!BI54='FIN2-NATURE'!BI64,OR('FIN2-NATURE'!BI54="K",'FIN2-NATURE'!BI54="W",'FIN2-NATURE'!BI54="M")), UPPER('FIN2-NATURE'!BI54),"")))</f>
        <v/>
      </c>
      <c r="J2719" s="281" t="s">
        <v>711</v>
      </c>
      <c r="K2719" s="280" t="str">
        <f>IF(AND(ISBLANK('FIN2-NATURE'!BH74),$L$2719&lt;&gt;"M"),"",'FIN2-NATURE'!BH74)</f>
        <v/>
      </c>
      <c r="L2719" s="280" t="str">
        <f>IF(ISBLANK('FIN2-NATURE'!BI74),"",'FIN2-NATURE'!BI74)</f>
        <v/>
      </c>
      <c r="M2719" s="257" t="str">
        <f t="shared" si="43"/>
        <v>OK</v>
      </c>
      <c r="N2719" s="15"/>
    </row>
    <row r="2720" spans="1:14" ht="33.75" x14ac:dyDescent="0.25">
      <c r="A2720" s="257" t="s">
        <v>834</v>
      </c>
      <c r="B2720" s="257" t="s">
        <v>5886</v>
      </c>
      <c r="C2720" s="257" t="s">
        <v>689</v>
      </c>
      <c r="D2720" s="277" t="s">
        <v>5887</v>
      </c>
      <c r="E2720" s="278" t="s">
        <v>711</v>
      </c>
      <c r="F2720" s="279" t="s">
        <v>689</v>
      </c>
      <c r="G2720" s="277" t="s">
        <v>3066</v>
      </c>
      <c r="H2720" s="280" t="str">
        <f>IF(OR(AND('FIN2-NATURE'!BH55="",'FIN2-NATURE'!BI55=""),AND('FIN2-NATURE'!BH65="",'FIN2-NATURE'!BI65=""),AND('FIN2-NATURE'!BI55="K",'FIN2-NATURE'!BI65="K"),OR('FIN2-NATURE'!BI55="O",'FIN2-NATURE'!BI65="O")),"",SUM('FIN2-NATURE'!BH55,'FIN2-NATURE'!BH65))</f>
        <v/>
      </c>
      <c r="I2720" s="280" t="str">
        <f>IF(AND(OR(AND('FIN2-NATURE'!BI55="O",'FIN2-NATURE'!BI65="O"),AND('FIN2-NATURE'!BI55="K",'FIN2-NATURE'!BI65="K")),SUM('FIN2-NATURE'!BH55,'FIN2-NATURE'!BH65)=0,ISNUMBER('FIN2-NATURE'!BH75)),"",IF(OR('FIN2-NATURE'!BI55="O",'FIN2-NATURE'!BI65="O"),"O",IF(AND('FIN2-NATURE'!BI55='FIN2-NATURE'!BI65,OR('FIN2-NATURE'!BI55="K",'FIN2-NATURE'!BI55="W",'FIN2-NATURE'!BI55="M")), UPPER('FIN2-NATURE'!BI55),"")))</f>
        <v/>
      </c>
      <c r="J2720" s="281" t="s">
        <v>711</v>
      </c>
      <c r="K2720" s="280" t="str">
        <f>IF(AND(ISBLANK('FIN2-NATURE'!BH75),$L$2720&lt;&gt;"M"),"",'FIN2-NATURE'!BH75)</f>
        <v/>
      </c>
      <c r="L2720" s="280" t="str">
        <f>IF(ISBLANK('FIN2-NATURE'!BI75),"",'FIN2-NATURE'!BI75)</f>
        <v/>
      </c>
      <c r="M2720" s="257" t="str">
        <f t="shared" si="43"/>
        <v>OK</v>
      </c>
      <c r="N2720" s="15"/>
    </row>
    <row r="2721" spans="1:14" ht="33.75" x14ac:dyDescent="0.25">
      <c r="A2721" s="257" t="s">
        <v>834</v>
      </c>
      <c r="B2721" s="257" t="s">
        <v>5888</v>
      </c>
      <c r="C2721" s="257" t="s">
        <v>689</v>
      </c>
      <c r="D2721" s="277" t="s">
        <v>5889</v>
      </c>
      <c r="E2721" s="278" t="s">
        <v>711</v>
      </c>
      <c r="F2721" s="279" t="s">
        <v>689</v>
      </c>
      <c r="G2721" s="277" t="s">
        <v>3069</v>
      </c>
      <c r="H2721" s="280" t="str">
        <f>IF(OR(AND('FIN2-NATURE'!BH56="",'FIN2-NATURE'!BI56=""),AND('FIN2-NATURE'!BH66="",'FIN2-NATURE'!BI66=""),AND('FIN2-NATURE'!BI56="K",'FIN2-NATURE'!BI66="K"),OR('FIN2-NATURE'!BI56="O",'FIN2-NATURE'!BI66="O")),"",SUM('FIN2-NATURE'!BH56,'FIN2-NATURE'!BH66))</f>
        <v/>
      </c>
      <c r="I2721" s="280" t="str">
        <f>IF(AND(OR(AND('FIN2-NATURE'!BI56="O",'FIN2-NATURE'!BI66="O"),AND('FIN2-NATURE'!BI56="K",'FIN2-NATURE'!BI66="K")),SUM('FIN2-NATURE'!BH56,'FIN2-NATURE'!BH66)=0,ISNUMBER('FIN2-NATURE'!BH76)),"",IF(OR('FIN2-NATURE'!BI56="O",'FIN2-NATURE'!BI66="O"),"O",IF(AND('FIN2-NATURE'!BI56='FIN2-NATURE'!BI66,OR('FIN2-NATURE'!BI56="K",'FIN2-NATURE'!BI56="W",'FIN2-NATURE'!BI56="M")), UPPER('FIN2-NATURE'!BI56),"")))</f>
        <v/>
      </c>
      <c r="J2721" s="281" t="s">
        <v>711</v>
      </c>
      <c r="K2721" s="280" t="str">
        <f>IF(AND(ISBLANK('FIN2-NATURE'!BH76),$L$2721&lt;&gt;"M"),"",'FIN2-NATURE'!BH76)</f>
        <v/>
      </c>
      <c r="L2721" s="280" t="str">
        <f>IF(ISBLANK('FIN2-NATURE'!BI76),"",'FIN2-NATURE'!BI76)</f>
        <v/>
      </c>
      <c r="M2721" s="257" t="str">
        <f t="shared" si="43"/>
        <v>OK</v>
      </c>
      <c r="N2721" s="15"/>
    </row>
    <row r="2722" spans="1:14" ht="33.75" x14ac:dyDescent="0.25">
      <c r="A2722" s="257" t="s">
        <v>834</v>
      </c>
      <c r="B2722" s="257" t="s">
        <v>5890</v>
      </c>
      <c r="C2722" s="257" t="s">
        <v>689</v>
      </c>
      <c r="D2722" s="277" t="s">
        <v>5891</v>
      </c>
      <c r="E2722" s="278" t="s">
        <v>711</v>
      </c>
      <c r="F2722" s="279" t="s">
        <v>689</v>
      </c>
      <c r="G2722" s="277" t="s">
        <v>5892</v>
      </c>
      <c r="H2722" s="280" t="str">
        <f>IF(OR(AND('FIN2-NATURE'!BH31="",'FIN2-NATURE'!BI31=""),AND('FIN2-NATURE'!BH67="",'FIN2-NATURE'!BI67=""),AND('FIN2-NATURE'!BI31="K",'FIN2-NATURE'!BI67="K"),OR('FIN2-NATURE'!BI31="O",'FIN2-NATURE'!BI67="O")),"",SUM('FIN2-NATURE'!BH31,'FIN2-NATURE'!BH67))</f>
        <v/>
      </c>
      <c r="I2722" s="280" t="str">
        <f>IF(AND(OR(AND('FIN2-NATURE'!BI31="O",'FIN2-NATURE'!BI67="O"),AND('FIN2-NATURE'!BI31="K",'FIN2-NATURE'!BI67="K")),SUM('FIN2-NATURE'!BH31,'FIN2-NATURE'!BH67)=0,ISNUMBER('FIN2-NATURE'!BH77)),"",IF(OR('FIN2-NATURE'!BI31="O",'FIN2-NATURE'!BI67="O"),"O",IF(AND('FIN2-NATURE'!BI31='FIN2-NATURE'!BI67,OR('FIN2-NATURE'!BI31="K",'FIN2-NATURE'!BI31="W",'FIN2-NATURE'!BI31="M")), UPPER('FIN2-NATURE'!BI31),"")))</f>
        <v/>
      </c>
      <c r="J2722" s="281" t="s">
        <v>711</v>
      </c>
      <c r="K2722" s="280" t="str">
        <f>IF(AND(ISBLANK('FIN2-NATURE'!BH77),$L$2722&lt;&gt;"M"),"",'FIN2-NATURE'!BH77)</f>
        <v/>
      </c>
      <c r="L2722" s="280" t="str">
        <f>IF(ISBLANK('FIN2-NATURE'!BI77),"",'FIN2-NATURE'!BI77)</f>
        <v/>
      </c>
      <c r="M2722" s="257" t="str">
        <f t="shared" si="43"/>
        <v>OK</v>
      </c>
      <c r="N2722" s="15"/>
    </row>
    <row r="2723" spans="1:14" ht="33.75" x14ac:dyDescent="0.25">
      <c r="A2723" s="257" t="s">
        <v>834</v>
      </c>
      <c r="B2723" s="257" t="s">
        <v>5893</v>
      </c>
      <c r="C2723" s="257" t="s">
        <v>689</v>
      </c>
      <c r="D2723" s="277" t="s">
        <v>5894</v>
      </c>
      <c r="E2723" s="278" t="s">
        <v>711</v>
      </c>
      <c r="F2723" s="279" t="s">
        <v>689</v>
      </c>
      <c r="G2723" s="277" t="s">
        <v>5895</v>
      </c>
      <c r="H2723" s="280" t="str">
        <f>IF(OR(AND('FIN2-NATURE'!BH32="",'FIN2-NATURE'!BI32=""),AND('FIN2-NATURE'!BH68="",'FIN2-NATURE'!BI68=""),AND('FIN2-NATURE'!BI32="K",'FIN2-NATURE'!BI68="K"),OR('FIN2-NATURE'!BI32="O",'FIN2-NATURE'!BI68="O")),"",SUM('FIN2-NATURE'!BH32,'FIN2-NATURE'!BH68))</f>
        <v/>
      </c>
      <c r="I2723" s="280" t="str">
        <f>IF(AND(OR(AND('FIN2-NATURE'!BI32="O",'FIN2-NATURE'!BI68="O"),AND('FIN2-NATURE'!BI32="K",'FIN2-NATURE'!BI68="K")),SUM('FIN2-NATURE'!BH32,'FIN2-NATURE'!BH68)=0,ISNUMBER('FIN2-NATURE'!BH78)),"",IF(OR('FIN2-NATURE'!BI32="O",'FIN2-NATURE'!BI68="O"),"O",IF(AND('FIN2-NATURE'!BI32='FIN2-NATURE'!BI68,OR('FIN2-NATURE'!BI32="K",'FIN2-NATURE'!BI32="W",'FIN2-NATURE'!BI32="M")), UPPER('FIN2-NATURE'!BI32),"")))</f>
        <v/>
      </c>
      <c r="J2723" s="281" t="s">
        <v>711</v>
      </c>
      <c r="K2723" s="280" t="str">
        <f>IF(AND(ISBLANK('FIN2-NATURE'!BH78),$L$2723&lt;&gt;"M"),"",'FIN2-NATURE'!BH78)</f>
        <v/>
      </c>
      <c r="L2723" s="280" t="str">
        <f>IF(ISBLANK('FIN2-NATURE'!BI78),"",'FIN2-NATURE'!BI78)</f>
        <v/>
      </c>
      <c r="M2723" s="257" t="str">
        <f t="shared" si="43"/>
        <v>OK</v>
      </c>
      <c r="N2723" s="15"/>
    </row>
    <row r="2724" spans="1:14" ht="33.75" x14ac:dyDescent="0.25">
      <c r="A2724" s="257" t="s">
        <v>834</v>
      </c>
      <c r="B2724" s="257" t="s">
        <v>5896</v>
      </c>
      <c r="C2724" s="257" t="s">
        <v>689</v>
      </c>
      <c r="D2724" s="277" t="s">
        <v>5897</v>
      </c>
      <c r="E2724" s="278" t="s">
        <v>711</v>
      </c>
      <c r="F2724" s="279" t="s">
        <v>689</v>
      </c>
      <c r="G2724" s="277" t="s">
        <v>3072</v>
      </c>
      <c r="H2724" s="280" t="str">
        <f>IF(OR(AND('FIN2-NATURE'!BH33="",'FIN2-NATURE'!BI33=""),AND('FIN2-NATURE'!BH69="",'FIN2-NATURE'!BI69=""),AND('FIN2-NATURE'!BI33="K",'FIN2-NATURE'!BI69="K"),OR('FIN2-NATURE'!BI33="O",'FIN2-NATURE'!BI69="O")),"",SUM('FIN2-NATURE'!BH33,'FIN2-NATURE'!BH69))</f>
        <v/>
      </c>
      <c r="I2724" s="280" t="str">
        <f>IF(AND(OR(AND('FIN2-NATURE'!BI33="O",'FIN2-NATURE'!BI69="O"),AND('FIN2-NATURE'!BI33="K",'FIN2-NATURE'!BI69="K")),SUM('FIN2-NATURE'!BH33,'FIN2-NATURE'!BH69)=0,ISNUMBER('FIN2-NATURE'!BH79)),"",IF(OR('FIN2-NATURE'!BI33="O",'FIN2-NATURE'!BI69="O"),"O",IF(AND('FIN2-NATURE'!BI33='FIN2-NATURE'!BI69,OR('FIN2-NATURE'!BI33="K",'FIN2-NATURE'!BI33="W",'FIN2-NATURE'!BI33="M")), UPPER('FIN2-NATURE'!BI33),"")))</f>
        <v/>
      </c>
      <c r="J2724" s="281" t="s">
        <v>711</v>
      </c>
      <c r="K2724" s="280" t="str">
        <f>IF(AND(ISBLANK('FIN2-NATURE'!BH79),$L$2724&lt;&gt;"M"),"",'FIN2-NATURE'!BH79)</f>
        <v/>
      </c>
      <c r="L2724" s="280" t="str">
        <f>IF(ISBLANK('FIN2-NATURE'!BI79),"",'FIN2-NATURE'!BI79)</f>
        <v/>
      </c>
      <c r="M2724" s="257" t="str">
        <f t="shared" si="43"/>
        <v>OK</v>
      </c>
      <c r="N2724" s="15"/>
    </row>
    <row r="2725" spans="1:14" ht="33.75" x14ac:dyDescent="0.25">
      <c r="A2725" s="257" t="s">
        <v>834</v>
      </c>
      <c r="B2725" s="257" t="s">
        <v>5898</v>
      </c>
      <c r="C2725" s="257" t="s">
        <v>689</v>
      </c>
      <c r="D2725" s="277" t="s">
        <v>5899</v>
      </c>
      <c r="E2725" s="278" t="s">
        <v>711</v>
      </c>
      <c r="F2725" s="279" t="s">
        <v>689</v>
      </c>
      <c r="G2725" s="277" t="s">
        <v>5900</v>
      </c>
      <c r="H2725" s="280" t="str">
        <f>IF(OR(AND('FIN2-NATURE'!BH37="",'FIN2-NATURE'!BI37=""),AND('FIN2-NATURE'!BH70="",'FIN2-NATURE'!BI70=""),AND('FIN2-NATURE'!BI37="K",'FIN2-NATURE'!BI70="K"),OR('FIN2-NATURE'!BI37="O",'FIN2-NATURE'!BI70="O")),"",SUM('FIN2-NATURE'!BH37,'FIN2-NATURE'!BH70))</f>
        <v/>
      </c>
      <c r="I2725" s="280" t="str">
        <f>IF(AND(OR(AND('FIN2-NATURE'!BI37="O",'FIN2-NATURE'!BI70="O"),AND('FIN2-NATURE'!BI37="K",'FIN2-NATURE'!BI70="K")),SUM('FIN2-NATURE'!BH37,'FIN2-NATURE'!BH70)=0,ISNUMBER('FIN2-NATURE'!BH80)),"",IF(OR('FIN2-NATURE'!BI37="O",'FIN2-NATURE'!BI70="O"),"O",IF(AND('FIN2-NATURE'!BI37='FIN2-NATURE'!BI70,OR('FIN2-NATURE'!BI37="K",'FIN2-NATURE'!BI37="W",'FIN2-NATURE'!BI37="M")), UPPER('FIN2-NATURE'!BI37),"")))</f>
        <v/>
      </c>
      <c r="J2725" s="281" t="s">
        <v>711</v>
      </c>
      <c r="K2725" s="280" t="str">
        <f>IF(AND(ISBLANK('FIN2-NATURE'!BH80),$L$2725&lt;&gt;"M"),"",'FIN2-NATURE'!BH80)</f>
        <v/>
      </c>
      <c r="L2725" s="280" t="str">
        <f>IF(ISBLANK('FIN2-NATURE'!BI80),"",'FIN2-NATURE'!BI80)</f>
        <v/>
      </c>
      <c r="M2725" s="257" t="str">
        <f t="shared" si="43"/>
        <v>OK</v>
      </c>
      <c r="N2725" s="15"/>
    </row>
    <row r="2726" spans="1:14" ht="33.75" x14ac:dyDescent="0.25">
      <c r="A2726" s="257" t="s">
        <v>834</v>
      </c>
      <c r="B2726" s="257" t="s">
        <v>5901</v>
      </c>
      <c r="C2726" s="257" t="s">
        <v>689</v>
      </c>
      <c r="D2726" s="277" t="s">
        <v>5902</v>
      </c>
      <c r="E2726" s="278" t="s">
        <v>711</v>
      </c>
      <c r="F2726" s="279" t="s">
        <v>689</v>
      </c>
      <c r="G2726" s="277" t="s">
        <v>3075</v>
      </c>
      <c r="H2726" s="280" t="str">
        <f>IF(OR(AND('FIN2-NATURE'!BH38="",'FIN2-NATURE'!BI38=""),AND('FIN2-NATURE'!BH71="",'FIN2-NATURE'!BI71=""),AND('FIN2-NATURE'!BI38="K",'FIN2-NATURE'!BI71="K"),OR('FIN2-NATURE'!BI38="O",'FIN2-NATURE'!BI71="O")),"",SUM('FIN2-NATURE'!BH38,'FIN2-NATURE'!BH71))</f>
        <v/>
      </c>
      <c r="I2726" s="280" t="str">
        <f>IF(AND(OR(AND('FIN2-NATURE'!BI38="O",'FIN2-NATURE'!BI71="O"),AND('FIN2-NATURE'!BI38="K",'FIN2-NATURE'!BI71="K")),SUM('FIN2-NATURE'!BH38,'FIN2-NATURE'!BH71)=0,ISNUMBER('FIN2-NATURE'!BH81)),"",IF(OR('FIN2-NATURE'!BI38="O",'FIN2-NATURE'!BI71="O"),"O",IF(AND('FIN2-NATURE'!BI38='FIN2-NATURE'!BI71,OR('FIN2-NATURE'!BI38="K",'FIN2-NATURE'!BI38="W",'FIN2-NATURE'!BI38="M")), UPPER('FIN2-NATURE'!BI38),"")))</f>
        <v/>
      </c>
      <c r="J2726" s="281" t="s">
        <v>711</v>
      </c>
      <c r="K2726" s="280" t="str">
        <f>IF(AND(ISBLANK('FIN2-NATURE'!BH81),$L$2726&lt;&gt;"M"),"",'FIN2-NATURE'!BH81)</f>
        <v/>
      </c>
      <c r="L2726" s="280" t="str">
        <f>IF(ISBLANK('FIN2-NATURE'!BI81),"",'FIN2-NATURE'!BI81)</f>
        <v/>
      </c>
      <c r="M2726" s="257" t="str">
        <f t="shared" si="43"/>
        <v>OK</v>
      </c>
      <c r="N2726" s="15"/>
    </row>
    <row r="2727" spans="1:14" ht="33.75" x14ac:dyDescent="0.25">
      <c r="A2727" s="257" t="s">
        <v>834</v>
      </c>
      <c r="B2727" s="257" t="s">
        <v>5903</v>
      </c>
      <c r="C2727" s="257" t="s">
        <v>689</v>
      </c>
      <c r="D2727" s="277" t="s">
        <v>5904</v>
      </c>
      <c r="E2727" s="278" t="s">
        <v>711</v>
      </c>
      <c r="F2727" s="279" t="s">
        <v>689</v>
      </c>
      <c r="G2727" s="277" t="s">
        <v>3077</v>
      </c>
      <c r="H2727" s="280" t="str">
        <f>IF(OR(AND('FIN2-NATURE'!BH39="",'FIN2-NATURE'!BI39=""),AND('FIN2-NATURE'!BH72="",'FIN2-NATURE'!BI72=""),AND('FIN2-NATURE'!BI39="K",'FIN2-NATURE'!BI72="K"),OR('FIN2-NATURE'!BI39="O",'FIN2-NATURE'!BI72="O")),"",SUM('FIN2-NATURE'!BH39,'FIN2-NATURE'!BH72))</f>
        <v/>
      </c>
      <c r="I2727" s="280" t="str">
        <f>IF(AND(OR(AND('FIN2-NATURE'!BI39="O",'FIN2-NATURE'!BI72="O"),AND('FIN2-NATURE'!BI39="K",'FIN2-NATURE'!BI72="K")),SUM('FIN2-NATURE'!BH39,'FIN2-NATURE'!BH72)=0,ISNUMBER('FIN2-NATURE'!BH82)),"",IF(OR('FIN2-NATURE'!BI39="O",'FIN2-NATURE'!BI72="O"),"O",IF(AND('FIN2-NATURE'!BI39='FIN2-NATURE'!BI72,OR('FIN2-NATURE'!BI39="K",'FIN2-NATURE'!BI39="W",'FIN2-NATURE'!BI39="M")), UPPER('FIN2-NATURE'!BI39),"")))</f>
        <v/>
      </c>
      <c r="J2727" s="281" t="s">
        <v>711</v>
      </c>
      <c r="K2727" s="280" t="str">
        <f>IF(AND(ISBLANK('FIN2-NATURE'!BH82),$L$2727&lt;&gt;"M"),"",'FIN2-NATURE'!BH82)</f>
        <v/>
      </c>
      <c r="L2727" s="280" t="str">
        <f>IF(ISBLANK('FIN2-NATURE'!BI82),"",'FIN2-NATURE'!BI82)</f>
        <v/>
      </c>
      <c r="M2727" s="257" t="str">
        <f t="shared" si="43"/>
        <v>OK</v>
      </c>
      <c r="N2727" s="15"/>
    </row>
    <row r="2728" spans="1:14" ht="33.75" x14ac:dyDescent="0.25">
      <c r="A2728" s="257" t="s">
        <v>834</v>
      </c>
      <c r="B2728" s="257" t="s">
        <v>5905</v>
      </c>
      <c r="C2728" s="257" t="s">
        <v>689</v>
      </c>
      <c r="D2728" s="277" t="s">
        <v>5906</v>
      </c>
      <c r="E2728" s="278" t="s">
        <v>711</v>
      </c>
      <c r="F2728" s="279" t="s">
        <v>689</v>
      </c>
      <c r="G2728" s="277" t="s">
        <v>3079</v>
      </c>
      <c r="H2728" s="280" t="str">
        <f>IF(OR(AND('FIN2-NATURE'!BH40="",'FIN2-NATURE'!BI40=""),AND('FIN2-NATURE'!BH73="",'FIN2-NATURE'!BI73=""),AND('FIN2-NATURE'!BI40="K",'FIN2-NATURE'!BI73="K"),OR('FIN2-NATURE'!BI40="O",'FIN2-NATURE'!BI73="O")),"",SUM('FIN2-NATURE'!BH40,'FIN2-NATURE'!BH73))</f>
        <v/>
      </c>
      <c r="I2728" s="280" t="str">
        <f>IF(AND(OR(AND('FIN2-NATURE'!BI40="O",'FIN2-NATURE'!BI73="O"),AND('FIN2-NATURE'!BI40="K",'FIN2-NATURE'!BI73="K")),SUM('FIN2-NATURE'!BH40,'FIN2-NATURE'!BH73)=0,ISNUMBER('FIN2-NATURE'!BH83)),"",IF(OR('FIN2-NATURE'!BI40="O",'FIN2-NATURE'!BI73="O"),"O",IF(AND('FIN2-NATURE'!BI40='FIN2-NATURE'!BI73,OR('FIN2-NATURE'!BI40="K",'FIN2-NATURE'!BI40="W",'FIN2-NATURE'!BI40="M")), UPPER('FIN2-NATURE'!BI40),"")))</f>
        <v/>
      </c>
      <c r="J2728" s="281" t="s">
        <v>711</v>
      </c>
      <c r="K2728" s="280" t="str">
        <f>IF(AND(ISBLANK('FIN2-NATURE'!BH83),$L$2728&lt;&gt;"M"),"",'FIN2-NATURE'!BH83)</f>
        <v/>
      </c>
      <c r="L2728" s="280" t="str">
        <f>IF(ISBLANK('FIN2-NATURE'!BI83),"",'FIN2-NATURE'!BI83)</f>
        <v/>
      </c>
      <c r="M2728" s="257" t="str">
        <f t="shared" si="43"/>
        <v>OK</v>
      </c>
      <c r="N2728" s="15"/>
    </row>
    <row r="2729" spans="1:14" ht="33.75" x14ac:dyDescent="0.25">
      <c r="A2729" s="257" t="s">
        <v>834</v>
      </c>
      <c r="B2729" s="257" t="s">
        <v>5907</v>
      </c>
      <c r="C2729" s="257" t="s">
        <v>689</v>
      </c>
      <c r="D2729" s="277" t="s">
        <v>5908</v>
      </c>
      <c r="E2729" s="278" t="s">
        <v>711</v>
      </c>
      <c r="F2729" s="279" t="s">
        <v>689</v>
      </c>
      <c r="G2729" s="277" t="s">
        <v>3081</v>
      </c>
      <c r="H2729" s="280" t="str">
        <f>IF(OR(AND('FIN2-NATURE'!BH41="",'FIN2-NATURE'!BI41=""),AND('FIN2-NATURE'!BH74="",'FIN2-NATURE'!BI74=""),AND('FIN2-NATURE'!BI41="K",'FIN2-NATURE'!BI74="K"),OR('FIN2-NATURE'!BI41="O",'FIN2-NATURE'!BI74="O")),"",SUM('FIN2-NATURE'!BH41,'FIN2-NATURE'!BH74))</f>
        <v/>
      </c>
      <c r="I2729" s="280" t="str">
        <f>IF(AND(OR(AND('FIN2-NATURE'!BI41="O",'FIN2-NATURE'!BI74="O"),AND('FIN2-NATURE'!BI41="K",'FIN2-NATURE'!BI74="K")),SUM('FIN2-NATURE'!BH41,'FIN2-NATURE'!BH74)=0,ISNUMBER('FIN2-NATURE'!BH84)),"",IF(OR('FIN2-NATURE'!BI41="O",'FIN2-NATURE'!BI74="O"),"O",IF(AND('FIN2-NATURE'!BI41='FIN2-NATURE'!BI74,OR('FIN2-NATURE'!BI41="K",'FIN2-NATURE'!BI41="W",'FIN2-NATURE'!BI41="M")), UPPER('FIN2-NATURE'!BI41),"")))</f>
        <v/>
      </c>
      <c r="J2729" s="281" t="s">
        <v>711</v>
      </c>
      <c r="K2729" s="280" t="str">
        <f>IF(AND(ISBLANK('FIN2-NATURE'!BH84),$L$2729&lt;&gt;"M"),"",'FIN2-NATURE'!BH84)</f>
        <v/>
      </c>
      <c r="L2729" s="280" t="str">
        <f>IF(ISBLANK('FIN2-NATURE'!BI84),"",'FIN2-NATURE'!BI84)</f>
        <v/>
      </c>
      <c r="M2729" s="257" t="str">
        <f t="shared" si="43"/>
        <v>OK</v>
      </c>
      <c r="N2729" s="15"/>
    </row>
    <row r="2730" spans="1:14" ht="33.75" x14ac:dyDescent="0.25">
      <c r="A2730" s="257" t="s">
        <v>834</v>
      </c>
      <c r="B2730" s="257" t="s">
        <v>5909</v>
      </c>
      <c r="C2730" s="257" t="s">
        <v>689</v>
      </c>
      <c r="D2730" s="277" t="s">
        <v>5910</v>
      </c>
      <c r="E2730" s="278" t="s">
        <v>711</v>
      </c>
      <c r="F2730" s="279" t="s">
        <v>689</v>
      </c>
      <c r="G2730" s="277" t="s">
        <v>3082</v>
      </c>
      <c r="H2730" s="280" t="str">
        <f>IF(OR(AND('FIN2-NATURE'!BH42="",'FIN2-NATURE'!BI42=""),AND('FIN2-NATURE'!BH75="",'FIN2-NATURE'!BI75=""),AND('FIN2-NATURE'!BI42="K",'FIN2-NATURE'!BI75="K"),OR('FIN2-NATURE'!BI42="O",'FIN2-NATURE'!BI75="O")),"",SUM('FIN2-NATURE'!BH42,'FIN2-NATURE'!BH75))</f>
        <v/>
      </c>
      <c r="I2730" s="280" t="str">
        <f>IF(AND(OR(AND('FIN2-NATURE'!BI42="O",'FIN2-NATURE'!BI75="O"),AND('FIN2-NATURE'!BI42="K",'FIN2-NATURE'!BI75="K")),SUM('FIN2-NATURE'!BH42,'FIN2-NATURE'!BH75)=0,ISNUMBER('FIN2-NATURE'!BH85)),"",IF(OR('FIN2-NATURE'!BI42="O",'FIN2-NATURE'!BI75="O"),"O",IF(AND('FIN2-NATURE'!BI42='FIN2-NATURE'!BI75,OR('FIN2-NATURE'!BI42="K",'FIN2-NATURE'!BI42="W",'FIN2-NATURE'!BI42="M")), UPPER('FIN2-NATURE'!BI42),"")))</f>
        <v/>
      </c>
      <c r="J2730" s="281" t="s">
        <v>711</v>
      </c>
      <c r="K2730" s="280" t="str">
        <f>IF(AND(ISBLANK('FIN2-NATURE'!BH85),$L$2730&lt;&gt;"M"),"",'FIN2-NATURE'!BH85)</f>
        <v/>
      </c>
      <c r="L2730" s="280" t="str">
        <f>IF(ISBLANK('FIN2-NATURE'!BI85),"",'FIN2-NATURE'!BI85)</f>
        <v/>
      </c>
      <c r="M2730" s="257" t="str">
        <f t="shared" si="43"/>
        <v>OK</v>
      </c>
      <c r="N2730" s="15"/>
    </row>
    <row r="2731" spans="1:14" ht="33.75" x14ac:dyDescent="0.25">
      <c r="A2731" s="257" t="s">
        <v>834</v>
      </c>
      <c r="B2731" s="257" t="s">
        <v>5911</v>
      </c>
      <c r="C2731" s="257" t="s">
        <v>689</v>
      </c>
      <c r="D2731" s="277" t="s">
        <v>5912</v>
      </c>
      <c r="E2731" s="278" t="s">
        <v>711</v>
      </c>
      <c r="F2731" s="279" t="s">
        <v>689</v>
      </c>
      <c r="G2731" s="277" t="s">
        <v>5913</v>
      </c>
      <c r="H2731" s="280" t="str">
        <f>IF(OR(AND('FIN2-NATURE'!BH43="",'FIN2-NATURE'!BI43=""),AND('FIN2-NATURE'!BH76="",'FIN2-NATURE'!BI76=""),AND('FIN2-NATURE'!BI43="K",'FIN2-NATURE'!BI76="K"),OR('FIN2-NATURE'!BI43="O",'FIN2-NATURE'!BI76="O")),"",SUM('FIN2-NATURE'!BH43,'FIN2-NATURE'!BH76))</f>
        <v/>
      </c>
      <c r="I2731" s="280" t="str">
        <f>IF(AND(OR(AND('FIN2-NATURE'!BI43="O",'FIN2-NATURE'!BI76="O"),AND('FIN2-NATURE'!BI43="K",'FIN2-NATURE'!BI76="K")),SUM('FIN2-NATURE'!BH43,'FIN2-NATURE'!BH76)=0,ISNUMBER('FIN2-NATURE'!BH86)),"",IF(OR('FIN2-NATURE'!BI43="O",'FIN2-NATURE'!BI76="O"),"O",IF(AND('FIN2-NATURE'!BI43='FIN2-NATURE'!BI76,OR('FIN2-NATURE'!BI43="K",'FIN2-NATURE'!BI43="W",'FIN2-NATURE'!BI43="M")), UPPER('FIN2-NATURE'!BI43),"")))</f>
        <v/>
      </c>
      <c r="J2731" s="281" t="s">
        <v>711</v>
      </c>
      <c r="K2731" s="280" t="str">
        <f>IF(AND(ISBLANK('FIN2-NATURE'!BH86),$L$2731&lt;&gt;"M"),"",'FIN2-NATURE'!BH86)</f>
        <v/>
      </c>
      <c r="L2731" s="280" t="str">
        <f>IF(ISBLANK('FIN2-NATURE'!BI86),"",'FIN2-NATURE'!BI86)</f>
        <v/>
      </c>
      <c r="M2731" s="257" t="str">
        <f t="shared" si="43"/>
        <v>OK</v>
      </c>
      <c r="N2731" s="15"/>
    </row>
    <row r="2732" spans="1:14" ht="33.75" x14ac:dyDescent="0.25">
      <c r="A2732" s="257" t="s">
        <v>834</v>
      </c>
      <c r="B2732" s="257" t="s">
        <v>5914</v>
      </c>
      <c r="C2732" s="257" t="s">
        <v>689</v>
      </c>
      <c r="D2732" s="277" t="s">
        <v>1133</v>
      </c>
      <c r="E2732" s="278" t="s">
        <v>711</v>
      </c>
      <c r="F2732" s="279" t="s">
        <v>689</v>
      </c>
      <c r="G2732" s="277" t="s">
        <v>1134</v>
      </c>
      <c r="H2732" s="280" t="str">
        <f>IF(OR(AND('FIN2-NATURE'!BE31="",'FIN2-NATURE'!BF31=""),AND('FIN2-NATURE'!BH31="",'FIN2-NATURE'!BI31=""),AND('FIN2-NATURE'!BF31="K",'FIN2-NATURE'!BI31="K"),OR('FIN2-NATURE'!BF31="O",'FIN2-NATURE'!BI31="O")),"",SUM('FIN2-NATURE'!BE31,'FIN2-NATURE'!BH31))</f>
        <v/>
      </c>
      <c r="I2732" s="280" t="str">
        <f xml:space="preserve"> IF(AND(OR(AND('FIN2-NATURE'!BF31="O",'FIN2-NATURE'!BI31="O"),AND('FIN2-NATURE'!BF31="K",'FIN2-NATURE'!BI31="K")),SUM('FIN2-NATURE'!BE31,'FIN2-NATURE'!BH31)=0,ISNUMBER('FIN2-NATURE'!BK31)),"",IF(OR('FIN2-NATURE'!BF31="O",'FIN2-NATURE'!BI31="O"),"O",IF(AND('FIN2-NATURE'!BF31='FIN2-NATURE'!BI31,OR('FIN2-NATURE'!BF31="K",'FIN2-NATURE'!BF31="W",'FIN2-NATURE'!BF31="M")),UPPER( 'FIN2-NATURE'!BF31),"")))</f>
        <v/>
      </c>
      <c r="J2732" s="281" t="s">
        <v>711</v>
      </c>
      <c r="K2732" s="280" t="str">
        <f>IF(AND(ISBLANK('FIN2-NATURE'!BK31),$L$2732&lt;&gt;"M"),"",'FIN2-NATURE'!BK31)</f>
        <v/>
      </c>
      <c r="L2732" s="280" t="str">
        <f>IF(ISBLANK('FIN2-NATURE'!BL31),"",'FIN2-NATURE'!BL31)</f>
        <v/>
      </c>
      <c r="M2732" s="257" t="str">
        <f t="shared" si="43"/>
        <v>OK</v>
      </c>
      <c r="N2732" s="15"/>
    </row>
    <row r="2733" spans="1:14" ht="33.75" x14ac:dyDescent="0.25">
      <c r="A2733" s="257" t="s">
        <v>834</v>
      </c>
      <c r="B2733" s="257" t="s">
        <v>5915</v>
      </c>
      <c r="C2733" s="257" t="s">
        <v>689</v>
      </c>
      <c r="D2733" s="277" t="s">
        <v>1136</v>
      </c>
      <c r="E2733" s="278" t="s">
        <v>711</v>
      </c>
      <c r="F2733" s="279" t="s">
        <v>689</v>
      </c>
      <c r="G2733" s="277" t="s">
        <v>1137</v>
      </c>
      <c r="H2733" s="280" t="str">
        <f>IF(OR(AND('FIN2-NATURE'!BE32="",'FIN2-NATURE'!BF32=""),AND('FIN2-NATURE'!BH32="",'FIN2-NATURE'!BI32=""),AND('FIN2-NATURE'!BF32="K",'FIN2-NATURE'!BI32="K"),OR('FIN2-NATURE'!BF32="O",'FIN2-NATURE'!BI32="O")),"",SUM('FIN2-NATURE'!BE32,'FIN2-NATURE'!BH32))</f>
        <v/>
      </c>
      <c r="I2733" s="280" t="str">
        <f xml:space="preserve"> IF(AND(OR(AND('FIN2-NATURE'!BF32="O",'FIN2-NATURE'!BI32="O"),AND('FIN2-NATURE'!BF32="K",'FIN2-NATURE'!BI32="K")),SUM('FIN2-NATURE'!BE32,'FIN2-NATURE'!BH32)=0,ISNUMBER('FIN2-NATURE'!BK32)),"",IF(OR('FIN2-NATURE'!BF32="O",'FIN2-NATURE'!BI32="O"),"O",IF(AND('FIN2-NATURE'!BF32='FIN2-NATURE'!BI32,OR('FIN2-NATURE'!BF32="K",'FIN2-NATURE'!BF32="W",'FIN2-NATURE'!BF32="M")),UPPER( 'FIN2-NATURE'!BF32),"")))</f>
        <v/>
      </c>
      <c r="J2733" s="281" t="s">
        <v>711</v>
      </c>
      <c r="K2733" s="280" t="str">
        <f>IF(AND(ISBLANK('FIN2-NATURE'!BK32),$L$2733&lt;&gt;"M"),"",'FIN2-NATURE'!BK32)</f>
        <v/>
      </c>
      <c r="L2733" s="280" t="str">
        <f>IF(ISBLANK('FIN2-NATURE'!BL32),"",'FIN2-NATURE'!BL32)</f>
        <v/>
      </c>
      <c r="M2733" s="257" t="str">
        <f t="shared" si="43"/>
        <v>OK</v>
      </c>
      <c r="N2733" s="15"/>
    </row>
    <row r="2734" spans="1:14" ht="33.75" x14ac:dyDescent="0.25">
      <c r="A2734" s="257" t="s">
        <v>834</v>
      </c>
      <c r="B2734" s="257" t="s">
        <v>5916</v>
      </c>
      <c r="C2734" s="257" t="s">
        <v>689</v>
      </c>
      <c r="D2734" s="277" t="s">
        <v>5917</v>
      </c>
      <c r="E2734" s="278" t="s">
        <v>711</v>
      </c>
      <c r="F2734" s="279" t="s">
        <v>689</v>
      </c>
      <c r="G2734" s="277" t="s">
        <v>1140</v>
      </c>
      <c r="H2734" s="280" t="str">
        <f>IF(OR(AND('FIN2-NATURE'!BK31="",'FIN2-NATURE'!BL31=""),AND('FIN2-NATURE'!BK32="",'FIN2-NATURE'!BL32=""),AND('FIN2-NATURE'!BL31="K",'FIN2-NATURE'!BL32="K"),OR('FIN2-NATURE'!BL31="O",'FIN2-NATURE'!BL32="O")),"",SUM('FIN2-NATURE'!BK31,'FIN2-NATURE'!BK32))</f>
        <v/>
      </c>
      <c r="I2734" s="280" t="str">
        <f>IF(AND(OR(AND('FIN2-NATURE'!BL31="O",'FIN2-NATURE'!BL32="O"),AND('FIN2-NATURE'!BL31="K",'FIN2-NATURE'!BL32="K")),SUM('FIN2-NATURE'!BK31,'FIN2-NATURE'!BK32)=0,ISNUMBER('FIN2-NATURE'!BK33)),"",IF(OR('FIN2-NATURE'!BL31="O",'FIN2-NATURE'!BL32="O"),"O",IF(AND('FIN2-NATURE'!BL31='FIN2-NATURE'!BL32,OR('FIN2-NATURE'!BL31="K",'FIN2-NATURE'!BL31="W",'FIN2-NATURE'!BL31="M")), UPPER('FIN2-NATURE'!BL31),"")))</f>
        <v/>
      </c>
      <c r="J2734" s="281" t="s">
        <v>711</v>
      </c>
      <c r="K2734" s="280" t="str">
        <f>IF(AND(ISBLANK('FIN2-NATURE'!BK33),$L$2734&lt;&gt;"M"),"",'FIN2-NATURE'!BK33)</f>
        <v/>
      </c>
      <c r="L2734" s="280" t="str">
        <f>IF(ISBLANK('FIN2-NATURE'!BL33),"",'FIN2-NATURE'!BL33)</f>
        <v/>
      </c>
      <c r="M2734" s="257" t="str">
        <f t="shared" si="43"/>
        <v>OK</v>
      </c>
      <c r="N2734" s="15"/>
    </row>
    <row r="2735" spans="1:14" ht="33.75" x14ac:dyDescent="0.25">
      <c r="A2735" s="257" t="s">
        <v>834</v>
      </c>
      <c r="B2735" s="257" t="s">
        <v>5918</v>
      </c>
      <c r="C2735" s="257" t="s">
        <v>689</v>
      </c>
      <c r="D2735" s="277" t="s">
        <v>1142</v>
      </c>
      <c r="E2735" s="278" t="s">
        <v>711</v>
      </c>
      <c r="F2735" s="279" t="s">
        <v>689</v>
      </c>
      <c r="G2735" s="277" t="s">
        <v>1143</v>
      </c>
      <c r="H2735" s="280" t="str">
        <f>IF(OR(AND('FIN2-NATURE'!BE34="",'FIN2-NATURE'!BF34=""),AND('FIN2-NATURE'!BH34="",'FIN2-NATURE'!BI34=""),AND('FIN2-NATURE'!BF34="K",'FIN2-NATURE'!BI34="K"),OR('FIN2-NATURE'!BF34="O",'FIN2-NATURE'!BI34="O")),"",SUM('FIN2-NATURE'!BE34,'FIN2-NATURE'!BH34))</f>
        <v/>
      </c>
      <c r="I2735" s="280" t="str">
        <f xml:space="preserve"> IF(AND(OR(AND('FIN2-NATURE'!BF34="O",'FIN2-NATURE'!BI34="O"),AND('FIN2-NATURE'!BF34="K",'FIN2-NATURE'!BI34="K")),SUM('FIN2-NATURE'!BE34,'FIN2-NATURE'!BH34)=0,ISNUMBER('FIN2-NATURE'!BK34)),"",IF(OR('FIN2-NATURE'!BF34="O",'FIN2-NATURE'!BI34="O"),"O",IF(AND('FIN2-NATURE'!BF34='FIN2-NATURE'!BI34,OR('FIN2-NATURE'!BF34="K",'FIN2-NATURE'!BF34="W",'FIN2-NATURE'!BF34="M")),UPPER( 'FIN2-NATURE'!BF34),"")))</f>
        <v/>
      </c>
      <c r="J2735" s="281" t="s">
        <v>711</v>
      </c>
      <c r="K2735" s="280" t="str">
        <f>IF(AND(ISBLANK('FIN2-NATURE'!BK34),$L$2735&lt;&gt;"M"),"",'FIN2-NATURE'!BK34)</f>
        <v/>
      </c>
      <c r="L2735" s="280" t="str">
        <f>IF(ISBLANK('FIN2-NATURE'!BL34),"",'FIN2-NATURE'!BL34)</f>
        <v/>
      </c>
      <c r="M2735" s="257" t="str">
        <f t="shared" si="43"/>
        <v>OK</v>
      </c>
      <c r="N2735" s="15"/>
    </row>
    <row r="2736" spans="1:14" ht="33.75" x14ac:dyDescent="0.25">
      <c r="A2736" s="257" t="s">
        <v>834</v>
      </c>
      <c r="B2736" s="257" t="s">
        <v>5919</v>
      </c>
      <c r="C2736" s="257" t="s">
        <v>689</v>
      </c>
      <c r="D2736" s="277" t="s">
        <v>1145</v>
      </c>
      <c r="E2736" s="278" t="s">
        <v>711</v>
      </c>
      <c r="F2736" s="279" t="s">
        <v>689</v>
      </c>
      <c r="G2736" s="277" t="s">
        <v>1146</v>
      </c>
      <c r="H2736" s="280" t="str">
        <f>IF(OR(AND('FIN2-NATURE'!BE35="",'FIN2-NATURE'!BF35=""),AND('FIN2-NATURE'!BH35="",'FIN2-NATURE'!BI35=""),AND('FIN2-NATURE'!BF35="K",'FIN2-NATURE'!BI35="K"),OR('FIN2-NATURE'!BF35="O",'FIN2-NATURE'!BI35="O")),"",SUM('FIN2-NATURE'!BE35,'FIN2-NATURE'!BH35))</f>
        <v/>
      </c>
      <c r="I2736" s="280" t="str">
        <f xml:space="preserve"> IF(AND(OR(AND('FIN2-NATURE'!BF35="O",'FIN2-NATURE'!BI35="O"),AND('FIN2-NATURE'!BF35="K",'FIN2-NATURE'!BI35="K")),SUM('FIN2-NATURE'!BE35,'FIN2-NATURE'!BH35)=0,ISNUMBER('FIN2-NATURE'!BK35)),"",IF(OR('FIN2-NATURE'!BF35="O",'FIN2-NATURE'!BI35="O"),"O",IF(AND('FIN2-NATURE'!BF35='FIN2-NATURE'!BI35,OR('FIN2-NATURE'!BF35="K",'FIN2-NATURE'!BF35="W",'FIN2-NATURE'!BF35="M")),UPPER( 'FIN2-NATURE'!BF35),"")))</f>
        <v/>
      </c>
      <c r="J2736" s="281" t="s">
        <v>711</v>
      </c>
      <c r="K2736" s="280" t="str">
        <f>IF(AND(ISBLANK('FIN2-NATURE'!BK35),$L$2736&lt;&gt;"M"),"",'FIN2-NATURE'!BK35)</f>
        <v/>
      </c>
      <c r="L2736" s="280" t="str">
        <f>IF(ISBLANK('FIN2-NATURE'!BL35),"",'FIN2-NATURE'!BL35)</f>
        <v/>
      </c>
      <c r="M2736" s="257" t="str">
        <f t="shared" si="43"/>
        <v>OK</v>
      </c>
      <c r="N2736" s="15"/>
    </row>
    <row r="2737" spans="1:14" ht="33.75" x14ac:dyDescent="0.25">
      <c r="A2737" s="257" t="s">
        <v>834</v>
      </c>
      <c r="B2737" s="257" t="s">
        <v>5920</v>
      </c>
      <c r="C2737" s="257" t="s">
        <v>689</v>
      </c>
      <c r="D2737" s="277" t="s">
        <v>1148</v>
      </c>
      <c r="E2737" s="278" t="s">
        <v>711</v>
      </c>
      <c r="F2737" s="279" t="s">
        <v>689</v>
      </c>
      <c r="G2737" s="277" t="s">
        <v>1149</v>
      </c>
      <c r="H2737" s="280" t="str">
        <f>IF(OR(AND('FIN2-NATURE'!BE36="",'FIN2-NATURE'!BF36=""),AND('FIN2-NATURE'!BH36="",'FIN2-NATURE'!BI36=""),AND('FIN2-NATURE'!BF36="K",'FIN2-NATURE'!BI36="K"),OR('FIN2-NATURE'!BF36="O",'FIN2-NATURE'!BI36="O")),"",SUM('FIN2-NATURE'!BE36,'FIN2-NATURE'!BH36))</f>
        <v/>
      </c>
      <c r="I2737" s="280" t="str">
        <f xml:space="preserve"> IF(AND(OR(AND('FIN2-NATURE'!BF36="O",'FIN2-NATURE'!BI36="O"),AND('FIN2-NATURE'!BF36="K",'FIN2-NATURE'!BI36="K")),SUM('FIN2-NATURE'!BE36,'FIN2-NATURE'!BH36)=0,ISNUMBER('FIN2-NATURE'!BK36)),"",IF(OR('FIN2-NATURE'!BF36="O",'FIN2-NATURE'!BI36="O"),"O",IF(AND('FIN2-NATURE'!BF36='FIN2-NATURE'!BI36,OR('FIN2-NATURE'!BF36="K",'FIN2-NATURE'!BF36="W",'FIN2-NATURE'!BF36="M")),UPPER( 'FIN2-NATURE'!BF36),"")))</f>
        <v/>
      </c>
      <c r="J2737" s="281" t="s">
        <v>711</v>
      </c>
      <c r="K2737" s="280" t="str">
        <f>IF(AND(ISBLANK('FIN2-NATURE'!BK36),$L$2737&lt;&gt;"M"),"",'FIN2-NATURE'!BK36)</f>
        <v/>
      </c>
      <c r="L2737" s="280" t="str">
        <f>IF(ISBLANK('FIN2-NATURE'!BL36),"",'FIN2-NATURE'!BL36)</f>
        <v/>
      </c>
      <c r="M2737" s="257" t="str">
        <f t="shared" ref="M2737:M2800" si="44">IF(AND(ISNUMBER(H2737),ISNUMBER(K2737)),IF(OR(ROUND(H2737,0)&lt;&gt;ROUND(K2737,0),I2737&lt;&gt;L2737),"Check","OK"),IF(OR(AND(H2737&lt;&gt;K2737,I2737&lt;&gt;"M",L2737&lt;&gt;"M"),I2737&lt;&gt;L2737),"Check","OK"))</f>
        <v>OK</v>
      </c>
      <c r="N2737" s="15"/>
    </row>
    <row r="2738" spans="1:14" ht="33.75" x14ac:dyDescent="0.25">
      <c r="A2738" s="257" t="s">
        <v>834</v>
      </c>
      <c r="B2738" s="257" t="s">
        <v>5921</v>
      </c>
      <c r="C2738" s="257" t="s">
        <v>689</v>
      </c>
      <c r="D2738" s="277" t="s">
        <v>1151</v>
      </c>
      <c r="E2738" s="278" t="s">
        <v>711</v>
      </c>
      <c r="F2738" s="279" t="s">
        <v>689</v>
      </c>
      <c r="G2738" s="277" t="s">
        <v>1152</v>
      </c>
      <c r="H2738" s="280" t="str">
        <f>IF(OR(AND('FIN2-NATURE'!BE37="",'FIN2-NATURE'!BF37=""),AND('FIN2-NATURE'!BH37="",'FIN2-NATURE'!BI37=""),AND('FIN2-NATURE'!BF37="K",'FIN2-NATURE'!BI37="K"),OR('FIN2-NATURE'!BF37="O",'FIN2-NATURE'!BI37="O")),"",SUM('FIN2-NATURE'!BE37,'FIN2-NATURE'!BH37))</f>
        <v/>
      </c>
      <c r="I2738" s="280" t="str">
        <f xml:space="preserve"> IF(AND(OR(AND('FIN2-NATURE'!BF37="O",'FIN2-NATURE'!BI37="O"),AND('FIN2-NATURE'!BF37="K",'FIN2-NATURE'!BI37="K")),SUM('FIN2-NATURE'!BE37,'FIN2-NATURE'!BH37)=0,ISNUMBER('FIN2-NATURE'!BK37)),"",IF(OR('FIN2-NATURE'!BF37="O",'FIN2-NATURE'!BI37="O"),"O",IF(AND('FIN2-NATURE'!BF37='FIN2-NATURE'!BI37,OR('FIN2-NATURE'!BF37="K",'FIN2-NATURE'!BF37="W",'FIN2-NATURE'!BF37="M")),UPPER( 'FIN2-NATURE'!BF37),"")))</f>
        <v/>
      </c>
      <c r="J2738" s="281" t="s">
        <v>711</v>
      </c>
      <c r="K2738" s="280" t="str">
        <f>IF(AND(ISBLANK('FIN2-NATURE'!BK37),$L$2738&lt;&gt;"M"),"",'FIN2-NATURE'!BK37)</f>
        <v/>
      </c>
      <c r="L2738" s="280" t="str">
        <f>IF(ISBLANK('FIN2-NATURE'!BL37),"",'FIN2-NATURE'!BL37)</f>
        <v/>
      </c>
      <c r="M2738" s="257" t="str">
        <f t="shared" si="44"/>
        <v>OK</v>
      </c>
      <c r="N2738" s="15"/>
    </row>
    <row r="2739" spans="1:14" ht="33.75" x14ac:dyDescent="0.25">
      <c r="A2739" s="257" t="s">
        <v>834</v>
      </c>
      <c r="B2739" s="257" t="s">
        <v>5922</v>
      </c>
      <c r="C2739" s="257" t="s">
        <v>689</v>
      </c>
      <c r="D2739" s="277" t="s">
        <v>5923</v>
      </c>
      <c r="E2739" s="278" t="s">
        <v>711</v>
      </c>
      <c r="F2739" s="279" t="s">
        <v>689</v>
      </c>
      <c r="G2739" s="277" t="s">
        <v>1155</v>
      </c>
      <c r="H2739" s="280" t="str">
        <f>IF(OR(AND('FIN2-NATURE'!BK33="",'FIN2-NATURE'!BL33=""),AND('FIN2-NATURE'!BK37="",'FIN2-NATURE'!BL37=""),AND('FIN2-NATURE'!BL33="K",'FIN2-NATURE'!BL37="K"),OR('FIN2-NATURE'!BL33="O",'FIN2-NATURE'!BL37="O")),"",SUM('FIN2-NATURE'!BK33,'FIN2-NATURE'!BK37))</f>
        <v/>
      </c>
      <c r="I2739" s="280" t="str">
        <f>IF(AND(OR(AND('FIN2-NATURE'!BL33="O",'FIN2-NATURE'!BL37="O"),AND('FIN2-NATURE'!BL33="K",'FIN2-NATURE'!BL37="K")),SUM('FIN2-NATURE'!BK33,'FIN2-NATURE'!BK37)=0,ISNUMBER('FIN2-NATURE'!BK38)),"",IF(OR('FIN2-NATURE'!BL33="O",'FIN2-NATURE'!BL37="O"),"O",IF(AND('FIN2-NATURE'!BL33='FIN2-NATURE'!BL37,OR('FIN2-NATURE'!BL33="K",'FIN2-NATURE'!BL33="W",'FIN2-NATURE'!BL33="M")), UPPER('FIN2-NATURE'!BL33),"")))</f>
        <v/>
      </c>
      <c r="J2739" s="281" t="s">
        <v>711</v>
      </c>
      <c r="K2739" s="280" t="str">
        <f>IF(AND(ISBLANK('FIN2-NATURE'!BK38),$L$2739&lt;&gt;"M"),"",'FIN2-NATURE'!BK38)</f>
        <v/>
      </c>
      <c r="L2739" s="280" t="str">
        <f>IF(ISBLANK('FIN2-NATURE'!BL38),"",'FIN2-NATURE'!BL38)</f>
        <v/>
      </c>
      <c r="M2739" s="257" t="str">
        <f t="shared" si="44"/>
        <v>OK</v>
      </c>
      <c r="N2739" s="15"/>
    </row>
    <row r="2740" spans="1:14" ht="33.75" x14ac:dyDescent="0.25">
      <c r="A2740" s="257" t="s">
        <v>834</v>
      </c>
      <c r="B2740" s="257" t="s">
        <v>5924</v>
      </c>
      <c r="C2740" s="257" t="s">
        <v>689</v>
      </c>
      <c r="D2740" s="277" t="s">
        <v>1157</v>
      </c>
      <c r="E2740" s="278" t="s">
        <v>711</v>
      </c>
      <c r="F2740" s="279" t="s">
        <v>689</v>
      </c>
      <c r="G2740" s="277" t="s">
        <v>1158</v>
      </c>
      <c r="H2740" s="280" t="str">
        <f>IF(OR(AND('FIN2-NATURE'!BE39="",'FIN2-NATURE'!BF39=""),AND('FIN2-NATURE'!BH39="",'FIN2-NATURE'!BI39=""),AND('FIN2-NATURE'!BF39="K",'FIN2-NATURE'!BI39="K"),OR('FIN2-NATURE'!BF39="O",'FIN2-NATURE'!BI39="O")),"",SUM('FIN2-NATURE'!BE39,'FIN2-NATURE'!BH39))</f>
        <v/>
      </c>
      <c r="I2740" s="280" t="str">
        <f xml:space="preserve"> IF(AND(OR(AND('FIN2-NATURE'!BF39="O",'FIN2-NATURE'!BI39="O"),AND('FIN2-NATURE'!BF39="K",'FIN2-NATURE'!BI39="K")),SUM('FIN2-NATURE'!BE39,'FIN2-NATURE'!BH39)=0,ISNUMBER('FIN2-NATURE'!BK39)),"",IF(OR('FIN2-NATURE'!BF39="O",'FIN2-NATURE'!BI39="O"),"O",IF(AND('FIN2-NATURE'!BF39='FIN2-NATURE'!BI39,OR('FIN2-NATURE'!BF39="K",'FIN2-NATURE'!BF39="W",'FIN2-NATURE'!BF39="M")),UPPER( 'FIN2-NATURE'!BF39),"")))</f>
        <v/>
      </c>
      <c r="J2740" s="281" t="s">
        <v>711</v>
      </c>
      <c r="K2740" s="280" t="str">
        <f>IF(AND(ISBLANK('FIN2-NATURE'!BK39),$L$2740&lt;&gt;"M"),"",'FIN2-NATURE'!BK39)</f>
        <v/>
      </c>
      <c r="L2740" s="280" t="str">
        <f>IF(ISBLANK('FIN2-NATURE'!BL39),"",'FIN2-NATURE'!BL39)</f>
        <v/>
      </c>
      <c r="M2740" s="257" t="str">
        <f t="shared" si="44"/>
        <v>OK</v>
      </c>
      <c r="N2740" s="15"/>
    </row>
    <row r="2741" spans="1:14" ht="33.75" x14ac:dyDescent="0.25">
      <c r="A2741" s="257" t="s">
        <v>834</v>
      </c>
      <c r="B2741" s="257" t="s">
        <v>5925</v>
      </c>
      <c r="C2741" s="257" t="s">
        <v>689</v>
      </c>
      <c r="D2741" s="277" t="s">
        <v>5926</v>
      </c>
      <c r="E2741" s="278" t="s">
        <v>711</v>
      </c>
      <c r="F2741" s="279" t="s">
        <v>689</v>
      </c>
      <c r="G2741" s="277" t="s">
        <v>1161</v>
      </c>
      <c r="H2741" s="280" t="str">
        <f>IF(OR(AND('FIN2-NATURE'!BK38="",'FIN2-NATURE'!BL38=""),AND('FIN2-NATURE'!BK39="",'FIN2-NATURE'!BL39=""),AND('FIN2-NATURE'!BL38="K",'FIN2-NATURE'!BL39="K"),OR('FIN2-NATURE'!BL38="O",'FIN2-NATURE'!BL39="O")),"",SUM('FIN2-NATURE'!BK38,'FIN2-NATURE'!BK39))</f>
        <v/>
      </c>
      <c r="I2741" s="280" t="str">
        <f>IF(AND(OR(AND('FIN2-NATURE'!BL38="O",'FIN2-NATURE'!BL39="O"),AND('FIN2-NATURE'!BL38="K",'FIN2-NATURE'!BL39="K")),SUM('FIN2-NATURE'!BK38,'FIN2-NATURE'!BK39)=0,ISNUMBER('FIN2-NATURE'!BK40)),"",IF(OR('FIN2-NATURE'!BL38="O",'FIN2-NATURE'!BL39="O"),"O",IF(AND('FIN2-NATURE'!BL38='FIN2-NATURE'!BL39,OR('FIN2-NATURE'!BL38="K",'FIN2-NATURE'!BL38="W",'FIN2-NATURE'!BL38="M")), UPPER('FIN2-NATURE'!BL38),"")))</f>
        <v/>
      </c>
      <c r="J2741" s="281" t="s">
        <v>711</v>
      </c>
      <c r="K2741" s="280" t="str">
        <f>IF(AND(ISBLANK('FIN2-NATURE'!BK40),$L$2741&lt;&gt;"M"),"",'FIN2-NATURE'!BK40)</f>
        <v/>
      </c>
      <c r="L2741" s="280" t="str">
        <f>IF(ISBLANK('FIN2-NATURE'!BL40),"",'FIN2-NATURE'!BL40)</f>
        <v/>
      </c>
      <c r="M2741" s="257" t="str">
        <f t="shared" si="44"/>
        <v>OK</v>
      </c>
      <c r="N2741" s="15"/>
    </row>
    <row r="2742" spans="1:14" ht="33.75" x14ac:dyDescent="0.25">
      <c r="A2742" s="257" t="s">
        <v>834</v>
      </c>
      <c r="B2742" s="257" t="s">
        <v>5927</v>
      </c>
      <c r="C2742" s="257" t="s">
        <v>689</v>
      </c>
      <c r="D2742" s="277" t="s">
        <v>3127</v>
      </c>
      <c r="E2742" s="278" t="s">
        <v>711</v>
      </c>
      <c r="F2742" s="279" t="s">
        <v>689</v>
      </c>
      <c r="G2742" s="277" t="s">
        <v>1164</v>
      </c>
      <c r="H2742" s="280" t="str">
        <f>IF(OR(AND('FIN2-NATURE'!BE41="",'FIN2-NATURE'!BF41=""),AND('FIN2-NATURE'!BH41="",'FIN2-NATURE'!BI41=""),AND('FIN2-NATURE'!BF41="K",'FIN2-NATURE'!BI41="K"),OR('FIN2-NATURE'!BF41="O",'FIN2-NATURE'!BI41="O")),"",SUM('FIN2-NATURE'!BE41,'FIN2-NATURE'!BH41))</f>
        <v/>
      </c>
      <c r="I2742" s="280" t="str">
        <f xml:space="preserve"> IF(AND(OR(AND('FIN2-NATURE'!BF41="O",'FIN2-NATURE'!BI41="O"),AND('FIN2-NATURE'!BF41="K",'FIN2-NATURE'!BI41="K")),SUM('FIN2-NATURE'!BE41,'FIN2-NATURE'!BH41)=0,ISNUMBER('FIN2-NATURE'!BK41)),"",IF(OR('FIN2-NATURE'!BF41="O",'FIN2-NATURE'!BI41="O"),"O",IF(AND('FIN2-NATURE'!BF41='FIN2-NATURE'!BI41,OR('FIN2-NATURE'!BF41="K",'FIN2-NATURE'!BF41="W",'FIN2-NATURE'!BF41="M")),UPPER( 'FIN2-NATURE'!BF41),"")))</f>
        <v/>
      </c>
      <c r="J2742" s="281" t="s">
        <v>711</v>
      </c>
      <c r="K2742" s="280" t="str">
        <f>IF(AND(ISBLANK('FIN2-NATURE'!BK41),$L$2742&lt;&gt;"M"),"",'FIN2-NATURE'!BK41)</f>
        <v/>
      </c>
      <c r="L2742" s="280" t="str">
        <f>IF(ISBLANK('FIN2-NATURE'!BL41),"",'FIN2-NATURE'!BL41)</f>
        <v/>
      </c>
      <c r="M2742" s="257" t="str">
        <f t="shared" si="44"/>
        <v>OK</v>
      </c>
      <c r="N2742" s="15"/>
    </row>
    <row r="2743" spans="1:14" ht="33.75" x14ac:dyDescent="0.25">
      <c r="A2743" s="257" t="s">
        <v>834</v>
      </c>
      <c r="B2743" s="257" t="s">
        <v>5928</v>
      </c>
      <c r="C2743" s="257" t="s">
        <v>689</v>
      </c>
      <c r="D2743" s="277" t="s">
        <v>5929</v>
      </c>
      <c r="E2743" s="278" t="s">
        <v>711</v>
      </c>
      <c r="F2743" s="279" t="s">
        <v>689</v>
      </c>
      <c r="G2743" s="277" t="s">
        <v>1167</v>
      </c>
      <c r="H2743" s="280" t="str">
        <f>IF(OR(AND('FIN2-NATURE'!BE42="",'FIN2-NATURE'!BF42=""),AND('FIN2-NATURE'!BH42="",'FIN2-NATURE'!BI42=""),AND('FIN2-NATURE'!BF42="K",'FIN2-NATURE'!BI42="K"),OR('FIN2-NATURE'!BF42="O",'FIN2-NATURE'!BI42="O")),"",SUM('FIN2-NATURE'!BE42,'FIN2-NATURE'!BH42))</f>
        <v/>
      </c>
      <c r="I2743" s="280" t="str">
        <f xml:space="preserve"> IF(AND(OR(AND('FIN2-NATURE'!BF42="O",'FIN2-NATURE'!BI42="O"),AND('FIN2-NATURE'!BF42="K",'FIN2-NATURE'!BI42="K")),SUM('FIN2-NATURE'!BE42,'FIN2-NATURE'!BH42)=0,ISNUMBER('FIN2-NATURE'!BK42)),"",IF(OR('FIN2-NATURE'!BF42="O",'FIN2-NATURE'!BI42="O"),"O",IF(AND('FIN2-NATURE'!BF42='FIN2-NATURE'!BI42,OR('FIN2-NATURE'!BF42="K",'FIN2-NATURE'!BF42="W",'FIN2-NATURE'!BF42="M")),UPPER( 'FIN2-NATURE'!BF42),"")))</f>
        <v/>
      </c>
      <c r="J2743" s="281" t="s">
        <v>711</v>
      </c>
      <c r="K2743" s="280" t="str">
        <f>IF(AND(ISBLANK('FIN2-NATURE'!BK42),$L$2743&lt;&gt;"M"),"",'FIN2-NATURE'!BK42)</f>
        <v/>
      </c>
      <c r="L2743" s="280" t="str">
        <f>IF(ISBLANK('FIN2-NATURE'!BL42),"",'FIN2-NATURE'!BL42)</f>
        <v/>
      </c>
      <c r="M2743" s="257" t="str">
        <f t="shared" si="44"/>
        <v>OK</v>
      </c>
      <c r="N2743" s="15"/>
    </row>
    <row r="2744" spans="1:14" ht="33.75" x14ac:dyDescent="0.25">
      <c r="A2744" s="257" t="s">
        <v>834</v>
      </c>
      <c r="B2744" s="257" t="s">
        <v>5930</v>
      </c>
      <c r="C2744" s="257" t="s">
        <v>689</v>
      </c>
      <c r="D2744" s="277" t="s">
        <v>3131</v>
      </c>
      <c r="E2744" s="278" t="s">
        <v>711</v>
      </c>
      <c r="F2744" s="279" t="s">
        <v>689</v>
      </c>
      <c r="G2744" s="277" t="s">
        <v>1170</v>
      </c>
      <c r="H2744" s="280" t="str">
        <f>IF(OR(AND('FIN2-NATURE'!BE43="",'FIN2-NATURE'!BF43=""),AND('FIN2-NATURE'!BH43="",'FIN2-NATURE'!BI43=""),AND('FIN2-NATURE'!BF43="K",'FIN2-NATURE'!BI43="K"),OR('FIN2-NATURE'!BF43="O",'FIN2-NATURE'!BI43="O")),"",SUM('FIN2-NATURE'!BE43,'FIN2-NATURE'!BH43))</f>
        <v/>
      </c>
      <c r="I2744" s="280" t="str">
        <f xml:space="preserve"> IF(AND(OR(AND('FIN2-NATURE'!BF43="O",'FIN2-NATURE'!BI43="O"),AND('FIN2-NATURE'!BF43="K",'FIN2-NATURE'!BI43="K")),SUM('FIN2-NATURE'!BE43,'FIN2-NATURE'!BH43)=0,ISNUMBER('FIN2-NATURE'!BK43)),"",IF(OR('FIN2-NATURE'!BF43="O",'FIN2-NATURE'!BI43="O"),"O",IF(AND('FIN2-NATURE'!BF43='FIN2-NATURE'!BI43,OR('FIN2-NATURE'!BF43="K",'FIN2-NATURE'!BF43="W",'FIN2-NATURE'!BF43="M")),UPPER( 'FIN2-NATURE'!BF43),"")))</f>
        <v/>
      </c>
      <c r="J2744" s="281" t="s">
        <v>711</v>
      </c>
      <c r="K2744" s="280" t="str">
        <f>IF(AND(ISBLANK('FIN2-NATURE'!BK43),$L$2744&lt;&gt;"M"),"",'FIN2-NATURE'!BK43)</f>
        <v/>
      </c>
      <c r="L2744" s="280" t="str">
        <f>IF(ISBLANK('FIN2-NATURE'!BL43),"",'FIN2-NATURE'!BL43)</f>
        <v/>
      </c>
      <c r="M2744" s="257" t="str">
        <f t="shared" si="44"/>
        <v>OK</v>
      </c>
      <c r="N2744" s="15"/>
    </row>
    <row r="2745" spans="1:14" ht="33.75" x14ac:dyDescent="0.25">
      <c r="A2745" s="257" t="s">
        <v>834</v>
      </c>
      <c r="B2745" s="257" t="s">
        <v>5931</v>
      </c>
      <c r="C2745" s="257" t="s">
        <v>689</v>
      </c>
      <c r="D2745" s="277" t="s">
        <v>5932</v>
      </c>
      <c r="E2745" s="278" t="s">
        <v>711</v>
      </c>
      <c r="F2745" s="279" t="s">
        <v>689</v>
      </c>
      <c r="G2745" s="277" t="s">
        <v>1173</v>
      </c>
      <c r="H2745" s="280" t="str">
        <f>IF(OR(AND('FIN2-NATURE'!BE44="",'FIN2-NATURE'!BF44=""),AND('FIN2-NATURE'!BH44="",'FIN2-NATURE'!BI44=""),AND('FIN2-NATURE'!BF44="K",'FIN2-NATURE'!BI44="K"),OR('FIN2-NATURE'!BF44="O",'FIN2-NATURE'!BI44="O")),"",SUM('FIN2-NATURE'!BE44,'FIN2-NATURE'!BH44))</f>
        <v/>
      </c>
      <c r="I2745" s="280" t="str">
        <f xml:space="preserve"> IF(AND(OR(AND('FIN2-NATURE'!BF44="O",'FIN2-NATURE'!BI44="O"),AND('FIN2-NATURE'!BF44="K",'FIN2-NATURE'!BI44="K")),SUM('FIN2-NATURE'!BE44,'FIN2-NATURE'!BH44)=0,ISNUMBER('FIN2-NATURE'!BK44)),"",IF(OR('FIN2-NATURE'!BF44="O",'FIN2-NATURE'!BI44="O"),"O",IF(AND('FIN2-NATURE'!BF44='FIN2-NATURE'!BI44,OR('FIN2-NATURE'!BF44="K",'FIN2-NATURE'!BF44="W",'FIN2-NATURE'!BF44="M")),UPPER( 'FIN2-NATURE'!BF44),"")))</f>
        <v/>
      </c>
      <c r="J2745" s="281" t="s">
        <v>711</v>
      </c>
      <c r="K2745" s="280" t="str">
        <f>IF(AND(ISBLANK('FIN2-NATURE'!BK44),$L$2745&lt;&gt;"M"),"",'FIN2-NATURE'!BK44)</f>
        <v/>
      </c>
      <c r="L2745" s="280" t="str">
        <f>IF(ISBLANK('FIN2-NATURE'!BL44),"",'FIN2-NATURE'!BL44)</f>
        <v/>
      </c>
      <c r="M2745" s="257" t="str">
        <f t="shared" si="44"/>
        <v>OK</v>
      </c>
      <c r="N2745" s="15"/>
    </row>
    <row r="2746" spans="1:14" ht="33.75" x14ac:dyDescent="0.25">
      <c r="A2746" s="257" t="s">
        <v>834</v>
      </c>
      <c r="B2746" s="257" t="s">
        <v>5933</v>
      </c>
      <c r="C2746" s="257" t="s">
        <v>689</v>
      </c>
      <c r="D2746" s="277" t="s">
        <v>5934</v>
      </c>
      <c r="E2746" s="278" t="s">
        <v>711</v>
      </c>
      <c r="F2746" s="279" t="s">
        <v>689</v>
      </c>
      <c r="G2746" s="277" t="s">
        <v>1176</v>
      </c>
      <c r="H2746" s="280" t="str">
        <f>IF(OR(AND('FIN2-NATURE'!BE45="",'FIN2-NATURE'!BF45=""),AND('FIN2-NATURE'!BH45="",'FIN2-NATURE'!BI45=""),AND('FIN2-NATURE'!BF45="K",'FIN2-NATURE'!BI45="K"),OR('FIN2-NATURE'!BF45="O",'FIN2-NATURE'!BI45="O")),"",SUM('FIN2-NATURE'!BE45,'FIN2-NATURE'!BH45))</f>
        <v/>
      </c>
      <c r="I2746" s="280" t="str">
        <f xml:space="preserve"> IF(AND(OR(AND('FIN2-NATURE'!BF45="O",'FIN2-NATURE'!BI45="O"),AND('FIN2-NATURE'!BF45="K",'FIN2-NATURE'!BI45="K")),SUM('FIN2-NATURE'!BE45,'FIN2-NATURE'!BH45)=0,ISNUMBER('FIN2-NATURE'!BK45)),"",IF(OR('FIN2-NATURE'!BF45="O",'FIN2-NATURE'!BI45="O"),"O",IF(AND('FIN2-NATURE'!BF45='FIN2-NATURE'!BI45,OR('FIN2-NATURE'!BF45="K",'FIN2-NATURE'!BF45="W",'FIN2-NATURE'!BF45="M")),UPPER( 'FIN2-NATURE'!BF45),"")))</f>
        <v/>
      </c>
      <c r="J2746" s="281" t="s">
        <v>711</v>
      </c>
      <c r="K2746" s="280" t="str">
        <f>IF(AND(ISBLANK('FIN2-NATURE'!BK45),$L$2746&lt;&gt;"M"),"",'FIN2-NATURE'!BK45)</f>
        <v/>
      </c>
      <c r="L2746" s="280" t="str">
        <f>IF(ISBLANK('FIN2-NATURE'!BL45),"",'FIN2-NATURE'!BL45)</f>
        <v/>
      </c>
      <c r="M2746" s="257" t="str">
        <f t="shared" si="44"/>
        <v>OK</v>
      </c>
      <c r="N2746" s="15"/>
    </row>
    <row r="2747" spans="1:14" ht="33.75" x14ac:dyDescent="0.25">
      <c r="A2747" s="257" t="s">
        <v>834</v>
      </c>
      <c r="B2747" s="257" t="s">
        <v>5935</v>
      </c>
      <c r="C2747" s="257" t="s">
        <v>689</v>
      </c>
      <c r="D2747" s="277" t="s">
        <v>5936</v>
      </c>
      <c r="E2747" s="278" t="s">
        <v>711</v>
      </c>
      <c r="F2747" s="279" t="s">
        <v>689</v>
      </c>
      <c r="G2747" s="277" t="s">
        <v>3138</v>
      </c>
      <c r="H2747" s="280" t="str">
        <f>IF(OR(AND('FIN2-NATURE'!BK44="",'FIN2-NATURE'!BL44=""),AND('FIN2-NATURE'!BK45="",'FIN2-NATURE'!BL45=""),AND('FIN2-NATURE'!BL44="K",'FIN2-NATURE'!BL45="K"),OR('FIN2-NATURE'!BL44="O",'FIN2-NATURE'!BL45="O")),"",SUM('FIN2-NATURE'!BK44,'FIN2-NATURE'!BK45))</f>
        <v/>
      </c>
      <c r="I2747" s="280" t="str">
        <f>IF(AND(OR(AND('FIN2-NATURE'!BL44="O",'FIN2-NATURE'!BL45="O"),AND('FIN2-NATURE'!BL44="K",'FIN2-NATURE'!BL45="K")),SUM('FIN2-NATURE'!BK44,'FIN2-NATURE'!BK45)=0,ISNUMBER('FIN2-NATURE'!BK46)),"",IF(OR('FIN2-NATURE'!BL44="O",'FIN2-NATURE'!BL45="O"),"O",IF(AND('FIN2-NATURE'!BL44='FIN2-NATURE'!BL45,OR('FIN2-NATURE'!BL44="K",'FIN2-NATURE'!BL44="W",'FIN2-NATURE'!BL44="M")), UPPER('FIN2-NATURE'!BL44),"")))</f>
        <v/>
      </c>
      <c r="J2747" s="281" t="s">
        <v>711</v>
      </c>
      <c r="K2747" s="280" t="str">
        <f>IF(AND(ISBLANK('FIN2-NATURE'!BK46),$L$2747&lt;&gt;"M"),"",'FIN2-NATURE'!BK46)</f>
        <v/>
      </c>
      <c r="L2747" s="280" t="str">
        <f>IF(ISBLANK('FIN2-NATURE'!BL46),"",'FIN2-NATURE'!BL46)</f>
        <v/>
      </c>
      <c r="M2747" s="257" t="str">
        <f t="shared" si="44"/>
        <v>OK</v>
      </c>
      <c r="N2747" s="15"/>
    </row>
    <row r="2748" spans="1:14" ht="33.75" x14ac:dyDescent="0.25">
      <c r="A2748" s="257" t="s">
        <v>834</v>
      </c>
      <c r="B2748" s="257" t="s">
        <v>5937</v>
      </c>
      <c r="C2748" s="257" t="s">
        <v>689</v>
      </c>
      <c r="D2748" s="277" t="s">
        <v>3140</v>
      </c>
      <c r="E2748" s="278" t="s">
        <v>711</v>
      </c>
      <c r="F2748" s="279" t="s">
        <v>689</v>
      </c>
      <c r="G2748" s="277" t="s">
        <v>3141</v>
      </c>
      <c r="H2748" s="280" t="str">
        <f>IF(OR(AND('FIN2-NATURE'!BE47="",'FIN2-NATURE'!BF47=""),AND('FIN2-NATURE'!BH47="",'FIN2-NATURE'!BI47=""),AND('FIN2-NATURE'!BF47="K",'FIN2-NATURE'!BI47="K"),OR('FIN2-NATURE'!BF47="O",'FIN2-NATURE'!BI47="O")),"",SUM('FIN2-NATURE'!BE47,'FIN2-NATURE'!BH47))</f>
        <v/>
      </c>
      <c r="I2748" s="280" t="str">
        <f xml:space="preserve"> IF(AND(OR(AND('FIN2-NATURE'!BF47="O",'FIN2-NATURE'!BI47="O"),AND('FIN2-NATURE'!BF47="K",'FIN2-NATURE'!BI47="K")),SUM('FIN2-NATURE'!BE47,'FIN2-NATURE'!BH47)=0,ISNUMBER('FIN2-NATURE'!BK47)),"",IF(OR('FIN2-NATURE'!BF47="O",'FIN2-NATURE'!BI47="O"),"O",IF(AND('FIN2-NATURE'!BF47='FIN2-NATURE'!BI47,OR('FIN2-NATURE'!BF47="K",'FIN2-NATURE'!BF47="W",'FIN2-NATURE'!BF47="M")),UPPER( 'FIN2-NATURE'!BF47),"")))</f>
        <v/>
      </c>
      <c r="J2748" s="281" t="s">
        <v>711</v>
      </c>
      <c r="K2748" s="280" t="str">
        <f>IF(AND(ISBLANK('FIN2-NATURE'!BK47),$L$2748&lt;&gt;"M"),"",'FIN2-NATURE'!BK47)</f>
        <v/>
      </c>
      <c r="L2748" s="280" t="str">
        <f>IF(ISBLANK('FIN2-NATURE'!BL47),"",'FIN2-NATURE'!BL47)</f>
        <v/>
      </c>
      <c r="M2748" s="257" t="str">
        <f t="shared" si="44"/>
        <v>OK</v>
      </c>
      <c r="N2748" s="15"/>
    </row>
    <row r="2749" spans="1:14" ht="33.75" x14ac:dyDescent="0.25">
      <c r="A2749" s="257" t="s">
        <v>834</v>
      </c>
      <c r="B2749" s="257" t="s">
        <v>5938</v>
      </c>
      <c r="C2749" s="257" t="s">
        <v>689</v>
      </c>
      <c r="D2749" s="277" t="s">
        <v>3143</v>
      </c>
      <c r="E2749" s="278" t="s">
        <v>711</v>
      </c>
      <c r="F2749" s="279" t="s">
        <v>689</v>
      </c>
      <c r="G2749" s="277" t="s">
        <v>3144</v>
      </c>
      <c r="H2749" s="280" t="str">
        <f>IF(OR(AND('FIN2-NATURE'!BE48="",'FIN2-NATURE'!BF48=""),AND('FIN2-NATURE'!BH48="",'FIN2-NATURE'!BI48=""),AND('FIN2-NATURE'!BF48="K",'FIN2-NATURE'!BI48="K"),OR('FIN2-NATURE'!BF48="O",'FIN2-NATURE'!BI48="O")),"",SUM('FIN2-NATURE'!BE48,'FIN2-NATURE'!BH48))</f>
        <v/>
      </c>
      <c r="I2749" s="280" t="str">
        <f xml:space="preserve"> IF(AND(OR(AND('FIN2-NATURE'!BF48="O",'FIN2-NATURE'!BI48="O"),AND('FIN2-NATURE'!BF48="K",'FIN2-NATURE'!BI48="K")),SUM('FIN2-NATURE'!BE48,'FIN2-NATURE'!BH48)=0,ISNUMBER('FIN2-NATURE'!BK48)),"",IF(OR('FIN2-NATURE'!BF48="O",'FIN2-NATURE'!BI48="O"),"O",IF(AND('FIN2-NATURE'!BF48='FIN2-NATURE'!BI48,OR('FIN2-NATURE'!BF48="K",'FIN2-NATURE'!BF48="W",'FIN2-NATURE'!BF48="M")),UPPER( 'FIN2-NATURE'!BF48),"")))</f>
        <v/>
      </c>
      <c r="J2749" s="281" t="s">
        <v>711</v>
      </c>
      <c r="K2749" s="280" t="str">
        <f>IF(AND(ISBLANK('FIN2-NATURE'!BK48),$L$2749&lt;&gt;"M"),"",'FIN2-NATURE'!BK48)</f>
        <v/>
      </c>
      <c r="L2749" s="280" t="str">
        <f>IF(ISBLANK('FIN2-NATURE'!BL48),"",'FIN2-NATURE'!BL48)</f>
        <v/>
      </c>
      <c r="M2749" s="257" t="str">
        <f t="shared" si="44"/>
        <v>OK</v>
      </c>
      <c r="N2749" s="15"/>
    </row>
    <row r="2750" spans="1:14" ht="33.75" x14ac:dyDescent="0.25">
      <c r="A2750" s="257" t="s">
        <v>834</v>
      </c>
      <c r="B2750" s="257" t="s">
        <v>5939</v>
      </c>
      <c r="C2750" s="257" t="s">
        <v>689</v>
      </c>
      <c r="D2750" s="277" t="s">
        <v>5940</v>
      </c>
      <c r="E2750" s="278" t="s">
        <v>711</v>
      </c>
      <c r="F2750" s="279" t="s">
        <v>689</v>
      </c>
      <c r="G2750" s="277" t="s">
        <v>3147</v>
      </c>
      <c r="H2750" s="280" t="str">
        <f>IF(OR(AND('FIN2-NATURE'!BE49="",'FIN2-NATURE'!BF49=""),AND('FIN2-NATURE'!BH49="",'FIN2-NATURE'!BI49=""),AND('FIN2-NATURE'!BF49="K",'FIN2-NATURE'!BI49="K"),OR('FIN2-NATURE'!BF49="O",'FIN2-NATURE'!BI49="O")),"",SUM('FIN2-NATURE'!BE49,'FIN2-NATURE'!BH49))</f>
        <v/>
      </c>
      <c r="I2750" s="280" t="str">
        <f xml:space="preserve"> IF(AND(OR(AND('FIN2-NATURE'!BF49="O",'FIN2-NATURE'!BI49="O"),AND('FIN2-NATURE'!BF49="K",'FIN2-NATURE'!BI49="K")),SUM('FIN2-NATURE'!BE49,'FIN2-NATURE'!BH49)=0,ISNUMBER('FIN2-NATURE'!BK49)),"",IF(OR('FIN2-NATURE'!BF49="O",'FIN2-NATURE'!BI49="O"),"O",IF(AND('FIN2-NATURE'!BF49='FIN2-NATURE'!BI49,OR('FIN2-NATURE'!BF49="K",'FIN2-NATURE'!BF49="W",'FIN2-NATURE'!BF49="M")),UPPER( 'FIN2-NATURE'!BF49),"")))</f>
        <v/>
      </c>
      <c r="J2750" s="281" t="s">
        <v>711</v>
      </c>
      <c r="K2750" s="280" t="str">
        <f>IF(AND(ISBLANK('FIN2-NATURE'!BK49),$L$2750&lt;&gt;"M"),"",'FIN2-NATURE'!BK49)</f>
        <v/>
      </c>
      <c r="L2750" s="280" t="str">
        <f>IF(ISBLANK('FIN2-NATURE'!BL49),"",'FIN2-NATURE'!BL49)</f>
        <v/>
      </c>
      <c r="M2750" s="257" t="str">
        <f t="shared" si="44"/>
        <v>OK</v>
      </c>
      <c r="N2750" s="15"/>
    </row>
    <row r="2751" spans="1:14" ht="33.75" x14ac:dyDescent="0.25">
      <c r="A2751" s="257" t="s">
        <v>834</v>
      </c>
      <c r="B2751" s="257" t="s">
        <v>5941</v>
      </c>
      <c r="C2751" s="257" t="s">
        <v>689</v>
      </c>
      <c r="D2751" s="277" t="s">
        <v>5942</v>
      </c>
      <c r="E2751" s="278" t="s">
        <v>711</v>
      </c>
      <c r="F2751" s="279" t="s">
        <v>689</v>
      </c>
      <c r="G2751" s="277" t="s">
        <v>3150</v>
      </c>
      <c r="H2751" s="280" t="str">
        <f>IF(OR(AND('FIN2-NATURE'!BE50="",'FIN2-NATURE'!BF50=""),AND('FIN2-NATURE'!BH50="",'FIN2-NATURE'!BI50=""),AND('FIN2-NATURE'!BF50="K",'FIN2-NATURE'!BI50="K"),OR('FIN2-NATURE'!BF50="O",'FIN2-NATURE'!BI50="O")),"",SUM('FIN2-NATURE'!BE50,'FIN2-NATURE'!BH50))</f>
        <v/>
      </c>
      <c r="I2751" s="280" t="str">
        <f xml:space="preserve"> IF(AND(OR(AND('FIN2-NATURE'!BF50="O",'FIN2-NATURE'!BI50="O"),AND('FIN2-NATURE'!BF50="K",'FIN2-NATURE'!BI50="K")),SUM('FIN2-NATURE'!BE50,'FIN2-NATURE'!BH50)=0,ISNUMBER('FIN2-NATURE'!BK50)),"",IF(OR('FIN2-NATURE'!BF50="O",'FIN2-NATURE'!BI50="O"),"O",IF(AND('FIN2-NATURE'!BF50='FIN2-NATURE'!BI50,OR('FIN2-NATURE'!BF50="K",'FIN2-NATURE'!BF50="W",'FIN2-NATURE'!BF50="M")),UPPER( 'FIN2-NATURE'!BF50),"")))</f>
        <v/>
      </c>
      <c r="J2751" s="281" t="s">
        <v>711</v>
      </c>
      <c r="K2751" s="280" t="str">
        <f>IF(AND(ISBLANK('FIN2-NATURE'!BK50),$L$2751&lt;&gt;"M"),"",'FIN2-NATURE'!BK50)</f>
        <v/>
      </c>
      <c r="L2751" s="280" t="str">
        <f>IF(ISBLANK('FIN2-NATURE'!BL50),"",'FIN2-NATURE'!BL50)</f>
        <v/>
      </c>
      <c r="M2751" s="257" t="str">
        <f t="shared" si="44"/>
        <v>OK</v>
      </c>
      <c r="N2751" s="15"/>
    </row>
    <row r="2752" spans="1:14" ht="33.75" x14ac:dyDescent="0.25">
      <c r="A2752" s="257" t="s">
        <v>834</v>
      </c>
      <c r="B2752" s="257" t="s">
        <v>5943</v>
      </c>
      <c r="C2752" s="257" t="s">
        <v>689</v>
      </c>
      <c r="D2752" s="277" t="s">
        <v>5944</v>
      </c>
      <c r="E2752" s="278" t="s">
        <v>711</v>
      </c>
      <c r="F2752" s="279" t="s">
        <v>689</v>
      </c>
      <c r="G2752" s="277" t="s">
        <v>3153</v>
      </c>
      <c r="H2752" s="280" t="str">
        <f>IF(OR(AND('FIN2-NATURE'!BK46="",'FIN2-NATURE'!BL46=""),AND('FIN2-NATURE'!BK50="",'FIN2-NATURE'!BL50=""),AND('FIN2-NATURE'!BL46="K",'FIN2-NATURE'!BL50="K"),OR('FIN2-NATURE'!BL46="O",'FIN2-NATURE'!BL50="O")),"",SUM('FIN2-NATURE'!BK46,'FIN2-NATURE'!BK50))</f>
        <v/>
      </c>
      <c r="I2752" s="280" t="str">
        <f>IF(AND(OR(AND('FIN2-NATURE'!BL46="O",'FIN2-NATURE'!BL50="O"),AND('FIN2-NATURE'!BL46="K",'FIN2-NATURE'!BL50="K")),SUM('FIN2-NATURE'!BK46,'FIN2-NATURE'!BK50)=0,ISNUMBER('FIN2-NATURE'!BK51)),"",IF(OR('FIN2-NATURE'!BL46="O",'FIN2-NATURE'!BL50="O"),"O",IF(AND('FIN2-NATURE'!BL46='FIN2-NATURE'!BL50,OR('FIN2-NATURE'!BL46="K",'FIN2-NATURE'!BL46="W",'FIN2-NATURE'!BL46="M")), UPPER('FIN2-NATURE'!BL46),"")))</f>
        <v/>
      </c>
      <c r="J2752" s="281" t="s">
        <v>711</v>
      </c>
      <c r="K2752" s="280" t="str">
        <f>IF(AND(ISBLANK('FIN2-NATURE'!BK51),$L$2752&lt;&gt;"M"),"",'FIN2-NATURE'!BK51)</f>
        <v/>
      </c>
      <c r="L2752" s="280" t="str">
        <f>IF(ISBLANK('FIN2-NATURE'!BL51),"",'FIN2-NATURE'!BL51)</f>
        <v/>
      </c>
      <c r="M2752" s="257" t="str">
        <f t="shared" si="44"/>
        <v>OK</v>
      </c>
      <c r="N2752" s="15"/>
    </row>
    <row r="2753" spans="1:14" ht="33.75" x14ac:dyDescent="0.25">
      <c r="A2753" s="257" t="s">
        <v>834</v>
      </c>
      <c r="B2753" s="257" t="s">
        <v>5945</v>
      </c>
      <c r="C2753" s="257" t="s">
        <v>689</v>
      </c>
      <c r="D2753" s="277" t="s">
        <v>3155</v>
      </c>
      <c r="E2753" s="278" t="s">
        <v>711</v>
      </c>
      <c r="F2753" s="279" t="s">
        <v>689</v>
      </c>
      <c r="G2753" s="277" t="s">
        <v>3156</v>
      </c>
      <c r="H2753" s="280" t="str">
        <f>IF(OR(AND('FIN2-NATURE'!BE52="",'FIN2-NATURE'!BF52=""),AND('FIN2-NATURE'!BH52="",'FIN2-NATURE'!BI52=""),AND('FIN2-NATURE'!BF52="K",'FIN2-NATURE'!BI52="K"),OR('FIN2-NATURE'!BF52="O",'FIN2-NATURE'!BI52="O")),"",SUM('FIN2-NATURE'!BE52,'FIN2-NATURE'!BH52))</f>
        <v/>
      </c>
      <c r="I2753" s="280" t="str">
        <f xml:space="preserve"> IF(AND(OR(AND('FIN2-NATURE'!BF52="O",'FIN2-NATURE'!BI52="O"),AND('FIN2-NATURE'!BF52="K",'FIN2-NATURE'!BI52="K")),SUM('FIN2-NATURE'!BE52,'FIN2-NATURE'!BH52)=0,ISNUMBER('FIN2-NATURE'!BK52)),"",IF(OR('FIN2-NATURE'!BF52="O",'FIN2-NATURE'!BI52="O"),"O",IF(AND('FIN2-NATURE'!BF52='FIN2-NATURE'!BI52,OR('FIN2-NATURE'!BF52="K",'FIN2-NATURE'!BF52="W",'FIN2-NATURE'!BF52="M")),UPPER( 'FIN2-NATURE'!BF52),"")))</f>
        <v/>
      </c>
      <c r="J2753" s="281" t="s">
        <v>711</v>
      </c>
      <c r="K2753" s="280" t="str">
        <f>IF(AND(ISBLANK('FIN2-NATURE'!BK52),$L$2753&lt;&gt;"M"),"",'FIN2-NATURE'!BK52)</f>
        <v/>
      </c>
      <c r="L2753" s="280" t="str">
        <f>IF(ISBLANK('FIN2-NATURE'!BL52),"",'FIN2-NATURE'!BL52)</f>
        <v/>
      </c>
      <c r="M2753" s="257" t="str">
        <f t="shared" si="44"/>
        <v>OK</v>
      </c>
      <c r="N2753" s="15"/>
    </row>
    <row r="2754" spans="1:14" ht="33.75" x14ac:dyDescent="0.25">
      <c r="A2754" s="257" t="s">
        <v>834</v>
      </c>
      <c r="B2754" s="257" t="s">
        <v>5946</v>
      </c>
      <c r="C2754" s="257" t="s">
        <v>689</v>
      </c>
      <c r="D2754" s="277" t="s">
        <v>5947</v>
      </c>
      <c r="E2754" s="278" t="s">
        <v>711</v>
      </c>
      <c r="F2754" s="279" t="s">
        <v>689</v>
      </c>
      <c r="G2754" s="277" t="s">
        <v>3159</v>
      </c>
      <c r="H2754" s="280" t="str">
        <f>IF(OR(AND('FIN2-NATURE'!BK51="",'FIN2-NATURE'!BL51=""),AND('FIN2-NATURE'!BK52="",'FIN2-NATURE'!BL52=""),AND('FIN2-NATURE'!BL51="K",'FIN2-NATURE'!BL52="K"),OR('FIN2-NATURE'!BL51="O",'FIN2-NATURE'!BL52="O")),"",SUM('FIN2-NATURE'!BK51,'FIN2-NATURE'!BK52))</f>
        <v/>
      </c>
      <c r="I2754" s="280" t="str">
        <f>IF(AND(OR(AND('FIN2-NATURE'!BL51="O",'FIN2-NATURE'!BL52="O"),AND('FIN2-NATURE'!BL51="K",'FIN2-NATURE'!BL52="K")),SUM('FIN2-NATURE'!BK51,'FIN2-NATURE'!BK52)=0,ISNUMBER('FIN2-NATURE'!BK53)),"",IF(OR('FIN2-NATURE'!BL51="O",'FIN2-NATURE'!BL52="O"),"O",IF(AND('FIN2-NATURE'!BL51='FIN2-NATURE'!BL52,OR('FIN2-NATURE'!BL51="K",'FIN2-NATURE'!BL51="W",'FIN2-NATURE'!BL51="M")), UPPER('FIN2-NATURE'!BL51),"")))</f>
        <v/>
      </c>
      <c r="J2754" s="281" t="s">
        <v>711</v>
      </c>
      <c r="K2754" s="280" t="str">
        <f>IF(AND(ISBLANK('FIN2-NATURE'!BK53),$L$2754&lt;&gt;"M"),"",'FIN2-NATURE'!BK53)</f>
        <v/>
      </c>
      <c r="L2754" s="280" t="str">
        <f>IF(ISBLANK('FIN2-NATURE'!BL53),"",'FIN2-NATURE'!BL53)</f>
        <v/>
      </c>
      <c r="M2754" s="257" t="str">
        <f t="shared" si="44"/>
        <v>OK</v>
      </c>
      <c r="N2754" s="15"/>
    </row>
    <row r="2755" spans="1:14" ht="33.75" x14ac:dyDescent="0.25">
      <c r="A2755" s="257" t="s">
        <v>834</v>
      </c>
      <c r="B2755" s="257" t="s">
        <v>5948</v>
      </c>
      <c r="C2755" s="257" t="s">
        <v>689</v>
      </c>
      <c r="D2755" s="277" t="s">
        <v>3161</v>
      </c>
      <c r="E2755" s="278" t="s">
        <v>711</v>
      </c>
      <c r="F2755" s="279" t="s">
        <v>689</v>
      </c>
      <c r="G2755" s="277" t="s">
        <v>3162</v>
      </c>
      <c r="H2755" s="280" t="str">
        <f>IF(OR(AND('FIN2-NATURE'!BE54="",'FIN2-NATURE'!BF54=""),AND('FIN2-NATURE'!BH54="",'FIN2-NATURE'!BI54=""),AND('FIN2-NATURE'!BF54="K",'FIN2-NATURE'!BI54="K"),OR('FIN2-NATURE'!BF54="O",'FIN2-NATURE'!BI54="O")),"",SUM('FIN2-NATURE'!BE54,'FIN2-NATURE'!BH54))</f>
        <v/>
      </c>
      <c r="I2755" s="280" t="str">
        <f xml:space="preserve"> IF(AND(OR(AND('FIN2-NATURE'!BF54="O",'FIN2-NATURE'!BI54="O"),AND('FIN2-NATURE'!BF54="K",'FIN2-NATURE'!BI54="K")),SUM('FIN2-NATURE'!BE54,'FIN2-NATURE'!BH54)=0,ISNUMBER('FIN2-NATURE'!BK54)),"",IF(OR('FIN2-NATURE'!BF54="O",'FIN2-NATURE'!BI54="O"),"O",IF(AND('FIN2-NATURE'!BF54='FIN2-NATURE'!BI54,OR('FIN2-NATURE'!BF54="K",'FIN2-NATURE'!BF54="W",'FIN2-NATURE'!BF54="M")),UPPER( 'FIN2-NATURE'!BF54),"")))</f>
        <v/>
      </c>
      <c r="J2755" s="281" t="s">
        <v>711</v>
      </c>
      <c r="K2755" s="280" t="str">
        <f>IF(AND(ISBLANK('FIN2-NATURE'!BK54),$L$2755&lt;&gt;"M"),"",'FIN2-NATURE'!BK54)</f>
        <v/>
      </c>
      <c r="L2755" s="280" t="str">
        <f>IF(ISBLANK('FIN2-NATURE'!BL54),"",'FIN2-NATURE'!BL54)</f>
        <v/>
      </c>
      <c r="M2755" s="257" t="str">
        <f t="shared" si="44"/>
        <v>OK</v>
      </c>
      <c r="N2755" s="15"/>
    </row>
    <row r="2756" spans="1:14" ht="33.75" x14ac:dyDescent="0.25">
      <c r="A2756" s="257" t="s">
        <v>834</v>
      </c>
      <c r="B2756" s="257" t="s">
        <v>5949</v>
      </c>
      <c r="C2756" s="257" t="s">
        <v>689</v>
      </c>
      <c r="D2756" s="277" t="s">
        <v>5950</v>
      </c>
      <c r="E2756" s="278" t="s">
        <v>711</v>
      </c>
      <c r="F2756" s="279" t="s">
        <v>689</v>
      </c>
      <c r="G2756" s="277" t="s">
        <v>3165</v>
      </c>
      <c r="H2756" s="280" t="str">
        <f>IF(OR(AND('FIN2-NATURE'!BE55="",'FIN2-NATURE'!BF55=""),AND('FIN2-NATURE'!BH55="",'FIN2-NATURE'!BI55=""),AND('FIN2-NATURE'!BF55="K",'FIN2-NATURE'!BI55="K"),OR('FIN2-NATURE'!BF55="O",'FIN2-NATURE'!BI55="O")),"",SUM('FIN2-NATURE'!BE55,'FIN2-NATURE'!BH55))</f>
        <v/>
      </c>
      <c r="I2756" s="280" t="str">
        <f xml:space="preserve"> IF(AND(OR(AND('FIN2-NATURE'!BF55="O",'FIN2-NATURE'!BI55="O"),AND('FIN2-NATURE'!BF55="K",'FIN2-NATURE'!BI55="K")),SUM('FIN2-NATURE'!BE55,'FIN2-NATURE'!BH55)=0,ISNUMBER('FIN2-NATURE'!BK55)),"",IF(OR('FIN2-NATURE'!BF55="O",'FIN2-NATURE'!BI55="O"),"O",IF(AND('FIN2-NATURE'!BF55='FIN2-NATURE'!BI55,OR('FIN2-NATURE'!BF55="K",'FIN2-NATURE'!BF55="W",'FIN2-NATURE'!BF55="M")),UPPER( 'FIN2-NATURE'!BF55),"")))</f>
        <v/>
      </c>
      <c r="J2756" s="281" t="s">
        <v>711</v>
      </c>
      <c r="K2756" s="280" t="str">
        <f>IF(AND(ISBLANK('FIN2-NATURE'!BK55),$L$2756&lt;&gt;"M"),"",'FIN2-NATURE'!BK55)</f>
        <v/>
      </c>
      <c r="L2756" s="280" t="str">
        <f>IF(ISBLANK('FIN2-NATURE'!BL55),"",'FIN2-NATURE'!BL55)</f>
        <v/>
      </c>
      <c r="M2756" s="257" t="str">
        <f t="shared" si="44"/>
        <v>OK</v>
      </c>
      <c r="N2756" s="15"/>
    </row>
    <row r="2757" spans="1:14" ht="33.75" x14ac:dyDescent="0.25">
      <c r="A2757" s="257" t="s">
        <v>834</v>
      </c>
      <c r="B2757" s="257" t="s">
        <v>5951</v>
      </c>
      <c r="C2757" s="257" t="s">
        <v>689</v>
      </c>
      <c r="D2757" s="277" t="s">
        <v>3167</v>
      </c>
      <c r="E2757" s="278" t="s">
        <v>711</v>
      </c>
      <c r="F2757" s="279" t="s">
        <v>689</v>
      </c>
      <c r="G2757" s="277" t="s">
        <v>3168</v>
      </c>
      <c r="H2757" s="280" t="str">
        <f>IF(OR(AND('FIN2-NATURE'!BE56="",'FIN2-NATURE'!BF56=""),AND('FIN2-NATURE'!BH56="",'FIN2-NATURE'!BI56=""),AND('FIN2-NATURE'!BF56="K",'FIN2-NATURE'!BI56="K"),OR('FIN2-NATURE'!BF56="O",'FIN2-NATURE'!BI56="O")),"",SUM('FIN2-NATURE'!BE56,'FIN2-NATURE'!BH56))</f>
        <v/>
      </c>
      <c r="I2757" s="280" t="str">
        <f xml:space="preserve"> IF(AND(OR(AND('FIN2-NATURE'!BF56="O",'FIN2-NATURE'!BI56="O"),AND('FIN2-NATURE'!BF56="K",'FIN2-NATURE'!BI56="K")),SUM('FIN2-NATURE'!BE56,'FIN2-NATURE'!BH56)=0,ISNUMBER('FIN2-NATURE'!BK56)),"",IF(OR('FIN2-NATURE'!BF56="O",'FIN2-NATURE'!BI56="O"),"O",IF(AND('FIN2-NATURE'!BF56='FIN2-NATURE'!BI56,OR('FIN2-NATURE'!BF56="K",'FIN2-NATURE'!BF56="W",'FIN2-NATURE'!BF56="M")),UPPER( 'FIN2-NATURE'!BF56),"")))</f>
        <v/>
      </c>
      <c r="J2757" s="281" t="s">
        <v>711</v>
      </c>
      <c r="K2757" s="280" t="str">
        <f>IF(AND(ISBLANK('FIN2-NATURE'!BK56),$L$2757&lt;&gt;"M"),"",'FIN2-NATURE'!BK56)</f>
        <v/>
      </c>
      <c r="L2757" s="280" t="str">
        <f>IF(ISBLANK('FIN2-NATURE'!BL56),"",'FIN2-NATURE'!BL56)</f>
        <v/>
      </c>
      <c r="M2757" s="257" t="str">
        <f t="shared" si="44"/>
        <v>OK</v>
      </c>
      <c r="N2757" s="15"/>
    </row>
    <row r="2758" spans="1:14" ht="33.75" x14ac:dyDescent="0.25">
      <c r="A2758" s="257" t="s">
        <v>834</v>
      </c>
      <c r="B2758" s="257" t="s">
        <v>5952</v>
      </c>
      <c r="C2758" s="257" t="s">
        <v>689</v>
      </c>
      <c r="D2758" s="277" t="s">
        <v>5953</v>
      </c>
      <c r="E2758" s="278" t="s">
        <v>711</v>
      </c>
      <c r="F2758" s="279" t="s">
        <v>689</v>
      </c>
      <c r="G2758" s="277" t="s">
        <v>3171</v>
      </c>
      <c r="H2758" s="280" t="str">
        <f>IF(OR(AND('FIN2-NATURE'!BE57="",'FIN2-NATURE'!BF57=""),AND('FIN2-NATURE'!BH57="",'FIN2-NATURE'!BI57=""),AND('FIN2-NATURE'!BF57="K",'FIN2-NATURE'!BI57="K"),OR('FIN2-NATURE'!BF57="O",'FIN2-NATURE'!BI57="O")),"",SUM('FIN2-NATURE'!BE57,'FIN2-NATURE'!BH57))</f>
        <v/>
      </c>
      <c r="I2758" s="280" t="str">
        <f xml:space="preserve"> IF(AND(OR(AND('FIN2-NATURE'!BF57="O",'FIN2-NATURE'!BI57="O"),AND('FIN2-NATURE'!BF57="K",'FIN2-NATURE'!BI57="K")),SUM('FIN2-NATURE'!BE57,'FIN2-NATURE'!BH57)=0,ISNUMBER('FIN2-NATURE'!BK57)),"",IF(OR('FIN2-NATURE'!BF57="O",'FIN2-NATURE'!BI57="O"),"O",IF(AND('FIN2-NATURE'!BF57='FIN2-NATURE'!BI57,OR('FIN2-NATURE'!BF57="K",'FIN2-NATURE'!BF57="W",'FIN2-NATURE'!BF57="M")),UPPER( 'FIN2-NATURE'!BF57),"")))</f>
        <v/>
      </c>
      <c r="J2758" s="281" t="s">
        <v>711</v>
      </c>
      <c r="K2758" s="280" t="str">
        <f>IF(AND(ISBLANK('FIN2-NATURE'!BK57),$L$2758&lt;&gt;"M"),"",'FIN2-NATURE'!BK57)</f>
        <v/>
      </c>
      <c r="L2758" s="280" t="str">
        <f>IF(ISBLANK('FIN2-NATURE'!BL57),"",'FIN2-NATURE'!BL57)</f>
        <v/>
      </c>
      <c r="M2758" s="257" t="str">
        <f t="shared" si="44"/>
        <v>OK</v>
      </c>
      <c r="N2758" s="15"/>
    </row>
    <row r="2759" spans="1:14" ht="33.75" x14ac:dyDescent="0.25">
      <c r="A2759" s="257" t="s">
        <v>834</v>
      </c>
      <c r="B2759" s="257" t="s">
        <v>5954</v>
      </c>
      <c r="C2759" s="257" t="s">
        <v>689</v>
      </c>
      <c r="D2759" s="277" t="s">
        <v>5955</v>
      </c>
      <c r="E2759" s="278" t="s">
        <v>711</v>
      </c>
      <c r="F2759" s="279" t="s">
        <v>689</v>
      </c>
      <c r="G2759" s="277" t="s">
        <v>3174</v>
      </c>
      <c r="H2759" s="280" t="str">
        <f>IF(OR(AND('FIN2-NATURE'!BE58="",'FIN2-NATURE'!BF58=""),AND('FIN2-NATURE'!BH58="",'FIN2-NATURE'!BI58=""),AND('FIN2-NATURE'!BF58="K",'FIN2-NATURE'!BI58="K"),OR('FIN2-NATURE'!BF58="O",'FIN2-NATURE'!BI58="O")),"",SUM('FIN2-NATURE'!BE58,'FIN2-NATURE'!BH58))</f>
        <v/>
      </c>
      <c r="I2759" s="280" t="str">
        <f xml:space="preserve"> IF(AND(OR(AND('FIN2-NATURE'!BF58="O",'FIN2-NATURE'!BI58="O"),AND('FIN2-NATURE'!BF58="K",'FIN2-NATURE'!BI58="K")),SUM('FIN2-NATURE'!BE58,'FIN2-NATURE'!BH58)=0,ISNUMBER('FIN2-NATURE'!BK58)),"",IF(OR('FIN2-NATURE'!BF58="O",'FIN2-NATURE'!BI58="O"),"O",IF(AND('FIN2-NATURE'!BF58='FIN2-NATURE'!BI58,OR('FIN2-NATURE'!BF58="K",'FIN2-NATURE'!BF58="W",'FIN2-NATURE'!BF58="M")),UPPER( 'FIN2-NATURE'!BF58),"")))</f>
        <v/>
      </c>
      <c r="J2759" s="281" t="s">
        <v>711</v>
      </c>
      <c r="K2759" s="280" t="str">
        <f>IF(AND(ISBLANK('FIN2-NATURE'!BK58),$L$2759&lt;&gt;"M"),"",'FIN2-NATURE'!BK58)</f>
        <v/>
      </c>
      <c r="L2759" s="280" t="str">
        <f>IF(ISBLANK('FIN2-NATURE'!BL58),"",'FIN2-NATURE'!BL58)</f>
        <v/>
      </c>
      <c r="M2759" s="257" t="str">
        <f t="shared" si="44"/>
        <v>OK</v>
      </c>
      <c r="N2759" s="15"/>
    </row>
    <row r="2760" spans="1:14" ht="33.75" x14ac:dyDescent="0.25">
      <c r="A2760" s="257" t="s">
        <v>834</v>
      </c>
      <c r="B2760" s="257" t="s">
        <v>5956</v>
      </c>
      <c r="C2760" s="257" t="s">
        <v>689</v>
      </c>
      <c r="D2760" s="277" t="s">
        <v>5957</v>
      </c>
      <c r="E2760" s="278" t="s">
        <v>711</v>
      </c>
      <c r="F2760" s="279" t="s">
        <v>689</v>
      </c>
      <c r="G2760" s="277" t="s">
        <v>3177</v>
      </c>
      <c r="H2760" s="280" t="str">
        <f>IF(OR(AND('FIN2-NATURE'!BK57="",'FIN2-NATURE'!BL57=""),AND('FIN2-NATURE'!BK58="",'FIN2-NATURE'!BL58=""),AND('FIN2-NATURE'!BL57="K",'FIN2-NATURE'!BL58="K"),OR('FIN2-NATURE'!BL57="O",'FIN2-NATURE'!BL58="O")),"",SUM('FIN2-NATURE'!BK57,'FIN2-NATURE'!BK58))</f>
        <v/>
      </c>
      <c r="I2760" s="280" t="str">
        <f>IF(AND(OR(AND('FIN2-NATURE'!BL57="O",'FIN2-NATURE'!BL58="O"),AND('FIN2-NATURE'!BL57="K",'FIN2-NATURE'!BL58="K")),SUM('FIN2-NATURE'!BK57,'FIN2-NATURE'!BK58)=0,ISNUMBER('FIN2-NATURE'!BK59)),"",IF(OR('FIN2-NATURE'!BL57="O",'FIN2-NATURE'!BL58="O"),"O",IF(AND('FIN2-NATURE'!BL57='FIN2-NATURE'!BL58,OR('FIN2-NATURE'!BL57="K",'FIN2-NATURE'!BL57="W",'FIN2-NATURE'!BL57="M")), UPPER('FIN2-NATURE'!BL57),"")))</f>
        <v/>
      </c>
      <c r="J2760" s="281" t="s">
        <v>711</v>
      </c>
      <c r="K2760" s="280" t="str">
        <f>IF(AND(ISBLANK('FIN2-NATURE'!BK59),$L$2760&lt;&gt;"M"),"",'FIN2-NATURE'!BK59)</f>
        <v/>
      </c>
      <c r="L2760" s="280" t="str">
        <f>IF(ISBLANK('FIN2-NATURE'!BL59),"",'FIN2-NATURE'!BL59)</f>
        <v/>
      </c>
      <c r="M2760" s="257" t="str">
        <f t="shared" si="44"/>
        <v>OK</v>
      </c>
      <c r="N2760" s="15"/>
    </row>
    <row r="2761" spans="1:14" ht="33.75" x14ac:dyDescent="0.25">
      <c r="A2761" s="257" t="s">
        <v>834</v>
      </c>
      <c r="B2761" s="257" t="s">
        <v>5958</v>
      </c>
      <c r="C2761" s="257" t="s">
        <v>689</v>
      </c>
      <c r="D2761" s="277" t="s">
        <v>3179</v>
      </c>
      <c r="E2761" s="278" t="s">
        <v>711</v>
      </c>
      <c r="F2761" s="279" t="s">
        <v>689</v>
      </c>
      <c r="G2761" s="277" t="s">
        <v>3180</v>
      </c>
      <c r="H2761" s="280" t="str">
        <f>IF(OR(AND('FIN2-NATURE'!BE60="",'FIN2-NATURE'!BF60=""),AND('FIN2-NATURE'!BH60="",'FIN2-NATURE'!BI60=""),AND('FIN2-NATURE'!BF60="K",'FIN2-NATURE'!BI60="K"),OR('FIN2-NATURE'!BF60="O",'FIN2-NATURE'!BI60="O")),"",SUM('FIN2-NATURE'!BE60,'FIN2-NATURE'!BH60))</f>
        <v/>
      </c>
      <c r="I2761" s="280" t="str">
        <f xml:space="preserve"> IF(AND(OR(AND('FIN2-NATURE'!BF60="O",'FIN2-NATURE'!BI60="O"),AND('FIN2-NATURE'!BF60="K",'FIN2-NATURE'!BI60="K")),SUM('FIN2-NATURE'!BE60,'FIN2-NATURE'!BH60)=0,ISNUMBER('FIN2-NATURE'!BK60)),"",IF(OR('FIN2-NATURE'!BF60="O",'FIN2-NATURE'!BI60="O"),"O",IF(AND('FIN2-NATURE'!BF60='FIN2-NATURE'!BI60,OR('FIN2-NATURE'!BF60="K",'FIN2-NATURE'!BF60="W",'FIN2-NATURE'!BF60="M")),UPPER( 'FIN2-NATURE'!BF60),"")))</f>
        <v/>
      </c>
      <c r="J2761" s="281" t="s">
        <v>711</v>
      </c>
      <c r="K2761" s="280" t="str">
        <f>IF(AND(ISBLANK('FIN2-NATURE'!BK60),$L$2761&lt;&gt;"M"),"",'FIN2-NATURE'!BK60)</f>
        <v/>
      </c>
      <c r="L2761" s="280" t="str">
        <f>IF(ISBLANK('FIN2-NATURE'!BL60),"",'FIN2-NATURE'!BL60)</f>
        <v/>
      </c>
      <c r="M2761" s="257" t="str">
        <f t="shared" si="44"/>
        <v>OK</v>
      </c>
      <c r="N2761" s="15"/>
    </row>
    <row r="2762" spans="1:14" ht="33.75" x14ac:dyDescent="0.25">
      <c r="A2762" s="257" t="s">
        <v>834</v>
      </c>
      <c r="B2762" s="257" t="s">
        <v>5959</v>
      </c>
      <c r="C2762" s="257" t="s">
        <v>689</v>
      </c>
      <c r="D2762" s="277" t="s">
        <v>5960</v>
      </c>
      <c r="E2762" s="278" t="s">
        <v>711</v>
      </c>
      <c r="F2762" s="279" t="s">
        <v>689</v>
      </c>
      <c r="G2762" s="277" t="s">
        <v>3183</v>
      </c>
      <c r="H2762" s="280" t="str">
        <f>IF(OR(AND('FIN2-NATURE'!BK59="",'FIN2-NATURE'!BL59=""),AND('FIN2-NATURE'!BK60="",'FIN2-NATURE'!BL60=""),AND('FIN2-NATURE'!BL59="K",'FIN2-NATURE'!BL60="K"),OR('FIN2-NATURE'!BL59="O",'FIN2-NATURE'!BL60="O")),"",SUM('FIN2-NATURE'!BK59,'FIN2-NATURE'!BK60))</f>
        <v/>
      </c>
      <c r="I2762" s="280" t="str">
        <f>IF(AND(OR(AND('FIN2-NATURE'!BL59="O",'FIN2-NATURE'!BL60="O"),AND('FIN2-NATURE'!BL59="K",'FIN2-NATURE'!BL60="K")),SUM('FIN2-NATURE'!BK59,'FIN2-NATURE'!BK60)=0,ISNUMBER('FIN2-NATURE'!BK61)),"",IF(OR('FIN2-NATURE'!BL59="O",'FIN2-NATURE'!BL60="O"),"O",IF(AND('FIN2-NATURE'!BL59='FIN2-NATURE'!BL60,OR('FIN2-NATURE'!BL59="K",'FIN2-NATURE'!BL59="W",'FIN2-NATURE'!BL59="M")), UPPER('FIN2-NATURE'!BL59),"")))</f>
        <v/>
      </c>
      <c r="J2762" s="281" t="s">
        <v>711</v>
      </c>
      <c r="K2762" s="280" t="str">
        <f>IF(AND(ISBLANK('FIN2-NATURE'!BK61),$L$2762&lt;&gt;"M"),"",'FIN2-NATURE'!BK61)</f>
        <v/>
      </c>
      <c r="L2762" s="280" t="str">
        <f>IF(ISBLANK('FIN2-NATURE'!BL61),"",'FIN2-NATURE'!BL61)</f>
        <v/>
      </c>
      <c r="M2762" s="257" t="str">
        <f t="shared" si="44"/>
        <v>OK</v>
      </c>
      <c r="N2762" s="15"/>
    </row>
    <row r="2763" spans="1:14" ht="33.75" x14ac:dyDescent="0.25">
      <c r="A2763" s="257" t="s">
        <v>834</v>
      </c>
      <c r="B2763" s="257" t="s">
        <v>5961</v>
      </c>
      <c r="C2763" s="257" t="s">
        <v>689</v>
      </c>
      <c r="D2763" s="277" t="s">
        <v>5962</v>
      </c>
      <c r="E2763" s="278" t="s">
        <v>711</v>
      </c>
      <c r="F2763" s="279" t="s">
        <v>689</v>
      </c>
      <c r="G2763" s="277" t="s">
        <v>3186</v>
      </c>
      <c r="H2763" s="280" t="str">
        <f>IF(OR(AND('FIN2-NATURE'!BE62="",'FIN2-NATURE'!BF62=""),AND('FIN2-NATURE'!BH62="",'FIN2-NATURE'!BI62=""),AND('FIN2-NATURE'!BF62="K",'FIN2-NATURE'!BI62="K"),OR('FIN2-NATURE'!BF62="O",'FIN2-NATURE'!BI62="O")),"",SUM('FIN2-NATURE'!BE62,'FIN2-NATURE'!BH62))</f>
        <v/>
      </c>
      <c r="I2763" s="280" t="str">
        <f xml:space="preserve"> IF(AND(OR(AND('FIN2-NATURE'!BF62="O",'FIN2-NATURE'!BI62="O"),AND('FIN2-NATURE'!BF62="K",'FIN2-NATURE'!BI62="K")),SUM('FIN2-NATURE'!BE62,'FIN2-NATURE'!BH62)=0,ISNUMBER('FIN2-NATURE'!BK62)),"",IF(OR('FIN2-NATURE'!BF62="O",'FIN2-NATURE'!BI62="O"),"O",IF(AND('FIN2-NATURE'!BF62='FIN2-NATURE'!BI62,OR('FIN2-NATURE'!BF62="K",'FIN2-NATURE'!BF62="W",'FIN2-NATURE'!BF62="M")),UPPER( 'FIN2-NATURE'!BF62),"")))</f>
        <v/>
      </c>
      <c r="J2763" s="281" t="s">
        <v>711</v>
      </c>
      <c r="K2763" s="280" t="str">
        <f>IF(AND(ISBLANK('FIN2-NATURE'!BK62),$L$2763&lt;&gt;"M"),"",'FIN2-NATURE'!BK62)</f>
        <v/>
      </c>
      <c r="L2763" s="280" t="str">
        <f>IF(ISBLANK('FIN2-NATURE'!BL62),"",'FIN2-NATURE'!BL62)</f>
        <v/>
      </c>
      <c r="M2763" s="257" t="str">
        <f t="shared" si="44"/>
        <v>OK</v>
      </c>
      <c r="N2763" s="15"/>
    </row>
    <row r="2764" spans="1:14" ht="33.75" x14ac:dyDescent="0.25">
      <c r="A2764" s="257" t="s">
        <v>834</v>
      </c>
      <c r="B2764" s="257" t="s">
        <v>5963</v>
      </c>
      <c r="C2764" s="257" t="s">
        <v>689</v>
      </c>
      <c r="D2764" s="277" t="s">
        <v>5964</v>
      </c>
      <c r="E2764" s="278" t="s">
        <v>711</v>
      </c>
      <c r="F2764" s="279" t="s">
        <v>689</v>
      </c>
      <c r="G2764" s="277" t="s">
        <v>3189</v>
      </c>
      <c r="H2764" s="280" t="str">
        <f>IF(OR(AND('FIN2-NATURE'!BK61="",'FIN2-NATURE'!BL61=""),AND('FIN2-NATURE'!BK62="",'FIN2-NATURE'!BL62=""),AND('FIN2-NATURE'!BL61="K",'FIN2-NATURE'!BL62="K"),OR('FIN2-NATURE'!BL61="O",'FIN2-NATURE'!BL62="O")),"",SUM('FIN2-NATURE'!BK61,'FIN2-NATURE'!BK62))</f>
        <v/>
      </c>
      <c r="I2764" s="280" t="str">
        <f>IF(AND(OR(AND('FIN2-NATURE'!BL61="O",'FIN2-NATURE'!BL62="O"),AND('FIN2-NATURE'!BL61="K",'FIN2-NATURE'!BL62="K")),SUM('FIN2-NATURE'!BK61,'FIN2-NATURE'!BK62)=0,ISNUMBER('FIN2-NATURE'!BK63)),"",IF(OR('FIN2-NATURE'!BL61="O",'FIN2-NATURE'!BL62="O"),"O",IF(AND('FIN2-NATURE'!BL61='FIN2-NATURE'!BL62,OR('FIN2-NATURE'!BL61="K",'FIN2-NATURE'!BL61="W",'FIN2-NATURE'!BL61="M")), UPPER('FIN2-NATURE'!BL61),"")))</f>
        <v/>
      </c>
      <c r="J2764" s="281" t="s">
        <v>711</v>
      </c>
      <c r="K2764" s="280" t="str">
        <f>IF(AND(ISBLANK('FIN2-NATURE'!BK63),$L$2764&lt;&gt;"M"),"",'FIN2-NATURE'!BK63)</f>
        <v/>
      </c>
      <c r="L2764" s="280" t="str">
        <f>IF(ISBLANK('FIN2-NATURE'!BL63),"",'FIN2-NATURE'!BL63)</f>
        <v/>
      </c>
      <c r="M2764" s="257" t="str">
        <f t="shared" si="44"/>
        <v>OK</v>
      </c>
      <c r="N2764" s="15"/>
    </row>
    <row r="2765" spans="1:14" ht="33.75" x14ac:dyDescent="0.25">
      <c r="A2765" s="257" t="s">
        <v>834</v>
      </c>
      <c r="B2765" s="257" t="s">
        <v>5965</v>
      </c>
      <c r="C2765" s="257" t="s">
        <v>689</v>
      </c>
      <c r="D2765" s="277" t="s">
        <v>3191</v>
      </c>
      <c r="E2765" s="278" t="s">
        <v>711</v>
      </c>
      <c r="F2765" s="279" t="s">
        <v>689</v>
      </c>
      <c r="G2765" s="277" t="s">
        <v>3192</v>
      </c>
      <c r="H2765" s="280" t="str">
        <f>IF(OR(AND('FIN2-NATURE'!BE64="",'FIN2-NATURE'!BF64=""),AND('FIN2-NATURE'!BH64="",'FIN2-NATURE'!BI64=""),AND('FIN2-NATURE'!BF64="K",'FIN2-NATURE'!BI64="K"),OR('FIN2-NATURE'!BF64="O",'FIN2-NATURE'!BI64="O")),"",SUM('FIN2-NATURE'!BE64,'FIN2-NATURE'!BH64))</f>
        <v/>
      </c>
      <c r="I2765" s="280" t="str">
        <f xml:space="preserve"> IF(AND(OR(AND('FIN2-NATURE'!BF64="O",'FIN2-NATURE'!BI64="O"),AND('FIN2-NATURE'!BF64="K",'FIN2-NATURE'!BI64="K")),SUM('FIN2-NATURE'!BE64,'FIN2-NATURE'!BH64)=0,ISNUMBER('FIN2-NATURE'!BK64)),"",IF(OR('FIN2-NATURE'!BF64="O",'FIN2-NATURE'!BI64="O"),"O",IF(AND('FIN2-NATURE'!BF64='FIN2-NATURE'!BI64,OR('FIN2-NATURE'!BF64="K",'FIN2-NATURE'!BF64="W",'FIN2-NATURE'!BF64="M")),UPPER( 'FIN2-NATURE'!BF64),"")))</f>
        <v/>
      </c>
      <c r="J2765" s="281" t="s">
        <v>711</v>
      </c>
      <c r="K2765" s="280" t="str">
        <f>IF(AND(ISBLANK('FIN2-NATURE'!BK64),$L$2765&lt;&gt;"M"),"",'FIN2-NATURE'!BK64)</f>
        <v/>
      </c>
      <c r="L2765" s="280" t="str">
        <f>IF(ISBLANK('FIN2-NATURE'!BL64),"",'FIN2-NATURE'!BL64)</f>
        <v/>
      </c>
      <c r="M2765" s="257" t="str">
        <f t="shared" si="44"/>
        <v>OK</v>
      </c>
      <c r="N2765" s="15"/>
    </row>
    <row r="2766" spans="1:14" ht="33.75" x14ac:dyDescent="0.25">
      <c r="A2766" s="257" t="s">
        <v>834</v>
      </c>
      <c r="B2766" s="257" t="s">
        <v>5966</v>
      </c>
      <c r="C2766" s="257" t="s">
        <v>689</v>
      </c>
      <c r="D2766" s="277" t="s">
        <v>3194</v>
      </c>
      <c r="E2766" s="278" t="s">
        <v>711</v>
      </c>
      <c r="F2766" s="279" t="s">
        <v>689</v>
      </c>
      <c r="G2766" s="277" t="s">
        <v>3195</v>
      </c>
      <c r="H2766" s="280" t="str">
        <f>IF(OR(AND('FIN2-NATURE'!BE65="",'FIN2-NATURE'!BF65=""),AND('FIN2-NATURE'!BH65="",'FIN2-NATURE'!BI65=""),AND('FIN2-NATURE'!BF65="K",'FIN2-NATURE'!BI65="K"),OR('FIN2-NATURE'!BF65="O",'FIN2-NATURE'!BI65="O")),"",SUM('FIN2-NATURE'!BE65,'FIN2-NATURE'!BH65))</f>
        <v/>
      </c>
      <c r="I2766" s="280" t="str">
        <f xml:space="preserve"> IF(AND(OR(AND('FIN2-NATURE'!BF65="O",'FIN2-NATURE'!BI65="O"),AND('FIN2-NATURE'!BF65="K",'FIN2-NATURE'!BI65="K")),SUM('FIN2-NATURE'!BE65,'FIN2-NATURE'!BH65)=0,ISNUMBER('FIN2-NATURE'!BK65)),"",IF(OR('FIN2-NATURE'!BF65="O",'FIN2-NATURE'!BI65="O"),"O",IF(AND('FIN2-NATURE'!BF65='FIN2-NATURE'!BI65,OR('FIN2-NATURE'!BF65="K",'FIN2-NATURE'!BF65="W",'FIN2-NATURE'!BF65="M")),UPPER( 'FIN2-NATURE'!BF65),"")))</f>
        <v/>
      </c>
      <c r="J2766" s="281" t="s">
        <v>711</v>
      </c>
      <c r="K2766" s="280" t="str">
        <f>IF(AND(ISBLANK('FIN2-NATURE'!BK65),$L$2766&lt;&gt;"M"),"",'FIN2-NATURE'!BK65)</f>
        <v/>
      </c>
      <c r="L2766" s="280" t="str">
        <f>IF(ISBLANK('FIN2-NATURE'!BL65),"",'FIN2-NATURE'!BL65)</f>
        <v/>
      </c>
      <c r="M2766" s="257" t="str">
        <f t="shared" si="44"/>
        <v>OK</v>
      </c>
      <c r="N2766" s="15"/>
    </row>
    <row r="2767" spans="1:14" ht="33.75" x14ac:dyDescent="0.25">
      <c r="A2767" s="257" t="s">
        <v>834</v>
      </c>
      <c r="B2767" s="257" t="s">
        <v>5967</v>
      </c>
      <c r="C2767" s="257" t="s">
        <v>689</v>
      </c>
      <c r="D2767" s="277" t="s">
        <v>3197</v>
      </c>
      <c r="E2767" s="278" t="s">
        <v>711</v>
      </c>
      <c r="F2767" s="279" t="s">
        <v>689</v>
      </c>
      <c r="G2767" s="277" t="s">
        <v>3198</v>
      </c>
      <c r="H2767" s="280" t="str">
        <f>IF(OR(AND('FIN2-NATURE'!BE66="",'FIN2-NATURE'!BF66=""),AND('FIN2-NATURE'!BH66="",'FIN2-NATURE'!BI66=""),AND('FIN2-NATURE'!BF66="K",'FIN2-NATURE'!BI66="K"),OR('FIN2-NATURE'!BF66="O",'FIN2-NATURE'!BI66="O")),"",SUM('FIN2-NATURE'!BE66,'FIN2-NATURE'!BH66))</f>
        <v/>
      </c>
      <c r="I2767" s="280" t="str">
        <f xml:space="preserve"> IF(AND(OR(AND('FIN2-NATURE'!BF66="O",'FIN2-NATURE'!BI66="O"),AND('FIN2-NATURE'!BF66="K",'FIN2-NATURE'!BI66="K")),SUM('FIN2-NATURE'!BE66,'FIN2-NATURE'!BH66)=0,ISNUMBER('FIN2-NATURE'!BK66)),"",IF(OR('FIN2-NATURE'!BF66="O",'FIN2-NATURE'!BI66="O"),"O",IF(AND('FIN2-NATURE'!BF66='FIN2-NATURE'!BI66,OR('FIN2-NATURE'!BF66="K",'FIN2-NATURE'!BF66="W",'FIN2-NATURE'!BF66="M")),UPPER( 'FIN2-NATURE'!BF66),"")))</f>
        <v/>
      </c>
      <c r="J2767" s="281" t="s">
        <v>711</v>
      </c>
      <c r="K2767" s="280" t="str">
        <f>IF(AND(ISBLANK('FIN2-NATURE'!BK66),$L$2767&lt;&gt;"M"),"",'FIN2-NATURE'!BK66)</f>
        <v/>
      </c>
      <c r="L2767" s="280" t="str">
        <f>IF(ISBLANK('FIN2-NATURE'!BL66),"",'FIN2-NATURE'!BL66)</f>
        <v/>
      </c>
      <c r="M2767" s="257" t="str">
        <f t="shared" si="44"/>
        <v>OK</v>
      </c>
      <c r="N2767" s="15"/>
    </row>
    <row r="2768" spans="1:14" ht="33.75" x14ac:dyDescent="0.25">
      <c r="A2768" s="257" t="s">
        <v>834</v>
      </c>
      <c r="B2768" s="257" t="s">
        <v>5968</v>
      </c>
      <c r="C2768" s="257" t="s">
        <v>689</v>
      </c>
      <c r="D2768" s="277" t="s">
        <v>5969</v>
      </c>
      <c r="E2768" s="278" t="s">
        <v>711</v>
      </c>
      <c r="F2768" s="279" t="s">
        <v>689</v>
      </c>
      <c r="G2768" s="277" t="s">
        <v>3201</v>
      </c>
      <c r="H2768" s="280" t="str">
        <f>IF(OR(AND('FIN2-NATURE'!BK44="",'FIN2-NATURE'!BL44=""),AND('FIN2-NATURE'!BK57="",'FIN2-NATURE'!BL57=""),AND('FIN2-NATURE'!BL44="K",'FIN2-NATURE'!BL57="K"),OR('FIN2-NATURE'!BL44="O",'FIN2-NATURE'!BL57="O")),"",SUM('FIN2-NATURE'!BK44,'FIN2-NATURE'!BK57))</f>
        <v/>
      </c>
      <c r="I2768" s="280" t="str">
        <f>IF(AND(OR(AND('FIN2-NATURE'!BL44="O",'FIN2-NATURE'!BL57="O"),AND('FIN2-NATURE'!BL44="K",'FIN2-NATURE'!BL57="K")),SUM('FIN2-NATURE'!BK44,'FIN2-NATURE'!BK57)=0,ISNUMBER('FIN2-NATURE'!BK67)),"",IF(OR('FIN2-NATURE'!BL44="O",'FIN2-NATURE'!BL57="O"),"O",IF(AND('FIN2-NATURE'!BL44='FIN2-NATURE'!BL57,OR('FIN2-NATURE'!BL44="K",'FIN2-NATURE'!BL44="W",'FIN2-NATURE'!BL44="M")), UPPER('FIN2-NATURE'!BL44),"")))</f>
        <v/>
      </c>
      <c r="J2768" s="281" t="s">
        <v>711</v>
      </c>
      <c r="K2768" s="280" t="str">
        <f>IF(AND(ISBLANK('FIN2-NATURE'!BK67),$L$2768&lt;&gt;"M"),"",'FIN2-NATURE'!BK67)</f>
        <v/>
      </c>
      <c r="L2768" s="280" t="str">
        <f>IF(ISBLANK('FIN2-NATURE'!BL67),"",'FIN2-NATURE'!BL67)</f>
        <v/>
      </c>
      <c r="M2768" s="257" t="str">
        <f t="shared" si="44"/>
        <v>OK</v>
      </c>
      <c r="N2768" s="15"/>
    </row>
    <row r="2769" spans="1:14" ht="33.75" x14ac:dyDescent="0.25">
      <c r="A2769" s="257" t="s">
        <v>834</v>
      </c>
      <c r="B2769" s="257" t="s">
        <v>5970</v>
      </c>
      <c r="C2769" s="257" t="s">
        <v>689</v>
      </c>
      <c r="D2769" s="277" t="s">
        <v>5971</v>
      </c>
      <c r="E2769" s="278" t="s">
        <v>711</v>
      </c>
      <c r="F2769" s="279" t="s">
        <v>689</v>
      </c>
      <c r="G2769" s="277" t="s">
        <v>3204</v>
      </c>
      <c r="H2769" s="280" t="str">
        <f>IF(OR(AND('FIN2-NATURE'!BK45="",'FIN2-NATURE'!BL45=""),AND('FIN2-NATURE'!BK58="",'FIN2-NATURE'!BL58=""),AND('FIN2-NATURE'!BL45="K",'FIN2-NATURE'!BL58="K"),OR('FIN2-NATURE'!BL45="O",'FIN2-NATURE'!BL58="O")),"",SUM('FIN2-NATURE'!BK45,'FIN2-NATURE'!BK58))</f>
        <v/>
      </c>
      <c r="I2769" s="280" t="str">
        <f>IF(AND(OR(AND('FIN2-NATURE'!BL45="O",'FIN2-NATURE'!BL58="O"),AND('FIN2-NATURE'!BL45="K",'FIN2-NATURE'!BL58="K")),SUM('FIN2-NATURE'!BK45,'FIN2-NATURE'!BK58)=0,ISNUMBER('FIN2-NATURE'!BK68)),"",IF(OR('FIN2-NATURE'!BL45="O",'FIN2-NATURE'!BL58="O"),"O",IF(AND('FIN2-NATURE'!BL45='FIN2-NATURE'!BL58,OR('FIN2-NATURE'!BL45="K",'FIN2-NATURE'!BL45="W",'FIN2-NATURE'!BL45="M")), UPPER('FIN2-NATURE'!BL45),"")))</f>
        <v/>
      </c>
      <c r="J2769" s="281" t="s">
        <v>711</v>
      </c>
      <c r="K2769" s="280" t="str">
        <f>IF(AND(ISBLANK('FIN2-NATURE'!BK68),$L$2769&lt;&gt;"M"),"",'FIN2-NATURE'!BK68)</f>
        <v/>
      </c>
      <c r="L2769" s="280" t="str">
        <f>IF(ISBLANK('FIN2-NATURE'!BL68),"",'FIN2-NATURE'!BL68)</f>
        <v/>
      </c>
      <c r="M2769" s="257" t="str">
        <f t="shared" si="44"/>
        <v>OK</v>
      </c>
      <c r="N2769" s="15"/>
    </row>
    <row r="2770" spans="1:14" ht="33.75" x14ac:dyDescent="0.25">
      <c r="A2770" s="257" t="s">
        <v>834</v>
      </c>
      <c r="B2770" s="257" t="s">
        <v>5972</v>
      </c>
      <c r="C2770" s="257" t="s">
        <v>689</v>
      </c>
      <c r="D2770" s="277" t="s">
        <v>5973</v>
      </c>
      <c r="E2770" s="278" t="s">
        <v>711</v>
      </c>
      <c r="F2770" s="279" t="s">
        <v>689</v>
      </c>
      <c r="G2770" s="277" t="s">
        <v>3207</v>
      </c>
      <c r="H2770" s="280" t="str">
        <f>IF(OR(AND('FIN2-NATURE'!BK46="",'FIN2-NATURE'!BL46=""),AND('FIN2-NATURE'!BK59="",'FIN2-NATURE'!BL59=""),AND('FIN2-NATURE'!BL46="K",'FIN2-NATURE'!BL59="K"),OR('FIN2-NATURE'!BL46="O",'FIN2-NATURE'!BL59="O")),"",SUM('FIN2-NATURE'!BK46,'FIN2-NATURE'!BK59))</f>
        <v/>
      </c>
      <c r="I2770" s="280" t="str">
        <f>IF(AND(OR(AND('FIN2-NATURE'!BL46="O",'FIN2-NATURE'!BL59="O"),AND('FIN2-NATURE'!BL46="K",'FIN2-NATURE'!BL59="K")),SUM('FIN2-NATURE'!BK46,'FIN2-NATURE'!BK59)=0,ISNUMBER('FIN2-NATURE'!BK69)),"",IF(OR('FIN2-NATURE'!BL46="O",'FIN2-NATURE'!BL59="O"),"O",IF(AND('FIN2-NATURE'!BL46='FIN2-NATURE'!BL59,OR('FIN2-NATURE'!BL46="K",'FIN2-NATURE'!BL46="W",'FIN2-NATURE'!BL46="M")), UPPER('FIN2-NATURE'!BL46),"")))</f>
        <v/>
      </c>
      <c r="J2770" s="281" t="s">
        <v>711</v>
      </c>
      <c r="K2770" s="280" t="str">
        <f>IF(AND(ISBLANK('FIN2-NATURE'!BK69),$L$2770&lt;&gt;"M"),"",'FIN2-NATURE'!BK69)</f>
        <v/>
      </c>
      <c r="L2770" s="280" t="str">
        <f>IF(ISBLANK('FIN2-NATURE'!BL69),"",'FIN2-NATURE'!BL69)</f>
        <v/>
      </c>
      <c r="M2770" s="257" t="str">
        <f t="shared" si="44"/>
        <v>OK</v>
      </c>
      <c r="N2770" s="15"/>
    </row>
    <row r="2771" spans="1:14" ht="33.75" x14ac:dyDescent="0.25">
      <c r="A2771" s="257" t="s">
        <v>834</v>
      </c>
      <c r="B2771" s="257" t="s">
        <v>5974</v>
      </c>
      <c r="C2771" s="257" t="s">
        <v>689</v>
      </c>
      <c r="D2771" s="277" t="s">
        <v>5975</v>
      </c>
      <c r="E2771" s="278" t="s">
        <v>711</v>
      </c>
      <c r="F2771" s="279" t="s">
        <v>689</v>
      </c>
      <c r="G2771" s="277" t="s">
        <v>3210</v>
      </c>
      <c r="H2771" s="280" t="str">
        <f>IF(OR(AND('FIN2-NATURE'!BK50="",'FIN2-NATURE'!BL50=""),AND('FIN2-NATURE'!BK60="",'FIN2-NATURE'!BL60=""),AND('FIN2-NATURE'!BL50="K",'FIN2-NATURE'!BL60="K"),OR('FIN2-NATURE'!BL50="O",'FIN2-NATURE'!BL60="O")),"",SUM('FIN2-NATURE'!BK50,'FIN2-NATURE'!BK60))</f>
        <v/>
      </c>
      <c r="I2771" s="280" t="str">
        <f>IF(AND(OR(AND('FIN2-NATURE'!BL50="O",'FIN2-NATURE'!BL60="O"),AND('FIN2-NATURE'!BL50="K",'FIN2-NATURE'!BL60="K")),SUM('FIN2-NATURE'!BK50,'FIN2-NATURE'!BK60)=0,ISNUMBER('FIN2-NATURE'!BK70)),"",IF(OR('FIN2-NATURE'!BL50="O",'FIN2-NATURE'!BL60="O"),"O",IF(AND('FIN2-NATURE'!BL50='FIN2-NATURE'!BL60,OR('FIN2-NATURE'!BL50="K",'FIN2-NATURE'!BL50="W",'FIN2-NATURE'!BL50="M")), UPPER('FIN2-NATURE'!BL50),"")))</f>
        <v/>
      </c>
      <c r="J2771" s="281" t="s">
        <v>711</v>
      </c>
      <c r="K2771" s="280" t="str">
        <f>IF(AND(ISBLANK('FIN2-NATURE'!BK70),$L$2771&lt;&gt;"M"),"",'FIN2-NATURE'!BK70)</f>
        <v/>
      </c>
      <c r="L2771" s="280" t="str">
        <f>IF(ISBLANK('FIN2-NATURE'!BL70),"",'FIN2-NATURE'!BL70)</f>
        <v/>
      </c>
      <c r="M2771" s="257" t="str">
        <f t="shared" si="44"/>
        <v>OK</v>
      </c>
      <c r="N2771" s="15"/>
    </row>
    <row r="2772" spans="1:14" ht="33.75" x14ac:dyDescent="0.25">
      <c r="A2772" s="257" t="s">
        <v>834</v>
      </c>
      <c r="B2772" s="257" t="s">
        <v>5976</v>
      </c>
      <c r="C2772" s="257" t="s">
        <v>689</v>
      </c>
      <c r="D2772" s="277" t="s">
        <v>5977</v>
      </c>
      <c r="E2772" s="278" t="s">
        <v>711</v>
      </c>
      <c r="F2772" s="279" t="s">
        <v>689</v>
      </c>
      <c r="G2772" s="277" t="s">
        <v>3213</v>
      </c>
      <c r="H2772" s="280" t="str">
        <f>IF(OR(AND('FIN2-NATURE'!BK51="",'FIN2-NATURE'!BL51=""),AND('FIN2-NATURE'!BK61="",'FIN2-NATURE'!BL61=""),AND('FIN2-NATURE'!BL51="K",'FIN2-NATURE'!BL61="K"),OR('FIN2-NATURE'!BL51="O",'FIN2-NATURE'!BL61="O")),"",SUM('FIN2-NATURE'!BK51,'FIN2-NATURE'!BK61))</f>
        <v/>
      </c>
      <c r="I2772" s="280" t="str">
        <f>IF(AND(OR(AND('FIN2-NATURE'!BL51="O",'FIN2-NATURE'!BL61="O"),AND('FIN2-NATURE'!BL51="K",'FIN2-NATURE'!BL61="K")),SUM('FIN2-NATURE'!BK51,'FIN2-NATURE'!BK61)=0,ISNUMBER('FIN2-NATURE'!BK71)),"",IF(OR('FIN2-NATURE'!BL51="O",'FIN2-NATURE'!BL61="O"),"O",IF(AND('FIN2-NATURE'!BL51='FIN2-NATURE'!BL61,OR('FIN2-NATURE'!BL51="K",'FIN2-NATURE'!BL51="W",'FIN2-NATURE'!BL51="M")), UPPER('FIN2-NATURE'!BL51),"")))</f>
        <v/>
      </c>
      <c r="J2772" s="281" t="s">
        <v>711</v>
      </c>
      <c r="K2772" s="280" t="str">
        <f>IF(AND(ISBLANK('FIN2-NATURE'!BK71),$L$2772&lt;&gt;"M"),"",'FIN2-NATURE'!BK71)</f>
        <v/>
      </c>
      <c r="L2772" s="280" t="str">
        <f>IF(ISBLANK('FIN2-NATURE'!BL71),"",'FIN2-NATURE'!BL71)</f>
        <v/>
      </c>
      <c r="M2772" s="257" t="str">
        <f t="shared" si="44"/>
        <v>OK</v>
      </c>
      <c r="N2772" s="15"/>
    </row>
    <row r="2773" spans="1:14" ht="33.75" x14ac:dyDescent="0.25">
      <c r="A2773" s="257" t="s">
        <v>834</v>
      </c>
      <c r="B2773" s="257" t="s">
        <v>5978</v>
      </c>
      <c r="C2773" s="257" t="s">
        <v>689</v>
      </c>
      <c r="D2773" s="277" t="s">
        <v>5979</v>
      </c>
      <c r="E2773" s="278" t="s">
        <v>711</v>
      </c>
      <c r="F2773" s="279" t="s">
        <v>689</v>
      </c>
      <c r="G2773" s="277" t="s">
        <v>3216</v>
      </c>
      <c r="H2773" s="280" t="str">
        <f>IF(OR(AND('FIN2-NATURE'!BK52="",'FIN2-NATURE'!BL52=""),AND('FIN2-NATURE'!BK62="",'FIN2-NATURE'!BL62=""),AND('FIN2-NATURE'!BL52="K",'FIN2-NATURE'!BL62="K"),OR('FIN2-NATURE'!BL52="O",'FIN2-NATURE'!BL62="O")),"",SUM('FIN2-NATURE'!BK52,'FIN2-NATURE'!BK62))</f>
        <v/>
      </c>
      <c r="I2773" s="280" t="str">
        <f>IF(AND(OR(AND('FIN2-NATURE'!BL52="O",'FIN2-NATURE'!BL62="O"),AND('FIN2-NATURE'!BL52="K",'FIN2-NATURE'!BL62="K")),SUM('FIN2-NATURE'!BK52,'FIN2-NATURE'!BK62)=0,ISNUMBER('FIN2-NATURE'!BK72)),"",IF(OR('FIN2-NATURE'!BL52="O",'FIN2-NATURE'!BL62="O"),"O",IF(AND('FIN2-NATURE'!BL52='FIN2-NATURE'!BL62,OR('FIN2-NATURE'!BL52="K",'FIN2-NATURE'!BL52="W",'FIN2-NATURE'!BL52="M")), UPPER('FIN2-NATURE'!BL52),"")))</f>
        <v/>
      </c>
      <c r="J2773" s="281" t="s">
        <v>711</v>
      </c>
      <c r="K2773" s="280" t="str">
        <f>IF(AND(ISBLANK('FIN2-NATURE'!BK72),$L$2773&lt;&gt;"M"),"",'FIN2-NATURE'!BK72)</f>
        <v/>
      </c>
      <c r="L2773" s="280" t="str">
        <f>IF(ISBLANK('FIN2-NATURE'!BL72),"",'FIN2-NATURE'!BL72)</f>
        <v/>
      </c>
      <c r="M2773" s="257" t="str">
        <f t="shared" si="44"/>
        <v>OK</v>
      </c>
      <c r="N2773" s="15"/>
    </row>
    <row r="2774" spans="1:14" ht="33.75" x14ac:dyDescent="0.25">
      <c r="A2774" s="257" t="s">
        <v>834</v>
      </c>
      <c r="B2774" s="257" t="s">
        <v>5980</v>
      </c>
      <c r="C2774" s="257" t="s">
        <v>689</v>
      </c>
      <c r="D2774" s="277" t="s">
        <v>5981</v>
      </c>
      <c r="E2774" s="278" t="s">
        <v>711</v>
      </c>
      <c r="F2774" s="279" t="s">
        <v>689</v>
      </c>
      <c r="G2774" s="277" t="s">
        <v>3219</v>
      </c>
      <c r="H2774" s="280" t="str">
        <f>IF(OR(AND('FIN2-NATURE'!BK53="",'FIN2-NATURE'!BL53=""),AND('FIN2-NATURE'!BK63="",'FIN2-NATURE'!BL63=""),AND('FIN2-NATURE'!BL53="K",'FIN2-NATURE'!BL63="K"),OR('FIN2-NATURE'!BL53="O",'FIN2-NATURE'!BL63="O")),"",SUM('FIN2-NATURE'!BK53,'FIN2-NATURE'!BK63))</f>
        <v/>
      </c>
      <c r="I2774" s="280" t="str">
        <f>IF(AND(OR(AND('FIN2-NATURE'!BL53="O",'FIN2-NATURE'!BL63="O"),AND('FIN2-NATURE'!BL53="K",'FIN2-NATURE'!BL63="K")),SUM('FIN2-NATURE'!BK53,'FIN2-NATURE'!BK63)=0,ISNUMBER('FIN2-NATURE'!BK73)),"",IF(OR('FIN2-NATURE'!BL53="O",'FIN2-NATURE'!BL63="O"),"O",IF(AND('FIN2-NATURE'!BL53='FIN2-NATURE'!BL63,OR('FIN2-NATURE'!BL53="K",'FIN2-NATURE'!BL53="W",'FIN2-NATURE'!BL53="M")), UPPER('FIN2-NATURE'!BL53),"")))</f>
        <v/>
      </c>
      <c r="J2774" s="281" t="s">
        <v>711</v>
      </c>
      <c r="K2774" s="280" t="str">
        <f>IF(AND(ISBLANK('FIN2-NATURE'!BK73),$L$2774&lt;&gt;"M"),"",'FIN2-NATURE'!BK73)</f>
        <v/>
      </c>
      <c r="L2774" s="280" t="str">
        <f>IF(ISBLANK('FIN2-NATURE'!BL73),"",'FIN2-NATURE'!BL73)</f>
        <v/>
      </c>
      <c r="M2774" s="257" t="str">
        <f t="shared" si="44"/>
        <v>OK</v>
      </c>
      <c r="N2774" s="15"/>
    </row>
    <row r="2775" spans="1:14" ht="33.75" x14ac:dyDescent="0.25">
      <c r="A2775" s="257" t="s">
        <v>834</v>
      </c>
      <c r="B2775" s="257" t="s">
        <v>5982</v>
      </c>
      <c r="C2775" s="257" t="s">
        <v>689</v>
      </c>
      <c r="D2775" s="277" t="s">
        <v>5983</v>
      </c>
      <c r="E2775" s="278" t="s">
        <v>711</v>
      </c>
      <c r="F2775" s="279" t="s">
        <v>689</v>
      </c>
      <c r="G2775" s="277" t="s">
        <v>3222</v>
      </c>
      <c r="H2775" s="280" t="str">
        <f>IF(OR(AND('FIN2-NATURE'!BK54="",'FIN2-NATURE'!BL54=""),AND('FIN2-NATURE'!BK64="",'FIN2-NATURE'!BL64=""),AND('FIN2-NATURE'!BL54="K",'FIN2-NATURE'!BL64="K"),OR('FIN2-NATURE'!BL54="O",'FIN2-NATURE'!BL64="O")),"",SUM('FIN2-NATURE'!BK54,'FIN2-NATURE'!BK64))</f>
        <v/>
      </c>
      <c r="I2775" s="280" t="str">
        <f>IF(AND(OR(AND('FIN2-NATURE'!BL54="O",'FIN2-NATURE'!BL64="O"),AND('FIN2-NATURE'!BL54="K",'FIN2-NATURE'!BL64="K")),SUM('FIN2-NATURE'!BK54,'FIN2-NATURE'!BK64)=0,ISNUMBER('FIN2-NATURE'!BK74)),"",IF(OR('FIN2-NATURE'!BL54="O",'FIN2-NATURE'!BL64="O"),"O",IF(AND('FIN2-NATURE'!BL54='FIN2-NATURE'!BL64,OR('FIN2-NATURE'!BL54="K",'FIN2-NATURE'!BL54="W",'FIN2-NATURE'!BL54="M")), UPPER('FIN2-NATURE'!BL54),"")))</f>
        <v/>
      </c>
      <c r="J2775" s="281" t="s">
        <v>711</v>
      </c>
      <c r="K2775" s="280" t="str">
        <f>IF(AND(ISBLANK('FIN2-NATURE'!BK74),$L$2775&lt;&gt;"M"),"",'FIN2-NATURE'!BK74)</f>
        <v/>
      </c>
      <c r="L2775" s="280" t="str">
        <f>IF(ISBLANK('FIN2-NATURE'!BL74),"",'FIN2-NATURE'!BL74)</f>
        <v/>
      </c>
      <c r="M2775" s="257" t="str">
        <f t="shared" si="44"/>
        <v>OK</v>
      </c>
      <c r="N2775" s="15"/>
    </row>
    <row r="2776" spans="1:14" ht="33.75" x14ac:dyDescent="0.25">
      <c r="A2776" s="257" t="s">
        <v>834</v>
      </c>
      <c r="B2776" s="257" t="s">
        <v>5984</v>
      </c>
      <c r="C2776" s="257" t="s">
        <v>689</v>
      </c>
      <c r="D2776" s="277" t="s">
        <v>5985</v>
      </c>
      <c r="E2776" s="278" t="s">
        <v>711</v>
      </c>
      <c r="F2776" s="279" t="s">
        <v>689</v>
      </c>
      <c r="G2776" s="277" t="s">
        <v>3225</v>
      </c>
      <c r="H2776" s="280" t="str">
        <f>IF(OR(AND('FIN2-NATURE'!BK55="",'FIN2-NATURE'!BL55=""),AND('FIN2-NATURE'!BK65="",'FIN2-NATURE'!BL65=""),AND('FIN2-NATURE'!BL55="K",'FIN2-NATURE'!BL65="K"),OR('FIN2-NATURE'!BL55="O",'FIN2-NATURE'!BL65="O")),"",SUM('FIN2-NATURE'!BK55,'FIN2-NATURE'!BK65))</f>
        <v/>
      </c>
      <c r="I2776" s="280" t="str">
        <f>IF(AND(OR(AND('FIN2-NATURE'!BL55="O",'FIN2-NATURE'!BL65="O"),AND('FIN2-NATURE'!BL55="K",'FIN2-NATURE'!BL65="K")),SUM('FIN2-NATURE'!BK55,'FIN2-NATURE'!BK65)=0,ISNUMBER('FIN2-NATURE'!BK75)),"",IF(OR('FIN2-NATURE'!BL55="O",'FIN2-NATURE'!BL65="O"),"O",IF(AND('FIN2-NATURE'!BL55='FIN2-NATURE'!BL65,OR('FIN2-NATURE'!BL55="K",'FIN2-NATURE'!BL55="W",'FIN2-NATURE'!BL55="M")), UPPER('FIN2-NATURE'!BL55),"")))</f>
        <v/>
      </c>
      <c r="J2776" s="281" t="s">
        <v>711</v>
      </c>
      <c r="K2776" s="280" t="str">
        <f>IF(AND(ISBLANK('FIN2-NATURE'!BK75),$L$2776&lt;&gt;"M"),"",'FIN2-NATURE'!BK75)</f>
        <v/>
      </c>
      <c r="L2776" s="280" t="str">
        <f>IF(ISBLANK('FIN2-NATURE'!BL75),"",'FIN2-NATURE'!BL75)</f>
        <v/>
      </c>
      <c r="M2776" s="257" t="str">
        <f t="shared" si="44"/>
        <v>OK</v>
      </c>
      <c r="N2776" s="15"/>
    </row>
    <row r="2777" spans="1:14" ht="33.75" x14ac:dyDescent="0.25">
      <c r="A2777" s="257" t="s">
        <v>834</v>
      </c>
      <c r="B2777" s="257" t="s">
        <v>5986</v>
      </c>
      <c r="C2777" s="257" t="s">
        <v>689</v>
      </c>
      <c r="D2777" s="277" t="s">
        <v>5987</v>
      </c>
      <c r="E2777" s="278" t="s">
        <v>711</v>
      </c>
      <c r="F2777" s="279" t="s">
        <v>689</v>
      </c>
      <c r="G2777" s="277" t="s">
        <v>3228</v>
      </c>
      <c r="H2777" s="280" t="str">
        <f>IF(OR(AND('FIN2-NATURE'!BK56="",'FIN2-NATURE'!BL56=""),AND('FIN2-NATURE'!BK66="",'FIN2-NATURE'!BL66=""),AND('FIN2-NATURE'!BL56="K",'FIN2-NATURE'!BL66="K"),OR('FIN2-NATURE'!BL56="O",'FIN2-NATURE'!BL66="O")),"",SUM('FIN2-NATURE'!BK56,'FIN2-NATURE'!BK66))</f>
        <v/>
      </c>
      <c r="I2777" s="280" t="str">
        <f>IF(AND(OR(AND('FIN2-NATURE'!BL56="O",'FIN2-NATURE'!BL66="O"),AND('FIN2-NATURE'!BL56="K",'FIN2-NATURE'!BL66="K")),SUM('FIN2-NATURE'!BK56,'FIN2-NATURE'!BK66)=0,ISNUMBER('FIN2-NATURE'!BK76)),"",IF(OR('FIN2-NATURE'!BL56="O",'FIN2-NATURE'!BL66="O"),"O",IF(AND('FIN2-NATURE'!BL56='FIN2-NATURE'!BL66,OR('FIN2-NATURE'!BL56="K",'FIN2-NATURE'!BL56="W",'FIN2-NATURE'!BL56="M")), UPPER('FIN2-NATURE'!BL56),"")))</f>
        <v/>
      </c>
      <c r="J2777" s="281" t="s">
        <v>711</v>
      </c>
      <c r="K2777" s="280" t="str">
        <f>IF(AND(ISBLANK('FIN2-NATURE'!BK76),$L$2777&lt;&gt;"M"),"",'FIN2-NATURE'!BK76)</f>
        <v/>
      </c>
      <c r="L2777" s="280" t="str">
        <f>IF(ISBLANK('FIN2-NATURE'!BL76),"",'FIN2-NATURE'!BL76)</f>
        <v/>
      </c>
      <c r="M2777" s="257" t="str">
        <f t="shared" si="44"/>
        <v>OK</v>
      </c>
      <c r="N2777" s="15"/>
    </row>
    <row r="2778" spans="1:14" ht="33.75" x14ac:dyDescent="0.25">
      <c r="A2778" s="257" t="s">
        <v>834</v>
      </c>
      <c r="B2778" s="257" t="s">
        <v>5988</v>
      </c>
      <c r="C2778" s="257" t="s">
        <v>689</v>
      </c>
      <c r="D2778" s="277" t="s">
        <v>5989</v>
      </c>
      <c r="E2778" s="278" t="s">
        <v>711</v>
      </c>
      <c r="F2778" s="279" t="s">
        <v>689</v>
      </c>
      <c r="G2778" s="277" t="s">
        <v>3231</v>
      </c>
      <c r="H2778" s="280" t="str">
        <f>IF(OR(AND('FIN2-NATURE'!BK31="",'FIN2-NATURE'!BL31=""),AND('FIN2-NATURE'!BK67="",'FIN2-NATURE'!BL67=""),AND('FIN2-NATURE'!BL31="K",'FIN2-NATURE'!BL67="K"),OR('FIN2-NATURE'!BL31="O",'FIN2-NATURE'!BL67="O")),"",SUM('FIN2-NATURE'!BK31,'FIN2-NATURE'!BK67))</f>
        <v/>
      </c>
      <c r="I2778" s="280" t="str">
        <f>IF(AND(OR(AND('FIN2-NATURE'!BL31="O",'FIN2-NATURE'!BL67="O"),AND('FIN2-NATURE'!BL31="K",'FIN2-NATURE'!BL67="K")),SUM('FIN2-NATURE'!BK31,'FIN2-NATURE'!BK67)=0,ISNUMBER('FIN2-NATURE'!BK77)),"",IF(OR('FIN2-NATURE'!BL31="O",'FIN2-NATURE'!BL67="O"),"O",IF(AND('FIN2-NATURE'!BL31='FIN2-NATURE'!BL67,OR('FIN2-NATURE'!BL31="K",'FIN2-NATURE'!BL31="W",'FIN2-NATURE'!BL31="M")), UPPER('FIN2-NATURE'!BL31),"")))</f>
        <v/>
      </c>
      <c r="J2778" s="281" t="s">
        <v>711</v>
      </c>
      <c r="K2778" s="280" t="str">
        <f>IF(AND(ISBLANK('FIN2-NATURE'!BK77),$L$2778&lt;&gt;"M"),"",'FIN2-NATURE'!BK77)</f>
        <v/>
      </c>
      <c r="L2778" s="280" t="str">
        <f>IF(ISBLANK('FIN2-NATURE'!BL77),"",'FIN2-NATURE'!BL77)</f>
        <v/>
      </c>
      <c r="M2778" s="257" t="str">
        <f t="shared" si="44"/>
        <v>OK</v>
      </c>
      <c r="N2778" s="15"/>
    </row>
    <row r="2779" spans="1:14" ht="33.75" x14ac:dyDescent="0.25">
      <c r="A2779" s="257" t="s">
        <v>834</v>
      </c>
      <c r="B2779" s="257" t="s">
        <v>5990</v>
      </c>
      <c r="C2779" s="257" t="s">
        <v>689</v>
      </c>
      <c r="D2779" s="277" t="s">
        <v>5991</v>
      </c>
      <c r="E2779" s="278" t="s">
        <v>711</v>
      </c>
      <c r="F2779" s="279" t="s">
        <v>689</v>
      </c>
      <c r="G2779" s="277" t="s">
        <v>3234</v>
      </c>
      <c r="H2779" s="280" t="str">
        <f>IF(OR(AND('FIN2-NATURE'!BK32="",'FIN2-NATURE'!BL32=""),AND('FIN2-NATURE'!BK68="",'FIN2-NATURE'!BL68=""),AND('FIN2-NATURE'!BL32="K",'FIN2-NATURE'!BL68="K"),OR('FIN2-NATURE'!BL32="O",'FIN2-NATURE'!BL68="O")),"",SUM('FIN2-NATURE'!BK32,'FIN2-NATURE'!BK68))</f>
        <v/>
      </c>
      <c r="I2779" s="280" t="str">
        <f>IF(AND(OR(AND('FIN2-NATURE'!BL32="O",'FIN2-NATURE'!BL68="O"),AND('FIN2-NATURE'!BL32="K",'FIN2-NATURE'!BL68="K")),SUM('FIN2-NATURE'!BK32,'FIN2-NATURE'!BK68)=0,ISNUMBER('FIN2-NATURE'!BK78)),"",IF(OR('FIN2-NATURE'!BL32="O",'FIN2-NATURE'!BL68="O"),"O",IF(AND('FIN2-NATURE'!BL32='FIN2-NATURE'!BL68,OR('FIN2-NATURE'!BL32="K",'FIN2-NATURE'!BL32="W",'FIN2-NATURE'!BL32="M")), UPPER('FIN2-NATURE'!BL32),"")))</f>
        <v/>
      </c>
      <c r="J2779" s="281" t="s">
        <v>711</v>
      </c>
      <c r="K2779" s="280" t="str">
        <f>IF(AND(ISBLANK('FIN2-NATURE'!BK78),$L$2779&lt;&gt;"M"),"",'FIN2-NATURE'!BK78)</f>
        <v/>
      </c>
      <c r="L2779" s="280" t="str">
        <f>IF(ISBLANK('FIN2-NATURE'!BL78),"",'FIN2-NATURE'!BL78)</f>
        <v/>
      </c>
      <c r="M2779" s="257" t="str">
        <f t="shared" si="44"/>
        <v>OK</v>
      </c>
      <c r="N2779" s="15"/>
    </row>
    <row r="2780" spans="1:14" ht="33.75" x14ac:dyDescent="0.25">
      <c r="A2780" s="257" t="s">
        <v>834</v>
      </c>
      <c r="B2780" s="257" t="s">
        <v>5992</v>
      </c>
      <c r="C2780" s="257" t="s">
        <v>689</v>
      </c>
      <c r="D2780" s="277" t="s">
        <v>5993</v>
      </c>
      <c r="E2780" s="278" t="s">
        <v>711</v>
      </c>
      <c r="F2780" s="279" t="s">
        <v>689</v>
      </c>
      <c r="G2780" s="277" t="s">
        <v>3237</v>
      </c>
      <c r="H2780" s="280" t="str">
        <f>IF(OR(AND('FIN2-NATURE'!BK33="",'FIN2-NATURE'!BL33=""),AND('FIN2-NATURE'!BK69="",'FIN2-NATURE'!BL69=""),AND('FIN2-NATURE'!BL33="K",'FIN2-NATURE'!BL69="K"),OR('FIN2-NATURE'!BL33="O",'FIN2-NATURE'!BL69="O")),"",SUM('FIN2-NATURE'!BK33,'FIN2-NATURE'!BK69))</f>
        <v/>
      </c>
      <c r="I2780" s="280" t="str">
        <f>IF(AND(OR(AND('FIN2-NATURE'!BL33="O",'FIN2-NATURE'!BL69="O"),AND('FIN2-NATURE'!BL33="K",'FIN2-NATURE'!BL69="K")),SUM('FIN2-NATURE'!BK33,'FIN2-NATURE'!BK69)=0,ISNUMBER('FIN2-NATURE'!BK79)),"",IF(OR('FIN2-NATURE'!BL33="O",'FIN2-NATURE'!BL69="O"),"O",IF(AND('FIN2-NATURE'!BL33='FIN2-NATURE'!BL69,OR('FIN2-NATURE'!BL33="K",'FIN2-NATURE'!BL33="W",'FIN2-NATURE'!BL33="M")), UPPER('FIN2-NATURE'!BL33),"")))</f>
        <v/>
      </c>
      <c r="J2780" s="281" t="s">
        <v>711</v>
      </c>
      <c r="K2780" s="280" t="str">
        <f>IF(AND(ISBLANK('FIN2-NATURE'!BK79),$L$2780&lt;&gt;"M"),"",'FIN2-NATURE'!BK79)</f>
        <v/>
      </c>
      <c r="L2780" s="280" t="str">
        <f>IF(ISBLANK('FIN2-NATURE'!BL79),"",'FIN2-NATURE'!BL79)</f>
        <v/>
      </c>
      <c r="M2780" s="257" t="str">
        <f t="shared" si="44"/>
        <v>OK</v>
      </c>
      <c r="N2780" s="15"/>
    </row>
    <row r="2781" spans="1:14" ht="33.75" x14ac:dyDescent="0.25">
      <c r="A2781" s="257" t="s">
        <v>834</v>
      </c>
      <c r="B2781" s="257" t="s">
        <v>5994</v>
      </c>
      <c r="C2781" s="257" t="s">
        <v>689</v>
      </c>
      <c r="D2781" s="277" t="s">
        <v>5995</v>
      </c>
      <c r="E2781" s="278" t="s">
        <v>711</v>
      </c>
      <c r="F2781" s="279" t="s">
        <v>689</v>
      </c>
      <c r="G2781" s="277" t="s">
        <v>5996</v>
      </c>
      <c r="H2781" s="280" t="str">
        <f>IF(OR(AND('FIN2-NATURE'!BK37="",'FIN2-NATURE'!BL37=""),AND('FIN2-NATURE'!BK70="",'FIN2-NATURE'!BL70=""),AND('FIN2-NATURE'!BL37="K",'FIN2-NATURE'!BL70="K"),OR('FIN2-NATURE'!BL37="O",'FIN2-NATURE'!BL70="O")),"",SUM('FIN2-NATURE'!BK37,'FIN2-NATURE'!BK70))</f>
        <v/>
      </c>
      <c r="I2781" s="280" t="str">
        <f>IF(AND(OR(AND('FIN2-NATURE'!BL37="O",'FIN2-NATURE'!BL70="O"),AND('FIN2-NATURE'!BL37="K",'FIN2-NATURE'!BL70="K")),SUM('FIN2-NATURE'!BK37,'FIN2-NATURE'!BK70)=0,ISNUMBER('FIN2-NATURE'!BK80)),"",IF(OR('FIN2-NATURE'!BL37="O",'FIN2-NATURE'!BL70="O"),"O",IF(AND('FIN2-NATURE'!BL37='FIN2-NATURE'!BL70,OR('FIN2-NATURE'!BL37="K",'FIN2-NATURE'!BL37="W",'FIN2-NATURE'!BL37="M")), UPPER('FIN2-NATURE'!BL37),"")))</f>
        <v/>
      </c>
      <c r="J2781" s="281" t="s">
        <v>711</v>
      </c>
      <c r="K2781" s="280" t="str">
        <f>IF(AND(ISBLANK('FIN2-NATURE'!BK80),$L$2781&lt;&gt;"M"),"",'FIN2-NATURE'!BK80)</f>
        <v/>
      </c>
      <c r="L2781" s="280" t="str">
        <f>IF(ISBLANK('FIN2-NATURE'!BL80),"",'FIN2-NATURE'!BL80)</f>
        <v/>
      </c>
      <c r="M2781" s="257" t="str">
        <f t="shared" si="44"/>
        <v>OK</v>
      </c>
      <c r="N2781" s="15"/>
    </row>
    <row r="2782" spans="1:14" ht="33.75" x14ac:dyDescent="0.25">
      <c r="A2782" s="257" t="s">
        <v>834</v>
      </c>
      <c r="B2782" s="257" t="s">
        <v>5997</v>
      </c>
      <c r="C2782" s="257" t="s">
        <v>689</v>
      </c>
      <c r="D2782" s="277" t="s">
        <v>5998</v>
      </c>
      <c r="E2782" s="278" t="s">
        <v>711</v>
      </c>
      <c r="F2782" s="279" t="s">
        <v>689</v>
      </c>
      <c r="G2782" s="277" t="s">
        <v>3240</v>
      </c>
      <c r="H2782" s="280" t="str">
        <f>IF(OR(AND('FIN2-NATURE'!BK38="",'FIN2-NATURE'!BL38=""),AND('FIN2-NATURE'!BK71="",'FIN2-NATURE'!BL71=""),AND('FIN2-NATURE'!BL38="K",'FIN2-NATURE'!BL71="K"),OR('FIN2-NATURE'!BL38="O",'FIN2-NATURE'!BL71="O")),"",SUM('FIN2-NATURE'!BK38,'FIN2-NATURE'!BK71))</f>
        <v/>
      </c>
      <c r="I2782" s="280" t="str">
        <f>IF(AND(OR(AND('FIN2-NATURE'!BL38="O",'FIN2-NATURE'!BL71="O"),AND('FIN2-NATURE'!BL38="K",'FIN2-NATURE'!BL71="K")),SUM('FIN2-NATURE'!BK38,'FIN2-NATURE'!BK71)=0,ISNUMBER('FIN2-NATURE'!BK81)),"",IF(OR('FIN2-NATURE'!BL38="O",'FIN2-NATURE'!BL71="O"),"O",IF(AND('FIN2-NATURE'!BL38='FIN2-NATURE'!BL71,OR('FIN2-NATURE'!BL38="K",'FIN2-NATURE'!BL38="W",'FIN2-NATURE'!BL38="M")), UPPER('FIN2-NATURE'!BL38),"")))</f>
        <v/>
      </c>
      <c r="J2782" s="281" t="s">
        <v>711</v>
      </c>
      <c r="K2782" s="280" t="str">
        <f>IF(AND(ISBLANK('FIN2-NATURE'!BK81),$L$2782&lt;&gt;"M"),"",'FIN2-NATURE'!BK81)</f>
        <v/>
      </c>
      <c r="L2782" s="280" t="str">
        <f>IF(ISBLANK('FIN2-NATURE'!BL81),"",'FIN2-NATURE'!BL81)</f>
        <v/>
      </c>
      <c r="M2782" s="257" t="str">
        <f t="shared" si="44"/>
        <v>OK</v>
      </c>
      <c r="N2782" s="15"/>
    </row>
    <row r="2783" spans="1:14" ht="33.75" x14ac:dyDescent="0.25">
      <c r="A2783" s="257" t="s">
        <v>834</v>
      </c>
      <c r="B2783" s="257" t="s">
        <v>5999</v>
      </c>
      <c r="C2783" s="257" t="s">
        <v>689</v>
      </c>
      <c r="D2783" s="277" t="s">
        <v>6000</v>
      </c>
      <c r="E2783" s="278" t="s">
        <v>711</v>
      </c>
      <c r="F2783" s="279" t="s">
        <v>689</v>
      </c>
      <c r="G2783" s="277" t="s">
        <v>3242</v>
      </c>
      <c r="H2783" s="280" t="str">
        <f>IF(OR(AND('FIN2-NATURE'!BK39="",'FIN2-NATURE'!BL39=""),AND('FIN2-NATURE'!BK72="",'FIN2-NATURE'!BL72=""),AND('FIN2-NATURE'!BL39="K",'FIN2-NATURE'!BL72="K"),OR('FIN2-NATURE'!BL39="O",'FIN2-NATURE'!BL72="O")),"",SUM('FIN2-NATURE'!BK39,'FIN2-NATURE'!BK72))</f>
        <v/>
      </c>
      <c r="I2783" s="280" t="str">
        <f>IF(AND(OR(AND('FIN2-NATURE'!BL39="O",'FIN2-NATURE'!BL72="O"),AND('FIN2-NATURE'!BL39="K",'FIN2-NATURE'!BL72="K")),SUM('FIN2-NATURE'!BK39,'FIN2-NATURE'!BK72)=0,ISNUMBER('FIN2-NATURE'!BK82)),"",IF(OR('FIN2-NATURE'!BL39="O",'FIN2-NATURE'!BL72="O"),"O",IF(AND('FIN2-NATURE'!BL39='FIN2-NATURE'!BL72,OR('FIN2-NATURE'!BL39="K",'FIN2-NATURE'!BL39="W",'FIN2-NATURE'!BL39="M")), UPPER('FIN2-NATURE'!BL39),"")))</f>
        <v/>
      </c>
      <c r="J2783" s="281" t="s">
        <v>711</v>
      </c>
      <c r="K2783" s="280" t="str">
        <f>IF(AND(ISBLANK('FIN2-NATURE'!BK82),$L$2783&lt;&gt;"M"),"",'FIN2-NATURE'!BK82)</f>
        <v/>
      </c>
      <c r="L2783" s="280" t="str">
        <f>IF(ISBLANK('FIN2-NATURE'!BL82),"",'FIN2-NATURE'!BL82)</f>
        <v/>
      </c>
      <c r="M2783" s="257" t="str">
        <f t="shared" si="44"/>
        <v>OK</v>
      </c>
      <c r="N2783" s="15"/>
    </row>
    <row r="2784" spans="1:14" ht="33.75" x14ac:dyDescent="0.25">
      <c r="A2784" s="257" t="s">
        <v>834</v>
      </c>
      <c r="B2784" s="257" t="s">
        <v>6001</v>
      </c>
      <c r="C2784" s="257" t="s">
        <v>689</v>
      </c>
      <c r="D2784" s="277" t="s">
        <v>6002</v>
      </c>
      <c r="E2784" s="278" t="s">
        <v>711</v>
      </c>
      <c r="F2784" s="279" t="s">
        <v>689</v>
      </c>
      <c r="G2784" s="277" t="s">
        <v>3244</v>
      </c>
      <c r="H2784" s="280" t="str">
        <f>IF(OR(AND('FIN2-NATURE'!BK40="",'FIN2-NATURE'!BL40=""),AND('FIN2-NATURE'!BK73="",'FIN2-NATURE'!BL73=""),AND('FIN2-NATURE'!BL40="K",'FIN2-NATURE'!BL73="K"),OR('FIN2-NATURE'!BL40="O",'FIN2-NATURE'!BL73="O")),"",SUM('FIN2-NATURE'!BK40,'FIN2-NATURE'!BK73))</f>
        <v/>
      </c>
      <c r="I2784" s="280" t="str">
        <f>IF(AND(OR(AND('FIN2-NATURE'!BL40="O",'FIN2-NATURE'!BL73="O"),AND('FIN2-NATURE'!BL40="K",'FIN2-NATURE'!BL73="K")),SUM('FIN2-NATURE'!BK40,'FIN2-NATURE'!BK73)=0,ISNUMBER('FIN2-NATURE'!BK83)),"",IF(OR('FIN2-NATURE'!BL40="O",'FIN2-NATURE'!BL73="O"),"O",IF(AND('FIN2-NATURE'!BL40='FIN2-NATURE'!BL73,OR('FIN2-NATURE'!BL40="K",'FIN2-NATURE'!BL40="W",'FIN2-NATURE'!BL40="M")), UPPER('FIN2-NATURE'!BL40),"")))</f>
        <v/>
      </c>
      <c r="J2784" s="281" t="s">
        <v>711</v>
      </c>
      <c r="K2784" s="280" t="str">
        <f>IF(AND(ISBLANK('FIN2-NATURE'!BK83),$L$2784&lt;&gt;"M"),"",'FIN2-NATURE'!BK83)</f>
        <v/>
      </c>
      <c r="L2784" s="280" t="str">
        <f>IF(ISBLANK('FIN2-NATURE'!BL83),"",'FIN2-NATURE'!BL83)</f>
        <v/>
      </c>
      <c r="M2784" s="257" t="str">
        <f t="shared" si="44"/>
        <v>OK</v>
      </c>
      <c r="N2784" s="15"/>
    </row>
    <row r="2785" spans="1:14" ht="33.75" x14ac:dyDescent="0.25">
      <c r="A2785" s="257" t="s">
        <v>834</v>
      </c>
      <c r="B2785" s="257" t="s">
        <v>6003</v>
      </c>
      <c r="C2785" s="257" t="s">
        <v>689</v>
      </c>
      <c r="D2785" s="277" t="s">
        <v>6004</v>
      </c>
      <c r="E2785" s="278" t="s">
        <v>711</v>
      </c>
      <c r="F2785" s="279" t="s">
        <v>689</v>
      </c>
      <c r="G2785" s="277" t="s">
        <v>3246</v>
      </c>
      <c r="H2785" s="280" t="str">
        <f>IF(OR(AND('FIN2-NATURE'!BK41="",'FIN2-NATURE'!BL41=""),AND('FIN2-NATURE'!BK74="",'FIN2-NATURE'!BL74=""),AND('FIN2-NATURE'!BL41="K",'FIN2-NATURE'!BL74="K"),OR('FIN2-NATURE'!BL41="O",'FIN2-NATURE'!BL74="O")),"",SUM('FIN2-NATURE'!BK41,'FIN2-NATURE'!BK74))</f>
        <v/>
      </c>
      <c r="I2785" s="280" t="str">
        <f>IF(AND(OR(AND('FIN2-NATURE'!BL41="O",'FIN2-NATURE'!BL74="O"),AND('FIN2-NATURE'!BL41="K",'FIN2-NATURE'!BL74="K")),SUM('FIN2-NATURE'!BK41,'FIN2-NATURE'!BK74)=0,ISNUMBER('FIN2-NATURE'!BK84)),"",IF(OR('FIN2-NATURE'!BL41="O",'FIN2-NATURE'!BL74="O"),"O",IF(AND('FIN2-NATURE'!BL41='FIN2-NATURE'!BL74,OR('FIN2-NATURE'!BL41="K",'FIN2-NATURE'!BL41="W",'FIN2-NATURE'!BL41="M")), UPPER('FIN2-NATURE'!BL41),"")))</f>
        <v/>
      </c>
      <c r="J2785" s="281" t="s">
        <v>711</v>
      </c>
      <c r="K2785" s="280" t="str">
        <f>IF(AND(ISBLANK('FIN2-NATURE'!BK84),$L$2785&lt;&gt;"M"),"",'FIN2-NATURE'!BK84)</f>
        <v/>
      </c>
      <c r="L2785" s="280" t="str">
        <f>IF(ISBLANK('FIN2-NATURE'!BL84),"",'FIN2-NATURE'!BL84)</f>
        <v/>
      </c>
      <c r="M2785" s="257" t="str">
        <f t="shared" si="44"/>
        <v>OK</v>
      </c>
      <c r="N2785" s="15"/>
    </row>
    <row r="2786" spans="1:14" ht="33.75" x14ac:dyDescent="0.25">
      <c r="A2786" s="257" t="s">
        <v>834</v>
      </c>
      <c r="B2786" s="257" t="s">
        <v>6005</v>
      </c>
      <c r="C2786" s="257" t="s">
        <v>689</v>
      </c>
      <c r="D2786" s="277" t="s">
        <v>6006</v>
      </c>
      <c r="E2786" s="278" t="s">
        <v>711</v>
      </c>
      <c r="F2786" s="279" t="s">
        <v>689</v>
      </c>
      <c r="G2786" s="277" t="s">
        <v>3247</v>
      </c>
      <c r="H2786" s="280" t="str">
        <f>IF(OR(AND('FIN2-NATURE'!BK42="",'FIN2-NATURE'!BL42=""),AND('FIN2-NATURE'!BK75="",'FIN2-NATURE'!BL75=""),AND('FIN2-NATURE'!BL42="K",'FIN2-NATURE'!BL75="K"),OR('FIN2-NATURE'!BL42="O",'FIN2-NATURE'!BL75="O")),"",SUM('FIN2-NATURE'!BK42,'FIN2-NATURE'!BK75))</f>
        <v/>
      </c>
      <c r="I2786" s="280" t="str">
        <f>IF(AND(OR(AND('FIN2-NATURE'!BL42="O",'FIN2-NATURE'!BL75="O"),AND('FIN2-NATURE'!BL42="K",'FIN2-NATURE'!BL75="K")),SUM('FIN2-NATURE'!BK42,'FIN2-NATURE'!BK75)=0,ISNUMBER('FIN2-NATURE'!BK85)),"",IF(OR('FIN2-NATURE'!BL42="O",'FIN2-NATURE'!BL75="O"),"O",IF(AND('FIN2-NATURE'!BL42='FIN2-NATURE'!BL75,OR('FIN2-NATURE'!BL42="K",'FIN2-NATURE'!BL42="W",'FIN2-NATURE'!BL42="M")), UPPER('FIN2-NATURE'!BL42),"")))</f>
        <v/>
      </c>
      <c r="J2786" s="281" t="s">
        <v>711</v>
      </c>
      <c r="K2786" s="280" t="str">
        <f>IF(AND(ISBLANK('FIN2-NATURE'!BK85),$L$2786&lt;&gt;"M"),"",'FIN2-NATURE'!BK85)</f>
        <v/>
      </c>
      <c r="L2786" s="280" t="str">
        <f>IF(ISBLANK('FIN2-NATURE'!BL85),"",'FIN2-NATURE'!BL85)</f>
        <v/>
      </c>
      <c r="M2786" s="257" t="str">
        <f t="shared" si="44"/>
        <v>OK</v>
      </c>
      <c r="N2786" s="15"/>
    </row>
    <row r="2787" spans="1:14" ht="33.75" x14ac:dyDescent="0.25">
      <c r="A2787" s="257" t="s">
        <v>834</v>
      </c>
      <c r="B2787" s="257" t="s">
        <v>6007</v>
      </c>
      <c r="C2787" s="257" t="s">
        <v>689</v>
      </c>
      <c r="D2787" s="277" t="s">
        <v>6008</v>
      </c>
      <c r="E2787" s="278" t="s">
        <v>711</v>
      </c>
      <c r="F2787" s="279" t="s">
        <v>689</v>
      </c>
      <c r="G2787" s="277" t="s">
        <v>3248</v>
      </c>
      <c r="H2787" s="280" t="str">
        <f>IF(OR(AND('FIN2-NATURE'!BK43="",'FIN2-NATURE'!BL43=""),AND('FIN2-NATURE'!BK76="",'FIN2-NATURE'!BL76=""),AND('FIN2-NATURE'!BL43="K",'FIN2-NATURE'!BL76="K"),OR('FIN2-NATURE'!BL43="O",'FIN2-NATURE'!BL76="O")),"",SUM('FIN2-NATURE'!BK43,'FIN2-NATURE'!BK76))</f>
        <v/>
      </c>
      <c r="I2787" s="280" t="str">
        <f>IF(AND(OR(AND('FIN2-NATURE'!BL43="O",'FIN2-NATURE'!BL76="O"),AND('FIN2-NATURE'!BL43="K",'FIN2-NATURE'!BL76="K")),SUM('FIN2-NATURE'!BK43,'FIN2-NATURE'!BK76)=0,ISNUMBER('FIN2-NATURE'!BK86)),"",IF(OR('FIN2-NATURE'!BL43="O",'FIN2-NATURE'!BL76="O"),"O",IF(AND('FIN2-NATURE'!BL43='FIN2-NATURE'!BL76,OR('FIN2-NATURE'!BL43="K",'FIN2-NATURE'!BL43="W",'FIN2-NATURE'!BL43="M")), UPPER('FIN2-NATURE'!BL43),"")))</f>
        <v/>
      </c>
      <c r="J2787" s="281" t="s">
        <v>711</v>
      </c>
      <c r="K2787" s="280" t="str">
        <f>IF(AND(ISBLANK('FIN2-NATURE'!BK86),$L$2787&lt;&gt;"M"),"",'FIN2-NATURE'!BK86)</f>
        <v/>
      </c>
      <c r="L2787" s="280" t="str">
        <f>IF(ISBLANK('FIN2-NATURE'!BL86),"",'FIN2-NATURE'!BL86)</f>
        <v/>
      </c>
      <c r="M2787" s="257" t="str">
        <f t="shared" si="44"/>
        <v>OK</v>
      </c>
      <c r="N2787" s="15"/>
    </row>
    <row r="2788" spans="1:14" ht="33.75" x14ac:dyDescent="0.25">
      <c r="A2788" s="257" t="s">
        <v>834</v>
      </c>
      <c r="B2788" s="257" t="s">
        <v>6009</v>
      </c>
      <c r="C2788" s="257" t="s">
        <v>689</v>
      </c>
      <c r="D2788" s="277" t="s">
        <v>1178</v>
      </c>
      <c r="E2788" s="278" t="s">
        <v>711</v>
      </c>
      <c r="F2788" s="279" t="s">
        <v>689</v>
      </c>
      <c r="G2788" s="277" t="s">
        <v>1179</v>
      </c>
      <c r="H2788" s="280" t="str">
        <f>IF(OR(AND('FIN2-NATURE'!AV31="",'FIN2-NATURE'!AW31=""),AND('FIN2-NATURE'!BE31="",'FIN2-NATURE'!BF31=""),AND('FIN2-NATURE'!AW31="K",'FIN2-NATURE'!BF31="K"),OR('FIN2-NATURE'!AW31="O",'FIN2-NATURE'!BF31="O")),"",SUM('FIN2-NATURE'!AV31,'FIN2-NATURE'!BE31))</f>
        <v/>
      </c>
      <c r="I2788" s="280" t="str">
        <f xml:space="preserve"> IF(AND(OR(AND('FIN2-NATURE'!AW31="O",'FIN2-NATURE'!BF31="O"),AND('FIN2-NATURE'!AW31="K",'FIN2-NATURE'!BF31="K")),SUM('FIN2-NATURE'!AV31,'FIN2-NATURE'!BE31)=0,ISNUMBER('FIN2-NATURE'!BN31)),"",IF(OR('FIN2-NATURE'!AW31="O",'FIN2-NATURE'!BF31="O"),"O",IF(AND('FIN2-NATURE'!AW31='FIN2-NATURE'!BF31,OR('FIN2-NATURE'!AW31="K",'FIN2-NATURE'!AW31="W",'FIN2-NATURE'!AW31="M")),UPPER( 'FIN2-NATURE'!AW31),"")))</f>
        <v/>
      </c>
      <c r="J2788" s="281" t="s">
        <v>711</v>
      </c>
      <c r="K2788" s="280" t="str">
        <f>IF(AND(ISBLANK('FIN2-NATURE'!BN31),$L$2788&lt;&gt;"M"),"",'FIN2-NATURE'!BN31)</f>
        <v/>
      </c>
      <c r="L2788" s="280" t="str">
        <f>IF(ISBLANK('FIN2-NATURE'!BO31),"",'FIN2-NATURE'!BO31)</f>
        <v/>
      </c>
      <c r="M2788" s="257" t="str">
        <f t="shared" si="44"/>
        <v>OK</v>
      </c>
      <c r="N2788" s="15"/>
    </row>
    <row r="2789" spans="1:14" ht="33.75" x14ac:dyDescent="0.25">
      <c r="A2789" s="257" t="s">
        <v>834</v>
      </c>
      <c r="B2789" s="257" t="s">
        <v>6010</v>
      </c>
      <c r="C2789" s="257" t="s">
        <v>689</v>
      </c>
      <c r="D2789" s="277" t="s">
        <v>1181</v>
      </c>
      <c r="E2789" s="278" t="s">
        <v>711</v>
      </c>
      <c r="F2789" s="279" t="s">
        <v>689</v>
      </c>
      <c r="G2789" s="277" t="s">
        <v>1182</v>
      </c>
      <c r="H2789" s="280" t="str">
        <f>IF(OR(AND('FIN2-NATURE'!AV32="",'FIN2-NATURE'!AW32=""),AND('FIN2-NATURE'!BE32="",'FIN2-NATURE'!BF32=""),AND('FIN2-NATURE'!AW32="K",'FIN2-NATURE'!BF32="K"),OR('FIN2-NATURE'!AW32="O",'FIN2-NATURE'!BF32="O")),"",SUM('FIN2-NATURE'!AV32,'FIN2-NATURE'!BE32))</f>
        <v/>
      </c>
      <c r="I2789" s="280" t="str">
        <f xml:space="preserve"> IF(AND(OR(AND('FIN2-NATURE'!AW32="O",'FIN2-NATURE'!BF32="O"),AND('FIN2-NATURE'!AW32="K",'FIN2-NATURE'!BF32="K")),SUM('FIN2-NATURE'!AV32,'FIN2-NATURE'!BE32)=0,ISNUMBER('FIN2-NATURE'!BN32)),"",IF(OR('FIN2-NATURE'!AW32="O",'FIN2-NATURE'!BF32="O"),"O",IF(AND('FIN2-NATURE'!AW32='FIN2-NATURE'!BF32,OR('FIN2-NATURE'!AW32="K",'FIN2-NATURE'!AW32="W",'FIN2-NATURE'!AW32="M")),UPPER( 'FIN2-NATURE'!AW32),"")))</f>
        <v/>
      </c>
      <c r="J2789" s="281" t="s">
        <v>711</v>
      </c>
      <c r="K2789" s="280" t="str">
        <f>IF(AND(ISBLANK('FIN2-NATURE'!BN32),$L$2789&lt;&gt;"M"),"",'FIN2-NATURE'!BN32)</f>
        <v/>
      </c>
      <c r="L2789" s="280" t="str">
        <f>IF(ISBLANK('FIN2-NATURE'!BO32),"",'FIN2-NATURE'!BO32)</f>
        <v/>
      </c>
      <c r="M2789" s="257" t="str">
        <f t="shared" si="44"/>
        <v>OK</v>
      </c>
      <c r="N2789" s="15"/>
    </row>
    <row r="2790" spans="1:14" ht="33.75" x14ac:dyDescent="0.25">
      <c r="A2790" s="257" t="s">
        <v>834</v>
      </c>
      <c r="B2790" s="257" t="s">
        <v>6011</v>
      </c>
      <c r="C2790" s="257" t="s">
        <v>689</v>
      </c>
      <c r="D2790" s="277" t="s">
        <v>6012</v>
      </c>
      <c r="E2790" s="278" t="s">
        <v>711</v>
      </c>
      <c r="F2790" s="279" t="s">
        <v>689</v>
      </c>
      <c r="G2790" s="277" t="s">
        <v>1185</v>
      </c>
      <c r="H2790" s="280" t="str">
        <f>IF(OR(AND('FIN2-NATURE'!BN31="",'FIN2-NATURE'!BO31=""),AND('FIN2-NATURE'!BN32="",'FIN2-NATURE'!BO32=""),AND('FIN2-NATURE'!BO31="K",'FIN2-NATURE'!BO32="K"),OR('FIN2-NATURE'!BO31="O",'FIN2-NATURE'!BO32="O")),"",SUM('FIN2-NATURE'!BN31,'FIN2-NATURE'!BN32))</f>
        <v/>
      </c>
      <c r="I2790" s="280" t="str">
        <f>IF(AND(OR(AND('FIN2-NATURE'!BO31="O",'FIN2-NATURE'!BO32="O"),AND('FIN2-NATURE'!BO31="K",'FIN2-NATURE'!BO32="K")),SUM('FIN2-NATURE'!BN31,'FIN2-NATURE'!BN32)=0,ISNUMBER('FIN2-NATURE'!BN33)),"",IF(OR('FIN2-NATURE'!BO31="O",'FIN2-NATURE'!BO32="O"),"O",IF(AND('FIN2-NATURE'!BO31='FIN2-NATURE'!BO32,OR('FIN2-NATURE'!BO31="K",'FIN2-NATURE'!BO31="W",'FIN2-NATURE'!BO31="M")), UPPER('FIN2-NATURE'!BO31),"")))</f>
        <v/>
      </c>
      <c r="J2790" s="281" t="s">
        <v>711</v>
      </c>
      <c r="K2790" s="280" t="str">
        <f>IF(AND(ISBLANK('FIN2-NATURE'!BN33),$L$2790&lt;&gt;"M"),"",'FIN2-NATURE'!BN33)</f>
        <v/>
      </c>
      <c r="L2790" s="280" t="str">
        <f>IF(ISBLANK('FIN2-NATURE'!BO33),"",'FIN2-NATURE'!BO33)</f>
        <v/>
      </c>
      <c r="M2790" s="257" t="str">
        <f t="shared" si="44"/>
        <v>OK</v>
      </c>
      <c r="N2790" s="15"/>
    </row>
    <row r="2791" spans="1:14" ht="33.75" x14ac:dyDescent="0.25">
      <c r="A2791" s="257" t="s">
        <v>834</v>
      </c>
      <c r="B2791" s="257" t="s">
        <v>6013</v>
      </c>
      <c r="C2791" s="257" t="s">
        <v>689</v>
      </c>
      <c r="D2791" s="277" t="s">
        <v>1187</v>
      </c>
      <c r="E2791" s="278" t="s">
        <v>711</v>
      </c>
      <c r="F2791" s="279" t="s">
        <v>689</v>
      </c>
      <c r="G2791" s="277" t="s">
        <v>1188</v>
      </c>
      <c r="H2791" s="280" t="str">
        <f>IF(OR(AND('FIN2-NATURE'!AV34="",'FIN2-NATURE'!AW34=""),AND('FIN2-NATURE'!BE34="",'FIN2-NATURE'!BF34=""),AND('FIN2-NATURE'!AW34="K",'FIN2-NATURE'!BF34="K"),OR('FIN2-NATURE'!AW34="O",'FIN2-NATURE'!BF34="O")),"",SUM('FIN2-NATURE'!AV34,'FIN2-NATURE'!BE34))</f>
        <v/>
      </c>
      <c r="I2791" s="280" t="str">
        <f xml:space="preserve"> IF(AND(OR(AND('FIN2-NATURE'!AW34="O",'FIN2-NATURE'!BF34="O"),AND('FIN2-NATURE'!AW34="K",'FIN2-NATURE'!BF34="K")),SUM('FIN2-NATURE'!AV34,'FIN2-NATURE'!BE34)=0,ISNUMBER('FIN2-NATURE'!BN34)),"",IF(OR('FIN2-NATURE'!AW34="O",'FIN2-NATURE'!BF34="O"),"O",IF(AND('FIN2-NATURE'!AW34='FIN2-NATURE'!BF34,OR('FIN2-NATURE'!AW34="K",'FIN2-NATURE'!AW34="W",'FIN2-NATURE'!AW34="M")),UPPER( 'FIN2-NATURE'!AW34),"")))</f>
        <v/>
      </c>
      <c r="J2791" s="281" t="s">
        <v>711</v>
      </c>
      <c r="K2791" s="280" t="str">
        <f>IF(AND(ISBLANK('FIN2-NATURE'!BN34),$L$2791&lt;&gt;"M"),"",'FIN2-NATURE'!BN34)</f>
        <v/>
      </c>
      <c r="L2791" s="280" t="str">
        <f>IF(ISBLANK('FIN2-NATURE'!BO34),"",'FIN2-NATURE'!BO34)</f>
        <v/>
      </c>
      <c r="M2791" s="257" t="str">
        <f t="shared" si="44"/>
        <v>OK</v>
      </c>
      <c r="N2791" s="15"/>
    </row>
    <row r="2792" spans="1:14" ht="33.75" x14ac:dyDescent="0.25">
      <c r="A2792" s="257" t="s">
        <v>834</v>
      </c>
      <c r="B2792" s="257" t="s">
        <v>6014</v>
      </c>
      <c r="C2792" s="257" t="s">
        <v>689</v>
      </c>
      <c r="D2792" s="277" t="s">
        <v>1190</v>
      </c>
      <c r="E2792" s="278" t="s">
        <v>711</v>
      </c>
      <c r="F2792" s="279" t="s">
        <v>689</v>
      </c>
      <c r="G2792" s="277" t="s">
        <v>1191</v>
      </c>
      <c r="H2792" s="280" t="str">
        <f>IF(OR(AND('FIN2-NATURE'!AV35="",'FIN2-NATURE'!AW35=""),AND('FIN2-NATURE'!BE35="",'FIN2-NATURE'!BF35=""),AND('FIN2-NATURE'!AW35="K",'FIN2-NATURE'!BF35="K"),OR('FIN2-NATURE'!AW35="O",'FIN2-NATURE'!BF35="O")),"",SUM('FIN2-NATURE'!AV35,'FIN2-NATURE'!BE35))</f>
        <v/>
      </c>
      <c r="I2792" s="280" t="str">
        <f xml:space="preserve"> IF(AND(OR(AND('FIN2-NATURE'!AW35="O",'FIN2-NATURE'!BF35="O"),AND('FIN2-NATURE'!AW35="K",'FIN2-NATURE'!BF35="K")),SUM('FIN2-NATURE'!AV35,'FIN2-NATURE'!BE35)=0,ISNUMBER('FIN2-NATURE'!BN35)),"",IF(OR('FIN2-NATURE'!AW35="O",'FIN2-NATURE'!BF35="O"),"O",IF(AND('FIN2-NATURE'!AW35='FIN2-NATURE'!BF35,OR('FIN2-NATURE'!AW35="K",'FIN2-NATURE'!AW35="W",'FIN2-NATURE'!AW35="M")),UPPER( 'FIN2-NATURE'!AW35),"")))</f>
        <v/>
      </c>
      <c r="J2792" s="281" t="s">
        <v>711</v>
      </c>
      <c r="K2792" s="280" t="str">
        <f>IF(AND(ISBLANK('FIN2-NATURE'!BN35),$L$2792&lt;&gt;"M"),"",'FIN2-NATURE'!BN35)</f>
        <v/>
      </c>
      <c r="L2792" s="280" t="str">
        <f>IF(ISBLANK('FIN2-NATURE'!BO35),"",'FIN2-NATURE'!BO35)</f>
        <v/>
      </c>
      <c r="M2792" s="257" t="str">
        <f t="shared" si="44"/>
        <v>OK</v>
      </c>
      <c r="N2792" s="15"/>
    </row>
    <row r="2793" spans="1:14" ht="33.75" x14ac:dyDescent="0.25">
      <c r="A2793" s="257" t="s">
        <v>834</v>
      </c>
      <c r="B2793" s="257" t="s">
        <v>6015</v>
      </c>
      <c r="C2793" s="257" t="s">
        <v>689</v>
      </c>
      <c r="D2793" s="277" t="s">
        <v>1193</v>
      </c>
      <c r="E2793" s="278" t="s">
        <v>711</v>
      </c>
      <c r="F2793" s="279" t="s">
        <v>689</v>
      </c>
      <c r="G2793" s="277" t="s">
        <v>1194</v>
      </c>
      <c r="H2793" s="280" t="str">
        <f>IF(OR(AND('FIN2-NATURE'!AV36="",'FIN2-NATURE'!AW36=""),AND('FIN2-NATURE'!BE36="",'FIN2-NATURE'!BF36=""),AND('FIN2-NATURE'!AW36="K",'FIN2-NATURE'!BF36="K"),OR('FIN2-NATURE'!AW36="O",'FIN2-NATURE'!BF36="O")),"",SUM('FIN2-NATURE'!AV36,'FIN2-NATURE'!BE36))</f>
        <v/>
      </c>
      <c r="I2793" s="280" t="str">
        <f xml:space="preserve"> IF(AND(OR(AND('FIN2-NATURE'!AW36="O",'FIN2-NATURE'!BF36="O"),AND('FIN2-NATURE'!AW36="K",'FIN2-NATURE'!BF36="K")),SUM('FIN2-NATURE'!AV36,'FIN2-NATURE'!BE36)=0,ISNUMBER('FIN2-NATURE'!BN36)),"",IF(OR('FIN2-NATURE'!AW36="O",'FIN2-NATURE'!BF36="O"),"O",IF(AND('FIN2-NATURE'!AW36='FIN2-NATURE'!BF36,OR('FIN2-NATURE'!AW36="K",'FIN2-NATURE'!AW36="W",'FIN2-NATURE'!AW36="M")),UPPER( 'FIN2-NATURE'!AW36),"")))</f>
        <v/>
      </c>
      <c r="J2793" s="281" t="s">
        <v>711</v>
      </c>
      <c r="K2793" s="280" t="str">
        <f>IF(AND(ISBLANK('FIN2-NATURE'!BN36),$L$2793&lt;&gt;"M"),"",'FIN2-NATURE'!BN36)</f>
        <v/>
      </c>
      <c r="L2793" s="280" t="str">
        <f>IF(ISBLANK('FIN2-NATURE'!BO36),"",'FIN2-NATURE'!BO36)</f>
        <v/>
      </c>
      <c r="M2793" s="257" t="str">
        <f t="shared" si="44"/>
        <v>OK</v>
      </c>
      <c r="N2793" s="15"/>
    </row>
    <row r="2794" spans="1:14" ht="33.75" x14ac:dyDescent="0.25">
      <c r="A2794" s="257" t="s">
        <v>834</v>
      </c>
      <c r="B2794" s="257" t="s">
        <v>6016</v>
      </c>
      <c r="C2794" s="257" t="s">
        <v>689</v>
      </c>
      <c r="D2794" s="277" t="s">
        <v>1196</v>
      </c>
      <c r="E2794" s="278" t="s">
        <v>711</v>
      </c>
      <c r="F2794" s="279" t="s">
        <v>689</v>
      </c>
      <c r="G2794" s="277" t="s">
        <v>1197</v>
      </c>
      <c r="H2794" s="280" t="str">
        <f>IF(OR(AND('FIN2-NATURE'!AV37="",'FIN2-NATURE'!AW37=""),AND('FIN2-NATURE'!BE37="",'FIN2-NATURE'!BF37=""),AND('FIN2-NATURE'!AW37="K",'FIN2-NATURE'!BF37="K"),OR('FIN2-NATURE'!AW37="O",'FIN2-NATURE'!BF37="O")),"",SUM('FIN2-NATURE'!AV37,'FIN2-NATURE'!BE37))</f>
        <v/>
      </c>
      <c r="I2794" s="280" t="str">
        <f xml:space="preserve"> IF(AND(OR(AND('FIN2-NATURE'!AW37="O",'FIN2-NATURE'!BF37="O"),AND('FIN2-NATURE'!AW37="K",'FIN2-NATURE'!BF37="K")),SUM('FIN2-NATURE'!AV37,'FIN2-NATURE'!BE37)=0,ISNUMBER('FIN2-NATURE'!BN37)),"",IF(OR('FIN2-NATURE'!AW37="O",'FIN2-NATURE'!BF37="O"),"O",IF(AND('FIN2-NATURE'!AW37='FIN2-NATURE'!BF37,OR('FIN2-NATURE'!AW37="K",'FIN2-NATURE'!AW37="W",'FIN2-NATURE'!AW37="M")),UPPER( 'FIN2-NATURE'!AW37),"")))</f>
        <v/>
      </c>
      <c r="J2794" s="281" t="s">
        <v>711</v>
      </c>
      <c r="K2794" s="280" t="str">
        <f>IF(AND(ISBLANK('FIN2-NATURE'!BN37),$L$2794&lt;&gt;"M"),"",'FIN2-NATURE'!BN37)</f>
        <v/>
      </c>
      <c r="L2794" s="280" t="str">
        <f>IF(ISBLANK('FIN2-NATURE'!BO37),"",'FIN2-NATURE'!BO37)</f>
        <v/>
      </c>
      <c r="M2794" s="257" t="str">
        <f t="shared" si="44"/>
        <v>OK</v>
      </c>
      <c r="N2794" s="15"/>
    </row>
    <row r="2795" spans="1:14" ht="33.75" x14ac:dyDescent="0.25">
      <c r="A2795" s="257" t="s">
        <v>834</v>
      </c>
      <c r="B2795" s="257" t="s">
        <v>6017</v>
      </c>
      <c r="C2795" s="257" t="s">
        <v>689</v>
      </c>
      <c r="D2795" s="277" t="s">
        <v>6018</v>
      </c>
      <c r="E2795" s="278" t="s">
        <v>711</v>
      </c>
      <c r="F2795" s="279" t="s">
        <v>689</v>
      </c>
      <c r="G2795" s="277" t="s">
        <v>1200</v>
      </c>
      <c r="H2795" s="280" t="str">
        <f>IF(OR(AND('FIN2-NATURE'!BN33="",'FIN2-NATURE'!BO33=""),AND('FIN2-NATURE'!BN37="",'FIN2-NATURE'!BO37=""),AND('FIN2-NATURE'!BO33="K",'FIN2-NATURE'!BO37="K"),OR('FIN2-NATURE'!BO33="O",'FIN2-NATURE'!BO37="O")),"",SUM('FIN2-NATURE'!BN33,'FIN2-NATURE'!BN37))</f>
        <v/>
      </c>
      <c r="I2795" s="280" t="str">
        <f>IF(AND(OR(AND('FIN2-NATURE'!BO33="O",'FIN2-NATURE'!BO37="O"),AND('FIN2-NATURE'!BO33="K",'FIN2-NATURE'!BO37="K")),SUM('FIN2-NATURE'!BN33,'FIN2-NATURE'!BN37)=0,ISNUMBER('FIN2-NATURE'!BN38)),"",IF(OR('FIN2-NATURE'!BO33="O",'FIN2-NATURE'!BO37="O"),"O",IF(AND('FIN2-NATURE'!BO33='FIN2-NATURE'!BO37,OR('FIN2-NATURE'!BO33="K",'FIN2-NATURE'!BO33="W",'FIN2-NATURE'!BO33="M")), UPPER('FIN2-NATURE'!BO33),"")))</f>
        <v/>
      </c>
      <c r="J2795" s="281" t="s">
        <v>711</v>
      </c>
      <c r="K2795" s="280" t="str">
        <f>IF(AND(ISBLANK('FIN2-NATURE'!BN38),$L$2795&lt;&gt;"M"),"",'FIN2-NATURE'!BN38)</f>
        <v/>
      </c>
      <c r="L2795" s="280" t="str">
        <f>IF(ISBLANK('FIN2-NATURE'!BO38),"",'FIN2-NATURE'!BO38)</f>
        <v/>
      </c>
      <c r="M2795" s="257" t="str">
        <f t="shared" si="44"/>
        <v>OK</v>
      </c>
      <c r="N2795" s="15"/>
    </row>
    <row r="2796" spans="1:14" ht="33.75" x14ac:dyDescent="0.25">
      <c r="A2796" s="257" t="s">
        <v>834</v>
      </c>
      <c r="B2796" s="257" t="s">
        <v>6019</v>
      </c>
      <c r="C2796" s="257" t="s">
        <v>689</v>
      </c>
      <c r="D2796" s="277" t="s">
        <v>1202</v>
      </c>
      <c r="E2796" s="278" t="s">
        <v>711</v>
      </c>
      <c r="F2796" s="279" t="s">
        <v>689</v>
      </c>
      <c r="G2796" s="277" t="s">
        <v>1203</v>
      </c>
      <c r="H2796" s="280" t="str">
        <f>IF(OR(AND('FIN2-NATURE'!AV39="",'FIN2-NATURE'!AW39=""),AND('FIN2-NATURE'!BE39="",'FIN2-NATURE'!BF39=""),AND('FIN2-NATURE'!AW39="K",'FIN2-NATURE'!BF39="K"),OR('FIN2-NATURE'!AW39="O",'FIN2-NATURE'!BF39="O")),"",SUM('FIN2-NATURE'!AV39,'FIN2-NATURE'!BE39))</f>
        <v/>
      </c>
      <c r="I2796" s="280" t="str">
        <f xml:space="preserve"> IF(AND(OR(AND('FIN2-NATURE'!AW39="O",'FIN2-NATURE'!BF39="O"),AND('FIN2-NATURE'!AW39="K",'FIN2-NATURE'!BF39="K")),SUM('FIN2-NATURE'!AV39,'FIN2-NATURE'!BE39)=0,ISNUMBER('FIN2-NATURE'!BN39)),"",IF(OR('FIN2-NATURE'!AW39="O",'FIN2-NATURE'!BF39="O"),"O",IF(AND('FIN2-NATURE'!AW39='FIN2-NATURE'!BF39,OR('FIN2-NATURE'!AW39="K",'FIN2-NATURE'!AW39="W",'FIN2-NATURE'!AW39="M")),UPPER( 'FIN2-NATURE'!AW39),"")))</f>
        <v/>
      </c>
      <c r="J2796" s="281" t="s">
        <v>711</v>
      </c>
      <c r="K2796" s="280" t="str">
        <f>IF(AND(ISBLANK('FIN2-NATURE'!BN39),$L$2796&lt;&gt;"M"),"",'FIN2-NATURE'!BN39)</f>
        <v/>
      </c>
      <c r="L2796" s="280" t="str">
        <f>IF(ISBLANK('FIN2-NATURE'!BO39),"",'FIN2-NATURE'!BO39)</f>
        <v/>
      </c>
      <c r="M2796" s="257" t="str">
        <f t="shared" si="44"/>
        <v>OK</v>
      </c>
      <c r="N2796" s="15"/>
    </row>
    <row r="2797" spans="1:14" ht="33.75" x14ac:dyDescent="0.25">
      <c r="A2797" s="257" t="s">
        <v>834</v>
      </c>
      <c r="B2797" s="257" t="s">
        <v>6020</v>
      </c>
      <c r="C2797" s="257" t="s">
        <v>689</v>
      </c>
      <c r="D2797" s="277" t="s">
        <v>6021</v>
      </c>
      <c r="E2797" s="278" t="s">
        <v>711</v>
      </c>
      <c r="F2797" s="279" t="s">
        <v>689</v>
      </c>
      <c r="G2797" s="277" t="s">
        <v>1206</v>
      </c>
      <c r="H2797" s="280" t="str">
        <f>IF(OR(AND('FIN2-NATURE'!BN38="",'FIN2-NATURE'!BO38=""),AND('FIN2-NATURE'!BN39="",'FIN2-NATURE'!BO39=""),AND('FIN2-NATURE'!BO38="K",'FIN2-NATURE'!BO39="K"),OR('FIN2-NATURE'!BO38="O",'FIN2-NATURE'!BO39="O")),"",SUM('FIN2-NATURE'!BN38,'FIN2-NATURE'!BN39))</f>
        <v/>
      </c>
      <c r="I2797" s="280" t="str">
        <f>IF(AND(OR(AND('FIN2-NATURE'!BO38="O",'FIN2-NATURE'!BO39="O"),AND('FIN2-NATURE'!BO38="K",'FIN2-NATURE'!BO39="K")),SUM('FIN2-NATURE'!BN38,'FIN2-NATURE'!BN39)=0,ISNUMBER('FIN2-NATURE'!BN40)),"",IF(OR('FIN2-NATURE'!BO38="O",'FIN2-NATURE'!BO39="O"),"O",IF(AND('FIN2-NATURE'!BO38='FIN2-NATURE'!BO39,OR('FIN2-NATURE'!BO38="K",'FIN2-NATURE'!BO38="W",'FIN2-NATURE'!BO38="M")), UPPER('FIN2-NATURE'!BO38),"")))</f>
        <v/>
      </c>
      <c r="J2797" s="281" t="s">
        <v>711</v>
      </c>
      <c r="K2797" s="280" t="str">
        <f>IF(AND(ISBLANK('FIN2-NATURE'!BN40),$L$2797&lt;&gt;"M"),"",'FIN2-NATURE'!BN40)</f>
        <v/>
      </c>
      <c r="L2797" s="280" t="str">
        <f>IF(ISBLANK('FIN2-NATURE'!BO40),"",'FIN2-NATURE'!BO40)</f>
        <v/>
      </c>
      <c r="M2797" s="257" t="str">
        <f t="shared" si="44"/>
        <v>OK</v>
      </c>
      <c r="N2797" s="15"/>
    </row>
    <row r="2798" spans="1:14" ht="33.75" x14ac:dyDescent="0.25">
      <c r="A2798" s="257" t="s">
        <v>834</v>
      </c>
      <c r="B2798" s="257" t="s">
        <v>6022</v>
      </c>
      <c r="C2798" s="257" t="s">
        <v>689</v>
      </c>
      <c r="D2798" s="277" t="s">
        <v>3352</v>
      </c>
      <c r="E2798" s="278" t="s">
        <v>711</v>
      </c>
      <c r="F2798" s="279" t="s">
        <v>689</v>
      </c>
      <c r="G2798" s="277" t="s">
        <v>1209</v>
      </c>
      <c r="H2798" s="280" t="str">
        <f>IF(OR(AND('FIN2-NATURE'!AV41="",'FIN2-NATURE'!AW41=""),AND('FIN2-NATURE'!BE41="",'FIN2-NATURE'!BF41=""),AND('FIN2-NATURE'!AW41="K",'FIN2-NATURE'!BF41="K"),OR('FIN2-NATURE'!AW41="O",'FIN2-NATURE'!BF41="O")),"",SUM('FIN2-NATURE'!AV41,'FIN2-NATURE'!BE41))</f>
        <v/>
      </c>
      <c r="I2798" s="280" t="str">
        <f xml:space="preserve"> IF(AND(OR(AND('FIN2-NATURE'!AW41="O",'FIN2-NATURE'!BF41="O"),AND('FIN2-NATURE'!AW41="K",'FIN2-NATURE'!BF41="K")),SUM('FIN2-NATURE'!AV41,'FIN2-NATURE'!BE41)=0,ISNUMBER('FIN2-NATURE'!BN41)),"",IF(OR('FIN2-NATURE'!AW41="O",'FIN2-NATURE'!BF41="O"),"O",IF(AND('FIN2-NATURE'!AW41='FIN2-NATURE'!BF41,OR('FIN2-NATURE'!AW41="K",'FIN2-NATURE'!AW41="W",'FIN2-NATURE'!AW41="M")),UPPER( 'FIN2-NATURE'!AW41),"")))</f>
        <v/>
      </c>
      <c r="J2798" s="281" t="s">
        <v>711</v>
      </c>
      <c r="K2798" s="280" t="str">
        <f>IF(AND(ISBLANK('FIN2-NATURE'!BN41),$L$2798&lt;&gt;"M"),"",'FIN2-NATURE'!BN41)</f>
        <v/>
      </c>
      <c r="L2798" s="280" t="str">
        <f>IF(ISBLANK('FIN2-NATURE'!BO41),"",'FIN2-NATURE'!BO41)</f>
        <v/>
      </c>
      <c r="M2798" s="257" t="str">
        <f t="shared" si="44"/>
        <v>OK</v>
      </c>
      <c r="N2798" s="15"/>
    </row>
    <row r="2799" spans="1:14" ht="33.75" x14ac:dyDescent="0.25">
      <c r="A2799" s="257" t="s">
        <v>834</v>
      </c>
      <c r="B2799" s="257" t="s">
        <v>6023</v>
      </c>
      <c r="C2799" s="257" t="s">
        <v>689</v>
      </c>
      <c r="D2799" s="277" t="s">
        <v>6024</v>
      </c>
      <c r="E2799" s="278" t="s">
        <v>711</v>
      </c>
      <c r="F2799" s="279" t="s">
        <v>689</v>
      </c>
      <c r="G2799" s="277" t="s">
        <v>1212</v>
      </c>
      <c r="H2799" s="280" t="str">
        <f>IF(OR(AND('FIN2-NATURE'!AV42="",'FIN2-NATURE'!AW42=""),AND('FIN2-NATURE'!BE42="",'FIN2-NATURE'!BF42=""),AND('FIN2-NATURE'!AW42="K",'FIN2-NATURE'!BF42="K"),OR('FIN2-NATURE'!AW42="O",'FIN2-NATURE'!BF42="O")),"",SUM('FIN2-NATURE'!AV42,'FIN2-NATURE'!BE42))</f>
        <v/>
      </c>
      <c r="I2799" s="280" t="str">
        <f xml:space="preserve"> IF(AND(OR(AND('FIN2-NATURE'!AW42="O",'FIN2-NATURE'!BF42="O"),AND('FIN2-NATURE'!AW42="K",'FIN2-NATURE'!BF42="K")),SUM('FIN2-NATURE'!AV42,'FIN2-NATURE'!BE42)=0,ISNUMBER('FIN2-NATURE'!BN42)),"",IF(OR('FIN2-NATURE'!AW42="O",'FIN2-NATURE'!BF42="O"),"O",IF(AND('FIN2-NATURE'!AW42='FIN2-NATURE'!BF42,OR('FIN2-NATURE'!AW42="K",'FIN2-NATURE'!AW42="W",'FIN2-NATURE'!AW42="M")),UPPER( 'FIN2-NATURE'!AW42),"")))</f>
        <v/>
      </c>
      <c r="J2799" s="281" t="s">
        <v>711</v>
      </c>
      <c r="K2799" s="280" t="str">
        <f>IF(AND(ISBLANK('FIN2-NATURE'!BN42),$L$2799&lt;&gt;"M"),"",'FIN2-NATURE'!BN42)</f>
        <v/>
      </c>
      <c r="L2799" s="280" t="str">
        <f>IF(ISBLANK('FIN2-NATURE'!BO42),"",'FIN2-NATURE'!BO42)</f>
        <v/>
      </c>
      <c r="M2799" s="257" t="str">
        <f t="shared" si="44"/>
        <v>OK</v>
      </c>
      <c r="N2799" s="15"/>
    </row>
    <row r="2800" spans="1:14" ht="33.75" x14ac:dyDescent="0.25">
      <c r="A2800" s="257" t="s">
        <v>834</v>
      </c>
      <c r="B2800" s="257" t="s">
        <v>6025</v>
      </c>
      <c r="C2800" s="257" t="s">
        <v>689</v>
      </c>
      <c r="D2800" s="277" t="s">
        <v>3356</v>
      </c>
      <c r="E2800" s="278" t="s">
        <v>711</v>
      </c>
      <c r="F2800" s="279" t="s">
        <v>689</v>
      </c>
      <c r="G2800" s="277" t="s">
        <v>1215</v>
      </c>
      <c r="H2800" s="280" t="str">
        <f>IF(OR(AND('FIN2-NATURE'!AV43="",'FIN2-NATURE'!AW43=""),AND('FIN2-NATURE'!BE43="",'FIN2-NATURE'!BF43=""),AND('FIN2-NATURE'!AW43="K",'FIN2-NATURE'!BF43="K"),OR('FIN2-NATURE'!AW43="O",'FIN2-NATURE'!BF43="O")),"",SUM('FIN2-NATURE'!AV43,'FIN2-NATURE'!BE43))</f>
        <v/>
      </c>
      <c r="I2800" s="280" t="str">
        <f xml:space="preserve"> IF(AND(OR(AND('FIN2-NATURE'!AW43="O",'FIN2-NATURE'!BF43="O"),AND('FIN2-NATURE'!AW43="K",'FIN2-NATURE'!BF43="K")),SUM('FIN2-NATURE'!AV43,'FIN2-NATURE'!BE43)=0,ISNUMBER('FIN2-NATURE'!BN43)),"",IF(OR('FIN2-NATURE'!AW43="O",'FIN2-NATURE'!BF43="O"),"O",IF(AND('FIN2-NATURE'!AW43='FIN2-NATURE'!BF43,OR('FIN2-NATURE'!AW43="K",'FIN2-NATURE'!AW43="W",'FIN2-NATURE'!AW43="M")),UPPER( 'FIN2-NATURE'!AW43),"")))</f>
        <v/>
      </c>
      <c r="J2800" s="281" t="s">
        <v>711</v>
      </c>
      <c r="K2800" s="280" t="str">
        <f>IF(AND(ISBLANK('FIN2-NATURE'!BN43),$L$2800&lt;&gt;"M"),"",'FIN2-NATURE'!BN43)</f>
        <v/>
      </c>
      <c r="L2800" s="280" t="str">
        <f>IF(ISBLANK('FIN2-NATURE'!BO43),"",'FIN2-NATURE'!BO43)</f>
        <v/>
      </c>
      <c r="M2800" s="257" t="str">
        <f t="shared" si="44"/>
        <v>OK</v>
      </c>
      <c r="N2800" s="15"/>
    </row>
    <row r="2801" spans="1:14" ht="33.75" x14ac:dyDescent="0.25">
      <c r="A2801" s="257" t="s">
        <v>834</v>
      </c>
      <c r="B2801" s="257" t="s">
        <v>6026</v>
      </c>
      <c r="C2801" s="257" t="s">
        <v>689</v>
      </c>
      <c r="D2801" s="277" t="s">
        <v>6027</v>
      </c>
      <c r="E2801" s="278" t="s">
        <v>711</v>
      </c>
      <c r="F2801" s="279" t="s">
        <v>689</v>
      </c>
      <c r="G2801" s="277" t="s">
        <v>1218</v>
      </c>
      <c r="H2801" s="280" t="str">
        <f>IF(OR(AND('FIN2-NATURE'!AV44="",'FIN2-NATURE'!AW44=""),AND('FIN2-NATURE'!BE44="",'FIN2-NATURE'!BF44=""),AND('FIN2-NATURE'!AW44="K",'FIN2-NATURE'!BF44="K"),OR('FIN2-NATURE'!AW44="O",'FIN2-NATURE'!BF44="O")),"",SUM('FIN2-NATURE'!AV44,'FIN2-NATURE'!BE44))</f>
        <v/>
      </c>
      <c r="I2801" s="280" t="str">
        <f xml:space="preserve"> IF(AND(OR(AND('FIN2-NATURE'!AW44="O",'FIN2-NATURE'!BF44="O"),AND('FIN2-NATURE'!AW44="K",'FIN2-NATURE'!BF44="K")),SUM('FIN2-NATURE'!AV44,'FIN2-NATURE'!BE44)=0,ISNUMBER('FIN2-NATURE'!BN44)),"",IF(OR('FIN2-NATURE'!AW44="O",'FIN2-NATURE'!BF44="O"),"O",IF(AND('FIN2-NATURE'!AW44='FIN2-NATURE'!BF44,OR('FIN2-NATURE'!AW44="K",'FIN2-NATURE'!AW44="W",'FIN2-NATURE'!AW44="M")),UPPER( 'FIN2-NATURE'!AW44),"")))</f>
        <v/>
      </c>
      <c r="J2801" s="281" t="s">
        <v>711</v>
      </c>
      <c r="K2801" s="280" t="str">
        <f>IF(AND(ISBLANK('FIN2-NATURE'!BN44),$L$2801&lt;&gt;"M"),"",'FIN2-NATURE'!BN44)</f>
        <v/>
      </c>
      <c r="L2801" s="280" t="str">
        <f>IF(ISBLANK('FIN2-NATURE'!BO44),"",'FIN2-NATURE'!BO44)</f>
        <v/>
      </c>
      <c r="M2801" s="257" t="str">
        <f t="shared" ref="M2801:M2864" si="45">IF(AND(ISNUMBER(H2801),ISNUMBER(K2801)),IF(OR(ROUND(H2801,0)&lt;&gt;ROUND(K2801,0),I2801&lt;&gt;L2801),"Check","OK"),IF(OR(AND(H2801&lt;&gt;K2801,I2801&lt;&gt;"M",L2801&lt;&gt;"M"),I2801&lt;&gt;L2801),"Check","OK"))</f>
        <v>OK</v>
      </c>
      <c r="N2801" s="15"/>
    </row>
    <row r="2802" spans="1:14" ht="33.75" x14ac:dyDescent="0.25">
      <c r="A2802" s="257" t="s">
        <v>834</v>
      </c>
      <c r="B2802" s="257" t="s">
        <v>6028</v>
      </c>
      <c r="C2802" s="257" t="s">
        <v>689</v>
      </c>
      <c r="D2802" s="277" t="s">
        <v>6029</v>
      </c>
      <c r="E2802" s="278" t="s">
        <v>711</v>
      </c>
      <c r="F2802" s="279" t="s">
        <v>689</v>
      </c>
      <c r="G2802" s="277" t="s">
        <v>1221</v>
      </c>
      <c r="H2802" s="280" t="str">
        <f>IF(OR(AND('FIN2-NATURE'!AV45="",'FIN2-NATURE'!AW45=""),AND('FIN2-NATURE'!BE45="",'FIN2-NATURE'!BF45=""),AND('FIN2-NATURE'!AW45="K",'FIN2-NATURE'!BF45="K"),OR('FIN2-NATURE'!AW45="O",'FIN2-NATURE'!BF45="O")),"",SUM('FIN2-NATURE'!AV45,'FIN2-NATURE'!BE45))</f>
        <v/>
      </c>
      <c r="I2802" s="280" t="str">
        <f xml:space="preserve"> IF(AND(OR(AND('FIN2-NATURE'!AW45="O",'FIN2-NATURE'!BF45="O"),AND('FIN2-NATURE'!AW45="K",'FIN2-NATURE'!BF45="K")),SUM('FIN2-NATURE'!AV45,'FIN2-NATURE'!BE45)=0,ISNUMBER('FIN2-NATURE'!BN45)),"",IF(OR('FIN2-NATURE'!AW45="O",'FIN2-NATURE'!BF45="O"),"O",IF(AND('FIN2-NATURE'!AW45='FIN2-NATURE'!BF45,OR('FIN2-NATURE'!AW45="K",'FIN2-NATURE'!AW45="W",'FIN2-NATURE'!AW45="M")),UPPER( 'FIN2-NATURE'!AW45),"")))</f>
        <v/>
      </c>
      <c r="J2802" s="281" t="s">
        <v>711</v>
      </c>
      <c r="K2802" s="280" t="str">
        <f>IF(AND(ISBLANK('FIN2-NATURE'!BN45),$L$2802&lt;&gt;"M"),"",'FIN2-NATURE'!BN45)</f>
        <v/>
      </c>
      <c r="L2802" s="280" t="str">
        <f>IF(ISBLANK('FIN2-NATURE'!BO45),"",'FIN2-NATURE'!BO45)</f>
        <v/>
      </c>
      <c r="M2802" s="257" t="str">
        <f t="shared" si="45"/>
        <v>OK</v>
      </c>
      <c r="N2802" s="15"/>
    </row>
    <row r="2803" spans="1:14" ht="33.75" x14ac:dyDescent="0.25">
      <c r="A2803" s="257" t="s">
        <v>834</v>
      </c>
      <c r="B2803" s="257" t="s">
        <v>6030</v>
      </c>
      <c r="C2803" s="257" t="s">
        <v>689</v>
      </c>
      <c r="D2803" s="277" t="s">
        <v>6031</v>
      </c>
      <c r="E2803" s="278" t="s">
        <v>711</v>
      </c>
      <c r="F2803" s="279" t="s">
        <v>689</v>
      </c>
      <c r="G2803" s="277" t="s">
        <v>3363</v>
      </c>
      <c r="H2803" s="280" t="str">
        <f>IF(OR(AND('FIN2-NATURE'!BN44="",'FIN2-NATURE'!BO44=""),AND('FIN2-NATURE'!BN45="",'FIN2-NATURE'!BO45=""),AND('FIN2-NATURE'!BO44="K",'FIN2-NATURE'!BO45="K"),OR('FIN2-NATURE'!BO44="O",'FIN2-NATURE'!BO45="O")),"",SUM('FIN2-NATURE'!BN44,'FIN2-NATURE'!BN45))</f>
        <v/>
      </c>
      <c r="I2803" s="280" t="str">
        <f>IF(AND(OR(AND('FIN2-NATURE'!BO44="O",'FIN2-NATURE'!BO45="O"),AND('FIN2-NATURE'!BO44="K",'FIN2-NATURE'!BO45="K")),SUM('FIN2-NATURE'!BN44,'FIN2-NATURE'!BN45)=0,ISNUMBER('FIN2-NATURE'!BN46)),"",IF(OR('FIN2-NATURE'!BO44="O",'FIN2-NATURE'!BO45="O"),"O",IF(AND('FIN2-NATURE'!BO44='FIN2-NATURE'!BO45,OR('FIN2-NATURE'!BO44="K",'FIN2-NATURE'!BO44="W",'FIN2-NATURE'!BO44="M")), UPPER('FIN2-NATURE'!BO44),"")))</f>
        <v/>
      </c>
      <c r="J2803" s="281" t="s">
        <v>711</v>
      </c>
      <c r="K2803" s="280" t="str">
        <f>IF(AND(ISBLANK('FIN2-NATURE'!BN46),$L$2803&lt;&gt;"M"),"",'FIN2-NATURE'!BN46)</f>
        <v/>
      </c>
      <c r="L2803" s="280" t="str">
        <f>IF(ISBLANK('FIN2-NATURE'!BO46),"",'FIN2-NATURE'!BO46)</f>
        <v/>
      </c>
      <c r="M2803" s="257" t="str">
        <f t="shared" si="45"/>
        <v>OK</v>
      </c>
      <c r="N2803" s="15"/>
    </row>
    <row r="2804" spans="1:14" ht="33.75" x14ac:dyDescent="0.25">
      <c r="A2804" s="257" t="s">
        <v>834</v>
      </c>
      <c r="B2804" s="257" t="s">
        <v>6032</v>
      </c>
      <c r="C2804" s="257" t="s">
        <v>689</v>
      </c>
      <c r="D2804" s="277" t="s">
        <v>3365</v>
      </c>
      <c r="E2804" s="278" t="s">
        <v>711</v>
      </c>
      <c r="F2804" s="279" t="s">
        <v>689</v>
      </c>
      <c r="G2804" s="277" t="s">
        <v>3366</v>
      </c>
      <c r="H2804" s="280" t="str">
        <f>IF(OR(AND('FIN2-NATURE'!AV47="",'FIN2-NATURE'!AW47=""),AND('FIN2-NATURE'!BE47="",'FIN2-NATURE'!BF47=""),AND('FIN2-NATURE'!AW47="K",'FIN2-NATURE'!BF47="K"),OR('FIN2-NATURE'!AW47="O",'FIN2-NATURE'!BF47="O")),"",SUM('FIN2-NATURE'!AV47,'FIN2-NATURE'!BE47))</f>
        <v/>
      </c>
      <c r="I2804" s="280" t="str">
        <f xml:space="preserve"> IF(AND(OR(AND('FIN2-NATURE'!AW47="O",'FIN2-NATURE'!BF47="O"),AND('FIN2-NATURE'!AW47="K",'FIN2-NATURE'!BF47="K")),SUM('FIN2-NATURE'!AV47,'FIN2-NATURE'!BE47)=0,ISNUMBER('FIN2-NATURE'!BN47)),"",IF(OR('FIN2-NATURE'!AW47="O",'FIN2-NATURE'!BF47="O"),"O",IF(AND('FIN2-NATURE'!AW47='FIN2-NATURE'!BF47,OR('FIN2-NATURE'!AW47="K",'FIN2-NATURE'!AW47="W",'FIN2-NATURE'!AW47="M")),UPPER( 'FIN2-NATURE'!AW47),"")))</f>
        <v/>
      </c>
      <c r="J2804" s="281" t="s">
        <v>711</v>
      </c>
      <c r="K2804" s="280" t="str">
        <f>IF(AND(ISBLANK('FIN2-NATURE'!BN47),$L$2804&lt;&gt;"M"),"",'FIN2-NATURE'!BN47)</f>
        <v/>
      </c>
      <c r="L2804" s="280" t="str">
        <f>IF(ISBLANK('FIN2-NATURE'!BO47),"",'FIN2-NATURE'!BO47)</f>
        <v/>
      </c>
      <c r="M2804" s="257" t="str">
        <f t="shared" si="45"/>
        <v>OK</v>
      </c>
      <c r="N2804" s="15"/>
    </row>
    <row r="2805" spans="1:14" ht="33.75" x14ac:dyDescent="0.25">
      <c r="A2805" s="257" t="s">
        <v>834</v>
      </c>
      <c r="B2805" s="257" t="s">
        <v>6033</v>
      </c>
      <c r="C2805" s="257" t="s">
        <v>689</v>
      </c>
      <c r="D2805" s="277" t="s">
        <v>3368</v>
      </c>
      <c r="E2805" s="278" t="s">
        <v>711</v>
      </c>
      <c r="F2805" s="279" t="s">
        <v>689</v>
      </c>
      <c r="G2805" s="277" t="s">
        <v>3369</v>
      </c>
      <c r="H2805" s="280" t="str">
        <f>IF(OR(AND('FIN2-NATURE'!AV48="",'FIN2-NATURE'!AW48=""),AND('FIN2-NATURE'!BE48="",'FIN2-NATURE'!BF48=""),AND('FIN2-NATURE'!AW48="K",'FIN2-NATURE'!BF48="K"),OR('FIN2-NATURE'!AW48="O",'FIN2-NATURE'!BF48="O")),"",SUM('FIN2-NATURE'!AV48,'FIN2-NATURE'!BE48))</f>
        <v/>
      </c>
      <c r="I2805" s="280" t="str">
        <f xml:space="preserve"> IF(AND(OR(AND('FIN2-NATURE'!AW48="O",'FIN2-NATURE'!BF48="O"),AND('FIN2-NATURE'!AW48="K",'FIN2-NATURE'!BF48="K")),SUM('FIN2-NATURE'!AV48,'FIN2-NATURE'!BE48)=0,ISNUMBER('FIN2-NATURE'!BN48)),"",IF(OR('FIN2-NATURE'!AW48="O",'FIN2-NATURE'!BF48="O"),"O",IF(AND('FIN2-NATURE'!AW48='FIN2-NATURE'!BF48,OR('FIN2-NATURE'!AW48="K",'FIN2-NATURE'!AW48="W",'FIN2-NATURE'!AW48="M")),UPPER( 'FIN2-NATURE'!AW48),"")))</f>
        <v/>
      </c>
      <c r="J2805" s="281" t="s">
        <v>711</v>
      </c>
      <c r="K2805" s="280" t="str">
        <f>IF(AND(ISBLANK('FIN2-NATURE'!BN48),$L$2805&lt;&gt;"M"),"",'FIN2-NATURE'!BN48)</f>
        <v/>
      </c>
      <c r="L2805" s="280" t="str">
        <f>IF(ISBLANK('FIN2-NATURE'!BO48),"",'FIN2-NATURE'!BO48)</f>
        <v/>
      </c>
      <c r="M2805" s="257" t="str">
        <f t="shared" si="45"/>
        <v>OK</v>
      </c>
      <c r="N2805" s="15"/>
    </row>
    <row r="2806" spans="1:14" ht="33.75" x14ac:dyDescent="0.25">
      <c r="A2806" s="257" t="s">
        <v>834</v>
      </c>
      <c r="B2806" s="257" t="s">
        <v>6034</v>
      </c>
      <c r="C2806" s="257" t="s">
        <v>689</v>
      </c>
      <c r="D2806" s="277" t="s">
        <v>6035</v>
      </c>
      <c r="E2806" s="278" t="s">
        <v>711</v>
      </c>
      <c r="F2806" s="279" t="s">
        <v>689</v>
      </c>
      <c r="G2806" s="277" t="s">
        <v>3372</v>
      </c>
      <c r="H2806" s="280" t="str">
        <f>IF(OR(AND('FIN2-NATURE'!AV49="",'FIN2-NATURE'!AW49=""),AND('FIN2-NATURE'!BE49="",'FIN2-NATURE'!BF49=""),AND('FIN2-NATURE'!AW49="K",'FIN2-NATURE'!BF49="K"),OR('FIN2-NATURE'!AW49="O",'FIN2-NATURE'!BF49="O")),"",SUM('FIN2-NATURE'!AV49,'FIN2-NATURE'!BE49))</f>
        <v/>
      </c>
      <c r="I2806" s="280" t="str">
        <f xml:space="preserve"> IF(AND(OR(AND('FIN2-NATURE'!AW49="O",'FIN2-NATURE'!BF49="O"),AND('FIN2-NATURE'!AW49="K",'FIN2-NATURE'!BF49="K")),SUM('FIN2-NATURE'!AV49,'FIN2-NATURE'!BE49)=0,ISNUMBER('FIN2-NATURE'!BN49)),"",IF(OR('FIN2-NATURE'!AW49="O",'FIN2-NATURE'!BF49="O"),"O",IF(AND('FIN2-NATURE'!AW49='FIN2-NATURE'!BF49,OR('FIN2-NATURE'!AW49="K",'FIN2-NATURE'!AW49="W",'FIN2-NATURE'!AW49="M")),UPPER( 'FIN2-NATURE'!AW49),"")))</f>
        <v/>
      </c>
      <c r="J2806" s="281" t="s">
        <v>711</v>
      </c>
      <c r="K2806" s="280" t="str">
        <f>IF(AND(ISBLANK('FIN2-NATURE'!BN49),$L$2806&lt;&gt;"M"),"",'FIN2-NATURE'!BN49)</f>
        <v/>
      </c>
      <c r="L2806" s="280" t="str">
        <f>IF(ISBLANK('FIN2-NATURE'!BO49),"",'FIN2-NATURE'!BO49)</f>
        <v/>
      </c>
      <c r="M2806" s="257" t="str">
        <f t="shared" si="45"/>
        <v>OK</v>
      </c>
      <c r="N2806" s="15"/>
    </row>
    <row r="2807" spans="1:14" ht="33.75" x14ac:dyDescent="0.25">
      <c r="A2807" s="257" t="s">
        <v>834</v>
      </c>
      <c r="B2807" s="257" t="s">
        <v>6036</v>
      </c>
      <c r="C2807" s="257" t="s">
        <v>689</v>
      </c>
      <c r="D2807" s="277" t="s">
        <v>6037</v>
      </c>
      <c r="E2807" s="278" t="s">
        <v>711</v>
      </c>
      <c r="F2807" s="279" t="s">
        <v>689</v>
      </c>
      <c r="G2807" s="277" t="s">
        <v>3375</v>
      </c>
      <c r="H2807" s="280" t="str">
        <f>IF(OR(AND('FIN2-NATURE'!AV50="",'FIN2-NATURE'!AW50=""),AND('FIN2-NATURE'!BE50="",'FIN2-NATURE'!BF50=""),AND('FIN2-NATURE'!AW50="K",'FIN2-NATURE'!BF50="K"),OR('FIN2-NATURE'!AW50="O",'FIN2-NATURE'!BF50="O")),"",SUM('FIN2-NATURE'!AV50,'FIN2-NATURE'!BE50))</f>
        <v/>
      </c>
      <c r="I2807" s="280" t="str">
        <f xml:space="preserve"> IF(AND(OR(AND('FIN2-NATURE'!AW50="O",'FIN2-NATURE'!BF50="O"),AND('FIN2-NATURE'!AW50="K",'FIN2-NATURE'!BF50="K")),SUM('FIN2-NATURE'!AV50,'FIN2-NATURE'!BE50)=0,ISNUMBER('FIN2-NATURE'!BN50)),"",IF(OR('FIN2-NATURE'!AW50="O",'FIN2-NATURE'!BF50="O"),"O",IF(AND('FIN2-NATURE'!AW50='FIN2-NATURE'!BF50,OR('FIN2-NATURE'!AW50="K",'FIN2-NATURE'!AW50="W",'FIN2-NATURE'!AW50="M")),UPPER( 'FIN2-NATURE'!AW50),"")))</f>
        <v/>
      </c>
      <c r="J2807" s="281" t="s">
        <v>711</v>
      </c>
      <c r="K2807" s="280" t="str">
        <f>IF(AND(ISBLANK('FIN2-NATURE'!BN50),$L$2807&lt;&gt;"M"),"",'FIN2-NATURE'!BN50)</f>
        <v/>
      </c>
      <c r="L2807" s="280" t="str">
        <f>IF(ISBLANK('FIN2-NATURE'!BO50),"",'FIN2-NATURE'!BO50)</f>
        <v/>
      </c>
      <c r="M2807" s="257" t="str">
        <f t="shared" si="45"/>
        <v>OK</v>
      </c>
      <c r="N2807" s="15"/>
    </row>
    <row r="2808" spans="1:14" ht="33.75" x14ac:dyDescent="0.25">
      <c r="A2808" s="257" t="s">
        <v>834</v>
      </c>
      <c r="B2808" s="257" t="s">
        <v>6038</v>
      </c>
      <c r="C2808" s="257" t="s">
        <v>689</v>
      </c>
      <c r="D2808" s="277" t="s">
        <v>6039</v>
      </c>
      <c r="E2808" s="278" t="s">
        <v>711</v>
      </c>
      <c r="F2808" s="279" t="s">
        <v>689</v>
      </c>
      <c r="G2808" s="277" t="s">
        <v>3378</v>
      </c>
      <c r="H2808" s="280" t="str">
        <f>IF(OR(AND('FIN2-NATURE'!BN46="",'FIN2-NATURE'!BO46=""),AND('FIN2-NATURE'!BN50="",'FIN2-NATURE'!BO50=""),AND('FIN2-NATURE'!BO46="K",'FIN2-NATURE'!BO50="K"),OR('FIN2-NATURE'!BO46="O",'FIN2-NATURE'!BO50="O")),"",SUM('FIN2-NATURE'!BN46,'FIN2-NATURE'!BN50))</f>
        <v/>
      </c>
      <c r="I2808" s="280" t="str">
        <f>IF(AND(OR(AND('FIN2-NATURE'!BO46="O",'FIN2-NATURE'!BO50="O"),AND('FIN2-NATURE'!BO46="K",'FIN2-NATURE'!BO50="K")),SUM('FIN2-NATURE'!BN46,'FIN2-NATURE'!BN50)=0,ISNUMBER('FIN2-NATURE'!BN51)),"",IF(OR('FIN2-NATURE'!BO46="O",'FIN2-NATURE'!BO50="O"),"O",IF(AND('FIN2-NATURE'!BO46='FIN2-NATURE'!BO50,OR('FIN2-NATURE'!BO46="K",'FIN2-NATURE'!BO46="W",'FIN2-NATURE'!BO46="M")), UPPER('FIN2-NATURE'!BO46),"")))</f>
        <v/>
      </c>
      <c r="J2808" s="281" t="s">
        <v>711</v>
      </c>
      <c r="K2808" s="280" t="str">
        <f>IF(AND(ISBLANK('FIN2-NATURE'!BN51),$L$2808&lt;&gt;"M"),"",'FIN2-NATURE'!BN51)</f>
        <v/>
      </c>
      <c r="L2808" s="280" t="str">
        <f>IF(ISBLANK('FIN2-NATURE'!BO51),"",'FIN2-NATURE'!BO51)</f>
        <v/>
      </c>
      <c r="M2808" s="257" t="str">
        <f t="shared" si="45"/>
        <v>OK</v>
      </c>
      <c r="N2808" s="15"/>
    </row>
    <row r="2809" spans="1:14" ht="33.75" x14ac:dyDescent="0.25">
      <c r="A2809" s="257" t="s">
        <v>834</v>
      </c>
      <c r="B2809" s="257" t="s">
        <v>6040</v>
      </c>
      <c r="C2809" s="257" t="s">
        <v>689</v>
      </c>
      <c r="D2809" s="277" t="s">
        <v>3380</v>
      </c>
      <c r="E2809" s="278" t="s">
        <v>711</v>
      </c>
      <c r="F2809" s="279" t="s">
        <v>689</v>
      </c>
      <c r="G2809" s="277" t="s">
        <v>3381</v>
      </c>
      <c r="H2809" s="280" t="str">
        <f>IF(OR(AND('FIN2-NATURE'!AV52="",'FIN2-NATURE'!AW52=""),AND('FIN2-NATURE'!BE52="",'FIN2-NATURE'!BF52=""),AND('FIN2-NATURE'!AW52="K",'FIN2-NATURE'!BF52="K"),OR('FIN2-NATURE'!AW52="O",'FIN2-NATURE'!BF52="O")),"",SUM('FIN2-NATURE'!AV52,'FIN2-NATURE'!BE52))</f>
        <v/>
      </c>
      <c r="I2809" s="280" t="str">
        <f xml:space="preserve"> IF(AND(OR(AND('FIN2-NATURE'!AW52="O",'FIN2-NATURE'!BF52="O"),AND('FIN2-NATURE'!AW52="K",'FIN2-NATURE'!BF52="K")),SUM('FIN2-NATURE'!AV52,'FIN2-NATURE'!BE52)=0,ISNUMBER('FIN2-NATURE'!BN52)),"",IF(OR('FIN2-NATURE'!AW52="O",'FIN2-NATURE'!BF52="O"),"O",IF(AND('FIN2-NATURE'!AW52='FIN2-NATURE'!BF52,OR('FIN2-NATURE'!AW52="K",'FIN2-NATURE'!AW52="W",'FIN2-NATURE'!AW52="M")),UPPER( 'FIN2-NATURE'!AW52),"")))</f>
        <v/>
      </c>
      <c r="J2809" s="281" t="s">
        <v>711</v>
      </c>
      <c r="K2809" s="280" t="str">
        <f>IF(AND(ISBLANK('FIN2-NATURE'!BN52),$L$2809&lt;&gt;"M"),"",'FIN2-NATURE'!BN52)</f>
        <v/>
      </c>
      <c r="L2809" s="280" t="str">
        <f>IF(ISBLANK('FIN2-NATURE'!BO52),"",'FIN2-NATURE'!BO52)</f>
        <v/>
      </c>
      <c r="M2809" s="257" t="str">
        <f t="shared" si="45"/>
        <v>OK</v>
      </c>
      <c r="N2809" s="15"/>
    </row>
    <row r="2810" spans="1:14" ht="33.75" x14ac:dyDescent="0.25">
      <c r="A2810" s="257" t="s">
        <v>834</v>
      </c>
      <c r="B2810" s="257" t="s">
        <v>6041</v>
      </c>
      <c r="C2810" s="257" t="s">
        <v>689</v>
      </c>
      <c r="D2810" s="277" t="s">
        <v>6042</v>
      </c>
      <c r="E2810" s="278" t="s">
        <v>711</v>
      </c>
      <c r="F2810" s="279" t="s">
        <v>689</v>
      </c>
      <c r="G2810" s="277" t="s">
        <v>3384</v>
      </c>
      <c r="H2810" s="280" t="str">
        <f>IF(OR(AND('FIN2-NATURE'!BN51="",'FIN2-NATURE'!BO51=""),AND('FIN2-NATURE'!BN52="",'FIN2-NATURE'!BO52=""),AND('FIN2-NATURE'!BO51="K",'FIN2-NATURE'!BO52="K"),OR('FIN2-NATURE'!BO51="O",'FIN2-NATURE'!BO52="O")),"",SUM('FIN2-NATURE'!BN51,'FIN2-NATURE'!BN52))</f>
        <v/>
      </c>
      <c r="I2810" s="280" t="str">
        <f>IF(AND(OR(AND('FIN2-NATURE'!BO51="O",'FIN2-NATURE'!BO52="O"),AND('FIN2-NATURE'!BO51="K",'FIN2-NATURE'!BO52="K")),SUM('FIN2-NATURE'!BN51,'FIN2-NATURE'!BN52)=0,ISNUMBER('FIN2-NATURE'!BN53)),"",IF(OR('FIN2-NATURE'!BO51="O",'FIN2-NATURE'!BO52="O"),"O",IF(AND('FIN2-NATURE'!BO51='FIN2-NATURE'!BO52,OR('FIN2-NATURE'!BO51="K",'FIN2-NATURE'!BO51="W",'FIN2-NATURE'!BO51="M")), UPPER('FIN2-NATURE'!BO51),"")))</f>
        <v/>
      </c>
      <c r="J2810" s="281" t="s">
        <v>711</v>
      </c>
      <c r="K2810" s="280" t="str">
        <f>IF(AND(ISBLANK('FIN2-NATURE'!BN53),$L$2810&lt;&gt;"M"),"",'FIN2-NATURE'!BN53)</f>
        <v/>
      </c>
      <c r="L2810" s="280" t="str">
        <f>IF(ISBLANK('FIN2-NATURE'!BO53),"",'FIN2-NATURE'!BO53)</f>
        <v/>
      </c>
      <c r="M2810" s="257" t="str">
        <f t="shared" si="45"/>
        <v>OK</v>
      </c>
      <c r="N2810" s="15"/>
    </row>
    <row r="2811" spans="1:14" ht="33.75" x14ac:dyDescent="0.25">
      <c r="A2811" s="257" t="s">
        <v>834</v>
      </c>
      <c r="B2811" s="257" t="s">
        <v>6043</v>
      </c>
      <c r="C2811" s="257" t="s">
        <v>689</v>
      </c>
      <c r="D2811" s="277" t="s">
        <v>3386</v>
      </c>
      <c r="E2811" s="278" t="s">
        <v>711</v>
      </c>
      <c r="F2811" s="279" t="s">
        <v>689</v>
      </c>
      <c r="G2811" s="277" t="s">
        <v>3387</v>
      </c>
      <c r="H2811" s="280" t="str">
        <f>IF(OR(AND('FIN2-NATURE'!AV54="",'FIN2-NATURE'!AW54=""),AND('FIN2-NATURE'!BE54="",'FIN2-NATURE'!BF54=""),AND('FIN2-NATURE'!AW54="K",'FIN2-NATURE'!BF54="K"),OR('FIN2-NATURE'!AW54="O",'FIN2-NATURE'!BF54="O")),"",SUM('FIN2-NATURE'!AV54,'FIN2-NATURE'!BE54))</f>
        <v/>
      </c>
      <c r="I2811" s="280" t="str">
        <f xml:space="preserve"> IF(AND(OR(AND('FIN2-NATURE'!AW54="O",'FIN2-NATURE'!BF54="O"),AND('FIN2-NATURE'!AW54="K",'FIN2-NATURE'!BF54="K")),SUM('FIN2-NATURE'!AV54,'FIN2-NATURE'!BE54)=0,ISNUMBER('FIN2-NATURE'!BN54)),"",IF(OR('FIN2-NATURE'!AW54="O",'FIN2-NATURE'!BF54="O"),"O",IF(AND('FIN2-NATURE'!AW54='FIN2-NATURE'!BF54,OR('FIN2-NATURE'!AW54="K",'FIN2-NATURE'!AW54="W",'FIN2-NATURE'!AW54="M")),UPPER( 'FIN2-NATURE'!AW54),"")))</f>
        <v/>
      </c>
      <c r="J2811" s="281" t="s">
        <v>711</v>
      </c>
      <c r="K2811" s="280" t="str">
        <f>IF(AND(ISBLANK('FIN2-NATURE'!BN54),$L$2811&lt;&gt;"M"),"",'FIN2-NATURE'!BN54)</f>
        <v/>
      </c>
      <c r="L2811" s="280" t="str">
        <f>IF(ISBLANK('FIN2-NATURE'!BO54),"",'FIN2-NATURE'!BO54)</f>
        <v/>
      </c>
      <c r="M2811" s="257" t="str">
        <f t="shared" si="45"/>
        <v>OK</v>
      </c>
      <c r="N2811" s="15"/>
    </row>
    <row r="2812" spans="1:14" ht="33.75" x14ac:dyDescent="0.25">
      <c r="A2812" s="257" t="s">
        <v>834</v>
      </c>
      <c r="B2812" s="257" t="s">
        <v>6044</v>
      </c>
      <c r="C2812" s="257" t="s">
        <v>689</v>
      </c>
      <c r="D2812" s="277" t="s">
        <v>6045</v>
      </c>
      <c r="E2812" s="278" t="s">
        <v>711</v>
      </c>
      <c r="F2812" s="279" t="s">
        <v>689</v>
      </c>
      <c r="G2812" s="277" t="s">
        <v>3390</v>
      </c>
      <c r="H2812" s="280" t="str">
        <f>IF(OR(AND('FIN2-NATURE'!AV55="",'FIN2-NATURE'!AW55=""),AND('FIN2-NATURE'!BE55="",'FIN2-NATURE'!BF55=""),AND('FIN2-NATURE'!AW55="K",'FIN2-NATURE'!BF55="K"),OR('FIN2-NATURE'!AW55="O",'FIN2-NATURE'!BF55="O")),"",SUM('FIN2-NATURE'!AV55,'FIN2-NATURE'!BE55))</f>
        <v/>
      </c>
      <c r="I2812" s="280" t="str">
        <f xml:space="preserve"> IF(AND(OR(AND('FIN2-NATURE'!AW55="O",'FIN2-NATURE'!BF55="O"),AND('FIN2-NATURE'!AW55="K",'FIN2-NATURE'!BF55="K")),SUM('FIN2-NATURE'!AV55,'FIN2-NATURE'!BE55)=0,ISNUMBER('FIN2-NATURE'!BN55)),"",IF(OR('FIN2-NATURE'!AW55="O",'FIN2-NATURE'!BF55="O"),"O",IF(AND('FIN2-NATURE'!AW55='FIN2-NATURE'!BF55,OR('FIN2-NATURE'!AW55="K",'FIN2-NATURE'!AW55="W",'FIN2-NATURE'!AW55="M")),UPPER( 'FIN2-NATURE'!AW55),"")))</f>
        <v/>
      </c>
      <c r="J2812" s="281" t="s">
        <v>711</v>
      </c>
      <c r="K2812" s="280" t="str">
        <f>IF(AND(ISBLANK('FIN2-NATURE'!BN55),$L$2812&lt;&gt;"M"),"",'FIN2-NATURE'!BN55)</f>
        <v/>
      </c>
      <c r="L2812" s="280" t="str">
        <f>IF(ISBLANK('FIN2-NATURE'!BO55),"",'FIN2-NATURE'!BO55)</f>
        <v/>
      </c>
      <c r="M2812" s="257" t="str">
        <f t="shared" si="45"/>
        <v>OK</v>
      </c>
      <c r="N2812" s="15"/>
    </row>
    <row r="2813" spans="1:14" ht="33.75" x14ac:dyDescent="0.25">
      <c r="A2813" s="257" t="s">
        <v>834</v>
      </c>
      <c r="B2813" s="257" t="s">
        <v>6046</v>
      </c>
      <c r="C2813" s="257" t="s">
        <v>689</v>
      </c>
      <c r="D2813" s="277" t="s">
        <v>3392</v>
      </c>
      <c r="E2813" s="278" t="s">
        <v>711</v>
      </c>
      <c r="F2813" s="279" t="s">
        <v>689</v>
      </c>
      <c r="G2813" s="277" t="s">
        <v>3393</v>
      </c>
      <c r="H2813" s="280" t="str">
        <f>IF(OR(AND('FIN2-NATURE'!AV56="",'FIN2-NATURE'!AW56=""),AND('FIN2-NATURE'!BE56="",'FIN2-NATURE'!BF56=""),AND('FIN2-NATURE'!AW56="K",'FIN2-NATURE'!BF56="K"),OR('FIN2-NATURE'!AW56="O",'FIN2-NATURE'!BF56="O")),"",SUM('FIN2-NATURE'!AV56,'FIN2-NATURE'!BE56))</f>
        <v/>
      </c>
      <c r="I2813" s="280" t="str">
        <f xml:space="preserve"> IF(AND(OR(AND('FIN2-NATURE'!AW56="O",'FIN2-NATURE'!BF56="O"),AND('FIN2-NATURE'!AW56="K",'FIN2-NATURE'!BF56="K")),SUM('FIN2-NATURE'!AV56,'FIN2-NATURE'!BE56)=0,ISNUMBER('FIN2-NATURE'!BN56)),"",IF(OR('FIN2-NATURE'!AW56="O",'FIN2-NATURE'!BF56="O"),"O",IF(AND('FIN2-NATURE'!AW56='FIN2-NATURE'!BF56,OR('FIN2-NATURE'!AW56="K",'FIN2-NATURE'!AW56="W",'FIN2-NATURE'!AW56="M")),UPPER( 'FIN2-NATURE'!AW56),"")))</f>
        <v/>
      </c>
      <c r="J2813" s="281" t="s">
        <v>711</v>
      </c>
      <c r="K2813" s="280" t="str">
        <f>IF(AND(ISBLANK('FIN2-NATURE'!BN56),$L$2813&lt;&gt;"M"),"",'FIN2-NATURE'!BN56)</f>
        <v/>
      </c>
      <c r="L2813" s="280" t="str">
        <f>IF(ISBLANK('FIN2-NATURE'!BO56),"",'FIN2-NATURE'!BO56)</f>
        <v/>
      </c>
      <c r="M2813" s="257" t="str">
        <f t="shared" si="45"/>
        <v>OK</v>
      </c>
      <c r="N2813" s="15"/>
    </row>
    <row r="2814" spans="1:14" ht="33.75" x14ac:dyDescent="0.25">
      <c r="A2814" s="257" t="s">
        <v>834</v>
      </c>
      <c r="B2814" s="257" t="s">
        <v>6047</v>
      </c>
      <c r="C2814" s="257" t="s">
        <v>689</v>
      </c>
      <c r="D2814" s="277" t="s">
        <v>6048</v>
      </c>
      <c r="E2814" s="278" t="s">
        <v>711</v>
      </c>
      <c r="F2814" s="279" t="s">
        <v>689</v>
      </c>
      <c r="G2814" s="277" t="s">
        <v>3396</v>
      </c>
      <c r="H2814" s="280" t="str">
        <f>IF(OR(AND('FIN2-NATURE'!AV57="",'FIN2-NATURE'!AW57=""),AND('FIN2-NATURE'!BE57="",'FIN2-NATURE'!BF57=""),AND('FIN2-NATURE'!AW57="K",'FIN2-NATURE'!BF57="K"),OR('FIN2-NATURE'!AW57="O",'FIN2-NATURE'!BF57="O")),"",SUM('FIN2-NATURE'!AV57,'FIN2-NATURE'!BE57))</f>
        <v/>
      </c>
      <c r="I2814" s="280" t="str">
        <f xml:space="preserve"> IF(AND(OR(AND('FIN2-NATURE'!AW57="O",'FIN2-NATURE'!BF57="O"),AND('FIN2-NATURE'!AW57="K",'FIN2-NATURE'!BF57="K")),SUM('FIN2-NATURE'!AV57,'FIN2-NATURE'!BE57)=0,ISNUMBER('FIN2-NATURE'!BN57)),"",IF(OR('FIN2-NATURE'!AW57="O",'FIN2-NATURE'!BF57="O"),"O",IF(AND('FIN2-NATURE'!AW57='FIN2-NATURE'!BF57,OR('FIN2-NATURE'!AW57="K",'FIN2-NATURE'!AW57="W",'FIN2-NATURE'!AW57="M")),UPPER( 'FIN2-NATURE'!AW57),"")))</f>
        <v/>
      </c>
      <c r="J2814" s="281" t="s">
        <v>711</v>
      </c>
      <c r="K2814" s="280" t="str">
        <f>IF(AND(ISBLANK('FIN2-NATURE'!BN57),$L$2814&lt;&gt;"M"),"",'FIN2-NATURE'!BN57)</f>
        <v/>
      </c>
      <c r="L2814" s="280" t="str">
        <f>IF(ISBLANK('FIN2-NATURE'!BO57),"",'FIN2-NATURE'!BO57)</f>
        <v/>
      </c>
      <c r="M2814" s="257" t="str">
        <f t="shared" si="45"/>
        <v>OK</v>
      </c>
      <c r="N2814" s="15"/>
    </row>
    <row r="2815" spans="1:14" ht="33.75" x14ac:dyDescent="0.25">
      <c r="A2815" s="257" t="s">
        <v>834</v>
      </c>
      <c r="B2815" s="257" t="s">
        <v>6049</v>
      </c>
      <c r="C2815" s="257" t="s">
        <v>689</v>
      </c>
      <c r="D2815" s="277" t="s">
        <v>6050</v>
      </c>
      <c r="E2815" s="278" t="s">
        <v>711</v>
      </c>
      <c r="F2815" s="279" t="s">
        <v>689</v>
      </c>
      <c r="G2815" s="277" t="s">
        <v>3399</v>
      </c>
      <c r="H2815" s="280" t="str">
        <f>IF(OR(AND('FIN2-NATURE'!AV58="",'FIN2-NATURE'!AW58=""),AND('FIN2-NATURE'!BE58="",'FIN2-NATURE'!BF58=""),AND('FIN2-NATURE'!AW58="K",'FIN2-NATURE'!BF58="K"),OR('FIN2-NATURE'!AW58="O",'FIN2-NATURE'!BF58="O")),"",SUM('FIN2-NATURE'!AV58,'FIN2-NATURE'!BE58))</f>
        <v/>
      </c>
      <c r="I2815" s="280" t="str">
        <f xml:space="preserve"> IF(AND(OR(AND('FIN2-NATURE'!AW58="O",'FIN2-NATURE'!BF58="O"),AND('FIN2-NATURE'!AW58="K",'FIN2-NATURE'!BF58="K")),SUM('FIN2-NATURE'!AV58,'FIN2-NATURE'!BE58)=0,ISNUMBER('FIN2-NATURE'!BN58)),"",IF(OR('FIN2-NATURE'!AW58="O",'FIN2-NATURE'!BF58="O"),"O",IF(AND('FIN2-NATURE'!AW58='FIN2-NATURE'!BF58,OR('FIN2-NATURE'!AW58="K",'FIN2-NATURE'!AW58="W",'FIN2-NATURE'!AW58="M")),UPPER( 'FIN2-NATURE'!AW58),"")))</f>
        <v/>
      </c>
      <c r="J2815" s="281" t="s">
        <v>711</v>
      </c>
      <c r="K2815" s="280" t="str">
        <f>IF(AND(ISBLANK('FIN2-NATURE'!BN58),$L$2815&lt;&gt;"M"),"",'FIN2-NATURE'!BN58)</f>
        <v/>
      </c>
      <c r="L2815" s="280" t="str">
        <f>IF(ISBLANK('FIN2-NATURE'!BO58),"",'FIN2-NATURE'!BO58)</f>
        <v/>
      </c>
      <c r="M2815" s="257" t="str">
        <f t="shared" si="45"/>
        <v>OK</v>
      </c>
      <c r="N2815" s="15"/>
    </row>
    <row r="2816" spans="1:14" ht="33.75" x14ac:dyDescent="0.25">
      <c r="A2816" s="257" t="s">
        <v>834</v>
      </c>
      <c r="B2816" s="257" t="s">
        <v>6051</v>
      </c>
      <c r="C2816" s="257" t="s">
        <v>689</v>
      </c>
      <c r="D2816" s="277" t="s">
        <v>6052</v>
      </c>
      <c r="E2816" s="278" t="s">
        <v>711</v>
      </c>
      <c r="F2816" s="279" t="s">
        <v>689</v>
      </c>
      <c r="G2816" s="277" t="s">
        <v>3402</v>
      </c>
      <c r="H2816" s="280" t="str">
        <f>IF(OR(AND('FIN2-NATURE'!BN57="",'FIN2-NATURE'!BO57=""),AND('FIN2-NATURE'!BN58="",'FIN2-NATURE'!BO58=""),AND('FIN2-NATURE'!BO57="K",'FIN2-NATURE'!BO58="K"),OR('FIN2-NATURE'!BO57="O",'FIN2-NATURE'!BO58="O")),"",SUM('FIN2-NATURE'!BN57,'FIN2-NATURE'!BN58))</f>
        <v/>
      </c>
      <c r="I2816" s="280" t="str">
        <f>IF(AND(OR(AND('FIN2-NATURE'!BO57="O",'FIN2-NATURE'!BO58="O"),AND('FIN2-NATURE'!BO57="K",'FIN2-NATURE'!BO58="K")),SUM('FIN2-NATURE'!BN57,'FIN2-NATURE'!BN58)=0,ISNUMBER('FIN2-NATURE'!BN59)),"",IF(OR('FIN2-NATURE'!BO57="O",'FIN2-NATURE'!BO58="O"),"O",IF(AND('FIN2-NATURE'!BO57='FIN2-NATURE'!BO58,OR('FIN2-NATURE'!BO57="K",'FIN2-NATURE'!BO57="W",'FIN2-NATURE'!BO57="M")), UPPER('FIN2-NATURE'!BO57),"")))</f>
        <v/>
      </c>
      <c r="J2816" s="281" t="s">
        <v>711</v>
      </c>
      <c r="K2816" s="280" t="str">
        <f>IF(AND(ISBLANK('FIN2-NATURE'!BN59),$L$2816&lt;&gt;"M"),"",'FIN2-NATURE'!BN59)</f>
        <v/>
      </c>
      <c r="L2816" s="280" t="str">
        <f>IF(ISBLANK('FIN2-NATURE'!BO59),"",'FIN2-NATURE'!BO59)</f>
        <v/>
      </c>
      <c r="M2816" s="257" t="str">
        <f t="shared" si="45"/>
        <v>OK</v>
      </c>
      <c r="N2816" s="15"/>
    </row>
    <row r="2817" spans="1:14" ht="33.75" x14ac:dyDescent="0.25">
      <c r="A2817" s="257" t="s">
        <v>834</v>
      </c>
      <c r="B2817" s="257" t="s">
        <v>6053</v>
      </c>
      <c r="C2817" s="257" t="s">
        <v>689</v>
      </c>
      <c r="D2817" s="277" t="s">
        <v>3404</v>
      </c>
      <c r="E2817" s="278" t="s">
        <v>711</v>
      </c>
      <c r="F2817" s="279" t="s">
        <v>689</v>
      </c>
      <c r="G2817" s="277" t="s">
        <v>3405</v>
      </c>
      <c r="H2817" s="280" t="str">
        <f>IF(OR(AND('FIN2-NATURE'!AV60="",'FIN2-NATURE'!AW60=""),AND('FIN2-NATURE'!BE60="",'FIN2-NATURE'!BF60=""),AND('FIN2-NATURE'!AW60="K",'FIN2-NATURE'!BF60="K"),OR('FIN2-NATURE'!AW60="O",'FIN2-NATURE'!BF60="O")),"",SUM('FIN2-NATURE'!AV60,'FIN2-NATURE'!BE60))</f>
        <v/>
      </c>
      <c r="I2817" s="280" t="str">
        <f xml:space="preserve"> IF(AND(OR(AND('FIN2-NATURE'!AW60="O",'FIN2-NATURE'!BF60="O"),AND('FIN2-NATURE'!AW60="K",'FIN2-NATURE'!BF60="K")),SUM('FIN2-NATURE'!AV60,'FIN2-NATURE'!BE60)=0,ISNUMBER('FIN2-NATURE'!BN60)),"",IF(OR('FIN2-NATURE'!AW60="O",'FIN2-NATURE'!BF60="O"),"O",IF(AND('FIN2-NATURE'!AW60='FIN2-NATURE'!BF60,OR('FIN2-NATURE'!AW60="K",'FIN2-NATURE'!AW60="W",'FIN2-NATURE'!AW60="M")),UPPER( 'FIN2-NATURE'!AW60),"")))</f>
        <v/>
      </c>
      <c r="J2817" s="281" t="s">
        <v>711</v>
      </c>
      <c r="K2817" s="280" t="str">
        <f>IF(AND(ISBLANK('FIN2-NATURE'!BN60),$L$2817&lt;&gt;"M"),"",'FIN2-NATURE'!BN60)</f>
        <v/>
      </c>
      <c r="L2817" s="280" t="str">
        <f>IF(ISBLANK('FIN2-NATURE'!BO60),"",'FIN2-NATURE'!BO60)</f>
        <v/>
      </c>
      <c r="M2817" s="257" t="str">
        <f t="shared" si="45"/>
        <v>OK</v>
      </c>
      <c r="N2817" s="15"/>
    </row>
    <row r="2818" spans="1:14" ht="33.75" x14ac:dyDescent="0.25">
      <c r="A2818" s="257" t="s">
        <v>834</v>
      </c>
      <c r="B2818" s="257" t="s">
        <v>6054</v>
      </c>
      <c r="C2818" s="257" t="s">
        <v>689</v>
      </c>
      <c r="D2818" s="277" t="s">
        <v>6055</v>
      </c>
      <c r="E2818" s="278" t="s">
        <v>711</v>
      </c>
      <c r="F2818" s="279" t="s">
        <v>689</v>
      </c>
      <c r="G2818" s="277" t="s">
        <v>3408</v>
      </c>
      <c r="H2818" s="280" t="str">
        <f>IF(OR(AND('FIN2-NATURE'!BN59="",'FIN2-NATURE'!BO59=""),AND('FIN2-NATURE'!BN60="",'FIN2-NATURE'!BO60=""),AND('FIN2-NATURE'!BO59="K",'FIN2-NATURE'!BO60="K"),OR('FIN2-NATURE'!BO59="O",'FIN2-NATURE'!BO60="O")),"",SUM('FIN2-NATURE'!BN59,'FIN2-NATURE'!BN60))</f>
        <v/>
      </c>
      <c r="I2818" s="280" t="str">
        <f>IF(AND(OR(AND('FIN2-NATURE'!BO59="O",'FIN2-NATURE'!BO60="O"),AND('FIN2-NATURE'!BO59="K",'FIN2-NATURE'!BO60="K")),SUM('FIN2-NATURE'!BN59,'FIN2-NATURE'!BN60)=0,ISNUMBER('FIN2-NATURE'!BN61)),"",IF(OR('FIN2-NATURE'!BO59="O",'FIN2-NATURE'!BO60="O"),"O",IF(AND('FIN2-NATURE'!BO59='FIN2-NATURE'!BO60,OR('FIN2-NATURE'!BO59="K",'FIN2-NATURE'!BO59="W",'FIN2-NATURE'!BO59="M")), UPPER('FIN2-NATURE'!BO59),"")))</f>
        <v/>
      </c>
      <c r="J2818" s="281" t="s">
        <v>711</v>
      </c>
      <c r="K2818" s="280" t="str">
        <f>IF(AND(ISBLANK('FIN2-NATURE'!BN61),$L$2818&lt;&gt;"M"),"",'FIN2-NATURE'!BN61)</f>
        <v/>
      </c>
      <c r="L2818" s="280" t="str">
        <f>IF(ISBLANK('FIN2-NATURE'!BO61),"",'FIN2-NATURE'!BO61)</f>
        <v/>
      </c>
      <c r="M2818" s="257" t="str">
        <f t="shared" si="45"/>
        <v>OK</v>
      </c>
      <c r="N2818" s="15"/>
    </row>
    <row r="2819" spans="1:14" ht="33.75" x14ac:dyDescent="0.25">
      <c r="A2819" s="257" t="s">
        <v>834</v>
      </c>
      <c r="B2819" s="257" t="s">
        <v>6056</v>
      </c>
      <c r="C2819" s="257" t="s">
        <v>689</v>
      </c>
      <c r="D2819" s="277" t="s">
        <v>6057</v>
      </c>
      <c r="E2819" s="278" t="s">
        <v>711</v>
      </c>
      <c r="F2819" s="279" t="s">
        <v>689</v>
      </c>
      <c r="G2819" s="277" t="s">
        <v>3411</v>
      </c>
      <c r="H2819" s="280" t="str">
        <f>IF(OR(AND('FIN2-NATURE'!AV62="",'FIN2-NATURE'!AW62=""),AND('FIN2-NATURE'!BE62="",'FIN2-NATURE'!BF62=""),AND('FIN2-NATURE'!AW62="K",'FIN2-NATURE'!BF62="K"),OR('FIN2-NATURE'!AW62="O",'FIN2-NATURE'!BF62="O")),"",SUM('FIN2-NATURE'!AV62,'FIN2-NATURE'!BE62))</f>
        <v/>
      </c>
      <c r="I2819" s="280" t="str">
        <f xml:space="preserve"> IF(AND(OR(AND('FIN2-NATURE'!AW62="O",'FIN2-NATURE'!BF62="O"),AND('FIN2-NATURE'!AW62="K",'FIN2-NATURE'!BF62="K")),SUM('FIN2-NATURE'!AV62,'FIN2-NATURE'!BE62)=0,ISNUMBER('FIN2-NATURE'!BN62)),"",IF(OR('FIN2-NATURE'!AW62="O",'FIN2-NATURE'!BF62="O"),"O",IF(AND('FIN2-NATURE'!AW62='FIN2-NATURE'!BF62,OR('FIN2-NATURE'!AW62="K",'FIN2-NATURE'!AW62="W",'FIN2-NATURE'!AW62="M")),UPPER( 'FIN2-NATURE'!AW62),"")))</f>
        <v/>
      </c>
      <c r="J2819" s="281" t="s">
        <v>711</v>
      </c>
      <c r="K2819" s="280" t="str">
        <f>IF(AND(ISBLANK('FIN2-NATURE'!BN62),$L$2819&lt;&gt;"M"),"",'FIN2-NATURE'!BN62)</f>
        <v/>
      </c>
      <c r="L2819" s="280" t="str">
        <f>IF(ISBLANK('FIN2-NATURE'!BO62),"",'FIN2-NATURE'!BO62)</f>
        <v/>
      </c>
      <c r="M2819" s="257" t="str">
        <f t="shared" si="45"/>
        <v>OK</v>
      </c>
      <c r="N2819" s="15"/>
    </row>
    <row r="2820" spans="1:14" ht="33.75" x14ac:dyDescent="0.25">
      <c r="A2820" s="257" t="s">
        <v>834</v>
      </c>
      <c r="B2820" s="257" t="s">
        <v>6058</v>
      </c>
      <c r="C2820" s="257" t="s">
        <v>689</v>
      </c>
      <c r="D2820" s="277" t="s">
        <v>6059</v>
      </c>
      <c r="E2820" s="278" t="s">
        <v>711</v>
      </c>
      <c r="F2820" s="279" t="s">
        <v>689</v>
      </c>
      <c r="G2820" s="277" t="s">
        <v>3414</v>
      </c>
      <c r="H2820" s="280" t="str">
        <f>IF(OR(AND('FIN2-NATURE'!BN61="",'FIN2-NATURE'!BO61=""),AND('FIN2-NATURE'!BN62="",'FIN2-NATURE'!BO62=""),AND('FIN2-NATURE'!BO61="K",'FIN2-NATURE'!BO62="K"),OR('FIN2-NATURE'!BO61="O",'FIN2-NATURE'!BO62="O")),"",SUM('FIN2-NATURE'!BN61,'FIN2-NATURE'!BN62))</f>
        <v/>
      </c>
      <c r="I2820" s="280" t="str">
        <f>IF(AND(OR(AND('FIN2-NATURE'!BO61="O",'FIN2-NATURE'!BO62="O"),AND('FIN2-NATURE'!BO61="K",'FIN2-NATURE'!BO62="K")),SUM('FIN2-NATURE'!BN61,'FIN2-NATURE'!BN62)=0,ISNUMBER('FIN2-NATURE'!BN63)),"",IF(OR('FIN2-NATURE'!BO61="O",'FIN2-NATURE'!BO62="O"),"O",IF(AND('FIN2-NATURE'!BO61='FIN2-NATURE'!BO62,OR('FIN2-NATURE'!BO61="K",'FIN2-NATURE'!BO61="W",'FIN2-NATURE'!BO61="M")), UPPER('FIN2-NATURE'!BO61),"")))</f>
        <v/>
      </c>
      <c r="J2820" s="281" t="s">
        <v>711</v>
      </c>
      <c r="K2820" s="280" t="str">
        <f>IF(AND(ISBLANK('FIN2-NATURE'!BN63),$L$2820&lt;&gt;"M"),"",'FIN2-NATURE'!BN63)</f>
        <v/>
      </c>
      <c r="L2820" s="280" t="str">
        <f>IF(ISBLANK('FIN2-NATURE'!BO63),"",'FIN2-NATURE'!BO63)</f>
        <v/>
      </c>
      <c r="M2820" s="257" t="str">
        <f t="shared" si="45"/>
        <v>OK</v>
      </c>
      <c r="N2820" s="15"/>
    </row>
    <row r="2821" spans="1:14" ht="33.75" x14ac:dyDescent="0.25">
      <c r="A2821" s="257" t="s">
        <v>834</v>
      </c>
      <c r="B2821" s="257" t="s">
        <v>6060</v>
      </c>
      <c r="C2821" s="257" t="s">
        <v>689</v>
      </c>
      <c r="D2821" s="277" t="s">
        <v>3416</v>
      </c>
      <c r="E2821" s="278" t="s">
        <v>711</v>
      </c>
      <c r="F2821" s="279" t="s">
        <v>689</v>
      </c>
      <c r="G2821" s="277" t="s">
        <v>3417</v>
      </c>
      <c r="H2821" s="280" t="str">
        <f>IF(OR(AND('FIN2-NATURE'!AV64="",'FIN2-NATURE'!AW64=""),AND('FIN2-NATURE'!BE64="",'FIN2-NATURE'!BF64=""),AND('FIN2-NATURE'!AW64="K",'FIN2-NATURE'!BF64="K"),OR('FIN2-NATURE'!AW64="O",'FIN2-NATURE'!BF64="O")),"",SUM('FIN2-NATURE'!AV64,'FIN2-NATURE'!BE64))</f>
        <v/>
      </c>
      <c r="I2821" s="280" t="str">
        <f xml:space="preserve"> IF(AND(OR(AND('FIN2-NATURE'!AW64="O",'FIN2-NATURE'!BF64="O"),AND('FIN2-NATURE'!AW64="K",'FIN2-NATURE'!BF64="K")),SUM('FIN2-NATURE'!AV64,'FIN2-NATURE'!BE64)=0,ISNUMBER('FIN2-NATURE'!BN64)),"",IF(OR('FIN2-NATURE'!AW64="O",'FIN2-NATURE'!BF64="O"),"O",IF(AND('FIN2-NATURE'!AW64='FIN2-NATURE'!BF64,OR('FIN2-NATURE'!AW64="K",'FIN2-NATURE'!AW64="W",'FIN2-NATURE'!AW64="M")),UPPER( 'FIN2-NATURE'!AW64),"")))</f>
        <v/>
      </c>
      <c r="J2821" s="281" t="s">
        <v>711</v>
      </c>
      <c r="K2821" s="280" t="str">
        <f>IF(AND(ISBLANK('FIN2-NATURE'!BN64),$L$2821&lt;&gt;"M"),"",'FIN2-NATURE'!BN64)</f>
        <v/>
      </c>
      <c r="L2821" s="280" t="str">
        <f>IF(ISBLANK('FIN2-NATURE'!BO64),"",'FIN2-NATURE'!BO64)</f>
        <v/>
      </c>
      <c r="M2821" s="257" t="str">
        <f t="shared" si="45"/>
        <v>OK</v>
      </c>
      <c r="N2821" s="15"/>
    </row>
    <row r="2822" spans="1:14" ht="33.75" x14ac:dyDescent="0.25">
      <c r="A2822" s="257" t="s">
        <v>834</v>
      </c>
      <c r="B2822" s="257" t="s">
        <v>6061</v>
      </c>
      <c r="C2822" s="257" t="s">
        <v>689</v>
      </c>
      <c r="D2822" s="277" t="s">
        <v>3419</v>
      </c>
      <c r="E2822" s="278" t="s">
        <v>711</v>
      </c>
      <c r="F2822" s="279" t="s">
        <v>689</v>
      </c>
      <c r="G2822" s="277" t="s">
        <v>3420</v>
      </c>
      <c r="H2822" s="280" t="str">
        <f>IF(OR(AND('FIN2-NATURE'!AV65="",'FIN2-NATURE'!AW65=""),AND('FIN2-NATURE'!BE65="",'FIN2-NATURE'!BF65=""),AND('FIN2-NATURE'!AW65="K",'FIN2-NATURE'!BF65="K"),OR('FIN2-NATURE'!AW65="O",'FIN2-NATURE'!BF65="O")),"",SUM('FIN2-NATURE'!AV65,'FIN2-NATURE'!BE65))</f>
        <v/>
      </c>
      <c r="I2822" s="280" t="str">
        <f xml:space="preserve"> IF(AND(OR(AND('FIN2-NATURE'!AW65="O",'FIN2-NATURE'!BF65="O"),AND('FIN2-NATURE'!AW65="K",'FIN2-NATURE'!BF65="K")),SUM('FIN2-NATURE'!AV65,'FIN2-NATURE'!BE65)=0,ISNUMBER('FIN2-NATURE'!BN65)),"",IF(OR('FIN2-NATURE'!AW65="O",'FIN2-NATURE'!BF65="O"),"O",IF(AND('FIN2-NATURE'!AW65='FIN2-NATURE'!BF65,OR('FIN2-NATURE'!AW65="K",'FIN2-NATURE'!AW65="W",'FIN2-NATURE'!AW65="M")),UPPER( 'FIN2-NATURE'!AW65),"")))</f>
        <v/>
      </c>
      <c r="J2822" s="281" t="s">
        <v>711</v>
      </c>
      <c r="K2822" s="280" t="str">
        <f>IF(AND(ISBLANK('FIN2-NATURE'!BN65),$L$2822&lt;&gt;"M"),"",'FIN2-NATURE'!BN65)</f>
        <v/>
      </c>
      <c r="L2822" s="280" t="str">
        <f>IF(ISBLANK('FIN2-NATURE'!BO65),"",'FIN2-NATURE'!BO65)</f>
        <v/>
      </c>
      <c r="M2822" s="257" t="str">
        <f t="shared" si="45"/>
        <v>OK</v>
      </c>
      <c r="N2822" s="15"/>
    </row>
    <row r="2823" spans="1:14" ht="33.75" x14ac:dyDescent="0.25">
      <c r="A2823" s="257" t="s">
        <v>834</v>
      </c>
      <c r="B2823" s="257" t="s">
        <v>6062</v>
      </c>
      <c r="C2823" s="257" t="s">
        <v>689</v>
      </c>
      <c r="D2823" s="277" t="s">
        <v>3422</v>
      </c>
      <c r="E2823" s="278" t="s">
        <v>711</v>
      </c>
      <c r="F2823" s="279" t="s">
        <v>689</v>
      </c>
      <c r="G2823" s="277" t="s">
        <v>3423</v>
      </c>
      <c r="H2823" s="280" t="str">
        <f>IF(OR(AND('FIN2-NATURE'!AV66="",'FIN2-NATURE'!AW66=""),AND('FIN2-NATURE'!BE66="",'FIN2-NATURE'!BF66=""),AND('FIN2-NATURE'!AW66="K",'FIN2-NATURE'!BF66="K"),OR('FIN2-NATURE'!AW66="O",'FIN2-NATURE'!BF66="O")),"",SUM('FIN2-NATURE'!AV66,'FIN2-NATURE'!BE66))</f>
        <v/>
      </c>
      <c r="I2823" s="280" t="str">
        <f xml:space="preserve"> IF(AND(OR(AND('FIN2-NATURE'!AW66="O",'FIN2-NATURE'!BF66="O"),AND('FIN2-NATURE'!AW66="K",'FIN2-NATURE'!BF66="K")),SUM('FIN2-NATURE'!AV66,'FIN2-NATURE'!BE66)=0,ISNUMBER('FIN2-NATURE'!BN66)),"",IF(OR('FIN2-NATURE'!AW66="O",'FIN2-NATURE'!BF66="O"),"O",IF(AND('FIN2-NATURE'!AW66='FIN2-NATURE'!BF66,OR('FIN2-NATURE'!AW66="K",'FIN2-NATURE'!AW66="W",'FIN2-NATURE'!AW66="M")),UPPER( 'FIN2-NATURE'!AW66),"")))</f>
        <v/>
      </c>
      <c r="J2823" s="281" t="s">
        <v>711</v>
      </c>
      <c r="K2823" s="280" t="str">
        <f>IF(AND(ISBLANK('FIN2-NATURE'!BN66),$L$2823&lt;&gt;"M"),"",'FIN2-NATURE'!BN66)</f>
        <v/>
      </c>
      <c r="L2823" s="280" t="str">
        <f>IF(ISBLANK('FIN2-NATURE'!BO66),"",'FIN2-NATURE'!BO66)</f>
        <v/>
      </c>
      <c r="M2823" s="257" t="str">
        <f t="shared" si="45"/>
        <v>OK</v>
      </c>
      <c r="N2823" s="15"/>
    </row>
    <row r="2824" spans="1:14" ht="33.75" x14ac:dyDescent="0.25">
      <c r="A2824" s="257" t="s">
        <v>834</v>
      </c>
      <c r="B2824" s="257" t="s">
        <v>6063</v>
      </c>
      <c r="C2824" s="257" t="s">
        <v>689</v>
      </c>
      <c r="D2824" s="277" t="s">
        <v>6064</v>
      </c>
      <c r="E2824" s="278" t="s">
        <v>711</v>
      </c>
      <c r="F2824" s="279" t="s">
        <v>689</v>
      </c>
      <c r="G2824" s="277" t="s">
        <v>3426</v>
      </c>
      <c r="H2824" s="280" t="str">
        <f>IF(OR(AND('FIN2-NATURE'!BN44="",'FIN2-NATURE'!BO44=""),AND('FIN2-NATURE'!BN57="",'FIN2-NATURE'!BO57=""),AND('FIN2-NATURE'!BO44="K",'FIN2-NATURE'!BO57="K"),OR('FIN2-NATURE'!BO44="O",'FIN2-NATURE'!BO57="O")),"",SUM('FIN2-NATURE'!BN44,'FIN2-NATURE'!BN57))</f>
        <v/>
      </c>
      <c r="I2824" s="280" t="str">
        <f>IF(AND(OR(AND('FIN2-NATURE'!BO44="O",'FIN2-NATURE'!BO57="O"),AND('FIN2-NATURE'!BO44="K",'FIN2-NATURE'!BO57="K")),SUM('FIN2-NATURE'!BN44,'FIN2-NATURE'!BN57)=0,ISNUMBER('FIN2-NATURE'!BN67)),"",IF(OR('FIN2-NATURE'!BO44="O",'FIN2-NATURE'!BO57="O"),"O",IF(AND('FIN2-NATURE'!BO44='FIN2-NATURE'!BO57,OR('FIN2-NATURE'!BO44="K",'FIN2-NATURE'!BO44="W",'FIN2-NATURE'!BO44="M")), UPPER('FIN2-NATURE'!BO44),"")))</f>
        <v/>
      </c>
      <c r="J2824" s="281" t="s">
        <v>711</v>
      </c>
      <c r="K2824" s="280" t="str">
        <f>IF(AND(ISBLANK('FIN2-NATURE'!BN67),$L$2824&lt;&gt;"M"),"",'FIN2-NATURE'!BN67)</f>
        <v/>
      </c>
      <c r="L2824" s="280" t="str">
        <f>IF(ISBLANK('FIN2-NATURE'!BO67),"",'FIN2-NATURE'!BO67)</f>
        <v/>
      </c>
      <c r="M2824" s="257" t="str">
        <f t="shared" si="45"/>
        <v>OK</v>
      </c>
      <c r="N2824" s="15"/>
    </row>
    <row r="2825" spans="1:14" ht="33.75" x14ac:dyDescent="0.25">
      <c r="A2825" s="257" t="s">
        <v>834</v>
      </c>
      <c r="B2825" s="257" t="s">
        <v>6065</v>
      </c>
      <c r="C2825" s="257" t="s">
        <v>689</v>
      </c>
      <c r="D2825" s="277" t="s">
        <v>6066</v>
      </c>
      <c r="E2825" s="278" t="s">
        <v>711</v>
      </c>
      <c r="F2825" s="279" t="s">
        <v>689</v>
      </c>
      <c r="G2825" s="277" t="s">
        <v>3429</v>
      </c>
      <c r="H2825" s="280" t="str">
        <f>IF(OR(AND('FIN2-NATURE'!BN45="",'FIN2-NATURE'!BO45=""),AND('FIN2-NATURE'!BN58="",'FIN2-NATURE'!BO58=""),AND('FIN2-NATURE'!BO45="K",'FIN2-NATURE'!BO58="K"),OR('FIN2-NATURE'!BO45="O",'FIN2-NATURE'!BO58="O")),"",SUM('FIN2-NATURE'!BN45,'FIN2-NATURE'!BN58))</f>
        <v/>
      </c>
      <c r="I2825" s="280" t="str">
        <f>IF(AND(OR(AND('FIN2-NATURE'!BO45="O",'FIN2-NATURE'!BO58="O"),AND('FIN2-NATURE'!BO45="K",'FIN2-NATURE'!BO58="K")),SUM('FIN2-NATURE'!BN45,'FIN2-NATURE'!BN58)=0,ISNUMBER('FIN2-NATURE'!BN68)),"",IF(OR('FIN2-NATURE'!BO45="O",'FIN2-NATURE'!BO58="O"),"O",IF(AND('FIN2-NATURE'!BO45='FIN2-NATURE'!BO58,OR('FIN2-NATURE'!BO45="K",'FIN2-NATURE'!BO45="W",'FIN2-NATURE'!BO45="M")), UPPER('FIN2-NATURE'!BO45),"")))</f>
        <v/>
      </c>
      <c r="J2825" s="281" t="s">
        <v>711</v>
      </c>
      <c r="K2825" s="280" t="str">
        <f>IF(AND(ISBLANK('FIN2-NATURE'!BN68),$L$2825&lt;&gt;"M"),"",'FIN2-NATURE'!BN68)</f>
        <v/>
      </c>
      <c r="L2825" s="280" t="str">
        <f>IF(ISBLANK('FIN2-NATURE'!BO68),"",'FIN2-NATURE'!BO68)</f>
        <v/>
      </c>
      <c r="M2825" s="257" t="str">
        <f t="shared" si="45"/>
        <v>OK</v>
      </c>
      <c r="N2825" s="15"/>
    </row>
    <row r="2826" spans="1:14" ht="33.75" x14ac:dyDescent="0.25">
      <c r="A2826" s="257" t="s">
        <v>834</v>
      </c>
      <c r="B2826" s="257" t="s">
        <v>6067</v>
      </c>
      <c r="C2826" s="257" t="s">
        <v>689</v>
      </c>
      <c r="D2826" s="277" t="s">
        <v>6068</v>
      </c>
      <c r="E2826" s="278" t="s">
        <v>711</v>
      </c>
      <c r="F2826" s="279" t="s">
        <v>689</v>
      </c>
      <c r="G2826" s="277" t="s">
        <v>3432</v>
      </c>
      <c r="H2826" s="280" t="str">
        <f>IF(OR(AND('FIN2-NATURE'!BN46="",'FIN2-NATURE'!BO46=""),AND('FIN2-NATURE'!BN59="",'FIN2-NATURE'!BO59=""),AND('FIN2-NATURE'!BO46="K",'FIN2-NATURE'!BO59="K"),OR('FIN2-NATURE'!BO46="O",'FIN2-NATURE'!BO59="O")),"",SUM('FIN2-NATURE'!BN46,'FIN2-NATURE'!BN59))</f>
        <v/>
      </c>
      <c r="I2826" s="280" t="str">
        <f>IF(AND(OR(AND('FIN2-NATURE'!BO46="O",'FIN2-NATURE'!BO59="O"),AND('FIN2-NATURE'!BO46="K",'FIN2-NATURE'!BO59="K")),SUM('FIN2-NATURE'!BN46,'FIN2-NATURE'!BN59)=0,ISNUMBER('FIN2-NATURE'!BN69)),"",IF(OR('FIN2-NATURE'!BO46="O",'FIN2-NATURE'!BO59="O"),"O",IF(AND('FIN2-NATURE'!BO46='FIN2-NATURE'!BO59,OR('FIN2-NATURE'!BO46="K",'FIN2-NATURE'!BO46="W",'FIN2-NATURE'!BO46="M")), UPPER('FIN2-NATURE'!BO46),"")))</f>
        <v/>
      </c>
      <c r="J2826" s="281" t="s">
        <v>711</v>
      </c>
      <c r="K2826" s="280" t="str">
        <f>IF(AND(ISBLANK('FIN2-NATURE'!BN69),$L$2826&lt;&gt;"M"),"",'FIN2-NATURE'!BN69)</f>
        <v/>
      </c>
      <c r="L2826" s="280" t="str">
        <f>IF(ISBLANK('FIN2-NATURE'!BO69),"",'FIN2-NATURE'!BO69)</f>
        <v/>
      </c>
      <c r="M2826" s="257" t="str">
        <f t="shared" si="45"/>
        <v>OK</v>
      </c>
      <c r="N2826" s="15"/>
    </row>
    <row r="2827" spans="1:14" ht="33.75" x14ac:dyDescent="0.25">
      <c r="A2827" s="257" t="s">
        <v>834</v>
      </c>
      <c r="B2827" s="257" t="s">
        <v>6069</v>
      </c>
      <c r="C2827" s="257" t="s">
        <v>689</v>
      </c>
      <c r="D2827" s="277" t="s">
        <v>6070</v>
      </c>
      <c r="E2827" s="278" t="s">
        <v>711</v>
      </c>
      <c r="F2827" s="279" t="s">
        <v>689</v>
      </c>
      <c r="G2827" s="277" t="s">
        <v>3435</v>
      </c>
      <c r="H2827" s="280" t="str">
        <f>IF(OR(AND('FIN2-NATURE'!BN50="",'FIN2-NATURE'!BO50=""),AND('FIN2-NATURE'!BN60="",'FIN2-NATURE'!BO60=""),AND('FIN2-NATURE'!BO50="K",'FIN2-NATURE'!BO60="K"),OR('FIN2-NATURE'!BO50="O",'FIN2-NATURE'!BO60="O")),"",SUM('FIN2-NATURE'!BN50,'FIN2-NATURE'!BN60))</f>
        <v/>
      </c>
      <c r="I2827" s="280" t="str">
        <f>IF(AND(OR(AND('FIN2-NATURE'!BO50="O",'FIN2-NATURE'!BO60="O"),AND('FIN2-NATURE'!BO50="K",'FIN2-NATURE'!BO60="K")),SUM('FIN2-NATURE'!BN50,'FIN2-NATURE'!BN60)=0,ISNUMBER('FIN2-NATURE'!BN70)),"",IF(OR('FIN2-NATURE'!BO50="O",'FIN2-NATURE'!BO60="O"),"O",IF(AND('FIN2-NATURE'!BO50='FIN2-NATURE'!BO60,OR('FIN2-NATURE'!BO50="K",'FIN2-NATURE'!BO50="W",'FIN2-NATURE'!BO50="M")), UPPER('FIN2-NATURE'!BO50),"")))</f>
        <v/>
      </c>
      <c r="J2827" s="281" t="s">
        <v>711</v>
      </c>
      <c r="K2827" s="280" t="str">
        <f>IF(AND(ISBLANK('FIN2-NATURE'!BN70),$L$2827&lt;&gt;"M"),"",'FIN2-NATURE'!BN70)</f>
        <v/>
      </c>
      <c r="L2827" s="280" t="str">
        <f>IF(ISBLANK('FIN2-NATURE'!BO70),"",'FIN2-NATURE'!BO70)</f>
        <v/>
      </c>
      <c r="M2827" s="257" t="str">
        <f t="shared" si="45"/>
        <v>OK</v>
      </c>
      <c r="N2827" s="15"/>
    </row>
    <row r="2828" spans="1:14" ht="33.75" x14ac:dyDescent="0.25">
      <c r="A2828" s="257" t="s">
        <v>834</v>
      </c>
      <c r="B2828" s="257" t="s">
        <v>6071</v>
      </c>
      <c r="C2828" s="257" t="s">
        <v>689</v>
      </c>
      <c r="D2828" s="277" t="s">
        <v>6072</v>
      </c>
      <c r="E2828" s="278" t="s">
        <v>711</v>
      </c>
      <c r="F2828" s="279" t="s">
        <v>689</v>
      </c>
      <c r="G2828" s="277" t="s">
        <v>3438</v>
      </c>
      <c r="H2828" s="280" t="str">
        <f>IF(OR(AND('FIN2-NATURE'!BN51="",'FIN2-NATURE'!BO51=""),AND('FIN2-NATURE'!BN61="",'FIN2-NATURE'!BO61=""),AND('FIN2-NATURE'!BO51="K",'FIN2-NATURE'!BO61="K"),OR('FIN2-NATURE'!BO51="O",'FIN2-NATURE'!BO61="O")),"",SUM('FIN2-NATURE'!BN51,'FIN2-NATURE'!BN61))</f>
        <v/>
      </c>
      <c r="I2828" s="280" t="str">
        <f>IF(AND(OR(AND('FIN2-NATURE'!BO51="O",'FIN2-NATURE'!BO61="O"),AND('FIN2-NATURE'!BO51="K",'FIN2-NATURE'!BO61="K")),SUM('FIN2-NATURE'!BN51,'FIN2-NATURE'!BN61)=0,ISNUMBER('FIN2-NATURE'!BN71)),"",IF(OR('FIN2-NATURE'!BO51="O",'FIN2-NATURE'!BO61="O"),"O",IF(AND('FIN2-NATURE'!BO51='FIN2-NATURE'!BO61,OR('FIN2-NATURE'!BO51="K",'FIN2-NATURE'!BO51="W",'FIN2-NATURE'!BO51="M")), UPPER('FIN2-NATURE'!BO51),"")))</f>
        <v/>
      </c>
      <c r="J2828" s="281" t="s">
        <v>711</v>
      </c>
      <c r="K2828" s="280" t="str">
        <f>IF(AND(ISBLANK('FIN2-NATURE'!BN71),$L$2828&lt;&gt;"M"),"",'FIN2-NATURE'!BN71)</f>
        <v/>
      </c>
      <c r="L2828" s="280" t="str">
        <f>IF(ISBLANK('FIN2-NATURE'!BO71),"",'FIN2-NATURE'!BO71)</f>
        <v/>
      </c>
      <c r="M2828" s="257" t="str">
        <f t="shared" si="45"/>
        <v>OK</v>
      </c>
      <c r="N2828" s="15"/>
    </row>
    <row r="2829" spans="1:14" ht="33.75" x14ac:dyDescent="0.25">
      <c r="A2829" s="257" t="s">
        <v>834</v>
      </c>
      <c r="B2829" s="257" t="s">
        <v>6073</v>
      </c>
      <c r="C2829" s="257" t="s">
        <v>689</v>
      </c>
      <c r="D2829" s="277" t="s">
        <v>6074</v>
      </c>
      <c r="E2829" s="278" t="s">
        <v>711</v>
      </c>
      <c r="F2829" s="279" t="s">
        <v>689</v>
      </c>
      <c r="G2829" s="277" t="s">
        <v>3441</v>
      </c>
      <c r="H2829" s="280" t="str">
        <f>IF(OR(AND('FIN2-NATURE'!BN52="",'FIN2-NATURE'!BO52=""),AND('FIN2-NATURE'!BN62="",'FIN2-NATURE'!BO62=""),AND('FIN2-NATURE'!BO52="K",'FIN2-NATURE'!BO62="K"),OR('FIN2-NATURE'!BO52="O",'FIN2-NATURE'!BO62="O")),"",SUM('FIN2-NATURE'!BN52,'FIN2-NATURE'!BN62))</f>
        <v/>
      </c>
      <c r="I2829" s="280" t="str">
        <f>IF(AND(OR(AND('FIN2-NATURE'!BO52="O",'FIN2-NATURE'!BO62="O"),AND('FIN2-NATURE'!BO52="K",'FIN2-NATURE'!BO62="K")),SUM('FIN2-NATURE'!BN52,'FIN2-NATURE'!BN62)=0,ISNUMBER('FIN2-NATURE'!BN72)),"",IF(OR('FIN2-NATURE'!BO52="O",'FIN2-NATURE'!BO62="O"),"O",IF(AND('FIN2-NATURE'!BO52='FIN2-NATURE'!BO62,OR('FIN2-NATURE'!BO52="K",'FIN2-NATURE'!BO52="W",'FIN2-NATURE'!BO52="M")), UPPER('FIN2-NATURE'!BO52),"")))</f>
        <v/>
      </c>
      <c r="J2829" s="281" t="s">
        <v>711</v>
      </c>
      <c r="K2829" s="280" t="str">
        <f>IF(AND(ISBLANK('FIN2-NATURE'!BN72),$L$2829&lt;&gt;"M"),"",'FIN2-NATURE'!BN72)</f>
        <v/>
      </c>
      <c r="L2829" s="280" t="str">
        <f>IF(ISBLANK('FIN2-NATURE'!BO72),"",'FIN2-NATURE'!BO72)</f>
        <v/>
      </c>
      <c r="M2829" s="257" t="str">
        <f t="shared" si="45"/>
        <v>OK</v>
      </c>
      <c r="N2829" s="15"/>
    </row>
    <row r="2830" spans="1:14" ht="33.75" x14ac:dyDescent="0.25">
      <c r="A2830" s="257" t="s">
        <v>834</v>
      </c>
      <c r="B2830" s="257" t="s">
        <v>6075</v>
      </c>
      <c r="C2830" s="257" t="s">
        <v>689</v>
      </c>
      <c r="D2830" s="277" t="s">
        <v>6076</v>
      </c>
      <c r="E2830" s="278" t="s">
        <v>711</v>
      </c>
      <c r="F2830" s="279" t="s">
        <v>689</v>
      </c>
      <c r="G2830" s="277" t="s">
        <v>3444</v>
      </c>
      <c r="H2830" s="280" t="str">
        <f>IF(OR(AND('FIN2-NATURE'!BN53="",'FIN2-NATURE'!BO53=""),AND('FIN2-NATURE'!BN63="",'FIN2-NATURE'!BO63=""),AND('FIN2-NATURE'!BO53="K",'FIN2-NATURE'!BO63="K"),OR('FIN2-NATURE'!BO53="O",'FIN2-NATURE'!BO63="O")),"",SUM('FIN2-NATURE'!BN53,'FIN2-NATURE'!BN63))</f>
        <v/>
      </c>
      <c r="I2830" s="280" t="str">
        <f>IF(AND(OR(AND('FIN2-NATURE'!BO53="O",'FIN2-NATURE'!BO63="O"),AND('FIN2-NATURE'!BO53="K",'FIN2-NATURE'!BO63="K")),SUM('FIN2-NATURE'!BN53,'FIN2-NATURE'!BN63)=0,ISNUMBER('FIN2-NATURE'!BN73)),"",IF(OR('FIN2-NATURE'!BO53="O",'FIN2-NATURE'!BO63="O"),"O",IF(AND('FIN2-NATURE'!BO53='FIN2-NATURE'!BO63,OR('FIN2-NATURE'!BO53="K",'FIN2-NATURE'!BO53="W",'FIN2-NATURE'!BO53="M")), UPPER('FIN2-NATURE'!BO53),"")))</f>
        <v/>
      </c>
      <c r="J2830" s="281" t="s">
        <v>711</v>
      </c>
      <c r="K2830" s="280" t="str">
        <f>IF(AND(ISBLANK('FIN2-NATURE'!BN73),$L$2830&lt;&gt;"M"),"",'FIN2-NATURE'!BN73)</f>
        <v/>
      </c>
      <c r="L2830" s="280" t="str">
        <f>IF(ISBLANK('FIN2-NATURE'!BO73),"",'FIN2-NATURE'!BO73)</f>
        <v/>
      </c>
      <c r="M2830" s="257" t="str">
        <f t="shared" si="45"/>
        <v>OK</v>
      </c>
      <c r="N2830" s="15"/>
    </row>
    <row r="2831" spans="1:14" ht="33.75" x14ac:dyDescent="0.25">
      <c r="A2831" s="257" t="s">
        <v>834</v>
      </c>
      <c r="B2831" s="257" t="s">
        <v>6077</v>
      </c>
      <c r="C2831" s="257" t="s">
        <v>689</v>
      </c>
      <c r="D2831" s="277" t="s">
        <v>6078</v>
      </c>
      <c r="E2831" s="278" t="s">
        <v>711</v>
      </c>
      <c r="F2831" s="279" t="s">
        <v>689</v>
      </c>
      <c r="G2831" s="277" t="s">
        <v>3447</v>
      </c>
      <c r="H2831" s="280" t="str">
        <f>IF(OR(AND('FIN2-NATURE'!BN54="",'FIN2-NATURE'!BO54=""),AND('FIN2-NATURE'!BN64="",'FIN2-NATURE'!BO64=""),AND('FIN2-NATURE'!BO54="K",'FIN2-NATURE'!BO64="K"),OR('FIN2-NATURE'!BO54="O",'FIN2-NATURE'!BO64="O")),"",SUM('FIN2-NATURE'!BN54,'FIN2-NATURE'!BN64))</f>
        <v/>
      </c>
      <c r="I2831" s="280" t="str">
        <f>IF(AND(OR(AND('FIN2-NATURE'!BO54="O",'FIN2-NATURE'!BO64="O"),AND('FIN2-NATURE'!BO54="K",'FIN2-NATURE'!BO64="K")),SUM('FIN2-NATURE'!BN54,'FIN2-NATURE'!BN64)=0,ISNUMBER('FIN2-NATURE'!BN74)),"",IF(OR('FIN2-NATURE'!BO54="O",'FIN2-NATURE'!BO64="O"),"O",IF(AND('FIN2-NATURE'!BO54='FIN2-NATURE'!BO64,OR('FIN2-NATURE'!BO54="K",'FIN2-NATURE'!BO54="W",'FIN2-NATURE'!BO54="M")), UPPER('FIN2-NATURE'!BO54),"")))</f>
        <v/>
      </c>
      <c r="J2831" s="281" t="s">
        <v>711</v>
      </c>
      <c r="K2831" s="280" t="str">
        <f>IF(AND(ISBLANK('FIN2-NATURE'!BN74),$L$2831&lt;&gt;"M"),"",'FIN2-NATURE'!BN74)</f>
        <v/>
      </c>
      <c r="L2831" s="280" t="str">
        <f>IF(ISBLANK('FIN2-NATURE'!BO74),"",'FIN2-NATURE'!BO74)</f>
        <v/>
      </c>
      <c r="M2831" s="257" t="str">
        <f t="shared" si="45"/>
        <v>OK</v>
      </c>
      <c r="N2831" s="15"/>
    </row>
    <row r="2832" spans="1:14" ht="33.75" x14ac:dyDescent="0.25">
      <c r="A2832" s="257" t="s">
        <v>834</v>
      </c>
      <c r="B2832" s="257" t="s">
        <v>6079</v>
      </c>
      <c r="C2832" s="257" t="s">
        <v>689</v>
      </c>
      <c r="D2832" s="277" t="s">
        <v>6080</v>
      </c>
      <c r="E2832" s="278" t="s">
        <v>711</v>
      </c>
      <c r="F2832" s="279" t="s">
        <v>689</v>
      </c>
      <c r="G2832" s="277" t="s">
        <v>3450</v>
      </c>
      <c r="H2832" s="280" t="str">
        <f>IF(OR(AND('FIN2-NATURE'!BN55="",'FIN2-NATURE'!BO55=""),AND('FIN2-NATURE'!BN65="",'FIN2-NATURE'!BO65=""),AND('FIN2-NATURE'!BO55="K",'FIN2-NATURE'!BO65="K"),OR('FIN2-NATURE'!BO55="O",'FIN2-NATURE'!BO65="O")),"",SUM('FIN2-NATURE'!BN55,'FIN2-NATURE'!BN65))</f>
        <v/>
      </c>
      <c r="I2832" s="280" t="str">
        <f>IF(AND(OR(AND('FIN2-NATURE'!BO55="O",'FIN2-NATURE'!BO65="O"),AND('FIN2-NATURE'!BO55="K",'FIN2-NATURE'!BO65="K")),SUM('FIN2-NATURE'!BN55,'FIN2-NATURE'!BN65)=0,ISNUMBER('FIN2-NATURE'!BN75)),"",IF(OR('FIN2-NATURE'!BO55="O",'FIN2-NATURE'!BO65="O"),"O",IF(AND('FIN2-NATURE'!BO55='FIN2-NATURE'!BO65,OR('FIN2-NATURE'!BO55="K",'FIN2-NATURE'!BO55="W",'FIN2-NATURE'!BO55="M")), UPPER('FIN2-NATURE'!BO55),"")))</f>
        <v/>
      </c>
      <c r="J2832" s="281" t="s">
        <v>711</v>
      </c>
      <c r="K2832" s="280" t="str">
        <f>IF(AND(ISBLANK('FIN2-NATURE'!BN75),$L$2832&lt;&gt;"M"),"",'FIN2-NATURE'!BN75)</f>
        <v/>
      </c>
      <c r="L2832" s="280" t="str">
        <f>IF(ISBLANK('FIN2-NATURE'!BO75),"",'FIN2-NATURE'!BO75)</f>
        <v/>
      </c>
      <c r="M2832" s="257" t="str">
        <f t="shared" si="45"/>
        <v>OK</v>
      </c>
      <c r="N2832" s="15"/>
    </row>
    <row r="2833" spans="1:14" ht="33.75" x14ac:dyDescent="0.25">
      <c r="A2833" s="257" t="s">
        <v>834</v>
      </c>
      <c r="B2833" s="257" t="s">
        <v>6081</v>
      </c>
      <c r="C2833" s="257" t="s">
        <v>689</v>
      </c>
      <c r="D2833" s="277" t="s">
        <v>6082</v>
      </c>
      <c r="E2833" s="278" t="s">
        <v>711</v>
      </c>
      <c r="F2833" s="279" t="s">
        <v>689</v>
      </c>
      <c r="G2833" s="277" t="s">
        <v>3453</v>
      </c>
      <c r="H2833" s="280" t="str">
        <f>IF(OR(AND('FIN2-NATURE'!BN56="",'FIN2-NATURE'!BO56=""),AND('FIN2-NATURE'!BN66="",'FIN2-NATURE'!BO66=""),AND('FIN2-NATURE'!BO56="K",'FIN2-NATURE'!BO66="K"),OR('FIN2-NATURE'!BO56="O",'FIN2-NATURE'!BO66="O")),"",SUM('FIN2-NATURE'!BN56,'FIN2-NATURE'!BN66))</f>
        <v/>
      </c>
      <c r="I2833" s="280" t="str">
        <f>IF(AND(OR(AND('FIN2-NATURE'!BO56="O",'FIN2-NATURE'!BO66="O"),AND('FIN2-NATURE'!BO56="K",'FIN2-NATURE'!BO66="K")),SUM('FIN2-NATURE'!BN56,'FIN2-NATURE'!BN66)=0,ISNUMBER('FIN2-NATURE'!BN76)),"",IF(OR('FIN2-NATURE'!BO56="O",'FIN2-NATURE'!BO66="O"),"O",IF(AND('FIN2-NATURE'!BO56='FIN2-NATURE'!BO66,OR('FIN2-NATURE'!BO56="K",'FIN2-NATURE'!BO56="W",'FIN2-NATURE'!BO56="M")), UPPER('FIN2-NATURE'!BO56),"")))</f>
        <v/>
      </c>
      <c r="J2833" s="281" t="s">
        <v>711</v>
      </c>
      <c r="K2833" s="280" t="str">
        <f>IF(AND(ISBLANK('FIN2-NATURE'!BN76),$L$2833&lt;&gt;"M"),"",'FIN2-NATURE'!BN76)</f>
        <v/>
      </c>
      <c r="L2833" s="280" t="str">
        <f>IF(ISBLANK('FIN2-NATURE'!BO76),"",'FIN2-NATURE'!BO76)</f>
        <v/>
      </c>
      <c r="M2833" s="257" t="str">
        <f t="shared" si="45"/>
        <v>OK</v>
      </c>
      <c r="N2833" s="15"/>
    </row>
    <row r="2834" spans="1:14" ht="33.75" x14ac:dyDescent="0.25">
      <c r="A2834" s="257" t="s">
        <v>834</v>
      </c>
      <c r="B2834" s="257" t="s">
        <v>6083</v>
      </c>
      <c r="C2834" s="257" t="s">
        <v>689</v>
      </c>
      <c r="D2834" s="277" t="s">
        <v>6084</v>
      </c>
      <c r="E2834" s="278" t="s">
        <v>711</v>
      </c>
      <c r="F2834" s="279" t="s">
        <v>689</v>
      </c>
      <c r="G2834" s="277" t="s">
        <v>3456</v>
      </c>
      <c r="H2834" s="280" t="str">
        <f>IF(OR(AND('FIN2-NATURE'!BN31="",'FIN2-NATURE'!BO31=""),AND('FIN2-NATURE'!BN67="",'FIN2-NATURE'!BO67=""),AND('FIN2-NATURE'!BO31="K",'FIN2-NATURE'!BO67="K"),OR('FIN2-NATURE'!BO31="O",'FIN2-NATURE'!BO67="O")),"",SUM('FIN2-NATURE'!BN31,'FIN2-NATURE'!BN67))</f>
        <v/>
      </c>
      <c r="I2834" s="280" t="str">
        <f>IF(AND(OR(AND('FIN2-NATURE'!BO31="O",'FIN2-NATURE'!BO67="O"),AND('FIN2-NATURE'!BO31="K",'FIN2-NATURE'!BO67="K")),SUM('FIN2-NATURE'!BN31,'FIN2-NATURE'!BN67)=0,ISNUMBER('FIN2-NATURE'!BN77)),"",IF(OR('FIN2-NATURE'!BO31="O",'FIN2-NATURE'!BO67="O"),"O",IF(AND('FIN2-NATURE'!BO31='FIN2-NATURE'!BO67,OR('FIN2-NATURE'!BO31="K",'FIN2-NATURE'!BO31="W",'FIN2-NATURE'!BO31="M")), UPPER('FIN2-NATURE'!BO31),"")))</f>
        <v/>
      </c>
      <c r="J2834" s="281" t="s">
        <v>711</v>
      </c>
      <c r="K2834" s="280" t="str">
        <f>IF(AND(ISBLANK('FIN2-NATURE'!BN77),$L$2834&lt;&gt;"M"),"",'FIN2-NATURE'!BN77)</f>
        <v/>
      </c>
      <c r="L2834" s="280" t="str">
        <f>IF(ISBLANK('FIN2-NATURE'!BO77),"",'FIN2-NATURE'!BO77)</f>
        <v/>
      </c>
      <c r="M2834" s="257" t="str">
        <f t="shared" si="45"/>
        <v>OK</v>
      </c>
      <c r="N2834" s="15"/>
    </row>
    <row r="2835" spans="1:14" ht="33.75" x14ac:dyDescent="0.25">
      <c r="A2835" s="257" t="s">
        <v>834</v>
      </c>
      <c r="B2835" s="257" t="s">
        <v>6085</v>
      </c>
      <c r="C2835" s="257" t="s">
        <v>689</v>
      </c>
      <c r="D2835" s="277" t="s">
        <v>6086</v>
      </c>
      <c r="E2835" s="278" t="s">
        <v>711</v>
      </c>
      <c r="F2835" s="279" t="s">
        <v>689</v>
      </c>
      <c r="G2835" s="277" t="s">
        <v>3459</v>
      </c>
      <c r="H2835" s="280" t="str">
        <f>IF(OR(AND('FIN2-NATURE'!BN32="",'FIN2-NATURE'!BO32=""),AND('FIN2-NATURE'!BN68="",'FIN2-NATURE'!BO68=""),AND('FIN2-NATURE'!BO32="K",'FIN2-NATURE'!BO68="K"),OR('FIN2-NATURE'!BO32="O",'FIN2-NATURE'!BO68="O")),"",SUM('FIN2-NATURE'!BN32,'FIN2-NATURE'!BN68))</f>
        <v/>
      </c>
      <c r="I2835" s="280" t="str">
        <f>IF(AND(OR(AND('FIN2-NATURE'!BO32="O",'FIN2-NATURE'!BO68="O"),AND('FIN2-NATURE'!BO32="K",'FIN2-NATURE'!BO68="K")),SUM('FIN2-NATURE'!BN32,'FIN2-NATURE'!BN68)=0,ISNUMBER('FIN2-NATURE'!BN78)),"",IF(OR('FIN2-NATURE'!BO32="O",'FIN2-NATURE'!BO68="O"),"O",IF(AND('FIN2-NATURE'!BO32='FIN2-NATURE'!BO68,OR('FIN2-NATURE'!BO32="K",'FIN2-NATURE'!BO32="W",'FIN2-NATURE'!BO32="M")), UPPER('FIN2-NATURE'!BO32),"")))</f>
        <v/>
      </c>
      <c r="J2835" s="281" t="s">
        <v>711</v>
      </c>
      <c r="K2835" s="280" t="str">
        <f>IF(AND(ISBLANK('FIN2-NATURE'!BN78),$L$2835&lt;&gt;"M"),"",'FIN2-NATURE'!BN78)</f>
        <v/>
      </c>
      <c r="L2835" s="280" t="str">
        <f>IF(ISBLANK('FIN2-NATURE'!BO78),"",'FIN2-NATURE'!BO78)</f>
        <v/>
      </c>
      <c r="M2835" s="257" t="str">
        <f t="shared" si="45"/>
        <v>OK</v>
      </c>
      <c r="N2835" s="15"/>
    </row>
    <row r="2836" spans="1:14" ht="33.75" x14ac:dyDescent="0.25">
      <c r="A2836" s="257" t="s">
        <v>834</v>
      </c>
      <c r="B2836" s="257" t="s">
        <v>6087</v>
      </c>
      <c r="C2836" s="257" t="s">
        <v>689</v>
      </c>
      <c r="D2836" s="277" t="s">
        <v>6088</v>
      </c>
      <c r="E2836" s="278" t="s">
        <v>711</v>
      </c>
      <c r="F2836" s="279" t="s">
        <v>689</v>
      </c>
      <c r="G2836" s="277" t="s">
        <v>3462</v>
      </c>
      <c r="H2836" s="280" t="str">
        <f>IF(OR(AND('FIN2-NATURE'!BN33="",'FIN2-NATURE'!BO33=""),AND('FIN2-NATURE'!BN69="",'FIN2-NATURE'!BO69=""),AND('FIN2-NATURE'!BO33="K",'FIN2-NATURE'!BO69="K"),OR('FIN2-NATURE'!BO33="O",'FIN2-NATURE'!BO69="O")),"",SUM('FIN2-NATURE'!BN33,'FIN2-NATURE'!BN69))</f>
        <v/>
      </c>
      <c r="I2836" s="280" t="str">
        <f>IF(AND(OR(AND('FIN2-NATURE'!BO33="O",'FIN2-NATURE'!BO69="O"),AND('FIN2-NATURE'!BO33="K",'FIN2-NATURE'!BO69="K")),SUM('FIN2-NATURE'!BN33,'FIN2-NATURE'!BN69)=0,ISNUMBER('FIN2-NATURE'!BN79)),"",IF(OR('FIN2-NATURE'!BO33="O",'FIN2-NATURE'!BO69="O"),"O",IF(AND('FIN2-NATURE'!BO33='FIN2-NATURE'!BO69,OR('FIN2-NATURE'!BO33="K",'FIN2-NATURE'!BO33="W",'FIN2-NATURE'!BO33="M")), UPPER('FIN2-NATURE'!BO33),"")))</f>
        <v/>
      </c>
      <c r="J2836" s="281" t="s">
        <v>711</v>
      </c>
      <c r="K2836" s="280" t="str">
        <f>IF(AND(ISBLANK('FIN2-NATURE'!BN79),$L$2836&lt;&gt;"M"),"",'FIN2-NATURE'!BN79)</f>
        <v/>
      </c>
      <c r="L2836" s="280" t="str">
        <f>IF(ISBLANK('FIN2-NATURE'!BO79),"",'FIN2-NATURE'!BO79)</f>
        <v/>
      </c>
      <c r="M2836" s="257" t="str">
        <f t="shared" si="45"/>
        <v>OK</v>
      </c>
      <c r="N2836" s="15"/>
    </row>
    <row r="2837" spans="1:14" ht="33.75" x14ac:dyDescent="0.25">
      <c r="A2837" s="257" t="s">
        <v>834</v>
      </c>
      <c r="B2837" s="257" t="s">
        <v>6089</v>
      </c>
      <c r="C2837" s="257" t="s">
        <v>689</v>
      </c>
      <c r="D2837" s="277" t="s">
        <v>6090</v>
      </c>
      <c r="E2837" s="278" t="s">
        <v>711</v>
      </c>
      <c r="F2837" s="279" t="s">
        <v>689</v>
      </c>
      <c r="G2837" s="277" t="s">
        <v>6091</v>
      </c>
      <c r="H2837" s="280" t="str">
        <f>IF(OR(AND('FIN2-NATURE'!BN37="",'FIN2-NATURE'!BO37=""),AND('FIN2-NATURE'!BN70="",'FIN2-NATURE'!BO70=""),AND('FIN2-NATURE'!BO37="K",'FIN2-NATURE'!BO70="K"),OR('FIN2-NATURE'!BO37="O",'FIN2-NATURE'!BO70="O")),"",SUM('FIN2-NATURE'!BN37,'FIN2-NATURE'!BN70))</f>
        <v/>
      </c>
      <c r="I2837" s="280" t="str">
        <f>IF(AND(OR(AND('FIN2-NATURE'!BO37="O",'FIN2-NATURE'!BO70="O"),AND('FIN2-NATURE'!BO37="K",'FIN2-NATURE'!BO70="K")),SUM('FIN2-NATURE'!BN37,'FIN2-NATURE'!BN70)=0,ISNUMBER('FIN2-NATURE'!BN80)),"",IF(OR('FIN2-NATURE'!BO37="O",'FIN2-NATURE'!BO70="O"),"O",IF(AND('FIN2-NATURE'!BO37='FIN2-NATURE'!BO70,OR('FIN2-NATURE'!BO37="K",'FIN2-NATURE'!BO37="W",'FIN2-NATURE'!BO37="M")), UPPER('FIN2-NATURE'!BO37),"")))</f>
        <v/>
      </c>
      <c r="J2837" s="281" t="s">
        <v>711</v>
      </c>
      <c r="K2837" s="280" t="str">
        <f>IF(AND(ISBLANK('FIN2-NATURE'!BN80),$L$2837&lt;&gt;"M"),"",'FIN2-NATURE'!BN80)</f>
        <v/>
      </c>
      <c r="L2837" s="280" t="str">
        <f>IF(ISBLANK('FIN2-NATURE'!BO80),"",'FIN2-NATURE'!BO80)</f>
        <v/>
      </c>
      <c r="M2837" s="257" t="str">
        <f t="shared" si="45"/>
        <v>OK</v>
      </c>
      <c r="N2837" s="15"/>
    </row>
    <row r="2838" spans="1:14" ht="33.75" x14ac:dyDescent="0.25">
      <c r="A2838" s="257" t="s">
        <v>834</v>
      </c>
      <c r="B2838" s="257" t="s">
        <v>6092</v>
      </c>
      <c r="C2838" s="257" t="s">
        <v>689</v>
      </c>
      <c r="D2838" s="277" t="s">
        <v>6093</v>
      </c>
      <c r="E2838" s="278" t="s">
        <v>711</v>
      </c>
      <c r="F2838" s="279" t="s">
        <v>689</v>
      </c>
      <c r="G2838" s="277" t="s">
        <v>3465</v>
      </c>
      <c r="H2838" s="280" t="str">
        <f>IF(OR(AND('FIN2-NATURE'!BN38="",'FIN2-NATURE'!BO38=""),AND('FIN2-NATURE'!BN71="",'FIN2-NATURE'!BO71=""),AND('FIN2-NATURE'!BO38="K",'FIN2-NATURE'!BO71="K"),OR('FIN2-NATURE'!BO38="O",'FIN2-NATURE'!BO71="O")),"",SUM('FIN2-NATURE'!BN38,'FIN2-NATURE'!BN71))</f>
        <v/>
      </c>
      <c r="I2838" s="280" t="str">
        <f>IF(AND(OR(AND('FIN2-NATURE'!BO38="O",'FIN2-NATURE'!BO71="O"),AND('FIN2-NATURE'!BO38="K",'FIN2-NATURE'!BO71="K")),SUM('FIN2-NATURE'!BN38,'FIN2-NATURE'!BN71)=0,ISNUMBER('FIN2-NATURE'!BN81)),"",IF(OR('FIN2-NATURE'!BO38="O",'FIN2-NATURE'!BO71="O"),"O",IF(AND('FIN2-NATURE'!BO38='FIN2-NATURE'!BO71,OR('FIN2-NATURE'!BO38="K",'FIN2-NATURE'!BO38="W",'FIN2-NATURE'!BO38="M")), UPPER('FIN2-NATURE'!BO38),"")))</f>
        <v/>
      </c>
      <c r="J2838" s="281" t="s">
        <v>711</v>
      </c>
      <c r="K2838" s="280" t="str">
        <f>IF(AND(ISBLANK('FIN2-NATURE'!BN81),$L$2838&lt;&gt;"M"),"",'FIN2-NATURE'!BN81)</f>
        <v/>
      </c>
      <c r="L2838" s="280" t="str">
        <f>IF(ISBLANK('FIN2-NATURE'!BO81),"",'FIN2-NATURE'!BO81)</f>
        <v/>
      </c>
      <c r="M2838" s="257" t="str">
        <f t="shared" si="45"/>
        <v>OK</v>
      </c>
      <c r="N2838" s="15"/>
    </row>
    <row r="2839" spans="1:14" ht="33.75" x14ac:dyDescent="0.25">
      <c r="A2839" s="257" t="s">
        <v>834</v>
      </c>
      <c r="B2839" s="257" t="s">
        <v>6094</v>
      </c>
      <c r="C2839" s="257" t="s">
        <v>689</v>
      </c>
      <c r="D2839" s="277" t="s">
        <v>6095</v>
      </c>
      <c r="E2839" s="278" t="s">
        <v>711</v>
      </c>
      <c r="F2839" s="279" t="s">
        <v>689</v>
      </c>
      <c r="G2839" s="277" t="s">
        <v>3467</v>
      </c>
      <c r="H2839" s="280" t="str">
        <f>IF(OR(AND('FIN2-NATURE'!BN39="",'FIN2-NATURE'!BO39=""),AND('FIN2-NATURE'!BN72="",'FIN2-NATURE'!BO72=""),AND('FIN2-NATURE'!BO39="K",'FIN2-NATURE'!BO72="K"),OR('FIN2-NATURE'!BO39="O",'FIN2-NATURE'!BO72="O")),"",SUM('FIN2-NATURE'!BN39,'FIN2-NATURE'!BN72))</f>
        <v/>
      </c>
      <c r="I2839" s="280" t="str">
        <f>IF(AND(OR(AND('FIN2-NATURE'!BO39="O",'FIN2-NATURE'!BO72="O"),AND('FIN2-NATURE'!BO39="K",'FIN2-NATURE'!BO72="K")),SUM('FIN2-NATURE'!BN39,'FIN2-NATURE'!BN72)=0,ISNUMBER('FIN2-NATURE'!BN82)),"",IF(OR('FIN2-NATURE'!BO39="O",'FIN2-NATURE'!BO72="O"),"O",IF(AND('FIN2-NATURE'!BO39='FIN2-NATURE'!BO72,OR('FIN2-NATURE'!BO39="K",'FIN2-NATURE'!BO39="W",'FIN2-NATURE'!BO39="M")), UPPER('FIN2-NATURE'!BO39),"")))</f>
        <v/>
      </c>
      <c r="J2839" s="281" t="s">
        <v>711</v>
      </c>
      <c r="K2839" s="280" t="str">
        <f>IF(AND(ISBLANK('FIN2-NATURE'!BN82),$L$2839&lt;&gt;"M"),"",'FIN2-NATURE'!BN82)</f>
        <v/>
      </c>
      <c r="L2839" s="280" t="str">
        <f>IF(ISBLANK('FIN2-NATURE'!BO82),"",'FIN2-NATURE'!BO82)</f>
        <v/>
      </c>
      <c r="M2839" s="257" t="str">
        <f t="shared" si="45"/>
        <v>OK</v>
      </c>
      <c r="N2839" s="15"/>
    </row>
    <row r="2840" spans="1:14" ht="33.75" x14ac:dyDescent="0.25">
      <c r="A2840" s="257" t="s">
        <v>834</v>
      </c>
      <c r="B2840" s="257" t="s">
        <v>6096</v>
      </c>
      <c r="C2840" s="257" t="s">
        <v>689</v>
      </c>
      <c r="D2840" s="277" t="s">
        <v>6097</v>
      </c>
      <c r="E2840" s="278" t="s">
        <v>711</v>
      </c>
      <c r="F2840" s="279" t="s">
        <v>689</v>
      </c>
      <c r="G2840" s="277" t="s">
        <v>3469</v>
      </c>
      <c r="H2840" s="280" t="str">
        <f>IF(OR(AND('FIN2-NATURE'!BN40="",'FIN2-NATURE'!BO40=""),AND('FIN2-NATURE'!BN73="",'FIN2-NATURE'!BO73=""),AND('FIN2-NATURE'!BO40="K",'FIN2-NATURE'!BO73="K"),OR('FIN2-NATURE'!BO40="O",'FIN2-NATURE'!BO73="O")),"",SUM('FIN2-NATURE'!BN40,'FIN2-NATURE'!BN73))</f>
        <v/>
      </c>
      <c r="I2840" s="280" t="str">
        <f>IF(AND(OR(AND('FIN2-NATURE'!BO40="O",'FIN2-NATURE'!BO73="O"),AND('FIN2-NATURE'!BO40="K",'FIN2-NATURE'!BO73="K")),SUM('FIN2-NATURE'!BN40,'FIN2-NATURE'!BN73)=0,ISNUMBER('FIN2-NATURE'!BN83)),"",IF(OR('FIN2-NATURE'!BO40="O",'FIN2-NATURE'!BO73="O"),"O",IF(AND('FIN2-NATURE'!BO40='FIN2-NATURE'!BO73,OR('FIN2-NATURE'!BO40="K",'FIN2-NATURE'!BO40="W",'FIN2-NATURE'!BO40="M")), UPPER('FIN2-NATURE'!BO40),"")))</f>
        <v/>
      </c>
      <c r="J2840" s="281" t="s">
        <v>711</v>
      </c>
      <c r="K2840" s="280" t="str">
        <f>IF(AND(ISBLANK('FIN2-NATURE'!BN83),$L$2840&lt;&gt;"M"),"",'FIN2-NATURE'!BN83)</f>
        <v/>
      </c>
      <c r="L2840" s="280" t="str">
        <f>IF(ISBLANK('FIN2-NATURE'!BO83),"",'FIN2-NATURE'!BO83)</f>
        <v/>
      </c>
      <c r="M2840" s="257" t="str">
        <f t="shared" si="45"/>
        <v>OK</v>
      </c>
      <c r="N2840" s="15"/>
    </row>
    <row r="2841" spans="1:14" ht="33.75" x14ac:dyDescent="0.25">
      <c r="A2841" s="257" t="s">
        <v>834</v>
      </c>
      <c r="B2841" s="257" t="s">
        <v>6098</v>
      </c>
      <c r="C2841" s="257" t="s">
        <v>689</v>
      </c>
      <c r="D2841" s="277" t="s">
        <v>6099</v>
      </c>
      <c r="E2841" s="278" t="s">
        <v>711</v>
      </c>
      <c r="F2841" s="279" t="s">
        <v>689</v>
      </c>
      <c r="G2841" s="277" t="s">
        <v>3471</v>
      </c>
      <c r="H2841" s="280" t="str">
        <f>IF(OR(AND('FIN2-NATURE'!BN41="",'FIN2-NATURE'!BO41=""),AND('FIN2-NATURE'!BN74="",'FIN2-NATURE'!BO74=""),AND('FIN2-NATURE'!BO41="K",'FIN2-NATURE'!BO74="K"),OR('FIN2-NATURE'!BO41="O",'FIN2-NATURE'!BO74="O")),"",SUM('FIN2-NATURE'!BN41,'FIN2-NATURE'!BN74))</f>
        <v/>
      </c>
      <c r="I2841" s="280" t="str">
        <f>IF(AND(OR(AND('FIN2-NATURE'!BO41="O",'FIN2-NATURE'!BO74="O"),AND('FIN2-NATURE'!BO41="K",'FIN2-NATURE'!BO74="K")),SUM('FIN2-NATURE'!BN41,'FIN2-NATURE'!BN74)=0,ISNUMBER('FIN2-NATURE'!BN84)),"",IF(OR('FIN2-NATURE'!BO41="O",'FIN2-NATURE'!BO74="O"),"O",IF(AND('FIN2-NATURE'!BO41='FIN2-NATURE'!BO74,OR('FIN2-NATURE'!BO41="K",'FIN2-NATURE'!BO41="W",'FIN2-NATURE'!BO41="M")), UPPER('FIN2-NATURE'!BO41),"")))</f>
        <v/>
      </c>
      <c r="J2841" s="281" t="s">
        <v>711</v>
      </c>
      <c r="K2841" s="280" t="str">
        <f>IF(AND(ISBLANK('FIN2-NATURE'!BN84),$L$2841&lt;&gt;"M"),"",'FIN2-NATURE'!BN84)</f>
        <v/>
      </c>
      <c r="L2841" s="280" t="str">
        <f>IF(ISBLANK('FIN2-NATURE'!BO84),"",'FIN2-NATURE'!BO84)</f>
        <v/>
      </c>
      <c r="M2841" s="257" t="str">
        <f t="shared" si="45"/>
        <v>OK</v>
      </c>
      <c r="N2841" s="15"/>
    </row>
    <row r="2842" spans="1:14" ht="33.75" x14ac:dyDescent="0.25">
      <c r="A2842" s="257" t="s">
        <v>834</v>
      </c>
      <c r="B2842" s="257" t="s">
        <v>6100</v>
      </c>
      <c r="C2842" s="257" t="s">
        <v>689</v>
      </c>
      <c r="D2842" s="277" t="s">
        <v>6101</v>
      </c>
      <c r="E2842" s="278" t="s">
        <v>711</v>
      </c>
      <c r="F2842" s="279" t="s">
        <v>689</v>
      </c>
      <c r="G2842" s="277" t="s">
        <v>3472</v>
      </c>
      <c r="H2842" s="280" t="str">
        <f>IF(OR(AND('FIN2-NATURE'!BN42="",'FIN2-NATURE'!BO42=""),AND('FIN2-NATURE'!BN75="",'FIN2-NATURE'!BO75=""),AND('FIN2-NATURE'!BO42="K",'FIN2-NATURE'!BO75="K"),OR('FIN2-NATURE'!BO42="O",'FIN2-NATURE'!BO75="O")),"",SUM('FIN2-NATURE'!BN42,'FIN2-NATURE'!BN75))</f>
        <v/>
      </c>
      <c r="I2842" s="280" t="str">
        <f>IF(AND(OR(AND('FIN2-NATURE'!BO42="O",'FIN2-NATURE'!BO75="O"),AND('FIN2-NATURE'!BO42="K",'FIN2-NATURE'!BO75="K")),SUM('FIN2-NATURE'!BN42,'FIN2-NATURE'!BN75)=0,ISNUMBER('FIN2-NATURE'!BN85)),"",IF(OR('FIN2-NATURE'!BO42="O",'FIN2-NATURE'!BO75="O"),"O",IF(AND('FIN2-NATURE'!BO42='FIN2-NATURE'!BO75,OR('FIN2-NATURE'!BO42="K",'FIN2-NATURE'!BO42="W",'FIN2-NATURE'!BO42="M")), UPPER('FIN2-NATURE'!BO42),"")))</f>
        <v/>
      </c>
      <c r="J2842" s="281" t="s">
        <v>711</v>
      </c>
      <c r="K2842" s="280" t="str">
        <f>IF(AND(ISBLANK('FIN2-NATURE'!BN85),$L$2842&lt;&gt;"M"),"",'FIN2-NATURE'!BN85)</f>
        <v/>
      </c>
      <c r="L2842" s="280" t="str">
        <f>IF(ISBLANK('FIN2-NATURE'!BO85),"",'FIN2-NATURE'!BO85)</f>
        <v/>
      </c>
      <c r="M2842" s="257" t="str">
        <f t="shared" si="45"/>
        <v>OK</v>
      </c>
      <c r="N2842" s="15"/>
    </row>
    <row r="2843" spans="1:14" ht="33.75" x14ac:dyDescent="0.25">
      <c r="A2843" s="257" t="s">
        <v>834</v>
      </c>
      <c r="B2843" s="257" t="s">
        <v>6102</v>
      </c>
      <c r="C2843" s="257" t="s">
        <v>689</v>
      </c>
      <c r="D2843" s="277" t="s">
        <v>6103</v>
      </c>
      <c r="E2843" s="278" t="s">
        <v>711</v>
      </c>
      <c r="F2843" s="279" t="s">
        <v>689</v>
      </c>
      <c r="G2843" s="277" t="s">
        <v>3473</v>
      </c>
      <c r="H2843" s="280" t="str">
        <f>IF(OR(AND('FIN2-NATURE'!BN43="",'FIN2-NATURE'!BO43=""),AND('FIN2-NATURE'!BN76="",'FIN2-NATURE'!BO76=""),AND('FIN2-NATURE'!BO43="K",'FIN2-NATURE'!BO76="K"),OR('FIN2-NATURE'!BO43="O",'FIN2-NATURE'!BO76="O")),"",SUM('FIN2-NATURE'!BN43,'FIN2-NATURE'!BN76))</f>
        <v/>
      </c>
      <c r="I2843" s="280" t="str">
        <f>IF(AND(OR(AND('FIN2-NATURE'!BO43="O",'FIN2-NATURE'!BO76="O"),AND('FIN2-NATURE'!BO43="K",'FIN2-NATURE'!BO76="K")),SUM('FIN2-NATURE'!BN43,'FIN2-NATURE'!BN76)=0,ISNUMBER('FIN2-NATURE'!BN86)),"",IF(OR('FIN2-NATURE'!BO43="O",'FIN2-NATURE'!BO76="O"),"O",IF(AND('FIN2-NATURE'!BO43='FIN2-NATURE'!BO76,OR('FIN2-NATURE'!BO43="K",'FIN2-NATURE'!BO43="W",'FIN2-NATURE'!BO43="M")), UPPER('FIN2-NATURE'!BO43),"")))</f>
        <v/>
      </c>
      <c r="J2843" s="281" t="s">
        <v>711</v>
      </c>
      <c r="K2843" s="280" t="str">
        <f>IF(AND(ISBLANK('FIN2-NATURE'!BN86),$L$2843&lt;&gt;"M"),"",'FIN2-NATURE'!BN86)</f>
        <v/>
      </c>
      <c r="L2843" s="280" t="str">
        <f>IF(ISBLANK('FIN2-NATURE'!BO86),"",'FIN2-NATURE'!BO86)</f>
        <v/>
      </c>
      <c r="M2843" s="257" t="str">
        <f t="shared" si="45"/>
        <v>OK</v>
      </c>
      <c r="N2843" s="15"/>
    </row>
    <row r="2844" spans="1:14" ht="33.75" x14ac:dyDescent="0.25">
      <c r="A2844" s="257" t="s">
        <v>834</v>
      </c>
      <c r="B2844" s="257" t="s">
        <v>6104</v>
      </c>
      <c r="C2844" s="257" t="s">
        <v>689</v>
      </c>
      <c r="D2844" s="277" t="s">
        <v>1223</v>
      </c>
      <c r="E2844" s="278" t="s">
        <v>711</v>
      </c>
      <c r="F2844" s="279" t="s">
        <v>689</v>
      </c>
      <c r="G2844" s="277" t="s">
        <v>1224</v>
      </c>
      <c r="H2844" s="280" t="str">
        <f>IF(OR(AND('FIN2-NATURE'!AY31="",'FIN2-NATURE'!AZ31=""),AND('FIN2-NATURE'!BH31="",'FIN2-NATURE'!BI31=""),AND('FIN2-NATURE'!AZ31="K",'FIN2-NATURE'!BI31="K"),OR('FIN2-NATURE'!AZ31="O",'FIN2-NATURE'!BI31="O")),"",SUM('FIN2-NATURE'!AY31,'FIN2-NATURE'!BH31))</f>
        <v/>
      </c>
      <c r="I2844" s="280" t="str">
        <f xml:space="preserve"> IF(AND(OR(AND('FIN2-NATURE'!AZ31="O",'FIN2-NATURE'!BI31="O"),AND('FIN2-NATURE'!AZ31="K",'FIN2-NATURE'!BI31="K")),SUM('FIN2-NATURE'!AY31,'FIN2-NATURE'!BH31)=0,ISNUMBER('FIN2-NATURE'!BQ31)),"",IF(OR('FIN2-NATURE'!AZ31="O",'FIN2-NATURE'!BI31="O"),"O",IF(AND('FIN2-NATURE'!AZ31='FIN2-NATURE'!BI31,OR('FIN2-NATURE'!AZ31="K",'FIN2-NATURE'!AZ31="W",'FIN2-NATURE'!AZ31="M")),UPPER( 'FIN2-NATURE'!AZ31),"")))</f>
        <v/>
      </c>
      <c r="J2844" s="281" t="s">
        <v>711</v>
      </c>
      <c r="K2844" s="280" t="str">
        <f>IF(AND(ISBLANK('FIN2-NATURE'!BQ31),$L$2844&lt;&gt;"M"),"",'FIN2-NATURE'!BQ31)</f>
        <v/>
      </c>
      <c r="L2844" s="280" t="str">
        <f>IF(ISBLANK('FIN2-NATURE'!BR31),"",'FIN2-NATURE'!BR31)</f>
        <v/>
      </c>
      <c r="M2844" s="257" t="str">
        <f t="shared" si="45"/>
        <v>OK</v>
      </c>
      <c r="N2844" s="15"/>
    </row>
    <row r="2845" spans="1:14" ht="33.75" x14ac:dyDescent="0.25">
      <c r="A2845" s="257" t="s">
        <v>834</v>
      </c>
      <c r="B2845" s="257" t="s">
        <v>6105</v>
      </c>
      <c r="C2845" s="257" t="s">
        <v>689</v>
      </c>
      <c r="D2845" s="277" t="s">
        <v>1226</v>
      </c>
      <c r="E2845" s="278" t="s">
        <v>711</v>
      </c>
      <c r="F2845" s="279" t="s">
        <v>689</v>
      </c>
      <c r="G2845" s="277" t="s">
        <v>1227</v>
      </c>
      <c r="H2845" s="280" t="str">
        <f>IF(OR(AND('FIN2-NATURE'!AY32="",'FIN2-NATURE'!AZ32=""),AND('FIN2-NATURE'!BH32="",'FIN2-NATURE'!BI32=""),AND('FIN2-NATURE'!AZ32="K",'FIN2-NATURE'!BI32="K"),OR('FIN2-NATURE'!AZ32="O",'FIN2-NATURE'!BI32="O")),"",SUM('FIN2-NATURE'!AY32,'FIN2-NATURE'!BH32))</f>
        <v/>
      </c>
      <c r="I2845" s="280" t="str">
        <f xml:space="preserve"> IF(AND(OR(AND('FIN2-NATURE'!AZ32="O",'FIN2-NATURE'!BI32="O"),AND('FIN2-NATURE'!AZ32="K",'FIN2-NATURE'!BI32="K")),SUM('FIN2-NATURE'!AY32,'FIN2-NATURE'!BH32)=0,ISNUMBER('FIN2-NATURE'!BQ32)),"",IF(OR('FIN2-NATURE'!AZ32="O",'FIN2-NATURE'!BI32="O"),"O",IF(AND('FIN2-NATURE'!AZ32='FIN2-NATURE'!BI32,OR('FIN2-NATURE'!AZ32="K",'FIN2-NATURE'!AZ32="W",'FIN2-NATURE'!AZ32="M")),UPPER( 'FIN2-NATURE'!AZ32),"")))</f>
        <v/>
      </c>
      <c r="J2845" s="281" t="s">
        <v>711</v>
      </c>
      <c r="K2845" s="280" t="str">
        <f>IF(AND(ISBLANK('FIN2-NATURE'!BQ32),$L$2845&lt;&gt;"M"),"",'FIN2-NATURE'!BQ32)</f>
        <v/>
      </c>
      <c r="L2845" s="280" t="str">
        <f>IF(ISBLANK('FIN2-NATURE'!BR32),"",'FIN2-NATURE'!BR32)</f>
        <v/>
      </c>
      <c r="M2845" s="257" t="str">
        <f t="shared" si="45"/>
        <v>OK</v>
      </c>
      <c r="N2845" s="15"/>
    </row>
    <row r="2846" spans="1:14" ht="33.75" x14ac:dyDescent="0.25">
      <c r="A2846" s="257" t="s">
        <v>834</v>
      </c>
      <c r="B2846" s="257" t="s">
        <v>6106</v>
      </c>
      <c r="C2846" s="257" t="s">
        <v>689</v>
      </c>
      <c r="D2846" s="277" t="s">
        <v>6107</v>
      </c>
      <c r="E2846" s="278" t="s">
        <v>711</v>
      </c>
      <c r="F2846" s="279" t="s">
        <v>689</v>
      </c>
      <c r="G2846" s="277" t="s">
        <v>1230</v>
      </c>
      <c r="H2846" s="280" t="str">
        <f>IF(OR(AND('FIN2-NATURE'!BQ31="",'FIN2-NATURE'!BR31=""),AND('FIN2-NATURE'!BQ32="",'FIN2-NATURE'!BR32=""),AND('FIN2-NATURE'!BR31="K",'FIN2-NATURE'!BR32="K"),OR('FIN2-NATURE'!BR31="O",'FIN2-NATURE'!BR32="O")),"",SUM('FIN2-NATURE'!BQ31,'FIN2-NATURE'!BQ32))</f>
        <v/>
      </c>
      <c r="I2846" s="280" t="str">
        <f>IF(AND(OR(AND('FIN2-NATURE'!BR31="O",'FIN2-NATURE'!BR32="O"),AND('FIN2-NATURE'!BR31="K",'FIN2-NATURE'!BR32="K")),SUM('FIN2-NATURE'!BQ31,'FIN2-NATURE'!BQ32)=0,ISNUMBER('FIN2-NATURE'!BQ33)),"",IF(OR('FIN2-NATURE'!BR31="O",'FIN2-NATURE'!BR32="O"),"O",IF(AND('FIN2-NATURE'!BR31='FIN2-NATURE'!BR32,OR('FIN2-NATURE'!BR31="K",'FIN2-NATURE'!BR31="W",'FIN2-NATURE'!BR31="M")), UPPER('FIN2-NATURE'!BR31),"")))</f>
        <v/>
      </c>
      <c r="J2846" s="281" t="s">
        <v>711</v>
      </c>
      <c r="K2846" s="280" t="str">
        <f>IF(AND(ISBLANK('FIN2-NATURE'!BQ33),$L$2846&lt;&gt;"M"),"",'FIN2-NATURE'!BQ33)</f>
        <v/>
      </c>
      <c r="L2846" s="280" t="str">
        <f>IF(ISBLANK('FIN2-NATURE'!BR33),"",'FIN2-NATURE'!BR33)</f>
        <v/>
      </c>
      <c r="M2846" s="257" t="str">
        <f t="shared" si="45"/>
        <v>OK</v>
      </c>
      <c r="N2846" s="15"/>
    </row>
    <row r="2847" spans="1:14" ht="33.75" x14ac:dyDescent="0.25">
      <c r="A2847" s="257" t="s">
        <v>834</v>
      </c>
      <c r="B2847" s="257" t="s">
        <v>6108</v>
      </c>
      <c r="C2847" s="257" t="s">
        <v>689</v>
      </c>
      <c r="D2847" s="277" t="s">
        <v>1232</v>
      </c>
      <c r="E2847" s="278" t="s">
        <v>711</v>
      </c>
      <c r="F2847" s="279" t="s">
        <v>689</v>
      </c>
      <c r="G2847" s="277" t="s">
        <v>1233</v>
      </c>
      <c r="H2847" s="280" t="str">
        <f>IF(OR(AND('FIN2-NATURE'!AY34="",'FIN2-NATURE'!AZ34=""),AND('FIN2-NATURE'!BH34="",'FIN2-NATURE'!BI34=""),AND('FIN2-NATURE'!AZ34="K",'FIN2-NATURE'!BI34="K"),OR('FIN2-NATURE'!AZ34="O",'FIN2-NATURE'!BI34="O")),"",SUM('FIN2-NATURE'!AY34,'FIN2-NATURE'!BH34))</f>
        <v/>
      </c>
      <c r="I2847" s="280" t="str">
        <f xml:space="preserve"> IF(AND(OR(AND('FIN2-NATURE'!AZ34="O",'FIN2-NATURE'!BI34="O"),AND('FIN2-NATURE'!AZ34="K",'FIN2-NATURE'!BI34="K")),SUM('FIN2-NATURE'!AY34,'FIN2-NATURE'!BH34)=0,ISNUMBER('FIN2-NATURE'!BQ34)),"",IF(OR('FIN2-NATURE'!AZ34="O",'FIN2-NATURE'!BI34="O"),"O",IF(AND('FIN2-NATURE'!AZ34='FIN2-NATURE'!BI34,OR('FIN2-NATURE'!AZ34="K",'FIN2-NATURE'!AZ34="W",'FIN2-NATURE'!AZ34="M")),UPPER( 'FIN2-NATURE'!AZ34),"")))</f>
        <v/>
      </c>
      <c r="J2847" s="281" t="s">
        <v>711</v>
      </c>
      <c r="K2847" s="280" t="str">
        <f>IF(AND(ISBLANK('FIN2-NATURE'!BQ34),$L$2847&lt;&gt;"M"),"",'FIN2-NATURE'!BQ34)</f>
        <v/>
      </c>
      <c r="L2847" s="280" t="str">
        <f>IF(ISBLANK('FIN2-NATURE'!BR34),"",'FIN2-NATURE'!BR34)</f>
        <v/>
      </c>
      <c r="M2847" s="257" t="str">
        <f t="shared" si="45"/>
        <v>OK</v>
      </c>
      <c r="N2847" s="15"/>
    </row>
    <row r="2848" spans="1:14" ht="33.75" x14ac:dyDescent="0.25">
      <c r="A2848" s="257" t="s">
        <v>834</v>
      </c>
      <c r="B2848" s="257" t="s">
        <v>6109</v>
      </c>
      <c r="C2848" s="257" t="s">
        <v>689</v>
      </c>
      <c r="D2848" s="277" t="s">
        <v>1235</v>
      </c>
      <c r="E2848" s="278" t="s">
        <v>711</v>
      </c>
      <c r="F2848" s="279" t="s">
        <v>689</v>
      </c>
      <c r="G2848" s="277" t="s">
        <v>1236</v>
      </c>
      <c r="H2848" s="280" t="str">
        <f>IF(OR(AND('FIN2-NATURE'!AY35="",'FIN2-NATURE'!AZ35=""),AND('FIN2-NATURE'!BH35="",'FIN2-NATURE'!BI35=""),AND('FIN2-NATURE'!AZ35="K",'FIN2-NATURE'!BI35="K"),OR('FIN2-NATURE'!AZ35="O",'FIN2-NATURE'!BI35="O")),"",SUM('FIN2-NATURE'!AY35,'FIN2-NATURE'!BH35))</f>
        <v/>
      </c>
      <c r="I2848" s="280" t="str">
        <f xml:space="preserve"> IF(AND(OR(AND('FIN2-NATURE'!AZ35="O",'FIN2-NATURE'!BI35="O"),AND('FIN2-NATURE'!AZ35="K",'FIN2-NATURE'!BI35="K")),SUM('FIN2-NATURE'!AY35,'FIN2-NATURE'!BH35)=0,ISNUMBER('FIN2-NATURE'!BQ35)),"",IF(OR('FIN2-NATURE'!AZ35="O",'FIN2-NATURE'!BI35="O"),"O",IF(AND('FIN2-NATURE'!AZ35='FIN2-NATURE'!BI35,OR('FIN2-NATURE'!AZ35="K",'FIN2-NATURE'!AZ35="W",'FIN2-NATURE'!AZ35="M")),UPPER( 'FIN2-NATURE'!AZ35),"")))</f>
        <v/>
      </c>
      <c r="J2848" s="281" t="s">
        <v>711</v>
      </c>
      <c r="K2848" s="280" t="str">
        <f>IF(AND(ISBLANK('FIN2-NATURE'!BQ35),$L$2848&lt;&gt;"M"),"",'FIN2-NATURE'!BQ35)</f>
        <v/>
      </c>
      <c r="L2848" s="280" t="str">
        <f>IF(ISBLANK('FIN2-NATURE'!BR35),"",'FIN2-NATURE'!BR35)</f>
        <v/>
      </c>
      <c r="M2848" s="257" t="str">
        <f t="shared" si="45"/>
        <v>OK</v>
      </c>
      <c r="N2848" s="15"/>
    </row>
    <row r="2849" spans="1:14" ht="33.75" x14ac:dyDescent="0.25">
      <c r="A2849" s="257" t="s">
        <v>834</v>
      </c>
      <c r="B2849" s="257" t="s">
        <v>6110</v>
      </c>
      <c r="C2849" s="257" t="s">
        <v>689</v>
      </c>
      <c r="D2849" s="277" t="s">
        <v>1238</v>
      </c>
      <c r="E2849" s="278" t="s">
        <v>711</v>
      </c>
      <c r="F2849" s="279" t="s">
        <v>689</v>
      </c>
      <c r="G2849" s="277" t="s">
        <v>1239</v>
      </c>
      <c r="H2849" s="280" t="str">
        <f>IF(OR(AND('FIN2-NATURE'!AY36="",'FIN2-NATURE'!AZ36=""),AND('FIN2-NATURE'!BH36="",'FIN2-NATURE'!BI36=""),AND('FIN2-NATURE'!AZ36="K",'FIN2-NATURE'!BI36="K"),OR('FIN2-NATURE'!AZ36="O",'FIN2-NATURE'!BI36="O")),"",SUM('FIN2-NATURE'!AY36,'FIN2-NATURE'!BH36))</f>
        <v/>
      </c>
      <c r="I2849" s="280" t="str">
        <f xml:space="preserve"> IF(AND(OR(AND('FIN2-NATURE'!AZ36="O",'FIN2-NATURE'!BI36="O"),AND('FIN2-NATURE'!AZ36="K",'FIN2-NATURE'!BI36="K")),SUM('FIN2-NATURE'!AY36,'FIN2-NATURE'!BH36)=0,ISNUMBER('FIN2-NATURE'!BQ36)),"",IF(OR('FIN2-NATURE'!AZ36="O",'FIN2-NATURE'!BI36="O"),"O",IF(AND('FIN2-NATURE'!AZ36='FIN2-NATURE'!BI36,OR('FIN2-NATURE'!AZ36="K",'FIN2-NATURE'!AZ36="W",'FIN2-NATURE'!AZ36="M")),UPPER( 'FIN2-NATURE'!AZ36),"")))</f>
        <v/>
      </c>
      <c r="J2849" s="281" t="s">
        <v>711</v>
      </c>
      <c r="K2849" s="280" t="str">
        <f>IF(AND(ISBLANK('FIN2-NATURE'!BQ36),$L$2849&lt;&gt;"M"),"",'FIN2-NATURE'!BQ36)</f>
        <v/>
      </c>
      <c r="L2849" s="280" t="str">
        <f>IF(ISBLANK('FIN2-NATURE'!BR36),"",'FIN2-NATURE'!BR36)</f>
        <v/>
      </c>
      <c r="M2849" s="257" t="str">
        <f t="shared" si="45"/>
        <v>OK</v>
      </c>
      <c r="N2849" s="15"/>
    </row>
    <row r="2850" spans="1:14" ht="33.75" x14ac:dyDescent="0.25">
      <c r="A2850" s="257" t="s">
        <v>834</v>
      </c>
      <c r="B2850" s="257" t="s">
        <v>6111</v>
      </c>
      <c r="C2850" s="257" t="s">
        <v>689</v>
      </c>
      <c r="D2850" s="277" t="s">
        <v>1241</v>
      </c>
      <c r="E2850" s="278" t="s">
        <v>711</v>
      </c>
      <c r="F2850" s="279" t="s">
        <v>689</v>
      </c>
      <c r="G2850" s="277" t="s">
        <v>1242</v>
      </c>
      <c r="H2850" s="280" t="str">
        <f>IF(OR(AND('FIN2-NATURE'!AY37="",'FIN2-NATURE'!AZ37=""),AND('FIN2-NATURE'!BH37="",'FIN2-NATURE'!BI37=""),AND('FIN2-NATURE'!AZ37="K",'FIN2-NATURE'!BI37="K"),OR('FIN2-NATURE'!AZ37="O",'FIN2-NATURE'!BI37="O")),"",SUM('FIN2-NATURE'!AY37,'FIN2-NATURE'!BH37))</f>
        <v/>
      </c>
      <c r="I2850" s="280" t="str">
        <f xml:space="preserve"> IF(AND(OR(AND('FIN2-NATURE'!AZ37="O",'FIN2-NATURE'!BI37="O"),AND('FIN2-NATURE'!AZ37="K",'FIN2-NATURE'!BI37="K")),SUM('FIN2-NATURE'!AY37,'FIN2-NATURE'!BH37)=0,ISNUMBER('FIN2-NATURE'!BQ37)),"",IF(OR('FIN2-NATURE'!AZ37="O",'FIN2-NATURE'!BI37="O"),"O",IF(AND('FIN2-NATURE'!AZ37='FIN2-NATURE'!BI37,OR('FIN2-NATURE'!AZ37="K",'FIN2-NATURE'!AZ37="W",'FIN2-NATURE'!AZ37="M")),UPPER( 'FIN2-NATURE'!AZ37),"")))</f>
        <v/>
      </c>
      <c r="J2850" s="281" t="s">
        <v>711</v>
      </c>
      <c r="K2850" s="280" t="str">
        <f>IF(AND(ISBLANK('FIN2-NATURE'!BQ37),$L$2850&lt;&gt;"M"),"",'FIN2-NATURE'!BQ37)</f>
        <v/>
      </c>
      <c r="L2850" s="280" t="str">
        <f>IF(ISBLANK('FIN2-NATURE'!BR37),"",'FIN2-NATURE'!BR37)</f>
        <v/>
      </c>
      <c r="M2850" s="257" t="str">
        <f t="shared" si="45"/>
        <v>OK</v>
      </c>
      <c r="N2850" s="15"/>
    </row>
    <row r="2851" spans="1:14" ht="33.75" x14ac:dyDescent="0.25">
      <c r="A2851" s="257" t="s">
        <v>834</v>
      </c>
      <c r="B2851" s="257" t="s">
        <v>6112</v>
      </c>
      <c r="C2851" s="257" t="s">
        <v>689</v>
      </c>
      <c r="D2851" s="277" t="s">
        <v>6113</v>
      </c>
      <c r="E2851" s="278" t="s">
        <v>711</v>
      </c>
      <c r="F2851" s="279" t="s">
        <v>689</v>
      </c>
      <c r="G2851" s="277" t="s">
        <v>1245</v>
      </c>
      <c r="H2851" s="280" t="str">
        <f>IF(OR(AND('FIN2-NATURE'!BQ33="",'FIN2-NATURE'!BR33=""),AND('FIN2-NATURE'!BQ37="",'FIN2-NATURE'!BR37=""),AND('FIN2-NATURE'!BR33="K",'FIN2-NATURE'!BR37="K"),OR('FIN2-NATURE'!BR33="O",'FIN2-NATURE'!BR37="O")),"",SUM('FIN2-NATURE'!BQ33,'FIN2-NATURE'!BQ37))</f>
        <v/>
      </c>
      <c r="I2851" s="280" t="str">
        <f>IF(AND(OR(AND('FIN2-NATURE'!BR33="O",'FIN2-NATURE'!BR37="O"),AND('FIN2-NATURE'!BR33="K",'FIN2-NATURE'!BR37="K")),SUM('FIN2-NATURE'!BQ33,'FIN2-NATURE'!BQ37)=0,ISNUMBER('FIN2-NATURE'!BQ38)),"",IF(OR('FIN2-NATURE'!BR33="O",'FIN2-NATURE'!BR37="O"),"O",IF(AND('FIN2-NATURE'!BR33='FIN2-NATURE'!BR37,OR('FIN2-NATURE'!BR33="K",'FIN2-NATURE'!BR33="W",'FIN2-NATURE'!BR33="M")), UPPER('FIN2-NATURE'!BR33),"")))</f>
        <v/>
      </c>
      <c r="J2851" s="281" t="s">
        <v>711</v>
      </c>
      <c r="K2851" s="280" t="str">
        <f>IF(AND(ISBLANK('FIN2-NATURE'!BQ38),$L$2851&lt;&gt;"M"),"",'FIN2-NATURE'!BQ38)</f>
        <v/>
      </c>
      <c r="L2851" s="280" t="str">
        <f>IF(ISBLANK('FIN2-NATURE'!BR38),"",'FIN2-NATURE'!BR38)</f>
        <v/>
      </c>
      <c r="M2851" s="257" t="str">
        <f t="shared" si="45"/>
        <v>OK</v>
      </c>
      <c r="N2851" s="15"/>
    </row>
    <row r="2852" spans="1:14" ht="33.75" x14ac:dyDescent="0.25">
      <c r="A2852" s="257" t="s">
        <v>834</v>
      </c>
      <c r="B2852" s="257" t="s">
        <v>6114</v>
      </c>
      <c r="C2852" s="257" t="s">
        <v>689</v>
      </c>
      <c r="D2852" s="277" t="s">
        <v>1247</v>
      </c>
      <c r="E2852" s="278" t="s">
        <v>711</v>
      </c>
      <c r="F2852" s="279" t="s">
        <v>689</v>
      </c>
      <c r="G2852" s="277" t="s">
        <v>1248</v>
      </c>
      <c r="H2852" s="280" t="str">
        <f>IF(OR(AND('FIN2-NATURE'!AY39="",'FIN2-NATURE'!AZ39=""),AND('FIN2-NATURE'!BH39="",'FIN2-NATURE'!BI39=""),AND('FIN2-NATURE'!AZ39="K",'FIN2-NATURE'!BI39="K"),OR('FIN2-NATURE'!AZ39="O",'FIN2-NATURE'!BI39="O")),"",SUM('FIN2-NATURE'!AY39,'FIN2-NATURE'!BH39))</f>
        <v/>
      </c>
      <c r="I2852" s="280" t="str">
        <f xml:space="preserve"> IF(AND(OR(AND('FIN2-NATURE'!AZ39="O",'FIN2-NATURE'!BI39="O"),AND('FIN2-NATURE'!AZ39="K",'FIN2-NATURE'!BI39="K")),SUM('FIN2-NATURE'!AY39,'FIN2-NATURE'!BH39)=0,ISNUMBER('FIN2-NATURE'!BQ39)),"",IF(OR('FIN2-NATURE'!AZ39="O",'FIN2-NATURE'!BI39="O"),"O",IF(AND('FIN2-NATURE'!AZ39='FIN2-NATURE'!BI39,OR('FIN2-NATURE'!AZ39="K",'FIN2-NATURE'!AZ39="W",'FIN2-NATURE'!AZ39="M")),UPPER( 'FIN2-NATURE'!AZ39),"")))</f>
        <v/>
      </c>
      <c r="J2852" s="281" t="s">
        <v>711</v>
      </c>
      <c r="K2852" s="280" t="str">
        <f>IF(AND(ISBLANK('FIN2-NATURE'!BQ39),$L$2852&lt;&gt;"M"),"",'FIN2-NATURE'!BQ39)</f>
        <v/>
      </c>
      <c r="L2852" s="280" t="str">
        <f>IF(ISBLANK('FIN2-NATURE'!BR39),"",'FIN2-NATURE'!BR39)</f>
        <v/>
      </c>
      <c r="M2852" s="257" t="str">
        <f t="shared" si="45"/>
        <v>OK</v>
      </c>
      <c r="N2852" s="15"/>
    </row>
    <row r="2853" spans="1:14" ht="33.75" x14ac:dyDescent="0.25">
      <c r="A2853" s="257" t="s">
        <v>834</v>
      </c>
      <c r="B2853" s="257" t="s">
        <v>6115</v>
      </c>
      <c r="C2853" s="257" t="s">
        <v>689</v>
      </c>
      <c r="D2853" s="277" t="s">
        <v>6116</v>
      </c>
      <c r="E2853" s="278" t="s">
        <v>711</v>
      </c>
      <c r="F2853" s="279" t="s">
        <v>689</v>
      </c>
      <c r="G2853" s="277" t="s">
        <v>1251</v>
      </c>
      <c r="H2853" s="280" t="str">
        <f>IF(OR(AND('FIN2-NATURE'!BQ38="",'FIN2-NATURE'!BR38=""),AND('FIN2-NATURE'!BQ39="",'FIN2-NATURE'!BR39=""),AND('FIN2-NATURE'!BR38="K",'FIN2-NATURE'!BR39="K"),OR('FIN2-NATURE'!BR38="O",'FIN2-NATURE'!BR39="O")),"",SUM('FIN2-NATURE'!BQ38,'FIN2-NATURE'!BQ39))</f>
        <v/>
      </c>
      <c r="I2853" s="280" t="str">
        <f>IF(AND(OR(AND('FIN2-NATURE'!BR38="O",'FIN2-NATURE'!BR39="O"),AND('FIN2-NATURE'!BR38="K",'FIN2-NATURE'!BR39="K")),SUM('FIN2-NATURE'!BQ38,'FIN2-NATURE'!BQ39)=0,ISNUMBER('FIN2-NATURE'!BQ40)),"",IF(OR('FIN2-NATURE'!BR38="O",'FIN2-NATURE'!BR39="O"),"O",IF(AND('FIN2-NATURE'!BR38='FIN2-NATURE'!BR39,OR('FIN2-NATURE'!BR38="K",'FIN2-NATURE'!BR38="W",'FIN2-NATURE'!BR38="M")), UPPER('FIN2-NATURE'!BR38),"")))</f>
        <v/>
      </c>
      <c r="J2853" s="281" t="s">
        <v>711</v>
      </c>
      <c r="K2853" s="280" t="str">
        <f>IF(AND(ISBLANK('FIN2-NATURE'!BQ40),$L$2853&lt;&gt;"M"),"",'FIN2-NATURE'!BQ40)</f>
        <v/>
      </c>
      <c r="L2853" s="280" t="str">
        <f>IF(ISBLANK('FIN2-NATURE'!BR40),"",'FIN2-NATURE'!BR40)</f>
        <v/>
      </c>
      <c r="M2853" s="257" t="str">
        <f t="shared" si="45"/>
        <v>OK</v>
      </c>
      <c r="N2853" s="15"/>
    </row>
    <row r="2854" spans="1:14" ht="33.75" x14ac:dyDescent="0.25">
      <c r="A2854" s="257" t="s">
        <v>834</v>
      </c>
      <c r="B2854" s="257" t="s">
        <v>6117</v>
      </c>
      <c r="C2854" s="257" t="s">
        <v>689</v>
      </c>
      <c r="D2854" s="277" t="s">
        <v>3577</v>
      </c>
      <c r="E2854" s="278" t="s">
        <v>711</v>
      </c>
      <c r="F2854" s="279" t="s">
        <v>689</v>
      </c>
      <c r="G2854" s="277" t="s">
        <v>1254</v>
      </c>
      <c r="H2854" s="280" t="str">
        <f>IF(OR(AND('FIN2-NATURE'!AY41="",'FIN2-NATURE'!AZ41=""),AND('FIN2-NATURE'!BH41="",'FIN2-NATURE'!BI41=""),AND('FIN2-NATURE'!AZ41="K",'FIN2-NATURE'!BI41="K"),OR('FIN2-NATURE'!AZ41="O",'FIN2-NATURE'!BI41="O")),"",SUM('FIN2-NATURE'!AY41,'FIN2-NATURE'!BH41))</f>
        <v/>
      </c>
      <c r="I2854" s="280" t="str">
        <f xml:space="preserve"> IF(AND(OR(AND('FIN2-NATURE'!AZ41="O",'FIN2-NATURE'!BI41="O"),AND('FIN2-NATURE'!AZ41="K",'FIN2-NATURE'!BI41="K")),SUM('FIN2-NATURE'!AY41,'FIN2-NATURE'!BH41)=0,ISNUMBER('FIN2-NATURE'!BQ41)),"",IF(OR('FIN2-NATURE'!AZ41="O",'FIN2-NATURE'!BI41="O"),"O",IF(AND('FIN2-NATURE'!AZ41='FIN2-NATURE'!BI41,OR('FIN2-NATURE'!AZ41="K",'FIN2-NATURE'!AZ41="W",'FIN2-NATURE'!AZ41="M")),UPPER( 'FIN2-NATURE'!AZ41),"")))</f>
        <v/>
      </c>
      <c r="J2854" s="281" t="s">
        <v>711</v>
      </c>
      <c r="K2854" s="280" t="str">
        <f>IF(AND(ISBLANK('FIN2-NATURE'!BQ41),$L$2854&lt;&gt;"M"),"",'FIN2-NATURE'!BQ41)</f>
        <v/>
      </c>
      <c r="L2854" s="280" t="str">
        <f>IF(ISBLANK('FIN2-NATURE'!BR41),"",'FIN2-NATURE'!BR41)</f>
        <v/>
      </c>
      <c r="M2854" s="257" t="str">
        <f t="shared" si="45"/>
        <v>OK</v>
      </c>
      <c r="N2854" s="15"/>
    </row>
    <row r="2855" spans="1:14" ht="33.75" x14ac:dyDescent="0.25">
      <c r="A2855" s="257" t="s">
        <v>834</v>
      </c>
      <c r="B2855" s="257" t="s">
        <v>6118</v>
      </c>
      <c r="C2855" s="257" t="s">
        <v>689</v>
      </c>
      <c r="D2855" s="277" t="s">
        <v>6119</v>
      </c>
      <c r="E2855" s="278" t="s">
        <v>711</v>
      </c>
      <c r="F2855" s="279" t="s">
        <v>689</v>
      </c>
      <c r="G2855" s="277" t="s">
        <v>1257</v>
      </c>
      <c r="H2855" s="280" t="str">
        <f>IF(OR(AND('FIN2-NATURE'!AY42="",'FIN2-NATURE'!AZ42=""),AND('FIN2-NATURE'!BH42="",'FIN2-NATURE'!BI42=""),AND('FIN2-NATURE'!AZ42="K",'FIN2-NATURE'!BI42="K"),OR('FIN2-NATURE'!AZ42="O",'FIN2-NATURE'!BI42="O")),"",SUM('FIN2-NATURE'!AY42,'FIN2-NATURE'!BH42))</f>
        <v/>
      </c>
      <c r="I2855" s="280" t="str">
        <f xml:space="preserve"> IF(AND(OR(AND('FIN2-NATURE'!AZ42="O",'FIN2-NATURE'!BI42="O"),AND('FIN2-NATURE'!AZ42="K",'FIN2-NATURE'!BI42="K")),SUM('FIN2-NATURE'!AY42,'FIN2-NATURE'!BH42)=0,ISNUMBER('FIN2-NATURE'!BQ42)),"",IF(OR('FIN2-NATURE'!AZ42="O",'FIN2-NATURE'!BI42="O"),"O",IF(AND('FIN2-NATURE'!AZ42='FIN2-NATURE'!BI42,OR('FIN2-NATURE'!AZ42="K",'FIN2-NATURE'!AZ42="W",'FIN2-NATURE'!AZ42="M")),UPPER( 'FIN2-NATURE'!AZ42),"")))</f>
        <v/>
      </c>
      <c r="J2855" s="281" t="s">
        <v>711</v>
      </c>
      <c r="K2855" s="280" t="str">
        <f>IF(AND(ISBLANK('FIN2-NATURE'!BQ42),$L$2855&lt;&gt;"M"),"",'FIN2-NATURE'!BQ42)</f>
        <v/>
      </c>
      <c r="L2855" s="280" t="str">
        <f>IF(ISBLANK('FIN2-NATURE'!BR42),"",'FIN2-NATURE'!BR42)</f>
        <v/>
      </c>
      <c r="M2855" s="257" t="str">
        <f t="shared" si="45"/>
        <v>OK</v>
      </c>
      <c r="N2855" s="15"/>
    </row>
    <row r="2856" spans="1:14" ht="33.75" x14ac:dyDescent="0.25">
      <c r="A2856" s="257" t="s">
        <v>834</v>
      </c>
      <c r="B2856" s="257" t="s">
        <v>6120</v>
      </c>
      <c r="C2856" s="257" t="s">
        <v>689</v>
      </c>
      <c r="D2856" s="277" t="s">
        <v>3581</v>
      </c>
      <c r="E2856" s="278" t="s">
        <v>711</v>
      </c>
      <c r="F2856" s="279" t="s">
        <v>689</v>
      </c>
      <c r="G2856" s="277" t="s">
        <v>1260</v>
      </c>
      <c r="H2856" s="280" t="str">
        <f>IF(OR(AND('FIN2-NATURE'!AY43="",'FIN2-NATURE'!AZ43=""),AND('FIN2-NATURE'!BH43="",'FIN2-NATURE'!BI43=""),AND('FIN2-NATURE'!AZ43="K",'FIN2-NATURE'!BI43="K"),OR('FIN2-NATURE'!AZ43="O",'FIN2-NATURE'!BI43="O")),"",SUM('FIN2-NATURE'!AY43,'FIN2-NATURE'!BH43))</f>
        <v/>
      </c>
      <c r="I2856" s="280" t="str">
        <f xml:space="preserve"> IF(AND(OR(AND('FIN2-NATURE'!AZ43="O",'FIN2-NATURE'!BI43="O"),AND('FIN2-NATURE'!AZ43="K",'FIN2-NATURE'!BI43="K")),SUM('FIN2-NATURE'!AY43,'FIN2-NATURE'!BH43)=0,ISNUMBER('FIN2-NATURE'!BQ43)),"",IF(OR('FIN2-NATURE'!AZ43="O",'FIN2-NATURE'!BI43="O"),"O",IF(AND('FIN2-NATURE'!AZ43='FIN2-NATURE'!BI43,OR('FIN2-NATURE'!AZ43="K",'FIN2-NATURE'!AZ43="W",'FIN2-NATURE'!AZ43="M")),UPPER( 'FIN2-NATURE'!AZ43),"")))</f>
        <v/>
      </c>
      <c r="J2856" s="281" t="s">
        <v>711</v>
      </c>
      <c r="K2856" s="280" t="str">
        <f>IF(AND(ISBLANK('FIN2-NATURE'!BQ43),$L$2856&lt;&gt;"M"),"",'FIN2-NATURE'!BQ43)</f>
        <v/>
      </c>
      <c r="L2856" s="280" t="str">
        <f>IF(ISBLANK('FIN2-NATURE'!BR43),"",'FIN2-NATURE'!BR43)</f>
        <v/>
      </c>
      <c r="M2856" s="257" t="str">
        <f t="shared" si="45"/>
        <v>OK</v>
      </c>
      <c r="N2856" s="15"/>
    </row>
    <row r="2857" spans="1:14" ht="33.75" x14ac:dyDescent="0.25">
      <c r="A2857" s="257" t="s">
        <v>834</v>
      </c>
      <c r="B2857" s="257" t="s">
        <v>6121</v>
      </c>
      <c r="C2857" s="257" t="s">
        <v>689</v>
      </c>
      <c r="D2857" s="277" t="s">
        <v>6122</v>
      </c>
      <c r="E2857" s="278" t="s">
        <v>711</v>
      </c>
      <c r="F2857" s="279" t="s">
        <v>689</v>
      </c>
      <c r="G2857" s="277" t="s">
        <v>1263</v>
      </c>
      <c r="H2857" s="280" t="str">
        <f>IF(OR(AND('FIN2-NATURE'!AY44="",'FIN2-NATURE'!AZ44=""),AND('FIN2-NATURE'!BH44="",'FIN2-NATURE'!BI44=""),AND('FIN2-NATURE'!AZ44="K",'FIN2-NATURE'!BI44="K"),OR('FIN2-NATURE'!AZ44="O",'FIN2-NATURE'!BI44="O")),"",SUM('FIN2-NATURE'!AY44,'FIN2-NATURE'!BH44))</f>
        <v/>
      </c>
      <c r="I2857" s="280" t="str">
        <f xml:space="preserve"> IF(AND(OR(AND('FIN2-NATURE'!AZ44="O",'FIN2-NATURE'!BI44="O"),AND('FIN2-NATURE'!AZ44="K",'FIN2-NATURE'!BI44="K")),SUM('FIN2-NATURE'!AY44,'FIN2-NATURE'!BH44)=0,ISNUMBER('FIN2-NATURE'!BQ44)),"",IF(OR('FIN2-NATURE'!AZ44="O",'FIN2-NATURE'!BI44="O"),"O",IF(AND('FIN2-NATURE'!AZ44='FIN2-NATURE'!BI44,OR('FIN2-NATURE'!AZ44="K",'FIN2-NATURE'!AZ44="W",'FIN2-NATURE'!AZ44="M")),UPPER( 'FIN2-NATURE'!AZ44),"")))</f>
        <v/>
      </c>
      <c r="J2857" s="281" t="s">
        <v>711</v>
      </c>
      <c r="K2857" s="280" t="str">
        <f>IF(AND(ISBLANK('FIN2-NATURE'!BQ44),$L$2857&lt;&gt;"M"),"",'FIN2-NATURE'!BQ44)</f>
        <v/>
      </c>
      <c r="L2857" s="280" t="str">
        <f>IF(ISBLANK('FIN2-NATURE'!BR44),"",'FIN2-NATURE'!BR44)</f>
        <v/>
      </c>
      <c r="M2857" s="257" t="str">
        <f t="shared" si="45"/>
        <v>OK</v>
      </c>
      <c r="N2857" s="15"/>
    </row>
    <row r="2858" spans="1:14" ht="33.75" x14ac:dyDescent="0.25">
      <c r="A2858" s="257" t="s">
        <v>834</v>
      </c>
      <c r="B2858" s="257" t="s">
        <v>6123</v>
      </c>
      <c r="C2858" s="257" t="s">
        <v>689</v>
      </c>
      <c r="D2858" s="277" t="s">
        <v>6124</v>
      </c>
      <c r="E2858" s="278" t="s">
        <v>711</v>
      </c>
      <c r="F2858" s="279" t="s">
        <v>689</v>
      </c>
      <c r="G2858" s="277" t="s">
        <v>1266</v>
      </c>
      <c r="H2858" s="280" t="str">
        <f>IF(OR(AND('FIN2-NATURE'!AY45="",'FIN2-NATURE'!AZ45=""),AND('FIN2-NATURE'!BH45="",'FIN2-NATURE'!BI45=""),AND('FIN2-NATURE'!AZ45="K",'FIN2-NATURE'!BI45="K"),OR('FIN2-NATURE'!AZ45="O",'FIN2-NATURE'!BI45="O")),"",SUM('FIN2-NATURE'!AY45,'FIN2-NATURE'!BH45))</f>
        <v/>
      </c>
      <c r="I2858" s="280" t="str">
        <f xml:space="preserve"> IF(AND(OR(AND('FIN2-NATURE'!AZ45="O",'FIN2-NATURE'!BI45="O"),AND('FIN2-NATURE'!AZ45="K",'FIN2-NATURE'!BI45="K")),SUM('FIN2-NATURE'!AY45,'FIN2-NATURE'!BH45)=0,ISNUMBER('FIN2-NATURE'!BQ45)),"",IF(OR('FIN2-NATURE'!AZ45="O",'FIN2-NATURE'!BI45="O"),"O",IF(AND('FIN2-NATURE'!AZ45='FIN2-NATURE'!BI45,OR('FIN2-NATURE'!AZ45="K",'FIN2-NATURE'!AZ45="W",'FIN2-NATURE'!AZ45="M")),UPPER( 'FIN2-NATURE'!AZ45),"")))</f>
        <v/>
      </c>
      <c r="J2858" s="281" t="s">
        <v>711</v>
      </c>
      <c r="K2858" s="280" t="str">
        <f>IF(AND(ISBLANK('FIN2-NATURE'!BQ45),$L$2858&lt;&gt;"M"),"",'FIN2-NATURE'!BQ45)</f>
        <v/>
      </c>
      <c r="L2858" s="280" t="str">
        <f>IF(ISBLANK('FIN2-NATURE'!BR45),"",'FIN2-NATURE'!BR45)</f>
        <v/>
      </c>
      <c r="M2858" s="257" t="str">
        <f t="shared" si="45"/>
        <v>OK</v>
      </c>
      <c r="N2858" s="15"/>
    </row>
    <row r="2859" spans="1:14" ht="33.75" x14ac:dyDescent="0.25">
      <c r="A2859" s="257" t="s">
        <v>834</v>
      </c>
      <c r="B2859" s="257" t="s">
        <v>6125</v>
      </c>
      <c r="C2859" s="257" t="s">
        <v>689</v>
      </c>
      <c r="D2859" s="277" t="s">
        <v>6126</v>
      </c>
      <c r="E2859" s="278" t="s">
        <v>711</v>
      </c>
      <c r="F2859" s="279" t="s">
        <v>689</v>
      </c>
      <c r="G2859" s="277" t="s">
        <v>3588</v>
      </c>
      <c r="H2859" s="280" t="str">
        <f>IF(OR(AND('FIN2-NATURE'!BQ44="",'FIN2-NATURE'!BR44=""),AND('FIN2-NATURE'!BQ45="",'FIN2-NATURE'!BR45=""),AND('FIN2-NATURE'!BR44="K",'FIN2-NATURE'!BR45="K"),OR('FIN2-NATURE'!BR44="O",'FIN2-NATURE'!BR45="O")),"",SUM('FIN2-NATURE'!BQ44,'FIN2-NATURE'!BQ45))</f>
        <v/>
      </c>
      <c r="I2859" s="280" t="str">
        <f>IF(AND(OR(AND('FIN2-NATURE'!BR44="O",'FIN2-NATURE'!BR45="O"),AND('FIN2-NATURE'!BR44="K",'FIN2-NATURE'!BR45="K")),SUM('FIN2-NATURE'!BQ44,'FIN2-NATURE'!BQ45)=0,ISNUMBER('FIN2-NATURE'!BQ46)),"",IF(OR('FIN2-NATURE'!BR44="O",'FIN2-NATURE'!BR45="O"),"O",IF(AND('FIN2-NATURE'!BR44='FIN2-NATURE'!BR45,OR('FIN2-NATURE'!BR44="K",'FIN2-NATURE'!BR44="W",'FIN2-NATURE'!BR44="M")), UPPER('FIN2-NATURE'!BR44),"")))</f>
        <v/>
      </c>
      <c r="J2859" s="281" t="s">
        <v>711</v>
      </c>
      <c r="K2859" s="280" t="str">
        <f>IF(AND(ISBLANK('FIN2-NATURE'!BQ46),$L$2859&lt;&gt;"M"),"",'FIN2-NATURE'!BQ46)</f>
        <v/>
      </c>
      <c r="L2859" s="280" t="str">
        <f>IF(ISBLANK('FIN2-NATURE'!BR46),"",'FIN2-NATURE'!BR46)</f>
        <v/>
      </c>
      <c r="M2859" s="257" t="str">
        <f t="shared" si="45"/>
        <v>OK</v>
      </c>
      <c r="N2859" s="15"/>
    </row>
    <row r="2860" spans="1:14" ht="33.75" x14ac:dyDescent="0.25">
      <c r="A2860" s="257" t="s">
        <v>834</v>
      </c>
      <c r="B2860" s="257" t="s">
        <v>6127</v>
      </c>
      <c r="C2860" s="257" t="s">
        <v>689</v>
      </c>
      <c r="D2860" s="277" t="s">
        <v>3590</v>
      </c>
      <c r="E2860" s="278" t="s">
        <v>711</v>
      </c>
      <c r="F2860" s="279" t="s">
        <v>689</v>
      </c>
      <c r="G2860" s="277" t="s">
        <v>3591</v>
      </c>
      <c r="H2860" s="280" t="str">
        <f>IF(OR(AND('FIN2-NATURE'!AY47="",'FIN2-NATURE'!AZ47=""),AND('FIN2-NATURE'!BH47="",'FIN2-NATURE'!BI47=""),AND('FIN2-NATURE'!AZ47="K",'FIN2-NATURE'!BI47="K"),OR('FIN2-NATURE'!AZ47="O",'FIN2-NATURE'!BI47="O")),"",SUM('FIN2-NATURE'!AY47,'FIN2-NATURE'!BH47))</f>
        <v/>
      </c>
      <c r="I2860" s="280" t="str">
        <f xml:space="preserve"> IF(AND(OR(AND('FIN2-NATURE'!AZ47="O",'FIN2-NATURE'!BI47="O"),AND('FIN2-NATURE'!AZ47="K",'FIN2-NATURE'!BI47="K")),SUM('FIN2-NATURE'!AY47,'FIN2-NATURE'!BH47)=0,ISNUMBER('FIN2-NATURE'!BQ47)),"",IF(OR('FIN2-NATURE'!AZ47="O",'FIN2-NATURE'!BI47="O"),"O",IF(AND('FIN2-NATURE'!AZ47='FIN2-NATURE'!BI47,OR('FIN2-NATURE'!AZ47="K",'FIN2-NATURE'!AZ47="W",'FIN2-NATURE'!AZ47="M")),UPPER( 'FIN2-NATURE'!AZ47),"")))</f>
        <v/>
      </c>
      <c r="J2860" s="281" t="s">
        <v>711</v>
      </c>
      <c r="K2860" s="280" t="str">
        <f>IF(AND(ISBLANK('FIN2-NATURE'!BQ47),$L$2860&lt;&gt;"M"),"",'FIN2-NATURE'!BQ47)</f>
        <v/>
      </c>
      <c r="L2860" s="280" t="str">
        <f>IF(ISBLANK('FIN2-NATURE'!BR47),"",'FIN2-NATURE'!BR47)</f>
        <v/>
      </c>
      <c r="M2860" s="257" t="str">
        <f t="shared" si="45"/>
        <v>OK</v>
      </c>
      <c r="N2860" s="15"/>
    </row>
    <row r="2861" spans="1:14" ht="33.75" x14ac:dyDescent="0.25">
      <c r="A2861" s="257" t="s">
        <v>834</v>
      </c>
      <c r="B2861" s="257" t="s">
        <v>6128</v>
      </c>
      <c r="C2861" s="257" t="s">
        <v>689</v>
      </c>
      <c r="D2861" s="277" t="s">
        <v>3593</v>
      </c>
      <c r="E2861" s="278" t="s">
        <v>711</v>
      </c>
      <c r="F2861" s="279" t="s">
        <v>689</v>
      </c>
      <c r="G2861" s="277" t="s">
        <v>3594</v>
      </c>
      <c r="H2861" s="280" t="str">
        <f>IF(OR(AND('FIN2-NATURE'!AY48="",'FIN2-NATURE'!AZ48=""),AND('FIN2-NATURE'!BH48="",'FIN2-NATURE'!BI48=""),AND('FIN2-NATURE'!AZ48="K",'FIN2-NATURE'!BI48="K"),OR('FIN2-NATURE'!AZ48="O",'FIN2-NATURE'!BI48="O")),"",SUM('FIN2-NATURE'!AY48,'FIN2-NATURE'!BH48))</f>
        <v/>
      </c>
      <c r="I2861" s="280" t="str">
        <f xml:space="preserve"> IF(AND(OR(AND('FIN2-NATURE'!AZ48="O",'FIN2-NATURE'!BI48="O"),AND('FIN2-NATURE'!AZ48="K",'FIN2-NATURE'!BI48="K")),SUM('FIN2-NATURE'!AY48,'FIN2-NATURE'!BH48)=0,ISNUMBER('FIN2-NATURE'!BQ48)),"",IF(OR('FIN2-NATURE'!AZ48="O",'FIN2-NATURE'!BI48="O"),"O",IF(AND('FIN2-NATURE'!AZ48='FIN2-NATURE'!BI48,OR('FIN2-NATURE'!AZ48="K",'FIN2-NATURE'!AZ48="W",'FIN2-NATURE'!AZ48="M")),UPPER( 'FIN2-NATURE'!AZ48),"")))</f>
        <v/>
      </c>
      <c r="J2861" s="281" t="s">
        <v>711</v>
      </c>
      <c r="K2861" s="280" t="str">
        <f>IF(AND(ISBLANK('FIN2-NATURE'!BQ48),$L$2861&lt;&gt;"M"),"",'FIN2-NATURE'!BQ48)</f>
        <v/>
      </c>
      <c r="L2861" s="280" t="str">
        <f>IF(ISBLANK('FIN2-NATURE'!BR48),"",'FIN2-NATURE'!BR48)</f>
        <v/>
      </c>
      <c r="M2861" s="257" t="str">
        <f t="shared" si="45"/>
        <v>OK</v>
      </c>
      <c r="N2861" s="15"/>
    </row>
    <row r="2862" spans="1:14" ht="33.75" x14ac:dyDescent="0.25">
      <c r="A2862" s="257" t="s">
        <v>834</v>
      </c>
      <c r="B2862" s="257" t="s">
        <v>6129</v>
      </c>
      <c r="C2862" s="257" t="s">
        <v>689</v>
      </c>
      <c r="D2862" s="277" t="s">
        <v>6130</v>
      </c>
      <c r="E2862" s="278" t="s">
        <v>711</v>
      </c>
      <c r="F2862" s="279" t="s">
        <v>689</v>
      </c>
      <c r="G2862" s="277" t="s">
        <v>3597</v>
      </c>
      <c r="H2862" s="280" t="str">
        <f>IF(OR(AND('FIN2-NATURE'!AY49="",'FIN2-NATURE'!AZ49=""),AND('FIN2-NATURE'!BH49="",'FIN2-NATURE'!BI49=""),AND('FIN2-NATURE'!AZ49="K",'FIN2-NATURE'!BI49="K"),OR('FIN2-NATURE'!AZ49="O",'FIN2-NATURE'!BI49="O")),"",SUM('FIN2-NATURE'!AY49,'FIN2-NATURE'!BH49))</f>
        <v/>
      </c>
      <c r="I2862" s="280" t="str">
        <f xml:space="preserve"> IF(AND(OR(AND('FIN2-NATURE'!AZ49="O",'FIN2-NATURE'!BI49="O"),AND('FIN2-NATURE'!AZ49="K",'FIN2-NATURE'!BI49="K")),SUM('FIN2-NATURE'!AY49,'FIN2-NATURE'!BH49)=0,ISNUMBER('FIN2-NATURE'!BQ49)),"",IF(OR('FIN2-NATURE'!AZ49="O",'FIN2-NATURE'!BI49="O"),"O",IF(AND('FIN2-NATURE'!AZ49='FIN2-NATURE'!BI49,OR('FIN2-NATURE'!AZ49="K",'FIN2-NATURE'!AZ49="W",'FIN2-NATURE'!AZ49="M")),UPPER( 'FIN2-NATURE'!AZ49),"")))</f>
        <v/>
      </c>
      <c r="J2862" s="281" t="s">
        <v>711</v>
      </c>
      <c r="K2862" s="280" t="str">
        <f>IF(AND(ISBLANK('FIN2-NATURE'!BQ49),$L$2862&lt;&gt;"M"),"",'FIN2-NATURE'!BQ49)</f>
        <v/>
      </c>
      <c r="L2862" s="280" t="str">
        <f>IF(ISBLANK('FIN2-NATURE'!BR49),"",'FIN2-NATURE'!BR49)</f>
        <v/>
      </c>
      <c r="M2862" s="257" t="str">
        <f t="shared" si="45"/>
        <v>OK</v>
      </c>
      <c r="N2862" s="15"/>
    </row>
    <row r="2863" spans="1:14" ht="33.75" x14ac:dyDescent="0.25">
      <c r="A2863" s="257" t="s">
        <v>834</v>
      </c>
      <c r="B2863" s="257" t="s">
        <v>6131</v>
      </c>
      <c r="C2863" s="257" t="s">
        <v>689</v>
      </c>
      <c r="D2863" s="277" t="s">
        <v>6132</v>
      </c>
      <c r="E2863" s="278" t="s">
        <v>711</v>
      </c>
      <c r="F2863" s="279" t="s">
        <v>689</v>
      </c>
      <c r="G2863" s="277" t="s">
        <v>3600</v>
      </c>
      <c r="H2863" s="280" t="str">
        <f>IF(OR(AND('FIN2-NATURE'!AY50="",'FIN2-NATURE'!AZ50=""),AND('FIN2-NATURE'!BH50="",'FIN2-NATURE'!BI50=""),AND('FIN2-NATURE'!AZ50="K",'FIN2-NATURE'!BI50="K"),OR('FIN2-NATURE'!AZ50="O",'FIN2-NATURE'!BI50="O")),"",SUM('FIN2-NATURE'!AY50,'FIN2-NATURE'!BH50))</f>
        <v/>
      </c>
      <c r="I2863" s="280" t="str">
        <f xml:space="preserve"> IF(AND(OR(AND('FIN2-NATURE'!AZ50="O",'FIN2-NATURE'!BI50="O"),AND('FIN2-NATURE'!AZ50="K",'FIN2-NATURE'!BI50="K")),SUM('FIN2-NATURE'!AY50,'FIN2-NATURE'!BH50)=0,ISNUMBER('FIN2-NATURE'!BQ50)),"",IF(OR('FIN2-NATURE'!AZ50="O",'FIN2-NATURE'!BI50="O"),"O",IF(AND('FIN2-NATURE'!AZ50='FIN2-NATURE'!BI50,OR('FIN2-NATURE'!AZ50="K",'FIN2-NATURE'!AZ50="W",'FIN2-NATURE'!AZ50="M")),UPPER( 'FIN2-NATURE'!AZ50),"")))</f>
        <v/>
      </c>
      <c r="J2863" s="281" t="s">
        <v>711</v>
      </c>
      <c r="K2863" s="280" t="str">
        <f>IF(AND(ISBLANK('FIN2-NATURE'!BQ50),$L$2863&lt;&gt;"M"),"",'FIN2-NATURE'!BQ50)</f>
        <v/>
      </c>
      <c r="L2863" s="280" t="str">
        <f>IF(ISBLANK('FIN2-NATURE'!BR50),"",'FIN2-NATURE'!BR50)</f>
        <v/>
      </c>
      <c r="M2863" s="257" t="str">
        <f t="shared" si="45"/>
        <v>OK</v>
      </c>
      <c r="N2863" s="15"/>
    </row>
    <row r="2864" spans="1:14" ht="33.75" x14ac:dyDescent="0.25">
      <c r="A2864" s="257" t="s">
        <v>834</v>
      </c>
      <c r="B2864" s="257" t="s">
        <v>6133</v>
      </c>
      <c r="C2864" s="257" t="s">
        <v>689</v>
      </c>
      <c r="D2864" s="277" t="s">
        <v>6134</v>
      </c>
      <c r="E2864" s="278" t="s">
        <v>711</v>
      </c>
      <c r="F2864" s="279" t="s">
        <v>689</v>
      </c>
      <c r="G2864" s="277" t="s">
        <v>3603</v>
      </c>
      <c r="H2864" s="280" t="str">
        <f>IF(OR(AND('FIN2-NATURE'!BQ46="",'FIN2-NATURE'!BR46=""),AND('FIN2-NATURE'!BQ50="",'FIN2-NATURE'!BR50=""),AND('FIN2-NATURE'!BR46="K",'FIN2-NATURE'!BR50="K"),OR('FIN2-NATURE'!BR46="O",'FIN2-NATURE'!BR50="O")),"",SUM('FIN2-NATURE'!BQ46,'FIN2-NATURE'!BQ50))</f>
        <v/>
      </c>
      <c r="I2864" s="280" t="str">
        <f>IF(AND(OR(AND('FIN2-NATURE'!BR46="O",'FIN2-NATURE'!BR50="O"),AND('FIN2-NATURE'!BR46="K",'FIN2-NATURE'!BR50="K")),SUM('FIN2-NATURE'!BQ46,'FIN2-NATURE'!BQ50)=0,ISNUMBER('FIN2-NATURE'!BQ51)),"",IF(OR('FIN2-NATURE'!BR46="O",'FIN2-NATURE'!BR50="O"),"O",IF(AND('FIN2-NATURE'!BR46='FIN2-NATURE'!BR50,OR('FIN2-NATURE'!BR46="K",'FIN2-NATURE'!BR46="W",'FIN2-NATURE'!BR46="M")), UPPER('FIN2-NATURE'!BR46),"")))</f>
        <v/>
      </c>
      <c r="J2864" s="281" t="s">
        <v>711</v>
      </c>
      <c r="K2864" s="280" t="str">
        <f>IF(AND(ISBLANK('FIN2-NATURE'!BQ51),$L$2864&lt;&gt;"M"),"",'FIN2-NATURE'!BQ51)</f>
        <v/>
      </c>
      <c r="L2864" s="280" t="str">
        <f>IF(ISBLANK('FIN2-NATURE'!BR51),"",'FIN2-NATURE'!BR51)</f>
        <v/>
      </c>
      <c r="M2864" s="257" t="str">
        <f t="shared" si="45"/>
        <v>OK</v>
      </c>
      <c r="N2864" s="15"/>
    </row>
    <row r="2865" spans="1:14" ht="33.75" x14ac:dyDescent="0.25">
      <c r="A2865" s="257" t="s">
        <v>834</v>
      </c>
      <c r="B2865" s="257" t="s">
        <v>6135</v>
      </c>
      <c r="C2865" s="257" t="s">
        <v>689</v>
      </c>
      <c r="D2865" s="277" t="s">
        <v>3605</v>
      </c>
      <c r="E2865" s="278" t="s">
        <v>711</v>
      </c>
      <c r="F2865" s="279" t="s">
        <v>689</v>
      </c>
      <c r="G2865" s="277" t="s">
        <v>3606</v>
      </c>
      <c r="H2865" s="280" t="str">
        <f>IF(OR(AND('FIN2-NATURE'!AY52="",'FIN2-NATURE'!AZ52=""),AND('FIN2-NATURE'!BH52="",'FIN2-NATURE'!BI52=""),AND('FIN2-NATURE'!AZ52="K",'FIN2-NATURE'!BI52="K"),OR('FIN2-NATURE'!AZ52="O",'FIN2-NATURE'!BI52="O")),"",SUM('FIN2-NATURE'!AY52,'FIN2-NATURE'!BH52))</f>
        <v/>
      </c>
      <c r="I2865" s="280" t="str">
        <f xml:space="preserve"> IF(AND(OR(AND('FIN2-NATURE'!AZ52="O",'FIN2-NATURE'!BI52="O"),AND('FIN2-NATURE'!AZ52="K",'FIN2-NATURE'!BI52="K")),SUM('FIN2-NATURE'!AY52,'FIN2-NATURE'!BH52)=0,ISNUMBER('FIN2-NATURE'!BQ52)),"",IF(OR('FIN2-NATURE'!AZ52="O",'FIN2-NATURE'!BI52="O"),"O",IF(AND('FIN2-NATURE'!AZ52='FIN2-NATURE'!BI52,OR('FIN2-NATURE'!AZ52="K",'FIN2-NATURE'!AZ52="W",'FIN2-NATURE'!AZ52="M")),UPPER( 'FIN2-NATURE'!AZ52),"")))</f>
        <v/>
      </c>
      <c r="J2865" s="281" t="s">
        <v>711</v>
      </c>
      <c r="K2865" s="280" t="str">
        <f>IF(AND(ISBLANK('FIN2-NATURE'!BQ52),$L$2865&lt;&gt;"M"),"",'FIN2-NATURE'!BQ52)</f>
        <v/>
      </c>
      <c r="L2865" s="280" t="str">
        <f>IF(ISBLANK('FIN2-NATURE'!BR52),"",'FIN2-NATURE'!BR52)</f>
        <v/>
      </c>
      <c r="M2865" s="257" t="str">
        <f t="shared" ref="M2865:M2928" si="46">IF(AND(ISNUMBER(H2865),ISNUMBER(K2865)),IF(OR(ROUND(H2865,0)&lt;&gt;ROUND(K2865,0),I2865&lt;&gt;L2865),"Check","OK"),IF(OR(AND(H2865&lt;&gt;K2865,I2865&lt;&gt;"M",L2865&lt;&gt;"M"),I2865&lt;&gt;L2865),"Check","OK"))</f>
        <v>OK</v>
      </c>
      <c r="N2865" s="15"/>
    </row>
    <row r="2866" spans="1:14" ht="33.75" x14ac:dyDescent="0.25">
      <c r="A2866" s="257" t="s">
        <v>834</v>
      </c>
      <c r="B2866" s="257" t="s">
        <v>6136</v>
      </c>
      <c r="C2866" s="257" t="s">
        <v>689</v>
      </c>
      <c r="D2866" s="277" t="s">
        <v>6137</v>
      </c>
      <c r="E2866" s="278" t="s">
        <v>711</v>
      </c>
      <c r="F2866" s="279" t="s">
        <v>689</v>
      </c>
      <c r="G2866" s="277" t="s">
        <v>3609</v>
      </c>
      <c r="H2866" s="280" t="str">
        <f>IF(OR(AND('FIN2-NATURE'!BQ51="",'FIN2-NATURE'!BR51=""),AND('FIN2-NATURE'!BQ52="",'FIN2-NATURE'!BR52=""),AND('FIN2-NATURE'!BR51="K",'FIN2-NATURE'!BR52="K"),OR('FIN2-NATURE'!BR51="O",'FIN2-NATURE'!BR52="O")),"",SUM('FIN2-NATURE'!BQ51,'FIN2-NATURE'!BQ52))</f>
        <v/>
      </c>
      <c r="I2866" s="280" t="str">
        <f>IF(AND(OR(AND('FIN2-NATURE'!BR51="O",'FIN2-NATURE'!BR52="O"),AND('FIN2-NATURE'!BR51="K",'FIN2-NATURE'!BR52="K")),SUM('FIN2-NATURE'!BQ51,'FIN2-NATURE'!BQ52)=0,ISNUMBER('FIN2-NATURE'!BQ53)),"",IF(OR('FIN2-NATURE'!BR51="O",'FIN2-NATURE'!BR52="O"),"O",IF(AND('FIN2-NATURE'!BR51='FIN2-NATURE'!BR52,OR('FIN2-NATURE'!BR51="K",'FIN2-NATURE'!BR51="W",'FIN2-NATURE'!BR51="M")), UPPER('FIN2-NATURE'!BR51),"")))</f>
        <v/>
      </c>
      <c r="J2866" s="281" t="s">
        <v>711</v>
      </c>
      <c r="K2866" s="280" t="str">
        <f>IF(AND(ISBLANK('FIN2-NATURE'!BQ53),$L$2866&lt;&gt;"M"),"",'FIN2-NATURE'!BQ53)</f>
        <v/>
      </c>
      <c r="L2866" s="280" t="str">
        <f>IF(ISBLANK('FIN2-NATURE'!BR53),"",'FIN2-NATURE'!BR53)</f>
        <v/>
      </c>
      <c r="M2866" s="257" t="str">
        <f t="shared" si="46"/>
        <v>OK</v>
      </c>
      <c r="N2866" s="15"/>
    </row>
    <row r="2867" spans="1:14" ht="33.75" x14ac:dyDescent="0.25">
      <c r="A2867" s="257" t="s">
        <v>834</v>
      </c>
      <c r="B2867" s="257" t="s">
        <v>6138</v>
      </c>
      <c r="C2867" s="257" t="s">
        <v>689</v>
      </c>
      <c r="D2867" s="277" t="s">
        <v>3611</v>
      </c>
      <c r="E2867" s="278" t="s">
        <v>711</v>
      </c>
      <c r="F2867" s="279" t="s">
        <v>689</v>
      </c>
      <c r="G2867" s="277" t="s">
        <v>3612</v>
      </c>
      <c r="H2867" s="280" t="str">
        <f>IF(OR(AND('FIN2-NATURE'!AY54="",'FIN2-NATURE'!AZ54=""),AND('FIN2-NATURE'!BH54="",'FIN2-NATURE'!BI54=""),AND('FIN2-NATURE'!AZ54="K",'FIN2-NATURE'!BI54="K"),OR('FIN2-NATURE'!AZ54="O",'FIN2-NATURE'!BI54="O")),"",SUM('FIN2-NATURE'!AY54,'FIN2-NATURE'!BH54))</f>
        <v/>
      </c>
      <c r="I2867" s="280" t="str">
        <f xml:space="preserve"> IF(AND(OR(AND('FIN2-NATURE'!AZ54="O",'FIN2-NATURE'!BI54="O"),AND('FIN2-NATURE'!AZ54="K",'FIN2-NATURE'!BI54="K")),SUM('FIN2-NATURE'!AY54,'FIN2-NATURE'!BH54)=0,ISNUMBER('FIN2-NATURE'!BQ54)),"",IF(OR('FIN2-NATURE'!AZ54="O",'FIN2-NATURE'!BI54="O"),"O",IF(AND('FIN2-NATURE'!AZ54='FIN2-NATURE'!BI54,OR('FIN2-NATURE'!AZ54="K",'FIN2-NATURE'!AZ54="W",'FIN2-NATURE'!AZ54="M")),UPPER( 'FIN2-NATURE'!AZ54),"")))</f>
        <v/>
      </c>
      <c r="J2867" s="281" t="s">
        <v>711</v>
      </c>
      <c r="K2867" s="280" t="str">
        <f>IF(AND(ISBLANK('FIN2-NATURE'!BQ54),$L$2867&lt;&gt;"M"),"",'FIN2-NATURE'!BQ54)</f>
        <v/>
      </c>
      <c r="L2867" s="280" t="str">
        <f>IF(ISBLANK('FIN2-NATURE'!BR54),"",'FIN2-NATURE'!BR54)</f>
        <v/>
      </c>
      <c r="M2867" s="257" t="str">
        <f t="shared" si="46"/>
        <v>OK</v>
      </c>
      <c r="N2867" s="15"/>
    </row>
    <row r="2868" spans="1:14" ht="33.75" x14ac:dyDescent="0.25">
      <c r="A2868" s="257" t="s">
        <v>834</v>
      </c>
      <c r="B2868" s="257" t="s">
        <v>6139</v>
      </c>
      <c r="C2868" s="257" t="s">
        <v>689</v>
      </c>
      <c r="D2868" s="277" t="s">
        <v>6140</v>
      </c>
      <c r="E2868" s="278" t="s">
        <v>711</v>
      </c>
      <c r="F2868" s="279" t="s">
        <v>689</v>
      </c>
      <c r="G2868" s="277" t="s">
        <v>3615</v>
      </c>
      <c r="H2868" s="280" t="str">
        <f>IF(OR(AND('FIN2-NATURE'!AY55="",'FIN2-NATURE'!AZ55=""),AND('FIN2-NATURE'!BH55="",'FIN2-NATURE'!BI55=""),AND('FIN2-NATURE'!AZ55="K",'FIN2-NATURE'!BI55="K"),OR('FIN2-NATURE'!AZ55="O",'FIN2-NATURE'!BI55="O")),"",SUM('FIN2-NATURE'!AY55,'FIN2-NATURE'!BH55))</f>
        <v/>
      </c>
      <c r="I2868" s="280" t="str">
        <f xml:space="preserve"> IF(AND(OR(AND('FIN2-NATURE'!AZ55="O",'FIN2-NATURE'!BI55="O"),AND('FIN2-NATURE'!AZ55="K",'FIN2-NATURE'!BI55="K")),SUM('FIN2-NATURE'!AY55,'FIN2-NATURE'!BH55)=0,ISNUMBER('FIN2-NATURE'!BQ55)),"",IF(OR('FIN2-NATURE'!AZ55="O",'FIN2-NATURE'!BI55="O"),"O",IF(AND('FIN2-NATURE'!AZ55='FIN2-NATURE'!BI55,OR('FIN2-NATURE'!AZ55="K",'FIN2-NATURE'!AZ55="W",'FIN2-NATURE'!AZ55="M")),UPPER( 'FIN2-NATURE'!AZ55),"")))</f>
        <v/>
      </c>
      <c r="J2868" s="281" t="s">
        <v>711</v>
      </c>
      <c r="K2868" s="280" t="str">
        <f>IF(AND(ISBLANK('FIN2-NATURE'!BQ55),$L$2868&lt;&gt;"M"),"",'FIN2-NATURE'!BQ55)</f>
        <v/>
      </c>
      <c r="L2868" s="280" t="str">
        <f>IF(ISBLANK('FIN2-NATURE'!BR55),"",'FIN2-NATURE'!BR55)</f>
        <v/>
      </c>
      <c r="M2868" s="257" t="str">
        <f t="shared" si="46"/>
        <v>OK</v>
      </c>
      <c r="N2868" s="15"/>
    </row>
    <row r="2869" spans="1:14" ht="33.75" x14ac:dyDescent="0.25">
      <c r="A2869" s="257" t="s">
        <v>834</v>
      </c>
      <c r="B2869" s="257" t="s">
        <v>6141</v>
      </c>
      <c r="C2869" s="257" t="s">
        <v>689</v>
      </c>
      <c r="D2869" s="277" t="s">
        <v>3617</v>
      </c>
      <c r="E2869" s="278" t="s">
        <v>711</v>
      </c>
      <c r="F2869" s="279" t="s">
        <v>689</v>
      </c>
      <c r="G2869" s="277" t="s">
        <v>3618</v>
      </c>
      <c r="H2869" s="280" t="str">
        <f>IF(OR(AND('FIN2-NATURE'!AY56="",'FIN2-NATURE'!AZ56=""),AND('FIN2-NATURE'!BH56="",'FIN2-NATURE'!BI56=""),AND('FIN2-NATURE'!AZ56="K",'FIN2-NATURE'!BI56="K"),OR('FIN2-NATURE'!AZ56="O",'FIN2-NATURE'!BI56="O")),"",SUM('FIN2-NATURE'!AY56,'FIN2-NATURE'!BH56))</f>
        <v/>
      </c>
      <c r="I2869" s="280" t="str">
        <f xml:space="preserve"> IF(AND(OR(AND('FIN2-NATURE'!AZ56="O",'FIN2-NATURE'!BI56="O"),AND('FIN2-NATURE'!AZ56="K",'FIN2-NATURE'!BI56="K")),SUM('FIN2-NATURE'!AY56,'FIN2-NATURE'!BH56)=0,ISNUMBER('FIN2-NATURE'!BQ56)),"",IF(OR('FIN2-NATURE'!AZ56="O",'FIN2-NATURE'!BI56="O"),"O",IF(AND('FIN2-NATURE'!AZ56='FIN2-NATURE'!BI56,OR('FIN2-NATURE'!AZ56="K",'FIN2-NATURE'!AZ56="W",'FIN2-NATURE'!AZ56="M")),UPPER( 'FIN2-NATURE'!AZ56),"")))</f>
        <v/>
      </c>
      <c r="J2869" s="281" t="s">
        <v>711</v>
      </c>
      <c r="K2869" s="280" t="str">
        <f>IF(AND(ISBLANK('FIN2-NATURE'!BQ56),$L$2869&lt;&gt;"M"),"",'FIN2-NATURE'!BQ56)</f>
        <v/>
      </c>
      <c r="L2869" s="280" t="str">
        <f>IF(ISBLANK('FIN2-NATURE'!BR56),"",'FIN2-NATURE'!BR56)</f>
        <v/>
      </c>
      <c r="M2869" s="257" t="str">
        <f t="shared" si="46"/>
        <v>OK</v>
      </c>
      <c r="N2869" s="15"/>
    </row>
    <row r="2870" spans="1:14" ht="33.75" x14ac:dyDescent="0.25">
      <c r="A2870" s="257" t="s">
        <v>834</v>
      </c>
      <c r="B2870" s="257" t="s">
        <v>6142</v>
      </c>
      <c r="C2870" s="257" t="s">
        <v>689</v>
      </c>
      <c r="D2870" s="277" t="s">
        <v>6143</v>
      </c>
      <c r="E2870" s="278" t="s">
        <v>711</v>
      </c>
      <c r="F2870" s="279" t="s">
        <v>689</v>
      </c>
      <c r="G2870" s="277" t="s">
        <v>3621</v>
      </c>
      <c r="H2870" s="280" t="str">
        <f>IF(OR(AND('FIN2-NATURE'!AY57="",'FIN2-NATURE'!AZ57=""),AND('FIN2-NATURE'!BH57="",'FIN2-NATURE'!BI57=""),AND('FIN2-NATURE'!AZ57="K",'FIN2-NATURE'!BI57="K"),OR('FIN2-NATURE'!AZ57="O",'FIN2-NATURE'!BI57="O")),"",SUM('FIN2-NATURE'!AY57,'FIN2-NATURE'!BH57))</f>
        <v/>
      </c>
      <c r="I2870" s="280" t="str">
        <f xml:space="preserve"> IF(AND(OR(AND('FIN2-NATURE'!AZ57="O",'FIN2-NATURE'!BI57="O"),AND('FIN2-NATURE'!AZ57="K",'FIN2-NATURE'!BI57="K")),SUM('FIN2-NATURE'!AY57,'FIN2-NATURE'!BH57)=0,ISNUMBER('FIN2-NATURE'!BQ57)),"",IF(OR('FIN2-NATURE'!AZ57="O",'FIN2-NATURE'!BI57="O"),"O",IF(AND('FIN2-NATURE'!AZ57='FIN2-NATURE'!BI57,OR('FIN2-NATURE'!AZ57="K",'FIN2-NATURE'!AZ57="W",'FIN2-NATURE'!AZ57="M")),UPPER( 'FIN2-NATURE'!AZ57),"")))</f>
        <v/>
      </c>
      <c r="J2870" s="281" t="s">
        <v>711</v>
      </c>
      <c r="K2870" s="280" t="str">
        <f>IF(AND(ISBLANK('FIN2-NATURE'!BQ57),$L$2870&lt;&gt;"M"),"",'FIN2-NATURE'!BQ57)</f>
        <v/>
      </c>
      <c r="L2870" s="280" t="str">
        <f>IF(ISBLANK('FIN2-NATURE'!BR57),"",'FIN2-NATURE'!BR57)</f>
        <v/>
      </c>
      <c r="M2870" s="257" t="str">
        <f t="shared" si="46"/>
        <v>OK</v>
      </c>
      <c r="N2870" s="15"/>
    </row>
    <row r="2871" spans="1:14" ht="33.75" x14ac:dyDescent="0.25">
      <c r="A2871" s="257" t="s">
        <v>834</v>
      </c>
      <c r="B2871" s="257" t="s">
        <v>6144</v>
      </c>
      <c r="C2871" s="257" t="s">
        <v>689</v>
      </c>
      <c r="D2871" s="277" t="s">
        <v>6145</v>
      </c>
      <c r="E2871" s="278" t="s">
        <v>711</v>
      </c>
      <c r="F2871" s="279" t="s">
        <v>689</v>
      </c>
      <c r="G2871" s="277" t="s">
        <v>3624</v>
      </c>
      <c r="H2871" s="280" t="str">
        <f>IF(OR(AND('FIN2-NATURE'!AY58="",'FIN2-NATURE'!AZ58=""),AND('FIN2-NATURE'!BH58="",'FIN2-NATURE'!BI58=""),AND('FIN2-NATURE'!AZ58="K",'FIN2-NATURE'!BI58="K"),OR('FIN2-NATURE'!AZ58="O",'FIN2-NATURE'!BI58="O")),"",SUM('FIN2-NATURE'!AY58,'FIN2-NATURE'!BH58))</f>
        <v/>
      </c>
      <c r="I2871" s="280" t="str">
        <f xml:space="preserve"> IF(AND(OR(AND('FIN2-NATURE'!AZ58="O",'FIN2-NATURE'!BI58="O"),AND('FIN2-NATURE'!AZ58="K",'FIN2-NATURE'!BI58="K")),SUM('FIN2-NATURE'!AY58,'FIN2-NATURE'!BH58)=0,ISNUMBER('FIN2-NATURE'!BQ58)),"",IF(OR('FIN2-NATURE'!AZ58="O",'FIN2-NATURE'!BI58="O"),"O",IF(AND('FIN2-NATURE'!AZ58='FIN2-NATURE'!BI58,OR('FIN2-NATURE'!AZ58="K",'FIN2-NATURE'!AZ58="W",'FIN2-NATURE'!AZ58="M")),UPPER( 'FIN2-NATURE'!AZ58),"")))</f>
        <v/>
      </c>
      <c r="J2871" s="281" t="s">
        <v>711</v>
      </c>
      <c r="K2871" s="280" t="str">
        <f>IF(AND(ISBLANK('FIN2-NATURE'!BQ58),$L$2871&lt;&gt;"M"),"",'FIN2-NATURE'!BQ58)</f>
        <v/>
      </c>
      <c r="L2871" s="280" t="str">
        <f>IF(ISBLANK('FIN2-NATURE'!BR58),"",'FIN2-NATURE'!BR58)</f>
        <v/>
      </c>
      <c r="M2871" s="257" t="str">
        <f t="shared" si="46"/>
        <v>OK</v>
      </c>
      <c r="N2871" s="15"/>
    </row>
    <row r="2872" spans="1:14" ht="33.75" x14ac:dyDescent="0.25">
      <c r="A2872" s="257" t="s">
        <v>834</v>
      </c>
      <c r="B2872" s="257" t="s">
        <v>6146</v>
      </c>
      <c r="C2872" s="257" t="s">
        <v>689</v>
      </c>
      <c r="D2872" s="277" t="s">
        <v>6147</v>
      </c>
      <c r="E2872" s="278" t="s">
        <v>711</v>
      </c>
      <c r="F2872" s="279" t="s">
        <v>689</v>
      </c>
      <c r="G2872" s="277" t="s">
        <v>3627</v>
      </c>
      <c r="H2872" s="280" t="str">
        <f>IF(OR(AND('FIN2-NATURE'!BQ57="",'FIN2-NATURE'!BR57=""),AND('FIN2-NATURE'!BQ58="",'FIN2-NATURE'!BR58=""),AND('FIN2-NATURE'!BR57="K",'FIN2-NATURE'!BR58="K"),OR('FIN2-NATURE'!BR57="O",'FIN2-NATURE'!BR58="O")),"",SUM('FIN2-NATURE'!BQ57,'FIN2-NATURE'!BQ58))</f>
        <v/>
      </c>
      <c r="I2872" s="280" t="str">
        <f>IF(AND(OR(AND('FIN2-NATURE'!BR57="O",'FIN2-NATURE'!BR58="O"),AND('FIN2-NATURE'!BR57="K",'FIN2-NATURE'!BR58="K")),SUM('FIN2-NATURE'!BQ57,'FIN2-NATURE'!BQ58)=0,ISNUMBER('FIN2-NATURE'!BQ59)),"",IF(OR('FIN2-NATURE'!BR57="O",'FIN2-NATURE'!BR58="O"),"O",IF(AND('FIN2-NATURE'!BR57='FIN2-NATURE'!BR58,OR('FIN2-NATURE'!BR57="K",'FIN2-NATURE'!BR57="W",'FIN2-NATURE'!BR57="M")), UPPER('FIN2-NATURE'!BR57),"")))</f>
        <v/>
      </c>
      <c r="J2872" s="281" t="s">
        <v>711</v>
      </c>
      <c r="K2872" s="280" t="str">
        <f>IF(AND(ISBLANK('FIN2-NATURE'!BQ59),$L$2872&lt;&gt;"M"),"",'FIN2-NATURE'!BQ59)</f>
        <v/>
      </c>
      <c r="L2872" s="280" t="str">
        <f>IF(ISBLANK('FIN2-NATURE'!BR59),"",'FIN2-NATURE'!BR59)</f>
        <v/>
      </c>
      <c r="M2872" s="257" t="str">
        <f t="shared" si="46"/>
        <v>OK</v>
      </c>
      <c r="N2872" s="15"/>
    </row>
    <row r="2873" spans="1:14" ht="33.75" x14ac:dyDescent="0.25">
      <c r="A2873" s="257" t="s">
        <v>834</v>
      </c>
      <c r="B2873" s="257" t="s">
        <v>6148</v>
      </c>
      <c r="C2873" s="257" t="s">
        <v>689</v>
      </c>
      <c r="D2873" s="277" t="s">
        <v>3629</v>
      </c>
      <c r="E2873" s="278" t="s">
        <v>711</v>
      </c>
      <c r="F2873" s="279" t="s">
        <v>689</v>
      </c>
      <c r="G2873" s="277" t="s">
        <v>3630</v>
      </c>
      <c r="H2873" s="280" t="str">
        <f>IF(OR(AND('FIN2-NATURE'!AY60="",'FIN2-NATURE'!AZ60=""),AND('FIN2-NATURE'!BH60="",'FIN2-NATURE'!BI60=""),AND('FIN2-NATURE'!AZ60="K",'FIN2-NATURE'!BI60="K"),OR('FIN2-NATURE'!AZ60="O",'FIN2-NATURE'!BI60="O")),"",SUM('FIN2-NATURE'!AY60,'FIN2-NATURE'!BH60))</f>
        <v/>
      </c>
      <c r="I2873" s="280" t="str">
        <f xml:space="preserve"> IF(AND(OR(AND('FIN2-NATURE'!AZ60="O",'FIN2-NATURE'!BI60="O"),AND('FIN2-NATURE'!AZ60="K",'FIN2-NATURE'!BI60="K")),SUM('FIN2-NATURE'!AY60,'FIN2-NATURE'!BH60)=0,ISNUMBER('FIN2-NATURE'!BQ60)),"",IF(OR('FIN2-NATURE'!AZ60="O",'FIN2-NATURE'!BI60="O"),"O",IF(AND('FIN2-NATURE'!AZ60='FIN2-NATURE'!BI60,OR('FIN2-NATURE'!AZ60="K",'FIN2-NATURE'!AZ60="W",'FIN2-NATURE'!AZ60="M")),UPPER( 'FIN2-NATURE'!AZ60),"")))</f>
        <v/>
      </c>
      <c r="J2873" s="281" t="s">
        <v>711</v>
      </c>
      <c r="K2873" s="280" t="str">
        <f>IF(AND(ISBLANK('FIN2-NATURE'!BQ60),$L$2873&lt;&gt;"M"),"",'FIN2-NATURE'!BQ60)</f>
        <v/>
      </c>
      <c r="L2873" s="280" t="str">
        <f>IF(ISBLANK('FIN2-NATURE'!BR60),"",'FIN2-NATURE'!BR60)</f>
        <v/>
      </c>
      <c r="M2873" s="257" t="str">
        <f t="shared" si="46"/>
        <v>OK</v>
      </c>
      <c r="N2873" s="15"/>
    </row>
    <row r="2874" spans="1:14" ht="33.75" x14ac:dyDescent="0.25">
      <c r="A2874" s="257" t="s">
        <v>834</v>
      </c>
      <c r="B2874" s="257" t="s">
        <v>6149</v>
      </c>
      <c r="C2874" s="257" t="s">
        <v>689</v>
      </c>
      <c r="D2874" s="277" t="s">
        <v>6150</v>
      </c>
      <c r="E2874" s="278" t="s">
        <v>711</v>
      </c>
      <c r="F2874" s="279" t="s">
        <v>689</v>
      </c>
      <c r="G2874" s="277" t="s">
        <v>3633</v>
      </c>
      <c r="H2874" s="280" t="str">
        <f>IF(OR(AND('FIN2-NATURE'!BQ59="",'FIN2-NATURE'!BR59=""),AND('FIN2-NATURE'!BQ60="",'FIN2-NATURE'!BR60=""),AND('FIN2-NATURE'!BR59="K",'FIN2-NATURE'!BR60="K"),OR('FIN2-NATURE'!BR59="O",'FIN2-NATURE'!BR60="O")),"",SUM('FIN2-NATURE'!BQ59,'FIN2-NATURE'!BQ60))</f>
        <v/>
      </c>
      <c r="I2874" s="280" t="str">
        <f>IF(AND(OR(AND('FIN2-NATURE'!BR59="O",'FIN2-NATURE'!BR60="O"),AND('FIN2-NATURE'!BR59="K",'FIN2-NATURE'!BR60="K")),SUM('FIN2-NATURE'!BQ59,'FIN2-NATURE'!BQ60)=0,ISNUMBER('FIN2-NATURE'!BQ61)),"",IF(OR('FIN2-NATURE'!BR59="O",'FIN2-NATURE'!BR60="O"),"O",IF(AND('FIN2-NATURE'!BR59='FIN2-NATURE'!BR60,OR('FIN2-NATURE'!BR59="K",'FIN2-NATURE'!BR59="W",'FIN2-NATURE'!BR59="M")), UPPER('FIN2-NATURE'!BR59),"")))</f>
        <v/>
      </c>
      <c r="J2874" s="281" t="s">
        <v>711</v>
      </c>
      <c r="K2874" s="280" t="str">
        <f>IF(AND(ISBLANK('FIN2-NATURE'!BQ61),$L$2874&lt;&gt;"M"),"",'FIN2-NATURE'!BQ61)</f>
        <v/>
      </c>
      <c r="L2874" s="280" t="str">
        <f>IF(ISBLANK('FIN2-NATURE'!BR61),"",'FIN2-NATURE'!BR61)</f>
        <v/>
      </c>
      <c r="M2874" s="257" t="str">
        <f t="shared" si="46"/>
        <v>OK</v>
      </c>
      <c r="N2874" s="15"/>
    </row>
    <row r="2875" spans="1:14" ht="33.75" x14ac:dyDescent="0.25">
      <c r="A2875" s="257" t="s">
        <v>834</v>
      </c>
      <c r="B2875" s="257" t="s">
        <v>6151</v>
      </c>
      <c r="C2875" s="257" t="s">
        <v>689</v>
      </c>
      <c r="D2875" s="277" t="s">
        <v>6152</v>
      </c>
      <c r="E2875" s="278" t="s">
        <v>711</v>
      </c>
      <c r="F2875" s="279" t="s">
        <v>689</v>
      </c>
      <c r="G2875" s="277" t="s">
        <v>3636</v>
      </c>
      <c r="H2875" s="280" t="str">
        <f>IF(OR(AND('FIN2-NATURE'!AY62="",'FIN2-NATURE'!AZ62=""),AND('FIN2-NATURE'!BH62="",'FIN2-NATURE'!BI62=""),AND('FIN2-NATURE'!AZ62="K",'FIN2-NATURE'!BI62="K"),OR('FIN2-NATURE'!AZ62="O",'FIN2-NATURE'!BI62="O")),"",SUM('FIN2-NATURE'!AY62,'FIN2-NATURE'!BH62))</f>
        <v/>
      </c>
      <c r="I2875" s="280" t="str">
        <f xml:space="preserve"> IF(AND(OR(AND('FIN2-NATURE'!AZ62="O",'FIN2-NATURE'!BI62="O"),AND('FIN2-NATURE'!AZ62="K",'FIN2-NATURE'!BI62="K")),SUM('FIN2-NATURE'!AY62,'FIN2-NATURE'!BH62)=0,ISNUMBER('FIN2-NATURE'!BQ62)),"",IF(OR('FIN2-NATURE'!AZ62="O",'FIN2-NATURE'!BI62="O"),"O",IF(AND('FIN2-NATURE'!AZ62='FIN2-NATURE'!BI62,OR('FIN2-NATURE'!AZ62="K",'FIN2-NATURE'!AZ62="W",'FIN2-NATURE'!AZ62="M")),UPPER( 'FIN2-NATURE'!AZ62),"")))</f>
        <v/>
      </c>
      <c r="J2875" s="281" t="s">
        <v>711</v>
      </c>
      <c r="K2875" s="280" t="str">
        <f>IF(AND(ISBLANK('FIN2-NATURE'!BQ62),$L$2875&lt;&gt;"M"),"",'FIN2-NATURE'!BQ62)</f>
        <v/>
      </c>
      <c r="L2875" s="280" t="str">
        <f>IF(ISBLANK('FIN2-NATURE'!BR62),"",'FIN2-NATURE'!BR62)</f>
        <v/>
      </c>
      <c r="M2875" s="257" t="str">
        <f t="shared" si="46"/>
        <v>OK</v>
      </c>
      <c r="N2875" s="15"/>
    </row>
    <row r="2876" spans="1:14" ht="33.75" x14ac:dyDescent="0.25">
      <c r="A2876" s="257" t="s">
        <v>834</v>
      </c>
      <c r="B2876" s="257" t="s">
        <v>6153</v>
      </c>
      <c r="C2876" s="257" t="s">
        <v>689</v>
      </c>
      <c r="D2876" s="277" t="s">
        <v>6154</v>
      </c>
      <c r="E2876" s="278" t="s">
        <v>711</v>
      </c>
      <c r="F2876" s="279" t="s">
        <v>689</v>
      </c>
      <c r="G2876" s="277" t="s">
        <v>3639</v>
      </c>
      <c r="H2876" s="280" t="str">
        <f>IF(OR(AND('FIN2-NATURE'!BQ61="",'FIN2-NATURE'!BR61=""),AND('FIN2-NATURE'!BQ62="",'FIN2-NATURE'!BR62=""),AND('FIN2-NATURE'!BR61="K",'FIN2-NATURE'!BR62="K"),OR('FIN2-NATURE'!BR61="O",'FIN2-NATURE'!BR62="O")),"",SUM('FIN2-NATURE'!BQ61,'FIN2-NATURE'!BQ62))</f>
        <v/>
      </c>
      <c r="I2876" s="280" t="str">
        <f>IF(AND(OR(AND('FIN2-NATURE'!BR61="O",'FIN2-NATURE'!BR62="O"),AND('FIN2-NATURE'!BR61="K",'FIN2-NATURE'!BR62="K")),SUM('FIN2-NATURE'!BQ61,'FIN2-NATURE'!BQ62)=0,ISNUMBER('FIN2-NATURE'!BQ63)),"",IF(OR('FIN2-NATURE'!BR61="O",'FIN2-NATURE'!BR62="O"),"O",IF(AND('FIN2-NATURE'!BR61='FIN2-NATURE'!BR62,OR('FIN2-NATURE'!BR61="K",'FIN2-NATURE'!BR61="W",'FIN2-NATURE'!BR61="M")), UPPER('FIN2-NATURE'!BR61),"")))</f>
        <v/>
      </c>
      <c r="J2876" s="281" t="s">
        <v>711</v>
      </c>
      <c r="K2876" s="280" t="str">
        <f>IF(AND(ISBLANK('FIN2-NATURE'!BQ63),$L$2876&lt;&gt;"M"),"",'FIN2-NATURE'!BQ63)</f>
        <v/>
      </c>
      <c r="L2876" s="280" t="str">
        <f>IF(ISBLANK('FIN2-NATURE'!BR63),"",'FIN2-NATURE'!BR63)</f>
        <v/>
      </c>
      <c r="M2876" s="257" t="str">
        <f t="shared" si="46"/>
        <v>OK</v>
      </c>
      <c r="N2876" s="15"/>
    </row>
    <row r="2877" spans="1:14" ht="33.75" x14ac:dyDescent="0.25">
      <c r="A2877" s="257" t="s">
        <v>834</v>
      </c>
      <c r="B2877" s="257" t="s">
        <v>6155</v>
      </c>
      <c r="C2877" s="257" t="s">
        <v>689</v>
      </c>
      <c r="D2877" s="277" t="s">
        <v>3641</v>
      </c>
      <c r="E2877" s="278" t="s">
        <v>711</v>
      </c>
      <c r="F2877" s="279" t="s">
        <v>689</v>
      </c>
      <c r="G2877" s="277" t="s">
        <v>3642</v>
      </c>
      <c r="H2877" s="280" t="str">
        <f>IF(OR(AND('FIN2-NATURE'!AY64="",'FIN2-NATURE'!AZ64=""),AND('FIN2-NATURE'!BH64="",'FIN2-NATURE'!BI64=""),AND('FIN2-NATURE'!AZ64="K",'FIN2-NATURE'!BI64="K"),OR('FIN2-NATURE'!AZ64="O",'FIN2-NATURE'!BI64="O")),"",SUM('FIN2-NATURE'!AY64,'FIN2-NATURE'!BH64))</f>
        <v/>
      </c>
      <c r="I2877" s="280" t="str">
        <f xml:space="preserve"> IF(AND(OR(AND('FIN2-NATURE'!AZ64="O",'FIN2-NATURE'!BI64="O"),AND('FIN2-NATURE'!AZ64="K",'FIN2-NATURE'!BI64="K")),SUM('FIN2-NATURE'!AY64,'FIN2-NATURE'!BH64)=0,ISNUMBER('FIN2-NATURE'!BQ64)),"",IF(OR('FIN2-NATURE'!AZ64="O",'FIN2-NATURE'!BI64="O"),"O",IF(AND('FIN2-NATURE'!AZ64='FIN2-NATURE'!BI64,OR('FIN2-NATURE'!AZ64="K",'FIN2-NATURE'!AZ64="W",'FIN2-NATURE'!AZ64="M")),UPPER( 'FIN2-NATURE'!AZ64),"")))</f>
        <v/>
      </c>
      <c r="J2877" s="281" t="s">
        <v>711</v>
      </c>
      <c r="K2877" s="280" t="str">
        <f>IF(AND(ISBLANK('FIN2-NATURE'!BQ64),$L$2877&lt;&gt;"M"),"",'FIN2-NATURE'!BQ64)</f>
        <v/>
      </c>
      <c r="L2877" s="280" t="str">
        <f>IF(ISBLANK('FIN2-NATURE'!BR64),"",'FIN2-NATURE'!BR64)</f>
        <v/>
      </c>
      <c r="M2877" s="257" t="str">
        <f t="shared" si="46"/>
        <v>OK</v>
      </c>
      <c r="N2877" s="15"/>
    </row>
    <row r="2878" spans="1:14" ht="33.75" x14ac:dyDescent="0.25">
      <c r="A2878" s="257" t="s">
        <v>834</v>
      </c>
      <c r="B2878" s="257" t="s">
        <v>6156</v>
      </c>
      <c r="C2878" s="257" t="s">
        <v>689</v>
      </c>
      <c r="D2878" s="277" t="s">
        <v>3644</v>
      </c>
      <c r="E2878" s="278" t="s">
        <v>711</v>
      </c>
      <c r="F2878" s="279" t="s">
        <v>689</v>
      </c>
      <c r="G2878" s="277" t="s">
        <v>3645</v>
      </c>
      <c r="H2878" s="280" t="str">
        <f>IF(OR(AND('FIN2-NATURE'!AY65="",'FIN2-NATURE'!AZ65=""),AND('FIN2-NATURE'!BH65="",'FIN2-NATURE'!BI65=""),AND('FIN2-NATURE'!AZ65="K",'FIN2-NATURE'!BI65="K"),OR('FIN2-NATURE'!AZ65="O",'FIN2-NATURE'!BI65="O")),"",SUM('FIN2-NATURE'!AY65,'FIN2-NATURE'!BH65))</f>
        <v/>
      </c>
      <c r="I2878" s="280" t="str">
        <f xml:space="preserve"> IF(AND(OR(AND('FIN2-NATURE'!AZ65="O",'FIN2-NATURE'!BI65="O"),AND('FIN2-NATURE'!AZ65="K",'FIN2-NATURE'!BI65="K")),SUM('FIN2-NATURE'!AY65,'FIN2-NATURE'!BH65)=0,ISNUMBER('FIN2-NATURE'!BQ65)),"",IF(OR('FIN2-NATURE'!AZ65="O",'FIN2-NATURE'!BI65="O"),"O",IF(AND('FIN2-NATURE'!AZ65='FIN2-NATURE'!BI65,OR('FIN2-NATURE'!AZ65="K",'FIN2-NATURE'!AZ65="W",'FIN2-NATURE'!AZ65="M")),UPPER( 'FIN2-NATURE'!AZ65),"")))</f>
        <v/>
      </c>
      <c r="J2878" s="281" t="s">
        <v>711</v>
      </c>
      <c r="K2878" s="280" t="str">
        <f>IF(AND(ISBLANK('FIN2-NATURE'!BQ65),$L$2878&lt;&gt;"M"),"",'FIN2-NATURE'!BQ65)</f>
        <v/>
      </c>
      <c r="L2878" s="280" t="str">
        <f>IF(ISBLANK('FIN2-NATURE'!BR65),"",'FIN2-NATURE'!BR65)</f>
        <v/>
      </c>
      <c r="M2878" s="257" t="str">
        <f t="shared" si="46"/>
        <v>OK</v>
      </c>
      <c r="N2878" s="15"/>
    </row>
    <row r="2879" spans="1:14" ht="33.75" x14ac:dyDescent="0.25">
      <c r="A2879" s="257" t="s">
        <v>834</v>
      </c>
      <c r="B2879" s="257" t="s">
        <v>6157</v>
      </c>
      <c r="C2879" s="257" t="s">
        <v>689</v>
      </c>
      <c r="D2879" s="277" t="s">
        <v>3647</v>
      </c>
      <c r="E2879" s="278" t="s">
        <v>711</v>
      </c>
      <c r="F2879" s="279" t="s">
        <v>689</v>
      </c>
      <c r="G2879" s="277" t="s">
        <v>3648</v>
      </c>
      <c r="H2879" s="280" t="str">
        <f>IF(OR(AND('FIN2-NATURE'!AY66="",'FIN2-NATURE'!AZ66=""),AND('FIN2-NATURE'!BH66="",'FIN2-NATURE'!BI66=""),AND('FIN2-NATURE'!AZ66="K",'FIN2-NATURE'!BI66="K"),OR('FIN2-NATURE'!AZ66="O",'FIN2-NATURE'!BI66="O")),"",SUM('FIN2-NATURE'!AY66,'FIN2-NATURE'!BH66))</f>
        <v/>
      </c>
      <c r="I2879" s="280" t="str">
        <f xml:space="preserve"> IF(AND(OR(AND('FIN2-NATURE'!AZ66="O",'FIN2-NATURE'!BI66="O"),AND('FIN2-NATURE'!AZ66="K",'FIN2-NATURE'!BI66="K")),SUM('FIN2-NATURE'!AY66,'FIN2-NATURE'!BH66)=0,ISNUMBER('FIN2-NATURE'!BQ66)),"",IF(OR('FIN2-NATURE'!AZ66="O",'FIN2-NATURE'!BI66="O"),"O",IF(AND('FIN2-NATURE'!AZ66='FIN2-NATURE'!BI66,OR('FIN2-NATURE'!AZ66="K",'FIN2-NATURE'!AZ66="W",'FIN2-NATURE'!AZ66="M")),UPPER( 'FIN2-NATURE'!AZ66),"")))</f>
        <v/>
      </c>
      <c r="J2879" s="281" t="s">
        <v>711</v>
      </c>
      <c r="K2879" s="280" t="str">
        <f>IF(AND(ISBLANK('FIN2-NATURE'!BQ66),$L$2879&lt;&gt;"M"),"",'FIN2-NATURE'!BQ66)</f>
        <v/>
      </c>
      <c r="L2879" s="280" t="str">
        <f>IF(ISBLANK('FIN2-NATURE'!BR66),"",'FIN2-NATURE'!BR66)</f>
        <v/>
      </c>
      <c r="M2879" s="257" t="str">
        <f t="shared" si="46"/>
        <v>OK</v>
      </c>
      <c r="N2879" s="15"/>
    </row>
    <row r="2880" spans="1:14" ht="33.75" x14ac:dyDescent="0.25">
      <c r="A2880" s="257" t="s">
        <v>834</v>
      </c>
      <c r="B2880" s="257" t="s">
        <v>6158</v>
      </c>
      <c r="C2880" s="257" t="s">
        <v>689</v>
      </c>
      <c r="D2880" s="277" t="s">
        <v>6159</v>
      </c>
      <c r="E2880" s="278" t="s">
        <v>711</v>
      </c>
      <c r="F2880" s="279" t="s">
        <v>689</v>
      </c>
      <c r="G2880" s="277" t="s">
        <v>3651</v>
      </c>
      <c r="H2880" s="280" t="str">
        <f>IF(OR(AND('FIN2-NATURE'!BQ44="",'FIN2-NATURE'!BR44=""),AND('FIN2-NATURE'!BQ57="",'FIN2-NATURE'!BR57=""),AND('FIN2-NATURE'!BR44="K",'FIN2-NATURE'!BR57="K"),OR('FIN2-NATURE'!BR44="O",'FIN2-NATURE'!BR57="O")),"",SUM('FIN2-NATURE'!BQ44,'FIN2-NATURE'!BQ57))</f>
        <v/>
      </c>
      <c r="I2880" s="280" t="str">
        <f>IF(AND(OR(AND('FIN2-NATURE'!BR44="O",'FIN2-NATURE'!BR57="O"),AND('FIN2-NATURE'!BR44="K",'FIN2-NATURE'!BR57="K")),SUM('FIN2-NATURE'!BQ44,'FIN2-NATURE'!BQ57)=0,ISNUMBER('FIN2-NATURE'!BQ67)),"",IF(OR('FIN2-NATURE'!BR44="O",'FIN2-NATURE'!BR57="O"),"O",IF(AND('FIN2-NATURE'!BR44='FIN2-NATURE'!BR57,OR('FIN2-NATURE'!BR44="K",'FIN2-NATURE'!BR44="W",'FIN2-NATURE'!BR44="M")), UPPER('FIN2-NATURE'!BR44),"")))</f>
        <v/>
      </c>
      <c r="J2880" s="281" t="s">
        <v>711</v>
      </c>
      <c r="K2880" s="280" t="str">
        <f>IF(AND(ISBLANK('FIN2-NATURE'!BQ67),$L$2880&lt;&gt;"M"),"",'FIN2-NATURE'!BQ67)</f>
        <v/>
      </c>
      <c r="L2880" s="280" t="str">
        <f>IF(ISBLANK('FIN2-NATURE'!BR67),"",'FIN2-NATURE'!BR67)</f>
        <v/>
      </c>
      <c r="M2880" s="257" t="str">
        <f t="shared" si="46"/>
        <v>OK</v>
      </c>
      <c r="N2880" s="15"/>
    </row>
    <row r="2881" spans="1:14" ht="33.75" x14ac:dyDescent="0.25">
      <c r="A2881" s="257" t="s">
        <v>834</v>
      </c>
      <c r="B2881" s="257" t="s">
        <v>6160</v>
      </c>
      <c r="C2881" s="257" t="s">
        <v>689</v>
      </c>
      <c r="D2881" s="277" t="s">
        <v>6161</v>
      </c>
      <c r="E2881" s="278" t="s">
        <v>711</v>
      </c>
      <c r="F2881" s="279" t="s">
        <v>689</v>
      </c>
      <c r="G2881" s="277" t="s">
        <v>3654</v>
      </c>
      <c r="H2881" s="280" t="str">
        <f>IF(OR(AND('FIN2-NATURE'!BQ45="",'FIN2-NATURE'!BR45=""),AND('FIN2-NATURE'!BQ58="",'FIN2-NATURE'!BR58=""),AND('FIN2-NATURE'!BR45="K",'FIN2-NATURE'!BR58="K"),OR('FIN2-NATURE'!BR45="O",'FIN2-NATURE'!BR58="O")),"",SUM('FIN2-NATURE'!BQ45,'FIN2-NATURE'!BQ58))</f>
        <v/>
      </c>
      <c r="I2881" s="280" t="str">
        <f>IF(AND(OR(AND('FIN2-NATURE'!BR45="O",'FIN2-NATURE'!BR58="O"),AND('FIN2-NATURE'!BR45="K",'FIN2-NATURE'!BR58="K")),SUM('FIN2-NATURE'!BQ45,'FIN2-NATURE'!BQ58)=0,ISNUMBER('FIN2-NATURE'!BQ68)),"",IF(OR('FIN2-NATURE'!BR45="O",'FIN2-NATURE'!BR58="O"),"O",IF(AND('FIN2-NATURE'!BR45='FIN2-NATURE'!BR58,OR('FIN2-NATURE'!BR45="K",'FIN2-NATURE'!BR45="W",'FIN2-NATURE'!BR45="M")), UPPER('FIN2-NATURE'!BR45),"")))</f>
        <v/>
      </c>
      <c r="J2881" s="281" t="s">
        <v>711</v>
      </c>
      <c r="K2881" s="280" t="str">
        <f>IF(AND(ISBLANK('FIN2-NATURE'!BQ68),$L$2881&lt;&gt;"M"),"",'FIN2-NATURE'!BQ68)</f>
        <v/>
      </c>
      <c r="L2881" s="280" t="str">
        <f>IF(ISBLANK('FIN2-NATURE'!BR68),"",'FIN2-NATURE'!BR68)</f>
        <v/>
      </c>
      <c r="M2881" s="257" t="str">
        <f t="shared" si="46"/>
        <v>OK</v>
      </c>
      <c r="N2881" s="15"/>
    </row>
    <row r="2882" spans="1:14" ht="33.75" x14ac:dyDescent="0.25">
      <c r="A2882" s="257" t="s">
        <v>834</v>
      </c>
      <c r="B2882" s="257" t="s">
        <v>6162</v>
      </c>
      <c r="C2882" s="257" t="s">
        <v>689</v>
      </c>
      <c r="D2882" s="277" t="s">
        <v>6163</v>
      </c>
      <c r="E2882" s="278" t="s">
        <v>711</v>
      </c>
      <c r="F2882" s="279" t="s">
        <v>689</v>
      </c>
      <c r="G2882" s="277" t="s">
        <v>3657</v>
      </c>
      <c r="H2882" s="280" t="str">
        <f>IF(OR(AND('FIN2-NATURE'!BQ46="",'FIN2-NATURE'!BR46=""),AND('FIN2-NATURE'!BQ59="",'FIN2-NATURE'!BR59=""),AND('FIN2-NATURE'!BR46="K",'FIN2-NATURE'!BR59="K"),OR('FIN2-NATURE'!BR46="O",'FIN2-NATURE'!BR59="O")),"",SUM('FIN2-NATURE'!BQ46,'FIN2-NATURE'!BQ59))</f>
        <v/>
      </c>
      <c r="I2882" s="280" t="str">
        <f>IF(AND(OR(AND('FIN2-NATURE'!BR46="O",'FIN2-NATURE'!BR59="O"),AND('FIN2-NATURE'!BR46="K",'FIN2-NATURE'!BR59="K")),SUM('FIN2-NATURE'!BQ46,'FIN2-NATURE'!BQ59)=0,ISNUMBER('FIN2-NATURE'!BQ69)),"",IF(OR('FIN2-NATURE'!BR46="O",'FIN2-NATURE'!BR59="O"),"O",IF(AND('FIN2-NATURE'!BR46='FIN2-NATURE'!BR59,OR('FIN2-NATURE'!BR46="K",'FIN2-NATURE'!BR46="W",'FIN2-NATURE'!BR46="M")), UPPER('FIN2-NATURE'!BR46),"")))</f>
        <v/>
      </c>
      <c r="J2882" s="281" t="s">
        <v>711</v>
      </c>
      <c r="K2882" s="280" t="str">
        <f>IF(AND(ISBLANK('FIN2-NATURE'!BQ69),$L$2882&lt;&gt;"M"),"",'FIN2-NATURE'!BQ69)</f>
        <v/>
      </c>
      <c r="L2882" s="280" t="str">
        <f>IF(ISBLANK('FIN2-NATURE'!BR69),"",'FIN2-NATURE'!BR69)</f>
        <v/>
      </c>
      <c r="M2882" s="257" t="str">
        <f t="shared" si="46"/>
        <v>OK</v>
      </c>
      <c r="N2882" s="15"/>
    </row>
    <row r="2883" spans="1:14" ht="33.75" x14ac:dyDescent="0.25">
      <c r="A2883" s="257" t="s">
        <v>834</v>
      </c>
      <c r="B2883" s="257" t="s">
        <v>6164</v>
      </c>
      <c r="C2883" s="257" t="s">
        <v>689</v>
      </c>
      <c r="D2883" s="277" t="s">
        <v>6165</v>
      </c>
      <c r="E2883" s="278" t="s">
        <v>711</v>
      </c>
      <c r="F2883" s="279" t="s">
        <v>689</v>
      </c>
      <c r="G2883" s="277" t="s">
        <v>3660</v>
      </c>
      <c r="H2883" s="280" t="str">
        <f>IF(OR(AND('FIN2-NATURE'!BQ50="",'FIN2-NATURE'!BR50=""),AND('FIN2-NATURE'!BQ60="",'FIN2-NATURE'!BR60=""),AND('FIN2-NATURE'!BR50="K",'FIN2-NATURE'!BR60="K"),OR('FIN2-NATURE'!BR50="O",'FIN2-NATURE'!BR60="O")),"",SUM('FIN2-NATURE'!BQ50,'FIN2-NATURE'!BQ60))</f>
        <v/>
      </c>
      <c r="I2883" s="280" t="str">
        <f>IF(AND(OR(AND('FIN2-NATURE'!BR50="O",'FIN2-NATURE'!BR60="O"),AND('FIN2-NATURE'!BR50="K",'FIN2-NATURE'!BR60="K")),SUM('FIN2-NATURE'!BQ50,'FIN2-NATURE'!BQ60)=0,ISNUMBER('FIN2-NATURE'!BQ70)),"",IF(OR('FIN2-NATURE'!BR50="O",'FIN2-NATURE'!BR60="O"),"O",IF(AND('FIN2-NATURE'!BR50='FIN2-NATURE'!BR60,OR('FIN2-NATURE'!BR50="K",'FIN2-NATURE'!BR50="W",'FIN2-NATURE'!BR50="M")), UPPER('FIN2-NATURE'!BR50),"")))</f>
        <v/>
      </c>
      <c r="J2883" s="281" t="s">
        <v>711</v>
      </c>
      <c r="K2883" s="280" t="str">
        <f>IF(AND(ISBLANK('FIN2-NATURE'!BQ70),$L$2883&lt;&gt;"M"),"",'FIN2-NATURE'!BQ70)</f>
        <v/>
      </c>
      <c r="L2883" s="280" t="str">
        <f>IF(ISBLANK('FIN2-NATURE'!BR70),"",'FIN2-NATURE'!BR70)</f>
        <v/>
      </c>
      <c r="M2883" s="257" t="str">
        <f t="shared" si="46"/>
        <v>OK</v>
      </c>
      <c r="N2883" s="15"/>
    </row>
    <row r="2884" spans="1:14" ht="33.75" x14ac:dyDescent="0.25">
      <c r="A2884" s="257" t="s">
        <v>834</v>
      </c>
      <c r="B2884" s="257" t="s">
        <v>6166</v>
      </c>
      <c r="C2884" s="257" t="s">
        <v>689</v>
      </c>
      <c r="D2884" s="277" t="s">
        <v>6167</v>
      </c>
      <c r="E2884" s="278" t="s">
        <v>711</v>
      </c>
      <c r="F2884" s="279" t="s">
        <v>689</v>
      </c>
      <c r="G2884" s="277" t="s">
        <v>3663</v>
      </c>
      <c r="H2884" s="280" t="str">
        <f>IF(OR(AND('FIN2-NATURE'!BQ51="",'FIN2-NATURE'!BR51=""),AND('FIN2-NATURE'!BQ61="",'FIN2-NATURE'!BR61=""),AND('FIN2-NATURE'!BR51="K",'FIN2-NATURE'!BR61="K"),OR('FIN2-NATURE'!BR51="O",'FIN2-NATURE'!BR61="O")),"",SUM('FIN2-NATURE'!BQ51,'FIN2-NATURE'!BQ61))</f>
        <v/>
      </c>
      <c r="I2884" s="280" t="str">
        <f>IF(AND(OR(AND('FIN2-NATURE'!BR51="O",'FIN2-NATURE'!BR61="O"),AND('FIN2-NATURE'!BR51="K",'FIN2-NATURE'!BR61="K")),SUM('FIN2-NATURE'!BQ51,'FIN2-NATURE'!BQ61)=0,ISNUMBER('FIN2-NATURE'!BQ71)),"",IF(OR('FIN2-NATURE'!BR51="O",'FIN2-NATURE'!BR61="O"),"O",IF(AND('FIN2-NATURE'!BR51='FIN2-NATURE'!BR61,OR('FIN2-NATURE'!BR51="K",'FIN2-NATURE'!BR51="W",'FIN2-NATURE'!BR51="M")), UPPER('FIN2-NATURE'!BR51),"")))</f>
        <v/>
      </c>
      <c r="J2884" s="281" t="s">
        <v>711</v>
      </c>
      <c r="K2884" s="280" t="str">
        <f>IF(AND(ISBLANK('FIN2-NATURE'!BQ71),$L$2884&lt;&gt;"M"),"",'FIN2-NATURE'!BQ71)</f>
        <v/>
      </c>
      <c r="L2884" s="280" t="str">
        <f>IF(ISBLANK('FIN2-NATURE'!BR71),"",'FIN2-NATURE'!BR71)</f>
        <v/>
      </c>
      <c r="M2884" s="257" t="str">
        <f t="shared" si="46"/>
        <v>OK</v>
      </c>
      <c r="N2884" s="15"/>
    </row>
    <row r="2885" spans="1:14" ht="33.75" x14ac:dyDescent="0.25">
      <c r="A2885" s="257" t="s">
        <v>834</v>
      </c>
      <c r="B2885" s="257" t="s">
        <v>6168</v>
      </c>
      <c r="C2885" s="257" t="s">
        <v>689</v>
      </c>
      <c r="D2885" s="277" t="s">
        <v>6169</v>
      </c>
      <c r="E2885" s="278" t="s">
        <v>711</v>
      </c>
      <c r="F2885" s="279" t="s">
        <v>689</v>
      </c>
      <c r="G2885" s="277" t="s">
        <v>3666</v>
      </c>
      <c r="H2885" s="280" t="str">
        <f>IF(OR(AND('FIN2-NATURE'!BQ52="",'FIN2-NATURE'!BR52=""),AND('FIN2-NATURE'!BQ62="",'FIN2-NATURE'!BR62=""),AND('FIN2-NATURE'!BR52="K",'FIN2-NATURE'!BR62="K"),OR('FIN2-NATURE'!BR52="O",'FIN2-NATURE'!BR62="O")),"",SUM('FIN2-NATURE'!BQ52,'FIN2-NATURE'!BQ62))</f>
        <v/>
      </c>
      <c r="I2885" s="280" t="str">
        <f>IF(AND(OR(AND('FIN2-NATURE'!BR52="O",'FIN2-NATURE'!BR62="O"),AND('FIN2-NATURE'!BR52="K",'FIN2-NATURE'!BR62="K")),SUM('FIN2-NATURE'!BQ52,'FIN2-NATURE'!BQ62)=0,ISNUMBER('FIN2-NATURE'!BQ72)),"",IF(OR('FIN2-NATURE'!BR52="O",'FIN2-NATURE'!BR62="O"),"O",IF(AND('FIN2-NATURE'!BR52='FIN2-NATURE'!BR62,OR('FIN2-NATURE'!BR52="K",'FIN2-NATURE'!BR52="W",'FIN2-NATURE'!BR52="M")), UPPER('FIN2-NATURE'!BR52),"")))</f>
        <v/>
      </c>
      <c r="J2885" s="281" t="s">
        <v>711</v>
      </c>
      <c r="K2885" s="280" t="str">
        <f>IF(AND(ISBLANK('FIN2-NATURE'!BQ72),$L$2885&lt;&gt;"M"),"",'FIN2-NATURE'!BQ72)</f>
        <v/>
      </c>
      <c r="L2885" s="280" t="str">
        <f>IF(ISBLANK('FIN2-NATURE'!BR72),"",'FIN2-NATURE'!BR72)</f>
        <v/>
      </c>
      <c r="M2885" s="257" t="str">
        <f t="shared" si="46"/>
        <v>OK</v>
      </c>
      <c r="N2885" s="15"/>
    </row>
    <row r="2886" spans="1:14" ht="33.75" x14ac:dyDescent="0.25">
      <c r="A2886" s="257" t="s">
        <v>834</v>
      </c>
      <c r="B2886" s="257" t="s">
        <v>6170</v>
      </c>
      <c r="C2886" s="257" t="s">
        <v>689</v>
      </c>
      <c r="D2886" s="277" t="s">
        <v>6171</v>
      </c>
      <c r="E2886" s="278" t="s">
        <v>711</v>
      </c>
      <c r="F2886" s="279" t="s">
        <v>689</v>
      </c>
      <c r="G2886" s="277" t="s">
        <v>3669</v>
      </c>
      <c r="H2886" s="280" t="str">
        <f>IF(OR(AND('FIN2-NATURE'!BQ53="",'FIN2-NATURE'!BR53=""),AND('FIN2-NATURE'!BQ63="",'FIN2-NATURE'!BR63=""),AND('FIN2-NATURE'!BR53="K",'FIN2-NATURE'!BR63="K"),OR('FIN2-NATURE'!BR53="O",'FIN2-NATURE'!BR63="O")),"",SUM('FIN2-NATURE'!BQ53,'FIN2-NATURE'!BQ63))</f>
        <v/>
      </c>
      <c r="I2886" s="280" t="str">
        <f>IF(AND(OR(AND('FIN2-NATURE'!BR53="O",'FIN2-NATURE'!BR63="O"),AND('FIN2-NATURE'!BR53="K",'FIN2-NATURE'!BR63="K")),SUM('FIN2-NATURE'!BQ53,'FIN2-NATURE'!BQ63)=0,ISNUMBER('FIN2-NATURE'!BQ73)),"",IF(OR('FIN2-NATURE'!BR53="O",'FIN2-NATURE'!BR63="O"),"O",IF(AND('FIN2-NATURE'!BR53='FIN2-NATURE'!BR63,OR('FIN2-NATURE'!BR53="K",'FIN2-NATURE'!BR53="W",'FIN2-NATURE'!BR53="M")), UPPER('FIN2-NATURE'!BR53),"")))</f>
        <v/>
      </c>
      <c r="J2886" s="281" t="s">
        <v>711</v>
      </c>
      <c r="K2886" s="280" t="str">
        <f>IF(AND(ISBLANK('FIN2-NATURE'!BQ73),$L$2886&lt;&gt;"M"),"",'FIN2-NATURE'!BQ73)</f>
        <v/>
      </c>
      <c r="L2886" s="280" t="str">
        <f>IF(ISBLANK('FIN2-NATURE'!BR73),"",'FIN2-NATURE'!BR73)</f>
        <v/>
      </c>
      <c r="M2886" s="257" t="str">
        <f t="shared" si="46"/>
        <v>OK</v>
      </c>
      <c r="N2886" s="15"/>
    </row>
    <row r="2887" spans="1:14" ht="33.75" x14ac:dyDescent="0.25">
      <c r="A2887" s="257" t="s">
        <v>834</v>
      </c>
      <c r="B2887" s="257" t="s">
        <v>6172</v>
      </c>
      <c r="C2887" s="257" t="s">
        <v>689</v>
      </c>
      <c r="D2887" s="277" t="s">
        <v>6173</v>
      </c>
      <c r="E2887" s="278" t="s">
        <v>711</v>
      </c>
      <c r="F2887" s="279" t="s">
        <v>689</v>
      </c>
      <c r="G2887" s="277" t="s">
        <v>3672</v>
      </c>
      <c r="H2887" s="280" t="str">
        <f>IF(OR(AND('FIN2-NATURE'!BQ54="",'FIN2-NATURE'!BR54=""),AND('FIN2-NATURE'!BQ64="",'FIN2-NATURE'!BR64=""),AND('FIN2-NATURE'!BR54="K",'FIN2-NATURE'!BR64="K"),OR('FIN2-NATURE'!BR54="O",'FIN2-NATURE'!BR64="O")),"",SUM('FIN2-NATURE'!BQ54,'FIN2-NATURE'!BQ64))</f>
        <v/>
      </c>
      <c r="I2887" s="280" t="str">
        <f>IF(AND(OR(AND('FIN2-NATURE'!BR54="O",'FIN2-NATURE'!BR64="O"),AND('FIN2-NATURE'!BR54="K",'FIN2-NATURE'!BR64="K")),SUM('FIN2-NATURE'!BQ54,'FIN2-NATURE'!BQ64)=0,ISNUMBER('FIN2-NATURE'!BQ74)),"",IF(OR('FIN2-NATURE'!BR54="O",'FIN2-NATURE'!BR64="O"),"O",IF(AND('FIN2-NATURE'!BR54='FIN2-NATURE'!BR64,OR('FIN2-NATURE'!BR54="K",'FIN2-NATURE'!BR54="W",'FIN2-NATURE'!BR54="M")), UPPER('FIN2-NATURE'!BR54),"")))</f>
        <v/>
      </c>
      <c r="J2887" s="281" t="s">
        <v>711</v>
      </c>
      <c r="K2887" s="280" t="str">
        <f>IF(AND(ISBLANK('FIN2-NATURE'!BQ74),$L$2887&lt;&gt;"M"),"",'FIN2-NATURE'!BQ74)</f>
        <v/>
      </c>
      <c r="L2887" s="280" t="str">
        <f>IF(ISBLANK('FIN2-NATURE'!BR74),"",'FIN2-NATURE'!BR74)</f>
        <v/>
      </c>
      <c r="M2887" s="257" t="str">
        <f t="shared" si="46"/>
        <v>OK</v>
      </c>
      <c r="N2887" s="15"/>
    </row>
    <row r="2888" spans="1:14" ht="33.75" x14ac:dyDescent="0.25">
      <c r="A2888" s="257" t="s">
        <v>834</v>
      </c>
      <c r="B2888" s="257" t="s">
        <v>6174</v>
      </c>
      <c r="C2888" s="257" t="s">
        <v>689</v>
      </c>
      <c r="D2888" s="277" t="s">
        <v>6175</v>
      </c>
      <c r="E2888" s="278" t="s">
        <v>711</v>
      </c>
      <c r="F2888" s="279" t="s">
        <v>689</v>
      </c>
      <c r="G2888" s="277" t="s">
        <v>3675</v>
      </c>
      <c r="H2888" s="280" t="str">
        <f>IF(OR(AND('FIN2-NATURE'!BQ55="",'FIN2-NATURE'!BR55=""),AND('FIN2-NATURE'!BQ65="",'FIN2-NATURE'!BR65=""),AND('FIN2-NATURE'!BR55="K",'FIN2-NATURE'!BR65="K"),OR('FIN2-NATURE'!BR55="O",'FIN2-NATURE'!BR65="O")),"",SUM('FIN2-NATURE'!BQ55,'FIN2-NATURE'!BQ65))</f>
        <v/>
      </c>
      <c r="I2888" s="280" t="str">
        <f>IF(AND(OR(AND('FIN2-NATURE'!BR55="O",'FIN2-NATURE'!BR65="O"),AND('FIN2-NATURE'!BR55="K",'FIN2-NATURE'!BR65="K")),SUM('FIN2-NATURE'!BQ55,'FIN2-NATURE'!BQ65)=0,ISNUMBER('FIN2-NATURE'!BQ75)),"",IF(OR('FIN2-NATURE'!BR55="O",'FIN2-NATURE'!BR65="O"),"O",IF(AND('FIN2-NATURE'!BR55='FIN2-NATURE'!BR65,OR('FIN2-NATURE'!BR55="K",'FIN2-NATURE'!BR55="W",'FIN2-NATURE'!BR55="M")), UPPER('FIN2-NATURE'!BR55),"")))</f>
        <v/>
      </c>
      <c r="J2888" s="281" t="s">
        <v>711</v>
      </c>
      <c r="K2888" s="280" t="str">
        <f>IF(AND(ISBLANK('FIN2-NATURE'!BQ75),$L$2888&lt;&gt;"M"),"",'FIN2-NATURE'!BQ75)</f>
        <v/>
      </c>
      <c r="L2888" s="280" t="str">
        <f>IF(ISBLANK('FIN2-NATURE'!BR75),"",'FIN2-NATURE'!BR75)</f>
        <v/>
      </c>
      <c r="M2888" s="257" t="str">
        <f t="shared" si="46"/>
        <v>OK</v>
      </c>
      <c r="N2888" s="15"/>
    </row>
    <row r="2889" spans="1:14" ht="33.75" x14ac:dyDescent="0.25">
      <c r="A2889" s="257" t="s">
        <v>834</v>
      </c>
      <c r="B2889" s="257" t="s">
        <v>6176</v>
      </c>
      <c r="C2889" s="257" t="s">
        <v>689</v>
      </c>
      <c r="D2889" s="277" t="s">
        <v>6177</v>
      </c>
      <c r="E2889" s="278" t="s">
        <v>711</v>
      </c>
      <c r="F2889" s="279" t="s">
        <v>689</v>
      </c>
      <c r="G2889" s="277" t="s">
        <v>3678</v>
      </c>
      <c r="H2889" s="280" t="str">
        <f>IF(OR(AND('FIN2-NATURE'!BQ56="",'FIN2-NATURE'!BR56=""),AND('FIN2-NATURE'!BQ66="",'FIN2-NATURE'!BR66=""),AND('FIN2-NATURE'!BR56="K",'FIN2-NATURE'!BR66="K"),OR('FIN2-NATURE'!BR56="O",'FIN2-NATURE'!BR66="O")),"",SUM('FIN2-NATURE'!BQ56,'FIN2-NATURE'!BQ66))</f>
        <v/>
      </c>
      <c r="I2889" s="280" t="str">
        <f>IF(AND(OR(AND('FIN2-NATURE'!BR56="O",'FIN2-NATURE'!BR66="O"),AND('FIN2-NATURE'!BR56="K",'FIN2-NATURE'!BR66="K")),SUM('FIN2-NATURE'!BQ56,'FIN2-NATURE'!BQ66)=0,ISNUMBER('FIN2-NATURE'!BQ76)),"",IF(OR('FIN2-NATURE'!BR56="O",'FIN2-NATURE'!BR66="O"),"O",IF(AND('FIN2-NATURE'!BR56='FIN2-NATURE'!BR66,OR('FIN2-NATURE'!BR56="K",'FIN2-NATURE'!BR56="W",'FIN2-NATURE'!BR56="M")), UPPER('FIN2-NATURE'!BR56),"")))</f>
        <v/>
      </c>
      <c r="J2889" s="281" t="s">
        <v>711</v>
      </c>
      <c r="K2889" s="280" t="str">
        <f>IF(AND(ISBLANK('FIN2-NATURE'!BQ76),$L$2889&lt;&gt;"M"),"",'FIN2-NATURE'!BQ76)</f>
        <v/>
      </c>
      <c r="L2889" s="280" t="str">
        <f>IF(ISBLANK('FIN2-NATURE'!BR76),"",'FIN2-NATURE'!BR76)</f>
        <v/>
      </c>
      <c r="M2889" s="257" t="str">
        <f t="shared" si="46"/>
        <v>OK</v>
      </c>
      <c r="N2889" s="15"/>
    </row>
    <row r="2890" spans="1:14" ht="33.75" x14ac:dyDescent="0.25">
      <c r="A2890" s="257" t="s">
        <v>834</v>
      </c>
      <c r="B2890" s="257" t="s">
        <v>6178</v>
      </c>
      <c r="C2890" s="257" t="s">
        <v>689</v>
      </c>
      <c r="D2890" s="277" t="s">
        <v>6179</v>
      </c>
      <c r="E2890" s="278" t="s">
        <v>711</v>
      </c>
      <c r="F2890" s="279" t="s">
        <v>689</v>
      </c>
      <c r="G2890" s="277" t="s">
        <v>3681</v>
      </c>
      <c r="H2890" s="280" t="str">
        <f>IF(OR(AND('FIN2-NATURE'!BQ31="",'FIN2-NATURE'!BR31=""),AND('FIN2-NATURE'!BQ67="",'FIN2-NATURE'!BR67=""),AND('FIN2-NATURE'!BR31="K",'FIN2-NATURE'!BR67="K"),OR('FIN2-NATURE'!BR31="O",'FIN2-NATURE'!BR67="O")),"",SUM('FIN2-NATURE'!BQ31,'FIN2-NATURE'!BQ67))</f>
        <v/>
      </c>
      <c r="I2890" s="280" t="str">
        <f>IF(AND(OR(AND('FIN2-NATURE'!BR31="O",'FIN2-NATURE'!BR67="O"),AND('FIN2-NATURE'!BR31="K",'FIN2-NATURE'!BR67="K")),SUM('FIN2-NATURE'!BQ31,'FIN2-NATURE'!BQ67)=0,ISNUMBER('FIN2-NATURE'!BQ77)),"",IF(OR('FIN2-NATURE'!BR31="O",'FIN2-NATURE'!BR67="O"),"O",IF(AND('FIN2-NATURE'!BR31='FIN2-NATURE'!BR67,OR('FIN2-NATURE'!BR31="K",'FIN2-NATURE'!BR31="W",'FIN2-NATURE'!BR31="M")), UPPER('FIN2-NATURE'!BR31),"")))</f>
        <v/>
      </c>
      <c r="J2890" s="281" t="s">
        <v>711</v>
      </c>
      <c r="K2890" s="280" t="str">
        <f>IF(AND(ISBLANK('FIN2-NATURE'!BQ77),$L$2890&lt;&gt;"M"),"",'FIN2-NATURE'!BQ77)</f>
        <v/>
      </c>
      <c r="L2890" s="280" t="str">
        <f>IF(ISBLANK('FIN2-NATURE'!BR77),"",'FIN2-NATURE'!BR77)</f>
        <v/>
      </c>
      <c r="M2890" s="257" t="str">
        <f t="shared" si="46"/>
        <v>OK</v>
      </c>
      <c r="N2890" s="15"/>
    </row>
    <row r="2891" spans="1:14" ht="33.75" x14ac:dyDescent="0.25">
      <c r="A2891" s="257" t="s">
        <v>834</v>
      </c>
      <c r="B2891" s="257" t="s">
        <v>6180</v>
      </c>
      <c r="C2891" s="257" t="s">
        <v>689</v>
      </c>
      <c r="D2891" s="277" t="s">
        <v>6181</v>
      </c>
      <c r="E2891" s="278" t="s">
        <v>711</v>
      </c>
      <c r="F2891" s="279" t="s">
        <v>689</v>
      </c>
      <c r="G2891" s="277" t="s">
        <v>3684</v>
      </c>
      <c r="H2891" s="280" t="str">
        <f>IF(OR(AND('FIN2-NATURE'!BQ32="",'FIN2-NATURE'!BR32=""),AND('FIN2-NATURE'!BQ68="",'FIN2-NATURE'!BR68=""),AND('FIN2-NATURE'!BR32="K",'FIN2-NATURE'!BR68="K"),OR('FIN2-NATURE'!BR32="O",'FIN2-NATURE'!BR68="O")),"",SUM('FIN2-NATURE'!BQ32,'FIN2-NATURE'!BQ68))</f>
        <v/>
      </c>
      <c r="I2891" s="280" t="str">
        <f>IF(AND(OR(AND('FIN2-NATURE'!BR32="O",'FIN2-NATURE'!BR68="O"),AND('FIN2-NATURE'!BR32="K",'FIN2-NATURE'!BR68="K")),SUM('FIN2-NATURE'!BQ32,'FIN2-NATURE'!BQ68)=0,ISNUMBER('FIN2-NATURE'!BQ78)),"",IF(OR('FIN2-NATURE'!BR32="O",'FIN2-NATURE'!BR68="O"),"O",IF(AND('FIN2-NATURE'!BR32='FIN2-NATURE'!BR68,OR('FIN2-NATURE'!BR32="K",'FIN2-NATURE'!BR32="W",'FIN2-NATURE'!BR32="M")), UPPER('FIN2-NATURE'!BR32),"")))</f>
        <v/>
      </c>
      <c r="J2891" s="281" t="s">
        <v>711</v>
      </c>
      <c r="K2891" s="280" t="str">
        <f>IF(AND(ISBLANK('FIN2-NATURE'!BQ78),$L$2891&lt;&gt;"M"),"",'FIN2-NATURE'!BQ78)</f>
        <v/>
      </c>
      <c r="L2891" s="280" t="str">
        <f>IF(ISBLANK('FIN2-NATURE'!BR78),"",'FIN2-NATURE'!BR78)</f>
        <v/>
      </c>
      <c r="M2891" s="257" t="str">
        <f t="shared" si="46"/>
        <v>OK</v>
      </c>
      <c r="N2891" s="15"/>
    </row>
    <row r="2892" spans="1:14" ht="33.75" x14ac:dyDescent="0.25">
      <c r="A2892" s="257" t="s">
        <v>834</v>
      </c>
      <c r="B2892" s="257" t="s">
        <v>6182</v>
      </c>
      <c r="C2892" s="257" t="s">
        <v>689</v>
      </c>
      <c r="D2892" s="277" t="s">
        <v>6183</v>
      </c>
      <c r="E2892" s="278" t="s">
        <v>711</v>
      </c>
      <c r="F2892" s="279" t="s">
        <v>689</v>
      </c>
      <c r="G2892" s="277" t="s">
        <v>3687</v>
      </c>
      <c r="H2892" s="280" t="str">
        <f>IF(OR(AND('FIN2-NATURE'!BQ33="",'FIN2-NATURE'!BR33=""),AND('FIN2-NATURE'!BQ69="",'FIN2-NATURE'!BR69=""),AND('FIN2-NATURE'!BR33="K",'FIN2-NATURE'!BR69="K"),OR('FIN2-NATURE'!BR33="O",'FIN2-NATURE'!BR69="O")),"",SUM('FIN2-NATURE'!BQ33,'FIN2-NATURE'!BQ69))</f>
        <v/>
      </c>
      <c r="I2892" s="280" t="str">
        <f>IF(AND(OR(AND('FIN2-NATURE'!BR33="O",'FIN2-NATURE'!BR69="O"),AND('FIN2-NATURE'!BR33="K",'FIN2-NATURE'!BR69="K")),SUM('FIN2-NATURE'!BQ33,'FIN2-NATURE'!BQ69)=0,ISNUMBER('FIN2-NATURE'!BQ79)),"",IF(OR('FIN2-NATURE'!BR33="O",'FIN2-NATURE'!BR69="O"),"O",IF(AND('FIN2-NATURE'!BR33='FIN2-NATURE'!BR69,OR('FIN2-NATURE'!BR33="K",'FIN2-NATURE'!BR33="W",'FIN2-NATURE'!BR33="M")), UPPER('FIN2-NATURE'!BR33),"")))</f>
        <v/>
      </c>
      <c r="J2892" s="281" t="s">
        <v>711</v>
      </c>
      <c r="K2892" s="280" t="str">
        <f>IF(AND(ISBLANK('FIN2-NATURE'!BQ79),$L$2892&lt;&gt;"M"),"",'FIN2-NATURE'!BQ79)</f>
        <v/>
      </c>
      <c r="L2892" s="280" t="str">
        <f>IF(ISBLANK('FIN2-NATURE'!BR79),"",'FIN2-NATURE'!BR79)</f>
        <v/>
      </c>
      <c r="M2892" s="257" t="str">
        <f t="shared" si="46"/>
        <v>OK</v>
      </c>
      <c r="N2892" s="15"/>
    </row>
    <row r="2893" spans="1:14" ht="33.75" x14ac:dyDescent="0.25">
      <c r="A2893" s="257" t="s">
        <v>834</v>
      </c>
      <c r="B2893" s="257" t="s">
        <v>6184</v>
      </c>
      <c r="C2893" s="257" t="s">
        <v>689</v>
      </c>
      <c r="D2893" s="277" t="s">
        <v>6185</v>
      </c>
      <c r="E2893" s="278" t="s">
        <v>711</v>
      </c>
      <c r="F2893" s="279" t="s">
        <v>689</v>
      </c>
      <c r="G2893" s="277" t="s">
        <v>6186</v>
      </c>
      <c r="H2893" s="280" t="str">
        <f>IF(OR(AND('FIN2-NATURE'!BQ37="",'FIN2-NATURE'!BR37=""),AND('FIN2-NATURE'!BQ70="",'FIN2-NATURE'!BR70=""),AND('FIN2-NATURE'!BR37="K",'FIN2-NATURE'!BR70="K"),OR('FIN2-NATURE'!BR37="O",'FIN2-NATURE'!BR70="O")),"",SUM('FIN2-NATURE'!BQ37,'FIN2-NATURE'!BQ70))</f>
        <v/>
      </c>
      <c r="I2893" s="280" t="str">
        <f>IF(AND(OR(AND('FIN2-NATURE'!BR37="O",'FIN2-NATURE'!BR70="O"),AND('FIN2-NATURE'!BR37="K",'FIN2-NATURE'!BR70="K")),SUM('FIN2-NATURE'!BQ37,'FIN2-NATURE'!BQ70)=0,ISNUMBER('FIN2-NATURE'!BQ80)),"",IF(OR('FIN2-NATURE'!BR37="O",'FIN2-NATURE'!BR70="O"),"O",IF(AND('FIN2-NATURE'!BR37='FIN2-NATURE'!BR70,OR('FIN2-NATURE'!BR37="K",'FIN2-NATURE'!BR37="W",'FIN2-NATURE'!BR37="M")), UPPER('FIN2-NATURE'!BR37),"")))</f>
        <v/>
      </c>
      <c r="J2893" s="281" t="s">
        <v>711</v>
      </c>
      <c r="K2893" s="280" t="str">
        <f>IF(AND(ISBLANK('FIN2-NATURE'!BQ80),$L$2893&lt;&gt;"M"),"",'FIN2-NATURE'!BQ80)</f>
        <v/>
      </c>
      <c r="L2893" s="280" t="str">
        <f>IF(ISBLANK('FIN2-NATURE'!BR80),"",'FIN2-NATURE'!BR80)</f>
        <v/>
      </c>
      <c r="M2893" s="257" t="str">
        <f t="shared" si="46"/>
        <v>OK</v>
      </c>
      <c r="N2893" s="15"/>
    </row>
    <row r="2894" spans="1:14" ht="33.75" x14ac:dyDescent="0.25">
      <c r="A2894" s="257" t="s">
        <v>834</v>
      </c>
      <c r="B2894" s="257" t="s">
        <v>6187</v>
      </c>
      <c r="C2894" s="257" t="s">
        <v>689</v>
      </c>
      <c r="D2894" s="277" t="s">
        <v>6188</v>
      </c>
      <c r="E2894" s="278" t="s">
        <v>711</v>
      </c>
      <c r="F2894" s="279" t="s">
        <v>689</v>
      </c>
      <c r="G2894" s="277" t="s">
        <v>3690</v>
      </c>
      <c r="H2894" s="280" t="str">
        <f>IF(OR(AND('FIN2-NATURE'!BQ38="",'FIN2-NATURE'!BR38=""),AND('FIN2-NATURE'!BQ71="",'FIN2-NATURE'!BR71=""),AND('FIN2-NATURE'!BR38="K",'FIN2-NATURE'!BR71="K"),OR('FIN2-NATURE'!BR38="O",'FIN2-NATURE'!BR71="O")),"",SUM('FIN2-NATURE'!BQ38,'FIN2-NATURE'!BQ71))</f>
        <v/>
      </c>
      <c r="I2894" s="280" t="str">
        <f>IF(AND(OR(AND('FIN2-NATURE'!BR38="O",'FIN2-NATURE'!BR71="O"),AND('FIN2-NATURE'!BR38="K",'FIN2-NATURE'!BR71="K")),SUM('FIN2-NATURE'!BQ38,'FIN2-NATURE'!BQ71)=0,ISNUMBER('FIN2-NATURE'!BQ81)),"",IF(OR('FIN2-NATURE'!BR38="O",'FIN2-NATURE'!BR71="O"),"O",IF(AND('FIN2-NATURE'!BR38='FIN2-NATURE'!BR71,OR('FIN2-NATURE'!BR38="K",'FIN2-NATURE'!BR38="W",'FIN2-NATURE'!BR38="M")), UPPER('FIN2-NATURE'!BR38),"")))</f>
        <v/>
      </c>
      <c r="J2894" s="281" t="s">
        <v>711</v>
      </c>
      <c r="K2894" s="280" t="str">
        <f>IF(AND(ISBLANK('FIN2-NATURE'!BQ81),$L$2894&lt;&gt;"M"),"",'FIN2-NATURE'!BQ81)</f>
        <v/>
      </c>
      <c r="L2894" s="280" t="str">
        <f>IF(ISBLANK('FIN2-NATURE'!BR81),"",'FIN2-NATURE'!BR81)</f>
        <v/>
      </c>
      <c r="M2894" s="257" t="str">
        <f t="shared" si="46"/>
        <v>OK</v>
      </c>
      <c r="N2894" s="15"/>
    </row>
    <row r="2895" spans="1:14" ht="33.75" x14ac:dyDescent="0.25">
      <c r="A2895" s="257" t="s">
        <v>834</v>
      </c>
      <c r="B2895" s="257" t="s">
        <v>6189</v>
      </c>
      <c r="C2895" s="257" t="s">
        <v>689</v>
      </c>
      <c r="D2895" s="277" t="s">
        <v>6190</v>
      </c>
      <c r="E2895" s="278" t="s">
        <v>711</v>
      </c>
      <c r="F2895" s="279" t="s">
        <v>689</v>
      </c>
      <c r="G2895" s="277" t="s">
        <v>3692</v>
      </c>
      <c r="H2895" s="280" t="str">
        <f>IF(OR(AND('FIN2-NATURE'!BQ39="",'FIN2-NATURE'!BR39=""),AND('FIN2-NATURE'!BQ72="",'FIN2-NATURE'!BR72=""),AND('FIN2-NATURE'!BR39="K",'FIN2-NATURE'!BR72="K"),OR('FIN2-NATURE'!BR39="O",'FIN2-NATURE'!BR72="O")),"",SUM('FIN2-NATURE'!BQ39,'FIN2-NATURE'!BQ72))</f>
        <v/>
      </c>
      <c r="I2895" s="280" t="str">
        <f>IF(AND(OR(AND('FIN2-NATURE'!BR39="O",'FIN2-NATURE'!BR72="O"),AND('FIN2-NATURE'!BR39="K",'FIN2-NATURE'!BR72="K")),SUM('FIN2-NATURE'!BQ39,'FIN2-NATURE'!BQ72)=0,ISNUMBER('FIN2-NATURE'!BQ82)),"",IF(OR('FIN2-NATURE'!BR39="O",'FIN2-NATURE'!BR72="O"),"O",IF(AND('FIN2-NATURE'!BR39='FIN2-NATURE'!BR72,OR('FIN2-NATURE'!BR39="K",'FIN2-NATURE'!BR39="W",'FIN2-NATURE'!BR39="M")), UPPER('FIN2-NATURE'!BR39),"")))</f>
        <v/>
      </c>
      <c r="J2895" s="281" t="s">
        <v>711</v>
      </c>
      <c r="K2895" s="280" t="str">
        <f>IF(AND(ISBLANK('FIN2-NATURE'!BQ82),$L$2895&lt;&gt;"M"),"",'FIN2-NATURE'!BQ82)</f>
        <v/>
      </c>
      <c r="L2895" s="280" t="str">
        <f>IF(ISBLANK('FIN2-NATURE'!BR82),"",'FIN2-NATURE'!BR82)</f>
        <v/>
      </c>
      <c r="M2895" s="257" t="str">
        <f t="shared" si="46"/>
        <v>OK</v>
      </c>
      <c r="N2895" s="15"/>
    </row>
    <row r="2896" spans="1:14" ht="33.75" x14ac:dyDescent="0.25">
      <c r="A2896" s="257" t="s">
        <v>834</v>
      </c>
      <c r="B2896" s="257" t="s">
        <v>6191</v>
      </c>
      <c r="C2896" s="257" t="s">
        <v>689</v>
      </c>
      <c r="D2896" s="277" t="s">
        <v>6192</v>
      </c>
      <c r="E2896" s="278" t="s">
        <v>711</v>
      </c>
      <c r="F2896" s="279" t="s">
        <v>689</v>
      </c>
      <c r="G2896" s="277" t="s">
        <v>3694</v>
      </c>
      <c r="H2896" s="280" t="str">
        <f>IF(OR(AND('FIN2-NATURE'!BQ40="",'FIN2-NATURE'!BR40=""),AND('FIN2-NATURE'!BQ73="",'FIN2-NATURE'!BR73=""),AND('FIN2-NATURE'!BR40="K",'FIN2-NATURE'!BR73="K"),OR('FIN2-NATURE'!BR40="O",'FIN2-NATURE'!BR73="O")),"",SUM('FIN2-NATURE'!BQ40,'FIN2-NATURE'!BQ73))</f>
        <v/>
      </c>
      <c r="I2896" s="280" t="str">
        <f>IF(AND(OR(AND('FIN2-NATURE'!BR40="O",'FIN2-NATURE'!BR73="O"),AND('FIN2-NATURE'!BR40="K",'FIN2-NATURE'!BR73="K")),SUM('FIN2-NATURE'!BQ40,'FIN2-NATURE'!BQ73)=0,ISNUMBER('FIN2-NATURE'!BQ83)),"",IF(OR('FIN2-NATURE'!BR40="O",'FIN2-NATURE'!BR73="O"),"O",IF(AND('FIN2-NATURE'!BR40='FIN2-NATURE'!BR73,OR('FIN2-NATURE'!BR40="K",'FIN2-NATURE'!BR40="W",'FIN2-NATURE'!BR40="M")), UPPER('FIN2-NATURE'!BR40),"")))</f>
        <v/>
      </c>
      <c r="J2896" s="281" t="s">
        <v>711</v>
      </c>
      <c r="K2896" s="280" t="str">
        <f>IF(AND(ISBLANK('FIN2-NATURE'!BQ83),$L$2896&lt;&gt;"M"),"",'FIN2-NATURE'!BQ83)</f>
        <v/>
      </c>
      <c r="L2896" s="280" t="str">
        <f>IF(ISBLANK('FIN2-NATURE'!BR83),"",'FIN2-NATURE'!BR83)</f>
        <v/>
      </c>
      <c r="M2896" s="257" t="str">
        <f t="shared" si="46"/>
        <v>OK</v>
      </c>
      <c r="N2896" s="15"/>
    </row>
    <row r="2897" spans="1:14" ht="33.75" x14ac:dyDescent="0.25">
      <c r="A2897" s="257" t="s">
        <v>834</v>
      </c>
      <c r="B2897" s="257" t="s">
        <v>6193</v>
      </c>
      <c r="C2897" s="257" t="s">
        <v>689</v>
      </c>
      <c r="D2897" s="277" t="s">
        <v>6194</v>
      </c>
      <c r="E2897" s="278" t="s">
        <v>711</v>
      </c>
      <c r="F2897" s="279" t="s">
        <v>689</v>
      </c>
      <c r="G2897" s="277" t="s">
        <v>3696</v>
      </c>
      <c r="H2897" s="280" t="str">
        <f>IF(OR(AND('FIN2-NATURE'!BQ41="",'FIN2-NATURE'!BR41=""),AND('FIN2-NATURE'!BQ74="",'FIN2-NATURE'!BR74=""),AND('FIN2-NATURE'!BR41="K",'FIN2-NATURE'!BR74="K"),OR('FIN2-NATURE'!BR41="O",'FIN2-NATURE'!BR74="O")),"",SUM('FIN2-NATURE'!BQ41,'FIN2-NATURE'!BQ74))</f>
        <v/>
      </c>
      <c r="I2897" s="280" t="str">
        <f>IF(AND(OR(AND('FIN2-NATURE'!BR41="O",'FIN2-NATURE'!BR74="O"),AND('FIN2-NATURE'!BR41="K",'FIN2-NATURE'!BR74="K")),SUM('FIN2-NATURE'!BQ41,'FIN2-NATURE'!BQ74)=0,ISNUMBER('FIN2-NATURE'!BQ84)),"",IF(OR('FIN2-NATURE'!BR41="O",'FIN2-NATURE'!BR74="O"),"O",IF(AND('FIN2-NATURE'!BR41='FIN2-NATURE'!BR74,OR('FIN2-NATURE'!BR41="K",'FIN2-NATURE'!BR41="W",'FIN2-NATURE'!BR41="M")), UPPER('FIN2-NATURE'!BR41),"")))</f>
        <v/>
      </c>
      <c r="J2897" s="281" t="s">
        <v>711</v>
      </c>
      <c r="K2897" s="280" t="str">
        <f>IF(AND(ISBLANK('FIN2-NATURE'!BQ84),$L$2897&lt;&gt;"M"),"",'FIN2-NATURE'!BQ84)</f>
        <v/>
      </c>
      <c r="L2897" s="280" t="str">
        <f>IF(ISBLANK('FIN2-NATURE'!BR84),"",'FIN2-NATURE'!BR84)</f>
        <v/>
      </c>
      <c r="M2897" s="257" t="str">
        <f t="shared" si="46"/>
        <v>OK</v>
      </c>
      <c r="N2897" s="15"/>
    </row>
    <row r="2898" spans="1:14" ht="33.75" x14ac:dyDescent="0.25">
      <c r="A2898" s="257" t="s">
        <v>834</v>
      </c>
      <c r="B2898" s="257" t="s">
        <v>6195</v>
      </c>
      <c r="C2898" s="257" t="s">
        <v>689</v>
      </c>
      <c r="D2898" s="277" t="s">
        <v>6196</v>
      </c>
      <c r="E2898" s="278" t="s">
        <v>711</v>
      </c>
      <c r="F2898" s="279" t="s">
        <v>689</v>
      </c>
      <c r="G2898" s="277" t="s">
        <v>3697</v>
      </c>
      <c r="H2898" s="280" t="str">
        <f>IF(OR(AND('FIN2-NATURE'!BQ42="",'FIN2-NATURE'!BR42=""),AND('FIN2-NATURE'!BQ75="",'FIN2-NATURE'!BR75=""),AND('FIN2-NATURE'!BR42="K",'FIN2-NATURE'!BR75="K"),OR('FIN2-NATURE'!BR42="O",'FIN2-NATURE'!BR75="O")),"",SUM('FIN2-NATURE'!BQ42,'FIN2-NATURE'!BQ75))</f>
        <v/>
      </c>
      <c r="I2898" s="280" t="str">
        <f>IF(AND(OR(AND('FIN2-NATURE'!BR42="O",'FIN2-NATURE'!BR75="O"),AND('FIN2-NATURE'!BR42="K",'FIN2-NATURE'!BR75="K")),SUM('FIN2-NATURE'!BQ42,'FIN2-NATURE'!BQ75)=0,ISNUMBER('FIN2-NATURE'!BQ85)),"",IF(OR('FIN2-NATURE'!BR42="O",'FIN2-NATURE'!BR75="O"),"O",IF(AND('FIN2-NATURE'!BR42='FIN2-NATURE'!BR75,OR('FIN2-NATURE'!BR42="K",'FIN2-NATURE'!BR42="W",'FIN2-NATURE'!BR42="M")), UPPER('FIN2-NATURE'!BR42),"")))</f>
        <v/>
      </c>
      <c r="J2898" s="281" t="s">
        <v>711</v>
      </c>
      <c r="K2898" s="280" t="str">
        <f>IF(AND(ISBLANK('FIN2-NATURE'!BQ85),$L$2898&lt;&gt;"M"),"",'FIN2-NATURE'!BQ85)</f>
        <v/>
      </c>
      <c r="L2898" s="280" t="str">
        <f>IF(ISBLANK('FIN2-NATURE'!BR85),"",'FIN2-NATURE'!BR85)</f>
        <v/>
      </c>
      <c r="M2898" s="257" t="str">
        <f t="shared" si="46"/>
        <v>OK</v>
      </c>
      <c r="N2898" s="15"/>
    </row>
    <row r="2899" spans="1:14" ht="33.75" x14ac:dyDescent="0.25">
      <c r="A2899" s="257" t="s">
        <v>834</v>
      </c>
      <c r="B2899" s="257" t="s">
        <v>6197</v>
      </c>
      <c r="C2899" s="257" t="s">
        <v>689</v>
      </c>
      <c r="D2899" s="277" t="s">
        <v>6198</v>
      </c>
      <c r="E2899" s="278" t="s">
        <v>711</v>
      </c>
      <c r="F2899" s="279" t="s">
        <v>689</v>
      </c>
      <c r="G2899" s="277" t="s">
        <v>3698</v>
      </c>
      <c r="H2899" s="280" t="str">
        <f>IF(OR(AND('FIN2-NATURE'!BQ43="",'FIN2-NATURE'!BR43=""),AND('FIN2-NATURE'!BQ76="",'FIN2-NATURE'!BR76=""),AND('FIN2-NATURE'!BR43="K",'FIN2-NATURE'!BR76="K"),OR('FIN2-NATURE'!BR43="O",'FIN2-NATURE'!BR76="O")),"",SUM('FIN2-NATURE'!BQ43,'FIN2-NATURE'!BQ76))</f>
        <v/>
      </c>
      <c r="I2899" s="280" t="str">
        <f>IF(AND(OR(AND('FIN2-NATURE'!BR43="O",'FIN2-NATURE'!BR76="O"),AND('FIN2-NATURE'!BR43="K",'FIN2-NATURE'!BR76="K")),SUM('FIN2-NATURE'!BQ43,'FIN2-NATURE'!BQ76)=0,ISNUMBER('FIN2-NATURE'!BQ86)),"",IF(OR('FIN2-NATURE'!BR43="O",'FIN2-NATURE'!BR76="O"),"O",IF(AND('FIN2-NATURE'!BR43='FIN2-NATURE'!BR76,OR('FIN2-NATURE'!BR43="K",'FIN2-NATURE'!BR43="W",'FIN2-NATURE'!BR43="M")), UPPER('FIN2-NATURE'!BR43),"")))</f>
        <v/>
      </c>
      <c r="J2899" s="281" t="s">
        <v>711</v>
      </c>
      <c r="K2899" s="280" t="str">
        <f>IF(AND(ISBLANK('FIN2-NATURE'!BQ86),$L$2899&lt;&gt;"M"),"",'FIN2-NATURE'!BQ86)</f>
        <v/>
      </c>
      <c r="L2899" s="280" t="str">
        <f>IF(ISBLANK('FIN2-NATURE'!BR86),"",'FIN2-NATURE'!BR86)</f>
        <v/>
      </c>
      <c r="M2899" s="257" t="str">
        <f t="shared" si="46"/>
        <v>OK</v>
      </c>
      <c r="N2899" s="15"/>
    </row>
    <row r="2900" spans="1:14" ht="33.75" x14ac:dyDescent="0.25">
      <c r="A2900" s="257" t="s">
        <v>834</v>
      </c>
      <c r="B2900" s="257" t="s">
        <v>6199</v>
      </c>
      <c r="C2900" s="257" t="s">
        <v>689</v>
      </c>
      <c r="D2900" s="277" t="s">
        <v>1268</v>
      </c>
      <c r="E2900" s="278" t="s">
        <v>711</v>
      </c>
      <c r="F2900" s="279" t="s">
        <v>689</v>
      </c>
      <c r="G2900" s="277" t="s">
        <v>1269</v>
      </c>
      <c r="H2900" s="280" t="str">
        <f>IF(OR(AND('FIN2-NATURE'!BN31="",'FIN2-NATURE'!BO31=""),AND('FIN2-NATURE'!BQ31="",'FIN2-NATURE'!BR31=""),AND('FIN2-NATURE'!BO31="K",'FIN2-NATURE'!BR31="K"),OR('FIN2-NATURE'!BO31="O",'FIN2-NATURE'!BR31="O")),"",SUM('FIN2-NATURE'!BN31,'FIN2-NATURE'!BQ31))</f>
        <v/>
      </c>
      <c r="I2900" s="280" t="str">
        <f xml:space="preserve"> IF(AND(OR(AND('FIN2-NATURE'!BO31="O",'FIN2-NATURE'!BR31="O"),AND('FIN2-NATURE'!BO31="K",'FIN2-NATURE'!BR31="K")),SUM('FIN2-NATURE'!BN31,'FIN2-NATURE'!BQ31)=0,ISNUMBER('FIN2-NATURE'!BT31)),"",IF(OR('FIN2-NATURE'!BO31="O",'FIN2-NATURE'!BR31="O"),"O",IF(AND('FIN2-NATURE'!BO31='FIN2-NATURE'!BR31,OR('FIN2-NATURE'!BO31="K",'FIN2-NATURE'!BO31="W",'FIN2-NATURE'!BO31="M")),UPPER( 'FIN2-NATURE'!BO31),"")))</f>
        <v/>
      </c>
      <c r="J2900" s="281" t="s">
        <v>711</v>
      </c>
      <c r="K2900" s="280" t="str">
        <f>IF(AND(ISBLANK('FIN2-NATURE'!BT31),$L$2900&lt;&gt;"M"),"",'FIN2-NATURE'!BT31)</f>
        <v/>
      </c>
      <c r="L2900" s="280" t="str">
        <f>IF(ISBLANK('FIN2-NATURE'!BU31),"",'FIN2-NATURE'!BU31)</f>
        <v/>
      </c>
      <c r="M2900" s="257" t="str">
        <f t="shared" si="46"/>
        <v>OK</v>
      </c>
      <c r="N2900" s="15"/>
    </row>
    <row r="2901" spans="1:14" ht="33.75" x14ac:dyDescent="0.25">
      <c r="A2901" s="257" t="s">
        <v>834</v>
      </c>
      <c r="B2901" s="257" t="s">
        <v>6200</v>
      </c>
      <c r="C2901" s="257" t="s">
        <v>689</v>
      </c>
      <c r="D2901" s="277" t="s">
        <v>1271</v>
      </c>
      <c r="E2901" s="278" t="s">
        <v>711</v>
      </c>
      <c r="F2901" s="279" t="s">
        <v>689</v>
      </c>
      <c r="G2901" s="277" t="s">
        <v>1272</v>
      </c>
      <c r="H2901" s="280" t="str">
        <f>IF(OR(AND('FIN2-NATURE'!BN32="",'FIN2-NATURE'!BO32=""),AND('FIN2-NATURE'!BQ32="",'FIN2-NATURE'!BR32=""),AND('FIN2-NATURE'!BO32="K",'FIN2-NATURE'!BR32="K"),OR('FIN2-NATURE'!BO32="O",'FIN2-NATURE'!BR32="O")),"",SUM('FIN2-NATURE'!BN32,'FIN2-NATURE'!BQ32))</f>
        <v/>
      </c>
      <c r="I2901" s="280" t="str">
        <f xml:space="preserve"> IF(AND(OR(AND('FIN2-NATURE'!BO32="O",'FIN2-NATURE'!BR32="O"),AND('FIN2-NATURE'!BO32="K",'FIN2-NATURE'!BR32="K")),SUM('FIN2-NATURE'!BN32,'FIN2-NATURE'!BQ32)=0,ISNUMBER('FIN2-NATURE'!BT32)),"",IF(OR('FIN2-NATURE'!BO32="O",'FIN2-NATURE'!BR32="O"),"O",IF(AND('FIN2-NATURE'!BO32='FIN2-NATURE'!BR32,OR('FIN2-NATURE'!BO32="K",'FIN2-NATURE'!BO32="W",'FIN2-NATURE'!BO32="M")),UPPER( 'FIN2-NATURE'!BO32),"")))</f>
        <v/>
      </c>
      <c r="J2901" s="281" t="s">
        <v>711</v>
      </c>
      <c r="K2901" s="280" t="str">
        <f>IF(AND(ISBLANK('FIN2-NATURE'!BT32),$L$2901&lt;&gt;"M"),"",'FIN2-NATURE'!BT32)</f>
        <v/>
      </c>
      <c r="L2901" s="280" t="str">
        <f>IF(ISBLANK('FIN2-NATURE'!BU32),"",'FIN2-NATURE'!BU32)</f>
        <v/>
      </c>
      <c r="M2901" s="257" t="str">
        <f t="shared" si="46"/>
        <v>OK</v>
      </c>
      <c r="N2901" s="15"/>
    </row>
    <row r="2902" spans="1:14" ht="33.75" x14ac:dyDescent="0.25">
      <c r="A2902" s="257" t="s">
        <v>834</v>
      </c>
      <c r="B2902" s="257" t="s">
        <v>6201</v>
      </c>
      <c r="C2902" s="257" t="s">
        <v>689</v>
      </c>
      <c r="D2902" s="277" t="s">
        <v>6202</v>
      </c>
      <c r="E2902" s="278" t="s">
        <v>711</v>
      </c>
      <c r="F2902" s="279" t="s">
        <v>689</v>
      </c>
      <c r="G2902" s="277" t="s">
        <v>1275</v>
      </c>
      <c r="H2902" s="280" t="str">
        <f>IF(OR(AND('FIN2-NATURE'!BT31="",'FIN2-NATURE'!BU31=""),AND('FIN2-NATURE'!BT32="",'FIN2-NATURE'!BU32=""),AND('FIN2-NATURE'!BU31="K",'FIN2-NATURE'!BU32="K"),OR('FIN2-NATURE'!BU31="O",'FIN2-NATURE'!BU32="O")),"",SUM('FIN2-NATURE'!BT31,'FIN2-NATURE'!BT32))</f>
        <v/>
      </c>
      <c r="I2902" s="280" t="str">
        <f>IF(AND(OR(AND('FIN2-NATURE'!BU31="O",'FIN2-NATURE'!BU32="O"),AND('FIN2-NATURE'!BU31="K",'FIN2-NATURE'!BU32="K")),SUM('FIN2-NATURE'!BT31,'FIN2-NATURE'!BT32)=0,ISNUMBER('FIN2-NATURE'!BT33)),"",IF(OR('FIN2-NATURE'!BU31="O",'FIN2-NATURE'!BU32="O"),"O",IF(AND('FIN2-NATURE'!BU31='FIN2-NATURE'!BU32,OR('FIN2-NATURE'!BU31="K",'FIN2-NATURE'!BU31="W",'FIN2-NATURE'!BU31="M")), UPPER('FIN2-NATURE'!BU31),"")))</f>
        <v/>
      </c>
      <c r="J2902" s="281" t="s">
        <v>711</v>
      </c>
      <c r="K2902" s="280" t="str">
        <f>IF(AND(ISBLANK('FIN2-NATURE'!BT33),$L$2902&lt;&gt;"M"),"",'FIN2-NATURE'!BT33)</f>
        <v/>
      </c>
      <c r="L2902" s="280" t="str">
        <f>IF(ISBLANK('FIN2-NATURE'!BU33),"",'FIN2-NATURE'!BU33)</f>
        <v/>
      </c>
      <c r="M2902" s="257" t="str">
        <f t="shared" si="46"/>
        <v>OK</v>
      </c>
      <c r="N2902" s="15"/>
    </row>
    <row r="2903" spans="1:14" ht="33.75" x14ac:dyDescent="0.25">
      <c r="A2903" s="257" t="s">
        <v>834</v>
      </c>
      <c r="B2903" s="257" t="s">
        <v>6203</v>
      </c>
      <c r="C2903" s="257" t="s">
        <v>689</v>
      </c>
      <c r="D2903" s="277" t="s">
        <v>1277</v>
      </c>
      <c r="E2903" s="278" t="s">
        <v>711</v>
      </c>
      <c r="F2903" s="279" t="s">
        <v>689</v>
      </c>
      <c r="G2903" s="277" t="s">
        <v>1278</v>
      </c>
      <c r="H2903" s="280" t="str">
        <f>IF(OR(AND('FIN2-NATURE'!BN34="",'FIN2-NATURE'!BO34=""),AND('FIN2-NATURE'!BQ34="",'FIN2-NATURE'!BR34=""),AND('FIN2-NATURE'!BO34="K",'FIN2-NATURE'!BR34="K"),OR('FIN2-NATURE'!BO34="O",'FIN2-NATURE'!BR34="O")),"",SUM('FIN2-NATURE'!BN34,'FIN2-NATURE'!BQ34))</f>
        <v/>
      </c>
      <c r="I2903" s="280" t="str">
        <f xml:space="preserve"> IF(AND(OR(AND('FIN2-NATURE'!BO34="O",'FIN2-NATURE'!BR34="O"),AND('FIN2-NATURE'!BO34="K",'FIN2-NATURE'!BR34="K")),SUM('FIN2-NATURE'!BN34,'FIN2-NATURE'!BQ34)=0,ISNUMBER('FIN2-NATURE'!BT34)),"",IF(OR('FIN2-NATURE'!BO34="O",'FIN2-NATURE'!BR34="O"),"O",IF(AND('FIN2-NATURE'!BO34='FIN2-NATURE'!BR34,OR('FIN2-NATURE'!BO34="K",'FIN2-NATURE'!BO34="W",'FIN2-NATURE'!BO34="M")),UPPER( 'FIN2-NATURE'!BO34),"")))</f>
        <v/>
      </c>
      <c r="J2903" s="281" t="s">
        <v>711</v>
      </c>
      <c r="K2903" s="280" t="str">
        <f>IF(AND(ISBLANK('FIN2-NATURE'!BT34),$L$2903&lt;&gt;"M"),"",'FIN2-NATURE'!BT34)</f>
        <v/>
      </c>
      <c r="L2903" s="280" t="str">
        <f>IF(ISBLANK('FIN2-NATURE'!BU34),"",'FIN2-NATURE'!BU34)</f>
        <v/>
      </c>
      <c r="M2903" s="257" t="str">
        <f t="shared" si="46"/>
        <v>OK</v>
      </c>
      <c r="N2903" s="15"/>
    </row>
    <row r="2904" spans="1:14" ht="33.75" x14ac:dyDescent="0.25">
      <c r="A2904" s="257" t="s">
        <v>834</v>
      </c>
      <c r="B2904" s="257" t="s">
        <v>6204</v>
      </c>
      <c r="C2904" s="257" t="s">
        <v>689</v>
      </c>
      <c r="D2904" s="277" t="s">
        <v>1280</v>
      </c>
      <c r="E2904" s="278" t="s">
        <v>711</v>
      </c>
      <c r="F2904" s="279" t="s">
        <v>689</v>
      </c>
      <c r="G2904" s="277" t="s">
        <v>1281</v>
      </c>
      <c r="H2904" s="280" t="str">
        <f>IF(OR(AND('FIN2-NATURE'!BN35="",'FIN2-NATURE'!BO35=""),AND('FIN2-NATURE'!BQ35="",'FIN2-NATURE'!BR35=""),AND('FIN2-NATURE'!BO35="K",'FIN2-NATURE'!BR35="K"),OR('FIN2-NATURE'!BO35="O",'FIN2-NATURE'!BR35="O")),"",SUM('FIN2-NATURE'!BN35,'FIN2-NATURE'!BQ35))</f>
        <v/>
      </c>
      <c r="I2904" s="280" t="str">
        <f xml:space="preserve"> IF(AND(OR(AND('FIN2-NATURE'!BO35="O",'FIN2-NATURE'!BR35="O"),AND('FIN2-NATURE'!BO35="K",'FIN2-NATURE'!BR35="K")),SUM('FIN2-NATURE'!BN35,'FIN2-NATURE'!BQ35)=0,ISNUMBER('FIN2-NATURE'!BT35)),"",IF(OR('FIN2-NATURE'!BO35="O",'FIN2-NATURE'!BR35="O"),"O",IF(AND('FIN2-NATURE'!BO35='FIN2-NATURE'!BR35,OR('FIN2-NATURE'!BO35="K",'FIN2-NATURE'!BO35="W",'FIN2-NATURE'!BO35="M")),UPPER( 'FIN2-NATURE'!BO35),"")))</f>
        <v/>
      </c>
      <c r="J2904" s="281" t="s">
        <v>711</v>
      </c>
      <c r="K2904" s="280" t="str">
        <f>IF(AND(ISBLANK('FIN2-NATURE'!BT35),$L$2904&lt;&gt;"M"),"",'FIN2-NATURE'!BT35)</f>
        <v/>
      </c>
      <c r="L2904" s="280" t="str">
        <f>IF(ISBLANK('FIN2-NATURE'!BU35),"",'FIN2-NATURE'!BU35)</f>
        <v/>
      </c>
      <c r="M2904" s="257" t="str">
        <f t="shared" si="46"/>
        <v>OK</v>
      </c>
      <c r="N2904" s="15"/>
    </row>
    <row r="2905" spans="1:14" ht="33.75" x14ac:dyDescent="0.25">
      <c r="A2905" s="257" t="s">
        <v>834</v>
      </c>
      <c r="B2905" s="257" t="s">
        <v>6205</v>
      </c>
      <c r="C2905" s="257" t="s">
        <v>689</v>
      </c>
      <c r="D2905" s="277" t="s">
        <v>1283</v>
      </c>
      <c r="E2905" s="278" t="s">
        <v>711</v>
      </c>
      <c r="F2905" s="279" t="s">
        <v>689</v>
      </c>
      <c r="G2905" s="277" t="s">
        <v>1284</v>
      </c>
      <c r="H2905" s="280" t="str">
        <f>IF(OR(AND('FIN2-NATURE'!BN36="",'FIN2-NATURE'!BO36=""),AND('FIN2-NATURE'!BQ36="",'FIN2-NATURE'!BR36=""),AND('FIN2-NATURE'!BO36="K",'FIN2-NATURE'!BR36="K"),OR('FIN2-NATURE'!BO36="O",'FIN2-NATURE'!BR36="O")),"",SUM('FIN2-NATURE'!BN36,'FIN2-NATURE'!BQ36))</f>
        <v/>
      </c>
      <c r="I2905" s="280" t="str">
        <f xml:space="preserve"> IF(AND(OR(AND('FIN2-NATURE'!BO36="O",'FIN2-NATURE'!BR36="O"),AND('FIN2-NATURE'!BO36="K",'FIN2-NATURE'!BR36="K")),SUM('FIN2-NATURE'!BN36,'FIN2-NATURE'!BQ36)=0,ISNUMBER('FIN2-NATURE'!BT36)),"",IF(OR('FIN2-NATURE'!BO36="O",'FIN2-NATURE'!BR36="O"),"O",IF(AND('FIN2-NATURE'!BO36='FIN2-NATURE'!BR36,OR('FIN2-NATURE'!BO36="K",'FIN2-NATURE'!BO36="W",'FIN2-NATURE'!BO36="M")),UPPER( 'FIN2-NATURE'!BO36),"")))</f>
        <v/>
      </c>
      <c r="J2905" s="281" t="s">
        <v>711</v>
      </c>
      <c r="K2905" s="280" t="str">
        <f>IF(AND(ISBLANK('FIN2-NATURE'!BT36),$L$2905&lt;&gt;"M"),"",'FIN2-NATURE'!BT36)</f>
        <v/>
      </c>
      <c r="L2905" s="280" t="str">
        <f>IF(ISBLANK('FIN2-NATURE'!BU36),"",'FIN2-NATURE'!BU36)</f>
        <v/>
      </c>
      <c r="M2905" s="257" t="str">
        <f t="shared" si="46"/>
        <v>OK</v>
      </c>
      <c r="N2905" s="15"/>
    </row>
    <row r="2906" spans="1:14" ht="33.75" x14ac:dyDescent="0.25">
      <c r="A2906" s="257" t="s">
        <v>834</v>
      </c>
      <c r="B2906" s="257" t="s">
        <v>6206</v>
      </c>
      <c r="C2906" s="257" t="s">
        <v>689</v>
      </c>
      <c r="D2906" s="277" t="s">
        <v>1286</v>
      </c>
      <c r="E2906" s="278" t="s">
        <v>711</v>
      </c>
      <c r="F2906" s="279" t="s">
        <v>689</v>
      </c>
      <c r="G2906" s="277" t="s">
        <v>1287</v>
      </c>
      <c r="H2906" s="280" t="str">
        <f>IF(OR(AND('FIN2-NATURE'!BN37="",'FIN2-NATURE'!BO37=""),AND('FIN2-NATURE'!BQ37="",'FIN2-NATURE'!BR37=""),AND('FIN2-NATURE'!BO37="K",'FIN2-NATURE'!BR37="K"),OR('FIN2-NATURE'!BO37="O",'FIN2-NATURE'!BR37="O")),"",SUM('FIN2-NATURE'!BN37,'FIN2-NATURE'!BQ37))</f>
        <v/>
      </c>
      <c r="I2906" s="280" t="str">
        <f xml:space="preserve"> IF(AND(OR(AND('FIN2-NATURE'!BO37="O",'FIN2-NATURE'!BR37="O"),AND('FIN2-NATURE'!BO37="K",'FIN2-NATURE'!BR37="K")),SUM('FIN2-NATURE'!BN37,'FIN2-NATURE'!BQ37)=0,ISNUMBER('FIN2-NATURE'!BT37)),"",IF(OR('FIN2-NATURE'!BO37="O",'FIN2-NATURE'!BR37="O"),"O",IF(AND('FIN2-NATURE'!BO37='FIN2-NATURE'!BR37,OR('FIN2-NATURE'!BO37="K",'FIN2-NATURE'!BO37="W",'FIN2-NATURE'!BO37="M")),UPPER( 'FIN2-NATURE'!BO37),"")))</f>
        <v/>
      </c>
      <c r="J2906" s="281" t="s">
        <v>711</v>
      </c>
      <c r="K2906" s="280" t="str">
        <f>IF(AND(ISBLANK('FIN2-NATURE'!BT37),$L$2906&lt;&gt;"M"),"",'FIN2-NATURE'!BT37)</f>
        <v/>
      </c>
      <c r="L2906" s="280" t="str">
        <f>IF(ISBLANK('FIN2-NATURE'!BU37),"",'FIN2-NATURE'!BU37)</f>
        <v/>
      </c>
      <c r="M2906" s="257" t="str">
        <f t="shared" si="46"/>
        <v>OK</v>
      </c>
      <c r="N2906" s="15"/>
    </row>
    <row r="2907" spans="1:14" ht="33.75" x14ac:dyDescent="0.25">
      <c r="A2907" s="257" t="s">
        <v>834</v>
      </c>
      <c r="B2907" s="257" t="s">
        <v>6207</v>
      </c>
      <c r="C2907" s="257" t="s">
        <v>689</v>
      </c>
      <c r="D2907" s="277" t="s">
        <v>6208</v>
      </c>
      <c r="E2907" s="278" t="s">
        <v>711</v>
      </c>
      <c r="F2907" s="279" t="s">
        <v>689</v>
      </c>
      <c r="G2907" s="277" t="s">
        <v>1290</v>
      </c>
      <c r="H2907" s="280" t="str">
        <f>IF(OR(AND('FIN2-NATURE'!BT33="",'FIN2-NATURE'!BU33=""),AND('FIN2-NATURE'!BT37="",'FIN2-NATURE'!BU37=""),AND('FIN2-NATURE'!BU33="K",'FIN2-NATURE'!BU37="K"),OR('FIN2-NATURE'!BU33="O",'FIN2-NATURE'!BU37="O")),"",SUM('FIN2-NATURE'!BT33,'FIN2-NATURE'!BT37))</f>
        <v/>
      </c>
      <c r="I2907" s="280" t="str">
        <f>IF(AND(OR(AND('FIN2-NATURE'!BU33="O",'FIN2-NATURE'!BU37="O"),AND('FIN2-NATURE'!BU33="K",'FIN2-NATURE'!BU37="K")),SUM('FIN2-NATURE'!BT33,'FIN2-NATURE'!BT37)=0,ISNUMBER('FIN2-NATURE'!BT38)),"",IF(OR('FIN2-NATURE'!BU33="O",'FIN2-NATURE'!BU37="O"),"O",IF(AND('FIN2-NATURE'!BU33='FIN2-NATURE'!BU37,OR('FIN2-NATURE'!BU33="K",'FIN2-NATURE'!BU33="W",'FIN2-NATURE'!BU33="M")), UPPER('FIN2-NATURE'!BU33),"")))</f>
        <v/>
      </c>
      <c r="J2907" s="281" t="s">
        <v>711</v>
      </c>
      <c r="K2907" s="280" t="str">
        <f>IF(AND(ISBLANK('FIN2-NATURE'!BT38),$L$2907&lt;&gt;"M"),"",'FIN2-NATURE'!BT38)</f>
        <v/>
      </c>
      <c r="L2907" s="280" t="str">
        <f>IF(ISBLANK('FIN2-NATURE'!BU38),"",'FIN2-NATURE'!BU38)</f>
        <v/>
      </c>
      <c r="M2907" s="257" t="str">
        <f t="shared" si="46"/>
        <v>OK</v>
      </c>
      <c r="N2907" s="15"/>
    </row>
    <row r="2908" spans="1:14" ht="33.75" x14ac:dyDescent="0.25">
      <c r="A2908" s="257" t="s">
        <v>834</v>
      </c>
      <c r="B2908" s="257" t="s">
        <v>6209</v>
      </c>
      <c r="C2908" s="257" t="s">
        <v>689</v>
      </c>
      <c r="D2908" s="277" t="s">
        <v>1292</v>
      </c>
      <c r="E2908" s="278" t="s">
        <v>711</v>
      </c>
      <c r="F2908" s="279" t="s">
        <v>689</v>
      </c>
      <c r="G2908" s="277" t="s">
        <v>1293</v>
      </c>
      <c r="H2908" s="280" t="str">
        <f>IF(OR(AND('FIN2-NATURE'!BN39="",'FIN2-NATURE'!BO39=""),AND('FIN2-NATURE'!BQ39="",'FIN2-NATURE'!BR39=""),AND('FIN2-NATURE'!BO39="K",'FIN2-NATURE'!BR39="K"),OR('FIN2-NATURE'!BO39="O",'FIN2-NATURE'!BR39="O")),"",SUM('FIN2-NATURE'!BN39,'FIN2-NATURE'!BQ39))</f>
        <v/>
      </c>
      <c r="I2908" s="280" t="str">
        <f xml:space="preserve"> IF(AND(OR(AND('FIN2-NATURE'!BO39="O",'FIN2-NATURE'!BR39="O"),AND('FIN2-NATURE'!BO39="K",'FIN2-NATURE'!BR39="K")),SUM('FIN2-NATURE'!BN39,'FIN2-NATURE'!BQ39)=0,ISNUMBER('FIN2-NATURE'!BT39)),"",IF(OR('FIN2-NATURE'!BO39="O",'FIN2-NATURE'!BR39="O"),"O",IF(AND('FIN2-NATURE'!BO39='FIN2-NATURE'!BR39,OR('FIN2-NATURE'!BO39="K",'FIN2-NATURE'!BO39="W",'FIN2-NATURE'!BO39="M")),UPPER( 'FIN2-NATURE'!BO39),"")))</f>
        <v/>
      </c>
      <c r="J2908" s="281" t="s">
        <v>711</v>
      </c>
      <c r="K2908" s="280" t="str">
        <f>IF(AND(ISBLANK('FIN2-NATURE'!BT39),$L$2908&lt;&gt;"M"),"",'FIN2-NATURE'!BT39)</f>
        <v/>
      </c>
      <c r="L2908" s="280" t="str">
        <f>IF(ISBLANK('FIN2-NATURE'!BU39),"",'FIN2-NATURE'!BU39)</f>
        <v/>
      </c>
      <c r="M2908" s="257" t="str">
        <f t="shared" si="46"/>
        <v>OK</v>
      </c>
      <c r="N2908" s="15"/>
    </row>
    <row r="2909" spans="1:14" ht="33.75" x14ac:dyDescent="0.25">
      <c r="A2909" s="257" t="s">
        <v>834</v>
      </c>
      <c r="B2909" s="257" t="s">
        <v>6210</v>
      </c>
      <c r="C2909" s="257" t="s">
        <v>689</v>
      </c>
      <c r="D2909" s="277" t="s">
        <v>6211</v>
      </c>
      <c r="E2909" s="278" t="s">
        <v>711</v>
      </c>
      <c r="F2909" s="279" t="s">
        <v>689</v>
      </c>
      <c r="G2909" s="277" t="s">
        <v>1296</v>
      </c>
      <c r="H2909" s="280" t="str">
        <f>IF(OR(AND('FIN2-NATURE'!BT38="",'FIN2-NATURE'!BU38=""),AND('FIN2-NATURE'!BT39="",'FIN2-NATURE'!BU39=""),AND('FIN2-NATURE'!BU38="K",'FIN2-NATURE'!BU39="K"),OR('FIN2-NATURE'!BU38="O",'FIN2-NATURE'!BU39="O")),"",SUM('FIN2-NATURE'!BT38,'FIN2-NATURE'!BT39))</f>
        <v/>
      </c>
      <c r="I2909" s="280" t="str">
        <f>IF(AND(OR(AND('FIN2-NATURE'!BU38="O",'FIN2-NATURE'!BU39="O"),AND('FIN2-NATURE'!BU38="K",'FIN2-NATURE'!BU39="K")),SUM('FIN2-NATURE'!BT38,'FIN2-NATURE'!BT39)=0,ISNUMBER('FIN2-NATURE'!BT40)),"",IF(OR('FIN2-NATURE'!BU38="O",'FIN2-NATURE'!BU39="O"),"O",IF(AND('FIN2-NATURE'!BU38='FIN2-NATURE'!BU39,OR('FIN2-NATURE'!BU38="K",'FIN2-NATURE'!BU38="W",'FIN2-NATURE'!BU38="M")), UPPER('FIN2-NATURE'!BU38),"")))</f>
        <v/>
      </c>
      <c r="J2909" s="281" t="s">
        <v>711</v>
      </c>
      <c r="K2909" s="280" t="str">
        <f>IF(AND(ISBLANK('FIN2-NATURE'!BT40),$L$2909&lt;&gt;"M"),"",'FIN2-NATURE'!BT40)</f>
        <v/>
      </c>
      <c r="L2909" s="280" t="str">
        <f>IF(ISBLANK('FIN2-NATURE'!BU40),"",'FIN2-NATURE'!BU40)</f>
        <v/>
      </c>
      <c r="M2909" s="257" t="str">
        <f t="shared" si="46"/>
        <v>OK</v>
      </c>
      <c r="N2909" s="15"/>
    </row>
    <row r="2910" spans="1:14" ht="33.75" x14ac:dyDescent="0.25">
      <c r="A2910" s="257" t="s">
        <v>834</v>
      </c>
      <c r="B2910" s="257" t="s">
        <v>6212</v>
      </c>
      <c r="C2910" s="257" t="s">
        <v>689</v>
      </c>
      <c r="D2910" s="277" t="s">
        <v>3802</v>
      </c>
      <c r="E2910" s="278" t="s">
        <v>711</v>
      </c>
      <c r="F2910" s="279" t="s">
        <v>689</v>
      </c>
      <c r="G2910" s="277" t="s">
        <v>1299</v>
      </c>
      <c r="H2910" s="280" t="str">
        <f>IF(OR(AND('FIN2-NATURE'!BN41="",'FIN2-NATURE'!BO41=""),AND('FIN2-NATURE'!BQ41="",'FIN2-NATURE'!BR41=""),AND('FIN2-NATURE'!BO41="K",'FIN2-NATURE'!BR41="K"),OR('FIN2-NATURE'!BO41="O",'FIN2-NATURE'!BR41="O")),"",SUM('FIN2-NATURE'!BN41,'FIN2-NATURE'!BQ41))</f>
        <v/>
      </c>
      <c r="I2910" s="280" t="str">
        <f xml:space="preserve"> IF(AND(OR(AND('FIN2-NATURE'!BO41="O",'FIN2-NATURE'!BR41="O"),AND('FIN2-NATURE'!BO41="K",'FIN2-NATURE'!BR41="K")),SUM('FIN2-NATURE'!BN41,'FIN2-NATURE'!BQ41)=0,ISNUMBER('FIN2-NATURE'!BT41)),"",IF(OR('FIN2-NATURE'!BO41="O",'FIN2-NATURE'!BR41="O"),"O",IF(AND('FIN2-NATURE'!BO41='FIN2-NATURE'!BR41,OR('FIN2-NATURE'!BO41="K",'FIN2-NATURE'!BO41="W",'FIN2-NATURE'!BO41="M")),UPPER( 'FIN2-NATURE'!BO41),"")))</f>
        <v/>
      </c>
      <c r="J2910" s="281" t="s">
        <v>711</v>
      </c>
      <c r="K2910" s="280" t="str">
        <f>IF(AND(ISBLANK('FIN2-NATURE'!BT41),$L$2910&lt;&gt;"M"),"",'FIN2-NATURE'!BT41)</f>
        <v/>
      </c>
      <c r="L2910" s="280" t="str">
        <f>IF(ISBLANK('FIN2-NATURE'!BU41),"",'FIN2-NATURE'!BU41)</f>
        <v/>
      </c>
      <c r="M2910" s="257" t="str">
        <f t="shared" si="46"/>
        <v>OK</v>
      </c>
      <c r="N2910" s="15"/>
    </row>
    <row r="2911" spans="1:14" ht="33.75" x14ac:dyDescent="0.25">
      <c r="A2911" s="257" t="s">
        <v>834</v>
      </c>
      <c r="B2911" s="257" t="s">
        <v>6213</v>
      </c>
      <c r="C2911" s="257" t="s">
        <v>689</v>
      </c>
      <c r="D2911" s="277" t="s">
        <v>6214</v>
      </c>
      <c r="E2911" s="278" t="s">
        <v>711</v>
      </c>
      <c r="F2911" s="279" t="s">
        <v>689</v>
      </c>
      <c r="G2911" s="277" t="s">
        <v>1302</v>
      </c>
      <c r="H2911" s="280" t="str">
        <f>IF(OR(AND('FIN2-NATURE'!BN42="",'FIN2-NATURE'!BO42=""),AND('FIN2-NATURE'!BQ42="",'FIN2-NATURE'!BR42=""),AND('FIN2-NATURE'!BO42="K",'FIN2-NATURE'!BR42="K"),OR('FIN2-NATURE'!BO42="O",'FIN2-NATURE'!BR42="O")),"",SUM('FIN2-NATURE'!BN42,'FIN2-NATURE'!BQ42))</f>
        <v/>
      </c>
      <c r="I2911" s="280" t="str">
        <f xml:space="preserve"> IF(AND(OR(AND('FIN2-NATURE'!BO42="O",'FIN2-NATURE'!BR42="O"),AND('FIN2-NATURE'!BO42="K",'FIN2-NATURE'!BR42="K")),SUM('FIN2-NATURE'!BN42,'FIN2-NATURE'!BQ42)=0,ISNUMBER('FIN2-NATURE'!BT42)),"",IF(OR('FIN2-NATURE'!BO42="O",'FIN2-NATURE'!BR42="O"),"O",IF(AND('FIN2-NATURE'!BO42='FIN2-NATURE'!BR42,OR('FIN2-NATURE'!BO42="K",'FIN2-NATURE'!BO42="W",'FIN2-NATURE'!BO42="M")),UPPER( 'FIN2-NATURE'!BO42),"")))</f>
        <v/>
      </c>
      <c r="J2911" s="281" t="s">
        <v>711</v>
      </c>
      <c r="K2911" s="280" t="str">
        <f>IF(AND(ISBLANK('FIN2-NATURE'!BT42),$L$2911&lt;&gt;"M"),"",'FIN2-NATURE'!BT42)</f>
        <v/>
      </c>
      <c r="L2911" s="280" t="str">
        <f>IF(ISBLANK('FIN2-NATURE'!BU42),"",'FIN2-NATURE'!BU42)</f>
        <v/>
      </c>
      <c r="M2911" s="257" t="str">
        <f t="shared" si="46"/>
        <v>OK</v>
      </c>
      <c r="N2911" s="15"/>
    </row>
    <row r="2912" spans="1:14" ht="33.75" x14ac:dyDescent="0.25">
      <c r="A2912" s="257" t="s">
        <v>834</v>
      </c>
      <c r="B2912" s="257" t="s">
        <v>6215</v>
      </c>
      <c r="C2912" s="257" t="s">
        <v>689</v>
      </c>
      <c r="D2912" s="277" t="s">
        <v>3806</v>
      </c>
      <c r="E2912" s="278" t="s">
        <v>711</v>
      </c>
      <c r="F2912" s="279" t="s">
        <v>689</v>
      </c>
      <c r="G2912" s="277" t="s">
        <v>1305</v>
      </c>
      <c r="H2912" s="280" t="str">
        <f>IF(OR(AND('FIN2-NATURE'!BN43="",'FIN2-NATURE'!BO43=""),AND('FIN2-NATURE'!BQ43="",'FIN2-NATURE'!BR43=""),AND('FIN2-NATURE'!BO43="K",'FIN2-NATURE'!BR43="K"),OR('FIN2-NATURE'!BO43="O",'FIN2-NATURE'!BR43="O")),"",SUM('FIN2-NATURE'!BN43,'FIN2-NATURE'!BQ43))</f>
        <v/>
      </c>
      <c r="I2912" s="280" t="str">
        <f xml:space="preserve"> IF(AND(OR(AND('FIN2-NATURE'!BO43="O",'FIN2-NATURE'!BR43="O"),AND('FIN2-NATURE'!BO43="K",'FIN2-NATURE'!BR43="K")),SUM('FIN2-NATURE'!BN43,'FIN2-NATURE'!BQ43)=0,ISNUMBER('FIN2-NATURE'!BT43)),"",IF(OR('FIN2-NATURE'!BO43="O",'FIN2-NATURE'!BR43="O"),"O",IF(AND('FIN2-NATURE'!BO43='FIN2-NATURE'!BR43,OR('FIN2-NATURE'!BO43="K",'FIN2-NATURE'!BO43="W",'FIN2-NATURE'!BO43="M")),UPPER( 'FIN2-NATURE'!BO43),"")))</f>
        <v/>
      </c>
      <c r="J2912" s="281" t="s">
        <v>711</v>
      </c>
      <c r="K2912" s="280" t="str">
        <f>IF(AND(ISBLANK('FIN2-NATURE'!BT43),$L$2912&lt;&gt;"M"),"",'FIN2-NATURE'!BT43)</f>
        <v/>
      </c>
      <c r="L2912" s="280" t="str">
        <f>IF(ISBLANK('FIN2-NATURE'!BU43),"",'FIN2-NATURE'!BU43)</f>
        <v/>
      </c>
      <c r="M2912" s="257" t="str">
        <f t="shared" si="46"/>
        <v>OK</v>
      </c>
      <c r="N2912" s="15"/>
    </row>
    <row r="2913" spans="1:14" ht="33.75" x14ac:dyDescent="0.25">
      <c r="A2913" s="257" t="s">
        <v>834</v>
      </c>
      <c r="B2913" s="257" t="s">
        <v>6216</v>
      </c>
      <c r="C2913" s="257" t="s">
        <v>689</v>
      </c>
      <c r="D2913" s="277" t="s">
        <v>6217</v>
      </c>
      <c r="E2913" s="278" t="s">
        <v>711</v>
      </c>
      <c r="F2913" s="279" t="s">
        <v>689</v>
      </c>
      <c r="G2913" s="277" t="s">
        <v>1308</v>
      </c>
      <c r="H2913" s="280" t="str">
        <f>IF(OR(AND('FIN2-NATURE'!BN44="",'FIN2-NATURE'!BO44=""),AND('FIN2-NATURE'!BQ44="",'FIN2-NATURE'!BR44=""),AND('FIN2-NATURE'!BO44="K",'FIN2-NATURE'!BR44="K"),OR('FIN2-NATURE'!BO44="O",'FIN2-NATURE'!BR44="O")),"",SUM('FIN2-NATURE'!BN44,'FIN2-NATURE'!BQ44))</f>
        <v/>
      </c>
      <c r="I2913" s="280" t="str">
        <f xml:space="preserve"> IF(AND(OR(AND('FIN2-NATURE'!BO44="O",'FIN2-NATURE'!BR44="O"),AND('FIN2-NATURE'!BO44="K",'FIN2-NATURE'!BR44="K")),SUM('FIN2-NATURE'!BN44,'FIN2-NATURE'!BQ44)=0,ISNUMBER('FIN2-NATURE'!BT44)),"",IF(OR('FIN2-NATURE'!BO44="O",'FIN2-NATURE'!BR44="O"),"O",IF(AND('FIN2-NATURE'!BO44='FIN2-NATURE'!BR44,OR('FIN2-NATURE'!BO44="K",'FIN2-NATURE'!BO44="W",'FIN2-NATURE'!BO44="M")),UPPER( 'FIN2-NATURE'!BO44),"")))</f>
        <v/>
      </c>
      <c r="J2913" s="281" t="s">
        <v>711</v>
      </c>
      <c r="K2913" s="280" t="str">
        <f>IF(AND(ISBLANK('FIN2-NATURE'!BT44),$L$2913&lt;&gt;"M"),"",'FIN2-NATURE'!BT44)</f>
        <v/>
      </c>
      <c r="L2913" s="280" t="str">
        <f>IF(ISBLANK('FIN2-NATURE'!BU44),"",'FIN2-NATURE'!BU44)</f>
        <v/>
      </c>
      <c r="M2913" s="257" t="str">
        <f t="shared" si="46"/>
        <v>OK</v>
      </c>
      <c r="N2913" s="15"/>
    </row>
    <row r="2914" spans="1:14" ht="33.75" x14ac:dyDescent="0.25">
      <c r="A2914" s="257" t="s">
        <v>834</v>
      </c>
      <c r="B2914" s="257" t="s">
        <v>6218</v>
      </c>
      <c r="C2914" s="257" t="s">
        <v>689</v>
      </c>
      <c r="D2914" s="277" t="s">
        <v>6219</v>
      </c>
      <c r="E2914" s="278" t="s">
        <v>711</v>
      </c>
      <c r="F2914" s="279" t="s">
        <v>689</v>
      </c>
      <c r="G2914" s="277" t="s">
        <v>1311</v>
      </c>
      <c r="H2914" s="280" t="str">
        <f>IF(OR(AND('FIN2-NATURE'!BN45="",'FIN2-NATURE'!BO45=""),AND('FIN2-NATURE'!BQ45="",'FIN2-NATURE'!BR45=""),AND('FIN2-NATURE'!BO45="K",'FIN2-NATURE'!BR45="K"),OR('FIN2-NATURE'!BO45="O",'FIN2-NATURE'!BR45="O")),"",SUM('FIN2-NATURE'!BN45,'FIN2-NATURE'!BQ45))</f>
        <v/>
      </c>
      <c r="I2914" s="280" t="str">
        <f xml:space="preserve"> IF(AND(OR(AND('FIN2-NATURE'!BO45="O",'FIN2-NATURE'!BR45="O"),AND('FIN2-NATURE'!BO45="K",'FIN2-NATURE'!BR45="K")),SUM('FIN2-NATURE'!BN45,'FIN2-NATURE'!BQ45)=0,ISNUMBER('FIN2-NATURE'!BT45)),"",IF(OR('FIN2-NATURE'!BO45="O",'FIN2-NATURE'!BR45="O"),"O",IF(AND('FIN2-NATURE'!BO45='FIN2-NATURE'!BR45,OR('FIN2-NATURE'!BO45="K",'FIN2-NATURE'!BO45="W",'FIN2-NATURE'!BO45="M")),UPPER( 'FIN2-NATURE'!BO45),"")))</f>
        <v/>
      </c>
      <c r="J2914" s="281" t="s">
        <v>711</v>
      </c>
      <c r="K2914" s="280" t="str">
        <f>IF(AND(ISBLANK('FIN2-NATURE'!BT45),$L$2914&lt;&gt;"M"),"",'FIN2-NATURE'!BT45)</f>
        <v/>
      </c>
      <c r="L2914" s="280" t="str">
        <f>IF(ISBLANK('FIN2-NATURE'!BU45),"",'FIN2-NATURE'!BU45)</f>
        <v/>
      </c>
      <c r="M2914" s="257" t="str">
        <f t="shared" si="46"/>
        <v>OK</v>
      </c>
      <c r="N2914" s="15"/>
    </row>
    <row r="2915" spans="1:14" ht="33.75" x14ac:dyDescent="0.25">
      <c r="A2915" s="257" t="s">
        <v>834</v>
      </c>
      <c r="B2915" s="257" t="s">
        <v>6220</v>
      </c>
      <c r="C2915" s="257" t="s">
        <v>689</v>
      </c>
      <c r="D2915" s="277" t="s">
        <v>6221</v>
      </c>
      <c r="E2915" s="278" t="s">
        <v>711</v>
      </c>
      <c r="F2915" s="279" t="s">
        <v>689</v>
      </c>
      <c r="G2915" s="277" t="s">
        <v>3813</v>
      </c>
      <c r="H2915" s="280" t="str">
        <f>IF(OR(AND('FIN2-NATURE'!BT44="",'FIN2-NATURE'!BU44=""),AND('FIN2-NATURE'!BT45="",'FIN2-NATURE'!BU45=""),AND('FIN2-NATURE'!BU44="K",'FIN2-NATURE'!BU45="K"),OR('FIN2-NATURE'!BU44="O",'FIN2-NATURE'!BU45="O")),"",SUM('FIN2-NATURE'!BT44,'FIN2-NATURE'!BT45))</f>
        <v/>
      </c>
      <c r="I2915" s="280" t="str">
        <f>IF(AND(OR(AND('FIN2-NATURE'!BU44="O",'FIN2-NATURE'!BU45="O"),AND('FIN2-NATURE'!BU44="K",'FIN2-NATURE'!BU45="K")),SUM('FIN2-NATURE'!BT44,'FIN2-NATURE'!BT45)=0,ISNUMBER('FIN2-NATURE'!BT46)),"",IF(OR('FIN2-NATURE'!BU44="O",'FIN2-NATURE'!BU45="O"),"O",IF(AND('FIN2-NATURE'!BU44='FIN2-NATURE'!BU45,OR('FIN2-NATURE'!BU44="K",'FIN2-NATURE'!BU44="W",'FIN2-NATURE'!BU44="M")), UPPER('FIN2-NATURE'!BU44),"")))</f>
        <v/>
      </c>
      <c r="J2915" s="281" t="s">
        <v>711</v>
      </c>
      <c r="K2915" s="280" t="str">
        <f>IF(AND(ISBLANK('FIN2-NATURE'!BT46),$L$2915&lt;&gt;"M"),"",'FIN2-NATURE'!BT46)</f>
        <v/>
      </c>
      <c r="L2915" s="280" t="str">
        <f>IF(ISBLANK('FIN2-NATURE'!BU46),"",'FIN2-NATURE'!BU46)</f>
        <v/>
      </c>
      <c r="M2915" s="257" t="str">
        <f t="shared" si="46"/>
        <v>OK</v>
      </c>
      <c r="N2915" s="15"/>
    </row>
    <row r="2916" spans="1:14" ht="33.75" x14ac:dyDescent="0.25">
      <c r="A2916" s="257" t="s">
        <v>834</v>
      </c>
      <c r="B2916" s="257" t="s">
        <v>6222</v>
      </c>
      <c r="C2916" s="257" t="s">
        <v>689</v>
      </c>
      <c r="D2916" s="277" t="s">
        <v>3815</v>
      </c>
      <c r="E2916" s="278" t="s">
        <v>711</v>
      </c>
      <c r="F2916" s="279" t="s">
        <v>689</v>
      </c>
      <c r="G2916" s="277" t="s">
        <v>3816</v>
      </c>
      <c r="H2916" s="280" t="str">
        <f>IF(OR(AND('FIN2-NATURE'!BN47="",'FIN2-NATURE'!BO47=""),AND('FIN2-NATURE'!BQ47="",'FIN2-NATURE'!BR47=""),AND('FIN2-NATURE'!BO47="K",'FIN2-NATURE'!BR47="K"),OR('FIN2-NATURE'!BO47="O",'FIN2-NATURE'!BR47="O")),"",SUM('FIN2-NATURE'!BN47,'FIN2-NATURE'!BQ47))</f>
        <v/>
      </c>
      <c r="I2916" s="280" t="str">
        <f xml:space="preserve"> IF(AND(OR(AND('FIN2-NATURE'!BO47="O",'FIN2-NATURE'!BR47="O"),AND('FIN2-NATURE'!BO47="K",'FIN2-NATURE'!BR47="K")),SUM('FIN2-NATURE'!BN47,'FIN2-NATURE'!BQ47)=0,ISNUMBER('FIN2-NATURE'!BT47)),"",IF(OR('FIN2-NATURE'!BO47="O",'FIN2-NATURE'!BR47="O"),"O",IF(AND('FIN2-NATURE'!BO47='FIN2-NATURE'!BR47,OR('FIN2-NATURE'!BO47="K",'FIN2-NATURE'!BO47="W",'FIN2-NATURE'!BO47="M")),UPPER( 'FIN2-NATURE'!BO47),"")))</f>
        <v/>
      </c>
      <c r="J2916" s="281" t="s">
        <v>711</v>
      </c>
      <c r="K2916" s="280" t="str">
        <f>IF(AND(ISBLANK('FIN2-NATURE'!BT47),$L$2916&lt;&gt;"M"),"",'FIN2-NATURE'!BT47)</f>
        <v/>
      </c>
      <c r="L2916" s="280" t="str">
        <f>IF(ISBLANK('FIN2-NATURE'!BU47),"",'FIN2-NATURE'!BU47)</f>
        <v/>
      </c>
      <c r="M2916" s="257" t="str">
        <f t="shared" si="46"/>
        <v>OK</v>
      </c>
      <c r="N2916" s="15"/>
    </row>
    <row r="2917" spans="1:14" ht="33.75" x14ac:dyDescent="0.25">
      <c r="A2917" s="257" t="s">
        <v>834</v>
      </c>
      <c r="B2917" s="257" t="s">
        <v>6223</v>
      </c>
      <c r="C2917" s="257" t="s">
        <v>689</v>
      </c>
      <c r="D2917" s="277" t="s">
        <v>3818</v>
      </c>
      <c r="E2917" s="278" t="s">
        <v>711</v>
      </c>
      <c r="F2917" s="279" t="s">
        <v>689</v>
      </c>
      <c r="G2917" s="277" t="s">
        <v>3819</v>
      </c>
      <c r="H2917" s="280" t="str">
        <f>IF(OR(AND('FIN2-NATURE'!BN48="",'FIN2-NATURE'!BO48=""),AND('FIN2-NATURE'!BQ48="",'FIN2-NATURE'!BR48=""),AND('FIN2-NATURE'!BO48="K",'FIN2-NATURE'!BR48="K"),OR('FIN2-NATURE'!BO48="O",'FIN2-NATURE'!BR48="O")),"",SUM('FIN2-NATURE'!BN48,'FIN2-NATURE'!BQ48))</f>
        <v/>
      </c>
      <c r="I2917" s="280" t="str">
        <f xml:space="preserve"> IF(AND(OR(AND('FIN2-NATURE'!BO48="O",'FIN2-NATURE'!BR48="O"),AND('FIN2-NATURE'!BO48="K",'FIN2-NATURE'!BR48="K")),SUM('FIN2-NATURE'!BN48,'FIN2-NATURE'!BQ48)=0,ISNUMBER('FIN2-NATURE'!BT48)),"",IF(OR('FIN2-NATURE'!BO48="O",'FIN2-NATURE'!BR48="O"),"O",IF(AND('FIN2-NATURE'!BO48='FIN2-NATURE'!BR48,OR('FIN2-NATURE'!BO48="K",'FIN2-NATURE'!BO48="W",'FIN2-NATURE'!BO48="M")),UPPER( 'FIN2-NATURE'!BO48),"")))</f>
        <v/>
      </c>
      <c r="J2917" s="281" t="s">
        <v>711</v>
      </c>
      <c r="K2917" s="280" t="str">
        <f>IF(AND(ISBLANK('FIN2-NATURE'!BT48),$L$2917&lt;&gt;"M"),"",'FIN2-NATURE'!BT48)</f>
        <v/>
      </c>
      <c r="L2917" s="280" t="str">
        <f>IF(ISBLANK('FIN2-NATURE'!BU48),"",'FIN2-NATURE'!BU48)</f>
        <v/>
      </c>
      <c r="M2917" s="257" t="str">
        <f t="shared" si="46"/>
        <v>OK</v>
      </c>
      <c r="N2917" s="15"/>
    </row>
    <row r="2918" spans="1:14" ht="33.75" x14ac:dyDescent="0.25">
      <c r="A2918" s="257" t="s">
        <v>834</v>
      </c>
      <c r="B2918" s="257" t="s">
        <v>6224</v>
      </c>
      <c r="C2918" s="257" t="s">
        <v>689</v>
      </c>
      <c r="D2918" s="277" t="s">
        <v>6225</v>
      </c>
      <c r="E2918" s="278" t="s">
        <v>711</v>
      </c>
      <c r="F2918" s="279" t="s">
        <v>689</v>
      </c>
      <c r="G2918" s="277" t="s">
        <v>3822</v>
      </c>
      <c r="H2918" s="280" t="str">
        <f>IF(OR(AND('FIN2-NATURE'!BN49="",'FIN2-NATURE'!BO49=""),AND('FIN2-NATURE'!BQ49="",'FIN2-NATURE'!BR49=""),AND('FIN2-NATURE'!BO49="K",'FIN2-NATURE'!BR49="K"),OR('FIN2-NATURE'!BO49="O",'FIN2-NATURE'!BR49="O")),"",SUM('FIN2-NATURE'!BN49,'FIN2-NATURE'!BQ49))</f>
        <v/>
      </c>
      <c r="I2918" s="280" t="str">
        <f xml:space="preserve"> IF(AND(OR(AND('FIN2-NATURE'!BO49="O",'FIN2-NATURE'!BR49="O"),AND('FIN2-NATURE'!BO49="K",'FIN2-NATURE'!BR49="K")),SUM('FIN2-NATURE'!BN49,'FIN2-NATURE'!BQ49)=0,ISNUMBER('FIN2-NATURE'!BT49)),"",IF(OR('FIN2-NATURE'!BO49="O",'FIN2-NATURE'!BR49="O"),"O",IF(AND('FIN2-NATURE'!BO49='FIN2-NATURE'!BR49,OR('FIN2-NATURE'!BO49="K",'FIN2-NATURE'!BO49="W",'FIN2-NATURE'!BO49="M")),UPPER( 'FIN2-NATURE'!BO49),"")))</f>
        <v/>
      </c>
      <c r="J2918" s="281" t="s">
        <v>711</v>
      </c>
      <c r="K2918" s="280" t="str">
        <f>IF(AND(ISBLANK('FIN2-NATURE'!BT49),$L$2918&lt;&gt;"M"),"",'FIN2-NATURE'!BT49)</f>
        <v/>
      </c>
      <c r="L2918" s="280" t="str">
        <f>IF(ISBLANK('FIN2-NATURE'!BU49),"",'FIN2-NATURE'!BU49)</f>
        <v/>
      </c>
      <c r="M2918" s="257" t="str">
        <f t="shared" si="46"/>
        <v>OK</v>
      </c>
      <c r="N2918" s="15"/>
    </row>
    <row r="2919" spans="1:14" ht="33.75" x14ac:dyDescent="0.25">
      <c r="A2919" s="257" t="s">
        <v>834</v>
      </c>
      <c r="B2919" s="257" t="s">
        <v>6226</v>
      </c>
      <c r="C2919" s="257" t="s">
        <v>689</v>
      </c>
      <c r="D2919" s="277" t="s">
        <v>6227</v>
      </c>
      <c r="E2919" s="278" t="s">
        <v>711</v>
      </c>
      <c r="F2919" s="279" t="s">
        <v>689</v>
      </c>
      <c r="G2919" s="277" t="s">
        <v>3825</v>
      </c>
      <c r="H2919" s="280" t="str">
        <f>IF(OR(AND('FIN2-NATURE'!BN50="",'FIN2-NATURE'!BO50=""),AND('FIN2-NATURE'!BQ50="",'FIN2-NATURE'!BR50=""),AND('FIN2-NATURE'!BO50="K",'FIN2-NATURE'!BR50="K"),OR('FIN2-NATURE'!BO50="O",'FIN2-NATURE'!BR50="O")),"",SUM('FIN2-NATURE'!BN50,'FIN2-NATURE'!BQ50))</f>
        <v/>
      </c>
      <c r="I2919" s="280" t="str">
        <f xml:space="preserve"> IF(AND(OR(AND('FIN2-NATURE'!BO50="O",'FIN2-NATURE'!BR50="O"),AND('FIN2-NATURE'!BO50="K",'FIN2-NATURE'!BR50="K")),SUM('FIN2-NATURE'!BN50,'FIN2-NATURE'!BQ50)=0,ISNUMBER('FIN2-NATURE'!BT50)),"",IF(OR('FIN2-NATURE'!BO50="O",'FIN2-NATURE'!BR50="O"),"O",IF(AND('FIN2-NATURE'!BO50='FIN2-NATURE'!BR50,OR('FIN2-NATURE'!BO50="K",'FIN2-NATURE'!BO50="W",'FIN2-NATURE'!BO50="M")),UPPER( 'FIN2-NATURE'!BO50),"")))</f>
        <v/>
      </c>
      <c r="J2919" s="281" t="s">
        <v>711</v>
      </c>
      <c r="K2919" s="280" t="str">
        <f>IF(AND(ISBLANK('FIN2-NATURE'!BT50),$L$2919&lt;&gt;"M"),"",'FIN2-NATURE'!BT50)</f>
        <v/>
      </c>
      <c r="L2919" s="280" t="str">
        <f>IF(ISBLANK('FIN2-NATURE'!BU50),"",'FIN2-NATURE'!BU50)</f>
        <v/>
      </c>
      <c r="M2919" s="257" t="str">
        <f t="shared" si="46"/>
        <v>OK</v>
      </c>
      <c r="N2919" s="15"/>
    </row>
    <row r="2920" spans="1:14" ht="33.75" x14ac:dyDescent="0.25">
      <c r="A2920" s="257" t="s">
        <v>834</v>
      </c>
      <c r="B2920" s="257" t="s">
        <v>6228</v>
      </c>
      <c r="C2920" s="257" t="s">
        <v>689</v>
      </c>
      <c r="D2920" s="277" t="s">
        <v>6229</v>
      </c>
      <c r="E2920" s="278" t="s">
        <v>711</v>
      </c>
      <c r="F2920" s="279" t="s">
        <v>689</v>
      </c>
      <c r="G2920" s="277" t="s">
        <v>3828</v>
      </c>
      <c r="H2920" s="280" t="str">
        <f>IF(OR(AND('FIN2-NATURE'!BT46="",'FIN2-NATURE'!BU46=""),AND('FIN2-NATURE'!BT50="",'FIN2-NATURE'!BU50=""),AND('FIN2-NATURE'!BU46="K",'FIN2-NATURE'!BU50="K"),OR('FIN2-NATURE'!BU46="O",'FIN2-NATURE'!BU50="O")),"",SUM('FIN2-NATURE'!BT46,'FIN2-NATURE'!BT50))</f>
        <v/>
      </c>
      <c r="I2920" s="280" t="str">
        <f>IF(AND(OR(AND('FIN2-NATURE'!BU46="O",'FIN2-NATURE'!BU50="O"),AND('FIN2-NATURE'!BU46="K",'FIN2-NATURE'!BU50="K")),SUM('FIN2-NATURE'!BT46,'FIN2-NATURE'!BT50)=0,ISNUMBER('FIN2-NATURE'!BT51)),"",IF(OR('FIN2-NATURE'!BU46="O",'FIN2-NATURE'!BU50="O"),"O",IF(AND('FIN2-NATURE'!BU46='FIN2-NATURE'!BU50,OR('FIN2-NATURE'!BU46="K",'FIN2-NATURE'!BU46="W",'FIN2-NATURE'!BU46="M")), UPPER('FIN2-NATURE'!BU46),"")))</f>
        <v/>
      </c>
      <c r="J2920" s="281" t="s">
        <v>711</v>
      </c>
      <c r="K2920" s="280" t="str">
        <f>IF(AND(ISBLANK('FIN2-NATURE'!BT51),$L$2920&lt;&gt;"M"),"",'FIN2-NATURE'!BT51)</f>
        <v/>
      </c>
      <c r="L2920" s="280" t="str">
        <f>IF(ISBLANK('FIN2-NATURE'!BU51),"",'FIN2-NATURE'!BU51)</f>
        <v/>
      </c>
      <c r="M2920" s="257" t="str">
        <f t="shared" si="46"/>
        <v>OK</v>
      </c>
      <c r="N2920" s="15"/>
    </row>
    <row r="2921" spans="1:14" ht="33.75" x14ac:dyDescent="0.25">
      <c r="A2921" s="257" t="s">
        <v>834</v>
      </c>
      <c r="B2921" s="257" t="s">
        <v>6230</v>
      </c>
      <c r="C2921" s="257" t="s">
        <v>689</v>
      </c>
      <c r="D2921" s="277" t="s">
        <v>3830</v>
      </c>
      <c r="E2921" s="278" t="s">
        <v>711</v>
      </c>
      <c r="F2921" s="279" t="s">
        <v>689</v>
      </c>
      <c r="G2921" s="277" t="s">
        <v>3831</v>
      </c>
      <c r="H2921" s="280" t="str">
        <f>IF(OR(AND('FIN2-NATURE'!BN52="",'FIN2-NATURE'!BO52=""),AND('FIN2-NATURE'!BQ52="",'FIN2-NATURE'!BR52=""),AND('FIN2-NATURE'!BO52="K",'FIN2-NATURE'!BR52="K"),OR('FIN2-NATURE'!BO52="O",'FIN2-NATURE'!BR52="O")),"",SUM('FIN2-NATURE'!BN52,'FIN2-NATURE'!BQ52))</f>
        <v/>
      </c>
      <c r="I2921" s="280" t="str">
        <f xml:space="preserve"> IF(AND(OR(AND('FIN2-NATURE'!BO52="O",'FIN2-NATURE'!BR52="O"),AND('FIN2-NATURE'!BO52="K",'FIN2-NATURE'!BR52="K")),SUM('FIN2-NATURE'!BN52,'FIN2-NATURE'!BQ52)=0,ISNUMBER('FIN2-NATURE'!BT52)),"",IF(OR('FIN2-NATURE'!BO52="O",'FIN2-NATURE'!BR52="O"),"O",IF(AND('FIN2-NATURE'!BO52='FIN2-NATURE'!BR52,OR('FIN2-NATURE'!BO52="K",'FIN2-NATURE'!BO52="W",'FIN2-NATURE'!BO52="M")),UPPER( 'FIN2-NATURE'!BO52),"")))</f>
        <v/>
      </c>
      <c r="J2921" s="281" t="s">
        <v>711</v>
      </c>
      <c r="K2921" s="280" t="str">
        <f>IF(AND(ISBLANK('FIN2-NATURE'!BT52),$L$2921&lt;&gt;"M"),"",'FIN2-NATURE'!BT52)</f>
        <v/>
      </c>
      <c r="L2921" s="280" t="str">
        <f>IF(ISBLANK('FIN2-NATURE'!BU52),"",'FIN2-NATURE'!BU52)</f>
        <v/>
      </c>
      <c r="M2921" s="257" t="str">
        <f t="shared" si="46"/>
        <v>OK</v>
      </c>
      <c r="N2921" s="15"/>
    </row>
    <row r="2922" spans="1:14" ht="33.75" x14ac:dyDescent="0.25">
      <c r="A2922" s="257" t="s">
        <v>834</v>
      </c>
      <c r="B2922" s="257" t="s">
        <v>6231</v>
      </c>
      <c r="C2922" s="257" t="s">
        <v>689</v>
      </c>
      <c r="D2922" s="277" t="s">
        <v>6232</v>
      </c>
      <c r="E2922" s="278" t="s">
        <v>711</v>
      </c>
      <c r="F2922" s="279" t="s">
        <v>689</v>
      </c>
      <c r="G2922" s="277" t="s">
        <v>3834</v>
      </c>
      <c r="H2922" s="280" t="str">
        <f>IF(OR(AND('FIN2-NATURE'!BT51="",'FIN2-NATURE'!BU51=""),AND('FIN2-NATURE'!BT52="",'FIN2-NATURE'!BU52=""),AND('FIN2-NATURE'!BU51="K",'FIN2-NATURE'!BU52="K"),OR('FIN2-NATURE'!BU51="O",'FIN2-NATURE'!BU52="O")),"",SUM('FIN2-NATURE'!BT51,'FIN2-NATURE'!BT52))</f>
        <v/>
      </c>
      <c r="I2922" s="280" t="str">
        <f>IF(AND(OR(AND('FIN2-NATURE'!BU51="O",'FIN2-NATURE'!BU52="O"),AND('FIN2-NATURE'!BU51="K",'FIN2-NATURE'!BU52="K")),SUM('FIN2-NATURE'!BT51,'FIN2-NATURE'!BT52)=0,ISNUMBER('FIN2-NATURE'!BT53)),"",IF(OR('FIN2-NATURE'!BU51="O",'FIN2-NATURE'!BU52="O"),"O",IF(AND('FIN2-NATURE'!BU51='FIN2-NATURE'!BU52,OR('FIN2-NATURE'!BU51="K",'FIN2-NATURE'!BU51="W",'FIN2-NATURE'!BU51="M")), UPPER('FIN2-NATURE'!BU51),"")))</f>
        <v/>
      </c>
      <c r="J2922" s="281" t="s">
        <v>711</v>
      </c>
      <c r="K2922" s="280" t="str">
        <f>IF(AND(ISBLANK('FIN2-NATURE'!BT53),$L$2922&lt;&gt;"M"),"",'FIN2-NATURE'!BT53)</f>
        <v/>
      </c>
      <c r="L2922" s="280" t="str">
        <f>IF(ISBLANK('FIN2-NATURE'!BU53),"",'FIN2-NATURE'!BU53)</f>
        <v/>
      </c>
      <c r="M2922" s="257" t="str">
        <f t="shared" si="46"/>
        <v>OK</v>
      </c>
      <c r="N2922" s="15"/>
    </row>
    <row r="2923" spans="1:14" ht="33.75" x14ac:dyDescent="0.25">
      <c r="A2923" s="257" t="s">
        <v>834</v>
      </c>
      <c r="B2923" s="257" t="s">
        <v>6233</v>
      </c>
      <c r="C2923" s="257" t="s">
        <v>689</v>
      </c>
      <c r="D2923" s="277" t="s">
        <v>3836</v>
      </c>
      <c r="E2923" s="278" t="s">
        <v>711</v>
      </c>
      <c r="F2923" s="279" t="s">
        <v>689</v>
      </c>
      <c r="G2923" s="277" t="s">
        <v>3837</v>
      </c>
      <c r="H2923" s="280" t="str">
        <f>IF(OR(AND('FIN2-NATURE'!BN54="",'FIN2-NATURE'!BO54=""),AND('FIN2-NATURE'!BQ54="",'FIN2-NATURE'!BR54=""),AND('FIN2-NATURE'!BO54="K",'FIN2-NATURE'!BR54="K"),OR('FIN2-NATURE'!BO54="O",'FIN2-NATURE'!BR54="O")),"",SUM('FIN2-NATURE'!BN54,'FIN2-NATURE'!BQ54))</f>
        <v/>
      </c>
      <c r="I2923" s="280" t="str">
        <f xml:space="preserve"> IF(AND(OR(AND('FIN2-NATURE'!BO54="O",'FIN2-NATURE'!BR54="O"),AND('FIN2-NATURE'!BO54="K",'FIN2-NATURE'!BR54="K")),SUM('FIN2-NATURE'!BN54,'FIN2-NATURE'!BQ54)=0,ISNUMBER('FIN2-NATURE'!BT54)),"",IF(OR('FIN2-NATURE'!BO54="O",'FIN2-NATURE'!BR54="O"),"O",IF(AND('FIN2-NATURE'!BO54='FIN2-NATURE'!BR54,OR('FIN2-NATURE'!BO54="K",'FIN2-NATURE'!BO54="W",'FIN2-NATURE'!BO54="M")),UPPER( 'FIN2-NATURE'!BO54),"")))</f>
        <v/>
      </c>
      <c r="J2923" s="281" t="s">
        <v>711</v>
      </c>
      <c r="K2923" s="280" t="str">
        <f>IF(AND(ISBLANK('FIN2-NATURE'!BT54),$L$2923&lt;&gt;"M"),"",'FIN2-NATURE'!BT54)</f>
        <v/>
      </c>
      <c r="L2923" s="280" t="str">
        <f>IF(ISBLANK('FIN2-NATURE'!BU54),"",'FIN2-NATURE'!BU54)</f>
        <v/>
      </c>
      <c r="M2923" s="257" t="str">
        <f t="shared" si="46"/>
        <v>OK</v>
      </c>
      <c r="N2923" s="15"/>
    </row>
    <row r="2924" spans="1:14" ht="33.75" x14ac:dyDescent="0.25">
      <c r="A2924" s="257" t="s">
        <v>834</v>
      </c>
      <c r="B2924" s="257" t="s">
        <v>6234</v>
      </c>
      <c r="C2924" s="257" t="s">
        <v>689</v>
      </c>
      <c r="D2924" s="277" t="s">
        <v>6235</v>
      </c>
      <c r="E2924" s="278" t="s">
        <v>711</v>
      </c>
      <c r="F2924" s="279" t="s">
        <v>689</v>
      </c>
      <c r="G2924" s="277" t="s">
        <v>3840</v>
      </c>
      <c r="H2924" s="280" t="str">
        <f>IF(OR(AND('FIN2-NATURE'!BN55="",'FIN2-NATURE'!BO55=""),AND('FIN2-NATURE'!BQ55="",'FIN2-NATURE'!BR55=""),AND('FIN2-NATURE'!BO55="K",'FIN2-NATURE'!BR55="K"),OR('FIN2-NATURE'!BO55="O",'FIN2-NATURE'!BR55="O")),"",SUM('FIN2-NATURE'!BN55,'FIN2-NATURE'!BQ55))</f>
        <v/>
      </c>
      <c r="I2924" s="280" t="str">
        <f xml:space="preserve"> IF(AND(OR(AND('FIN2-NATURE'!BO55="O",'FIN2-NATURE'!BR55="O"),AND('FIN2-NATURE'!BO55="K",'FIN2-NATURE'!BR55="K")),SUM('FIN2-NATURE'!BN55,'FIN2-NATURE'!BQ55)=0,ISNUMBER('FIN2-NATURE'!BT55)),"",IF(OR('FIN2-NATURE'!BO55="O",'FIN2-NATURE'!BR55="O"),"O",IF(AND('FIN2-NATURE'!BO55='FIN2-NATURE'!BR55,OR('FIN2-NATURE'!BO55="K",'FIN2-NATURE'!BO55="W",'FIN2-NATURE'!BO55="M")),UPPER( 'FIN2-NATURE'!BO55),"")))</f>
        <v/>
      </c>
      <c r="J2924" s="281" t="s">
        <v>711</v>
      </c>
      <c r="K2924" s="280" t="str">
        <f>IF(AND(ISBLANK('FIN2-NATURE'!BT55),$L$2924&lt;&gt;"M"),"",'FIN2-NATURE'!BT55)</f>
        <v/>
      </c>
      <c r="L2924" s="280" t="str">
        <f>IF(ISBLANK('FIN2-NATURE'!BU55),"",'FIN2-NATURE'!BU55)</f>
        <v/>
      </c>
      <c r="M2924" s="257" t="str">
        <f t="shared" si="46"/>
        <v>OK</v>
      </c>
      <c r="N2924" s="15"/>
    </row>
    <row r="2925" spans="1:14" ht="33.75" x14ac:dyDescent="0.25">
      <c r="A2925" s="257" t="s">
        <v>834</v>
      </c>
      <c r="B2925" s="257" t="s">
        <v>6236</v>
      </c>
      <c r="C2925" s="257" t="s">
        <v>689</v>
      </c>
      <c r="D2925" s="277" t="s">
        <v>3842</v>
      </c>
      <c r="E2925" s="278" t="s">
        <v>711</v>
      </c>
      <c r="F2925" s="279" t="s">
        <v>689</v>
      </c>
      <c r="G2925" s="277" t="s">
        <v>3843</v>
      </c>
      <c r="H2925" s="280" t="str">
        <f>IF(OR(AND('FIN2-NATURE'!BN56="",'FIN2-NATURE'!BO56=""),AND('FIN2-NATURE'!BQ56="",'FIN2-NATURE'!BR56=""),AND('FIN2-NATURE'!BO56="K",'FIN2-NATURE'!BR56="K"),OR('FIN2-NATURE'!BO56="O",'FIN2-NATURE'!BR56="O")),"",SUM('FIN2-NATURE'!BN56,'FIN2-NATURE'!BQ56))</f>
        <v/>
      </c>
      <c r="I2925" s="280" t="str">
        <f xml:space="preserve"> IF(AND(OR(AND('FIN2-NATURE'!BO56="O",'FIN2-NATURE'!BR56="O"),AND('FIN2-NATURE'!BO56="K",'FIN2-NATURE'!BR56="K")),SUM('FIN2-NATURE'!BN56,'FIN2-NATURE'!BQ56)=0,ISNUMBER('FIN2-NATURE'!BT56)),"",IF(OR('FIN2-NATURE'!BO56="O",'FIN2-NATURE'!BR56="O"),"O",IF(AND('FIN2-NATURE'!BO56='FIN2-NATURE'!BR56,OR('FIN2-NATURE'!BO56="K",'FIN2-NATURE'!BO56="W",'FIN2-NATURE'!BO56="M")),UPPER( 'FIN2-NATURE'!BO56),"")))</f>
        <v/>
      </c>
      <c r="J2925" s="281" t="s">
        <v>711</v>
      </c>
      <c r="K2925" s="280" t="str">
        <f>IF(AND(ISBLANK('FIN2-NATURE'!BT56),$L$2925&lt;&gt;"M"),"",'FIN2-NATURE'!BT56)</f>
        <v/>
      </c>
      <c r="L2925" s="280" t="str">
        <f>IF(ISBLANK('FIN2-NATURE'!BU56),"",'FIN2-NATURE'!BU56)</f>
        <v/>
      </c>
      <c r="M2925" s="257" t="str">
        <f t="shared" si="46"/>
        <v>OK</v>
      </c>
      <c r="N2925" s="15"/>
    </row>
    <row r="2926" spans="1:14" ht="33.75" x14ac:dyDescent="0.25">
      <c r="A2926" s="257" t="s">
        <v>834</v>
      </c>
      <c r="B2926" s="257" t="s">
        <v>6237</v>
      </c>
      <c r="C2926" s="257" t="s">
        <v>689</v>
      </c>
      <c r="D2926" s="277" t="s">
        <v>6238</v>
      </c>
      <c r="E2926" s="278" t="s">
        <v>711</v>
      </c>
      <c r="F2926" s="279" t="s">
        <v>689</v>
      </c>
      <c r="G2926" s="277" t="s">
        <v>3846</v>
      </c>
      <c r="H2926" s="280" t="str">
        <f>IF(OR(AND('FIN2-NATURE'!BN57="",'FIN2-NATURE'!BO57=""),AND('FIN2-NATURE'!BQ57="",'FIN2-NATURE'!BR57=""),AND('FIN2-NATURE'!BO57="K",'FIN2-NATURE'!BR57="K"),OR('FIN2-NATURE'!BO57="O",'FIN2-NATURE'!BR57="O")),"",SUM('FIN2-NATURE'!BN57,'FIN2-NATURE'!BQ57))</f>
        <v/>
      </c>
      <c r="I2926" s="280" t="str">
        <f xml:space="preserve"> IF(AND(OR(AND('FIN2-NATURE'!BO57="O",'FIN2-NATURE'!BR57="O"),AND('FIN2-NATURE'!BO57="K",'FIN2-NATURE'!BR57="K")),SUM('FIN2-NATURE'!BN57,'FIN2-NATURE'!BQ57)=0,ISNUMBER('FIN2-NATURE'!BT57)),"",IF(OR('FIN2-NATURE'!BO57="O",'FIN2-NATURE'!BR57="O"),"O",IF(AND('FIN2-NATURE'!BO57='FIN2-NATURE'!BR57,OR('FIN2-NATURE'!BO57="K",'FIN2-NATURE'!BO57="W",'FIN2-NATURE'!BO57="M")),UPPER( 'FIN2-NATURE'!BO57),"")))</f>
        <v/>
      </c>
      <c r="J2926" s="281" t="s">
        <v>711</v>
      </c>
      <c r="K2926" s="280" t="str">
        <f>IF(AND(ISBLANK('FIN2-NATURE'!BT57),$L$2926&lt;&gt;"M"),"",'FIN2-NATURE'!BT57)</f>
        <v/>
      </c>
      <c r="L2926" s="280" t="str">
        <f>IF(ISBLANK('FIN2-NATURE'!BU57),"",'FIN2-NATURE'!BU57)</f>
        <v/>
      </c>
      <c r="M2926" s="257" t="str">
        <f t="shared" si="46"/>
        <v>OK</v>
      </c>
      <c r="N2926" s="15"/>
    </row>
    <row r="2927" spans="1:14" ht="33.75" x14ac:dyDescent="0.25">
      <c r="A2927" s="257" t="s">
        <v>834</v>
      </c>
      <c r="B2927" s="257" t="s">
        <v>6239</v>
      </c>
      <c r="C2927" s="257" t="s">
        <v>689</v>
      </c>
      <c r="D2927" s="277" t="s">
        <v>6240</v>
      </c>
      <c r="E2927" s="278" t="s">
        <v>711</v>
      </c>
      <c r="F2927" s="279" t="s">
        <v>689</v>
      </c>
      <c r="G2927" s="277" t="s">
        <v>3849</v>
      </c>
      <c r="H2927" s="280" t="str">
        <f>IF(OR(AND('FIN2-NATURE'!BN58="",'FIN2-NATURE'!BO58=""),AND('FIN2-NATURE'!BQ58="",'FIN2-NATURE'!BR58=""),AND('FIN2-NATURE'!BO58="K",'FIN2-NATURE'!BR58="K"),OR('FIN2-NATURE'!BO58="O",'FIN2-NATURE'!BR58="O")),"",SUM('FIN2-NATURE'!BN58,'FIN2-NATURE'!BQ58))</f>
        <v/>
      </c>
      <c r="I2927" s="280" t="str">
        <f xml:space="preserve"> IF(AND(OR(AND('FIN2-NATURE'!BO58="O",'FIN2-NATURE'!BR58="O"),AND('FIN2-NATURE'!BO58="K",'FIN2-NATURE'!BR58="K")),SUM('FIN2-NATURE'!BN58,'FIN2-NATURE'!BQ58)=0,ISNUMBER('FIN2-NATURE'!BT58)),"",IF(OR('FIN2-NATURE'!BO58="O",'FIN2-NATURE'!BR58="O"),"O",IF(AND('FIN2-NATURE'!BO58='FIN2-NATURE'!BR58,OR('FIN2-NATURE'!BO58="K",'FIN2-NATURE'!BO58="W",'FIN2-NATURE'!BO58="M")),UPPER( 'FIN2-NATURE'!BO58),"")))</f>
        <v/>
      </c>
      <c r="J2927" s="281" t="s">
        <v>711</v>
      </c>
      <c r="K2927" s="280" t="str">
        <f>IF(AND(ISBLANK('FIN2-NATURE'!BT58),$L$2927&lt;&gt;"M"),"",'FIN2-NATURE'!BT58)</f>
        <v/>
      </c>
      <c r="L2927" s="280" t="str">
        <f>IF(ISBLANK('FIN2-NATURE'!BU58),"",'FIN2-NATURE'!BU58)</f>
        <v/>
      </c>
      <c r="M2927" s="257" t="str">
        <f t="shared" si="46"/>
        <v>OK</v>
      </c>
      <c r="N2927" s="15"/>
    </row>
    <row r="2928" spans="1:14" ht="33.75" x14ac:dyDescent="0.25">
      <c r="A2928" s="257" t="s">
        <v>834</v>
      </c>
      <c r="B2928" s="257" t="s">
        <v>6241</v>
      </c>
      <c r="C2928" s="257" t="s">
        <v>689</v>
      </c>
      <c r="D2928" s="277" t="s">
        <v>6242</v>
      </c>
      <c r="E2928" s="278" t="s">
        <v>711</v>
      </c>
      <c r="F2928" s="279" t="s">
        <v>689</v>
      </c>
      <c r="G2928" s="277" t="s">
        <v>3852</v>
      </c>
      <c r="H2928" s="280" t="str">
        <f>IF(OR(AND('FIN2-NATURE'!BT57="",'FIN2-NATURE'!BU57=""),AND('FIN2-NATURE'!BT58="",'FIN2-NATURE'!BU58=""),AND('FIN2-NATURE'!BU57="K",'FIN2-NATURE'!BU58="K"),OR('FIN2-NATURE'!BU57="O",'FIN2-NATURE'!BU58="O")),"",SUM('FIN2-NATURE'!BT57,'FIN2-NATURE'!BT58))</f>
        <v/>
      </c>
      <c r="I2928" s="280" t="str">
        <f>IF(AND(OR(AND('FIN2-NATURE'!BU57="O",'FIN2-NATURE'!BU58="O"),AND('FIN2-NATURE'!BU57="K",'FIN2-NATURE'!BU58="K")),SUM('FIN2-NATURE'!BT57,'FIN2-NATURE'!BT58)=0,ISNUMBER('FIN2-NATURE'!BT59)),"",IF(OR('FIN2-NATURE'!BU57="O",'FIN2-NATURE'!BU58="O"),"O",IF(AND('FIN2-NATURE'!BU57='FIN2-NATURE'!BU58,OR('FIN2-NATURE'!BU57="K",'FIN2-NATURE'!BU57="W",'FIN2-NATURE'!BU57="M")), UPPER('FIN2-NATURE'!BU57),"")))</f>
        <v/>
      </c>
      <c r="J2928" s="281" t="s">
        <v>711</v>
      </c>
      <c r="K2928" s="280" t="str">
        <f>IF(AND(ISBLANK('FIN2-NATURE'!BT59),$L$2928&lt;&gt;"M"),"",'FIN2-NATURE'!BT59)</f>
        <v/>
      </c>
      <c r="L2928" s="280" t="str">
        <f>IF(ISBLANK('FIN2-NATURE'!BU59),"",'FIN2-NATURE'!BU59)</f>
        <v/>
      </c>
      <c r="M2928" s="257" t="str">
        <f t="shared" si="46"/>
        <v>OK</v>
      </c>
      <c r="N2928" s="15"/>
    </row>
    <row r="2929" spans="1:14" ht="33.75" x14ac:dyDescent="0.25">
      <c r="A2929" s="257" t="s">
        <v>834</v>
      </c>
      <c r="B2929" s="257" t="s">
        <v>6243</v>
      </c>
      <c r="C2929" s="257" t="s">
        <v>689</v>
      </c>
      <c r="D2929" s="277" t="s">
        <v>3854</v>
      </c>
      <c r="E2929" s="278" t="s">
        <v>711</v>
      </c>
      <c r="F2929" s="279" t="s">
        <v>689</v>
      </c>
      <c r="G2929" s="277" t="s">
        <v>3855</v>
      </c>
      <c r="H2929" s="280" t="str">
        <f>IF(OR(AND('FIN2-NATURE'!BN60="",'FIN2-NATURE'!BO60=""),AND('FIN2-NATURE'!BQ60="",'FIN2-NATURE'!BR60=""),AND('FIN2-NATURE'!BO60="K",'FIN2-NATURE'!BR60="K"),OR('FIN2-NATURE'!BO60="O",'FIN2-NATURE'!BR60="O")),"",SUM('FIN2-NATURE'!BN60,'FIN2-NATURE'!BQ60))</f>
        <v/>
      </c>
      <c r="I2929" s="280" t="str">
        <f xml:space="preserve"> IF(AND(OR(AND('FIN2-NATURE'!BO60="O",'FIN2-NATURE'!BR60="O"),AND('FIN2-NATURE'!BO60="K",'FIN2-NATURE'!BR60="K")),SUM('FIN2-NATURE'!BN60,'FIN2-NATURE'!BQ60)=0,ISNUMBER('FIN2-NATURE'!BT60)),"",IF(OR('FIN2-NATURE'!BO60="O",'FIN2-NATURE'!BR60="O"),"O",IF(AND('FIN2-NATURE'!BO60='FIN2-NATURE'!BR60,OR('FIN2-NATURE'!BO60="K",'FIN2-NATURE'!BO60="W",'FIN2-NATURE'!BO60="M")),UPPER( 'FIN2-NATURE'!BO60),"")))</f>
        <v/>
      </c>
      <c r="J2929" s="281" t="s">
        <v>711</v>
      </c>
      <c r="K2929" s="280" t="str">
        <f>IF(AND(ISBLANK('FIN2-NATURE'!BT60),$L$2929&lt;&gt;"M"),"",'FIN2-NATURE'!BT60)</f>
        <v/>
      </c>
      <c r="L2929" s="280" t="str">
        <f>IF(ISBLANK('FIN2-NATURE'!BU60),"",'FIN2-NATURE'!BU60)</f>
        <v/>
      </c>
      <c r="M2929" s="257" t="str">
        <f t="shared" ref="M2929:M2992" si="47">IF(AND(ISNUMBER(H2929),ISNUMBER(K2929)),IF(OR(ROUND(H2929,0)&lt;&gt;ROUND(K2929,0),I2929&lt;&gt;L2929),"Check","OK"),IF(OR(AND(H2929&lt;&gt;K2929,I2929&lt;&gt;"M",L2929&lt;&gt;"M"),I2929&lt;&gt;L2929),"Check","OK"))</f>
        <v>OK</v>
      </c>
      <c r="N2929" s="15"/>
    </row>
    <row r="2930" spans="1:14" ht="33.75" x14ac:dyDescent="0.25">
      <c r="A2930" s="257" t="s">
        <v>834</v>
      </c>
      <c r="B2930" s="257" t="s">
        <v>6244</v>
      </c>
      <c r="C2930" s="257" t="s">
        <v>689</v>
      </c>
      <c r="D2930" s="277" t="s">
        <v>6245</v>
      </c>
      <c r="E2930" s="278" t="s">
        <v>711</v>
      </c>
      <c r="F2930" s="279" t="s">
        <v>689</v>
      </c>
      <c r="G2930" s="277" t="s">
        <v>3858</v>
      </c>
      <c r="H2930" s="280" t="str">
        <f>IF(OR(AND('FIN2-NATURE'!BT59="",'FIN2-NATURE'!BU59=""),AND('FIN2-NATURE'!BT60="",'FIN2-NATURE'!BU60=""),AND('FIN2-NATURE'!BU59="K",'FIN2-NATURE'!BU60="K"),OR('FIN2-NATURE'!BU59="O",'FIN2-NATURE'!BU60="O")),"",SUM('FIN2-NATURE'!BT59,'FIN2-NATURE'!BT60))</f>
        <v/>
      </c>
      <c r="I2930" s="280" t="str">
        <f>IF(AND(OR(AND('FIN2-NATURE'!BU59="O",'FIN2-NATURE'!BU60="O"),AND('FIN2-NATURE'!BU59="K",'FIN2-NATURE'!BU60="K")),SUM('FIN2-NATURE'!BT59,'FIN2-NATURE'!BT60)=0,ISNUMBER('FIN2-NATURE'!BT61)),"",IF(OR('FIN2-NATURE'!BU59="O",'FIN2-NATURE'!BU60="O"),"O",IF(AND('FIN2-NATURE'!BU59='FIN2-NATURE'!BU60,OR('FIN2-NATURE'!BU59="K",'FIN2-NATURE'!BU59="W",'FIN2-NATURE'!BU59="M")), UPPER('FIN2-NATURE'!BU59),"")))</f>
        <v/>
      </c>
      <c r="J2930" s="281" t="s">
        <v>711</v>
      </c>
      <c r="K2930" s="280" t="str">
        <f>IF(AND(ISBLANK('FIN2-NATURE'!BT61),$L$2930&lt;&gt;"M"),"",'FIN2-NATURE'!BT61)</f>
        <v/>
      </c>
      <c r="L2930" s="280" t="str">
        <f>IF(ISBLANK('FIN2-NATURE'!BU61),"",'FIN2-NATURE'!BU61)</f>
        <v/>
      </c>
      <c r="M2930" s="257" t="str">
        <f t="shared" si="47"/>
        <v>OK</v>
      </c>
      <c r="N2930" s="15"/>
    </row>
    <row r="2931" spans="1:14" ht="33.75" x14ac:dyDescent="0.25">
      <c r="A2931" s="257" t="s">
        <v>834</v>
      </c>
      <c r="B2931" s="257" t="s">
        <v>6246</v>
      </c>
      <c r="C2931" s="257" t="s">
        <v>689</v>
      </c>
      <c r="D2931" s="277" t="s">
        <v>6247</v>
      </c>
      <c r="E2931" s="278" t="s">
        <v>711</v>
      </c>
      <c r="F2931" s="279" t="s">
        <v>689</v>
      </c>
      <c r="G2931" s="277" t="s">
        <v>3861</v>
      </c>
      <c r="H2931" s="280" t="str">
        <f>IF(OR(AND('FIN2-NATURE'!BN62="",'FIN2-NATURE'!BO62=""),AND('FIN2-NATURE'!BQ62="",'FIN2-NATURE'!BR62=""),AND('FIN2-NATURE'!BO62="K",'FIN2-NATURE'!BR62="K"),OR('FIN2-NATURE'!BO62="O",'FIN2-NATURE'!BR62="O")),"",SUM('FIN2-NATURE'!BN62,'FIN2-NATURE'!BQ62))</f>
        <v/>
      </c>
      <c r="I2931" s="280" t="str">
        <f xml:space="preserve"> IF(AND(OR(AND('FIN2-NATURE'!BO62="O",'FIN2-NATURE'!BR62="O"),AND('FIN2-NATURE'!BO62="K",'FIN2-NATURE'!BR62="K")),SUM('FIN2-NATURE'!BN62,'FIN2-NATURE'!BQ62)=0,ISNUMBER('FIN2-NATURE'!BT62)),"",IF(OR('FIN2-NATURE'!BO62="O",'FIN2-NATURE'!BR62="O"),"O",IF(AND('FIN2-NATURE'!BO62='FIN2-NATURE'!BR62,OR('FIN2-NATURE'!BO62="K",'FIN2-NATURE'!BO62="W",'FIN2-NATURE'!BO62="M")),UPPER( 'FIN2-NATURE'!BO62),"")))</f>
        <v/>
      </c>
      <c r="J2931" s="281" t="s">
        <v>711</v>
      </c>
      <c r="K2931" s="280" t="str">
        <f>IF(AND(ISBLANK('FIN2-NATURE'!BT62),$L$2931&lt;&gt;"M"),"",'FIN2-NATURE'!BT62)</f>
        <v/>
      </c>
      <c r="L2931" s="280" t="str">
        <f>IF(ISBLANK('FIN2-NATURE'!BU62),"",'FIN2-NATURE'!BU62)</f>
        <v/>
      </c>
      <c r="M2931" s="257" t="str">
        <f t="shared" si="47"/>
        <v>OK</v>
      </c>
      <c r="N2931" s="15"/>
    </row>
    <row r="2932" spans="1:14" ht="33.75" x14ac:dyDescent="0.25">
      <c r="A2932" s="257" t="s">
        <v>834</v>
      </c>
      <c r="B2932" s="257" t="s">
        <v>6248</v>
      </c>
      <c r="C2932" s="257" t="s">
        <v>689</v>
      </c>
      <c r="D2932" s="277" t="s">
        <v>6249</v>
      </c>
      <c r="E2932" s="278" t="s">
        <v>711</v>
      </c>
      <c r="F2932" s="279" t="s">
        <v>689</v>
      </c>
      <c r="G2932" s="277" t="s">
        <v>3864</v>
      </c>
      <c r="H2932" s="280" t="str">
        <f>IF(OR(AND('FIN2-NATURE'!BT61="",'FIN2-NATURE'!BU61=""),AND('FIN2-NATURE'!BT62="",'FIN2-NATURE'!BU62=""),AND('FIN2-NATURE'!BU61="K",'FIN2-NATURE'!BU62="K"),OR('FIN2-NATURE'!BU61="O",'FIN2-NATURE'!BU62="O")),"",SUM('FIN2-NATURE'!BT61,'FIN2-NATURE'!BT62))</f>
        <v/>
      </c>
      <c r="I2932" s="280" t="str">
        <f>IF(AND(OR(AND('FIN2-NATURE'!BU61="O",'FIN2-NATURE'!BU62="O"),AND('FIN2-NATURE'!BU61="K",'FIN2-NATURE'!BU62="K")),SUM('FIN2-NATURE'!BT61,'FIN2-NATURE'!BT62)=0,ISNUMBER('FIN2-NATURE'!BT63)),"",IF(OR('FIN2-NATURE'!BU61="O",'FIN2-NATURE'!BU62="O"),"O",IF(AND('FIN2-NATURE'!BU61='FIN2-NATURE'!BU62,OR('FIN2-NATURE'!BU61="K",'FIN2-NATURE'!BU61="W",'FIN2-NATURE'!BU61="M")), UPPER('FIN2-NATURE'!BU61),"")))</f>
        <v/>
      </c>
      <c r="J2932" s="281" t="s">
        <v>711</v>
      </c>
      <c r="K2932" s="280" t="str">
        <f>IF(AND(ISBLANK('FIN2-NATURE'!BT63),$L$2932&lt;&gt;"M"),"",'FIN2-NATURE'!BT63)</f>
        <v/>
      </c>
      <c r="L2932" s="280" t="str">
        <f>IF(ISBLANK('FIN2-NATURE'!BU63),"",'FIN2-NATURE'!BU63)</f>
        <v/>
      </c>
      <c r="M2932" s="257" t="str">
        <f t="shared" si="47"/>
        <v>OK</v>
      </c>
      <c r="N2932" s="15"/>
    </row>
    <row r="2933" spans="1:14" ht="33.75" x14ac:dyDescent="0.25">
      <c r="A2933" s="257" t="s">
        <v>834</v>
      </c>
      <c r="B2933" s="257" t="s">
        <v>6250</v>
      </c>
      <c r="C2933" s="257" t="s">
        <v>689</v>
      </c>
      <c r="D2933" s="277" t="s">
        <v>3866</v>
      </c>
      <c r="E2933" s="278" t="s">
        <v>711</v>
      </c>
      <c r="F2933" s="279" t="s">
        <v>689</v>
      </c>
      <c r="G2933" s="277" t="s">
        <v>3867</v>
      </c>
      <c r="H2933" s="280" t="str">
        <f>IF(OR(AND('FIN2-NATURE'!BN64="",'FIN2-NATURE'!BO64=""),AND('FIN2-NATURE'!BQ64="",'FIN2-NATURE'!BR64=""),AND('FIN2-NATURE'!BO64="K",'FIN2-NATURE'!BR64="K"),OR('FIN2-NATURE'!BO64="O",'FIN2-NATURE'!BR64="O")),"",SUM('FIN2-NATURE'!BN64,'FIN2-NATURE'!BQ64))</f>
        <v/>
      </c>
      <c r="I2933" s="280" t="str">
        <f xml:space="preserve"> IF(AND(OR(AND('FIN2-NATURE'!BO64="O",'FIN2-NATURE'!BR64="O"),AND('FIN2-NATURE'!BO64="K",'FIN2-NATURE'!BR64="K")),SUM('FIN2-NATURE'!BN64,'FIN2-NATURE'!BQ64)=0,ISNUMBER('FIN2-NATURE'!BT64)),"",IF(OR('FIN2-NATURE'!BO64="O",'FIN2-NATURE'!BR64="O"),"O",IF(AND('FIN2-NATURE'!BO64='FIN2-NATURE'!BR64,OR('FIN2-NATURE'!BO64="K",'FIN2-NATURE'!BO64="W",'FIN2-NATURE'!BO64="M")),UPPER( 'FIN2-NATURE'!BO64),"")))</f>
        <v/>
      </c>
      <c r="J2933" s="281" t="s">
        <v>711</v>
      </c>
      <c r="K2933" s="280" t="str">
        <f>IF(AND(ISBLANK('FIN2-NATURE'!BT64),$L$2933&lt;&gt;"M"),"",'FIN2-NATURE'!BT64)</f>
        <v/>
      </c>
      <c r="L2933" s="280" t="str">
        <f>IF(ISBLANK('FIN2-NATURE'!BU64),"",'FIN2-NATURE'!BU64)</f>
        <v/>
      </c>
      <c r="M2933" s="257" t="str">
        <f t="shared" si="47"/>
        <v>OK</v>
      </c>
      <c r="N2933" s="15"/>
    </row>
    <row r="2934" spans="1:14" ht="33.75" x14ac:dyDescent="0.25">
      <c r="A2934" s="257" t="s">
        <v>834</v>
      </c>
      <c r="B2934" s="257" t="s">
        <v>6251</v>
      </c>
      <c r="C2934" s="257" t="s">
        <v>689</v>
      </c>
      <c r="D2934" s="277" t="s">
        <v>3869</v>
      </c>
      <c r="E2934" s="278" t="s">
        <v>711</v>
      </c>
      <c r="F2934" s="279" t="s">
        <v>689</v>
      </c>
      <c r="G2934" s="277" t="s">
        <v>3870</v>
      </c>
      <c r="H2934" s="280" t="str">
        <f>IF(OR(AND('FIN2-NATURE'!BN65="",'FIN2-NATURE'!BO65=""),AND('FIN2-NATURE'!BQ65="",'FIN2-NATURE'!BR65=""),AND('FIN2-NATURE'!BO65="K",'FIN2-NATURE'!BR65="K"),OR('FIN2-NATURE'!BO65="O",'FIN2-NATURE'!BR65="O")),"",SUM('FIN2-NATURE'!BN65,'FIN2-NATURE'!BQ65))</f>
        <v/>
      </c>
      <c r="I2934" s="280" t="str">
        <f xml:space="preserve"> IF(AND(OR(AND('FIN2-NATURE'!BO65="O",'FIN2-NATURE'!BR65="O"),AND('FIN2-NATURE'!BO65="K",'FIN2-NATURE'!BR65="K")),SUM('FIN2-NATURE'!BN65,'FIN2-NATURE'!BQ65)=0,ISNUMBER('FIN2-NATURE'!BT65)),"",IF(OR('FIN2-NATURE'!BO65="O",'FIN2-NATURE'!BR65="O"),"O",IF(AND('FIN2-NATURE'!BO65='FIN2-NATURE'!BR65,OR('FIN2-NATURE'!BO65="K",'FIN2-NATURE'!BO65="W",'FIN2-NATURE'!BO65="M")),UPPER( 'FIN2-NATURE'!BO65),"")))</f>
        <v/>
      </c>
      <c r="J2934" s="281" t="s">
        <v>711</v>
      </c>
      <c r="K2934" s="280" t="str">
        <f>IF(AND(ISBLANK('FIN2-NATURE'!BT65),$L$2934&lt;&gt;"M"),"",'FIN2-NATURE'!BT65)</f>
        <v/>
      </c>
      <c r="L2934" s="280" t="str">
        <f>IF(ISBLANK('FIN2-NATURE'!BU65),"",'FIN2-NATURE'!BU65)</f>
        <v/>
      </c>
      <c r="M2934" s="257" t="str">
        <f t="shared" si="47"/>
        <v>OK</v>
      </c>
      <c r="N2934" s="15"/>
    </row>
    <row r="2935" spans="1:14" ht="33.75" x14ac:dyDescent="0.25">
      <c r="A2935" s="257" t="s">
        <v>834</v>
      </c>
      <c r="B2935" s="257" t="s">
        <v>6252</v>
      </c>
      <c r="C2935" s="257" t="s">
        <v>689</v>
      </c>
      <c r="D2935" s="277" t="s">
        <v>3872</v>
      </c>
      <c r="E2935" s="278" t="s">
        <v>711</v>
      </c>
      <c r="F2935" s="279" t="s">
        <v>689</v>
      </c>
      <c r="G2935" s="277" t="s">
        <v>3873</v>
      </c>
      <c r="H2935" s="280" t="str">
        <f>IF(OR(AND('FIN2-NATURE'!BN66="",'FIN2-NATURE'!BO66=""),AND('FIN2-NATURE'!BQ66="",'FIN2-NATURE'!BR66=""),AND('FIN2-NATURE'!BO66="K",'FIN2-NATURE'!BR66="K"),OR('FIN2-NATURE'!BO66="O",'FIN2-NATURE'!BR66="O")),"",SUM('FIN2-NATURE'!BN66,'FIN2-NATURE'!BQ66))</f>
        <v/>
      </c>
      <c r="I2935" s="280" t="str">
        <f xml:space="preserve"> IF(AND(OR(AND('FIN2-NATURE'!BO66="O",'FIN2-NATURE'!BR66="O"),AND('FIN2-NATURE'!BO66="K",'FIN2-NATURE'!BR66="K")),SUM('FIN2-NATURE'!BN66,'FIN2-NATURE'!BQ66)=0,ISNUMBER('FIN2-NATURE'!BT66)),"",IF(OR('FIN2-NATURE'!BO66="O",'FIN2-NATURE'!BR66="O"),"O",IF(AND('FIN2-NATURE'!BO66='FIN2-NATURE'!BR66,OR('FIN2-NATURE'!BO66="K",'FIN2-NATURE'!BO66="W",'FIN2-NATURE'!BO66="M")),UPPER( 'FIN2-NATURE'!BO66),"")))</f>
        <v/>
      </c>
      <c r="J2935" s="281" t="s">
        <v>711</v>
      </c>
      <c r="K2935" s="280" t="str">
        <f>IF(AND(ISBLANK('FIN2-NATURE'!BT66),$L$2935&lt;&gt;"M"),"",'FIN2-NATURE'!BT66)</f>
        <v/>
      </c>
      <c r="L2935" s="280" t="str">
        <f>IF(ISBLANK('FIN2-NATURE'!BU66),"",'FIN2-NATURE'!BU66)</f>
        <v/>
      </c>
      <c r="M2935" s="257" t="str">
        <f t="shared" si="47"/>
        <v>OK</v>
      </c>
      <c r="N2935" s="15"/>
    </row>
    <row r="2936" spans="1:14" ht="33.75" x14ac:dyDescent="0.25">
      <c r="A2936" s="257" t="s">
        <v>834</v>
      </c>
      <c r="B2936" s="257" t="s">
        <v>6253</v>
      </c>
      <c r="C2936" s="257" t="s">
        <v>689</v>
      </c>
      <c r="D2936" s="277" t="s">
        <v>6254</v>
      </c>
      <c r="E2936" s="278" t="s">
        <v>711</v>
      </c>
      <c r="F2936" s="279" t="s">
        <v>689</v>
      </c>
      <c r="G2936" s="277" t="s">
        <v>3876</v>
      </c>
      <c r="H2936" s="280" t="str">
        <f>IF(OR(AND('FIN2-NATURE'!BT44="",'FIN2-NATURE'!BU44=""),AND('FIN2-NATURE'!BT57="",'FIN2-NATURE'!BU57=""),AND('FIN2-NATURE'!BU44="K",'FIN2-NATURE'!BU57="K"),OR('FIN2-NATURE'!BU44="O",'FIN2-NATURE'!BU57="O")),"",SUM('FIN2-NATURE'!BT44,'FIN2-NATURE'!BT57))</f>
        <v/>
      </c>
      <c r="I2936" s="280" t="str">
        <f>IF(AND(OR(AND('FIN2-NATURE'!BU44="O",'FIN2-NATURE'!BU57="O"),AND('FIN2-NATURE'!BU44="K",'FIN2-NATURE'!BU57="K")),SUM('FIN2-NATURE'!BT44,'FIN2-NATURE'!BT57)=0,ISNUMBER('FIN2-NATURE'!BT67)),"",IF(OR('FIN2-NATURE'!BU44="O",'FIN2-NATURE'!BU57="O"),"O",IF(AND('FIN2-NATURE'!BU44='FIN2-NATURE'!BU57,OR('FIN2-NATURE'!BU44="K",'FIN2-NATURE'!BU44="W",'FIN2-NATURE'!BU44="M")), UPPER('FIN2-NATURE'!BU44),"")))</f>
        <v/>
      </c>
      <c r="J2936" s="281" t="s">
        <v>711</v>
      </c>
      <c r="K2936" s="280" t="str">
        <f>IF(AND(ISBLANK('FIN2-NATURE'!BT67),$L$2936&lt;&gt;"M"),"",'FIN2-NATURE'!BT67)</f>
        <v/>
      </c>
      <c r="L2936" s="280" t="str">
        <f>IF(ISBLANK('FIN2-NATURE'!BU67),"",'FIN2-NATURE'!BU67)</f>
        <v/>
      </c>
      <c r="M2936" s="257" t="str">
        <f t="shared" si="47"/>
        <v>OK</v>
      </c>
      <c r="N2936" s="15"/>
    </row>
    <row r="2937" spans="1:14" ht="33.75" x14ac:dyDescent="0.25">
      <c r="A2937" s="257" t="s">
        <v>834</v>
      </c>
      <c r="B2937" s="257" t="s">
        <v>6255</v>
      </c>
      <c r="C2937" s="257" t="s">
        <v>689</v>
      </c>
      <c r="D2937" s="277" t="s">
        <v>6256</v>
      </c>
      <c r="E2937" s="278" t="s">
        <v>711</v>
      </c>
      <c r="F2937" s="279" t="s">
        <v>689</v>
      </c>
      <c r="G2937" s="277" t="s">
        <v>3879</v>
      </c>
      <c r="H2937" s="280" t="str">
        <f>IF(OR(AND('FIN2-NATURE'!BT45="",'FIN2-NATURE'!BU45=""),AND('FIN2-NATURE'!BT58="",'FIN2-NATURE'!BU58=""),AND('FIN2-NATURE'!BU45="K",'FIN2-NATURE'!BU58="K"),OR('FIN2-NATURE'!BU45="O",'FIN2-NATURE'!BU58="O")),"",SUM('FIN2-NATURE'!BT45,'FIN2-NATURE'!BT58))</f>
        <v/>
      </c>
      <c r="I2937" s="280" t="str">
        <f>IF(AND(OR(AND('FIN2-NATURE'!BU45="O",'FIN2-NATURE'!BU58="O"),AND('FIN2-NATURE'!BU45="K",'FIN2-NATURE'!BU58="K")),SUM('FIN2-NATURE'!BT45,'FIN2-NATURE'!BT58)=0,ISNUMBER('FIN2-NATURE'!BT68)),"",IF(OR('FIN2-NATURE'!BU45="O",'FIN2-NATURE'!BU58="O"),"O",IF(AND('FIN2-NATURE'!BU45='FIN2-NATURE'!BU58,OR('FIN2-NATURE'!BU45="K",'FIN2-NATURE'!BU45="W",'FIN2-NATURE'!BU45="M")), UPPER('FIN2-NATURE'!BU45),"")))</f>
        <v/>
      </c>
      <c r="J2937" s="281" t="s">
        <v>711</v>
      </c>
      <c r="K2937" s="280" t="str">
        <f>IF(AND(ISBLANK('FIN2-NATURE'!BT68),$L$2937&lt;&gt;"M"),"",'FIN2-NATURE'!BT68)</f>
        <v/>
      </c>
      <c r="L2937" s="280" t="str">
        <f>IF(ISBLANK('FIN2-NATURE'!BU68),"",'FIN2-NATURE'!BU68)</f>
        <v/>
      </c>
      <c r="M2937" s="257" t="str">
        <f t="shared" si="47"/>
        <v>OK</v>
      </c>
      <c r="N2937" s="15"/>
    </row>
    <row r="2938" spans="1:14" ht="33.75" x14ac:dyDescent="0.25">
      <c r="A2938" s="257" t="s">
        <v>834</v>
      </c>
      <c r="B2938" s="257" t="s">
        <v>6257</v>
      </c>
      <c r="C2938" s="257" t="s">
        <v>689</v>
      </c>
      <c r="D2938" s="277" t="s">
        <v>6258</v>
      </c>
      <c r="E2938" s="278" t="s">
        <v>711</v>
      </c>
      <c r="F2938" s="279" t="s">
        <v>689</v>
      </c>
      <c r="G2938" s="277" t="s">
        <v>3882</v>
      </c>
      <c r="H2938" s="280" t="str">
        <f>IF(OR(AND('FIN2-NATURE'!BT46="",'FIN2-NATURE'!BU46=""),AND('FIN2-NATURE'!BT59="",'FIN2-NATURE'!BU59=""),AND('FIN2-NATURE'!BU46="K",'FIN2-NATURE'!BU59="K"),OR('FIN2-NATURE'!BU46="O",'FIN2-NATURE'!BU59="O")),"",SUM('FIN2-NATURE'!BT46,'FIN2-NATURE'!BT59))</f>
        <v/>
      </c>
      <c r="I2938" s="280" t="str">
        <f>IF(AND(OR(AND('FIN2-NATURE'!BU46="O",'FIN2-NATURE'!BU59="O"),AND('FIN2-NATURE'!BU46="K",'FIN2-NATURE'!BU59="K")),SUM('FIN2-NATURE'!BT46,'FIN2-NATURE'!BT59)=0,ISNUMBER('FIN2-NATURE'!BT69)),"",IF(OR('FIN2-NATURE'!BU46="O",'FIN2-NATURE'!BU59="O"),"O",IF(AND('FIN2-NATURE'!BU46='FIN2-NATURE'!BU59,OR('FIN2-NATURE'!BU46="K",'FIN2-NATURE'!BU46="W",'FIN2-NATURE'!BU46="M")), UPPER('FIN2-NATURE'!BU46),"")))</f>
        <v/>
      </c>
      <c r="J2938" s="281" t="s">
        <v>711</v>
      </c>
      <c r="K2938" s="280" t="str">
        <f>IF(AND(ISBLANK('FIN2-NATURE'!BT69),$L$2938&lt;&gt;"M"),"",'FIN2-NATURE'!BT69)</f>
        <v/>
      </c>
      <c r="L2938" s="280" t="str">
        <f>IF(ISBLANK('FIN2-NATURE'!BU69),"",'FIN2-NATURE'!BU69)</f>
        <v/>
      </c>
      <c r="M2938" s="257" t="str">
        <f t="shared" si="47"/>
        <v>OK</v>
      </c>
      <c r="N2938" s="15"/>
    </row>
    <row r="2939" spans="1:14" ht="33.75" x14ac:dyDescent="0.25">
      <c r="A2939" s="257" t="s">
        <v>834</v>
      </c>
      <c r="B2939" s="257" t="s">
        <v>6259</v>
      </c>
      <c r="C2939" s="257" t="s">
        <v>689</v>
      </c>
      <c r="D2939" s="277" t="s">
        <v>6260</v>
      </c>
      <c r="E2939" s="278" t="s">
        <v>711</v>
      </c>
      <c r="F2939" s="279" t="s">
        <v>689</v>
      </c>
      <c r="G2939" s="277" t="s">
        <v>3885</v>
      </c>
      <c r="H2939" s="280" t="str">
        <f>IF(OR(AND('FIN2-NATURE'!BT50="",'FIN2-NATURE'!BU50=""),AND('FIN2-NATURE'!BT60="",'FIN2-NATURE'!BU60=""),AND('FIN2-NATURE'!BU50="K",'FIN2-NATURE'!BU60="K"),OR('FIN2-NATURE'!BU50="O",'FIN2-NATURE'!BU60="O")),"",SUM('FIN2-NATURE'!BT50,'FIN2-NATURE'!BT60))</f>
        <v/>
      </c>
      <c r="I2939" s="280" t="str">
        <f>IF(AND(OR(AND('FIN2-NATURE'!BU50="O",'FIN2-NATURE'!BU60="O"),AND('FIN2-NATURE'!BU50="K",'FIN2-NATURE'!BU60="K")),SUM('FIN2-NATURE'!BT50,'FIN2-NATURE'!BT60)=0,ISNUMBER('FIN2-NATURE'!BT70)),"",IF(OR('FIN2-NATURE'!BU50="O",'FIN2-NATURE'!BU60="O"),"O",IF(AND('FIN2-NATURE'!BU50='FIN2-NATURE'!BU60,OR('FIN2-NATURE'!BU50="K",'FIN2-NATURE'!BU50="W",'FIN2-NATURE'!BU50="M")), UPPER('FIN2-NATURE'!BU50),"")))</f>
        <v/>
      </c>
      <c r="J2939" s="281" t="s">
        <v>711</v>
      </c>
      <c r="K2939" s="280" t="str">
        <f>IF(AND(ISBLANK('FIN2-NATURE'!BT70),$L$2939&lt;&gt;"M"),"",'FIN2-NATURE'!BT70)</f>
        <v/>
      </c>
      <c r="L2939" s="280" t="str">
        <f>IF(ISBLANK('FIN2-NATURE'!BU70),"",'FIN2-NATURE'!BU70)</f>
        <v/>
      </c>
      <c r="M2939" s="257" t="str">
        <f t="shared" si="47"/>
        <v>OK</v>
      </c>
      <c r="N2939" s="15"/>
    </row>
    <row r="2940" spans="1:14" ht="33.75" x14ac:dyDescent="0.25">
      <c r="A2940" s="257" t="s">
        <v>834</v>
      </c>
      <c r="B2940" s="257" t="s">
        <v>6261</v>
      </c>
      <c r="C2940" s="257" t="s">
        <v>689</v>
      </c>
      <c r="D2940" s="277" t="s">
        <v>6262</v>
      </c>
      <c r="E2940" s="278" t="s">
        <v>711</v>
      </c>
      <c r="F2940" s="279" t="s">
        <v>689</v>
      </c>
      <c r="G2940" s="277" t="s">
        <v>3888</v>
      </c>
      <c r="H2940" s="280" t="str">
        <f>IF(OR(AND('FIN2-NATURE'!BT51="",'FIN2-NATURE'!BU51=""),AND('FIN2-NATURE'!BT61="",'FIN2-NATURE'!BU61=""),AND('FIN2-NATURE'!BU51="K",'FIN2-NATURE'!BU61="K"),OR('FIN2-NATURE'!BU51="O",'FIN2-NATURE'!BU61="O")),"",SUM('FIN2-NATURE'!BT51,'FIN2-NATURE'!BT61))</f>
        <v/>
      </c>
      <c r="I2940" s="280" t="str">
        <f>IF(AND(OR(AND('FIN2-NATURE'!BU51="O",'FIN2-NATURE'!BU61="O"),AND('FIN2-NATURE'!BU51="K",'FIN2-NATURE'!BU61="K")),SUM('FIN2-NATURE'!BT51,'FIN2-NATURE'!BT61)=0,ISNUMBER('FIN2-NATURE'!BT71)),"",IF(OR('FIN2-NATURE'!BU51="O",'FIN2-NATURE'!BU61="O"),"O",IF(AND('FIN2-NATURE'!BU51='FIN2-NATURE'!BU61,OR('FIN2-NATURE'!BU51="K",'FIN2-NATURE'!BU51="W",'FIN2-NATURE'!BU51="M")), UPPER('FIN2-NATURE'!BU51),"")))</f>
        <v/>
      </c>
      <c r="J2940" s="281" t="s">
        <v>711</v>
      </c>
      <c r="K2940" s="280" t="str">
        <f>IF(AND(ISBLANK('FIN2-NATURE'!BT71),$L$2940&lt;&gt;"M"),"",'FIN2-NATURE'!BT71)</f>
        <v/>
      </c>
      <c r="L2940" s="280" t="str">
        <f>IF(ISBLANK('FIN2-NATURE'!BU71),"",'FIN2-NATURE'!BU71)</f>
        <v/>
      </c>
      <c r="M2940" s="257" t="str">
        <f t="shared" si="47"/>
        <v>OK</v>
      </c>
      <c r="N2940" s="15"/>
    </row>
    <row r="2941" spans="1:14" ht="33.75" x14ac:dyDescent="0.25">
      <c r="A2941" s="257" t="s">
        <v>834</v>
      </c>
      <c r="B2941" s="257" t="s">
        <v>6263</v>
      </c>
      <c r="C2941" s="257" t="s">
        <v>689</v>
      </c>
      <c r="D2941" s="277" t="s">
        <v>6264</v>
      </c>
      <c r="E2941" s="278" t="s">
        <v>711</v>
      </c>
      <c r="F2941" s="279" t="s">
        <v>689</v>
      </c>
      <c r="G2941" s="277" t="s">
        <v>3891</v>
      </c>
      <c r="H2941" s="280" t="str">
        <f>IF(OR(AND('FIN2-NATURE'!BT52="",'FIN2-NATURE'!BU52=""),AND('FIN2-NATURE'!BT62="",'FIN2-NATURE'!BU62=""),AND('FIN2-NATURE'!BU52="K",'FIN2-NATURE'!BU62="K"),OR('FIN2-NATURE'!BU52="O",'FIN2-NATURE'!BU62="O")),"",SUM('FIN2-NATURE'!BT52,'FIN2-NATURE'!BT62))</f>
        <v/>
      </c>
      <c r="I2941" s="280" t="str">
        <f>IF(AND(OR(AND('FIN2-NATURE'!BU52="O",'FIN2-NATURE'!BU62="O"),AND('FIN2-NATURE'!BU52="K",'FIN2-NATURE'!BU62="K")),SUM('FIN2-NATURE'!BT52,'FIN2-NATURE'!BT62)=0,ISNUMBER('FIN2-NATURE'!BT72)),"",IF(OR('FIN2-NATURE'!BU52="O",'FIN2-NATURE'!BU62="O"),"O",IF(AND('FIN2-NATURE'!BU52='FIN2-NATURE'!BU62,OR('FIN2-NATURE'!BU52="K",'FIN2-NATURE'!BU52="W",'FIN2-NATURE'!BU52="M")), UPPER('FIN2-NATURE'!BU52),"")))</f>
        <v/>
      </c>
      <c r="J2941" s="281" t="s">
        <v>711</v>
      </c>
      <c r="K2941" s="280" t="str">
        <f>IF(AND(ISBLANK('FIN2-NATURE'!BT72),$L$2941&lt;&gt;"M"),"",'FIN2-NATURE'!BT72)</f>
        <v/>
      </c>
      <c r="L2941" s="280" t="str">
        <f>IF(ISBLANK('FIN2-NATURE'!BU72),"",'FIN2-NATURE'!BU72)</f>
        <v/>
      </c>
      <c r="M2941" s="257" t="str">
        <f t="shared" si="47"/>
        <v>OK</v>
      </c>
      <c r="N2941" s="15"/>
    </row>
    <row r="2942" spans="1:14" ht="33.75" x14ac:dyDescent="0.25">
      <c r="A2942" s="257" t="s">
        <v>834</v>
      </c>
      <c r="B2942" s="257" t="s">
        <v>6265</v>
      </c>
      <c r="C2942" s="257" t="s">
        <v>689</v>
      </c>
      <c r="D2942" s="277" t="s">
        <v>6266</v>
      </c>
      <c r="E2942" s="278" t="s">
        <v>711</v>
      </c>
      <c r="F2942" s="279" t="s">
        <v>689</v>
      </c>
      <c r="G2942" s="277" t="s">
        <v>3894</v>
      </c>
      <c r="H2942" s="280" t="str">
        <f>IF(OR(AND('FIN2-NATURE'!BT53="",'FIN2-NATURE'!BU53=""),AND('FIN2-NATURE'!BT63="",'FIN2-NATURE'!BU63=""),AND('FIN2-NATURE'!BU53="K",'FIN2-NATURE'!BU63="K"),OR('FIN2-NATURE'!BU53="O",'FIN2-NATURE'!BU63="O")),"",SUM('FIN2-NATURE'!BT53,'FIN2-NATURE'!BT63))</f>
        <v/>
      </c>
      <c r="I2942" s="280" t="str">
        <f>IF(AND(OR(AND('FIN2-NATURE'!BU53="O",'FIN2-NATURE'!BU63="O"),AND('FIN2-NATURE'!BU53="K",'FIN2-NATURE'!BU63="K")),SUM('FIN2-NATURE'!BT53,'FIN2-NATURE'!BT63)=0,ISNUMBER('FIN2-NATURE'!BT73)),"",IF(OR('FIN2-NATURE'!BU53="O",'FIN2-NATURE'!BU63="O"),"O",IF(AND('FIN2-NATURE'!BU53='FIN2-NATURE'!BU63,OR('FIN2-NATURE'!BU53="K",'FIN2-NATURE'!BU53="W",'FIN2-NATURE'!BU53="M")), UPPER('FIN2-NATURE'!BU53),"")))</f>
        <v/>
      </c>
      <c r="J2942" s="281" t="s">
        <v>711</v>
      </c>
      <c r="K2942" s="280" t="str">
        <f>IF(AND(ISBLANK('FIN2-NATURE'!BT73),$L$2942&lt;&gt;"M"),"",'FIN2-NATURE'!BT73)</f>
        <v/>
      </c>
      <c r="L2942" s="280" t="str">
        <f>IF(ISBLANK('FIN2-NATURE'!BU73),"",'FIN2-NATURE'!BU73)</f>
        <v/>
      </c>
      <c r="M2942" s="257" t="str">
        <f t="shared" si="47"/>
        <v>OK</v>
      </c>
      <c r="N2942" s="15"/>
    </row>
    <row r="2943" spans="1:14" ht="33.75" x14ac:dyDescent="0.25">
      <c r="A2943" s="257" t="s">
        <v>834</v>
      </c>
      <c r="B2943" s="257" t="s">
        <v>6267</v>
      </c>
      <c r="C2943" s="257" t="s">
        <v>689</v>
      </c>
      <c r="D2943" s="277" t="s">
        <v>6268</v>
      </c>
      <c r="E2943" s="278" t="s">
        <v>711</v>
      </c>
      <c r="F2943" s="279" t="s">
        <v>689</v>
      </c>
      <c r="G2943" s="277" t="s">
        <v>3897</v>
      </c>
      <c r="H2943" s="280" t="str">
        <f>IF(OR(AND('FIN2-NATURE'!BT54="",'FIN2-NATURE'!BU54=""),AND('FIN2-NATURE'!BT64="",'FIN2-NATURE'!BU64=""),AND('FIN2-NATURE'!BU54="K",'FIN2-NATURE'!BU64="K"),OR('FIN2-NATURE'!BU54="O",'FIN2-NATURE'!BU64="O")),"",SUM('FIN2-NATURE'!BT54,'FIN2-NATURE'!BT64))</f>
        <v/>
      </c>
      <c r="I2943" s="280" t="str">
        <f>IF(AND(OR(AND('FIN2-NATURE'!BU54="O",'FIN2-NATURE'!BU64="O"),AND('FIN2-NATURE'!BU54="K",'FIN2-NATURE'!BU64="K")),SUM('FIN2-NATURE'!BT54,'FIN2-NATURE'!BT64)=0,ISNUMBER('FIN2-NATURE'!BT74)),"",IF(OR('FIN2-NATURE'!BU54="O",'FIN2-NATURE'!BU64="O"),"O",IF(AND('FIN2-NATURE'!BU54='FIN2-NATURE'!BU64,OR('FIN2-NATURE'!BU54="K",'FIN2-NATURE'!BU54="W",'FIN2-NATURE'!BU54="M")), UPPER('FIN2-NATURE'!BU54),"")))</f>
        <v/>
      </c>
      <c r="J2943" s="281" t="s">
        <v>711</v>
      </c>
      <c r="K2943" s="280" t="str">
        <f>IF(AND(ISBLANK('FIN2-NATURE'!BT74),$L$2943&lt;&gt;"M"),"",'FIN2-NATURE'!BT74)</f>
        <v/>
      </c>
      <c r="L2943" s="280" t="str">
        <f>IF(ISBLANK('FIN2-NATURE'!BU74),"",'FIN2-NATURE'!BU74)</f>
        <v/>
      </c>
      <c r="M2943" s="257" t="str">
        <f t="shared" si="47"/>
        <v>OK</v>
      </c>
      <c r="N2943" s="15"/>
    </row>
    <row r="2944" spans="1:14" ht="33.75" x14ac:dyDescent="0.25">
      <c r="A2944" s="257" t="s">
        <v>834</v>
      </c>
      <c r="B2944" s="257" t="s">
        <v>6269</v>
      </c>
      <c r="C2944" s="257" t="s">
        <v>689</v>
      </c>
      <c r="D2944" s="277" t="s">
        <v>6270</v>
      </c>
      <c r="E2944" s="278" t="s">
        <v>711</v>
      </c>
      <c r="F2944" s="279" t="s">
        <v>689</v>
      </c>
      <c r="G2944" s="277" t="s">
        <v>3900</v>
      </c>
      <c r="H2944" s="280" t="str">
        <f>IF(OR(AND('FIN2-NATURE'!BT55="",'FIN2-NATURE'!BU55=""),AND('FIN2-NATURE'!BT65="",'FIN2-NATURE'!BU65=""),AND('FIN2-NATURE'!BU55="K",'FIN2-NATURE'!BU65="K"),OR('FIN2-NATURE'!BU55="O",'FIN2-NATURE'!BU65="O")),"",SUM('FIN2-NATURE'!BT55,'FIN2-NATURE'!BT65))</f>
        <v/>
      </c>
      <c r="I2944" s="280" t="str">
        <f>IF(AND(OR(AND('FIN2-NATURE'!BU55="O",'FIN2-NATURE'!BU65="O"),AND('FIN2-NATURE'!BU55="K",'FIN2-NATURE'!BU65="K")),SUM('FIN2-NATURE'!BT55,'FIN2-NATURE'!BT65)=0,ISNUMBER('FIN2-NATURE'!BT75)),"",IF(OR('FIN2-NATURE'!BU55="O",'FIN2-NATURE'!BU65="O"),"O",IF(AND('FIN2-NATURE'!BU55='FIN2-NATURE'!BU65,OR('FIN2-NATURE'!BU55="K",'FIN2-NATURE'!BU55="W",'FIN2-NATURE'!BU55="M")), UPPER('FIN2-NATURE'!BU55),"")))</f>
        <v/>
      </c>
      <c r="J2944" s="281" t="s">
        <v>711</v>
      </c>
      <c r="K2944" s="280" t="str">
        <f>IF(AND(ISBLANK('FIN2-NATURE'!BT75),$L$2944&lt;&gt;"M"),"",'FIN2-NATURE'!BT75)</f>
        <v/>
      </c>
      <c r="L2944" s="280" t="str">
        <f>IF(ISBLANK('FIN2-NATURE'!BU75),"",'FIN2-NATURE'!BU75)</f>
        <v/>
      </c>
      <c r="M2944" s="257" t="str">
        <f t="shared" si="47"/>
        <v>OK</v>
      </c>
      <c r="N2944" s="15"/>
    </row>
    <row r="2945" spans="1:14" ht="33.75" x14ac:dyDescent="0.25">
      <c r="A2945" s="257" t="s">
        <v>834</v>
      </c>
      <c r="B2945" s="257" t="s">
        <v>6271</v>
      </c>
      <c r="C2945" s="257" t="s">
        <v>689</v>
      </c>
      <c r="D2945" s="277" t="s">
        <v>6272</v>
      </c>
      <c r="E2945" s="278" t="s">
        <v>711</v>
      </c>
      <c r="F2945" s="279" t="s">
        <v>689</v>
      </c>
      <c r="G2945" s="277" t="s">
        <v>3903</v>
      </c>
      <c r="H2945" s="280" t="str">
        <f>IF(OR(AND('FIN2-NATURE'!BT56="",'FIN2-NATURE'!BU56=""),AND('FIN2-NATURE'!BT66="",'FIN2-NATURE'!BU66=""),AND('FIN2-NATURE'!BU56="K",'FIN2-NATURE'!BU66="K"),OR('FIN2-NATURE'!BU56="O",'FIN2-NATURE'!BU66="O")),"",SUM('FIN2-NATURE'!BT56,'FIN2-NATURE'!BT66))</f>
        <v/>
      </c>
      <c r="I2945" s="280" t="str">
        <f>IF(AND(OR(AND('FIN2-NATURE'!BU56="O",'FIN2-NATURE'!BU66="O"),AND('FIN2-NATURE'!BU56="K",'FIN2-NATURE'!BU66="K")),SUM('FIN2-NATURE'!BT56,'FIN2-NATURE'!BT66)=0,ISNUMBER('FIN2-NATURE'!BT76)),"",IF(OR('FIN2-NATURE'!BU56="O",'FIN2-NATURE'!BU66="O"),"O",IF(AND('FIN2-NATURE'!BU56='FIN2-NATURE'!BU66,OR('FIN2-NATURE'!BU56="K",'FIN2-NATURE'!BU56="W",'FIN2-NATURE'!BU56="M")), UPPER('FIN2-NATURE'!BU56),"")))</f>
        <v/>
      </c>
      <c r="J2945" s="281" t="s">
        <v>711</v>
      </c>
      <c r="K2945" s="280" t="str">
        <f>IF(AND(ISBLANK('FIN2-NATURE'!BT76),$L$2945&lt;&gt;"M"),"",'FIN2-NATURE'!BT76)</f>
        <v/>
      </c>
      <c r="L2945" s="280" t="str">
        <f>IF(ISBLANK('FIN2-NATURE'!BU76),"",'FIN2-NATURE'!BU76)</f>
        <v/>
      </c>
      <c r="M2945" s="257" t="str">
        <f t="shared" si="47"/>
        <v>OK</v>
      </c>
      <c r="N2945" s="15"/>
    </row>
    <row r="2946" spans="1:14" ht="33.75" x14ac:dyDescent="0.25">
      <c r="A2946" s="257" t="s">
        <v>834</v>
      </c>
      <c r="B2946" s="257" t="s">
        <v>6273</v>
      </c>
      <c r="C2946" s="257" t="s">
        <v>689</v>
      </c>
      <c r="D2946" s="277" t="s">
        <v>6274</v>
      </c>
      <c r="E2946" s="278" t="s">
        <v>711</v>
      </c>
      <c r="F2946" s="279" t="s">
        <v>689</v>
      </c>
      <c r="G2946" s="277" t="s">
        <v>3906</v>
      </c>
      <c r="H2946" s="280" t="str">
        <f>IF(OR(AND('FIN2-NATURE'!BT31="",'FIN2-NATURE'!BU31=""),AND('FIN2-NATURE'!BT67="",'FIN2-NATURE'!BU67=""),AND('FIN2-NATURE'!BU31="K",'FIN2-NATURE'!BU67="K"),OR('FIN2-NATURE'!BU31="O",'FIN2-NATURE'!BU67="O")),"",SUM('FIN2-NATURE'!BT31,'FIN2-NATURE'!BT67))</f>
        <v/>
      </c>
      <c r="I2946" s="280" t="str">
        <f>IF(AND(OR(AND('FIN2-NATURE'!BU31="O",'FIN2-NATURE'!BU67="O"),AND('FIN2-NATURE'!BU31="K",'FIN2-NATURE'!BU67="K")),SUM('FIN2-NATURE'!BT31,'FIN2-NATURE'!BT67)=0,ISNUMBER('FIN2-NATURE'!BT77)),"",IF(OR('FIN2-NATURE'!BU31="O",'FIN2-NATURE'!BU67="O"),"O",IF(AND('FIN2-NATURE'!BU31='FIN2-NATURE'!BU67,OR('FIN2-NATURE'!BU31="K",'FIN2-NATURE'!BU31="W",'FIN2-NATURE'!BU31="M")), UPPER('FIN2-NATURE'!BU31),"")))</f>
        <v/>
      </c>
      <c r="J2946" s="281" t="s">
        <v>711</v>
      </c>
      <c r="K2946" s="280" t="str">
        <f>IF(AND(ISBLANK('FIN2-NATURE'!BT77),$L$2946&lt;&gt;"M"),"",'FIN2-NATURE'!BT77)</f>
        <v/>
      </c>
      <c r="L2946" s="280" t="str">
        <f>IF(ISBLANK('FIN2-NATURE'!BU77),"",'FIN2-NATURE'!BU77)</f>
        <v/>
      </c>
      <c r="M2946" s="257" t="str">
        <f t="shared" si="47"/>
        <v>OK</v>
      </c>
      <c r="N2946" s="15"/>
    </row>
    <row r="2947" spans="1:14" ht="33.75" x14ac:dyDescent="0.25">
      <c r="A2947" s="257" t="s">
        <v>834</v>
      </c>
      <c r="B2947" s="257" t="s">
        <v>6275</v>
      </c>
      <c r="C2947" s="257" t="s">
        <v>689</v>
      </c>
      <c r="D2947" s="277" t="s">
        <v>6276</v>
      </c>
      <c r="E2947" s="278" t="s">
        <v>711</v>
      </c>
      <c r="F2947" s="279" t="s">
        <v>689</v>
      </c>
      <c r="G2947" s="277" t="s">
        <v>3909</v>
      </c>
      <c r="H2947" s="280" t="str">
        <f>IF(OR(AND('FIN2-NATURE'!BT32="",'FIN2-NATURE'!BU32=""),AND('FIN2-NATURE'!BT68="",'FIN2-NATURE'!BU68=""),AND('FIN2-NATURE'!BU32="K",'FIN2-NATURE'!BU68="K"),OR('FIN2-NATURE'!BU32="O",'FIN2-NATURE'!BU68="O")),"",SUM('FIN2-NATURE'!BT32,'FIN2-NATURE'!BT68))</f>
        <v/>
      </c>
      <c r="I2947" s="280" t="str">
        <f>IF(AND(OR(AND('FIN2-NATURE'!BU32="O",'FIN2-NATURE'!BU68="O"),AND('FIN2-NATURE'!BU32="K",'FIN2-NATURE'!BU68="K")),SUM('FIN2-NATURE'!BT32,'FIN2-NATURE'!BT68)=0,ISNUMBER('FIN2-NATURE'!BT78)),"",IF(OR('FIN2-NATURE'!BU32="O",'FIN2-NATURE'!BU68="O"),"O",IF(AND('FIN2-NATURE'!BU32='FIN2-NATURE'!BU68,OR('FIN2-NATURE'!BU32="K",'FIN2-NATURE'!BU32="W",'FIN2-NATURE'!BU32="M")), UPPER('FIN2-NATURE'!BU32),"")))</f>
        <v/>
      </c>
      <c r="J2947" s="281" t="s">
        <v>711</v>
      </c>
      <c r="K2947" s="280" t="str">
        <f>IF(AND(ISBLANK('FIN2-NATURE'!BT78),$L$2947&lt;&gt;"M"),"",'FIN2-NATURE'!BT78)</f>
        <v/>
      </c>
      <c r="L2947" s="280" t="str">
        <f>IF(ISBLANK('FIN2-NATURE'!BU78),"",'FIN2-NATURE'!BU78)</f>
        <v/>
      </c>
      <c r="M2947" s="257" t="str">
        <f t="shared" si="47"/>
        <v>OK</v>
      </c>
      <c r="N2947" s="15"/>
    </row>
    <row r="2948" spans="1:14" ht="33.75" x14ac:dyDescent="0.25">
      <c r="A2948" s="257" t="s">
        <v>834</v>
      </c>
      <c r="B2948" s="257" t="s">
        <v>6277</v>
      </c>
      <c r="C2948" s="257" t="s">
        <v>689</v>
      </c>
      <c r="D2948" s="277" t="s">
        <v>6278</v>
      </c>
      <c r="E2948" s="278" t="s">
        <v>711</v>
      </c>
      <c r="F2948" s="279" t="s">
        <v>689</v>
      </c>
      <c r="G2948" s="277" t="s">
        <v>3912</v>
      </c>
      <c r="H2948" s="280" t="str">
        <f>IF(OR(AND('FIN2-NATURE'!BT33="",'FIN2-NATURE'!BU33=""),AND('FIN2-NATURE'!BT69="",'FIN2-NATURE'!BU69=""),AND('FIN2-NATURE'!BU33="K",'FIN2-NATURE'!BU69="K"),OR('FIN2-NATURE'!BU33="O",'FIN2-NATURE'!BU69="O")),"",SUM('FIN2-NATURE'!BT33,'FIN2-NATURE'!BT69))</f>
        <v/>
      </c>
      <c r="I2948" s="280" t="str">
        <f>IF(AND(OR(AND('FIN2-NATURE'!BU33="O",'FIN2-NATURE'!BU69="O"),AND('FIN2-NATURE'!BU33="K",'FIN2-NATURE'!BU69="K")),SUM('FIN2-NATURE'!BT33,'FIN2-NATURE'!BT69)=0,ISNUMBER('FIN2-NATURE'!BT79)),"",IF(OR('FIN2-NATURE'!BU33="O",'FIN2-NATURE'!BU69="O"),"O",IF(AND('FIN2-NATURE'!BU33='FIN2-NATURE'!BU69,OR('FIN2-NATURE'!BU33="K",'FIN2-NATURE'!BU33="W",'FIN2-NATURE'!BU33="M")), UPPER('FIN2-NATURE'!BU33),"")))</f>
        <v/>
      </c>
      <c r="J2948" s="281" t="s">
        <v>711</v>
      </c>
      <c r="K2948" s="280" t="str">
        <f>IF(AND(ISBLANK('FIN2-NATURE'!BT79),$L$2948&lt;&gt;"M"),"",'FIN2-NATURE'!BT79)</f>
        <v/>
      </c>
      <c r="L2948" s="280" t="str">
        <f>IF(ISBLANK('FIN2-NATURE'!BU79),"",'FIN2-NATURE'!BU79)</f>
        <v/>
      </c>
      <c r="M2948" s="257" t="str">
        <f t="shared" si="47"/>
        <v>OK</v>
      </c>
      <c r="N2948" s="15"/>
    </row>
    <row r="2949" spans="1:14" ht="33.75" x14ac:dyDescent="0.25">
      <c r="A2949" s="257" t="s">
        <v>834</v>
      </c>
      <c r="B2949" s="257" t="s">
        <v>6279</v>
      </c>
      <c r="C2949" s="257" t="s">
        <v>689</v>
      </c>
      <c r="D2949" s="277" t="s">
        <v>6280</v>
      </c>
      <c r="E2949" s="278" t="s">
        <v>711</v>
      </c>
      <c r="F2949" s="279" t="s">
        <v>689</v>
      </c>
      <c r="G2949" s="277" t="s">
        <v>6281</v>
      </c>
      <c r="H2949" s="280" t="str">
        <f>IF(OR(AND('FIN2-NATURE'!BT37="",'FIN2-NATURE'!BU37=""),AND('FIN2-NATURE'!BT70="",'FIN2-NATURE'!BU70=""),AND('FIN2-NATURE'!BU37="K",'FIN2-NATURE'!BU70="K"),OR('FIN2-NATURE'!BU37="O",'FIN2-NATURE'!BU70="O")),"",SUM('FIN2-NATURE'!BT37,'FIN2-NATURE'!BT70))</f>
        <v/>
      </c>
      <c r="I2949" s="280" t="str">
        <f>IF(AND(OR(AND('FIN2-NATURE'!BU37="O",'FIN2-NATURE'!BU70="O"),AND('FIN2-NATURE'!BU37="K",'FIN2-NATURE'!BU70="K")),SUM('FIN2-NATURE'!BT37,'FIN2-NATURE'!BT70)=0,ISNUMBER('FIN2-NATURE'!BT80)),"",IF(OR('FIN2-NATURE'!BU37="O",'FIN2-NATURE'!BU70="O"),"O",IF(AND('FIN2-NATURE'!BU37='FIN2-NATURE'!BU70,OR('FIN2-NATURE'!BU37="K",'FIN2-NATURE'!BU37="W",'FIN2-NATURE'!BU37="M")), UPPER('FIN2-NATURE'!BU37),"")))</f>
        <v/>
      </c>
      <c r="J2949" s="281" t="s">
        <v>711</v>
      </c>
      <c r="K2949" s="280" t="str">
        <f>IF(AND(ISBLANK('FIN2-NATURE'!BT80),$L$2949&lt;&gt;"M"),"",'FIN2-NATURE'!BT80)</f>
        <v/>
      </c>
      <c r="L2949" s="280" t="str">
        <f>IF(ISBLANK('FIN2-NATURE'!BU80),"",'FIN2-NATURE'!BU80)</f>
        <v/>
      </c>
      <c r="M2949" s="257" t="str">
        <f t="shared" si="47"/>
        <v>OK</v>
      </c>
      <c r="N2949" s="15"/>
    </row>
    <row r="2950" spans="1:14" ht="33.75" x14ac:dyDescent="0.25">
      <c r="A2950" s="257" t="s">
        <v>834</v>
      </c>
      <c r="B2950" s="257" t="s">
        <v>6282</v>
      </c>
      <c r="C2950" s="257" t="s">
        <v>689</v>
      </c>
      <c r="D2950" s="277" t="s">
        <v>6283</v>
      </c>
      <c r="E2950" s="278" t="s">
        <v>711</v>
      </c>
      <c r="F2950" s="279" t="s">
        <v>689</v>
      </c>
      <c r="G2950" s="277" t="s">
        <v>3915</v>
      </c>
      <c r="H2950" s="280" t="str">
        <f>IF(OR(AND('FIN2-NATURE'!BT38="",'FIN2-NATURE'!BU38=""),AND('FIN2-NATURE'!BT71="",'FIN2-NATURE'!BU71=""),AND('FIN2-NATURE'!BU38="K",'FIN2-NATURE'!BU71="K"),OR('FIN2-NATURE'!BU38="O",'FIN2-NATURE'!BU71="O")),"",SUM('FIN2-NATURE'!BT38,'FIN2-NATURE'!BT71))</f>
        <v/>
      </c>
      <c r="I2950" s="280" t="str">
        <f>IF(AND(OR(AND('FIN2-NATURE'!BU38="O",'FIN2-NATURE'!BU71="O"),AND('FIN2-NATURE'!BU38="K",'FIN2-NATURE'!BU71="K")),SUM('FIN2-NATURE'!BT38,'FIN2-NATURE'!BT71)=0,ISNUMBER('FIN2-NATURE'!BT81)),"",IF(OR('FIN2-NATURE'!BU38="O",'FIN2-NATURE'!BU71="O"),"O",IF(AND('FIN2-NATURE'!BU38='FIN2-NATURE'!BU71,OR('FIN2-NATURE'!BU38="K",'FIN2-NATURE'!BU38="W",'FIN2-NATURE'!BU38="M")), UPPER('FIN2-NATURE'!BU38),"")))</f>
        <v/>
      </c>
      <c r="J2950" s="281" t="s">
        <v>711</v>
      </c>
      <c r="K2950" s="280" t="str">
        <f>IF(AND(ISBLANK('FIN2-NATURE'!BT81),$L$2950&lt;&gt;"M"),"",'FIN2-NATURE'!BT81)</f>
        <v/>
      </c>
      <c r="L2950" s="280" t="str">
        <f>IF(ISBLANK('FIN2-NATURE'!BU81),"",'FIN2-NATURE'!BU81)</f>
        <v/>
      </c>
      <c r="M2950" s="257" t="str">
        <f t="shared" si="47"/>
        <v>OK</v>
      </c>
      <c r="N2950" s="15"/>
    </row>
    <row r="2951" spans="1:14" ht="33.75" x14ac:dyDescent="0.25">
      <c r="A2951" s="257" t="s">
        <v>834</v>
      </c>
      <c r="B2951" s="257" t="s">
        <v>6284</v>
      </c>
      <c r="C2951" s="257" t="s">
        <v>689</v>
      </c>
      <c r="D2951" s="277" t="s">
        <v>6285</v>
      </c>
      <c r="E2951" s="278" t="s">
        <v>711</v>
      </c>
      <c r="F2951" s="279" t="s">
        <v>689</v>
      </c>
      <c r="G2951" s="277" t="s">
        <v>3917</v>
      </c>
      <c r="H2951" s="280" t="str">
        <f>IF(OR(AND('FIN2-NATURE'!BT39="",'FIN2-NATURE'!BU39=""),AND('FIN2-NATURE'!BT72="",'FIN2-NATURE'!BU72=""),AND('FIN2-NATURE'!BU39="K",'FIN2-NATURE'!BU72="K"),OR('FIN2-NATURE'!BU39="O",'FIN2-NATURE'!BU72="O")),"",SUM('FIN2-NATURE'!BT39,'FIN2-NATURE'!BT72))</f>
        <v/>
      </c>
      <c r="I2951" s="280" t="str">
        <f>IF(AND(OR(AND('FIN2-NATURE'!BU39="O",'FIN2-NATURE'!BU72="O"),AND('FIN2-NATURE'!BU39="K",'FIN2-NATURE'!BU72="K")),SUM('FIN2-NATURE'!BT39,'FIN2-NATURE'!BT72)=0,ISNUMBER('FIN2-NATURE'!BT82)),"",IF(OR('FIN2-NATURE'!BU39="O",'FIN2-NATURE'!BU72="O"),"O",IF(AND('FIN2-NATURE'!BU39='FIN2-NATURE'!BU72,OR('FIN2-NATURE'!BU39="K",'FIN2-NATURE'!BU39="W",'FIN2-NATURE'!BU39="M")), UPPER('FIN2-NATURE'!BU39),"")))</f>
        <v/>
      </c>
      <c r="J2951" s="281" t="s">
        <v>711</v>
      </c>
      <c r="K2951" s="280" t="str">
        <f>IF(AND(ISBLANK('FIN2-NATURE'!BT82),$L$2951&lt;&gt;"M"),"",'FIN2-NATURE'!BT82)</f>
        <v/>
      </c>
      <c r="L2951" s="280" t="str">
        <f>IF(ISBLANK('FIN2-NATURE'!BU82),"",'FIN2-NATURE'!BU82)</f>
        <v/>
      </c>
      <c r="M2951" s="257" t="str">
        <f t="shared" si="47"/>
        <v>OK</v>
      </c>
      <c r="N2951" s="15"/>
    </row>
    <row r="2952" spans="1:14" ht="33.75" x14ac:dyDescent="0.25">
      <c r="A2952" s="257" t="s">
        <v>834</v>
      </c>
      <c r="B2952" s="257" t="s">
        <v>6286</v>
      </c>
      <c r="C2952" s="257" t="s">
        <v>689</v>
      </c>
      <c r="D2952" s="277" t="s">
        <v>6287</v>
      </c>
      <c r="E2952" s="278" t="s">
        <v>711</v>
      </c>
      <c r="F2952" s="279" t="s">
        <v>689</v>
      </c>
      <c r="G2952" s="277" t="s">
        <v>3919</v>
      </c>
      <c r="H2952" s="280" t="str">
        <f>IF(OR(AND('FIN2-NATURE'!BT40="",'FIN2-NATURE'!BU40=""),AND('FIN2-NATURE'!BT73="",'FIN2-NATURE'!BU73=""),AND('FIN2-NATURE'!BU40="K",'FIN2-NATURE'!BU73="K"),OR('FIN2-NATURE'!BU40="O",'FIN2-NATURE'!BU73="O")),"",SUM('FIN2-NATURE'!BT40,'FIN2-NATURE'!BT73))</f>
        <v/>
      </c>
      <c r="I2952" s="280" t="str">
        <f>IF(AND(OR(AND('FIN2-NATURE'!BU40="O",'FIN2-NATURE'!BU73="O"),AND('FIN2-NATURE'!BU40="K",'FIN2-NATURE'!BU73="K")),SUM('FIN2-NATURE'!BT40,'FIN2-NATURE'!BT73)=0,ISNUMBER('FIN2-NATURE'!BT83)),"",IF(OR('FIN2-NATURE'!BU40="O",'FIN2-NATURE'!BU73="O"),"O",IF(AND('FIN2-NATURE'!BU40='FIN2-NATURE'!BU73,OR('FIN2-NATURE'!BU40="K",'FIN2-NATURE'!BU40="W",'FIN2-NATURE'!BU40="M")), UPPER('FIN2-NATURE'!BU40),"")))</f>
        <v/>
      </c>
      <c r="J2952" s="281" t="s">
        <v>711</v>
      </c>
      <c r="K2952" s="280" t="str">
        <f>IF(AND(ISBLANK('FIN2-NATURE'!BT83),$L$2952&lt;&gt;"M"),"",'FIN2-NATURE'!BT83)</f>
        <v/>
      </c>
      <c r="L2952" s="280" t="str">
        <f>IF(ISBLANK('FIN2-NATURE'!BU83),"",'FIN2-NATURE'!BU83)</f>
        <v/>
      </c>
      <c r="M2952" s="257" t="str">
        <f t="shared" si="47"/>
        <v>OK</v>
      </c>
      <c r="N2952" s="15"/>
    </row>
    <row r="2953" spans="1:14" ht="33.75" x14ac:dyDescent="0.25">
      <c r="A2953" s="257" t="s">
        <v>834</v>
      </c>
      <c r="B2953" s="257" t="s">
        <v>6288</v>
      </c>
      <c r="C2953" s="257" t="s">
        <v>689</v>
      </c>
      <c r="D2953" s="277" t="s">
        <v>6289</v>
      </c>
      <c r="E2953" s="278" t="s">
        <v>711</v>
      </c>
      <c r="F2953" s="279" t="s">
        <v>689</v>
      </c>
      <c r="G2953" s="277" t="s">
        <v>3921</v>
      </c>
      <c r="H2953" s="280" t="str">
        <f>IF(OR(AND('FIN2-NATURE'!BT41="",'FIN2-NATURE'!BU41=""),AND('FIN2-NATURE'!BT74="",'FIN2-NATURE'!BU74=""),AND('FIN2-NATURE'!BU41="K",'FIN2-NATURE'!BU74="K"),OR('FIN2-NATURE'!BU41="O",'FIN2-NATURE'!BU74="O")),"",SUM('FIN2-NATURE'!BT41,'FIN2-NATURE'!BT74))</f>
        <v/>
      </c>
      <c r="I2953" s="280" t="str">
        <f>IF(AND(OR(AND('FIN2-NATURE'!BU41="O",'FIN2-NATURE'!BU74="O"),AND('FIN2-NATURE'!BU41="K",'FIN2-NATURE'!BU74="K")),SUM('FIN2-NATURE'!BT41,'FIN2-NATURE'!BT74)=0,ISNUMBER('FIN2-NATURE'!BT84)),"",IF(OR('FIN2-NATURE'!BU41="O",'FIN2-NATURE'!BU74="O"),"O",IF(AND('FIN2-NATURE'!BU41='FIN2-NATURE'!BU74,OR('FIN2-NATURE'!BU41="K",'FIN2-NATURE'!BU41="W",'FIN2-NATURE'!BU41="M")), UPPER('FIN2-NATURE'!BU41),"")))</f>
        <v/>
      </c>
      <c r="J2953" s="281" t="s">
        <v>711</v>
      </c>
      <c r="K2953" s="280" t="str">
        <f>IF(AND(ISBLANK('FIN2-NATURE'!BT84),$L$2953&lt;&gt;"M"),"",'FIN2-NATURE'!BT84)</f>
        <v/>
      </c>
      <c r="L2953" s="280" t="str">
        <f>IF(ISBLANK('FIN2-NATURE'!BU84),"",'FIN2-NATURE'!BU84)</f>
        <v/>
      </c>
      <c r="M2953" s="257" t="str">
        <f t="shared" si="47"/>
        <v>OK</v>
      </c>
      <c r="N2953" s="15"/>
    </row>
    <row r="2954" spans="1:14" ht="33.75" x14ac:dyDescent="0.25">
      <c r="A2954" s="257" t="s">
        <v>834</v>
      </c>
      <c r="B2954" s="257" t="s">
        <v>6290</v>
      </c>
      <c r="C2954" s="257" t="s">
        <v>689</v>
      </c>
      <c r="D2954" s="277" t="s">
        <v>6291</v>
      </c>
      <c r="E2954" s="278" t="s">
        <v>711</v>
      </c>
      <c r="F2954" s="279" t="s">
        <v>689</v>
      </c>
      <c r="G2954" s="277" t="s">
        <v>3922</v>
      </c>
      <c r="H2954" s="280" t="str">
        <f>IF(OR(AND('FIN2-NATURE'!BT42="",'FIN2-NATURE'!BU42=""),AND('FIN2-NATURE'!BT75="",'FIN2-NATURE'!BU75=""),AND('FIN2-NATURE'!BU42="K",'FIN2-NATURE'!BU75="K"),OR('FIN2-NATURE'!BU42="O",'FIN2-NATURE'!BU75="O")),"",SUM('FIN2-NATURE'!BT42,'FIN2-NATURE'!BT75))</f>
        <v/>
      </c>
      <c r="I2954" s="280" t="str">
        <f>IF(AND(OR(AND('FIN2-NATURE'!BU42="O",'FIN2-NATURE'!BU75="O"),AND('FIN2-NATURE'!BU42="K",'FIN2-NATURE'!BU75="K")),SUM('FIN2-NATURE'!BT42,'FIN2-NATURE'!BT75)=0,ISNUMBER('FIN2-NATURE'!BT85)),"",IF(OR('FIN2-NATURE'!BU42="O",'FIN2-NATURE'!BU75="O"),"O",IF(AND('FIN2-NATURE'!BU42='FIN2-NATURE'!BU75,OR('FIN2-NATURE'!BU42="K",'FIN2-NATURE'!BU42="W",'FIN2-NATURE'!BU42="M")), UPPER('FIN2-NATURE'!BU42),"")))</f>
        <v/>
      </c>
      <c r="J2954" s="281" t="s">
        <v>711</v>
      </c>
      <c r="K2954" s="280" t="str">
        <f>IF(AND(ISBLANK('FIN2-NATURE'!BT85),$L$2954&lt;&gt;"M"),"",'FIN2-NATURE'!BT85)</f>
        <v/>
      </c>
      <c r="L2954" s="280" t="str">
        <f>IF(ISBLANK('FIN2-NATURE'!BU85),"",'FIN2-NATURE'!BU85)</f>
        <v/>
      </c>
      <c r="M2954" s="257" t="str">
        <f t="shared" si="47"/>
        <v>OK</v>
      </c>
      <c r="N2954" s="15"/>
    </row>
    <row r="2955" spans="1:14" ht="33.75" x14ac:dyDescent="0.25">
      <c r="A2955" s="257" t="s">
        <v>834</v>
      </c>
      <c r="B2955" s="257" t="s">
        <v>6292</v>
      </c>
      <c r="C2955" s="257" t="s">
        <v>689</v>
      </c>
      <c r="D2955" s="277" t="s">
        <v>6293</v>
      </c>
      <c r="E2955" s="278" t="s">
        <v>711</v>
      </c>
      <c r="F2955" s="279" t="s">
        <v>689</v>
      </c>
      <c r="G2955" s="277" t="s">
        <v>3923</v>
      </c>
      <c r="H2955" s="280" t="str">
        <f>IF(OR(AND('FIN2-NATURE'!BT43="",'FIN2-NATURE'!BU43=""),AND('FIN2-NATURE'!BT76="",'FIN2-NATURE'!BU76=""),AND('FIN2-NATURE'!BU43="K",'FIN2-NATURE'!BU76="K"),OR('FIN2-NATURE'!BU43="O",'FIN2-NATURE'!BU76="O")),"",SUM('FIN2-NATURE'!BT43,'FIN2-NATURE'!BT76))</f>
        <v/>
      </c>
      <c r="I2955" s="280" t="str">
        <f>IF(AND(OR(AND('FIN2-NATURE'!BU43="O",'FIN2-NATURE'!BU76="O"),AND('FIN2-NATURE'!BU43="K",'FIN2-NATURE'!BU76="K")),SUM('FIN2-NATURE'!BT43,'FIN2-NATURE'!BT76)=0,ISNUMBER('FIN2-NATURE'!BT86)),"",IF(OR('FIN2-NATURE'!BU43="O",'FIN2-NATURE'!BU76="O"),"O",IF(AND('FIN2-NATURE'!BU43='FIN2-NATURE'!BU76,OR('FIN2-NATURE'!BU43="K",'FIN2-NATURE'!BU43="W",'FIN2-NATURE'!BU43="M")), UPPER('FIN2-NATURE'!BU43),"")))</f>
        <v/>
      </c>
      <c r="J2955" s="281" t="s">
        <v>711</v>
      </c>
      <c r="K2955" s="280" t="str">
        <f>IF(AND(ISBLANK('FIN2-NATURE'!BT86),$L$2955&lt;&gt;"M"),"",'FIN2-NATURE'!BT86)</f>
        <v/>
      </c>
      <c r="L2955" s="280" t="str">
        <f>IF(ISBLANK('FIN2-NATURE'!BU86),"",'FIN2-NATURE'!BU86)</f>
        <v/>
      </c>
      <c r="M2955" s="257" t="str">
        <f t="shared" si="47"/>
        <v>OK</v>
      </c>
      <c r="N2955" s="15"/>
    </row>
    <row r="2956" spans="1:14" ht="33.75" x14ac:dyDescent="0.25">
      <c r="A2956" s="257" t="s">
        <v>834</v>
      </c>
      <c r="B2956" s="257" t="s">
        <v>6294</v>
      </c>
      <c r="C2956" s="257" t="s">
        <v>689</v>
      </c>
      <c r="D2956" s="277" t="s">
        <v>6295</v>
      </c>
      <c r="E2956" s="278" t="s">
        <v>711</v>
      </c>
      <c r="F2956" s="279" t="s">
        <v>689</v>
      </c>
      <c r="G2956" s="277" t="s">
        <v>6296</v>
      </c>
      <c r="H2956" s="280" t="str">
        <f>IF(OR(AND('FIN2-NATURE'!BW31="",'FIN2-NATURE'!BX31=""),AND('FIN2-NATURE'!BW32="",'FIN2-NATURE'!BX32=""),AND('FIN2-NATURE'!BX31="K",'FIN2-NATURE'!BX32="K"),OR('FIN2-NATURE'!BX31="O",'FIN2-NATURE'!BX32="O")),"",SUM('FIN2-NATURE'!BW31,'FIN2-NATURE'!BW32))</f>
        <v/>
      </c>
      <c r="I2956" s="280" t="str">
        <f>IF(AND(OR(AND('FIN2-NATURE'!BX31="O",'FIN2-NATURE'!BX32="O"),AND('FIN2-NATURE'!BX31="K",'FIN2-NATURE'!BX32="K")),SUM('FIN2-NATURE'!BW31,'FIN2-NATURE'!BW32)=0,ISNUMBER('FIN2-NATURE'!BW33)),"",IF(OR('FIN2-NATURE'!BX31="O",'FIN2-NATURE'!BX32="O"),"O",IF(AND('FIN2-NATURE'!BX31='FIN2-NATURE'!BX32,OR('FIN2-NATURE'!BX31="K",'FIN2-NATURE'!BX31="W",'FIN2-NATURE'!BX31="M")), UPPER('FIN2-NATURE'!BX31),"")))</f>
        <v/>
      </c>
      <c r="J2956" s="281" t="s">
        <v>711</v>
      </c>
      <c r="K2956" s="280" t="str">
        <f>IF(AND(ISBLANK('FIN2-NATURE'!BW33),$L$2956&lt;&gt;"M"),"",'FIN2-NATURE'!BW33)</f>
        <v/>
      </c>
      <c r="L2956" s="280" t="str">
        <f>IF(ISBLANK('FIN2-NATURE'!BX33),"",'FIN2-NATURE'!BX33)</f>
        <v/>
      </c>
      <c r="M2956" s="257" t="str">
        <f t="shared" si="47"/>
        <v>OK</v>
      </c>
      <c r="N2956" s="15"/>
    </row>
    <row r="2957" spans="1:14" ht="33.75" x14ac:dyDescent="0.25">
      <c r="A2957" s="257" t="s">
        <v>834</v>
      </c>
      <c r="B2957" s="257" t="s">
        <v>6297</v>
      </c>
      <c r="C2957" s="257" t="s">
        <v>689</v>
      </c>
      <c r="D2957" s="277" t="s">
        <v>6298</v>
      </c>
      <c r="E2957" s="278" t="s">
        <v>711</v>
      </c>
      <c r="F2957" s="279" t="s">
        <v>689</v>
      </c>
      <c r="G2957" s="277" t="s">
        <v>6299</v>
      </c>
      <c r="H2957" s="280" t="str">
        <f>IF(OR(AND('FIN2-NATURE'!BW33="",'FIN2-NATURE'!BX33=""),AND('FIN2-NATURE'!BW37="",'FIN2-NATURE'!BX37=""),AND('FIN2-NATURE'!BX33="K",'FIN2-NATURE'!BX37="K"),OR('FIN2-NATURE'!BX33="O",'FIN2-NATURE'!BX37="O")),"",SUM('FIN2-NATURE'!BW33,'FIN2-NATURE'!BW37))</f>
        <v/>
      </c>
      <c r="I2957" s="280" t="str">
        <f>IF(AND(OR(AND('FIN2-NATURE'!BX33="O",'FIN2-NATURE'!BX37="O"),AND('FIN2-NATURE'!BX33="K",'FIN2-NATURE'!BX37="K")),SUM('FIN2-NATURE'!BW33,'FIN2-NATURE'!BW37)=0,ISNUMBER('FIN2-NATURE'!BW38)),"",IF(OR('FIN2-NATURE'!BX33="O",'FIN2-NATURE'!BX37="O"),"O",IF(AND('FIN2-NATURE'!BX33='FIN2-NATURE'!BX37,OR('FIN2-NATURE'!BX33="K",'FIN2-NATURE'!BX33="W",'FIN2-NATURE'!BX33="M")), UPPER('FIN2-NATURE'!BX33),"")))</f>
        <v/>
      </c>
      <c r="J2957" s="281" t="s">
        <v>711</v>
      </c>
      <c r="K2957" s="280" t="str">
        <f>IF(AND(ISBLANK('FIN2-NATURE'!BW38),$L$2957&lt;&gt;"M"),"",'FIN2-NATURE'!BW38)</f>
        <v/>
      </c>
      <c r="L2957" s="280" t="str">
        <f>IF(ISBLANK('FIN2-NATURE'!BX38),"",'FIN2-NATURE'!BX38)</f>
        <v/>
      </c>
      <c r="M2957" s="257" t="str">
        <f t="shared" si="47"/>
        <v>OK</v>
      </c>
      <c r="N2957" s="15"/>
    </row>
    <row r="2958" spans="1:14" ht="33.75" x14ac:dyDescent="0.25">
      <c r="A2958" s="257" t="s">
        <v>834</v>
      </c>
      <c r="B2958" s="257" t="s">
        <v>6300</v>
      </c>
      <c r="C2958" s="257" t="s">
        <v>689</v>
      </c>
      <c r="D2958" s="277" t="s">
        <v>6301</v>
      </c>
      <c r="E2958" s="278" t="s">
        <v>711</v>
      </c>
      <c r="F2958" s="279" t="s">
        <v>689</v>
      </c>
      <c r="G2958" s="277" t="s">
        <v>1314</v>
      </c>
      <c r="H2958" s="280" t="str">
        <f>IF(OR(AND('FIN2-NATURE'!BW38="",'FIN2-NATURE'!BX38=""),AND('FIN2-NATURE'!BW39="",'FIN2-NATURE'!BX39=""),AND('FIN2-NATURE'!BX38="K",'FIN2-NATURE'!BX39="K"),OR('FIN2-NATURE'!BX38="O",'FIN2-NATURE'!BX39="O")),"",SUM('FIN2-NATURE'!BW38,'FIN2-NATURE'!BW39))</f>
        <v/>
      </c>
      <c r="I2958" s="280" t="str">
        <f>IF(AND(OR(AND('FIN2-NATURE'!BX38="O",'FIN2-NATURE'!BX39="O"),AND('FIN2-NATURE'!BX38="K",'FIN2-NATURE'!BX39="K")),SUM('FIN2-NATURE'!BW38,'FIN2-NATURE'!BW39)=0,ISNUMBER('FIN2-NATURE'!BW40)),"",IF(OR('FIN2-NATURE'!BX38="O",'FIN2-NATURE'!BX39="O"),"O",IF(AND('FIN2-NATURE'!BX38='FIN2-NATURE'!BX39,OR('FIN2-NATURE'!BX38="K",'FIN2-NATURE'!BX38="W",'FIN2-NATURE'!BX38="M")), UPPER('FIN2-NATURE'!BX38),"")))</f>
        <v/>
      </c>
      <c r="J2958" s="281" t="s">
        <v>711</v>
      </c>
      <c r="K2958" s="280" t="str">
        <f>IF(AND(ISBLANK('FIN2-NATURE'!BW40),$L$2958&lt;&gt;"M"),"",'FIN2-NATURE'!BW40)</f>
        <v/>
      </c>
      <c r="L2958" s="280" t="str">
        <f>IF(ISBLANK('FIN2-NATURE'!BX40),"",'FIN2-NATURE'!BX40)</f>
        <v/>
      </c>
      <c r="M2958" s="257" t="str">
        <f t="shared" si="47"/>
        <v>OK</v>
      </c>
      <c r="N2958" s="15"/>
    </row>
    <row r="2959" spans="1:14" ht="33.75" x14ac:dyDescent="0.25">
      <c r="A2959" s="257" t="s">
        <v>834</v>
      </c>
      <c r="B2959" s="257" t="s">
        <v>6302</v>
      </c>
      <c r="C2959" s="257" t="s">
        <v>689</v>
      </c>
      <c r="D2959" s="277" t="s">
        <v>6303</v>
      </c>
      <c r="E2959" s="278" t="s">
        <v>711</v>
      </c>
      <c r="F2959" s="279" t="s">
        <v>689</v>
      </c>
      <c r="G2959" s="277" t="s">
        <v>6304</v>
      </c>
      <c r="H2959" s="280" t="str">
        <f>IF(OR(AND('FIN2-NATURE'!BW44="",'FIN2-NATURE'!BX44=""),AND('FIN2-NATURE'!BW45="",'FIN2-NATURE'!BX45=""),AND('FIN2-NATURE'!BX44="K",'FIN2-NATURE'!BX45="K"),OR('FIN2-NATURE'!BX44="O",'FIN2-NATURE'!BX45="O")),"",SUM('FIN2-NATURE'!BW44,'FIN2-NATURE'!BW45))</f>
        <v/>
      </c>
      <c r="I2959" s="280" t="str">
        <f>IF(AND(OR(AND('FIN2-NATURE'!BX44="O",'FIN2-NATURE'!BX45="O"),AND('FIN2-NATURE'!BX44="K",'FIN2-NATURE'!BX45="K")),SUM('FIN2-NATURE'!BW44,'FIN2-NATURE'!BW45)=0,ISNUMBER('FIN2-NATURE'!BW46)),"",IF(OR('FIN2-NATURE'!BX44="O",'FIN2-NATURE'!BX45="O"),"O",IF(AND('FIN2-NATURE'!BX44='FIN2-NATURE'!BX45,OR('FIN2-NATURE'!BX44="K",'FIN2-NATURE'!BX44="W",'FIN2-NATURE'!BX44="M")), UPPER('FIN2-NATURE'!BX44),"")))</f>
        <v/>
      </c>
      <c r="J2959" s="281" t="s">
        <v>711</v>
      </c>
      <c r="K2959" s="280" t="str">
        <f>IF(AND(ISBLANK('FIN2-NATURE'!BW46),$L$2959&lt;&gt;"M"),"",'FIN2-NATURE'!BW46)</f>
        <v/>
      </c>
      <c r="L2959" s="280" t="str">
        <f>IF(ISBLANK('FIN2-NATURE'!BX46),"",'FIN2-NATURE'!BX46)</f>
        <v/>
      </c>
      <c r="M2959" s="257" t="str">
        <f t="shared" si="47"/>
        <v>OK</v>
      </c>
      <c r="N2959" s="15"/>
    </row>
    <row r="2960" spans="1:14" ht="33.75" x14ac:dyDescent="0.25">
      <c r="A2960" s="257" t="s">
        <v>834</v>
      </c>
      <c r="B2960" s="257" t="s">
        <v>6305</v>
      </c>
      <c r="C2960" s="257" t="s">
        <v>689</v>
      </c>
      <c r="D2960" s="277" t="s">
        <v>6306</v>
      </c>
      <c r="E2960" s="278" t="s">
        <v>711</v>
      </c>
      <c r="F2960" s="279" t="s">
        <v>689</v>
      </c>
      <c r="G2960" s="277" t="s">
        <v>6307</v>
      </c>
      <c r="H2960" s="280" t="str">
        <f>IF(OR(AND('FIN2-NATURE'!BW46="",'FIN2-NATURE'!BX46=""),AND('FIN2-NATURE'!BW50="",'FIN2-NATURE'!BX50=""),AND('FIN2-NATURE'!BX46="K",'FIN2-NATURE'!BX50="K"),OR('FIN2-NATURE'!BX46="O",'FIN2-NATURE'!BX50="O")),"",SUM('FIN2-NATURE'!BW46,'FIN2-NATURE'!BW50))</f>
        <v/>
      </c>
      <c r="I2960" s="280" t="str">
        <f>IF(AND(OR(AND('FIN2-NATURE'!BX46="O",'FIN2-NATURE'!BX50="O"),AND('FIN2-NATURE'!BX46="K",'FIN2-NATURE'!BX50="K")),SUM('FIN2-NATURE'!BW46,'FIN2-NATURE'!BW50)=0,ISNUMBER('FIN2-NATURE'!BW51)),"",IF(OR('FIN2-NATURE'!BX46="O",'FIN2-NATURE'!BX50="O"),"O",IF(AND('FIN2-NATURE'!BX46='FIN2-NATURE'!BX50,OR('FIN2-NATURE'!BX46="K",'FIN2-NATURE'!BX46="W",'FIN2-NATURE'!BX46="M")), UPPER('FIN2-NATURE'!BX46),"")))</f>
        <v/>
      </c>
      <c r="J2960" s="281" t="s">
        <v>711</v>
      </c>
      <c r="K2960" s="280" t="str">
        <f>IF(AND(ISBLANK('FIN2-NATURE'!BW51),$L$2960&lt;&gt;"M"),"",'FIN2-NATURE'!BW51)</f>
        <v/>
      </c>
      <c r="L2960" s="280" t="str">
        <f>IF(ISBLANK('FIN2-NATURE'!BX51),"",'FIN2-NATURE'!BX51)</f>
        <v/>
      </c>
      <c r="M2960" s="257" t="str">
        <f t="shared" si="47"/>
        <v>OK</v>
      </c>
      <c r="N2960" s="15"/>
    </row>
    <row r="2961" spans="1:14" ht="33.75" x14ac:dyDescent="0.25">
      <c r="A2961" s="257" t="s">
        <v>834</v>
      </c>
      <c r="B2961" s="257" t="s">
        <v>6308</v>
      </c>
      <c r="C2961" s="257" t="s">
        <v>689</v>
      </c>
      <c r="D2961" s="277" t="s">
        <v>6309</v>
      </c>
      <c r="E2961" s="278" t="s">
        <v>711</v>
      </c>
      <c r="F2961" s="279" t="s">
        <v>689</v>
      </c>
      <c r="G2961" s="277" t="s">
        <v>6310</v>
      </c>
      <c r="H2961" s="280" t="str">
        <f>IF(OR(AND('FIN2-NATURE'!BW51="",'FIN2-NATURE'!BX51=""),AND('FIN2-NATURE'!BW52="",'FIN2-NATURE'!BX52=""),AND('FIN2-NATURE'!BX51="K",'FIN2-NATURE'!BX52="K"),OR('FIN2-NATURE'!BX51="O",'FIN2-NATURE'!BX52="O")),"",SUM('FIN2-NATURE'!BW51,'FIN2-NATURE'!BW52))</f>
        <v/>
      </c>
      <c r="I2961" s="280" t="str">
        <f>IF(AND(OR(AND('FIN2-NATURE'!BX51="O",'FIN2-NATURE'!BX52="O"),AND('FIN2-NATURE'!BX51="K",'FIN2-NATURE'!BX52="K")),SUM('FIN2-NATURE'!BW51,'FIN2-NATURE'!BW52)=0,ISNUMBER('FIN2-NATURE'!BW53)),"",IF(OR('FIN2-NATURE'!BX51="O",'FIN2-NATURE'!BX52="O"),"O",IF(AND('FIN2-NATURE'!BX51='FIN2-NATURE'!BX52,OR('FIN2-NATURE'!BX51="K",'FIN2-NATURE'!BX51="W",'FIN2-NATURE'!BX51="M")), UPPER('FIN2-NATURE'!BX51),"")))</f>
        <v/>
      </c>
      <c r="J2961" s="281" t="s">
        <v>711</v>
      </c>
      <c r="K2961" s="280" t="str">
        <f>IF(AND(ISBLANK('FIN2-NATURE'!BW53),$L$2961&lt;&gt;"M"),"",'FIN2-NATURE'!BW53)</f>
        <v/>
      </c>
      <c r="L2961" s="280" t="str">
        <f>IF(ISBLANK('FIN2-NATURE'!BX53),"",'FIN2-NATURE'!BX53)</f>
        <v/>
      </c>
      <c r="M2961" s="257" t="str">
        <f t="shared" si="47"/>
        <v>OK</v>
      </c>
      <c r="N2961" s="15"/>
    </row>
    <row r="2962" spans="1:14" ht="33.75" x14ac:dyDescent="0.25">
      <c r="A2962" s="257" t="s">
        <v>834</v>
      </c>
      <c r="B2962" s="257" t="s">
        <v>6311</v>
      </c>
      <c r="C2962" s="257" t="s">
        <v>689</v>
      </c>
      <c r="D2962" s="277" t="s">
        <v>6312</v>
      </c>
      <c r="E2962" s="278" t="s">
        <v>711</v>
      </c>
      <c r="F2962" s="279" t="s">
        <v>689</v>
      </c>
      <c r="G2962" s="277" t="s">
        <v>6313</v>
      </c>
      <c r="H2962" s="280" t="str">
        <f>IF(OR(AND('FIN2-NATURE'!BW57="",'FIN2-NATURE'!BX57=""),AND('FIN2-NATURE'!BW58="",'FIN2-NATURE'!BX58=""),AND('FIN2-NATURE'!BX57="K",'FIN2-NATURE'!BX58="K"),OR('FIN2-NATURE'!BX57="O",'FIN2-NATURE'!BX58="O")),"",SUM('FIN2-NATURE'!BW57,'FIN2-NATURE'!BW58))</f>
        <v/>
      </c>
      <c r="I2962" s="280" t="str">
        <f>IF(AND(OR(AND('FIN2-NATURE'!BX57="O",'FIN2-NATURE'!BX58="O"),AND('FIN2-NATURE'!BX57="K",'FIN2-NATURE'!BX58="K")),SUM('FIN2-NATURE'!BW57,'FIN2-NATURE'!BW58)=0,ISNUMBER('FIN2-NATURE'!BW59)),"",IF(OR('FIN2-NATURE'!BX57="O",'FIN2-NATURE'!BX58="O"),"O",IF(AND('FIN2-NATURE'!BX57='FIN2-NATURE'!BX58,OR('FIN2-NATURE'!BX57="K",'FIN2-NATURE'!BX57="W",'FIN2-NATURE'!BX57="M")), UPPER('FIN2-NATURE'!BX57),"")))</f>
        <v/>
      </c>
      <c r="J2962" s="281" t="s">
        <v>711</v>
      </c>
      <c r="K2962" s="280" t="str">
        <f>IF(AND(ISBLANK('FIN2-NATURE'!BW59),$L$2962&lt;&gt;"M"),"",'FIN2-NATURE'!BW59)</f>
        <v/>
      </c>
      <c r="L2962" s="280" t="str">
        <f>IF(ISBLANK('FIN2-NATURE'!BX59),"",'FIN2-NATURE'!BX59)</f>
        <v/>
      </c>
      <c r="M2962" s="257" t="str">
        <f t="shared" si="47"/>
        <v>OK</v>
      </c>
      <c r="N2962" s="15"/>
    </row>
    <row r="2963" spans="1:14" ht="33.75" x14ac:dyDescent="0.25">
      <c r="A2963" s="257" t="s">
        <v>834</v>
      </c>
      <c r="B2963" s="257" t="s">
        <v>6314</v>
      </c>
      <c r="C2963" s="257" t="s">
        <v>689</v>
      </c>
      <c r="D2963" s="277" t="s">
        <v>6315</v>
      </c>
      <c r="E2963" s="278" t="s">
        <v>711</v>
      </c>
      <c r="F2963" s="279" t="s">
        <v>689</v>
      </c>
      <c r="G2963" s="277" t="s">
        <v>6316</v>
      </c>
      <c r="H2963" s="280" t="str">
        <f>IF(OR(AND('FIN2-NATURE'!BW59="",'FIN2-NATURE'!BX59=""),AND('FIN2-NATURE'!BW60="",'FIN2-NATURE'!BX60=""),AND('FIN2-NATURE'!BX59="K",'FIN2-NATURE'!BX60="K"),OR('FIN2-NATURE'!BX59="O",'FIN2-NATURE'!BX60="O")),"",SUM('FIN2-NATURE'!BW59,'FIN2-NATURE'!BW60))</f>
        <v/>
      </c>
      <c r="I2963" s="280" t="str">
        <f>IF(AND(OR(AND('FIN2-NATURE'!BX59="O",'FIN2-NATURE'!BX60="O"),AND('FIN2-NATURE'!BX59="K",'FIN2-NATURE'!BX60="K")),SUM('FIN2-NATURE'!BW59,'FIN2-NATURE'!BW60)=0,ISNUMBER('FIN2-NATURE'!BW61)),"",IF(OR('FIN2-NATURE'!BX59="O",'FIN2-NATURE'!BX60="O"),"O",IF(AND('FIN2-NATURE'!BX59='FIN2-NATURE'!BX60,OR('FIN2-NATURE'!BX59="K",'FIN2-NATURE'!BX59="W",'FIN2-NATURE'!BX59="M")), UPPER('FIN2-NATURE'!BX59),"")))</f>
        <v/>
      </c>
      <c r="J2963" s="281" t="s">
        <v>711</v>
      </c>
      <c r="K2963" s="280" t="str">
        <f>IF(AND(ISBLANK('FIN2-NATURE'!BW61),$L$2963&lt;&gt;"M"),"",'FIN2-NATURE'!BW61)</f>
        <v/>
      </c>
      <c r="L2963" s="280" t="str">
        <f>IF(ISBLANK('FIN2-NATURE'!BX61),"",'FIN2-NATURE'!BX61)</f>
        <v/>
      </c>
      <c r="M2963" s="257" t="str">
        <f t="shared" si="47"/>
        <v>OK</v>
      </c>
      <c r="N2963" s="15"/>
    </row>
    <row r="2964" spans="1:14" ht="33.75" x14ac:dyDescent="0.25">
      <c r="A2964" s="257" t="s">
        <v>834</v>
      </c>
      <c r="B2964" s="257" t="s">
        <v>6317</v>
      </c>
      <c r="C2964" s="257" t="s">
        <v>689</v>
      </c>
      <c r="D2964" s="277" t="s">
        <v>6318</v>
      </c>
      <c r="E2964" s="278" t="s">
        <v>711</v>
      </c>
      <c r="F2964" s="279" t="s">
        <v>689</v>
      </c>
      <c r="G2964" s="277" t="s">
        <v>4047</v>
      </c>
      <c r="H2964" s="280" t="str">
        <f>IF(OR(AND('FIN2-NATURE'!BW61="",'FIN2-NATURE'!BX61=""),AND('FIN2-NATURE'!BW62="",'FIN2-NATURE'!BX62=""),AND('FIN2-NATURE'!BX61="K",'FIN2-NATURE'!BX62="K"),OR('FIN2-NATURE'!BX61="O",'FIN2-NATURE'!BX62="O")),"",SUM('FIN2-NATURE'!BW61,'FIN2-NATURE'!BW62))</f>
        <v/>
      </c>
      <c r="I2964" s="280" t="str">
        <f>IF(AND(OR(AND('FIN2-NATURE'!BX61="O",'FIN2-NATURE'!BX62="O"),AND('FIN2-NATURE'!BX61="K",'FIN2-NATURE'!BX62="K")),SUM('FIN2-NATURE'!BW61,'FIN2-NATURE'!BW62)=0,ISNUMBER('FIN2-NATURE'!BW63)),"",IF(OR('FIN2-NATURE'!BX61="O",'FIN2-NATURE'!BX62="O"),"O",IF(AND('FIN2-NATURE'!BX61='FIN2-NATURE'!BX62,OR('FIN2-NATURE'!BX61="K",'FIN2-NATURE'!BX61="W",'FIN2-NATURE'!BX61="M")), UPPER('FIN2-NATURE'!BX61),"")))</f>
        <v/>
      </c>
      <c r="J2964" s="281" t="s">
        <v>711</v>
      </c>
      <c r="K2964" s="280" t="str">
        <f>IF(AND(ISBLANK('FIN2-NATURE'!BW63),$L$2964&lt;&gt;"M"),"",'FIN2-NATURE'!BW63)</f>
        <v/>
      </c>
      <c r="L2964" s="280" t="str">
        <f>IF(ISBLANK('FIN2-NATURE'!BX63),"",'FIN2-NATURE'!BX63)</f>
        <v/>
      </c>
      <c r="M2964" s="257" t="str">
        <f t="shared" si="47"/>
        <v>OK</v>
      </c>
      <c r="N2964" s="15"/>
    </row>
    <row r="2965" spans="1:14" ht="33.75" x14ac:dyDescent="0.25">
      <c r="A2965" s="257" t="s">
        <v>834</v>
      </c>
      <c r="B2965" s="257" t="s">
        <v>6319</v>
      </c>
      <c r="C2965" s="257" t="s">
        <v>689</v>
      </c>
      <c r="D2965" s="277" t="s">
        <v>6320</v>
      </c>
      <c r="E2965" s="278" t="s">
        <v>711</v>
      </c>
      <c r="F2965" s="279" t="s">
        <v>689</v>
      </c>
      <c r="G2965" s="277" t="s">
        <v>4050</v>
      </c>
      <c r="H2965" s="280" t="str">
        <f>IF(OR(AND('FIN2-NATURE'!BW44="",'FIN2-NATURE'!BX44=""),AND('FIN2-NATURE'!BW57="",'FIN2-NATURE'!BX57=""),AND('FIN2-NATURE'!BX44="K",'FIN2-NATURE'!BX57="K"),OR('FIN2-NATURE'!BX44="O",'FIN2-NATURE'!BX57="O")),"",SUM('FIN2-NATURE'!BW44,'FIN2-NATURE'!BW57))</f>
        <v/>
      </c>
      <c r="I2965" s="280" t="str">
        <f>IF(AND(OR(AND('FIN2-NATURE'!BX44="O",'FIN2-NATURE'!BX57="O"),AND('FIN2-NATURE'!BX44="K",'FIN2-NATURE'!BX57="K")),SUM('FIN2-NATURE'!BW44,'FIN2-NATURE'!BW57)=0,ISNUMBER('FIN2-NATURE'!BW67)),"",IF(OR('FIN2-NATURE'!BX44="O",'FIN2-NATURE'!BX57="O"),"O",IF(AND('FIN2-NATURE'!BX44='FIN2-NATURE'!BX57,OR('FIN2-NATURE'!BX44="K",'FIN2-NATURE'!BX44="W",'FIN2-NATURE'!BX44="M")), UPPER('FIN2-NATURE'!BX44),"")))</f>
        <v/>
      </c>
      <c r="J2965" s="281" t="s">
        <v>711</v>
      </c>
      <c r="K2965" s="280" t="str">
        <f>IF(AND(ISBLANK('FIN2-NATURE'!BW67),$L$2965&lt;&gt;"M"),"",'FIN2-NATURE'!BW67)</f>
        <v/>
      </c>
      <c r="L2965" s="280" t="str">
        <f>IF(ISBLANK('FIN2-NATURE'!BX67),"",'FIN2-NATURE'!BX67)</f>
        <v/>
      </c>
      <c r="M2965" s="257" t="str">
        <f t="shared" si="47"/>
        <v>OK</v>
      </c>
      <c r="N2965" s="15"/>
    </row>
    <row r="2966" spans="1:14" ht="33.75" x14ac:dyDescent="0.25">
      <c r="A2966" s="257" t="s">
        <v>834</v>
      </c>
      <c r="B2966" s="257" t="s">
        <v>6321</v>
      </c>
      <c r="C2966" s="257" t="s">
        <v>689</v>
      </c>
      <c r="D2966" s="277" t="s">
        <v>6322</v>
      </c>
      <c r="E2966" s="278" t="s">
        <v>711</v>
      </c>
      <c r="F2966" s="279" t="s">
        <v>689</v>
      </c>
      <c r="G2966" s="277" t="s">
        <v>6323</v>
      </c>
      <c r="H2966" s="280" t="str">
        <f>IF(OR(AND('FIN2-NATURE'!BW45="",'FIN2-NATURE'!BX45=""),AND('FIN2-NATURE'!BW58="",'FIN2-NATURE'!BX58=""),AND('FIN2-NATURE'!BX45="K",'FIN2-NATURE'!BX58="K"),OR('FIN2-NATURE'!BX45="O",'FIN2-NATURE'!BX58="O")),"",SUM('FIN2-NATURE'!BW45,'FIN2-NATURE'!BW58))</f>
        <v/>
      </c>
      <c r="I2966" s="280" t="str">
        <f>IF(AND(OR(AND('FIN2-NATURE'!BX45="O",'FIN2-NATURE'!BX58="O"),AND('FIN2-NATURE'!BX45="K",'FIN2-NATURE'!BX58="K")),SUM('FIN2-NATURE'!BW45,'FIN2-NATURE'!BW58)=0,ISNUMBER('FIN2-NATURE'!BW68)),"",IF(OR('FIN2-NATURE'!BX45="O",'FIN2-NATURE'!BX58="O"),"O",IF(AND('FIN2-NATURE'!BX45='FIN2-NATURE'!BX58,OR('FIN2-NATURE'!BX45="K",'FIN2-NATURE'!BX45="W",'FIN2-NATURE'!BX45="M")), UPPER('FIN2-NATURE'!BX45),"")))</f>
        <v/>
      </c>
      <c r="J2966" s="281" t="s">
        <v>711</v>
      </c>
      <c r="K2966" s="280" t="str">
        <f>IF(AND(ISBLANK('FIN2-NATURE'!BW68),$L$2966&lt;&gt;"M"),"",'FIN2-NATURE'!BW68)</f>
        <v/>
      </c>
      <c r="L2966" s="280" t="str">
        <f>IF(ISBLANK('FIN2-NATURE'!BX68),"",'FIN2-NATURE'!BX68)</f>
        <v/>
      </c>
      <c r="M2966" s="257" t="str">
        <f t="shared" si="47"/>
        <v>OK</v>
      </c>
      <c r="N2966" s="15"/>
    </row>
    <row r="2967" spans="1:14" ht="33.75" x14ac:dyDescent="0.25">
      <c r="A2967" s="257" t="s">
        <v>834</v>
      </c>
      <c r="B2967" s="257" t="s">
        <v>6324</v>
      </c>
      <c r="C2967" s="257" t="s">
        <v>689</v>
      </c>
      <c r="D2967" s="277" t="s">
        <v>6325</v>
      </c>
      <c r="E2967" s="278" t="s">
        <v>711</v>
      </c>
      <c r="F2967" s="279" t="s">
        <v>689</v>
      </c>
      <c r="G2967" s="277" t="s">
        <v>4053</v>
      </c>
      <c r="H2967" s="280" t="str">
        <f>IF(OR(AND('FIN2-NATURE'!BW46="",'FIN2-NATURE'!BX46=""),AND('FIN2-NATURE'!BW59="",'FIN2-NATURE'!BX59=""),AND('FIN2-NATURE'!BX46="K",'FIN2-NATURE'!BX59="K"),OR('FIN2-NATURE'!BX46="O",'FIN2-NATURE'!BX59="O")),"",SUM('FIN2-NATURE'!BW46,'FIN2-NATURE'!BW59))</f>
        <v/>
      </c>
      <c r="I2967" s="280" t="str">
        <f>IF(AND(OR(AND('FIN2-NATURE'!BX46="O",'FIN2-NATURE'!BX59="O"),AND('FIN2-NATURE'!BX46="K",'FIN2-NATURE'!BX59="K")),SUM('FIN2-NATURE'!BW46,'FIN2-NATURE'!BW59)=0,ISNUMBER('FIN2-NATURE'!BW69)),"",IF(OR('FIN2-NATURE'!BX46="O",'FIN2-NATURE'!BX59="O"),"O",IF(AND('FIN2-NATURE'!BX46='FIN2-NATURE'!BX59,OR('FIN2-NATURE'!BX46="K",'FIN2-NATURE'!BX46="W",'FIN2-NATURE'!BX46="M")), UPPER('FIN2-NATURE'!BX46),"")))</f>
        <v/>
      </c>
      <c r="J2967" s="281" t="s">
        <v>711</v>
      </c>
      <c r="K2967" s="280" t="str">
        <f>IF(AND(ISBLANK('FIN2-NATURE'!BW69),$L$2967&lt;&gt;"M"),"",'FIN2-NATURE'!BW69)</f>
        <v/>
      </c>
      <c r="L2967" s="280" t="str">
        <f>IF(ISBLANK('FIN2-NATURE'!BX69),"",'FIN2-NATURE'!BX69)</f>
        <v/>
      </c>
      <c r="M2967" s="257" t="str">
        <f t="shared" si="47"/>
        <v>OK</v>
      </c>
      <c r="N2967" s="15"/>
    </row>
    <row r="2968" spans="1:14" ht="33.75" x14ac:dyDescent="0.25">
      <c r="A2968" s="257" t="s">
        <v>834</v>
      </c>
      <c r="B2968" s="257" t="s">
        <v>6326</v>
      </c>
      <c r="C2968" s="257" t="s">
        <v>689</v>
      </c>
      <c r="D2968" s="277" t="s">
        <v>6327</v>
      </c>
      <c r="E2968" s="278" t="s">
        <v>711</v>
      </c>
      <c r="F2968" s="279" t="s">
        <v>689</v>
      </c>
      <c r="G2968" s="277" t="s">
        <v>4056</v>
      </c>
      <c r="H2968" s="280" t="str">
        <f>IF(OR(AND('FIN2-NATURE'!BW50="",'FIN2-NATURE'!BX50=""),AND('FIN2-NATURE'!BW60="",'FIN2-NATURE'!BX60=""),AND('FIN2-NATURE'!BX50="K",'FIN2-NATURE'!BX60="K"),OR('FIN2-NATURE'!BX50="O",'FIN2-NATURE'!BX60="O")),"",SUM('FIN2-NATURE'!BW50,'FIN2-NATURE'!BW60))</f>
        <v/>
      </c>
      <c r="I2968" s="280" t="str">
        <f>IF(AND(OR(AND('FIN2-NATURE'!BX50="O",'FIN2-NATURE'!BX60="O"),AND('FIN2-NATURE'!BX50="K",'FIN2-NATURE'!BX60="K")),SUM('FIN2-NATURE'!BW50,'FIN2-NATURE'!BW60)=0,ISNUMBER('FIN2-NATURE'!BW70)),"",IF(OR('FIN2-NATURE'!BX50="O",'FIN2-NATURE'!BX60="O"),"O",IF(AND('FIN2-NATURE'!BX50='FIN2-NATURE'!BX60,OR('FIN2-NATURE'!BX50="K",'FIN2-NATURE'!BX50="W",'FIN2-NATURE'!BX50="M")), UPPER('FIN2-NATURE'!BX50),"")))</f>
        <v/>
      </c>
      <c r="J2968" s="281" t="s">
        <v>711</v>
      </c>
      <c r="K2968" s="280" t="str">
        <f>IF(AND(ISBLANK('FIN2-NATURE'!BW70),$L$2968&lt;&gt;"M"),"",'FIN2-NATURE'!BW70)</f>
        <v/>
      </c>
      <c r="L2968" s="280" t="str">
        <f>IF(ISBLANK('FIN2-NATURE'!BX70),"",'FIN2-NATURE'!BX70)</f>
        <v/>
      </c>
      <c r="M2968" s="257" t="str">
        <f t="shared" si="47"/>
        <v>OK</v>
      </c>
      <c r="N2968" s="15"/>
    </row>
    <row r="2969" spans="1:14" ht="33.75" x14ac:dyDescent="0.25">
      <c r="A2969" s="257" t="s">
        <v>834</v>
      </c>
      <c r="B2969" s="257" t="s">
        <v>6328</v>
      </c>
      <c r="C2969" s="257" t="s">
        <v>689</v>
      </c>
      <c r="D2969" s="277" t="s">
        <v>6329</v>
      </c>
      <c r="E2969" s="278" t="s">
        <v>711</v>
      </c>
      <c r="F2969" s="279" t="s">
        <v>689</v>
      </c>
      <c r="G2969" s="277" t="s">
        <v>4059</v>
      </c>
      <c r="H2969" s="280" t="str">
        <f>IF(OR(AND('FIN2-NATURE'!BW51="",'FIN2-NATURE'!BX51=""),AND('FIN2-NATURE'!BW61="",'FIN2-NATURE'!BX61=""),AND('FIN2-NATURE'!BX51="K",'FIN2-NATURE'!BX61="K"),OR('FIN2-NATURE'!BX51="O",'FIN2-NATURE'!BX61="O")),"",SUM('FIN2-NATURE'!BW51,'FIN2-NATURE'!BW61))</f>
        <v/>
      </c>
      <c r="I2969" s="280" t="str">
        <f>IF(AND(OR(AND('FIN2-NATURE'!BX51="O",'FIN2-NATURE'!BX61="O"),AND('FIN2-NATURE'!BX51="K",'FIN2-NATURE'!BX61="K")),SUM('FIN2-NATURE'!BW51,'FIN2-NATURE'!BW61)=0,ISNUMBER('FIN2-NATURE'!BW71)),"",IF(OR('FIN2-NATURE'!BX51="O",'FIN2-NATURE'!BX61="O"),"O",IF(AND('FIN2-NATURE'!BX51='FIN2-NATURE'!BX61,OR('FIN2-NATURE'!BX51="K",'FIN2-NATURE'!BX51="W",'FIN2-NATURE'!BX51="M")), UPPER('FIN2-NATURE'!BX51),"")))</f>
        <v/>
      </c>
      <c r="J2969" s="281" t="s">
        <v>711</v>
      </c>
      <c r="K2969" s="280" t="str">
        <f>IF(AND(ISBLANK('FIN2-NATURE'!BW71),$L$2969&lt;&gt;"M"),"",'FIN2-NATURE'!BW71)</f>
        <v/>
      </c>
      <c r="L2969" s="280" t="str">
        <f>IF(ISBLANK('FIN2-NATURE'!BX71),"",'FIN2-NATURE'!BX71)</f>
        <v/>
      </c>
      <c r="M2969" s="257" t="str">
        <f t="shared" si="47"/>
        <v>OK</v>
      </c>
      <c r="N2969" s="15"/>
    </row>
    <row r="2970" spans="1:14" ht="33.75" x14ac:dyDescent="0.25">
      <c r="A2970" s="257" t="s">
        <v>834</v>
      </c>
      <c r="B2970" s="257" t="s">
        <v>6330</v>
      </c>
      <c r="C2970" s="257" t="s">
        <v>689</v>
      </c>
      <c r="D2970" s="277" t="s">
        <v>6331</v>
      </c>
      <c r="E2970" s="278" t="s">
        <v>711</v>
      </c>
      <c r="F2970" s="279" t="s">
        <v>689</v>
      </c>
      <c r="G2970" s="277" t="s">
        <v>4062</v>
      </c>
      <c r="H2970" s="280" t="str">
        <f>IF(OR(AND('FIN2-NATURE'!BW52="",'FIN2-NATURE'!BX52=""),AND('FIN2-NATURE'!BW62="",'FIN2-NATURE'!BX62=""),AND('FIN2-NATURE'!BX52="K",'FIN2-NATURE'!BX62="K"),OR('FIN2-NATURE'!BX52="O",'FIN2-NATURE'!BX62="O")),"",SUM('FIN2-NATURE'!BW52,'FIN2-NATURE'!BW62))</f>
        <v/>
      </c>
      <c r="I2970" s="280" t="str">
        <f>IF(AND(OR(AND('FIN2-NATURE'!BX52="O",'FIN2-NATURE'!BX62="O"),AND('FIN2-NATURE'!BX52="K",'FIN2-NATURE'!BX62="K")),SUM('FIN2-NATURE'!BW52,'FIN2-NATURE'!BW62)=0,ISNUMBER('FIN2-NATURE'!BW72)),"",IF(OR('FIN2-NATURE'!BX52="O",'FIN2-NATURE'!BX62="O"),"O",IF(AND('FIN2-NATURE'!BX52='FIN2-NATURE'!BX62,OR('FIN2-NATURE'!BX52="K",'FIN2-NATURE'!BX52="W",'FIN2-NATURE'!BX52="M")), UPPER('FIN2-NATURE'!BX52),"")))</f>
        <v/>
      </c>
      <c r="J2970" s="281" t="s">
        <v>711</v>
      </c>
      <c r="K2970" s="280" t="str">
        <f>IF(AND(ISBLANK('FIN2-NATURE'!BW72),$L$2970&lt;&gt;"M"),"",'FIN2-NATURE'!BW72)</f>
        <v/>
      </c>
      <c r="L2970" s="280" t="str">
        <f>IF(ISBLANK('FIN2-NATURE'!BX72),"",'FIN2-NATURE'!BX72)</f>
        <v/>
      </c>
      <c r="M2970" s="257" t="str">
        <f t="shared" si="47"/>
        <v>OK</v>
      </c>
      <c r="N2970" s="15"/>
    </row>
    <row r="2971" spans="1:14" ht="33.75" x14ac:dyDescent="0.25">
      <c r="A2971" s="257" t="s">
        <v>834</v>
      </c>
      <c r="B2971" s="257" t="s">
        <v>6332</v>
      </c>
      <c r="C2971" s="257" t="s">
        <v>689</v>
      </c>
      <c r="D2971" s="277" t="s">
        <v>6333</v>
      </c>
      <c r="E2971" s="278" t="s">
        <v>711</v>
      </c>
      <c r="F2971" s="279" t="s">
        <v>689</v>
      </c>
      <c r="G2971" s="277" t="s">
        <v>4065</v>
      </c>
      <c r="H2971" s="280" t="str">
        <f>IF(OR(AND('FIN2-NATURE'!BW53="",'FIN2-NATURE'!BX53=""),AND('FIN2-NATURE'!BW63="",'FIN2-NATURE'!BX63=""),AND('FIN2-NATURE'!BX53="K",'FIN2-NATURE'!BX63="K"),OR('FIN2-NATURE'!BX53="O",'FIN2-NATURE'!BX63="O")),"",SUM('FIN2-NATURE'!BW53,'FIN2-NATURE'!BW63))</f>
        <v/>
      </c>
      <c r="I2971" s="280" t="str">
        <f>IF(AND(OR(AND('FIN2-NATURE'!BX53="O",'FIN2-NATURE'!BX63="O"),AND('FIN2-NATURE'!BX53="K",'FIN2-NATURE'!BX63="K")),SUM('FIN2-NATURE'!BW53,'FIN2-NATURE'!BW63)=0,ISNUMBER('FIN2-NATURE'!BW73)),"",IF(OR('FIN2-NATURE'!BX53="O",'FIN2-NATURE'!BX63="O"),"O",IF(AND('FIN2-NATURE'!BX53='FIN2-NATURE'!BX63,OR('FIN2-NATURE'!BX53="K",'FIN2-NATURE'!BX53="W",'FIN2-NATURE'!BX53="M")), UPPER('FIN2-NATURE'!BX53),"")))</f>
        <v/>
      </c>
      <c r="J2971" s="281" t="s">
        <v>711</v>
      </c>
      <c r="K2971" s="280" t="str">
        <f>IF(AND(ISBLANK('FIN2-NATURE'!BW73),$L$2971&lt;&gt;"M"),"",'FIN2-NATURE'!BW73)</f>
        <v/>
      </c>
      <c r="L2971" s="280" t="str">
        <f>IF(ISBLANK('FIN2-NATURE'!BX73),"",'FIN2-NATURE'!BX73)</f>
        <v/>
      </c>
      <c r="M2971" s="257" t="str">
        <f t="shared" si="47"/>
        <v>OK</v>
      </c>
      <c r="N2971" s="15"/>
    </row>
    <row r="2972" spans="1:14" ht="33.75" x14ac:dyDescent="0.25">
      <c r="A2972" s="257" t="s">
        <v>834</v>
      </c>
      <c r="B2972" s="257" t="s">
        <v>6334</v>
      </c>
      <c r="C2972" s="257" t="s">
        <v>689</v>
      </c>
      <c r="D2972" s="277" t="s">
        <v>6335</v>
      </c>
      <c r="E2972" s="278" t="s">
        <v>711</v>
      </c>
      <c r="F2972" s="279" t="s">
        <v>689</v>
      </c>
      <c r="G2972" s="277" t="s">
        <v>4068</v>
      </c>
      <c r="H2972" s="280" t="str">
        <f>IF(OR(AND('FIN2-NATURE'!BW54="",'FIN2-NATURE'!BX54=""),AND('FIN2-NATURE'!BW64="",'FIN2-NATURE'!BX64=""),AND('FIN2-NATURE'!BX54="K",'FIN2-NATURE'!BX64="K"),OR('FIN2-NATURE'!BX54="O",'FIN2-NATURE'!BX64="O")),"",SUM('FIN2-NATURE'!BW54,'FIN2-NATURE'!BW64))</f>
        <v/>
      </c>
      <c r="I2972" s="280" t="str">
        <f>IF(AND(OR(AND('FIN2-NATURE'!BX54="O",'FIN2-NATURE'!BX64="O"),AND('FIN2-NATURE'!BX54="K",'FIN2-NATURE'!BX64="K")),SUM('FIN2-NATURE'!BW54,'FIN2-NATURE'!BW64)=0,ISNUMBER('FIN2-NATURE'!BW74)),"",IF(OR('FIN2-NATURE'!BX54="O",'FIN2-NATURE'!BX64="O"),"O",IF(AND('FIN2-NATURE'!BX54='FIN2-NATURE'!BX64,OR('FIN2-NATURE'!BX54="K",'FIN2-NATURE'!BX54="W",'FIN2-NATURE'!BX54="M")), UPPER('FIN2-NATURE'!BX54),"")))</f>
        <v/>
      </c>
      <c r="J2972" s="281" t="s">
        <v>711</v>
      </c>
      <c r="K2972" s="280" t="str">
        <f>IF(AND(ISBLANK('FIN2-NATURE'!BW74),$L$2972&lt;&gt;"M"),"",'FIN2-NATURE'!BW74)</f>
        <v/>
      </c>
      <c r="L2972" s="280" t="str">
        <f>IF(ISBLANK('FIN2-NATURE'!BX74),"",'FIN2-NATURE'!BX74)</f>
        <v/>
      </c>
      <c r="M2972" s="257" t="str">
        <f t="shared" si="47"/>
        <v>OK</v>
      </c>
      <c r="N2972" s="15"/>
    </row>
    <row r="2973" spans="1:14" ht="33.75" x14ac:dyDescent="0.25">
      <c r="A2973" s="257" t="s">
        <v>834</v>
      </c>
      <c r="B2973" s="257" t="s">
        <v>6336</v>
      </c>
      <c r="C2973" s="257" t="s">
        <v>689</v>
      </c>
      <c r="D2973" s="277" t="s">
        <v>6337</v>
      </c>
      <c r="E2973" s="278" t="s">
        <v>711</v>
      </c>
      <c r="F2973" s="279" t="s">
        <v>689</v>
      </c>
      <c r="G2973" s="277" t="s">
        <v>4071</v>
      </c>
      <c r="H2973" s="280" t="str">
        <f>IF(OR(AND('FIN2-NATURE'!BW55="",'FIN2-NATURE'!BX55=""),AND('FIN2-NATURE'!BW65="",'FIN2-NATURE'!BX65=""),AND('FIN2-NATURE'!BX55="K",'FIN2-NATURE'!BX65="K"),OR('FIN2-NATURE'!BX55="O",'FIN2-NATURE'!BX65="O")),"",SUM('FIN2-NATURE'!BW55,'FIN2-NATURE'!BW65))</f>
        <v/>
      </c>
      <c r="I2973" s="280" t="str">
        <f>IF(AND(OR(AND('FIN2-NATURE'!BX55="O",'FIN2-NATURE'!BX65="O"),AND('FIN2-NATURE'!BX55="K",'FIN2-NATURE'!BX65="K")),SUM('FIN2-NATURE'!BW55,'FIN2-NATURE'!BW65)=0,ISNUMBER('FIN2-NATURE'!BW75)),"",IF(OR('FIN2-NATURE'!BX55="O",'FIN2-NATURE'!BX65="O"),"O",IF(AND('FIN2-NATURE'!BX55='FIN2-NATURE'!BX65,OR('FIN2-NATURE'!BX55="K",'FIN2-NATURE'!BX55="W",'FIN2-NATURE'!BX55="M")), UPPER('FIN2-NATURE'!BX55),"")))</f>
        <v/>
      </c>
      <c r="J2973" s="281" t="s">
        <v>711</v>
      </c>
      <c r="K2973" s="280" t="str">
        <f>IF(AND(ISBLANK('FIN2-NATURE'!BW75),$L$2973&lt;&gt;"M"),"",'FIN2-NATURE'!BW75)</f>
        <v/>
      </c>
      <c r="L2973" s="280" t="str">
        <f>IF(ISBLANK('FIN2-NATURE'!BX75),"",'FIN2-NATURE'!BX75)</f>
        <v/>
      </c>
      <c r="M2973" s="257" t="str">
        <f t="shared" si="47"/>
        <v>OK</v>
      </c>
      <c r="N2973" s="15"/>
    </row>
    <row r="2974" spans="1:14" ht="33.75" x14ac:dyDescent="0.25">
      <c r="A2974" s="257" t="s">
        <v>834</v>
      </c>
      <c r="B2974" s="257" t="s">
        <v>6338</v>
      </c>
      <c r="C2974" s="257" t="s">
        <v>689</v>
      </c>
      <c r="D2974" s="277" t="s">
        <v>6339</v>
      </c>
      <c r="E2974" s="278" t="s">
        <v>711</v>
      </c>
      <c r="F2974" s="279" t="s">
        <v>689</v>
      </c>
      <c r="G2974" s="277" t="s">
        <v>4074</v>
      </c>
      <c r="H2974" s="280" t="str">
        <f>IF(OR(AND('FIN2-NATURE'!BW56="",'FIN2-NATURE'!BX56=""),AND('FIN2-NATURE'!BW66="",'FIN2-NATURE'!BX66=""),AND('FIN2-NATURE'!BX56="K",'FIN2-NATURE'!BX66="K"),OR('FIN2-NATURE'!BX56="O",'FIN2-NATURE'!BX66="O")),"",SUM('FIN2-NATURE'!BW56,'FIN2-NATURE'!BW66))</f>
        <v/>
      </c>
      <c r="I2974" s="280" t="str">
        <f>IF(AND(OR(AND('FIN2-NATURE'!BX56="O",'FIN2-NATURE'!BX66="O"),AND('FIN2-NATURE'!BX56="K",'FIN2-NATURE'!BX66="K")),SUM('FIN2-NATURE'!BW56,'FIN2-NATURE'!BW66)=0,ISNUMBER('FIN2-NATURE'!BW76)),"",IF(OR('FIN2-NATURE'!BX56="O",'FIN2-NATURE'!BX66="O"),"O",IF(AND('FIN2-NATURE'!BX56='FIN2-NATURE'!BX66,OR('FIN2-NATURE'!BX56="K",'FIN2-NATURE'!BX56="W",'FIN2-NATURE'!BX56="M")), UPPER('FIN2-NATURE'!BX56),"")))</f>
        <v/>
      </c>
      <c r="J2974" s="281" t="s">
        <v>711</v>
      </c>
      <c r="K2974" s="280" t="str">
        <f>IF(AND(ISBLANK('FIN2-NATURE'!BW76),$L$2974&lt;&gt;"M"),"",'FIN2-NATURE'!BW76)</f>
        <v/>
      </c>
      <c r="L2974" s="280" t="str">
        <f>IF(ISBLANK('FIN2-NATURE'!BX76),"",'FIN2-NATURE'!BX76)</f>
        <v/>
      </c>
      <c r="M2974" s="257" t="str">
        <f t="shared" si="47"/>
        <v>OK</v>
      </c>
      <c r="N2974" s="15"/>
    </row>
    <row r="2975" spans="1:14" ht="33.75" x14ac:dyDescent="0.25">
      <c r="A2975" s="257" t="s">
        <v>834</v>
      </c>
      <c r="B2975" s="257" t="s">
        <v>6340</v>
      </c>
      <c r="C2975" s="257" t="s">
        <v>689</v>
      </c>
      <c r="D2975" s="277" t="s">
        <v>6341</v>
      </c>
      <c r="E2975" s="278" t="s">
        <v>711</v>
      </c>
      <c r="F2975" s="279" t="s">
        <v>689</v>
      </c>
      <c r="G2975" s="277" t="s">
        <v>6342</v>
      </c>
      <c r="H2975" s="280" t="str">
        <f>IF(OR(AND('FIN2-NATURE'!BW31="",'FIN2-NATURE'!BX31=""),AND('FIN2-NATURE'!BW67="",'FIN2-NATURE'!BX67=""),AND('FIN2-NATURE'!BX31="K",'FIN2-NATURE'!BX67="K"),OR('FIN2-NATURE'!BX31="O",'FIN2-NATURE'!BX67="O")),"",SUM('FIN2-NATURE'!BW31,'FIN2-NATURE'!BW67))</f>
        <v/>
      </c>
      <c r="I2975" s="280" t="str">
        <f>IF(AND(OR(AND('FIN2-NATURE'!BX31="O",'FIN2-NATURE'!BX67="O"),AND('FIN2-NATURE'!BX31="K",'FIN2-NATURE'!BX67="K")),SUM('FIN2-NATURE'!BW31,'FIN2-NATURE'!BW67)=0,ISNUMBER('FIN2-NATURE'!BW77)),"",IF(OR('FIN2-NATURE'!BX31="O",'FIN2-NATURE'!BX67="O"),"O",IF(AND('FIN2-NATURE'!BX31='FIN2-NATURE'!BX67,OR('FIN2-NATURE'!BX31="K",'FIN2-NATURE'!BX31="W",'FIN2-NATURE'!BX31="M")), UPPER('FIN2-NATURE'!BX31),"")))</f>
        <v/>
      </c>
      <c r="J2975" s="281" t="s">
        <v>711</v>
      </c>
      <c r="K2975" s="280" t="str">
        <f>IF(AND(ISBLANK('FIN2-NATURE'!BW77),$L$2975&lt;&gt;"M"),"",'FIN2-NATURE'!BW77)</f>
        <v/>
      </c>
      <c r="L2975" s="280" t="str">
        <f>IF(ISBLANK('FIN2-NATURE'!BX77),"",'FIN2-NATURE'!BX77)</f>
        <v/>
      </c>
      <c r="M2975" s="257" t="str">
        <f t="shared" si="47"/>
        <v>OK</v>
      </c>
      <c r="N2975" s="15"/>
    </row>
    <row r="2976" spans="1:14" ht="33.75" x14ac:dyDescent="0.25">
      <c r="A2976" s="257" t="s">
        <v>834</v>
      </c>
      <c r="B2976" s="257" t="s">
        <v>6343</v>
      </c>
      <c r="C2976" s="257" t="s">
        <v>689</v>
      </c>
      <c r="D2976" s="277" t="s">
        <v>6344</v>
      </c>
      <c r="E2976" s="278" t="s">
        <v>711</v>
      </c>
      <c r="F2976" s="279" t="s">
        <v>689</v>
      </c>
      <c r="G2976" s="277" t="s">
        <v>6345</v>
      </c>
      <c r="H2976" s="280" t="str">
        <f>IF(OR(AND('FIN2-NATURE'!BW32="",'FIN2-NATURE'!BX32=""),AND('FIN2-NATURE'!BW68="",'FIN2-NATURE'!BX68=""),AND('FIN2-NATURE'!BX32="K",'FIN2-NATURE'!BX68="K"),OR('FIN2-NATURE'!BX32="O",'FIN2-NATURE'!BX68="O")),"",SUM('FIN2-NATURE'!BW32,'FIN2-NATURE'!BW68))</f>
        <v/>
      </c>
      <c r="I2976" s="280" t="str">
        <f>IF(AND(OR(AND('FIN2-NATURE'!BX32="O",'FIN2-NATURE'!BX68="O"),AND('FIN2-NATURE'!BX32="K",'FIN2-NATURE'!BX68="K")),SUM('FIN2-NATURE'!BW32,'FIN2-NATURE'!BW68)=0,ISNUMBER('FIN2-NATURE'!BW78)),"",IF(OR('FIN2-NATURE'!BX32="O",'FIN2-NATURE'!BX68="O"),"O",IF(AND('FIN2-NATURE'!BX32='FIN2-NATURE'!BX68,OR('FIN2-NATURE'!BX32="K",'FIN2-NATURE'!BX32="W",'FIN2-NATURE'!BX32="M")), UPPER('FIN2-NATURE'!BX32),"")))</f>
        <v/>
      </c>
      <c r="J2976" s="281" t="s">
        <v>711</v>
      </c>
      <c r="K2976" s="280" t="str">
        <f>IF(AND(ISBLANK('FIN2-NATURE'!BW78),$L$2976&lt;&gt;"M"),"",'FIN2-NATURE'!BW78)</f>
        <v/>
      </c>
      <c r="L2976" s="280" t="str">
        <f>IF(ISBLANK('FIN2-NATURE'!BX78),"",'FIN2-NATURE'!BX78)</f>
        <v/>
      </c>
      <c r="M2976" s="257" t="str">
        <f t="shared" si="47"/>
        <v>OK</v>
      </c>
      <c r="N2976" s="15"/>
    </row>
    <row r="2977" spans="1:14" ht="33.75" x14ac:dyDescent="0.25">
      <c r="A2977" s="257" t="s">
        <v>834</v>
      </c>
      <c r="B2977" s="257" t="s">
        <v>6346</v>
      </c>
      <c r="C2977" s="257" t="s">
        <v>689</v>
      </c>
      <c r="D2977" s="277" t="s">
        <v>6347</v>
      </c>
      <c r="E2977" s="278" t="s">
        <v>711</v>
      </c>
      <c r="F2977" s="279" t="s">
        <v>689</v>
      </c>
      <c r="G2977" s="277" t="s">
        <v>4077</v>
      </c>
      <c r="H2977" s="280" t="str">
        <f>IF(OR(AND('FIN2-NATURE'!BW33="",'FIN2-NATURE'!BX33=""),AND('FIN2-NATURE'!BW69="",'FIN2-NATURE'!BX69=""),AND('FIN2-NATURE'!BX33="K",'FIN2-NATURE'!BX69="K"),OR('FIN2-NATURE'!BX33="O",'FIN2-NATURE'!BX69="O")),"",SUM('FIN2-NATURE'!BW33,'FIN2-NATURE'!BW69))</f>
        <v/>
      </c>
      <c r="I2977" s="280" t="str">
        <f>IF(AND(OR(AND('FIN2-NATURE'!BX33="O",'FIN2-NATURE'!BX69="O"),AND('FIN2-NATURE'!BX33="K",'FIN2-NATURE'!BX69="K")),SUM('FIN2-NATURE'!BW33,'FIN2-NATURE'!BW69)=0,ISNUMBER('FIN2-NATURE'!BW79)),"",IF(OR('FIN2-NATURE'!BX33="O",'FIN2-NATURE'!BX69="O"),"O",IF(AND('FIN2-NATURE'!BX33='FIN2-NATURE'!BX69,OR('FIN2-NATURE'!BX33="K",'FIN2-NATURE'!BX33="W",'FIN2-NATURE'!BX33="M")), UPPER('FIN2-NATURE'!BX33),"")))</f>
        <v/>
      </c>
      <c r="J2977" s="281" t="s">
        <v>711</v>
      </c>
      <c r="K2977" s="280" t="str">
        <f>IF(AND(ISBLANK('FIN2-NATURE'!BW79),$L$2977&lt;&gt;"M"),"",'FIN2-NATURE'!BW79)</f>
        <v/>
      </c>
      <c r="L2977" s="280" t="str">
        <f>IF(ISBLANK('FIN2-NATURE'!BX79),"",'FIN2-NATURE'!BX79)</f>
        <v/>
      </c>
      <c r="M2977" s="257" t="str">
        <f t="shared" si="47"/>
        <v>OK</v>
      </c>
      <c r="N2977" s="15"/>
    </row>
    <row r="2978" spans="1:14" ht="33.75" x14ac:dyDescent="0.25">
      <c r="A2978" s="257" t="s">
        <v>834</v>
      </c>
      <c r="B2978" s="257" t="s">
        <v>6348</v>
      </c>
      <c r="C2978" s="257" t="s">
        <v>689</v>
      </c>
      <c r="D2978" s="277" t="s">
        <v>6349</v>
      </c>
      <c r="E2978" s="278" t="s">
        <v>711</v>
      </c>
      <c r="F2978" s="279" t="s">
        <v>689</v>
      </c>
      <c r="G2978" s="277" t="s">
        <v>6350</v>
      </c>
      <c r="H2978" s="280" t="str">
        <f>IF(OR(AND('FIN2-NATURE'!BW37="",'FIN2-NATURE'!BX37=""),AND('FIN2-NATURE'!BW70="",'FIN2-NATURE'!BX70=""),AND('FIN2-NATURE'!BX37="K",'FIN2-NATURE'!BX70="K"),OR('FIN2-NATURE'!BX37="O",'FIN2-NATURE'!BX70="O")),"",SUM('FIN2-NATURE'!BW37,'FIN2-NATURE'!BW70))</f>
        <v/>
      </c>
      <c r="I2978" s="280" t="str">
        <f>IF(AND(OR(AND('FIN2-NATURE'!BX37="O",'FIN2-NATURE'!BX70="O"),AND('FIN2-NATURE'!BX37="K",'FIN2-NATURE'!BX70="K")),SUM('FIN2-NATURE'!BW37,'FIN2-NATURE'!BW70)=0,ISNUMBER('FIN2-NATURE'!BW80)),"",IF(OR('FIN2-NATURE'!BX37="O",'FIN2-NATURE'!BX70="O"),"O",IF(AND('FIN2-NATURE'!BX37='FIN2-NATURE'!BX70,OR('FIN2-NATURE'!BX37="K",'FIN2-NATURE'!BX37="W",'FIN2-NATURE'!BX37="M")), UPPER('FIN2-NATURE'!BX37),"")))</f>
        <v/>
      </c>
      <c r="J2978" s="281" t="s">
        <v>711</v>
      </c>
      <c r="K2978" s="280" t="str">
        <f>IF(AND(ISBLANK('FIN2-NATURE'!BW80),$L$2978&lt;&gt;"M"),"",'FIN2-NATURE'!BW80)</f>
        <v/>
      </c>
      <c r="L2978" s="280" t="str">
        <f>IF(ISBLANK('FIN2-NATURE'!BX80),"",'FIN2-NATURE'!BX80)</f>
        <v/>
      </c>
      <c r="M2978" s="257" t="str">
        <f t="shared" si="47"/>
        <v>OK</v>
      </c>
      <c r="N2978" s="15"/>
    </row>
    <row r="2979" spans="1:14" ht="33.75" x14ac:dyDescent="0.25">
      <c r="A2979" s="257" t="s">
        <v>834</v>
      </c>
      <c r="B2979" s="257" t="s">
        <v>6351</v>
      </c>
      <c r="C2979" s="257" t="s">
        <v>689</v>
      </c>
      <c r="D2979" s="277" t="s">
        <v>6352</v>
      </c>
      <c r="E2979" s="278" t="s">
        <v>711</v>
      </c>
      <c r="F2979" s="279" t="s">
        <v>689</v>
      </c>
      <c r="G2979" s="277" t="s">
        <v>4080</v>
      </c>
      <c r="H2979" s="280" t="str">
        <f>IF(OR(AND('FIN2-NATURE'!BW38="",'FIN2-NATURE'!BX38=""),AND('FIN2-NATURE'!BW71="",'FIN2-NATURE'!BX71=""),AND('FIN2-NATURE'!BX38="K",'FIN2-NATURE'!BX71="K"),OR('FIN2-NATURE'!BX38="O",'FIN2-NATURE'!BX71="O")),"",SUM('FIN2-NATURE'!BW38,'FIN2-NATURE'!BW71))</f>
        <v/>
      </c>
      <c r="I2979" s="280" t="str">
        <f>IF(AND(OR(AND('FIN2-NATURE'!BX38="O",'FIN2-NATURE'!BX71="O"),AND('FIN2-NATURE'!BX38="K",'FIN2-NATURE'!BX71="K")),SUM('FIN2-NATURE'!BW38,'FIN2-NATURE'!BW71)=0,ISNUMBER('FIN2-NATURE'!BW81)),"",IF(OR('FIN2-NATURE'!BX38="O",'FIN2-NATURE'!BX71="O"),"O",IF(AND('FIN2-NATURE'!BX38='FIN2-NATURE'!BX71,OR('FIN2-NATURE'!BX38="K",'FIN2-NATURE'!BX38="W",'FIN2-NATURE'!BX38="M")), UPPER('FIN2-NATURE'!BX38),"")))</f>
        <v/>
      </c>
      <c r="J2979" s="281" t="s">
        <v>711</v>
      </c>
      <c r="K2979" s="280" t="str">
        <f>IF(AND(ISBLANK('FIN2-NATURE'!BW81),$L$2979&lt;&gt;"M"),"",'FIN2-NATURE'!BW81)</f>
        <v/>
      </c>
      <c r="L2979" s="280" t="str">
        <f>IF(ISBLANK('FIN2-NATURE'!BX81),"",'FIN2-NATURE'!BX81)</f>
        <v/>
      </c>
      <c r="M2979" s="257" t="str">
        <f t="shared" si="47"/>
        <v>OK</v>
      </c>
      <c r="N2979" s="15"/>
    </row>
    <row r="2980" spans="1:14" ht="33.75" x14ac:dyDescent="0.25">
      <c r="A2980" s="257" t="s">
        <v>834</v>
      </c>
      <c r="B2980" s="257" t="s">
        <v>6353</v>
      </c>
      <c r="C2980" s="257" t="s">
        <v>689</v>
      </c>
      <c r="D2980" s="277" t="s">
        <v>6354</v>
      </c>
      <c r="E2980" s="278" t="s">
        <v>711</v>
      </c>
      <c r="F2980" s="279" t="s">
        <v>689</v>
      </c>
      <c r="G2980" s="277" t="s">
        <v>4082</v>
      </c>
      <c r="H2980" s="280" t="str">
        <f>IF(OR(AND('FIN2-NATURE'!BW39="",'FIN2-NATURE'!BX39=""),AND('FIN2-NATURE'!BW72="",'FIN2-NATURE'!BX72=""),AND('FIN2-NATURE'!BX39="K",'FIN2-NATURE'!BX72="K"),OR('FIN2-NATURE'!BX39="O",'FIN2-NATURE'!BX72="O")),"",SUM('FIN2-NATURE'!BW39,'FIN2-NATURE'!BW72))</f>
        <v/>
      </c>
      <c r="I2980" s="280" t="str">
        <f>IF(AND(OR(AND('FIN2-NATURE'!BX39="O",'FIN2-NATURE'!BX72="O"),AND('FIN2-NATURE'!BX39="K",'FIN2-NATURE'!BX72="K")),SUM('FIN2-NATURE'!BW39,'FIN2-NATURE'!BW72)=0,ISNUMBER('FIN2-NATURE'!BW82)),"",IF(OR('FIN2-NATURE'!BX39="O",'FIN2-NATURE'!BX72="O"),"O",IF(AND('FIN2-NATURE'!BX39='FIN2-NATURE'!BX72,OR('FIN2-NATURE'!BX39="K",'FIN2-NATURE'!BX39="W",'FIN2-NATURE'!BX39="M")), UPPER('FIN2-NATURE'!BX39),"")))</f>
        <v/>
      </c>
      <c r="J2980" s="281" t="s">
        <v>711</v>
      </c>
      <c r="K2980" s="280" t="str">
        <f>IF(AND(ISBLANK('FIN2-NATURE'!BW82),$L$2980&lt;&gt;"M"),"",'FIN2-NATURE'!BW82)</f>
        <v/>
      </c>
      <c r="L2980" s="280" t="str">
        <f>IF(ISBLANK('FIN2-NATURE'!BX82),"",'FIN2-NATURE'!BX82)</f>
        <v/>
      </c>
      <c r="M2980" s="257" t="str">
        <f t="shared" si="47"/>
        <v>OK</v>
      </c>
      <c r="N2980" s="15"/>
    </row>
    <row r="2981" spans="1:14" ht="33.75" x14ac:dyDescent="0.25">
      <c r="A2981" s="257" t="s">
        <v>834</v>
      </c>
      <c r="B2981" s="257" t="s">
        <v>6355</v>
      </c>
      <c r="C2981" s="257" t="s">
        <v>689</v>
      </c>
      <c r="D2981" s="277" t="s">
        <v>6356</v>
      </c>
      <c r="E2981" s="278" t="s">
        <v>711</v>
      </c>
      <c r="F2981" s="279" t="s">
        <v>689</v>
      </c>
      <c r="G2981" s="277" t="s">
        <v>4084</v>
      </c>
      <c r="H2981" s="280" t="str">
        <f>IF(OR(AND('FIN2-NATURE'!BW40="",'FIN2-NATURE'!BX40=""),AND('FIN2-NATURE'!BW73="",'FIN2-NATURE'!BX73=""),AND('FIN2-NATURE'!BX40="K",'FIN2-NATURE'!BX73="K"),OR('FIN2-NATURE'!BX40="O",'FIN2-NATURE'!BX73="O")),"",SUM('FIN2-NATURE'!BW40,'FIN2-NATURE'!BW73))</f>
        <v/>
      </c>
      <c r="I2981" s="280" t="str">
        <f>IF(AND(OR(AND('FIN2-NATURE'!BX40="O",'FIN2-NATURE'!BX73="O"),AND('FIN2-NATURE'!BX40="K",'FIN2-NATURE'!BX73="K")),SUM('FIN2-NATURE'!BW40,'FIN2-NATURE'!BW73)=0,ISNUMBER('FIN2-NATURE'!BW83)),"",IF(OR('FIN2-NATURE'!BX40="O",'FIN2-NATURE'!BX73="O"),"O",IF(AND('FIN2-NATURE'!BX40='FIN2-NATURE'!BX73,OR('FIN2-NATURE'!BX40="K",'FIN2-NATURE'!BX40="W",'FIN2-NATURE'!BX40="M")), UPPER('FIN2-NATURE'!BX40),"")))</f>
        <v/>
      </c>
      <c r="J2981" s="281" t="s">
        <v>711</v>
      </c>
      <c r="K2981" s="280" t="str">
        <f>IF(AND(ISBLANK('FIN2-NATURE'!BW83),$L$2981&lt;&gt;"M"),"",'FIN2-NATURE'!BW83)</f>
        <v/>
      </c>
      <c r="L2981" s="280" t="str">
        <f>IF(ISBLANK('FIN2-NATURE'!BX83),"",'FIN2-NATURE'!BX83)</f>
        <v/>
      </c>
      <c r="M2981" s="257" t="str">
        <f t="shared" si="47"/>
        <v>OK</v>
      </c>
      <c r="N2981" s="15"/>
    </row>
    <row r="2982" spans="1:14" ht="33.75" x14ac:dyDescent="0.25">
      <c r="A2982" s="257" t="s">
        <v>834</v>
      </c>
      <c r="B2982" s="257" t="s">
        <v>6357</v>
      </c>
      <c r="C2982" s="257" t="s">
        <v>689</v>
      </c>
      <c r="D2982" s="277" t="s">
        <v>6358</v>
      </c>
      <c r="E2982" s="278" t="s">
        <v>711</v>
      </c>
      <c r="F2982" s="279" t="s">
        <v>689</v>
      </c>
      <c r="G2982" s="277" t="s">
        <v>4086</v>
      </c>
      <c r="H2982" s="280" t="str">
        <f>IF(OR(AND('FIN2-NATURE'!BW41="",'FIN2-NATURE'!BX41=""),AND('FIN2-NATURE'!BW74="",'FIN2-NATURE'!BX74=""),AND('FIN2-NATURE'!BX41="K",'FIN2-NATURE'!BX74="K"),OR('FIN2-NATURE'!BX41="O",'FIN2-NATURE'!BX74="O")),"",SUM('FIN2-NATURE'!BW41,'FIN2-NATURE'!BW74))</f>
        <v/>
      </c>
      <c r="I2982" s="280" t="str">
        <f>IF(AND(OR(AND('FIN2-NATURE'!BX41="O",'FIN2-NATURE'!BX74="O"),AND('FIN2-NATURE'!BX41="K",'FIN2-NATURE'!BX74="K")),SUM('FIN2-NATURE'!BW41,'FIN2-NATURE'!BW74)=0,ISNUMBER('FIN2-NATURE'!BW84)),"",IF(OR('FIN2-NATURE'!BX41="O",'FIN2-NATURE'!BX74="O"),"O",IF(AND('FIN2-NATURE'!BX41='FIN2-NATURE'!BX74,OR('FIN2-NATURE'!BX41="K",'FIN2-NATURE'!BX41="W",'FIN2-NATURE'!BX41="M")), UPPER('FIN2-NATURE'!BX41),"")))</f>
        <v/>
      </c>
      <c r="J2982" s="281" t="s">
        <v>711</v>
      </c>
      <c r="K2982" s="280" t="str">
        <f>IF(AND(ISBLANK('FIN2-NATURE'!BW84),$L$2982&lt;&gt;"M"),"",'FIN2-NATURE'!BW84)</f>
        <v/>
      </c>
      <c r="L2982" s="280" t="str">
        <f>IF(ISBLANK('FIN2-NATURE'!BX84),"",'FIN2-NATURE'!BX84)</f>
        <v/>
      </c>
      <c r="M2982" s="257" t="str">
        <f t="shared" si="47"/>
        <v>OK</v>
      </c>
      <c r="N2982" s="15"/>
    </row>
    <row r="2983" spans="1:14" ht="33.75" x14ac:dyDescent="0.25">
      <c r="A2983" s="257" t="s">
        <v>834</v>
      </c>
      <c r="B2983" s="257" t="s">
        <v>6359</v>
      </c>
      <c r="C2983" s="257" t="s">
        <v>689</v>
      </c>
      <c r="D2983" s="277" t="s">
        <v>6360</v>
      </c>
      <c r="E2983" s="278" t="s">
        <v>711</v>
      </c>
      <c r="F2983" s="279" t="s">
        <v>689</v>
      </c>
      <c r="G2983" s="277" t="s">
        <v>4087</v>
      </c>
      <c r="H2983" s="280" t="str">
        <f>IF(OR(AND('FIN2-NATURE'!BW42="",'FIN2-NATURE'!BX42=""),AND('FIN2-NATURE'!BW75="",'FIN2-NATURE'!BX75=""),AND('FIN2-NATURE'!BX42="K",'FIN2-NATURE'!BX75="K"),OR('FIN2-NATURE'!BX42="O",'FIN2-NATURE'!BX75="O")),"",SUM('FIN2-NATURE'!BW42,'FIN2-NATURE'!BW75))</f>
        <v/>
      </c>
      <c r="I2983" s="280" t="str">
        <f>IF(AND(OR(AND('FIN2-NATURE'!BX42="O",'FIN2-NATURE'!BX75="O"),AND('FIN2-NATURE'!BX42="K",'FIN2-NATURE'!BX75="K")),SUM('FIN2-NATURE'!BW42,'FIN2-NATURE'!BW75)=0,ISNUMBER('FIN2-NATURE'!BW85)),"",IF(OR('FIN2-NATURE'!BX42="O",'FIN2-NATURE'!BX75="O"),"O",IF(AND('FIN2-NATURE'!BX42='FIN2-NATURE'!BX75,OR('FIN2-NATURE'!BX42="K",'FIN2-NATURE'!BX42="W",'FIN2-NATURE'!BX42="M")), UPPER('FIN2-NATURE'!BX42),"")))</f>
        <v/>
      </c>
      <c r="J2983" s="281" t="s">
        <v>711</v>
      </c>
      <c r="K2983" s="280" t="str">
        <f>IF(AND(ISBLANK('FIN2-NATURE'!BW85),$L$2983&lt;&gt;"M"),"",'FIN2-NATURE'!BW85)</f>
        <v/>
      </c>
      <c r="L2983" s="280" t="str">
        <f>IF(ISBLANK('FIN2-NATURE'!BX85),"",'FIN2-NATURE'!BX85)</f>
        <v/>
      </c>
      <c r="M2983" s="257" t="str">
        <f t="shared" si="47"/>
        <v>OK</v>
      </c>
      <c r="N2983" s="15"/>
    </row>
    <row r="2984" spans="1:14" ht="33.75" x14ac:dyDescent="0.25">
      <c r="A2984" s="257" t="s">
        <v>834</v>
      </c>
      <c r="B2984" s="257" t="s">
        <v>6361</v>
      </c>
      <c r="C2984" s="257" t="s">
        <v>689</v>
      </c>
      <c r="D2984" s="277" t="s">
        <v>6362</v>
      </c>
      <c r="E2984" s="278" t="s">
        <v>711</v>
      </c>
      <c r="F2984" s="279" t="s">
        <v>689</v>
      </c>
      <c r="G2984" s="277" t="s">
        <v>6363</v>
      </c>
      <c r="H2984" s="280" t="str">
        <f>IF(OR(AND('FIN2-NATURE'!BW43="",'FIN2-NATURE'!BX43=""),AND('FIN2-NATURE'!BW76="",'FIN2-NATURE'!BX76=""),AND('FIN2-NATURE'!BX43="K",'FIN2-NATURE'!BX76="K"),OR('FIN2-NATURE'!BX43="O",'FIN2-NATURE'!BX76="O")),"",SUM('FIN2-NATURE'!BW43,'FIN2-NATURE'!BW76))</f>
        <v/>
      </c>
      <c r="I2984" s="280" t="str">
        <f>IF(AND(OR(AND('FIN2-NATURE'!BX43="O",'FIN2-NATURE'!BX76="O"),AND('FIN2-NATURE'!BX43="K",'FIN2-NATURE'!BX76="K")),SUM('FIN2-NATURE'!BW43,'FIN2-NATURE'!BW76)=0,ISNUMBER('FIN2-NATURE'!BW86)),"",IF(OR('FIN2-NATURE'!BX43="O",'FIN2-NATURE'!BX76="O"),"O",IF(AND('FIN2-NATURE'!BX43='FIN2-NATURE'!BX76,OR('FIN2-NATURE'!BX43="K",'FIN2-NATURE'!BX43="W",'FIN2-NATURE'!BX43="M")), UPPER('FIN2-NATURE'!BX43),"")))</f>
        <v/>
      </c>
      <c r="J2984" s="281" t="s">
        <v>711</v>
      </c>
      <c r="K2984" s="280" t="str">
        <f>IF(AND(ISBLANK('FIN2-NATURE'!BW86),$L$2984&lt;&gt;"M"),"",'FIN2-NATURE'!BW86)</f>
        <v/>
      </c>
      <c r="L2984" s="280" t="str">
        <f>IF(ISBLANK('FIN2-NATURE'!BX86),"",'FIN2-NATURE'!BX86)</f>
        <v/>
      </c>
      <c r="M2984" s="257" t="str">
        <f t="shared" si="47"/>
        <v>OK</v>
      </c>
      <c r="N2984" s="15"/>
    </row>
    <row r="2985" spans="1:14" ht="33.75" x14ac:dyDescent="0.25">
      <c r="A2985" s="257" t="s">
        <v>834</v>
      </c>
      <c r="B2985" s="257" t="s">
        <v>6364</v>
      </c>
      <c r="C2985" s="257" t="s">
        <v>689</v>
      </c>
      <c r="D2985" s="277" t="s">
        <v>6365</v>
      </c>
      <c r="E2985" s="278" t="s">
        <v>711</v>
      </c>
      <c r="F2985" s="279" t="s">
        <v>689</v>
      </c>
      <c r="G2985" s="277" t="s">
        <v>6366</v>
      </c>
      <c r="H2985" s="280" t="str">
        <f>IF(OR(AND('FIN2-NATURE'!BZ31="",'FIN2-NATURE'!CA31=""),AND('FIN2-NATURE'!BZ32="",'FIN2-NATURE'!CA32=""),AND('FIN2-NATURE'!CA31="K",'FIN2-NATURE'!CA32="K"),OR('FIN2-NATURE'!CA31="O",'FIN2-NATURE'!CA32="O")),"",SUM('FIN2-NATURE'!BZ31,'FIN2-NATURE'!BZ32))</f>
        <v/>
      </c>
      <c r="I2985" s="280" t="str">
        <f>IF(AND(OR(AND('FIN2-NATURE'!CA31="O",'FIN2-NATURE'!CA32="O"),AND('FIN2-NATURE'!CA31="K",'FIN2-NATURE'!CA32="K")),SUM('FIN2-NATURE'!BZ31,'FIN2-NATURE'!BZ32)=0,ISNUMBER('FIN2-NATURE'!BZ33)),"",IF(OR('FIN2-NATURE'!CA31="O",'FIN2-NATURE'!CA32="O"),"O",IF(AND('FIN2-NATURE'!CA31='FIN2-NATURE'!CA32,OR('FIN2-NATURE'!CA31="K",'FIN2-NATURE'!CA31="W",'FIN2-NATURE'!CA31="M")), UPPER('FIN2-NATURE'!CA31),"")))</f>
        <v/>
      </c>
      <c r="J2985" s="281" t="s">
        <v>711</v>
      </c>
      <c r="K2985" s="280" t="str">
        <f>IF(AND(ISBLANK('FIN2-NATURE'!BZ33),$L$2985&lt;&gt;"M"),"",'FIN2-NATURE'!BZ33)</f>
        <v/>
      </c>
      <c r="L2985" s="280" t="str">
        <f>IF(ISBLANK('FIN2-NATURE'!CA33),"",'FIN2-NATURE'!CA33)</f>
        <v/>
      </c>
      <c r="M2985" s="257" t="str">
        <f t="shared" si="47"/>
        <v>OK</v>
      </c>
      <c r="N2985" s="15"/>
    </row>
    <row r="2986" spans="1:14" ht="33.75" x14ac:dyDescent="0.25">
      <c r="A2986" s="257" t="s">
        <v>834</v>
      </c>
      <c r="B2986" s="257" t="s">
        <v>6367</v>
      </c>
      <c r="C2986" s="257" t="s">
        <v>689</v>
      </c>
      <c r="D2986" s="277" t="s">
        <v>6368</v>
      </c>
      <c r="E2986" s="278" t="s">
        <v>711</v>
      </c>
      <c r="F2986" s="279" t="s">
        <v>689</v>
      </c>
      <c r="G2986" s="277" t="s">
        <v>6369</v>
      </c>
      <c r="H2986" s="280" t="str">
        <f>IF(OR(AND('FIN2-NATURE'!BZ33="",'FIN2-NATURE'!CA33=""),AND('FIN2-NATURE'!BZ37="",'FIN2-NATURE'!CA37=""),AND('FIN2-NATURE'!CA33="K",'FIN2-NATURE'!CA37="K"),OR('FIN2-NATURE'!CA33="O",'FIN2-NATURE'!CA37="O")),"",SUM('FIN2-NATURE'!BZ33,'FIN2-NATURE'!BZ37))</f>
        <v/>
      </c>
      <c r="I2986" s="280" t="str">
        <f>IF(AND(OR(AND('FIN2-NATURE'!CA33="O",'FIN2-NATURE'!CA37="O"),AND('FIN2-NATURE'!CA33="K",'FIN2-NATURE'!CA37="K")),SUM('FIN2-NATURE'!BZ33,'FIN2-NATURE'!BZ37)=0,ISNUMBER('FIN2-NATURE'!BZ38)),"",IF(OR('FIN2-NATURE'!CA33="O",'FIN2-NATURE'!CA37="O"),"O",IF(AND('FIN2-NATURE'!CA33='FIN2-NATURE'!CA37,OR('FIN2-NATURE'!CA33="K",'FIN2-NATURE'!CA33="W",'FIN2-NATURE'!CA33="M")), UPPER('FIN2-NATURE'!CA33),"")))</f>
        <v/>
      </c>
      <c r="J2986" s="281" t="s">
        <v>711</v>
      </c>
      <c r="K2986" s="280" t="str">
        <f>IF(AND(ISBLANK('FIN2-NATURE'!BZ38),$L$2986&lt;&gt;"M"),"",'FIN2-NATURE'!BZ38)</f>
        <v/>
      </c>
      <c r="L2986" s="280" t="str">
        <f>IF(ISBLANK('FIN2-NATURE'!CA38),"",'FIN2-NATURE'!CA38)</f>
        <v/>
      </c>
      <c r="M2986" s="257" t="str">
        <f t="shared" si="47"/>
        <v>OK</v>
      </c>
      <c r="N2986" s="15"/>
    </row>
    <row r="2987" spans="1:14" ht="33.75" x14ac:dyDescent="0.25">
      <c r="A2987" s="257" t="s">
        <v>834</v>
      </c>
      <c r="B2987" s="257" t="s">
        <v>6370</v>
      </c>
      <c r="C2987" s="257" t="s">
        <v>689</v>
      </c>
      <c r="D2987" s="277" t="s">
        <v>6371</v>
      </c>
      <c r="E2987" s="278" t="s">
        <v>711</v>
      </c>
      <c r="F2987" s="279" t="s">
        <v>689</v>
      </c>
      <c r="G2987" s="277" t="s">
        <v>1332</v>
      </c>
      <c r="H2987" s="280" t="str">
        <f>IF(OR(AND('FIN2-NATURE'!BZ38="",'FIN2-NATURE'!CA38=""),AND('FIN2-NATURE'!BZ39="",'FIN2-NATURE'!CA39=""),AND('FIN2-NATURE'!CA38="K",'FIN2-NATURE'!CA39="K"),OR('FIN2-NATURE'!CA38="O",'FIN2-NATURE'!CA39="O")),"",SUM('FIN2-NATURE'!BZ38,'FIN2-NATURE'!BZ39))</f>
        <v/>
      </c>
      <c r="I2987" s="280" t="str">
        <f>IF(AND(OR(AND('FIN2-NATURE'!CA38="O",'FIN2-NATURE'!CA39="O"),AND('FIN2-NATURE'!CA38="K",'FIN2-NATURE'!CA39="K")),SUM('FIN2-NATURE'!BZ38,'FIN2-NATURE'!BZ39)=0,ISNUMBER('FIN2-NATURE'!BZ40)),"",IF(OR('FIN2-NATURE'!CA38="O",'FIN2-NATURE'!CA39="O"),"O",IF(AND('FIN2-NATURE'!CA38='FIN2-NATURE'!CA39,OR('FIN2-NATURE'!CA38="K",'FIN2-NATURE'!CA38="W",'FIN2-NATURE'!CA38="M")), UPPER('FIN2-NATURE'!CA38),"")))</f>
        <v/>
      </c>
      <c r="J2987" s="281" t="s">
        <v>711</v>
      </c>
      <c r="K2987" s="280" t="str">
        <f>IF(AND(ISBLANK('FIN2-NATURE'!BZ40),$L$2987&lt;&gt;"M"),"",'FIN2-NATURE'!BZ40)</f>
        <v/>
      </c>
      <c r="L2987" s="280" t="str">
        <f>IF(ISBLANK('FIN2-NATURE'!CA40),"",'FIN2-NATURE'!CA40)</f>
        <v/>
      </c>
      <c r="M2987" s="257" t="str">
        <f t="shared" si="47"/>
        <v>OK</v>
      </c>
      <c r="N2987" s="15"/>
    </row>
    <row r="2988" spans="1:14" ht="33.75" x14ac:dyDescent="0.25">
      <c r="A2988" s="257" t="s">
        <v>834</v>
      </c>
      <c r="B2988" s="257" t="s">
        <v>6372</v>
      </c>
      <c r="C2988" s="257" t="s">
        <v>689</v>
      </c>
      <c r="D2988" s="277" t="s">
        <v>6373</v>
      </c>
      <c r="E2988" s="278" t="s">
        <v>711</v>
      </c>
      <c r="F2988" s="279" t="s">
        <v>689</v>
      </c>
      <c r="G2988" s="277" t="s">
        <v>6374</v>
      </c>
      <c r="H2988" s="280" t="str">
        <f>IF(OR(AND('FIN2-NATURE'!BZ44="",'FIN2-NATURE'!CA44=""),AND('FIN2-NATURE'!BZ45="",'FIN2-NATURE'!CA45=""),AND('FIN2-NATURE'!CA44="K",'FIN2-NATURE'!CA45="K"),OR('FIN2-NATURE'!CA44="O",'FIN2-NATURE'!CA45="O")),"",SUM('FIN2-NATURE'!BZ44,'FIN2-NATURE'!BZ45))</f>
        <v/>
      </c>
      <c r="I2988" s="280" t="str">
        <f>IF(AND(OR(AND('FIN2-NATURE'!CA44="O",'FIN2-NATURE'!CA45="O"),AND('FIN2-NATURE'!CA44="K",'FIN2-NATURE'!CA45="K")),SUM('FIN2-NATURE'!BZ44,'FIN2-NATURE'!BZ45)=0,ISNUMBER('FIN2-NATURE'!BZ46)),"",IF(OR('FIN2-NATURE'!CA44="O",'FIN2-NATURE'!CA45="O"),"O",IF(AND('FIN2-NATURE'!CA44='FIN2-NATURE'!CA45,OR('FIN2-NATURE'!CA44="K",'FIN2-NATURE'!CA44="W",'FIN2-NATURE'!CA44="M")), UPPER('FIN2-NATURE'!CA44),"")))</f>
        <v/>
      </c>
      <c r="J2988" s="281" t="s">
        <v>711</v>
      </c>
      <c r="K2988" s="280" t="str">
        <f>IF(AND(ISBLANK('FIN2-NATURE'!BZ46),$L$2988&lt;&gt;"M"),"",'FIN2-NATURE'!BZ46)</f>
        <v/>
      </c>
      <c r="L2988" s="280" t="str">
        <f>IF(ISBLANK('FIN2-NATURE'!CA46),"",'FIN2-NATURE'!CA46)</f>
        <v/>
      </c>
      <c r="M2988" s="257" t="str">
        <f t="shared" si="47"/>
        <v>OK</v>
      </c>
      <c r="N2988" s="15"/>
    </row>
    <row r="2989" spans="1:14" ht="33.75" x14ac:dyDescent="0.25">
      <c r="A2989" s="257" t="s">
        <v>834</v>
      </c>
      <c r="B2989" s="257" t="s">
        <v>6375</v>
      </c>
      <c r="C2989" s="257" t="s">
        <v>689</v>
      </c>
      <c r="D2989" s="277" t="s">
        <v>6376</v>
      </c>
      <c r="E2989" s="278" t="s">
        <v>711</v>
      </c>
      <c r="F2989" s="279" t="s">
        <v>689</v>
      </c>
      <c r="G2989" s="277" t="s">
        <v>6377</v>
      </c>
      <c r="H2989" s="280" t="str">
        <f>IF(OR(AND('FIN2-NATURE'!BZ46="",'FIN2-NATURE'!CA46=""),AND('FIN2-NATURE'!BZ50="",'FIN2-NATURE'!CA50=""),AND('FIN2-NATURE'!CA46="K",'FIN2-NATURE'!CA50="K"),OR('FIN2-NATURE'!CA46="O",'FIN2-NATURE'!CA50="O")),"",SUM('FIN2-NATURE'!BZ46,'FIN2-NATURE'!BZ50))</f>
        <v/>
      </c>
      <c r="I2989" s="280" t="str">
        <f>IF(AND(OR(AND('FIN2-NATURE'!CA46="O",'FIN2-NATURE'!CA50="O"),AND('FIN2-NATURE'!CA46="K",'FIN2-NATURE'!CA50="K")),SUM('FIN2-NATURE'!BZ46,'FIN2-NATURE'!BZ50)=0,ISNUMBER('FIN2-NATURE'!BZ51)),"",IF(OR('FIN2-NATURE'!CA46="O",'FIN2-NATURE'!CA50="O"),"O",IF(AND('FIN2-NATURE'!CA46='FIN2-NATURE'!CA50,OR('FIN2-NATURE'!CA46="K",'FIN2-NATURE'!CA46="W",'FIN2-NATURE'!CA46="M")), UPPER('FIN2-NATURE'!CA46),"")))</f>
        <v/>
      </c>
      <c r="J2989" s="281" t="s">
        <v>711</v>
      </c>
      <c r="K2989" s="280" t="str">
        <f>IF(AND(ISBLANK('FIN2-NATURE'!BZ51),$L$2989&lt;&gt;"M"),"",'FIN2-NATURE'!BZ51)</f>
        <v/>
      </c>
      <c r="L2989" s="280" t="str">
        <f>IF(ISBLANK('FIN2-NATURE'!CA51),"",'FIN2-NATURE'!CA51)</f>
        <v/>
      </c>
      <c r="M2989" s="257" t="str">
        <f t="shared" si="47"/>
        <v>OK</v>
      </c>
      <c r="N2989" s="15"/>
    </row>
    <row r="2990" spans="1:14" ht="33.75" x14ac:dyDescent="0.25">
      <c r="A2990" s="257" t="s">
        <v>834</v>
      </c>
      <c r="B2990" s="257" t="s">
        <v>6378</v>
      </c>
      <c r="C2990" s="257" t="s">
        <v>689</v>
      </c>
      <c r="D2990" s="277" t="s">
        <v>6379</v>
      </c>
      <c r="E2990" s="278" t="s">
        <v>711</v>
      </c>
      <c r="F2990" s="279" t="s">
        <v>689</v>
      </c>
      <c r="G2990" s="277" t="s">
        <v>6380</v>
      </c>
      <c r="H2990" s="280" t="str">
        <f>IF(OR(AND('FIN2-NATURE'!BZ51="",'FIN2-NATURE'!CA51=""),AND('FIN2-NATURE'!BZ52="",'FIN2-NATURE'!CA52=""),AND('FIN2-NATURE'!CA51="K",'FIN2-NATURE'!CA52="K"),OR('FIN2-NATURE'!CA51="O",'FIN2-NATURE'!CA52="O")),"",SUM('FIN2-NATURE'!BZ51,'FIN2-NATURE'!BZ52))</f>
        <v/>
      </c>
      <c r="I2990" s="280" t="str">
        <f>IF(AND(OR(AND('FIN2-NATURE'!CA51="O",'FIN2-NATURE'!CA52="O"),AND('FIN2-NATURE'!CA51="K",'FIN2-NATURE'!CA52="K")),SUM('FIN2-NATURE'!BZ51,'FIN2-NATURE'!BZ52)=0,ISNUMBER('FIN2-NATURE'!BZ53)),"",IF(OR('FIN2-NATURE'!CA51="O",'FIN2-NATURE'!CA52="O"),"O",IF(AND('FIN2-NATURE'!CA51='FIN2-NATURE'!CA52,OR('FIN2-NATURE'!CA51="K",'FIN2-NATURE'!CA51="W",'FIN2-NATURE'!CA51="M")), UPPER('FIN2-NATURE'!CA51),"")))</f>
        <v/>
      </c>
      <c r="J2990" s="281" t="s">
        <v>711</v>
      </c>
      <c r="K2990" s="280" t="str">
        <f>IF(AND(ISBLANK('FIN2-NATURE'!BZ53),$L$2990&lt;&gt;"M"),"",'FIN2-NATURE'!BZ53)</f>
        <v/>
      </c>
      <c r="L2990" s="280" t="str">
        <f>IF(ISBLANK('FIN2-NATURE'!CA53),"",'FIN2-NATURE'!CA53)</f>
        <v/>
      </c>
      <c r="M2990" s="257" t="str">
        <f t="shared" si="47"/>
        <v>OK</v>
      </c>
      <c r="N2990" s="15"/>
    </row>
    <row r="2991" spans="1:14" ht="33.75" x14ac:dyDescent="0.25">
      <c r="A2991" s="257" t="s">
        <v>834</v>
      </c>
      <c r="B2991" s="257" t="s">
        <v>6381</v>
      </c>
      <c r="C2991" s="257" t="s">
        <v>689</v>
      </c>
      <c r="D2991" s="277" t="s">
        <v>6382</v>
      </c>
      <c r="E2991" s="278" t="s">
        <v>711</v>
      </c>
      <c r="F2991" s="279" t="s">
        <v>689</v>
      </c>
      <c r="G2991" s="277" t="s">
        <v>6383</v>
      </c>
      <c r="H2991" s="280" t="str">
        <f>IF(OR(AND('FIN2-NATURE'!BZ57="",'FIN2-NATURE'!CA57=""),AND('FIN2-NATURE'!BZ58="",'FIN2-NATURE'!CA58=""),AND('FIN2-NATURE'!CA57="K",'FIN2-NATURE'!CA58="K"),OR('FIN2-NATURE'!CA57="O",'FIN2-NATURE'!CA58="O")),"",SUM('FIN2-NATURE'!BZ57,'FIN2-NATURE'!BZ58))</f>
        <v/>
      </c>
      <c r="I2991" s="280" t="str">
        <f>IF(AND(OR(AND('FIN2-NATURE'!CA57="O",'FIN2-NATURE'!CA58="O"),AND('FIN2-NATURE'!CA57="K",'FIN2-NATURE'!CA58="K")),SUM('FIN2-NATURE'!BZ57,'FIN2-NATURE'!BZ58)=0,ISNUMBER('FIN2-NATURE'!BZ59)),"",IF(OR('FIN2-NATURE'!CA57="O",'FIN2-NATURE'!CA58="O"),"O",IF(AND('FIN2-NATURE'!CA57='FIN2-NATURE'!CA58,OR('FIN2-NATURE'!CA57="K",'FIN2-NATURE'!CA57="W",'FIN2-NATURE'!CA57="M")), UPPER('FIN2-NATURE'!CA57),"")))</f>
        <v/>
      </c>
      <c r="J2991" s="281" t="s">
        <v>711</v>
      </c>
      <c r="K2991" s="280" t="str">
        <f>IF(AND(ISBLANK('FIN2-NATURE'!BZ59),$L$2991&lt;&gt;"M"),"",'FIN2-NATURE'!BZ59)</f>
        <v/>
      </c>
      <c r="L2991" s="280" t="str">
        <f>IF(ISBLANK('FIN2-NATURE'!CA59),"",'FIN2-NATURE'!CA59)</f>
        <v/>
      </c>
      <c r="M2991" s="257" t="str">
        <f t="shared" si="47"/>
        <v>OK</v>
      </c>
      <c r="N2991" s="15"/>
    </row>
    <row r="2992" spans="1:14" ht="33.75" x14ac:dyDescent="0.25">
      <c r="A2992" s="257" t="s">
        <v>834</v>
      </c>
      <c r="B2992" s="257" t="s">
        <v>6384</v>
      </c>
      <c r="C2992" s="257" t="s">
        <v>689</v>
      </c>
      <c r="D2992" s="277" t="s">
        <v>6385</v>
      </c>
      <c r="E2992" s="278" t="s">
        <v>711</v>
      </c>
      <c r="F2992" s="279" t="s">
        <v>689</v>
      </c>
      <c r="G2992" s="277" t="s">
        <v>6386</v>
      </c>
      <c r="H2992" s="280" t="str">
        <f>IF(OR(AND('FIN2-NATURE'!BZ59="",'FIN2-NATURE'!CA59=""),AND('FIN2-NATURE'!BZ60="",'FIN2-NATURE'!CA60=""),AND('FIN2-NATURE'!CA59="K",'FIN2-NATURE'!CA60="K"),OR('FIN2-NATURE'!CA59="O",'FIN2-NATURE'!CA60="O")),"",SUM('FIN2-NATURE'!BZ59,'FIN2-NATURE'!BZ60))</f>
        <v/>
      </c>
      <c r="I2992" s="280" t="str">
        <f>IF(AND(OR(AND('FIN2-NATURE'!CA59="O",'FIN2-NATURE'!CA60="O"),AND('FIN2-NATURE'!CA59="K",'FIN2-NATURE'!CA60="K")),SUM('FIN2-NATURE'!BZ59,'FIN2-NATURE'!BZ60)=0,ISNUMBER('FIN2-NATURE'!BZ61)),"",IF(OR('FIN2-NATURE'!CA59="O",'FIN2-NATURE'!CA60="O"),"O",IF(AND('FIN2-NATURE'!CA59='FIN2-NATURE'!CA60,OR('FIN2-NATURE'!CA59="K",'FIN2-NATURE'!CA59="W",'FIN2-NATURE'!CA59="M")), UPPER('FIN2-NATURE'!CA59),"")))</f>
        <v/>
      </c>
      <c r="J2992" s="281" t="s">
        <v>711</v>
      </c>
      <c r="K2992" s="280" t="str">
        <f>IF(AND(ISBLANK('FIN2-NATURE'!BZ61),$L$2992&lt;&gt;"M"),"",'FIN2-NATURE'!BZ61)</f>
        <v/>
      </c>
      <c r="L2992" s="280" t="str">
        <f>IF(ISBLANK('FIN2-NATURE'!CA61),"",'FIN2-NATURE'!CA61)</f>
        <v/>
      </c>
      <c r="M2992" s="257" t="str">
        <f t="shared" si="47"/>
        <v>OK</v>
      </c>
      <c r="N2992" s="15"/>
    </row>
    <row r="2993" spans="1:14" ht="33.75" x14ac:dyDescent="0.25">
      <c r="A2993" s="257" t="s">
        <v>834</v>
      </c>
      <c r="B2993" s="257" t="s">
        <v>6387</v>
      </c>
      <c r="C2993" s="257" t="s">
        <v>689</v>
      </c>
      <c r="D2993" s="277" t="s">
        <v>6388</v>
      </c>
      <c r="E2993" s="278" t="s">
        <v>711</v>
      </c>
      <c r="F2993" s="279" t="s">
        <v>689</v>
      </c>
      <c r="G2993" s="277" t="s">
        <v>4152</v>
      </c>
      <c r="H2993" s="280" t="str">
        <f>IF(OR(AND('FIN2-NATURE'!BZ61="",'FIN2-NATURE'!CA61=""),AND('FIN2-NATURE'!BZ62="",'FIN2-NATURE'!CA62=""),AND('FIN2-NATURE'!CA61="K",'FIN2-NATURE'!CA62="K"),OR('FIN2-NATURE'!CA61="O",'FIN2-NATURE'!CA62="O")),"",SUM('FIN2-NATURE'!BZ61,'FIN2-NATURE'!BZ62))</f>
        <v/>
      </c>
      <c r="I2993" s="280" t="str">
        <f>IF(AND(OR(AND('FIN2-NATURE'!CA61="O",'FIN2-NATURE'!CA62="O"),AND('FIN2-NATURE'!CA61="K",'FIN2-NATURE'!CA62="K")),SUM('FIN2-NATURE'!BZ61,'FIN2-NATURE'!BZ62)=0,ISNUMBER('FIN2-NATURE'!BZ63)),"",IF(OR('FIN2-NATURE'!CA61="O",'FIN2-NATURE'!CA62="O"),"O",IF(AND('FIN2-NATURE'!CA61='FIN2-NATURE'!CA62,OR('FIN2-NATURE'!CA61="K",'FIN2-NATURE'!CA61="W",'FIN2-NATURE'!CA61="M")), UPPER('FIN2-NATURE'!CA61),"")))</f>
        <v/>
      </c>
      <c r="J2993" s="281" t="s">
        <v>711</v>
      </c>
      <c r="K2993" s="280" t="str">
        <f>IF(AND(ISBLANK('FIN2-NATURE'!BZ63),$L$2993&lt;&gt;"M"),"",'FIN2-NATURE'!BZ63)</f>
        <v/>
      </c>
      <c r="L2993" s="280" t="str">
        <f>IF(ISBLANK('FIN2-NATURE'!CA63),"",'FIN2-NATURE'!CA63)</f>
        <v/>
      </c>
      <c r="M2993" s="257" t="str">
        <f t="shared" ref="M2993:M3056" si="48">IF(AND(ISNUMBER(H2993),ISNUMBER(K2993)),IF(OR(ROUND(H2993,0)&lt;&gt;ROUND(K2993,0),I2993&lt;&gt;L2993),"Check","OK"),IF(OR(AND(H2993&lt;&gt;K2993,I2993&lt;&gt;"M",L2993&lt;&gt;"M"),I2993&lt;&gt;L2993),"Check","OK"))</f>
        <v>OK</v>
      </c>
      <c r="N2993" s="15"/>
    </row>
    <row r="2994" spans="1:14" ht="33.75" x14ac:dyDescent="0.25">
      <c r="A2994" s="257" t="s">
        <v>834</v>
      </c>
      <c r="B2994" s="257" t="s">
        <v>6389</v>
      </c>
      <c r="C2994" s="257" t="s">
        <v>689</v>
      </c>
      <c r="D2994" s="277" t="s">
        <v>6390</v>
      </c>
      <c r="E2994" s="278" t="s">
        <v>711</v>
      </c>
      <c r="F2994" s="279" t="s">
        <v>689</v>
      </c>
      <c r="G2994" s="277" t="s">
        <v>4155</v>
      </c>
      <c r="H2994" s="280" t="str">
        <f>IF(OR(AND('FIN2-NATURE'!BZ44="",'FIN2-NATURE'!CA44=""),AND('FIN2-NATURE'!BZ57="",'FIN2-NATURE'!CA57=""),AND('FIN2-NATURE'!CA44="K",'FIN2-NATURE'!CA57="K"),OR('FIN2-NATURE'!CA44="O",'FIN2-NATURE'!CA57="O")),"",SUM('FIN2-NATURE'!BZ44,'FIN2-NATURE'!BZ57))</f>
        <v/>
      </c>
      <c r="I2994" s="280" t="str">
        <f>IF(AND(OR(AND('FIN2-NATURE'!CA44="O",'FIN2-NATURE'!CA57="O"),AND('FIN2-NATURE'!CA44="K",'FIN2-NATURE'!CA57="K")),SUM('FIN2-NATURE'!BZ44,'FIN2-NATURE'!BZ57)=0,ISNUMBER('FIN2-NATURE'!BZ67)),"",IF(OR('FIN2-NATURE'!CA44="O",'FIN2-NATURE'!CA57="O"),"O",IF(AND('FIN2-NATURE'!CA44='FIN2-NATURE'!CA57,OR('FIN2-NATURE'!CA44="K",'FIN2-NATURE'!CA44="W",'FIN2-NATURE'!CA44="M")), UPPER('FIN2-NATURE'!CA44),"")))</f>
        <v/>
      </c>
      <c r="J2994" s="281" t="s">
        <v>711</v>
      </c>
      <c r="K2994" s="280" t="str">
        <f>IF(AND(ISBLANK('FIN2-NATURE'!BZ67),$L$2994&lt;&gt;"M"),"",'FIN2-NATURE'!BZ67)</f>
        <v/>
      </c>
      <c r="L2994" s="280" t="str">
        <f>IF(ISBLANK('FIN2-NATURE'!CA67),"",'FIN2-NATURE'!CA67)</f>
        <v/>
      </c>
      <c r="M2994" s="257" t="str">
        <f t="shared" si="48"/>
        <v>OK</v>
      </c>
      <c r="N2994" s="15"/>
    </row>
    <row r="2995" spans="1:14" ht="33.75" x14ac:dyDescent="0.25">
      <c r="A2995" s="257" t="s">
        <v>834</v>
      </c>
      <c r="B2995" s="257" t="s">
        <v>6391</v>
      </c>
      <c r="C2995" s="257" t="s">
        <v>689</v>
      </c>
      <c r="D2995" s="277" t="s">
        <v>6392</v>
      </c>
      <c r="E2995" s="278" t="s">
        <v>711</v>
      </c>
      <c r="F2995" s="279" t="s">
        <v>689</v>
      </c>
      <c r="G2995" s="277" t="s">
        <v>6393</v>
      </c>
      <c r="H2995" s="280" t="str">
        <f>IF(OR(AND('FIN2-NATURE'!BZ45="",'FIN2-NATURE'!CA45=""),AND('FIN2-NATURE'!BZ58="",'FIN2-NATURE'!CA58=""),AND('FIN2-NATURE'!CA45="K",'FIN2-NATURE'!CA58="K"),OR('FIN2-NATURE'!CA45="O",'FIN2-NATURE'!CA58="O")),"",SUM('FIN2-NATURE'!BZ45,'FIN2-NATURE'!BZ58))</f>
        <v/>
      </c>
      <c r="I2995" s="280" t="str">
        <f>IF(AND(OR(AND('FIN2-NATURE'!CA45="O",'FIN2-NATURE'!CA58="O"),AND('FIN2-NATURE'!CA45="K",'FIN2-NATURE'!CA58="K")),SUM('FIN2-NATURE'!BZ45,'FIN2-NATURE'!BZ58)=0,ISNUMBER('FIN2-NATURE'!BZ68)),"",IF(OR('FIN2-NATURE'!CA45="O",'FIN2-NATURE'!CA58="O"),"O",IF(AND('FIN2-NATURE'!CA45='FIN2-NATURE'!CA58,OR('FIN2-NATURE'!CA45="K",'FIN2-NATURE'!CA45="W",'FIN2-NATURE'!CA45="M")), UPPER('FIN2-NATURE'!CA45),"")))</f>
        <v/>
      </c>
      <c r="J2995" s="281" t="s">
        <v>711</v>
      </c>
      <c r="K2995" s="280" t="str">
        <f>IF(AND(ISBLANK('FIN2-NATURE'!BZ68),$L$2995&lt;&gt;"M"),"",'FIN2-NATURE'!BZ68)</f>
        <v/>
      </c>
      <c r="L2995" s="280" t="str">
        <f>IF(ISBLANK('FIN2-NATURE'!CA68),"",'FIN2-NATURE'!CA68)</f>
        <v/>
      </c>
      <c r="M2995" s="257" t="str">
        <f t="shared" si="48"/>
        <v>OK</v>
      </c>
      <c r="N2995" s="15"/>
    </row>
    <row r="2996" spans="1:14" ht="33.75" x14ac:dyDescent="0.25">
      <c r="A2996" s="257" t="s">
        <v>834</v>
      </c>
      <c r="B2996" s="257" t="s">
        <v>6394</v>
      </c>
      <c r="C2996" s="257" t="s">
        <v>689</v>
      </c>
      <c r="D2996" s="277" t="s">
        <v>6395</v>
      </c>
      <c r="E2996" s="278" t="s">
        <v>711</v>
      </c>
      <c r="F2996" s="279" t="s">
        <v>689</v>
      </c>
      <c r="G2996" s="277" t="s">
        <v>4158</v>
      </c>
      <c r="H2996" s="280" t="str">
        <f>IF(OR(AND('FIN2-NATURE'!BZ46="",'FIN2-NATURE'!CA46=""),AND('FIN2-NATURE'!BZ59="",'FIN2-NATURE'!CA59=""),AND('FIN2-NATURE'!CA46="K",'FIN2-NATURE'!CA59="K"),OR('FIN2-NATURE'!CA46="O",'FIN2-NATURE'!CA59="O")),"",SUM('FIN2-NATURE'!BZ46,'FIN2-NATURE'!BZ59))</f>
        <v/>
      </c>
      <c r="I2996" s="280" t="str">
        <f>IF(AND(OR(AND('FIN2-NATURE'!CA46="O",'FIN2-NATURE'!CA59="O"),AND('FIN2-NATURE'!CA46="K",'FIN2-NATURE'!CA59="K")),SUM('FIN2-NATURE'!BZ46,'FIN2-NATURE'!BZ59)=0,ISNUMBER('FIN2-NATURE'!BZ69)),"",IF(OR('FIN2-NATURE'!CA46="O",'FIN2-NATURE'!CA59="O"),"O",IF(AND('FIN2-NATURE'!CA46='FIN2-NATURE'!CA59,OR('FIN2-NATURE'!CA46="K",'FIN2-NATURE'!CA46="W",'FIN2-NATURE'!CA46="M")), UPPER('FIN2-NATURE'!CA46),"")))</f>
        <v/>
      </c>
      <c r="J2996" s="281" t="s">
        <v>711</v>
      </c>
      <c r="K2996" s="280" t="str">
        <f>IF(AND(ISBLANK('FIN2-NATURE'!BZ69),$L$2996&lt;&gt;"M"),"",'FIN2-NATURE'!BZ69)</f>
        <v/>
      </c>
      <c r="L2996" s="280" t="str">
        <f>IF(ISBLANK('FIN2-NATURE'!CA69),"",'FIN2-NATURE'!CA69)</f>
        <v/>
      </c>
      <c r="M2996" s="257" t="str">
        <f t="shared" si="48"/>
        <v>OK</v>
      </c>
      <c r="N2996" s="15"/>
    </row>
    <row r="2997" spans="1:14" ht="33.75" x14ac:dyDescent="0.25">
      <c r="A2997" s="257" t="s">
        <v>834</v>
      </c>
      <c r="B2997" s="257" t="s">
        <v>6396</v>
      </c>
      <c r="C2997" s="257" t="s">
        <v>689</v>
      </c>
      <c r="D2997" s="277" t="s">
        <v>6397</v>
      </c>
      <c r="E2997" s="278" t="s">
        <v>711</v>
      </c>
      <c r="F2997" s="279" t="s">
        <v>689</v>
      </c>
      <c r="G2997" s="277" t="s">
        <v>4161</v>
      </c>
      <c r="H2997" s="280" t="str">
        <f>IF(OR(AND('FIN2-NATURE'!BZ50="",'FIN2-NATURE'!CA50=""),AND('FIN2-NATURE'!BZ60="",'FIN2-NATURE'!CA60=""),AND('FIN2-NATURE'!CA50="K",'FIN2-NATURE'!CA60="K"),OR('FIN2-NATURE'!CA50="O",'FIN2-NATURE'!CA60="O")),"",SUM('FIN2-NATURE'!BZ50,'FIN2-NATURE'!BZ60))</f>
        <v/>
      </c>
      <c r="I2997" s="280" t="str">
        <f>IF(AND(OR(AND('FIN2-NATURE'!CA50="O",'FIN2-NATURE'!CA60="O"),AND('FIN2-NATURE'!CA50="K",'FIN2-NATURE'!CA60="K")),SUM('FIN2-NATURE'!BZ50,'FIN2-NATURE'!BZ60)=0,ISNUMBER('FIN2-NATURE'!BZ70)),"",IF(OR('FIN2-NATURE'!CA50="O",'FIN2-NATURE'!CA60="O"),"O",IF(AND('FIN2-NATURE'!CA50='FIN2-NATURE'!CA60,OR('FIN2-NATURE'!CA50="K",'FIN2-NATURE'!CA50="W",'FIN2-NATURE'!CA50="M")), UPPER('FIN2-NATURE'!CA50),"")))</f>
        <v/>
      </c>
      <c r="J2997" s="281" t="s">
        <v>711</v>
      </c>
      <c r="K2997" s="280" t="str">
        <f>IF(AND(ISBLANK('FIN2-NATURE'!BZ70),$L$2997&lt;&gt;"M"),"",'FIN2-NATURE'!BZ70)</f>
        <v/>
      </c>
      <c r="L2997" s="280" t="str">
        <f>IF(ISBLANK('FIN2-NATURE'!CA70),"",'FIN2-NATURE'!CA70)</f>
        <v/>
      </c>
      <c r="M2997" s="257" t="str">
        <f t="shared" si="48"/>
        <v>OK</v>
      </c>
      <c r="N2997" s="15"/>
    </row>
    <row r="2998" spans="1:14" ht="33.75" x14ac:dyDescent="0.25">
      <c r="A2998" s="257" t="s">
        <v>834</v>
      </c>
      <c r="B2998" s="257" t="s">
        <v>6398</v>
      </c>
      <c r="C2998" s="257" t="s">
        <v>689</v>
      </c>
      <c r="D2998" s="277" t="s">
        <v>6399</v>
      </c>
      <c r="E2998" s="278" t="s">
        <v>711</v>
      </c>
      <c r="F2998" s="279" t="s">
        <v>689</v>
      </c>
      <c r="G2998" s="277" t="s">
        <v>4164</v>
      </c>
      <c r="H2998" s="280" t="str">
        <f>IF(OR(AND('FIN2-NATURE'!BZ51="",'FIN2-NATURE'!CA51=""),AND('FIN2-NATURE'!BZ61="",'FIN2-NATURE'!CA61=""),AND('FIN2-NATURE'!CA51="K",'FIN2-NATURE'!CA61="K"),OR('FIN2-NATURE'!CA51="O",'FIN2-NATURE'!CA61="O")),"",SUM('FIN2-NATURE'!BZ51,'FIN2-NATURE'!BZ61))</f>
        <v/>
      </c>
      <c r="I2998" s="280" t="str">
        <f>IF(AND(OR(AND('FIN2-NATURE'!CA51="O",'FIN2-NATURE'!CA61="O"),AND('FIN2-NATURE'!CA51="K",'FIN2-NATURE'!CA61="K")),SUM('FIN2-NATURE'!BZ51,'FIN2-NATURE'!BZ61)=0,ISNUMBER('FIN2-NATURE'!BZ71)),"",IF(OR('FIN2-NATURE'!CA51="O",'FIN2-NATURE'!CA61="O"),"O",IF(AND('FIN2-NATURE'!CA51='FIN2-NATURE'!CA61,OR('FIN2-NATURE'!CA51="K",'FIN2-NATURE'!CA51="W",'FIN2-NATURE'!CA51="M")), UPPER('FIN2-NATURE'!CA51),"")))</f>
        <v/>
      </c>
      <c r="J2998" s="281" t="s">
        <v>711</v>
      </c>
      <c r="K2998" s="280" t="str">
        <f>IF(AND(ISBLANK('FIN2-NATURE'!BZ71),$L$2998&lt;&gt;"M"),"",'FIN2-NATURE'!BZ71)</f>
        <v/>
      </c>
      <c r="L2998" s="280" t="str">
        <f>IF(ISBLANK('FIN2-NATURE'!CA71),"",'FIN2-NATURE'!CA71)</f>
        <v/>
      </c>
      <c r="M2998" s="257" t="str">
        <f t="shared" si="48"/>
        <v>OK</v>
      </c>
      <c r="N2998" s="15"/>
    </row>
    <row r="2999" spans="1:14" ht="33.75" x14ac:dyDescent="0.25">
      <c r="A2999" s="257" t="s">
        <v>834</v>
      </c>
      <c r="B2999" s="257" t="s">
        <v>6400</v>
      </c>
      <c r="C2999" s="257" t="s">
        <v>689</v>
      </c>
      <c r="D2999" s="277" t="s">
        <v>6401</v>
      </c>
      <c r="E2999" s="278" t="s">
        <v>711</v>
      </c>
      <c r="F2999" s="279" t="s">
        <v>689</v>
      </c>
      <c r="G2999" s="277" t="s">
        <v>4167</v>
      </c>
      <c r="H2999" s="280" t="str">
        <f>IF(OR(AND('FIN2-NATURE'!BZ52="",'FIN2-NATURE'!CA52=""),AND('FIN2-NATURE'!BZ62="",'FIN2-NATURE'!CA62=""),AND('FIN2-NATURE'!CA52="K",'FIN2-NATURE'!CA62="K"),OR('FIN2-NATURE'!CA52="O",'FIN2-NATURE'!CA62="O")),"",SUM('FIN2-NATURE'!BZ52,'FIN2-NATURE'!BZ62))</f>
        <v/>
      </c>
      <c r="I2999" s="280" t="str">
        <f>IF(AND(OR(AND('FIN2-NATURE'!CA52="O",'FIN2-NATURE'!CA62="O"),AND('FIN2-NATURE'!CA52="K",'FIN2-NATURE'!CA62="K")),SUM('FIN2-NATURE'!BZ52,'FIN2-NATURE'!BZ62)=0,ISNUMBER('FIN2-NATURE'!BZ72)),"",IF(OR('FIN2-NATURE'!CA52="O",'FIN2-NATURE'!CA62="O"),"O",IF(AND('FIN2-NATURE'!CA52='FIN2-NATURE'!CA62,OR('FIN2-NATURE'!CA52="K",'FIN2-NATURE'!CA52="W",'FIN2-NATURE'!CA52="M")), UPPER('FIN2-NATURE'!CA52),"")))</f>
        <v/>
      </c>
      <c r="J2999" s="281" t="s">
        <v>711</v>
      </c>
      <c r="K2999" s="280" t="str">
        <f>IF(AND(ISBLANK('FIN2-NATURE'!BZ72),$L$2999&lt;&gt;"M"),"",'FIN2-NATURE'!BZ72)</f>
        <v/>
      </c>
      <c r="L2999" s="280" t="str">
        <f>IF(ISBLANK('FIN2-NATURE'!CA72),"",'FIN2-NATURE'!CA72)</f>
        <v/>
      </c>
      <c r="M2999" s="257" t="str">
        <f t="shared" si="48"/>
        <v>OK</v>
      </c>
      <c r="N2999" s="15"/>
    </row>
    <row r="3000" spans="1:14" ht="33.75" x14ac:dyDescent="0.25">
      <c r="A3000" s="257" t="s">
        <v>834</v>
      </c>
      <c r="B3000" s="257" t="s">
        <v>6402</v>
      </c>
      <c r="C3000" s="257" t="s">
        <v>689</v>
      </c>
      <c r="D3000" s="277" t="s">
        <v>6403</v>
      </c>
      <c r="E3000" s="278" t="s">
        <v>711</v>
      </c>
      <c r="F3000" s="279" t="s">
        <v>689</v>
      </c>
      <c r="G3000" s="277" t="s">
        <v>4170</v>
      </c>
      <c r="H3000" s="280" t="str">
        <f>IF(OR(AND('FIN2-NATURE'!BZ53="",'FIN2-NATURE'!CA53=""),AND('FIN2-NATURE'!BZ63="",'FIN2-NATURE'!CA63=""),AND('FIN2-NATURE'!CA53="K",'FIN2-NATURE'!CA63="K"),OR('FIN2-NATURE'!CA53="O",'FIN2-NATURE'!CA63="O")),"",SUM('FIN2-NATURE'!BZ53,'FIN2-NATURE'!BZ63))</f>
        <v/>
      </c>
      <c r="I3000" s="280" t="str">
        <f>IF(AND(OR(AND('FIN2-NATURE'!CA53="O",'FIN2-NATURE'!CA63="O"),AND('FIN2-NATURE'!CA53="K",'FIN2-NATURE'!CA63="K")),SUM('FIN2-NATURE'!BZ53,'FIN2-NATURE'!BZ63)=0,ISNUMBER('FIN2-NATURE'!BZ73)),"",IF(OR('FIN2-NATURE'!CA53="O",'FIN2-NATURE'!CA63="O"),"O",IF(AND('FIN2-NATURE'!CA53='FIN2-NATURE'!CA63,OR('FIN2-NATURE'!CA53="K",'FIN2-NATURE'!CA53="W",'FIN2-NATURE'!CA53="M")), UPPER('FIN2-NATURE'!CA53),"")))</f>
        <v/>
      </c>
      <c r="J3000" s="281" t="s">
        <v>711</v>
      </c>
      <c r="K3000" s="280" t="str">
        <f>IF(AND(ISBLANK('FIN2-NATURE'!BZ73),$L$3000&lt;&gt;"M"),"",'FIN2-NATURE'!BZ73)</f>
        <v/>
      </c>
      <c r="L3000" s="280" t="str">
        <f>IF(ISBLANK('FIN2-NATURE'!CA73),"",'FIN2-NATURE'!CA73)</f>
        <v/>
      </c>
      <c r="M3000" s="257" t="str">
        <f t="shared" si="48"/>
        <v>OK</v>
      </c>
      <c r="N3000" s="15"/>
    </row>
    <row r="3001" spans="1:14" ht="33.75" x14ac:dyDescent="0.25">
      <c r="A3001" s="257" t="s">
        <v>834</v>
      </c>
      <c r="B3001" s="257" t="s">
        <v>6404</v>
      </c>
      <c r="C3001" s="257" t="s">
        <v>689</v>
      </c>
      <c r="D3001" s="277" t="s">
        <v>6405</v>
      </c>
      <c r="E3001" s="278" t="s">
        <v>711</v>
      </c>
      <c r="F3001" s="279" t="s">
        <v>689</v>
      </c>
      <c r="G3001" s="277" t="s">
        <v>4173</v>
      </c>
      <c r="H3001" s="280" t="str">
        <f>IF(OR(AND('FIN2-NATURE'!BZ54="",'FIN2-NATURE'!CA54=""),AND('FIN2-NATURE'!BZ64="",'FIN2-NATURE'!CA64=""),AND('FIN2-NATURE'!CA54="K",'FIN2-NATURE'!CA64="K"),OR('FIN2-NATURE'!CA54="O",'FIN2-NATURE'!CA64="O")),"",SUM('FIN2-NATURE'!BZ54,'FIN2-NATURE'!BZ64))</f>
        <v/>
      </c>
      <c r="I3001" s="280" t="str">
        <f>IF(AND(OR(AND('FIN2-NATURE'!CA54="O",'FIN2-NATURE'!CA64="O"),AND('FIN2-NATURE'!CA54="K",'FIN2-NATURE'!CA64="K")),SUM('FIN2-NATURE'!BZ54,'FIN2-NATURE'!BZ64)=0,ISNUMBER('FIN2-NATURE'!BZ74)),"",IF(OR('FIN2-NATURE'!CA54="O",'FIN2-NATURE'!CA64="O"),"O",IF(AND('FIN2-NATURE'!CA54='FIN2-NATURE'!CA64,OR('FIN2-NATURE'!CA54="K",'FIN2-NATURE'!CA54="W",'FIN2-NATURE'!CA54="M")), UPPER('FIN2-NATURE'!CA54),"")))</f>
        <v/>
      </c>
      <c r="J3001" s="281" t="s">
        <v>711</v>
      </c>
      <c r="K3001" s="280" t="str">
        <f>IF(AND(ISBLANK('FIN2-NATURE'!BZ74),$L$3001&lt;&gt;"M"),"",'FIN2-NATURE'!BZ74)</f>
        <v/>
      </c>
      <c r="L3001" s="280" t="str">
        <f>IF(ISBLANK('FIN2-NATURE'!CA74),"",'FIN2-NATURE'!CA74)</f>
        <v/>
      </c>
      <c r="M3001" s="257" t="str">
        <f t="shared" si="48"/>
        <v>OK</v>
      </c>
      <c r="N3001" s="15"/>
    </row>
    <row r="3002" spans="1:14" ht="33.75" x14ac:dyDescent="0.25">
      <c r="A3002" s="257" t="s">
        <v>834</v>
      </c>
      <c r="B3002" s="257" t="s">
        <v>6406</v>
      </c>
      <c r="C3002" s="257" t="s">
        <v>689</v>
      </c>
      <c r="D3002" s="277" t="s">
        <v>6407</v>
      </c>
      <c r="E3002" s="278" t="s">
        <v>711</v>
      </c>
      <c r="F3002" s="279" t="s">
        <v>689</v>
      </c>
      <c r="G3002" s="277" t="s">
        <v>4176</v>
      </c>
      <c r="H3002" s="280" t="str">
        <f>IF(OR(AND('FIN2-NATURE'!BZ55="",'FIN2-NATURE'!CA55=""),AND('FIN2-NATURE'!BZ65="",'FIN2-NATURE'!CA65=""),AND('FIN2-NATURE'!CA55="K",'FIN2-NATURE'!CA65="K"),OR('FIN2-NATURE'!CA55="O",'FIN2-NATURE'!CA65="O")),"",SUM('FIN2-NATURE'!BZ55,'FIN2-NATURE'!BZ65))</f>
        <v/>
      </c>
      <c r="I3002" s="280" t="str">
        <f>IF(AND(OR(AND('FIN2-NATURE'!CA55="O",'FIN2-NATURE'!CA65="O"),AND('FIN2-NATURE'!CA55="K",'FIN2-NATURE'!CA65="K")),SUM('FIN2-NATURE'!BZ55,'FIN2-NATURE'!BZ65)=0,ISNUMBER('FIN2-NATURE'!BZ75)),"",IF(OR('FIN2-NATURE'!CA55="O",'FIN2-NATURE'!CA65="O"),"O",IF(AND('FIN2-NATURE'!CA55='FIN2-NATURE'!CA65,OR('FIN2-NATURE'!CA55="K",'FIN2-NATURE'!CA55="W",'FIN2-NATURE'!CA55="M")), UPPER('FIN2-NATURE'!CA55),"")))</f>
        <v/>
      </c>
      <c r="J3002" s="281" t="s">
        <v>711</v>
      </c>
      <c r="K3002" s="280" t="str">
        <f>IF(AND(ISBLANK('FIN2-NATURE'!BZ75),$L$3002&lt;&gt;"M"),"",'FIN2-NATURE'!BZ75)</f>
        <v/>
      </c>
      <c r="L3002" s="280" t="str">
        <f>IF(ISBLANK('FIN2-NATURE'!CA75),"",'FIN2-NATURE'!CA75)</f>
        <v/>
      </c>
      <c r="M3002" s="257" t="str">
        <f t="shared" si="48"/>
        <v>OK</v>
      </c>
      <c r="N3002" s="15"/>
    </row>
    <row r="3003" spans="1:14" ht="33.75" x14ac:dyDescent="0.25">
      <c r="A3003" s="257" t="s">
        <v>834</v>
      </c>
      <c r="B3003" s="257" t="s">
        <v>6408</v>
      </c>
      <c r="C3003" s="257" t="s">
        <v>689</v>
      </c>
      <c r="D3003" s="277" t="s">
        <v>6409</v>
      </c>
      <c r="E3003" s="278" t="s">
        <v>711</v>
      </c>
      <c r="F3003" s="279" t="s">
        <v>689</v>
      </c>
      <c r="G3003" s="277" t="s">
        <v>4179</v>
      </c>
      <c r="H3003" s="280" t="str">
        <f>IF(OR(AND('FIN2-NATURE'!BZ56="",'FIN2-NATURE'!CA56=""),AND('FIN2-NATURE'!BZ66="",'FIN2-NATURE'!CA66=""),AND('FIN2-NATURE'!CA56="K",'FIN2-NATURE'!CA66="K"),OR('FIN2-NATURE'!CA56="O",'FIN2-NATURE'!CA66="O")),"",SUM('FIN2-NATURE'!BZ56,'FIN2-NATURE'!BZ66))</f>
        <v/>
      </c>
      <c r="I3003" s="280" t="str">
        <f>IF(AND(OR(AND('FIN2-NATURE'!CA56="O",'FIN2-NATURE'!CA66="O"),AND('FIN2-NATURE'!CA56="K",'FIN2-NATURE'!CA66="K")),SUM('FIN2-NATURE'!BZ56,'FIN2-NATURE'!BZ66)=0,ISNUMBER('FIN2-NATURE'!BZ76)),"",IF(OR('FIN2-NATURE'!CA56="O",'FIN2-NATURE'!CA66="O"),"O",IF(AND('FIN2-NATURE'!CA56='FIN2-NATURE'!CA66,OR('FIN2-NATURE'!CA56="K",'FIN2-NATURE'!CA56="W",'FIN2-NATURE'!CA56="M")), UPPER('FIN2-NATURE'!CA56),"")))</f>
        <v/>
      </c>
      <c r="J3003" s="281" t="s">
        <v>711</v>
      </c>
      <c r="K3003" s="280" t="str">
        <f>IF(AND(ISBLANK('FIN2-NATURE'!BZ76),$L$3003&lt;&gt;"M"),"",'FIN2-NATURE'!BZ76)</f>
        <v/>
      </c>
      <c r="L3003" s="280" t="str">
        <f>IF(ISBLANK('FIN2-NATURE'!CA76),"",'FIN2-NATURE'!CA76)</f>
        <v/>
      </c>
      <c r="M3003" s="257" t="str">
        <f t="shared" si="48"/>
        <v>OK</v>
      </c>
      <c r="N3003" s="15"/>
    </row>
    <row r="3004" spans="1:14" ht="33.75" x14ac:dyDescent="0.25">
      <c r="A3004" s="257" t="s">
        <v>834</v>
      </c>
      <c r="B3004" s="257" t="s">
        <v>6410</v>
      </c>
      <c r="C3004" s="257" t="s">
        <v>689</v>
      </c>
      <c r="D3004" s="277" t="s">
        <v>6411</v>
      </c>
      <c r="E3004" s="278" t="s">
        <v>711</v>
      </c>
      <c r="F3004" s="279" t="s">
        <v>689</v>
      </c>
      <c r="G3004" s="277" t="s">
        <v>6412</v>
      </c>
      <c r="H3004" s="280" t="str">
        <f>IF(OR(AND('FIN2-NATURE'!BZ31="",'FIN2-NATURE'!CA31=""),AND('FIN2-NATURE'!BZ67="",'FIN2-NATURE'!CA67=""),AND('FIN2-NATURE'!CA31="K",'FIN2-NATURE'!CA67="K"),OR('FIN2-NATURE'!CA31="O",'FIN2-NATURE'!CA67="O")),"",SUM('FIN2-NATURE'!BZ31,'FIN2-NATURE'!BZ67))</f>
        <v/>
      </c>
      <c r="I3004" s="280" t="str">
        <f>IF(AND(OR(AND('FIN2-NATURE'!CA31="O",'FIN2-NATURE'!CA67="O"),AND('FIN2-NATURE'!CA31="K",'FIN2-NATURE'!CA67="K")),SUM('FIN2-NATURE'!BZ31,'FIN2-NATURE'!BZ67)=0,ISNUMBER('FIN2-NATURE'!BZ77)),"",IF(OR('FIN2-NATURE'!CA31="O",'FIN2-NATURE'!CA67="O"),"O",IF(AND('FIN2-NATURE'!CA31='FIN2-NATURE'!CA67,OR('FIN2-NATURE'!CA31="K",'FIN2-NATURE'!CA31="W",'FIN2-NATURE'!CA31="M")), UPPER('FIN2-NATURE'!CA31),"")))</f>
        <v/>
      </c>
      <c r="J3004" s="281" t="s">
        <v>711</v>
      </c>
      <c r="K3004" s="280" t="str">
        <f>IF(AND(ISBLANK('FIN2-NATURE'!BZ77),$L$3004&lt;&gt;"M"),"",'FIN2-NATURE'!BZ77)</f>
        <v/>
      </c>
      <c r="L3004" s="280" t="str">
        <f>IF(ISBLANK('FIN2-NATURE'!CA77),"",'FIN2-NATURE'!CA77)</f>
        <v/>
      </c>
      <c r="M3004" s="257" t="str">
        <f t="shared" si="48"/>
        <v>OK</v>
      </c>
      <c r="N3004" s="15"/>
    </row>
    <row r="3005" spans="1:14" ht="33.75" x14ac:dyDescent="0.25">
      <c r="A3005" s="257" t="s">
        <v>834</v>
      </c>
      <c r="B3005" s="257" t="s">
        <v>6413</v>
      </c>
      <c r="C3005" s="257" t="s">
        <v>689</v>
      </c>
      <c r="D3005" s="277" t="s">
        <v>6414</v>
      </c>
      <c r="E3005" s="278" t="s">
        <v>711</v>
      </c>
      <c r="F3005" s="279" t="s">
        <v>689</v>
      </c>
      <c r="G3005" s="277" t="s">
        <v>6415</v>
      </c>
      <c r="H3005" s="280" t="str">
        <f>IF(OR(AND('FIN2-NATURE'!BZ32="",'FIN2-NATURE'!CA32=""),AND('FIN2-NATURE'!BZ68="",'FIN2-NATURE'!CA68=""),AND('FIN2-NATURE'!CA32="K",'FIN2-NATURE'!CA68="K"),OR('FIN2-NATURE'!CA32="O",'FIN2-NATURE'!CA68="O")),"",SUM('FIN2-NATURE'!BZ32,'FIN2-NATURE'!BZ68))</f>
        <v/>
      </c>
      <c r="I3005" s="280" t="str">
        <f>IF(AND(OR(AND('FIN2-NATURE'!CA32="O",'FIN2-NATURE'!CA68="O"),AND('FIN2-NATURE'!CA32="K",'FIN2-NATURE'!CA68="K")),SUM('FIN2-NATURE'!BZ32,'FIN2-NATURE'!BZ68)=0,ISNUMBER('FIN2-NATURE'!BZ78)),"",IF(OR('FIN2-NATURE'!CA32="O",'FIN2-NATURE'!CA68="O"),"O",IF(AND('FIN2-NATURE'!CA32='FIN2-NATURE'!CA68,OR('FIN2-NATURE'!CA32="K",'FIN2-NATURE'!CA32="W",'FIN2-NATURE'!CA32="M")), UPPER('FIN2-NATURE'!CA32),"")))</f>
        <v/>
      </c>
      <c r="J3005" s="281" t="s">
        <v>711</v>
      </c>
      <c r="K3005" s="280" t="str">
        <f>IF(AND(ISBLANK('FIN2-NATURE'!BZ78),$L$3005&lt;&gt;"M"),"",'FIN2-NATURE'!BZ78)</f>
        <v/>
      </c>
      <c r="L3005" s="280" t="str">
        <f>IF(ISBLANK('FIN2-NATURE'!CA78),"",'FIN2-NATURE'!CA78)</f>
        <v/>
      </c>
      <c r="M3005" s="257" t="str">
        <f t="shared" si="48"/>
        <v>OK</v>
      </c>
      <c r="N3005" s="15"/>
    </row>
    <row r="3006" spans="1:14" ht="33.75" x14ac:dyDescent="0.25">
      <c r="A3006" s="257" t="s">
        <v>834</v>
      </c>
      <c r="B3006" s="257" t="s">
        <v>6416</v>
      </c>
      <c r="C3006" s="257" t="s">
        <v>689</v>
      </c>
      <c r="D3006" s="277" t="s">
        <v>6417</v>
      </c>
      <c r="E3006" s="278" t="s">
        <v>711</v>
      </c>
      <c r="F3006" s="279" t="s">
        <v>689</v>
      </c>
      <c r="G3006" s="277" t="s">
        <v>4182</v>
      </c>
      <c r="H3006" s="280" t="str">
        <f>IF(OR(AND('FIN2-NATURE'!BZ33="",'FIN2-NATURE'!CA33=""),AND('FIN2-NATURE'!BZ69="",'FIN2-NATURE'!CA69=""),AND('FIN2-NATURE'!CA33="K",'FIN2-NATURE'!CA69="K"),OR('FIN2-NATURE'!CA33="O",'FIN2-NATURE'!CA69="O")),"",SUM('FIN2-NATURE'!BZ33,'FIN2-NATURE'!BZ69))</f>
        <v/>
      </c>
      <c r="I3006" s="280" t="str">
        <f>IF(AND(OR(AND('FIN2-NATURE'!CA33="O",'FIN2-NATURE'!CA69="O"),AND('FIN2-NATURE'!CA33="K",'FIN2-NATURE'!CA69="K")),SUM('FIN2-NATURE'!BZ33,'FIN2-NATURE'!BZ69)=0,ISNUMBER('FIN2-NATURE'!BZ79)),"",IF(OR('FIN2-NATURE'!CA33="O",'FIN2-NATURE'!CA69="O"),"O",IF(AND('FIN2-NATURE'!CA33='FIN2-NATURE'!CA69,OR('FIN2-NATURE'!CA33="K",'FIN2-NATURE'!CA33="W",'FIN2-NATURE'!CA33="M")), UPPER('FIN2-NATURE'!CA33),"")))</f>
        <v/>
      </c>
      <c r="J3006" s="281" t="s">
        <v>711</v>
      </c>
      <c r="K3006" s="280" t="str">
        <f>IF(AND(ISBLANK('FIN2-NATURE'!BZ79),$L$3006&lt;&gt;"M"),"",'FIN2-NATURE'!BZ79)</f>
        <v/>
      </c>
      <c r="L3006" s="280" t="str">
        <f>IF(ISBLANK('FIN2-NATURE'!CA79),"",'FIN2-NATURE'!CA79)</f>
        <v/>
      </c>
      <c r="M3006" s="257" t="str">
        <f t="shared" si="48"/>
        <v>OK</v>
      </c>
      <c r="N3006" s="15"/>
    </row>
    <row r="3007" spans="1:14" ht="33.75" x14ac:dyDescent="0.25">
      <c r="A3007" s="257" t="s">
        <v>834</v>
      </c>
      <c r="B3007" s="257" t="s">
        <v>6418</v>
      </c>
      <c r="C3007" s="257" t="s">
        <v>689</v>
      </c>
      <c r="D3007" s="277" t="s">
        <v>6419</v>
      </c>
      <c r="E3007" s="278" t="s">
        <v>711</v>
      </c>
      <c r="F3007" s="279" t="s">
        <v>689</v>
      </c>
      <c r="G3007" s="277" t="s">
        <v>6420</v>
      </c>
      <c r="H3007" s="280" t="str">
        <f>IF(OR(AND('FIN2-NATURE'!BZ37="",'FIN2-NATURE'!CA37=""),AND('FIN2-NATURE'!BZ70="",'FIN2-NATURE'!CA70=""),AND('FIN2-NATURE'!CA37="K",'FIN2-NATURE'!CA70="K"),OR('FIN2-NATURE'!CA37="O",'FIN2-NATURE'!CA70="O")),"",SUM('FIN2-NATURE'!BZ37,'FIN2-NATURE'!BZ70))</f>
        <v/>
      </c>
      <c r="I3007" s="280" t="str">
        <f>IF(AND(OR(AND('FIN2-NATURE'!CA37="O",'FIN2-NATURE'!CA70="O"),AND('FIN2-NATURE'!CA37="K",'FIN2-NATURE'!CA70="K")),SUM('FIN2-NATURE'!BZ37,'FIN2-NATURE'!BZ70)=0,ISNUMBER('FIN2-NATURE'!BZ80)),"",IF(OR('FIN2-NATURE'!CA37="O",'FIN2-NATURE'!CA70="O"),"O",IF(AND('FIN2-NATURE'!CA37='FIN2-NATURE'!CA70,OR('FIN2-NATURE'!CA37="K",'FIN2-NATURE'!CA37="W",'FIN2-NATURE'!CA37="M")), UPPER('FIN2-NATURE'!CA37),"")))</f>
        <v/>
      </c>
      <c r="J3007" s="281" t="s">
        <v>711</v>
      </c>
      <c r="K3007" s="280" t="str">
        <f>IF(AND(ISBLANK('FIN2-NATURE'!BZ80),$L$3007&lt;&gt;"M"),"",'FIN2-NATURE'!BZ80)</f>
        <v/>
      </c>
      <c r="L3007" s="280" t="str">
        <f>IF(ISBLANK('FIN2-NATURE'!CA80),"",'FIN2-NATURE'!CA80)</f>
        <v/>
      </c>
      <c r="M3007" s="257" t="str">
        <f t="shared" si="48"/>
        <v>OK</v>
      </c>
      <c r="N3007" s="15"/>
    </row>
    <row r="3008" spans="1:14" ht="33.75" x14ac:dyDescent="0.25">
      <c r="A3008" s="257" t="s">
        <v>834</v>
      </c>
      <c r="B3008" s="257" t="s">
        <v>6421</v>
      </c>
      <c r="C3008" s="257" t="s">
        <v>689</v>
      </c>
      <c r="D3008" s="277" t="s">
        <v>6422</v>
      </c>
      <c r="E3008" s="278" t="s">
        <v>711</v>
      </c>
      <c r="F3008" s="279" t="s">
        <v>689</v>
      </c>
      <c r="G3008" s="277" t="s">
        <v>4185</v>
      </c>
      <c r="H3008" s="280" t="str">
        <f>IF(OR(AND('FIN2-NATURE'!BZ38="",'FIN2-NATURE'!CA38=""),AND('FIN2-NATURE'!BZ71="",'FIN2-NATURE'!CA71=""),AND('FIN2-NATURE'!CA38="K",'FIN2-NATURE'!CA71="K"),OR('FIN2-NATURE'!CA38="O",'FIN2-NATURE'!CA71="O")),"",SUM('FIN2-NATURE'!BZ38,'FIN2-NATURE'!BZ71))</f>
        <v/>
      </c>
      <c r="I3008" s="280" t="str">
        <f>IF(AND(OR(AND('FIN2-NATURE'!CA38="O",'FIN2-NATURE'!CA71="O"),AND('FIN2-NATURE'!CA38="K",'FIN2-NATURE'!CA71="K")),SUM('FIN2-NATURE'!BZ38,'FIN2-NATURE'!BZ71)=0,ISNUMBER('FIN2-NATURE'!BZ81)),"",IF(OR('FIN2-NATURE'!CA38="O",'FIN2-NATURE'!CA71="O"),"O",IF(AND('FIN2-NATURE'!CA38='FIN2-NATURE'!CA71,OR('FIN2-NATURE'!CA38="K",'FIN2-NATURE'!CA38="W",'FIN2-NATURE'!CA38="M")), UPPER('FIN2-NATURE'!CA38),"")))</f>
        <v/>
      </c>
      <c r="J3008" s="281" t="s">
        <v>711</v>
      </c>
      <c r="K3008" s="280" t="str">
        <f>IF(AND(ISBLANK('FIN2-NATURE'!BZ81),$L$3008&lt;&gt;"M"),"",'FIN2-NATURE'!BZ81)</f>
        <v/>
      </c>
      <c r="L3008" s="280" t="str">
        <f>IF(ISBLANK('FIN2-NATURE'!CA81),"",'FIN2-NATURE'!CA81)</f>
        <v/>
      </c>
      <c r="M3008" s="257" t="str">
        <f t="shared" si="48"/>
        <v>OK</v>
      </c>
      <c r="N3008" s="15"/>
    </row>
    <row r="3009" spans="1:14" ht="33.75" x14ac:dyDescent="0.25">
      <c r="A3009" s="257" t="s">
        <v>834</v>
      </c>
      <c r="B3009" s="257" t="s">
        <v>6423</v>
      </c>
      <c r="C3009" s="257" t="s">
        <v>689</v>
      </c>
      <c r="D3009" s="277" t="s">
        <v>6424</v>
      </c>
      <c r="E3009" s="278" t="s">
        <v>711</v>
      </c>
      <c r="F3009" s="279" t="s">
        <v>689</v>
      </c>
      <c r="G3009" s="277" t="s">
        <v>4187</v>
      </c>
      <c r="H3009" s="280" t="str">
        <f>IF(OR(AND('FIN2-NATURE'!BZ39="",'FIN2-NATURE'!CA39=""),AND('FIN2-NATURE'!BZ72="",'FIN2-NATURE'!CA72=""),AND('FIN2-NATURE'!CA39="K",'FIN2-NATURE'!CA72="K"),OR('FIN2-NATURE'!CA39="O",'FIN2-NATURE'!CA72="O")),"",SUM('FIN2-NATURE'!BZ39,'FIN2-NATURE'!BZ72))</f>
        <v/>
      </c>
      <c r="I3009" s="280" t="str">
        <f>IF(AND(OR(AND('FIN2-NATURE'!CA39="O",'FIN2-NATURE'!CA72="O"),AND('FIN2-NATURE'!CA39="K",'FIN2-NATURE'!CA72="K")),SUM('FIN2-NATURE'!BZ39,'FIN2-NATURE'!BZ72)=0,ISNUMBER('FIN2-NATURE'!BZ82)),"",IF(OR('FIN2-NATURE'!CA39="O",'FIN2-NATURE'!CA72="O"),"O",IF(AND('FIN2-NATURE'!CA39='FIN2-NATURE'!CA72,OR('FIN2-NATURE'!CA39="K",'FIN2-NATURE'!CA39="W",'FIN2-NATURE'!CA39="M")), UPPER('FIN2-NATURE'!CA39),"")))</f>
        <v/>
      </c>
      <c r="J3009" s="281" t="s">
        <v>711</v>
      </c>
      <c r="K3009" s="280" t="str">
        <f>IF(AND(ISBLANK('FIN2-NATURE'!BZ82),$L$3009&lt;&gt;"M"),"",'FIN2-NATURE'!BZ82)</f>
        <v/>
      </c>
      <c r="L3009" s="280" t="str">
        <f>IF(ISBLANK('FIN2-NATURE'!CA82),"",'FIN2-NATURE'!CA82)</f>
        <v/>
      </c>
      <c r="M3009" s="257" t="str">
        <f t="shared" si="48"/>
        <v>OK</v>
      </c>
      <c r="N3009" s="15"/>
    </row>
    <row r="3010" spans="1:14" ht="33.75" x14ac:dyDescent="0.25">
      <c r="A3010" s="257" t="s">
        <v>834</v>
      </c>
      <c r="B3010" s="257" t="s">
        <v>6425</v>
      </c>
      <c r="C3010" s="257" t="s">
        <v>689</v>
      </c>
      <c r="D3010" s="277" t="s">
        <v>6426</v>
      </c>
      <c r="E3010" s="278" t="s">
        <v>711</v>
      </c>
      <c r="F3010" s="279" t="s">
        <v>689</v>
      </c>
      <c r="G3010" s="277" t="s">
        <v>4189</v>
      </c>
      <c r="H3010" s="280" t="str">
        <f>IF(OR(AND('FIN2-NATURE'!BZ40="",'FIN2-NATURE'!CA40=""),AND('FIN2-NATURE'!BZ73="",'FIN2-NATURE'!CA73=""),AND('FIN2-NATURE'!CA40="K",'FIN2-NATURE'!CA73="K"),OR('FIN2-NATURE'!CA40="O",'FIN2-NATURE'!CA73="O")),"",SUM('FIN2-NATURE'!BZ40,'FIN2-NATURE'!BZ73))</f>
        <v/>
      </c>
      <c r="I3010" s="280" t="str">
        <f>IF(AND(OR(AND('FIN2-NATURE'!CA40="O",'FIN2-NATURE'!CA73="O"),AND('FIN2-NATURE'!CA40="K",'FIN2-NATURE'!CA73="K")),SUM('FIN2-NATURE'!BZ40,'FIN2-NATURE'!BZ73)=0,ISNUMBER('FIN2-NATURE'!BZ83)),"",IF(OR('FIN2-NATURE'!CA40="O",'FIN2-NATURE'!CA73="O"),"O",IF(AND('FIN2-NATURE'!CA40='FIN2-NATURE'!CA73,OR('FIN2-NATURE'!CA40="K",'FIN2-NATURE'!CA40="W",'FIN2-NATURE'!CA40="M")), UPPER('FIN2-NATURE'!CA40),"")))</f>
        <v/>
      </c>
      <c r="J3010" s="281" t="s">
        <v>711</v>
      </c>
      <c r="K3010" s="280" t="str">
        <f>IF(AND(ISBLANK('FIN2-NATURE'!BZ83),$L$3010&lt;&gt;"M"),"",'FIN2-NATURE'!BZ83)</f>
        <v/>
      </c>
      <c r="L3010" s="280" t="str">
        <f>IF(ISBLANK('FIN2-NATURE'!CA83),"",'FIN2-NATURE'!CA83)</f>
        <v/>
      </c>
      <c r="M3010" s="257" t="str">
        <f t="shared" si="48"/>
        <v>OK</v>
      </c>
      <c r="N3010" s="15"/>
    </row>
    <row r="3011" spans="1:14" ht="33.75" x14ac:dyDescent="0.25">
      <c r="A3011" s="257" t="s">
        <v>834</v>
      </c>
      <c r="B3011" s="257" t="s">
        <v>6427</v>
      </c>
      <c r="C3011" s="257" t="s">
        <v>689</v>
      </c>
      <c r="D3011" s="277" t="s">
        <v>6428</v>
      </c>
      <c r="E3011" s="278" t="s">
        <v>711</v>
      </c>
      <c r="F3011" s="279" t="s">
        <v>689</v>
      </c>
      <c r="G3011" s="277" t="s">
        <v>4191</v>
      </c>
      <c r="H3011" s="280" t="str">
        <f>IF(OR(AND('FIN2-NATURE'!BZ41="",'FIN2-NATURE'!CA41=""),AND('FIN2-NATURE'!BZ74="",'FIN2-NATURE'!CA74=""),AND('FIN2-NATURE'!CA41="K",'FIN2-NATURE'!CA74="K"),OR('FIN2-NATURE'!CA41="O",'FIN2-NATURE'!CA74="O")),"",SUM('FIN2-NATURE'!BZ41,'FIN2-NATURE'!BZ74))</f>
        <v/>
      </c>
      <c r="I3011" s="280" t="str">
        <f>IF(AND(OR(AND('FIN2-NATURE'!CA41="O",'FIN2-NATURE'!CA74="O"),AND('FIN2-NATURE'!CA41="K",'FIN2-NATURE'!CA74="K")),SUM('FIN2-NATURE'!BZ41,'FIN2-NATURE'!BZ74)=0,ISNUMBER('FIN2-NATURE'!BZ84)),"",IF(OR('FIN2-NATURE'!CA41="O",'FIN2-NATURE'!CA74="O"),"O",IF(AND('FIN2-NATURE'!CA41='FIN2-NATURE'!CA74,OR('FIN2-NATURE'!CA41="K",'FIN2-NATURE'!CA41="W",'FIN2-NATURE'!CA41="M")), UPPER('FIN2-NATURE'!CA41),"")))</f>
        <v/>
      </c>
      <c r="J3011" s="281" t="s">
        <v>711</v>
      </c>
      <c r="K3011" s="280" t="str">
        <f>IF(AND(ISBLANK('FIN2-NATURE'!BZ84),$L$3011&lt;&gt;"M"),"",'FIN2-NATURE'!BZ84)</f>
        <v/>
      </c>
      <c r="L3011" s="280" t="str">
        <f>IF(ISBLANK('FIN2-NATURE'!CA84),"",'FIN2-NATURE'!CA84)</f>
        <v/>
      </c>
      <c r="M3011" s="257" t="str">
        <f t="shared" si="48"/>
        <v>OK</v>
      </c>
      <c r="N3011" s="15"/>
    </row>
    <row r="3012" spans="1:14" ht="33.75" x14ac:dyDescent="0.25">
      <c r="A3012" s="257" t="s">
        <v>834</v>
      </c>
      <c r="B3012" s="257" t="s">
        <v>6429</v>
      </c>
      <c r="C3012" s="257" t="s">
        <v>689</v>
      </c>
      <c r="D3012" s="277" t="s">
        <v>6430</v>
      </c>
      <c r="E3012" s="278" t="s">
        <v>711</v>
      </c>
      <c r="F3012" s="279" t="s">
        <v>689</v>
      </c>
      <c r="G3012" s="277" t="s">
        <v>4192</v>
      </c>
      <c r="H3012" s="280" t="str">
        <f>IF(OR(AND('FIN2-NATURE'!BZ42="",'FIN2-NATURE'!CA42=""),AND('FIN2-NATURE'!BZ75="",'FIN2-NATURE'!CA75=""),AND('FIN2-NATURE'!CA42="K",'FIN2-NATURE'!CA75="K"),OR('FIN2-NATURE'!CA42="O",'FIN2-NATURE'!CA75="O")),"",SUM('FIN2-NATURE'!BZ42,'FIN2-NATURE'!BZ75))</f>
        <v/>
      </c>
      <c r="I3012" s="280" t="str">
        <f>IF(AND(OR(AND('FIN2-NATURE'!CA42="O",'FIN2-NATURE'!CA75="O"),AND('FIN2-NATURE'!CA42="K",'FIN2-NATURE'!CA75="K")),SUM('FIN2-NATURE'!BZ42,'FIN2-NATURE'!BZ75)=0,ISNUMBER('FIN2-NATURE'!BZ85)),"",IF(OR('FIN2-NATURE'!CA42="O",'FIN2-NATURE'!CA75="O"),"O",IF(AND('FIN2-NATURE'!CA42='FIN2-NATURE'!CA75,OR('FIN2-NATURE'!CA42="K",'FIN2-NATURE'!CA42="W",'FIN2-NATURE'!CA42="M")), UPPER('FIN2-NATURE'!CA42),"")))</f>
        <v/>
      </c>
      <c r="J3012" s="281" t="s">
        <v>711</v>
      </c>
      <c r="K3012" s="280" t="str">
        <f>IF(AND(ISBLANK('FIN2-NATURE'!BZ85),$L$3012&lt;&gt;"M"),"",'FIN2-NATURE'!BZ85)</f>
        <v/>
      </c>
      <c r="L3012" s="280" t="str">
        <f>IF(ISBLANK('FIN2-NATURE'!CA85),"",'FIN2-NATURE'!CA85)</f>
        <v/>
      </c>
      <c r="M3012" s="257" t="str">
        <f t="shared" si="48"/>
        <v>OK</v>
      </c>
      <c r="N3012" s="15"/>
    </row>
    <row r="3013" spans="1:14" ht="33.75" x14ac:dyDescent="0.25">
      <c r="A3013" s="257" t="s">
        <v>834</v>
      </c>
      <c r="B3013" s="257" t="s">
        <v>6431</v>
      </c>
      <c r="C3013" s="257" t="s">
        <v>689</v>
      </c>
      <c r="D3013" s="277" t="s">
        <v>6432</v>
      </c>
      <c r="E3013" s="278" t="s">
        <v>711</v>
      </c>
      <c r="F3013" s="279" t="s">
        <v>689</v>
      </c>
      <c r="G3013" s="277" t="s">
        <v>6433</v>
      </c>
      <c r="H3013" s="280" t="str">
        <f>IF(OR(AND('FIN2-NATURE'!BZ43="",'FIN2-NATURE'!CA43=""),AND('FIN2-NATURE'!BZ76="",'FIN2-NATURE'!CA76=""),AND('FIN2-NATURE'!CA43="K",'FIN2-NATURE'!CA76="K"),OR('FIN2-NATURE'!CA43="O",'FIN2-NATURE'!CA76="O")),"",SUM('FIN2-NATURE'!BZ43,'FIN2-NATURE'!BZ76))</f>
        <v/>
      </c>
      <c r="I3013" s="280" t="str">
        <f>IF(AND(OR(AND('FIN2-NATURE'!CA43="O",'FIN2-NATURE'!CA76="O"),AND('FIN2-NATURE'!CA43="K",'FIN2-NATURE'!CA76="K")),SUM('FIN2-NATURE'!BZ43,'FIN2-NATURE'!BZ76)=0,ISNUMBER('FIN2-NATURE'!BZ86)),"",IF(OR('FIN2-NATURE'!CA43="O",'FIN2-NATURE'!CA76="O"),"O",IF(AND('FIN2-NATURE'!CA43='FIN2-NATURE'!CA76,OR('FIN2-NATURE'!CA43="K",'FIN2-NATURE'!CA43="W",'FIN2-NATURE'!CA43="M")), UPPER('FIN2-NATURE'!CA43),"")))</f>
        <v/>
      </c>
      <c r="J3013" s="281" t="s">
        <v>711</v>
      </c>
      <c r="K3013" s="280" t="str">
        <f>IF(AND(ISBLANK('FIN2-NATURE'!BZ86),$L$3013&lt;&gt;"M"),"",'FIN2-NATURE'!BZ86)</f>
        <v/>
      </c>
      <c r="L3013" s="280" t="str">
        <f>IF(ISBLANK('FIN2-NATURE'!CA86),"",'FIN2-NATURE'!CA86)</f>
        <v/>
      </c>
      <c r="M3013" s="257" t="str">
        <f t="shared" si="48"/>
        <v>OK</v>
      </c>
      <c r="N3013" s="15"/>
    </row>
    <row r="3014" spans="1:14" ht="33.75" x14ac:dyDescent="0.25">
      <c r="A3014" s="257" t="s">
        <v>834</v>
      </c>
      <c r="B3014" s="257" t="s">
        <v>6434</v>
      </c>
      <c r="C3014" s="257" t="s">
        <v>689</v>
      </c>
      <c r="D3014" s="277" t="s">
        <v>1349</v>
      </c>
      <c r="E3014" s="278" t="s">
        <v>711</v>
      </c>
      <c r="F3014" s="279" t="s">
        <v>689</v>
      </c>
      <c r="G3014" s="277" t="s">
        <v>1350</v>
      </c>
      <c r="H3014" s="280" t="str">
        <f>IF(OR(AND('FIN2-NATURE'!BW31="",'FIN2-NATURE'!BX31=""),AND('FIN2-NATURE'!BZ31="",'FIN2-NATURE'!CA31=""),AND('FIN2-NATURE'!BX31="K",'FIN2-NATURE'!CA31="K"),OR('FIN2-NATURE'!BX31="O",'FIN2-NATURE'!CA31="O")),"",SUM('FIN2-NATURE'!BW31,'FIN2-NATURE'!BZ31))</f>
        <v/>
      </c>
      <c r="I3014" s="280" t="str">
        <f xml:space="preserve"> IF(AND(OR(AND('FIN2-NATURE'!BX31="O",'FIN2-NATURE'!CA31="O"),AND('FIN2-NATURE'!BX31="K",'FIN2-NATURE'!CA31="K")),SUM('FIN2-NATURE'!BW31,'FIN2-NATURE'!BZ31)=0,ISNUMBER('FIN2-NATURE'!CC31)),"",IF(OR('FIN2-NATURE'!BX31="O",'FIN2-NATURE'!CA31="O"),"O",IF(AND('FIN2-NATURE'!BX31='FIN2-NATURE'!CA31,OR('FIN2-NATURE'!BX31="K",'FIN2-NATURE'!BX31="W",'FIN2-NATURE'!BX31="M")),UPPER( 'FIN2-NATURE'!BX31),"")))</f>
        <v/>
      </c>
      <c r="J3014" s="281" t="s">
        <v>711</v>
      </c>
      <c r="K3014" s="280" t="str">
        <f>IF(AND(ISBLANK('FIN2-NATURE'!CC31),$L$3014&lt;&gt;"M"),"",'FIN2-NATURE'!CC31)</f>
        <v/>
      </c>
      <c r="L3014" s="280" t="str">
        <f>IF(ISBLANK('FIN2-NATURE'!CD31),"",'FIN2-NATURE'!CD31)</f>
        <v/>
      </c>
      <c r="M3014" s="257" t="str">
        <f t="shared" si="48"/>
        <v>OK</v>
      </c>
      <c r="N3014" s="15"/>
    </row>
    <row r="3015" spans="1:14" ht="33.75" x14ac:dyDescent="0.25">
      <c r="A3015" s="257" t="s">
        <v>834</v>
      </c>
      <c r="B3015" s="257" t="s">
        <v>6435</v>
      </c>
      <c r="C3015" s="257" t="s">
        <v>689</v>
      </c>
      <c r="D3015" s="277" t="s">
        <v>1352</v>
      </c>
      <c r="E3015" s="278" t="s">
        <v>711</v>
      </c>
      <c r="F3015" s="279" t="s">
        <v>689</v>
      </c>
      <c r="G3015" s="277" t="s">
        <v>1353</v>
      </c>
      <c r="H3015" s="280" t="str">
        <f>IF(OR(AND('FIN2-NATURE'!BW32="",'FIN2-NATURE'!BX32=""),AND('FIN2-NATURE'!BZ32="",'FIN2-NATURE'!CA32=""),AND('FIN2-NATURE'!BX32="K",'FIN2-NATURE'!CA32="K"),OR('FIN2-NATURE'!BX32="O",'FIN2-NATURE'!CA32="O")),"",SUM('FIN2-NATURE'!BW32,'FIN2-NATURE'!BZ32))</f>
        <v/>
      </c>
      <c r="I3015" s="280" t="str">
        <f xml:space="preserve"> IF(AND(OR(AND('FIN2-NATURE'!BX32="O",'FIN2-NATURE'!CA32="O"),AND('FIN2-NATURE'!BX32="K",'FIN2-NATURE'!CA32="K")),SUM('FIN2-NATURE'!BW32,'FIN2-NATURE'!BZ32)=0,ISNUMBER('FIN2-NATURE'!CC32)),"",IF(OR('FIN2-NATURE'!BX32="O",'FIN2-NATURE'!CA32="O"),"O",IF(AND('FIN2-NATURE'!BX32='FIN2-NATURE'!CA32,OR('FIN2-NATURE'!BX32="K",'FIN2-NATURE'!BX32="W",'FIN2-NATURE'!BX32="M")),UPPER( 'FIN2-NATURE'!BX32),"")))</f>
        <v/>
      </c>
      <c r="J3015" s="281" t="s">
        <v>711</v>
      </c>
      <c r="K3015" s="280" t="str">
        <f>IF(AND(ISBLANK('FIN2-NATURE'!CC32),$L$3015&lt;&gt;"M"),"",'FIN2-NATURE'!CC32)</f>
        <v/>
      </c>
      <c r="L3015" s="280" t="str">
        <f>IF(ISBLANK('FIN2-NATURE'!CD32),"",'FIN2-NATURE'!CD32)</f>
        <v/>
      </c>
      <c r="M3015" s="257" t="str">
        <f t="shared" si="48"/>
        <v>OK</v>
      </c>
      <c r="N3015" s="15"/>
    </row>
    <row r="3016" spans="1:14" ht="33.75" x14ac:dyDescent="0.25">
      <c r="A3016" s="257" t="s">
        <v>834</v>
      </c>
      <c r="B3016" s="257" t="s">
        <v>6436</v>
      </c>
      <c r="C3016" s="257" t="s">
        <v>689</v>
      </c>
      <c r="D3016" s="277" t="s">
        <v>6437</v>
      </c>
      <c r="E3016" s="278" t="s">
        <v>711</v>
      </c>
      <c r="F3016" s="279" t="s">
        <v>689</v>
      </c>
      <c r="G3016" s="277" t="s">
        <v>1356</v>
      </c>
      <c r="H3016" s="280" t="str">
        <f>IF(OR(AND('FIN2-NATURE'!CC31="",'FIN2-NATURE'!CD31=""),AND('FIN2-NATURE'!CC32="",'FIN2-NATURE'!CD32=""),AND('FIN2-NATURE'!CD31="K",'FIN2-NATURE'!CD32="K"),OR('FIN2-NATURE'!CD31="O",'FIN2-NATURE'!CD32="O")),"",SUM('FIN2-NATURE'!CC31,'FIN2-NATURE'!CC32))</f>
        <v/>
      </c>
      <c r="I3016" s="280" t="str">
        <f>IF(AND(OR(AND('FIN2-NATURE'!CD31="O",'FIN2-NATURE'!CD32="O"),AND('FIN2-NATURE'!CD31="K",'FIN2-NATURE'!CD32="K")),SUM('FIN2-NATURE'!CC31,'FIN2-NATURE'!CC32)=0,ISNUMBER('FIN2-NATURE'!CC33)),"",IF(OR('FIN2-NATURE'!CD31="O",'FIN2-NATURE'!CD32="O"),"O",IF(AND('FIN2-NATURE'!CD31='FIN2-NATURE'!CD32,OR('FIN2-NATURE'!CD31="K",'FIN2-NATURE'!CD31="W",'FIN2-NATURE'!CD31="M")), UPPER('FIN2-NATURE'!CD31),"")))</f>
        <v/>
      </c>
      <c r="J3016" s="281" t="s">
        <v>711</v>
      </c>
      <c r="K3016" s="280" t="str">
        <f>IF(AND(ISBLANK('FIN2-NATURE'!CC33),$L$3016&lt;&gt;"M"),"",'FIN2-NATURE'!CC33)</f>
        <v/>
      </c>
      <c r="L3016" s="280" t="str">
        <f>IF(ISBLANK('FIN2-NATURE'!CD33),"",'FIN2-NATURE'!CD33)</f>
        <v/>
      </c>
      <c r="M3016" s="257" t="str">
        <f t="shared" si="48"/>
        <v>OK</v>
      </c>
      <c r="N3016" s="15"/>
    </row>
    <row r="3017" spans="1:14" ht="33.75" x14ac:dyDescent="0.25">
      <c r="A3017" s="257" t="s">
        <v>834</v>
      </c>
      <c r="B3017" s="257" t="s">
        <v>6438</v>
      </c>
      <c r="C3017" s="257" t="s">
        <v>689</v>
      </c>
      <c r="D3017" s="277" t="s">
        <v>1358</v>
      </c>
      <c r="E3017" s="278" t="s">
        <v>711</v>
      </c>
      <c r="F3017" s="279" t="s">
        <v>689</v>
      </c>
      <c r="G3017" s="277" t="s">
        <v>1359</v>
      </c>
      <c r="H3017" s="280" t="str">
        <f>IF(OR(AND('FIN2-NATURE'!BW34="",'FIN2-NATURE'!BX34=""),AND('FIN2-NATURE'!BZ34="",'FIN2-NATURE'!CA34=""),AND('FIN2-NATURE'!BX34="K",'FIN2-NATURE'!CA34="K"),OR('FIN2-NATURE'!BX34="O",'FIN2-NATURE'!CA34="O")),"",SUM('FIN2-NATURE'!BW34,'FIN2-NATURE'!BZ34))</f>
        <v/>
      </c>
      <c r="I3017" s="280" t="str">
        <f xml:space="preserve"> IF(AND(OR(AND('FIN2-NATURE'!BX34="O",'FIN2-NATURE'!CA34="O"),AND('FIN2-NATURE'!BX34="K",'FIN2-NATURE'!CA34="K")),SUM('FIN2-NATURE'!BW34,'FIN2-NATURE'!BZ34)=0,ISNUMBER('FIN2-NATURE'!CC34)),"",IF(OR('FIN2-NATURE'!BX34="O",'FIN2-NATURE'!CA34="O"),"O",IF(AND('FIN2-NATURE'!BX34='FIN2-NATURE'!CA34,OR('FIN2-NATURE'!BX34="K",'FIN2-NATURE'!BX34="W",'FIN2-NATURE'!BX34="M")),UPPER( 'FIN2-NATURE'!BX34),"")))</f>
        <v/>
      </c>
      <c r="J3017" s="281" t="s">
        <v>711</v>
      </c>
      <c r="K3017" s="280" t="str">
        <f>IF(AND(ISBLANK('FIN2-NATURE'!CC34),$L$3017&lt;&gt;"M"),"",'FIN2-NATURE'!CC34)</f>
        <v/>
      </c>
      <c r="L3017" s="280" t="str">
        <f>IF(ISBLANK('FIN2-NATURE'!CD34),"",'FIN2-NATURE'!CD34)</f>
        <v/>
      </c>
      <c r="M3017" s="257" t="str">
        <f t="shared" si="48"/>
        <v>OK</v>
      </c>
      <c r="N3017" s="15"/>
    </row>
    <row r="3018" spans="1:14" ht="33.75" x14ac:dyDescent="0.25">
      <c r="A3018" s="257" t="s">
        <v>834</v>
      </c>
      <c r="B3018" s="257" t="s">
        <v>6439</v>
      </c>
      <c r="C3018" s="257" t="s">
        <v>689</v>
      </c>
      <c r="D3018" s="277" t="s">
        <v>1361</v>
      </c>
      <c r="E3018" s="278" t="s">
        <v>711</v>
      </c>
      <c r="F3018" s="279" t="s">
        <v>689</v>
      </c>
      <c r="G3018" s="277" t="s">
        <v>1362</v>
      </c>
      <c r="H3018" s="280" t="str">
        <f>IF(OR(AND('FIN2-NATURE'!BW35="",'FIN2-NATURE'!BX35=""),AND('FIN2-NATURE'!BZ35="",'FIN2-NATURE'!CA35=""),AND('FIN2-NATURE'!BX35="K",'FIN2-NATURE'!CA35="K"),OR('FIN2-NATURE'!BX35="O",'FIN2-NATURE'!CA35="O")),"",SUM('FIN2-NATURE'!BW35,'FIN2-NATURE'!BZ35))</f>
        <v/>
      </c>
      <c r="I3018" s="280" t="str">
        <f xml:space="preserve"> IF(AND(OR(AND('FIN2-NATURE'!BX35="O",'FIN2-NATURE'!CA35="O"),AND('FIN2-NATURE'!BX35="K",'FIN2-NATURE'!CA35="K")),SUM('FIN2-NATURE'!BW35,'FIN2-NATURE'!BZ35)=0,ISNUMBER('FIN2-NATURE'!CC35)),"",IF(OR('FIN2-NATURE'!BX35="O",'FIN2-NATURE'!CA35="O"),"O",IF(AND('FIN2-NATURE'!BX35='FIN2-NATURE'!CA35,OR('FIN2-NATURE'!BX35="K",'FIN2-NATURE'!BX35="W",'FIN2-NATURE'!BX35="M")),UPPER( 'FIN2-NATURE'!BX35),"")))</f>
        <v/>
      </c>
      <c r="J3018" s="281" t="s">
        <v>711</v>
      </c>
      <c r="K3018" s="280" t="str">
        <f>IF(AND(ISBLANK('FIN2-NATURE'!CC35),$L$3018&lt;&gt;"M"),"",'FIN2-NATURE'!CC35)</f>
        <v/>
      </c>
      <c r="L3018" s="280" t="str">
        <f>IF(ISBLANK('FIN2-NATURE'!CD35),"",'FIN2-NATURE'!CD35)</f>
        <v/>
      </c>
      <c r="M3018" s="257" t="str">
        <f t="shared" si="48"/>
        <v>OK</v>
      </c>
      <c r="N3018" s="15"/>
    </row>
    <row r="3019" spans="1:14" ht="33.75" x14ac:dyDescent="0.25">
      <c r="A3019" s="257" t="s">
        <v>834</v>
      </c>
      <c r="B3019" s="257" t="s">
        <v>6440</v>
      </c>
      <c r="C3019" s="257" t="s">
        <v>689</v>
      </c>
      <c r="D3019" s="277" t="s">
        <v>1364</v>
      </c>
      <c r="E3019" s="278" t="s">
        <v>711</v>
      </c>
      <c r="F3019" s="279" t="s">
        <v>689</v>
      </c>
      <c r="G3019" s="277" t="s">
        <v>1365</v>
      </c>
      <c r="H3019" s="280" t="str">
        <f>IF(OR(AND('FIN2-NATURE'!BW36="",'FIN2-NATURE'!BX36=""),AND('FIN2-NATURE'!BZ36="",'FIN2-NATURE'!CA36=""),AND('FIN2-NATURE'!BX36="K",'FIN2-NATURE'!CA36="K"),OR('FIN2-NATURE'!BX36="O",'FIN2-NATURE'!CA36="O")),"",SUM('FIN2-NATURE'!BW36,'FIN2-NATURE'!BZ36))</f>
        <v/>
      </c>
      <c r="I3019" s="280" t="str">
        <f xml:space="preserve"> IF(AND(OR(AND('FIN2-NATURE'!BX36="O",'FIN2-NATURE'!CA36="O"),AND('FIN2-NATURE'!BX36="K",'FIN2-NATURE'!CA36="K")),SUM('FIN2-NATURE'!BW36,'FIN2-NATURE'!BZ36)=0,ISNUMBER('FIN2-NATURE'!CC36)),"",IF(OR('FIN2-NATURE'!BX36="O",'FIN2-NATURE'!CA36="O"),"O",IF(AND('FIN2-NATURE'!BX36='FIN2-NATURE'!CA36,OR('FIN2-NATURE'!BX36="K",'FIN2-NATURE'!BX36="W",'FIN2-NATURE'!BX36="M")),UPPER( 'FIN2-NATURE'!BX36),"")))</f>
        <v/>
      </c>
      <c r="J3019" s="281" t="s">
        <v>711</v>
      </c>
      <c r="K3019" s="280" t="str">
        <f>IF(AND(ISBLANK('FIN2-NATURE'!CC36),$L$3019&lt;&gt;"M"),"",'FIN2-NATURE'!CC36)</f>
        <v/>
      </c>
      <c r="L3019" s="280" t="str">
        <f>IF(ISBLANK('FIN2-NATURE'!CD36),"",'FIN2-NATURE'!CD36)</f>
        <v/>
      </c>
      <c r="M3019" s="257" t="str">
        <f t="shared" si="48"/>
        <v>OK</v>
      </c>
      <c r="N3019" s="15"/>
    </row>
    <row r="3020" spans="1:14" ht="33.75" x14ac:dyDescent="0.25">
      <c r="A3020" s="257" t="s">
        <v>834</v>
      </c>
      <c r="B3020" s="257" t="s">
        <v>6441</v>
      </c>
      <c r="C3020" s="257" t="s">
        <v>689</v>
      </c>
      <c r="D3020" s="277" t="s">
        <v>1367</v>
      </c>
      <c r="E3020" s="278" t="s">
        <v>711</v>
      </c>
      <c r="F3020" s="279" t="s">
        <v>689</v>
      </c>
      <c r="G3020" s="277" t="s">
        <v>1368</v>
      </c>
      <c r="H3020" s="280" t="str">
        <f>IF(OR(AND('FIN2-NATURE'!BW37="",'FIN2-NATURE'!BX37=""),AND('FIN2-NATURE'!BZ37="",'FIN2-NATURE'!CA37=""),AND('FIN2-NATURE'!BX37="K",'FIN2-NATURE'!CA37="K"),OR('FIN2-NATURE'!BX37="O",'FIN2-NATURE'!CA37="O")),"",SUM('FIN2-NATURE'!BW37,'FIN2-NATURE'!BZ37))</f>
        <v/>
      </c>
      <c r="I3020" s="280" t="str">
        <f xml:space="preserve"> IF(AND(OR(AND('FIN2-NATURE'!BX37="O",'FIN2-NATURE'!CA37="O"),AND('FIN2-NATURE'!BX37="K",'FIN2-NATURE'!CA37="K")),SUM('FIN2-NATURE'!BW37,'FIN2-NATURE'!BZ37)=0,ISNUMBER('FIN2-NATURE'!CC37)),"",IF(OR('FIN2-NATURE'!BX37="O",'FIN2-NATURE'!CA37="O"),"O",IF(AND('FIN2-NATURE'!BX37='FIN2-NATURE'!CA37,OR('FIN2-NATURE'!BX37="K",'FIN2-NATURE'!BX37="W",'FIN2-NATURE'!BX37="M")),UPPER( 'FIN2-NATURE'!BX37),"")))</f>
        <v/>
      </c>
      <c r="J3020" s="281" t="s">
        <v>711</v>
      </c>
      <c r="K3020" s="280" t="str">
        <f>IF(AND(ISBLANK('FIN2-NATURE'!CC37),$L$3020&lt;&gt;"M"),"",'FIN2-NATURE'!CC37)</f>
        <v/>
      </c>
      <c r="L3020" s="280" t="str">
        <f>IF(ISBLANK('FIN2-NATURE'!CD37),"",'FIN2-NATURE'!CD37)</f>
        <v/>
      </c>
      <c r="M3020" s="257" t="str">
        <f t="shared" si="48"/>
        <v>OK</v>
      </c>
      <c r="N3020" s="15"/>
    </row>
    <row r="3021" spans="1:14" ht="33.75" x14ac:dyDescent="0.25">
      <c r="A3021" s="257" t="s">
        <v>834</v>
      </c>
      <c r="B3021" s="257" t="s">
        <v>6442</v>
      </c>
      <c r="C3021" s="257" t="s">
        <v>689</v>
      </c>
      <c r="D3021" s="277" t="s">
        <v>6443</v>
      </c>
      <c r="E3021" s="278" t="s">
        <v>711</v>
      </c>
      <c r="F3021" s="279" t="s">
        <v>689</v>
      </c>
      <c r="G3021" s="277" t="s">
        <v>1371</v>
      </c>
      <c r="H3021" s="280" t="str">
        <f>IF(OR(AND('FIN2-NATURE'!CC33="",'FIN2-NATURE'!CD33=""),AND('FIN2-NATURE'!CC37="",'FIN2-NATURE'!CD37=""),AND('FIN2-NATURE'!CD33="K",'FIN2-NATURE'!CD37="K"),OR('FIN2-NATURE'!CD33="O",'FIN2-NATURE'!CD37="O")),"",SUM('FIN2-NATURE'!CC33,'FIN2-NATURE'!CC37))</f>
        <v/>
      </c>
      <c r="I3021" s="280" t="str">
        <f>IF(AND(OR(AND('FIN2-NATURE'!CD33="O",'FIN2-NATURE'!CD37="O"),AND('FIN2-NATURE'!CD33="K",'FIN2-NATURE'!CD37="K")),SUM('FIN2-NATURE'!CC33,'FIN2-NATURE'!CC37)=0,ISNUMBER('FIN2-NATURE'!CC38)),"",IF(OR('FIN2-NATURE'!CD33="O",'FIN2-NATURE'!CD37="O"),"O",IF(AND('FIN2-NATURE'!CD33='FIN2-NATURE'!CD37,OR('FIN2-NATURE'!CD33="K",'FIN2-NATURE'!CD33="W",'FIN2-NATURE'!CD33="M")), UPPER('FIN2-NATURE'!CD33),"")))</f>
        <v/>
      </c>
      <c r="J3021" s="281" t="s">
        <v>711</v>
      </c>
      <c r="K3021" s="280" t="str">
        <f>IF(AND(ISBLANK('FIN2-NATURE'!CC38),$L$3021&lt;&gt;"M"),"",'FIN2-NATURE'!CC38)</f>
        <v/>
      </c>
      <c r="L3021" s="280" t="str">
        <f>IF(ISBLANK('FIN2-NATURE'!CD38),"",'FIN2-NATURE'!CD38)</f>
        <v/>
      </c>
      <c r="M3021" s="257" t="str">
        <f t="shared" si="48"/>
        <v>OK</v>
      </c>
      <c r="N3021" s="15"/>
    </row>
    <row r="3022" spans="1:14" ht="33.75" x14ac:dyDescent="0.25">
      <c r="A3022" s="257" t="s">
        <v>834</v>
      </c>
      <c r="B3022" s="257" t="s">
        <v>6444</v>
      </c>
      <c r="C3022" s="257" t="s">
        <v>689</v>
      </c>
      <c r="D3022" s="277" t="s">
        <v>1373</v>
      </c>
      <c r="E3022" s="278" t="s">
        <v>711</v>
      </c>
      <c r="F3022" s="279" t="s">
        <v>689</v>
      </c>
      <c r="G3022" s="277" t="s">
        <v>1374</v>
      </c>
      <c r="H3022" s="280" t="str">
        <f>IF(OR(AND('FIN2-NATURE'!BW39="",'FIN2-NATURE'!BX39=""),AND('FIN2-NATURE'!BZ39="",'FIN2-NATURE'!CA39=""),AND('FIN2-NATURE'!BX39="K",'FIN2-NATURE'!CA39="K"),OR('FIN2-NATURE'!BX39="O",'FIN2-NATURE'!CA39="O")),"",SUM('FIN2-NATURE'!BW39,'FIN2-NATURE'!BZ39))</f>
        <v/>
      </c>
      <c r="I3022" s="280" t="str">
        <f xml:space="preserve"> IF(AND(OR(AND('FIN2-NATURE'!BX39="O",'FIN2-NATURE'!CA39="O"),AND('FIN2-NATURE'!BX39="K",'FIN2-NATURE'!CA39="K")),SUM('FIN2-NATURE'!BW39,'FIN2-NATURE'!BZ39)=0,ISNUMBER('FIN2-NATURE'!CC39)),"",IF(OR('FIN2-NATURE'!BX39="O",'FIN2-NATURE'!CA39="O"),"O",IF(AND('FIN2-NATURE'!BX39='FIN2-NATURE'!CA39,OR('FIN2-NATURE'!BX39="K",'FIN2-NATURE'!BX39="W",'FIN2-NATURE'!BX39="M")),UPPER( 'FIN2-NATURE'!BX39),"")))</f>
        <v/>
      </c>
      <c r="J3022" s="281" t="s">
        <v>711</v>
      </c>
      <c r="K3022" s="280" t="str">
        <f>IF(AND(ISBLANK('FIN2-NATURE'!CC39),$L$3022&lt;&gt;"M"),"",'FIN2-NATURE'!CC39)</f>
        <v/>
      </c>
      <c r="L3022" s="280" t="str">
        <f>IF(ISBLANK('FIN2-NATURE'!CD39),"",'FIN2-NATURE'!CD39)</f>
        <v/>
      </c>
      <c r="M3022" s="257" t="str">
        <f t="shared" si="48"/>
        <v>OK</v>
      </c>
      <c r="N3022" s="15"/>
    </row>
    <row r="3023" spans="1:14" ht="33.75" x14ac:dyDescent="0.25">
      <c r="A3023" s="257" t="s">
        <v>834</v>
      </c>
      <c r="B3023" s="257" t="s">
        <v>6445</v>
      </c>
      <c r="C3023" s="257" t="s">
        <v>689</v>
      </c>
      <c r="D3023" s="277" t="s">
        <v>6446</v>
      </c>
      <c r="E3023" s="278" t="s">
        <v>711</v>
      </c>
      <c r="F3023" s="279" t="s">
        <v>689</v>
      </c>
      <c r="G3023" s="277" t="s">
        <v>1377</v>
      </c>
      <c r="H3023" s="280" t="str">
        <f>IF(OR(AND('FIN2-NATURE'!CC38="",'FIN2-NATURE'!CD38=""),AND('FIN2-NATURE'!CC39="",'FIN2-NATURE'!CD39=""),AND('FIN2-NATURE'!CD38="K",'FIN2-NATURE'!CD39="K"),OR('FIN2-NATURE'!CD38="O",'FIN2-NATURE'!CD39="O")),"",SUM('FIN2-NATURE'!CC38,'FIN2-NATURE'!CC39))</f>
        <v/>
      </c>
      <c r="I3023" s="280" t="str">
        <f>IF(AND(OR(AND('FIN2-NATURE'!CD38="O",'FIN2-NATURE'!CD39="O"),AND('FIN2-NATURE'!CD38="K",'FIN2-NATURE'!CD39="K")),SUM('FIN2-NATURE'!CC38,'FIN2-NATURE'!CC39)=0,ISNUMBER('FIN2-NATURE'!CC40)),"",IF(OR('FIN2-NATURE'!CD38="O",'FIN2-NATURE'!CD39="O"),"O",IF(AND('FIN2-NATURE'!CD38='FIN2-NATURE'!CD39,OR('FIN2-NATURE'!CD38="K",'FIN2-NATURE'!CD38="W",'FIN2-NATURE'!CD38="M")), UPPER('FIN2-NATURE'!CD38),"")))</f>
        <v/>
      </c>
      <c r="J3023" s="281" t="s">
        <v>711</v>
      </c>
      <c r="K3023" s="280" t="str">
        <f>IF(AND(ISBLANK('FIN2-NATURE'!CC40),$L$3023&lt;&gt;"M"),"",'FIN2-NATURE'!CC40)</f>
        <v/>
      </c>
      <c r="L3023" s="280" t="str">
        <f>IF(ISBLANK('FIN2-NATURE'!CD40),"",'FIN2-NATURE'!CD40)</f>
        <v/>
      </c>
      <c r="M3023" s="257" t="str">
        <f t="shared" si="48"/>
        <v>OK</v>
      </c>
      <c r="N3023" s="15"/>
    </row>
    <row r="3024" spans="1:14" ht="33.75" x14ac:dyDescent="0.25">
      <c r="A3024" s="257" t="s">
        <v>834</v>
      </c>
      <c r="B3024" s="257" t="s">
        <v>6447</v>
      </c>
      <c r="C3024" s="257" t="s">
        <v>689</v>
      </c>
      <c r="D3024" s="277" t="s">
        <v>4237</v>
      </c>
      <c r="E3024" s="278" t="s">
        <v>711</v>
      </c>
      <c r="F3024" s="279" t="s">
        <v>689</v>
      </c>
      <c r="G3024" s="277" t="s">
        <v>1380</v>
      </c>
      <c r="H3024" s="280" t="str">
        <f>IF(OR(AND('FIN2-NATURE'!BW41="",'FIN2-NATURE'!BX41=""),AND('FIN2-NATURE'!BZ41="",'FIN2-NATURE'!CA41=""),AND('FIN2-NATURE'!BX41="K",'FIN2-NATURE'!CA41="K"),OR('FIN2-NATURE'!BX41="O",'FIN2-NATURE'!CA41="O")),"",SUM('FIN2-NATURE'!BW41,'FIN2-NATURE'!BZ41))</f>
        <v/>
      </c>
      <c r="I3024" s="280" t="str">
        <f xml:space="preserve"> IF(AND(OR(AND('FIN2-NATURE'!BX41="O",'FIN2-NATURE'!CA41="O"),AND('FIN2-NATURE'!BX41="K",'FIN2-NATURE'!CA41="K")),SUM('FIN2-NATURE'!BW41,'FIN2-NATURE'!BZ41)=0,ISNUMBER('FIN2-NATURE'!CC41)),"",IF(OR('FIN2-NATURE'!BX41="O",'FIN2-NATURE'!CA41="O"),"O",IF(AND('FIN2-NATURE'!BX41='FIN2-NATURE'!CA41,OR('FIN2-NATURE'!BX41="K",'FIN2-NATURE'!BX41="W",'FIN2-NATURE'!BX41="M")),UPPER( 'FIN2-NATURE'!BX41),"")))</f>
        <v/>
      </c>
      <c r="J3024" s="281" t="s">
        <v>711</v>
      </c>
      <c r="K3024" s="280" t="str">
        <f>IF(AND(ISBLANK('FIN2-NATURE'!CC41),$L$3024&lt;&gt;"M"),"",'FIN2-NATURE'!CC41)</f>
        <v/>
      </c>
      <c r="L3024" s="280" t="str">
        <f>IF(ISBLANK('FIN2-NATURE'!CD41),"",'FIN2-NATURE'!CD41)</f>
        <v/>
      </c>
      <c r="M3024" s="257" t="str">
        <f t="shared" si="48"/>
        <v>OK</v>
      </c>
      <c r="N3024" s="15"/>
    </row>
    <row r="3025" spans="1:14" ht="33.75" x14ac:dyDescent="0.25">
      <c r="A3025" s="257" t="s">
        <v>834</v>
      </c>
      <c r="B3025" s="257" t="s">
        <v>6448</v>
      </c>
      <c r="C3025" s="257" t="s">
        <v>689</v>
      </c>
      <c r="D3025" s="277" t="s">
        <v>6449</v>
      </c>
      <c r="E3025" s="278" t="s">
        <v>711</v>
      </c>
      <c r="F3025" s="279" t="s">
        <v>689</v>
      </c>
      <c r="G3025" s="277" t="s">
        <v>1383</v>
      </c>
      <c r="H3025" s="280" t="str">
        <f>IF(OR(AND('FIN2-NATURE'!BW42="",'FIN2-NATURE'!BX42=""),AND('FIN2-NATURE'!BZ42="",'FIN2-NATURE'!CA42=""),AND('FIN2-NATURE'!BX42="K",'FIN2-NATURE'!CA42="K"),OR('FIN2-NATURE'!BX42="O",'FIN2-NATURE'!CA42="O")),"",SUM('FIN2-NATURE'!BW42,'FIN2-NATURE'!BZ42))</f>
        <v/>
      </c>
      <c r="I3025" s="280" t="str">
        <f xml:space="preserve"> IF(AND(OR(AND('FIN2-NATURE'!BX42="O",'FIN2-NATURE'!CA42="O"),AND('FIN2-NATURE'!BX42="K",'FIN2-NATURE'!CA42="K")),SUM('FIN2-NATURE'!BW42,'FIN2-NATURE'!BZ42)=0,ISNUMBER('FIN2-NATURE'!CC42)),"",IF(OR('FIN2-NATURE'!BX42="O",'FIN2-NATURE'!CA42="O"),"O",IF(AND('FIN2-NATURE'!BX42='FIN2-NATURE'!CA42,OR('FIN2-NATURE'!BX42="K",'FIN2-NATURE'!BX42="W",'FIN2-NATURE'!BX42="M")),UPPER( 'FIN2-NATURE'!BX42),"")))</f>
        <v/>
      </c>
      <c r="J3025" s="281" t="s">
        <v>711</v>
      </c>
      <c r="K3025" s="280" t="str">
        <f>IF(AND(ISBLANK('FIN2-NATURE'!CC42),$L$3025&lt;&gt;"M"),"",'FIN2-NATURE'!CC42)</f>
        <v/>
      </c>
      <c r="L3025" s="280" t="str">
        <f>IF(ISBLANK('FIN2-NATURE'!CD42),"",'FIN2-NATURE'!CD42)</f>
        <v/>
      </c>
      <c r="M3025" s="257" t="str">
        <f t="shared" si="48"/>
        <v>OK</v>
      </c>
      <c r="N3025" s="15"/>
    </row>
    <row r="3026" spans="1:14" ht="33.75" x14ac:dyDescent="0.25">
      <c r="A3026" s="257" t="s">
        <v>834</v>
      </c>
      <c r="B3026" s="257" t="s">
        <v>6450</v>
      </c>
      <c r="C3026" s="257" t="s">
        <v>689</v>
      </c>
      <c r="D3026" s="277" t="s">
        <v>4241</v>
      </c>
      <c r="E3026" s="278" t="s">
        <v>711</v>
      </c>
      <c r="F3026" s="279" t="s">
        <v>689</v>
      </c>
      <c r="G3026" s="277" t="s">
        <v>1386</v>
      </c>
      <c r="H3026" s="280" t="str">
        <f>IF(OR(AND('FIN2-NATURE'!BW43="",'FIN2-NATURE'!BX43=""),AND('FIN2-NATURE'!BZ43="",'FIN2-NATURE'!CA43=""),AND('FIN2-NATURE'!BX43="K",'FIN2-NATURE'!CA43="K"),OR('FIN2-NATURE'!BX43="O",'FIN2-NATURE'!CA43="O")),"",SUM('FIN2-NATURE'!BW43,'FIN2-NATURE'!BZ43))</f>
        <v/>
      </c>
      <c r="I3026" s="280" t="str">
        <f xml:space="preserve"> IF(AND(OR(AND('FIN2-NATURE'!BX43="O",'FIN2-NATURE'!CA43="O"),AND('FIN2-NATURE'!BX43="K",'FIN2-NATURE'!CA43="K")),SUM('FIN2-NATURE'!BW43,'FIN2-NATURE'!BZ43)=0,ISNUMBER('FIN2-NATURE'!CC43)),"",IF(OR('FIN2-NATURE'!BX43="O",'FIN2-NATURE'!CA43="O"),"O",IF(AND('FIN2-NATURE'!BX43='FIN2-NATURE'!CA43,OR('FIN2-NATURE'!BX43="K",'FIN2-NATURE'!BX43="W",'FIN2-NATURE'!BX43="M")),UPPER( 'FIN2-NATURE'!BX43),"")))</f>
        <v/>
      </c>
      <c r="J3026" s="281" t="s">
        <v>711</v>
      </c>
      <c r="K3026" s="280" t="str">
        <f>IF(AND(ISBLANK('FIN2-NATURE'!CC43),$L$3026&lt;&gt;"M"),"",'FIN2-NATURE'!CC43)</f>
        <v/>
      </c>
      <c r="L3026" s="280" t="str">
        <f>IF(ISBLANK('FIN2-NATURE'!CD43),"",'FIN2-NATURE'!CD43)</f>
        <v/>
      </c>
      <c r="M3026" s="257" t="str">
        <f t="shared" si="48"/>
        <v>OK</v>
      </c>
      <c r="N3026" s="15"/>
    </row>
    <row r="3027" spans="1:14" ht="33.75" x14ac:dyDescent="0.25">
      <c r="A3027" s="257" t="s">
        <v>834</v>
      </c>
      <c r="B3027" s="257" t="s">
        <v>6451</v>
      </c>
      <c r="C3027" s="257" t="s">
        <v>689</v>
      </c>
      <c r="D3027" s="277" t="s">
        <v>6452</v>
      </c>
      <c r="E3027" s="278" t="s">
        <v>711</v>
      </c>
      <c r="F3027" s="279" t="s">
        <v>689</v>
      </c>
      <c r="G3027" s="277" t="s">
        <v>1389</v>
      </c>
      <c r="H3027" s="280" t="str">
        <f>IF(OR(AND('FIN2-NATURE'!BW44="",'FIN2-NATURE'!BX44=""),AND('FIN2-NATURE'!BZ44="",'FIN2-NATURE'!CA44=""),AND('FIN2-NATURE'!BX44="K",'FIN2-NATURE'!CA44="K"),OR('FIN2-NATURE'!BX44="O",'FIN2-NATURE'!CA44="O")),"",SUM('FIN2-NATURE'!BW44,'FIN2-NATURE'!BZ44))</f>
        <v/>
      </c>
      <c r="I3027" s="280" t="str">
        <f xml:space="preserve"> IF(AND(OR(AND('FIN2-NATURE'!BX44="O",'FIN2-NATURE'!CA44="O"),AND('FIN2-NATURE'!BX44="K",'FIN2-NATURE'!CA44="K")),SUM('FIN2-NATURE'!BW44,'FIN2-NATURE'!BZ44)=0,ISNUMBER('FIN2-NATURE'!CC44)),"",IF(OR('FIN2-NATURE'!BX44="O",'FIN2-NATURE'!CA44="O"),"O",IF(AND('FIN2-NATURE'!BX44='FIN2-NATURE'!CA44,OR('FIN2-NATURE'!BX44="K",'FIN2-NATURE'!BX44="W",'FIN2-NATURE'!BX44="M")),UPPER( 'FIN2-NATURE'!BX44),"")))</f>
        <v/>
      </c>
      <c r="J3027" s="281" t="s">
        <v>711</v>
      </c>
      <c r="K3027" s="280" t="str">
        <f>IF(AND(ISBLANK('FIN2-NATURE'!CC44),$L$3027&lt;&gt;"M"),"",'FIN2-NATURE'!CC44)</f>
        <v/>
      </c>
      <c r="L3027" s="280" t="str">
        <f>IF(ISBLANK('FIN2-NATURE'!CD44),"",'FIN2-NATURE'!CD44)</f>
        <v/>
      </c>
      <c r="M3027" s="257" t="str">
        <f t="shared" si="48"/>
        <v>OK</v>
      </c>
      <c r="N3027" s="15"/>
    </row>
    <row r="3028" spans="1:14" ht="33.75" x14ac:dyDescent="0.25">
      <c r="A3028" s="257" t="s">
        <v>834</v>
      </c>
      <c r="B3028" s="257" t="s">
        <v>6453</v>
      </c>
      <c r="C3028" s="257" t="s">
        <v>689</v>
      </c>
      <c r="D3028" s="277" t="s">
        <v>6454</v>
      </c>
      <c r="E3028" s="278" t="s">
        <v>711</v>
      </c>
      <c r="F3028" s="279" t="s">
        <v>689</v>
      </c>
      <c r="G3028" s="277" t="s">
        <v>1392</v>
      </c>
      <c r="H3028" s="280" t="str">
        <f>IF(OR(AND('FIN2-NATURE'!BW45="",'FIN2-NATURE'!BX45=""),AND('FIN2-NATURE'!BZ45="",'FIN2-NATURE'!CA45=""),AND('FIN2-NATURE'!BX45="K",'FIN2-NATURE'!CA45="K"),OR('FIN2-NATURE'!BX45="O",'FIN2-NATURE'!CA45="O")),"",SUM('FIN2-NATURE'!BW45,'FIN2-NATURE'!BZ45))</f>
        <v/>
      </c>
      <c r="I3028" s="280" t="str">
        <f xml:space="preserve"> IF(AND(OR(AND('FIN2-NATURE'!BX45="O",'FIN2-NATURE'!CA45="O"),AND('FIN2-NATURE'!BX45="K",'FIN2-NATURE'!CA45="K")),SUM('FIN2-NATURE'!BW45,'FIN2-NATURE'!BZ45)=0,ISNUMBER('FIN2-NATURE'!CC45)),"",IF(OR('FIN2-NATURE'!BX45="O",'FIN2-NATURE'!CA45="O"),"O",IF(AND('FIN2-NATURE'!BX45='FIN2-NATURE'!CA45,OR('FIN2-NATURE'!BX45="K",'FIN2-NATURE'!BX45="W",'FIN2-NATURE'!BX45="M")),UPPER( 'FIN2-NATURE'!BX45),"")))</f>
        <v/>
      </c>
      <c r="J3028" s="281" t="s">
        <v>711</v>
      </c>
      <c r="K3028" s="280" t="str">
        <f>IF(AND(ISBLANK('FIN2-NATURE'!CC45),$L$3028&lt;&gt;"M"),"",'FIN2-NATURE'!CC45)</f>
        <v/>
      </c>
      <c r="L3028" s="280" t="str">
        <f>IF(ISBLANK('FIN2-NATURE'!CD45),"",'FIN2-NATURE'!CD45)</f>
        <v/>
      </c>
      <c r="M3028" s="257" t="str">
        <f t="shared" si="48"/>
        <v>OK</v>
      </c>
      <c r="N3028" s="15"/>
    </row>
    <row r="3029" spans="1:14" ht="33.75" x14ac:dyDescent="0.25">
      <c r="A3029" s="257" t="s">
        <v>834</v>
      </c>
      <c r="B3029" s="257" t="s">
        <v>6455</v>
      </c>
      <c r="C3029" s="257" t="s">
        <v>689</v>
      </c>
      <c r="D3029" s="277" t="s">
        <v>6456</v>
      </c>
      <c r="E3029" s="278" t="s">
        <v>711</v>
      </c>
      <c r="F3029" s="279" t="s">
        <v>689</v>
      </c>
      <c r="G3029" s="277" t="s">
        <v>4248</v>
      </c>
      <c r="H3029" s="280" t="str">
        <f>IF(OR(AND('FIN2-NATURE'!CC44="",'FIN2-NATURE'!CD44=""),AND('FIN2-NATURE'!CC45="",'FIN2-NATURE'!CD45=""),AND('FIN2-NATURE'!CD44="K",'FIN2-NATURE'!CD45="K"),OR('FIN2-NATURE'!CD44="O",'FIN2-NATURE'!CD45="O")),"",SUM('FIN2-NATURE'!CC44,'FIN2-NATURE'!CC45))</f>
        <v/>
      </c>
      <c r="I3029" s="280" t="str">
        <f>IF(AND(OR(AND('FIN2-NATURE'!CD44="O",'FIN2-NATURE'!CD45="O"),AND('FIN2-NATURE'!CD44="K",'FIN2-NATURE'!CD45="K")),SUM('FIN2-NATURE'!CC44,'FIN2-NATURE'!CC45)=0,ISNUMBER('FIN2-NATURE'!CC46)),"",IF(OR('FIN2-NATURE'!CD44="O",'FIN2-NATURE'!CD45="O"),"O",IF(AND('FIN2-NATURE'!CD44='FIN2-NATURE'!CD45,OR('FIN2-NATURE'!CD44="K",'FIN2-NATURE'!CD44="W",'FIN2-NATURE'!CD44="M")), UPPER('FIN2-NATURE'!CD44),"")))</f>
        <v/>
      </c>
      <c r="J3029" s="281" t="s">
        <v>711</v>
      </c>
      <c r="K3029" s="280" t="str">
        <f>IF(AND(ISBLANK('FIN2-NATURE'!CC46),$L$3029&lt;&gt;"M"),"",'FIN2-NATURE'!CC46)</f>
        <v/>
      </c>
      <c r="L3029" s="280" t="str">
        <f>IF(ISBLANK('FIN2-NATURE'!CD46),"",'FIN2-NATURE'!CD46)</f>
        <v/>
      </c>
      <c r="M3029" s="257" t="str">
        <f t="shared" si="48"/>
        <v>OK</v>
      </c>
      <c r="N3029" s="15"/>
    </row>
    <row r="3030" spans="1:14" ht="33.75" x14ac:dyDescent="0.25">
      <c r="A3030" s="257" t="s">
        <v>834</v>
      </c>
      <c r="B3030" s="257" t="s">
        <v>6457</v>
      </c>
      <c r="C3030" s="257" t="s">
        <v>689</v>
      </c>
      <c r="D3030" s="277" t="s">
        <v>4250</v>
      </c>
      <c r="E3030" s="278" t="s">
        <v>711</v>
      </c>
      <c r="F3030" s="279" t="s">
        <v>689</v>
      </c>
      <c r="G3030" s="277" t="s">
        <v>4251</v>
      </c>
      <c r="H3030" s="280" t="str">
        <f>IF(OR(AND('FIN2-NATURE'!BW47="",'FIN2-NATURE'!BX47=""),AND('FIN2-NATURE'!BZ47="",'FIN2-NATURE'!CA47=""),AND('FIN2-NATURE'!BX47="K",'FIN2-NATURE'!CA47="K"),OR('FIN2-NATURE'!BX47="O",'FIN2-NATURE'!CA47="O")),"",SUM('FIN2-NATURE'!BW47,'FIN2-NATURE'!BZ47))</f>
        <v/>
      </c>
      <c r="I3030" s="280" t="str">
        <f xml:space="preserve"> IF(AND(OR(AND('FIN2-NATURE'!BX47="O",'FIN2-NATURE'!CA47="O"),AND('FIN2-NATURE'!BX47="K",'FIN2-NATURE'!CA47="K")),SUM('FIN2-NATURE'!BW47,'FIN2-NATURE'!BZ47)=0,ISNUMBER('FIN2-NATURE'!CC47)),"",IF(OR('FIN2-NATURE'!BX47="O",'FIN2-NATURE'!CA47="O"),"O",IF(AND('FIN2-NATURE'!BX47='FIN2-NATURE'!CA47,OR('FIN2-NATURE'!BX47="K",'FIN2-NATURE'!BX47="W",'FIN2-NATURE'!BX47="M")),UPPER( 'FIN2-NATURE'!BX47),"")))</f>
        <v/>
      </c>
      <c r="J3030" s="281" t="s">
        <v>711</v>
      </c>
      <c r="K3030" s="280" t="str">
        <f>IF(AND(ISBLANK('FIN2-NATURE'!CC47),$L$3030&lt;&gt;"M"),"",'FIN2-NATURE'!CC47)</f>
        <v/>
      </c>
      <c r="L3030" s="280" t="str">
        <f>IF(ISBLANK('FIN2-NATURE'!CD47),"",'FIN2-NATURE'!CD47)</f>
        <v/>
      </c>
      <c r="M3030" s="257" t="str">
        <f t="shared" si="48"/>
        <v>OK</v>
      </c>
      <c r="N3030" s="15"/>
    </row>
    <row r="3031" spans="1:14" ht="33.75" x14ac:dyDescent="0.25">
      <c r="A3031" s="257" t="s">
        <v>834</v>
      </c>
      <c r="B3031" s="257" t="s">
        <v>6458</v>
      </c>
      <c r="C3031" s="257" t="s">
        <v>689</v>
      </c>
      <c r="D3031" s="277" t="s">
        <v>4253</v>
      </c>
      <c r="E3031" s="278" t="s">
        <v>711</v>
      </c>
      <c r="F3031" s="279" t="s">
        <v>689</v>
      </c>
      <c r="G3031" s="277" t="s">
        <v>4254</v>
      </c>
      <c r="H3031" s="280" t="str">
        <f>IF(OR(AND('FIN2-NATURE'!BW48="",'FIN2-NATURE'!BX48=""),AND('FIN2-NATURE'!BZ48="",'FIN2-NATURE'!CA48=""),AND('FIN2-NATURE'!BX48="K",'FIN2-NATURE'!CA48="K"),OR('FIN2-NATURE'!BX48="O",'FIN2-NATURE'!CA48="O")),"",SUM('FIN2-NATURE'!BW48,'FIN2-NATURE'!BZ48))</f>
        <v/>
      </c>
      <c r="I3031" s="280" t="str">
        <f xml:space="preserve"> IF(AND(OR(AND('FIN2-NATURE'!BX48="O",'FIN2-NATURE'!CA48="O"),AND('FIN2-NATURE'!BX48="K",'FIN2-NATURE'!CA48="K")),SUM('FIN2-NATURE'!BW48,'FIN2-NATURE'!BZ48)=0,ISNUMBER('FIN2-NATURE'!CC48)),"",IF(OR('FIN2-NATURE'!BX48="O",'FIN2-NATURE'!CA48="O"),"O",IF(AND('FIN2-NATURE'!BX48='FIN2-NATURE'!CA48,OR('FIN2-NATURE'!BX48="K",'FIN2-NATURE'!BX48="W",'FIN2-NATURE'!BX48="M")),UPPER( 'FIN2-NATURE'!BX48),"")))</f>
        <v/>
      </c>
      <c r="J3031" s="281" t="s">
        <v>711</v>
      </c>
      <c r="K3031" s="280" t="str">
        <f>IF(AND(ISBLANK('FIN2-NATURE'!CC48),$L$3031&lt;&gt;"M"),"",'FIN2-NATURE'!CC48)</f>
        <v/>
      </c>
      <c r="L3031" s="280" t="str">
        <f>IF(ISBLANK('FIN2-NATURE'!CD48),"",'FIN2-NATURE'!CD48)</f>
        <v/>
      </c>
      <c r="M3031" s="257" t="str">
        <f t="shared" si="48"/>
        <v>OK</v>
      </c>
      <c r="N3031" s="15"/>
    </row>
    <row r="3032" spans="1:14" ht="33.75" x14ac:dyDescent="0.25">
      <c r="A3032" s="257" t="s">
        <v>834</v>
      </c>
      <c r="B3032" s="257" t="s">
        <v>6459</v>
      </c>
      <c r="C3032" s="257" t="s">
        <v>689</v>
      </c>
      <c r="D3032" s="277" t="s">
        <v>6460</v>
      </c>
      <c r="E3032" s="278" t="s">
        <v>711</v>
      </c>
      <c r="F3032" s="279" t="s">
        <v>689</v>
      </c>
      <c r="G3032" s="277" t="s">
        <v>4257</v>
      </c>
      <c r="H3032" s="280" t="str">
        <f>IF(OR(AND('FIN2-NATURE'!BW49="",'FIN2-NATURE'!BX49=""),AND('FIN2-NATURE'!BZ49="",'FIN2-NATURE'!CA49=""),AND('FIN2-NATURE'!BX49="K",'FIN2-NATURE'!CA49="K"),OR('FIN2-NATURE'!BX49="O",'FIN2-NATURE'!CA49="O")),"",SUM('FIN2-NATURE'!BW49,'FIN2-NATURE'!BZ49))</f>
        <v/>
      </c>
      <c r="I3032" s="280" t="str">
        <f xml:space="preserve"> IF(AND(OR(AND('FIN2-NATURE'!BX49="O",'FIN2-NATURE'!CA49="O"),AND('FIN2-NATURE'!BX49="K",'FIN2-NATURE'!CA49="K")),SUM('FIN2-NATURE'!BW49,'FIN2-NATURE'!BZ49)=0,ISNUMBER('FIN2-NATURE'!CC49)),"",IF(OR('FIN2-NATURE'!BX49="O",'FIN2-NATURE'!CA49="O"),"O",IF(AND('FIN2-NATURE'!BX49='FIN2-NATURE'!CA49,OR('FIN2-NATURE'!BX49="K",'FIN2-NATURE'!BX49="W",'FIN2-NATURE'!BX49="M")),UPPER( 'FIN2-NATURE'!BX49),"")))</f>
        <v/>
      </c>
      <c r="J3032" s="281" t="s">
        <v>711</v>
      </c>
      <c r="K3032" s="280" t="str">
        <f>IF(AND(ISBLANK('FIN2-NATURE'!CC49),$L$3032&lt;&gt;"M"),"",'FIN2-NATURE'!CC49)</f>
        <v/>
      </c>
      <c r="L3032" s="280" t="str">
        <f>IF(ISBLANK('FIN2-NATURE'!CD49),"",'FIN2-NATURE'!CD49)</f>
        <v/>
      </c>
      <c r="M3032" s="257" t="str">
        <f t="shared" si="48"/>
        <v>OK</v>
      </c>
      <c r="N3032" s="15"/>
    </row>
    <row r="3033" spans="1:14" ht="33.75" x14ac:dyDescent="0.25">
      <c r="A3033" s="257" t="s">
        <v>834</v>
      </c>
      <c r="B3033" s="257" t="s">
        <v>6461</v>
      </c>
      <c r="C3033" s="257" t="s">
        <v>689</v>
      </c>
      <c r="D3033" s="277" t="s">
        <v>6462</v>
      </c>
      <c r="E3033" s="278" t="s">
        <v>711</v>
      </c>
      <c r="F3033" s="279" t="s">
        <v>689</v>
      </c>
      <c r="G3033" s="277" t="s">
        <v>4260</v>
      </c>
      <c r="H3033" s="280" t="str">
        <f>IF(OR(AND('FIN2-NATURE'!BW50="",'FIN2-NATURE'!BX50=""),AND('FIN2-NATURE'!BZ50="",'FIN2-NATURE'!CA50=""),AND('FIN2-NATURE'!BX50="K",'FIN2-NATURE'!CA50="K"),OR('FIN2-NATURE'!BX50="O",'FIN2-NATURE'!CA50="O")),"",SUM('FIN2-NATURE'!BW50,'FIN2-NATURE'!BZ50))</f>
        <v/>
      </c>
      <c r="I3033" s="280" t="str">
        <f xml:space="preserve"> IF(AND(OR(AND('FIN2-NATURE'!BX50="O",'FIN2-NATURE'!CA50="O"),AND('FIN2-NATURE'!BX50="K",'FIN2-NATURE'!CA50="K")),SUM('FIN2-NATURE'!BW50,'FIN2-NATURE'!BZ50)=0,ISNUMBER('FIN2-NATURE'!CC50)),"",IF(OR('FIN2-NATURE'!BX50="O",'FIN2-NATURE'!CA50="O"),"O",IF(AND('FIN2-NATURE'!BX50='FIN2-NATURE'!CA50,OR('FIN2-NATURE'!BX50="K",'FIN2-NATURE'!BX50="W",'FIN2-NATURE'!BX50="M")),UPPER( 'FIN2-NATURE'!BX50),"")))</f>
        <v/>
      </c>
      <c r="J3033" s="281" t="s">
        <v>711</v>
      </c>
      <c r="K3033" s="280" t="str">
        <f>IF(AND(ISBLANK('FIN2-NATURE'!CC50),$L$3033&lt;&gt;"M"),"",'FIN2-NATURE'!CC50)</f>
        <v/>
      </c>
      <c r="L3033" s="280" t="str">
        <f>IF(ISBLANK('FIN2-NATURE'!CD50),"",'FIN2-NATURE'!CD50)</f>
        <v/>
      </c>
      <c r="M3033" s="257" t="str">
        <f t="shared" si="48"/>
        <v>OK</v>
      </c>
      <c r="N3033" s="15"/>
    </row>
    <row r="3034" spans="1:14" ht="33.75" x14ac:dyDescent="0.25">
      <c r="A3034" s="257" t="s">
        <v>834</v>
      </c>
      <c r="B3034" s="257" t="s">
        <v>6463</v>
      </c>
      <c r="C3034" s="257" t="s">
        <v>689</v>
      </c>
      <c r="D3034" s="277" t="s">
        <v>6464</v>
      </c>
      <c r="E3034" s="278" t="s">
        <v>711</v>
      </c>
      <c r="F3034" s="279" t="s">
        <v>689</v>
      </c>
      <c r="G3034" s="277" t="s">
        <v>4263</v>
      </c>
      <c r="H3034" s="280" t="str">
        <f>IF(OR(AND('FIN2-NATURE'!CC46="",'FIN2-NATURE'!CD46=""),AND('FIN2-NATURE'!CC50="",'FIN2-NATURE'!CD50=""),AND('FIN2-NATURE'!CD46="K",'FIN2-NATURE'!CD50="K"),OR('FIN2-NATURE'!CD46="O",'FIN2-NATURE'!CD50="O")),"",SUM('FIN2-NATURE'!CC46,'FIN2-NATURE'!CC50))</f>
        <v/>
      </c>
      <c r="I3034" s="280" t="str">
        <f>IF(AND(OR(AND('FIN2-NATURE'!CD46="O",'FIN2-NATURE'!CD50="O"),AND('FIN2-NATURE'!CD46="K",'FIN2-NATURE'!CD50="K")),SUM('FIN2-NATURE'!CC46,'FIN2-NATURE'!CC50)=0,ISNUMBER('FIN2-NATURE'!CC51)),"",IF(OR('FIN2-NATURE'!CD46="O",'FIN2-NATURE'!CD50="O"),"O",IF(AND('FIN2-NATURE'!CD46='FIN2-NATURE'!CD50,OR('FIN2-NATURE'!CD46="K",'FIN2-NATURE'!CD46="W",'FIN2-NATURE'!CD46="M")), UPPER('FIN2-NATURE'!CD46),"")))</f>
        <v/>
      </c>
      <c r="J3034" s="281" t="s">
        <v>711</v>
      </c>
      <c r="K3034" s="280" t="str">
        <f>IF(AND(ISBLANK('FIN2-NATURE'!CC51),$L$3034&lt;&gt;"M"),"",'FIN2-NATURE'!CC51)</f>
        <v/>
      </c>
      <c r="L3034" s="280" t="str">
        <f>IF(ISBLANK('FIN2-NATURE'!CD51),"",'FIN2-NATURE'!CD51)</f>
        <v/>
      </c>
      <c r="M3034" s="257" t="str">
        <f t="shared" si="48"/>
        <v>OK</v>
      </c>
      <c r="N3034" s="15"/>
    </row>
    <row r="3035" spans="1:14" ht="33.75" x14ac:dyDescent="0.25">
      <c r="A3035" s="257" t="s">
        <v>834</v>
      </c>
      <c r="B3035" s="257" t="s">
        <v>6465</v>
      </c>
      <c r="C3035" s="257" t="s">
        <v>689</v>
      </c>
      <c r="D3035" s="277" t="s">
        <v>4265</v>
      </c>
      <c r="E3035" s="278" t="s">
        <v>711</v>
      </c>
      <c r="F3035" s="279" t="s">
        <v>689</v>
      </c>
      <c r="G3035" s="277" t="s">
        <v>4266</v>
      </c>
      <c r="H3035" s="280" t="str">
        <f>IF(OR(AND('FIN2-NATURE'!BW52="",'FIN2-NATURE'!BX52=""),AND('FIN2-NATURE'!BZ52="",'FIN2-NATURE'!CA52=""),AND('FIN2-NATURE'!BX52="K",'FIN2-NATURE'!CA52="K"),OR('FIN2-NATURE'!BX52="O",'FIN2-NATURE'!CA52="O")),"",SUM('FIN2-NATURE'!BW52,'FIN2-NATURE'!BZ52))</f>
        <v/>
      </c>
      <c r="I3035" s="280" t="str">
        <f xml:space="preserve"> IF(AND(OR(AND('FIN2-NATURE'!BX52="O",'FIN2-NATURE'!CA52="O"),AND('FIN2-NATURE'!BX52="K",'FIN2-NATURE'!CA52="K")),SUM('FIN2-NATURE'!BW52,'FIN2-NATURE'!BZ52)=0,ISNUMBER('FIN2-NATURE'!CC52)),"",IF(OR('FIN2-NATURE'!BX52="O",'FIN2-NATURE'!CA52="O"),"O",IF(AND('FIN2-NATURE'!BX52='FIN2-NATURE'!CA52,OR('FIN2-NATURE'!BX52="K",'FIN2-NATURE'!BX52="W",'FIN2-NATURE'!BX52="M")),UPPER( 'FIN2-NATURE'!BX52),"")))</f>
        <v/>
      </c>
      <c r="J3035" s="281" t="s">
        <v>711</v>
      </c>
      <c r="K3035" s="280" t="str">
        <f>IF(AND(ISBLANK('FIN2-NATURE'!CC52),$L$3035&lt;&gt;"M"),"",'FIN2-NATURE'!CC52)</f>
        <v/>
      </c>
      <c r="L3035" s="280" t="str">
        <f>IF(ISBLANK('FIN2-NATURE'!CD52),"",'FIN2-NATURE'!CD52)</f>
        <v/>
      </c>
      <c r="M3035" s="257" t="str">
        <f t="shared" si="48"/>
        <v>OK</v>
      </c>
      <c r="N3035" s="15"/>
    </row>
    <row r="3036" spans="1:14" ht="33.75" x14ac:dyDescent="0.25">
      <c r="A3036" s="257" t="s">
        <v>834</v>
      </c>
      <c r="B3036" s="257" t="s">
        <v>6466</v>
      </c>
      <c r="C3036" s="257" t="s">
        <v>689</v>
      </c>
      <c r="D3036" s="277" t="s">
        <v>6467</v>
      </c>
      <c r="E3036" s="278" t="s">
        <v>711</v>
      </c>
      <c r="F3036" s="279" t="s">
        <v>689</v>
      </c>
      <c r="G3036" s="277" t="s">
        <v>4269</v>
      </c>
      <c r="H3036" s="280" t="str">
        <f>IF(OR(AND('FIN2-NATURE'!CC51="",'FIN2-NATURE'!CD51=""),AND('FIN2-NATURE'!CC52="",'FIN2-NATURE'!CD52=""),AND('FIN2-NATURE'!CD51="K",'FIN2-NATURE'!CD52="K"),OR('FIN2-NATURE'!CD51="O",'FIN2-NATURE'!CD52="O")),"",SUM('FIN2-NATURE'!CC51,'FIN2-NATURE'!CC52))</f>
        <v/>
      </c>
      <c r="I3036" s="280" t="str">
        <f>IF(AND(OR(AND('FIN2-NATURE'!CD51="O",'FIN2-NATURE'!CD52="O"),AND('FIN2-NATURE'!CD51="K",'FIN2-NATURE'!CD52="K")),SUM('FIN2-NATURE'!CC51,'FIN2-NATURE'!CC52)=0,ISNUMBER('FIN2-NATURE'!CC53)),"",IF(OR('FIN2-NATURE'!CD51="O",'FIN2-NATURE'!CD52="O"),"O",IF(AND('FIN2-NATURE'!CD51='FIN2-NATURE'!CD52,OR('FIN2-NATURE'!CD51="K",'FIN2-NATURE'!CD51="W",'FIN2-NATURE'!CD51="M")), UPPER('FIN2-NATURE'!CD51),"")))</f>
        <v/>
      </c>
      <c r="J3036" s="281" t="s">
        <v>711</v>
      </c>
      <c r="K3036" s="280" t="str">
        <f>IF(AND(ISBLANK('FIN2-NATURE'!CC53),$L$3036&lt;&gt;"M"),"",'FIN2-NATURE'!CC53)</f>
        <v/>
      </c>
      <c r="L3036" s="280" t="str">
        <f>IF(ISBLANK('FIN2-NATURE'!CD53),"",'FIN2-NATURE'!CD53)</f>
        <v/>
      </c>
      <c r="M3036" s="257" t="str">
        <f t="shared" si="48"/>
        <v>OK</v>
      </c>
      <c r="N3036" s="15"/>
    </row>
    <row r="3037" spans="1:14" ht="33.75" x14ac:dyDescent="0.25">
      <c r="A3037" s="257" t="s">
        <v>834</v>
      </c>
      <c r="B3037" s="257" t="s">
        <v>6468</v>
      </c>
      <c r="C3037" s="257" t="s">
        <v>689</v>
      </c>
      <c r="D3037" s="277" t="s">
        <v>4271</v>
      </c>
      <c r="E3037" s="278" t="s">
        <v>711</v>
      </c>
      <c r="F3037" s="279" t="s">
        <v>689</v>
      </c>
      <c r="G3037" s="277" t="s">
        <v>4272</v>
      </c>
      <c r="H3037" s="280" t="str">
        <f>IF(OR(AND('FIN2-NATURE'!BW54="",'FIN2-NATURE'!BX54=""),AND('FIN2-NATURE'!BZ54="",'FIN2-NATURE'!CA54=""),AND('FIN2-NATURE'!BX54="K",'FIN2-NATURE'!CA54="K"),OR('FIN2-NATURE'!BX54="O",'FIN2-NATURE'!CA54="O")),"",SUM('FIN2-NATURE'!BW54,'FIN2-NATURE'!BZ54))</f>
        <v/>
      </c>
      <c r="I3037" s="280" t="str">
        <f xml:space="preserve"> IF(AND(OR(AND('FIN2-NATURE'!BX54="O",'FIN2-NATURE'!CA54="O"),AND('FIN2-NATURE'!BX54="K",'FIN2-NATURE'!CA54="K")),SUM('FIN2-NATURE'!BW54,'FIN2-NATURE'!BZ54)=0,ISNUMBER('FIN2-NATURE'!CC54)),"",IF(OR('FIN2-NATURE'!BX54="O",'FIN2-NATURE'!CA54="O"),"O",IF(AND('FIN2-NATURE'!BX54='FIN2-NATURE'!CA54,OR('FIN2-NATURE'!BX54="K",'FIN2-NATURE'!BX54="W",'FIN2-NATURE'!BX54="M")),UPPER( 'FIN2-NATURE'!BX54),"")))</f>
        <v/>
      </c>
      <c r="J3037" s="281" t="s">
        <v>711</v>
      </c>
      <c r="K3037" s="280" t="str">
        <f>IF(AND(ISBLANK('FIN2-NATURE'!CC54),$L$3037&lt;&gt;"M"),"",'FIN2-NATURE'!CC54)</f>
        <v/>
      </c>
      <c r="L3037" s="280" t="str">
        <f>IF(ISBLANK('FIN2-NATURE'!CD54),"",'FIN2-NATURE'!CD54)</f>
        <v/>
      </c>
      <c r="M3037" s="257" t="str">
        <f t="shared" si="48"/>
        <v>OK</v>
      </c>
      <c r="N3037" s="15"/>
    </row>
    <row r="3038" spans="1:14" ht="33.75" x14ac:dyDescent="0.25">
      <c r="A3038" s="257" t="s">
        <v>834</v>
      </c>
      <c r="B3038" s="257" t="s">
        <v>6469</v>
      </c>
      <c r="C3038" s="257" t="s">
        <v>689</v>
      </c>
      <c r="D3038" s="277" t="s">
        <v>6470</v>
      </c>
      <c r="E3038" s="278" t="s">
        <v>711</v>
      </c>
      <c r="F3038" s="279" t="s">
        <v>689</v>
      </c>
      <c r="G3038" s="277" t="s">
        <v>4275</v>
      </c>
      <c r="H3038" s="280" t="str">
        <f>IF(OR(AND('FIN2-NATURE'!BW55="",'FIN2-NATURE'!BX55=""),AND('FIN2-NATURE'!BZ55="",'FIN2-NATURE'!CA55=""),AND('FIN2-NATURE'!BX55="K",'FIN2-NATURE'!CA55="K"),OR('FIN2-NATURE'!BX55="O",'FIN2-NATURE'!CA55="O")),"",SUM('FIN2-NATURE'!BW55,'FIN2-NATURE'!BZ55))</f>
        <v/>
      </c>
      <c r="I3038" s="280" t="str">
        <f xml:space="preserve"> IF(AND(OR(AND('FIN2-NATURE'!BX55="O",'FIN2-NATURE'!CA55="O"),AND('FIN2-NATURE'!BX55="K",'FIN2-NATURE'!CA55="K")),SUM('FIN2-NATURE'!BW55,'FIN2-NATURE'!BZ55)=0,ISNUMBER('FIN2-NATURE'!CC55)),"",IF(OR('FIN2-NATURE'!BX55="O",'FIN2-NATURE'!CA55="O"),"O",IF(AND('FIN2-NATURE'!BX55='FIN2-NATURE'!CA55,OR('FIN2-NATURE'!BX55="K",'FIN2-NATURE'!BX55="W",'FIN2-NATURE'!BX55="M")),UPPER( 'FIN2-NATURE'!BX55),"")))</f>
        <v/>
      </c>
      <c r="J3038" s="281" t="s">
        <v>711</v>
      </c>
      <c r="K3038" s="280" t="str">
        <f>IF(AND(ISBLANK('FIN2-NATURE'!CC55),$L$3038&lt;&gt;"M"),"",'FIN2-NATURE'!CC55)</f>
        <v/>
      </c>
      <c r="L3038" s="280" t="str">
        <f>IF(ISBLANK('FIN2-NATURE'!CD55),"",'FIN2-NATURE'!CD55)</f>
        <v/>
      </c>
      <c r="M3038" s="257" t="str">
        <f t="shared" si="48"/>
        <v>OK</v>
      </c>
      <c r="N3038" s="15"/>
    </row>
    <row r="3039" spans="1:14" ht="33.75" x14ac:dyDescent="0.25">
      <c r="A3039" s="257" t="s">
        <v>834</v>
      </c>
      <c r="B3039" s="257" t="s">
        <v>6471</v>
      </c>
      <c r="C3039" s="257" t="s">
        <v>689</v>
      </c>
      <c r="D3039" s="277" t="s">
        <v>4277</v>
      </c>
      <c r="E3039" s="278" t="s">
        <v>711</v>
      </c>
      <c r="F3039" s="279" t="s">
        <v>689</v>
      </c>
      <c r="G3039" s="277" t="s">
        <v>4278</v>
      </c>
      <c r="H3039" s="280" t="str">
        <f>IF(OR(AND('FIN2-NATURE'!BW56="",'FIN2-NATURE'!BX56=""),AND('FIN2-NATURE'!BZ56="",'FIN2-NATURE'!CA56=""),AND('FIN2-NATURE'!BX56="K",'FIN2-NATURE'!CA56="K"),OR('FIN2-NATURE'!BX56="O",'FIN2-NATURE'!CA56="O")),"",SUM('FIN2-NATURE'!BW56,'FIN2-NATURE'!BZ56))</f>
        <v/>
      </c>
      <c r="I3039" s="280" t="str">
        <f xml:space="preserve"> IF(AND(OR(AND('FIN2-NATURE'!BX56="O",'FIN2-NATURE'!CA56="O"),AND('FIN2-NATURE'!BX56="K",'FIN2-NATURE'!CA56="K")),SUM('FIN2-NATURE'!BW56,'FIN2-NATURE'!BZ56)=0,ISNUMBER('FIN2-NATURE'!CC56)),"",IF(OR('FIN2-NATURE'!BX56="O",'FIN2-NATURE'!CA56="O"),"O",IF(AND('FIN2-NATURE'!BX56='FIN2-NATURE'!CA56,OR('FIN2-NATURE'!BX56="K",'FIN2-NATURE'!BX56="W",'FIN2-NATURE'!BX56="M")),UPPER( 'FIN2-NATURE'!BX56),"")))</f>
        <v/>
      </c>
      <c r="J3039" s="281" t="s">
        <v>711</v>
      </c>
      <c r="K3039" s="280" t="str">
        <f>IF(AND(ISBLANK('FIN2-NATURE'!CC56),$L$3039&lt;&gt;"M"),"",'FIN2-NATURE'!CC56)</f>
        <v/>
      </c>
      <c r="L3039" s="280" t="str">
        <f>IF(ISBLANK('FIN2-NATURE'!CD56),"",'FIN2-NATURE'!CD56)</f>
        <v/>
      </c>
      <c r="M3039" s="257" t="str">
        <f t="shared" si="48"/>
        <v>OK</v>
      </c>
      <c r="N3039" s="15"/>
    </row>
    <row r="3040" spans="1:14" ht="33.75" x14ac:dyDescent="0.25">
      <c r="A3040" s="257" t="s">
        <v>834</v>
      </c>
      <c r="B3040" s="257" t="s">
        <v>6472</v>
      </c>
      <c r="C3040" s="257" t="s">
        <v>689</v>
      </c>
      <c r="D3040" s="277" t="s">
        <v>6473</v>
      </c>
      <c r="E3040" s="278" t="s">
        <v>711</v>
      </c>
      <c r="F3040" s="279" t="s">
        <v>689</v>
      </c>
      <c r="G3040" s="277" t="s">
        <v>4281</v>
      </c>
      <c r="H3040" s="280" t="str">
        <f>IF(OR(AND('FIN2-NATURE'!BW57="",'FIN2-NATURE'!BX57=""),AND('FIN2-NATURE'!BZ57="",'FIN2-NATURE'!CA57=""),AND('FIN2-NATURE'!BX57="K",'FIN2-NATURE'!CA57="K"),OR('FIN2-NATURE'!BX57="O",'FIN2-NATURE'!CA57="O")),"",SUM('FIN2-NATURE'!BW57,'FIN2-NATURE'!BZ57))</f>
        <v/>
      </c>
      <c r="I3040" s="280" t="str">
        <f xml:space="preserve"> IF(AND(OR(AND('FIN2-NATURE'!BX57="O",'FIN2-NATURE'!CA57="O"),AND('FIN2-NATURE'!BX57="K",'FIN2-NATURE'!CA57="K")),SUM('FIN2-NATURE'!BW57,'FIN2-NATURE'!BZ57)=0,ISNUMBER('FIN2-NATURE'!CC57)),"",IF(OR('FIN2-NATURE'!BX57="O",'FIN2-NATURE'!CA57="O"),"O",IF(AND('FIN2-NATURE'!BX57='FIN2-NATURE'!CA57,OR('FIN2-NATURE'!BX57="K",'FIN2-NATURE'!BX57="W",'FIN2-NATURE'!BX57="M")),UPPER( 'FIN2-NATURE'!BX57),"")))</f>
        <v/>
      </c>
      <c r="J3040" s="281" t="s">
        <v>711</v>
      </c>
      <c r="K3040" s="280" t="str">
        <f>IF(AND(ISBLANK('FIN2-NATURE'!CC57),$L$3040&lt;&gt;"M"),"",'FIN2-NATURE'!CC57)</f>
        <v/>
      </c>
      <c r="L3040" s="280" t="str">
        <f>IF(ISBLANK('FIN2-NATURE'!CD57),"",'FIN2-NATURE'!CD57)</f>
        <v/>
      </c>
      <c r="M3040" s="257" t="str">
        <f t="shared" si="48"/>
        <v>OK</v>
      </c>
      <c r="N3040" s="15"/>
    </row>
    <row r="3041" spans="1:14" ht="33.75" x14ac:dyDescent="0.25">
      <c r="A3041" s="257" t="s">
        <v>834</v>
      </c>
      <c r="B3041" s="257" t="s">
        <v>6474</v>
      </c>
      <c r="C3041" s="257" t="s">
        <v>689</v>
      </c>
      <c r="D3041" s="277" t="s">
        <v>6475</v>
      </c>
      <c r="E3041" s="278" t="s">
        <v>711</v>
      </c>
      <c r="F3041" s="279" t="s">
        <v>689</v>
      </c>
      <c r="G3041" s="277" t="s">
        <v>4284</v>
      </c>
      <c r="H3041" s="280" t="str">
        <f>IF(OR(AND('FIN2-NATURE'!BW58="",'FIN2-NATURE'!BX58=""),AND('FIN2-NATURE'!BZ58="",'FIN2-NATURE'!CA58=""),AND('FIN2-NATURE'!BX58="K",'FIN2-NATURE'!CA58="K"),OR('FIN2-NATURE'!BX58="O",'FIN2-NATURE'!CA58="O")),"",SUM('FIN2-NATURE'!BW58,'FIN2-NATURE'!BZ58))</f>
        <v/>
      </c>
      <c r="I3041" s="280" t="str">
        <f xml:space="preserve"> IF(AND(OR(AND('FIN2-NATURE'!BX58="O",'FIN2-NATURE'!CA58="O"),AND('FIN2-NATURE'!BX58="K",'FIN2-NATURE'!CA58="K")),SUM('FIN2-NATURE'!BW58,'FIN2-NATURE'!BZ58)=0,ISNUMBER('FIN2-NATURE'!CC58)),"",IF(OR('FIN2-NATURE'!BX58="O",'FIN2-NATURE'!CA58="O"),"O",IF(AND('FIN2-NATURE'!BX58='FIN2-NATURE'!CA58,OR('FIN2-NATURE'!BX58="K",'FIN2-NATURE'!BX58="W",'FIN2-NATURE'!BX58="M")),UPPER( 'FIN2-NATURE'!BX58),"")))</f>
        <v/>
      </c>
      <c r="J3041" s="281" t="s">
        <v>711</v>
      </c>
      <c r="K3041" s="280" t="str">
        <f>IF(AND(ISBLANK('FIN2-NATURE'!CC58),$L$3041&lt;&gt;"M"),"",'FIN2-NATURE'!CC58)</f>
        <v/>
      </c>
      <c r="L3041" s="280" t="str">
        <f>IF(ISBLANK('FIN2-NATURE'!CD58),"",'FIN2-NATURE'!CD58)</f>
        <v/>
      </c>
      <c r="M3041" s="257" t="str">
        <f t="shared" si="48"/>
        <v>OK</v>
      </c>
      <c r="N3041" s="15"/>
    </row>
    <row r="3042" spans="1:14" ht="33.75" x14ac:dyDescent="0.25">
      <c r="A3042" s="257" t="s">
        <v>834</v>
      </c>
      <c r="B3042" s="257" t="s">
        <v>6476</v>
      </c>
      <c r="C3042" s="257" t="s">
        <v>689</v>
      </c>
      <c r="D3042" s="277" t="s">
        <v>6477</v>
      </c>
      <c r="E3042" s="278" t="s">
        <v>711</v>
      </c>
      <c r="F3042" s="279" t="s">
        <v>689</v>
      </c>
      <c r="G3042" s="277" t="s">
        <v>4287</v>
      </c>
      <c r="H3042" s="280" t="str">
        <f>IF(OR(AND('FIN2-NATURE'!CC57="",'FIN2-NATURE'!CD57=""),AND('FIN2-NATURE'!CC58="",'FIN2-NATURE'!CD58=""),AND('FIN2-NATURE'!CD57="K",'FIN2-NATURE'!CD58="K"),OR('FIN2-NATURE'!CD57="O",'FIN2-NATURE'!CD58="O")),"",SUM('FIN2-NATURE'!CC57,'FIN2-NATURE'!CC58))</f>
        <v/>
      </c>
      <c r="I3042" s="280" t="str">
        <f>IF(AND(OR(AND('FIN2-NATURE'!CD57="O",'FIN2-NATURE'!CD58="O"),AND('FIN2-NATURE'!CD57="K",'FIN2-NATURE'!CD58="K")),SUM('FIN2-NATURE'!CC57,'FIN2-NATURE'!CC58)=0,ISNUMBER('FIN2-NATURE'!CC59)),"",IF(OR('FIN2-NATURE'!CD57="O",'FIN2-NATURE'!CD58="O"),"O",IF(AND('FIN2-NATURE'!CD57='FIN2-NATURE'!CD58,OR('FIN2-NATURE'!CD57="K",'FIN2-NATURE'!CD57="W",'FIN2-NATURE'!CD57="M")), UPPER('FIN2-NATURE'!CD57),"")))</f>
        <v/>
      </c>
      <c r="J3042" s="281" t="s">
        <v>711</v>
      </c>
      <c r="K3042" s="280" t="str">
        <f>IF(AND(ISBLANK('FIN2-NATURE'!CC59),$L$3042&lt;&gt;"M"),"",'FIN2-NATURE'!CC59)</f>
        <v/>
      </c>
      <c r="L3042" s="280" t="str">
        <f>IF(ISBLANK('FIN2-NATURE'!CD59),"",'FIN2-NATURE'!CD59)</f>
        <v/>
      </c>
      <c r="M3042" s="257" t="str">
        <f t="shared" si="48"/>
        <v>OK</v>
      </c>
      <c r="N3042" s="15"/>
    </row>
    <row r="3043" spans="1:14" ht="33.75" x14ac:dyDescent="0.25">
      <c r="A3043" s="257" t="s">
        <v>834</v>
      </c>
      <c r="B3043" s="257" t="s">
        <v>6478</v>
      </c>
      <c r="C3043" s="257" t="s">
        <v>689</v>
      </c>
      <c r="D3043" s="277" t="s">
        <v>4289</v>
      </c>
      <c r="E3043" s="278" t="s">
        <v>711</v>
      </c>
      <c r="F3043" s="279" t="s">
        <v>689</v>
      </c>
      <c r="G3043" s="277" t="s">
        <v>4290</v>
      </c>
      <c r="H3043" s="280" t="str">
        <f>IF(OR(AND('FIN2-NATURE'!BW60="",'FIN2-NATURE'!BX60=""),AND('FIN2-NATURE'!BZ60="",'FIN2-NATURE'!CA60=""),AND('FIN2-NATURE'!BX60="K",'FIN2-NATURE'!CA60="K"),OR('FIN2-NATURE'!BX60="O",'FIN2-NATURE'!CA60="O")),"",SUM('FIN2-NATURE'!BW60,'FIN2-NATURE'!BZ60))</f>
        <v/>
      </c>
      <c r="I3043" s="280" t="str">
        <f xml:space="preserve"> IF(AND(OR(AND('FIN2-NATURE'!BX60="O",'FIN2-NATURE'!CA60="O"),AND('FIN2-NATURE'!BX60="K",'FIN2-NATURE'!CA60="K")),SUM('FIN2-NATURE'!BW60,'FIN2-NATURE'!BZ60)=0,ISNUMBER('FIN2-NATURE'!CC60)),"",IF(OR('FIN2-NATURE'!BX60="O",'FIN2-NATURE'!CA60="O"),"O",IF(AND('FIN2-NATURE'!BX60='FIN2-NATURE'!CA60,OR('FIN2-NATURE'!BX60="K",'FIN2-NATURE'!BX60="W",'FIN2-NATURE'!BX60="M")),UPPER( 'FIN2-NATURE'!BX60),"")))</f>
        <v/>
      </c>
      <c r="J3043" s="281" t="s">
        <v>711</v>
      </c>
      <c r="K3043" s="280" t="str">
        <f>IF(AND(ISBLANK('FIN2-NATURE'!CC60),$L$3043&lt;&gt;"M"),"",'FIN2-NATURE'!CC60)</f>
        <v/>
      </c>
      <c r="L3043" s="280" t="str">
        <f>IF(ISBLANK('FIN2-NATURE'!CD60),"",'FIN2-NATURE'!CD60)</f>
        <v/>
      </c>
      <c r="M3043" s="257" t="str">
        <f t="shared" si="48"/>
        <v>OK</v>
      </c>
      <c r="N3043" s="15"/>
    </row>
    <row r="3044" spans="1:14" ht="33.75" x14ac:dyDescent="0.25">
      <c r="A3044" s="257" t="s">
        <v>834</v>
      </c>
      <c r="B3044" s="257" t="s">
        <v>6479</v>
      </c>
      <c r="C3044" s="257" t="s">
        <v>689</v>
      </c>
      <c r="D3044" s="277" t="s">
        <v>6480</v>
      </c>
      <c r="E3044" s="278" t="s">
        <v>711</v>
      </c>
      <c r="F3044" s="279" t="s">
        <v>689</v>
      </c>
      <c r="G3044" s="277" t="s">
        <v>4293</v>
      </c>
      <c r="H3044" s="280" t="str">
        <f>IF(OR(AND('FIN2-NATURE'!CC59="",'FIN2-NATURE'!CD59=""),AND('FIN2-NATURE'!CC60="",'FIN2-NATURE'!CD60=""),AND('FIN2-NATURE'!CD59="K",'FIN2-NATURE'!CD60="K"),OR('FIN2-NATURE'!CD59="O",'FIN2-NATURE'!CD60="O")),"",SUM('FIN2-NATURE'!CC59,'FIN2-NATURE'!CC60))</f>
        <v/>
      </c>
      <c r="I3044" s="280" t="str">
        <f>IF(AND(OR(AND('FIN2-NATURE'!CD59="O",'FIN2-NATURE'!CD60="O"),AND('FIN2-NATURE'!CD59="K",'FIN2-NATURE'!CD60="K")),SUM('FIN2-NATURE'!CC59,'FIN2-NATURE'!CC60)=0,ISNUMBER('FIN2-NATURE'!CC61)),"",IF(OR('FIN2-NATURE'!CD59="O",'FIN2-NATURE'!CD60="O"),"O",IF(AND('FIN2-NATURE'!CD59='FIN2-NATURE'!CD60,OR('FIN2-NATURE'!CD59="K",'FIN2-NATURE'!CD59="W",'FIN2-NATURE'!CD59="M")), UPPER('FIN2-NATURE'!CD59),"")))</f>
        <v/>
      </c>
      <c r="J3044" s="281" t="s">
        <v>711</v>
      </c>
      <c r="K3044" s="280" t="str">
        <f>IF(AND(ISBLANK('FIN2-NATURE'!CC61),$L$3044&lt;&gt;"M"),"",'FIN2-NATURE'!CC61)</f>
        <v/>
      </c>
      <c r="L3044" s="280" t="str">
        <f>IF(ISBLANK('FIN2-NATURE'!CD61),"",'FIN2-NATURE'!CD61)</f>
        <v/>
      </c>
      <c r="M3044" s="257" t="str">
        <f t="shared" si="48"/>
        <v>OK</v>
      </c>
      <c r="N3044" s="15"/>
    </row>
    <row r="3045" spans="1:14" ht="33.75" x14ac:dyDescent="0.25">
      <c r="A3045" s="257" t="s">
        <v>834</v>
      </c>
      <c r="B3045" s="257" t="s">
        <v>6481</v>
      </c>
      <c r="C3045" s="257" t="s">
        <v>689</v>
      </c>
      <c r="D3045" s="277" t="s">
        <v>6482</v>
      </c>
      <c r="E3045" s="278" t="s">
        <v>711</v>
      </c>
      <c r="F3045" s="279" t="s">
        <v>689</v>
      </c>
      <c r="G3045" s="277" t="s">
        <v>4296</v>
      </c>
      <c r="H3045" s="280" t="str">
        <f>IF(OR(AND('FIN2-NATURE'!BW62="",'FIN2-NATURE'!BX62=""),AND('FIN2-NATURE'!BZ62="",'FIN2-NATURE'!CA62=""),AND('FIN2-NATURE'!BX62="K",'FIN2-NATURE'!CA62="K"),OR('FIN2-NATURE'!BX62="O",'FIN2-NATURE'!CA62="O")),"",SUM('FIN2-NATURE'!BW62,'FIN2-NATURE'!BZ62))</f>
        <v/>
      </c>
      <c r="I3045" s="280" t="str">
        <f xml:space="preserve"> IF(AND(OR(AND('FIN2-NATURE'!BX62="O",'FIN2-NATURE'!CA62="O"),AND('FIN2-NATURE'!BX62="K",'FIN2-NATURE'!CA62="K")),SUM('FIN2-NATURE'!BW62,'FIN2-NATURE'!BZ62)=0,ISNUMBER('FIN2-NATURE'!CC62)),"",IF(OR('FIN2-NATURE'!BX62="O",'FIN2-NATURE'!CA62="O"),"O",IF(AND('FIN2-NATURE'!BX62='FIN2-NATURE'!CA62,OR('FIN2-NATURE'!BX62="K",'FIN2-NATURE'!BX62="W",'FIN2-NATURE'!BX62="M")),UPPER( 'FIN2-NATURE'!BX62),"")))</f>
        <v/>
      </c>
      <c r="J3045" s="281" t="s">
        <v>711</v>
      </c>
      <c r="K3045" s="280" t="str">
        <f>IF(AND(ISBLANK('FIN2-NATURE'!CC62),$L$3045&lt;&gt;"M"),"",'FIN2-NATURE'!CC62)</f>
        <v/>
      </c>
      <c r="L3045" s="280" t="str">
        <f>IF(ISBLANK('FIN2-NATURE'!CD62),"",'FIN2-NATURE'!CD62)</f>
        <v/>
      </c>
      <c r="M3045" s="257" t="str">
        <f t="shared" si="48"/>
        <v>OK</v>
      </c>
      <c r="N3045" s="15"/>
    </row>
    <row r="3046" spans="1:14" ht="33.75" x14ac:dyDescent="0.25">
      <c r="A3046" s="257" t="s">
        <v>834</v>
      </c>
      <c r="B3046" s="257" t="s">
        <v>6483</v>
      </c>
      <c r="C3046" s="257" t="s">
        <v>689</v>
      </c>
      <c r="D3046" s="277" t="s">
        <v>6484</v>
      </c>
      <c r="E3046" s="278" t="s">
        <v>711</v>
      </c>
      <c r="F3046" s="279" t="s">
        <v>689</v>
      </c>
      <c r="G3046" s="277" t="s">
        <v>4299</v>
      </c>
      <c r="H3046" s="280" t="str">
        <f>IF(OR(AND('FIN2-NATURE'!CC61="",'FIN2-NATURE'!CD61=""),AND('FIN2-NATURE'!CC62="",'FIN2-NATURE'!CD62=""),AND('FIN2-NATURE'!CD61="K",'FIN2-NATURE'!CD62="K"),OR('FIN2-NATURE'!CD61="O",'FIN2-NATURE'!CD62="O")),"",SUM('FIN2-NATURE'!CC61,'FIN2-NATURE'!CC62))</f>
        <v/>
      </c>
      <c r="I3046" s="280" t="str">
        <f>IF(AND(OR(AND('FIN2-NATURE'!CD61="O",'FIN2-NATURE'!CD62="O"),AND('FIN2-NATURE'!CD61="K",'FIN2-NATURE'!CD62="K")),SUM('FIN2-NATURE'!CC61,'FIN2-NATURE'!CC62)=0,ISNUMBER('FIN2-NATURE'!CC63)),"",IF(OR('FIN2-NATURE'!CD61="O",'FIN2-NATURE'!CD62="O"),"O",IF(AND('FIN2-NATURE'!CD61='FIN2-NATURE'!CD62,OR('FIN2-NATURE'!CD61="K",'FIN2-NATURE'!CD61="W",'FIN2-NATURE'!CD61="M")), UPPER('FIN2-NATURE'!CD61),"")))</f>
        <v/>
      </c>
      <c r="J3046" s="281" t="s">
        <v>711</v>
      </c>
      <c r="K3046" s="280" t="str">
        <f>IF(AND(ISBLANK('FIN2-NATURE'!CC63),$L$3046&lt;&gt;"M"),"",'FIN2-NATURE'!CC63)</f>
        <v/>
      </c>
      <c r="L3046" s="280" t="str">
        <f>IF(ISBLANK('FIN2-NATURE'!CD63),"",'FIN2-NATURE'!CD63)</f>
        <v/>
      </c>
      <c r="M3046" s="257" t="str">
        <f t="shared" si="48"/>
        <v>OK</v>
      </c>
      <c r="N3046" s="15"/>
    </row>
    <row r="3047" spans="1:14" ht="33.75" x14ac:dyDescent="0.25">
      <c r="A3047" s="257" t="s">
        <v>834</v>
      </c>
      <c r="B3047" s="257" t="s">
        <v>6485</v>
      </c>
      <c r="C3047" s="257" t="s">
        <v>689</v>
      </c>
      <c r="D3047" s="277" t="s">
        <v>4301</v>
      </c>
      <c r="E3047" s="278" t="s">
        <v>711</v>
      </c>
      <c r="F3047" s="279" t="s">
        <v>689</v>
      </c>
      <c r="G3047" s="277" t="s">
        <v>4302</v>
      </c>
      <c r="H3047" s="280" t="str">
        <f>IF(OR(AND('FIN2-NATURE'!BW64="",'FIN2-NATURE'!BX64=""),AND('FIN2-NATURE'!BZ64="",'FIN2-NATURE'!CA64=""),AND('FIN2-NATURE'!BX64="K",'FIN2-NATURE'!CA64="K"),OR('FIN2-NATURE'!BX64="O",'FIN2-NATURE'!CA64="O")),"",SUM('FIN2-NATURE'!BW64,'FIN2-NATURE'!BZ64))</f>
        <v/>
      </c>
      <c r="I3047" s="280" t="str">
        <f xml:space="preserve"> IF(AND(OR(AND('FIN2-NATURE'!BX64="O",'FIN2-NATURE'!CA64="O"),AND('FIN2-NATURE'!BX64="K",'FIN2-NATURE'!CA64="K")),SUM('FIN2-NATURE'!BW64,'FIN2-NATURE'!BZ64)=0,ISNUMBER('FIN2-NATURE'!CC64)),"",IF(OR('FIN2-NATURE'!BX64="O",'FIN2-NATURE'!CA64="O"),"O",IF(AND('FIN2-NATURE'!BX64='FIN2-NATURE'!CA64,OR('FIN2-NATURE'!BX64="K",'FIN2-NATURE'!BX64="W",'FIN2-NATURE'!BX64="M")),UPPER( 'FIN2-NATURE'!BX64),"")))</f>
        <v/>
      </c>
      <c r="J3047" s="281" t="s">
        <v>711</v>
      </c>
      <c r="K3047" s="280" t="str">
        <f>IF(AND(ISBLANK('FIN2-NATURE'!CC64),$L$3047&lt;&gt;"M"),"",'FIN2-NATURE'!CC64)</f>
        <v/>
      </c>
      <c r="L3047" s="280" t="str">
        <f>IF(ISBLANK('FIN2-NATURE'!CD64),"",'FIN2-NATURE'!CD64)</f>
        <v/>
      </c>
      <c r="M3047" s="257" t="str">
        <f t="shared" si="48"/>
        <v>OK</v>
      </c>
      <c r="N3047" s="15"/>
    </row>
    <row r="3048" spans="1:14" ht="33.75" x14ac:dyDescent="0.25">
      <c r="A3048" s="257" t="s">
        <v>834</v>
      </c>
      <c r="B3048" s="257" t="s">
        <v>6486</v>
      </c>
      <c r="C3048" s="257" t="s">
        <v>689</v>
      </c>
      <c r="D3048" s="277" t="s">
        <v>4304</v>
      </c>
      <c r="E3048" s="278" t="s">
        <v>711</v>
      </c>
      <c r="F3048" s="279" t="s">
        <v>689</v>
      </c>
      <c r="G3048" s="277" t="s">
        <v>4305</v>
      </c>
      <c r="H3048" s="280" t="str">
        <f>IF(OR(AND('FIN2-NATURE'!BW65="",'FIN2-NATURE'!BX65=""),AND('FIN2-NATURE'!BZ65="",'FIN2-NATURE'!CA65=""),AND('FIN2-NATURE'!BX65="K",'FIN2-NATURE'!CA65="K"),OR('FIN2-NATURE'!BX65="O",'FIN2-NATURE'!CA65="O")),"",SUM('FIN2-NATURE'!BW65,'FIN2-NATURE'!BZ65))</f>
        <v/>
      </c>
      <c r="I3048" s="280" t="str">
        <f xml:space="preserve"> IF(AND(OR(AND('FIN2-NATURE'!BX65="O",'FIN2-NATURE'!CA65="O"),AND('FIN2-NATURE'!BX65="K",'FIN2-NATURE'!CA65="K")),SUM('FIN2-NATURE'!BW65,'FIN2-NATURE'!BZ65)=0,ISNUMBER('FIN2-NATURE'!CC65)),"",IF(OR('FIN2-NATURE'!BX65="O",'FIN2-NATURE'!CA65="O"),"O",IF(AND('FIN2-NATURE'!BX65='FIN2-NATURE'!CA65,OR('FIN2-NATURE'!BX65="K",'FIN2-NATURE'!BX65="W",'FIN2-NATURE'!BX65="M")),UPPER( 'FIN2-NATURE'!BX65),"")))</f>
        <v/>
      </c>
      <c r="J3048" s="281" t="s">
        <v>711</v>
      </c>
      <c r="K3048" s="280" t="str">
        <f>IF(AND(ISBLANK('FIN2-NATURE'!CC65),$L$3048&lt;&gt;"M"),"",'FIN2-NATURE'!CC65)</f>
        <v/>
      </c>
      <c r="L3048" s="280" t="str">
        <f>IF(ISBLANK('FIN2-NATURE'!CD65),"",'FIN2-NATURE'!CD65)</f>
        <v/>
      </c>
      <c r="M3048" s="257" t="str">
        <f t="shared" si="48"/>
        <v>OK</v>
      </c>
      <c r="N3048" s="15"/>
    </row>
    <row r="3049" spans="1:14" ht="33.75" x14ac:dyDescent="0.25">
      <c r="A3049" s="257" t="s">
        <v>834</v>
      </c>
      <c r="B3049" s="257" t="s">
        <v>6487</v>
      </c>
      <c r="C3049" s="257" t="s">
        <v>689</v>
      </c>
      <c r="D3049" s="277" t="s">
        <v>4307</v>
      </c>
      <c r="E3049" s="278" t="s">
        <v>711</v>
      </c>
      <c r="F3049" s="279" t="s">
        <v>689</v>
      </c>
      <c r="G3049" s="277" t="s">
        <v>4308</v>
      </c>
      <c r="H3049" s="280" t="str">
        <f>IF(OR(AND('FIN2-NATURE'!BW66="",'FIN2-NATURE'!BX66=""),AND('FIN2-NATURE'!BZ66="",'FIN2-NATURE'!CA66=""),AND('FIN2-NATURE'!BX66="K",'FIN2-NATURE'!CA66="K"),OR('FIN2-NATURE'!BX66="O",'FIN2-NATURE'!CA66="O")),"",SUM('FIN2-NATURE'!BW66,'FIN2-NATURE'!BZ66))</f>
        <v/>
      </c>
      <c r="I3049" s="280" t="str">
        <f xml:space="preserve"> IF(AND(OR(AND('FIN2-NATURE'!BX66="O",'FIN2-NATURE'!CA66="O"),AND('FIN2-NATURE'!BX66="K",'FIN2-NATURE'!CA66="K")),SUM('FIN2-NATURE'!BW66,'FIN2-NATURE'!BZ66)=0,ISNUMBER('FIN2-NATURE'!CC66)),"",IF(OR('FIN2-NATURE'!BX66="O",'FIN2-NATURE'!CA66="O"),"O",IF(AND('FIN2-NATURE'!BX66='FIN2-NATURE'!CA66,OR('FIN2-NATURE'!BX66="K",'FIN2-NATURE'!BX66="W",'FIN2-NATURE'!BX66="M")),UPPER( 'FIN2-NATURE'!BX66),"")))</f>
        <v/>
      </c>
      <c r="J3049" s="281" t="s">
        <v>711</v>
      </c>
      <c r="K3049" s="280" t="str">
        <f>IF(AND(ISBLANK('FIN2-NATURE'!CC66),$L$3049&lt;&gt;"M"),"",'FIN2-NATURE'!CC66)</f>
        <v/>
      </c>
      <c r="L3049" s="280" t="str">
        <f>IF(ISBLANK('FIN2-NATURE'!CD66),"",'FIN2-NATURE'!CD66)</f>
        <v/>
      </c>
      <c r="M3049" s="257" t="str">
        <f t="shared" si="48"/>
        <v>OK</v>
      </c>
      <c r="N3049" s="15"/>
    </row>
    <row r="3050" spans="1:14" ht="33.75" x14ac:dyDescent="0.25">
      <c r="A3050" s="257" t="s">
        <v>834</v>
      </c>
      <c r="B3050" s="257" t="s">
        <v>6488</v>
      </c>
      <c r="C3050" s="257" t="s">
        <v>689</v>
      </c>
      <c r="D3050" s="277" t="s">
        <v>6489</v>
      </c>
      <c r="E3050" s="278" t="s">
        <v>711</v>
      </c>
      <c r="F3050" s="279" t="s">
        <v>689</v>
      </c>
      <c r="G3050" s="277" t="s">
        <v>4311</v>
      </c>
      <c r="H3050" s="280" t="str">
        <f>IF(OR(AND('FIN2-NATURE'!CC44="",'FIN2-NATURE'!CD44=""),AND('FIN2-NATURE'!CC57="",'FIN2-NATURE'!CD57=""),AND('FIN2-NATURE'!CD44="K",'FIN2-NATURE'!CD57="K"),OR('FIN2-NATURE'!CD44="O",'FIN2-NATURE'!CD57="O")),"",SUM('FIN2-NATURE'!CC44,'FIN2-NATURE'!CC57))</f>
        <v/>
      </c>
      <c r="I3050" s="280" t="str">
        <f>IF(AND(OR(AND('FIN2-NATURE'!CD44="O",'FIN2-NATURE'!CD57="O"),AND('FIN2-NATURE'!CD44="K",'FIN2-NATURE'!CD57="K")),SUM('FIN2-NATURE'!CC44,'FIN2-NATURE'!CC57)=0,ISNUMBER('FIN2-NATURE'!CC67)),"",IF(OR('FIN2-NATURE'!CD44="O",'FIN2-NATURE'!CD57="O"),"O",IF(AND('FIN2-NATURE'!CD44='FIN2-NATURE'!CD57,OR('FIN2-NATURE'!CD44="K",'FIN2-NATURE'!CD44="W",'FIN2-NATURE'!CD44="M")), UPPER('FIN2-NATURE'!CD44),"")))</f>
        <v/>
      </c>
      <c r="J3050" s="281" t="s">
        <v>711</v>
      </c>
      <c r="K3050" s="280" t="str">
        <f>IF(AND(ISBLANK('FIN2-NATURE'!CC67),$L$3050&lt;&gt;"M"),"",'FIN2-NATURE'!CC67)</f>
        <v/>
      </c>
      <c r="L3050" s="280" t="str">
        <f>IF(ISBLANK('FIN2-NATURE'!CD67),"",'FIN2-NATURE'!CD67)</f>
        <v/>
      </c>
      <c r="M3050" s="257" t="str">
        <f t="shared" si="48"/>
        <v>OK</v>
      </c>
      <c r="N3050" s="15"/>
    </row>
    <row r="3051" spans="1:14" ht="33.75" x14ac:dyDescent="0.25">
      <c r="A3051" s="257" t="s">
        <v>834</v>
      </c>
      <c r="B3051" s="257" t="s">
        <v>6490</v>
      </c>
      <c r="C3051" s="257" t="s">
        <v>689</v>
      </c>
      <c r="D3051" s="277" t="s">
        <v>6491</v>
      </c>
      <c r="E3051" s="278" t="s">
        <v>711</v>
      </c>
      <c r="F3051" s="279" t="s">
        <v>689</v>
      </c>
      <c r="G3051" s="277" t="s">
        <v>4314</v>
      </c>
      <c r="H3051" s="280" t="str">
        <f>IF(OR(AND('FIN2-NATURE'!CC45="",'FIN2-NATURE'!CD45=""),AND('FIN2-NATURE'!CC58="",'FIN2-NATURE'!CD58=""),AND('FIN2-NATURE'!CD45="K",'FIN2-NATURE'!CD58="K"),OR('FIN2-NATURE'!CD45="O",'FIN2-NATURE'!CD58="O")),"",SUM('FIN2-NATURE'!CC45,'FIN2-NATURE'!CC58))</f>
        <v/>
      </c>
      <c r="I3051" s="280" t="str">
        <f>IF(AND(OR(AND('FIN2-NATURE'!CD45="O",'FIN2-NATURE'!CD58="O"),AND('FIN2-NATURE'!CD45="K",'FIN2-NATURE'!CD58="K")),SUM('FIN2-NATURE'!CC45,'FIN2-NATURE'!CC58)=0,ISNUMBER('FIN2-NATURE'!CC68)),"",IF(OR('FIN2-NATURE'!CD45="O",'FIN2-NATURE'!CD58="O"),"O",IF(AND('FIN2-NATURE'!CD45='FIN2-NATURE'!CD58,OR('FIN2-NATURE'!CD45="K",'FIN2-NATURE'!CD45="W",'FIN2-NATURE'!CD45="M")), UPPER('FIN2-NATURE'!CD45),"")))</f>
        <v/>
      </c>
      <c r="J3051" s="281" t="s">
        <v>711</v>
      </c>
      <c r="K3051" s="280" t="str">
        <f>IF(AND(ISBLANK('FIN2-NATURE'!CC68),$L$3051&lt;&gt;"M"),"",'FIN2-NATURE'!CC68)</f>
        <v/>
      </c>
      <c r="L3051" s="280" t="str">
        <f>IF(ISBLANK('FIN2-NATURE'!CD68),"",'FIN2-NATURE'!CD68)</f>
        <v/>
      </c>
      <c r="M3051" s="257" t="str">
        <f t="shared" si="48"/>
        <v>OK</v>
      </c>
      <c r="N3051" s="15"/>
    </row>
    <row r="3052" spans="1:14" ht="33.75" x14ac:dyDescent="0.25">
      <c r="A3052" s="257" t="s">
        <v>834</v>
      </c>
      <c r="B3052" s="257" t="s">
        <v>6492</v>
      </c>
      <c r="C3052" s="257" t="s">
        <v>689</v>
      </c>
      <c r="D3052" s="277" t="s">
        <v>6493</v>
      </c>
      <c r="E3052" s="278" t="s">
        <v>711</v>
      </c>
      <c r="F3052" s="279" t="s">
        <v>689</v>
      </c>
      <c r="G3052" s="277" t="s">
        <v>4317</v>
      </c>
      <c r="H3052" s="280" t="str">
        <f>IF(OR(AND('FIN2-NATURE'!CC46="",'FIN2-NATURE'!CD46=""),AND('FIN2-NATURE'!CC59="",'FIN2-NATURE'!CD59=""),AND('FIN2-NATURE'!CD46="K",'FIN2-NATURE'!CD59="K"),OR('FIN2-NATURE'!CD46="O",'FIN2-NATURE'!CD59="O")),"",SUM('FIN2-NATURE'!CC46,'FIN2-NATURE'!CC59))</f>
        <v/>
      </c>
      <c r="I3052" s="280" t="str">
        <f>IF(AND(OR(AND('FIN2-NATURE'!CD46="O",'FIN2-NATURE'!CD59="O"),AND('FIN2-NATURE'!CD46="K",'FIN2-NATURE'!CD59="K")),SUM('FIN2-NATURE'!CC46,'FIN2-NATURE'!CC59)=0,ISNUMBER('FIN2-NATURE'!CC69)),"",IF(OR('FIN2-NATURE'!CD46="O",'FIN2-NATURE'!CD59="O"),"O",IF(AND('FIN2-NATURE'!CD46='FIN2-NATURE'!CD59,OR('FIN2-NATURE'!CD46="K",'FIN2-NATURE'!CD46="W",'FIN2-NATURE'!CD46="M")), UPPER('FIN2-NATURE'!CD46),"")))</f>
        <v/>
      </c>
      <c r="J3052" s="281" t="s">
        <v>711</v>
      </c>
      <c r="K3052" s="280" t="str">
        <f>IF(AND(ISBLANK('FIN2-NATURE'!CC69),$L$3052&lt;&gt;"M"),"",'FIN2-NATURE'!CC69)</f>
        <v/>
      </c>
      <c r="L3052" s="280" t="str">
        <f>IF(ISBLANK('FIN2-NATURE'!CD69),"",'FIN2-NATURE'!CD69)</f>
        <v/>
      </c>
      <c r="M3052" s="257" t="str">
        <f t="shared" si="48"/>
        <v>OK</v>
      </c>
      <c r="N3052" s="15"/>
    </row>
    <row r="3053" spans="1:14" ht="33.75" x14ac:dyDescent="0.25">
      <c r="A3053" s="257" t="s">
        <v>834</v>
      </c>
      <c r="B3053" s="257" t="s">
        <v>6494</v>
      </c>
      <c r="C3053" s="257" t="s">
        <v>689</v>
      </c>
      <c r="D3053" s="277" t="s">
        <v>6495</v>
      </c>
      <c r="E3053" s="278" t="s">
        <v>711</v>
      </c>
      <c r="F3053" s="279" t="s">
        <v>689</v>
      </c>
      <c r="G3053" s="277" t="s">
        <v>4320</v>
      </c>
      <c r="H3053" s="280" t="str">
        <f>IF(OR(AND('FIN2-NATURE'!CC50="",'FIN2-NATURE'!CD50=""),AND('FIN2-NATURE'!CC60="",'FIN2-NATURE'!CD60=""),AND('FIN2-NATURE'!CD50="K",'FIN2-NATURE'!CD60="K"),OR('FIN2-NATURE'!CD50="O",'FIN2-NATURE'!CD60="O")),"",SUM('FIN2-NATURE'!CC50,'FIN2-NATURE'!CC60))</f>
        <v/>
      </c>
      <c r="I3053" s="280" t="str">
        <f>IF(AND(OR(AND('FIN2-NATURE'!CD50="O",'FIN2-NATURE'!CD60="O"),AND('FIN2-NATURE'!CD50="K",'FIN2-NATURE'!CD60="K")),SUM('FIN2-NATURE'!CC50,'FIN2-NATURE'!CC60)=0,ISNUMBER('FIN2-NATURE'!CC70)),"",IF(OR('FIN2-NATURE'!CD50="O",'FIN2-NATURE'!CD60="O"),"O",IF(AND('FIN2-NATURE'!CD50='FIN2-NATURE'!CD60,OR('FIN2-NATURE'!CD50="K",'FIN2-NATURE'!CD50="W",'FIN2-NATURE'!CD50="M")), UPPER('FIN2-NATURE'!CD50),"")))</f>
        <v/>
      </c>
      <c r="J3053" s="281" t="s">
        <v>711</v>
      </c>
      <c r="K3053" s="280" t="str">
        <f>IF(AND(ISBLANK('FIN2-NATURE'!CC70),$L$3053&lt;&gt;"M"),"",'FIN2-NATURE'!CC70)</f>
        <v/>
      </c>
      <c r="L3053" s="280" t="str">
        <f>IF(ISBLANK('FIN2-NATURE'!CD70),"",'FIN2-NATURE'!CD70)</f>
        <v/>
      </c>
      <c r="M3053" s="257" t="str">
        <f t="shared" si="48"/>
        <v>OK</v>
      </c>
      <c r="N3053" s="15"/>
    </row>
    <row r="3054" spans="1:14" ht="33.75" x14ac:dyDescent="0.25">
      <c r="A3054" s="257" t="s">
        <v>834</v>
      </c>
      <c r="B3054" s="257" t="s">
        <v>6496</v>
      </c>
      <c r="C3054" s="257" t="s">
        <v>689</v>
      </c>
      <c r="D3054" s="277" t="s">
        <v>6497</v>
      </c>
      <c r="E3054" s="278" t="s">
        <v>711</v>
      </c>
      <c r="F3054" s="279" t="s">
        <v>689</v>
      </c>
      <c r="G3054" s="277" t="s">
        <v>4323</v>
      </c>
      <c r="H3054" s="280" t="str">
        <f>IF(OR(AND('FIN2-NATURE'!CC51="",'FIN2-NATURE'!CD51=""),AND('FIN2-NATURE'!CC61="",'FIN2-NATURE'!CD61=""),AND('FIN2-NATURE'!CD51="K",'FIN2-NATURE'!CD61="K"),OR('FIN2-NATURE'!CD51="O",'FIN2-NATURE'!CD61="O")),"",SUM('FIN2-NATURE'!CC51,'FIN2-NATURE'!CC61))</f>
        <v/>
      </c>
      <c r="I3054" s="280" t="str">
        <f>IF(AND(OR(AND('FIN2-NATURE'!CD51="O",'FIN2-NATURE'!CD61="O"),AND('FIN2-NATURE'!CD51="K",'FIN2-NATURE'!CD61="K")),SUM('FIN2-NATURE'!CC51,'FIN2-NATURE'!CC61)=0,ISNUMBER('FIN2-NATURE'!CC71)),"",IF(OR('FIN2-NATURE'!CD51="O",'FIN2-NATURE'!CD61="O"),"O",IF(AND('FIN2-NATURE'!CD51='FIN2-NATURE'!CD61,OR('FIN2-NATURE'!CD51="K",'FIN2-NATURE'!CD51="W",'FIN2-NATURE'!CD51="M")), UPPER('FIN2-NATURE'!CD51),"")))</f>
        <v/>
      </c>
      <c r="J3054" s="281" t="s">
        <v>711</v>
      </c>
      <c r="K3054" s="280" t="str">
        <f>IF(AND(ISBLANK('FIN2-NATURE'!CC71),$L$3054&lt;&gt;"M"),"",'FIN2-NATURE'!CC71)</f>
        <v/>
      </c>
      <c r="L3054" s="280" t="str">
        <f>IF(ISBLANK('FIN2-NATURE'!CD71),"",'FIN2-NATURE'!CD71)</f>
        <v/>
      </c>
      <c r="M3054" s="257" t="str">
        <f t="shared" si="48"/>
        <v>OK</v>
      </c>
      <c r="N3054" s="15"/>
    </row>
    <row r="3055" spans="1:14" ht="33.75" x14ac:dyDescent="0.25">
      <c r="A3055" s="257" t="s">
        <v>834</v>
      </c>
      <c r="B3055" s="257" t="s">
        <v>6498</v>
      </c>
      <c r="C3055" s="257" t="s">
        <v>689</v>
      </c>
      <c r="D3055" s="277" t="s">
        <v>6499</v>
      </c>
      <c r="E3055" s="278" t="s">
        <v>711</v>
      </c>
      <c r="F3055" s="279" t="s">
        <v>689</v>
      </c>
      <c r="G3055" s="277" t="s">
        <v>4326</v>
      </c>
      <c r="H3055" s="280" t="str">
        <f>IF(OR(AND('FIN2-NATURE'!CC52="",'FIN2-NATURE'!CD52=""),AND('FIN2-NATURE'!CC62="",'FIN2-NATURE'!CD62=""),AND('FIN2-NATURE'!CD52="K",'FIN2-NATURE'!CD62="K"),OR('FIN2-NATURE'!CD52="O",'FIN2-NATURE'!CD62="O")),"",SUM('FIN2-NATURE'!CC52,'FIN2-NATURE'!CC62))</f>
        <v/>
      </c>
      <c r="I3055" s="280" t="str">
        <f>IF(AND(OR(AND('FIN2-NATURE'!CD52="O",'FIN2-NATURE'!CD62="O"),AND('FIN2-NATURE'!CD52="K",'FIN2-NATURE'!CD62="K")),SUM('FIN2-NATURE'!CC52,'FIN2-NATURE'!CC62)=0,ISNUMBER('FIN2-NATURE'!CC72)),"",IF(OR('FIN2-NATURE'!CD52="O",'FIN2-NATURE'!CD62="O"),"O",IF(AND('FIN2-NATURE'!CD52='FIN2-NATURE'!CD62,OR('FIN2-NATURE'!CD52="K",'FIN2-NATURE'!CD52="W",'FIN2-NATURE'!CD52="M")), UPPER('FIN2-NATURE'!CD52),"")))</f>
        <v/>
      </c>
      <c r="J3055" s="281" t="s">
        <v>711</v>
      </c>
      <c r="K3055" s="280" t="str">
        <f>IF(AND(ISBLANK('FIN2-NATURE'!CC72),$L$3055&lt;&gt;"M"),"",'FIN2-NATURE'!CC72)</f>
        <v/>
      </c>
      <c r="L3055" s="280" t="str">
        <f>IF(ISBLANK('FIN2-NATURE'!CD72),"",'FIN2-NATURE'!CD72)</f>
        <v/>
      </c>
      <c r="M3055" s="257" t="str">
        <f t="shared" si="48"/>
        <v>OK</v>
      </c>
      <c r="N3055" s="15"/>
    </row>
    <row r="3056" spans="1:14" ht="33.75" x14ac:dyDescent="0.25">
      <c r="A3056" s="257" t="s">
        <v>834</v>
      </c>
      <c r="B3056" s="257" t="s">
        <v>6500</v>
      </c>
      <c r="C3056" s="257" t="s">
        <v>689</v>
      </c>
      <c r="D3056" s="277" t="s">
        <v>6501</v>
      </c>
      <c r="E3056" s="278" t="s">
        <v>711</v>
      </c>
      <c r="F3056" s="279" t="s">
        <v>689</v>
      </c>
      <c r="G3056" s="277" t="s">
        <v>4329</v>
      </c>
      <c r="H3056" s="280" t="str">
        <f>IF(OR(AND('FIN2-NATURE'!CC53="",'FIN2-NATURE'!CD53=""),AND('FIN2-NATURE'!CC63="",'FIN2-NATURE'!CD63=""),AND('FIN2-NATURE'!CD53="K",'FIN2-NATURE'!CD63="K"),OR('FIN2-NATURE'!CD53="O",'FIN2-NATURE'!CD63="O")),"",SUM('FIN2-NATURE'!CC53,'FIN2-NATURE'!CC63))</f>
        <v/>
      </c>
      <c r="I3056" s="280" t="str">
        <f>IF(AND(OR(AND('FIN2-NATURE'!CD53="O",'FIN2-NATURE'!CD63="O"),AND('FIN2-NATURE'!CD53="K",'FIN2-NATURE'!CD63="K")),SUM('FIN2-NATURE'!CC53,'FIN2-NATURE'!CC63)=0,ISNUMBER('FIN2-NATURE'!CC73)),"",IF(OR('FIN2-NATURE'!CD53="O",'FIN2-NATURE'!CD63="O"),"O",IF(AND('FIN2-NATURE'!CD53='FIN2-NATURE'!CD63,OR('FIN2-NATURE'!CD53="K",'FIN2-NATURE'!CD53="W",'FIN2-NATURE'!CD53="M")), UPPER('FIN2-NATURE'!CD53),"")))</f>
        <v/>
      </c>
      <c r="J3056" s="281" t="s">
        <v>711</v>
      </c>
      <c r="K3056" s="280" t="str">
        <f>IF(AND(ISBLANK('FIN2-NATURE'!CC73),$L$3056&lt;&gt;"M"),"",'FIN2-NATURE'!CC73)</f>
        <v/>
      </c>
      <c r="L3056" s="280" t="str">
        <f>IF(ISBLANK('FIN2-NATURE'!CD73),"",'FIN2-NATURE'!CD73)</f>
        <v/>
      </c>
      <c r="M3056" s="257" t="str">
        <f t="shared" si="48"/>
        <v>OK</v>
      </c>
      <c r="N3056" s="15"/>
    </row>
    <row r="3057" spans="1:14" ht="33.75" x14ac:dyDescent="0.25">
      <c r="A3057" s="257" t="s">
        <v>834</v>
      </c>
      <c r="B3057" s="257" t="s">
        <v>6502</v>
      </c>
      <c r="C3057" s="257" t="s">
        <v>689</v>
      </c>
      <c r="D3057" s="277" t="s">
        <v>6503</v>
      </c>
      <c r="E3057" s="278" t="s">
        <v>711</v>
      </c>
      <c r="F3057" s="279" t="s">
        <v>689</v>
      </c>
      <c r="G3057" s="277" t="s">
        <v>4332</v>
      </c>
      <c r="H3057" s="280" t="str">
        <f>IF(OR(AND('FIN2-NATURE'!CC54="",'FIN2-NATURE'!CD54=""),AND('FIN2-NATURE'!CC64="",'FIN2-NATURE'!CD64=""),AND('FIN2-NATURE'!CD54="K",'FIN2-NATURE'!CD64="K"),OR('FIN2-NATURE'!CD54="O",'FIN2-NATURE'!CD64="O")),"",SUM('FIN2-NATURE'!CC54,'FIN2-NATURE'!CC64))</f>
        <v/>
      </c>
      <c r="I3057" s="280" t="str">
        <f>IF(AND(OR(AND('FIN2-NATURE'!CD54="O",'FIN2-NATURE'!CD64="O"),AND('FIN2-NATURE'!CD54="K",'FIN2-NATURE'!CD64="K")),SUM('FIN2-NATURE'!CC54,'FIN2-NATURE'!CC64)=0,ISNUMBER('FIN2-NATURE'!CC74)),"",IF(OR('FIN2-NATURE'!CD54="O",'FIN2-NATURE'!CD64="O"),"O",IF(AND('FIN2-NATURE'!CD54='FIN2-NATURE'!CD64,OR('FIN2-NATURE'!CD54="K",'FIN2-NATURE'!CD54="W",'FIN2-NATURE'!CD54="M")), UPPER('FIN2-NATURE'!CD54),"")))</f>
        <v/>
      </c>
      <c r="J3057" s="281" t="s">
        <v>711</v>
      </c>
      <c r="K3057" s="280" t="str">
        <f>IF(AND(ISBLANK('FIN2-NATURE'!CC74),$L$3057&lt;&gt;"M"),"",'FIN2-NATURE'!CC74)</f>
        <v/>
      </c>
      <c r="L3057" s="280" t="str">
        <f>IF(ISBLANK('FIN2-NATURE'!CD74),"",'FIN2-NATURE'!CD74)</f>
        <v/>
      </c>
      <c r="M3057" s="257" t="str">
        <f t="shared" ref="M3057:M3120" si="49">IF(AND(ISNUMBER(H3057),ISNUMBER(K3057)),IF(OR(ROUND(H3057,0)&lt;&gt;ROUND(K3057,0),I3057&lt;&gt;L3057),"Check","OK"),IF(OR(AND(H3057&lt;&gt;K3057,I3057&lt;&gt;"M",L3057&lt;&gt;"M"),I3057&lt;&gt;L3057),"Check","OK"))</f>
        <v>OK</v>
      </c>
      <c r="N3057" s="15"/>
    </row>
    <row r="3058" spans="1:14" ht="33.75" x14ac:dyDescent="0.25">
      <c r="A3058" s="257" t="s">
        <v>834</v>
      </c>
      <c r="B3058" s="257" t="s">
        <v>6504</v>
      </c>
      <c r="C3058" s="257" t="s">
        <v>689</v>
      </c>
      <c r="D3058" s="277" t="s">
        <v>6505</v>
      </c>
      <c r="E3058" s="278" t="s">
        <v>711</v>
      </c>
      <c r="F3058" s="279" t="s">
        <v>689</v>
      </c>
      <c r="G3058" s="277" t="s">
        <v>4335</v>
      </c>
      <c r="H3058" s="280" t="str">
        <f>IF(OR(AND('FIN2-NATURE'!CC55="",'FIN2-NATURE'!CD55=""),AND('FIN2-NATURE'!CC65="",'FIN2-NATURE'!CD65=""),AND('FIN2-NATURE'!CD55="K",'FIN2-NATURE'!CD65="K"),OR('FIN2-NATURE'!CD55="O",'FIN2-NATURE'!CD65="O")),"",SUM('FIN2-NATURE'!CC55,'FIN2-NATURE'!CC65))</f>
        <v/>
      </c>
      <c r="I3058" s="280" t="str">
        <f>IF(AND(OR(AND('FIN2-NATURE'!CD55="O",'FIN2-NATURE'!CD65="O"),AND('FIN2-NATURE'!CD55="K",'FIN2-NATURE'!CD65="K")),SUM('FIN2-NATURE'!CC55,'FIN2-NATURE'!CC65)=0,ISNUMBER('FIN2-NATURE'!CC75)),"",IF(OR('FIN2-NATURE'!CD55="O",'FIN2-NATURE'!CD65="O"),"O",IF(AND('FIN2-NATURE'!CD55='FIN2-NATURE'!CD65,OR('FIN2-NATURE'!CD55="K",'FIN2-NATURE'!CD55="W",'FIN2-NATURE'!CD55="M")), UPPER('FIN2-NATURE'!CD55),"")))</f>
        <v/>
      </c>
      <c r="J3058" s="281" t="s">
        <v>711</v>
      </c>
      <c r="K3058" s="280" t="str">
        <f>IF(AND(ISBLANK('FIN2-NATURE'!CC75),$L$3058&lt;&gt;"M"),"",'FIN2-NATURE'!CC75)</f>
        <v/>
      </c>
      <c r="L3058" s="280" t="str">
        <f>IF(ISBLANK('FIN2-NATURE'!CD75),"",'FIN2-NATURE'!CD75)</f>
        <v/>
      </c>
      <c r="M3058" s="257" t="str">
        <f t="shared" si="49"/>
        <v>OK</v>
      </c>
      <c r="N3058" s="15"/>
    </row>
    <row r="3059" spans="1:14" ht="33.75" x14ac:dyDescent="0.25">
      <c r="A3059" s="257" t="s">
        <v>834</v>
      </c>
      <c r="B3059" s="257" t="s">
        <v>6506</v>
      </c>
      <c r="C3059" s="257" t="s">
        <v>689</v>
      </c>
      <c r="D3059" s="277" t="s">
        <v>6507</v>
      </c>
      <c r="E3059" s="278" t="s">
        <v>711</v>
      </c>
      <c r="F3059" s="279" t="s">
        <v>689</v>
      </c>
      <c r="G3059" s="277" t="s">
        <v>4338</v>
      </c>
      <c r="H3059" s="280" t="str">
        <f>IF(OR(AND('FIN2-NATURE'!CC56="",'FIN2-NATURE'!CD56=""),AND('FIN2-NATURE'!CC66="",'FIN2-NATURE'!CD66=""),AND('FIN2-NATURE'!CD56="K",'FIN2-NATURE'!CD66="K"),OR('FIN2-NATURE'!CD56="O",'FIN2-NATURE'!CD66="O")),"",SUM('FIN2-NATURE'!CC56,'FIN2-NATURE'!CC66))</f>
        <v/>
      </c>
      <c r="I3059" s="280" t="str">
        <f>IF(AND(OR(AND('FIN2-NATURE'!CD56="O",'FIN2-NATURE'!CD66="O"),AND('FIN2-NATURE'!CD56="K",'FIN2-NATURE'!CD66="K")),SUM('FIN2-NATURE'!CC56,'FIN2-NATURE'!CC66)=0,ISNUMBER('FIN2-NATURE'!CC76)),"",IF(OR('FIN2-NATURE'!CD56="O",'FIN2-NATURE'!CD66="O"),"O",IF(AND('FIN2-NATURE'!CD56='FIN2-NATURE'!CD66,OR('FIN2-NATURE'!CD56="K",'FIN2-NATURE'!CD56="W",'FIN2-NATURE'!CD56="M")), UPPER('FIN2-NATURE'!CD56),"")))</f>
        <v/>
      </c>
      <c r="J3059" s="281" t="s">
        <v>711</v>
      </c>
      <c r="K3059" s="280" t="str">
        <f>IF(AND(ISBLANK('FIN2-NATURE'!CC76),$L$3059&lt;&gt;"M"),"",'FIN2-NATURE'!CC76)</f>
        <v/>
      </c>
      <c r="L3059" s="280" t="str">
        <f>IF(ISBLANK('FIN2-NATURE'!CD76),"",'FIN2-NATURE'!CD76)</f>
        <v/>
      </c>
      <c r="M3059" s="257" t="str">
        <f t="shared" si="49"/>
        <v>OK</v>
      </c>
      <c r="N3059" s="15"/>
    </row>
    <row r="3060" spans="1:14" ht="33.75" x14ac:dyDescent="0.25">
      <c r="A3060" s="257" t="s">
        <v>834</v>
      </c>
      <c r="B3060" s="257" t="s">
        <v>6508</v>
      </c>
      <c r="C3060" s="257" t="s">
        <v>689</v>
      </c>
      <c r="D3060" s="277" t="s">
        <v>6509</v>
      </c>
      <c r="E3060" s="278" t="s">
        <v>711</v>
      </c>
      <c r="F3060" s="279" t="s">
        <v>689</v>
      </c>
      <c r="G3060" s="277" t="s">
        <v>4341</v>
      </c>
      <c r="H3060" s="280" t="str">
        <f>IF(OR(AND('FIN2-NATURE'!CC31="",'FIN2-NATURE'!CD31=""),AND('FIN2-NATURE'!CC67="",'FIN2-NATURE'!CD67=""),AND('FIN2-NATURE'!CD31="K",'FIN2-NATURE'!CD67="K"),OR('FIN2-NATURE'!CD31="O",'FIN2-NATURE'!CD67="O")),"",SUM('FIN2-NATURE'!CC31,'FIN2-NATURE'!CC67))</f>
        <v/>
      </c>
      <c r="I3060" s="280" t="str">
        <f>IF(AND(OR(AND('FIN2-NATURE'!CD31="O",'FIN2-NATURE'!CD67="O"),AND('FIN2-NATURE'!CD31="K",'FIN2-NATURE'!CD67="K")),SUM('FIN2-NATURE'!CC31,'FIN2-NATURE'!CC67)=0,ISNUMBER('FIN2-NATURE'!CC77)),"",IF(OR('FIN2-NATURE'!CD31="O",'FIN2-NATURE'!CD67="O"),"O",IF(AND('FIN2-NATURE'!CD31='FIN2-NATURE'!CD67,OR('FIN2-NATURE'!CD31="K",'FIN2-NATURE'!CD31="W",'FIN2-NATURE'!CD31="M")), UPPER('FIN2-NATURE'!CD31),"")))</f>
        <v/>
      </c>
      <c r="J3060" s="281" t="s">
        <v>711</v>
      </c>
      <c r="K3060" s="280" t="str">
        <f>IF(AND(ISBLANK('FIN2-NATURE'!CC77),$L$3060&lt;&gt;"M"),"",'FIN2-NATURE'!CC77)</f>
        <v/>
      </c>
      <c r="L3060" s="280" t="str">
        <f>IF(ISBLANK('FIN2-NATURE'!CD77),"",'FIN2-NATURE'!CD77)</f>
        <v/>
      </c>
      <c r="M3060" s="257" t="str">
        <f t="shared" si="49"/>
        <v>OK</v>
      </c>
      <c r="N3060" s="15"/>
    </row>
    <row r="3061" spans="1:14" ht="33.75" x14ac:dyDescent="0.25">
      <c r="A3061" s="257" t="s">
        <v>834</v>
      </c>
      <c r="B3061" s="257" t="s">
        <v>6510</v>
      </c>
      <c r="C3061" s="257" t="s">
        <v>689</v>
      </c>
      <c r="D3061" s="277" t="s">
        <v>6511</v>
      </c>
      <c r="E3061" s="278" t="s">
        <v>711</v>
      </c>
      <c r="F3061" s="279" t="s">
        <v>689</v>
      </c>
      <c r="G3061" s="277" t="s">
        <v>4344</v>
      </c>
      <c r="H3061" s="280" t="str">
        <f>IF(OR(AND('FIN2-NATURE'!CC32="",'FIN2-NATURE'!CD32=""),AND('FIN2-NATURE'!CC68="",'FIN2-NATURE'!CD68=""),AND('FIN2-NATURE'!CD32="K",'FIN2-NATURE'!CD68="K"),OR('FIN2-NATURE'!CD32="O",'FIN2-NATURE'!CD68="O")),"",SUM('FIN2-NATURE'!CC32,'FIN2-NATURE'!CC68))</f>
        <v/>
      </c>
      <c r="I3061" s="280" t="str">
        <f>IF(AND(OR(AND('FIN2-NATURE'!CD32="O",'FIN2-NATURE'!CD68="O"),AND('FIN2-NATURE'!CD32="K",'FIN2-NATURE'!CD68="K")),SUM('FIN2-NATURE'!CC32,'FIN2-NATURE'!CC68)=0,ISNUMBER('FIN2-NATURE'!CC78)),"",IF(OR('FIN2-NATURE'!CD32="O",'FIN2-NATURE'!CD68="O"),"O",IF(AND('FIN2-NATURE'!CD32='FIN2-NATURE'!CD68,OR('FIN2-NATURE'!CD32="K",'FIN2-NATURE'!CD32="W",'FIN2-NATURE'!CD32="M")), UPPER('FIN2-NATURE'!CD32),"")))</f>
        <v/>
      </c>
      <c r="J3061" s="281" t="s">
        <v>711</v>
      </c>
      <c r="K3061" s="280" t="str">
        <f>IF(AND(ISBLANK('FIN2-NATURE'!CC78),$L$3061&lt;&gt;"M"),"",'FIN2-NATURE'!CC78)</f>
        <v/>
      </c>
      <c r="L3061" s="280" t="str">
        <f>IF(ISBLANK('FIN2-NATURE'!CD78),"",'FIN2-NATURE'!CD78)</f>
        <v/>
      </c>
      <c r="M3061" s="257" t="str">
        <f t="shared" si="49"/>
        <v>OK</v>
      </c>
      <c r="N3061" s="15"/>
    </row>
    <row r="3062" spans="1:14" ht="33.75" x14ac:dyDescent="0.25">
      <c r="A3062" s="257" t="s">
        <v>834</v>
      </c>
      <c r="B3062" s="257" t="s">
        <v>6512</v>
      </c>
      <c r="C3062" s="257" t="s">
        <v>689</v>
      </c>
      <c r="D3062" s="277" t="s">
        <v>6513</v>
      </c>
      <c r="E3062" s="278" t="s">
        <v>711</v>
      </c>
      <c r="F3062" s="279" t="s">
        <v>689</v>
      </c>
      <c r="G3062" s="277" t="s">
        <v>4347</v>
      </c>
      <c r="H3062" s="280" t="str">
        <f>IF(OR(AND('FIN2-NATURE'!CC33="",'FIN2-NATURE'!CD33=""),AND('FIN2-NATURE'!CC69="",'FIN2-NATURE'!CD69=""),AND('FIN2-NATURE'!CD33="K",'FIN2-NATURE'!CD69="K"),OR('FIN2-NATURE'!CD33="O",'FIN2-NATURE'!CD69="O")),"",SUM('FIN2-NATURE'!CC33,'FIN2-NATURE'!CC69))</f>
        <v/>
      </c>
      <c r="I3062" s="280" t="str">
        <f>IF(AND(OR(AND('FIN2-NATURE'!CD33="O",'FIN2-NATURE'!CD69="O"),AND('FIN2-NATURE'!CD33="K",'FIN2-NATURE'!CD69="K")),SUM('FIN2-NATURE'!CC33,'FIN2-NATURE'!CC69)=0,ISNUMBER('FIN2-NATURE'!CC79)),"",IF(OR('FIN2-NATURE'!CD33="O",'FIN2-NATURE'!CD69="O"),"O",IF(AND('FIN2-NATURE'!CD33='FIN2-NATURE'!CD69,OR('FIN2-NATURE'!CD33="K",'FIN2-NATURE'!CD33="W",'FIN2-NATURE'!CD33="M")), UPPER('FIN2-NATURE'!CD33),"")))</f>
        <v/>
      </c>
      <c r="J3062" s="281" t="s">
        <v>711</v>
      </c>
      <c r="K3062" s="280" t="str">
        <f>IF(AND(ISBLANK('FIN2-NATURE'!CC79),$L$3062&lt;&gt;"M"),"",'FIN2-NATURE'!CC79)</f>
        <v/>
      </c>
      <c r="L3062" s="280" t="str">
        <f>IF(ISBLANK('FIN2-NATURE'!CD79),"",'FIN2-NATURE'!CD79)</f>
        <v/>
      </c>
      <c r="M3062" s="257" t="str">
        <f t="shared" si="49"/>
        <v>OK</v>
      </c>
      <c r="N3062" s="15"/>
    </row>
    <row r="3063" spans="1:14" ht="33.75" x14ac:dyDescent="0.25">
      <c r="A3063" s="257" t="s">
        <v>834</v>
      </c>
      <c r="B3063" s="257" t="s">
        <v>6514</v>
      </c>
      <c r="C3063" s="257" t="s">
        <v>689</v>
      </c>
      <c r="D3063" s="277" t="s">
        <v>6515</v>
      </c>
      <c r="E3063" s="278" t="s">
        <v>711</v>
      </c>
      <c r="F3063" s="279" t="s">
        <v>689</v>
      </c>
      <c r="G3063" s="277" t="s">
        <v>6516</v>
      </c>
      <c r="H3063" s="280" t="str">
        <f>IF(OR(AND('FIN2-NATURE'!CC37="",'FIN2-NATURE'!CD37=""),AND('FIN2-NATURE'!CC70="",'FIN2-NATURE'!CD70=""),AND('FIN2-NATURE'!CD37="K",'FIN2-NATURE'!CD70="K"),OR('FIN2-NATURE'!CD37="O",'FIN2-NATURE'!CD70="O")),"",SUM('FIN2-NATURE'!CC37,'FIN2-NATURE'!CC70))</f>
        <v/>
      </c>
      <c r="I3063" s="280" t="str">
        <f>IF(AND(OR(AND('FIN2-NATURE'!CD37="O",'FIN2-NATURE'!CD70="O"),AND('FIN2-NATURE'!CD37="K",'FIN2-NATURE'!CD70="K")),SUM('FIN2-NATURE'!CC37,'FIN2-NATURE'!CC70)=0,ISNUMBER('FIN2-NATURE'!CC80)),"",IF(OR('FIN2-NATURE'!CD37="O",'FIN2-NATURE'!CD70="O"),"O",IF(AND('FIN2-NATURE'!CD37='FIN2-NATURE'!CD70,OR('FIN2-NATURE'!CD37="K",'FIN2-NATURE'!CD37="W",'FIN2-NATURE'!CD37="M")), UPPER('FIN2-NATURE'!CD37),"")))</f>
        <v/>
      </c>
      <c r="J3063" s="281" t="s">
        <v>711</v>
      </c>
      <c r="K3063" s="280" t="str">
        <f>IF(AND(ISBLANK('FIN2-NATURE'!CC80),$L$3063&lt;&gt;"M"),"",'FIN2-NATURE'!CC80)</f>
        <v/>
      </c>
      <c r="L3063" s="280" t="str">
        <f>IF(ISBLANK('FIN2-NATURE'!CD80),"",'FIN2-NATURE'!CD80)</f>
        <v/>
      </c>
      <c r="M3063" s="257" t="str">
        <f t="shared" si="49"/>
        <v>OK</v>
      </c>
      <c r="N3063" s="15"/>
    </row>
    <row r="3064" spans="1:14" ht="33.75" x14ac:dyDescent="0.25">
      <c r="A3064" s="257" t="s">
        <v>834</v>
      </c>
      <c r="B3064" s="257" t="s">
        <v>6517</v>
      </c>
      <c r="C3064" s="257" t="s">
        <v>689</v>
      </c>
      <c r="D3064" s="277" t="s">
        <v>6518</v>
      </c>
      <c r="E3064" s="278" t="s">
        <v>711</v>
      </c>
      <c r="F3064" s="279" t="s">
        <v>689</v>
      </c>
      <c r="G3064" s="277" t="s">
        <v>4350</v>
      </c>
      <c r="H3064" s="280" t="str">
        <f>IF(OR(AND('FIN2-NATURE'!CC38="",'FIN2-NATURE'!CD38=""),AND('FIN2-NATURE'!CC71="",'FIN2-NATURE'!CD71=""),AND('FIN2-NATURE'!CD38="K",'FIN2-NATURE'!CD71="K"),OR('FIN2-NATURE'!CD38="O",'FIN2-NATURE'!CD71="O")),"",SUM('FIN2-NATURE'!CC38,'FIN2-NATURE'!CC71))</f>
        <v/>
      </c>
      <c r="I3064" s="280" t="str">
        <f>IF(AND(OR(AND('FIN2-NATURE'!CD38="O",'FIN2-NATURE'!CD71="O"),AND('FIN2-NATURE'!CD38="K",'FIN2-NATURE'!CD71="K")),SUM('FIN2-NATURE'!CC38,'FIN2-NATURE'!CC71)=0,ISNUMBER('FIN2-NATURE'!CC81)),"",IF(OR('FIN2-NATURE'!CD38="O",'FIN2-NATURE'!CD71="O"),"O",IF(AND('FIN2-NATURE'!CD38='FIN2-NATURE'!CD71,OR('FIN2-NATURE'!CD38="K",'FIN2-NATURE'!CD38="W",'FIN2-NATURE'!CD38="M")), UPPER('FIN2-NATURE'!CD38),"")))</f>
        <v/>
      </c>
      <c r="J3064" s="281" t="s">
        <v>711</v>
      </c>
      <c r="K3064" s="280" t="str">
        <f>IF(AND(ISBLANK('FIN2-NATURE'!CC81),$L$3064&lt;&gt;"M"),"",'FIN2-NATURE'!CC81)</f>
        <v/>
      </c>
      <c r="L3064" s="280" t="str">
        <f>IF(ISBLANK('FIN2-NATURE'!CD81),"",'FIN2-NATURE'!CD81)</f>
        <v/>
      </c>
      <c r="M3064" s="257" t="str">
        <f t="shared" si="49"/>
        <v>OK</v>
      </c>
      <c r="N3064" s="15"/>
    </row>
    <row r="3065" spans="1:14" ht="33.75" x14ac:dyDescent="0.25">
      <c r="A3065" s="257" t="s">
        <v>834</v>
      </c>
      <c r="B3065" s="257" t="s">
        <v>6519</v>
      </c>
      <c r="C3065" s="257" t="s">
        <v>689</v>
      </c>
      <c r="D3065" s="277" t="s">
        <v>6520</v>
      </c>
      <c r="E3065" s="278" t="s">
        <v>711</v>
      </c>
      <c r="F3065" s="279" t="s">
        <v>689</v>
      </c>
      <c r="G3065" s="277" t="s">
        <v>4352</v>
      </c>
      <c r="H3065" s="280" t="str">
        <f>IF(OR(AND('FIN2-NATURE'!CC39="",'FIN2-NATURE'!CD39=""),AND('FIN2-NATURE'!CC72="",'FIN2-NATURE'!CD72=""),AND('FIN2-NATURE'!CD39="K",'FIN2-NATURE'!CD72="K"),OR('FIN2-NATURE'!CD39="O",'FIN2-NATURE'!CD72="O")),"",SUM('FIN2-NATURE'!CC39,'FIN2-NATURE'!CC72))</f>
        <v/>
      </c>
      <c r="I3065" s="280" t="str">
        <f>IF(AND(OR(AND('FIN2-NATURE'!CD39="O",'FIN2-NATURE'!CD72="O"),AND('FIN2-NATURE'!CD39="K",'FIN2-NATURE'!CD72="K")),SUM('FIN2-NATURE'!CC39,'FIN2-NATURE'!CC72)=0,ISNUMBER('FIN2-NATURE'!CC82)),"",IF(OR('FIN2-NATURE'!CD39="O",'FIN2-NATURE'!CD72="O"),"O",IF(AND('FIN2-NATURE'!CD39='FIN2-NATURE'!CD72,OR('FIN2-NATURE'!CD39="K",'FIN2-NATURE'!CD39="W",'FIN2-NATURE'!CD39="M")), UPPER('FIN2-NATURE'!CD39),"")))</f>
        <v/>
      </c>
      <c r="J3065" s="281" t="s">
        <v>711</v>
      </c>
      <c r="K3065" s="280" t="str">
        <f>IF(AND(ISBLANK('FIN2-NATURE'!CC82),$L$3065&lt;&gt;"M"),"",'FIN2-NATURE'!CC82)</f>
        <v/>
      </c>
      <c r="L3065" s="280" t="str">
        <f>IF(ISBLANK('FIN2-NATURE'!CD82),"",'FIN2-NATURE'!CD82)</f>
        <v/>
      </c>
      <c r="M3065" s="257" t="str">
        <f t="shared" si="49"/>
        <v>OK</v>
      </c>
      <c r="N3065" s="15"/>
    </row>
    <row r="3066" spans="1:14" ht="33.75" x14ac:dyDescent="0.25">
      <c r="A3066" s="257" t="s">
        <v>834</v>
      </c>
      <c r="B3066" s="257" t="s">
        <v>6521</v>
      </c>
      <c r="C3066" s="257" t="s">
        <v>689</v>
      </c>
      <c r="D3066" s="277" t="s">
        <v>6522</v>
      </c>
      <c r="E3066" s="278" t="s">
        <v>711</v>
      </c>
      <c r="F3066" s="279" t="s">
        <v>689</v>
      </c>
      <c r="G3066" s="277" t="s">
        <v>4354</v>
      </c>
      <c r="H3066" s="280" t="str">
        <f>IF(OR(AND('FIN2-NATURE'!CC40="",'FIN2-NATURE'!CD40=""),AND('FIN2-NATURE'!CC73="",'FIN2-NATURE'!CD73=""),AND('FIN2-NATURE'!CD40="K",'FIN2-NATURE'!CD73="K"),OR('FIN2-NATURE'!CD40="O",'FIN2-NATURE'!CD73="O")),"",SUM('FIN2-NATURE'!CC40,'FIN2-NATURE'!CC73))</f>
        <v/>
      </c>
      <c r="I3066" s="280" t="str">
        <f>IF(AND(OR(AND('FIN2-NATURE'!CD40="O",'FIN2-NATURE'!CD73="O"),AND('FIN2-NATURE'!CD40="K",'FIN2-NATURE'!CD73="K")),SUM('FIN2-NATURE'!CC40,'FIN2-NATURE'!CC73)=0,ISNUMBER('FIN2-NATURE'!CC83)),"",IF(OR('FIN2-NATURE'!CD40="O",'FIN2-NATURE'!CD73="O"),"O",IF(AND('FIN2-NATURE'!CD40='FIN2-NATURE'!CD73,OR('FIN2-NATURE'!CD40="K",'FIN2-NATURE'!CD40="W",'FIN2-NATURE'!CD40="M")), UPPER('FIN2-NATURE'!CD40),"")))</f>
        <v/>
      </c>
      <c r="J3066" s="281" t="s">
        <v>711</v>
      </c>
      <c r="K3066" s="280" t="str">
        <f>IF(AND(ISBLANK('FIN2-NATURE'!CC83),$L$3066&lt;&gt;"M"),"",'FIN2-NATURE'!CC83)</f>
        <v/>
      </c>
      <c r="L3066" s="280" t="str">
        <f>IF(ISBLANK('FIN2-NATURE'!CD83),"",'FIN2-NATURE'!CD83)</f>
        <v/>
      </c>
      <c r="M3066" s="257" t="str">
        <f t="shared" si="49"/>
        <v>OK</v>
      </c>
      <c r="N3066" s="15"/>
    </row>
    <row r="3067" spans="1:14" ht="33.75" x14ac:dyDescent="0.25">
      <c r="A3067" s="257" t="s">
        <v>834</v>
      </c>
      <c r="B3067" s="257" t="s">
        <v>6523</v>
      </c>
      <c r="C3067" s="257" t="s">
        <v>689</v>
      </c>
      <c r="D3067" s="277" t="s">
        <v>6524</v>
      </c>
      <c r="E3067" s="278" t="s">
        <v>711</v>
      </c>
      <c r="F3067" s="279" t="s">
        <v>689</v>
      </c>
      <c r="G3067" s="277" t="s">
        <v>4356</v>
      </c>
      <c r="H3067" s="280" t="str">
        <f>IF(OR(AND('FIN2-NATURE'!CC41="",'FIN2-NATURE'!CD41=""),AND('FIN2-NATURE'!CC74="",'FIN2-NATURE'!CD74=""),AND('FIN2-NATURE'!CD41="K",'FIN2-NATURE'!CD74="K"),OR('FIN2-NATURE'!CD41="O",'FIN2-NATURE'!CD74="O")),"",SUM('FIN2-NATURE'!CC41,'FIN2-NATURE'!CC74))</f>
        <v/>
      </c>
      <c r="I3067" s="280" t="str">
        <f>IF(AND(OR(AND('FIN2-NATURE'!CD41="O",'FIN2-NATURE'!CD74="O"),AND('FIN2-NATURE'!CD41="K",'FIN2-NATURE'!CD74="K")),SUM('FIN2-NATURE'!CC41,'FIN2-NATURE'!CC74)=0,ISNUMBER('FIN2-NATURE'!CC84)),"",IF(OR('FIN2-NATURE'!CD41="O",'FIN2-NATURE'!CD74="O"),"O",IF(AND('FIN2-NATURE'!CD41='FIN2-NATURE'!CD74,OR('FIN2-NATURE'!CD41="K",'FIN2-NATURE'!CD41="W",'FIN2-NATURE'!CD41="M")), UPPER('FIN2-NATURE'!CD41),"")))</f>
        <v/>
      </c>
      <c r="J3067" s="281" t="s">
        <v>711</v>
      </c>
      <c r="K3067" s="280" t="str">
        <f>IF(AND(ISBLANK('FIN2-NATURE'!CC84),$L$3067&lt;&gt;"M"),"",'FIN2-NATURE'!CC84)</f>
        <v/>
      </c>
      <c r="L3067" s="280" t="str">
        <f>IF(ISBLANK('FIN2-NATURE'!CD84),"",'FIN2-NATURE'!CD84)</f>
        <v/>
      </c>
      <c r="M3067" s="257" t="str">
        <f t="shared" si="49"/>
        <v>OK</v>
      </c>
      <c r="N3067" s="15"/>
    </row>
    <row r="3068" spans="1:14" ht="33.75" x14ac:dyDescent="0.25">
      <c r="A3068" s="257" t="s">
        <v>834</v>
      </c>
      <c r="B3068" s="257" t="s">
        <v>6525</v>
      </c>
      <c r="C3068" s="257" t="s">
        <v>689</v>
      </c>
      <c r="D3068" s="277" t="s">
        <v>6526</v>
      </c>
      <c r="E3068" s="278" t="s">
        <v>711</v>
      </c>
      <c r="F3068" s="279" t="s">
        <v>689</v>
      </c>
      <c r="G3068" s="277" t="s">
        <v>4357</v>
      </c>
      <c r="H3068" s="280" t="str">
        <f>IF(OR(AND('FIN2-NATURE'!CC42="",'FIN2-NATURE'!CD42=""),AND('FIN2-NATURE'!CC75="",'FIN2-NATURE'!CD75=""),AND('FIN2-NATURE'!CD42="K",'FIN2-NATURE'!CD75="K"),OR('FIN2-NATURE'!CD42="O",'FIN2-NATURE'!CD75="O")),"",SUM('FIN2-NATURE'!CC42,'FIN2-NATURE'!CC75))</f>
        <v/>
      </c>
      <c r="I3068" s="280" t="str">
        <f>IF(AND(OR(AND('FIN2-NATURE'!CD42="O",'FIN2-NATURE'!CD75="O"),AND('FIN2-NATURE'!CD42="K",'FIN2-NATURE'!CD75="K")),SUM('FIN2-NATURE'!CC42,'FIN2-NATURE'!CC75)=0,ISNUMBER('FIN2-NATURE'!CC85)),"",IF(OR('FIN2-NATURE'!CD42="O",'FIN2-NATURE'!CD75="O"),"O",IF(AND('FIN2-NATURE'!CD42='FIN2-NATURE'!CD75,OR('FIN2-NATURE'!CD42="K",'FIN2-NATURE'!CD42="W",'FIN2-NATURE'!CD42="M")), UPPER('FIN2-NATURE'!CD42),"")))</f>
        <v/>
      </c>
      <c r="J3068" s="281" t="s">
        <v>711</v>
      </c>
      <c r="K3068" s="280" t="str">
        <f>IF(AND(ISBLANK('FIN2-NATURE'!CC85),$L$3068&lt;&gt;"M"),"",'FIN2-NATURE'!CC85)</f>
        <v/>
      </c>
      <c r="L3068" s="280" t="str">
        <f>IF(ISBLANK('FIN2-NATURE'!CD85),"",'FIN2-NATURE'!CD85)</f>
        <v/>
      </c>
      <c r="M3068" s="257" t="str">
        <f t="shared" si="49"/>
        <v>OK</v>
      </c>
      <c r="N3068" s="15"/>
    </row>
    <row r="3069" spans="1:14" ht="33.75" x14ac:dyDescent="0.25">
      <c r="A3069" s="257" t="s">
        <v>834</v>
      </c>
      <c r="B3069" s="257" t="s">
        <v>6527</v>
      </c>
      <c r="C3069" s="257" t="s">
        <v>689</v>
      </c>
      <c r="D3069" s="277" t="s">
        <v>6528</v>
      </c>
      <c r="E3069" s="278" t="s">
        <v>711</v>
      </c>
      <c r="F3069" s="279" t="s">
        <v>689</v>
      </c>
      <c r="G3069" s="277" t="s">
        <v>4358</v>
      </c>
      <c r="H3069" s="280" t="str">
        <f>IF(OR(AND('FIN2-NATURE'!CC43="",'FIN2-NATURE'!CD43=""),AND('FIN2-NATURE'!CC76="",'FIN2-NATURE'!CD76=""),AND('FIN2-NATURE'!CD43="K",'FIN2-NATURE'!CD76="K"),OR('FIN2-NATURE'!CD43="O",'FIN2-NATURE'!CD76="O")),"",SUM('FIN2-NATURE'!CC43,'FIN2-NATURE'!CC76))</f>
        <v/>
      </c>
      <c r="I3069" s="280" t="str">
        <f>IF(AND(OR(AND('FIN2-NATURE'!CD43="O",'FIN2-NATURE'!CD76="O"),AND('FIN2-NATURE'!CD43="K",'FIN2-NATURE'!CD76="K")),SUM('FIN2-NATURE'!CC43,'FIN2-NATURE'!CC76)=0,ISNUMBER('FIN2-NATURE'!CC86)),"",IF(OR('FIN2-NATURE'!CD43="O",'FIN2-NATURE'!CD76="O"),"O",IF(AND('FIN2-NATURE'!CD43='FIN2-NATURE'!CD76,OR('FIN2-NATURE'!CD43="K",'FIN2-NATURE'!CD43="W",'FIN2-NATURE'!CD43="M")), UPPER('FIN2-NATURE'!CD43),"")))</f>
        <v/>
      </c>
      <c r="J3069" s="281" t="s">
        <v>711</v>
      </c>
      <c r="K3069" s="280" t="str">
        <f>IF(AND(ISBLANK('FIN2-NATURE'!CC86),$L$3069&lt;&gt;"M"),"",'FIN2-NATURE'!CC86)</f>
        <v/>
      </c>
      <c r="L3069" s="280" t="str">
        <f>IF(ISBLANK('FIN2-NATURE'!CD86),"",'FIN2-NATURE'!CD86)</f>
        <v/>
      </c>
      <c r="M3069" s="257" t="str">
        <f t="shared" si="49"/>
        <v>OK</v>
      </c>
      <c r="N3069" s="15"/>
    </row>
    <row r="3070" spans="1:14" ht="33.75" x14ac:dyDescent="0.25">
      <c r="A3070" s="257" t="s">
        <v>834</v>
      </c>
      <c r="B3070" s="257" t="s">
        <v>6529</v>
      </c>
      <c r="C3070" s="257" t="s">
        <v>689</v>
      </c>
      <c r="D3070" s="277" t="s">
        <v>6530</v>
      </c>
      <c r="E3070" s="278" t="s">
        <v>711</v>
      </c>
      <c r="F3070" s="279" t="s">
        <v>689</v>
      </c>
      <c r="G3070" s="277" t="s">
        <v>6531</v>
      </c>
      <c r="H3070" s="280" t="str">
        <f>IF(OR(AND('FIN2-NATURE'!CF31="",'FIN2-NATURE'!CG31=""),AND('FIN2-NATURE'!CF32="",'FIN2-NATURE'!CG32=""),AND('FIN2-NATURE'!CG31="K",'FIN2-NATURE'!CG32="K"),OR('FIN2-NATURE'!CG31="O",'FIN2-NATURE'!CG32="O")),"",SUM('FIN2-NATURE'!CF31,'FIN2-NATURE'!CF32))</f>
        <v/>
      </c>
      <c r="I3070" s="280" t="str">
        <f>IF(AND(OR(AND('FIN2-NATURE'!CG31="O",'FIN2-NATURE'!CG32="O"),AND('FIN2-NATURE'!CG31="K",'FIN2-NATURE'!CG32="K")),SUM('FIN2-NATURE'!CF31,'FIN2-NATURE'!CF32)=0,ISNUMBER('FIN2-NATURE'!CF33)),"",IF(OR('FIN2-NATURE'!CG31="O",'FIN2-NATURE'!CG32="O"),"O",IF(AND('FIN2-NATURE'!CG31='FIN2-NATURE'!CG32,OR('FIN2-NATURE'!CG31="K",'FIN2-NATURE'!CG31="W",'FIN2-NATURE'!CG31="M")), UPPER('FIN2-NATURE'!CG31),"")))</f>
        <v/>
      </c>
      <c r="J3070" s="281" t="s">
        <v>711</v>
      </c>
      <c r="K3070" s="280" t="str">
        <f>IF(AND(ISBLANK('FIN2-NATURE'!CF33),$L$3070&lt;&gt;"M"),"",'FIN2-NATURE'!CF33)</f>
        <v/>
      </c>
      <c r="L3070" s="280" t="str">
        <f>IF(ISBLANK('FIN2-NATURE'!CG33),"",'FIN2-NATURE'!CG33)</f>
        <v/>
      </c>
      <c r="M3070" s="257" t="str">
        <f t="shared" si="49"/>
        <v>OK</v>
      </c>
      <c r="N3070" s="15"/>
    </row>
    <row r="3071" spans="1:14" ht="33.75" x14ac:dyDescent="0.25">
      <c r="A3071" s="257" t="s">
        <v>834</v>
      </c>
      <c r="B3071" s="257" t="s">
        <v>6532</v>
      </c>
      <c r="C3071" s="257" t="s">
        <v>689</v>
      </c>
      <c r="D3071" s="277" t="s">
        <v>6533</v>
      </c>
      <c r="E3071" s="278" t="s">
        <v>711</v>
      </c>
      <c r="F3071" s="279" t="s">
        <v>689</v>
      </c>
      <c r="G3071" s="277" t="s">
        <v>6534</v>
      </c>
      <c r="H3071" s="280" t="str">
        <f>IF(OR(AND('FIN2-NATURE'!CF33="",'FIN2-NATURE'!CG33=""),AND('FIN2-NATURE'!CF37="",'FIN2-NATURE'!CG37=""),AND('FIN2-NATURE'!CG33="K",'FIN2-NATURE'!CG37="K"),OR('FIN2-NATURE'!CG33="O",'FIN2-NATURE'!CG37="O")),"",SUM('FIN2-NATURE'!CF33,'FIN2-NATURE'!CF37))</f>
        <v/>
      </c>
      <c r="I3071" s="280" t="str">
        <f>IF(AND(OR(AND('FIN2-NATURE'!CG33="O",'FIN2-NATURE'!CG37="O"),AND('FIN2-NATURE'!CG33="K",'FIN2-NATURE'!CG37="K")),SUM('FIN2-NATURE'!CF33,'FIN2-NATURE'!CF37)=0,ISNUMBER('FIN2-NATURE'!CF38)),"",IF(OR('FIN2-NATURE'!CG33="O",'FIN2-NATURE'!CG37="O"),"O",IF(AND('FIN2-NATURE'!CG33='FIN2-NATURE'!CG37,OR('FIN2-NATURE'!CG33="K",'FIN2-NATURE'!CG33="W",'FIN2-NATURE'!CG33="M")), UPPER('FIN2-NATURE'!CG33),"")))</f>
        <v/>
      </c>
      <c r="J3071" s="281" t="s">
        <v>711</v>
      </c>
      <c r="K3071" s="280" t="str">
        <f>IF(AND(ISBLANK('FIN2-NATURE'!CF38),$L$3071&lt;&gt;"M"),"",'FIN2-NATURE'!CF38)</f>
        <v/>
      </c>
      <c r="L3071" s="280" t="str">
        <f>IF(ISBLANK('FIN2-NATURE'!CG38),"",'FIN2-NATURE'!CG38)</f>
        <v/>
      </c>
      <c r="M3071" s="257" t="str">
        <f t="shared" si="49"/>
        <v>OK</v>
      </c>
      <c r="N3071" s="15"/>
    </row>
    <row r="3072" spans="1:14" ht="33.75" x14ac:dyDescent="0.25">
      <c r="A3072" s="257" t="s">
        <v>834</v>
      </c>
      <c r="B3072" s="257" t="s">
        <v>6535</v>
      </c>
      <c r="C3072" s="257" t="s">
        <v>689</v>
      </c>
      <c r="D3072" s="277" t="s">
        <v>6536</v>
      </c>
      <c r="E3072" s="278" t="s">
        <v>711</v>
      </c>
      <c r="F3072" s="279" t="s">
        <v>689</v>
      </c>
      <c r="G3072" s="277" t="s">
        <v>1395</v>
      </c>
      <c r="H3072" s="280" t="str">
        <f>IF(OR(AND('FIN2-NATURE'!CF38="",'FIN2-NATURE'!CG38=""),AND('FIN2-NATURE'!CF39="",'FIN2-NATURE'!CG39=""),AND('FIN2-NATURE'!CG38="K",'FIN2-NATURE'!CG39="K"),OR('FIN2-NATURE'!CG38="O",'FIN2-NATURE'!CG39="O")),"",SUM('FIN2-NATURE'!CF38,'FIN2-NATURE'!CF39))</f>
        <v/>
      </c>
      <c r="I3072" s="280" t="str">
        <f>IF(AND(OR(AND('FIN2-NATURE'!CG38="O",'FIN2-NATURE'!CG39="O"),AND('FIN2-NATURE'!CG38="K",'FIN2-NATURE'!CG39="K")),SUM('FIN2-NATURE'!CF38,'FIN2-NATURE'!CF39)=0,ISNUMBER('FIN2-NATURE'!CF40)),"",IF(OR('FIN2-NATURE'!CG38="O",'FIN2-NATURE'!CG39="O"),"O",IF(AND('FIN2-NATURE'!CG38='FIN2-NATURE'!CG39,OR('FIN2-NATURE'!CG38="K",'FIN2-NATURE'!CG38="W",'FIN2-NATURE'!CG38="M")), UPPER('FIN2-NATURE'!CG38),"")))</f>
        <v/>
      </c>
      <c r="J3072" s="281" t="s">
        <v>711</v>
      </c>
      <c r="K3072" s="280" t="str">
        <f>IF(AND(ISBLANK('FIN2-NATURE'!CF40),$L$3072&lt;&gt;"M"),"",'FIN2-NATURE'!CF40)</f>
        <v/>
      </c>
      <c r="L3072" s="280" t="str">
        <f>IF(ISBLANK('FIN2-NATURE'!CG40),"",'FIN2-NATURE'!CG40)</f>
        <v/>
      </c>
      <c r="M3072" s="257" t="str">
        <f t="shared" si="49"/>
        <v>OK</v>
      </c>
      <c r="N3072" s="15"/>
    </row>
    <row r="3073" spans="1:14" ht="33.75" x14ac:dyDescent="0.25">
      <c r="A3073" s="257" t="s">
        <v>834</v>
      </c>
      <c r="B3073" s="257" t="s">
        <v>6537</v>
      </c>
      <c r="C3073" s="257" t="s">
        <v>689</v>
      </c>
      <c r="D3073" s="277" t="s">
        <v>6538</v>
      </c>
      <c r="E3073" s="278" t="s">
        <v>711</v>
      </c>
      <c r="F3073" s="279" t="s">
        <v>689</v>
      </c>
      <c r="G3073" s="277" t="s">
        <v>6539</v>
      </c>
      <c r="H3073" s="280" t="str">
        <f>IF(OR(AND('FIN2-NATURE'!CF44="",'FIN2-NATURE'!CG44=""),AND('FIN2-NATURE'!CF45="",'FIN2-NATURE'!CG45=""),AND('FIN2-NATURE'!CG44="K",'FIN2-NATURE'!CG45="K"),OR('FIN2-NATURE'!CG44="O",'FIN2-NATURE'!CG45="O")),"",SUM('FIN2-NATURE'!CF44,'FIN2-NATURE'!CF45))</f>
        <v/>
      </c>
      <c r="I3073" s="280" t="str">
        <f>IF(AND(OR(AND('FIN2-NATURE'!CG44="O",'FIN2-NATURE'!CG45="O"),AND('FIN2-NATURE'!CG44="K",'FIN2-NATURE'!CG45="K")),SUM('FIN2-NATURE'!CF44,'FIN2-NATURE'!CF45)=0,ISNUMBER('FIN2-NATURE'!CF46)),"",IF(OR('FIN2-NATURE'!CG44="O",'FIN2-NATURE'!CG45="O"),"O",IF(AND('FIN2-NATURE'!CG44='FIN2-NATURE'!CG45,OR('FIN2-NATURE'!CG44="K",'FIN2-NATURE'!CG44="W",'FIN2-NATURE'!CG44="M")), UPPER('FIN2-NATURE'!CG44),"")))</f>
        <v/>
      </c>
      <c r="J3073" s="281" t="s">
        <v>711</v>
      </c>
      <c r="K3073" s="280" t="str">
        <f>IF(AND(ISBLANK('FIN2-NATURE'!CF46),$L$3073&lt;&gt;"M"),"",'FIN2-NATURE'!CF46)</f>
        <v/>
      </c>
      <c r="L3073" s="280" t="str">
        <f>IF(ISBLANK('FIN2-NATURE'!CG46),"",'FIN2-NATURE'!CG46)</f>
        <v/>
      </c>
      <c r="M3073" s="257" t="str">
        <f t="shared" si="49"/>
        <v>OK</v>
      </c>
      <c r="N3073" s="15"/>
    </row>
    <row r="3074" spans="1:14" ht="33.75" x14ac:dyDescent="0.25">
      <c r="A3074" s="257" t="s">
        <v>834</v>
      </c>
      <c r="B3074" s="257" t="s">
        <v>6540</v>
      </c>
      <c r="C3074" s="257" t="s">
        <v>689</v>
      </c>
      <c r="D3074" s="277" t="s">
        <v>6541</v>
      </c>
      <c r="E3074" s="278" t="s">
        <v>711</v>
      </c>
      <c r="F3074" s="279" t="s">
        <v>689</v>
      </c>
      <c r="G3074" s="277" t="s">
        <v>6542</v>
      </c>
      <c r="H3074" s="280" t="str">
        <f>IF(OR(AND('FIN2-NATURE'!CF46="",'FIN2-NATURE'!CG46=""),AND('FIN2-NATURE'!CF50="",'FIN2-NATURE'!CG50=""),AND('FIN2-NATURE'!CG46="K",'FIN2-NATURE'!CG50="K"),OR('FIN2-NATURE'!CG46="O",'FIN2-NATURE'!CG50="O")),"",SUM('FIN2-NATURE'!CF46,'FIN2-NATURE'!CF50))</f>
        <v/>
      </c>
      <c r="I3074" s="280" t="str">
        <f>IF(AND(OR(AND('FIN2-NATURE'!CG46="O",'FIN2-NATURE'!CG50="O"),AND('FIN2-NATURE'!CG46="K",'FIN2-NATURE'!CG50="K")),SUM('FIN2-NATURE'!CF46,'FIN2-NATURE'!CF50)=0,ISNUMBER('FIN2-NATURE'!CF51)),"",IF(OR('FIN2-NATURE'!CG46="O",'FIN2-NATURE'!CG50="O"),"O",IF(AND('FIN2-NATURE'!CG46='FIN2-NATURE'!CG50,OR('FIN2-NATURE'!CG46="K",'FIN2-NATURE'!CG46="W",'FIN2-NATURE'!CG46="M")), UPPER('FIN2-NATURE'!CG46),"")))</f>
        <v/>
      </c>
      <c r="J3074" s="281" t="s">
        <v>711</v>
      </c>
      <c r="K3074" s="280" t="str">
        <f>IF(AND(ISBLANK('FIN2-NATURE'!CF51),$L$3074&lt;&gt;"M"),"",'FIN2-NATURE'!CF51)</f>
        <v/>
      </c>
      <c r="L3074" s="280" t="str">
        <f>IF(ISBLANK('FIN2-NATURE'!CG51),"",'FIN2-NATURE'!CG51)</f>
        <v/>
      </c>
      <c r="M3074" s="257" t="str">
        <f t="shared" si="49"/>
        <v>OK</v>
      </c>
      <c r="N3074" s="15"/>
    </row>
    <row r="3075" spans="1:14" ht="33.75" x14ac:dyDescent="0.25">
      <c r="A3075" s="257" t="s">
        <v>834</v>
      </c>
      <c r="B3075" s="257" t="s">
        <v>6543</v>
      </c>
      <c r="C3075" s="257" t="s">
        <v>689</v>
      </c>
      <c r="D3075" s="277" t="s">
        <v>6544</v>
      </c>
      <c r="E3075" s="278" t="s">
        <v>711</v>
      </c>
      <c r="F3075" s="279" t="s">
        <v>689</v>
      </c>
      <c r="G3075" s="277" t="s">
        <v>6545</v>
      </c>
      <c r="H3075" s="280" t="str">
        <f>IF(OR(AND('FIN2-NATURE'!CF51="",'FIN2-NATURE'!CG51=""),AND('FIN2-NATURE'!CF52="",'FIN2-NATURE'!CG52=""),AND('FIN2-NATURE'!CG51="K",'FIN2-NATURE'!CG52="K"),OR('FIN2-NATURE'!CG51="O",'FIN2-NATURE'!CG52="O")),"",SUM('FIN2-NATURE'!CF51,'FIN2-NATURE'!CF52))</f>
        <v/>
      </c>
      <c r="I3075" s="280" t="str">
        <f>IF(AND(OR(AND('FIN2-NATURE'!CG51="O",'FIN2-NATURE'!CG52="O"),AND('FIN2-NATURE'!CG51="K",'FIN2-NATURE'!CG52="K")),SUM('FIN2-NATURE'!CF51,'FIN2-NATURE'!CF52)=0,ISNUMBER('FIN2-NATURE'!CF53)),"",IF(OR('FIN2-NATURE'!CG51="O",'FIN2-NATURE'!CG52="O"),"O",IF(AND('FIN2-NATURE'!CG51='FIN2-NATURE'!CG52,OR('FIN2-NATURE'!CG51="K",'FIN2-NATURE'!CG51="W",'FIN2-NATURE'!CG51="M")), UPPER('FIN2-NATURE'!CG51),"")))</f>
        <v/>
      </c>
      <c r="J3075" s="281" t="s">
        <v>711</v>
      </c>
      <c r="K3075" s="280" t="str">
        <f>IF(AND(ISBLANK('FIN2-NATURE'!CF53),$L$3075&lt;&gt;"M"),"",'FIN2-NATURE'!CF53)</f>
        <v/>
      </c>
      <c r="L3075" s="280" t="str">
        <f>IF(ISBLANK('FIN2-NATURE'!CG53),"",'FIN2-NATURE'!CG53)</f>
        <v/>
      </c>
      <c r="M3075" s="257" t="str">
        <f t="shared" si="49"/>
        <v>OK</v>
      </c>
      <c r="N3075" s="15"/>
    </row>
    <row r="3076" spans="1:14" ht="33.75" x14ac:dyDescent="0.25">
      <c r="A3076" s="257" t="s">
        <v>834</v>
      </c>
      <c r="B3076" s="257" t="s">
        <v>6546</v>
      </c>
      <c r="C3076" s="257" t="s">
        <v>689</v>
      </c>
      <c r="D3076" s="277" t="s">
        <v>6547</v>
      </c>
      <c r="E3076" s="278" t="s">
        <v>711</v>
      </c>
      <c r="F3076" s="279" t="s">
        <v>689</v>
      </c>
      <c r="G3076" s="277" t="s">
        <v>6548</v>
      </c>
      <c r="H3076" s="280" t="str">
        <f>IF(OR(AND('FIN2-NATURE'!CF57="",'FIN2-NATURE'!CG57=""),AND('FIN2-NATURE'!CF58="",'FIN2-NATURE'!CG58=""),AND('FIN2-NATURE'!CG57="K",'FIN2-NATURE'!CG58="K"),OR('FIN2-NATURE'!CG57="O",'FIN2-NATURE'!CG58="O")),"",SUM('FIN2-NATURE'!CF57,'FIN2-NATURE'!CF58))</f>
        <v/>
      </c>
      <c r="I3076" s="280" t="str">
        <f>IF(AND(OR(AND('FIN2-NATURE'!CG57="O",'FIN2-NATURE'!CG58="O"),AND('FIN2-NATURE'!CG57="K",'FIN2-NATURE'!CG58="K")),SUM('FIN2-NATURE'!CF57,'FIN2-NATURE'!CF58)=0,ISNUMBER('FIN2-NATURE'!CF59)),"",IF(OR('FIN2-NATURE'!CG57="O",'FIN2-NATURE'!CG58="O"),"O",IF(AND('FIN2-NATURE'!CG57='FIN2-NATURE'!CG58,OR('FIN2-NATURE'!CG57="K",'FIN2-NATURE'!CG57="W",'FIN2-NATURE'!CG57="M")), UPPER('FIN2-NATURE'!CG57),"")))</f>
        <v/>
      </c>
      <c r="J3076" s="281" t="s">
        <v>711</v>
      </c>
      <c r="K3076" s="280" t="str">
        <f>IF(AND(ISBLANK('FIN2-NATURE'!CF59),$L$3076&lt;&gt;"M"),"",'FIN2-NATURE'!CF59)</f>
        <v/>
      </c>
      <c r="L3076" s="280" t="str">
        <f>IF(ISBLANK('FIN2-NATURE'!CG59),"",'FIN2-NATURE'!CG59)</f>
        <v/>
      </c>
      <c r="M3076" s="257" t="str">
        <f t="shared" si="49"/>
        <v>OK</v>
      </c>
      <c r="N3076" s="15"/>
    </row>
    <row r="3077" spans="1:14" ht="33.75" x14ac:dyDescent="0.25">
      <c r="A3077" s="257" t="s">
        <v>834</v>
      </c>
      <c r="B3077" s="257" t="s">
        <v>6549</v>
      </c>
      <c r="C3077" s="257" t="s">
        <v>689</v>
      </c>
      <c r="D3077" s="277" t="s">
        <v>6550</v>
      </c>
      <c r="E3077" s="278" t="s">
        <v>711</v>
      </c>
      <c r="F3077" s="279" t="s">
        <v>689</v>
      </c>
      <c r="G3077" s="277" t="s">
        <v>6551</v>
      </c>
      <c r="H3077" s="280" t="str">
        <f>IF(OR(AND('FIN2-NATURE'!CF59="",'FIN2-NATURE'!CG59=""),AND('FIN2-NATURE'!CF60="",'FIN2-NATURE'!CG60=""),AND('FIN2-NATURE'!CG59="K",'FIN2-NATURE'!CG60="K"),OR('FIN2-NATURE'!CG59="O",'FIN2-NATURE'!CG60="O")),"",SUM('FIN2-NATURE'!CF59,'FIN2-NATURE'!CF60))</f>
        <v/>
      </c>
      <c r="I3077" s="280" t="str">
        <f>IF(AND(OR(AND('FIN2-NATURE'!CG59="O",'FIN2-NATURE'!CG60="O"),AND('FIN2-NATURE'!CG59="K",'FIN2-NATURE'!CG60="K")),SUM('FIN2-NATURE'!CF59,'FIN2-NATURE'!CF60)=0,ISNUMBER('FIN2-NATURE'!CF61)),"",IF(OR('FIN2-NATURE'!CG59="O",'FIN2-NATURE'!CG60="O"),"O",IF(AND('FIN2-NATURE'!CG59='FIN2-NATURE'!CG60,OR('FIN2-NATURE'!CG59="K",'FIN2-NATURE'!CG59="W",'FIN2-NATURE'!CG59="M")), UPPER('FIN2-NATURE'!CG59),"")))</f>
        <v/>
      </c>
      <c r="J3077" s="281" t="s">
        <v>711</v>
      </c>
      <c r="K3077" s="280" t="str">
        <f>IF(AND(ISBLANK('FIN2-NATURE'!CF61),$L$3077&lt;&gt;"M"),"",'FIN2-NATURE'!CF61)</f>
        <v/>
      </c>
      <c r="L3077" s="280" t="str">
        <f>IF(ISBLANK('FIN2-NATURE'!CG61),"",'FIN2-NATURE'!CG61)</f>
        <v/>
      </c>
      <c r="M3077" s="257" t="str">
        <f t="shared" si="49"/>
        <v>OK</v>
      </c>
      <c r="N3077" s="15"/>
    </row>
    <row r="3078" spans="1:14" ht="33.75" x14ac:dyDescent="0.25">
      <c r="A3078" s="257" t="s">
        <v>834</v>
      </c>
      <c r="B3078" s="257" t="s">
        <v>6552</v>
      </c>
      <c r="C3078" s="257" t="s">
        <v>689</v>
      </c>
      <c r="D3078" s="277" t="s">
        <v>6553</v>
      </c>
      <c r="E3078" s="278" t="s">
        <v>711</v>
      </c>
      <c r="F3078" s="279" t="s">
        <v>689</v>
      </c>
      <c r="G3078" s="277" t="s">
        <v>4482</v>
      </c>
      <c r="H3078" s="280" t="str">
        <f>IF(OR(AND('FIN2-NATURE'!CF61="",'FIN2-NATURE'!CG61=""),AND('FIN2-NATURE'!CF62="",'FIN2-NATURE'!CG62=""),AND('FIN2-NATURE'!CG61="K",'FIN2-NATURE'!CG62="K"),OR('FIN2-NATURE'!CG61="O",'FIN2-NATURE'!CG62="O")),"",SUM('FIN2-NATURE'!CF61,'FIN2-NATURE'!CF62))</f>
        <v/>
      </c>
      <c r="I3078" s="280" t="str">
        <f>IF(AND(OR(AND('FIN2-NATURE'!CG61="O",'FIN2-NATURE'!CG62="O"),AND('FIN2-NATURE'!CG61="K",'FIN2-NATURE'!CG62="K")),SUM('FIN2-NATURE'!CF61,'FIN2-NATURE'!CF62)=0,ISNUMBER('FIN2-NATURE'!CF63)),"",IF(OR('FIN2-NATURE'!CG61="O",'FIN2-NATURE'!CG62="O"),"O",IF(AND('FIN2-NATURE'!CG61='FIN2-NATURE'!CG62,OR('FIN2-NATURE'!CG61="K",'FIN2-NATURE'!CG61="W",'FIN2-NATURE'!CG61="M")), UPPER('FIN2-NATURE'!CG61),"")))</f>
        <v/>
      </c>
      <c r="J3078" s="281" t="s">
        <v>711</v>
      </c>
      <c r="K3078" s="280" t="str">
        <f>IF(AND(ISBLANK('FIN2-NATURE'!CF63),$L$3078&lt;&gt;"M"),"",'FIN2-NATURE'!CF63)</f>
        <v/>
      </c>
      <c r="L3078" s="280" t="str">
        <f>IF(ISBLANK('FIN2-NATURE'!CG63),"",'FIN2-NATURE'!CG63)</f>
        <v/>
      </c>
      <c r="M3078" s="257" t="str">
        <f t="shared" si="49"/>
        <v>OK</v>
      </c>
      <c r="N3078" s="15"/>
    </row>
    <row r="3079" spans="1:14" ht="33.75" x14ac:dyDescent="0.25">
      <c r="A3079" s="257" t="s">
        <v>834</v>
      </c>
      <c r="B3079" s="257" t="s">
        <v>6554</v>
      </c>
      <c r="C3079" s="257" t="s">
        <v>689</v>
      </c>
      <c r="D3079" s="277" t="s">
        <v>6555</v>
      </c>
      <c r="E3079" s="278" t="s">
        <v>711</v>
      </c>
      <c r="F3079" s="279" t="s">
        <v>689</v>
      </c>
      <c r="G3079" s="277" t="s">
        <v>4485</v>
      </c>
      <c r="H3079" s="280" t="str">
        <f>IF(OR(AND('FIN2-NATURE'!CF44="",'FIN2-NATURE'!CG44=""),AND('FIN2-NATURE'!CF57="",'FIN2-NATURE'!CG57=""),AND('FIN2-NATURE'!CG44="K",'FIN2-NATURE'!CG57="K"),OR('FIN2-NATURE'!CG44="O",'FIN2-NATURE'!CG57="O")),"",SUM('FIN2-NATURE'!CF44,'FIN2-NATURE'!CF57))</f>
        <v/>
      </c>
      <c r="I3079" s="280" t="str">
        <f>IF(AND(OR(AND('FIN2-NATURE'!CG44="O",'FIN2-NATURE'!CG57="O"),AND('FIN2-NATURE'!CG44="K",'FIN2-NATURE'!CG57="K")),SUM('FIN2-NATURE'!CF44,'FIN2-NATURE'!CF57)=0,ISNUMBER('FIN2-NATURE'!CF67)),"",IF(OR('FIN2-NATURE'!CG44="O",'FIN2-NATURE'!CG57="O"),"O",IF(AND('FIN2-NATURE'!CG44='FIN2-NATURE'!CG57,OR('FIN2-NATURE'!CG44="K",'FIN2-NATURE'!CG44="W",'FIN2-NATURE'!CG44="M")), UPPER('FIN2-NATURE'!CG44),"")))</f>
        <v/>
      </c>
      <c r="J3079" s="281" t="s">
        <v>711</v>
      </c>
      <c r="K3079" s="280" t="str">
        <f>IF(AND(ISBLANK('FIN2-NATURE'!CF67),$L$3079&lt;&gt;"M"),"",'FIN2-NATURE'!CF67)</f>
        <v/>
      </c>
      <c r="L3079" s="280" t="str">
        <f>IF(ISBLANK('FIN2-NATURE'!CG67),"",'FIN2-NATURE'!CG67)</f>
        <v/>
      </c>
      <c r="M3079" s="257" t="str">
        <f t="shared" si="49"/>
        <v>OK</v>
      </c>
      <c r="N3079" s="15"/>
    </row>
    <row r="3080" spans="1:14" ht="33.75" x14ac:dyDescent="0.25">
      <c r="A3080" s="257" t="s">
        <v>834</v>
      </c>
      <c r="B3080" s="257" t="s">
        <v>6556</v>
      </c>
      <c r="C3080" s="257" t="s">
        <v>689</v>
      </c>
      <c r="D3080" s="277" t="s">
        <v>6557</v>
      </c>
      <c r="E3080" s="278" t="s">
        <v>711</v>
      </c>
      <c r="F3080" s="279" t="s">
        <v>689</v>
      </c>
      <c r="G3080" s="277" t="s">
        <v>6558</v>
      </c>
      <c r="H3080" s="280" t="str">
        <f>IF(OR(AND('FIN2-NATURE'!CF45="",'FIN2-NATURE'!CG45=""),AND('FIN2-NATURE'!CF58="",'FIN2-NATURE'!CG58=""),AND('FIN2-NATURE'!CG45="K",'FIN2-NATURE'!CG58="K"),OR('FIN2-NATURE'!CG45="O",'FIN2-NATURE'!CG58="O")),"",SUM('FIN2-NATURE'!CF45,'FIN2-NATURE'!CF58))</f>
        <v/>
      </c>
      <c r="I3080" s="280" t="str">
        <f>IF(AND(OR(AND('FIN2-NATURE'!CG45="O",'FIN2-NATURE'!CG58="O"),AND('FIN2-NATURE'!CG45="K",'FIN2-NATURE'!CG58="K")),SUM('FIN2-NATURE'!CF45,'FIN2-NATURE'!CF58)=0,ISNUMBER('FIN2-NATURE'!CF68)),"",IF(OR('FIN2-NATURE'!CG45="O",'FIN2-NATURE'!CG58="O"),"O",IF(AND('FIN2-NATURE'!CG45='FIN2-NATURE'!CG58,OR('FIN2-NATURE'!CG45="K",'FIN2-NATURE'!CG45="W",'FIN2-NATURE'!CG45="M")), UPPER('FIN2-NATURE'!CG45),"")))</f>
        <v/>
      </c>
      <c r="J3080" s="281" t="s">
        <v>711</v>
      </c>
      <c r="K3080" s="280" t="str">
        <f>IF(AND(ISBLANK('FIN2-NATURE'!CF68),$L$3080&lt;&gt;"M"),"",'FIN2-NATURE'!CF68)</f>
        <v/>
      </c>
      <c r="L3080" s="280" t="str">
        <f>IF(ISBLANK('FIN2-NATURE'!CG68),"",'FIN2-NATURE'!CG68)</f>
        <v/>
      </c>
      <c r="M3080" s="257" t="str">
        <f t="shared" si="49"/>
        <v>OK</v>
      </c>
      <c r="N3080" s="15"/>
    </row>
    <row r="3081" spans="1:14" ht="33.75" x14ac:dyDescent="0.25">
      <c r="A3081" s="257" t="s">
        <v>834</v>
      </c>
      <c r="B3081" s="257" t="s">
        <v>6559</v>
      </c>
      <c r="C3081" s="257" t="s">
        <v>689</v>
      </c>
      <c r="D3081" s="277" t="s">
        <v>6560</v>
      </c>
      <c r="E3081" s="278" t="s">
        <v>711</v>
      </c>
      <c r="F3081" s="279" t="s">
        <v>689</v>
      </c>
      <c r="G3081" s="277" t="s">
        <v>4488</v>
      </c>
      <c r="H3081" s="280" t="str">
        <f>IF(OR(AND('FIN2-NATURE'!CF46="",'FIN2-NATURE'!CG46=""),AND('FIN2-NATURE'!CF59="",'FIN2-NATURE'!CG59=""),AND('FIN2-NATURE'!CG46="K",'FIN2-NATURE'!CG59="K"),OR('FIN2-NATURE'!CG46="O",'FIN2-NATURE'!CG59="O")),"",SUM('FIN2-NATURE'!CF46,'FIN2-NATURE'!CF59))</f>
        <v/>
      </c>
      <c r="I3081" s="280" t="str">
        <f>IF(AND(OR(AND('FIN2-NATURE'!CG46="O",'FIN2-NATURE'!CG59="O"),AND('FIN2-NATURE'!CG46="K",'FIN2-NATURE'!CG59="K")),SUM('FIN2-NATURE'!CF46,'FIN2-NATURE'!CF59)=0,ISNUMBER('FIN2-NATURE'!CF69)),"",IF(OR('FIN2-NATURE'!CG46="O",'FIN2-NATURE'!CG59="O"),"O",IF(AND('FIN2-NATURE'!CG46='FIN2-NATURE'!CG59,OR('FIN2-NATURE'!CG46="K",'FIN2-NATURE'!CG46="W",'FIN2-NATURE'!CG46="M")), UPPER('FIN2-NATURE'!CG46),"")))</f>
        <v/>
      </c>
      <c r="J3081" s="281" t="s">
        <v>711</v>
      </c>
      <c r="K3081" s="280" t="str">
        <f>IF(AND(ISBLANK('FIN2-NATURE'!CF69),$L$3081&lt;&gt;"M"),"",'FIN2-NATURE'!CF69)</f>
        <v/>
      </c>
      <c r="L3081" s="280" t="str">
        <f>IF(ISBLANK('FIN2-NATURE'!CG69),"",'FIN2-NATURE'!CG69)</f>
        <v/>
      </c>
      <c r="M3081" s="257" t="str">
        <f t="shared" si="49"/>
        <v>OK</v>
      </c>
      <c r="N3081" s="15"/>
    </row>
    <row r="3082" spans="1:14" ht="33.75" x14ac:dyDescent="0.25">
      <c r="A3082" s="257" t="s">
        <v>834</v>
      </c>
      <c r="B3082" s="257" t="s">
        <v>6561</v>
      </c>
      <c r="C3082" s="257" t="s">
        <v>689</v>
      </c>
      <c r="D3082" s="277" t="s">
        <v>6562</v>
      </c>
      <c r="E3082" s="278" t="s">
        <v>711</v>
      </c>
      <c r="F3082" s="279" t="s">
        <v>689</v>
      </c>
      <c r="G3082" s="277" t="s">
        <v>4491</v>
      </c>
      <c r="H3082" s="280" t="str">
        <f>IF(OR(AND('FIN2-NATURE'!CF50="",'FIN2-NATURE'!CG50=""),AND('FIN2-NATURE'!CF60="",'FIN2-NATURE'!CG60=""),AND('FIN2-NATURE'!CG50="K",'FIN2-NATURE'!CG60="K"),OR('FIN2-NATURE'!CG50="O",'FIN2-NATURE'!CG60="O")),"",SUM('FIN2-NATURE'!CF50,'FIN2-NATURE'!CF60))</f>
        <v/>
      </c>
      <c r="I3082" s="280" t="str">
        <f>IF(AND(OR(AND('FIN2-NATURE'!CG50="O",'FIN2-NATURE'!CG60="O"),AND('FIN2-NATURE'!CG50="K",'FIN2-NATURE'!CG60="K")),SUM('FIN2-NATURE'!CF50,'FIN2-NATURE'!CF60)=0,ISNUMBER('FIN2-NATURE'!CF70)),"",IF(OR('FIN2-NATURE'!CG50="O",'FIN2-NATURE'!CG60="O"),"O",IF(AND('FIN2-NATURE'!CG50='FIN2-NATURE'!CG60,OR('FIN2-NATURE'!CG50="K",'FIN2-NATURE'!CG50="W",'FIN2-NATURE'!CG50="M")), UPPER('FIN2-NATURE'!CG50),"")))</f>
        <v/>
      </c>
      <c r="J3082" s="281" t="s">
        <v>711</v>
      </c>
      <c r="K3082" s="280" t="str">
        <f>IF(AND(ISBLANK('FIN2-NATURE'!CF70),$L$3082&lt;&gt;"M"),"",'FIN2-NATURE'!CF70)</f>
        <v/>
      </c>
      <c r="L3082" s="280" t="str">
        <f>IF(ISBLANK('FIN2-NATURE'!CG70),"",'FIN2-NATURE'!CG70)</f>
        <v/>
      </c>
      <c r="M3082" s="257" t="str">
        <f t="shared" si="49"/>
        <v>OK</v>
      </c>
      <c r="N3082" s="15"/>
    </row>
    <row r="3083" spans="1:14" ht="33.75" x14ac:dyDescent="0.25">
      <c r="A3083" s="257" t="s">
        <v>834</v>
      </c>
      <c r="B3083" s="257" t="s">
        <v>6563</v>
      </c>
      <c r="C3083" s="257" t="s">
        <v>689</v>
      </c>
      <c r="D3083" s="277" t="s">
        <v>6564</v>
      </c>
      <c r="E3083" s="278" t="s">
        <v>711</v>
      </c>
      <c r="F3083" s="279" t="s">
        <v>689</v>
      </c>
      <c r="G3083" s="277" t="s">
        <v>4494</v>
      </c>
      <c r="H3083" s="280" t="str">
        <f>IF(OR(AND('FIN2-NATURE'!CF51="",'FIN2-NATURE'!CG51=""),AND('FIN2-NATURE'!CF61="",'FIN2-NATURE'!CG61=""),AND('FIN2-NATURE'!CG51="K",'FIN2-NATURE'!CG61="K"),OR('FIN2-NATURE'!CG51="O",'FIN2-NATURE'!CG61="O")),"",SUM('FIN2-NATURE'!CF51,'FIN2-NATURE'!CF61))</f>
        <v/>
      </c>
      <c r="I3083" s="280" t="str">
        <f>IF(AND(OR(AND('FIN2-NATURE'!CG51="O",'FIN2-NATURE'!CG61="O"),AND('FIN2-NATURE'!CG51="K",'FIN2-NATURE'!CG61="K")),SUM('FIN2-NATURE'!CF51,'FIN2-NATURE'!CF61)=0,ISNUMBER('FIN2-NATURE'!CF71)),"",IF(OR('FIN2-NATURE'!CG51="O",'FIN2-NATURE'!CG61="O"),"O",IF(AND('FIN2-NATURE'!CG51='FIN2-NATURE'!CG61,OR('FIN2-NATURE'!CG51="K",'FIN2-NATURE'!CG51="W",'FIN2-NATURE'!CG51="M")), UPPER('FIN2-NATURE'!CG51),"")))</f>
        <v/>
      </c>
      <c r="J3083" s="281" t="s">
        <v>711</v>
      </c>
      <c r="K3083" s="280" t="str">
        <f>IF(AND(ISBLANK('FIN2-NATURE'!CF71),$L$3083&lt;&gt;"M"),"",'FIN2-NATURE'!CF71)</f>
        <v/>
      </c>
      <c r="L3083" s="280" t="str">
        <f>IF(ISBLANK('FIN2-NATURE'!CG71),"",'FIN2-NATURE'!CG71)</f>
        <v/>
      </c>
      <c r="M3083" s="257" t="str">
        <f t="shared" si="49"/>
        <v>OK</v>
      </c>
      <c r="N3083" s="15"/>
    </row>
    <row r="3084" spans="1:14" ht="33.75" x14ac:dyDescent="0.25">
      <c r="A3084" s="257" t="s">
        <v>834</v>
      </c>
      <c r="B3084" s="257" t="s">
        <v>6565</v>
      </c>
      <c r="C3084" s="257" t="s">
        <v>689</v>
      </c>
      <c r="D3084" s="277" t="s">
        <v>6566</v>
      </c>
      <c r="E3084" s="278" t="s">
        <v>711</v>
      </c>
      <c r="F3084" s="279" t="s">
        <v>689</v>
      </c>
      <c r="G3084" s="277" t="s">
        <v>4497</v>
      </c>
      <c r="H3084" s="280" t="str">
        <f>IF(OR(AND('FIN2-NATURE'!CF52="",'FIN2-NATURE'!CG52=""),AND('FIN2-NATURE'!CF62="",'FIN2-NATURE'!CG62=""),AND('FIN2-NATURE'!CG52="K",'FIN2-NATURE'!CG62="K"),OR('FIN2-NATURE'!CG52="O",'FIN2-NATURE'!CG62="O")),"",SUM('FIN2-NATURE'!CF52,'FIN2-NATURE'!CF62))</f>
        <v/>
      </c>
      <c r="I3084" s="280" t="str">
        <f>IF(AND(OR(AND('FIN2-NATURE'!CG52="O",'FIN2-NATURE'!CG62="O"),AND('FIN2-NATURE'!CG52="K",'FIN2-NATURE'!CG62="K")),SUM('FIN2-NATURE'!CF52,'FIN2-NATURE'!CF62)=0,ISNUMBER('FIN2-NATURE'!CF72)),"",IF(OR('FIN2-NATURE'!CG52="O",'FIN2-NATURE'!CG62="O"),"O",IF(AND('FIN2-NATURE'!CG52='FIN2-NATURE'!CG62,OR('FIN2-NATURE'!CG52="K",'FIN2-NATURE'!CG52="W",'FIN2-NATURE'!CG52="M")), UPPER('FIN2-NATURE'!CG52),"")))</f>
        <v/>
      </c>
      <c r="J3084" s="281" t="s">
        <v>711</v>
      </c>
      <c r="K3084" s="280" t="str">
        <f>IF(AND(ISBLANK('FIN2-NATURE'!CF72),$L$3084&lt;&gt;"M"),"",'FIN2-NATURE'!CF72)</f>
        <v/>
      </c>
      <c r="L3084" s="280" t="str">
        <f>IF(ISBLANK('FIN2-NATURE'!CG72),"",'FIN2-NATURE'!CG72)</f>
        <v/>
      </c>
      <c r="M3084" s="257" t="str">
        <f t="shared" si="49"/>
        <v>OK</v>
      </c>
      <c r="N3084" s="15"/>
    </row>
    <row r="3085" spans="1:14" ht="33.75" x14ac:dyDescent="0.25">
      <c r="A3085" s="257" t="s">
        <v>834</v>
      </c>
      <c r="B3085" s="257" t="s">
        <v>6567</v>
      </c>
      <c r="C3085" s="257" t="s">
        <v>689</v>
      </c>
      <c r="D3085" s="277" t="s">
        <v>6568</v>
      </c>
      <c r="E3085" s="278" t="s">
        <v>711</v>
      </c>
      <c r="F3085" s="279" t="s">
        <v>689</v>
      </c>
      <c r="G3085" s="277" t="s">
        <v>4500</v>
      </c>
      <c r="H3085" s="280" t="str">
        <f>IF(OR(AND('FIN2-NATURE'!CF53="",'FIN2-NATURE'!CG53=""),AND('FIN2-NATURE'!CF63="",'FIN2-NATURE'!CG63=""),AND('FIN2-NATURE'!CG53="K",'FIN2-NATURE'!CG63="K"),OR('FIN2-NATURE'!CG53="O",'FIN2-NATURE'!CG63="O")),"",SUM('FIN2-NATURE'!CF53,'FIN2-NATURE'!CF63))</f>
        <v/>
      </c>
      <c r="I3085" s="280" t="str">
        <f>IF(AND(OR(AND('FIN2-NATURE'!CG53="O",'FIN2-NATURE'!CG63="O"),AND('FIN2-NATURE'!CG53="K",'FIN2-NATURE'!CG63="K")),SUM('FIN2-NATURE'!CF53,'FIN2-NATURE'!CF63)=0,ISNUMBER('FIN2-NATURE'!CF73)),"",IF(OR('FIN2-NATURE'!CG53="O",'FIN2-NATURE'!CG63="O"),"O",IF(AND('FIN2-NATURE'!CG53='FIN2-NATURE'!CG63,OR('FIN2-NATURE'!CG53="K",'FIN2-NATURE'!CG53="W",'FIN2-NATURE'!CG53="M")), UPPER('FIN2-NATURE'!CG53),"")))</f>
        <v/>
      </c>
      <c r="J3085" s="281" t="s">
        <v>711</v>
      </c>
      <c r="K3085" s="280" t="str">
        <f>IF(AND(ISBLANK('FIN2-NATURE'!CF73),$L$3085&lt;&gt;"M"),"",'FIN2-NATURE'!CF73)</f>
        <v/>
      </c>
      <c r="L3085" s="280" t="str">
        <f>IF(ISBLANK('FIN2-NATURE'!CG73),"",'FIN2-NATURE'!CG73)</f>
        <v/>
      </c>
      <c r="M3085" s="257" t="str">
        <f t="shared" si="49"/>
        <v>OK</v>
      </c>
      <c r="N3085" s="15"/>
    </row>
    <row r="3086" spans="1:14" ht="33.75" x14ac:dyDescent="0.25">
      <c r="A3086" s="257" t="s">
        <v>834</v>
      </c>
      <c r="B3086" s="257" t="s">
        <v>6569</v>
      </c>
      <c r="C3086" s="257" t="s">
        <v>689</v>
      </c>
      <c r="D3086" s="277" t="s">
        <v>6570</v>
      </c>
      <c r="E3086" s="278" t="s">
        <v>711</v>
      </c>
      <c r="F3086" s="279" t="s">
        <v>689</v>
      </c>
      <c r="G3086" s="277" t="s">
        <v>4503</v>
      </c>
      <c r="H3086" s="280" t="str">
        <f>IF(OR(AND('FIN2-NATURE'!CF54="",'FIN2-NATURE'!CG54=""),AND('FIN2-NATURE'!CF64="",'FIN2-NATURE'!CG64=""),AND('FIN2-NATURE'!CG54="K",'FIN2-NATURE'!CG64="K"),OR('FIN2-NATURE'!CG54="O",'FIN2-NATURE'!CG64="O")),"",SUM('FIN2-NATURE'!CF54,'FIN2-NATURE'!CF64))</f>
        <v/>
      </c>
      <c r="I3086" s="280" t="str">
        <f>IF(AND(OR(AND('FIN2-NATURE'!CG54="O",'FIN2-NATURE'!CG64="O"),AND('FIN2-NATURE'!CG54="K",'FIN2-NATURE'!CG64="K")),SUM('FIN2-NATURE'!CF54,'FIN2-NATURE'!CF64)=0,ISNUMBER('FIN2-NATURE'!CF74)),"",IF(OR('FIN2-NATURE'!CG54="O",'FIN2-NATURE'!CG64="O"),"O",IF(AND('FIN2-NATURE'!CG54='FIN2-NATURE'!CG64,OR('FIN2-NATURE'!CG54="K",'FIN2-NATURE'!CG54="W",'FIN2-NATURE'!CG54="M")), UPPER('FIN2-NATURE'!CG54),"")))</f>
        <v/>
      </c>
      <c r="J3086" s="281" t="s">
        <v>711</v>
      </c>
      <c r="K3086" s="280" t="str">
        <f>IF(AND(ISBLANK('FIN2-NATURE'!CF74),$L$3086&lt;&gt;"M"),"",'FIN2-NATURE'!CF74)</f>
        <v/>
      </c>
      <c r="L3086" s="280" t="str">
        <f>IF(ISBLANK('FIN2-NATURE'!CG74),"",'FIN2-NATURE'!CG74)</f>
        <v/>
      </c>
      <c r="M3086" s="257" t="str">
        <f t="shared" si="49"/>
        <v>OK</v>
      </c>
      <c r="N3086" s="15"/>
    </row>
    <row r="3087" spans="1:14" ht="33.75" x14ac:dyDescent="0.25">
      <c r="A3087" s="257" t="s">
        <v>834</v>
      </c>
      <c r="B3087" s="257" t="s">
        <v>6571</v>
      </c>
      <c r="C3087" s="257" t="s">
        <v>689</v>
      </c>
      <c r="D3087" s="277" t="s">
        <v>6572</v>
      </c>
      <c r="E3087" s="278" t="s">
        <v>711</v>
      </c>
      <c r="F3087" s="279" t="s">
        <v>689</v>
      </c>
      <c r="G3087" s="277" t="s">
        <v>4506</v>
      </c>
      <c r="H3087" s="280" t="str">
        <f>IF(OR(AND('FIN2-NATURE'!CF55="",'FIN2-NATURE'!CG55=""),AND('FIN2-NATURE'!CF65="",'FIN2-NATURE'!CG65=""),AND('FIN2-NATURE'!CG55="K",'FIN2-NATURE'!CG65="K"),OR('FIN2-NATURE'!CG55="O",'FIN2-NATURE'!CG65="O")),"",SUM('FIN2-NATURE'!CF55,'FIN2-NATURE'!CF65))</f>
        <v/>
      </c>
      <c r="I3087" s="280" t="str">
        <f>IF(AND(OR(AND('FIN2-NATURE'!CG55="O",'FIN2-NATURE'!CG65="O"),AND('FIN2-NATURE'!CG55="K",'FIN2-NATURE'!CG65="K")),SUM('FIN2-NATURE'!CF55,'FIN2-NATURE'!CF65)=0,ISNUMBER('FIN2-NATURE'!CF75)),"",IF(OR('FIN2-NATURE'!CG55="O",'FIN2-NATURE'!CG65="O"),"O",IF(AND('FIN2-NATURE'!CG55='FIN2-NATURE'!CG65,OR('FIN2-NATURE'!CG55="K",'FIN2-NATURE'!CG55="W",'FIN2-NATURE'!CG55="M")), UPPER('FIN2-NATURE'!CG55),"")))</f>
        <v/>
      </c>
      <c r="J3087" s="281" t="s">
        <v>711</v>
      </c>
      <c r="K3087" s="280" t="str">
        <f>IF(AND(ISBLANK('FIN2-NATURE'!CF75),$L$3087&lt;&gt;"M"),"",'FIN2-NATURE'!CF75)</f>
        <v/>
      </c>
      <c r="L3087" s="280" t="str">
        <f>IF(ISBLANK('FIN2-NATURE'!CG75),"",'FIN2-NATURE'!CG75)</f>
        <v/>
      </c>
      <c r="M3087" s="257" t="str">
        <f t="shared" si="49"/>
        <v>OK</v>
      </c>
      <c r="N3087" s="15"/>
    </row>
    <row r="3088" spans="1:14" ht="33.75" x14ac:dyDescent="0.25">
      <c r="A3088" s="257" t="s">
        <v>834</v>
      </c>
      <c r="B3088" s="257" t="s">
        <v>6573</v>
      </c>
      <c r="C3088" s="257" t="s">
        <v>689</v>
      </c>
      <c r="D3088" s="277" t="s">
        <v>6574</v>
      </c>
      <c r="E3088" s="278" t="s">
        <v>711</v>
      </c>
      <c r="F3088" s="279" t="s">
        <v>689</v>
      </c>
      <c r="G3088" s="277" t="s">
        <v>4509</v>
      </c>
      <c r="H3088" s="280" t="str">
        <f>IF(OR(AND('FIN2-NATURE'!CF56="",'FIN2-NATURE'!CG56=""),AND('FIN2-NATURE'!CF66="",'FIN2-NATURE'!CG66=""),AND('FIN2-NATURE'!CG56="K",'FIN2-NATURE'!CG66="K"),OR('FIN2-NATURE'!CG56="O",'FIN2-NATURE'!CG66="O")),"",SUM('FIN2-NATURE'!CF56,'FIN2-NATURE'!CF66))</f>
        <v/>
      </c>
      <c r="I3088" s="280" t="str">
        <f>IF(AND(OR(AND('FIN2-NATURE'!CG56="O",'FIN2-NATURE'!CG66="O"),AND('FIN2-NATURE'!CG56="K",'FIN2-NATURE'!CG66="K")),SUM('FIN2-NATURE'!CF56,'FIN2-NATURE'!CF66)=0,ISNUMBER('FIN2-NATURE'!CF76)),"",IF(OR('FIN2-NATURE'!CG56="O",'FIN2-NATURE'!CG66="O"),"O",IF(AND('FIN2-NATURE'!CG56='FIN2-NATURE'!CG66,OR('FIN2-NATURE'!CG56="K",'FIN2-NATURE'!CG56="W",'FIN2-NATURE'!CG56="M")), UPPER('FIN2-NATURE'!CG56),"")))</f>
        <v/>
      </c>
      <c r="J3088" s="281" t="s">
        <v>711</v>
      </c>
      <c r="K3088" s="280" t="str">
        <f>IF(AND(ISBLANK('FIN2-NATURE'!CF76),$L$3088&lt;&gt;"M"),"",'FIN2-NATURE'!CF76)</f>
        <v/>
      </c>
      <c r="L3088" s="280" t="str">
        <f>IF(ISBLANK('FIN2-NATURE'!CG76),"",'FIN2-NATURE'!CG76)</f>
        <v/>
      </c>
      <c r="M3088" s="257" t="str">
        <f t="shared" si="49"/>
        <v>OK</v>
      </c>
      <c r="N3088" s="15"/>
    </row>
    <row r="3089" spans="1:14" ht="33.75" x14ac:dyDescent="0.25">
      <c r="A3089" s="257" t="s">
        <v>834</v>
      </c>
      <c r="B3089" s="257" t="s">
        <v>6575</v>
      </c>
      <c r="C3089" s="257" t="s">
        <v>689</v>
      </c>
      <c r="D3089" s="277" t="s">
        <v>6576</v>
      </c>
      <c r="E3089" s="278" t="s">
        <v>711</v>
      </c>
      <c r="F3089" s="279" t="s">
        <v>689</v>
      </c>
      <c r="G3089" s="277" t="s">
        <v>6577</v>
      </c>
      <c r="H3089" s="280" t="str">
        <f>IF(OR(AND('FIN2-NATURE'!CF31="",'FIN2-NATURE'!CG31=""),AND('FIN2-NATURE'!CF67="",'FIN2-NATURE'!CG67=""),AND('FIN2-NATURE'!CG31="K",'FIN2-NATURE'!CG67="K"),OR('FIN2-NATURE'!CG31="O",'FIN2-NATURE'!CG67="O")),"",SUM('FIN2-NATURE'!CF31,'FIN2-NATURE'!CF67))</f>
        <v/>
      </c>
      <c r="I3089" s="280" t="str">
        <f>IF(AND(OR(AND('FIN2-NATURE'!CG31="O",'FIN2-NATURE'!CG67="O"),AND('FIN2-NATURE'!CG31="K",'FIN2-NATURE'!CG67="K")),SUM('FIN2-NATURE'!CF31,'FIN2-NATURE'!CF67)=0,ISNUMBER('FIN2-NATURE'!CF77)),"",IF(OR('FIN2-NATURE'!CG31="O",'FIN2-NATURE'!CG67="O"),"O",IF(AND('FIN2-NATURE'!CG31='FIN2-NATURE'!CG67,OR('FIN2-NATURE'!CG31="K",'FIN2-NATURE'!CG31="W",'FIN2-NATURE'!CG31="M")), UPPER('FIN2-NATURE'!CG31),"")))</f>
        <v/>
      </c>
      <c r="J3089" s="281" t="s">
        <v>711</v>
      </c>
      <c r="K3089" s="280" t="str">
        <f>IF(AND(ISBLANK('FIN2-NATURE'!CF77),$L$3089&lt;&gt;"M"),"",'FIN2-NATURE'!CF77)</f>
        <v/>
      </c>
      <c r="L3089" s="280" t="str">
        <f>IF(ISBLANK('FIN2-NATURE'!CG77),"",'FIN2-NATURE'!CG77)</f>
        <v/>
      </c>
      <c r="M3089" s="257" t="str">
        <f t="shared" si="49"/>
        <v>OK</v>
      </c>
      <c r="N3089" s="15"/>
    </row>
    <row r="3090" spans="1:14" ht="33.75" x14ac:dyDescent="0.25">
      <c r="A3090" s="257" t="s">
        <v>834</v>
      </c>
      <c r="B3090" s="257" t="s">
        <v>6578</v>
      </c>
      <c r="C3090" s="257" t="s">
        <v>689</v>
      </c>
      <c r="D3090" s="277" t="s">
        <v>6579</v>
      </c>
      <c r="E3090" s="278" t="s">
        <v>711</v>
      </c>
      <c r="F3090" s="279" t="s">
        <v>689</v>
      </c>
      <c r="G3090" s="277" t="s">
        <v>6580</v>
      </c>
      <c r="H3090" s="280" t="str">
        <f>IF(OR(AND('FIN2-NATURE'!CF32="",'FIN2-NATURE'!CG32=""),AND('FIN2-NATURE'!CF68="",'FIN2-NATURE'!CG68=""),AND('FIN2-NATURE'!CG32="K",'FIN2-NATURE'!CG68="K"),OR('FIN2-NATURE'!CG32="O",'FIN2-NATURE'!CG68="O")),"",SUM('FIN2-NATURE'!CF32,'FIN2-NATURE'!CF68))</f>
        <v/>
      </c>
      <c r="I3090" s="280" t="str">
        <f>IF(AND(OR(AND('FIN2-NATURE'!CG32="O",'FIN2-NATURE'!CG68="O"),AND('FIN2-NATURE'!CG32="K",'FIN2-NATURE'!CG68="K")),SUM('FIN2-NATURE'!CF32,'FIN2-NATURE'!CF68)=0,ISNUMBER('FIN2-NATURE'!CF78)),"",IF(OR('FIN2-NATURE'!CG32="O",'FIN2-NATURE'!CG68="O"),"O",IF(AND('FIN2-NATURE'!CG32='FIN2-NATURE'!CG68,OR('FIN2-NATURE'!CG32="K",'FIN2-NATURE'!CG32="W",'FIN2-NATURE'!CG32="M")), UPPER('FIN2-NATURE'!CG32),"")))</f>
        <v/>
      </c>
      <c r="J3090" s="281" t="s">
        <v>711</v>
      </c>
      <c r="K3090" s="280" t="str">
        <f>IF(AND(ISBLANK('FIN2-NATURE'!CF78),$L$3090&lt;&gt;"M"),"",'FIN2-NATURE'!CF78)</f>
        <v/>
      </c>
      <c r="L3090" s="280" t="str">
        <f>IF(ISBLANK('FIN2-NATURE'!CG78),"",'FIN2-NATURE'!CG78)</f>
        <v/>
      </c>
      <c r="M3090" s="257" t="str">
        <f t="shared" si="49"/>
        <v>OK</v>
      </c>
      <c r="N3090" s="15"/>
    </row>
    <row r="3091" spans="1:14" ht="33.75" x14ac:dyDescent="0.25">
      <c r="A3091" s="257" t="s">
        <v>834</v>
      </c>
      <c r="B3091" s="257" t="s">
        <v>6581</v>
      </c>
      <c r="C3091" s="257" t="s">
        <v>689</v>
      </c>
      <c r="D3091" s="277" t="s">
        <v>6582</v>
      </c>
      <c r="E3091" s="278" t="s">
        <v>711</v>
      </c>
      <c r="F3091" s="279" t="s">
        <v>689</v>
      </c>
      <c r="G3091" s="277" t="s">
        <v>4512</v>
      </c>
      <c r="H3091" s="280" t="str">
        <f>IF(OR(AND('FIN2-NATURE'!CF33="",'FIN2-NATURE'!CG33=""),AND('FIN2-NATURE'!CF69="",'FIN2-NATURE'!CG69=""),AND('FIN2-NATURE'!CG33="K",'FIN2-NATURE'!CG69="K"),OR('FIN2-NATURE'!CG33="O",'FIN2-NATURE'!CG69="O")),"",SUM('FIN2-NATURE'!CF33,'FIN2-NATURE'!CF69))</f>
        <v/>
      </c>
      <c r="I3091" s="280" t="str">
        <f>IF(AND(OR(AND('FIN2-NATURE'!CG33="O",'FIN2-NATURE'!CG69="O"),AND('FIN2-NATURE'!CG33="K",'FIN2-NATURE'!CG69="K")),SUM('FIN2-NATURE'!CF33,'FIN2-NATURE'!CF69)=0,ISNUMBER('FIN2-NATURE'!CF79)),"",IF(OR('FIN2-NATURE'!CG33="O",'FIN2-NATURE'!CG69="O"),"O",IF(AND('FIN2-NATURE'!CG33='FIN2-NATURE'!CG69,OR('FIN2-NATURE'!CG33="K",'FIN2-NATURE'!CG33="W",'FIN2-NATURE'!CG33="M")), UPPER('FIN2-NATURE'!CG33),"")))</f>
        <v/>
      </c>
      <c r="J3091" s="281" t="s">
        <v>711</v>
      </c>
      <c r="K3091" s="280" t="str">
        <f>IF(AND(ISBLANK('FIN2-NATURE'!CF79),$L$3091&lt;&gt;"M"),"",'FIN2-NATURE'!CF79)</f>
        <v/>
      </c>
      <c r="L3091" s="280" t="str">
        <f>IF(ISBLANK('FIN2-NATURE'!CG79),"",'FIN2-NATURE'!CG79)</f>
        <v/>
      </c>
      <c r="M3091" s="257" t="str">
        <f t="shared" si="49"/>
        <v>OK</v>
      </c>
      <c r="N3091" s="15"/>
    </row>
    <row r="3092" spans="1:14" ht="33.75" x14ac:dyDescent="0.25">
      <c r="A3092" s="257" t="s">
        <v>834</v>
      </c>
      <c r="B3092" s="257" t="s">
        <v>6583</v>
      </c>
      <c r="C3092" s="257" t="s">
        <v>689</v>
      </c>
      <c r="D3092" s="277" t="s">
        <v>6584</v>
      </c>
      <c r="E3092" s="278" t="s">
        <v>711</v>
      </c>
      <c r="F3092" s="279" t="s">
        <v>689</v>
      </c>
      <c r="G3092" s="277" t="s">
        <v>6585</v>
      </c>
      <c r="H3092" s="280" t="str">
        <f>IF(OR(AND('FIN2-NATURE'!CF37="",'FIN2-NATURE'!CG37=""),AND('FIN2-NATURE'!CF70="",'FIN2-NATURE'!CG70=""),AND('FIN2-NATURE'!CG37="K",'FIN2-NATURE'!CG70="K"),OR('FIN2-NATURE'!CG37="O",'FIN2-NATURE'!CG70="O")),"",SUM('FIN2-NATURE'!CF37,'FIN2-NATURE'!CF70))</f>
        <v/>
      </c>
      <c r="I3092" s="280" t="str">
        <f>IF(AND(OR(AND('FIN2-NATURE'!CG37="O",'FIN2-NATURE'!CG70="O"),AND('FIN2-NATURE'!CG37="K",'FIN2-NATURE'!CG70="K")),SUM('FIN2-NATURE'!CF37,'FIN2-NATURE'!CF70)=0,ISNUMBER('FIN2-NATURE'!CF80)),"",IF(OR('FIN2-NATURE'!CG37="O",'FIN2-NATURE'!CG70="O"),"O",IF(AND('FIN2-NATURE'!CG37='FIN2-NATURE'!CG70,OR('FIN2-NATURE'!CG37="K",'FIN2-NATURE'!CG37="W",'FIN2-NATURE'!CG37="M")), UPPER('FIN2-NATURE'!CG37),"")))</f>
        <v/>
      </c>
      <c r="J3092" s="281" t="s">
        <v>711</v>
      </c>
      <c r="K3092" s="280" t="str">
        <f>IF(AND(ISBLANK('FIN2-NATURE'!CF80),$L$3092&lt;&gt;"M"),"",'FIN2-NATURE'!CF80)</f>
        <v/>
      </c>
      <c r="L3092" s="280" t="str">
        <f>IF(ISBLANK('FIN2-NATURE'!CG80),"",'FIN2-NATURE'!CG80)</f>
        <v/>
      </c>
      <c r="M3092" s="257" t="str">
        <f t="shared" si="49"/>
        <v>OK</v>
      </c>
      <c r="N3092" s="15"/>
    </row>
    <row r="3093" spans="1:14" ht="33.75" x14ac:dyDescent="0.25">
      <c r="A3093" s="257" t="s">
        <v>834</v>
      </c>
      <c r="B3093" s="257" t="s">
        <v>6586</v>
      </c>
      <c r="C3093" s="257" t="s">
        <v>689</v>
      </c>
      <c r="D3093" s="277" t="s">
        <v>6587</v>
      </c>
      <c r="E3093" s="278" t="s">
        <v>711</v>
      </c>
      <c r="F3093" s="279" t="s">
        <v>689</v>
      </c>
      <c r="G3093" s="277" t="s">
        <v>4515</v>
      </c>
      <c r="H3093" s="280" t="str">
        <f>IF(OR(AND('FIN2-NATURE'!CF38="",'FIN2-NATURE'!CG38=""),AND('FIN2-NATURE'!CF71="",'FIN2-NATURE'!CG71=""),AND('FIN2-NATURE'!CG38="K",'FIN2-NATURE'!CG71="K"),OR('FIN2-NATURE'!CG38="O",'FIN2-NATURE'!CG71="O")),"",SUM('FIN2-NATURE'!CF38,'FIN2-NATURE'!CF71))</f>
        <v/>
      </c>
      <c r="I3093" s="280" t="str">
        <f>IF(AND(OR(AND('FIN2-NATURE'!CG38="O",'FIN2-NATURE'!CG71="O"),AND('FIN2-NATURE'!CG38="K",'FIN2-NATURE'!CG71="K")),SUM('FIN2-NATURE'!CF38,'FIN2-NATURE'!CF71)=0,ISNUMBER('FIN2-NATURE'!CF81)),"",IF(OR('FIN2-NATURE'!CG38="O",'FIN2-NATURE'!CG71="O"),"O",IF(AND('FIN2-NATURE'!CG38='FIN2-NATURE'!CG71,OR('FIN2-NATURE'!CG38="K",'FIN2-NATURE'!CG38="W",'FIN2-NATURE'!CG38="M")), UPPER('FIN2-NATURE'!CG38),"")))</f>
        <v/>
      </c>
      <c r="J3093" s="281" t="s">
        <v>711</v>
      </c>
      <c r="K3093" s="280" t="str">
        <f>IF(AND(ISBLANK('FIN2-NATURE'!CF81),$L$3093&lt;&gt;"M"),"",'FIN2-NATURE'!CF81)</f>
        <v/>
      </c>
      <c r="L3093" s="280" t="str">
        <f>IF(ISBLANK('FIN2-NATURE'!CG81),"",'FIN2-NATURE'!CG81)</f>
        <v/>
      </c>
      <c r="M3093" s="257" t="str">
        <f t="shared" si="49"/>
        <v>OK</v>
      </c>
      <c r="N3093" s="15"/>
    </row>
    <row r="3094" spans="1:14" ht="33.75" x14ac:dyDescent="0.25">
      <c r="A3094" s="257" t="s">
        <v>834</v>
      </c>
      <c r="B3094" s="257" t="s">
        <v>6588</v>
      </c>
      <c r="C3094" s="257" t="s">
        <v>689</v>
      </c>
      <c r="D3094" s="277" t="s">
        <v>6589</v>
      </c>
      <c r="E3094" s="278" t="s">
        <v>711</v>
      </c>
      <c r="F3094" s="279" t="s">
        <v>689</v>
      </c>
      <c r="G3094" s="277" t="s">
        <v>4517</v>
      </c>
      <c r="H3094" s="280" t="str">
        <f>IF(OR(AND('FIN2-NATURE'!CF39="",'FIN2-NATURE'!CG39=""),AND('FIN2-NATURE'!CF72="",'FIN2-NATURE'!CG72=""),AND('FIN2-NATURE'!CG39="K",'FIN2-NATURE'!CG72="K"),OR('FIN2-NATURE'!CG39="O",'FIN2-NATURE'!CG72="O")),"",SUM('FIN2-NATURE'!CF39,'FIN2-NATURE'!CF72))</f>
        <v/>
      </c>
      <c r="I3094" s="280" t="str">
        <f>IF(AND(OR(AND('FIN2-NATURE'!CG39="O",'FIN2-NATURE'!CG72="O"),AND('FIN2-NATURE'!CG39="K",'FIN2-NATURE'!CG72="K")),SUM('FIN2-NATURE'!CF39,'FIN2-NATURE'!CF72)=0,ISNUMBER('FIN2-NATURE'!CF82)),"",IF(OR('FIN2-NATURE'!CG39="O",'FIN2-NATURE'!CG72="O"),"O",IF(AND('FIN2-NATURE'!CG39='FIN2-NATURE'!CG72,OR('FIN2-NATURE'!CG39="K",'FIN2-NATURE'!CG39="W",'FIN2-NATURE'!CG39="M")), UPPER('FIN2-NATURE'!CG39),"")))</f>
        <v/>
      </c>
      <c r="J3094" s="281" t="s">
        <v>711</v>
      </c>
      <c r="K3094" s="280" t="str">
        <f>IF(AND(ISBLANK('FIN2-NATURE'!CF82),$L$3094&lt;&gt;"M"),"",'FIN2-NATURE'!CF82)</f>
        <v/>
      </c>
      <c r="L3094" s="280" t="str">
        <f>IF(ISBLANK('FIN2-NATURE'!CG82),"",'FIN2-NATURE'!CG82)</f>
        <v/>
      </c>
      <c r="M3094" s="257" t="str">
        <f t="shared" si="49"/>
        <v>OK</v>
      </c>
      <c r="N3094" s="15"/>
    </row>
    <row r="3095" spans="1:14" ht="33.75" x14ac:dyDescent="0.25">
      <c r="A3095" s="257" t="s">
        <v>834</v>
      </c>
      <c r="B3095" s="257" t="s">
        <v>6590</v>
      </c>
      <c r="C3095" s="257" t="s">
        <v>689</v>
      </c>
      <c r="D3095" s="277" t="s">
        <v>6591</v>
      </c>
      <c r="E3095" s="278" t="s">
        <v>711</v>
      </c>
      <c r="F3095" s="279" t="s">
        <v>689</v>
      </c>
      <c r="G3095" s="277" t="s">
        <v>4519</v>
      </c>
      <c r="H3095" s="280" t="str">
        <f>IF(OR(AND('FIN2-NATURE'!CF40="",'FIN2-NATURE'!CG40=""),AND('FIN2-NATURE'!CF73="",'FIN2-NATURE'!CG73=""),AND('FIN2-NATURE'!CG40="K",'FIN2-NATURE'!CG73="K"),OR('FIN2-NATURE'!CG40="O",'FIN2-NATURE'!CG73="O")),"",SUM('FIN2-NATURE'!CF40,'FIN2-NATURE'!CF73))</f>
        <v/>
      </c>
      <c r="I3095" s="280" t="str">
        <f>IF(AND(OR(AND('FIN2-NATURE'!CG40="O",'FIN2-NATURE'!CG73="O"),AND('FIN2-NATURE'!CG40="K",'FIN2-NATURE'!CG73="K")),SUM('FIN2-NATURE'!CF40,'FIN2-NATURE'!CF73)=0,ISNUMBER('FIN2-NATURE'!CF83)),"",IF(OR('FIN2-NATURE'!CG40="O",'FIN2-NATURE'!CG73="O"),"O",IF(AND('FIN2-NATURE'!CG40='FIN2-NATURE'!CG73,OR('FIN2-NATURE'!CG40="K",'FIN2-NATURE'!CG40="W",'FIN2-NATURE'!CG40="M")), UPPER('FIN2-NATURE'!CG40),"")))</f>
        <v/>
      </c>
      <c r="J3095" s="281" t="s">
        <v>711</v>
      </c>
      <c r="K3095" s="280" t="str">
        <f>IF(AND(ISBLANK('FIN2-NATURE'!CF83),$L$3095&lt;&gt;"M"),"",'FIN2-NATURE'!CF83)</f>
        <v/>
      </c>
      <c r="L3095" s="280" t="str">
        <f>IF(ISBLANK('FIN2-NATURE'!CG83),"",'FIN2-NATURE'!CG83)</f>
        <v/>
      </c>
      <c r="M3095" s="257" t="str">
        <f t="shared" si="49"/>
        <v>OK</v>
      </c>
      <c r="N3095" s="15"/>
    </row>
    <row r="3096" spans="1:14" ht="33.75" x14ac:dyDescent="0.25">
      <c r="A3096" s="257" t="s">
        <v>834</v>
      </c>
      <c r="B3096" s="257" t="s">
        <v>6592</v>
      </c>
      <c r="C3096" s="257" t="s">
        <v>689</v>
      </c>
      <c r="D3096" s="277" t="s">
        <v>6593</v>
      </c>
      <c r="E3096" s="278" t="s">
        <v>711</v>
      </c>
      <c r="F3096" s="279" t="s">
        <v>689</v>
      </c>
      <c r="G3096" s="277" t="s">
        <v>4521</v>
      </c>
      <c r="H3096" s="280" t="str">
        <f>IF(OR(AND('FIN2-NATURE'!CF41="",'FIN2-NATURE'!CG41=""),AND('FIN2-NATURE'!CF74="",'FIN2-NATURE'!CG74=""),AND('FIN2-NATURE'!CG41="K",'FIN2-NATURE'!CG74="K"),OR('FIN2-NATURE'!CG41="O",'FIN2-NATURE'!CG74="O")),"",SUM('FIN2-NATURE'!CF41,'FIN2-NATURE'!CF74))</f>
        <v/>
      </c>
      <c r="I3096" s="280" t="str">
        <f>IF(AND(OR(AND('FIN2-NATURE'!CG41="O",'FIN2-NATURE'!CG74="O"),AND('FIN2-NATURE'!CG41="K",'FIN2-NATURE'!CG74="K")),SUM('FIN2-NATURE'!CF41,'FIN2-NATURE'!CF74)=0,ISNUMBER('FIN2-NATURE'!CF84)),"",IF(OR('FIN2-NATURE'!CG41="O",'FIN2-NATURE'!CG74="O"),"O",IF(AND('FIN2-NATURE'!CG41='FIN2-NATURE'!CG74,OR('FIN2-NATURE'!CG41="K",'FIN2-NATURE'!CG41="W",'FIN2-NATURE'!CG41="M")), UPPER('FIN2-NATURE'!CG41),"")))</f>
        <v/>
      </c>
      <c r="J3096" s="281" t="s">
        <v>711</v>
      </c>
      <c r="K3096" s="280" t="str">
        <f>IF(AND(ISBLANK('FIN2-NATURE'!CF84),$L$3096&lt;&gt;"M"),"",'FIN2-NATURE'!CF84)</f>
        <v/>
      </c>
      <c r="L3096" s="280" t="str">
        <f>IF(ISBLANK('FIN2-NATURE'!CG84),"",'FIN2-NATURE'!CG84)</f>
        <v/>
      </c>
      <c r="M3096" s="257" t="str">
        <f t="shared" si="49"/>
        <v>OK</v>
      </c>
      <c r="N3096" s="15"/>
    </row>
    <row r="3097" spans="1:14" ht="33.75" x14ac:dyDescent="0.25">
      <c r="A3097" s="257" t="s">
        <v>834</v>
      </c>
      <c r="B3097" s="257" t="s">
        <v>6594</v>
      </c>
      <c r="C3097" s="257" t="s">
        <v>689</v>
      </c>
      <c r="D3097" s="277" t="s">
        <v>6595</v>
      </c>
      <c r="E3097" s="278" t="s">
        <v>711</v>
      </c>
      <c r="F3097" s="279" t="s">
        <v>689</v>
      </c>
      <c r="G3097" s="277" t="s">
        <v>4522</v>
      </c>
      <c r="H3097" s="280" t="str">
        <f>IF(OR(AND('FIN2-NATURE'!CF42="",'FIN2-NATURE'!CG42=""),AND('FIN2-NATURE'!CF75="",'FIN2-NATURE'!CG75=""),AND('FIN2-NATURE'!CG42="K",'FIN2-NATURE'!CG75="K"),OR('FIN2-NATURE'!CG42="O",'FIN2-NATURE'!CG75="O")),"",SUM('FIN2-NATURE'!CF42,'FIN2-NATURE'!CF75))</f>
        <v/>
      </c>
      <c r="I3097" s="280" t="str">
        <f>IF(AND(OR(AND('FIN2-NATURE'!CG42="O",'FIN2-NATURE'!CG75="O"),AND('FIN2-NATURE'!CG42="K",'FIN2-NATURE'!CG75="K")),SUM('FIN2-NATURE'!CF42,'FIN2-NATURE'!CF75)=0,ISNUMBER('FIN2-NATURE'!CF85)),"",IF(OR('FIN2-NATURE'!CG42="O",'FIN2-NATURE'!CG75="O"),"O",IF(AND('FIN2-NATURE'!CG42='FIN2-NATURE'!CG75,OR('FIN2-NATURE'!CG42="K",'FIN2-NATURE'!CG42="W",'FIN2-NATURE'!CG42="M")), UPPER('FIN2-NATURE'!CG42),"")))</f>
        <v/>
      </c>
      <c r="J3097" s="281" t="s">
        <v>711</v>
      </c>
      <c r="K3097" s="280" t="str">
        <f>IF(AND(ISBLANK('FIN2-NATURE'!CF85),$L$3097&lt;&gt;"M"),"",'FIN2-NATURE'!CF85)</f>
        <v/>
      </c>
      <c r="L3097" s="280" t="str">
        <f>IF(ISBLANK('FIN2-NATURE'!CG85),"",'FIN2-NATURE'!CG85)</f>
        <v/>
      </c>
      <c r="M3097" s="257" t="str">
        <f t="shared" si="49"/>
        <v>OK</v>
      </c>
      <c r="N3097" s="15"/>
    </row>
    <row r="3098" spans="1:14" ht="33.75" x14ac:dyDescent="0.25">
      <c r="A3098" s="257" t="s">
        <v>834</v>
      </c>
      <c r="B3098" s="257" t="s">
        <v>6596</v>
      </c>
      <c r="C3098" s="257" t="s">
        <v>689</v>
      </c>
      <c r="D3098" s="277" t="s">
        <v>6597</v>
      </c>
      <c r="E3098" s="278" t="s">
        <v>711</v>
      </c>
      <c r="F3098" s="279" t="s">
        <v>689</v>
      </c>
      <c r="G3098" s="277" t="s">
        <v>6598</v>
      </c>
      <c r="H3098" s="280" t="str">
        <f>IF(OR(AND('FIN2-NATURE'!CF43="",'FIN2-NATURE'!CG43=""),AND('FIN2-NATURE'!CF76="",'FIN2-NATURE'!CG76=""),AND('FIN2-NATURE'!CG43="K",'FIN2-NATURE'!CG76="K"),OR('FIN2-NATURE'!CG43="O",'FIN2-NATURE'!CG76="O")),"",SUM('FIN2-NATURE'!CF43,'FIN2-NATURE'!CF76))</f>
        <v/>
      </c>
      <c r="I3098" s="280" t="str">
        <f>IF(AND(OR(AND('FIN2-NATURE'!CG43="O",'FIN2-NATURE'!CG76="O"),AND('FIN2-NATURE'!CG43="K",'FIN2-NATURE'!CG76="K")),SUM('FIN2-NATURE'!CF43,'FIN2-NATURE'!CF76)=0,ISNUMBER('FIN2-NATURE'!CF86)),"",IF(OR('FIN2-NATURE'!CG43="O",'FIN2-NATURE'!CG76="O"),"O",IF(AND('FIN2-NATURE'!CG43='FIN2-NATURE'!CG76,OR('FIN2-NATURE'!CG43="K",'FIN2-NATURE'!CG43="W",'FIN2-NATURE'!CG43="M")), UPPER('FIN2-NATURE'!CG43),"")))</f>
        <v/>
      </c>
      <c r="J3098" s="281" t="s">
        <v>711</v>
      </c>
      <c r="K3098" s="280" t="str">
        <f>IF(AND(ISBLANK('FIN2-NATURE'!CF86),$L$3098&lt;&gt;"M"),"",'FIN2-NATURE'!CF86)</f>
        <v/>
      </c>
      <c r="L3098" s="280" t="str">
        <f>IF(ISBLANK('FIN2-NATURE'!CG86),"",'FIN2-NATURE'!CG86)</f>
        <v/>
      </c>
      <c r="M3098" s="257" t="str">
        <f t="shared" si="49"/>
        <v>OK</v>
      </c>
      <c r="N3098" s="15"/>
    </row>
    <row r="3099" spans="1:14" ht="33.75" x14ac:dyDescent="0.25">
      <c r="A3099" s="257" t="s">
        <v>834</v>
      </c>
      <c r="B3099" s="257" t="s">
        <v>6599</v>
      </c>
      <c r="C3099" s="257" t="s">
        <v>689</v>
      </c>
      <c r="D3099" s="277" t="s">
        <v>6600</v>
      </c>
      <c r="E3099" s="278" t="s">
        <v>711</v>
      </c>
      <c r="F3099" s="279" t="s">
        <v>689</v>
      </c>
      <c r="G3099" s="277" t="s">
        <v>6601</v>
      </c>
      <c r="H3099" s="280" t="str">
        <f>IF(OR(AND('FIN2-NATURE'!CI31="",'FIN2-NATURE'!CJ31=""),AND('FIN2-NATURE'!CI32="",'FIN2-NATURE'!CJ32=""),AND('FIN2-NATURE'!CJ31="K",'FIN2-NATURE'!CJ32="K"),OR('FIN2-NATURE'!CJ31="O",'FIN2-NATURE'!CJ32="O")),"",SUM('FIN2-NATURE'!CI31,'FIN2-NATURE'!CI32))</f>
        <v/>
      </c>
      <c r="I3099" s="280" t="str">
        <f>IF(AND(OR(AND('FIN2-NATURE'!CJ31="O",'FIN2-NATURE'!CJ32="O"),AND('FIN2-NATURE'!CJ31="K",'FIN2-NATURE'!CJ32="K")),SUM('FIN2-NATURE'!CI31,'FIN2-NATURE'!CI32)=0,ISNUMBER('FIN2-NATURE'!CI33)),"",IF(OR('FIN2-NATURE'!CJ31="O",'FIN2-NATURE'!CJ32="O"),"O",IF(AND('FIN2-NATURE'!CJ31='FIN2-NATURE'!CJ32,OR('FIN2-NATURE'!CJ31="K",'FIN2-NATURE'!CJ31="W",'FIN2-NATURE'!CJ31="M")), UPPER('FIN2-NATURE'!CJ31),"")))</f>
        <v/>
      </c>
      <c r="J3099" s="281" t="s">
        <v>711</v>
      </c>
      <c r="K3099" s="280" t="str">
        <f>IF(AND(ISBLANK('FIN2-NATURE'!CI33),$L$3099&lt;&gt;"M"),"",'FIN2-NATURE'!CI33)</f>
        <v/>
      </c>
      <c r="L3099" s="280" t="str">
        <f>IF(ISBLANK('FIN2-NATURE'!CJ33),"",'FIN2-NATURE'!CJ33)</f>
        <v/>
      </c>
      <c r="M3099" s="257" t="str">
        <f t="shared" si="49"/>
        <v>OK</v>
      </c>
      <c r="N3099" s="15"/>
    </row>
    <row r="3100" spans="1:14" ht="33.75" x14ac:dyDescent="0.25">
      <c r="A3100" s="257" t="s">
        <v>834</v>
      </c>
      <c r="B3100" s="257" t="s">
        <v>6602</v>
      </c>
      <c r="C3100" s="257" t="s">
        <v>689</v>
      </c>
      <c r="D3100" s="277" t="s">
        <v>6603</v>
      </c>
      <c r="E3100" s="278" t="s">
        <v>711</v>
      </c>
      <c r="F3100" s="279" t="s">
        <v>689</v>
      </c>
      <c r="G3100" s="277" t="s">
        <v>6604</v>
      </c>
      <c r="H3100" s="280" t="str">
        <f>IF(OR(AND('FIN2-NATURE'!CI33="",'FIN2-NATURE'!CJ33=""),AND('FIN2-NATURE'!CI37="",'FIN2-NATURE'!CJ37=""),AND('FIN2-NATURE'!CJ33="K",'FIN2-NATURE'!CJ37="K"),OR('FIN2-NATURE'!CJ33="O",'FIN2-NATURE'!CJ37="O")),"",SUM('FIN2-NATURE'!CI33,'FIN2-NATURE'!CI37))</f>
        <v/>
      </c>
      <c r="I3100" s="280" t="str">
        <f>IF(AND(OR(AND('FIN2-NATURE'!CJ33="O",'FIN2-NATURE'!CJ37="O"),AND('FIN2-NATURE'!CJ33="K",'FIN2-NATURE'!CJ37="K")),SUM('FIN2-NATURE'!CI33,'FIN2-NATURE'!CI37)=0,ISNUMBER('FIN2-NATURE'!CI38)),"",IF(OR('FIN2-NATURE'!CJ33="O",'FIN2-NATURE'!CJ37="O"),"O",IF(AND('FIN2-NATURE'!CJ33='FIN2-NATURE'!CJ37,OR('FIN2-NATURE'!CJ33="K",'FIN2-NATURE'!CJ33="W",'FIN2-NATURE'!CJ33="M")), UPPER('FIN2-NATURE'!CJ33),"")))</f>
        <v/>
      </c>
      <c r="J3100" s="281" t="s">
        <v>711</v>
      </c>
      <c r="K3100" s="280" t="str">
        <f>IF(AND(ISBLANK('FIN2-NATURE'!CI38),$L$3100&lt;&gt;"M"),"",'FIN2-NATURE'!CI38)</f>
        <v/>
      </c>
      <c r="L3100" s="280" t="str">
        <f>IF(ISBLANK('FIN2-NATURE'!CJ38),"",'FIN2-NATURE'!CJ38)</f>
        <v/>
      </c>
      <c r="M3100" s="257" t="str">
        <f t="shared" si="49"/>
        <v>OK</v>
      </c>
      <c r="N3100" s="15"/>
    </row>
    <row r="3101" spans="1:14" ht="33.75" x14ac:dyDescent="0.25">
      <c r="A3101" s="257" t="s">
        <v>834</v>
      </c>
      <c r="B3101" s="257" t="s">
        <v>6605</v>
      </c>
      <c r="C3101" s="257" t="s">
        <v>689</v>
      </c>
      <c r="D3101" s="277" t="s">
        <v>6606</v>
      </c>
      <c r="E3101" s="278" t="s">
        <v>711</v>
      </c>
      <c r="F3101" s="279" t="s">
        <v>689</v>
      </c>
      <c r="G3101" s="277" t="s">
        <v>1413</v>
      </c>
      <c r="H3101" s="280" t="str">
        <f>IF(OR(AND('FIN2-NATURE'!CI38="",'FIN2-NATURE'!CJ38=""),AND('FIN2-NATURE'!CI39="",'FIN2-NATURE'!CJ39=""),AND('FIN2-NATURE'!CJ38="K",'FIN2-NATURE'!CJ39="K"),OR('FIN2-NATURE'!CJ38="O",'FIN2-NATURE'!CJ39="O")),"",SUM('FIN2-NATURE'!CI38,'FIN2-NATURE'!CI39))</f>
        <v/>
      </c>
      <c r="I3101" s="280" t="str">
        <f>IF(AND(OR(AND('FIN2-NATURE'!CJ38="O",'FIN2-NATURE'!CJ39="O"),AND('FIN2-NATURE'!CJ38="K",'FIN2-NATURE'!CJ39="K")),SUM('FIN2-NATURE'!CI38,'FIN2-NATURE'!CI39)=0,ISNUMBER('FIN2-NATURE'!CI40)),"",IF(OR('FIN2-NATURE'!CJ38="O",'FIN2-NATURE'!CJ39="O"),"O",IF(AND('FIN2-NATURE'!CJ38='FIN2-NATURE'!CJ39,OR('FIN2-NATURE'!CJ38="K",'FIN2-NATURE'!CJ38="W",'FIN2-NATURE'!CJ38="M")), UPPER('FIN2-NATURE'!CJ38),"")))</f>
        <v/>
      </c>
      <c r="J3101" s="281" t="s">
        <v>711</v>
      </c>
      <c r="K3101" s="280" t="str">
        <f>IF(AND(ISBLANK('FIN2-NATURE'!CI40),$L$3101&lt;&gt;"M"),"",'FIN2-NATURE'!CI40)</f>
        <v/>
      </c>
      <c r="L3101" s="280" t="str">
        <f>IF(ISBLANK('FIN2-NATURE'!CJ40),"",'FIN2-NATURE'!CJ40)</f>
        <v/>
      </c>
      <c r="M3101" s="257" t="str">
        <f t="shared" si="49"/>
        <v>OK</v>
      </c>
      <c r="N3101" s="15"/>
    </row>
    <row r="3102" spans="1:14" ht="33.75" x14ac:dyDescent="0.25">
      <c r="A3102" s="257" t="s">
        <v>834</v>
      </c>
      <c r="B3102" s="257" t="s">
        <v>6607</v>
      </c>
      <c r="C3102" s="257" t="s">
        <v>689</v>
      </c>
      <c r="D3102" s="277" t="s">
        <v>6608</v>
      </c>
      <c r="E3102" s="278" t="s">
        <v>711</v>
      </c>
      <c r="F3102" s="279" t="s">
        <v>689</v>
      </c>
      <c r="G3102" s="277" t="s">
        <v>6609</v>
      </c>
      <c r="H3102" s="280" t="str">
        <f>IF(OR(AND('FIN2-NATURE'!CI44="",'FIN2-NATURE'!CJ44=""),AND('FIN2-NATURE'!CI45="",'FIN2-NATURE'!CJ45=""),AND('FIN2-NATURE'!CJ44="K",'FIN2-NATURE'!CJ45="K"),OR('FIN2-NATURE'!CJ44="O",'FIN2-NATURE'!CJ45="O")),"",SUM('FIN2-NATURE'!CI44,'FIN2-NATURE'!CI45))</f>
        <v/>
      </c>
      <c r="I3102" s="280" t="str">
        <f>IF(AND(OR(AND('FIN2-NATURE'!CJ44="O",'FIN2-NATURE'!CJ45="O"),AND('FIN2-NATURE'!CJ44="K",'FIN2-NATURE'!CJ45="K")),SUM('FIN2-NATURE'!CI44,'FIN2-NATURE'!CI45)=0,ISNUMBER('FIN2-NATURE'!CI46)),"",IF(OR('FIN2-NATURE'!CJ44="O",'FIN2-NATURE'!CJ45="O"),"O",IF(AND('FIN2-NATURE'!CJ44='FIN2-NATURE'!CJ45,OR('FIN2-NATURE'!CJ44="K",'FIN2-NATURE'!CJ44="W",'FIN2-NATURE'!CJ44="M")), UPPER('FIN2-NATURE'!CJ44),"")))</f>
        <v/>
      </c>
      <c r="J3102" s="281" t="s">
        <v>711</v>
      </c>
      <c r="K3102" s="280" t="str">
        <f>IF(AND(ISBLANK('FIN2-NATURE'!CI46),$L$3102&lt;&gt;"M"),"",'FIN2-NATURE'!CI46)</f>
        <v/>
      </c>
      <c r="L3102" s="280" t="str">
        <f>IF(ISBLANK('FIN2-NATURE'!CJ46),"",'FIN2-NATURE'!CJ46)</f>
        <v/>
      </c>
      <c r="M3102" s="257" t="str">
        <f t="shared" si="49"/>
        <v>OK</v>
      </c>
      <c r="N3102" s="15"/>
    </row>
    <row r="3103" spans="1:14" ht="33.75" x14ac:dyDescent="0.25">
      <c r="A3103" s="257" t="s">
        <v>834</v>
      </c>
      <c r="B3103" s="257" t="s">
        <v>6610</v>
      </c>
      <c r="C3103" s="257" t="s">
        <v>689</v>
      </c>
      <c r="D3103" s="277" t="s">
        <v>6611</v>
      </c>
      <c r="E3103" s="278" t="s">
        <v>711</v>
      </c>
      <c r="F3103" s="279" t="s">
        <v>689</v>
      </c>
      <c r="G3103" s="277" t="s">
        <v>6612</v>
      </c>
      <c r="H3103" s="280" t="str">
        <f>IF(OR(AND('FIN2-NATURE'!CI46="",'FIN2-NATURE'!CJ46=""),AND('FIN2-NATURE'!CI50="",'FIN2-NATURE'!CJ50=""),AND('FIN2-NATURE'!CJ46="K",'FIN2-NATURE'!CJ50="K"),OR('FIN2-NATURE'!CJ46="O",'FIN2-NATURE'!CJ50="O")),"",SUM('FIN2-NATURE'!CI46,'FIN2-NATURE'!CI50))</f>
        <v/>
      </c>
      <c r="I3103" s="280" t="str">
        <f>IF(AND(OR(AND('FIN2-NATURE'!CJ46="O",'FIN2-NATURE'!CJ50="O"),AND('FIN2-NATURE'!CJ46="K",'FIN2-NATURE'!CJ50="K")),SUM('FIN2-NATURE'!CI46,'FIN2-NATURE'!CI50)=0,ISNUMBER('FIN2-NATURE'!CI51)),"",IF(OR('FIN2-NATURE'!CJ46="O",'FIN2-NATURE'!CJ50="O"),"O",IF(AND('FIN2-NATURE'!CJ46='FIN2-NATURE'!CJ50,OR('FIN2-NATURE'!CJ46="K",'FIN2-NATURE'!CJ46="W",'FIN2-NATURE'!CJ46="M")), UPPER('FIN2-NATURE'!CJ46),"")))</f>
        <v/>
      </c>
      <c r="J3103" s="281" t="s">
        <v>711</v>
      </c>
      <c r="K3103" s="280" t="str">
        <f>IF(AND(ISBLANK('FIN2-NATURE'!CI51),$L$3103&lt;&gt;"M"),"",'FIN2-NATURE'!CI51)</f>
        <v/>
      </c>
      <c r="L3103" s="280" t="str">
        <f>IF(ISBLANK('FIN2-NATURE'!CJ51),"",'FIN2-NATURE'!CJ51)</f>
        <v/>
      </c>
      <c r="M3103" s="257" t="str">
        <f t="shared" si="49"/>
        <v>OK</v>
      </c>
      <c r="N3103" s="15"/>
    </row>
    <row r="3104" spans="1:14" ht="33.75" x14ac:dyDescent="0.25">
      <c r="A3104" s="257" t="s">
        <v>834</v>
      </c>
      <c r="B3104" s="257" t="s">
        <v>6613</v>
      </c>
      <c r="C3104" s="257" t="s">
        <v>689</v>
      </c>
      <c r="D3104" s="277" t="s">
        <v>6614</v>
      </c>
      <c r="E3104" s="278" t="s">
        <v>711</v>
      </c>
      <c r="F3104" s="279" t="s">
        <v>689</v>
      </c>
      <c r="G3104" s="277" t="s">
        <v>6615</v>
      </c>
      <c r="H3104" s="280" t="str">
        <f>IF(OR(AND('FIN2-NATURE'!CI51="",'FIN2-NATURE'!CJ51=""),AND('FIN2-NATURE'!CI52="",'FIN2-NATURE'!CJ52=""),AND('FIN2-NATURE'!CJ51="K",'FIN2-NATURE'!CJ52="K"),OR('FIN2-NATURE'!CJ51="O",'FIN2-NATURE'!CJ52="O")),"",SUM('FIN2-NATURE'!CI51,'FIN2-NATURE'!CI52))</f>
        <v/>
      </c>
      <c r="I3104" s="280" t="str">
        <f>IF(AND(OR(AND('FIN2-NATURE'!CJ51="O",'FIN2-NATURE'!CJ52="O"),AND('FIN2-NATURE'!CJ51="K",'FIN2-NATURE'!CJ52="K")),SUM('FIN2-NATURE'!CI51,'FIN2-NATURE'!CI52)=0,ISNUMBER('FIN2-NATURE'!CI53)),"",IF(OR('FIN2-NATURE'!CJ51="O",'FIN2-NATURE'!CJ52="O"),"O",IF(AND('FIN2-NATURE'!CJ51='FIN2-NATURE'!CJ52,OR('FIN2-NATURE'!CJ51="K",'FIN2-NATURE'!CJ51="W",'FIN2-NATURE'!CJ51="M")), UPPER('FIN2-NATURE'!CJ51),"")))</f>
        <v/>
      </c>
      <c r="J3104" s="281" t="s">
        <v>711</v>
      </c>
      <c r="K3104" s="280" t="str">
        <f>IF(AND(ISBLANK('FIN2-NATURE'!CI53),$L$3104&lt;&gt;"M"),"",'FIN2-NATURE'!CI53)</f>
        <v/>
      </c>
      <c r="L3104" s="280" t="str">
        <f>IF(ISBLANK('FIN2-NATURE'!CJ53),"",'FIN2-NATURE'!CJ53)</f>
        <v/>
      </c>
      <c r="M3104" s="257" t="str">
        <f t="shared" si="49"/>
        <v>OK</v>
      </c>
      <c r="N3104" s="15"/>
    </row>
    <row r="3105" spans="1:14" ht="33.75" x14ac:dyDescent="0.25">
      <c r="A3105" s="257" t="s">
        <v>834</v>
      </c>
      <c r="B3105" s="257" t="s">
        <v>6616</v>
      </c>
      <c r="C3105" s="257" t="s">
        <v>689</v>
      </c>
      <c r="D3105" s="277" t="s">
        <v>6617</v>
      </c>
      <c r="E3105" s="278" t="s">
        <v>711</v>
      </c>
      <c r="F3105" s="279" t="s">
        <v>689</v>
      </c>
      <c r="G3105" s="277" t="s">
        <v>6618</v>
      </c>
      <c r="H3105" s="280" t="str">
        <f>IF(OR(AND('FIN2-NATURE'!CI57="",'FIN2-NATURE'!CJ57=""),AND('FIN2-NATURE'!CI58="",'FIN2-NATURE'!CJ58=""),AND('FIN2-NATURE'!CJ57="K",'FIN2-NATURE'!CJ58="K"),OR('FIN2-NATURE'!CJ57="O",'FIN2-NATURE'!CJ58="O")),"",SUM('FIN2-NATURE'!CI57,'FIN2-NATURE'!CI58))</f>
        <v/>
      </c>
      <c r="I3105" s="280" t="str">
        <f>IF(AND(OR(AND('FIN2-NATURE'!CJ57="O",'FIN2-NATURE'!CJ58="O"),AND('FIN2-NATURE'!CJ57="K",'FIN2-NATURE'!CJ58="K")),SUM('FIN2-NATURE'!CI57,'FIN2-NATURE'!CI58)=0,ISNUMBER('FIN2-NATURE'!CI59)),"",IF(OR('FIN2-NATURE'!CJ57="O",'FIN2-NATURE'!CJ58="O"),"O",IF(AND('FIN2-NATURE'!CJ57='FIN2-NATURE'!CJ58,OR('FIN2-NATURE'!CJ57="K",'FIN2-NATURE'!CJ57="W",'FIN2-NATURE'!CJ57="M")), UPPER('FIN2-NATURE'!CJ57),"")))</f>
        <v/>
      </c>
      <c r="J3105" s="281" t="s">
        <v>711</v>
      </c>
      <c r="K3105" s="280" t="str">
        <f>IF(AND(ISBLANK('FIN2-NATURE'!CI59),$L$3105&lt;&gt;"M"),"",'FIN2-NATURE'!CI59)</f>
        <v/>
      </c>
      <c r="L3105" s="280" t="str">
        <f>IF(ISBLANK('FIN2-NATURE'!CJ59),"",'FIN2-NATURE'!CJ59)</f>
        <v/>
      </c>
      <c r="M3105" s="257" t="str">
        <f t="shared" si="49"/>
        <v>OK</v>
      </c>
      <c r="N3105" s="15"/>
    </row>
    <row r="3106" spans="1:14" ht="33.75" x14ac:dyDescent="0.25">
      <c r="A3106" s="257" t="s">
        <v>834</v>
      </c>
      <c r="B3106" s="257" t="s">
        <v>6619</v>
      </c>
      <c r="C3106" s="257" t="s">
        <v>689</v>
      </c>
      <c r="D3106" s="277" t="s">
        <v>6620</v>
      </c>
      <c r="E3106" s="278" t="s">
        <v>711</v>
      </c>
      <c r="F3106" s="279" t="s">
        <v>689</v>
      </c>
      <c r="G3106" s="277" t="s">
        <v>6621</v>
      </c>
      <c r="H3106" s="280" t="str">
        <f>IF(OR(AND('FIN2-NATURE'!CI59="",'FIN2-NATURE'!CJ59=""),AND('FIN2-NATURE'!CI60="",'FIN2-NATURE'!CJ60=""),AND('FIN2-NATURE'!CJ59="K",'FIN2-NATURE'!CJ60="K"),OR('FIN2-NATURE'!CJ59="O",'FIN2-NATURE'!CJ60="O")),"",SUM('FIN2-NATURE'!CI59,'FIN2-NATURE'!CI60))</f>
        <v/>
      </c>
      <c r="I3106" s="280" t="str">
        <f>IF(AND(OR(AND('FIN2-NATURE'!CJ59="O",'FIN2-NATURE'!CJ60="O"),AND('FIN2-NATURE'!CJ59="K",'FIN2-NATURE'!CJ60="K")),SUM('FIN2-NATURE'!CI59,'FIN2-NATURE'!CI60)=0,ISNUMBER('FIN2-NATURE'!CI61)),"",IF(OR('FIN2-NATURE'!CJ59="O",'FIN2-NATURE'!CJ60="O"),"O",IF(AND('FIN2-NATURE'!CJ59='FIN2-NATURE'!CJ60,OR('FIN2-NATURE'!CJ59="K",'FIN2-NATURE'!CJ59="W",'FIN2-NATURE'!CJ59="M")), UPPER('FIN2-NATURE'!CJ59),"")))</f>
        <v/>
      </c>
      <c r="J3106" s="281" t="s">
        <v>711</v>
      </c>
      <c r="K3106" s="280" t="str">
        <f>IF(AND(ISBLANK('FIN2-NATURE'!CI61),$L$3106&lt;&gt;"M"),"",'FIN2-NATURE'!CI61)</f>
        <v/>
      </c>
      <c r="L3106" s="280" t="str">
        <f>IF(ISBLANK('FIN2-NATURE'!CJ61),"",'FIN2-NATURE'!CJ61)</f>
        <v/>
      </c>
      <c r="M3106" s="257" t="str">
        <f t="shared" si="49"/>
        <v>OK</v>
      </c>
      <c r="N3106" s="15"/>
    </row>
    <row r="3107" spans="1:14" ht="33.75" x14ac:dyDescent="0.25">
      <c r="A3107" s="257" t="s">
        <v>834</v>
      </c>
      <c r="B3107" s="257" t="s">
        <v>6622</v>
      </c>
      <c r="C3107" s="257" t="s">
        <v>689</v>
      </c>
      <c r="D3107" s="277" t="s">
        <v>6623</v>
      </c>
      <c r="E3107" s="278" t="s">
        <v>711</v>
      </c>
      <c r="F3107" s="279" t="s">
        <v>689</v>
      </c>
      <c r="G3107" s="277" t="s">
        <v>4593</v>
      </c>
      <c r="H3107" s="280" t="str">
        <f>IF(OR(AND('FIN2-NATURE'!CI61="",'FIN2-NATURE'!CJ61=""),AND('FIN2-NATURE'!CI62="",'FIN2-NATURE'!CJ62=""),AND('FIN2-NATURE'!CJ61="K",'FIN2-NATURE'!CJ62="K"),OR('FIN2-NATURE'!CJ61="O",'FIN2-NATURE'!CJ62="O")),"",SUM('FIN2-NATURE'!CI61,'FIN2-NATURE'!CI62))</f>
        <v/>
      </c>
      <c r="I3107" s="280" t="str">
        <f>IF(AND(OR(AND('FIN2-NATURE'!CJ61="O",'FIN2-NATURE'!CJ62="O"),AND('FIN2-NATURE'!CJ61="K",'FIN2-NATURE'!CJ62="K")),SUM('FIN2-NATURE'!CI61,'FIN2-NATURE'!CI62)=0,ISNUMBER('FIN2-NATURE'!CI63)),"",IF(OR('FIN2-NATURE'!CJ61="O",'FIN2-NATURE'!CJ62="O"),"O",IF(AND('FIN2-NATURE'!CJ61='FIN2-NATURE'!CJ62,OR('FIN2-NATURE'!CJ61="K",'FIN2-NATURE'!CJ61="W",'FIN2-NATURE'!CJ61="M")), UPPER('FIN2-NATURE'!CJ61),"")))</f>
        <v/>
      </c>
      <c r="J3107" s="281" t="s">
        <v>711</v>
      </c>
      <c r="K3107" s="280" t="str">
        <f>IF(AND(ISBLANK('FIN2-NATURE'!CI63),$L$3107&lt;&gt;"M"),"",'FIN2-NATURE'!CI63)</f>
        <v/>
      </c>
      <c r="L3107" s="280" t="str">
        <f>IF(ISBLANK('FIN2-NATURE'!CJ63),"",'FIN2-NATURE'!CJ63)</f>
        <v/>
      </c>
      <c r="M3107" s="257" t="str">
        <f t="shared" si="49"/>
        <v>OK</v>
      </c>
      <c r="N3107" s="15"/>
    </row>
    <row r="3108" spans="1:14" ht="33.75" x14ac:dyDescent="0.25">
      <c r="A3108" s="257" t="s">
        <v>834</v>
      </c>
      <c r="B3108" s="257" t="s">
        <v>6624</v>
      </c>
      <c r="C3108" s="257" t="s">
        <v>689</v>
      </c>
      <c r="D3108" s="277" t="s">
        <v>6625</v>
      </c>
      <c r="E3108" s="278" t="s">
        <v>711</v>
      </c>
      <c r="F3108" s="279" t="s">
        <v>689</v>
      </c>
      <c r="G3108" s="277" t="s">
        <v>4596</v>
      </c>
      <c r="H3108" s="280" t="str">
        <f>IF(OR(AND('FIN2-NATURE'!CI44="",'FIN2-NATURE'!CJ44=""),AND('FIN2-NATURE'!CI57="",'FIN2-NATURE'!CJ57=""),AND('FIN2-NATURE'!CJ44="K",'FIN2-NATURE'!CJ57="K"),OR('FIN2-NATURE'!CJ44="O",'FIN2-NATURE'!CJ57="O")),"",SUM('FIN2-NATURE'!CI44,'FIN2-NATURE'!CI57))</f>
        <v/>
      </c>
      <c r="I3108" s="280" t="str">
        <f>IF(AND(OR(AND('FIN2-NATURE'!CJ44="O",'FIN2-NATURE'!CJ57="O"),AND('FIN2-NATURE'!CJ44="K",'FIN2-NATURE'!CJ57="K")),SUM('FIN2-NATURE'!CI44,'FIN2-NATURE'!CI57)=0,ISNUMBER('FIN2-NATURE'!CI67)),"",IF(OR('FIN2-NATURE'!CJ44="O",'FIN2-NATURE'!CJ57="O"),"O",IF(AND('FIN2-NATURE'!CJ44='FIN2-NATURE'!CJ57,OR('FIN2-NATURE'!CJ44="K",'FIN2-NATURE'!CJ44="W",'FIN2-NATURE'!CJ44="M")), UPPER('FIN2-NATURE'!CJ44),"")))</f>
        <v/>
      </c>
      <c r="J3108" s="281" t="s">
        <v>711</v>
      </c>
      <c r="K3108" s="280" t="str">
        <f>IF(AND(ISBLANK('FIN2-NATURE'!CI67),$L$3108&lt;&gt;"M"),"",'FIN2-NATURE'!CI67)</f>
        <v/>
      </c>
      <c r="L3108" s="280" t="str">
        <f>IF(ISBLANK('FIN2-NATURE'!CJ67),"",'FIN2-NATURE'!CJ67)</f>
        <v/>
      </c>
      <c r="M3108" s="257" t="str">
        <f t="shared" si="49"/>
        <v>OK</v>
      </c>
      <c r="N3108" s="15"/>
    </row>
    <row r="3109" spans="1:14" ht="33.75" x14ac:dyDescent="0.25">
      <c r="A3109" s="257" t="s">
        <v>834</v>
      </c>
      <c r="B3109" s="257" t="s">
        <v>6626</v>
      </c>
      <c r="C3109" s="257" t="s">
        <v>689</v>
      </c>
      <c r="D3109" s="277" t="s">
        <v>6627</v>
      </c>
      <c r="E3109" s="278" t="s">
        <v>711</v>
      </c>
      <c r="F3109" s="279" t="s">
        <v>689</v>
      </c>
      <c r="G3109" s="277" t="s">
        <v>6628</v>
      </c>
      <c r="H3109" s="280" t="str">
        <f>IF(OR(AND('FIN2-NATURE'!CI45="",'FIN2-NATURE'!CJ45=""),AND('FIN2-NATURE'!CI58="",'FIN2-NATURE'!CJ58=""),AND('FIN2-NATURE'!CJ45="K",'FIN2-NATURE'!CJ58="K"),OR('FIN2-NATURE'!CJ45="O",'FIN2-NATURE'!CJ58="O")),"",SUM('FIN2-NATURE'!CI45,'FIN2-NATURE'!CI58))</f>
        <v/>
      </c>
      <c r="I3109" s="280" t="str">
        <f>IF(AND(OR(AND('FIN2-NATURE'!CJ45="O",'FIN2-NATURE'!CJ58="O"),AND('FIN2-NATURE'!CJ45="K",'FIN2-NATURE'!CJ58="K")),SUM('FIN2-NATURE'!CI45,'FIN2-NATURE'!CI58)=0,ISNUMBER('FIN2-NATURE'!CI68)),"",IF(OR('FIN2-NATURE'!CJ45="O",'FIN2-NATURE'!CJ58="O"),"O",IF(AND('FIN2-NATURE'!CJ45='FIN2-NATURE'!CJ58,OR('FIN2-NATURE'!CJ45="K",'FIN2-NATURE'!CJ45="W",'FIN2-NATURE'!CJ45="M")), UPPER('FIN2-NATURE'!CJ45),"")))</f>
        <v/>
      </c>
      <c r="J3109" s="281" t="s">
        <v>711</v>
      </c>
      <c r="K3109" s="280" t="str">
        <f>IF(AND(ISBLANK('FIN2-NATURE'!CI68),$L$3109&lt;&gt;"M"),"",'FIN2-NATURE'!CI68)</f>
        <v/>
      </c>
      <c r="L3109" s="280" t="str">
        <f>IF(ISBLANK('FIN2-NATURE'!CJ68),"",'FIN2-NATURE'!CJ68)</f>
        <v/>
      </c>
      <c r="M3109" s="257" t="str">
        <f t="shared" si="49"/>
        <v>OK</v>
      </c>
      <c r="N3109" s="15"/>
    </row>
    <row r="3110" spans="1:14" ht="33.75" x14ac:dyDescent="0.25">
      <c r="A3110" s="257" t="s">
        <v>834</v>
      </c>
      <c r="B3110" s="257" t="s">
        <v>6629</v>
      </c>
      <c r="C3110" s="257" t="s">
        <v>689</v>
      </c>
      <c r="D3110" s="277" t="s">
        <v>6630</v>
      </c>
      <c r="E3110" s="278" t="s">
        <v>711</v>
      </c>
      <c r="F3110" s="279" t="s">
        <v>689</v>
      </c>
      <c r="G3110" s="277" t="s">
        <v>4599</v>
      </c>
      <c r="H3110" s="280" t="str">
        <f>IF(OR(AND('FIN2-NATURE'!CI46="",'FIN2-NATURE'!CJ46=""),AND('FIN2-NATURE'!CI59="",'FIN2-NATURE'!CJ59=""),AND('FIN2-NATURE'!CJ46="K",'FIN2-NATURE'!CJ59="K"),OR('FIN2-NATURE'!CJ46="O",'FIN2-NATURE'!CJ59="O")),"",SUM('FIN2-NATURE'!CI46,'FIN2-NATURE'!CI59))</f>
        <v/>
      </c>
      <c r="I3110" s="280" t="str">
        <f>IF(AND(OR(AND('FIN2-NATURE'!CJ46="O",'FIN2-NATURE'!CJ59="O"),AND('FIN2-NATURE'!CJ46="K",'FIN2-NATURE'!CJ59="K")),SUM('FIN2-NATURE'!CI46,'FIN2-NATURE'!CI59)=0,ISNUMBER('FIN2-NATURE'!CI69)),"",IF(OR('FIN2-NATURE'!CJ46="O",'FIN2-NATURE'!CJ59="O"),"O",IF(AND('FIN2-NATURE'!CJ46='FIN2-NATURE'!CJ59,OR('FIN2-NATURE'!CJ46="K",'FIN2-NATURE'!CJ46="W",'FIN2-NATURE'!CJ46="M")), UPPER('FIN2-NATURE'!CJ46),"")))</f>
        <v/>
      </c>
      <c r="J3110" s="281" t="s">
        <v>711</v>
      </c>
      <c r="K3110" s="280" t="str">
        <f>IF(AND(ISBLANK('FIN2-NATURE'!CI69),$L$3110&lt;&gt;"M"),"",'FIN2-NATURE'!CI69)</f>
        <v/>
      </c>
      <c r="L3110" s="280" t="str">
        <f>IF(ISBLANK('FIN2-NATURE'!CJ69),"",'FIN2-NATURE'!CJ69)</f>
        <v/>
      </c>
      <c r="M3110" s="257" t="str">
        <f t="shared" si="49"/>
        <v>OK</v>
      </c>
      <c r="N3110" s="15"/>
    </row>
    <row r="3111" spans="1:14" ht="33.75" x14ac:dyDescent="0.25">
      <c r="A3111" s="257" t="s">
        <v>834</v>
      </c>
      <c r="B3111" s="257" t="s">
        <v>6631</v>
      </c>
      <c r="C3111" s="257" t="s">
        <v>689</v>
      </c>
      <c r="D3111" s="277" t="s">
        <v>6632</v>
      </c>
      <c r="E3111" s="278" t="s">
        <v>711</v>
      </c>
      <c r="F3111" s="279" t="s">
        <v>689</v>
      </c>
      <c r="G3111" s="277" t="s">
        <v>4602</v>
      </c>
      <c r="H3111" s="280" t="str">
        <f>IF(OR(AND('FIN2-NATURE'!CI50="",'FIN2-NATURE'!CJ50=""),AND('FIN2-NATURE'!CI60="",'FIN2-NATURE'!CJ60=""),AND('FIN2-NATURE'!CJ50="K",'FIN2-NATURE'!CJ60="K"),OR('FIN2-NATURE'!CJ50="O",'FIN2-NATURE'!CJ60="O")),"",SUM('FIN2-NATURE'!CI50,'FIN2-NATURE'!CI60))</f>
        <v/>
      </c>
      <c r="I3111" s="280" t="str">
        <f>IF(AND(OR(AND('FIN2-NATURE'!CJ50="O",'FIN2-NATURE'!CJ60="O"),AND('FIN2-NATURE'!CJ50="K",'FIN2-NATURE'!CJ60="K")),SUM('FIN2-NATURE'!CI50,'FIN2-NATURE'!CI60)=0,ISNUMBER('FIN2-NATURE'!CI70)),"",IF(OR('FIN2-NATURE'!CJ50="O",'FIN2-NATURE'!CJ60="O"),"O",IF(AND('FIN2-NATURE'!CJ50='FIN2-NATURE'!CJ60,OR('FIN2-NATURE'!CJ50="K",'FIN2-NATURE'!CJ50="W",'FIN2-NATURE'!CJ50="M")), UPPER('FIN2-NATURE'!CJ50),"")))</f>
        <v/>
      </c>
      <c r="J3111" s="281" t="s">
        <v>711</v>
      </c>
      <c r="K3111" s="280" t="str">
        <f>IF(AND(ISBLANK('FIN2-NATURE'!CI70),$L$3111&lt;&gt;"M"),"",'FIN2-NATURE'!CI70)</f>
        <v/>
      </c>
      <c r="L3111" s="280" t="str">
        <f>IF(ISBLANK('FIN2-NATURE'!CJ70),"",'FIN2-NATURE'!CJ70)</f>
        <v/>
      </c>
      <c r="M3111" s="257" t="str">
        <f t="shared" si="49"/>
        <v>OK</v>
      </c>
      <c r="N3111" s="15"/>
    </row>
    <row r="3112" spans="1:14" ht="33.75" x14ac:dyDescent="0.25">
      <c r="A3112" s="257" t="s">
        <v>834</v>
      </c>
      <c r="B3112" s="257" t="s">
        <v>6633</v>
      </c>
      <c r="C3112" s="257" t="s">
        <v>689</v>
      </c>
      <c r="D3112" s="277" t="s">
        <v>6634</v>
      </c>
      <c r="E3112" s="278" t="s">
        <v>711</v>
      </c>
      <c r="F3112" s="279" t="s">
        <v>689</v>
      </c>
      <c r="G3112" s="277" t="s">
        <v>4605</v>
      </c>
      <c r="H3112" s="280" t="str">
        <f>IF(OR(AND('FIN2-NATURE'!CI51="",'FIN2-NATURE'!CJ51=""),AND('FIN2-NATURE'!CI61="",'FIN2-NATURE'!CJ61=""),AND('FIN2-NATURE'!CJ51="K",'FIN2-NATURE'!CJ61="K"),OR('FIN2-NATURE'!CJ51="O",'FIN2-NATURE'!CJ61="O")),"",SUM('FIN2-NATURE'!CI51,'FIN2-NATURE'!CI61))</f>
        <v/>
      </c>
      <c r="I3112" s="280" t="str">
        <f>IF(AND(OR(AND('FIN2-NATURE'!CJ51="O",'FIN2-NATURE'!CJ61="O"),AND('FIN2-NATURE'!CJ51="K",'FIN2-NATURE'!CJ61="K")),SUM('FIN2-NATURE'!CI51,'FIN2-NATURE'!CI61)=0,ISNUMBER('FIN2-NATURE'!CI71)),"",IF(OR('FIN2-NATURE'!CJ51="O",'FIN2-NATURE'!CJ61="O"),"O",IF(AND('FIN2-NATURE'!CJ51='FIN2-NATURE'!CJ61,OR('FIN2-NATURE'!CJ51="K",'FIN2-NATURE'!CJ51="W",'FIN2-NATURE'!CJ51="M")), UPPER('FIN2-NATURE'!CJ51),"")))</f>
        <v/>
      </c>
      <c r="J3112" s="281" t="s">
        <v>711</v>
      </c>
      <c r="K3112" s="280" t="str">
        <f>IF(AND(ISBLANK('FIN2-NATURE'!CI71),$L$3112&lt;&gt;"M"),"",'FIN2-NATURE'!CI71)</f>
        <v/>
      </c>
      <c r="L3112" s="280" t="str">
        <f>IF(ISBLANK('FIN2-NATURE'!CJ71),"",'FIN2-NATURE'!CJ71)</f>
        <v/>
      </c>
      <c r="M3112" s="257" t="str">
        <f t="shared" si="49"/>
        <v>OK</v>
      </c>
      <c r="N3112" s="15"/>
    </row>
    <row r="3113" spans="1:14" ht="33.75" x14ac:dyDescent="0.25">
      <c r="A3113" s="257" t="s">
        <v>834</v>
      </c>
      <c r="B3113" s="257" t="s">
        <v>6635</v>
      </c>
      <c r="C3113" s="257" t="s">
        <v>689</v>
      </c>
      <c r="D3113" s="277" t="s">
        <v>6636</v>
      </c>
      <c r="E3113" s="278" t="s">
        <v>711</v>
      </c>
      <c r="F3113" s="279" t="s">
        <v>689</v>
      </c>
      <c r="G3113" s="277" t="s">
        <v>4608</v>
      </c>
      <c r="H3113" s="280" t="str">
        <f>IF(OR(AND('FIN2-NATURE'!CI52="",'FIN2-NATURE'!CJ52=""),AND('FIN2-NATURE'!CI62="",'FIN2-NATURE'!CJ62=""),AND('FIN2-NATURE'!CJ52="K",'FIN2-NATURE'!CJ62="K"),OR('FIN2-NATURE'!CJ52="O",'FIN2-NATURE'!CJ62="O")),"",SUM('FIN2-NATURE'!CI52,'FIN2-NATURE'!CI62))</f>
        <v/>
      </c>
      <c r="I3113" s="280" t="str">
        <f>IF(AND(OR(AND('FIN2-NATURE'!CJ52="O",'FIN2-NATURE'!CJ62="O"),AND('FIN2-NATURE'!CJ52="K",'FIN2-NATURE'!CJ62="K")),SUM('FIN2-NATURE'!CI52,'FIN2-NATURE'!CI62)=0,ISNUMBER('FIN2-NATURE'!CI72)),"",IF(OR('FIN2-NATURE'!CJ52="O",'FIN2-NATURE'!CJ62="O"),"O",IF(AND('FIN2-NATURE'!CJ52='FIN2-NATURE'!CJ62,OR('FIN2-NATURE'!CJ52="K",'FIN2-NATURE'!CJ52="W",'FIN2-NATURE'!CJ52="M")), UPPER('FIN2-NATURE'!CJ52),"")))</f>
        <v/>
      </c>
      <c r="J3113" s="281" t="s">
        <v>711</v>
      </c>
      <c r="K3113" s="280" t="str">
        <f>IF(AND(ISBLANK('FIN2-NATURE'!CI72),$L$3113&lt;&gt;"M"),"",'FIN2-NATURE'!CI72)</f>
        <v/>
      </c>
      <c r="L3113" s="280" t="str">
        <f>IF(ISBLANK('FIN2-NATURE'!CJ72),"",'FIN2-NATURE'!CJ72)</f>
        <v/>
      </c>
      <c r="M3113" s="257" t="str">
        <f t="shared" si="49"/>
        <v>OK</v>
      </c>
      <c r="N3113" s="15"/>
    </row>
    <row r="3114" spans="1:14" ht="33.75" x14ac:dyDescent="0.25">
      <c r="A3114" s="257" t="s">
        <v>834</v>
      </c>
      <c r="B3114" s="257" t="s">
        <v>6637</v>
      </c>
      <c r="C3114" s="257" t="s">
        <v>689</v>
      </c>
      <c r="D3114" s="277" t="s">
        <v>6638</v>
      </c>
      <c r="E3114" s="278" t="s">
        <v>711</v>
      </c>
      <c r="F3114" s="279" t="s">
        <v>689</v>
      </c>
      <c r="G3114" s="277" t="s">
        <v>4611</v>
      </c>
      <c r="H3114" s="280" t="str">
        <f>IF(OR(AND('FIN2-NATURE'!CI53="",'FIN2-NATURE'!CJ53=""),AND('FIN2-NATURE'!CI63="",'FIN2-NATURE'!CJ63=""),AND('FIN2-NATURE'!CJ53="K",'FIN2-NATURE'!CJ63="K"),OR('FIN2-NATURE'!CJ53="O",'FIN2-NATURE'!CJ63="O")),"",SUM('FIN2-NATURE'!CI53,'FIN2-NATURE'!CI63))</f>
        <v/>
      </c>
      <c r="I3114" s="280" t="str">
        <f>IF(AND(OR(AND('FIN2-NATURE'!CJ53="O",'FIN2-NATURE'!CJ63="O"),AND('FIN2-NATURE'!CJ53="K",'FIN2-NATURE'!CJ63="K")),SUM('FIN2-NATURE'!CI53,'FIN2-NATURE'!CI63)=0,ISNUMBER('FIN2-NATURE'!CI73)),"",IF(OR('FIN2-NATURE'!CJ53="O",'FIN2-NATURE'!CJ63="O"),"O",IF(AND('FIN2-NATURE'!CJ53='FIN2-NATURE'!CJ63,OR('FIN2-NATURE'!CJ53="K",'FIN2-NATURE'!CJ53="W",'FIN2-NATURE'!CJ53="M")), UPPER('FIN2-NATURE'!CJ53),"")))</f>
        <v/>
      </c>
      <c r="J3114" s="281" t="s">
        <v>711</v>
      </c>
      <c r="K3114" s="280" t="str">
        <f>IF(AND(ISBLANK('FIN2-NATURE'!CI73),$L$3114&lt;&gt;"M"),"",'FIN2-NATURE'!CI73)</f>
        <v/>
      </c>
      <c r="L3114" s="280" t="str">
        <f>IF(ISBLANK('FIN2-NATURE'!CJ73),"",'FIN2-NATURE'!CJ73)</f>
        <v/>
      </c>
      <c r="M3114" s="257" t="str">
        <f t="shared" si="49"/>
        <v>OK</v>
      </c>
      <c r="N3114" s="15"/>
    </row>
    <row r="3115" spans="1:14" ht="33.75" x14ac:dyDescent="0.25">
      <c r="A3115" s="257" t="s">
        <v>834</v>
      </c>
      <c r="B3115" s="257" t="s">
        <v>6639</v>
      </c>
      <c r="C3115" s="257" t="s">
        <v>689</v>
      </c>
      <c r="D3115" s="277" t="s">
        <v>6640</v>
      </c>
      <c r="E3115" s="278" t="s">
        <v>711</v>
      </c>
      <c r="F3115" s="279" t="s">
        <v>689</v>
      </c>
      <c r="G3115" s="277" t="s">
        <v>4614</v>
      </c>
      <c r="H3115" s="280" t="str">
        <f>IF(OR(AND('FIN2-NATURE'!CI54="",'FIN2-NATURE'!CJ54=""),AND('FIN2-NATURE'!CI64="",'FIN2-NATURE'!CJ64=""),AND('FIN2-NATURE'!CJ54="K",'FIN2-NATURE'!CJ64="K"),OR('FIN2-NATURE'!CJ54="O",'FIN2-NATURE'!CJ64="O")),"",SUM('FIN2-NATURE'!CI54,'FIN2-NATURE'!CI64))</f>
        <v/>
      </c>
      <c r="I3115" s="280" t="str">
        <f>IF(AND(OR(AND('FIN2-NATURE'!CJ54="O",'FIN2-NATURE'!CJ64="O"),AND('FIN2-NATURE'!CJ54="K",'FIN2-NATURE'!CJ64="K")),SUM('FIN2-NATURE'!CI54,'FIN2-NATURE'!CI64)=0,ISNUMBER('FIN2-NATURE'!CI74)),"",IF(OR('FIN2-NATURE'!CJ54="O",'FIN2-NATURE'!CJ64="O"),"O",IF(AND('FIN2-NATURE'!CJ54='FIN2-NATURE'!CJ64,OR('FIN2-NATURE'!CJ54="K",'FIN2-NATURE'!CJ54="W",'FIN2-NATURE'!CJ54="M")), UPPER('FIN2-NATURE'!CJ54),"")))</f>
        <v/>
      </c>
      <c r="J3115" s="281" t="s">
        <v>711</v>
      </c>
      <c r="K3115" s="280" t="str">
        <f>IF(AND(ISBLANK('FIN2-NATURE'!CI74),$L$3115&lt;&gt;"M"),"",'FIN2-NATURE'!CI74)</f>
        <v/>
      </c>
      <c r="L3115" s="280" t="str">
        <f>IF(ISBLANK('FIN2-NATURE'!CJ74),"",'FIN2-NATURE'!CJ74)</f>
        <v/>
      </c>
      <c r="M3115" s="257" t="str">
        <f t="shared" si="49"/>
        <v>OK</v>
      </c>
      <c r="N3115" s="15"/>
    </row>
    <row r="3116" spans="1:14" ht="33.75" x14ac:dyDescent="0.25">
      <c r="A3116" s="257" t="s">
        <v>834</v>
      </c>
      <c r="B3116" s="257" t="s">
        <v>6641</v>
      </c>
      <c r="C3116" s="257" t="s">
        <v>689</v>
      </c>
      <c r="D3116" s="277" t="s">
        <v>6642</v>
      </c>
      <c r="E3116" s="278" t="s">
        <v>711</v>
      </c>
      <c r="F3116" s="279" t="s">
        <v>689</v>
      </c>
      <c r="G3116" s="277" t="s">
        <v>4617</v>
      </c>
      <c r="H3116" s="280" t="str">
        <f>IF(OR(AND('FIN2-NATURE'!CI55="",'FIN2-NATURE'!CJ55=""),AND('FIN2-NATURE'!CI65="",'FIN2-NATURE'!CJ65=""),AND('FIN2-NATURE'!CJ55="K",'FIN2-NATURE'!CJ65="K"),OR('FIN2-NATURE'!CJ55="O",'FIN2-NATURE'!CJ65="O")),"",SUM('FIN2-NATURE'!CI55,'FIN2-NATURE'!CI65))</f>
        <v/>
      </c>
      <c r="I3116" s="280" t="str">
        <f>IF(AND(OR(AND('FIN2-NATURE'!CJ55="O",'FIN2-NATURE'!CJ65="O"),AND('FIN2-NATURE'!CJ55="K",'FIN2-NATURE'!CJ65="K")),SUM('FIN2-NATURE'!CI55,'FIN2-NATURE'!CI65)=0,ISNUMBER('FIN2-NATURE'!CI75)),"",IF(OR('FIN2-NATURE'!CJ55="O",'FIN2-NATURE'!CJ65="O"),"O",IF(AND('FIN2-NATURE'!CJ55='FIN2-NATURE'!CJ65,OR('FIN2-NATURE'!CJ55="K",'FIN2-NATURE'!CJ55="W",'FIN2-NATURE'!CJ55="M")), UPPER('FIN2-NATURE'!CJ55),"")))</f>
        <v/>
      </c>
      <c r="J3116" s="281" t="s">
        <v>711</v>
      </c>
      <c r="K3116" s="280" t="str">
        <f>IF(AND(ISBLANK('FIN2-NATURE'!CI75),$L$3116&lt;&gt;"M"),"",'FIN2-NATURE'!CI75)</f>
        <v/>
      </c>
      <c r="L3116" s="280" t="str">
        <f>IF(ISBLANK('FIN2-NATURE'!CJ75),"",'FIN2-NATURE'!CJ75)</f>
        <v/>
      </c>
      <c r="M3116" s="257" t="str">
        <f t="shared" si="49"/>
        <v>OK</v>
      </c>
      <c r="N3116" s="15"/>
    </row>
    <row r="3117" spans="1:14" ht="33.75" x14ac:dyDescent="0.25">
      <c r="A3117" s="257" t="s">
        <v>834</v>
      </c>
      <c r="B3117" s="257" t="s">
        <v>6643</v>
      </c>
      <c r="C3117" s="257" t="s">
        <v>689</v>
      </c>
      <c r="D3117" s="277" t="s">
        <v>6644</v>
      </c>
      <c r="E3117" s="278" t="s">
        <v>711</v>
      </c>
      <c r="F3117" s="279" t="s">
        <v>689</v>
      </c>
      <c r="G3117" s="277" t="s">
        <v>4620</v>
      </c>
      <c r="H3117" s="280" t="str">
        <f>IF(OR(AND('FIN2-NATURE'!CI56="",'FIN2-NATURE'!CJ56=""),AND('FIN2-NATURE'!CI66="",'FIN2-NATURE'!CJ66=""),AND('FIN2-NATURE'!CJ56="K",'FIN2-NATURE'!CJ66="K"),OR('FIN2-NATURE'!CJ56="O",'FIN2-NATURE'!CJ66="O")),"",SUM('FIN2-NATURE'!CI56,'FIN2-NATURE'!CI66))</f>
        <v/>
      </c>
      <c r="I3117" s="280" t="str">
        <f>IF(AND(OR(AND('FIN2-NATURE'!CJ56="O",'FIN2-NATURE'!CJ66="O"),AND('FIN2-NATURE'!CJ56="K",'FIN2-NATURE'!CJ66="K")),SUM('FIN2-NATURE'!CI56,'FIN2-NATURE'!CI66)=0,ISNUMBER('FIN2-NATURE'!CI76)),"",IF(OR('FIN2-NATURE'!CJ56="O",'FIN2-NATURE'!CJ66="O"),"O",IF(AND('FIN2-NATURE'!CJ56='FIN2-NATURE'!CJ66,OR('FIN2-NATURE'!CJ56="K",'FIN2-NATURE'!CJ56="W",'FIN2-NATURE'!CJ56="M")), UPPER('FIN2-NATURE'!CJ56),"")))</f>
        <v/>
      </c>
      <c r="J3117" s="281" t="s">
        <v>711</v>
      </c>
      <c r="K3117" s="280" t="str">
        <f>IF(AND(ISBLANK('FIN2-NATURE'!CI76),$L$3117&lt;&gt;"M"),"",'FIN2-NATURE'!CI76)</f>
        <v/>
      </c>
      <c r="L3117" s="280" t="str">
        <f>IF(ISBLANK('FIN2-NATURE'!CJ76),"",'FIN2-NATURE'!CJ76)</f>
        <v/>
      </c>
      <c r="M3117" s="257" t="str">
        <f t="shared" si="49"/>
        <v>OK</v>
      </c>
      <c r="N3117" s="15"/>
    </row>
    <row r="3118" spans="1:14" ht="33.75" x14ac:dyDescent="0.25">
      <c r="A3118" s="257" t="s">
        <v>834</v>
      </c>
      <c r="B3118" s="257" t="s">
        <v>6645</v>
      </c>
      <c r="C3118" s="257" t="s">
        <v>689</v>
      </c>
      <c r="D3118" s="277" t="s">
        <v>6646</v>
      </c>
      <c r="E3118" s="278" t="s">
        <v>711</v>
      </c>
      <c r="F3118" s="279" t="s">
        <v>689</v>
      </c>
      <c r="G3118" s="277" t="s">
        <v>6647</v>
      </c>
      <c r="H3118" s="280" t="str">
        <f>IF(OR(AND('FIN2-NATURE'!CI31="",'FIN2-NATURE'!CJ31=""),AND('FIN2-NATURE'!CI67="",'FIN2-NATURE'!CJ67=""),AND('FIN2-NATURE'!CJ31="K",'FIN2-NATURE'!CJ67="K"),OR('FIN2-NATURE'!CJ31="O",'FIN2-NATURE'!CJ67="O")),"",SUM('FIN2-NATURE'!CI31,'FIN2-NATURE'!CI67))</f>
        <v/>
      </c>
      <c r="I3118" s="280" t="str">
        <f>IF(AND(OR(AND('FIN2-NATURE'!CJ31="O",'FIN2-NATURE'!CJ67="O"),AND('FIN2-NATURE'!CJ31="K",'FIN2-NATURE'!CJ67="K")),SUM('FIN2-NATURE'!CI31,'FIN2-NATURE'!CI67)=0,ISNUMBER('FIN2-NATURE'!CI77)),"",IF(OR('FIN2-NATURE'!CJ31="O",'FIN2-NATURE'!CJ67="O"),"O",IF(AND('FIN2-NATURE'!CJ31='FIN2-NATURE'!CJ67,OR('FIN2-NATURE'!CJ31="K",'FIN2-NATURE'!CJ31="W",'FIN2-NATURE'!CJ31="M")), UPPER('FIN2-NATURE'!CJ31),"")))</f>
        <v/>
      </c>
      <c r="J3118" s="281" t="s">
        <v>711</v>
      </c>
      <c r="K3118" s="280" t="str">
        <f>IF(AND(ISBLANK('FIN2-NATURE'!CI77),$L$3118&lt;&gt;"M"),"",'FIN2-NATURE'!CI77)</f>
        <v/>
      </c>
      <c r="L3118" s="280" t="str">
        <f>IF(ISBLANK('FIN2-NATURE'!CJ77),"",'FIN2-NATURE'!CJ77)</f>
        <v/>
      </c>
      <c r="M3118" s="257" t="str">
        <f t="shared" si="49"/>
        <v>OK</v>
      </c>
      <c r="N3118" s="15"/>
    </row>
    <row r="3119" spans="1:14" ht="33.75" x14ac:dyDescent="0.25">
      <c r="A3119" s="257" t="s">
        <v>834</v>
      </c>
      <c r="B3119" s="257" t="s">
        <v>6648</v>
      </c>
      <c r="C3119" s="257" t="s">
        <v>689</v>
      </c>
      <c r="D3119" s="277" t="s">
        <v>6649</v>
      </c>
      <c r="E3119" s="278" t="s">
        <v>711</v>
      </c>
      <c r="F3119" s="279" t="s">
        <v>689</v>
      </c>
      <c r="G3119" s="277" t="s">
        <v>6650</v>
      </c>
      <c r="H3119" s="280" t="str">
        <f>IF(OR(AND('FIN2-NATURE'!CI32="",'FIN2-NATURE'!CJ32=""),AND('FIN2-NATURE'!CI68="",'FIN2-NATURE'!CJ68=""),AND('FIN2-NATURE'!CJ32="K",'FIN2-NATURE'!CJ68="K"),OR('FIN2-NATURE'!CJ32="O",'FIN2-NATURE'!CJ68="O")),"",SUM('FIN2-NATURE'!CI32,'FIN2-NATURE'!CI68))</f>
        <v/>
      </c>
      <c r="I3119" s="280" t="str">
        <f>IF(AND(OR(AND('FIN2-NATURE'!CJ32="O",'FIN2-NATURE'!CJ68="O"),AND('FIN2-NATURE'!CJ32="K",'FIN2-NATURE'!CJ68="K")),SUM('FIN2-NATURE'!CI32,'FIN2-NATURE'!CI68)=0,ISNUMBER('FIN2-NATURE'!CI78)),"",IF(OR('FIN2-NATURE'!CJ32="O",'FIN2-NATURE'!CJ68="O"),"O",IF(AND('FIN2-NATURE'!CJ32='FIN2-NATURE'!CJ68,OR('FIN2-NATURE'!CJ32="K",'FIN2-NATURE'!CJ32="W",'FIN2-NATURE'!CJ32="M")), UPPER('FIN2-NATURE'!CJ32),"")))</f>
        <v/>
      </c>
      <c r="J3119" s="281" t="s">
        <v>711</v>
      </c>
      <c r="K3119" s="280" t="str">
        <f>IF(AND(ISBLANK('FIN2-NATURE'!CI78),$L$3119&lt;&gt;"M"),"",'FIN2-NATURE'!CI78)</f>
        <v/>
      </c>
      <c r="L3119" s="280" t="str">
        <f>IF(ISBLANK('FIN2-NATURE'!CJ78),"",'FIN2-NATURE'!CJ78)</f>
        <v/>
      </c>
      <c r="M3119" s="257" t="str">
        <f t="shared" si="49"/>
        <v>OK</v>
      </c>
      <c r="N3119" s="15"/>
    </row>
    <row r="3120" spans="1:14" ht="33.75" x14ac:dyDescent="0.25">
      <c r="A3120" s="257" t="s">
        <v>834</v>
      </c>
      <c r="B3120" s="257" t="s">
        <v>6651</v>
      </c>
      <c r="C3120" s="257" t="s">
        <v>689</v>
      </c>
      <c r="D3120" s="277" t="s">
        <v>6652</v>
      </c>
      <c r="E3120" s="278" t="s">
        <v>711</v>
      </c>
      <c r="F3120" s="279" t="s">
        <v>689</v>
      </c>
      <c r="G3120" s="277" t="s">
        <v>4623</v>
      </c>
      <c r="H3120" s="280" t="str">
        <f>IF(OR(AND('FIN2-NATURE'!CI33="",'FIN2-NATURE'!CJ33=""),AND('FIN2-NATURE'!CI69="",'FIN2-NATURE'!CJ69=""),AND('FIN2-NATURE'!CJ33="K",'FIN2-NATURE'!CJ69="K"),OR('FIN2-NATURE'!CJ33="O",'FIN2-NATURE'!CJ69="O")),"",SUM('FIN2-NATURE'!CI33,'FIN2-NATURE'!CI69))</f>
        <v/>
      </c>
      <c r="I3120" s="280" t="str">
        <f>IF(AND(OR(AND('FIN2-NATURE'!CJ33="O",'FIN2-NATURE'!CJ69="O"),AND('FIN2-NATURE'!CJ33="K",'FIN2-NATURE'!CJ69="K")),SUM('FIN2-NATURE'!CI33,'FIN2-NATURE'!CI69)=0,ISNUMBER('FIN2-NATURE'!CI79)),"",IF(OR('FIN2-NATURE'!CJ33="O",'FIN2-NATURE'!CJ69="O"),"O",IF(AND('FIN2-NATURE'!CJ33='FIN2-NATURE'!CJ69,OR('FIN2-NATURE'!CJ33="K",'FIN2-NATURE'!CJ33="W",'FIN2-NATURE'!CJ33="M")), UPPER('FIN2-NATURE'!CJ33),"")))</f>
        <v/>
      </c>
      <c r="J3120" s="281" t="s">
        <v>711</v>
      </c>
      <c r="K3120" s="280" t="str">
        <f>IF(AND(ISBLANK('FIN2-NATURE'!CI79),$L$3120&lt;&gt;"M"),"",'FIN2-NATURE'!CI79)</f>
        <v/>
      </c>
      <c r="L3120" s="280" t="str">
        <f>IF(ISBLANK('FIN2-NATURE'!CJ79),"",'FIN2-NATURE'!CJ79)</f>
        <v/>
      </c>
      <c r="M3120" s="257" t="str">
        <f t="shared" si="49"/>
        <v>OK</v>
      </c>
      <c r="N3120" s="15"/>
    </row>
    <row r="3121" spans="1:14" ht="33.75" x14ac:dyDescent="0.25">
      <c r="A3121" s="257" t="s">
        <v>834</v>
      </c>
      <c r="B3121" s="257" t="s">
        <v>6653</v>
      </c>
      <c r="C3121" s="257" t="s">
        <v>689</v>
      </c>
      <c r="D3121" s="277" t="s">
        <v>6654</v>
      </c>
      <c r="E3121" s="278" t="s">
        <v>711</v>
      </c>
      <c r="F3121" s="279" t="s">
        <v>689</v>
      </c>
      <c r="G3121" s="277" t="s">
        <v>6655</v>
      </c>
      <c r="H3121" s="280" t="str">
        <f>IF(OR(AND('FIN2-NATURE'!CI37="",'FIN2-NATURE'!CJ37=""),AND('FIN2-NATURE'!CI70="",'FIN2-NATURE'!CJ70=""),AND('FIN2-NATURE'!CJ37="K",'FIN2-NATURE'!CJ70="K"),OR('FIN2-NATURE'!CJ37="O",'FIN2-NATURE'!CJ70="O")),"",SUM('FIN2-NATURE'!CI37,'FIN2-NATURE'!CI70))</f>
        <v/>
      </c>
      <c r="I3121" s="280" t="str">
        <f>IF(AND(OR(AND('FIN2-NATURE'!CJ37="O",'FIN2-NATURE'!CJ70="O"),AND('FIN2-NATURE'!CJ37="K",'FIN2-NATURE'!CJ70="K")),SUM('FIN2-NATURE'!CI37,'FIN2-NATURE'!CI70)=0,ISNUMBER('FIN2-NATURE'!CI80)),"",IF(OR('FIN2-NATURE'!CJ37="O",'FIN2-NATURE'!CJ70="O"),"O",IF(AND('FIN2-NATURE'!CJ37='FIN2-NATURE'!CJ70,OR('FIN2-NATURE'!CJ37="K",'FIN2-NATURE'!CJ37="W",'FIN2-NATURE'!CJ37="M")), UPPER('FIN2-NATURE'!CJ37),"")))</f>
        <v/>
      </c>
      <c r="J3121" s="281" t="s">
        <v>711</v>
      </c>
      <c r="K3121" s="280" t="str">
        <f>IF(AND(ISBLANK('FIN2-NATURE'!CI80),$L$3121&lt;&gt;"M"),"",'FIN2-NATURE'!CI80)</f>
        <v/>
      </c>
      <c r="L3121" s="280" t="str">
        <f>IF(ISBLANK('FIN2-NATURE'!CJ80),"",'FIN2-NATURE'!CJ80)</f>
        <v/>
      </c>
      <c r="M3121" s="257" t="str">
        <f t="shared" ref="M3121:M3184" si="50">IF(AND(ISNUMBER(H3121),ISNUMBER(K3121)),IF(OR(ROUND(H3121,0)&lt;&gt;ROUND(K3121,0),I3121&lt;&gt;L3121),"Check","OK"),IF(OR(AND(H3121&lt;&gt;K3121,I3121&lt;&gt;"M",L3121&lt;&gt;"M"),I3121&lt;&gt;L3121),"Check","OK"))</f>
        <v>OK</v>
      </c>
      <c r="N3121" s="15"/>
    </row>
    <row r="3122" spans="1:14" ht="33.75" x14ac:dyDescent="0.25">
      <c r="A3122" s="257" t="s">
        <v>834</v>
      </c>
      <c r="B3122" s="257" t="s">
        <v>6656</v>
      </c>
      <c r="C3122" s="257" t="s">
        <v>689</v>
      </c>
      <c r="D3122" s="277" t="s">
        <v>6657</v>
      </c>
      <c r="E3122" s="278" t="s">
        <v>711</v>
      </c>
      <c r="F3122" s="279" t="s">
        <v>689</v>
      </c>
      <c r="G3122" s="277" t="s">
        <v>4626</v>
      </c>
      <c r="H3122" s="280" t="str">
        <f>IF(OR(AND('FIN2-NATURE'!CI38="",'FIN2-NATURE'!CJ38=""),AND('FIN2-NATURE'!CI71="",'FIN2-NATURE'!CJ71=""),AND('FIN2-NATURE'!CJ38="K",'FIN2-NATURE'!CJ71="K"),OR('FIN2-NATURE'!CJ38="O",'FIN2-NATURE'!CJ71="O")),"",SUM('FIN2-NATURE'!CI38,'FIN2-NATURE'!CI71))</f>
        <v/>
      </c>
      <c r="I3122" s="280" t="str">
        <f>IF(AND(OR(AND('FIN2-NATURE'!CJ38="O",'FIN2-NATURE'!CJ71="O"),AND('FIN2-NATURE'!CJ38="K",'FIN2-NATURE'!CJ71="K")),SUM('FIN2-NATURE'!CI38,'FIN2-NATURE'!CI71)=0,ISNUMBER('FIN2-NATURE'!CI81)),"",IF(OR('FIN2-NATURE'!CJ38="O",'FIN2-NATURE'!CJ71="O"),"O",IF(AND('FIN2-NATURE'!CJ38='FIN2-NATURE'!CJ71,OR('FIN2-NATURE'!CJ38="K",'FIN2-NATURE'!CJ38="W",'FIN2-NATURE'!CJ38="M")), UPPER('FIN2-NATURE'!CJ38),"")))</f>
        <v/>
      </c>
      <c r="J3122" s="281" t="s">
        <v>711</v>
      </c>
      <c r="K3122" s="280" t="str">
        <f>IF(AND(ISBLANK('FIN2-NATURE'!CI81),$L$3122&lt;&gt;"M"),"",'FIN2-NATURE'!CI81)</f>
        <v/>
      </c>
      <c r="L3122" s="280" t="str">
        <f>IF(ISBLANK('FIN2-NATURE'!CJ81),"",'FIN2-NATURE'!CJ81)</f>
        <v/>
      </c>
      <c r="M3122" s="257" t="str">
        <f t="shared" si="50"/>
        <v>OK</v>
      </c>
      <c r="N3122" s="15"/>
    </row>
    <row r="3123" spans="1:14" ht="33.75" x14ac:dyDescent="0.25">
      <c r="A3123" s="257" t="s">
        <v>834</v>
      </c>
      <c r="B3123" s="257" t="s">
        <v>6658</v>
      </c>
      <c r="C3123" s="257" t="s">
        <v>689</v>
      </c>
      <c r="D3123" s="277" t="s">
        <v>6659</v>
      </c>
      <c r="E3123" s="278" t="s">
        <v>711</v>
      </c>
      <c r="F3123" s="279" t="s">
        <v>689</v>
      </c>
      <c r="G3123" s="277" t="s">
        <v>4628</v>
      </c>
      <c r="H3123" s="280" t="str">
        <f>IF(OR(AND('FIN2-NATURE'!CI39="",'FIN2-NATURE'!CJ39=""),AND('FIN2-NATURE'!CI72="",'FIN2-NATURE'!CJ72=""),AND('FIN2-NATURE'!CJ39="K",'FIN2-NATURE'!CJ72="K"),OR('FIN2-NATURE'!CJ39="O",'FIN2-NATURE'!CJ72="O")),"",SUM('FIN2-NATURE'!CI39,'FIN2-NATURE'!CI72))</f>
        <v/>
      </c>
      <c r="I3123" s="280" t="str">
        <f>IF(AND(OR(AND('FIN2-NATURE'!CJ39="O",'FIN2-NATURE'!CJ72="O"),AND('FIN2-NATURE'!CJ39="K",'FIN2-NATURE'!CJ72="K")),SUM('FIN2-NATURE'!CI39,'FIN2-NATURE'!CI72)=0,ISNUMBER('FIN2-NATURE'!CI82)),"",IF(OR('FIN2-NATURE'!CJ39="O",'FIN2-NATURE'!CJ72="O"),"O",IF(AND('FIN2-NATURE'!CJ39='FIN2-NATURE'!CJ72,OR('FIN2-NATURE'!CJ39="K",'FIN2-NATURE'!CJ39="W",'FIN2-NATURE'!CJ39="M")), UPPER('FIN2-NATURE'!CJ39),"")))</f>
        <v/>
      </c>
      <c r="J3123" s="281" t="s">
        <v>711</v>
      </c>
      <c r="K3123" s="280" t="str">
        <f>IF(AND(ISBLANK('FIN2-NATURE'!CI82),$L$3123&lt;&gt;"M"),"",'FIN2-NATURE'!CI82)</f>
        <v/>
      </c>
      <c r="L3123" s="280" t="str">
        <f>IF(ISBLANK('FIN2-NATURE'!CJ82),"",'FIN2-NATURE'!CJ82)</f>
        <v/>
      </c>
      <c r="M3123" s="257" t="str">
        <f t="shared" si="50"/>
        <v>OK</v>
      </c>
      <c r="N3123" s="15"/>
    </row>
    <row r="3124" spans="1:14" ht="33.75" x14ac:dyDescent="0.25">
      <c r="A3124" s="257" t="s">
        <v>834</v>
      </c>
      <c r="B3124" s="257" t="s">
        <v>6660</v>
      </c>
      <c r="C3124" s="257" t="s">
        <v>689</v>
      </c>
      <c r="D3124" s="277" t="s">
        <v>6661</v>
      </c>
      <c r="E3124" s="278" t="s">
        <v>711</v>
      </c>
      <c r="F3124" s="279" t="s">
        <v>689</v>
      </c>
      <c r="G3124" s="277" t="s">
        <v>4630</v>
      </c>
      <c r="H3124" s="280" t="str">
        <f>IF(OR(AND('FIN2-NATURE'!CI40="",'FIN2-NATURE'!CJ40=""),AND('FIN2-NATURE'!CI73="",'FIN2-NATURE'!CJ73=""),AND('FIN2-NATURE'!CJ40="K",'FIN2-NATURE'!CJ73="K"),OR('FIN2-NATURE'!CJ40="O",'FIN2-NATURE'!CJ73="O")),"",SUM('FIN2-NATURE'!CI40,'FIN2-NATURE'!CI73))</f>
        <v/>
      </c>
      <c r="I3124" s="280" t="str">
        <f>IF(AND(OR(AND('FIN2-NATURE'!CJ40="O",'FIN2-NATURE'!CJ73="O"),AND('FIN2-NATURE'!CJ40="K",'FIN2-NATURE'!CJ73="K")),SUM('FIN2-NATURE'!CI40,'FIN2-NATURE'!CI73)=0,ISNUMBER('FIN2-NATURE'!CI83)),"",IF(OR('FIN2-NATURE'!CJ40="O",'FIN2-NATURE'!CJ73="O"),"O",IF(AND('FIN2-NATURE'!CJ40='FIN2-NATURE'!CJ73,OR('FIN2-NATURE'!CJ40="K",'FIN2-NATURE'!CJ40="W",'FIN2-NATURE'!CJ40="M")), UPPER('FIN2-NATURE'!CJ40),"")))</f>
        <v/>
      </c>
      <c r="J3124" s="281" t="s">
        <v>711</v>
      </c>
      <c r="K3124" s="280" t="str">
        <f>IF(AND(ISBLANK('FIN2-NATURE'!CI83),$L$3124&lt;&gt;"M"),"",'FIN2-NATURE'!CI83)</f>
        <v/>
      </c>
      <c r="L3124" s="280" t="str">
        <f>IF(ISBLANK('FIN2-NATURE'!CJ83),"",'FIN2-NATURE'!CJ83)</f>
        <v/>
      </c>
      <c r="M3124" s="257" t="str">
        <f t="shared" si="50"/>
        <v>OK</v>
      </c>
      <c r="N3124" s="15"/>
    </row>
    <row r="3125" spans="1:14" ht="33.75" x14ac:dyDescent="0.25">
      <c r="A3125" s="257" t="s">
        <v>834</v>
      </c>
      <c r="B3125" s="257" t="s">
        <v>6662</v>
      </c>
      <c r="C3125" s="257" t="s">
        <v>689</v>
      </c>
      <c r="D3125" s="277" t="s">
        <v>6663</v>
      </c>
      <c r="E3125" s="278" t="s">
        <v>711</v>
      </c>
      <c r="F3125" s="279" t="s">
        <v>689</v>
      </c>
      <c r="G3125" s="277" t="s">
        <v>4632</v>
      </c>
      <c r="H3125" s="280" t="str">
        <f>IF(OR(AND('FIN2-NATURE'!CI41="",'FIN2-NATURE'!CJ41=""),AND('FIN2-NATURE'!CI74="",'FIN2-NATURE'!CJ74=""),AND('FIN2-NATURE'!CJ41="K",'FIN2-NATURE'!CJ74="K"),OR('FIN2-NATURE'!CJ41="O",'FIN2-NATURE'!CJ74="O")),"",SUM('FIN2-NATURE'!CI41,'FIN2-NATURE'!CI74))</f>
        <v/>
      </c>
      <c r="I3125" s="280" t="str">
        <f>IF(AND(OR(AND('FIN2-NATURE'!CJ41="O",'FIN2-NATURE'!CJ74="O"),AND('FIN2-NATURE'!CJ41="K",'FIN2-NATURE'!CJ74="K")),SUM('FIN2-NATURE'!CI41,'FIN2-NATURE'!CI74)=0,ISNUMBER('FIN2-NATURE'!CI84)),"",IF(OR('FIN2-NATURE'!CJ41="O",'FIN2-NATURE'!CJ74="O"),"O",IF(AND('FIN2-NATURE'!CJ41='FIN2-NATURE'!CJ74,OR('FIN2-NATURE'!CJ41="K",'FIN2-NATURE'!CJ41="W",'FIN2-NATURE'!CJ41="M")), UPPER('FIN2-NATURE'!CJ41),"")))</f>
        <v/>
      </c>
      <c r="J3125" s="281" t="s">
        <v>711</v>
      </c>
      <c r="K3125" s="280" t="str">
        <f>IF(AND(ISBLANK('FIN2-NATURE'!CI84),$L$3125&lt;&gt;"M"),"",'FIN2-NATURE'!CI84)</f>
        <v/>
      </c>
      <c r="L3125" s="280" t="str">
        <f>IF(ISBLANK('FIN2-NATURE'!CJ84),"",'FIN2-NATURE'!CJ84)</f>
        <v/>
      </c>
      <c r="M3125" s="257" t="str">
        <f t="shared" si="50"/>
        <v>OK</v>
      </c>
      <c r="N3125" s="15"/>
    </row>
    <row r="3126" spans="1:14" ht="33.75" x14ac:dyDescent="0.25">
      <c r="A3126" s="257" t="s">
        <v>834</v>
      </c>
      <c r="B3126" s="257" t="s">
        <v>6664</v>
      </c>
      <c r="C3126" s="257" t="s">
        <v>689</v>
      </c>
      <c r="D3126" s="277" t="s">
        <v>6665</v>
      </c>
      <c r="E3126" s="278" t="s">
        <v>711</v>
      </c>
      <c r="F3126" s="279" t="s">
        <v>689</v>
      </c>
      <c r="G3126" s="277" t="s">
        <v>4633</v>
      </c>
      <c r="H3126" s="280" t="str">
        <f>IF(OR(AND('FIN2-NATURE'!CI42="",'FIN2-NATURE'!CJ42=""),AND('FIN2-NATURE'!CI75="",'FIN2-NATURE'!CJ75=""),AND('FIN2-NATURE'!CJ42="K",'FIN2-NATURE'!CJ75="K"),OR('FIN2-NATURE'!CJ42="O",'FIN2-NATURE'!CJ75="O")),"",SUM('FIN2-NATURE'!CI42,'FIN2-NATURE'!CI75))</f>
        <v/>
      </c>
      <c r="I3126" s="280" t="str">
        <f>IF(AND(OR(AND('FIN2-NATURE'!CJ42="O",'FIN2-NATURE'!CJ75="O"),AND('FIN2-NATURE'!CJ42="K",'FIN2-NATURE'!CJ75="K")),SUM('FIN2-NATURE'!CI42,'FIN2-NATURE'!CI75)=0,ISNUMBER('FIN2-NATURE'!CI85)),"",IF(OR('FIN2-NATURE'!CJ42="O",'FIN2-NATURE'!CJ75="O"),"O",IF(AND('FIN2-NATURE'!CJ42='FIN2-NATURE'!CJ75,OR('FIN2-NATURE'!CJ42="K",'FIN2-NATURE'!CJ42="W",'FIN2-NATURE'!CJ42="M")), UPPER('FIN2-NATURE'!CJ42),"")))</f>
        <v/>
      </c>
      <c r="J3126" s="281" t="s">
        <v>711</v>
      </c>
      <c r="K3126" s="280" t="str">
        <f>IF(AND(ISBLANK('FIN2-NATURE'!CI85),$L$3126&lt;&gt;"M"),"",'FIN2-NATURE'!CI85)</f>
        <v/>
      </c>
      <c r="L3126" s="280" t="str">
        <f>IF(ISBLANK('FIN2-NATURE'!CJ85),"",'FIN2-NATURE'!CJ85)</f>
        <v/>
      </c>
      <c r="M3126" s="257" t="str">
        <f t="shared" si="50"/>
        <v>OK</v>
      </c>
      <c r="N3126" s="15"/>
    </row>
    <row r="3127" spans="1:14" ht="33.75" x14ac:dyDescent="0.25">
      <c r="A3127" s="257" t="s">
        <v>834</v>
      </c>
      <c r="B3127" s="257" t="s">
        <v>6666</v>
      </c>
      <c r="C3127" s="257" t="s">
        <v>689</v>
      </c>
      <c r="D3127" s="277" t="s">
        <v>6667</v>
      </c>
      <c r="E3127" s="278" t="s">
        <v>711</v>
      </c>
      <c r="F3127" s="279" t="s">
        <v>689</v>
      </c>
      <c r="G3127" s="277" t="s">
        <v>6668</v>
      </c>
      <c r="H3127" s="280" t="str">
        <f>IF(OR(AND('FIN2-NATURE'!CI43="",'FIN2-NATURE'!CJ43=""),AND('FIN2-NATURE'!CI76="",'FIN2-NATURE'!CJ76=""),AND('FIN2-NATURE'!CJ43="K",'FIN2-NATURE'!CJ76="K"),OR('FIN2-NATURE'!CJ43="O",'FIN2-NATURE'!CJ76="O")),"",SUM('FIN2-NATURE'!CI43,'FIN2-NATURE'!CI76))</f>
        <v/>
      </c>
      <c r="I3127" s="280" t="str">
        <f>IF(AND(OR(AND('FIN2-NATURE'!CJ43="O",'FIN2-NATURE'!CJ76="O"),AND('FIN2-NATURE'!CJ43="K",'FIN2-NATURE'!CJ76="K")),SUM('FIN2-NATURE'!CI43,'FIN2-NATURE'!CI76)=0,ISNUMBER('FIN2-NATURE'!CI86)),"",IF(OR('FIN2-NATURE'!CJ43="O",'FIN2-NATURE'!CJ76="O"),"O",IF(AND('FIN2-NATURE'!CJ43='FIN2-NATURE'!CJ76,OR('FIN2-NATURE'!CJ43="K",'FIN2-NATURE'!CJ43="W",'FIN2-NATURE'!CJ43="M")), UPPER('FIN2-NATURE'!CJ43),"")))</f>
        <v/>
      </c>
      <c r="J3127" s="281" t="s">
        <v>711</v>
      </c>
      <c r="K3127" s="280" t="str">
        <f>IF(AND(ISBLANK('FIN2-NATURE'!CI86),$L$3127&lt;&gt;"M"),"",'FIN2-NATURE'!CI86)</f>
        <v/>
      </c>
      <c r="L3127" s="280" t="str">
        <f>IF(ISBLANK('FIN2-NATURE'!CJ86),"",'FIN2-NATURE'!CJ86)</f>
        <v/>
      </c>
      <c r="M3127" s="257" t="str">
        <f t="shared" si="50"/>
        <v>OK</v>
      </c>
      <c r="N3127" s="15"/>
    </row>
    <row r="3128" spans="1:14" ht="33.75" x14ac:dyDescent="0.25">
      <c r="A3128" s="257" t="s">
        <v>834</v>
      </c>
      <c r="B3128" s="257" t="s">
        <v>6669</v>
      </c>
      <c r="C3128" s="257" t="s">
        <v>689</v>
      </c>
      <c r="D3128" s="277" t="s">
        <v>6670</v>
      </c>
      <c r="E3128" s="278" t="s">
        <v>711</v>
      </c>
      <c r="F3128" s="279" t="s">
        <v>689</v>
      </c>
      <c r="G3128" s="277" t="s">
        <v>6671</v>
      </c>
      <c r="H3128" s="280" t="str">
        <f>IF(OR(AND('FIN2-NATURE'!CL31="",'FIN2-NATURE'!CM31=""),AND('FIN2-NATURE'!CL32="",'FIN2-NATURE'!CM32=""),AND('FIN2-NATURE'!CM31="K",'FIN2-NATURE'!CM32="K"),OR('FIN2-NATURE'!CM31="O",'FIN2-NATURE'!CM32="O")),"",SUM('FIN2-NATURE'!CL31,'FIN2-NATURE'!CL32))</f>
        <v/>
      </c>
      <c r="I3128" s="280" t="str">
        <f>IF(AND(OR(AND('FIN2-NATURE'!CM31="O",'FIN2-NATURE'!CM32="O"),AND('FIN2-NATURE'!CM31="K",'FIN2-NATURE'!CM32="K")),SUM('FIN2-NATURE'!CL31,'FIN2-NATURE'!CL32)=0,ISNUMBER('FIN2-NATURE'!CL33)),"",IF(OR('FIN2-NATURE'!CM31="O",'FIN2-NATURE'!CM32="O"),"O",IF(AND('FIN2-NATURE'!CM31='FIN2-NATURE'!CM32,OR('FIN2-NATURE'!CM31="K",'FIN2-NATURE'!CM31="W",'FIN2-NATURE'!CM31="M")), UPPER('FIN2-NATURE'!CM31),"")))</f>
        <v/>
      </c>
      <c r="J3128" s="281" t="s">
        <v>711</v>
      </c>
      <c r="K3128" s="280" t="str">
        <f>IF(AND(ISBLANK('FIN2-NATURE'!CL33),$L$3128&lt;&gt;"M"),"",'FIN2-NATURE'!CL33)</f>
        <v/>
      </c>
      <c r="L3128" s="280" t="str">
        <f>IF(ISBLANK('FIN2-NATURE'!CM33),"",'FIN2-NATURE'!CM33)</f>
        <v/>
      </c>
      <c r="M3128" s="257" t="str">
        <f t="shared" si="50"/>
        <v>OK</v>
      </c>
      <c r="N3128" s="15"/>
    </row>
    <row r="3129" spans="1:14" ht="33.75" x14ac:dyDescent="0.25">
      <c r="A3129" s="257" t="s">
        <v>834</v>
      </c>
      <c r="B3129" s="257" t="s">
        <v>6672</v>
      </c>
      <c r="C3129" s="257" t="s">
        <v>689</v>
      </c>
      <c r="D3129" s="277" t="s">
        <v>6673</v>
      </c>
      <c r="E3129" s="278" t="s">
        <v>711</v>
      </c>
      <c r="F3129" s="279" t="s">
        <v>689</v>
      </c>
      <c r="G3129" s="277" t="s">
        <v>6674</v>
      </c>
      <c r="H3129" s="280" t="str">
        <f>IF(OR(AND('FIN2-NATURE'!CL33="",'FIN2-NATURE'!CM33=""),AND('FIN2-NATURE'!CL37="",'FIN2-NATURE'!CM37=""),AND('FIN2-NATURE'!CM33="K",'FIN2-NATURE'!CM37="K"),OR('FIN2-NATURE'!CM33="O",'FIN2-NATURE'!CM37="O")),"",SUM('FIN2-NATURE'!CL33,'FIN2-NATURE'!CL37))</f>
        <v/>
      </c>
      <c r="I3129" s="280" t="str">
        <f>IF(AND(OR(AND('FIN2-NATURE'!CM33="O",'FIN2-NATURE'!CM37="O"),AND('FIN2-NATURE'!CM33="K",'FIN2-NATURE'!CM37="K")),SUM('FIN2-NATURE'!CL33,'FIN2-NATURE'!CL37)=0,ISNUMBER('FIN2-NATURE'!CL38)),"",IF(OR('FIN2-NATURE'!CM33="O",'FIN2-NATURE'!CM37="O"),"O",IF(AND('FIN2-NATURE'!CM33='FIN2-NATURE'!CM37,OR('FIN2-NATURE'!CM33="K",'FIN2-NATURE'!CM33="W",'FIN2-NATURE'!CM33="M")), UPPER('FIN2-NATURE'!CM33),"")))</f>
        <v/>
      </c>
      <c r="J3129" s="281" t="s">
        <v>711</v>
      </c>
      <c r="K3129" s="280" t="str">
        <f>IF(AND(ISBLANK('FIN2-NATURE'!CL38),$L$3129&lt;&gt;"M"),"",'FIN2-NATURE'!CL38)</f>
        <v/>
      </c>
      <c r="L3129" s="280" t="str">
        <f>IF(ISBLANK('FIN2-NATURE'!CM38),"",'FIN2-NATURE'!CM38)</f>
        <v/>
      </c>
      <c r="M3129" s="257" t="str">
        <f t="shared" si="50"/>
        <v>OK</v>
      </c>
      <c r="N3129" s="15"/>
    </row>
    <row r="3130" spans="1:14" ht="33.75" x14ac:dyDescent="0.25">
      <c r="A3130" s="257" t="s">
        <v>834</v>
      </c>
      <c r="B3130" s="257" t="s">
        <v>6675</v>
      </c>
      <c r="C3130" s="257" t="s">
        <v>689</v>
      </c>
      <c r="D3130" s="277" t="s">
        <v>6676</v>
      </c>
      <c r="E3130" s="278" t="s">
        <v>711</v>
      </c>
      <c r="F3130" s="279" t="s">
        <v>689</v>
      </c>
      <c r="G3130" s="277" t="s">
        <v>1431</v>
      </c>
      <c r="H3130" s="280" t="str">
        <f>IF(OR(AND('FIN2-NATURE'!CL38="",'FIN2-NATURE'!CM38=""),AND('FIN2-NATURE'!CL39="",'FIN2-NATURE'!CM39=""),AND('FIN2-NATURE'!CM38="K",'FIN2-NATURE'!CM39="K"),OR('FIN2-NATURE'!CM38="O",'FIN2-NATURE'!CM39="O")),"",SUM('FIN2-NATURE'!CL38,'FIN2-NATURE'!CL39))</f>
        <v/>
      </c>
      <c r="I3130" s="280" t="str">
        <f>IF(AND(OR(AND('FIN2-NATURE'!CM38="O",'FIN2-NATURE'!CM39="O"),AND('FIN2-NATURE'!CM38="K",'FIN2-NATURE'!CM39="K")),SUM('FIN2-NATURE'!CL38,'FIN2-NATURE'!CL39)=0,ISNUMBER('FIN2-NATURE'!CL40)),"",IF(OR('FIN2-NATURE'!CM38="O",'FIN2-NATURE'!CM39="O"),"O",IF(AND('FIN2-NATURE'!CM38='FIN2-NATURE'!CM39,OR('FIN2-NATURE'!CM38="K",'FIN2-NATURE'!CM38="W",'FIN2-NATURE'!CM38="M")), UPPER('FIN2-NATURE'!CM38),"")))</f>
        <v/>
      </c>
      <c r="J3130" s="281" t="s">
        <v>711</v>
      </c>
      <c r="K3130" s="280" t="str">
        <f>IF(AND(ISBLANK('FIN2-NATURE'!CL40),$L$3130&lt;&gt;"M"),"",'FIN2-NATURE'!CL40)</f>
        <v/>
      </c>
      <c r="L3130" s="280" t="str">
        <f>IF(ISBLANK('FIN2-NATURE'!CM40),"",'FIN2-NATURE'!CM40)</f>
        <v/>
      </c>
      <c r="M3130" s="257" t="str">
        <f t="shared" si="50"/>
        <v>OK</v>
      </c>
      <c r="N3130" s="15"/>
    </row>
    <row r="3131" spans="1:14" ht="33.75" x14ac:dyDescent="0.25">
      <c r="A3131" s="257" t="s">
        <v>834</v>
      </c>
      <c r="B3131" s="257" t="s">
        <v>6677</v>
      </c>
      <c r="C3131" s="257" t="s">
        <v>689</v>
      </c>
      <c r="D3131" s="277" t="s">
        <v>6678</v>
      </c>
      <c r="E3131" s="278" t="s">
        <v>711</v>
      </c>
      <c r="F3131" s="279" t="s">
        <v>689</v>
      </c>
      <c r="G3131" s="277" t="s">
        <v>6679</v>
      </c>
      <c r="H3131" s="280" t="str">
        <f>IF(OR(AND('FIN2-NATURE'!CL44="",'FIN2-NATURE'!CM44=""),AND('FIN2-NATURE'!CL45="",'FIN2-NATURE'!CM45=""),AND('FIN2-NATURE'!CM44="K",'FIN2-NATURE'!CM45="K"),OR('FIN2-NATURE'!CM44="O",'FIN2-NATURE'!CM45="O")),"",SUM('FIN2-NATURE'!CL44,'FIN2-NATURE'!CL45))</f>
        <v/>
      </c>
      <c r="I3131" s="280" t="str">
        <f>IF(AND(OR(AND('FIN2-NATURE'!CM44="O",'FIN2-NATURE'!CM45="O"),AND('FIN2-NATURE'!CM44="K",'FIN2-NATURE'!CM45="K")),SUM('FIN2-NATURE'!CL44,'FIN2-NATURE'!CL45)=0,ISNUMBER('FIN2-NATURE'!CL46)),"",IF(OR('FIN2-NATURE'!CM44="O",'FIN2-NATURE'!CM45="O"),"O",IF(AND('FIN2-NATURE'!CM44='FIN2-NATURE'!CM45,OR('FIN2-NATURE'!CM44="K",'FIN2-NATURE'!CM44="W",'FIN2-NATURE'!CM44="M")), UPPER('FIN2-NATURE'!CM44),"")))</f>
        <v/>
      </c>
      <c r="J3131" s="281" t="s">
        <v>711</v>
      </c>
      <c r="K3131" s="280" t="str">
        <f>IF(AND(ISBLANK('FIN2-NATURE'!CL46),$L$3131&lt;&gt;"M"),"",'FIN2-NATURE'!CL46)</f>
        <v/>
      </c>
      <c r="L3131" s="280" t="str">
        <f>IF(ISBLANK('FIN2-NATURE'!CM46),"",'FIN2-NATURE'!CM46)</f>
        <v/>
      </c>
      <c r="M3131" s="257" t="str">
        <f t="shared" si="50"/>
        <v>OK</v>
      </c>
      <c r="N3131" s="15"/>
    </row>
    <row r="3132" spans="1:14" ht="33.75" x14ac:dyDescent="0.25">
      <c r="A3132" s="257" t="s">
        <v>834</v>
      </c>
      <c r="B3132" s="257" t="s">
        <v>6680</v>
      </c>
      <c r="C3132" s="257" t="s">
        <v>689</v>
      </c>
      <c r="D3132" s="277" t="s">
        <v>6681</v>
      </c>
      <c r="E3132" s="278" t="s">
        <v>711</v>
      </c>
      <c r="F3132" s="279" t="s">
        <v>689</v>
      </c>
      <c r="G3132" s="277" t="s">
        <v>6682</v>
      </c>
      <c r="H3132" s="280" t="str">
        <f>IF(OR(AND('FIN2-NATURE'!CL46="",'FIN2-NATURE'!CM46=""),AND('FIN2-NATURE'!CL50="",'FIN2-NATURE'!CM50=""),AND('FIN2-NATURE'!CM46="K",'FIN2-NATURE'!CM50="K"),OR('FIN2-NATURE'!CM46="O",'FIN2-NATURE'!CM50="O")),"",SUM('FIN2-NATURE'!CL46,'FIN2-NATURE'!CL50))</f>
        <v/>
      </c>
      <c r="I3132" s="280" t="str">
        <f>IF(AND(OR(AND('FIN2-NATURE'!CM46="O",'FIN2-NATURE'!CM50="O"),AND('FIN2-NATURE'!CM46="K",'FIN2-NATURE'!CM50="K")),SUM('FIN2-NATURE'!CL46,'FIN2-NATURE'!CL50)=0,ISNUMBER('FIN2-NATURE'!CL51)),"",IF(OR('FIN2-NATURE'!CM46="O",'FIN2-NATURE'!CM50="O"),"O",IF(AND('FIN2-NATURE'!CM46='FIN2-NATURE'!CM50,OR('FIN2-NATURE'!CM46="K",'FIN2-NATURE'!CM46="W",'FIN2-NATURE'!CM46="M")), UPPER('FIN2-NATURE'!CM46),"")))</f>
        <v/>
      </c>
      <c r="J3132" s="281" t="s">
        <v>711</v>
      </c>
      <c r="K3132" s="280" t="str">
        <f>IF(AND(ISBLANK('FIN2-NATURE'!CL51),$L$3132&lt;&gt;"M"),"",'FIN2-NATURE'!CL51)</f>
        <v/>
      </c>
      <c r="L3132" s="280" t="str">
        <f>IF(ISBLANK('FIN2-NATURE'!CM51),"",'FIN2-NATURE'!CM51)</f>
        <v/>
      </c>
      <c r="M3132" s="257" t="str">
        <f t="shared" si="50"/>
        <v>OK</v>
      </c>
      <c r="N3132" s="15"/>
    </row>
    <row r="3133" spans="1:14" ht="33.75" x14ac:dyDescent="0.25">
      <c r="A3133" s="257" t="s">
        <v>834</v>
      </c>
      <c r="B3133" s="257" t="s">
        <v>6683</v>
      </c>
      <c r="C3133" s="257" t="s">
        <v>689</v>
      </c>
      <c r="D3133" s="277" t="s">
        <v>6684</v>
      </c>
      <c r="E3133" s="278" t="s">
        <v>711</v>
      </c>
      <c r="F3133" s="279" t="s">
        <v>689</v>
      </c>
      <c r="G3133" s="277" t="s">
        <v>6685</v>
      </c>
      <c r="H3133" s="280" t="str">
        <f>IF(OR(AND('FIN2-NATURE'!CL51="",'FIN2-NATURE'!CM51=""),AND('FIN2-NATURE'!CL52="",'FIN2-NATURE'!CM52=""),AND('FIN2-NATURE'!CM51="K",'FIN2-NATURE'!CM52="K"),OR('FIN2-NATURE'!CM51="O",'FIN2-NATURE'!CM52="O")),"",SUM('FIN2-NATURE'!CL51,'FIN2-NATURE'!CL52))</f>
        <v/>
      </c>
      <c r="I3133" s="280" t="str">
        <f>IF(AND(OR(AND('FIN2-NATURE'!CM51="O",'FIN2-NATURE'!CM52="O"),AND('FIN2-NATURE'!CM51="K",'FIN2-NATURE'!CM52="K")),SUM('FIN2-NATURE'!CL51,'FIN2-NATURE'!CL52)=0,ISNUMBER('FIN2-NATURE'!CL53)),"",IF(OR('FIN2-NATURE'!CM51="O",'FIN2-NATURE'!CM52="O"),"O",IF(AND('FIN2-NATURE'!CM51='FIN2-NATURE'!CM52,OR('FIN2-NATURE'!CM51="K",'FIN2-NATURE'!CM51="W",'FIN2-NATURE'!CM51="M")), UPPER('FIN2-NATURE'!CM51),"")))</f>
        <v/>
      </c>
      <c r="J3133" s="281" t="s">
        <v>711</v>
      </c>
      <c r="K3133" s="280" t="str">
        <f>IF(AND(ISBLANK('FIN2-NATURE'!CL53),$L$3133&lt;&gt;"M"),"",'FIN2-NATURE'!CL53)</f>
        <v/>
      </c>
      <c r="L3133" s="280" t="str">
        <f>IF(ISBLANK('FIN2-NATURE'!CM53),"",'FIN2-NATURE'!CM53)</f>
        <v/>
      </c>
      <c r="M3133" s="257" t="str">
        <f t="shared" si="50"/>
        <v>OK</v>
      </c>
      <c r="N3133" s="15"/>
    </row>
    <row r="3134" spans="1:14" ht="33.75" x14ac:dyDescent="0.25">
      <c r="A3134" s="257" t="s">
        <v>834</v>
      </c>
      <c r="B3134" s="257" t="s">
        <v>6686</v>
      </c>
      <c r="C3134" s="257" t="s">
        <v>689</v>
      </c>
      <c r="D3134" s="277" t="s">
        <v>6687</v>
      </c>
      <c r="E3134" s="278" t="s">
        <v>711</v>
      </c>
      <c r="F3134" s="279" t="s">
        <v>689</v>
      </c>
      <c r="G3134" s="277" t="s">
        <v>6688</v>
      </c>
      <c r="H3134" s="280" t="str">
        <f>IF(OR(AND('FIN2-NATURE'!CL57="",'FIN2-NATURE'!CM57=""),AND('FIN2-NATURE'!CL58="",'FIN2-NATURE'!CM58=""),AND('FIN2-NATURE'!CM57="K",'FIN2-NATURE'!CM58="K"),OR('FIN2-NATURE'!CM57="O",'FIN2-NATURE'!CM58="O")),"",SUM('FIN2-NATURE'!CL57,'FIN2-NATURE'!CL58))</f>
        <v/>
      </c>
      <c r="I3134" s="280" t="str">
        <f>IF(AND(OR(AND('FIN2-NATURE'!CM57="O",'FIN2-NATURE'!CM58="O"),AND('FIN2-NATURE'!CM57="K",'FIN2-NATURE'!CM58="K")),SUM('FIN2-NATURE'!CL57,'FIN2-NATURE'!CL58)=0,ISNUMBER('FIN2-NATURE'!CL59)),"",IF(OR('FIN2-NATURE'!CM57="O",'FIN2-NATURE'!CM58="O"),"O",IF(AND('FIN2-NATURE'!CM57='FIN2-NATURE'!CM58,OR('FIN2-NATURE'!CM57="K",'FIN2-NATURE'!CM57="W",'FIN2-NATURE'!CM57="M")), UPPER('FIN2-NATURE'!CM57),"")))</f>
        <v/>
      </c>
      <c r="J3134" s="281" t="s">
        <v>711</v>
      </c>
      <c r="K3134" s="280" t="str">
        <f>IF(AND(ISBLANK('FIN2-NATURE'!CL59),$L$3134&lt;&gt;"M"),"",'FIN2-NATURE'!CL59)</f>
        <v/>
      </c>
      <c r="L3134" s="280" t="str">
        <f>IF(ISBLANK('FIN2-NATURE'!CM59),"",'FIN2-NATURE'!CM59)</f>
        <v/>
      </c>
      <c r="M3134" s="257" t="str">
        <f t="shared" si="50"/>
        <v>OK</v>
      </c>
      <c r="N3134" s="15"/>
    </row>
    <row r="3135" spans="1:14" ht="33.75" x14ac:dyDescent="0.25">
      <c r="A3135" s="257" t="s">
        <v>834</v>
      </c>
      <c r="B3135" s="257" t="s">
        <v>6689</v>
      </c>
      <c r="C3135" s="257" t="s">
        <v>689</v>
      </c>
      <c r="D3135" s="277" t="s">
        <v>6690</v>
      </c>
      <c r="E3135" s="278" t="s">
        <v>711</v>
      </c>
      <c r="F3135" s="279" t="s">
        <v>689</v>
      </c>
      <c r="G3135" s="277" t="s">
        <v>6691</v>
      </c>
      <c r="H3135" s="280" t="str">
        <f>IF(OR(AND('FIN2-NATURE'!CL59="",'FIN2-NATURE'!CM59=""),AND('FIN2-NATURE'!CL60="",'FIN2-NATURE'!CM60=""),AND('FIN2-NATURE'!CM59="K",'FIN2-NATURE'!CM60="K"),OR('FIN2-NATURE'!CM59="O",'FIN2-NATURE'!CM60="O")),"",SUM('FIN2-NATURE'!CL59,'FIN2-NATURE'!CL60))</f>
        <v/>
      </c>
      <c r="I3135" s="280" t="str">
        <f>IF(AND(OR(AND('FIN2-NATURE'!CM59="O",'FIN2-NATURE'!CM60="O"),AND('FIN2-NATURE'!CM59="K",'FIN2-NATURE'!CM60="K")),SUM('FIN2-NATURE'!CL59,'FIN2-NATURE'!CL60)=0,ISNUMBER('FIN2-NATURE'!CL61)),"",IF(OR('FIN2-NATURE'!CM59="O",'FIN2-NATURE'!CM60="O"),"O",IF(AND('FIN2-NATURE'!CM59='FIN2-NATURE'!CM60,OR('FIN2-NATURE'!CM59="K",'FIN2-NATURE'!CM59="W",'FIN2-NATURE'!CM59="M")), UPPER('FIN2-NATURE'!CM59),"")))</f>
        <v/>
      </c>
      <c r="J3135" s="281" t="s">
        <v>711</v>
      </c>
      <c r="K3135" s="280" t="str">
        <f>IF(AND(ISBLANK('FIN2-NATURE'!CL61),$L$3135&lt;&gt;"M"),"",'FIN2-NATURE'!CL61)</f>
        <v/>
      </c>
      <c r="L3135" s="280" t="str">
        <f>IF(ISBLANK('FIN2-NATURE'!CM61),"",'FIN2-NATURE'!CM61)</f>
        <v/>
      </c>
      <c r="M3135" s="257" t="str">
        <f t="shared" si="50"/>
        <v>OK</v>
      </c>
      <c r="N3135" s="15"/>
    </row>
    <row r="3136" spans="1:14" ht="33.75" x14ac:dyDescent="0.25">
      <c r="A3136" s="257" t="s">
        <v>834</v>
      </c>
      <c r="B3136" s="257" t="s">
        <v>6692</v>
      </c>
      <c r="C3136" s="257" t="s">
        <v>689</v>
      </c>
      <c r="D3136" s="277" t="s">
        <v>6693</v>
      </c>
      <c r="E3136" s="278" t="s">
        <v>711</v>
      </c>
      <c r="F3136" s="279" t="s">
        <v>689</v>
      </c>
      <c r="G3136" s="277" t="s">
        <v>4704</v>
      </c>
      <c r="H3136" s="280" t="str">
        <f>IF(OR(AND('FIN2-NATURE'!CL61="",'FIN2-NATURE'!CM61=""),AND('FIN2-NATURE'!CL62="",'FIN2-NATURE'!CM62=""),AND('FIN2-NATURE'!CM61="K",'FIN2-NATURE'!CM62="K"),OR('FIN2-NATURE'!CM61="O",'FIN2-NATURE'!CM62="O")),"",SUM('FIN2-NATURE'!CL61,'FIN2-NATURE'!CL62))</f>
        <v/>
      </c>
      <c r="I3136" s="280" t="str">
        <f>IF(AND(OR(AND('FIN2-NATURE'!CM61="O",'FIN2-NATURE'!CM62="O"),AND('FIN2-NATURE'!CM61="K",'FIN2-NATURE'!CM62="K")),SUM('FIN2-NATURE'!CL61,'FIN2-NATURE'!CL62)=0,ISNUMBER('FIN2-NATURE'!CL63)),"",IF(OR('FIN2-NATURE'!CM61="O",'FIN2-NATURE'!CM62="O"),"O",IF(AND('FIN2-NATURE'!CM61='FIN2-NATURE'!CM62,OR('FIN2-NATURE'!CM61="K",'FIN2-NATURE'!CM61="W",'FIN2-NATURE'!CM61="M")), UPPER('FIN2-NATURE'!CM61),"")))</f>
        <v/>
      </c>
      <c r="J3136" s="281" t="s">
        <v>711</v>
      </c>
      <c r="K3136" s="280" t="str">
        <f>IF(AND(ISBLANK('FIN2-NATURE'!CL63),$L$3136&lt;&gt;"M"),"",'FIN2-NATURE'!CL63)</f>
        <v/>
      </c>
      <c r="L3136" s="280" t="str">
        <f>IF(ISBLANK('FIN2-NATURE'!CM63),"",'FIN2-NATURE'!CM63)</f>
        <v/>
      </c>
      <c r="M3136" s="257" t="str">
        <f t="shared" si="50"/>
        <v>OK</v>
      </c>
      <c r="N3136" s="15"/>
    </row>
    <row r="3137" spans="1:14" ht="33.75" x14ac:dyDescent="0.25">
      <c r="A3137" s="257" t="s">
        <v>834</v>
      </c>
      <c r="B3137" s="257" t="s">
        <v>6694</v>
      </c>
      <c r="C3137" s="257" t="s">
        <v>689</v>
      </c>
      <c r="D3137" s="277" t="s">
        <v>6695</v>
      </c>
      <c r="E3137" s="278" t="s">
        <v>711</v>
      </c>
      <c r="F3137" s="279" t="s">
        <v>689</v>
      </c>
      <c r="G3137" s="277" t="s">
        <v>4707</v>
      </c>
      <c r="H3137" s="280" t="str">
        <f>IF(OR(AND('FIN2-NATURE'!CL44="",'FIN2-NATURE'!CM44=""),AND('FIN2-NATURE'!CL57="",'FIN2-NATURE'!CM57=""),AND('FIN2-NATURE'!CM44="K",'FIN2-NATURE'!CM57="K"),OR('FIN2-NATURE'!CM44="O",'FIN2-NATURE'!CM57="O")),"",SUM('FIN2-NATURE'!CL44,'FIN2-NATURE'!CL57))</f>
        <v/>
      </c>
      <c r="I3137" s="280" t="str">
        <f>IF(AND(OR(AND('FIN2-NATURE'!CM44="O",'FIN2-NATURE'!CM57="O"),AND('FIN2-NATURE'!CM44="K",'FIN2-NATURE'!CM57="K")),SUM('FIN2-NATURE'!CL44,'FIN2-NATURE'!CL57)=0,ISNUMBER('FIN2-NATURE'!CL67)),"",IF(OR('FIN2-NATURE'!CM44="O",'FIN2-NATURE'!CM57="O"),"O",IF(AND('FIN2-NATURE'!CM44='FIN2-NATURE'!CM57,OR('FIN2-NATURE'!CM44="K",'FIN2-NATURE'!CM44="W",'FIN2-NATURE'!CM44="M")), UPPER('FIN2-NATURE'!CM44),"")))</f>
        <v/>
      </c>
      <c r="J3137" s="281" t="s">
        <v>711</v>
      </c>
      <c r="K3137" s="280" t="str">
        <f>IF(AND(ISBLANK('FIN2-NATURE'!CL67),$L$3137&lt;&gt;"M"),"",'FIN2-NATURE'!CL67)</f>
        <v/>
      </c>
      <c r="L3137" s="280" t="str">
        <f>IF(ISBLANK('FIN2-NATURE'!CM67),"",'FIN2-NATURE'!CM67)</f>
        <v/>
      </c>
      <c r="M3137" s="257" t="str">
        <f t="shared" si="50"/>
        <v>OK</v>
      </c>
      <c r="N3137" s="15"/>
    </row>
    <row r="3138" spans="1:14" ht="33.75" x14ac:dyDescent="0.25">
      <c r="A3138" s="257" t="s">
        <v>834</v>
      </c>
      <c r="B3138" s="257" t="s">
        <v>6696</v>
      </c>
      <c r="C3138" s="257" t="s">
        <v>689</v>
      </c>
      <c r="D3138" s="277" t="s">
        <v>6697</v>
      </c>
      <c r="E3138" s="278" t="s">
        <v>711</v>
      </c>
      <c r="F3138" s="279" t="s">
        <v>689</v>
      </c>
      <c r="G3138" s="277" t="s">
        <v>6698</v>
      </c>
      <c r="H3138" s="280" t="str">
        <f>IF(OR(AND('FIN2-NATURE'!CL45="",'FIN2-NATURE'!CM45=""),AND('FIN2-NATURE'!CL58="",'FIN2-NATURE'!CM58=""),AND('FIN2-NATURE'!CM45="K",'FIN2-NATURE'!CM58="K"),OR('FIN2-NATURE'!CM45="O",'FIN2-NATURE'!CM58="O")),"",SUM('FIN2-NATURE'!CL45,'FIN2-NATURE'!CL58))</f>
        <v/>
      </c>
      <c r="I3138" s="280" t="str">
        <f>IF(AND(OR(AND('FIN2-NATURE'!CM45="O",'FIN2-NATURE'!CM58="O"),AND('FIN2-NATURE'!CM45="K",'FIN2-NATURE'!CM58="K")),SUM('FIN2-NATURE'!CL45,'FIN2-NATURE'!CL58)=0,ISNUMBER('FIN2-NATURE'!CL68)),"",IF(OR('FIN2-NATURE'!CM45="O",'FIN2-NATURE'!CM58="O"),"O",IF(AND('FIN2-NATURE'!CM45='FIN2-NATURE'!CM58,OR('FIN2-NATURE'!CM45="K",'FIN2-NATURE'!CM45="W",'FIN2-NATURE'!CM45="M")), UPPER('FIN2-NATURE'!CM45),"")))</f>
        <v/>
      </c>
      <c r="J3138" s="281" t="s">
        <v>711</v>
      </c>
      <c r="K3138" s="280" t="str">
        <f>IF(AND(ISBLANK('FIN2-NATURE'!CL68),$L$3138&lt;&gt;"M"),"",'FIN2-NATURE'!CL68)</f>
        <v/>
      </c>
      <c r="L3138" s="280" t="str">
        <f>IF(ISBLANK('FIN2-NATURE'!CM68),"",'FIN2-NATURE'!CM68)</f>
        <v/>
      </c>
      <c r="M3138" s="257" t="str">
        <f t="shared" si="50"/>
        <v>OK</v>
      </c>
      <c r="N3138" s="15"/>
    </row>
    <row r="3139" spans="1:14" ht="33.75" x14ac:dyDescent="0.25">
      <c r="A3139" s="257" t="s">
        <v>834</v>
      </c>
      <c r="B3139" s="257" t="s">
        <v>6699</v>
      </c>
      <c r="C3139" s="257" t="s">
        <v>689</v>
      </c>
      <c r="D3139" s="277" t="s">
        <v>6700</v>
      </c>
      <c r="E3139" s="278" t="s">
        <v>711</v>
      </c>
      <c r="F3139" s="279" t="s">
        <v>689</v>
      </c>
      <c r="G3139" s="277" t="s">
        <v>4710</v>
      </c>
      <c r="H3139" s="280" t="str">
        <f>IF(OR(AND('FIN2-NATURE'!CL46="",'FIN2-NATURE'!CM46=""),AND('FIN2-NATURE'!CL59="",'FIN2-NATURE'!CM59=""),AND('FIN2-NATURE'!CM46="K",'FIN2-NATURE'!CM59="K"),OR('FIN2-NATURE'!CM46="O",'FIN2-NATURE'!CM59="O")),"",SUM('FIN2-NATURE'!CL46,'FIN2-NATURE'!CL59))</f>
        <v/>
      </c>
      <c r="I3139" s="280" t="str">
        <f>IF(AND(OR(AND('FIN2-NATURE'!CM46="O",'FIN2-NATURE'!CM59="O"),AND('FIN2-NATURE'!CM46="K",'FIN2-NATURE'!CM59="K")),SUM('FIN2-NATURE'!CL46,'FIN2-NATURE'!CL59)=0,ISNUMBER('FIN2-NATURE'!CL69)),"",IF(OR('FIN2-NATURE'!CM46="O",'FIN2-NATURE'!CM59="O"),"O",IF(AND('FIN2-NATURE'!CM46='FIN2-NATURE'!CM59,OR('FIN2-NATURE'!CM46="K",'FIN2-NATURE'!CM46="W",'FIN2-NATURE'!CM46="M")), UPPER('FIN2-NATURE'!CM46),"")))</f>
        <v/>
      </c>
      <c r="J3139" s="281" t="s">
        <v>711</v>
      </c>
      <c r="K3139" s="280" t="str">
        <f>IF(AND(ISBLANK('FIN2-NATURE'!CL69),$L$3139&lt;&gt;"M"),"",'FIN2-NATURE'!CL69)</f>
        <v/>
      </c>
      <c r="L3139" s="280" t="str">
        <f>IF(ISBLANK('FIN2-NATURE'!CM69),"",'FIN2-NATURE'!CM69)</f>
        <v/>
      </c>
      <c r="M3139" s="257" t="str">
        <f t="shared" si="50"/>
        <v>OK</v>
      </c>
      <c r="N3139" s="15"/>
    </row>
    <row r="3140" spans="1:14" ht="33.75" x14ac:dyDescent="0.25">
      <c r="A3140" s="257" t="s">
        <v>834</v>
      </c>
      <c r="B3140" s="257" t="s">
        <v>6701</v>
      </c>
      <c r="C3140" s="257" t="s">
        <v>689</v>
      </c>
      <c r="D3140" s="277" t="s">
        <v>6702</v>
      </c>
      <c r="E3140" s="278" t="s">
        <v>711</v>
      </c>
      <c r="F3140" s="279" t="s">
        <v>689</v>
      </c>
      <c r="G3140" s="277" t="s">
        <v>4713</v>
      </c>
      <c r="H3140" s="280" t="str">
        <f>IF(OR(AND('FIN2-NATURE'!CL50="",'FIN2-NATURE'!CM50=""),AND('FIN2-NATURE'!CL60="",'FIN2-NATURE'!CM60=""),AND('FIN2-NATURE'!CM50="K",'FIN2-NATURE'!CM60="K"),OR('FIN2-NATURE'!CM50="O",'FIN2-NATURE'!CM60="O")),"",SUM('FIN2-NATURE'!CL50,'FIN2-NATURE'!CL60))</f>
        <v/>
      </c>
      <c r="I3140" s="280" t="str">
        <f>IF(AND(OR(AND('FIN2-NATURE'!CM50="O",'FIN2-NATURE'!CM60="O"),AND('FIN2-NATURE'!CM50="K",'FIN2-NATURE'!CM60="K")),SUM('FIN2-NATURE'!CL50,'FIN2-NATURE'!CL60)=0,ISNUMBER('FIN2-NATURE'!CL70)),"",IF(OR('FIN2-NATURE'!CM50="O",'FIN2-NATURE'!CM60="O"),"O",IF(AND('FIN2-NATURE'!CM50='FIN2-NATURE'!CM60,OR('FIN2-NATURE'!CM50="K",'FIN2-NATURE'!CM50="W",'FIN2-NATURE'!CM50="M")), UPPER('FIN2-NATURE'!CM50),"")))</f>
        <v/>
      </c>
      <c r="J3140" s="281" t="s">
        <v>711</v>
      </c>
      <c r="K3140" s="280" t="str">
        <f>IF(AND(ISBLANK('FIN2-NATURE'!CL70),$L$3140&lt;&gt;"M"),"",'FIN2-NATURE'!CL70)</f>
        <v/>
      </c>
      <c r="L3140" s="280" t="str">
        <f>IF(ISBLANK('FIN2-NATURE'!CM70),"",'FIN2-NATURE'!CM70)</f>
        <v/>
      </c>
      <c r="M3140" s="257" t="str">
        <f t="shared" si="50"/>
        <v>OK</v>
      </c>
      <c r="N3140" s="15"/>
    </row>
    <row r="3141" spans="1:14" ht="33.75" x14ac:dyDescent="0.25">
      <c r="A3141" s="257" t="s">
        <v>834</v>
      </c>
      <c r="B3141" s="257" t="s">
        <v>6703</v>
      </c>
      <c r="C3141" s="257" t="s">
        <v>689</v>
      </c>
      <c r="D3141" s="277" t="s">
        <v>6704</v>
      </c>
      <c r="E3141" s="278" t="s">
        <v>711</v>
      </c>
      <c r="F3141" s="279" t="s">
        <v>689</v>
      </c>
      <c r="G3141" s="277" t="s">
        <v>4716</v>
      </c>
      <c r="H3141" s="280" t="str">
        <f>IF(OR(AND('FIN2-NATURE'!CL51="",'FIN2-NATURE'!CM51=""),AND('FIN2-NATURE'!CL61="",'FIN2-NATURE'!CM61=""),AND('FIN2-NATURE'!CM51="K",'FIN2-NATURE'!CM61="K"),OR('FIN2-NATURE'!CM51="O",'FIN2-NATURE'!CM61="O")),"",SUM('FIN2-NATURE'!CL51,'FIN2-NATURE'!CL61))</f>
        <v/>
      </c>
      <c r="I3141" s="280" t="str">
        <f>IF(AND(OR(AND('FIN2-NATURE'!CM51="O",'FIN2-NATURE'!CM61="O"),AND('FIN2-NATURE'!CM51="K",'FIN2-NATURE'!CM61="K")),SUM('FIN2-NATURE'!CL51,'FIN2-NATURE'!CL61)=0,ISNUMBER('FIN2-NATURE'!CL71)),"",IF(OR('FIN2-NATURE'!CM51="O",'FIN2-NATURE'!CM61="O"),"O",IF(AND('FIN2-NATURE'!CM51='FIN2-NATURE'!CM61,OR('FIN2-NATURE'!CM51="K",'FIN2-NATURE'!CM51="W",'FIN2-NATURE'!CM51="M")), UPPER('FIN2-NATURE'!CM51),"")))</f>
        <v/>
      </c>
      <c r="J3141" s="281" t="s">
        <v>711</v>
      </c>
      <c r="K3141" s="280" t="str">
        <f>IF(AND(ISBLANK('FIN2-NATURE'!CL71),$L$3141&lt;&gt;"M"),"",'FIN2-NATURE'!CL71)</f>
        <v/>
      </c>
      <c r="L3141" s="280" t="str">
        <f>IF(ISBLANK('FIN2-NATURE'!CM71),"",'FIN2-NATURE'!CM71)</f>
        <v/>
      </c>
      <c r="M3141" s="257" t="str">
        <f t="shared" si="50"/>
        <v>OK</v>
      </c>
      <c r="N3141" s="15"/>
    </row>
    <row r="3142" spans="1:14" ht="33.75" x14ac:dyDescent="0.25">
      <c r="A3142" s="257" t="s">
        <v>834</v>
      </c>
      <c r="B3142" s="257" t="s">
        <v>6705</v>
      </c>
      <c r="C3142" s="257" t="s">
        <v>689</v>
      </c>
      <c r="D3142" s="277" t="s">
        <v>6706</v>
      </c>
      <c r="E3142" s="278" t="s">
        <v>711</v>
      </c>
      <c r="F3142" s="279" t="s">
        <v>689</v>
      </c>
      <c r="G3142" s="277" t="s">
        <v>4719</v>
      </c>
      <c r="H3142" s="280" t="str">
        <f>IF(OR(AND('FIN2-NATURE'!CL52="",'FIN2-NATURE'!CM52=""),AND('FIN2-NATURE'!CL62="",'FIN2-NATURE'!CM62=""),AND('FIN2-NATURE'!CM52="K",'FIN2-NATURE'!CM62="K"),OR('FIN2-NATURE'!CM52="O",'FIN2-NATURE'!CM62="O")),"",SUM('FIN2-NATURE'!CL52,'FIN2-NATURE'!CL62))</f>
        <v/>
      </c>
      <c r="I3142" s="280" t="str">
        <f>IF(AND(OR(AND('FIN2-NATURE'!CM52="O",'FIN2-NATURE'!CM62="O"),AND('FIN2-NATURE'!CM52="K",'FIN2-NATURE'!CM62="K")),SUM('FIN2-NATURE'!CL52,'FIN2-NATURE'!CL62)=0,ISNUMBER('FIN2-NATURE'!CL72)),"",IF(OR('FIN2-NATURE'!CM52="O",'FIN2-NATURE'!CM62="O"),"O",IF(AND('FIN2-NATURE'!CM52='FIN2-NATURE'!CM62,OR('FIN2-NATURE'!CM52="K",'FIN2-NATURE'!CM52="W",'FIN2-NATURE'!CM52="M")), UPPER('FIN2-NATURE'!CM52),"")))</f>
        <v/>
      </c>
      <c r="J3142" s="281" t="s">
        <v>711</v>
      </c>
      <c r="K3142" s="280" t="str">
        <f>IF(AND(ISBLANK('FIN2-NATURE'!CL72),$L$3142&lt;&gt;"M"),"",'FIN2-NATURE'!CL72)</f>
        <v/>
      </c>
      <c r="L3142" s="280" t="str">
        <f>IF(ISBLANK('FIN2-NATURE'!CM72),"",'FIN2-NATURE'!CM72)</f>
        <v/>
      </c>
      <c r="M3142" s="257" t="str">
        <f t="shared" si="50"/>
        <v>OK</v>
      </c>
      <c r="N3142" s="15"/>
    </row>
    <row r="3143" spans="1:14" ht="33.75" x14ac:dyDescent="0.25">
      <c r="A3143" s="257" t="s">
        <v>834</v>
      </c>
      <c r="B3143" s="257" t="s">
        <v>6707</v>
      </c>
      <c r="C3143" s="257" t="s">
        <v>689</v>
      </c>
      <c r="D3143" s="277" t="s">
        <v>6708</v>
      </c>
      <c r="E3143" s="278" t="s">
        <v>711</v>
      </c>
      <c r="F3143" s="279" t="s">
        <v>689</v>
      </c>
      <c r="G3143" s="277" t="s">
        <v>4722</v>
      </c>
      <c r="H3143" s="280" t="str">
        <f>IF(OR(AND('FIN2-NATURE'!CL53="",'FIN2-NATURE'!CM53=""),AND('FIN2-NATURE'!CL63="",'FIN2-NATURE'!CM63=""),AND('FIN2-NATURE'!CM53="K",'FIN2-NATURE'!CM63="K"),OR('FIN2-NATURE'!CM53="O",'FIN2-NATURE'!CM63="O")),"",SUM('FIN2-NATURE'!CL53,'FIN2-NATURE'!CL63))</f>
        <v/>
      </c>
      <c r="I3143" s="280" t="str">
        <f>IF(AND(OR(AND('FIN2-NATURE'!CM53="O",'FIN2-NATURE'!CM63="O"),AND('FIN2-NATURE'!CM53="K",'FIN2-NATURE'!CM63="K")),SUM('FIN2-NATURE'!CL53,'FIN2-NATURE'!CL63)=0,ISNUMBER('FIN2-NATURE'!CL73)),"",IF(OR('FIN2-NATURE'!CM53="O",'FIN2-NATURE'!CM63="O"),"O",IF(AND('FIN2-NATURE'!CM53='FIN2-NATURE'!CM63,OR('FIN2-NATURE'!CM53="K",'FIN2-NATURE'!CM53="W",'FIN2-NATURE'!CM53="M")), UPPER('FIN2-NATURE'!CM53),"")))</f>
        <v/>
      </c>
      <c r="J3143" s="281" t="s">
        <v>711</v>
      </c>
      <c r="K3143" s="280" t="str">
        <f>IF(AND(ISBLANK('FIN2-NATURE'!CL73),$L$3143&lt;&gt;"M"),"",'FIN2-NATURE'!CL73)</f>
        <v/>
      </c>
      <c r="L3143" s="280" t="str">
        <f>IF(ISBLANK('FIN2-NATURE'!CM73),"",'FIN2-NATURE'!CM73)</f>
        <v/>
      </c>
      <c r="M3143" s="257" t="str">
        <f t="shared" si="50"/>
        <v>OK</v>
      </c>
      <c r="N3143" s="15"/>
    </row>
    <row r="3144" spans="1:14" ht="33.75" x14ac:dyDescent="0.25">
      <c r="A3144" s="257" t="s">
        <v>834</v>
      </c>
      <c r="B3144" s="257" t="s">
        <v>6709</v>
      </c>
      <c r="C3144" s="257" t="s">
        <v>689</v>
      </c>
      <c r="D3144" s="277" t="s">
        <v>6710</v>
      </c>
      <c r="E3144" s="278" t="s">
        <v>711</v>
      </c>
      <c r="F3144" s="279" t="s">
        <v>689</v>
      </c>
      <c r="G3144" s="277" t="s">
        <v>4725</v>
      </c>
      <c r="H3144" s="280" t="str">
        <f>IF(OR(AND('FIN2-NATURE'!CL54="",'FIN2-NATURE'!CM54=""),AND('FIN2-NATURE'!CL64="",'FIN2-NATURE'!CM64=""),AND('FIN2-NATURE'!CM54="K",'FIN2-NATURE'!CM64="K"),OR('FIN2-NATURE'!CM54="O",'FIN2-NATURE'!CM64="O")),"",SUM('FIN2-NATURE'!CL54,'FIN2-NATURE'!CL64))</f>
        <v/>
      </c>
      <c r="I3144" s="280" t="str">
        <f>IF(AND(OR(AND('FIN2-NATURE'!CM54="O",'FIN2-NATURE'!CM64="O"),AND('FIN2-NATURE'!CM54="K",'FIN2-NATURE'!CM64="K")),SUM('FIN2-NATURE'!CL54,'FIN2-NATURE'!CL64)=0,ISNUMBER('FIN2-NATURE'!CL74)),"",IF(OR('FIN2-NATURE'!CM54="O",'FIN2-NATURE'!CM64="O"),"O",IF(AND('FIN2-NATURE'!CM54='FIN2-NATURE'!CM64,OR('FIN2-NATURE'!CM54="K",'FIN2-NATURE'!CM54="W",'FIN2-NATURE'!CM54="M")), UPPER('FIN2-NATURE'!CM54),"")))</f>
        <v/>
      </c>
      <c r="J3144" s="281" t="s">
        <v>711</v>
      </c>
      <c r="K3144" s="280" t="str">
        <f>IF(AND(ISBLANK('FIN2-NATURE'!CL74),$L$3144&lt;&gt;"M"),"",'FIN2-NATURE'!CL74)</f>
        <v/>
      </c>
      <c r="L3144" s="280" t="str">
        <f>IF(ISBLANK('FIN2-NATURE'!CM74),"",'FIN2-NATURE'!CM74)</f>
        <v/>
      </c>
      <c r="M3144" s="257" t="str">
        <f t="shared" si="50"/>
        <v>OK</v>
      </c>
      <c r="N3144" s="15"/>
    </row>
    <row r="3145" spans="1:14" ht="33.75" x14ac:dyDescent="0.25">
      <c r="A3145" s="257" t="s">
        <v>834</v>
      </c>
      <c r="B3145" s="257" t="s">
        <v>6711</v>
      </c>
      <c r="C3145" s="257" t="s">
        <v>689</v>
      </c>
      <c r="D3145" s="277" t="s">
        <v>6712</v>
      </c>
      <c r="E3145" s="278" t="s">
        <v>711</v>
      </c>
      <c r="F3145" s="279" t="s">
        <v>689</v>
      </c>
      <c r="G3145" s="277" t="s">
        <v>4728</v>
      </c>
      <c r="H3145" s="280" t="str">
        <f>IF(OR(AND('FIN2-NATURE'!CL55="",'FIN2-NATURE'!CM55=""),AND('FIN2-NATURE'!CL65="",'FIN2-NATURE'!CM65=""),AND('FIN2-NATURE'!CM55="K",'FIN2-NATURE'!CM65="K"),OR('FIN2-NATURE'!CM55="O",'FIN2-NATURE'!CM65="O")),"",SUM('FIN2-NATURE'!CL55,'FIN2-NATURE'!CL65))</f>
        <v/>
      </c>
      <c r="I3145" s="280" t="str">
        <f>IF(AND(OR(AND('FIN2-NATURE'!CM55="O",'FIN2-NATURE'!CM65="O"),AND('FIN2-NATURE'!CM55="K",'FIN2-NATURE'!CM65="K")),SUM('FIN2-NATURE'!CL55,'FIN2-NATURE'!CL65)=0,ISNUMBER('FIN2-NATURE'!CL75)),"",IF(OR('FIN2-NATURE'!CM55="O",'FIN2-NATURE'!CM65="O"),"O",IF(AND('FIN2-NATURE'!CM55='FIN2-NATURE'!CM65,OR('FIN2-NATURE'!CM55="K",'FIN2-NATURE'!CM55="W",'FIN2-NATURE'!CM55="M")), UPPER('FIN2-NATURE'!CM55),"")))</f>
        <v/>
      </c>
      <c r="J3145" s="281" t="s">
        <v>711</v>
      </c>
      <c r="K3145" s="280" t="str">
        <f>IF(AND(ISBLANK('FIN2-NATURE'!CL75),$L$3145&lt;&gt;"M"),"",'FIN2-NATURE'!CL75)</f>
        <v/>
      </c>
      <c r="L3145" s="280" t="str">
        <f>IF(ISBLANK('FIN2-NATURE'!CM75),"",'FIN2-NATURE'!CM75)</f>
        <v/>
      </c>
      <c r="M3145" s="257" t="str">
        <f t="shared" si="50"/>
        <v>OK</v>
      </c>
      <c r="N3145" s="15"/>
    </row>
    <row r="3146" spans="1:14" ht="33.75" x14ac:dyDescent="0.25">
      <c r="A3146" s="257" t="s">
        <v>834</v>
      </c>
      <c r="B3146" s="257" t="s">
        <v>6713</v>
      </c>
      <c r="C3146" s="257" t="s">
        <v>689</v>
      </c>
      <c r="D3146" s="277" t="s">
        <v>6714</v>
      </c>
      <c r="E3146" s="278" t="s">
        <v>711</v>
      </c>
      <c r="F3146" s="279" t="s">
        <v>689</v>
      </c>
      <c r="G3146" s="277" t="s">
        <v>4731</v>
      </c>
      <c r="H3146" s="280" t="str">
        <f>IF(OR(AND('FIN2-NATURE'!CL56="",'FIN2-NATURE'!CM56=""),AND('FIN2-NATURE'!CL66="",'FIN2-NATURE'!CM66=""),AND('FIN2-NATURE'!CM56="K",'FIN2-NATURE'!CM66="K"),OR('FIN2-NATURE'!CM56="O",'FIN2-NATURE'!CM66="O")),"",SUM('FIN2-NATURE'!CL56,'FIN2-NATURE'!CL66))</f>
        <v/>
      </c>
      <c r="I3146" s="280" t="str">
        <f>IF(AND(OR(AND('FIN2-NATURE'!CM56="O",'FIN2-NATURE'!CM66="O"),AND('FIN2-NATURE'!CM56="K",'FIN2-NATURE'!CM66="K")),SUM('FIN2-NATURE'!CL56,'FIN2-NATURE'!CL66)=0,ISNUMBER('FIN2-NATURE'!CL76)),"",IF(OR('FIN2-NATURE'!CM56="O",'FIN2-NATURE'!CM66="O"),"O",IF(AND('FIN2-NATURE'!CM56='FIN2-NATURE'!CM66,OR('FIN2-NATURE'!CM56="K",'FIN2-NATURE'!CM56="W",'FIN2-NATURE'!CM56="M")), UPPER('FIN2-NATURE'!CM56),"")))</f>
        <v/>
      </c>
      <c r="J3146" s="281" t="s">
        <v>711</v>
      </c>
      <c r="K3146" s="280" t="str">
        <f>IF(AND(ISBLANK('FIN2-NATURE'!CL76),$L$3146&lt;&gt;"M"),"",'FIN2-NATURE'!CL76)</f>
        <v/>
      </c>
      <c r="L3146" s="280" t="str">
        <f>IF(ISBLANK('FIN2-NATURE'!CM76),"",'FIN2-NATURE'!CM76)</f>
        <v/>
      </c>
      <c r="M3146" s="257" t="str">
        <f t="shared" si="50"/>
        <v>OK</v>
      </c>
      <c r="N3146" s="15"/>
    </row>
    <row r="3147" spans="1:14" ht="33.75" x14ac:dyDescent="0.25">
      <c r="A3147" s="257" t="s">
        <v>834</v>
      </c>
      <c r="B3147" s="257" t="s">
        <v>6715</v>
      </c>
      <c r="C3147" s="257" t="s">
        <v>689</v>
      </c>
      <c r="D3147" s="277" t="s">
        <v>6716</v>
      </c>
      <c r="E3147" s="278" t="s">
        <v>711</v>
      </c>
      <c r="F3147" s="279" t="s">
        <v>689</v>
      </c>
      <c r="G3147" s="277" t="s">
        <v>6717</v>
      </c>
      <c r="H3147" s="280" t="str">
        <f>IF(OR(AND('FIN2-NATURE'!CL31="",'FIN2-NATURE'!CM31=""),AND('FIN2-NATURE'!CL67="",'FIN2-NATURE'!CM67=""),AND('FIN2-NATURE'!CM31="K",'FIN2-NATURE'!CM67="K"),OR('FIN2-NATURE'!CM31="O",'FIN2-NATURE'!CM67="O")),"",SUM('FIN2-NATURE'!CL31,'FIN2-NATURE'!CL67))</f>
        <v/>
      </c>
      <c r="I3147" s="280" t="str">
        <f>IF(AND(OR(AND('FIN2-NATURE'!CM31="O",'FIN2-NATURE'!CM67="O"),AND('FIN2-NATURE'!CM31="K",'FIN2-NATURE'!CM67="K")),SUM('FIN2-NATURE'!CL31,'FIN2-NATURE'!CL67)=0,ISNUMBER('FIN2-NATURE'!CL77)),"",IF(OR('FIN2-NATURE'!CM31="O",'FIN2-NATURE'!CM67="O"),"O",IF(AND('FIN2-NATURE'!CM31='FIN2-NATURE'!CM67,OR('FIN2-NATURE'!CM31="K",'FIN2-NATURE'!CM31="W",'FIN2-NATURE'!CM31="M")), UPPER('FIN2-NATURE'!CM31),"")))</f>
        <v/>
      </c>
      <c r="J3147" s="281" t="s">
        <v>711</v>
      </c>
      <c r="K3147" s="280" t="str">
        <f>IF(AND(ISBLANK('FIN2-NATURE'!CL77),$L$3147&lt;&gt;"M"),"",'FIN2-NATURE'!CL77)</f>
        <v/>
      </c>
      <c r="L3147" s="280" t="str">
        <f>IF(ISBLANK('FIN2-NATURE'!CM77),"",'FIN2-NATURE'!CM77)</f>
        <v/>
      </c>
      <c r="M3147" s="257" t="str">
        <f t="shared" si="50"/>
        <v>OK</v>
      </c>
      <c r="N3147" s="15"/>
    </row>
    <row r="3148" spans="1:14" ht="33.75" x14ac:dyDescent="0.25">
      <c r="A3148" s="257" t="s">
        <v>834</v>
      </c>
      <c r="B3148" s="257" t="s">
        <v>6718</v>
      </c>
      <c r="C3148" s="257" t="s">
        <v>689</v>
      </c>
      <c r="D3148" s="277" t="s">
        <v>6719</v>
      </c>
      <c r="E3148" s="278" t="s">
        <v>711</v>
      </c>
      <c r="F3148" s="279" t="s">
        <v>689</v>
      </c>
      <c r="G3148" s="277" t="s">
        <v>6720</v>
      </c>
      <c r="H3148" s="280" t="str">
        <f>IF(OR(AND('FIN2-NATURE'!CL32="",'FIN2-NATURE'!CM32=""),AND('FIN2-NATURE'!CL68="",'FIN2-NATURE'!CM68=""),AND('FIN2-NATURE'!CM32="K",'FIN2-NATURE'!CM68="K"),OR('FIN2-NATURE'!CM32="O",'FIN2-NATURE'!CM68="O")),"",SUM('FIN2-NATURE'!CL32,'FIN2-NATURE'!CL68))</f>
        <v/>
      </c>
      <c r="I3148" s="280" t="str">
        <f>IF(AND(OR(AND('FIN2-NATURE'!CM32="O",'FIN2-NATURE'!CM68="O"),AND('FIN2-NATURE'!CM32="K",'FIN2-NATURE'!CM68="K")),SUM('FIN2-NATURE'!CL32,'FIN2-NATURE'!CL68)=0,ISNUMBER('FIN2-NATURE'!CL78)),"",IF(OR('FIN2-NATURE'!CM32="O",'FIN2-NATURE'!CM68="O"),"O",IF(AND('FIN2-NATURE'!CM32='FIN2-NATURE'!CM68,OR('FIN2-NATURE'!CM32="K",'FIN2-NATURE'!CM32="W",'FIN2-NATURE'!CM32="M")), UPPER('FIN2-NATURE'!CM32),"")))</f>
        <v/>
      </c>
      <c r="J3148" s="281" t="s">
        <v>711</v>
      </c>
      <c r="K3148" s="280" t="str">
        <f>IF(AND(ISBLANK('FIN2-NATURE'!CL78),$L$3148&lt;&gt;"M"),"",'FIN2-NATURE'!CL78)</f>
        <v/>
      </c>
      <c r="L3148" s="280" t="str">
        <f>IF(ISBLANK('FIN2-NATURE'!CM78),"",'FIN2-NATURE'!CM78)</f>
        <v/>
      </c>
      <c r="M3148" s="257" t="str">
        <f t="shared" si="50"/>
        <v>OK</v>
      </c>
      <c r="N3148" s="15"/>
    </row>
    <row r="3149" spans="1:14" ht="33.75" x14ac:dyDescent="0.25">
      <c r="A3149" s="257" t="s">
        <v>834</v>
      </c>
      <c r="B3149" s="257" t="s">
        <v>6721</v>
      </c>
      <c r="C3149" s="257" t="s">
        <v>689</v>
      </c>
      <c r="D3149" s="277" t="s">
        <v>6722</v>
      </c>
      <c r="E3149" s="278" t="s">
        <v>711</v>
      </c>
      <c r="F3149" s="279" t="s">
        <v>689</v>
      </c>
      <c r="G3149" s="277" t="s">
        <v>4734</v>
      </c>
      <c r="H3149" s="280" t="str">
        <f>IF(OR(AND('FIN2-NATURE'!CL33="",'FIN2-NATURE'!CM33=""),AND('FIN2-NATURE'!CL69="",'FIN2-NATURE'!CM69=""),AND('FIN2-NATURE'!CM33="K",'FIN2-NATURE'!CM69="K"),OR('FIN2-NATURE'!CM33="O",'FIN2-NATURE'!CM69="O")),"",SUM('FIN2-NATURE'!CL33,'FIN2-NATURE'!CL69))</f>
        <v/>
      </c>
      <c r="I3149" s="280" t="str">
        <f>IF(AND(OR(AND('FIN2-NATURE'!CM33="O",'FIN2-NATURE'!CM69="O"),AND('FIN2-NATURE'!CM33="K",'FIN2-NATURE'!CM69="K")),SUM('FIN2-NATURE'!CL33,'FIN2-NATURE'!CL69)=0,ISNUMBER('FIN2-NATURE'!CL79)),"",IF(OR('FIN2-NATURE'!CM33="O",'FIN2-NATURE'!CM69="O"),"O",IF(AND('FIN2-NATURE'!CM33='FIN2-NATURE'!CM69,OR('FIN2-NATURE'!CM33="K",'FIN2-NATURE'!CM33="W",'FIN2-NATURE'!CM33="M")), UPPER('FIN2-NATURE'!CM33),"")))</f>
        <v/>
      </c>
      <c r="J3149" s="281" t="s">
        <v>711</v>
      </c>
      <c r="K3149" s="280" t="str">
        <f>IF(AND(ISBLANK('FIN2-NATURE'!CL79),$L$3149&lt;&gt;"M"),"",'FIN2-NATURE'!CL79)</f>
        <v/>
      </c>
      <c r="L3149" s="280" t="str">
        <f>IF(ISBLANK('FIN2-NATURE'!CM79),"",'FIN2-NATURE'!CM79)</f>
        <v/>
      </c>
      <c r="M3149" s="257" t="str">
        <f t="shared" si="50"/>
        <v>OK</v>
      </c>
      <c r="N3149" s="15"/>
    </row>
    <row r="3150" spans="1:14" ht="33.75" x14ac:dyDescent="0.25">
      <c r="A3150" s="257" t="s">
        <v>834</v>
      </c>
      <c r="B3150" s="257" t="s">
        <v>6723</v>
      </c>
      <c r="C3150" s="257" t="s">
        <v>689</v>
      </c>
      <c r="D3150" s="277" t="s">
        <v>6724</v>
      </c>
      <c r="E3150" s="278" t="s">
        <v>711</v>
      </c>
      <c r="F3150" s="279" t="s">
        <v>689</v>
      </c>
      <c r="G3150" s="277" t="s">
        <v>6725</v>
      </c>
      <c r="H3150" s="280" t="str">
        <f>IF(OR(AND('FIN2-NATURE'!CL37="",'FIN2-NATURE'!CM37=""),AND('FIN2-NATURE'!CL70="",'FIN2-NATURE'!CM70=""),AND('FIN2-NATURE'!CM37="K",'FIN2-NATURE'!CM70="K"),OR('FIN2-NATURE'!CM37="O",'FIN2-NATURE'!CM70="O")),"",SUM('FIN2-NATURE'!CL37,'FIN2-NATURE'!CL70))</f>
        <v/>
      </c>
      <c r="I3150" s="280" t="str">
        <f>IF(AND(OR(AND('FIN2-NATURE'!CM37="O",'FIN2-NATURE'!CM70="O"),AND('FIN2-NATURE'!CM37="K",'FIN2-NATURE'!CM70="K")),SUM('FIN2-NATURE'!CL37,'FIN2-NATURE'!CL70)=0,ISNUMBER('FIN2-NATURE'!CL80)),"",IF(OR('FIN2-NATURE'!CM37="O",'FIN2-NATURE'!CM70="O"),"O",IF(AND('FIN2-NATURE'!CM37='FIN2-NATURE'!CM70,OR('FIN2-NATURE'!CM37="K",'FIN2-NATURE'!CM37="W",'FIN2-NATURE'!CM37="M")), UPPER('FIN2-NATURE'!CM37),"")))</f>
        <v/>
      </c>
      <c r="J3150" s="281" t="s">
        <v>711</v>
      </c>
      <c r="K3150" s="280" t="str">
        <f>IF(AND(ISBLANK('FIN2-NATURE'!CL80),$L$3150&lt;&gt;"M"),"",'FIN2-NATURE'!CL80)</f>
        <v/>
      </c>
      <c r="L3150" s="280" t="str">
        <f>IF(ISBLANK('FIN2-NATURE'!CM80),"",'FIN2-NATURE'!CM80)</f>
        <v/>
      </c>
      <c r="M3150" s="257" t="str">
        <f t="shared" si="50"/>
        <v>OK</v>
      </c>
      <c r="N3150" s="15"/>
    </row>
    <row r="3151" spans="1:14" ht="33.75" x14ac:dyDescent="0.25">
      <c r="A3151" s="257" t="s">
        <v>834</v>
      </c>
      <c r="B3151" s="257" t="s">
        <v>6726</v>
      </c>
      <c r="C3151" s="257" t="s">
        <v>689</v>
      </c>
      <c r="D3151" s="277" t="s">
        <v>6727</v>
      </c>
      <c r="E3151" s="278" t="s">
        <v>711</v>
      </c>
      <c r="F3151" s="279" t="s">
        <v>689</v>
      </c>
      <c r="G3151" s="277" t="s">
        <v>4737</v>
      </c>
      <c r="H3151" s="280" t="str">
        <f>IF(OR(AND('FIN2-NATURE'!CL38="",'FIN2-NATURE'!CM38=""),AND('FIN2-NATURE'!CL71="",'FIN2-NATURE'!CM71=""),AND('FIN2-NATURE'!CM38="K",'FIN2-NATURE'!CM71="K"),OR('FIN2-NATURE'!CM38="O",'FIN2-NATURE'!CM71="O")),"",SUM('FIN2-NATURE'!CL38,'FIN2-NATURE'!CL71))</f>
        <v/>
      </c>
      <c r="I3151" s="280" t="str">
        <f>IF(AND(OR(AND('FIN2-NATURE'!CM38="O",'FIN2-NATURE'!CM71="O"),AND('FIN2-NATURE'!CM38="K",'FIN2-NATURE'!CM71="K")),SUM('FIN2-NATURE'!CL38,'FIN2-NATURE'!CL71)=0,ISNUMBER('FIN2-NATURE'!CL81)),"",IF(OR('FIN2-NATURE'!CM38="O",'FIN2-NATURE'!CM71="O"),"O",IF(AND('FIN2-NATURE'!CM38='FIN2-NATURE'!CM71,OR('FIN2-NATURE'!CM38="K",'FIN2-NATURE'!CM38="W",'FIN2-NATURE'!CM38="M")), UPPER('FIN2-NATURE'!CM38),"")))</f>
        <v/>
      </c>
      <c r="J3151" s="281" t="s">
        <v>711</v>
      </c>
      <c r="K3151" s="280" t="str">
        <f>IF(AND(ISBLANK('FIN2-NATURE'!CL81),$L$3151&lt;&gt;"M"),"",'FIN2-NATURE'!CL81)</f>
        <v/>
      </c>
      <c r="L3151" s="280" t="str">
        <f>IF(ISBLANK('FIN2-NATURE'!CM81),"",'FIN2-NATURE'!CM81)</f>
        <v/>
      </c>
      <c r="M3151" s="257" t="str">
        <f t="shared" si="50"/>
        <v>OK</v>
      </c>
      <c r="N3151" s="15"/>
    </row>
    <row r="3152" spans="1:14" ht="33.75" x14ac:dyDescent="0.25">
      <c r="A3152" s="257" t="s">
        <v>834</v>
      </c>
      <c r="B3152" s="257" t="s">
        <v>6728</v>
      </c>
      <c r="C3152" s="257" t="s">
        <v>689</v>
      </c>
      <c r="D3152" s="277" t="s">
        <v>6729</v>
      </c>
      <c r="E3152" s="278" t="s">
        <v>711</v>
      </c>
      <c r="F3152" s="279" t="s">
        <v>689</v>
      </c>
      <c r="G3152" s="277" t="s">
        <v>4739</v>
      </c>
      <c r="H3152" s="280" t="str">
        <f>IF(OR(AND('FIN2-NATURE'!CL39="",'FIN2-NATURE'!CM39=""),AND('FIN2-NATURE'!CL72="",'FIN2-NATURE'!CM72=""),AND('FIN2-NATURE'!CM39="K",'FIN2-NATURE'!CM72="K"),OR('FIN2-NATURE'!CM39="O",'FIN2-NATURE'!CM72="O")),"",SUM('FIN2-NATURE'!CL39,'FIN2-NATURE'!CL72))</f>
        <v/>
      </c>
      <c r="I3152" s="280" t="str">
        <f>IF(AND(OR(AND('FIN2-NATURE'!CM39="O",'FIN2-NATURE'!CM72="O"),AND('FIN2-NATURE'!CM39="K",'FIN2-NATURE'!CM72="K")),SUM('FIN2-NATURE'!CL39,'FIN2-NATURE'!CL72)=0,ISNUMBER('FIN2-NATURE'!CL82)),"",IF(OR('FIN2-NATURE'!CM39="O",'FIN2-NATURE'!CM72="O"),"O",IF(AND('FIN2-NATURE'!CM39='FIN2-NATURE'!CM72,OR('FIN2-NATURE'!CM39="K",'FIN2-NATURE'!CM39="W",'FIN2-NATURE'!CM39="M")), UPPER('FIN2-NATURE'!CM39),"")))</f>
        <v/>
      </c>
      <c r="J3152" s="281" t="s">
        <v>711</v>
      </c>
      <c r="K3152" s="280" t="str">
        <f>IF(AND(ISBLANK('FIN2-NATURE'!CL82),$L$3152&lt;&gt;"M"),"",'FIN2-NATURE'!CL82)</f>
        <v/>
      </c>
      <c r="L3152" s="280" t="str">
        <f>IF(ISBLANK('FIN2-NATURE'!CM82),"",'FIN2-NATURE'!CM82)</f>
        <v/>
      </c>
      <c r="M3152" s="257" t="str">
        <f t="shared" si="50"/>
        <v>OK</v>
      </c>
      <c r="N3152" s="15"/>
    </row>
    <row r="3153" spans="1:14" ht="33.75" x14ac:dyDescent="0.25">
      <c r="A3153" s="257" t="s">
        <v>834</v>
      </c>
      <c r="B3153" s="257" t="s">
        <v>6730</v>
      </c>
      <c r="C3153" s="257" t="s">
        <v>689</v>
      </c>
      <c r="D3153" s="277" t="s">
        <v>6731</v>
      </c>
      <c r="E3153" s="278" t="s">
        <v>711</v>
      </c>
      <c r="F3153" s="279" t="s">
        <v>689</v>
      </c>
      <c r="G3153" s="277" t="s">
        <v>4741</v>
      </c>
      <c r="H3153" s="280" t="str">
        <f>IF(OR(AND('FIN2-NATURE'!CL40="",'FIN2-NATURE'!CM40=""),AND('FIN2-NATURE'!CL73="",'FIN2-NATURE'!CM73=""),AND('FIN2-NATURE'!CM40="K",'FIN2-NATURE'!CM73="K"),OR('FIN2-NATURE'!CM40="O",'FIN2-NATURE'!CM73="O")),"",SUM('FIN2-NATURE'!CL40,'FIN2-NATURE'!CL73))</f>
        <v/>
      </c>
      <c r="I3153" s="280" t="str">
        <f>IF(AND(OR(AND('FIN2-NATURE'!CM40="O",'FIN2-NATURE'!CM73="O"),AND('FIN2-NATURE'!CM40="K",'FIN2-NATURE'!CM73="K")),SUM('FIN2-NATURE'!CL40,'FIN2-NATURE'!CL73)=0,ISNUMBER('FIN2-NATURE'!CL83)),"",IF(OR('FIN2-NATURE'!CM40="O",'FIN2-NATURE'!CM73="O"),"O",IF(AND('FIN2-NATURE'!CM40='FIN2-NATURE'!CM73,OR('FIN2-NATURE'!CM40="K",'FIN2-NATURE'!CM40="W",'FIN2-NATURE'!CM40="M")), UPPER('FIN2-NATURE'!CM40),"")))</f>
        <v/>
      </c>
      <c r="J3153" s="281" t="s">
        <v>711</v>
      </c>
      <c r="K3153" s="280" t="str">
        <f>IF(AND(ISBLANK('FIN2-NATURE'!CL83),$L$3153&lt;&gt;"M"),"",'FIN2-NATURE'!CL83)</f>
        <v/>
      </c>
      <c r="L3153" s="280" t="str">
        <f>IF(ISBLANK('FIN2-NATURE'!CM83),"",'FIN2-NATURE'!CM83)</f>
        <v/>
      </c>
      <c r="M3153" s="257" t="str">
        <f t="shared" si="50"/>
        <v>OK</v>
      </c>
      <c r="N3153" s="15"/>
    </row>
    <row r="3154" spans="1:14" ht="33.75" x14ac:dyDescent="0.25">
      <c r="A3154" s="257" t="s">
        <v>834</v>
      </c>
      <c r="B3154" s="257" t="s">
        <v>6732</v>
      </c>
      <c r="C3154" s="257" t="s">
        <v>689</v>
      </c>
      <c r="D3154" s="277" t="s">
        <v>6733</v>
      </c>
      <c r="E3154" s="278" t="s">
        <v>711</v>
      </c>
      <c r="F3154" s="279" t="s">
        <v>689</v>
      </c>
      <c r="G3154" s="277" t="s">
        <v>4743</v>
      </c>
      <c r="H3154" s="280" t="str">
        <f>IF(OR(AND('FIN2-NATURE'!CL41="",'FIN2-NATURE'!CM41=""),AND('FIN2-NATURE'!CL74="",'FIN2-NATURE'!CM74=""),AND('FIN2-NATURE'!CM41="K",'FIN2-NATURE'!CM74="K"),OR('FIN2-NATURE'!CM41="O",'FIN2-NATURE'!CM74="O")),"",SUM('FIN2-NATURE'!CL41,'FIN2-NATURE'!CL74))</f>
        <v/>
      </c>
      <c r="I3154" s="280" t="str">
        <f>IF(AND(OR(AND('FIN2-NATURE'!CM41="O",'FIN2-NATURE'!CM74="O"),AND('FIN2-NATURE'!CM41="K",'FIN2-NATURE'!CM74="K")),SUM('FIN2-NATURE'!CL41,'FIN2-NATURE'!CL74)=0,ISNUMBER('FIN2-NATURE'!CL84)),"",IF(OR('FIN2-NATURE'!CM41="O",'FIN2-NATURE'!CM74="O"),"O",IF(AND('FIN2-NATURE'!CM41='FIN2-NATURE'!CM74,OR('FIN2-NATURE'!CM41="K",'FIN2-NATURE'!CM41="W",'FIN2-NATURE'!CM41="M")), UPPER('FIN2-NATURE'!CM41),"")))</f>
        <v/>
      </c>
      <c r="J3154" s="281" t="s">
        <v>711</v>
      </c>
      <c r="K3154" s="280" t="str">
        <f>IF(AND(ISBLANK('FIN2-NATURE'!CL84),$L$3154&lt;&gt;"M"),"",'FIN2-NATURE'!CL84)</f>
        <v/>
      </c>
      <c r="L3154" s="280" t="str">
        <f>IF(ISBLANK('FIN2-NATURE'!CM84),"",'FIN2-NATURE'!CM84)</f>
        <v/>
      </c>
      <c r="M3154" s="257" t="str">
        <f t="shared" si="50"/>
        <v>OK</v>
      </c>
      <c r="N3154" s="15"/>
    </row>
    <row r="3155" spans="1:14" ht="33.75" x14ac:dyDescent="0.25">
      <c r="A3155" s="257" t="s">
        <v>834</v>
      </c>
      <c r="B3155" s="257" t="s">
        <v>6734</v>
      </c>
      <c r="C3155" s="257" t="s">
        <v>689</v>
      </c>
      <c r="D3155" s="277" t="s">
        <v>6735</v>
      </c>
      <c r="E3155" s="278" t="s">
        <v>711</v>
      </c>
      <c r="F3155" s="279" t="s">
        <v>689</v>
      </c>
      <c r="G3155" s="277" t="s">
        <v>4744</v>
      </c>
      <c r="H3155" s="280" t="str">
        <f>IF(OR(AND('FIN2-NATURE'!CL42="",'FIN2-NATURE'!CM42=""),AND('FIN2-NATURE'!CL75="",'FIN2-NATURE'!CM75=""),AND('FIN2-NATURE'!CM42="K",'FIN2-NATURE'!CM75="K"),OR('FIN2-NATURE'!CM42="O",'FIN2-NATURE'!CM75="O")),"",SUM('FIN2-NATURE'!CL42,'FIN2-NATURE'!CL75))</f>
        <v/>
      </c>
      <c r="I3155" s="280" t="str">
        <f>IF(AND(OR(AND('FIN2-NATURE'!CM42="O",'FIN2-NATURE'!CM75="O"),AND('FIN2-NATURE'!CM42="K",'FIN2-NATURE'!CM75="K")),SUM('FIN2-NATURE'!CL42,'FIN2-NATURE'!CL75)=0,ISNUMBER('FIN2-NATURE'!CL85)),"",IF(OR('FIN2-NATURE'!CM42="O",'FIN2-NATURE'!CM75="O"),"O",IF(AND('FIN2-NATURE'!CM42='FIN2-NATURE'!CM75,OR('FIN2-NATURE'!CM42="K",'FIN2-NATURE'!CM42="W",'FIN2-NATURE'!CM42="M")), UPPER('FIN2-NATURE'!CM42),"")))</f>
        <v/>
      </c>
      <c r="J3155" s="281" t="s">
        <v>711</v>
      </c>
      <c r="K3155" s="280" t="str">
        <f>IF(AND(ISBLANK('FIN2-NATURE'!CL85),$L$3155&lt;&gt;"M"),"",'FIN2-NATURE'!CL85)</f>
        <v/>
      </c>
      <c r="L3155" s="280" t="str">
        <f>IF(ISBLANK('FIN2-NATURE'!CM85),"",'FIN2-NATURE'!CM85)</f>
        <v/>
      </c>
      <c r="M3155" s="257" t="str">
        <f t="shared" si="50"/>
        <v>OK</v>
      </c>
      <c r="N3155" s="15"/>
    </row>
    <row r="3156" spans="1:14" ht="33.75" x14ac:dyDescent="0.25">
      <c r="A3156" s="257" t="s">
        <v>834</v>
      </c>
      <c r="B3156" s="257" t="s">
        <v>6736</v>
      </c>
      <c r="C3156" s="257" t="s">
        <v>689</v>
      </c>
      <c r="D3156" s="277" t="s">
        <v>6737</v>
      </c>
      <c r="E3156" s="278" t="s">
        <v>711</v>
      </c>
      <c r="F3156" s="279" t="s">
        <v>689</v>
      </c>
      <c r="G3156" s="277" t="s">
        <v>6738</v>
      </c>
      <c r="H3156" s="280" t="str">
        <f>IF(OR(AND('FIN2-NATURE'!CL43="",'FIN2-NATURE'!CM43=""),AND('FIN2-NATURE'!CL76="",'FIN2-NATURE'!CM76=""),AND('FIN2-NATURE'!CM43="K",'FIN2-NATURE'!CM76="K"),OR('FIN2-NATURE'!CM43="O",'FIN2-NATURE'!CM76="O")),"",SUM('FIN2-NATURE'!CL43,'FIN2-NATURE'!CL76))</f>
        <v/>
      </c>
      <c r="I3156" s="280" t="str">
        <f>IF(AND(OR(AND('FIN2-NATURE'!CM43="O",'FIN2-NATURE'!CM76="O"),AND('FIN2-NATURE'!CM43="K",'FIN2-NATURE'!CM76="K")),SUM('FIN2-NATURE'!CL43,'FIN2-NATURE'!CL76)=0,ISNUMBER('FIN2-NATURE'!CL86)),"",IF(OR('FIN2-NATURE'!CM43="O",'FIN2-NATURE'!CM76="O"),"O",IF(AND('FIN2-NATURE'!CM43='FIN2-NATURE'!CM76,OR('FIN2-NATURE'!CM43="K",'FIN2-NATURE'!CM43="W",'FIN2-NATURE'!CM43="M")), UPPER('FIN2-NATURE'!CM43),"")))</f>
        <v/>
      </c>
      <c r="J3156" s="281" t="s">
        <v>711</v>
      </c>
      <c r="K3156" s="280" t="str">
        <f>IF(AND(ISBLANK('FIN2-NATURE'!CL86),$L$3156&lt;&gt;"M"),"",'FIN2-NATURE'!CL86)</f>
        <v/>
      </c>
      <c r="L3156" s="280" t="str">
        <f>IF(ISBLANK('FIN2-NATURE'!CM86),"",'FIN2-NATURE'!CM86)</f>
        <v/>
      </c>
      <c r="M3156" s="257" t="str">
        <f t="shared" si="50"/>
        <v>OK</v>
      </c>
      <c r="N3156" s="15"/>
    </row>
    <row r="3157" spans="1:14" ht="78.75" x14ac:dyDescent="0.25">
      <c r="A3157" s="257" t="s">
        <v>834</v>
      </c>
      <c r="B3157" s="257" t="s">
        <v>6739</v>
      </c>
      <c r="C3157" s="257" t="s">
        <v>689</v>
      </c>
      <c r="D3157" s="277" t="s">
        <v>1448</v>
      </c>
      <c r="E3157" s="278" t="s">
        <v>711</v>
      </c>
      <c r="F3157" s="279" t="s">
        <v>689</v>
      </c>
      <c r="G3157" s="277" t="s">
        <v>1449</v>
      </c>
      <c r="H3157" s="280" t="str">
        <f>IF(OR(EXACT('FIN2-NATURE'!AG31,'FIN2-NATURE'!AH31),EXACT('FIN2-NATURE'!AJ31,'FIN2-NATURE'!AK31),EXACT('FIN2-NATURE'!AS31,'FIN2-NATURE'!AT31),EXACT('FIN2-NATURE'!BT31,'FIN2-NATURE'!BU31),EXACT('FIN2-NATURE'!CC31,'FIN2-NATURE'!CD31), EXACT('FIN2-NATURE'!CL31,'FIN2-NATURE'!CM31),AND('FIN2-NATURE'!AH31="K",'FIN2-NATURE'!AK31="K",'FIN2-NATURE'!AT31="K",'FIN2-NATURE'!BU31="K", 'FIN2-NATURE'!CD31="K",'FIN2-NATURE'!CM31="K"),OR('FIN2-NATURE'!AH31="O",'FIN2-NATURE'!AK31="O",'FIN2-NATURE'!AT31="O",'FIN2-NATURE'!BU31="O", 'FIN2-NATURE'!CD31="O",'FIN2-NATURE'!CM31="O")),"",SUM('FIN2-NATURE'!AG31,'FIN2-NATURE'!AJ31,'FIN2-NATURE'!AS31,'FIN2-NATURE'!BT31,'FIN2-NATURE'!CC31,'FIN2-NATURE'!CL31))</f>
        <v/>
      </c>
      <c r="I3157" s="280" t="str">
        <f>IF(AND(OR(OR('FIN2-NATURE'!AH31="O",'FIN2-NATURE'!AK31="O",'FIN2-NATURE'!AT31="O",'FIN2-NATURE'!BU31="O",'FIN2-NATURE'!CD31="O",'FIN2-NATURE'!CM31="O"), AND('FIN2-NATURE'!AH31="K",'FIN2-NATURE'!AK31="K",'FIN2-NATURE'!AT31="K",'FIN2-NATURE'!BU31="K", 'FIN2-NATURE'!CD31="K",'FIN2-NATURE'!CM31="K")),SUM('FIN2-NATURE'!AG31,'FIN2-NATURE'!AJ31,'FIN2-NATURE'!AS31,'FIN2-NATURE'!BT31,'FIN2-NATURE'!CC31,'FIN2-NATURE'!CL31)=0,ISNUMBER('FIN2-NATURE'!CO31)),"",IF(OR('FIN2-NATURE'!AH31="O",'FIN2-NATURE'!AK31="O",'FIN2-NATURE'!AT31="O",'FIN2-NATURE'!BU31="O",'FIN2-NATURE'!CD31="O",'FIN2-NATURE'!CM31="O"),"O",IF(AND('FIN2-NATURE'!AH31='FIN2-NATURE'!AK31,'FIN2-NATURE'!AH31='FIN2-NATURE'!AT31,'FIN2-NATURE'!AH31='FIN2-NATURE'!BU31,'FIN2-NATURE'!AH31='FIN2-NATURE'!CD31,'FIN2-NATURE'!AH31='FIN2-NATURE'!CM31,OR('FIN2-NATURE'!AH31="K",'FIN2-NATURE'!AH31="W",'FIN2-NATURE'!AH31="M")),UPPER('FIN2-NATURE'!AH31),"")))</f>
        <v/>
      </c>
      <c r="J3157" s="281" t="s">
        <v>711</v>
      </c>
      <c r="K3157" s="280" t="str">
        <f>IF(AND(ISBLANK('FIN2-NATURE'!CO31),$L$3157&lt;&gt;"M"),"",'FIN2-NATURE'!CO31)</f>
        <v/>
      </c>
      <c r="L3157" s="280" t="str">
        <f>IF(ISBLANK('FIN2-NATURE'!CP31),"",'FIN2-NATURE'!CP31)</f>
        <v/>
      </c>
      <c r="M3157" s="257" t="str">
        <f t="shared" si="50"/>
        <v>OK</v>
      </c>
      <c r="N3157" s="15"/>
    </row>
    <row r="3158" spans="1:14" ht="78.75" x14ac:dyDescent="0.25">
      <c r="A3158" s="257" t="s">
        <v>834</v>
      </c>
      <c r="B3158" s="257" t="s">
        <v>6740</v>
      </c>
      <c r="C3158" s="257" t="s">
        <v>689</v>
      </c>
      <c r="D3158" s="277" t="s">
        <v>1451</v>
      </c>
      <c r="E3158" s="278" t="s">
        <v>711</v>
      </c>
      <c r="F3158" s="279" t="s">
        <v>689</v>
      </c>
      <c r="G3158" s="277" t="s">
        <v>1452</v>
      </c>
      <c r="H3158" s="280" t="str">
        <f>IF(OR(EXACT('FIN2-NATURE'!AG32,'FIN2-NATURE'!AH32),EXACT('FIN2-NATURE'!AJ32,'FIN2-NATURE'!AK32),EXACT('FIN2-NATURE'!AS32,'FIN2-NATURE'!AT32),EXACT('FIN2-NATURE'!BT32,'FIN2-NATURE'!BU32),EXACT('FIN2-NATURE'!CC32,'FIN2-NATURE'!CD32), EXACT('FIN2-NATURE'!CL32,'FIN2-NATURE'!CM32),AND('FIN2-NATURE'!AH32="K",'FIN2-NATURE'!AK32="K",'FIN2-NATURE'!AT32="K",'FIN2-NATURE'!BU32="K", 'FIN2-NATURE'!CD32="K",'FIN2-NATURE'!CM32="K"),OR('FIN2-NATURE'!AH32="O",'FIN2-NATURE'!AK32="O",'FIN2-NATURE'!AT32="O",'FIN2-NATURE'!BU32="O", 'FIN2-NATURE'!CD32="O",'FIN2-NATURE'!CM32="O")),"",SUM('FIN2-NATURE'!AG32,'FIN2-NATURE'!AJ32,'FIN2-NATURE'!AS32,'FIN2-NATURE'!BT32,'FIN2-NATURE'!CC32,'FIN2-NATURE'!CL32))</f>
        <v/>
      </c>
      <c r="I3158" s="280" t="str">
        <f>IF(AND(OR(OR('FIN2-NATURE'!AH32="O",'FIN2-NATURE'!AK32="O",'FIN2-NATURE'!AT32="O",'FIN2-NATURE'!BU32="O",'FIN2-NATURE'!CD32="O",'FIN2-NATURE'!CM32="O"), AND('FIN2-NATURE'!AH32="K",'FIN2-NATURE'!AK32="K",'FIN2-NATURE'!AT32="K",'FIN2-NATURE'!BU32="K", 'FIN2-NATURE'!CD32="K",'FIN2-NATURE'!CM32="K")),SUM('FIN2-NATURE'!AG32,'FIN2-NATURE'!AJ32,'FIN2-NATURE'!AS32,'FIN2-NATURE'!BT32,'FIN2-NATURE'!CC32,'FIN2-NATURE'!CL32)=0,ISNUMBER('FIN2-NATURE'!CO32)),"",IF(OR('FIN2-NATURE'!AH32="O",'FIN2-NATURE'!AK32="O",'FIN2-NATURE'!AT32="O",'FIN2-NATURE'!BU32="O",'FIN2-NATURE'!CD32="O",'FIN2-NATURE'!CM32="O"),"O",IF(AND('FIN2-NATURE'!AH32='FIN2-NATURE'!AK32,'FIN2-NATURE'!AH32='FIN2-NATURE'!AT32,'FIN2-NATURE'!AH32='FIN2-NATURE'!BU32,'FIN2-NATURE'!AH32='FIN2-NATURE'!CD32,'FIN2-NATURE'!AH32='FIN2-NATURE'!CM32,OR('FIN2-NATURE'!AH32="K",'FIN2-NATURE'!AH32="W",'FIN2-NATURE'!AH32="M")),UPPER('FIN2-NATURE'!AH32),"")))</f>
        <v/>
      </c>
      <c r="J3158" s="281" t="s">
        <v>711</v>
      </c>
      <c r="K3158" s="280" t="str">
        <f>IF(AND(ISBLANK('FIN2-NATURE'!CO32),$L$3158&lt;&gt;"M"),"",'FIN2-NATURE'!CO32)</f>
        <v/>
      </c>
      <c r="L3158" s="280" t="str">
        <f>IF(ISBLANK('FIN2-NATURE'!CP32),"",'FIN2-NATURE'!CP32)</f>
        <v/>
      </c>
      <c r="M3158" s="257" t="str">
        <f t="shared" si="50"/>
        <v>OK</v>
      </c>
      <c r="N3158" s="15"/>
    </row>
    <row r="3159" spans="1:14" ht="33.75" x14ac:dyDescent="0.25">
      <c r="A3159" s="257" t="s">
        <v>834</v>
      </c>
      <c r="B3159" s="257" t="s">
        <v>6741</v>
      </c>
      <c r="C3159" s="257" t="s">
        <v>689</v>
      </c>
      <c r="D3159" s="277" t="s">
        <v>6742</v>
      </c>
      <c r="E3159" s="278" t="s">
        <v>711</v>
      </c>
      <c r="F3159" s="279" t="s">
        <v>689</v>
      </c>
      <c r="G3159" s="277" t="s">
        <v>1455</v>
      </c>
      <c r="H3159" s="280" t="str">
        <f>IF(OR(AND('FIN2-NATURE'!CO31="",'FIN2-NATURE'!CP31=""),AND('FIN2-NATURE'!CO32="",'FIN2-NATURE'!CP32=""),AND('FIN2-NATURE'!CP31="K",'FIN2-NATURE'!CP32="K"),OR('FIN2-NATURE'!CP31="O",'FIN2-NATURE'!CP32="O")),"",SUM('FIN2-NATURE'!CO31,'FIN2-NATURE'!CO32))</f>
        <v/>
      </c>
      <c r="I3159" s="280" t="str">
        <f>IF(AND(OR(AND('FIN2-NATURE'!CP31="O",'FIN2-NATURE'!CP32="O"),AND('FIN2-NATURE'!CP31="K",'FIN2-NATURE'!CP32="K")),SUM('FIN2-NATURE'!CO31,'FIN2-NATURE'!CO32)=0,ISNUMBER('FIN2-NATURE'!CO33)),"",IF(OR('FIN2-NATURE'!CP31="O",'FIN2-NATURE'!CP32="O"),"O",IF(AND('FIN2-NATURE'!CP31='FIN2-NATURE'!CP32,OR('FIN2-NATURE'!CP31="K",'FIN2-NATURE'!CP31="W",'FIN2-NATURE'!CP31="M")), UPPER('FIN2-NATURE'!CP31),"")))</f>
        <v/>
      </c>
      <c r="J3159" s="281" t="s">
        <v>711</v>
      </c>
      <c r="K3159" s="280" t="str">
        <f>IF(AND(ISBLANK('FIN2-NATURE'!CO33),$L$3159&lt;&gt;"M"),"",'FIN2-NATURE'!CO33)</f>
        <v/>
      </c>
      <c r="L3159" s="280" t="str">
        <f>IF(ISBLANK('FIN2-NATURE'!CP33),"",'FIN2-NATURE'!CP33)</f>
        <v/>
      </c>
      <c r="M3159" s="257" t="str">
        <f t="shared" si="50"/>
        <v>OK</v>
      </c>
      <c r="N3159" s="15"/>
    </row>
    <row r="3160" spans="1:14" ht="78.75" x14ac:dyDescent="0.25">
      <c r="A3160" s="257" t="s">
        <v>834</v>
      </c>
      <c r="B3160" s="257" t="s">
        <v>6743</v>
      </c>
      <c r="C3160" s="257" t="s">
        <v>689</v>
      </c>
      <c r="D3160" s="277" t="s">
        <v>1457</v>
      </c>
      <c r="E3160" s="278" t="s">
        <v>711</v>
      </c>
      <c r="F3160" s="279" t="s">
        <v>689</v>
      </c>
      <c r="G3160" s="277" t="s">
        <v>1458</v>
      </c>
      <c r="H3160" s="280" t="str">
        <f>IF(OR(EXACT('FIN2-NATURE'!AG34,'FIN2-NATURE'!AH34),EXACT('FIN2-NATURE'!AJ34,'FIN2-NATURE'!AK34),EXACT('FIN2-NATURE'!AS34,'FIN2-NATURE'!AT34),EXACT('FIN2-NATURE'!BT34,'FIN2-NATURE'!BU34),EXACT('FIN2-NATURE'!CC34,'FIN2-NATURE'!CD34), EXACT('FIN2-NATURE'!CL34,'FIN2-NATURE'!CM34),AND('FIN2-NATURE'!AH34="K",'FIN2-NATURE'!AK34="K",'FIN2-NATURE'!AT34="K",'FIN2-NATURE'!BU34="K", 'FIN2-NATURE'!CD34="K",'FIN2-NATURE'!CM34="K"),OR('FIN2-NATURE'!AH34="O",'FIN2-NATURE'!AK34="O",'FIN2-NATURE'!AT34="O",'FIN2-NATURE'!BU34="O", 'FIN2-NATURE'!CD34="O",'FIN2-NATURE'!CM34="O")),"",SUM('FIN2-NATURE'!AG34,'FIN2-NATURE'!AJ34,'FIN2-NATURE'!AS34,'FIN2-NATURE'!BT34,'FIN2-NATURE'!CC34,'FIN2-NATURE'!CL34))</f>
        <v/>
      </c>
      <c r="I3160" s="280" t="str">
        <f>IF(AND(OR(OR('FIN2-NATURE'!AH34="O",'FIN2-NATURE'!AK34="O",'FIN2-NATURE'!AT34="O",'FIN2-NATURE'!BU34="O",'FIN2-NATURE'!CD34="O",'FIN2-NATURE'!CM34="O"), AND('FIN2-NATURE'!AH34="K",'FIN2-NATURE'!AK34="K",'FIN2-NATURE'!AT34="K",'FIN2-NATURE'!BU34="K", 'FIN2-NATURE'!CD34="K",'FIN2-NATURE'!CM34="K")),SUM('FIN2-NATURE'!AG34,'FIN2-NATURE'!AJ34,'FIN2-NATURE'!AS34,'FIN2-NATURE'!BT34,'FIN2-NATURE'!CC34,'FIN2-NATURE'!CL34)=0,ISNUMBER('FIN2-NATURE'!CO34)),"",IF(OR('FIN2-NATURE'!AH34="O",'FIN2-NATURE'!AK34="O",'FIN2-NATURE'!AT34="O",'FIN2-NATURE'!BU34="O",'FIN2-NATURE'!CD34="O",'FIN2-NATURE'!CM34="O"),"O",IF(AND('FIN2-NATURE'!AH34='FIN2-NATURE'!AK34,'FIN2-NATURE'!AH34='FIN2-NATURE'!AT34,'FIN2-NATURE'!AH34='FIN2-NATURE'!BU34,'FIN2-NATURE'!AH34='FIN2-NATURE'!CD34,'FIN2-NATURE'!AH34='FIN2-NATURE'!CM34,OR('FIN2-NATURE'!AH34="K",'FIN2-NATURE'!AH34="W",'FIN2-NATURE'!AH34="M")),UPPER('FIN2-NATURE'!AH34),"")))</f>
        <v/>
      </c>
      <c r="J3160" s="281" t="s">
        <v>711</v>
      </c>
      <c r="K3160" s="280" t="str">
        <f>IF(AND(ISBLANK('FIN2-NATURE'!CO34),$L$3160&lt;&gt;"M"),"",'FIN2-NATURE'!CO34)</f>
        <v/>
      </c>
      <c r="L3160" s="280" t="str">
        <f>IF(ISBLANK('FIN2-NATURE'!CP34),"",'FIN2-NATURE'!CP34)</f>
        <v/>
      </c>
      <c r="M3160" s="257" t="str">
        <f t="shared" si="50"/>
        <v>OK</v>
      </c>
      <c r="N3160" s="15"/>
    </row>
    <row r="3161" spans="1:14" ht="78.75" x14ac:dyDescent="0.25">
      <c r="A3161" s="257" t="s">
        <v>834</v>
      </c>
      <c r="B3161" s="257" t="s">
        <v>6744</v>
      </c>
      <c r="C3161" s="257" t="s">
        <v>689</v>
      </c>
      <c r="D3161" s="277" t="s">
        <v>1460</v>
      </c>
      <c r="E3161" s="278" t="s">
        <v>711</v>
      </c>
      <c r="F3161" s="279" t="s">
        <v>689</v>
      </c>
      <c r="G3161" s="277" t="s">
        <v>1461</v>
      </c>
      <c r="H3161" s="280" t="str">
        <f>IF(OR(EXACT('FIN2-NATURE'!AG35,'FIN2-NATURE'!AH35),EXACT('FIN2-NATURE'!AJ35,'FIN2-NATURE'!AK35),EXACT('FIN2-NATURE'!AS35,'FIN2-NATURE'!AT35),EXACT('FIN2-NATURE'!BT35,'FIN2-NATURE'!BU35),EXACT('FIN2-NATURE'!CC35,'FIN2-NATURE'!CD35), EXACT('FIN2-NATURE'!CL35,'FIN2-NATURE'!CM35),AND('FIN2-NATURE'!AH35="K",'FIN2-NATURE'!AK35="K",'FIN2-NATURE'!AT35="K",'FIN2-NATURE'!BU35="K", 'FIN2-NATURE'!CD35="K",'FIN2-NATURE'!CM35="K"),OR('FIN2-NATURE'!AH35="O",'FIN2-NATURE'!AK35="O",'FIN2-NATURE'!AT35="O",'FIN2-NATURE'!BU35="O", 'FIN2-NATURE'!CD35="O",'FIN2-NATURE'!CM35="O")),"",SUM('FIN2-NATURE'!AG35,'FIN2-NATURE'!AJ35,'FIN2-NATURE'!AS35,'FIN2-NATURE'!BT35,'FIN2-NATURE'!CC35,'FIN2-NATURE'!CL35))</f>
        <v/>
      </c>
      <c r="I3161" s="280" t="str">
        <f>IF(AND(OR(OR('FIN2-NATURE'!AH35="O",'FIN2-NATURE'!AK35="O",'FIN2-NATURE'!AT35="O",'FIN2-NATURE'!BU35="O",'FIN2-NATURE'!CD35="O",'FIN2-NATURE'!CM35="O"), AND('FIN2-NATURE'!AH35="K",'FIN2-NATURE'!AK35="K",'FIN2-NATURE'!AT35="K",'FIN2-NATURE'!BU35="K", 'FIN2-NATURE'!CD35="K",'FIN2-NATURE'!CM35="K")),SUM('FIN2-NATURE'!AG35,'FIN2-NATURE'!AJ35,'FIN2-NATURE'!AS35,'FIN2-NATURE'!BT35,'FIN2-NATURE'!CC35,'FIN2-NATURE'!CL35)=0,ISNUMBER('FIN2-NATURE'!CO35)),"",IF(OR('FIN2-NATURE'!AH35="O",'FIN2-NATURE'!AK35="O",'FIN2-NATURE'!AT35="O",'FIN2-NATURE'!BU35="O",'FIN2-NATURE'!CD35="O",'FIN2-NATURE'!CM35="O"),"O",IF(AND('FIN2-NATURE'!AH35='FIN2-NATURE'!AK35,'FIN2-NATURE'!AH35='FIN2-NATURE'!AT35,'FIN2-NATURE'!AH35='FIN2-NATURE'!BU35,'FIN2-NATURE'!AH35='FIN2-NATURE'!CD35,'FIN2-NATURE'!AH35='FIN2-NATURE'!CM35,OR('FIN2-NATURE'!AH35="K",'FIN2-NATURE'!AH35="W",'FIN2-NATURE'!AH35="M")),UPPER('FIN2-NATURE'!AH35),"")))</f>
        <v/>
      </c>
      <c r="J3161" s="281" t="s">
        <v>711</v>
      </c>
      <c r="K3161" s="280" t="str">
        <f>IF(AND(ISBLANK('FIN2-NATURE'!CO35),$L$3161&lt;&gt;"M"),"",'FIN2-NATURE'!CO35)</f>
        <v/>
      </c>
      <c r="L3161" s="280" t="str">
        <f>IF(ISBLANK('FIN2-NATURE'!CP35),"",'FIN2-NATURE'!CP35)</f>
        <v/>
      </c>
      <c r="M3161" s="257" t="str">
        <f t="shared" si="50"/>
        <v>OK</v>
      </c>
      <c r="N3161" s="15"/>
    </row>
    <row r="3162" spans="1:14" ht="78.75" x14ac:dyDescent="0.25">
      <c r="A3162" s="257" t="s">
        <v>834</v>
      </c>
      <c r="B3162" s="257" t="s">
        <v>6745</v>
      </c>
      <c r="C3162" s="257" t="s">
        <v>689</v>
      </c>
      <c r="D3162" s="277" t="s">
        <v>1463</v>
      </c>
      <c r="E3162" s="278" t="s">
        <v>711</v>
      </c>
      <c r="F3162" s="279" t="s">
        <v>689</v>
      </c>
      <c r="G3162" s="277" t="s">
        <v>1464</v>
      </c>
      <c r="H3162" s="280" t="str">
        <f>IF(OR(EXACT('FIN2-NATURE'!AG36,'FIN2-NATURE'!AH36),EXACT('FIN2-NATURE'!AJ36,'FIN2-NATURE'!AK36),EXACT('FIN2-NATURE'!AS36,'FIN2-NATURE'!AT36),EXACT('FIN2-NATURE'!BT36,'FIN2-NATURE'!BU36),EXACT('FIN2-NATURE'!CC36,'FIN2-NATURE'!CD36), EXACT('FIN2-NATURE'!CL36,'FIN2-NATURE'!CM36),AND('FIN2-NATURE'!AH36="K",'FIN2-NATURE'!AK36="K",'FIN2-NATURE'!AT36="K",'FIN2-NATURE'!BU36="K", 'FIN2-NATURE'!CD36="K",'FIN2-NATURE'!CM36="K"),OR('FIN2-NATURE'!AH36="O",'FIN2-NATURE'!AK36="O",'FIN2-NATURE'!AT36="O",'FIN2-NATURE'!BU36="O", 'FIN2-NATURE'!CD36="O",'FIN2-NATURE'!CM36="O")),"",SUM('FIN2-NATURE'!AG36,'FIN2-NATURE'!AJ36,'FIN2-NATURE'!AS36,'FIN2-NATURE'!BT36,'FIN2-NATURE'!CC36,'FIN2-NATURE'!CL36))</f>
        <v/>
      </c>
      <c r="I3162" s="280" t="str">
        <f>IF(AND(OR(OR('FIN2-NATURE'!AH36="O",'FIN2-NATURE'!AK36="O",'FIN2-NATURE'!AT36="O",'FIN2-NATURE'!BU36="O",'FIN2-NATURE'!CD36="O",'FIN2-NATURE'!CM36="O"), AND('FIN2-NATURE'!AH36="K",'FIN2-NATURE'!AK36="K",'FIN2-NATURE'!AT36="K",'FIN2-NATURE'!BU36="K", 'FIN2-NATURE'!CD36="K",'FIN2-NATURE'!CM36="K")),SUM('FIN2-NATURE'!AG36,'FIN2-NATURE'!AJ36,'FIN2-NATURE'!AS36,'FIN2-NATURE'!BT36,'FIN2-NATURE'!CC36,'FIN2-NATURE'!CL36)=0,ISNUMBER('FIN2-NATURE'!CO36)),"",IF(OR('FIN2-NATURE'!AH36="O",'FIN2-NATURE'!AK36="O",'FIN2-NATURE'!AT36="O",'FIN2-NATURE'!BU36="O",'FIN2-NATURE'!CD36="O",'FIN2-NATURE'!CM36="O"),"O",IF(AND('FIN2-NATURE'!AH36='FIN2-NATURE'!AK36,'FIN2-NATURE'!AH36='FIN2-NATURE'!AT36,'FIN2-NATURE'!AH36='FIN2-NATURE'!BU36,'FIN2-NATURE'!AH36='FIN2-NATURE'!CD36,'FIN2-NATURE'!AH36='FIN2-NATURE'!CM36,OR('FIN2-NATURE'!AH36="K",'FIN2-NATURE'!AH36="W",'FIN2-NATURE'!AH36="M")),UPPER('FIN2-NATURE'!AH36),"")))</f>
        <v/>
      </c>
      <c r="J3162" s="281" t="s">
        <v>711</v>
      </c>
      <c r="K3162" s="280" t="str">
        <f>IF(AND(ISBLANK('FIN2-NATURE'!CO36),$L$3162&lt;&gt;"M"),"",'FIN2-NATURE'!CO36)</f>
        <v/>
      </c>
      <c r="L3162" s="280" t="str">
        <f>IF(ISBLANK('FIN2-NATURE'!CP36),"",'FIN2-NATURE'!CP36)</f>
        <v/>
      </c>
      <c r="M3162" s="257" t="str">
        <f t="shared" si="50"/>
        <v>OK</v>
      </c>
      <c r="N3162" s="15"/>
    </row>
    <row r="3163" spans="1:14" ht="78.75" x14ac:dyDescent="0.25">
      <c r="A3163" s="257" t="s">
        <v>834</v>
      </c>
      <c r="B3163" s="257" t="s">
        <v>6746</v>
      </c>
      <c r="C3163" s="257" t="s">
        <v>689</v>
      </c>
      <c r="D3163" s="277" t="s">
        <v>1466</v>
      </c>
      <c r="E3163" s="278" t="s">
        <v>711</v>
      </c>
      <c r="F3163" s="279" t="s">
        <v>689</v>
      </c>
      <c r="G3163" s="277" t="s">
        <v>1467</v>
      </c>
      <c r="H3163" s="280" t="str">
        <f>IF(OR(EXACT('FIN2-NATURE'!AG37,'FIN2-NATURE'!AH37),EXACT('FIN2-NATURE'!AJ37,'FIN2-NATURE'!AK37),EXACT('FIN2-NATURE'!AS37,'FIN2-NATURE'!AT37),EXACT('FIN2-NATURE'!BT37,'FIN2-NATURE'!BU37),EXACT('FIN2-NATURE'!CC37,'FIN2-NATURE'!CD37), EXACT('FIN2-NATURE'!CL37,'FIN2-NATURE'!CM37),AND('FIN2-NATURE'!AH37="K",'FIN2-NATURE'!AK37="K",'FIN2-NATURE'!AT37="K",'FIN2-NATURE'!BU37="K", 'FIN2-NATURE'!CD37="K",'FIN2-NATURE'!CM37="K"),OR('FIN2-NATURE'!AH37="O",'FIN2-NATURE'!AK37="O",'FIN2-NATURE'!AT37="O",'FIN2-NATURE'!BU37="O", 'FIN2-NATURE'!CD37="O",'FIN2-NATURE'!CM37="O")),"",SUM('FIN2-NATURE'!AG37,'FIN2-NATURE'!AJ37,'FIN2-NATURE'!AS37,'FIN2-NATURE'!BT37,'FIN2-NATURE'!CC37,'FIN2-NATURE'!CL37))</f>
        <v/>
      </c>
      <c r="I3163" s="280" t="str">
        <f>IF(AND(OR(OR('FIN2-NATURE'!AH37="O",'FIN2-NATURE'!AK37="O",'FIN2-NATURE'!AT37="O",'FIN2-NATURE'!BU37="O",'FIN2-NATURE'!CD37="O",'FIN2-NATURE'!CM37="O"), AND('FIN2-NATURE'!AH37="K",'FIN2-NATURE'!AK37="K",'FIN2-NATURE'!AT37="K",'FIN2-NATURE'!BU37="K", 'FIN2-NATURE'!CD37="K",'FIN2-NATURE'!CM37="K")),SUM('FIN2-NATURE'!AG37,'FIN2-NATURE'!AJ37,'FIN2-NATURE'!AS37,'FIN2-NATURE'!BT37,'FIN2-NATURE'!CC37,'FIN2-NATURE'!CL37)=0,ISNUMBER('FIN2-NATURE'!CO37)),"",IF(OR('FIN2-NATURE'!AH37="O",'FIN2-NATURE'!AK37="O",'FIN2-NATURE'!AT37="O",'FIN2-NATURE'!BU37="O",'FIN2-NATURE'!CD37="O",'FIN2-NATURE'!CM37="O"),"O",IF(AND('FIN2-NATURE'!AH37='FIN2-NATURE'!AK37,'FIN2-NATURE'!AH37='FIN2-NATURE'!AT37,'FIN2-NATURE'!AH37='FIN2-NATURE'!BU37,'FIN2-NATURE'!AH37='FIN2-NATURE'!CD37,'FIN2-NATURE'!AH37='FIN2-NATURE'!CM37,OR('FIN2-NATURE'!AH37="K",'FIN2-NATURE'!AH37="W",'FIN2-NATURE'!AH37="M")),UPPER('FIN2-NATURE'!AH37),"")))</f>
        <v/>
      </c>
      <c r="J3163" s="281" t="s">
        <v>711</v>
      </c>
      <c r="K3163" s="280" t="str">
        <f>IF(AND(ISBLANK('FIN2-NATURE'!CO37),$L$3163&lt;&gt;"M"),"",'FIN2-NATURE'!CO37)</f>
        <v/>
      </c>
      <c r="L3163" s="280" t="str">
        <f>IF(ISBLANK('FIN2-NATURE'!CP37),"",'FIN2-NATURE'!CP37)</f>
        <v/>
      </c>
      <c r="M3163" s="257" t="str">
        <f t="shared" si="50"/>
        <v>OK</v>
      </c>
      <c r="N3163" s="15"/>
    </row>
    <row r="3164" spans="1:14" ht="33.75" x14ac:dyDescent="0.25">
      <c r="A3164" s="257" t="s">
        <v>834</v>
      </c>
      <c r="B3164" s="257" t="s">
        <v>6747</v>
      </c>
      <c r="C3164" s="257" t="s">
        <v>689</v>
      </c>
      <c r="D3164" s="277" t="s">
        <v>6748</v>
      </c>
      <c r="E3164" s="278" t="s">
        <v>711</v>
      </c>
      <c r="F3164" s="279" t="s">
        <v>689</v>
      </c>
      <c r="G3164" s="277" t="s">
        <v>1470</v>
      </c>
      <c r="H3164" s="280" t="str">
        <f>IF(OR(AND('FIN2-NATURE'!CO33="",'FIN2-NATURE'!CP33=""),AND('FIN2-NATURE'!CO37="",'FIN2-NATURE'!CP37=""),AND('FIN2-NATURE'!CP33="K",'FIN2-NATURE'!CP37="K"),OR('FIN2-NATURE'!CP33="O",'FIN2-NATURE'!CP37="O")),"",SUM('FIN2-NATURE'!CO33,'FIN2-NATURE'!CO37))</f>
        <v/>
      </c>
      <c r="I3164" s="280" t="str">
        <f>IF(AND(OR(AND('FIN2-NATURE'!CP33="O",'FIN2-NATURE'!CP37="O"),AND('FIN2-NATURE'!CP33="K",'FIN2-NATURE'!CP37="K")),SUM('FIN2-NATURE'!CO33,'FIN2-NATURE'!CO37)=0,ISNUMBER('FIN2-NATURE'!CO38)),"",IF(OR('FIN2-NATURE'!CP33="O",'FIN2-NATURE'!CP37="O"),"O",IF(AND('FIN2-NATURE'!CP33='FIN2-NATURE'!CP37,OR('FIN2-NATURE'!CP33="K",'FIN2-NATURE'!CP33="W",'FIN2-NATURE'!CP33="M")), UPPER('FIN2-NATURE'!CP33),"")))</f>
        <v/>
      </c>
      <c r="J3164" s="281" t="s">
        <v>711</v>
      </c>
      <c r="K3164" s="280" t="str">
        <f>IF(AND(ISBLANK('FIN2-NATURE'!CO38),$L$3164&lt;&gt;"M"),"",'FIN2-NATURE'!CO38)</f>
        <v/>
      </c>
      <c r="L3164" s="280" t="str">
        <f>IF(ISBLANK('FIN2-NATURE'!CP38),"",'FIN2-NATURE'!CP38)</f>
        <v/>
      </c>
      <c r="M3164" s="257" t="str">
        <f t="shared" si="50"/>
        <v>OK</v>
      </c>
      <c r="N3164" s="15"/>
    </row>
    <row r="3165" spans="1:14" ht="78.75" x14ac:dyDescent="0.25">
      <c r="A3165" s="257" t="s">
        <v>834</v>
      </c>
      <c r="B3165" s="257" t="s">
        <v>6749</v>
      </c>
      <c r="C3165" s="257" t="s">
        <v>689</v>
      </c>
      <c r="D3165" s="277" t="s">
        <v>1472</v>
      </c>
      <c r="E3165" s="278" t="s">
        <v>711</v>
      </c>
      <c r="F3165" s="279" t="s">
        <v>689</v>
      </c>
      <c r="G3165" s="277" t="s">
        <v>1473</v>
      </c>
      <c r="H3165" s="280" t="str">
        <f>IF(OR(EXACT('FIN2-NATURE'!AG39,'FIN2-NATURE'!AH39),EXACT('FIN2-NATURE'!AJ39,'FIN2-NATURE'!AK39),EXACT('FIN2-NATURE'!AS39,'FIN2-NATURE'!AT39),EXACT('FIN2-NATURE'!BT39,'FIN2-NATURE'!BU39),EXACT('FIN2-NATURE'!CC39,'FIN2-NATURE'!CD39), EXACT('FIN2-NATURE'!CL39,'FIN2-NATURE'!CM39),AND('FIN2-NATURE'!AH39="K",'FIN2-NATURE'!AK39="K",'FIN2-NATURE'!AT39="K",'FIN2-NATURE'!BU39="K", 'FIN2-NATURE'!CD39="K",'FIN2-NATURE'!CM39="K"),OR('FIN2-NATURE'!AH39="O",'FIN2-NATURE'!AK39="O",'FIN2-NATURE'!AT39="O",'FIN2-NATURE'!BU39="O", 'FIN2-NATURE'!CD39="O",'FIN2-NATURE'!CM39="O")),"",SUM('FIN2-NATURE'!AG39,'FIN2-NATURE'!AJ39,'FIN2-NATURE'!AS39,'FIN2-NATURE'!BT39,'FIN2-NATURE'!CC39,'FIN2-NATURE'!CL39))</f>
        <v/>
      </c>
      <c r="I3165" s="280" t="str">
        <f>IF(AND(OR(OR('FIN2-NATURE'!AH39="O",'FIN2-NATURE'!AK39="O",'FIN2-NATURE'!AT39="O",'FIN2-NATURE'!BU39="O",'FIN2-NATURE'!CD39="O",'FIN2-NATURE'!CM39="O"), AND('FIN2-NATURE'!AH39="K",'FIN2-NATURE'!AK39="K",'FIN2-NATURE'!AT39="K",'FIN2-NATURE'!BU39="K", 'FIN2-NATURE'!CD39="K",'FIN2-NATURE'!CM39="K")),SUM('FIN2-NATURE'!AG39,'FIN2-NATURE'!AJ39,'FIN2-NATURE'!AS39,'FIN2-NATURE'!BT39,'FIN2-NATURE'!CC39,'FIN2-NATURE'!CL39)=0,ISNUMBER('FIN2-NATURE'!CO39)),"",IF(OR('FIN2-NATURE'!AH39="O",'FIN2-NATURE'!AK39="O",'FIN2-NATURE'!AT39="O",'FIN2-NATURE'!BU39="O",'FIN2-NATURE'!CD39="O",'FIN2-NATURE'!CM39="O"),"O",IF(AND('FIN2-NATURE'!AH39='FIN2-NATURE'!AK39,'FIN2-NATURE'!AH39='FIN2-NATURE'!AT39,'FIN2-NATURE'!AH39='FIN2-NATURE'!BU39,'FIN2-NATURE'!AH39='FIN2-NATURE'!CD39,'FIN2-NATURE'!AH39='FIN2-NATURE'!CM39,OR('FIN2-NATURE'!AH39="K",'FIN2-NATURE'!AH39="W",'FIN2-NATURE'!AH39="M")),UPPER('FIN2-NATURE'!AH39),"")))</f>
        <v/>
      </c>
      <c r="J3165" s="281" t="s">
        <v>711</v>
      </c>
      <c r="K3165" s="280" t="str">
        <f>IF(AND(ISBLANK('FIN2-NATURE'!CO39),$L$3165&lt;&gt;"M"),"",'FIN2-NATURE'!CO39)</f>
        <v/>
      </c>
      <c r="L3165" s="280" t="str">
        <f>IF(ISBLANK('FIN2-NATURE'!CP39),"",'FIN2-NATURE'!CP39)</f>
        <v/>
      </c>
      <c r="M3165" s="257" t="str">
        <f t="shared" si="50"/>
        <v>OK</v>
      </c>
      <c r="N3165" s="15"/>
    </row>
    <row r="3166" spans="1:14" ht="33.75" x14ac:dyDescent="0.25">
      <c r="A3166" s="257" t="s">
        <v>834</v>
      </c>
      <c r="B3166" s="257" t="s">
        <v>6750</v>
      </c>
      <c r="C3166" s="257" t="s">
        <v>689</v>
      </c>
      <c r="D3166" s="277" t="s">
        <v>6751</v>
      </c>
      <c r="E3166" s="278" t="s">
        <v>711</v>
      </c>
      <c r="F3166" s="279" t="s">
        <v>689</v>
      </c>
      <c r="G3166" s="277" t="s">
        <v>1476</v>
      </c>
      <c r="H3166" s="280" t="str">
        <f>IF(OR(AND('FIN2-NATURE'!CO38="",'FIN2-NATURE'!CP38=""),AND('FIN2-NATURE'!CO39="",'FIN2-NATURE'!CP39=""),AND('FIN2-NATURE'!CP38="K",'FIN2-NATURE'!CP39="K"),OR('FIN2-NATURE'!CP38="O",'FIN2-NATURE'!CP39="O")),"",SUM('FIN2-NATURE'!CO38,'FIN2-NATURE'!CO39))</f>
        <v/>
      </c>
      <c r="I3166" s="280" t="str">
        <f>IF(AND(OR(AND('FIN2-NATURE'!CP38="O",'FIN2-NATURE'!CP39="O"),AND('FIN2-NATURE'!CP38="K",'FIN2-NATURE'!CP39="K")),SUM('FIN2-NATURE'!CO38,'FIN2-NATURE'!CO39)=0,ISNUMBER('FIN2-NATURE'!CO40)),"",IF(OR('FIN2-NATURE'!CP38="O",'FIN2-NATURE'!CP39="O"),"O",IF(AND('FIN2-NATURE'!CP38='FIN2-NATURE'!CP39,OR('FIN2-NATURE'!CP38="K",'FIN2-NATURE'!CP38="W",'FIN2-NATURE'!CP38="M")), UPPER('FIN2-NATURE'!CP38),"")))</f>
        <v/>
      </c>
      <c r="J3166" s="281" t="s">
        <v>711</v>
      </c>
      <c r="K3166" s="280" t="str">
        <f>IF(AND(ISBLANK('FIN2-NATURE'!CO40),$L$3166&lt;&gt;"M"),"",'FIN2-NATURE'!CO40)</f>
        <v/>
      </c>
      <c r="L3166" s="280" t="str">
        <f>IF(ISBLANK('FIN2-NATURE'!CP40),"",'FIN2-NATURE'!CP40)</f>
        <v/>
      </c>
      <c r="M3166" s="257" t="str">
        <f t="shared" si="50"/>
        <v>OK</v>
      </c>
      <c r="N3166" s="15"/>
    </row>
    <row r="3167" spans="1:14" ht="78.75" x14ac:dyDescent="0.25">
      <c r="A3167" s="257" t="s">
        <v>834</v>
      </c>
      <c r="B3167" s="257" t="s">
        <v>6752</v>
      </c>
      <c r="C3167" s="257" t="s">
        <v>689</v>
      </c>
      <c r="D3167" s="277" t="s">
        <v>4789</v>
      </c>
      <c r="E3167" s="278" t="s">
        <v>711</v>
      </c>
      <c r="F3167" s="279" t="s">
        <v>689</v>
      </c>
      <c r="G3167" s="277" t="s">
        <v>1479</v>
      </c>
      <c r="H3167" s="280" t="str">
        <f>IF(OR(EXACT('FIN2-NATURE'!AG41,'FIN2-NATURE'!AH41),EXACT('FIN2-NATURE'!AJ41,'FIN2-NATURE'!AK41),EXACT('FIN2-NATURE'!AS41,'FIN2-NATURE'!AT41),EXACT('FIN2-NATURE'!BT41,'FIN2-NATURE'!BU41),EXACT('FIN2-NATURE'!CC41,'FIN2-NATURE'!CD41), EXACT('FIN2-NATURE'!CL41,'FIN2-NATURE'!CM41),AND('FIN2-NATURE'!AH41="K",'FIN2-NATURE'!AK41="K",'FIN2-NATURE'!AT41="K",'FIN2-NATURE'!BU41="K", 'FIN2-NATURE'!CD41="K",'FIN2-NATURE'!CM41="K"),OR('FIN2-NATURE'!AH41="O",'FIN2-NATURE'!AK41="O",'FIN2-NATURE'!AT41="O",'FIN2-NATURE'!BU41="O", 'FIN2-NATURE'!CD41="O",'FIN2-NATURE'!CM41="O")),"",SUM('FIN2-NATURE'!AG41,'FIN2-NATURE'!AJ41,'FIN2-NATURE'!AS41,'FIN2-NATURE'!BT41,'FIN2-NATURE'!CC41,'FIN2-NATURE'!CL41))</f>
        <v/>
      </c>
      <c r="I3167" s="280" t="str">
        <f>IF(AND(OR(OR('FIN2-NATURE'!AH41="O",'FIN2-NATURE'!AK41="O",'FIN2-NATURE'!AT41="O",'FIN2-NATURE'!BU41="O",'FIN2-NATURE'!CD41="O",'FIN2-NATURE'!CM41="O"), AND('FIN2-NATURE'!AH41="K",'FIN2-NATURE'!AK41="K",'FIN2-NATURE'!AT41="K",'FIN2-NATURE'!BU41="K", 'FIN2-NATURE'!CD41="K",'FIN2-NATURE'!CM41="K")),SUM('FIN2-NATURE'!AG41,'FIN2-NATURE'!AJ41,'FIN2-NATURE'!AS41,'FIN2-NATURE'!BT41,'FIN2-NATURE'!CC41,'FIN2-NATURE'!CL41)=0,ISNUMBER('FIN2-NATURE'!CO41)),"",IF(OR('FIN2-NATURE'!AH41="O",'FIN2-NATURE'!AK41="O",'FIN2-NATURE'!AT41="O",'FIN2-NATURE'!BU41="O",'FIN2-NATURE'!CD41="O",'FIN2-NATURE'!CM41="O"),"O",IF(AND('FIN2-NATURE'!AH41='FIN2-NATURE'!AK41,'FIN2-NATURE'!AH41='FIN2-NATURE'!AT41,'FIN2-NATURE'!AH41='FIN2-NATURE'!BU41,'FIN2-NATURE'!AH41='FIN2-NATURE'!CD41,'FIN2-NATURE'!AH41='FIN2-NATURE'!CM41,OR('FIN2-NATURE'!AH41="K",'FIN2-NATURE'!AH41="W",'FIN2-NATURE'!AH41="M")),UPPER('FIN2-NATURE'!AH41),"")))</f>
        <v/>
      </c>
      <c r="J3167" s="281" t="s">
        <v>711</v>
      </c>
      <c r="K3167" s="280" t="str">
        <f>IF(AND(ISBLANK('FIN2-NATURE'!CO41),$L$3167&lt;&gt;"M"),"",'FIN2-NATURE'!CO41)</f>
        <v/>
      </c>
      <c r="L3167" s="280" t="str">
        <f>IF(ISBLANK('FIN2-NATURE'!CP41),"",'FIN2-NATURE'!CP41)</f>
        <v/>
      </c>
      <c r="M3167" s="257" t="str">
        <f t="shared" si="50"/>
        <v>OK</v>
      </c>
      <c r="N3167" s="15"/>
    </row>
    <row r="3168" spans="1:14" ht="78.75" x14ac:dyDescent="0.25">
      <c r="A3168" s="257" t="s">
        <v>834</v>
      </c>
      <c r="B3168" s="257" t="s">
        <v>6753</v>
      </c>
      <c r="C3168" s="257" t="s">
        <v>689</v>
      </c>
      <c r="D3168" s="277" t="s">
        <v>6754</v>
      </c>
      <c r="E3168" s="278" t="s">
        <v>711</v>
      </c>
      <c r="F3168" s="279" t="s">
        <v>689</v>
      </c>
      <c r="G3168" s="277" t="s">
        <v>1482</v>
      </c>
      <c r="H3168" s="280" t="str">
        <f>IF(OR(EXACT('FIN2-NATURE'!AG42,'FIN2-NATURE'!AH42),EXACT('FIN2-NATURE'!AJ42,'FIN2-NATURE'!AK42),EXACT('FIN2-NATURE'!AS42,'FIN2-NATURE'!AT42),EXACT('FIN2-NATURE'!BT42,'FIN2-NATURE'!BU42),EXACT('FIN2-NATURE'!CC42,'FIN2-NATURE'!CD42), EXACT('FIN2-NATURE'!CL42,'FIN2-NATURE'!CM42),AND('FIN2-NATURE'!AH42="K",'FIN2-NATURE'!AK42="K",'FIN2-NATURE'!AT42="K",'FIN2-NATURE'!BU42="K", 'FIN2-NATURE'!CD42="K",'FIN2-NATURE'!CM42="K"),OR('FIN2-NATURE'!AH42="O",'FIN2-NATURE'!AK42="O",'FIN2-NATURE'!AT42="O",'FIN2-NATURE'!BU42="O", 'FIN2-NATURE'!CD42="O",'FIN2-NATURE'!CM42="O")),"",SUM('FIN2-NATURE'!AG42,'FIN2-NATURE'!AJ42,'FIN2-NATURE'!AS42,'FIN2-NATURE'!BT42,'FIN2-NATURE'!CC42,'FIN2-NATURE'!CL42))</f>
        <v/>
      </c>
      <c r="I3168" s="280" t="str">
        <f>IF(AND(OR(OR('FIN2-NATURE'!AH42="O",'FIN2-NATURE'!AK42="O",'FIN2-NATURE'!AT42="O",'FIN2-NATURE'!BU42="O",'FIN2-NATURE'!CD42="O",'FIN2-NATURE'!CM42="O"), AND('FIN2-NATURE'!AH42="K",'FIN2-NATURE'!AK42="K",'FIN2-NATURE'!AT42="K",'FIN2-NATURE'!BU42="K", 'FIN2-NATURE'!CD42="K",'FIN2-NATURE'!CM42="K")),SUM('FIN2-NATURE'!AG42,'FIN2-NATURE'!AJ42,'FIN2-NATURE'!AS42,'FIN2-NATURE'!BT42,'FIN2-NATURE'!CC42,'FIN2-NATURE'!CL42)=0,ISNUMBER('FIN2-NATURE'!CO42)),"",IF(OR('FIN2-NATURE'!AH42="O",'FIN2-NATURE'!AK42="O",'FIN2-NATURE'!AT42="O",'FIN2-NATURE'!BU42="O",'FIN2-NATURE'!CD42="O",'FIN2-NATURE'!CM42="O"),"O",IF(AND('FIN2-NATURE'!AH42='FIN2-NATURE'!AK42,'FIN2-NATURE'!AH42='FIN2-NATURE'!AT42,'FIN2-NATURE'!AH42='FIN2-NATURE'!BU42,'FIN2-NATURE'!AH42='FIN2-NATURE'!CD42,'FIN2-NATURE'!AH42='FIN2-NATURE'!CM42,OR('FIN2-NATURE'!AH42="K",'FIN2-NATURE'!AH42="W",'FIN2-NATURE'!AH42="M")),UPPER('FIN2-NATURE'!AH42),"")))</f>
        <v/>
      </c>
      <c r="J3168" s="281" t="s">
        <v>711</v>
      </c>
      <c r="K3168" s="280" t="str">
        <f>IF(AND(ISBLANK('FIN2-NATURE'!CO42),$L$3168&lt;&gt;"M"),"",'FIN2-NATURE'!CO42)</f>
        <v/>
      </c>
      <c r="L3168" s="280" t="str">
        <f>IF(ISBLANK('FIN2-NATURE'!CP42),"",'FIN2-NATURE'!CP42)</f>
        <v/>
      </c>
      <c r="M3168" s="257" t="str">
        <f t="shared" si="50"/>
        <v>OK</v>
      </c>
      <c r="N3168" s="15"/>
    </row>
    <row r="3169" spans="1:14" ht="78.75" x14ac:dyDescent="0.25">
      <c r="A3169" s="257" t="s">
        <v>834</v>
      </c>
      <c r="B3169" s="257" t="s">
        <v>6755</v>
      </c>
      <c r="C3169" s="257" t="s">
        <v>689</v>
      </c>
      <c r="D3169" s="277" t="s">
        <v>4793</v>
      </c>
      <c r="E3169" s="278" t="s">
        <v>711</v>
      </c>
      <c r="F3169" s="279" t="s">
        <v>689</v>
      </c>
      <c r="G3169" s="277" t="s">
        <v>1485</v>
      </c>
      <c r="H3169" s="280" t="str">
        <f>IF(OR(EXACT('FIN2-NATURE'!AG43,'FIN2-NATURE'!AH43),EXACT('FIN2-NATURE'!AJ43,'FIN2-NATURE'!AK43),EXACT('FIN2-NATURE'!AS43,'FIN2-NATURE'!AT43),EXACT('FIN2-NATURE'!BT43,'FIN2-NATURE'!BU43),EXACT('FIN2-NATURE'!CC43,'FIN2-NATURE'!CD43), EXACT('FIN2-NATURE'!CL43,'FIN2-NATURE'!CM43),AND('FIN2-NATURE'!AH43="K",'FIN2-NATURE'!AK43="K",'FIN2-NATURE'!AT43="K",'FIN2-NATURE'!BU43="K", 'FIN2-NATURE'!CD43="K",'FIN2-NATURE'!CM43="K"),OR('FIN2-NATURE'!AH43="O",'FIN2-NATURE'!AK43="O",'FIN2-NATURE'!AT43="O",'FIN2-NATURE'!BU43="O", 'FIN2-NATURE'!CD43="O",'FIN2-NATURE'!CM43="O")),"",SUM('FIN2-NATURE'!AG43,'FIN2-NATURE'!AJ43,'FIN2-NATURE'!AS43,'FIN2-NATURE'!BT43,'FIN2-NATURE'!CC43,'FIN2-NATURE'!CL43))</f>
        <v/>
      </c>
      <c r="I3169" s="280" t="str">
        <f>IF(AND(OR(OR('FIN2-NATURE'!AH43="O",'FIN2-NATURE'!AK43="O",'FIN2-NATURE'!AT43="O",'FIN2-NATURE'!BU43="O",'FIN2-NATURE'!CD43="O",'FIN2-NATURE'!CM43="O"), AND('FIN2-NATURE'!AH43="K",'FIN2-NATURE'!AK43="K",'FIN2-NATURE'!AT43="K",'FIN2-NATURE'!BU43="K", 'FIN2-NATURE'!CD43="K",'FIN2-NATURE'!CM43="K")),SUM('FIN2-NATURE'!AG43,'FIN2-NATURE'!AJ43,'FIN2-NATURE'!AS43,'FIN2-NATURE'!BT43,'FIN2-NATURE'!CC43,'FIN2-NATURE'!CL43)=0,ISNUMBER('FIN2-NATURE'!CO43)),"",IF(OR('FIN2-NATURE'!AH43="O",'FIN2-NATURE'!AK43="O",'FIN2-NATURE'!AT43="O",'FIN2-NATURE'!BU43="O",'FIN2-NATURE'!CD43="O",'FIN2-NATURE'!CM43="O"),"O",IF(AND('FIN2-NATURE'!AH43='FIN2-NATURE'!AK43,'FIN2-NATURE'!AH43='FIN2-NATURE'!AT43,'FIN2-NATURE'!AH43='FIN2-NATURE'!BU43,'FIN2-NATURE'!AH43='FIN2-NATURE'!CD43,'FIN2-NATURE'!AH43='FIN2-NATURE'!CM43,OR('FIN2-NATURE'!AH43="K",'FIN2-NATURE'!AH43="W",'FIN2-NATURE'!AH43="M")),UPPER('FIN2-NATURE'!AH43),"")))</f>
        <v/>
      </c>
      <c r="J3169" s="281" t="s">
        <v>711</v>
      </c>
      <c r="K3169" s="280" t="str">
        <f>IF(AND(ISBLANK('FIN2-NATURE'!CO43),$L$3169&lt;&gt;"M"),"",'FIN2-NATURE'!CO43)</f>
        <v/>
      </c>
      <c r="L3169" s="280" t="str">
        <f>IF(ISBLANK('FIN2-NATURE'!CP43),"",'FIN2-NATURE'!CP43)</f>
        <v/>
      </c>
      <c r="M3169" s="257" t="str">
        <f t="shared" si="50"/>
        <v>OK</v>
      </c>
      <c r="N3169" s="15"/>
    </row>
    <row r="3170" spans="1:14" ht="78.75" x14ac:dyDescent="0.25">
      <c r="A3170" s="257" t="s">
        <v>834</v>
      </c>
      <c r="B3170" s="257" t="s">
        <v>6756</v>
      </c>
      <c r="C3170" s="257" t="s">
        <v>689</v>
      </c>
      <c r="D3170" s="277" t="s">
        <v>6757</v>
      </c>
      <c r="E3170" s="278" t="s">
        <v>711</v>
      </c>
      <c r="F3170" s="279" t="s">
        <v>689</v>
      </c>
      <c r="G3170" s="277" t="s">
        <v>1488</v>
      </c>
      <c r="H3170" s="280" t="str">
        <f>IF(OR(EXACT('FIN2-NATURE'!AG44,'FIN2-NATURE'!AH44),EXACT('FIN2-NATURE'!AJ44,'FIN2-NATURE'!AK44),EXACT('FIN2-NATURE'!AS44,'FIN2-NATURE'!AT44),EXACT('FIN2-NATURE'!BT44,'FIN2-NATURE'!BU44),EXACT('FIN2-NATURE'!CC44,'FIN2-NATURE'!CD44), EXACT('FIN2-NATURE'!CL44,'FIN2-NATURE'!CM44),AND('FIN2-NATURE'!AH44="K",'FIN2-NATURE'!AK44="K",'FIN2-NATURE'!AT44="K",'FIN2-NATURE'!BU44="K", 'FIN2-NATURE'!CD44="K",'FIN2-NATURE'!CM44="K"),OR('FIN2-NATURE'!AH44="O",'FIN2-NATURE'!AK44="O",'FIN2-NATURE'!AT44="O",'FIN2-NATURE'!BU44="O", 'FIN2-NATURE'!CD44="O",'FIN2-NATURE'!CM44="O")),"",SUM('FIN2-NATURE'!AG44,'FIN2-NATURE'!AJ44,'FIN2-NATURE'!AS44,'FIN2-NATURE'!BT44,'FIN2-NATURE'!CC44,'FIN2-NATURE'!CL44))</f>
        <v/>
      </c>
      <c r="I3170" s="280" t="str">
        <f>IF(AND(OR(OR('FIN2-NATURE'!AH44="O",'FIN2-NATURE'!AK44="O",'FIN2-NATURE'!AT44="O",'FIN2-NATURE'!BU44="O",'FIN2-NATURE'!CD44="O",'FIN2-NATURE'!CM44="O"), AND('FIN2-NATURE'!AH44="K",'FIN2-NATURE'!AK44="K",'FIN2-NATURE'!AT44="K",'FIN2-NATURE'!BU44="K", 'FIN2-NATURE'!CD44="K",'FIN2-NATURE'!CM44="K")),SUM('FIN2-NATURE'!AG44,'FIN2-NATURE'!AJ44,'FIN2-NATURE'!AS44,'FIN2-NATURE'!BT44,'FIN2-NATURE'!CC44,'FIN2-NATURE'!CL44)=0,ISNUMBER('FIN2-NATURE'!CO44)),"",IF(OR('FIN2-NATURE'!AH44="O",'FIN2-NATURE'!AK44="O",'FIN2-NATURE'!AT44="O",'FIN2-NATURE'!BU44="O",'FIN2-NATURE'!CD44="O",'FIN2-NATURE'!CM44="O"),"O",IF(AND('FIN2-NATURE'!AH44='FIN2-NATURE'!AK44,'FIN2-NATURE'!AH44='FIN2-NATURE'!AT44,'FIN2-NATURE'!AH44='FIN2-NATURE'!BU44,'FIN2-NATURE'!AH44='FIN2-NATURE'!CD44,'FIN2-NATURE'!AH44='FIN2-NATURE'!CM44,OR('FIN2-NATURE'!AH44="K",'FIN2-NATURE'!AH44="W",'FIN2-NATURE'!AH44="M")),UPPER('FIN2-NATURE'!AH44),"")))</f>
        <v/>
      </c>
      <c r="J3170" s="281" t="s">
        <v>711</v>
      </c>
      <c r="K3170" s="280" t="str">
        <f>IF(AND(ISBLANK('FIN2-NATURE'!CO44),$L$3170&lt;&gt;"M"),"",'FIN2-NATURE'!CO44)</f>
        <v/>
      </c>
      <c r="L3170" s="280" t="str">
        <f>IF(ISBLANK('FIN2-NATURE'!CP44),"",'FIN2-NATURE'!CP44)</f>
        <v/>
      </c>
      <c r="M3170" s="257" t="str">
        <f t="shared" si="50"/>
        <v>OK</v>
      </c>
      <c r="N3170" s="15"/>
    </row>
    <row r="3171" spans="1:14" ht="78.75" x14ac:dyDescent="0.25">
      <c r="A3171" s="257" t="s">
        <v>834</v>
      </c>
      <c r="B3171" s="257" t="s">
        <v>6758</v>
      </c>
      <c r="C3171" s="257" t="s">
        <v>689</v>
      </c>
      <c r="D3171" s="277" t="s">
        <v>6759</v>
      </c>
      <c r="E3171" s="278" t="s">
        <v>711</v>
      </c>
      <c r="F3171" s="279" t="s">
        <v>689</v>
      </c>
      <c r="G3171" s="277" t="s">
        <v>1491</v>
      </c>
      <c r="H3171" s="280" t="str">
        <f>IF(OR(EXACT('FIN2-NATURE'!AG45,'FIN2-NATURE'!AH45),EXACT('FIN2-NATURE'!AJ45,'FIN2-NATURE'!AK45),EXACT('FIN2-NATURE'!AS45,'FIN2-NATURE'!AT45),EXACT('FIN2-NATURE'!BT45,'FIN2-NATURE'!BU45),EXACT('FIN2-NATURE'!CC45,'FIN2-NATURE'!CD45), EXACT('FIN2-NATURE'!CL45,'FIN2-NATURE'!CM45),AND('FIN2-NATURE'!AH45="K",'FIN2-NATURE'!AK45="K",'FIN2-NATURE'!AT45="K",'FIN2-NATURE'!BU45="K", 'FIN2-NATURE'!CD45="K",'FIN2-NATURE'!CM45="K"),OR('FIN2-NATURE'!AH45="O",'FIN2-NATURE'!AK45="O",'FIN2-NATURE'!AT45="O",'FIN2-NATURE'!BU45="O", 'FIN2-NATURE'!CD45="O",'FIN2-NATURE'!CM45="O")),"",SUM('FIN2-NATURE'!AG45,'FIN2-NATURE'!AJ45,'FIN2-NATURE'!AS45,'FIN2-NATURE'!BT45,'FIN2-NATURE'!CC45,'FIN2-NATURE'!CL45))</f>
        <v/>
      </c>
      <c r="I3171" s="280" t="str">
        <f>IF(AND(OR(OR('FIN2-NATURE'!AH45="O",'FIN2-NATURE'!AK45="O",'FIN2-NATURE'!AT45="O",'FIN2-NATURE'!BU45="O",'FIN2-NATURE'!CD45="O",'FIN2-NATURE'!CM45="O"), AND('FIN2-NATURE'!AH45="K",'FIN2-NATURE'!AK45="K",'FIN2-NATURE'!AT45="K",'FIN2-NATURE'!BU45="K", 'FIN2-NATURE'!CD45="K",'FIN2-NATURE'!CM45="K")),SUM('FIN2-NATURE'!AG45,'FIN2-NATURE'!AJ45,'FIN2-NATURE'!AS45,'FIN2-NATURE'!BT45,'FIN2-NATURE'!CC45,'FIN2-NATURE'!CL45)=0,ISNUMBER('FIN2-NATURE'!CO45)),"",IF(OR('FIN2-NATURE'!AH45="O",'FIN2-NATURE'!AK45="O",'FIN2-NATURE'!AT45="O",'FIN2-NATURE'!BU45="O",'FIN2-NATURE'!CD45="O",'FIN2-NATURE'!CM45="O"),"O",IF(AND('FIN2-NATURE'!AH45='FIN2-NATURE'!AK45,'FIN2-NATURE'!AH45='FIN2-NATURE'!AT45,'FIN2-NATURE'!AH45='FIN2-NATURE'!BU45,'FIN2-NATURE'!AH45='FIN2-NATURE'!CD45,'FIN2-NATURE'!AH45='FIN2-NATURE'!CM45,OR('FIN2-NATURE'!AH45="K",'FIN2-NATURE'!AH45="W",'FIN2-NATURE'!AH45="M")),UPPER('FIN2-NATURE'!AH45),"")))</f>
        <v/>
      </c>
      <c r="J3171" s="281" t="s">
        <v>711</v>
      </c>
      <c r="K3171" s="280" t="str">
        <f>IF(AND(ISBLANK('FIN2-NATURE'!CO45),$L$3171&lt;&gt;"M"),"",'FIN2-NATURE'!CO45)</f>
        <v/>
      </c>
      <c r="L3171" s="280" t="str">
        <f>IF(ISBLANK('FIN2-NATURE'!CP45),"",'FIN2-NATURE'!CP45)</f>
        <v/>
      </c>
      <c r="M3171" s="257" t="str">
        <f t="shared" si="50"/>
        <v>OK</v>
      </c>
      <c r="N3171" s="15"/>
    </row>
    <row r="3172" spans="1:14" ht="33.75" x14ac:dyDescent="0.25">
      <c r="A3172" s="257" t="s">
        <v>834</v>
      </c>
      <c r="B3172" s="257" t="s">
        <v>6760</v>
      </c>
      <c r="C3172" s="257" t="s">
        <v>689</v>
      </c>
      <c r="D3172" s="277" t="s">
        <v>6761</v>
      </c>
      <c r="E3172" s="278" t="s">
        <v>711</v>
      </c>
      <c r="F3172" s="279" t="s">
        <v>689</v>
      </c>
      <c r="G3172" s="277" t="s">
        <v>4800</v>
      </c>
      <c r="H3172" s="280" t="str">
        <f>IF(OR(AND('FIN2-NATURE'!CO44="",'FIN2-NATURE'!CP44=""),AND('FIN2-NATURE'!CO45="",'FIN2-NATURE'!CP45=""),AND('FIN2-NATURE'!CP44="K",'FIN2-NATURE'!CP45="K"),OR('FIN2-NATURE'!CP44="O",'FIN2-NATURE'!CP45="O")),"",SUM('FIN2-NATURE'!CO44,'FIN2-NATURE'!CO45))</f>
        <v/>
      </c>
      <c r="I3172" s="280" t="str">
        <f>IF(AND(OR(AND('FIN2-NATURE'!CP44="O",'FIN2-NATURE'!CP45="O"),AND('FIN2-NATURE'!CP44="K",'FIN2-NATURE'!CP45="K")),SUM('FIN2-NATURE'!CO44,'FIN2-NATURE'!CO45)=0,ISNUMBER('FIN2-NATURE'!CO46)),"",IF(OR('FIN2-NATURE'!CP44="O",'FIN2-NATURE'!CP45="O"),"O",IF(AND('FIN2-NATURE'!CP44='FIN2-NATURE'!CP45,OR('FIN2-NATURE'!CP44="K",'FIN2-NATURE'!CP44="W",'FIN2-NATURE'!CP44="M")), UPPER('FIN2-NATURE'!CP44),"")))</f>
        <v/>
      </c>
      <c r="J3172" s="281" t="s">
        <v>711</v>
      </c>
      <c r="K3172" s="280" t="str">
        <f>IF(AND(ISBLANK('FIN2-NATURE'!CO46),$L$3172&lt;&gt;"M"),"",'FIN2-NATURE'!CO46)</f>
        <v/>
      </c>
      <c r="L3172" s="280" t="str">
        <f>IF(ISBLANK('FIN2-NATURE'!CP46),"",'FIN2-NATURE'!CP46)</f>
        <v/>
      </c>
      <c r="M3172" s="257" t="str">
        <f t="shared" si="50"/>
        <v>OK</v>
      </c>
      <c r="N3172" s="15"/>
    </row>
    <row r="3173" spans="1:14" ht="78.75" x14ac:dyDescent="0.25">
      <c r="A3173" s="257" t="s">
        <v>834</v>
      </c>
      <c r="B3173" s="257" t="s">
        <v>6762</v>
      </c>
      <c r="C3173" s="257" t="s">
        <v>689</v>
      </c>
      <c r="D3173" s="277" t="s">
        <v>4802</v>
      </c>
      <c r="E3173" s="278" t="s">
        <v>711</v>
      </c>
      <c r="F3173" s="279" t="s">
        <v>689</v>
      </c>
      <c r="G3173" s="277" t="s">
        <v>4803</v>
      </c>
      <c r="H3173" s="280" t="str">
        <f>IF(OR(EXACT('FIN2-NATURE'!AG47,'FIN2-NATURE'!AH47),EXACT('FIN2-NATURE'!AJ47,'FIN2-NATURE'!AK47),EXACT('FIN2-NATURE'!AS47,'FIN2-NATURE'!AT47),EXACT('FIN2-NATURE'!BT47,'FIN2-NATURE'!BU47),EXACT('FIN2-NATURE'!CC47,'FIN2-NATURE'!CD47), EXACT('FIN2-NATURE'!CL47,'FIN2-NATURE'!CM47),AND('FIN2-NATURE'!AH47="K",'FIN2-NATURE'!AK47="K",'FIN2-NATURE'!AT47="K",'FIN2-NATURE'!BU47="K", 'FIN2-NATURE'!CD47="K",'FIN2-NATURE'!CM47="K"),OR('FIN2-NATURE'!AH47="O",'FIN2-NATURE'!AK47="O",'FIN2-NATURE'!AT47="O",'FIN2-NATURE'!BU47="O", 'FIN2-NATURE'!CD47="O",'FIN2-NATURE'!CM47="O")),"",SUM('FIN2-NATURE'!AG47,'FIN2-NATURE'!AJ47,'FIN2-NATURE'!AS47,'FIN2-NATURE'!BT47,'FIN2-NATURE'!CC47,'FIN2-NATURE'!CL47))</f>
        <v/>
      </c>
      <c r="I3173" s="280" t="str">
        <f>IF(AND(OR(OR('FIN2-NATURE'!AH47="O",'FIN2-NATURE'!AK47="O",'FIN2-NATURE'!AT47="O",'FIN2-NATURE'!BU47="O",'FIN2-NATURE'!CD47="O",'FIN2-NATURE'!CM47="O"), AND('FIN2-NATURE'!AH47="K",'FIN2-NATURE'!AK47="K",'FIN2-NATURE'!AT47="K",'FIN2-NATURE'!BU47="K", 'FIN2-NATURE'!CD47="K",'FIN2-NATURE'!CM47="K")),SUM('FIN2-NATURE'!AG47,'FIN2-NATURE'!AJ47,'FIN2-NATURE'!AS47,'FIN2-NATURE'!BT47,'FIN2-NATURE'!CC47,'FIN2-NATURE'!CL47)=0,ISNUMBER('FIN2-NATURE'!CO47)),"",IF(OR('FIN2-NATURE'!AH47="O",'FIN2-NATURE'!AK47="O",'FIN2-NATURE'!AT47="O",'FIN2-NATURE'!BU47="O",'FIN2-NATURE'!CD47="O",'FIN2-NATURE'!CM47="O"),"O",IF(AND('FIN2-NATURE'!AH47='FIN2-NATURE'!AK47,'FIN2-NATURE'!AH47='FIN2-NATURE'!AT47,'FIN2-NATURE'!AH47='FIN2-NATURE'!BU47,'FIN2-NATURE'!AH47='FIN2-NATURE'!CD47,'FIN2-NATURE'!AH47='FIN2-NATURE'!CM47,OR('FIN2-NATURE'!AH47="K",'FIN2-NATURE'!AH47="W",'FIN2-NATURE'!AH47="M")),UPPER('FIN2-NATURE'!AH47),"")))</f>
        <v/>
      </c>
      <c r="J3173" s="281" t="s">
        <v>711</v>
      </c>
      <c r="K3173" s="280" t="str">
        <f>IF(AND(ISBLANK('FIN2-NATURE'!CO47),$L$3173&lt;&gt;"M"),"",'FIN2-NATURE'!CO47)</f>
        <v/>
      </c>
      <c r="L3173" s="280" t="str">
        <f>IF(ISBLANK('FIN2-NATURE'!CP47),"",'FIN2-NATURE'!CP47)</f>
        <v/>
      </c>
      <c r="M3173" s="257" t="str">
        <f t="shared" si="50"/>
        <v>OK</v>
      </c>
      <c r="N3173" s="15"/>
    </row>
    <row r="3174" spans="1:14" ht="78.75" x14ac:dyDescent="0.25">
      <c r="A3174" s="257" t="s">
        <v>834</v>
      </c>
      <c r="B3174" s="257" t="s">
        <v>6763</v>
      </c>
      <c r="C3174" s="257" t="s">
        <v>689</v>
      </c>
      <c r="D3174" s="277" t="s">
        <v>4805</v>
      </c>
      <c r="E3174" s="278" t="s">
        <v>711</v>
      </c>
      <c r="F3174" s="279" t="s">
        <v>689</v>
      </c>
      <c r="G3174" s="277" t="s">
        <v>4806</v>
      </c>
      <c r="H3174" s="280" t="str">
        <f>IF(OR(EXACT('FIN2-NATURE'!AG48,'FIN2-NATURE'!AH48),EXACT('FIN2-NATURE'!AJ48,'FIN2-NATURE'!AK48),EXACT('FIN2-NATURE'!AS48,'FIN2-NATURE'!AT48),EXACT('FIN2-NATURE'!BT48,'FIN2-NATURE'!BU48),EXACT('FIN2-NATURE'!CC48,'FIN2-NATURE'!CD48), EXACT('FIN2-NATURE'!CL48,'FIN2-NATURE'!CM48),AND('FIN2-NATURE'!AH48="K",'FIN2-NATURE'!AK48="K",'FIN2-NATURE'!AT48="K",'FIN2-NATURE'!BU48="K", 'FIN2-NATURE'!CD48="K",'FIN2-NATURE'!CM48="K"),OR('FIN2-NATURE'!AH48="O",'FIN2-NATURE'!AK48="O",'FIN2-NATURE'!AT48="O",'FIN2-NATURE'!BU48="O", 'FIN2-NATURE'!CD48="O",'FIN2-NATURE'!CM48="O")),"",SUM('FIN2-NATURE'!AG48,'FIN2-NATURE'!AJ48,'FIN2-NATURE'!AS48,'FIN2-NATURE'!BT48,'FIN2-NATURE'!CC48,'FIN2-NATURE'!CL48))</f>
        <v/>
      </c>
      <c r="I3174" s="280" t="str">
        <f>IF(AND(OR(OR('FIN2-NATURE'!AH48="O",'FIN2-NATURE'!AK48="O",'FIN2-NATURE'!AT48="O",'FIN2-NATURE'!BU48="O",'FIN2-NATURE'!CD48="O",'FIN2-NATURE'!CM48="O"), AND('FIN2-NATURE'!AH48="K",'FIN2-NATURE'!AK48="K",'FIN2-NATURE'!AT48="K",'FIN2-NATURE'!BU48="K", 'FIN2-NATURE'!CD48="K",'FIN2-NATURE'!CM48="K")),SUM('FIN2-NATURE'!AG48,'FIN2-NATURE'!AJ48,'FIN2-NATURE'!AS48,'FIN2-NATURE'!BT48,'FIN2-NATURE'!CC48,'FIN2-NATURE'!CL48)=0,ISNUMBER('FIN2-NATURE'!CO48)),"",IF(OR('FIN2-NATURE'!AH48="O",'FIN2-NATURE'!AK48="O",'FIN2-NATURE'!AT48="O",'FIN2-NATURE'!BU48="O",'FIN2-NATURE'!CD48="O",'FIN2-NATURE'!CM48="O"),"O",IF(AND('FIN2-NATURE'!AH48='FIN2-NATURE'!AK48,'FIN2-NATURE'!AH48='FIN2-NATURE'!AT48,'FIN2-NATURE'!AH48='FIN2-NATURE'!BU48,'FIN2-NATURE'!AH48='FIN2-NATURE'!CD48,'FIN2-NATURE'!AH48='FIN2-NATURE'!CM48,OR('FIN2-NATURE'!AH48="K",'FIN2-NATURE'!AH48="W",'FIN2-NATURE'!AH48="M")),UPPER('FIN2-NATURE'!AH48),"")))</f>
        <v/>
      </c>
      <c r="J3174" s="281" t="s">
        <v>711</v>
      </c>
      <c r="K3174" s="280" t="str">
        <f>IF(AND(ISBLANK('FIN2-NATURE'!CO48),$L$3174&lt;&gt;"M"),"",'FIN2-NATURE'!CO48)</f>
        <v/>
      </c>
      <c r="L3174" s="280" t="str">
        <f>IF(ISBLANK('FIN2-NATURE'!CP48),"",'FIN2-NATURE'!CP48)</f>
        <v/>
      </c>
      <c r="M3174" s="257" t="str">
        <f t="shared" si="50"/>
        <v>OK</v>
      </c>
      <c r="N3174" s="15"/>
    </row>
    <row r="3175" spans="1:14" ht="78.75" x14ac:dyDescent="0.25">
      <c r="A3175" s="257" t="s">
        <v>834</v>
      </c>
      <c r="B3175" s="257" t="s">
        <v>6764</v>
      </c>
      <c r="C3175" s="257" t="s">
        <v>689</v>
      </c>
      <c r="D3175" s="277" t="s">
        <v>6765</v>
      </c>
      <c r="E3175" s="278" t="s">
        <v>711</v>
      </c>
      <c r="F3175" s="279" t="s">
        <v>689</v>
      </c>
      <c r="G3175" s="277" t="s">
        <v>4809</v>
      </c>
      <c r="H3175" s="280" t="str">
        <f>IF(OR(EXACT('FIN2-NATURE'!AG49,'FIN2-NATURE'!AH49),EXACT('FIN2-NATURE'!AJ49,'FIN2-NATURE'!AK49),EXACT('FIN2-NATURE'!AS49,'FIN2-NATURE'!AT49),EXACT('FIN2-NATURE'!BT49,'FIN2-NATURE'!BU49),EXACT('FIN2-NATURE'!CC49,'FIN2-NATURE'!CD49), EXACT('FIN2-NATURE'!CL49,'FIN2-NATURE'!CM49),AND('FIN2-NATURE'!AH49="K",'FIN2-NATURE'!AK49="K",'FIN2-NATURE'!AT49="K",'FIN2-NATURE'!BU49="K", 'FIN2-NATURE'!CD49="K",'FIN2-NATURE'!CM49="K"),OR('FIN2-NATURE'!AH49="O",'FIN2-NATURE'!AK49="O",'FIN2-NATURE'!AT49="O",'FIN2-NATURE'!BU49="O", 'FIN2-NATURE'!CD49="O",'FIN2-NATURE'!CM49="O")),"",SUM('FIN2-NATURE'!AG49,'FIN2-NATURE'!AJ49,'FIN2-NATURE'!AS49,'FIN2-NATURE'!BT49,'FIN2-NATURE'!CC49,'FIN2-NATURE'!CL49))</f>
        <v/>
      </c>
      <c r="I3175" s="280" t="str">
        <f>IF(AND(OR(OR('FIN2-NATURE'!AH49="O",'FIN2-NATURE'!AK49="O",'FIN2-NATURE'!AT49="O",'FIN2-NATURE'!BU49="O",'FIN2-NATURE'!CD49="O",'FIN2-NATURE'!CM49="O"), AND('FIN2-NATURE'!AH49="K",'FIN2-NATURE'!AK49="K",'FIN2-NATURE'!AT49="K",'FIN2-NATURE'!BU49="K", 'FIN2-NATURE'!CD49="K",'FIN2-NATURE'!CM49="K")),SUM('FIN2-NATURE'!AG49,'FIN2-NATURE'!AJ49,'FIN2-NATURE'!AS49,'FIN2-NATURE'!BT49,'FIN2-NATURE'!CC49,'FIN2-NATURE'!CL49)=0,ISNUMBER('FIN2-NATURE'!CO49)),"",IF(OR('FIN2-NATURE'!AH49="O",'FIN2-NATURE'!AK49="O",'FIN2-NATURE'!AT49="O",'FIN2-NATURE'!BU49="O",'FIN2-NATURE'!CD49="O",'FIN2-NATURE'!CM49="O"),"O",IF(AND('FIN2-NATURE'!AH49='FIN2-NATURE'!AK49,'FIN2-NATURE'!AH49='FIN2-NATURE'!AT49,'FIN2-NATURE'!AH49='FIN2-NATURE'!BU49,'FIN2-NATURE'!AH49='FIN2-NATURE'!CD49,'FIN2-NATURE'!AH49='FIN2-NATURE'!CM49,OR('FIN2-NATURE'!AH49="K",'FIN2-NATURE'!AH49="W",'FIN2-NATURE'!AH49="M")),UPPER('FIN2-NATURE'!AH49),"")))</f>
        <v/>
      </c>
      <c r="J3175" s="281" t="s">
        <v>711</v>
      </c>
      <c r="K3175" s="280" t="str">
        <f>IF(AND(ISBLANK('FIN2-NATURE'!CO49),$L$3175&lt;&gt;"M"),"",'FIN2-NATURE'!CO49)</f>
        <v/>
      </c>
      <c r="L3175" s="280" t="str">
        <f>IF(ISBLANK('FIN2-NATURE'!CP49),"",'FIN2-NATURE'!CP49)</f>
        <v/>
      </c>
      <c r="M3175" s="257" t="str">
        <f t="shared" si="50"/>
        <v>OK</v>
      </c>
      <c r="N3175" s="15"/>
    </row>
    <row r="3176" spans="1:14" ht="78.75" x14ac:dyDescent="0.25">
      <c r="A3176" s="257" t="s">
        <v>834</v>
      </c>
      <c r="B3176" s="257" t="s">
        <v>6766</v>
      </c>
      <c r="C3176" s="257" t="s">
        <v>689</v>
      </c>
      <c r="D3176" s="277" t="s">
        <v>6767</v>
      </c>
      <c r="E3176" s="278" t="s">
        <v>711</v>
      </c>
      <c r="F3176" s="279" t="s">
        <v>689</v>
      </c>
      <c r="G3176" s="277" t="s">
        <v>4812</v>
      </c>
      <c r="H3176" s="280" t="str">
        <f>IF(OR(EXACT('FIN2-NATURE'!AG50,'FIN2-NATURE'!AH50),EXACT('FIN2-NATURE'!AJ50,'FIN2-NATURE'!AK50),EXACT('FIN2-NATURE'!AS50,'FIN2-NATURE'!AT50),EXACT('FIN2-NATURE'!BT50,'FIN2-NATURE'!BU50),EXACT('FIN2-NATURE'!CC50,'FIN2-NATURE'!CD50), EXACT('FIN2-NATURE'!CL50,'FIN2-NATURE'!CM50),AND('FIN2-NATURE'!AH50="K",'FIN2-NATURE'!AK50="K",'FIN2-NATURE'!AT50="K",'FIN2-NATURE'!BU50="K", 'FIN2-NATURE'!CD50="K",'FIN2-NATURE'!CM50="K"),OR('FIN2-NATURE'!AH50="O",'FIN2-NATURE'!AK50="O",'FIN2-NATURE'!AT50="O",'FIN2-NATURE'!BU50="O", 'FIN2-NATURE'!CD50="O",'FIN2-NATURE'!CM50="O")),"",SUM('FIN2-NATURE'!AG50,'FIN2-NATURE'!AJ50,'FIN2-NATURE'!AS50,'FIN2-NATURE'!BT50,'FIN2-NATURE'!CC50,'FIN2-NATURE'!CL50))</f>
        <v/>
      </c>
      <c r="I3176" s="280" t="str">
        <f>IF(AND(OR(OR('FIN2-NATURE'!AH50="O",'FIN2-NATURE'!AK50="O",'FIN2-NATURE'!AT50="O",'FIN2-NATURE'!BU50="O",'FIN2-NATURE'!CD50="O",'FIN2-NATURE'!CM50="O"), AND('FIN2-NATURE'!AH50="K",'FIN2-NATURE'!AK50="K",'FIN2-NATURE'!AT50="K",'FIN2-NATURE'!BU50="K", 'FIN2-NATURE'!CD50="K",'FIN2-NATURE'!CM50="K")),SUM('FIN2-NATURE'!AG50,'FIN2-NATURE'!AJ50,'FIN2-NATURE'!AS50,'FIN2-NATURE'!BT50,'FIN2-NATURE'!CC50,'FIN2-NATURE'!CL50)=0,ISNUMBER('FIN2-NATURE'!CO50)),"",IF(OR('FIN2-NATURE'!AH50="O",'FIN2-NATURE'!AK50="O",'FIN2-NATURE'!AT50="O",'FIN2-NATURE'!BU50="O",'FIN2-NATURE'!CD50="O",'FIN2-NATURE'!CM50="O"),"O",IF(AND('FIN2-NATURE'!AH50='FIN2-NATURE'!AK50,'FIN2-NATURE'!AH50='FIN2-NATURE'!AT50,'FIN2-NATURE'!AH50='FIN2-NATURE'!BU50,'FIN2-NATURE'!AH50='FIN2-NATURE'!CD50,'FIN2-NATURE'!AH50='FIN2-NATURE'!CM50,OR('FIN2-NATURE'!AH50="K",'FIN2-NATURE'!AH50="W",'FIN2-NATURE'!AH50="M")),UPPER('FIN2-NATURE'!AH50),"")))</f>
        <v/>
      </c>
      <c r="J3176" s="281" t="s">
        <v>711</v>
      </c>
      <c r="K3176" s="280" t="str">
        <f>IF(AND(ISBLANK('FIN2-NATURE'!CO50),$L$3176&lt;&gt;"M"),"",'FIN2-NATURE'!CO50)</f>
        <v/>
      </c>
      <c r="L3176" s="280" t="str">
        <f>IF(ISBLANK('FIN2-NATURE'!CP50),"",'FIN2-NATURE'!CP50)</f>
        <v/>
      </c>
      <c r="M3176" s="257" t="str">
        <f t="shared" si="50"/>
        <v>OK</v>
      </c>
      <c r="N3176" s="15"/>
    </row>
    <row r="3177" spans="1:14" ht="33.75" x14ac:dyDescent="0.25">
      <c r="A3177" s="257" t="s">
        <v>834</v>
      </c>
      <c r="B3177" s="257" t="s">
        <v>6768</v>
      </c>
      <c r="C3177" s="257" t="s">
        <v>689</v>
      </c>
      <c r="D3177" s="277" t="s">
        <v>6769</v>
      </c>
      <c r="E3177" s="278" t="s">
        <v>711</v>
      </c>
      <c r="F3177" s="279" t="s">
        <v>689</v>
      </c>
      <c r="G3177" s="277" t="s">
        <v>4815</v>
      </c>
      <c r="H3177" s="280" t="str">
        <f>IF(OR(AND('FIN2-NATURE'!CO46="",'FIN2-NATURE'!CP46=""),AND('FIN2-NATURE'!CO50="",'FIN2-NATURE'!CP50=""),AND('FIN2-NATURE'!CP46="K",'FIN2-NATURE'!CP50="K"),OR('FIN2-NATURE'!CP46="O",'FIN2-NATURE'!CP50="O")),"",SUM('FIN2-NATURE'!CO46,'FIN2-NATURE'!CO50))</f>
        <v/>
      </c>
      <c r="I3177" s="280" t="str">
        <f>IF(AND(OR(AND('FIN2-NATURE'!CP46="O",'FIN2-NATURE'!CP50="O"),AND('FIN2-NATURE'!CP46="K",'FIN2-NATURE'!CP50="K")),SUM('FIN2-NATURE'!CO46,'FIN2-NATURE'!CO50)=0,ISNUMBER('FIN2-NATURE'!CO51)),"",IF(OR('FIN2-NATURE'!CP46="O",'FIN2-NATURE'!CP50="O"),"O",IF(AND('FIN2-NATURE'!CP46='FIN2-NATURE'!CP50,OR('FIN2-NATURE'!CP46="K",'FIN2-NATURE'!CP46="W",'FIN2-NATURE'!CP46="M")), UPPER('FIN2-NATURE'!CP46),"")))</f>
        <v/>
      </c>
      <c r="J3177" s="281" t="s">
        <v>711</v>
      </c>
      <c r="K3177" s="280" t="str">
        <f>IF(AND(ISBLANK('FIN2-NATURE'!CO51),$L$3177&lt;&gt;"M"),"",'FIN2-NATURE'!CO51)</f>
        <v/>
      </c>
      <c r="L3177" s="280" t="str">
        <f>IF(ISBLANK('FIN2-NATURE'!CP51),"",'FIN2-NATURE'!CP51)</f>
        <v/>
      </c>
      <c r="M3177" s="257" t="str">
        <f t="shared" si="50"/>
        <v>OK</v>
      </c>
      <c r="N3177" s="15"/>
    </row>
    <row r="3178" spans="1:14" ht="78.75" x14ac:dyDescent="0.25">
      <c r="A3178" s="257" t="s">
        <v>834</v>
      </c>
      <c r="B3178" s="257" t="s">
        <v>6770</v>
      </c>
      <c r="C3178" s="257" t="s">
        <v>689</v>
      </c>
      <c r="D3178" s="277" t="s">
        <v>4817</v>
      </c>
      <c r="E3178" s="278" t="s">
        <v>711</v>
      </c>
      <c r="F3178" s="279" t="s">
        <v>689</v>
      </c>
      <c r="G3178" s="277" t="s">
        <v>4818</v>
      </c>
      <c r="H3178" s="280" t="str">
        <f>IF(OR(EXACT('FIN2-NATURE'!AG52,'FIN2-NATURE'!AH52),EXACT('FIN2-NATURE'!AJ52,'FIN2-NATURE'!AK52),EXACT('FIN2-NATURE'!AS52,'FIN2-NATURE'!AT52),EXACT('FIN2-NATURE'!BT52,'FIN2-NATURE'!BU52),EXACT('FIN2-NATURE'!CC52,'FIN2-NATURE'!CD52), EXACT('FIN2-NATURE'!CL52,'FIN2-NATURE'!CM52),AND('FIN2-NATURE'!AH52="K",'FIN2-NATURE'!AK52="K",'FIN2-NATURE'!AT52="K",'FIN2-NATURE'!BU52="K", 'FIN2-NATURE'!CD52="K",'FIN2-NATURE'!CM52="K"),OR('FIN2-NATURE'!AH52="O",'FIN2-NATURE'!AK52="O",'FIN2-NATURE'!AT52="O",'FIN2-NATURE'!BU52="O", 'FIN2-NATURE'!CD52="O",'FIN2-NATURE'!CM52="O")),"",SUM('FIN2-NATURE'!AG52,'FIN2-NATURE'!AJ52,'FIN2-NATURE'!AS52,'FIN2-NATURE'!BT52,'FIN2-NATURE'!CC52,'FIN2-NATURE'!CL52))</f>
        <v/>
      </c>
      <c r="I3178" s="280" t="str">
        <f>IF(AND(OR(OR('FIN2-NATURE'!AH52="O",'FIN2-NATURE'!AK52="O",'FIN2-NATURE'!AT52="O",'FIN2-NATURE'!BU52="O",'FIN2-NATURE'!CD52="O",'FIN2-NATURE'!CM52="O"), AND('FIN2-NATURE'!AH52="K",'FIN2-NATURE'!AK52="K",'FIN2-NATURE'!AT52="K",'FIN2-NATURE'!BU52="K", 'FIN2-NATURE'!CD52="K",'FIN2-NATURE'!CM52="K")),SUM('FIN2-NATURE'!AG52,'FIN2-NATURE'!AJ52,'FIN2-NATURE'!AS52,'FIN2-NATURE'!BT52,'FIN2-NATURE'!CC52,'FIN2-NATURE'!CL52)=0,ISNUMBER('FIN2-NATURE'!CO52)),"",IF(OR('FIN2-NATURE'!AH52="O",'FIN2-NATURE'!AK52="O",'FIN2-NATURE'!AT52="O",'FIN2-NATURE'!BU52="O",'FIN2-NATURE'!CD52="O",'FIN2-NATURE'!CM52="O"),"O",IF(AND('FIN2-NATURE'!AH52='FIN2-NATURE'!AK52,'FIN2-NATURE'!AH52='FIN2-NATURE'!AT52,'FIN2-NATURE'!AH52='FIN2-NATURE'!BU52,'FIN2-NATURE'!AH52='FIN2-NATURE'!CD52,'FIN2-NATURE'!AH52='FIN2-NATURE'!CM52,OR('FIN2-NATURE'!AH52="K",'FIN2-NATURE'!AH52="W",'FIN2-NATURE'!AH52="M")),UPPER('FIN2-NATURE'!AH52),"")))</f>
        <v/>
      </c>
      <c r="J3178" s="281" t="s">
        <v>711</v>
      </c>
      <c r="K3178" s="280" t="str">
        <f>IF(AND(ISBLANK('FIN2-NATURE'!CO52),$L$3178&lt;&gt;"M"),"",'FIN2-NATURE'!CO52)</f>
        <v/>
      </c>
      <c r="L3178" s="280" t="str">
        <f>IF(ISBLANK('FIN2-NATURE'!CP52),"",'FIN2-NATURE'!CP52)</f>
        <v/>
      </c>
      <c r="M3178" s="257" t="str">
        <f t="shared" si="50"/>
        <v>OK</v>
      </c>
      <c r="N3178" s="15"/>
    </row>
    <row r="3179" spans="1:14" ht="33.75" x14ac:dyDescent="0.25">
      <c r="A3179" s="257" t="s">
        <v>834</v>
      </c>
      <c r="B3179" s="257" t="s">
        <v>6771</v>
      </c>
      <c r="C3179" s="257" t="s">
        <v>689</v>
      </c>
      <c r="D3179" s="277" t="s">
        <v>6772</v>
      </c>
      <c r="E3179" s="278" t="s">
        <v>711</v>
      </c>
      <c r="F3179" s="279" t="s">
        <v>689</v>
      </c>
      <c r="G3179" s="277" t="s">
        <v>4821</v>
      </c>
      <c r="H3179" s="280" t="str">
        <f>IF(OR(AND('FIN2-NATURE'!CO51="",'FIN2-NATURE'!CP51=""),AND('FIN2-NATURE'!CO52="",'FIN2-NATURE'!CP52=""),AND('FIN2-NATURE'!CP51="K",'FIN2-NATURE'!CP52="K"),OR('FIN2-NATURE'!CP51="O",'FIN2-NATURE'!CP52="O")),"",SUM('FIN2-NATURE'!CO51,'FIN2-NATURE'!CO52))</f>
        <v/>
      </c>
      <c r="I3179" s="280" t="str">
        <f>IF(AND(OR(AND('FIN2-NATURE'!CP51="O",'FIN2-NATURE'!CP52="O"),AND('FIN2-NATURE'!CP51="K",'FIN2-NATURE'!CP52="K")),SUM('FIN2-NATURE'!CO51,'FIN2-NATURE'!CO52)=0,ISNUMBER('FIN2-NATURE'!CO53)),"",IF(OR('FIN2-NATURE'!CP51="O",'FIN2-NATURE'!CP52="O"),"O",IF(AND('FIN2-NATURE'!CP51='FIN2-NATURE'!CP52,OR('FIN2-NATURE'!CP51="K",'FIN2-NATURE'!CP51="W",'FIN2-NATURE'!CP51="M")), UPPER('FIN2-NATURE'!CP51),"")))</f>
        <v/>
      </c>
      <c r="J3179" s="281" t="s">
        <v>711</v>
      </c>
      <c r="K3179" s="280" t="str">
        <f>IF(AND(ISBLANK('FIN2-NATURE'!CO53),$L$3179&lt;&gt;"M"),"",'FIN2-NATURE'!CO53)</f>
        <v/>
      </c>
      <c r="L3179" s="280" t="str">
        <f>IF(ISBLANK('FIN2-NATURE'!CP53),"",'FIN2-NATURE'!CP53)</f>
        <v/>
      </c>
      <c r="M3179" s="257" t="str">
        <f t="shared" si="50"/>
        <v>OK</v>
      </c>
      <c r="N3179" s="15"/>
    </row>
    <row r="3180" spans="1:14" ht="78.75" x14ac:dyDescent="0.25">
      <c r="A3180" s="257" t="s">
        <v>834</v>
      </c>
      <c r="B3180" s="257" t="s">
        <v>6773</v>
      </c>
      <c r="C3180" s="257" t="s">
        <v>689</v>
      </c>
      <c r="D3180" s="277" t="s">
        <v>4823</v>
      </c>
      <c r="E3180" s="278" t="s">
        <v>711</v>
      </c>
      <c r="F3180" s="279" t="s">
        <v>689</v>
      </c>
      <c r="G3180" s="277" t="s">
        <v>4824</v>
      </c>
      <c r="H3180" s="280" t="str">
        <f>IF(OR(EXACT('FIN2-NATURE'!AG54,'FIN2-NATURE'!AH54),EXACT('FIN2-NATURE'!AJ54,'FIN2-NATURE'!AK54),EXACT('FIN2-NATURE'!AS54,'FIN2-NATURE'!AT54),EXACT('FIN2-NATURE'!BT54,'FIN2-NATURE'!BU54),EXACT('FIN2-NATURE'!CC54,'FIN2-NATURE'!CD54), EXACT('FIN2-NATURE'!CL54,'FIN2-NATURE'!CM54),AND('FIN2-NATURE'!AH54="K",'FIN2-NATURE'!AK54="K",'FIN2-NATURE'!AT54="K",'FIN2-NATURE'!BU54="K", 'FIN2-NATURE'!CD54="K",'FIN2-NATURE'!CM54="K"),OR('FIN2-NATURE'!AH54="O",'FIN2-NATURE'!AK54="O",'FIN2-NATURE'!AT54="O",'FIN2-NATURE'!BU54="O", 'FIN2-NATURE'!CD54="O",'FIN2-NATURE'!CM54="O")),"",SUM('FIN2-NATURE'!AG54,'FIN2-NATURE'!AJ54,'FIN2-NATURE'!AS54,'FIN2-NATURE'!BT54,'FIN2-NATURE'!CC54,'FIN2-NATURE'!CL54))</f>
        <v/>
      </c>
      <c r="I3180" s="280" t="str">
        <f>IF(AND(OR(OR('FIN2-NATURE'!AH54="O",'FIN2-NATURE'!AK54="O",'FIN2-NATURE'!AT54="O",'FIN2-NATURE'!BU54="O",'FIN2-NATURE'!CD54="O",'FIN2-NATURE'!CM54="O"), AND('FIN2-NATURE'!AH54="K",'FIN2-NATURE'!AK54="K",'FIN2-NATURE'!AT54="K",'FIN2-NATURE'!BU54="K", 'FIN2-NATURE'!CD54="K",'FIN2-NATURE'!CM54="K")),SUM('FIN2-NATURE'!AG54,'FIN2-NATURE'!AJ54,'FIN2-NATURE'!AS54,'FIN2-NATURE'!BT54,'FIN2-NATURE'!CC54,'FIN2-NATURE'!CL54)=0,ISNUMBER('FIN2-NATURE'!CO54)),"",IF(OR('FIN2-NATURE'!AH54="O",'FIN2-NATURE'!AK54="O",'FIN2-NATURE'!AT54="O",'FIN2-NATURE'!BU54="O",'FIN2-NATURE'!CD54="O",'FIN2-NATURE'!CM54="O"),"O",IF(AND('FIN2-NATURE'!AH54='FIN2-NATURE'!AK54,'FIN2-NATURE'!AH54='FIN2-NATURE'!AT54,'FIN2-NATURE'!AH54='FIN2-NATURE'!BU54,'FIN2-NATURE'!AH54='FIN2-NATURE'!CD54,'FIN2-NATURE'!AH54='FIN2-NATURE'!CM54,OR('FIN2-NATURE'!AH54="K",'FIN2-NATURE'!AH54="W",'FIN2-NATURE'!AH54="M")),UPPER('FIN2-NATURE'!AH54),"")))</f>
        <v/>
      </c>
      <c r="J3180" s="281" t="s">
        <v>711</v>
      </c>
      <c r="K3180" s="280" t="str">
        <f>IF(AND(ISBLANK('FIN2-NATURE'!CO54),$L$3180&lt;&gt;"M"),"",'FIN2-NATURE'!CO54)</f>
        <v/>
      </c>
      <c r="L3180" s="280" t="str">
        <f>IF(ISBLANK('FIN2-NATURE'!CP54),"",'FIN2-NATURE'!CP54)</f>
        <v/>
      </c>
      <c r="M3180" s="257" t="str">
        <f t="shared" si="50"/>
        <v>OK</v>
      </c>
      <c r="N3180" s="15"/>
    </row>
    <row r="3181" spans="1:14" ht="78.75" x14ac:dyDescent="0.25">
      <c r="A3181" s="257" t="s">
        <v>834</v>
      </c>
      <c r="B3181" s="257" t="s">
        <v>6774</v>
      </c>
      <c r="C3181" s="257" t="s">
        <v>689</v>
      </c>
      <c r="D3181" s="277" t="s">
        <v>6775</v>
      </c>
      <c r="E3181" s="278" t="s">
        <v>711</v>
      </c>
      <c r="F3181" s="279" t="s">
        <v>689</v>
      </c>
      <c r="G3181" s="277" t="s">
        <v>4827</v>
      </c>
      <c r="H3181" s="280" t="str">
        <f>IF(OR(EXACT('FIN2-NATURE'!AG55,'FIN2-NATURE'!AH55),EXACT('FIN2-NATURE'!AJ55,'FIN2-NATURE'!AK55),EXACT('FIN2-NATURE'!AS55,'FIN2-NATURE'!AT55),EXACT('FIN2-NATURE'!BT55,'FIN2-NATURE'!BU55),EXACT('FIN2-NATURE'!CC55,'FIN2-NATURE'!CD55), EXACT('FIN2-NATURE'!CL55,'FIN2-NATURE'!CM55),AND('FIN2-NATURE'!AH55="K",'FIN2-NATURE'!AK55="K",'FIN2-NATURE'!AT55="K",'FIN2-NATURE'!BU55="K", 'FIN2-NATURE'!CD55="K",'FIN2-NATURE'!CM55="K"),OR('FIN2-NATURE'!AH55="O",'FIN2-NATURE'!AK55="O",'FIN2-NATURE'!AT55="O",'FIN2-NATURE'!BU55="O", 'FIN2-NATURE'!CD55="O",'FIN2-NATURE'!CM55="O")),"",SUM('FIN2-NATURE'!AG55,'FIN2-NATURE'!AJ55,'FIN2-NATURE'!AS55,'FIN2-NATURE'!BT55,'FIN2-NATURE'!CC55,'FIN2-NATURE'!CL55))</f>
        <v/>
      </c>
      <c r="I3181" s="280" t="str">
        <f>IF(AND(OR(OR('FIN2-NATURE'!AH55="O",'FIN2-NATURE'!AK55="O",'FIN2-NATURE'!AT55="O",'FIN2-NATURE'!BU55="O",'FIN2-NATURE'!CD55="O",'FIN2-NATURE'!CM55="O"), AND('FIN2-NATURE'!AH55="K",'FIN2-NATURE'!AK55="K",'FIN2-NATURE'!AT55="K",'FIN2-NATURE'!BU55="K", 'FIN2-NATURE'!CD55="K",'FIN2-NATURE'!CM55="K")),SUM('FIN2-NATURE'!AG55,'FIN2-NATURE'!AJ55,'FIN2-NATURE'!AS55,'FIN2-NATURE'!BT55,'FIN2-NATURE'!CC55,'FIN2-NATURE'!CL55)=0,ISNUMBER('FIN2-NATURE'!CO55)),"",IF(OR('FIN2-NATURE'!AH55="O",'FIN2-NATURE'!AK55="O",'FIN2-NATURE'!AT55="O",'FIN2-NATURE'!BU55="O",'FIN2-NATURE'!CD55="O",'FIN2-NATURE'!CM55="O"),"O",IF(AND('FIN2-NATURE'!AH55='FIN2-NATURE'!AK55,'FIN2-NATURE'!AH55='FIN2-NATURE'!AT55,'FIN2-NATURE'!AH55='FIN2-NATURE'!BU55,'FIN2-NATURE'!AH55='FIN2-NATURE'!CD55,'FIN2-NATURE'!AH55='FIN2-NATURE'!CM55,OR('FIN2-NATURE'!AH55="K",'FIN2-NATURE'!AH55="W",'FIN2-NATURE'!AH55="M")),UPPER('FIN2-NATURE'!AH55),"")))</f>
        <v/>
      </c>
      <c r="J3181" s="281" t="s">
        <v>711</v>
      </c>
      <c r="K3181" s="280" t="str">
        <f>IF(AND(ISBLANK('FIN2-NATURE'!CO55),$L$3181&lt;&gt;"M"),"",'FIN2-NATURE'!CO55)</f>
        <v/>
      </c>
      <c r="L3181" s="280" t="str">
        <f>IF(ISBLANK('FIN2-NATURE'!CP55),"",'FIN2-NATURE'!CP55)</f>
        <v/>
      </c>
      <c r="M3181" s="257" t="str">
        <f t="shared" si="50"/>
        <v>OK</v>
      </c>
      <c r="N3181" s="15"/>
    </row>
    <row r="3182" spans="1:14" ht="78.75" x14ac:dyDescent="0.25">
      <c r="A3182" s="257" t="s">
        <v>834</v>
      </c>
      <c r="B3182" s="257" t="s">
        <v>6776</v>
      </c>
      <c r="C3182" s="257" t="s">
        <v>689</v>
      </c>
      <c r="D3182" s="277" t="s">
        <v>4829</v>
      </c>
      <c r="E3182" s="278" t="s">
        <v>711</v>
      </c>
      <c r="F3182" s="279" t="s">
        <v>689</v>
      </c>
      <c r="G3182" s="277" t="s">
        <v>4830</v>
      </c>
      <c r="H3182" s="280" t="str">
        <f>IF(OR(EXACT('FIN2-NATURE'!AG56,'FIN2-NATURE'!AH56),EXACT('FIN2-NATURE'!AJ56,'FIN2-NATURE'!AK56),EXACT('FIN2-NATURE'!AS56,'FIN2-NATURE'!AT56),EXACT('FIN2-NATURE'!BT56,'FIN2-NATURE'!BU56),EXACT('FIN2-NATURE'!CC56,'FIN2-NATURE'!CD56), EXACT('FIN2-NATURE'!CL56,'FIN2-NATURE'!CM56),AND('FIN2-NATURE'!AH56="K",'FIN2-NATURE'!AK56="K",'FIN2-NATURE'!AT56="K",'FIN2-NATURE'!BU56="K", 'FIN2-NATURE'!CD56="K",'FIN2-NATURE'!CM56="K"),OR('FIN2-NATURE'!AH56="O",'FIN2-NATURE'!AK56="O",'FIN2-NATURE'!AT56="O",'FIN2-NATURE'!BU56="O", 'FIN2-NATURE'!CD56="O",'FIN2-NATURE'!CM56="O")),"",SUM('FIN2-NATURE'!AG56,'FIN2-NATURE'!AJ56,'FIN2-NATURE'!AS56,'FIN2-NATURE'!BT56,'FIN2-NATURE'!CC56,'FIN2-NATURE'!CL56))</f>
        <v/>
      </c>
      <c r="I3182" s="280" t="str">
        <f>IF(AND(OR(OR('FIN2-NATURE'!AH56="O",'FIN2-NATURE'!AK56="O",'FIN2-NATURE'!AT56="O",'FIN2-NATURE'!BU56="O",'FIN2-NATURE'!CD56="O",'FIN2-NATURE'!CM56="O"), AND('FIN2-NATURE'!AH56="K",'FIN2-NATURE'!AK56="K",'FIN2-NATURE'!AT56="K",'FIN2-NATURE'!BU56="K", 'FIN2-NATURE'!CD56="K",'FIN2-NATURE'!CM56="K")),SUM('FIN2-NATURE'!AG56,'FIN2-NATURE'!AJ56,'FIN2-NATURE'!AS56,'FIN2-NATURE'!BT56,'FIN2-NATURE'!CC56,'FIN2-NATURE'!CL56)=0,ISNUMBER('FIN2-NATURE'!CO56)),"",IF(OR('FIN2-NATURE'!AH56="O",'FIN2-NATURE'!AK56="O",'FIN2-NATURE'!AT56="O",'FIN2-NATURE'!BU56="O",'FIN2-NATURE'!CD56="O",'FIN2-NATURE'!CM56="O"),"O",IF(AND('FIN2-NATURE'!AH56='FIN2-NATURE'!AK56,'FIN2-NATURE'!AH56='FIN2-NATURE'!AT56,'FIN2-NATURE'!AH56='FIN2-NATURE'!BU56,'FIN2-NATURE'!AH56='FIN2-NATURE'!CD56,'FIN2-NATURE'!AH56='FIN2-NATURE'!CM56,OR('FIN2-NATURE'!AH56="K",'FIN2-NATURE'!AH56="W",'FIN2-NATURE'!AH56="M")),UPPER('FIN2-NATURE'!AH56),"")))</f>
        <v/>
      </c>
      <c r="J3182" s="281" t="s">
        <v>711</v>
      </c>
      <c r="K3182" s="280" t="str">
        <f>IF(AND(ISBLANK('FIN2-NATURE'!CO56),$L$3182&lt;&gt;"M"),"",'FIN2-NATURE'!CO56)</f>
        <v/>
      </c>
      <c r="L3182" s="280" t="str">
        <f>IF(ISBLANK('FIN2-NATURE'!CP56),"",'FIN2-NATURE'!CP56)</f>
        <v/>
      </c>
      <c r="M3182" s="257" t="str">
        <f t="shared" si="50"/>
        <v>OK</v>
      </c>
      <c r="N3182" s="15"/>
    </row>
    <row r="3183" spans="1:14" ht="78.75" x14ac:dyDescent="0.25">
      <c r="A3183" s="257" t="s">
        <v>834</v>
      </c>
      <c r="B3183" s="257" t="s">
        <v>6777</v>
      </c>
      <c r="C3183" s="257" t="s">
        <v>689</v>
      </c>
      <c r="D3183" s="277" t="s">
        <v>6778</v>
      </c>
      <c r="E3183" s="278" t="s">
        <v>711</v>
      </c>
      <c r="F3183" s="279" t="s">
        <v>689</v>
      </c>
      <c r="G3183" s="277" t="s">
        <v>4833</v>
      </c>
      <c r="H3183" s="280" t="str">
        <f>IF(OR(EXACT('FIN2-NATURE'!AG57,'FIN2-NATURE'!AH57),EXACT('FIN2-NATURE'!AJ57,'FIN2-NATURE'!AK57),EXACT('FIN2-NATURE'!AS57,'FIN2-NATURE'!AT57),EXACT('FIN2-NATURE'!BT57,'FIN2-NATURE'!BU57),EXACT('FIN2-NATURE'!CC57,'FIN2-NATURE'!CD57), EXACT('FIN2-NATURE'!CL57,'FIN2-NATURE'!CM57),AND('FIN2-NATURE'!AH57="K",'FIN2-NATURE'!AK57="K",'FIN2-NATURE'!AT57="K",'FIN2-NATURE'!BU57="K", 'FIN2-NATURE'!CD57="K",'FIN2-NATURE'!CM57="K"),OR('FIN2-NATURE'!AH57="O",'FIN2-NATURE'!AK57="O",'FIN2-NATURE'!AT57="O",'FIN2-NATURE'!BU57="O", 'FIN2-NATURE'!CD57="O",'FIN2-NATURE'!CM57="O")),"",SUM('FIN2-NATURE'!AG57,'FIN2-NATURE'!AJ57,'FIN2-NATURE'!AS57,'FIN2-NATURE'!BT57,'FIN2-NATURE'!CC57,'FIN2-NATURE'!CL57))</f>
        <v/>
      </c>
      <c r="I3183" s="280" t="str">
        <f>IF(AND(OR(OR('FIN2-NATURE'!AH57="O",'FIN2-NATURE'!AK57="O",'FIN2-NATURE'!AT57="O",'FIN2-NATURE'!BU57="O",'FIN2-NATURE'!CD57="O",'FIN2-NATURE'!CM57="O"), AND('FIN2-NATURE'!AH57="K",'FIN2-NATURE'!AK57="K",'FIN2-NATURE'!AT57="K",'FIN2-NATURE'!BU57="K", 'FIN2-NATURE'!CD57="K",'FIN2-NATURE'!CM57="K")),SUM('FIN2-NATURE'!AG57,'FIN2-NATURE'!AJ57,'FIN2-NATURE'!AS57,'FIN2-NATURE'!BT57,'FIN2-NATURE'!CC57,'FIN2-NATURE'!CL57)=0,ISNUMBER('FIN2-NATURE'!CO57)),"",IF(OR('FIN2-NATURE'!AH57="O",'FIN2-NATURE'!AK57="O",'FIN2-NATURE'!AT57="O",'FIN2-NATURE'!BU57="O",'FIN2-NATURE'!CD57="O",'FIN2-NATURE'!CM57="O"),"O",IF(AND('FIN2-NATURE'!AH57='FIN2-NATURE'!AK57,'FIN2-NATURE'!AH57='FIN2-NATURE'!AT57,'FIN2-NATURE'!AH57='FIN2-NATURE'!BU57,'FIN2-NATURE'!AH57='FIN2-NATURE'!CD57,'FIN2-NATURE'!AH57='FIN2-NATURE'!CM57,OR('FIN2-NATURE'!AH57="K",'FIN2-NATURE'!AH57="W",'FIN2-NATURE'!AH57="M")),UPPER('FIN2-NATURE'!AH57),"")))</f>
        <v/>
      </c>
      <c r="J3183" s="281" t="s">
        <v>711</v>
      </c>
      <c r="K3183" s="280" t="str">
        <f>IF(AND(ISBLANK('FIN2-NATURE'!CO57),$L$3183&lt;&gt;"M"),"",'FIN2-NATURE'!CO57)</f>
        <v/>
      </c>
      <c r="L3183" s="280" t="str">
        <f>IF(ISBLANK('FIN2-NATURE'!CP57),"",'FIN2-NATURE'!CP57)</f>
        <v/>
      </c>
      <c r="M3183" s="257" t="str">
        <f t="shared" si="50"/>
        <v>OK</v>
      </c>
      <c r="N3183" s="15"/>
    </row>
    <row r="3184" spans="1:14" ht="78.75" x14ac:dyDescent="0.25">
      <c r="A3184" s="257" t="s">
        <v>834</v>
      </c>
      <c r="B3184" s="257" t="s">
        <v>6779</v>
      </c>
      <c r="C3184" s="257" t="s">
        <v>689</v>
      </c>
      <c r="D3184" s="277" t="s">
        <v>6780</v>
      </c>
      <c r="E3184" s="278" t="s">
        <v>711</v>
      </c>
      <c r="F3184" s="279" t="s">
        <v>689</v>
      </c>
      <c r="G3184" s="277" t="s">
        <v>4836</v>
      </c>
      <c r="H3184" s="280" t="str">
        <f>IF(OR(EXACT('FIN2-NATURE'!AG58,'FIN2-NATURE'!AH58),EXACT('FIN2-NATURE'!AJ58,'FIN2-NATURE'!AK58),EXACT('FIN2-NATURE'!AS58,'FIN2-NATURE'!AT58),EXACT('FIN2-NATURE'!BT58,'FIN2-NATURE'!BU58),EXACT('FIN2-NATURE'!CC58,'FIN2-NATURE'!CD58), EXACT('FIN2-NATURE'!CL58,'FIN2-NATURE'!CM58),AND('FIN2-NATURE'!AH58="K",'FIN2-NATURE'!AK58="K",'FIN2-NATURE'!AT58="K",'FIN2-NATURE'!BU58="K", 'FIN2-NATURE'!CD58="K",'FIN2-NATURE'!CM58="K"),OR('FIN2-NATURE'!AH58="O",'FIN2-NATURE'!AK58="O",'FIN2-NATURE'!AT58="O",'FIN2-NATURE'!BU58="O", 'FIN2-NATURE'!CD58="O",'FIN2-NATURE'!CM58="O")),"",SUM('FIN2-NATURE'!AG58,'FIN2-NATURE'!AJ58,'FIN2-NATURE'!AS58,'FIN2-NATURE'!BT58,'FIN2-NATURE'!CC58,'FIN2-NATURE'!CL58))</f>
        <v/>
      </c>
      <c r="I3184" s="280" t="str">
        <f>IF(AND(OR(OR('FIN2-NATURE'!AH58="O",'FIN2-NATURE'!AK58="O",'FIN2-NATURE'!AT58="O",'FIN2-NATURE'!BU58="O",'FIN2-NATURE'!CD58="O",'FIN2-NATURE'!CM58="O"), AND('FIN2-NATURE'!AH58="K",'FIN2-NATURE'!AK58="K",'FIN2-NATURE'!AT58="K",'FIN2-NATURE'!BU58="K", 'FIN2-NATURE'!CD58="K",'FIN2-NATURE'!CM58="K")),SUM('FIN2-NATURE'!AG58,'FIN2-NATURE'!AJ58,'FIN2-NATURE'!AS58,'FIN2-NATURE'!BT58,'FIN2-NATURE'!CC58,'FIN2-NATURE'!CL58)=0,ISNUMBER('FIN2-NATURE'!CO58)),"",IF(OR('FIN2-NATURE'!AH58="O",'FIN2-NATURE'!AK58="O",'FIN2-NATURE'!AT58="O",'FIN2-NATURE'!BU58="O",'FIN2-NATURE'!CD58="O",'FIN2-NATURE'!CM58="O"),"O",IF(AND('FIN2-NATURE'!AH58='FIN2-NATURE'!AK58,'FIN2-NATURE'!AH58='FIN2-NATURE'!AT58,'FIN2-NATURE'!AH58='FIN2-NATURE'!BU58,'FIN2-NATURE'!AH58='FIN2-NATURE'!CD58,'FIN2-NATURE'!AH58='FIN2-NATURE'!CM58,OR('FIN2-NATURE'!AH58="K",'FIN2-NATURE'!AH58="W",'FIN2-NATURE'!AH58="M")),UPPER('FIN2-NATURE'!AH58),"")))</f>
        <v/>
      </c>
      <c r="J3184" s="281" t="s">
        <v>711</v>
      </c>
      <c r="K3184" s="280" t="str">
        <f>IF(AND(ISBLANK('FIN2-NATURE'!CO58),$L$3184&lt;&gt;"M"),"",'FIN2-NATURE'!CO58)</f>
        <v/>
      </c>
      <c r="L3184" s="280" t="str">
        <f>IF(ISBLANK('FIN2-NATURE'!CP58),"",'FIN2-NATURE'!CP58)</f>
        <v/>
      </c>
      <c r="M3184" s="257" t="str">
        <f t="shared" si="50"/>
        <v>OK</v>
      </c>
      <c r="N3184" s="15"/>
    </row>
    <row r="3185" spans="1:14" ht="33.75" x14ac:dyDescent="0.25">
      <c r="A3185" s="257" t="s">
        <v>834</v>
      </c>
      <c r="B3185" s="257" t="s">
        <v>6781</v>
      </c>
      <c r="C3185" s="257" t="s">
        <v>689</v>
      </c>
      <c r="D3185" s="277" t="s">
        <v>6782</v>
      </c>
      <c r="E3185" s="278" t="s">
        <v>711</v>
      </c>
      <c r="F3185" s="279" t="s">
        <v>689</v>
      </c>
      <c r="G3185" s="277" t="s">
        <v>4839</v>
      </c>
      <c r="H3185" s="280" t="str">
        <f>IF(OR(AND('FIN2-NATURE'!CO57="",'FIN2-NATURE'!CP57=""),AND('FIN2-NATURE'!CO58="",'FIN2-NATURE'!CP58=""),AND('FIN2-NATURE'!CP57="K",'FIN2-NATURE'!CP58="K"),OR('FIN2-NATURE'!CP57="O",'FIN2-NATURE'!CP58="O")),"",SUM('FIN2-NATURE'!CO57,'FIN2-NATURE'!CO58))</f>
        <v/>
      </c>
      <c r="I3185" s="280" t="str">
        <f>IF(AND(OR(AND('FIN2-NATURE'!CP57="O",'FIN2-NATURE'!CP58="O"),AND('FIN2-NATURE'!CP57="K",'FIN2-NATURE'!CP58="K")),SUM('FIN2-NATURE'!CO57,'FIN2-NATURE'!CO58)=0,ISNUMBER('FIN2-NATURE'!CO59)),"",IF(OR('FIN2-NATURE'!CP57="O",'FIN2-NATURE'!CP58="O"),"O",IF(AND('FIN2-NATURE'!CP57='FIN2-NATURE'!CP58,OR('FIN2-NATURE'!CP57="K",'FIN2-NATURE'!CP57="W",'FIN2-NATURE'!CP57="M")), UPPER('FIN2-NATURE'!CP57),"")))</f>
        <v/>
      </c>
      <c r="J3185" s="281" t="s">
        <v>711</v>
      </c>
      <c r="K3185" s="280" t="str">
        <f>IF(AND(ISBLANK('FIN2-NATURE'!CO59),$L$3185&lt;&gt;"M"),"",'FIN2-NATURE'!CO59)</f>
        <v/>
      </c>
      <c r="L3185" s="280" t="str">
        <f>IF(ISBLANK('FIN2-NATURE'!CP59),"",'FIN2-NATURE'!CP59)</f>
        <v/>
      </c>
      <c r="M3185" s="257" t="str">
        <f t="shared" ref="M3185:M3212" si="51">IF(AND(ISNUMBER(H3185),ISNUMBER(K3185)),IF(OR(ROUND(H3185,0)&lt;&gt;ROUND(K3185,0),I3185&lt;&gt;L3185),"Check","OK"),IF(OR(AND(H3185&lt;&gt;K3185,I3185&lt;&gt;"M",L3185&lt;&gt;"M"),I3185&lt;&gt;L3185),"Check","OK"))</f>
        <v>OK</v>
      </c>
      <c r="N3185" s="15"/>
    </row>
    <row r="3186" spans="1:14" ht="78.75" x14ac:dyDescent="0.25">
      <c r="A3186" s="257" t="s">
        <v>834</v>
      </c>
      <c r="B3186" s="257" t="s">
        <v>6783</v>
      </c>
      <c r="C3186" s="257" t="s">
        <v>689</v>
      </c>
      <c r="D3186" s="277" t="s">
        <v>4841</v>
      </c>
      <c r="E3186" s="278" t="s">
        <v>711</v>
      </c>
      <c r="F3186" s="279" t="s">
        <v>689</v>
      </c>
      <c r="G3186" s="277" t="s">
        <v>4842</v>
      </c>
      <c r="H3186" s="280" t="str">
        <f>IF(OR(EXACT('FIN2-NATURE'!AG60,'FIN2-NATURE'!AH60),EXACT('FIN2-NATURE'!AJ60,'FIN2-NATURE'!AK60),EXACT('FIN2-NATURE'!AS60,'FIN2-NATURE'!AT60),EXACT('FIN2-NATURE'!BT60,'FIN2-NATURE'!BU60),EXACT('FIN2-NATURE'!CC60,'FIN2-NATURE'!CD60), EXACT('FIN2-NATURE'!CL60,'FIN2-NATURE'!CM60),AND('FIN2-NATURE'!AH60="K",'FIN2-NATURE'!AK60="K",'FIN2-NATURE'!AT60="K",'FIN2-NATURE'!BU60="K", 'FIN2-NATURE'!CD60="K",'FIN2-NATURE'!CM60="K"),OR('FIN2-NATURE'!AH60="O",'FIN2-NATURE'!AK60="O",'FIN2-NATURE'!AT60="O",'FIN2-NATURE'!BU60="O", 'FIN2-NATURE'!CD60="O",'FIN2-NATURE'!CM60="O")),"",SUM('FIN2-NATURE'!AG60,'FIN2-NATURE'!AJ60,'FIN2-NATURE'!AS60,'FIN2-NATURE'!BT60,'FIN2-NATURE'!CC60,'FIN2-NATURE'!CL60))</f>
        <v/>
      </c>
      <c r="I3186" s="280" t="str">
        <f>IF(AND(OR(OR('FIN2-NATURE'!AH60="O",'FIN2-NATURE'!AK60="O",'FIN2-NATURE'!AT60="O",'FIN2-NATURE'!BU60="O",'FIN2-NATURE'!CD60="O",'FIN2-NATURE'!CM60="O"), AND('FIN2-NATURE'!AH60="K",'FIN2-NATURE'!AK60="K",'FIN2-NATURE'!AT60="K",'FIN2-NATURE'!BU60="K", 'FIN2-NATURE'!CD60="K",'FIN2-NATURE'!CM60="K")),SUM('FIN2-NATURE'!AG60,'FIN2-NATURE'!AJ60,'FIN2-NATURE'!AS60,'FIN2-NATURE'!BT60,'FIN2-NATURE'!CC60,'FIN2-NATURE'!CL60)=0,ISNUMBER('FIN2-NATURE'!CO60)),"",IF(OR('FIN2-NATURE'!AH60="O",'FIN2-NATURE'!AK60="O",'FIN2-NATURE'!AT60="O",'FIN2-NATURE'!BU60="O",'FIN2-NATURE'!CD60="O",'FIN2-NATURE'!CM60="O"),"O",IF(AND('FIN2-NATURE'!AH60='FIN2-NATURE'!AK60,'FIN2-NATURE'!AH60='FIN2-NATURE'!AT60,'FIN2-NATURE'!AH60='FIN2-NATURE'!BU60,'FIN2-NATURE'!AH60='FIN2-NATURE'!CD60,'FIN2-NATURE'!AH60='FIN2-NATURE'!CM60,OR('FIN2-NATURE'!AH60="K",'FIN2-NATURE'!AH60="W",'FIN2-NATURE'!AH60="M")),UPPER('FIN2-NATURE'!AH60),"")))</f>
        <v/>
      </c>
      <c r="J3186" s="281" t="s">
        <v>711</v>
      </c>
      <c r="K3186" s="280" t="str">
        <f>IF(AND(ISBLANK('FIN2-NATURE'!CO60),$L$3186&lt;&gt;"M"),"",'FIN2-NATURE'!CO60)</f>
        <v/>
      </c>
      <c r="L3186" s="280" t="str">
        <f>IF(ISBLANK('FIN2-NATURE'!CP60),"",'FIN2-NATURE'!CP60)</f>
        <v/>
      </c>
      <c r="M3186" s="257" t="str">
        <f t="shared" si="51"/>
        <v>OK</v>
      </c>
      <c r="N3186" s="15"/>
    </row>
    <row r="3187" spans="1:14" ht="33.75" x14ac:dyDescent="0.25">
      <c r="A3187" s="257" t="s">
        <v>834</v>
      </c>
      <c r="B3187" s="257" t="s">
        <v>6784</v>
      </c>
      <c r="C3187" s="257" t="s">
        <v>689</v>
      </c>
      <c r="D3187" s="277" t="s">
        <v>6785</v>
      </c>
      <c r="E3187" s="278" t="s">
        <v>711</v>
      </c>
      <c r="F3187" s="279" t="s">
        <v>689</v>
      </c>
      <c r="G3187" s="277" t="s">
        <v>4845</v>
      </c>
      <c r="H3187" s="280" t="str">
        <f>IF(OR(AND('FIN2-NATURE'!CO59="",'FIN2-NATURE'!CP59=""),AND('FIN2-NATURE'!CO60="",'FIN2-NATURE'!CP60=""),AND('FIN2-NATURE'!CP59="K",'FIN2-NATURE'!CP60="K"),OR('FIN2-NATURE'!CP59="O",'FIN2-NATURE'!CP60="O")),"",SUM('FIN2-NATURE'!CO59,'FIN2-NATURE'!CO60))</f>
        <v/>
      </c>
      <c r="I3187" s="280" t="str">
        <f>IF(AND(OR(AND('FIN2-NATURE'!CP59="O",'FIN2-NATURE'!CP60="O"),AND('FIN2-NATURE'!CP59="K",'FIN2-NATURE'!CP60="K")),SUM('FIN2-NATURE'!CO59,'FIN2-NATURE'!CO60)=0,ISNUMBER('FIN2-NATURE'!CO61)),"",IF(OR('FIN2-NATURE'!CP59="O",'FIN2-NATURE'!CP60="O"),"O",IF(AND('FIN2-NATURE'!CP59='FIN2-NATURE'!CP60,OR('FIN2-NATURE'!CP59="K",'FIN2-NATURE'!CP59="W",'FIN2-NATURE'!CP59="M")), UPPER('FIN2-NATURE'!CP59),"")))</f>
        <v/>
      </c>
      <c r="J3187" s="281" t="s">
        <v>711</v>
      </c>
      <c r="K3187" s="280" t="str">
        <f>IF(AND(ISBLANK('FIN2-NATURE'!CO61),$L$3187&lt;&gt;"M"),"",'FIN2-NATURE'!CO61)</f>
        <v/>
      </c>
      <c r="L3187" s="280" t="str">
        <f>IF(ISBLANK('FIN2-NATURE'!CP61),"",'FIN2-NATURE'!CP61)</f>
        <v/>
      </c>
      <c r="M3187" s="257" t="str">
        <f t="shared" si="51"/>
        <v>OK</v>
      </c>
      <c r="N3187" s="15"/>
    </row>
    <row r="3188" spans="1:14" ht="78.75" x14ac:dyDescent="0.25">
      <c r="A3188" s="257" t="s">
        <v>834</v>
      </c>
      <c r="B3188" s="257" t="s">
        <v>6786</v>
      </c>
      <c r="C3188" s="257" t="s">
        <v>689</v>
      </c>
      <c r="D3188" s="277" t="s">
        <v>6787</v>
      </c>
      <c r="E3188" s="278" t="s">
        <v>711</v>
      </c>
      <c r="F3188" s="279" t="s">
        <v>689</v>
      </c>
      <c r="G3188" s="277" t="s">
        <v>4848</v>
      </c>
      <c r="H3188" s="280" t="str">
        <f>IF(OR(EXACT('FIN2-NATURE'!AG62,'FIN2-NATURE'!AH62),EXACT('FIN2-NATURE'!AJ62,'FIN2-NATURE'!AK62),EXACT('FIN2-NATURE'!AS62,'FIN2-NATURE'!AT62),EXACT('FIN2-NATURE'!BT62,'FIN2-NATURE'!BU62),EXACT('FIN2-NATURE'!CC62,'FIN2-NATURE'!CD62), EXACT('FIN2-NATURE'!CL62,'FIN2-NATURE'!CM62),AND('FIN2-NATURE'!AH62="K",'FIN2-NATURE'!AK62="K",'FIN2-NATURE'!AT62="K",'FIN2-NATURE'!BU62="K", 'FIN2-NATURE'!CD62="K",'FIN2-NATURE'!CM62="K"),OR('FIN2-NATURE'!AH62="O",'FIN2-NATURE'!AK62="O",'FIN2-NATURE'!AT62="O",'FIN2-NATURE'!BU62="O", 'FIN2-NATURE'!CD62="O",'FIN2-NATURE'!CM62="O")),"",SUM('FIN2-NATURE'!AG62,'FIN2-NATURE'!AJ62,'FIN2-NATURE'!AS62,'FIN2-NATURE'!BT62,'FIN2-NATURE'!CC62,'FIN2-NATURE'!CL62))</f>
        <v/>
      </c>
      <c r="I3188" s="280" t="str">
        <f>IF(AND(OR(OR('FIN2-NATURE'!AH62="O",'FIN2-NATURE'!AK62="O",'FIN2-NATURE'!AT62="O",'FIN2-NATURE'!BU62="O",'FIN2-NATURE'!CD62="O",'FIN2-NATURE'!CM62="O"), AND('FIN2-NATURE'!AH62="K",'FIN2-NATURE'!AK62="K",'FIN2-NATURE'!AT62="K",'FIN2-NATURE'!BU62="K", 'FIN2-NATURE'!CD62="K",'FIN2-NATURE'!CM62="K")),SUM('FIN2-NATURE'!AG62,'FIN2-NATURE'!AJ62,'FIN2-NATURE'!AS62,'FIN2-NATURE'!BT62,'FIN2-NATURE'!CC62,'FIN2-NATURE'!CL62)=0,ISNUMBER('FIN2-NATURE'!CO62)),"",IF(OR('FIN2-NATURE'!AH62="O",'FIN2-NATURE'!AK62="O",'FIN2-NATURE'!AT62="O",'FIN2-NATURE'!BU62="O",'FIN2-NATURE'!CD62="O",'FIN2-NATURE'!CM62="O"),"O",IF(AND('FIN2-NATURE'!AH62='FIN2-NATURE'!AK62,'FIN2-NATURE'!AH62='FIN2-NATURE'!AT62,'FIN2-NATURE'!AH62='FIN2-NATURE'!BU62,'FIN2-NATURE'!AH62='FIN2-NATURE'!CD62,'FIN2-NATURE'!AH62='FIN2-NATURE'!CM62,OR('FIN2-NATURE'!AH62="K",'FIN2-NATURE'!AH62="W",'FIN2-NATURE'!AH62="M")),UPPER('FIN2-NATURE'!AH62),"")))</f>
        <v/>
      </c>
      <c r="J3188" s="281" t="s">
        <v>711</v>
      </c>
      <c r="K3188" s="280" t="str">
        <f>IF(AND(ISBLANK('FIN2-NATURE'!CO62),$L$3188&lt;&gt;"M"),"",'FIN2-NATURE'!CO62)</f>
        <v/>
      </c>
      <c r="L3188" s="280" t="str">
        <f>IF(ISBLANK('FIN2-NATURE'!CP62),"",'FIN2-NATURE'!CP62)</f>
        <v/>
      </c>
      <c r="M3188" s="257" t="str">
        <f t="shared" si="51"/>
        <v>OK</v>
      </c>
      <c r="N3188" s="15"/>
    </row>
    <row r="3189" spans="1:14" ht="33.75" x14ac:dyDescent="0.25">
      <c r="A3189" s="257" t="s">
        <v>834</v>
      </c>
      <c r="B3189" s="257" t="s">
        <v>6788</v>
      </c>
      <c r="C3189" s="257" t="s">
        <v>689</v>
      </c>
      <c r="D3189" s="277" t="s">
        <v>6789</v>
      </c>
      <c r="E3189" s="278" t="s">
        <v>711</v>
      </c>
      <c r="F3189" s="279" t="s">
        <v>689</v>
      </c>
      <c r="G3189" s="277" t="s">
        <v>4851</v>
      </c>
      <c r="H3189" s="280" t="str">
        <f>IF(OR(AND('FIN2-NATURE'!CO61="",'FIN2-NATURE'!CP61=""),AND('FIN2-NATURE'!CO62="",'FIN2-NATURE'!CP62=""),AND('FIN2-NATURE'!CP61="K",'FIN2-NATURE'!CP62="K"),OR('FIN2-NATURE'!CP61="O",'FIN2-NATURE'!CP62="O")),"",SUM('FIN2-NATURE'!CO61,'FIN2-NATURE'!CO62))</f>
        <v/>
      </c>
      <c r="I3189" s="280" t="str">
        <f>IF(AND(OR(AND('FIN2-NATURE'!CP61="O",'FIN2-NATURE'!CP62="O"),AND('FIN2-NATURE'!CP61="K",'FIN2-NATURE'!CP62="K")),SUM('FIN2-NATURE'!CO61,'FIN2-NATURE'!CO62)=0,ISNUMBER('FIN2-NATURE'!CO63)),"",IF(OR('FIN2-NATURE'!CP61="O",'FIN2-NATURE'!CP62="O"),"O",IF(AND('FIN2-NATURE'!CP61='FIN2-NATURE'!CP62,OR('FIN2-NATURE'!CP61="K",'FIN2-NATURE'!CP61="W",'FIN2-NATURE'!CP61="M")), UPPER('FIN2-NATURE'!CP61),"")))</f>
        <v/>
      </c>
      <c r="J3189" s="281" t="s">
        <v>711</v>
      </c>
      <c r="K3189" s="280" t="str">
        <f>IF(AND(ISBLANK('FIN2-NATURE'!CO63),$L$3189&lt;&gt;"M"),"",'FIN2-NATURE'!CO63)</f>
        <v/>
      </c>
      <c r="L3189" s="280" t="str">
        <f>IF(ISBLANK('FIN2-NATURE'!CP63),"",'FIN2-NATURE'!CP63)</f>
        <v/>
      </c>
      <c r="M3189" s="257" t="str">
        <f t="shared" si="51"/>
        <v>OK</v>
      </c>
      <c r="N3189" s="15"/>
    </row>
    <row r="3190" spans="1:14" ht="78.75" x14ac:dyDescent="0.25">
      <c r="A3190" s="257" t="s">
        <v>834</v>
      </c>
      <c r="B3190" s="257" t="s">
        <v>6790</v>
      </c>
      <c r="C3190" s="257" t="s">
        <v>689</v>
      </c>
      <c r="D3190" s="277" t="s">
        <v>4853</v>
      </c>
      <c r="E3190" s="278" t="s">
        <v>711</v>
      </c>
      <c r="F3190" s="279" t="s">
        <v>689</v>
      </c>
      <c r="G3190" s="277" t="s">
        <v>4854</v>
      </c>
      <c r="H3190" s="280" t="str">
        <f>IF(OR(EXACT('FIN2-NATURE'!AG64,'FIN2-NATURE'!AH64),EXACT('FIN2-NATURE'!AJ64,'FIN2-NATURE'!AK64),EXACT('FIN2-NATURE'!AS64,'FIN2-NATURE'!AT64),EXACT('FIN2-NATURE'!BT64,'FIN2-NATURE'!BU64),EXACT('FIN2-NATURE'!CC64,'FIN2-NATURE'!CD64), EXACT('FIN2-NATURE'!CL64,'FIN2-NATURE'!CM64),AND('FIN2-NATURE'!AH64="K",'FIN2-NATURE'!AK64="K",'FIN2-NATURE'!AT64="K",'FIN2-NATURE'!BU64="K", 'FIN2-NATURE'!CD64="K",'FIN2-NATURE'!CM64="K"),OR('FIN2-NATURE'!AH64="O",'FIN2-NATURE'!AK64="O",'FIN2-NATURE'!AT64="O",'FIN2-NATURE'!BU64="O", 'FIN2-NATURE'!CD64="O",'FIN2-NATURE'!CM64="O")),"",SUM('FIN2-NATURE'!AG64,'FIN2-NATURE'!AJ64,'FIN2-NATURE'!AS64,'FIN2-NATURE'!BT64,'FIN2-NATURE'!CC64,'FIN2-NATURE'!CL64))</f>
        <v/>
      </c>
      <c r="I3190" s="280" t="str">
        <f>IF(AND(OR(OR('FIN2-NATURE'!AH64="O",'FIN2-NATURE'!AK64="O",'FIN2-NATURE'!AT64="O",'FIN2-NATURE'!BU64="O",'FIN2-NATURE'!CD64="O",'FIN2-NATURE'!CM64="O"), AND('FIN2-NATURE'!AH64="K",'FIN2-NATURE'!AK64="K",'FIN2-NATURE'!AT64="K",'FIN2-NATURE'!BU64="K", 'FIN2-NATURE'!CD64="K",'FIN2-NATURE'!CM64="K")),SUM('FIN2-NATURE'!AG64,'FIN2-NATURE'!AJ64,'FIN2-NATURE'!AS64,'FIN2-NATURE'!BT64,'FIN2-NATURE'!CC64,'FIN2-NATURE'!CL64)=0,ISNUMBER('FIN2-NATURE'!CO64)),"",IF(OR('FIN2-NATURE'!AH64="O",'FIN2-NATURE'!AK64="O",'FIN2-NATURE'!AT64="O",'FIN2-NATURE'!BU64="O",'FIN2-NATURE'!CD64="O",'FIN2-NATURE'!CM64="O"),"O",IF(AND('FIN2-NATURE'!AH64='FIN2-NATURE'!AK64,'FIN2-NATURE'!AH64='FIN2-NATURE'!AT64,'FIN2-NATURE'!AH64='FIN2-NATURE'!BU64,'FIN2-NATURE'!AH64='FIN2-NATURE'!CD64,'FIN2-NATURE'!AH64='FIN2-NATURE'!CM64,OR('FIN2-NATURE'!AH64="K",'FIN2-NATURE'!AH64="W",'FIN2-NATURE'!AH64="M")),UPPER('FIN2-NATURE'!AH64),"")))</f>
        <v/>
      </c>
      <c r="J3190" s="281" t="s">
        <v>711</v>
      </c>
      <c r="K3190" s="280" t="str">
        <f>IF(AND(ISBLANK('FIN2-NATURE'!CO64),$L$3190&lt;&gt;"M"),"",'FIN2-NATURE'!CO64)</f>
        <v/>
      </c>
      <c r="L3190" s="280" t="str">
        <f>IF(ISBLANK('FIN2-NATURE'!CP64),"",'FIN2-NATURE'!CP64)</f>
        <v/>
      </c>
      <c r="M3190" s="257" t="str">
        <f t="shared" si="51"/>
        <v>OK</v>
      </c>
      <c r="N3190" s="15"/>
    </row>
    <row r="3191" spans="1:14" ht="78.75" x14ac:dyDescent="0.25">
      <c r="A3191" s="257" t="s">
        <v>834</v>
      </c>
      <c r="B3191" s="257" t="s">
        <v>6791</v>
      </c>
      <c r="C3191" s="257" t="s">
        <v>689</v>
      </c>
      <c r="D3191" s="277" t="s">
        <v>4856</v>
      </c>
      <c r="E3191" s="278" t="s">
        <v>711</v>
      </c>
      <c r="F3191" s="279" t="s">
        <v>689</v>
      </c>
      <c r="G3191" s="277" t="s">
        <v>4857</v>
      </c>
      <c r="H3191" s="280" t="str">
        <f>IF(OR(EXACT('FIN2-NATURE'!AG65,'FIN2-NATURE'!AH65),EXACT('FIN2-NATURE'!AJ65,'FIN2-NATURE'!AK65),EXACT('FIN2-NATURE'!AS65,'FIN2-NATURE'!AT65),EXACT('FIN2-NATURE'!BT65,'FIN2-NATURE'!BU65),EXACT('FIN2-NATURE'!CC65,'FIN2-NATURE'!CD65), EXACT('FIN2-NATURE'!CL65,'FIN2-NATURE'!CM65),AND('FIN2-NATURE'!AH65="K",'FIN2-NATURE'!AK65="K",'FIN2-NATURE'!AT65="K",'FIN2-NATURE'!BU65="K", 'FIN2-NATURE'!CD65="K",'FIN2-NATURE'!CM65="K"),OR('FIN2-NATURE'!AH65="O",'FIN2-NATURE'!AK65="O",'FIN2-NATURE'!AT65="O",'FIN2-NATURE'!BU65="O", 'FIN2-NATURE'!CD65="O",'FIN2-NATURE'!CM65="O")),"",SUM('FIN2-NATURE'!AG65,'FIN2-NATURE'!AJ65,'FIN2-NATURE'!AS65,'FIN2-NATURE'!BT65,'FIN2-NATURE'!CC65,'FIN2-NATURE'!CL65))</f>
        <v/>
      </c>
      <c r="I3191" s="280" t="str">
        <f>IF(AND(OR(OR('FIN2-NATURE'!AH65="O",'FIN2-NATURE'!AK65="O",'FIN2-NATURE'!AT65="O",'FIN2-NATURE'!BU65="O",'FIN2-NATURE'!CD65="O",'FIN2-NATURE'!CM65="O"), AND('FIN2-NATURE'!AH65="K",'FIN2-NATURE'!AK65="K",'FIN2-NATURE'!AT65="K",'FIN2-NATURE'!BU65="K", 'FIN2-NATURE'!CD65="K",'FIN2-NATURE'!CM65="K")),SUM('FIN2-NATURE'!AG65,'FIN2-NATURE'!AJ65,'FIN2-NATURE'!AS65,'FIN2-NATURE'!BT65,'FIN2-NATURE'!CC65,'FIN2-NATURE'!CL65)=0,ISNUMBER('FIN2-NATURE'!CO65)),"",IF(OR('FIN2-NATURE'!AH65="O",'FIN2-NATURE'!AK65="O",'FIN2-NATURE'!AT65="O",'FIN2-NATURE'!BU65="O",'FIN2-NATURE'!CD65="O",'FIN2-NATURE'!CM65="O"),"O",IF(AND('FIN2-NATURE'!AH65='FIN2-NATURE'!AK65,'FIN2-NATURE'!AH65='FIN2-NATURE'!AT65,'FIN2-NATURE'!AH65='FIN2-NATURE'!BU65,'FIN2-NATURE'!AH65='FIN2-NATURE'!CD65,'FIN2-NATURE'!AH65='FIN2-NATURE'!CM65,OR('FIN2-NATURE'!AH65="K",'FIN2-NATURE'!AH65="W",'FIN2-NATURE'!AH65="M")),UPPER('FIN2-NATURE'!AH65),"")))</f>
        <v/>
      </c>
      <c r="J3191" s="281" t="s">
        <v>711</v>
      </c>
      <c r="K3191" s="280" t="str">
        <f>IF(AND(ISBLANK('FIN2-NATURE'!CO65),$L$3191&lt;&gt;"M"),"",'FIN2-NATURE'!CO65)</f>
        <v/>
      </c>
      <c r="L3191" s="280" t="str">
        <f>IF(ISBLANK('FIN2-NATURE'!CP65),"",'FIN2-NATURE'!CP65)</f>
        <v/>
      </c>
      <c r="M3191" s="257" t="str">
        <f t="shared" si="51"/>
        <v>OK</v>
      </c>
      <c r="N3191" s="15"/>
    </row>
    <row r="3192" spans="1:14" ht="78.75" x14ac:dyDescent="0.25">
      <c r="A3192" s="257" t="s">
        <v>834</v>
      </c>
      <c r="B3192" s="257" t="s">
        <v>6792</v>
      </c>
      <c r="C3192" s="257" t="s">
        <v>689</v>
      </c>
      <c r="D3192" s="277" t="s">
        <v>4859</v>
      </c>
      <c r="E3192" s="278" t="s">
        <v>711</v>
      </c>
      <c r="F3192" s="279" t="s">
        <v>689</v>
      </c>
      <c r="G3192" s="277" t="s">
        <v>4860</v>
      </c>
      <c r="H3192" s="280" t="str">
        <f>IF(OR(EXACT('FIN2-NATURE'!AG66,'FIN2-NATURE'!AH66),EXACT('FIN2-NATURE'!AJ66,'FIN2-NATURE'!AK66),EXACT('FIN2-NATURE'!AS66,'FIN2-NATURE'!AT66),EXACT('FIN2-NATURE'!BT66,'FIN2-NATURE'!BU66),EXACT('FIN2-NATURE'!CC66,'FIN2-NATURE'!CD66), EXACT('FIN2-NATURE'!CL66,'FIN2-NATURE'!CM66),AND('FIN2-NATURE'!AH66="K",'FIN2-NATURE'!AK66="K",'FIN2-NATURE'!AT66="K",'FIN2-NATURE'!BU66="K", 'FIN2-NATURE'!CD66="K",'FIN2-NATURE'!CM66="K"),OR('FIN2-NATURE'!AH66="O",'FIN2-NATURE'!AK66="O",'FIN2-NATURE'!AT66="O",'FIN2-NATURE'!BU66="O", 'FIN2-NATURE'!CD66="O",'FIN2-NATURE'!CM66="O")),"",SUM('FIN2-NATURE'!AG66,'FIN2-NATURE'!AJ66,'FIN2-NATURE'!AS66,'FIN2-NATURE'!BT66,'FIN2-NATURE'!CC66,'FIN2-NATURE'!CL66))</f>
        <v/>
      </c>
      <c r="I3192" s="280" t="str">
        <f>IF(AND(OR(OR('FIN2-NATURE'!AH66="O",'FIN2-NATURE'!AK66="O",'FIN2-NATURE'!AT66="O",'FIN2-NATURE'!BU66="O",'FIN2-NATURE'!CD66="O",'FIN2-NATURE'!CM66="O"), AND('FIN2-NATURE'!AH66="K",'FIN2-NATURE'!AK66="K",'FIN2-NATURE'!AT66="K",'FIN2-NATURE'!BU66="K", 'FIN2-NATURE'!CD66="K",'FIN2-NATURE'!CM66="K")),SUM('FIN2-NATURE'!AG66,'FIN2-NATURE'!AJ66,'FIN2-NATURE'!AS66,'FIN2-NATURE'!BT66,'FIN2-NATURE'!CC66,'FIN2-NATURE'!CL66)=0,ISNUMBER('FIN2-NATURE'!CO66)),"",IF(OR('FIN2-NATURE'!AH66="O",'FIN2-NATURE'!AK66="O",'FIN2-NATURE'!AT66="O",'FIN2-NATURE'!BU66="O",'FIN2-NATURE'!CD66="O",'FIN2-NATURE'!CM66="O"),"O",IF(AND('FIN2-NATURE'!AH66='FIN2-NATURE'!AK66,'FIN2-NATURE'!AH66='FIN2-NATURE'!AT66,'FIN2-NATURE'!AH66='FIN2-NATURE'!BU66,'FIN2-NATURE'!AH66='FIN2-NATURE'!CD66,'FIN2-NATURE'!AH66='FIN2-NATURE'!CM66,OR('FIN2-NATURE'!AH66="K",'FIN2-NATURE'!AH66="W",'FIN2-NATURE'!AH66="M")),UPPER('FIN2-NATURE'!AH66),"")))</f>
        <v/>
      </c>
      <c r="J3192" s="281" t="s">
        <v>711</v>
      </c>
      <c r="K3192" s="280" t="str">
        <f>IF(AND(ISBLANK('FIN2-NATURE'!CO66),$L$3192&lt;&gt;"M"),"",'FIN2-NATURE'!CO66)</f>
        <v/>
      </c>
      <c r="L3192" s="280" t="str">
        <f>IF(ISBLANK('FIN2-NATURE'!CP66),"",'FIN2-NATURE'!CP66)</f>
        <v/>
      </c>
      <c r="M3192" s="257" t="str">
        <f t="shared" si="51"/>
        <v>OK</v>
      </c>
      <c r="N3192" s="15"/>
    </row>
    <row r="3193" spans="1:14" ht="33.75" x14ac:dyDescent="0.25">
      <c r="A3193" s="257" t="s">
        <v>834</v>
      </c>
      <c r="B3193" s="257" t="s">
        <v>6793</v>
      </c>
      <c r="C3193" s="257" t="s">
        <v>689</v>
      </c>
      <c r="D3193" s="277" t="s">
        <v>6794</v>
      </c>
      <c r="E3193" s="278" t="s">
        <v>711</v>
      </c>
      <c r="F3193" s="279" t="s">
        <v>689</v>
      </c>
      <c r="G3193" s="277" t="s">
        <v>4863</v>
      </c>
      <c r="H3193" s="280" t="str">
        <f>IF(OR(AND('FIN2-NATURE'!CO44="",'FIN2-NATURE'!CP44=""),AND('FIN2-NATURE'!CO57="",'FIN2-NATURE'!CP57=""),AND('FIN2-NATURE'!CP44="K",'FIN2-NATURE'!CP57="K"),OR('FIN2-NATURE'!CP44="O",'FIN2-NATURE'!CP57="O")),"",SUM('FIN2-NATURE'!CO44,'FIN2-NATURE'!CO57))</f>
        <v/>
      </c>
      <c r="I3193" s="280" t="str">
        <f>IF(AND(OR(AND('FIN2-NATURE'!CP44="O",'FIN2-NATURE'!CP57="O"),AND('FIN2-NATURE'!CP44="K",'FIN2-NATURE'!CP57="K")),SUM('FIN2-NATURE'!CO44,'FIN2-NATURE'!CO57)=0,ISNUMBER('FIN2-NATURE'!CO67)),"",IF(OR('FIN2-NATURE'!CP44="O",'FIN2-NATURE'!CP57="O"),"O",IF(AND('FIN2-NATURE'!CP44='FIN2-NATURE'!CP57,OR('FIN2-NATURE'!CP44="K",'FIN2-NATURE'!CP44="W",'FIN2-NATURE'!CP44="M")), UPPER('FIN2-NATURE'!CP44),"")))</f>
        <v/>
      </c>
      <c r="J3193" s="281" t="s">
        <v>711</v>
      </c>
      <c r="K3193" s="280" t="str">
        <f>IF(AND(ISBLANK('FIN2-NATURE'!CO67),$L$3193&lt;&gt;"M"),"",'FIN2-NATURE'!CO67)</f>
        <v/>
      </c>
      <c r="L3193" s="280" t="str">
        <f>IF(ISBLANK('FIN2-NATURE'!CP67),"",'FIN2-NATURE'!CP67)</f>
        <v/>
      </c>
      <c r="M3193" s="257" t="str">
        <f t="shared" si="51"/>
        <v>OK</v>
      </c>
      <c r="N3193" s="15"/>
    </row>
    <row r="3194" spans="1:14" ht="33.75" x14ac:dyDescent="0.25">
      <c r="A3194" s="257" t="s">
        <v>834</v>
      </c>
      <c r="B3194" s="257" t="s">
        <v>6795</v>
      </c>
      <c r="C3194" s="257" t="s">
        <v>689</v>
      </c>
      <c r="D3194" s="277" t="s">
        <v>6796</v>
      </c>
      <c r="E3194" s="278" t="s">
        <v>711</v>
      </c>
      <c r="F3194" s="279" t="s">
        <v>689</v>
      </c>
      <c r="G3194" s="277" t="s">
        <v>4866</v>
      </c>
      <c r="H3194" s="280" t="str">
        <f>IF(OR(AND('FIN2-NATURE'!CO45="",'FIN2-NATURE'!CP45=""),AND('FIN2-NATURE'!CO58="",'FIN2-NATURE'!CP58=""),AND('FIN2-NATURE'!CP45="K",'FIN2-NATURE'!CP58="K"),OR('FIN2-NATURE'!CP45="O",'FIN2-NATURE'!CP58="O")),"",SUM('FIN2-NATURE'!CO45,'FIN2-NATURE'!CO58))</f>
        <v/>
      </c>
      <c r="I3194" s="280" t="str">
        <f>IF(AND(OR(AND('FIN2-NATURE'!CP45="O",'FIN2-NATURE'!CP58="O"),AND('FIN2-NATURE'!CP45="K",'FIN2-NATURE'!CP58="K")),SUM('FIN2-NATURE'!CO45,'FIN2-NATURE'!CO58)=0,ISNUMBER('FIN2-NATURE'!CO68)),"",IF(OR('FIN2-NATURE'!CP45="O",'FIN2-NATURE'!CP58="O"),"O",IF(AND('FIN2-NATURE'!CP45='FIN2-NATURE'!CP58,OR('FIN2-NATURE'!CP45="K",'FIN2-NATURE'!CP45="W",'FIN2-NATURE'!CP45="M")), UPPER('FIN2-NATURE'!CP45),"")))</f>
        <v/>
      </c>
      <c r="J3194" s="281" t="s">
        <v>711</v>
      </c>
      <c r="K3194" s="280" t="str">
        <f>IF(AND(ISBLANK('FIN2-NATURE'!CO68),$L$3194&lt;&gt;"M"),"",'FIN2-NATURE'!CO68)</f>
        <v/>
      </c>
      <c r="L3194" s="280" t="str">
        <f>IF(ISBLANK('FIN2-NATURE'!CP68),"",'FIN2-NATURE'!CP68)</f>
        <v/>
      </c>
      <c r="M3194" s="257" t="str">
        <f t="shared" si="51"/>
        <v>OK</v>
      </c>
      <c r="N3194" s="15"/>
    </row>
    <row r="3195" spans="1:14" ht="33.75" x14ac:dyDescent="0.25">
      <c r="A3195" s="257" t="s">
        <v>834</v>
      </c>
      <c r="B3195" s="257" t="s">
        <v>6797</v>
      </c>
      <c r="C3195" s="257" t="s">
        <v>689</v>
      </c>
      <c r="D3195" s="277" t="s">
        <v>6798</v>
      </c>
      <c r="E3195" s="278" t="s">
        <v>711</v>
      </c>
      <c r="F3195" s="279" t="s">
        <v>689</v>
      </c>
      <c r="G3195" s="277" t="s">
        <v>4869</v>
      </c>
      <c r="H3195" s="280" t="str">
        <f>IF(OR(AND('FIN2-NATURE'!CO46="",'FIN2-NATURE'!CP46=""),AND('FIN2-NATURE'!CO59="",'FIN2-NATURE'!CP59=""),AND('FIN2-NATURE'!CP46="K",'FIN2-NATURE'!CP59="K"),OR('FIN2-NATURE'!CP46="O",'FIN2-NATURE'!CP59="O")),"",SUM('FIN2-NATURE'!CO46,'FIN2-NATURE'!CO59))</f>
        <v/>
      </c>
      <c r="I3195" s="280" t="str">
        <f>IF(AND(OR(AND('FIN2-NATURE'!CP46="O",'FIN2-NATURE'!CP59="O"),AND('FIN2-NATURE'!CP46="K",'FIN2-NATURE'!CP59="K")),SUM('FIN2-NATURE'!CO46,'FIN2-NATURE'!CO59)=0,ISNUMBER('FIN2-NATURE'!CO69)),"",IF(OR('FIN2-NATURE'!CP46="O",'FIN2-NATURE'!CP59="O"),"O",IF(AND('FIN2-NATURE'!CP46='FIN2-NATURE'!CP59,OR('FIN2-NATURE'!CP46="K",'FIN2-NATURE'!CP46="W",'FIN2-NATURE'!CP46="M")), UPPER('FIN2-NATURE'!CP46),"")))</f>
        <v/>
      </c>
      <c r="J3195" s="281" t="s">
        <v>711</v>
      </c>
      <c r="K3195" s="280" t="str">
        <f>IF(AND(ISBLANK('FIN2-NATURE'!CO69),$L$3195&lt;&gt;"M"),"",'FIN2-NATURE'!CO69)</f>
        <v/>
      </c>
      <c r="L3195" s="280" t="str">
        <f>IF(ISBLANK('FIN2-NATURE'!CP69),"",'FIN2-NATURE'!CP69)</f>
        <v/>
      </c>
      <c r="M3195" s="257" t="str">
        <f t="shared" si="51"/>
        <v>OK</v>
      </c>
      <c r="N3195" s="15"/>
    </row>
    <row r="3196" spans="1:14" ht="33.75" x14ac:dyDescent="0.25">
      <c r="A3196" s="257" t="s">
        <v>834</v>
      </c>
      <c r="B3196" s="257" t="s">
        <v>6799</v>
      </c>
      <c r="C3196" s="257" t="s">
        <v>689</v>
      </c>
      <c r="D3196" s="277" t="s">
        <v>6800</v>
      </c>
      <c r="E3196" s="278" t="s">
        <v>711</v>
      </c>
      <c r="F3196" s="279" t="s">
        <v>689</v>
      </c>
      <c r="G3196" s="277" t="s">
        <v>4872</v>
      </c>
      <c r="H3196" s="280" t="str">
        <f>IF(OR(AND('FIN2-NATURE'!CO50="",'FIN2-NATURE'!CP50=""),AND('FIN2-NATURE'!CO60="",'FIN2-NATURE'!CP60=""),AND('FIN2-NATURE'!CP50="K",'FIN2-NATURE'!CP60="K"),OR('FIN2-NATURE'!CP50="O",'FIN2-NATURE'!CP60="O")),"",SUM('FIN2-NATURE'!CO50,'FIN2-NATURE'!CO60))</f>
        <v/>
      </c>
      <c r="I3196" s="280" t="str">
        <f>IF(AND(OR(AND('FIN2-NATURE'!CP50="O",'FIN2-NATURE'!CP60="O"),AND('FIN2-NATURE'!CP50="K",'FIN2-NATURE'!CP60="K")),SUM('FIN2-NATURE'!CO50,'FIN2-NATURE'!CO60)=0,ISNUMBER('FIN2-NATURE'!CO70)),"",IF(OR('FIN2-NATURE'!CP50="O",'FIN2-NATURE'!CP60="O"),"O",IF(AND('FIN2-NATURE'!CP50='FIN2-NATURE'!CP60,OR('FIN2-NATURE'!CP50="K",'FIN2-NATURE'!CP50="W",'FIN2-NATURE'!CP50="M")), UPPER('FIN2-NATURE'!CP50),"")))</f>
        <v/>
      </c>
      <c r="J3196" s="281" t="s">
        <v>711</v>
      </c>
      <c r="K3196" s="280" t="str">
        <f>IF(AND(ISBLANK('FIN2-NATURE'!CO70),$L$3196&lt;&gt;"M"),"",'FIN2-NATURE'!CO70)</f>
        <v/>
      </c>
      <c r="L3196" s="280" t="str">
        <f>IF(ISBLANK('FIN2-NATURE'!CP70),"",'FIN2-NATURE'!CP70)</f>
        <v/>
      </c>
      <c r="M3196" s="257" t="str">
        <f t="shared" si="51"/>
        <v>OK</v>
      </c>
      <c r="N3196" s="15"/>
    </row>
    <row r="3197" spans="1:14" ht="33.75" x14ac:dyDescent="0.25">
      <c r="A3197" s="257" t="s">
        <v>834</v>
      </c>
      <c r="B3197" s="257" t="s">
        <v>6801</v>
      </c>
      <c r="C3197" s="257" t="s">
        <v>689</v>
      </c>
      <c r="D3197" s="277" t="s">
        <v>6802</v>
      </c>
      <c r="E3197" s="278" t="s">
        <v>711</v>
      </c>
      <c r="F3197" s="279" t="s">
        <v>689</v>
      </c>
      <c r="G3197" s="277" t="s">
        <v>4875</v>
      </c>
      <c r="H3197" s="280" t="str">
        <f>IF(OR(AND('FIN2-NATURE'!CO51="",'FIN2-NATURE'!CP51=""),AND('FIN2-NATURE'!CO61="",'FIN2-NATURE'!CP61=""),AND('FIN2-NATURE'!CP51="K",'FIN2-NATURE'!CP61="K"),OR('FIN2-NATURE'!CP51="O",'FIN2-NATURE'!CP61="O")),"",SUM('FIN2-NATURE'!CO51,'FIN2-NATURE'!CO61))</f>
        <v/>
      </c>
      <c r="I3197" s="280" t="str">
        <f>IF(AND(OR(AND('FIN2-NATURE'!CP51="O",'FIN2-NATURE'!CP61="O"),AND('FIN2-NATURE'!CP51="K",'FIN2-NATURE'!CP61="K")),SUM('FIN2-NATURE'!CO51,'FIN2-NATURE'!CO61)=0,ISNUMBER('FIN2-NATURE'!CO71)),"",IF(OR('FIN2-NATURE'!CP51="O",'FIN2-NATURE'!CP61="O"),"O",IF(AND('FIN2-NATURE'!CP51='FIN2-NATURE'!CP61,OR('FIN2-NATURE'!CP51="K",'FIN2-NATURE'!CP51="W",'FIN2-NATURE'!CP51="M")), UPPER('FIN2-NATURE'!CP51),"")))</f>
        <v/>
      </c>
      <c r="J3197" s="281" t="s">
        <v>711</v>
      </c>
      <c r="K3197" s="280" t="str">
        <f>IF(AND(ISBLANK('FIN2-NATURE'!CO71),$L$3197&lt;&gt;"M"),"",'FIN2-NATURE'!CO71)</f>
        <v/>
      </c>
      <c r="L3197" s="280" t="str">
        <f>IF(ISBLANK('FIN2-NATURE'!CP71),"",'FIN2-NATURE'!CP71)</f>
        <v/>
      </c>
      <c r="M3197" s="257" t="str">
        <f t="shared" si="51"/>
        <v>OK</v>
      </c>
      <c r="N3197" s="15"/>
    </row>
    <row r="3198" spans="1:14" ht="33.75" x14ac:dyDescent="0.25">
      <c r="A3198" s="257" t="s">
        <v>834</v>
      </c>
      <c r="B3198" s="257" t="s">
        <v>6803</v>
      </c>
      <c r="C3198" s="257" t="s">
        <v>689</v>
      </c>
      <c r="D3198" s="277" t="s">
        <v>6804</v>
      </c>
      <c r="E3198" s="278" t="s">
        <v>711</v>
      </c>
      <c r="F3198" s="279" t="s">
        <v>689</v>
      </c>
      <c r="G3198" s="277" t="s">
        <v>4878</v>
      </c>
      <c r="H3198" s="280" t="str">
        <f>IF(OR(AND('FIN2-NATURE'!CO52="",'FIN2-NATURE'!CP52=""),AND('FIN2-NATURE'!CO62="",'FIN2-NATURE'!CP62=""),AND('FIN2-NATURE'!CP52="K",'FIN2-NATURE'!CP62="K"),OR('FIN2-NATURE'!CP52="O",'FIN2-NATURE'!CP62="O")),"",SUM('FIN2-NATURE'!CO52,'FIN2-NATURE'!CO62))</f>
        <v/>
      </c>
      <c r="I3198" s="280" t="str">
        <f>IF(AND(OR(AND('FIN2-NATURE'!CP52="O",'FIN2-NATURE'!CP62="O"),AND('FIN2-NATURE'!CP52="K",'FIN2-NATURE'!CP62="K")),SUM('FIN2-NATURE'!CO52,'FIN2-NATURE'!CO62)=0,ISNUMBER('FIN2-NATURE'!CO72)),"",IF(OR('FIN2-NATURE'!CP52="O",'FIN2-NATURE'!CP62="O"),"O",IF(AND('FIN2-NATURE'!CP52='FIN2-NATURE'!CP62,OR('FIN2-NATURE'!CP52="K",'FIN2-NATURE'!CP52="W",'FIN2-NATURE'!CP52="M")), UPPER('FIN2-NATURE'!CP52),"")))</f>
        <v/>
      </c>
      <c r="J3198" s="281" t="s">
        <v>711</v>
      </c>
      <c r="K3198" s="280" t="str">
        <f>IF(AND(ISBLANK('FIN2-NATURE'!CO72),$L$3198&lt;&gt;"M"),"",'FIN2-NATURE'!CO72)</f>
        <v/>
      </c>
      <c r="L3198" s="280" t="str">
        <f>IF(ISBLANK('FIN2-NATURE'!CP72),"",'FIN2-NATURE'!CP72)</f>
        <v/>
      </c>
      <c r="M3198" s="257" t="str">
        <f t="shared" si="51"/>
        <v>OK</v>
      </c>
      <c r="N3198" s="15"/>
    </row>
    <row r="3199" spans="1:14" ht="33.75" x14ac:dyDescent="0.25">
      <c r="A3199" s="257" t="s">
        <v>834</v>
      </c>
      <c r="B3199" s="257" t="s">
        <v>6805</v>
      </c>
      <c r="C3199" s="257" t="s">
        <v>689</v>
      </c>
      <c r="D3199" s="277" t="s">
        <v>6806</v>
      </c>
      <c r="E3199" s="278" t="s">
        <v>711</v>
      </c>
      <c r="F3199" s="279" t="s">
        <v>689</v>
      </c>
      <c r="G3199" s="277" t="s">
        <v>4881</v>
      </c>
      <c r="H3199" s="280" t="str">
        <f>IF(OR(AND('FIN2-NATURE'!CO53="",'FIN2-NATURE'!CP53=""),AND('FIN2-NATURE'!CO63="",'FIN2-NATURE'!CP63=""),AND('FIN2-NATURE'!CP53="K",'FIN2-NATURE'!CP63="K"),OR('FIN2-NATURE'!CP53="O",'FIN2-NATURE'!CP63="O")),"",SUM('FIN2-NATURE'!CO53,'FIN2-NATURE'!CO63))</f>
        <v/>
      </c>
      <c r="I3199" s="280" t="str">
        <f>IF(AND(OR(AND('FIN2-NATURE'!CP53="O",'FIN2-NATURE'!CP63="O"),AND('FIN2-NATURE'!CP53="K",'FIN2-NATURE'!CP63="K")),SUM('FIN2-NATURE'!CO53,'FIN2-NATURE'!CO63)=0,ISNUMBER('FIN2-NATURE'!CO73)),"",IF(OR('FIN2-NATURE'!CP53="O",'FIN2-NATURE'!CP63="O"),"O",IF(AND('FIN2-NATURE'!CP53='FIN2-NATURE'!CP63,OR('FIN2-NATURE'!CP53="K",'FIN2-NATURE'!CP53="W",'FIN2-NATURE'!CP53="M")), UPPER('FIN2-NATURE'!CP53),"")))</f>
        <v/>
      </c>
      <c r="J3199" s="281" t="s">
        <v>711</v>
      </c>
      <c r="K3199" s="280" t="str">
        <f>IF(AND(ISBLANK('FIN2-NATURE'!CO73),$L$3199&lt;&gt;"M"),"",'FIN2-NATURE'!CO73)</f>
        <v/>
      </c>
      <c r="L3199" s="280" t="str">
        <f>IF(ISBLANK('FIN2-NATURE'!CP73),"",'FIN2-NATURE'!CP73)</f>
        <v/>
      </c>
      <c r="M3199" s="257" t="str">
        <f t="shared" si="51"/>
        <v>OK</v>
      </c>
      <c r="N3199" s="15"/>
    </row>
    <row r="3200" spans="1:14" ht="33.75" x14ac:dyDescent="0.25">
      <c r="A3200" s="257" t="s">
        <v>834</v>
      </c>
      <c r="B3200" s="257" t="s">
        <v>6807</v>
      </c>
      <c r="C3200" s="257" t="s">
        <v>689</v>
      </c>
      <c r="D3200" s="277" t="s">
        <v>6808</v>
      </c>
      <c r="E3200" s="278" t="s">
        <v>711</v>
      </c>
      <c r="F3200" s="279" t="s">
        <v>689</v>
      </c>
      <c r="G3200" s="277" t="s">
        <v>4884</v>
      </c>
      <c r="H3200" s="280" t="str">
        <f>IF(OR(AND('FIN2-NATURE'!CO54="",'FIN2-NATURE'!CP54=""),AND('FIN2-NATURE'!CO64="",'FIN2-NATURE'!CP64=""),AND('FIN2-NATURE'!CP54="K",'FIN2-NATURE'!CP64="K"),OR('FIN2-NATURE'!CP54="O",'FIN2-NATURE'!CP64="O")),"",SUM('FIN2-NATURE'!CO54,'FIN2-NATURE'!CO64))</f>
        <v/>
      </c>
      <c r="I3200" s="280" t="str">
        <f>IF(AND(OR(AND('FIN2-NATURE'!CP54="O",'FIN2-NATURE'!CP64="O"),AND('FIN2-NATURE'!CP54="K",'FIN2-NATURE'!CP64="K")),SUM('FIN2-NATURE'!CO54,'FIN2-NATURE'!CO64)=0,ISNUMBER('FIN2-NATURE'!CO74)),"",IF(OR('FIN2-NATURE'!CP54="O",'FIN2-NATURE'!CP64="O"),"O",IF(AND('FIN2-NATURE'!CP54='FIN2-NATURE'!CP64,OR('FIN2-NATURE'!CP54="K",'FIN2-NATURE'!CP54="W",'FIN2-NATURE'!CP54="M")), UPPER('FIN2-NATURE'!CP54),"")))</f>
        <v/>
      </c>
      <c r="J3200" s="281" t="s">
        <v>711</v>
      </c>
      <c r="K3200" s="280" t="str">
        <f>IF(AND(ISBLANK('FIN2-NATURE'!CO74),$L$3200&lt;&gt;"M"),"",'FIN2-NATURE'!CO74)</f>
        <v/>
      </c>
      <c r="L3200" s="280" t="str">
        <f>IF(ISBLANK('FIN2-NATURE'!CP74),"",'FIN2-NATURE'!CP74)</f>
        <v/>
      </c>
      <c r="M3200" s="257" t="str">
        <f t="shared" si="51"/>
        <v>OK</v>
      </c>
      <c r="N3200" s="15"/>
    </row>
    <row r="3201" spans="1:14" ht="33.75" x14ac:dyDescent="0.25">
      <c r="A3201" s="257" t="s">
        <v>834</v>
      </c>
      <c r="B3201" s="257" t="s">
        <v>6809</v>
      </c>
      <c r="C3201" s="257" t="s">
        <v>689</v>
      </c>
      <c r="D3201" s="277" t="s">
        <v>6810</v>
      </c>
      <c r="E3201" s="278" t="s">
        <v>711</v>
      </c>
      <c r="F3201" s="279" t="s">
        <v>689</v>
      </c>
      <c r="G3201" s="277" t="s">
        <v>4887</v>
      </c>
      <c r="H3201" s="280" t="str">
        <f>IF(OR(AND('FIN2-NATURE'!CO55="",'FIN2-NATURE'!CP55=""),AND('FIN2-NATURE'!CO65="",'FIN2-NATURE'!CP65=""),AND('FIN2-NATURE'!CP55="K",'FIN2-NATURE'!CP65="K"),OR('FIN2-NATURE'!CP55="O",'FIN2-NATURE'!CP65="O")),"",SUM('FIN2-NATURE'!CO55,'FIN2-NATURE'!CO65))</f>
        <v/>
      </c>
      <c r="I3201" s="280" t="str">
        <f>IF(AND(OR(AND('FIN2-NATURE'!CP55="O",'FIN2-NATURE'!CP65="O"),AND('FIN2-NATURE'!CP55="K",'FIN2-NATURE'!CP65="K")),SUM('FIN2-NATURE'!CO55,'FIN2-NATURE'!CO65)=0,ISNUMBER('FIN2-NATURE'!CO75)),"",IF(OR('FIN2-NATURE'!CP55="O",'FIN2-NATURE'!CP65="O"),"O",IF(AND('FIN2-NATURE'!CP55='FIN2-NATURE'!CP65,OR('FIN2-NATURE'!CP55="K",'FIN2-NATURE'!CP55="W",'FIN2-NATURE'!CP55="M")), UPPER('FIN2-NATURE'!CP55),"")))</f>
        <v/>
      </c>
      <c r="J3201" s="281" t="s">
        <v>711</v>
      </c>
      <c r="K3201" s="280" t="str">
        <f>IF(AND(ISBLANK('FIN2-NATURE'!CO75),$L$3201&lt;&gt;"M"),"",'FIN2-NATURE'!CO75)</f>
        <v/>
      </c>
      <c r="L3201" s="280" t="str">
        <f>IF(ISBLANK('FIN2-NATURE'!CP75),"",'FIN2-NATURE'!CP75)</f>
        <v/>
      </c>
      <c r="M3201" s="257" t="str">
        <f t="shared" si="51"/>
        <v>OK</v>
      </c>
      <c r="N3201" s="15"/>
    </row>
    <row r="3202" spans="1:14" ht="33.75" x14ac:dyDescent="0.25">
      <c r="A3202" s="257" t="s">
        <v>834</v>
      </c>
      <c r="B3202" s="257" t="s">
        <v>6811</v>
      </c>
      <c r="C3202" s="257" t="s">
        <v>689</v>
      </c>
      <c r="D3202" s="277" t="s">
        <v>6812</v>
      </c>
      <c r="E3202" s="278" t="s">
        <v>711</v>
      </c>
      <c r="F3202" s="279" t="s">
        <v>689</v>
      </c>
      <c r="G3202" s="277" t="s">
        <v>4890</v>
      </c>
      <c r="H3202" s="280" t="str">
        <f>IF(OR(AND('FIN2-NATURE'!CO56="",'FIN2-NATURE'!CP56=""),AND('FIN2-NATURE'!CO66="",'FIN2-NATURE'!CP66=""),AND('FIN2-NATURE'!CP56="K",'FIN2-NATURE'!CP66="K"),OR('FIN2-NATURE'!CP56="O",'FIN2-NATURE'!CP66="O")),"",SUM('FIN2-NATURE'!CO56,'FIN2-NATURE'!CO66))</f>
        <v/>
      </c>
      <c r="I3202" s="280" t="str">
        <f>IF(AND(OR(AND('FIN2-NATURE'!CP56="O",'FIN2-NATURE'!CP66="O"),AND('FIN2-NATURE'!CP56="K",'FIN2-NATURE'!CP66="K")),SUM('FIN2-NATURE'!CO56,'FIN2-NATURE'!CO66)=0,ISNUMBER('FIN2-NATURE'!CO76)),"",IF(OR('FIN2-NATURE'!CP56="O",'FIN2-NATURE'!CP66="O"),"O",IF(AND('FIN2-NATURE'!CP56='FIN2-NATURE'!CP66,OR('FIN2-NATURE'!CP56="K",'FIN2-NATURE'!CP56="W",'FIN2-NATURE'!CP56="M")), UPPER('FIN2-NATURE'!CP56),"")))</f>
        <v/>
      </c>
      <c r="J3202" s="281" t="s">
        <v>711</v>
      </c>
      <c r="K3202" s="280" t="str">
        <f>IF(AND(ISBLANK('FIN2-NATURE'!CO76),$L$3202&lt;&gt;"M"),"",'FIN2-NATURE'!CO76)</f>
        <v/>
      </c>
      <c r="L3202" s="280" t="str">
        <f>IF(ISBLANK('FIN2-NATURE'!CP76),"",'FIN2-NATURE'!CP76)</f>
        <v/>
      </c>
      <c r="M3202" s="257" t="str">
        <f t="shared" si="51"/>
        <v>OK</v>
      </c>
      <c r="N3202" s="15"/>
    </row>
    <row r="3203" spans="1:14" ht="33.75" x14ac:dyDescent="0.25">
      <c r="A3203" s="257" t="s">
        <v>834</v>
      </c>
      <c r="B3203" s="257" t="s">
        <v>6813</v>
      </c>
      <c r="C3203" s="257" t="s">
        <v>689</v>
      </c>
      <c r="D3203" s="277" t="s">
        <v>6814</v>
      </c>
      <c r="E3203" s="278" t="s">
        <v>711</v>
      </c>
      <c r="F3203" s="279" t="s">
        <v>689</v>
      </c>
      <c r="G3203" s="277" t="s">
        <v>4893</v>
      </c>
      <c r="H3203" s="280" t="str">
        <f>IF(OR(AND('FIN2-NATURE'!CO31="",'FIN2-NATURE'!CP31=""),AND('FIN2-NATURE'!CO67="",'FIN2-NATURE'!CP67=""),AND('FIN2-NATURE'!CP31="K",'FIN2-NATURE'!CP67="K"),OR('FIN2-NATURE'!CP31="O",'FIN2-NATURE'!CP67="O")),"",SUM('FIN2-NATURE'!CO31,'FIN2-NATURE'!CO67))</f>
        <v/>
      </c>
      <c r="I3203" s="280" t="str">
        <f>IF(AND(OR(AND('FIN2-NATURE'!CP31="O",'FIN2-NATURE'!CP67="O"),AND('FIN2-NATURE'!CP31="K",'FIN2-NATURE'!CP67="K")),SUM('FIN2-NATURE'!CO31,'FIN2-NATURE'!CO67)=0,ISNUMBER('FIN2-NATURE'!CO77)),"",IF(OR('FIN2-NATURE'!CP31="O",'FIN2-NATURE'!CP67="O"),"O",IF(AND('FIN2-NATURE'!CP31='FIN2-NATURE'!CP67,OR('FIN2-NATURE'!CP31="K",'FIN2-NATURE'!CP31="W",'FIN2-NATURE'!CP31="M")), UPPER('FIN2-NATURE'!CP31),"")))</f>
        <v/>
      </c>
      <c r="J3203" s="281" t="s">
        <v>711</v>
      </c>
      <c r="K3203" s="280" t="str">
        <f>IF(AND(ISBLANK('FIN2-NATURE'!CO77),$L$3203&lt;&gt;"M"),"",'FIN2-NATURE'!CO77)</f>
        <v/>
      </c>
      <c r="L3203" s="280" t="str">
        <f>IF(ISBLANK('FIN2-NATURE'!CP77),"",'FIN2-NATURE'!CP77)</f>
        <v/>
      </c>
      <c r="M3203" s="257" t="str">
        <f t="shared" si="51"/>
        <v>OK</v>
      </c>
      <c r="N3203" s="15"/>
    </row>
    <row r="3204" spans="1:14" ht="33.75" x14ac:dyDescent="0.25">
      <c r="A3204" s="257" t="s">
        <v>834</v>
      </c>
      <c r="B3204" s="257" t="s">
        <v>6815</v>
      </c>
      <c r="C3204" s="257" t="s">
        <v>689</v>
      </c>
      <c r="D3204" s="277" t="s">
        <v>6816</v>
      </c>
      <c r="E3204" s="278" t="s">
        <v>711</v>
      </c>
      <c r="F3204" s="279" t="s">
        <v>689</v>
      </c>
      <c r="G3204" s="277" t="s">
        <v>4896</v>
      </c>
      <c r="H3204" s="280" t="str">
        <f>IF(OR(AND('FIN2-NATURE'!CO32="",'FIN2-NATURE'!CP32=""),AND('FIN2-NATURE'!CO68="",'FIN2-NATURE'!CP68=""),AND('FIN2-NATURE'!CP32="K",'FIN2-NATURE'!CP68="K"),OR('FIN2-NATURE'!CP32="O",'FIN2-NATURE'!CP68="O")),"",SUM('FIN2-NATURE'!CO32,'FIN2-NATURE'!CO68))</f>
        <v/>
      </c>
      <c r="I3204" s="280" t="str">
        <f>IF(AND(OR(AND('FIN2-NATURE'!CP32="O",'FIN2-NATURE'!CP68="O"),AND('FIN2-NATURE'!CP32="K",'FIN2-NATURE'!CP68="K")),SUM('FIN2-NATURE'!CO32,'FIN2-NATURE'!CO68)=0,ISNUMBER('FIN2-NATURE'!CO78)),"",IF(OR('FIN2-NATURE'!CP32="O",'FIN2-NATURE'!CP68="O"),"O",IF(AND('FIN2-NATURE'!CP32='FIN2-NATURE'!CP68,OR('FIN2-NATURE'!CP32="K",'FIN2-NATURE'!CP32="W",'FIN2-NATURE'!CP32="M")), UPPER('FIN2-NATURE'!CP32),"")))</f>
        <v/>
      </c>
      <c r="J3204" s="281" t="s">
        <v>711</v>
      </c>
      <c r="K3204" s="280" t="str">
        <f>IF(AND(ISBLANK('FIN2-NATURE'!CO78),$L$3204&lt;&gt;"M"),"",'FIN2-NATURE'!CO78)</f>
        <v/>
      </c>
      <c r="L3204" s="280" t="str">
        <f>IF(ISBLANK('FIN2-NATURE'!CP78),"",'FIN2-NATURE'!CP78)</f>
        <v/>
      </c>
      <c r="M3204" s="257" t="str">
        <f t="shared" si="51"/>
        <v>OK</v>
      </c>
      <c r="N3204" s="15"/>
    </row>
    <row r="3205" spans="1:14" ht="33.75" x14ac:dyDescent="0.25">
      <c r="A3205" s="257" t="s">
        <v>834</v>
      </c>
      <c r="B3205" s="257" t="s">
        <v>6817</v>
      </c>
      <c r="C3205" s="257" t="s">
        <v>689</v>
      </c>
      <c r="D3205" s="277" t="s">
        <v>6818</v>
      </c>
      <c r="E3205" s="278" t="s">
        <v>711</v>
      </c>
      <c r="F3205" s="279" t="s">
        <v>689</v>
      </c>
      <c r="G3205" s="277" t="s">
        <v>4899</v>
      </c>
      <c r="H3205" s="280" t="str">
        <f>IF(OR(AND('FIN2-NATURE'!CO33="",'FIN2-NATURE'!CP33=""),AND('FIN2-NATURE'!CO69="",'FIN2-NATURE'!CP69=""),AND('FIN2-NATURE'!CP33="K",'FIN2-NATURE'!CP69="K"),OR('FIN2-NATURE'!CP33="O",'FIN2-NATURE'!CP69="O")),"",SUM('FIN2-NATURE'!CO33,'FIN2-NATURE'!CO69))</f>
        <v/>
      </c>
      <c r="I3205" s="280" t="str">
        <f>IF(AND(OR(AND('FIN2-NATURE'!CP33="O",'FIN2-NATURE'!CP69="O"),AND('FIN2-NATURE'!CP33="K",'FIN2-NATURE'!CP69="K")),SUM('FIN2-NATURE'!CO33,'FIN2-NATURE'!CO69)=0,ISNUMBER('FIN2-NATURE'!CO79)),"",IF(OR('FIN2-NATURE'!CP33="O",'FIN2-NATURE'!CP69="O"),"O",IF(AND('FIN2-NATURE'!CP33='FIN2-NATURE'!CP69,OR('FIN2-NATURE'!CP33="K",'FIN2-NATURE'!CP33="W",'FIN2-NATURE'!CP33="M")), UPPER('FIN2-NATURE'!CP33),"")))</f>
        <v/>
      </c>
      <c r="J3205" s="281" t="s">
        <v>711</v>
      </c>
      <c r="K3205" s="280" t="str">
        <f>IF(AND(ISBLANK('FIN2-NATURE'!CO79),$L$3205&lt;&gt;"M"),"",'FIN2-NATURE'!CO79)</f>
        <v/>
      </c>
      <c r="L3205" s="280" t="str">
        <f>IF(ISBLANK('FIN2-NATURE'!CP79),"",'FIN2-NATURE'!CP79)</f>
        <v/>
      </c>
      <c r="M3205" s="257" t="str">
        <f t="shared" si="51"/>
        <v>OK</v>
      </c>
      <c r="N3205" s="15"/>
    </row>
    <row r="3206" spans="1:14" ht="33.75" x14ac:dyDescent="0.25">
      <c r="A3206" s="257" t="s">
        <v>834</v>
      </c>
      <c r="B3206" s="257" t="s">
        <v>6819</v>
      </c>
      <c r="C3206" s="257" t="s">
        <v>689</v>
      </c>
      <c r="D3206" s="277" t="s">
        <v>6820</v>
      </c>
      <c r="E3206" s="278" t="s">
        <v>711</v>
      </c>
      <c r="F3206" s="279" t="s">
        <v>689</v>
      </c>
      <c r="G3206" s="277" t="s">
        <v>6821</v>
      </c>
      <c r="H3206" s="280" t="str">
        <f>IF(OR(AND('FIN2-NATURE'!CO37="",'FIN2-NATURE'!CP37=""),AND('FIN2-NATURE'!CO70="",'FIN2-NATURE'!CP70=""),AND('FIN2-NATURE'!CP37="K",'FIN2-NATURE'!CP70="K"),OR('FIN2-NATURE'!CP37="O",'FIN2-NATURE'!CP70="O")),"",SUM('FIN2-NATURE'!CO37,'FIN2-NATURE'!CO70))</f>
        <v/>
      </c>
      <c r="I3206" s="280" t="str">
        <f>IF(AND(OR(AND('FIN2-NATURE'!CP37="O",'FIN2-NATURE'!CP70="O"),AND('FIN2-NATURE'!CP37="K",'FIN2-NATURE'!CP70="K")),SUM('FIN2-NATURE'!CO37,'FIN2-NATURE'!CO70)=0,ISNUMBER('FIN2-NATURE'!CO80)),"",IF(OR('FIN2-NATURE'!CP37="O",'FIN2-NATURE'!CP70="O"),"O",IF(AND('FIN2-NATURE'!CP37='FIN2-NATURE'!CP70,OR('FIN2-NATURE'!CP37="K",'FIN2-NATURE'!CP37="W",'FIN2-NATURE'!CP37="M")), UPPER('FIN2-NATURE'!CP37),"")))</f>
        <v/>
      </c>
      <c r="J3206" s="281" t="s">
        <v>711</v>
      </c>
      <c r="K3206" s="280" t="str">
        <f>IF(AND(ISBLANK('FIN2-NATURE'!CO80),$L$3206&lt;&gt;"M"),"",'FIN2-NATURE'!CO80)</f>
        <v/>
      </c>
      <c r="L3206" s="280" t="str">
        <f>IF(ISBLANK('FIN2-NATURE'!CP80),"",'FIN2-NATURE'!CP80)</f>
        <v/>
      </c>
      <c r="M3206" s="257" t="str">
        <f t="shared" si="51"/>
        <v>OK</v>
      </c>
      <c r="N3206" s="15"/>
    </row>
    <row r="3207" spans="1:14" ht="33.75" x14ac:dyDescent="0.25">
      <c r="A3207" s="257" t="s">
        <v>834</v>
      </c>
      <c r="B3207" s="257" t="s">
        <v>6822</v>
      </c>
      <c r="C3207" s="257" t="s">
        <v>689</v>
      </c>
      <c r="D3207" s="277" t="s">
        <v>6823</v>
      </c>
      <c r="E3207" s="278" t="s">
        <v>711</v>
      </c>
      <c r="F3207" s="279" t="s">
        <v>689</v>
      </c>
      <c r="G3207" s="277" t="s">
        <v>4902</v>
      </c>
      <c r="H3207" s="280" t="str">
        <f>IF(OR(AND('FIN2-NATURE'!CO38="",'FIN2-NATURE'!CP38=""),AND('FIN2-NATURE'!CO71="",'FIN2-NATURE'!CP71=""),AND('FIN2-NATURE'!CP38="K",'FIN2-NATURE'!CP71="K"),OR('FIN2-NATURE'!CP38="O",'FIN2-NATURE'!CP71="O")),"",SUM('FIN2-NATURE'!CO38,'FIN2-NATURE'!CO71))</f>
        <v/>
      </c>
      <c r="I3207" s="280" t="str">
        <f>IF(AND(OR(AND('FIN2-NATURE'!CP38="O",'FIN2-NATURE'!CP71="O"),AND('FIN2-NATURE'!CP38="K",'FIN2-NATURE'!CP71="K")),SUM('FIN2-NATURE'!CO38,'FIN2-NATURE'!CO71)=0,ISNUMBER('FIN2-NATURE'!CO81)),"",IF(OR('FIN2-NATURE'!CP38="O",'FIN2-NATURE'!CP71="O"),"O",IF(AND('FIN2-NATURE'!CP38='FIN2-NATURE'!CP71,OR('FIN2-NATURE'!CP38="K",'FIN2-NATURE'!CP38="W",'FIN2-NATURE'!CP38="M")), UPPER('FIN2-NATURE'!CP38),"")))</f>
        <v/>
      </c>
      <c r="J3207" s="281" t="s">
        <v>711</v>
      </c>
      <c r="K3207" s="280" t="str">
        <f>IF(AND(ISBLANK('FIN2-NATURE'!CO81),$L$3207&lt;&gt;"M"),"",'FIN2-NATURE'!CO81)</f>
        <v/>
      </c>
      <c r="L3207" s="280" t="str">
        <f>IF(ISBLANK('FIN2-NATURE'!CP81),"",'FIN2-NATURE'!CP81)</f>
        <v/>
      </c>
      <c r="M3207" s="257" t="str">
        <f t="shared" si="51"/>
        <v>OK</v>
      </c>
      <c r="N3207" s="15"/>
    </row>
    <row r="3208" spans="1:14" ht="33.75" x14ac:dyDescent="0.25">
      <c r="A3208" s="257" t="s">
        <v>834</v>
      </c>
      <c r="B3208" s="257" t="s">
        <v>6824</v>
      </c>
      <c r="C3208" s="257" t="s">
        <v>689</v>
      </c>
      <c r="D3208" s="277" t="s">
        <v>6825</v>
      </c>
      <c r="E3208" s="278" t="s">
        <v>711</v>
      </c>
      <c r="F3208" s="279" t="s">
        <v>689</v>
      </c>
      <c r="G3208" s="277" t="s">
        <v>4904</v>
      </c>
      <c r="H3208" s="280" t="str">
        <f>IF(OR(AND('FIN2-NATURE'!CO39="",'FIN2-NATURE'!CP39=""),AND('FIN2-NATURE'!CO72="",'FIN2-NATURE'!CP72=""),AND('FIN2-NATURE'!CP39="K",'FIN2-NATURE'!CP72="K"),OR('FIN2-NATURE'!CP39="O",'FIN2-NATURE'!CP72="O")),"",SUM('FIN2-NATURE'!CO39,'FIN2-NATURE'!CO72))</f>
        <v/>
      </c>
      <c r="I3208" s="280" t="str">
        <f>IF(AND(OR(AND('FIN2-NATURE'!CP39="O",'FIN2-NATURE'!CP72="O"),AND('FIN2-NATURE'!CP39="K",'FIN2-NATURE'!CP72="K")),SUM('FIN2-NATURE'!CO39,'FIN2-NATURE'!CO72)=0,ISNUMBER('FIN2-NATURE'!CO82)),"",IF(OR('FIN2-NATURE'!CP39="O",'FIN2-NATURE'!CP72="O"),"O",IF(AND('FIN2-NATURE'!CP39='FIN2-NATURE'!CP72,OR('FIN2-NATURE'!CP39="K",'FIN2-NATURE'!CP39="W",'FIN2-NATURE'!CP39="M")), UPPER('FIN2-NATURE'!CP39),"")))</f>
        <v/>
      </c>
      <c r="J3208" s="281" t="s">
        <v>711</v>
      </c>
      <c r="K3208" s="280" t="str">
        <f>IF(AND(ISBLANK('FIN2-NATURE'!CO82),$L$3208&lt;&gt;"M"),"",'FIN2-NATURE'!CO82)</f>
        <v/>
      </c>
      <c r="L3208" s="280" t="str">
        <f>IF(ISBLANK('FIN2-NATURE'!CP82),"",'FIN2-NATURE'!CP82)</f>
        <v/>
      </c>
      <c r="M3208" s="257" t="str">
        <f t="shared" si="51"/>
        <v>OK</v>
      </c>
      <c r="N3208" s="15"/>
    </row>
    <row r="3209" spans="1:14" ht="33.75" x14ac:dyDescent="0.25">
      <c r="A3209" s="257" t="s">
        <v>834</v>
      </c>
      <c r="B3209" s="257" t="s">
        <v>6826</v>
      </c>
      <c r="C3209" s="257" t="s">
        <v>689</v>
      </c>
      <c r="D3209" s="277" t="s">
        <v>6827</v>
      </c>
      <c r="E3209" s="278" t="s">
        <v>711</v>
      </c>
      <c r="F3209" s="279" t="s">
        <v>689</v>
      </c>
      <c r="G3209" s="277" t="s">
        <v>4906</v>
      </c>
      <c r="H3209" s="280" t="str">
        <f>IF(OR(AND('FIN2-NATURE'!CO40="",'FIN2-NATURE'!CP40=""),AND('FIN2-NATURE'!CO73="",'FIN2-NATURE'!CP73=""),AND('FIN2-NATURE'!CP40="K",'FIN2-NATURE'!CP73="K"),OR('FIN2-NATURE'!CP40="O",'FIN2-NATURE'!CP73="O")),"",SUM('FIN2-NATURE'!CO40,'FIN2-NATURE'!CO73))</f>
        <v/>
      </c>
      <c r="I3209" s="280" t="str">
        <f>IF(AND(OR(AND('FIN2-NATURE'!CP40="O",'FIN2-NATURE'!CP73="O"),AND('FIN2-NATURE'!CP40="K",'FIN2-NATURE'!CP73="K")),SUM('FIN2-NATURE'!CO40,'FIN2-NATURE'!CO73)=0,ISNUMBER('FIN2-NATURE'!CO83)),"",IF(OR('FIN2-NATURE'!CP40="O",'FIN2-NATURE'!CP73="O"),"O",IF(AND('FIN2-NATURE'!CP40='FIN2-NATURE'!CP73,OR('FIN2-NATURE'!CP40="K",'FIN2-NATURE'!CP40="W",'FIN2-NATURE'!CP40="M")), UPPER('FIN2-NATURE'!CP40),"")))</f>
        <v/>
      </c>
      <c r="J3209" s="281" t="s">
        <v>711</v>
      </c>
      <c r="K3209" s="280" t="str">
        <f>IF(AND(ISBLANK('FIN2-NATURE'!CO83),$L$3209&lt;&gt;"M"),"",'FIN2-NATURE'!CO83)</f>
        <v/>
      </c>
      <c r="L3209" s="280" t="str">
        <f>IF(ISBLANK('FIN2-NATURE'!CP83),"",'FIN2-NATURE'!CP83)</f>
        <v/>
      </c>
      <c r="M3209" s="257" t="str">
        <f t="shared" si="51"/>
        <v>OK</v>
      </c>
      <c r="N3209" s="15"/>
    </row>
    <row r="3210" spans="1:14" ht="33.75" x14ac:dyDescent="0.25">
      <c r="A3210" s="257" t="s">
        <v>834</v>
      </c>
      <c r="B3210" s="257" t="s">
        <v>6828</v>
      </c>
      <c r="C3210" s="257" t="s">
        <v>689</v>
      </c>
      <c r="D3210" s="277" t="s">
        <v>6829</v>
      </c>
      <c r="E3210" s="278" t="s">
        <v>711</v>
      </c>
      <c r="F3210" s="279" t="s">
        <v>689</v>
      </c>
      <c r="G3210" s="277" t="s">
        <v>4908</v>
      </c>
      <c r="H3210" s="280" t="str">
        <f>IF(OR(AND('FIN2-NATURE'!CO41="",'FIN2-NATURE'!CP41=""),AND('FIN2-NATURE'!CO74="",'FIN2-NATURE'!CP74=""),AND('FIN2-NATURE'!CP41="K",'FIN2-NATURE'!CP74="K"),OR('FIN2-NATURE'!CP41="O",'FIN2-NATURE'!CP74="O")),"",SUM('FIN2-NATURE'!CO41,'FIN2-NATURE'!CO74))</f>
        <v/>
      </c>
      <c r="I3210" s="280" t="str">
        <f>IF(AND(OR(AND('FIN2-NATURE'!CP41="O",'FIN2-NATURE'!CP74="O"),AND('FIN2-NATURE'!CP41="K",'FIN2-NATURE'!CP74="K")),SUM('FIN2-NATURE'!CO41,'FIN2-NATURE'!CO74)=0,ISNUMBER('FIN2-NATURE'!CO84)),"",IF(OR('FIN2-NATURE'!CP41="O",'FIN2-NATURE'!CP74="O"),"O",IF(AND('FIN2-NATURE'!CP41='FIN2-NATURE'!CP74,OR('FIN2-NATURE'!CP41="K",'FIN2-NATURE'!CP41="W",'FIN2-NATURE'!CP41="M")), UPPER('FIN2-NATURE'!CP41),"")))</f>
        <v/>
      </c>
      <c r="J3210" s="281" t="s">
        <v>711</v>
      </c>
      <c r="K3210" s="280" t="str">
        <f>IF(AND(ISBLANK('FIN2-NATURE'!CO84),$L$3210&lt;&gt;"M"),"",'FIN2-NATURE'!CO84)</f>
        <v/>
      </c>
      <c r="L3210" s="280" t="str">
        <f>IF(ISBLANK('FIN2-NATURE'!CP84),"",'FIN2-NATURE'!CP84)</f>
        <v/>
      </c>
      <c r="M3210" s="257" t="str">
        <f t="shared" si="51"/>
        <v>OK</v>
      </c>
      <c r="N3210" s="15"/>
    </row>
    <row r="3211" spans="1:14" ht="33.75" x14ac:dyDescent="0.25">
      <c r="A3211" s="257" t="s">
        <v>834</v>
      </c>
      <c r="B3211" s="257" t="s">
        <v>6830</v>
      </c>
      <c r="C3211" s="257" t="s">
        <v>689</v>
      </c>
      <c r="D3211" s="277" t="s">
        <v>6831</v>
      </c>
      <c r="E3211" s="278" t="s">
        <v>711</v>
      </c>
      <c r="F3211" s="279" t="s">
        <v>689</v>
      </c>
      <c r="G3211" s="277" t="s">
        <v>4909</v>
      </c>
      <c r="H3211" s="280" t="str">
        <f>IF(OR(AND('FIN2-NATURE'!CO42="",'FIN2-NATURE'!CP42=""),AND('FIN2-NATURE'!CO75="",'FIN2-NATURE'!CP75=""),AND('FIN2-NATURE'!CP42="K",'FIN2-NATURE'!CP75="K"),OR('FIN2-NATURE'!CP42="O",'FIN2-NATURE'!CP75="O")),"",SUM('FIN2-NATURE'!CO42,'FIN2-NATURE'!CO75))</f>
        <v/>
      </c>
      <c r="I3211" s="280" t="str">
        <f>IF(AND(OR(AND('FIN2-NATURE'!CP42="O",'FIN2-NATURE'!CP75="O"),AND('FIN2-NATURE'!CP42="K",'FIN2-NATURE'!CP75="K")),SUM('FIN2-NATURE'!CO42,'FIN2-NATURE'!CO75)=0,ISNUMBER('FIN2-NATURE'!CO85)),"",IF(OR('FIN2-NATURE'!CP42="O",'FIN2-NATURE'!CP75="O"),"O",IF(AND('FIN2-NATURE'!CP42='FIN2-NATURE'!CP75,OR('FIN2-NATURE'!CP42="K",'FIN2-NATURE'!CP42="W",'FIN2-NATURE'!CP42="M")), UPPER('FIN2-NATURE'!CP42),"")))</f>
        <v/>
      </c>
      <c r="J3211" s="281" t="s">
        <v>711</v>
      </c>
      <c r="K3211" s="280" t="str">
        <f>IF(AND(ISBLANK('FIN2-NATURE'!CO85),$L$3211&lt;&gt;"M"),"",'FIN2-NATURE'!CO85)</f>
        <v/>
      </c>
      <c r="L3211" s="280" t="str">
        <f>IF(ISBLANK('FIN2-NATURE'!CP85),"",'FIN2-NATURE'!CP85)</f>
        <v/>
      </c>
      <c r="M3211" s="257" t="str">
        <f t="shared" si="51"/>
        <v>OK</v>
      </c>
      <c r="N3211" s="15"/>
    </row>
    <row r="3212" spans="1:14" ht="33.75" x14ac:dyDescent="0.25">
      <c r="A3212" s="257" t="s">
        <v>834</v>
      </c>
      <c r="B3212" s="257" t="s">
        <v>6832</v>
      </c>
      <c r="C3212" s="257" t="s">
        <v>689</v>
      </c>
      <c r="D3212" s="277" t="s">
        <v>6833</v>
      </c>
      <c r="E3212" s="278" t="s">
        <v>711</v>
      </c>
      <c r="F3212" s="279" t="s">
        <v>689</v>
      </c>
      <c r="G3212" s="277" t="s">
        <v>4910</v>
      </c>
      <c r="H3212" s="280" t="str">
        <f>IF(OR(AND('FIN2-NATURE'!CO43="",'FIN2-NATURE'!CP43=""),AND('FIN2-NATURE'!CO76="",'FIN2-NATURE'!CP76=""),AND('FIN2-NATURE'!CP43="K",'FIN2-NATURE'!CP76="K"),OR('FIN2-NATURE'!CP43="O",'FIN2-NATURE'!CP76="O")),"",SUM('FIN2-NATURE'!CO43,'FIN2-NATURE'!CO76))</f>
        <v/>
      </c>
      <c r="I3212" s="280" t="str">
        <f>IF(AND(OR(AND('FIN2-NATURE'!CP43="O",'FIN2-NATURE'!CP76="O"),AND('FIN2-NATURE'!CP43="K",'FIN2-NATURE'!CP76="K")),SUM('FIN2-NATURE'!CO43,'FIN2-NATURE'!CO76)=0,ISNUMBER('FIN2-NATURE'!CO86)),"",IF(OR('FIN2-NATURE'!CP43="O",'FIN2-NATURE'!CP76="O"),"O",IF(AND('FIN2-NATURE'!CP43='FIN2-NATURE'!CP76,OR('FIN2-NATURE'!CP43="K",'FIN2-NATURE'!CP43="W",'FIN2-NATURE'!CP43="M")), UPPER('FIN2-NATURE'!CP43),"")))</f>
        <v/>
      </c>
      <c r="J3212" s="281" t="s">
        <v>711</v>
      </c>
      <c r="K3212" s="280" t="str">
        <f>IF(AND(ISBLANK('FIN2-NATURE'!CO86),$L$3212&lt;&gt;"M"),"",'FIN2-NATURE'!CO86)</f>
        <v/>
      </c>
      <c r="L3212" s="280" t="str">
        <f>IF(ISBLANK('FIN2-NATURE'!CP86),"",'FIN2-NATURE'!CP86)</f>
        <v/>
      </c>
      <c r="M3212" s="257" t="str">
        <f t="shared" si="51"/>
        <v>OK</v>
      </c>
      <c r="N3212" s="15"/>
    </row>
  </sheetData>
  <sheetProtection algorithmName="SHA-512" hashValue="3vSrJeewnMQNYNW7XeO1N3Z2hFLH26SFtwzVqeCOC3KvVMZsM6EOuQM/Qt0sB7hGuX5/OVlbWjoEZY6eDbmolw==" saltValue="/7r/yaUBV8BMEtLBS8hh8w==" spinCount="100000" sheet="1" objects="1" scenarios="1"/>
  <autoFilter ref="A16:N3212"/>
  <mergeCells count="15">
    <mergeCell ref="N12:N15"/>
    <mergeCell ref="H14:I14"/>
    <mergeCell ref="J14:J15"/>
    <mergeCell ref="K14:L14"/>
    <mergeCell ref="M14:M15"/>
    <mergeCell ref="A3:M3"/>
    <mergeCell ref="A12:M12"/>
    <mergeCell ref="A13:B13"/>
    <mergeCell ref="C13:G13"/>
    <mergeCell ref="H13:M13"/>
    <mergeCell ref="A14:A15"/>
    <mergeCell ref="B14:B15"/>
    <mergeCell ref="C14:D14"/>
    <mergeCell ref="E14:E15"/>
    <mergeCell ref="F14:G14"/>
  </mergeCells>
  <hyperlinks>
    <hyperlink ref="D17" location="'FIN2-NATURE'!AG40" display="X20 (Total expenditure in public institutions) + X41 (Adjustment for changes in fund balance)"/>
    <hyperlink ref="G17" location="'FIN1-SOURCE'!AG128" display="N1 (Expenditure for public institutions)"/>
    <hyperlink ref="D18" location="'FIN2-NATURE'!AJ40" display="X20 (Total expenditure in public institutions) + X41 (Adjustment for changes in fund balance)"/>
    <hyperlink ref="G18" location="'FIN1-SOURCE'!AJ128" display="N1 (Expenditure for public institutions)"/>
    <hyperlink ref="D20" location="'FIN2-NATURE'!BB40" display="X20 (Total expenditure in public institutions) + X41 (Adjustment for changes in fund balance)"/>
    <hyperlink ref="G20" location="'FIN1-SOURCE'!BB128" display="N1 (Expenditure for public institutions)"/>
    <hyperlink ref="D21" location="'FIN2-NATURE'!BK40" display="X20 (Total expenditure in public institutions) + X41 (Adjustment for changes in fund balance)"/>
    <hyperlink ref="G21" location="'FIN1-SOURCE'!BK128" display="N1 (Expenditure for public institutions)"/>
    <hyperlink ref="D22" location="'FIN2-NATURE'!CC40" display="X20 (Total expenditure in public institutions) + X41 (Adjustment for changes in fund balance)"/>
    <hyperlink ref="G22" location="'FIN1-SOURCE'!CC128" display="N1 (Expenditure for public institutions)"/>
    <hyperlink ref="D23" location="'FIN2-NATURE'!AG53" display="Y20 (Total expenditure in gov.dep. private institutions) + Y41 (Adjustment for changes in fund balance)"/>
    <hyperlink ref="G23" location="'FIN1-SOURCE'!AG129" display="N2 (Expenditure for gov.dep.private institutions)"/>
    <hyperlink ref="D24" location="'FIN2-NATURE'!AJ53" display="Y20 (Total expenditure in gov.dep. private institutions) + Y41 (Adjustment for changes in fund balance)"/>
    <hyperlink ref="G24" location="'FIN1-SOURCE'!AJ129" display="N2 (Expenditure for gov.dep.private institutions)"/>
    <hyperlink ref="D26" location="'FIN2-NATURE'!BB53" display="Y20 (Total expenditure in gov.dep. private institutions) + Y41 (Adjustment for changes in fund balance)"/>
    <hyperlink ref="G26" location="'FIN1-SOURCE'!BB129" display="N2 (Expenditure for gov.dep.private institutions)"/>
    <hyperlink ref="D27" location="'FIN2-NATURE'!BK53" display="Y20 (Total expenditure in gov.dep. private institutions) + Y41 (Adjustment for changes in fund balance)"/>
    <hyperlink ref="G27" location="'FIN1-SOURCE'!BK129" display="N2 (Expenditure for gov.dep.private institutions)"/>
    <hyperlink ref="D28" location="'FIN2-NATURE'!CC53" display="Y20 (Total expenditure in gov.dep. private institutions) + Y41 (Adjustment for changes in fund balance)"/>
    <hyperlink ref="G28" location="'FIN1-SOURCE'!CC129" display="N2 (Expenditure for gov.dep.private institutions)"/>
    <hyperlink ref="D29" location="'FIN2-NATURE'!AG63" display="Z20 (Total expenditure in indep.private institutions)+Z41 (Adjustment for changes in fund balance)"/>
    <hyperlink ref="G29" location="'FIN1-SOURCE'!AG130" display="N3 (Expenditure for indep.private institutions)"/>
    <hyperlink ref="D30" location="'FIN2-NATURE'!AJ63" display="Z20 (Total expenditure in indep.private institutions)+Z41 (Adjustment for changes in fund balance)"/>
    <hyperlink ref="G30" location="'FIN1-SOURCE'!AJ130" display="N3 (Expenditure for indep.private institutions)"/>
    <hyperlink ref="D32" location="'FIN2-NATURE'!BB63" display="Z20 (Total expenditure in indep.private institutions)+Z41 (Adjustment for changes in fund balance)"/>
    <hyperlink ref="G32" location="'FIN1-SOURCE'!BB130" display="N3 (Expenditure for indep.private institutions)"/>
    <hyperlink ref="D33" location="'FIN2-NATURE'!BK63" display="Z20 (Total expenditure in indep.private institutions)+Z41 (Adjustment for changes in fund balance)"/>
    <hyperlink ref="G33" location="'FIN1-SOURCE'!BK130" display="N3 (Expenditure for indep.private institutions)"/>
    <hyperlink ref="D34" location="'FIN2-NATURE'!CC63" display="Z20 (Total expenditure in indep.private institutions)+Z41 (Adjustment for changes in fund balance)"/>
    <hyperlink ref="G34" location="'FIN1-SOURCE'!CC130" display="N3 (Expenditure for indep.private institutions)"/>
    <hyperlink ref="D19" location="'FIN2-NATURE'!AS40" display="X20 (Total expenditure in public institutions) + X41 (Adjustment for changes in fund balance)"/>
    <hyperlink ref="G19" location="'FIN1-SOURCE'!AS128" display="N1 (Expenditure for public institutions)"/>
    <hyperlink ref="D25" location="'FIN2-NATURE'!AS53" display="Y20 (Total expenditure in gov.dep. private institutions) + Y41 (Adjustment for changes in fund balance)"/>
    <hyperlink ref="G25" location="'FIN1-SOURCE'!AS129" display="N2 (Expenditure for gov.dep.private institutions)"/>
    <hyperlink ref="D31" location="'FIN2-NATURE'!AS63" display="Z20 (Total expenditure in indep.private institutions)+Z41 (Adjustment for changes in fund balance)"/>
    <hyperlink ref="G31" location="'FIN1-SOURCE'!AS130" display="N3 (Expenditure for indep.private institutions)"/>
    <hyperlink ref="D35" location="'FIN2-NATURE'!AG73" display="W20 (Total expenditure in all private institutions) + W41 (Adjustment for changes in fund balance)"/>
    <hyperlink ref="D36" location="'FIN2-NATURE'!AJ73" display="W20 (Total expenditure in all private institutions) + W41 (Adjustment for changes in fund balance)"/>
    <hyperlink ref="D37" location="'FIN2-NATURE'!AS73" display="W20 (Total expenditure in all private institutions) + W41 (Adjustment for changes in fund balance)"/>
    <hyperlink ref="D38" location="'FIN2-NATURE'!BB73" display="W20 (Total expenditure in all private institutions) + W41 (Adjustment for changes in fund balance)"/>
    <hyperlink ref="D39" location="'FIN2-NATURE'!BK73" display="W20 (Total expenditure in all private institutions) + W41 (Adjustment for changes in fund balance)"/>
    <hyperlink ref="D40" location="'FIN2-NATURE'!CC73" display="W20 (Total expenditure in all private institutions) + W41 (Adjustment for changes in fund balance)"/>
    <hyperlink ref="D41" location="'FIN2-NATURE'!AG83" display="A20 (Total expenditure in public and private institutions) + A41 (Adjustment for changes in fund balance)"/>
    <hyperlink ref="D42" location="'FIN2-NATURE'!AJ83" display="A20 (Total expenditure in public and private institutions) + A41 (Adjustment for changes in fund balance)"/>
    <hyperlink ref="D43" location="'FIN2-NATURE'!AS83" display="A20 (Total expenditure in public and private institutions) + A41 (Adjustment for changes in fund balance)"/>
    <hyperlink ref="D44" location="'FIN2-NATURE'!BB83" display="A20 (Total expenditure in public and private institutions) + A41 (Adjustment for changes in fund balance)"/>
    <hyperlink ref="D45" location="'FIN2-NATURE'!BK83" display="A20 (Total expenditure in public and private institutions) + A41 (Adjustment for changes in fund balance)"/>
    <hyperlink ref="D46" location="'FIN2-NATURE'!CC83" display="A20 (Total expenditure in public and private institutions) + A41 (Adjustment for changes in fund balance)"/>
    <hyperlink ref="G35" location="'FIN1-SOURCE'!AG131" display="N4 (Total expenditure for private institutions)"/>
    <hyperlink ref="G36" location="'FIN1-SOURCE'!AJ131" display="N4 (Total expenditure for private institutions)"/>
    <hyperlink ref="G37" location="'FIN1-SOURCE'!AS131" display="N4 (Total expenditure for private institutions)"/>
    <hyperlink ref="G38" location="'FIN1-SOURCE'!BB131" display="N4 (Total expenditure for private institutions)"/>
    <hyperlink ref="G39" location="'FIN1-SOURCE'!BK131" display="N4 (Total expenditure for private institutions)"/>
    <hyperlink ref="G40" location="'FIN1-SOURCE'!CC131" display="N4 (Total expenditure for private institutions)"/>
    <hyperlink ref="G41" location="'FIN1-SOURCE'!AG132" display="N5 (Total expenditure for all education institutions)"/>
    <hyperlink ref="G42" location="'FIN1-SOURCE'!AJ132" display="N5 (Total expenditure for all education institutions)"/>
    <hyperlink ref="G43" location="'FIN1-SOURCE'!AS132" display="N5 (Total expenditure for all education institutions)"/>
    <hyperlink ref="G44" location="'FIN1-SOURCE'!BB132" display="N5 (Total expenditure for all education institutions)"/>
    <hyperlink ref="G45" location="'FIN1-SOURCE'!BK132" display="N5 (Total expenditure for all education institutions)"/>
    <hyperlink ref="G46" location="'FIN1-SOURCE'!CC132" display="N5 (Total expenditure for all education institutions)"/>
    <hyperlink ref="D369" location="'FIN-STUDENTS'!AA34" display="SUM(AA34,AA37)"/>
    <hyperlink ref="G369" location="'FIN-STUDENTS'!AA40" display="AA40"/>
    <hyperlink ref="D370" location="'FIN-STUDENTS'!AA35" display="SUM(AA35,AA38)"/>
    <hyperlink ref="G370" location="'FIN-STUDENTS'!AA41" display="AA41"/>
    <hyperlink ref="D371" location="'FIN-STUDENTS'!AA36" display="SUM(AA36,AA39)"/>
    <hyperlink ref="G371" location="'FIN-STUDENTS'!AA42" display="AA42"/>
    <hyperlink ref="D372" location="'FIN-STUDENTS'!AA31" display="SUM(AA31,AA40)"/>
    <hyperlink ref="G372" location="'FIN-STUDENTS'!AA43" display="AA43"/>
    <hyperlink ref="D373" location="'FIN-STUDENTS'!AA32" display="SUM(AA32,AA41)"/>
    <hyperlink ref="G373" location="'FIN-STUDENTS'!AA44" display="AA44"/>
    <hyperlink ref="D374" location="'FIN-STUDENTS'!AA33" display="SUM(AA33,AA42)"/>
    <hyperlink ref="G374" location="'FIN-STUDENTS'!AA45" display="AA45"/>
    <hyperlink ref="D375" location="'FIN-STUDENTS'!AD34" display="SUM(AD34,AD37)"/>
    <hyperlink ref="G375" location="'FIN-STUDENTS'!AD40" display="AD40"/>
    <hyperlink ref="D376" location="'FIN-STUDENTS'!AD35" display="SUM(AD35,AD38)"/>
    <hyperlink ref="G376" location="'FIN-STUDENTS'!AD41" display="AD41"/>
    <hyperlink ref="D377" location="'FIN-STUDENTS'!AD36" display="SUM(AD36,AD39)"/>
    <hyperlink ref="G377" location="'FIN-STUDENTS'!AD42" display="AD42"/>
    <hyperlink ref="D378" location="'FIN-STUDENTS'!AD31" display="SUM(AD31,AD40)"/>
    <hyperlink ref="G378" location="'FIN-STUDENTS'!AD43" display="AD43"/>
    <hyperlink ref="D379" location="'FIN-STUDENTS'!AD32" display="SUM(AD32,AD41)"/>
    <hyperlink ref="G379" location="'FIN-STUDENTS'!AD44" display="AD44"/>
    <hyperlink ref="D380" location="'FIN-STUDENTS'!AD33" display="SUM(AD33,AD42)"/>
    <hyperlink ref="G380" location="'FIN-STUDENTS'!AD45" display="AD45"/>
    <hyperlink ref="D381" location="'FIN-STUDENTS'!AA31" display="SUM(AA31,AD31)"/>
    <hyperlink ref="G381" location="'FIN-STUDENTS'!AG31" display="AG31"/>
    <hyperlink ref="D382" location="'FIN-STUDENTS'!AA32" display="SUM(AA32,AD32)"/>
    <hyperlink ref="G382" location="'FIN-STUDENTS'!AG32" display="AG32"/>
    <hyperlink ref="D383" location="'FIN-STUDENTS'!AA33" display="SUM(AA33,AD33)"/>
    <hyperlink ref="G383" location="'FIN-STUDENTS'!AG33" display="AG33"/>
    <hyperlink ref="D384" location="'FIN-STUDENTS'!AA34" display="SUM(AA34,AD34)"/>
    <hyperlink ref="G384" location="'FIN-STUDENTS'!AG34" display="AG34"/>
    <hyperlink ref="D385" location="'FIN-STUDENTS'!AA35" display="SUM(AA35,AD35)"/>
    <hyperlink ref="G385" location="'FIN-STUDENTS'!AG35" display="AG35"/>
    <hyperlink ref="D386" location="'FIN-STUDENTS'!AA36" display="SUM(AA36,AD36)"/>
    <hyperlink ref="G386" location="'FIN-STUDENTS'!AG36" display="AG36"/>
    <hyperlink ref="D387" location="'FIN-STUDENTS'!AA37" display="SUM(AA37,AD37)"/>
    <hyperlink ref="G387" location="'FIN-STUDENTS'!AG37" display="AG37"/>
    <hyperlink ref="D388" location="'FIN-STUDENTS'!AA38" display="SUM(AA38,AD38)"/>
    <hyperlink ref="G388" location="'FIN-STUDENTS'!AG38" display="AG38"/>
    <hyperlink ref="D389" location="'FIN-STUDENTS'!AA39" display="SUM(AA39,AD39)"/>
    <hyperlink ref="G389" location="'FIN-STUDENTS'!AG39" display="AG39"/>
    <hyperlink ref="D390" location="'FIN-STUDENTS'!AG34" display="SUM(AG34,AG37)"/>
    <hyperlink ref="G390" location="'FIN-STUDENTS'!AG40" display="AG40"/>
    <hyperlink ref="D391" location="'FIN-STUDENTS'!AG35" display="SUM(AG35,AG38)"/>
    <hyperlink ref="G391" location="'FIN-STUDENTS'!AG41" display="AG41"/>
    <hyperlink ref="D392" location="'FIN-STUDENTS'!AG36" display="SUM(AG36,AG39)"/>
    <hyperlink ref="G392" location="'FIN-STUDENTS'!AG42" display="AG42"/>
    <hyperlink ref="D393" location="'FIN-STUDENTS'!AG31" display="SUM(AG31,AG40)"/>
    <hyperlink ref="G393" location="'FIN-STUDENTS'!AG43" display="AG43"/>
    <hyperlink ref="D394" location="'FIN-STUDENTS'!AG32" display="SUM(AG32,AG41)"/>
    <hyperlink ref="G394" location="'FIN-STUDENTS'!AG44" display="AG44"/>
    <hyperlink ref="D395" location="'FIN-STUDENTS'!AG33" display="SUM(AG33,AG42)"/>
    <hyperlink ref="G395" location="'FIN-STUDENTS'!AG45" display="AG45"/>
    <hyperlink ref="D396" location="'FIN-STUDENTS'!AJ34" display="SUM(AJ34,AJ37)"/>
    <hyperlink ref="G396" location="'FIN-STUDENTS'!AJ40" display="AJ40"/>
    <hyperlink ref="D397" location="'FIN-STUDENTS'!AJ35" display="SUM(AJ35,AJ38)"/>
    <hyperlink ref="G397" location="'FIN-STUDENTS'!AJ41" display="AJ41"/>
    <hyperlink ref="D398" location="'FIN-STUDENTS'!AJ36" display="SUM(AJ36,AJ39)"/>
    <hyperlink ref="G398" location="'FIN-STUDENTS'!AJ42" display="AJ42"/>
    <hyperlink ref="D399" location="'FIN-STUDENTS'!AJ31" display="SUM(AJ31,AJ40)"/>
    <hyperlink ref="G399" location="'FIN-STUDENTS'!AJ43" display="AJ43"/>
    <hyperlink ref="D400" location="'FIN-STUDENTS'!AJ32" display="SUM(AJ32,AJ41)"/>
    <hyperlink ref="G400" location="'FIN-STUDENTS'!AJ44" display="AJ44"/>
    <hyperlink ref="D401" location="'FIN-STUDENTS'!AJ33" display="SUM(AJ33,AJ42)"/>
    <hyperlink ref="G401" location="'FIN-STUDENTS'!AJ45" display="AJ45"/>
    <hyperlink ref="D402" location="'FIN-STUDENTS'!AM34" display="SUM(AM34,AM37)"/>
    <hyperlink ref="G402" location="'FIN-STUDENTS'!AM40" display="AM40"/>
    <hyperlink ref="D403" location="'FIN-STUDENTS'!AM35" display="SUM(AM35,AM38)"/>
    <hyperlink ref="G403" location="'FIN-STUDENTS'!AM41" display="AM41"/>
    <hyperlink ref="D404" location="'FIN-STUDENTS'!AM36" display="SUM(AM36,AM39)"/>
    <hyperlink ref="G404" location="'FIN-STUDENTS'!AM42" display="AM42"/>
    <hyperlink ref="D405" location="'FIN-STUDENTS'!AM31" display="SUM(AM31,AM40)"/>
    <hyperlink ref="G405" location="'FIN-STUDENTS'!AM43" display="AM43"/>
    <hyperlink ref="D406" location="'FIN-STUDENTS'!AM32" display="SUM(AM32,AM41)"/>
    <hyperlink ref="G406" location="'FIN-STUDENTS'!AM44" display="AM44"/>
    <hyperlink ref="D407" location="'FIN-STUDENTS'!AM33" display="SUM(AM33,AM42)"/>
    <hyperlink ref="G407" location="'FIN-STUDENTS'!AM45" display="AM45"/>
    <hyperlink ref="D408" location="'FIN-STUDENTS'!AP34" display="SUM(AP34,AP37)"/>
    <hyperlink ref="G408" location="'FIN-STUDENTS'!AP40" display="AP40"/>
    <hyperlink ref="D409" location="'FIN-STUDENTS'!AP35" display="SUM(AP35,AP38)"/>
    <hyperlink ref="G409" location="'FIN-STUDENTS'!AP41" display="AP41"/>
    <hyperlink ref="D410" location="'FIN-STUDENTS'!AP36" display="SUM(AP36,AP39)"/>
    <hyperlink ref="G410" location="'FIN-STUDENTS'!AP42" display="AP42"/>
    <hyperlink ref="D411" location="'FIN-STUDENTS'!AP31" display="SUM(AP31,AP40)"/>
    <hyperlink ref="G411" location="'FIN-STUDENTS'!AP43" display="AP43"/>
    <hyperlink ref="D412" location="'FIN-STUDENTS'!AP32" display="SUM(AP32,AP41)"/>
    <hyperlink ref="G412" location="'FIN-STUDENTS'!AP44" display="AP44"/>
    <hyperlink ref="D413" location="'FIN-STUDENTS'!AP33" display="SUM(AP33,AP42)"/>
    <hyperlink ref="G413" location="'FIN-STUDENTS'!AP45" display="AP45"/>
    <hyperlink ref="D414" location="'FIN-STUDENTS'!AM31" display="SUM(AM31,AP31)"/>
    <hyperlink ref="G414" location="'FIN-STUDENTS'!AS31" display="AS31"/>
    <hyperlink ref="D415" location="'FIN-STUDENTS'!AM32" display="SUM(AM32,AP32)"/>
    <hyperlink ref="G415" location="'FIN-STUDENTS'!AS32" display="AS32"/>
    <hyperlink ref="D416" location="'FIN-STUDENTS'!AM33" display="SUM(AM33,AP33)"/>
    <hyperlink ref="G416" location="'FIN-STUDENTS'!AS33" display="AS33"/>
    <hyperlink ref="D417" location="'FIN-STUDENTS'!AM34" display="SUM(AM34,AP34)"/>
    <hyperlink ref="G417" location="'FIN-STUDENTS'!AS34" display="AS34"/>
    <hyperlink ref="D418" location="'FIN-STUDENTS'!AM35" display="SUM(AM35,AP35)"/>
    <hyperlink ref="G418" location="'FIN-STUDENTS'!AS35" display="AS35"/>
    <hyperlink ref="D419" location="'FIN-STUDENTS'!AM36" display="SUM(AM36,AP36)"/>
    <hyperlink ref="G419" location="'FIN-STUDENTS'!AS36" display="AS36"/>
    <hyperlink ref="D420" location="'FIN-STUDENTS'!AM37" display="SUM(AM37,AP37)"/>
    <hyperlink ref="G420" location="'FIN-STUDENTS'!AS37" display="AS37"/>
    <hyperlink ref="D421" location="'FIN-STUDENTS'!AM38" display="SUM(AM38,AP38)"/>
    <hyperlink ref="G421" location="'FIN-STUDENTS'!AS38" display="AS38"/>
    <hyperlink ref="D422" location="'FIN-STUDENTS'!AM39" display="SUM(AM39,AP39)"/>
    <hyperlink ref="G422" location="'FIN-STUDENTS'!AS39" display="AS39"/>
    <hyperlink ref="D423" location="'FIN-STUDENTS'!AS34" display="SUM(AS34,AS37)"/>
    <hyperlink ref="G423" location="'FIN-STUDENTS'!AS40" display="AS40"/>
    <hyperlink ref="D424" location="'FIN-STUDENTS'!AS35" display="SUM(AS35,AS38)"/>
    <hyperlink ref="G424" location="'FIN-STUDENTS'!AS41" display="AS41"/>
    <hyperlink ref="D425" location="'FIN-STUDENTS'!AS36" display="SUM(AS36,AS39)"/>
    <hyperlink ref="G425" location="'FIN-STUDENTS'!AS42" display="AS42"/>
    <hyperlink ref="D426" location="'FIN-STUDENTS'!AS31" display="SUM(AS31,AS40)"/>
    <hyperlink ref="G426" location="'FIN-STUDENTS'!AS43" display="AS43"/>
    <hyperlink ref="D427" location="'FIN-STUDENTS'!AS32" display="SUM(AS32,AS41)"/>
    <hyperlink ref="G427" location="'FIN-STUDENTS'!AS44" display="AS44"/>
    <hyperlink ref="D428" location="'FIN-STUDENTS'!AS33" display="SUM(AS33,AS42)"/>
    <hyperlink ref="G428" location="'FIN-STUDENTS'!AS45" display="AS45"/>
    <hyperlink ref="D429" location="'FIN-STUDENTS'!AV34" display="SUM(AV34,AV37)"/>
    <hyperlink ref="G429" location="'FIN-STUDENTS'!AV40" display="AV40"/>
    <hyperlink ref="D430" location="'FIN-STUDENTS'!AV35" display="SUM(AV35,AV38)"/>
    <hyperlink ref="G430" location="'FIN-STUDENTS'!AV41" display="AV41"/>
    <hyperlink ref="D431" location="'FIN-STUDENTS'!AV36" display="SUM(AV36,AV39)"/>
    <hyperlink ref="G431" location="'FIN-STUDENTS'!AV42" display="AV42"/>
    <hyperlink ref="D432" location="'FIN-STUDENTS'!AV31" display="SUM(AV31,AV40)"/>
    <hyperlink ref="G432" location="'FIN-STUDENTS'!AV43" display="AV43"/>
    <hyperlink ref="D433" location="'FIN-STUDENTS'!AV32" display="SUM(AV32,AV41)"/>
    <hyperlink ref="G433" location="'FIN-STUDENTS'!AV44" display="AV44"/>
    <hyperlink ref="D434" location="'FIN-STUDENTS'!AV33" display="SUM(AV33,AV42)"/>
    <hyperlink ref="G434" location="'FIN-STUDENTS'!AV45" display="AV45"/>
    <hyperlink ref="D435" location="'FIN-STUDENTS'!AY34" display="SUM(AY34,AY37)"/>
    <hyperlink ref="G435" location="'FIN-STUDENTS'!AY40" display="AY40"/>
    <hyperlink ref="D436" location="'FIN-STUDENTS'!AY35" display="SUM(AY35,AY38)"/>
    <hyperlink ref="G436" location="'FIN-STUDENTS'!AY41" display="AY41"/>
    <hyperlink ref="D437" location="'FIN-STUDENTS'!AY36" display="SUM(AY36,AY39)"/>
    <hyperlink ref="G437" location="'FIN-STUDENTS'!AY42" display="AY42"/>
    <hyperlink ref="D438" location="'FIN-STUDENTS'!AY31" display="SUM(AY31,AY40)"/>
    <hyperlink ref="G438" location="'FIN-STUDENTS'!AY43" display="AY43"/>
    <hyperlink ref="D439" location="'FIN-STUDENTS'!AY32" display="SUM(AY32,AY41)"/>
    <hyperlink ref="G439" location="'FIN-STUDENTS'!AY44" display="AY44"/>
    <hyperlink ref="D440" location="'FIN-STUDENTS'!AY33" display="SUM(AY33,AY42)"/>
    <hyperlink ref="G440" location="'FIN-STUDENTS'!AY45" display="AY45"/>
    <hyperlink ref="D441" location="'FIN-STUDENTS'!AV31" display="SUM(AV31,AY31)"/>
    <hyperlink ref="G441" location="'FIN-STUDENTS'!BB31" display="BB31"/>
    <hyperlink ref="D442" location="'FIN-STUDENTS'!AV32" display="SUM(AV32,AY32)"/>
    <hyperlink ref="G442" location="'FIN-STUDENTS'!BB32" display="BB32"/>
    <hyperlink ref="D443" location="'FIN-STUDENTS'!AV33" display="SUM(AV33,AY33)"/>
    <hyperlink ref="G443" location="'FIN-STUDENTS'!BB33" display="BB33"/>
    <hyperlink ref="D444" location="'FIN-STUDENTS'!AV34" display="SUM(AV34,AY34)"/>
    <hyperlink ref="G444" location="'FIN-STUDENTS'!BB34" display="BB34"/>
    <hyperlink ref="D445" location="'FIN-STUDENTS'!AV35" display="SUM(AV35,AY35)"/>
    <hyperlink ref="G445" location="'FIN-STUDENTS'!BB35" display="BB35"/>
    <hyperlink ref="D446" location="'FIN-STUDENTS'!AV36" display="SUM(AV36,AY36)"/>
    <hyperlink ref="G446" location="'FIN-STUDENTS'!BB36" display="BB36"/>
    <hyperlink ref="D447" location="'FIN-STUDENTS'!AV37" display="SUM(AV37,AY37)"/>
    <hyperlink ref="G447" location="'FIN-STUDENTS'!BB37" display="BB37"/>
    <hyperlink ref="D448" location="'FIN-STUDENTS'!AV38" display="SUM(AV38,AY38)"/>
    <hyperlink ref="G448" location="'FIN-STUDENTS'!BB38" display="BB38"/>
    <hyperlink ref="D449" location="'FIN-STUDENTS'!AV39" display="SUM(AV39,AY39)"/>
    <hyperlink ref="G449" location="'FIN-STUDENTS'!BB39" display="BB39"/>
    <hyperlink ref="D450" location="'FIN-STUDENTS'!BB34" display="SUM(BB34,BB37)"/>
    <hyperlink ref="G450" location="'FIN-STUDENTS'!BB40" display="BB40"/>
    <hyperlink ref="D451" location="'FIN-STUDENTS'!BB35" display="SUM(BB35,BB38)"/>
    <hyperlink ref="G451" location="'FIN-STUDENTS'!BB41" display="BB41"/>
    <hyperlink ref="D452" location="'FIN-STUDENTS'!BB36" display="SUM(BB36,BB39)"/>
    <hyperlink ref="G452" location="'FIN-STUDENTS'!BB42" display="BB42"/>
    <hyperlink ref="D453" location="'FIN-STUDENTS'!BB31" display="SUM(BB31,BB40)"/>
    <hyperlink ref="G453" location="'FIN-STUDENTS'!BB43" display="BB43"/>
    <hyperlink ref="D454" location="'FIN-STUDENTS'!BB32" display="SUM(BB32,BB41)"/>
    <hyperlink ref="G454" location="'FIN-STUDENTS'!BB44" display="BB44"/>
    <hyperlink ref="D455" location="'FIN-STUDENTS'!BB33" display="SUM(BB33,BB42)"/>
    <hyperlink ref="G455" location="'FIN-STUDENTS'!BB45" display="BB45"/>
    <hyperlink ref="D456" location="'FIN-STUDENTS'!BE34" display="SUM(BE34,BE37)"/>
    <hyperlink ref="G456" location="'FIN-STUDENTS'!BE40" display="BE40"/>
    <hyperlink ref="D457" location="'FIN-STUDENTS'!BE35" display="SUM(BE35,BE38)"/>
    <hyperlink ref="G457" location="'FIN-STUDENTS'!BE41" display="BE41"/>
    <hyperlink ref="D458" location="'FIN-STUDENTS'!BE36" display="SUM(BE36,BE39)"/>
    <hyperlink ref="G458" location="'FIN-STUDENTS'!BE42" display="BE42"/>
    <hyperlink ref="D459" location="'FIN-STUDENTS'!BE31" display="SUM(BE31,BE40)"/>
    <hyperlink ref="G459" location="'FIN-STUDENTS'!BE43" display="BE43"/>
    <hyperlink ref="D460" location="'FIN-STUDENTS'!BE32" display="SUM(BE32,BE41)"/>
    <hyperlink ref="G460" location="'FIN-STUDENTS'!BE44" display="BE44"/>
    <hyperlink ref="D461" location="'FIN-STUDENTS'!BE33" display="SUM(BE33,BE42)"/>
    <hyperlink ref="G461" location="'FIN-STUDENTS'!BE45" display="BE45"/>
    <hyperlink ref="D462" location="'FIN-STUDENTS'!BH34" display="SUM(BH34,BH37)"/>
    <hyperlink ref="G462" location="'FIN-STUDENTS'!BH40" display="BH40"/>
    <hyperlink ref="D463" location="'FIN-STUDENTS'!BH35" display="SUM(BH35,BH38)"/>
    <hyperlink ref="G463" location="'FIN-STUDENTS'!BH41" display="BH41"/>
    <hyperlink ref="D464" location="'FIN-STUDENTS'!BH36" display="SUM(BH36,BH39)"/>
    <hyperlink ref="G464" location="'FIN-STUDENTS'!BH42" display="BH42"/>
    <hyperlink ref="D465" location="'FIN-STUDENTS'!BH31" display="SUM(BH31,BH40)"/>
    <hyperlink ref="G465" location="'FIN-STUDENTS'!BH43" display="BH43"/>
    <hyperlink ref="D466" location="'FIN-STUDENTS'!BH32" display="SUM(BH32,BH41)"/>
    <hyperlink ref="G466" location="'FIN-STUDENTS'!BH44" display="BH44"/>
    <hyperlink ref="D467" location="'FIN-STUDENTS'!BH33" display="SUM(BH33,BH42)"/>
    <hyperlink ref="G467" location="'FIN-STUDENTS'!BH45" display="BH45"/>
    <hyperlink ref="D468" location="'FIN-STUDENTS'!BE31" display="SUM(BE31,BH31)"/>
    <hyperlink ref="G468" location="'FIN-STUDENTS'!BK31" display="BK31"/>
    <hyperlink ref="D469" location="'FIN-STUDENTS'!BE32" display="SUM(BE32,BH32)"/>
    <hyperlink ref="G469" location="'FIN-STUDENTS'!BK32" display="BK32"/>
    <hyperlink ref="D470" location="'FIN-STUDENTS'!BE33" display="SUM(BE33,BH33)"/>
    <hyperlink ref="G470" location="'FIN-STUDENTS'!BK33" display="BK33"/>
    <hyperlink ref="D471" location="'FIN-STUDENTS'!BE34" display="SUM(BE34,BH34)"/>
    <hyperlink ref="G471" location="'FIN-STUDENTS'!BK34" display="BK34"/>
    <hyperlink ref="D472" location="'FIN-STUDENTS'!BE35" display="SUM(BE35,BH35)"/>
    <hyperlink ref="G472" location="'FIN-STUDENTS'!BK35" display="BK35"/>
    <hyperlink ref="D473" location="'FIN-STUDENTS'!BE36" display="SUM(BE36,BH36)"/>
    <hyperlink ref="G473" location="'FIN-STUDENTS'!BK36" display="BK36"/>
    <hyperlink ref="D474" location="'FIN-STUDENTS'!BE37" display="SUM(BE37,BH37)"/>
    <hyperlink ref="G474" location="'FIN-STUDENTS'!BK37" display="BK37"/>
    <hyperlink ref="D475" location="'FIN-STUDENTS'!BE38" display="SUM(BE38,BH38)"/>
    <hyperlink ref="G475" location="'FIN-STUDENTS'!BK38" display="BK38"/>
    <hyperlink ref="D476" location="'FIN-STUDENTS'!BE39" display="SUM(BE39,BH39)"/>
    <hyperlink ref="G476" location="'FIN-STUDENTS'!BK39" display="BK39"/>
    <hyperlink ref="D477" location="'FIN-STUDENTS'!BK34" display="SUM(BK34,BK37)"/>
    <hyperlink ref="G477" location="'FIN-STUDENTS'!BK40" display="BK40"/>
    <hyperlink ref="D478" location="'FIN-STUDENTS'!BK35" display="SUM(BK35,BK38)"/>
    <hyperlink ref="G478" location="'FIN-STUDENTS'!BK41" display="BK41"/>
    <hyperlink ref="D479" location="'FIN-STUDENTS'!BK36" display="SUM(BK36,BK39)"/>
    <hyperlink ref="G479" location="'FIN-STUDENTS'!BK42" display="BK42"/>
    <hyperlink ref="D480" location="'FIN-STUDENTS'!BK31" display="SUM(BK31,BK40)"/>
    <hyperlink ref="G480" location="'FIN-STUDENTS'!BK43" display="BK43"/>
    <hyperlink ref="D481" location="'FIN-STUDENTS'!BK32" display="SUM(BK32,BK41)"/>
    <hyperlink ref="G481" location="'FIN-STUDENTS'!BK44" display="BK44"/>
    <hyperlink ref="D482" location="'FIN-STUDENTS'!BK33" display="SUM(BK33,BK42)"/>
    <hyperlink ref="G482" location="'FIN-STUDENTS'!BK45" display="BK45"/>
    <hyperlink ref="D483" location="'FIN-STUDENTS'!AV31" display="SUM(AV31,BE31)"/>
    <hyperlink ref="G483" location="'FIN-STUDENTS'!BN31" display="BN31"/>
    <hyperlink ref="D484" location="'FIN-STUDENTS'!AV32" display="SUM(AV32,BE32)"/>
    <hyperlink ref="G484" location="'FIN-STUDENTS'!BN32" display="BN32"/>
    <hyperlink ref="D485" location="'FIN-STUDENTS'!AV33" display="SUM(AV33,BE33)"/>
    <hyperlink ref="G485" location="'FIN-STUDENTS'!BN33" display="BN33"/>
    <hyperlink ref="D486" location="'FIN-STUDENTS'!AV34" display="SUM(AV34,BE34)"/>
    <hyperlink ref="G486" location="'FIN-STUDENTS'!BN34" display="BN34"/>
    <hyperlink ref="D487" location="'FIN-STUDENTS'!AV35" display="SUM(AV35,BE35)"/>
    <hyperlink ref="G487" location="'FIN-STUDENTS'!BN35" display="BN35"/>
    <hyperlink ref="D488" location="'FIN-STUDENTS'!AV36" display="SUM(AV36,BE36)"/>
    <hyperlink ref="G488" location="'FIN-STUDENTS'!BN36" display="BN36"/>
    <hyperlink ref="D489" location="'FIN-STUDENTS'!AV37" display="SUM(AV37,BE37)"/>
    <hyperlink ref="G489" location="'FIN-STUDENTS'!BN37" display="BN37"/>
    <hyperlink ref="D490" location="'FIN-STUDENTS'!AV38" display="SUM(AV38,BE38)"/>
    <hyperlink ref="G490" location="'FIN-STUDENTS'!BN38" display="BN38"/>
    <hyperlink ref="D491" location="'FIN-STUDENTS'!AV39" display="SUM(AV39,BE39)"/>
    <hyperlink ref="G491" location="'FIN-STUDENTS'!BN39" display="BN39"/>
    <hyperlink ref="D492" location="'FIN-STUDENTS'!BN34" display="SUM(BN34,BN37)"/>
    <hyperlink ref="G492" location="'FIN-STUDENTS'!BN40" display="BN40"/>
    <hyperlink ref="D493" location="'FIN-STUDENTS'!BN35" display="SUM(BN35,BN38)"/>
    <hyperlink ref="G493" location="'FIN-STUDENTS'!BN41" display="BN41"/>
    <hyperlink ref="D494" location="'FIN-STUDENTS'!BN36" display="SUM(BN36,BN39)"/>
    <hyperlink ref="G494" location="'FIN-STUDENTS'!BN42" display="BN42"/>
    <hyperlink ref="D495" location="'FIN-STUDENTS'!BN31" display="SUM(BN31,BN40)"/>
    <hyperlink ref="G495" location="'FIN-STUDENTS'!BN43" display="BN43"/>
    <hyperlink ref="D496" location="'FIN-STUDENTS'!BN32" display="SUM(BN32,BN41)"/>
    <hyperlink ref="G496" location="'FIN-STUDENTS'!BN44" display="BN44"/>
    <hyperlink ref="D497" location="'FIN-STUDENTS'!BN33" display="SUM(BN33,BN42)"/>
    <hyperlink ref="G497" location="'FIN-STUDENTS'!BN45" display="BN45"/>
    <hyperlink ref="D498" location="'FIN-STUDENTS'!AY31" display="SUM(AY31,BH31)"/>
    <hyperlink ref="G498" location="'FIN-STUDENTS'!BQ31" display="BQ31"/>
    <hyperlink ref="D499" location="'FIN-STUDENTS'!AY32" display="SUM(AY32,BH32)"/>
    <hyperlink ref="G499" location="'FIN-STUDENTS'!BQ32" display="BQ32"/>
    <hyperlink ref="D500" location="'FIN-STUDENTS'!AY33" display="SUM(AY33,BH33)"/>
    <hyperlink ref="G500" location="'FIN-STUDENTS'!BQ33" display="BQ33"/>
    <hyperlink ref="D501" location="'FIN-STUDENTS'!AY34" display="SUM(AY34,BH34)"/>
    <hyperlink ref="G501" location="'FIN-STUDENTS'!BQ34" display="BQ34"/>
    <hyperlink ref="D502" location="'FIN-STUDENTS'!AY35" display="SUM(AY35,BH35)"/>
    <hyperlink ref="G502" location="'FIN-STUDENTS'!BQ35" display="BQ35"/>
    <hyperlink ref="D503" location="'FIN-STUDENTS'!AY36" display="SUM(AY36,BH36)"/>
    <hyperlink ref="G503" location="'FIN-STUDENTS'!BQ36" display="BQ36"/>
    <hyperlink ref="D504" location="'FIN-STUDENTS'!AY37" display="SUM(AY37,BH37)"/>
    <hyperlink ref="G504" location="'FIN-STUDENTS'!BQ37" display="BQ37"/>
    <hyperlink ref="D505" location="'FIN-STUDENTS'!AY38" display="SUM(AY38,BH38)"/>
    <hyperlink ref="G505" location="'FIN-STUDENTS'!BQ38" display="BQ38"/>
    <hyperlink ref="D506" location="'FIN-STUDENTS'!AY39" display="SUM(AY39,BH39)"/>
    <hyperlink ref="G506" location="'FIN-STUDENTS'!BQ39" display="BQ39"/>
    <hyperlink ref="D507" location="'FIN-STUDENTS'!BQ34" display="SUM(BQ34,BQ37)"/>
    <hyperlink ref="G507" location="'FIN-STUDENTS'!BQ40" display="BQ40"/>
    <hyperlink ref="D508" location="'FIN-STUDENTS'!BQ35" display="SUM(BQ35,BQ38)"/>
    <hyperlink ref="G508" location="'FIN-STUDENTS'!BQ41" display="BQ41"/>
    <hyperlink ref="D509" location="'FIN-STUDENTS'!BQ36" display="SUM(BQ36,BQ39)"/>
    <hyperlink ref="G509" location="'FIN-STUDENTS'!BQ42" display="BQ42"/>
    <hyperlink ref="D510" location="'FIN-STUDENTS'!BQ31" display="SUM(BQ31,BQ40)"/>
    <hyperlink ref="G510" location="'FIN-STUDENTS'!BQ43" display="BQ43"/>
    <hyperlink ref="D511" location="'FIN-STUDENTS'!BQ32" display="SUM(BQ32,BQ41)"/>
    <hyperlink ref="G511" location="'FIN-STUDENTS'!BQ44" display="BQ44"/>
    <hyperlink ref="D512" location="'FIN-STUDENTS'!BQ33" display="SUM(BQ33,BQ42)"/>
    <hyperlink ref="G512" location="'FIN-STUDENTS'!BQ45" display="BQ45"/>
    <hyperlink ref="D513" location="'FIN-STUDENTS'!BN31" display="SUM(BN31,BQ31)"/>
    <hyperlink ref="G513" location="'FIN-STUDENTS'!BT31" display="BT31"/>
    <hyperlink ref="D514" location="'FIN-STUDENTS'!BN32" display="SUM(BN32,BQ32)"/>
    <hyperlink ref="G514" location="'FIN-STUDENTS'!BT32" display="BT32"/>
    <hyperlink ref="D515" location="'FIN-STUDENTS'!BN33" display="SUM(BN33,BQ33)"/>
    <hyperlink ref="G515" location="'FIN-STUDENTS'!BT33" display="BT33"/>
    <hyperlink ref="D516" location="'FIN-STUDENTS'!BN34" display="SUM(BN34,BQ34)"/>
    <hyperlink ref="G516" location="'FIN-STUDENTS'!BT34" display="BT34"/>
    <hyperlink ref="D517" location="'FIN-STUDENTS'!BN35" display="SUM(BN35,BQ35)"/>
    <hyperlink ref="G517" location="'FIN-STUDENTS'!BT35" display="BT35"/>
    <hyperlink ref="D518" location="'FIN-STUDENTS'!BN36" display="SUM(BN36,BQ36)"/>
    <hyperlink ref="G518" location="'FIN-STUDENTS'!BT36" display="BT36"/>
    <hyperlink ref="D519" location="'FIN-STUDENTS'!BN37" display="SUM(BN37,BQ37)"/>
    <hyperlink ref="G519" location="'FIN-STUDENTS'!BT37" display="BT37"/>
    <hyperlink ref="D520" location="'FIN-STUDENTS'!BN38" display="SUM(BN38,BQ38)"/>
    <hyperlink ref="G520" location="'FIN-STUDENTS'!BT38" display="BT38"/>
    <hyperlink ref="D521" location="'FIN-STUDENTS'!BN39" display="SUM(BN39,BQ39)"/>
    <hyperlink ref="G521" location="'FIN-STUDENTS'!BT39" display="BT39"/>
    <hyperlink ref="D522" location="'FIN-STUDENTS'!BT34" display="SUM(BT34,BT37)"/>
    <hyperlink ref="G522" location="'FIN-STUDENTS'!BT40" display="BT40"/>
    <hyperlink ref="D523" location="'FIN-STUDENTS'!BT35" display="SUM(BT35,BT38)"/>
    <hyperlink ref="G523" location="'FIN-STUDENTS'!BT41" display="BT41"/>
    <hyperlink ref="D524" location="'FIN-STUDENTS'!BT36" display="SUM(BT36,BT39)"/>
    <hyperlink ref="G524" location="'FIN-STUDENTS'!BT42" display="BT42"/>
    <hyperlink ref="D525" location="'FIN-STUDENTS'!BT31" display="SUM(BT31,BT40)"/>
    <hyperlink ref="G525" location="'FIN-STUDENTS'!BT43" display="BT43"/>
    <hyperlink ref="D526" location="'FIN-STUDENTS'!BT32" display="SUM(BT32,BT41)"/>
    <hyperlink ref="G526" location="'FIN-STUDENTS'!BT44" display="BT44"/>
    <hyperlink ref="D527" location="'FIN-STUDENTS'!BT33" display="SUM(BT33,BT42)"/>
    <hyperlink ref="G527" location="'FIN-STUDENTS'!BT45" display="BT45"/>
    <hyperlink ref="D528" location="'FIN-STUDENTS'!BW34" display="SUM(BW34,BW37)"/>
    <hyperlink ref="G528" location="'FIN-STUDENTS'!BW40" display="BW40"/>
    <hyperlink ref="D529" location="'FIN-STUDENTS'!BW35" display="SUM(BW35,BW38)"/>
    <hyperlink ref="G529" location="'FIN-STUDENTS'!BW41" display="BW41"/>
    <hyperlink ref="D530" location="'FIN-STUDENTS'!BW36" display="SUM(BW36,BW39)"/>
    <hyperlink ref="G530" location="'FIN-STUDENTS'!BW42" display="BW42"/>
    <hyperlink ref="D531" location="'FIN-STUDENTS'!BW31" display="SUM(BW31,BW40)"/>
    <hyperlink ref="G531" location="'FIN-STUDENTS'!BW43" display="BW43"/>
    <hyperlink ref="D532" location="'FIN-STUDENTS'!BW32" display="SUM(BW32,BW41)"/>
    <hyperlink ref="G532" location="'FIN-STUDENTS'!BW44" display="BW44"/>
    <hyperlink ref="D533" location="'FIN-STUDENTS'!BW33" display="SUM(BW33,BW42)"/>
    <hyperlink ref="G533" location="'FIN-STUDENTS'!BW45" display="BW45"/>
    <hyperlink ref="D534" location="'FIN-STUDENTS'!BZ34" display="SUM(BZ34,BZ37)"/>
    <hyperlink ref="G534" location="'FIN-STUDENTS'!BZ40" display="BZ40"/>
    <hyperlink ref="D535" location="'FIN-STUDENTS'!BZ35" display="SUM(BZ35,BZ38)"/>
    <hyperlink ref="G535" location="'FIN-STUDENTS'!BZ41" display="BZ41"/>
    <hyperlink ref="D536" location="'FIN-STUDENTS'!BZ36" display="SUM(BZ36,BZ39)"/>
    <hyperlink ref="G536" location="'FIN-STUDENTS'!BZ42" display="BZ42"/>
    <hyperlink ref="D537" location="'FIN-STUDENTS'!BZ31" display="SUM(BZ31,BZ40)"/>
    <hyperlink ref="G537" location="'FIN-STUDENTS'!BZ43" display="BZ43"/>
    <hyperlink ref="D538" location="'FIN-STUDENTS'!BZ32" display="SUM(BZ32,BZ41)"/>
    <hyperlink ref="G538" location="'FIN-STUDENTS'!BZ44" display="BZ44"/>
    <hyperlink ref="D539" location="'FIN-STUDENTS'!BZ33" display="SUM(BZ33,BZ42)"/>
    <hyperlink ref="G539" location="'FIN-STUDENTS'!BZ45" display="BZ45"/>
    <hyperlink ref="D540" location="'FIN-STUDENTS'!BW31" display="SUM(BW31,BZ31)"/>
    <hyperlink ref="G540" location="'FIN-STUDENTS'!CC31" display="CC31"/>
    <hyperlink ref="D541" location="'FIN-STUDENTS'!BW32" display="SUM(BW32,BZ32)"/>
    <hyperlink ref="G541" location="'FIN-STUDENTS'!CC32" display="CC32"/>
    <hyperlink ref="D542" location="'FIN-STUDENTS'!BW33" display="SUM(BW33,BZ33)"/>
    <hyperlink ref="G542" location="'FIN-STUDENTS'!CC33" display="CC33"/>
    <hyperlink ref="D543" location="'FIN-STUDENTS'!BW34" display="SUM(BW34,BZ34)"/>
    <hyperlink ref="G543" location="'FIN-STUDENTS'!CC34" display="CC34"/>
    <hyperlink ref="D544" location="'FIN-STUDENTS'!BW35" display="SUM(BW35,BZ35)"/>
    <hyperlink ref="G544" location="'FIN-STUDENTS'!CC35" display="CC35"/>
    <hyperlink ref="D545" location="'FIN-STUDENTS'!BW36" display="SUM(BW36,BZ36)"/>
    <hyperlink ref="G545" location="'FIN-STUDENTS'!CC36" display="CC36"/>
    <hyperlink ref="D546" location="'FIN-STUDENTS'!BW37" display="SUM(BW37,BZ37)"/>
    <hyperlink ref="G546" location="'FIN-STUDENTS'!CC37" display="CC37"/>
    <hyperlink ref="D547" location="'FIN-STUDENTS'!BW38" display="SUM(BW38,BZ38)"/>
    <hyperlink ref="G547" location="'FIN-STUDENTS'!CC38" display="CC38"/>
    <hyperlink ref="D548" location="'FIN-STUDENTS'!BW39" display="SUM(BW39,BZ39)"/>
    <hyperlink ref="G548" location="'FIN-STUDENTS'!CC39" display="CC39"/>
    <hyperlink ref="D549" location="'FIN-STUDENTS'!CC34" display="SUM(CC34,CC37)"/>
    <hyperlink ref="G549" location="'FIN-STUDENTS'!CC40" display="CC40"/>
    <hyperlink ref="D550" location="'FIN-STUDENTS'!CC35" display="SUM(CC35,CC38)"/>
    <hyperlink ref="G550" location="'FIN-STUDENTS'!CC41" display="CC41"/>
    <hyperlink ref="D551" location="'FIN-STUDENTS'!CC36" display="SUM(CC36,CC39)"/>
    <hyperlink ref="G551" location="'FIN-STUDENTS'!CC42" display="CC42"/>
    <hyperlink ref="D552" location="'FIN-STUDENTS'!CC31" display="SUM(CC31,CC40)"/>
    <hyperlink ref="G552" location="'FIN-STUDENTS'!CC43" display="CC43"/>
    <hyperlink ref="D553" location="'FIN-STUDENTS'!CC32" display="SUM(CC32,CC41)"/>
    <hyperlink ref="G553" location="'FIN-STUDENTS'!CC44" display="CC44"/>
    <hyperlink ref="D554" location="'FIN-STUDENTS'!CC33" display="SUM(CC33,CC42)"/>
    <hyperlink ref="G554" location="'FIN-STUDENTS'!CC45" display="CC45"/>
    <hyperlink ref="D555" location="'FIN-STUDENTS'!CF34" display="SUM(CF34,CF37)"/>
    <hyperlink ref="G555" location="'FIN-STUDENTS'!CF40" display="CF40"/>
    <hyperlink ref="D556" location="'FIN-STUDENTS'!CF35" display="SUM(CF35,CF38)"/>
    <hyperlink ref="G556" location="'FIN-STUDENTS'!CF41" display="CF41"/>
    <hyperlink ref="D557" location="'FIN-STUDENTS'!CF36" display="SUM(CF36,CF39)"/>
    <hyperlink ref="G557" location="'FIN-STUDENTS'!CF42" display="CF42"/>
    <hyperlink ref="D558" location="'FIN-STUDENTS'!CF31" display="SUM(CF31,CF40)"/>
    <hyperlink ref="G558" location="'FIN-STUDENTS'!CF43" display="CF43"/>
    <hyperlink ref="D559" location="'FIN-STUDENTS'!CF32" display="SUM(CF32,CF41)"/>
    <hyperlink ref="G559" location="'FIN-STUDENTS'!CF44" display="CF44"/>
    <hyperlink ref="D560" location="'FIN-STUDENTS'!CF33" display="SUM(CF33,CF42)"/>
    <hyperlink ref="G560" location="'FIN-STUDENTS'!CF45" display="CF45"/>
    <hyperlink ref="D561" location="'FIN-STUDENTS'!CI34" display="SUM(CI34,CI37)"/>
    <hyperlink ref="G561" location="'FIN-STUDENTS'!CI40" display="CI40"/>
    <hyperlink ref="D562" location="'FIN-STUDENTS'!CI35" display="SUM(CI35,CI38)"/>
    <hyperlink ref="G562" location="'FIN-STUDENTS'!CI41" display="CI41"/>
    <hyperlink ref="D563" location="'FIN-STUDENTS'!CI36" display="SUM(CI36,CI39)"/>
    <hyperlink ref="G563" location="'FIN-STUDENTS'!CI42" display="CI42"/>
    <hyperlink ref="D564" location="'FIN-STUDENTS'!CI31" display="SUM(CI31,CI40)"/>
    <hyperlink ref="G564" location="'FIN-STUDENTS'!CI43" display="CI43"/>
    <hyperlink ref="D565" location="'FIN-STUDENTS'!CI32" display="SUM(CI32,CI41)"/>
    <hyperlink ref="G565" location="'FIN-STUDENTS'!CI44" display="CI44"/>
    <hyperlink ref="D566" location="'FIN-STUDENTS'!CI33" display="SUM(CI33,CI42)"/>
    <hyperlink ref="G566" location="'FIN-STUDENTS'!CI45" display="CI45"/>
    <hyperlink ref="D567" location="'FIN-STUDENTS'!CL34" display="SUM(CL34,CL37)"/>
    <hyperlink ref="G567" location="'FIN-STUDENTS'!CL40" display="CL40"/>
    <hyperlink ref="D568" location="'FIN-STUDENTS'!CL35" display="SUM(CL35,CL38)"/>
    <hyperlink ref="G568" location="'FIN-STUDENTS'!CL41" display="CL41"/>
    <hyperlink ref="D569" location="'FIN-STUDENTS'!CL36" display="SUM(CL36,CL39)"/>
    <hyperlink ref="G569" location="'FIN-STUDENTS'!CL42" display="CL42"/>
    <hyperlink ref="D570" location="'FIN-STUDENTS'!CL31" display="SUM(CL31,CL40)"/>
    <hyperlink ref="G570" location="'FIN-STUDENTS'!CL43" display="CL43"/>
    <hyperlink ref="D571" location="'FIN-STUDENTS'!CL32" display="SUM(CL32,CL41)"/>
    <hyperlink ref="G571" location="'FIN-STUDENTS'!CL44" display="CL44"/>
    <hyperlink ref="D572" location="'FIN-STUDENTS'!CL33" display="SUM(CL33,CL42)"/>
    <hyperlink ref="G572" location="'FIN-STUDENTS'!CL45" display="CL45"/>
    <hyperlink ref="D573" location="'FIN-STUDENTS'!AG31" display="SUM(AG31,AJ31,AS31,BT31,CC31,CL31)"/>
    <hyperlink ref="G573" location="'FIN-STUDENTS'!CO31" display="CO31"/>
    <hyperlink ref="D574" location="'FIN-STUDENTS'!AG32" display="SUM(AG32,AJ32,AS32,BT32,CC32,CL32)"/>
    <hyperlink ref="G574" location="'FIN-STUDENTS'!CO32" display="CO32"/>
    <hyperlink ref="D575" location="'FIN-STUDENTS'!AG33" display="SUM(AG33,AJ33,AS33,BT33,CC33,CL33)"/>
    <hyperlink ref="G575" location="'FIN-STUDENTS'!CO33" display="CO33"/>
    <hyperlink ref="D576" location="'FIN-STUDENTS'!AG34" display="SUM(AG34,AJ34,AS34,BT34,CC34,CL34)"/>
    <hyperlink ref="G576" location="'FIN-STUDENTS'!CO34" display="CO34"/>
    <hyperlink ref="D577" location="'FIN-STUDENTS'!AG35" display="SUM(AG35,AJ35,AS35,BT35,CC35,CL35)"/>
    <hyperlink ref="G577" location="'FIN-STUDENTS'!CO35" display="CO35"/>
    <hyperlink ref="D578" location="'FIN-STUDENTS'!AG36" display="SUM(AG36,AJ36,AS36,BT36,CC36,CL36)"/>
    <hyperlink ref="G578" location="'FIN-STUDENTS'!CO36" display="CO36"/>
    <hyperlink ref="D579" location="'FIN-STUDENTS'!AG37" display="SUM(AG37,AJ37,AS37,BT37,CC37,CL37)"/>
    <hyperlink ref="G579" location="'FIN-STUDENTS'!CO37" display="CO37"/>
    <hyperlink ref="D580" location="'FIN-STUDENTS'!AG38" display="SUM(AG38,AJ38,AS38,BT38,CC38,CL38)"/>
    <hyperlink ref="G580" location="'FIN-STUDENTS'!CO38" display="CO38"/>
    <hyperlink ref="D581" location="'FIN-STUDENTS'!AG39" display="SUM(AG39,AJ39,AS39,BT39,CC39,CL39)"/>
    <hyperlink ref="G581" location="'FIN-STUDENTS'!CO39" display="CO39"/>
    <hyperlink ref="D582" location="'FIN-STUDENTS'!CO34" display="SUM(CO34,CO37)"/>
    <hyperlink ref="G582" location="'FIN-STUDENTS'!CO40" display="CO40"/>
    <hyperlink ref="D583" location="'FIN-STUDENTS'!CO35" display="SUM(CO35,CO38)"/>
    <hyperlink ref="G583" location="'FIN-STUDENTS'!CO41" display="CO41"/>
    <hyperlink ref="D584" location="'FIN-STUDENTS'!CO36" display="SUM(CO36,CO39)"/>
    <hyperlink ref="G584" location="'FIN-STUDENTS'!CO42" display="CO42"/>
    <hyperlink ref="D585" location="'FIN-STUDENTS'!CO31" display="SUM(CO31,CO40)"/>
    <hyperlink ref="G585" location="'FIN-STUDENTS'!CO43" display="CO43"/>
    <hyperlink ref="D586" location="'FIN-STUDENTS'!CO32" display="SUM(CO32,CO41)"/>
    <hyperlink ref="G586" location="'FIN-STUDENTS'!CO44" display="CO44"/>
    <hyperlink ref="D587" location="'FIN-STUDENTS'!CO33" display="SUM(CO33,CO42)"/>
    <hyperlink ref="G587" location="'FIN-STUDENTS'!CO45" display="CO45"/>
    <hyperlink ref="D2303" location="'FIN2-NATURE'!AA31" display="SUM(AA31,AA32)"/>
    <hyperlink ref="G2303" location="'FIN2-NATURE'!AA33" display="AA33"/>
    <hyperlink ref="D2304" location="'FIN2-NATURE'!AA33" display="SUM(AA33,AA37)"/>
    <hyperlink ref="G2304" location="'FIN2-NATURE'!AA38" display="AA38"/>
    <hyperlink ref="D2305" location="'FIN2-NATURE'!AA38" display="SUM(AA38,AA39)"/>
    <hyperlink ref="G2305" location="'FIN2-NATURE'!AA40" display="AA40"/>
    <hyperlink ref="D2306" location="'FIN2-NATURE'!AA44" display="SUM(AA44,AA45)"/>
    <hyperlink ref="G2306" location="'FIN2-NATURE'!AA46" display="AA46"/>
    <hyperlink ref="D2307" location="'FIN2-NATURE'!AA46" display="SUM(AA46,AA50)"/>
    <hyperlink ref="G2307" location="'FIN2-NATURE'!AA51" display="AA51"/>
    <hyperlink ref="D2308" location="'FIN2-NATURE'!AA51" display="SUM(AA51,AA52)"/>
    <hyperlink ref="G2308" location="'FIN2-NATURE'!AA53" display="AA53"/>
    <hyperlink ref="D2309" location="'FIN2-NATURE'!AA57" display="SUM(AA57,AA58)"/>
    <hyperlink ref="G2309" location="'FIN2-NATURE'!AA59" display="AA59"/>
    <hyperlink ref="D2310" location="'FIN2-NATURE'!AA59" display="SUM(AA59,AA60)"/>
    <hyperlink ref="G2310" location="'FIN2-NATURE'!AA61" display="AA61"/>
    <hyperlink ref="D2311" location="'FIN2-NATURE'!AA61" display="SUM(AA61,AA62)"/>
    <hyperlink ref="G2311" location="'FIN2-NATURE'!AA63" display="AA63"/>
    <hyperlink ref="D2312" location="'FIN2-NATURE'!AA44" display="SUM(AA44,AA57)"/>
    <hyperlink ref="G2312" location="'FIN2-NATURE'!AA67" display="AA67"/>
    <hyperlink ref="D2313" location="'FIN2-NATURE'!AA45" display="SUM(AA45,AA58)"/>
    <hyperlink ref="G2313" location="'FIN2-NATURE'!AA68" display="AA68"/>
    <hyperlink ref="D2314" location="'FIN2-NATURE'!AA46" display="SUM(AA46,AA59)"/>
    <hyperlink ref="G2314" location="'FIN2-NATURE'!AA69" display="AA69"/>
    <hyperlink ref="D2315" location="'FIN2-NATURE'!AA50" display="SUM(AA50,AA60)"/>
    <hyperlink ref="G2315" location="'FIN2-NATURE'!AA70" display="AA70"/>
    <hyperlink ref="D2316" location="'FIN2-NATURE'!AA51" display="SUM(AA51,AA61)"/>
    <hyperlink ref="G2316" location="'FIN2-NATURE'!AA71" display="AA71"/>
    <hyperlink ref="D2317" location="'FIN2-NATURE'!AA52" display="SUM(AA52,AA62)"/>
    <hyperlink ref="G2317" location="'FIN2-NATURE'!AA72" display="AA72"/>
    <hyperlink ref="D2318" location="'FIN2-NATURE'!AA53" display="SUM(AA53,AA63)"/>
    <hyperlink ref="G2318" location="'FIN2-NATURE'!AA73" display="AA73"/>
    <hyperlink ref="D2319" location="'FIN2-NATURE'!AA54" display="SUM(AA54,AA64)"/>
    <hyperlink ref="G2319" location="'FIN2-NATURE'!AA74" display="AA74"/>
    <hyperlink ref="D2320" location="'FIN2-NATURE'!AA55" display="SUM(AA55,AA65)"/>
    <hyperlink ref="G2320" location="'FIN2-NATURE'!AA75" display="AA75"/>
    <hyperlink ref="D2321" location="'FIN2-NATURE'!AA56" display="SUM(AA56,AA66)"/>
    <hyperlink ref="G2321" location="'FIN2-NATURE'!AA76" display="AA76"/>
    <hyperlink ref="D2322" location="'FIN2-NATURE'!AA31" display="SUM(AA31,AA67)"/>
    <hyperlink ref="G2322" location="'FIN2-NATURE'!AA77" display="AA77"/>
    <hyperlink ref="D2323" location="'FIN2-NATURE'!AA32" display="SUM(AA32,AA68)"/>
    <hyperlink ref="G2323" location="'FIN2-NATURE'!AA78" display="AA78"/>
    <hyperlink ref="D2324" location="'FIN2-NATURE'!AA33" display="SUM(AA33,AA69)"/>
    <hyperlink ref="G2324" location="'FIN2-NATURE'!AA79" display="AA79"/>
    <hyperlink ref="D2325" location="'FIN2-NATURE'!AA37" display="SUM(AA37,AA70)"/>
    <hyperlink ref="G2325" location="'FIN2-NATURE'!AA80" display="AA80"/>
    <hyperlink ref="D2326" location="'FIN2-NATURE'!AA38" display="SUM(AA38,AA71)"/>
    <hyperlink ref="G2326" location="'FIN2-NATURE'!AA81" display="AA81"/>
    <hyperlink ref="D2327" location="'FIN2-NATURE'!AA39" display="SUM(AA39,AA72)"/>
    <hyperlink ref="G2327" location="'FIN2-NATURE'!AA82" display="AA82"/>
    <hyperlink ref="D2328" location="'FIN2-NATURE'!AA40" display="SUM(AA40,AA73)"/>
    <hyperlink ref="G2328" location="'FIN2-NATURE'!AA83" display="AA83"/>
    <hyperlink ref="D2329" location="'FIN2-NATURE'!AA41" display="SUM(AA41,AA74)"/>
    <hyperlink ref="G2329" location="'FIN2-NATURE'!AA84" display="AA84"/>
    <hyperlink ref="D2330" location="'FIN2-NATURE'!AA42" display="SUM(AA42,AA75)"/>
    <hyperlink ref="G2330" location="'FIN2-NATURE'!AA85" display="AA85"/>
    <hyperlink ref="D2331" location="'FIN2-NATURE'!AA43" display="SUM(AA43,AA76)"/>
    <hyperlink ref="G2331" location="'FIN2-NATURE'!AA86" display="AA86"/>
    <hyperlink ref="D2332" location="'FIN2-NATURE'!AD31" display="SUM(AD31,AD32)"/>
    <hyperlink ref="G2332" location="'FIN2-NATURE'!AD33" display="AD33"/>
    <hyperlink ref="D2333" location="'FIN2-NATURE'!AD33" display="SUM(AD33,AD37)"/>
    <hyperlink ref="G2333" location="'FIN2-NATURE'!AD38" display="AD38"/>
    <hyperlink ref="D2334" location="'FIN2-NATURE'!AD38" display="SUM(AD38,AD39)"/>
    <hyperlink ref="G2334" location="'FIN2-NATURE'!AD40" display="AD40"/>
    <hyperlink ref="D2335" location="'FIN2-NATURE'!AD44" display="SUM(AD44,AD45)"/>
    <hyperlink ref="G2335" location="'FIN2-NATURE'!AD46" display="AD46"/>
    <hyperlink ref="D2336" location="'FIN2-NATURE'!AD46" display="SUM(AD46,AD50)"/>
    <hyperlink ref="G2336" location="'FIN2-NATURE'!AD51" display="AD51"/>
    <hyperlink ref="D2337" location="'FIN2-NATURE'!AD51" display="SUM(AD51,AD52)"/>
    <hyperlink ref="G2337" location="'FIN2-NATURE'!AD53" display="AD53"/>
    <hyperlink ref="D2338" location="'FIN2-NATURE'!AD57" display="SUM(AD57,AD58)"/>
    <hyperlink ref="G2338" location="'FIN2-NATURE'!AD59" display="AD59"/>
    <hyperlink ref="D2339" location="'FIN2-NATURE'!AD59" display="SUM(AD59,AD60)"/>
    <hyperlink ref="G2339" location="'FIN2-NATURE'!AD61" display="AD61"/>
    <hyperlink ref="D2340" location="'FIN2-NATURE'!AD61" display="SUM(AD61,AD62)"/>
    <hyperlink ref="G2340" location="'FIN2-NATURE'!AD63" display="AD63"/>
    <hyperlink ref="D2341" location="'FIN2-NATURE'!AD44" display="SUM(AD44,AD57)"/>
    <hyperlink ref="G2341" location="'FIN2-NATURE'!AD67" display="AD67"/>
    <hyperlink ref="D2342" location="'FIN2-NATURE'!AD45" display="SUM(AD45,AD58)"/>
    <hyperlink ref="G2342" location="'FIN2-NATURE'!AD68" display="AD68"/>
    <hyperlink ref="D2343" location="'FIN2-NATURE'!AD46" display="SUM(AD46,AD59)"/>
    <hyperlink ref="G2343" location="'FIN2-NATURE'!AD69" display="AD69"/>
    <hyperlink ref="D2344" location="'FIN2-NATURE'!AD50" display="SUM(AD50,AD60)"/>
    <hyperlink ref="G2344" location="'FIN2-NATURE'!AD70" display="AD70"/>
    <hyperlink ref="D2345" location="'FIN2-NATURE'!AD51" display="SUM(AD51,AD61)"/>
    <hyperlink ref="G2345" location="'FIN2-NATURE'!AD71" display="AD71"/>
    <hyperlink ref="D2346" location="'FIN2-NATURE'!AD52" display="SUM(AD52,AD62)"/>
    <hyperlink ref="G2346" location="'FIN2-NATURE'!AD72" display="AD72"/>
    <hyperlink ref="D2347" location="'FIN2-NATURE'!AD53" display="SUM(AD53,AD63)"/>
    <hyperlink ref="G2347" location="'FIN2-NATURE'!AD73" display="AD73"/>
    <hyperlink ref="D2348" location="'FIN2-NATURE'!AD54" display="SUM(AD54,AD64)"/>
    <hyperlink ref="G2348" location="'FIN2-NATURE'!AD74" display="AD74"/>
    <hyperlink ref="D2349" location="'FIN2-NATURE'!AD55" display="SUM(AD55,AD65)"/>
    <hyperlink ref="G2349" location="'FIN2-NATURE'!AD75" display="AD75"/>
    <hyperlink ref="D2350" location="'FIN2-NATURE'!AD56" display="SUM(AD56,AD66)"/>
    <hyperlink ref="G2350" location="'FIN2-NATURE'!AD76" display="AD76"/>
    <hyperlink ref="D2351" location="'FIN2-NATURE'!AD31" display="SUM(AD31,AD67)"/>
    <hyperlink ref="G2351" location="'FIN2-NATURE'!AD77" display="AD77"/>
    <hyperlink ref="D2352" location="'FIN2-NATURE'!AD32" display="SUM(AD32,AD68)"/>
    <hyperlink ref="G2352" location="'FIN2-NATURE'!AD78" display="AD78"/>
    <hyperlink ref="D2353" location="'FIN2-NATURE'!AD33" display="SUM(AD33,AD69)"/>
    <hyperlink ref="G2353" location="'FIN2-NATURE'!AD79" display="AD79"/>
    <hyperlink ref="D2354" location="'FIN2-NATURE'!AD37" display="SUM(AD37,AD70)"/>
    <hyperlink ref="G2354" location="'FIN2-NATURE'!AD80" display="AD80"/>
    <hyperlink ref="D2355" location="'FIN2-NATURE'!AD38" display="SUM(AD38,AD71)"/>
    <hyperlink ref="G2355" location="'FIN2-NATURE'!AD81" display="AD81"/>
    <hyperlink ref="D2356" location="'FIN2-NATURE'!AD39" display="SUM(AD39,AD72)"/>
    <hyperlink ref="G2356" location="'FIN2-NATURE'!AD82" display="AD82"/>
    <hyperlink ref="D2357" location="'FIN2-NATURE'!AD40" display="SUM(AD40,AD73)"/>
    <hyperlink ref="G2357" location="'FIN2-NATURE'!AD83" display="AD83"/>
    <hyperlink ref="D2358" location="'FIN2-NATURE'!AD41" display="SUM(AD41,AD74)"/>
    <hyperlink ref="G2358" location="'FIN2-NATURE'!AD84" display="AD84"/>
    <hyperlink ref="D2359" location="'FIN2-NATURE'!AD42" display="SUM(AD42,AD75)"/>
    <hyperlink ref="G2359" location="'FIN2-NATURE'!AD85" display="AD85"/>
    <hyperlink ref="D2360" location="'FIN2-NATURE'!AD43" display="SUM(AD43,AD76)"/>
    <hyperlink ref="G2360" location="'FIN2-NATURE'!AD86" display="AD86"/>
    <hyperlink ref="D2361" location="'FIN2-NATURE'!AA31" display="SUM(AA31,AD31)"/>
    <hyperlink ref="G2361" location="'FIN2-NATURE'!AG31" display="AG31"/>
    <hyperlink ref="D2362" location="'FIN2-NATURE'!AA32" display="SUM(AA32,AD32)"/>
    <hyperlink ref="G2362" location="'FIN2-NATURE'!AG32" display="AG32"/>
    <hyperlink ref="D2363" location="'FIN2-NATURE'!AG31" display="SUM(AG31,AG32)"/>
    <hyperlink ref="G2363" location="'FIN2-NATURE'!AG33" display="AG33"/>
    <hyperlink ref="D2364" location="'FIN2-NATURE'!AA34" display="SUM(AA34,AD34)"/>
    <hyperlink ref="G2364" location="'FIN2-NATURE'!AG34" display="AG34"/>
    <hyperlink ref="D2365" location="'FIN2-NATURE'!AA35" display="SUM(AA35,AD35)"/>
    <hyperlink ref="G2365" location="'FIN2-NATURE'!AG35" display="AG35"/>
    <hyperlink ref="D2366" location="'FIN2-NATURE'!AA36" display="SUM(AA36,AD36)"/>
    <hyperlink ref="G2366" location="'FIN2-NATURE'!AG36" display="AG36"/>
    <hyperlink ref="D2367" location="'FIN2-NATURE'!AA37" display="SUM(AA37,AD37)"/>
    <hyperlink ref="G2367" location="'FIN2-NATURE'!AG37" display="AG37"/>
    <hyperlink ref="D2368" location="'FIN2-NATURE'!AG33" display="SUM(AG33,AG37)"/>
    <hyperlink ref="G2368" location="'FIN2-NATURE'!AG38" display="AG38"/>
    <hyperlink ref="D2369" location="'FIN2-NATURE'!AA39" display="SUM(AA39,AD39)"/>
    <hyperlink ref="G2369" location="'FIN2-NATURE'!AG39" display="AG39"/>
    <hyperlink ref="D2370" location="'FIN2-NATURE'!AG38" display="SUM(AG38,AG39)"/>
    <hyperlink ref="G2370" location="'FIN2-NATURE'!AG40" display="AG40"/>
    <hyperlink ref="D2371" location="'FIN2-NATURE'!AA41" display="SUM(AA41,AD41)"/>
    <hyperlink ref="G2371" location="'FIN2-NATURE'!AG41" display="AG41"/>
    <hyperlink ref="D2372" location="'FIN2-NATURE'!AA42" display="SUM(AA42,AD42)"/>
    <hyperlink ref="G2372" location="'FIN2-NATURE'!AG42" display="AG42"/>
    <hyperlink ref="D2373" location="'FIN2-NATURE'!AA43" display="SUM(AA43,AD43)"/>
    <hyperlink ref="G2373" location="'FIN2-NATURE'!AG43" display="AG43"/>
    <hyperlink ref="D2374" location="'FIN2-NATURE'!AA44" display="SUM(AA44,AD44)"/>
    <hyperlink ref="G2374" location="'FIN2-NATURE'!AG44" display="AG44"/>
    <hyperlink ref="D2375" location="'FIN2-NATURE'!AA45" display="SUM(AA45,AD45)"/>
    <hyperlink ref="G2375" location="'FIN2-NATURE'!AG45" display="AG45"/>
    <hyperlink ref="D2376" location="'FIN2-NATURE'!AG44" display="SUM(AG44,AG45)"/>
    <hyperlink ref="G2376" location="'FIN2-NATURE'!AG46" display="AG46"/>
    <hyperlink ref="D2377" location="'FIN2-NATURE'!AA47" display="SUM(AA47,AD47)"/>
    <hyperlink ref="G2377" location="'FIN2-NATURE'!AG47" display="AG47"/>
    <hyperlink ref="D2378" location="'FIN2-NATURE'!AA48" display="SUM(AA48,AD48)"/>
    <hyperlink ref="G2378" location="'FIN2-NATURE'!AG48" display="AG48"/>
    <hyperlink ref="D2379" location="'FIN2-NATURE'!AA49" display="SUM(AA49,AD49)"/>
    <hyperlink ref="G2379" location="'FIN2-NATURE'!AG49" display="AG49"/>
    <hyperlink ref="D2380" location="'FIN2-NATURE'!AA50" display="SUM(AA50,AD50)"/>
    <hyperlink ref="G2380" location="'FIN2-NATURE'!AG50" display="AG50"/>
    <hyperlink ref="D2381" location="'FIN2-NATURE'!AG46" display="SUM(AG46,AG50)"/>
    <hyperlink ref="G2381" location="'FIN2-NATURE'!AG51" display="AG51"/>
    <hyperlink ref="D2382" location="'FIN2-NATURE'!AA52" display="SUM(AA52,AD52)"/>
    <hyperlink ref="G2382" location="'FIN2-NATURE'!AG52" display="AG52"/>
    <hyperlink ref="D2383" location="'FIN2-NATURE'!AG51" display="SUM(AG51,AG52)"/>
    <hyperlink ref="G2383" location="'FIN2-NATURE'!AG53" display="AG53"/>
    <hyperlink ref="D2384" location="'FIN2-NATURE'!AA54" display="SUM(AA54,AD54)"/>
    <hyperlink ref="G2384" location="'FIN2-NATURE'!AG54" display="AG54"/>
    <hyperlink ref="D2385" location="'FIN2-NATURE'!AA55" display="SUM(AA55,AD55)"/>
    <hyperlink ref="G2385" location="'FIN2-NATURE'!AG55" display="AG55"/>
    <hyperlink ref="D2386" location="'FIN2-NATURE'!AA56" display="SUM(AA56,AD56)"/>
    <hyperlink ref="G2386" location="'FIN2-NATURE'!AG56" display="AG56"/>
    <hyperlink ref="D2387" location="'FIN2-NATURE'!AA57" display="SUM(AA57,AD57)"/>
    <hyperlink ref="G2387" location="'FIN2-NATURE'!AG57" display="AG57"/>
    <hyperlink ref="D2388" location="'FIN2-NATURE'!AA58" display="SUM(AA58,AD58)"/>
    <hyperlink ref="G2388" location="'FIN2-NATURE'!AG58" display="AG58"/>
    <hyperlink ref="D2389" location="'FIN2-NATURE'!AG57" display="SUM(AG57,AG58)"/>
    <hyperlink ref="G2389" location="'FIN2-NATURE'!AG59" display="AG59"/>
    <hyperlink ref="D2390" location="'FIN2-NATURE'!AA60" display="SUM(AA60,AD60)"/>
    <hyperlink ref="G2390" location="'FIN2-NATURE'!AG60" display="AG60"/>
    <hyperlink ref="D2391" location="'FIN2-NATURE'!AG59" display="SUM(AG59,AG60)"/>
    <hyperlink ref="G2391" location="'FIN2-NATURE'!AG61" display="AG61"/>
    <hyperlink ref="D2392" location="'FIN2-NATURE'!AA62" display="SUM(AA62,AD62)"/>
    <hyperlink ref="G2392" location="'FIN2-NATURE'!AG62" display="AG62"/>
    <hyperlink ref="D2393" location="'FIN2-NATURE'!AG61" display="SUM(AG61,AG62)"/>
    <hyperlink ref="G2393" location="'FIN2-NATURE'!AG63" display="AG63"/>
    <hyperlink ref="D2394" location="'FIN2-NATURE'!AA64" display="SUM(AA64,AD64)"/>
    <hyperlink ref="G2394" location="'FIN2-NATURE'!AG64" display="AG64"/>
    <hyperlink ref="D2395" location="'FIN2-NATURE'!AA65" display="SUM(AA65,AD65)"/>
    <hyperlink ref="G2395" location="'FIN2-NATURE'!AG65" display="AG65"/>
    <hyperlink ref="D2396" location="'FIN2-NATURE'!AA66" display="SUM(AA66,AD66)"/>
    <hyperlink ref="G2396" location="'FIN2-NATURE'!AG66" display="AG66"/>
    <hyperlink ref="D2397" location="'FIN2-NATURE'!AG44" display="SUM(AG44,AG57)"/>
    <hyperlink ref="G2397" location="'FIN2-NATURE'!AG67" display="AG67"/>
    <hyperlink ref="D2398" location="'FIN2-NATURE'!AG45" display="SUM(AG45,AG58)"/>
    <hyperlink ref="G2398" location="'FIN2-NATURE'!AG68" display="AG68"/>
    <hyperlink ref="D2399" location="'FIN2-NATURE'!AG46" display="SUM(AG46,AG59)"/>
    <hyperlink ref="G2399" location="'FIN2-NATURE'!AG69" display="AG69"/>
    <hyperlink ref="D2400" location="'FIN2-NATURE'!AG50" display="SUM(AG50,AG60)"/>
    <hyperlink ref="G2400" location="'FIN2-NATURE'!AG70" display="AG70"/>
    <hyperlink ref="D2401" location="'FIN2-NATURE'!AG51" display="SUM(AG51,AG61)"/>
    <hyperlink ref="G2401" location="'FIN2-NATURE'!AG71" display="AG71"/>
    <hyperlink ref="D2402" location="'FIN2-NATURE'!AG52" display="SUM(AG52,AG62)"/>
    <hyperlink ref="G2402" location="'FIN2-NATURE'!AG72" display="AG72"/>
    <hyperlink ref="D2403" location="'FIN2-NATURE'!AG53" display="SUM(AG53,AG63)"/>
    <hyperlink ref="G2403" location="'FIN2-NATURE'!AG73" display="AG73"/>
    <hyperlink ref="D2404" location="'FIN2-NATURE'!AG54" display="SUM(AG54,AG64)"/>
    <hyperlink ref="G2404" location="'FIN2-NATURE'!AG74" display="AG74"/>
    <hyperlink ref="D2405" location="'FIN2-NATURE'!AG55" display="SUM(AG55,AG65)"/>
    <hyperlink ref="G2405" location="'FIN2-NATURE'!AG75" display="AG75"/>
    <hyperlink ref="D2406" location="'FIN2-NATURE'!AG56" display="SUM(AG56,AG66)"/>
    <hyperlink ref="G2406" location="'FIN2-NATURE'!AG76" display="AG76"/>
    <hyperlink ref="D2407" location="'FIN2-NATURE'!AG31" display="SUM(AG31,AG67)"/>
    <hyperlink ref="G2407" location="'FIN2-NATURE'!AG77" display="AG77"/>
    <hyperlink ref="D2408" location="'FIN2-NATURE'!AG32" display="SUM(AG32,AG68)"/>
    <hyperlink ref="G2408" location="'FIN2-NATURE'!AG78" display="AG78"/>
    <hyperlink ref="D2409" location="'FIN2-NATURE'!AG33" display="SUM(AG33,AG69)"/>
    <hyperlink ref="G2409" location="'FIN2-NATURE'!AG79" display="AG79"/>
    <hyperlink ref="D2410" location="'FIN2-NATURE'!AG37" display="SUM(AG37,AG70)"/>
    <hyperlink ref="G2410" location="'FIN2-NATURE'!AG80" display="AG80"/>
    <hyperlink ref="D2411" location="'FIN2-NATURE'!AG38" display="SUM(AG38,AG71)"/>
    <hyperlink ref="G2411" location="'FIN2-NATURE'!AG81" display="AG81"/>
    <hyperlink ref="D2412" location="'FIN2-NATURE'!AG39" display="SUM(AG39,AG72)"/>
    <hyperlink ref="G2412" location="'FIN2-NATURE'!AG82" display="AG82"/>
    <hyperlink ref="D2413" location="'FIN2-NATURE'!AG40" display="SUM(AG40,AG73)"/>
    <hyperlink ref="G2413" location="'FIN2-NATURE'!AG83" display="AG83"/>
    <hyperlink ref="D2414" location="'FIN2-NATURE'!AG41" display="SUM(AG41,AG74)"/>
    <hyperlink ref="G2414" location="'FIN2-NATURE'!AG84" display="AG84"/>
    <hyperlink ref="D2415" location="'FIN2-NATURE'!AG42" display="SUM(AG42,AG75)"/>
    <hyperlink ref="G2415" location="'FIN2-NATURE'!AG85" display="AG85"/>
    <hyperlink ref="D2416" location="'FIN2-NATURE'!AG43" display="SUM(AG43,AG76)"/>
    <hyperlink ref="G2416" location="'FIN2-NATURE'!AG86" display="AG86"/>
    <hyperlink ref="D2417" location="'FIN2-NATURE'!AJ31" display="SUM(AJ31,AJ32)"/>
    <hyperlink ref="G2417" location="'FIN2-NATURE'!AJ33" display="AJ33"/>
    <hyperlink ref="D2418" location="'FIN2-NATURE'!AJ33" display="SUM(AJ33,AJ37)"/>
    <hyperlink ref="G2418" location="'FIN2-NATURE'!AJ38" display="AJ38"/>
    <hyperlink ref="D2419" location="'FIN2-NATURE'!AJ38" display="SUM(AJ38,AJ39)"/>
    <hyperlink ref="G2419" location="'FIN2-NATURE'!AJ40" display="AJ40"/>
    <hyperlink ref="D2420" location="'FIN2-NATURE'!AJ44" display="SUM(AJ44,AJ45)"/>
    <hyperlink ref="G2420" location="'FIN2-NATURE'!AJ46" display="AJ46"/>
    <hyperlink ref="D2421" location="'FIN2-NATURE'!AJ46" display="SUM(AJ46,AJ50)"/>
    <hyperlink ref="G2421" location="'FIN2-NATURE'!AJ51" display="AJ51"/>
    <hyperlink ref="D2422" location="'FIN2-NATURE'!AJ51" display="SUM(AJ51,AJ52)"/>
    <hyperlink ref="G2422" location="'FIN2-NATURE'!AJ53" display="AJ53"/>
    <hyperlink ref="D2423" location="'FIN2-NATURE'!AJ57" display="SUM(AJ57,AJ58)"/>
    <hyperlink ref="G2423" location="'FIN2-NATURE'!AJ59" display="AJ59"/>
    <hyperlink ref="D2424" location="'FIN2-NATURE'!AJ59" display="SUM(AJ59,AJ60)"/>
    <hyperlink ref="G2424" location="'FIN2-NATURE'!AJ61" display="AJ61"/>
    <hyperlink ref="D2425" location="'FIN2-NATURE'!AJ61" display="SUM(AJ61,AJ62)"/>
    <hyperlink ref="G2425" location="'FIN2-NATURE'!AJ63" display="AJ63"/>
    <hyperlink ref="D2426" location="'FIN2-NATURE'!AJ44" display="SUM(AJ44,AJ57)"/>
    <hyperlink ref="G2426" location="'FIN2-NATURE'!AJ67" display="AJ67"/>
    <hyperlink ref="D2427" location="'FIN2-NATURE'!AJ45" display="SUM(AJ45,AJ58)"/>
    <hyperlink ref="G2427" location="'FIN2-NATURE'!AJ68" display="AJ68"/>
    <hyperlink ref="D2428" location="'FIN2-NATURE'!AJ46" display="SUM(AJ46,AJ59)"/>
    <hyperlink ref="G2428" location="'FIN2-NATURE'!AJ69" display="AJ69"/>
    <hyperlink ref="D2429" location="'FIN2-NATURE'!AJ50" display="SUM(AJ50,AJ60)"/>
    <hyperlink ref="G2429" location="'FIN2-NATURE'!AJ70" display="AJ70"/>
    <hyperlink ref="D2430" location="'FIN2-NATURE'!AJ51" display="SUM(AJ51,AJ61)"/>
    <hyperlink ref="G2430" location="'FIN2-NATURE'!AJ71" display="AJ71"/>
    <hyperlink ref="D2431" location="'FIN2-NATURE'!AJ52" display="SUM(AJ52,AJ62)"/>
    <hyperlink ref="G2431" location="'FIN2-NATURE'!AJ72" display="AJ72"/>
    <hyperlink ref="D2432" location="'FIN2-NATURE'!AJ53" display="SUM(AJ53,AJ63)"/>
    <hyperlink ref="G2432" location="'FIN2-NATURE'!AJ73" display="AJ73"/>
    <hyperlink ref="D2433" location="'FIN2-NATURE'!AJ54" display="SUM(AJ54,AJ64)"/>
    <hyperlink ref="G2433" location="'FIN2-NATURE'!AJ74" display="AJ74"/>
    <hyperlink ref="D2434" location="'FIN2-NATURE'!AJ55" display="SUM(AJ55,AJ65)"/>
    <hyperlink ref="G2434" location="'FIN2-NATURE'!AJ75" display="AJ75"/>
    <hyperlink ref="D2435" location="'FIN2-NATURE'!AJ56" display="SUM(AJ56,AJ66)"/>
    <hyperlink ref="G2435" location="'FIN2-NATURE'!AJ76" display="AJ76"/>
    <hyperlink ref="D2436" location="'FIN2-NATURE'!AJ31" display="SUM(AJ31,AJ67)"/>
    <hyperlink ref="G2436" location="'FIN2-NATURE'!AJ77" display="AJ77"/>
    <hyperlink ref="D2437" location="'FIN2-NATURE'!AJ32" display="SUM(AJ32,AJ68)"/>
    <hyperlink ref="G2437" location="'FIN2-NATURE'!AJ78" display="AJ78"/>
    <hyperlink ref="D2438" location="'FIN2-NATURE'!AJ33" display="SUM(AJ33,AJ69)"/>
    <hyperlink ref="G2438" location="'FIN2-NATURE'!AJ79" display="AJ79"/>
    <hyperlink ref="D2439" location="'FIN2-NATURE'!AJ37" display="SUM(AJ37,AJ70)"/>
    <hyperlink ref="G2439" location="'FIN2-NATURE'!AJ80" display="AJ80"/>
    <hyperlink ref="D2440" location="'FIN2-NATURE'!AJ38" display="SUM(AJ38,AJ71)"/>
    <hyperlink ref="G2440" location="'FIN2-NATURE'!AJ81" display="AJ81"/>
    <hyperlink ref="D2441" location="'FIN2-NATURE'!AJ39" display="SUM(AJ39,AJ72)"/>
    <hyperlink ref="G2441" location="'FIN2-NATURE'!AJ82" display="AJ82"/>
    <hyperlink ref="D2442" location="'FIN2-NATURE'!AJ40" display="SUM(AJ40,AJ73)"/>
    <hyperlink ref="G2442" location="'FIN2-NATURE'!AJ83" display="AJ83"/>
    <hyperlink ref="D2443" location="'FIN2-NATURE'!AJ41" display="SUM(AJ41,AJ74)"/>
    <hyperlink ref="G2443" location="'FIN2-NATURE'!AJ84" display="AJ84"/>
    <hyperlink ref="D2444" location="'FIN2-NATURE'!AJ42" display="SUM(AJ42,AJ75)"/>
    <hyperlink ref="G2444" location="'FIN2-NATURE'!AJ85" display="AJ85"/>
    <hyperlink ref="D2445" location="'FIN2-NATURE'!AJ43" display="SUM(AJ43,AJ76)"/>
    <hyperlink ref="G2445" location="'FIN2-NATURE'!AJ86" display="AJ86"/>
    <hyperlink ref="D2446" location="'FIN2-NATURE'!AM31" display="SUM(AM31,AM32)"/>
    <hyperlink ref="G2446" location="'FIN2-NATURE'!AM33" display="AM33"/>
    <hyperlink ref="D2447" location="'FIN2-NATURE'!AM33" display="SUM(AM33,AM37)"/>
    <hyperlink ref="G2447" location="'FIN2-NATURE'!AM38" display="AM38"/>
    <hyperlink ref="D2448" location="'FIN2-NATURE'!AM38" display="SUM(AM38,AM39)"/>
    <hyperlink ref="G2448" location="'FIN2-NATURE'!AM40" display="AM40"/>
    <hyperlink ref="D2449" location="'FIN2-NATURE'!AM44" display="SUM(AM44,AM45)"/>
    <hyperlink ref="G2449" location="'FIN2-NATURE'!AM46" display="AM46"/>
    <hyperlink ref="D2450" location="'FIN2-NATURE'!AM46" display="SUM(AM46,AM50)"/>
    <hyperlink ref="G2450" location="'FIN2-NATURE'!AM51" display="AM51"/>
    <hyperlink ref="D2451" location="'FIN2-NATURE'!AM51" display="SUM(AM51,AM52)"/>
    <hyperlink ref="G2451" location="'FIN2-NATURE'!AM53" display="AM53"/>
    <hyperlink ref="D2452" location="'FIN2-NATURE'!AM57" display="SUM(AM57,AM58)"/>
    <hyperlink ref="G2452" location="'FIN2-NATURE'!AM59" display="AM59"/>
    <hyperlink ref="D2453" location="'FIN2-NATURE'!AM59" display="SUM(AM59,AM60)"/>
    <hyperlink ref="G2453" location="'FIN2-NATURE'!AM61" display="AM61"/>
    <hyperlink ref="D2454" location="'FIN2-NATURE'!AM61" display="SUM(AM61,AM62)"/>
    <hyperlink ref="G2454" location="'FIN2-NATURE'!AM63" display="AM63"/>
    <hyperlink ref="D2455" location="'FIN2-NATURE'!AM44" display="SUM(AM44,AM57)"/>
    <hyperlink ref="G2455" location="'FIN2-NATURE'!AM67" display="AM67"/>
    <hyperlink ref="D2456" location="'FIN2-NATURE'!AM45" display="SUM(AM45,AM58)"/>
    <hyperlink ref="G2456" location="'FIN2-NATURE'!AM68" display="AM68"/>
    <hyperlink ref="D2457" location="'FIN2-NATURE'!AM46" display="SUM(AM46,AM59)"/>
    <hyperlink ref="G2457" location="'FIN2-NATURE'!AM69" display="AM69"/>
    <hyperlink ref="D2458" location="'FIN2-NATURE'!AM50" display="SUM(AM50,AM60)"/>
    <hyperlink ref="G2458" location="'FIN2-NATURE'!AM70" display="AM70"/>
    <hyperlink ref="D2459" location="'FIN2-NATURE'!AM51" display="SUM(AM51,AM61)"/>
    <hyperlink ref="G2459" location="'FIN2-NATURE'!AM71" display="AM71"/>
    <hyperlink ref="D2460" location="'FIN2-NATURE'!AM52" display="SUM(AM52,AM62)"/>
    <hyperlink ref="G2460" location="'FIN2-NATURE'!AM72" display="AM72"/>
    <hyperlink ref="D2461" location="'FIN2-NATURE'!AM53" display="SUM(AM53,AM63)"/>
    <hyperlink ref="G2461" location="'FIN2-NATURE'!AM73" display="AM73"/>
    <hyperlink ref="D2462" location="'FIN2-NATURE'!AM54" display="SUM(AM54,AM64)"/>
    <hyperlink ref="G2462" location="'FIN2-NATURE'!AM74" display="AM74"/>
    <hyperlink ref="D2463" location="'FIN2-NATURE'!AM55" display="SUM(AM55,AM65)"/>
    <hyperlink ref="G2463" location="'FIN2-NATURE'!AM75" display="AM75"/>
    <hyperlink ref="D2464" location="'FIN2-NATURE'!AM56" display="SUM(AM56,AM66)"/>
    <hyperlink ref="G2464" location="'FIN2-NATURE'!AM76" display="AM76"/>
    <hyperlink ref="D2465" location="'FIN2-NATURE'!AM31" display="SUM(AM31,AM67)"/>
    <hyperlink ref="G2465" location="'FIN2-NATURE'!AM77" display="AM77"/>
    <hyperlink ref="D2466" location="'FIN2-NATURE'!AM32" display="SUM(AM32,AM68)"/>
    <hyperlink ref="G2466" location="'FIN2-NATURE'!AM78" display="AM78"/>
    <hyperlink ref="D2467" location="'FIN2-NATURE'!AM33" display="SUM(AM33,AM69)"/>
    <hyperlink ref="G2467" location="'FIN2-NATURE'!AM79" display="AM79"/>
    <hyperlink ref="D2468" location="'FIN2-NATURE'!AM37" display="SUM(AM37,AM70)"/>
    <hyperlink ref="G2468" location="'FIN2-NATURE'!AM80" display="AM80"/>
    <hyperlink ref="D2469" location="'FIN2-NATURE'!AM38" display="SUM(AM38,AM71)"/>
    <hyperlink ref="G2469" location="'FIN2-NATURE'!AM81" display="AM81"/>
    <hyperlink ref="D2470" location="'FIN2-NATURE'!AM39" display="SUM(AM39,AM72)"/>
    <hyperlink ref="G2470" location="'FIN2-NATURE'!AM82" display="AM82"/>
    <hyperlink ref="D2471" location="'FIN2-NATURE'!AM40" display="SUM(AM40,AM73)"/>
    <hyperlink ref="G2471" location="'FIN2-NATURE'!AM83" display="AM83"/>
    <hyperlink ref="D2472" location="'FIN2-NATURE'!AM41" display="SUM(AM41,AM74)"/>
    <hyperlink ref="G2472" location="'FIN2-NATURE'!AM84" display="AM84"/>
    <hyperlink ref="D2473" location="'FIN2-NATURE'!AM42" display="SUM(AM42,AM75)"/>
    <hyperlink ref="G2473" location="'FIN2-NATURE'!AM85" display="AM85"/>
    <hyperlink ref="D2474" location="'FIN2-NATURE'!AM43" display="SUM(AM43,AM76)"/>
    <hyperlink ref="G2474" location="'FIN2-NATURE'!AM86" display="AM86"/>
    <hyperlink ref="D2475" location="'FIN2-NATURE'!AP31" display="SUM(AP31,AP32)"/>
    <hyperlink ref="G2475" location="'FIN2-NATURE'!AP33" display="AP33"/>
    <hyperlink ref="D2476" location="'FIN2-NATURE'!AP33" display="SUM(AP33,AP37)"/>
    <hyperlink ref="G2476" location="'FIN2-NATURE'!AP38" display="AP38"/>
    <hyperlink ref="D2477" location="'FIN2-NATURE'!AP38" display="SUM(AP38,AP39)"/>
    <hyperlink ref="G2477" location="'FIN2-NATURE'!AP40" display="AP40"/>
    <hyperlink ref="D2478" location="'FIN2-NATURE'!AP44" display="SUM(AP44,AP45)"/>
    <hyperlink ref="G2478" location="'FIN2-NATURE'!AP46" display="AP46"/>
    <hyperlink ref="D2479" location="'FIN2-NATURE'!AP46" display="SUM(AP46,AP50)"/>
    <hyperlink ref="G2479" location="'FIN2-NATURE'!AP51" display="AP51"/>
    <hyperlink ref="D2480" location="'FIN2-NATURE'!AP51" display="SUM(AP51,AP52)"/>
    <hyperlink ref="G2480" location="'FIN2-NATURE'!AP53" display="AP53"/>
    <hyperlink ref="D2481" location="'FIN2-NATURE'!AP57" display="SUM(AP57,AP58)"/>
    <hyperlink ref="G2481" location="'FIN2-NATURE'!AP59" display="AP59"/>
    <hyperlink ref="D2482" location="'FIN2-NATURE'!AP59" display="SUM(AP59,AP60)"/>
    <hyperlink ref="G2482" location="'FIN2-NATURE'!AP61" display="AP61"/>
    <hyperlink ref="D2483" location="'FIN2-NATURE'!AP61" display="SUM(AP61,AP62)"/>
    <hyperlink ref="G2483" location="'FIN2-NATURE'!AP63" display="AP63"/>
    <hyperlink ref="D2484" location="'FIN2-NATURE'!AP44" display="SUM(AP44,AP57)"/>
    <hyperlink ref="G2484" location="'FIN2-NATURE'!AP67" display="AP67"/>
    <hyperlink ref="D2485" location="'FIN2-NATURE'!AP45" display="SUM(AP45,AP58)"/>
    <hyperlink ref="G2485" location="'FIN2-NATURE'!AP68" display="AP68"/>
    <hyperlink ref="D2486" location="'FIN2-NATURE'!AP46" display="SUM(AP46,AP59)"/>
    <hyperlink ref="G2486" location="'FIN2-NATURE'!AP69" display="AP69"/>
    <hyperlink ref="D2487" location="'FIN2-NATURE'!AP50" display="SUM(AP50,AP60)"/>
    <hyperlink ref="G2487" location="'FIN2-NATURE'!AP70" display="AP70"/>
    <hyperlink ref="D2488" location="'FIN2-NATURE'!AP51" display="SUM(AP51,AP61)"/>
    <hyperlink ref="G2488" location="'FIN2-NATURE'!AP71" display="AP71"/>
    <hyperlink ref="D2489" location="'FIN2-NATURE'!AP52" display="SUM(AP52,AP62)"/>
    <hyperlink ref="G2489" location="'FIN2-NATURE'!AP72" display="AP72"/>
    <hyperlink ref="D2490" location="'FIN2-NATURE'!AP53" display="SUM(AP53,AP63)"/>
    <hyperlink ref="G2490" location="'FIN2-NATURE'!AP73" display="AP73"/>
    <hyperlink ref="D2491" location="'FIN2-NATURE'!AP54" display="SUM(AP54,AP64)"/>
    <hyperlink ref="G2491" location="'FIN2-NATURE'!AP74" display="AP74"/>
    <hyperlink ref="D2492" location="'FIN2-NATURE'!AP55" display="SUM(AP55,AP65)"/>
    <hyperlink ref="G2492" location="'FIN2-NATURE'!AP75" display="AP75"/>
    <hyperlink ref="D2493" location="'FIN2-NATURE'!AP56" display="SUM(AP56,AP66)"/>
    <hyperlink ref="G2493" location="'FIN2-NATURE'!AP76" display="AP76"/>
    <hyperlink ref="D2494" location="'FIN2-NATURE'!AP31" display="SUM(AP31,AP67)"/>
    <hyperlink ref="G2494" location="'FIN2-NATURE'!AP77" display="AP77"/>
    <hyperlink ref="D2495" location="'FIN2-NATURE'!AP32" display="SUM(AP32,AP68)"/>
    <hyperlink ref="G2495" location="'FIN2-NATURE'!AP78" display="AP78"/>
    <hyperlink ref="D2496" location="'FIN2-NATURE'!AP33" display="SUM(AP33,AP69)"/>
    <hyperlink ref="G2496" location="'FIN2-NATURE'!AP79" display="AP79"/>
    <hyperlink ref="D2497" location="'FIN2-NATURE'!AP37" display="SUM(AP37,AP70)"/>
    <hyperlink ref="G2497" location="'FIN2-NATURE'!AP80" display="AP80"/>
    <hyperlink ref="D2498" location="'FIN2-NATURE'!AP38" display="SUM(AP38,AP71)"/>
    <hyperlink ref="G2498" location="'FIN2-NATURE'!AP81" display="AP81"/>
    <hyperlink ref="D2499" location="'FIN2-NATURE'!AP39" display="SUM(AP39,AP72)"/>
    <hyperlink ref="G2499" location="'FIN2-NATURE'!AP82" display="AP82"/>
    <hyperlink ref="D2500" location="'FIN2-NATURE'!AP40" display="SUM(AP40,AP73)"/>
    <hyperlink ref="G2500" location="'FIN2-NATURE'!AP83" display="AP83"/>
    <hyperlink ref="D2501" location="'FIN2-NATURE'!AP41" display="SUM(AP41,AP74)"/>
    <hyperlink ref="G2501" location="'FIN2-NATURE'!AP84" display="AP84"/>
    <hyperlink ref="D2502" location="'FIN2-NATURE'!AP42" display="SUM(AP42,AP75)"/>
    <hyperlink ref="G2502" location="'FIN2-NATURE'!AP85" display="AP85"/>
    <hyperlink ref="D2503" location="'FIN2-NATURE'!AP43" display="SUM(AP43,AP76)"/>
    <hyperlink ref="G2503" location="'FIN2-NATURE'!AP86" display="AP86"/>
    <hyperlink ref="D2504" location="'FIN2-NATURE'!AM31" display="SUM(AM31,AP31)"/>
    <hyperlink ref="G2504" location="'FIN2-NATURE'!AS31" display="AS31"/>
    <hyperlink ref="D2505" location="'FIN2-NATURE'!AM32" display="SUM(AM32,AP32)"/>
    <hyperlink ref="G2505" location="'FIN2-NATURE'!AS32" display="AS32"/>
    <hyperlink ref="D2506" location="'FIN2-NATURE'!AS31" display="SUM(AS31,AS32)"/>
    <hyperlink ref="G2506" location="'FIN2-NATURE'!AS33" display="AS33"/>
    <hyperlink ref="D2507" location="'FIN2-NATURE'!AM34" display="SUM(AM34,AP34)"/>
    <hyperlink ref="G2507" location="'FIN2-NATURE'!AS34" display="AS34"/>
    <hyperlink ref="D2508" location="'FIN2-NATURE'!AM35" display="SUM(AM35,AP35)"/>
    <hyperlink ref="G2508" location="'FIN2-NATURE'!AS35" display="AS35"/>
    <hyperlink ref="D2509" location="'FIN2-NATURE'!AM36" display="SUM(AM36,AP36)"/>
    <hyperlink ref="G2509" location="'FIN2-NATURE'!AS36" display="AS36"/>
    <hyperlink ref="D2510" location="'FIN2-NATURE'!AM37" display="SUM(AM37,AP37)"/>
    <hyperlink ref="G2510" location="'FIN2-NATURE'!AS37" display="AS37"/>
    <hyperlink ref="D2511" location="'FIN2-NATURE'!AS33" display="SUM(AS33,AS37)"/>
    <hyperlink ref="G2511" location="'FIN2-NATURE'!AS38" display="AS38"/>
    <hyperlink ref="D2512" location="'FIN2-NATURE'!AM39" display="SUM(AM39,AP39)"/>
    <hyperlink ref="G2512" location="'FIN2-NATURE'!AS39" display="AS39"/>
    <hyperlink ref="D2513" location="'FIN2-NATURE'!AS38" display="SUM(AS38,AS39)"/>
    <hyperlink ref="G2513" location="'FIN2-NATURE'!AS40" display="AS40"/>
    <hyperlink ref="D2514" location="'FIN2-NATURE'!AM41" display="SUM(AM41,AP41)"/>
    <hyperlink ref="G2514" location="'FIN2-NATURE'!AS41" display="AS41"/>
    <hyperlink ref="D2515" location="'FIN2-NATURE'!AM42" display="SUM(AM42,AP42)"/>
    <hyperlink ref="G2515" location="'FIN2-NATURE'!AS42" display="AS42"/>
    <hyperlink ref="D2516" location="'FIN2-NATURE'!AM43" display="SUM(AM43,AP43)"/>
    <hyperlink ref="G2516" location="'FIN2-NATURE'!AS43" display="AS43"/>
    <hyperlink ref="D2517" location="'FIN2-NATURE'!AM44" display="SUM(AM44,AP44)"/>
    <hyperlink ref="G2517" location="'FIN2-NATURE'!AS44" display="AS44"/>
    <hyperlink ref="D2518" location="'FIN2-NATURE'!AM45" display="SUM(AM45,AP45)"/>
    <hyperlink ref="G2518" location="'FIN2-NATURE'!AS45" display="AS45"/>
    <hyperlink ref="D2519" location="'FIN2-NATURE'!AS44" display="SUM(AS44,AS45)"/>
    <hyperlink ref="G2519" location="'FIN2-NATURE'!AS46" display="AS46"/>
    <hyperlink ref="D2520" location="'FIN2-NATURE'!AM47" display="SUM(AM47,AP47)"/>
    <hyperlink ref="G2520" location="'FIN2-NATURE'!AS47" display="AS47"/>
    <hyperlink ref="D2521" location="'FIN2-NATURE'!AM48" display="SUM(AM48,AP48)"/>
    <hyperlink ref="G2521" location="'FIN2-NATURE'!AS48" display="AS48"/>
    <hyperlink ref="D2522" location="'FIN2-NATURE'!AM49" display="SUM(AM49,AP49)"/>
    <hyperlink ref="G2522" location="'FIN2-NATURE'!AS49" display="AS49"/>
    <hyperlink ref="D2523" location="'FIN2-NATURE'!AM50" display="SUM(AM50,AP50)"/>
    <hyperlink ref="G2523" location="'FIN2-NATURE'!AS50" display="AS50"/>
    <hyperlink ref="D2524" location="'FIN2-NATURE'!AS46" display="SUM(AS46,AS50)"/>
    <hyperlink ref="G2524" location="'FIN2-NATURE'!AS51" display="AS51"/>
    <hyperlink ref="D2525" location="'FIN2-NATURE'!AM52" display="SUM(AM52,AP52)"/>
    <hyperlink ref="G2525" location="'FIN2-NATURE'!AS52" display="AS52"/>
    <hyperlink ref="D2526" location="'FIN2-NATURE'!AS51" display="SUM(AS51,AS52)"/>
    <hyperlink ref="G2526" location="'FIN2-NATURE'!AS53" display="AS53"/>
    <hyperlink ref="D2527" location="'FIN2-NATURE'!AM54" display="SUM(AM54,AP54)"/>
    <hyperlink ref="G2527" location="'FIN2-NATURE'!AS54" display="AS54"/>
    <hyperlink ref="D2528" location="'FIN2-NATURE'!AM55" display="SUM(AM55,AP55)"/>
    <hyperlink ref="G2528" location="'FIN2-NATURE'!AS55" display="AS55"/>
    <hyperlink ref="D2529" location="'FIN2-NATURE'!AM56" display="SUM(AM56,AP56)"/>
    <hyperlink ref="G2529" location="'FIN2-NATURE'!AS56" display="AS56"/>
    <hyperlink ref="D2530" location="'FIN2-NATURE'!AM57" display="SUM(AM57,AP57)"/>
    <hyperlink ref="G2530" location="'FIN2-NATURE'!AS57" display="AS57"/>
    <hyperlink ref="D2531" location="'FIN2-NATURE'!AM58" display="SUM(AM58,AP58)"/>
    <hyperlink ref="G2531" location="'FIN2-NATURE'!AS58" display="AS58"/>
    <hyperlink ref="D2532" location="'FIN2-NATURE'!AS57" display="SUM(AS57,AS58)"/>
    <hyperlink ref="G2532" location="'FIN2-NATURE'!AS59" display="AS59"/>
    <hyperlink ref="D2533" location="'FIN2-NATURE'!AM60" display="SUM(AM60,AP60)"/>
    <hyperlink ref="G2533" location="'FIN2-NATURE'!AS60" display="AS60"/>
    <hyperlink ref="D2534" location="'FIN2-NATURE'!AS59" display="SUM(AS59,AS60)"/>
    <hyperlink ref="G2534" location="'FIN2-NATURE'!AS61" display="AS61"/>
    <hyperlink ref="D2535" location="'FIN2-NATURE'!AM62" display="SUM(AM62,AP62)"/>
    <hyperlink ref="G2535" location="'FIN2-NATURE'!AS62" display="AS62"/>
    <hyperlink ref="D2536" location="'FIN2-NATURE'!AS61" display="SUM(AS61,AS62)"/>
    <hyperlink ref="G2536" location="'FIN2-NATURE'!AS63" display="AS63"/>
    <hyperlink ref="D2537" location="'FIN2-NATURE'!AM64" display="SUM(AM64,AP64)"/>
    <hyperlink ref="G2537" location="'FIN2-NATURE'!AS64" display="AS64"/>
    <hyperlink ref="D2538" location="'FIN2-NATURE'!AM65" display="SUM(AM65,AP65)"/>
    <hyperlink ref="G2538" location="'FIN2-NATURE'!AS65" display="AS65"/>
    <hyperlink ref="D2539" location="'FIN2-NATURE'!AM66" display="SUM(AM66,AP66)"/>
    <hyperlink ref="G2539" location="'FIN2-NATURE'!AS66" display="AS66"/>
    <hyperlink ref="D2540" location="'FIN2-NATURE'!AS44" display="SUM(AS44,AS57)"/>
    <hyperlink ref="G2540" location="'FIN2-NATURE'!AS67" display="AS67"/>
    <hyperlink ref="D2541" location="'FIN2-NATURE'!AS45" display="SUM(AS45,AS58)"/>
    <hyperlink ref="G2541" location="'FIN2-NATURE'!AS68" display="AS68"/>
    <hyperlink ref="D2542" location="'FIN2-NATURE'!AS46" display="SUM(AS46,AS59)"/>
    <hyperlink ref="G2542" location="'FIN2-NATURE'!AS69" display="AS69"/>
    <hyperlink ref="D2543" location="'FIN2-NATURE'!AS50" display="SUM(AS50,AS60)"/>
    <hyperlink ref="G2543" location="'FIN2-NATURE'!AS70" display="AS70"/>
    <hyperlink ref="D2544" location="'FIN2-NATURE'!AS51" display="SUM(AS51,AS61)"/>
    <hyperlink ref="G2544" location="'FIN2-NATURE'!AS71" display="AS71"/>
    <hyperlink ref="D2545" location="'FIN2-NATURE'!AS52" display="SUM(AS52,AS62)"/>
    <hyperlink ref="G2545" location="'FIN2-NATURE'!AS72" display="AS72"/>
    <hyperlink ref="D2546" location="'FIN2-NATURE'!AS53" display="SUM(AS53,AS63)"/>
    <hyperlink ref="G2546" location="'FIN2-NATURE'!AS73" display="AS73"/>
    <hyperlink ref="D2547" location="'FIN2-NATURE'!AS54" display="SUM(AS54,AS64)"/>
    <hyperlink ref="G2547" location="'FIN2-NATURE'!AS74" display="AS74"/>
    <hyperlink ref="D2548" location="'FIN2-NATURE'!AS55" display="SUM(AS55,AS65)"/>
    <hyperlink ref="G2548" location="'FIN2-NATURE'!AS75" display="AS75"/>
    <hyperlink ref="D2549" location="'FIN2-NATURE'!AS56" display="SUM(AS56,AS66)"/>
    <hyperlink ref="G2549" location="'FIN2-NATURE'!AS76" display="AS76"/>
    <hyperlink ref="D2550" location="'FIN2-NATURE'!AS31" display="SUM(AS31,AS67)"/>
    <hyperlink ref="G2550" location="'FIN2-NATURE'!AS77" display="AS77"/>
    <hyperlink ref="D2551" location="'FIN2-NATURE'!AS32" display="SUM(AS32,AS68)"/>
    <hyperlink ref="G2551" location="'FIN2-NATURE'!AS78" display="AS78"/>
    <hyperlink ref="D2552" location="'FIN2-NATURE'!AS33" display="SUM(AS33,AS69)"/>
    <hyperlink ref="G2552" location="'FIN2-NATURE'!AS79" display="AS79"/>
    <hyperlink ref="D2553" location="'FIN2-NATURE'!AS37" display="SUM(AS37,AS70)"/>
    <hyperlink ref="G2553" location="'FIN2-NATURE'!AS80" display="AS80"/>
    <hyperlink ref="D2554" location="'FIN2-NATURE'!AS38" display="SUM(AS38,AS71)"/>
    <hyperlink ref="G2554" location="'FIN2-NATURE'!AS81" display="AS81"/>
    <hyperlink ref="D2555" location="'FIN2-NATURE'!AS39" display="SUM(AS39,AS72)"/>
    <hyperlink ref="G2555" location="'FIN2-NATURE'!AS82" display="AS82"/>
    <hyperlink ref="D2556" location="'FIN2-NATURE'!AS40" display="SUM(AS40,AS73)"/>
    <hyperlink ref="G2556" location="'FIN2-NATURE'!AS83" display="AS83"/>
    <hyperlink ref="D2557" location="'FIN2-NATURE'!AS41" display="SUM(AS41,AS74)"/>
    <hyperlink ref="G2557" location="'FIN2-NATURE'!AS84" display="AS84"/>
    <hyperlink ref="D2558" location="'FIN2-NATURE'!AS42" display="SUM(AS42,AS75)"/>
    <hyperlink ref="G2558" location="'FIN2-NATURE'!AS85" display="AS85"/>
    <hyperlink ref="D2559" location="'FIN2-NATURE'!AS43" display="SUM(AS43,AS76)"/>
    <hyperlink ref="G2559" location="'FIN2-NATURE'!AS86" display="AS86"/>
    <hyperlink ref="D2560" location="'FIN2-NATURE'!AV31" display="SUM(AV31,AV32)"/>
    <hyperlink ref="G2560" location="'FIN2-NATURE'!AV33" display="AV33"/>
    <hyperlink ref="D2561" location="'FIN2-NATURE'!AV33" display="SUM(AV33,AV37)"/>
    <hyperlink ref="G2561" location="'FIN2-NATURE'!AV38" display="AV38"/>
    <hyperlink ref="D2562" location="'FIN2-NATURE'!AV38" display="SUM(AV38,AV39)"/>
    <hyperlink ref="G2562" location="'FIN2-NATURE'!AV40" display="AV40"/>
    <hyperlink ref="D2563" location="'FIN2-NATURE'!AV44" display="SUM(AV44,AV45)"/>
    <hyperlink ref="G2563" location="'FIN2-NATURE'!AV46" display="AV46"/>
    <hyperlink ref="D2564" location="'FIN2-NATURE'!AV46" display="SUM(AV46,AV50)"/>
    <hyperlink ref="G2564" location="'FIN2-NATURE'!AV51" display="AV51"/>
    <hyperlink ref="D2565" location="'FIN2-NATURE'!AV51" display="SUM(AV51,AV52)"/>
    <hyperlink ref="G2565" location="'FIN2-NATURE'!AV53" display="AV53"/>
    <hyperlink ref="D2566" location="'FIN2-NATURE'!AV57" display="SUM(AV57,AV58)"/>
    <hyperlink ref="G2566" location="'FIN2-NATURE'!AV59" display="AV59"/>
    <hyperlink ref="D2567" location="'FIN2-NATURE'!AV59" display="SUM(AV59,AV60)"/>
    <hyperlink ref="G2567" location="'FIN2-NATURE'!AV61" display="AV61"/>
    <hyperlink ref="D2568" location="'FIN2-NATURE'!AV61" display="SUM(AV61,AV62)"/>
    <hyperlink ref="G2568" location="'FIN2-NATURE'!AV63" display="AV63"/>
    <hyperlink ref="D2569" location="'FIN2-NATURE'!AV44" display="SUM(AV44,AV57)"/>
    <hyperlink ref="G2569" location="'FIN2-NATURE'!AV67" display="AV67"/>
    <hyperlink ref="D2570" location="'FIN2-NATURE'!AV45" display="SUM(AV45,AV58)"/>
    <hyperlink ref="G2570" location="'FIN2-NATURE'!AV68" display="AV68"/>
    <hyperlink ref="D2571" location="'FIN2-NATURE'!AV46" display="SUM(AV46,AV59)"/>
    <hyperlink ref="G2571" location="'FIN2-NATURE'!AV69" display="AV69"/>
    <hyperlink ref="D2572" location="'FIN2-NATURE'!AV50" display="SUM(AV50,AV60)"/>
    <hyperlink ref="G2572" location="'FIN2-NATURE'!AV70" display="AV70"/>
    <hyperlink ref="D2573" location="'FIN2-NATURE'!AV51" display="SUM(AV51,AV61)"/>
    <hyperlink ref="G2573" location="'FIN2-NATURE'!AV71" display="AV71"/>
    <hyperlink ref="D2574" location="'FIN2-NATURE'!AV52" display="SUM(AV52,AV62)"/>
    <hyperlink ref="G2574" location="'FIN2-NATURE'!AV72" display="AV72"/>
    <hyperlink ref="D2575" location="'FIN2-NATURE'!AV53" display="SUM(AV53,AV63)"/>
    <hyperlink ref="G2575" location="'FIN2-NATURE'!AV73" display="AV73"/>
    <hyperlink ref="D2576" location="'FIN2-NATURE'!AV54" display="SUM(AV54,AV64)"/>
    <hyperlink ref="G2576" location="'FIN2-NATURE'!AV74" display="AV74"/>
    <hyperlink ref="D2577" location="'FIN2-NATURE'!AV55" display="SUM(AV55,AV65)"/>
    <hyperlink ref="G2577" location="'FIN2-NATURE'!AV75" display="AV75"/>
    <hyperlink ref="D2578" location="'FIN2-NATURE'!AV56" display="SUM(AV56,AV66)"/>
    <hyperlink ref="G2578" location="'FIN2-NATURE'!AV76" display="AV76"/>
    <hyperlink ref="D2579" location="'FIN2-NATURE'!AV31" display="SUM(AV31,AV67)"/>
    <hyperlink ref="G2579" location="'FIN2-NATURE'!AV77" display="AV77"/>
    <hyperlink ref="D2580" location="'FIN2-NATURE'!AV32" display="SUM(AV32,AV68)"/>
    <hyperlink ref="G2580" location="'FIN2-NATURE'!AV78" display="AV78"/>
    <hyperlink ref="D2581" location="'FIN2-NATURE'!AV33" display="SUM(AV33,AV69)"/>
    <hyperlink ref="G2581" location="'FIN2-NATURE'!AV79" display="AV79"/>
    <hyperlink ref="D2582" location="'FIN2-NATURE'!AV37" display="SUM(AV37,AV70)"/>
    <hyperlink ref="G2582" location="'FIN2-NATURE'!AV80" display="AV80"/>
    <hyperlink ref="D2583" location="'FIN2-NATURE'!AV38" display="SUM(AV38,AV71)"/>
    <hyperlink ref="G2583" location="'FIN2-NATURE'!AV81" display="AV81"/>
    <hyperlink ref="D2584" location="'FIN2-NATURE'!AV39" display="SUM(AV39,AV72)"/>
    <hyperlink ref="G2584" location="'FIN2-NATURE'!AV82" display="AV82"/>
    <hyperlink ref="D2585" location="'FIN2-NATURE'!AV40" display="SUM(AV40,AV73)"/>
    <hyperlink ref="G2585" location="'FIN2-NATURE'!AV83" display="AV83"/>
    <hyperlink ref="D2586" location="'FIN2-NATURE'!AV41" display="SUM(AV41,AV74)"/>
    <hyperlink ref="G2586" location="'FIN2-NATURE'!AV84" display="AV84"/>
    <hyperlink ref="D2587" location="'FIN2-NATURE'!AV42" display="SUM(AV42,AV75)"/>
    <hyperlink ref="G2587" location="'FIN2-NATURE'!AV85" display="AV85"/>
    <hyperlink ref="D2588" location="'FIN2-NATURE'!AV43" display="SUM(AV43,AV76)"/>
    <hyperlink ref="G2588" location="'FIN2-NATURE'!AV86" display="AV86"/>
    <hyperlink ref="D2589" location="'FIN2-NATURE'!AY31" display="SUM(AY31,AY32)"/>
    <hyperlink ref="G2589" location="'FIN2-NATURE'!AY33" display="AY33"/>
    <hyperlink ref="D2590" location="'FIN2-NATURE'!AY33" display="SUM(AY33,AY37)"/>
    <hyperlink ref="G2590" location="'FIN2-NATURE'!AY38" display="AY38"/>
    <hyperlink ref="D2591" location="'FIN2-NATURE'!AY38" display="SUM(AY38,AY39)"/>
    <hyperlink ref="G2591" location="'FIN2-NATURE'!AY40" display="AY40"/>
    <hyperlink ref="D2592" location="'FIN2-NATURE'!AY44" display="SUM(AY44,AY45)"/>
    <hyperlink ref="G2592" location="'FIN2-NATURE'!AY46" display="AY46"/>
    <hyperlink ref="D2593" location="'FIN2-NATURE'!AY46" display="SUM(AY46,AY50)"/>
    <hyperlink ref="G2593" location="'FIN2-NATURE'!AY51" display="AY51"/>
    <hyperlink ref="D2594" location="'FIN2-NATURE'!AY51" display="SUM(AY51,AY52)"/>
    <hyperlink ref="G2594" location="'FIN2-NATURE'!AY53" display="AY53"/>
    <hyperlink ref="D2595" location="'FIN2-NATURE'!AY57" display="SUM(AY57,AY58)"/>
    <hyperlink ref="G2595" location="'FIN2-NATURE'!AY59" display="AY59"/>
    <hyperlink ref="D2596" location="'FIN2-NATURE'!AY59" display="SUM(AY59,AY60)"/>
    <hyperlink ref="G2596" location="'FIN2-NATURE'!AY61" display="AY61"/>
    <hyperlink ref="D2597" location="'FIN2-NATURE'!AY61" display="SUM(AY61,AY62)"/>
    <hyperlink ref="G2597" location="'FIN2-NATURE'!AY63" display="AY63"/>
    <hyperlink ref="D2598" location="'FIN2-NATURE'!AY44" display="SUM(AY44,AY57)"/>
    <hyperlink ref="G2598" location="'FIN2-NATURE'!AY67" display="AY67"/>
    <hyperlink ref="D2599" location="'FIN2-NATURE'!AY45" display="SUM(AY45,AY58)"/>
    <hyperlink ref="G2599" location="'FIN2-NATURE'!AY68" display="AY68"/>
    <hyperlink ref="D2600" location="'FIN2-NATURE'!AY46" display="SUM(AY46,AY59)"/>
    <hyperlink ref="G2600" location="'FIN2-NATURE'!AY69" display="AY69"/>
    <hyperlink ref="D2601" location="'FIN2-NATURE'!AY50" display="SUM(AY50,AY60)"/>
    <hyperlink ref="G2601" location="'FIN2-NATURE'!AY70" display="AY70"/>
    <hyperlink ref="D2602" location="'FIN2-NATURE'!AY51" display="SUM(AY51,AY61)"/>
    <hyperlink ref="G2602" location="'FIN2-NATURE'!AY71" display="AY71"/>
    <hyperlink ref="D2603" location="'FIN2-NATURE'!AY52" display="SUM(AY52,AY62)"/>
    <hyperlink ref="G2603" location="'FIN2-NATURE'!AY72" display="AY72"/>
    <hyperlink ref="D2604" location="'FIN2-NATURE'!AY53" display="SUM(AY53,AY63)"/>
    <hyperlink ref="G2604" location="'FIN2-NATURE'!AY73" display="AY73"/>
    <hyperlink ref="D2605" location="'FIN2-NATURE'!AY54" display="SUM(AY54,AY64)"/>
    <hyperlink ref="G2605" location="'FIN2-NATURE'!AY74" display="AY74"/>
    <hyperlink ref="D2606" location="'FIN2-NATURE'!AY55" display="SUM(AY55,AY65)"/>
    <hyperlink ref="G2606" location="'FIN2-NATURE'!AY75" display="AY75"/>
    <hyperlink ref="D2607" location="'FIN2-NATURE'!AY56" display="SUM(AY56,AY66)"/>
    <hyperlink ref="G2607" location="'FIN2-NATURE'!AY76" display="AY76"/>
    <hyperlink ref="D2608" location="'FIN2-NATURE'!AY31" display="SUM(AY31,AY67)"/>
    <hyperlink ref="G2608" location="'FIN2-NATURE'!AY77" display="AY77"/>
    <hyperlink ref="D2609" location="'FIN2-NATURE'!AY32" display="SUM(AY32,AY68)"/>
    <hyperlink ref="G2609" location="'FIN2-NATURE'!AY78" display="AY78"/>
    <hyperlink ref="D2610" location="'FIN2-NATURE'!AY33" display="SUM(AY33,AY69)"/>
    <hyperlink ref="G2610" location="'FIN2-NATURE'!AY79" display="AY79"/>
    <hyperlink ref="D2611" location="'FIN2-NATURE'!AY37" display="SUM(AY37,AY70)"/>
    <hyperlink ref="G2611" location="'FIN2-NATURE'!AY80" display="AY80"/>
    <hyperlink ref="D2612" location="'FIN2-NATURE'!AY38" display="SUM(AY38,AY71)"/>
    <hyperlink ref="G2612" location="'FIN2-NATURE'!AY81" display="AY81"/>
    <hyperlink ref="D2613" location="'FIN2-NATURE'!AY39" display="SUM(AY39,AY72)"/>
    <hyperlink ref="G2613" location="'FIN2-NATURE'!AY82" display="AY82"/>
    <hyperlink ref="D2614" location="'FIN2-NATURE'!AY40" display="SUM(AY40,AY73)"/>
    <hyperlink ref="G2614" location="'FIN2-NATURE'!AY83" display="AY83"/>
    <hyperlink ref="D2615" location="'FIN2-NATURE'!AY41" display="SUM(AY41,AY74)"/>
    <hyperlink ref="G2615" location="'FIN2-NATURE'!AY84" display="AY84"/>
    <hyperlink ref="D2616" location="'FIN2-NATURE'!AY42" display="SUM(AY42,AY75)"/>
    <hyperlink ref="G2616" location="'FIN2-NATURE'!AY85" display="AY85"/>
    <hyperlink ref="D2617" location="'FIN2-NATURE'!AY43" display="SUM(AY43,AY76)"/>
    <hyperlink ref="G2617" location="'FIN2-NATURE'!AY86" display="AY86"/>
    <hyperlink ref="D2618" location="'FIN2-NATURE'!AV31" display="SUM(AV31,AY31)"/>
    <hyperlink ref="G2618" location="'FIN2-NATURE'!BB31" display="BB31"/>
    <hyperlink ref="D2619" location="'FIN2-NATURE'!AV32" display="SUM(AV32,AY32)"/>
    <hyperlink ref="G2619" location="'FIN2-NATURE'!BB32" display="BB32"/>
    <hyperlink ref="D2620" location="'FIN2-NATURE'!BB31" display="SUM(BB31,BB32)"/>
    <hyperlink ref="G2620" location="'FIN2-NATURE'!BB33" display="BB33"/>
    <hyperlink ref="D2621" location="'FIN2-NATURE'!AV34" display="SUM(AV34,AY34)"/>
    <hyperlink ref="G2621" location="'FIN2-NATURE'!BB34" display="BB34"/>
    <hyperlink ref="D2622" location="'FIN2-NATURE'!AV35" display="SUM(AV35,AY35)"/>
    <hyperlink ref="G2622" location="'FIN2-NATURE'!BB35" display="BB35"/>
    <hyperlink ref="D2623" location="'FIN2-NATURE'!AV36" display="SUM(AV36,AY36)"/>
    <hyperlink ref="G2623" location="'FIN2-NATURE'!BB36" display="BB36"/>
    <hyperlink ref="D2624" location="'FIN2-NATURE'!AV37" display="SUM(AV37,AY37)"/>
    <hyperlink ref="G2624" location="'FIN2-NATURE'!BB37" display="BB37"/>
    <hyperlink ref="D2625" location="'FIN2-NATURE'!BB33" display="SUM(BB33,BB37)"/>
    <hyperlink ref="G2625" location="'FIN2-NATURE'!BB38" display="BB38"/>
    <hyperlink ref="D2626" location="'FIN2-NATURE'!AV39" display="SUM(AV39,AY39)"/>
    <hyperlink ref="G2626" location="'FIN2-NATURE'!BB39" display="BB39"/>
    <hyperlink ref="D2627" location="'FIN2-NATURE'!BB38" display="SUM(BB38,BB39)"/>
    <hyperlink ref="G2627" location="'FIN2-NATURE'!BB40" display="BB40"/>
    <hyperlink ref="D2628" location="'FIN2-NATURE'!AV41" display="SUM(AV41,AY41)"/>
    <hyperlink ref="G2628" location="'FIN2-NATURE'!BB41" display="BB41"/>
    <hyperlink ref="D2629" location="'FIN2-NATURE'!AV42" display="SUM(AV42,AY42)"/>
    <hyperlink ref="G2629" location="'FIN2-NATURE'!BB42" display="BB42"/>
    <hyperlink ref="D2630" location="'FIN2-NATURE'!AV43" display="SUM(AV43,AY43)"/>
    <hyperlink ref="G2630" location="'FIN2-NATURE'!BB43" display="BB43"/>
    <hyperlink ref="D2631" location="'FIN2-NATURE'!AV44" display="SUM(AV44,AY44)"/>
    <hyperlink ref="G2631" location="'FIN2-NATURE'!BB44" display="BB44"/>
    <hyperlink ref="D2632" location="'FIN2-NATURE'!AV45" display="SUM(AV45,AY45)"/>
    <hyperlink ref="G2632" location="'FIN2-NATURE'!BB45" display="BB45"/>
    <hyperlink ref="D2633" location="'FIN2-NATURE'!BB44" display="SUM(BB44,BB45)"/>
    <hyperlink ref="G2633" location="'FIN2-NATURE'!BB46" display="BB46"/>
    <hyperlink ref="D2634" location="'FIN2-NATURE'!AV47" display="SUM(AV47,AY47)"/>
    <hyperlink ref="G2634" location="'FIN2-NATURE'!BB47" display="BB47"/>
    <hyperlink ref="D2635" location="'FIN2-NATURE'!AV48" display="SUM(AV48,AY48)"/>
    <hyperlink ref="G2635" location="'FIN2-NATURE'!BB48" display="BB48"/>
    <hyperlink ref="D2636" location="'FIN2-NATURE'!AV49" display="SUM(AV49,AY49)"/>
    <hyperlink ref="G2636" location="'FIN2-NATURE'!BB49" display="BB49"/>
    <hyperlink ref="D2637" location="'FIN2-NATURE'!AV50" display="SUM(AV50,AY50)"/>
    <hyperlink ref="G2637" location="'FIN2-NATURE'!BB50" display="BB50"/>
    <hyperlink ref="D2638" location="'FIN2-NATURE'!BB46" display="SUM(BB46,BB50)"/>
    <hyperlink ref="G2638" location="'FIN2-NATURE'!BB51" display="BB51"/>
    <hyperlink ref="D2639" location="'FIN2-NATURE'!AV52" display="SUM(AV52,AY52)"/>
    <hyperlink ref="G2639" location="'FIN2-NATURE'!BB52" display="BB52"/>
    <hyperlink ref="D2640" location="'FIN2-NATURE'!BB51" display="SUM(BB51,BB52)"/>
    <hyperlink ref="G2640" location="'FIN2-NATURE'!BB53" display="BB53"/>
    <hyperlink ref="D2641" location="'FIN2-NATURE'!AV54" display="SUM(AV54,AY54)"/>
    <hyperlink ref="G2641" location="'FIN2-NATURE'!BB54" display="BB54"/>
    <hyperlink ref="D2642" location="'FIN2-NATURE'!AV55" display="SUM(AV55,AY55)"/>
    <hyperlink ref="G2642" location="'FIN2-NATURE'!BB55" display="BB55"/>
    <hyperlink ref="D2643" location="'FIN2-NATURE'!AV56" display="SUM(AV56,AY56)"/>
    <hyperlink ref="G2643" location="'FIN2-NATURE'!BB56" display="BB56"/>
    <hyperlink ref="D2644" location="'FIN2-NATURE'!AV57" display="SUM(AV57,AY57)"/>
    <hyperlink ref="G2644" location="'FIN2-NATURE'!BB57" display="BB57"/>
    <hyperlink ref="D2645" location="'FIN2-NATURE'!AV58" display="SUM(AV58,AY58)"/>
    <hyperlink ref="G2645" location="'FIN2-NATURE'!BB58" display="BB58"/>
    <hyperlink ref="D2646" location="'FIN2-NATURE'!BB57" display="SUM(BB57,BB58)"/>
    <hyperlink ref="G2646" location="'FIN2-NATURE'!BB59" display="BB59"/>
    <hyperlink ref="D2647" location="'FIN2-NATURE'!AV60" display="SUM(AV60,AY60)"/>
    <hyperlink ref="G2647" location="'FIN2-NATURE'!BB60" display="BB60"/>
    <hyperlink ref="D2648" location="'FIN2-NATURE'!BB59" display="SUM(BB59,BB60)"/>
    <hyperlink ref="G2648" location="'FIN2-NATURE'!BB61" display="BB61"/>
    <hyperlink ref="D2649" location="'FIN2-NATURE'!AV62" display="SUM(AV62,AY62)"/>
    <hyperlink ref="G2649" location="'FIN2-NATURE'!BB62" display="BB62"/>
    <hyperlink ref="D2650" location="'FIN2-NATURE'!BB61" display="SUM(BB61,BB62)"/>
    <hyperlink ref="G2650" location="'FIN2-NATURE'!BB63" display="BB63"/>
    <hyperlink ref="D2651" location="'FIN2-NATURE'!AV64" display="SUM(AV64,AY64)"/>
    <hyperlink ref="G2651" location="'FIN2-NATURE'!BB64" display="BB64"/>
    <hyperlink ref="D2652" location="'FIN2-NATURE'!AV65" display="SUM(AV65,AY65)"/>
    <hyperlink ref="G2652" location="'FIN2-NATURE'!BB65" display="BB65"/>
    <hyperlink ref="D2653" location="'FIN2-NATURE'!AV66" display="SUM(AV66,AY66)"/>
    <hyperlink ref="G2653" location="'FIN2-NATURE'!BB66" display="BB66"/>
    <hyperlink ref="D2654" location="'FIN2-NATURE'!BB44" display="SUM(BB44,BB57)"/>
    <hyperlink ref="G2654" location="'FIN2-NATURE'!BB67" display="BB67"/>
    <hyperlink ref="D2655" location="'FIN2-NATURE'!BB45" display="SUM(BB45,BB58)"/>
    <hyperlink ref="G2655" location="'FIN2-NATURE'!BB68" display="BB68"/>
    <hyperlink ref="D2656" location="'FIN2-NATURE'!BB46" display="SUM(BB46,BB59)"/>
    <hyperlink ref="G2656" location="'FIN2-NATURE'!BB69" display="BB69"/>
    <hyperlink ref="D2657" location="'FIN2-NATURE'!BB50" display="SUM(BB50,BB60)"/>
    <hyperlink ref="G2657" location="'FIN2-NATURE'!BB70" display="BB70"/>
    <hyperlink ref="D2658" location="'FIN2-NATURE'!BB51" display="SUM(BB51,BB61)"/>
    <hyperlink ref="G2658" location="'FIN2-NATURE'!BB71" display="BB71"/>
    <hyperlink ref="D2659" location="'FIN2-NATURE'!BB52" display="SUM(BB52,BB62)"/>
    <hyperlink ref="G2659" location="'FIN2-NATURE'!BB72" display="BB72"/>
    <hyperlink ref="D2660" location="'FIN2-NATURE'!BB53" display="SUM(BB53,BB63)"/>
    <hyperlink ref="G2660" location="'FIN2-NATURE'!BB73" display="BB73"/>
    <hyperlink ref="D2661" location="'FIN2-NATURE'!BB54" display="SUM(BB54,BB64)"/>
    <hyperlink ref="G2661" location="'FIN2-NATURE'!BB74" display="BB74"/>
    <hyperlink ref="D2662" location="'FIN2-NATURE'!BB55" display="SUM(BB55,BB65)"/>
    <hyperlink ref="G2662" location="'FIN2-NATURE'!BB75" display="BB75"/>
    <hyperlink ref="D2663" location="'FIN2-NATURE'!BB56" display="SUM(BB56,BB66)"/>
    <hyperlink ref="G2663" location="'FIN2-NATURE'!BB76" display="BB76"/>
    <hyperlink ref="D2664" location="'FIN2-NATURE'!BB31" display="SUM(BB31,BB67)"/>
    <hyperlink ref="G2664" location="'FIN2-NATURE'!BB77" display="BB77"/>
    <hyperlink ref="D2665" location="'FIN2-NATURE'!BB32" display="SUM(BB32,BB68)"/>
    <hyperlink ref="G2665" location="'FIN2-NATURE'!BB78" display="BB78"/>
    <hyperlink ref="D2666" location="'FIN2-NATURE'!BB33" display="SUM(BB33,BB69)"/>
    <hyperlink ref="G2666" location="'FIN2-NATURE'!BB79" display="BB79"/>
    <hyperlink ref="D2667" location="'FIN2-NATURE'!BB37" display="SUM(BB37,BB70)"/>
    <hyperlink ref="G2667" location="'FIN2-NATURE'!BB80" display="BB80"/>
    <hyperlink ref="D2668" location="'FIN2-NATURE'!BB38" display="SUM(BB38,BB71)"/>
    <hyperlink ref="G2668" location="'FIN2-NATURE'!BB81" display="BB81"/>
    <hyperlink ref="D2669" location="'FIN2-NATURE'!BB39" display="SUM(BB39,BB72)"/>
    <hyperlink ref="G2669" location="'FIN2-NATURE'!BB82" display="BB82"/>
    <hyperlink ref="D2670" location="'FIN2-NATURE'!BB40" display="SUM(BB40,BB73)"/>
    <hyperlink ref="G2670" location="'FIN2-NATURE'!BB83" display="BB83"/>
    <hyperlink ref="D2671" location="'FIN2-NATURE'!BB41" display="SUM(BB41,BB74)"/>
    <hyperlink ref="G2671" location="'FIN2-NATURE'!BB84" display="BB84"/>
    <hyperlink ref="D2672" location="'FIN2-NATURE'!BB42" display="SUM(BB42,BB75)"/>
    <hyperlink ref="G2672" location="'FIN2-NATURE'!BB85" display="BB85"/>
    <hyperlink ref="D2673" location="'FIN2-NATURE'!BB43" display="SUM(BB43,BB76)"/>
    <hyperlink ref="G2673" location="'FIN2-NATURE'!BB86" display="BB86"/>
    <hyperlink ref="D2674" location="'FIN2-NATURE'!BE31" display="SUM(BE31,BE32)"/>
    <hyperlink ref="G2674" location="'FIN2-NATURE'!BE33" display="BE33"/>
    <hyperlink ref="D2675" location="'FIN2-NATURE'!BE33" display="SUM(BE33,BE37)"/>
    <hyperlink ref="G2675" location="'FIN2-NATURE'!BE38" display="BE38"/>
    <hyperlink ref="D2676" location="'FIN2-NATURE'!BE38" display="SUM(BE38,BE39)"/>
    <hyperlink ref="G2676" location="'FIN2-NATURE'!BE40" display="BE40"/>
    <hyperlink ref="D2677" location="'FIN2-NATURE'!BE44" display="SUM(BE44,BE45)"/>
    <hyperlink ref="G2677" location="'FIN2-NATURE'!BE46" display="BE46"/>
    <hyperlink ref="D2678" location="'FIN2-NATURE'!BE46" display="SUM(BE46,BE50)"/>
    <hyperlink ref="G2678" location="'FIN2-NATURE'!BE51" display="BE51"/>
    <hyperlink ref="D2679" location="'FIN2-NATURE'!BE51" display="SUM(BE51,BE52)"/>
    <hyperlink ref="G2679" location="'FIN2-NATURE'!BE53" display="BE53"/>
    <hyperlink ref="D2680" location="'FIN2-NATURE'!BE57" display="SUM(BE57,BE58)"/>
    <hyperlink ref="G2680" location="'FIN2-NATURE'!BE59" display="BE59"/>
    <hyperlink ref="D2681" location="'FIN2-NATURE'!BE59" display="SUM(BE59,BE60)"/>
    <hyperlink ref="G2681" location="'FIN2-NATURE'!BE61" display="BE61"/>
    <hyperlink ref="D2682" location="'FIN2-NATURE'!BE61" display="SUM(BE61,BE62)"/>
    <hyperlink ref="G2682" location="'FIN2-NATURE'!BE63" display="BE63"/>
    <hyperlink ref="D2683" location="'FIN2-NATURE'!BE44" display="SUM(BE44,BE57)"/>
    <hyperlink ref="G2683" location="'FIN2-NATURE'!BE67" display="BE67"/>
    <hyperlink ref="D2684" location="'FIN2-NATURE'!BE45" display="SUM(BE45,BE58)"/>
    <hyperlink ref="G2684" location="'FIN2-NATURE'!BE68" display="BE68"/>
    <hyperlink ref="D2685" location="'FIN2-NATURE'!BE46" display="SUM(BE46,BE59)"/>
    <hyperlink ref="G2685" location="'FIN2-NATURE'!BE69" display="BE69"/>
    <hyperlink ref="D2686" location="'FIN2-NATURE'!BE50" display="SUM(BE50,BE60)"/>
    <hyperlink ref="G2686" location="'FIN2-NATURE'!BE70" display="BE70"/>
    <hyperlink ref="D2687" location="'FIN2-NATURE'!BE51" display="SUM(BE51,BE61)"/>
    <hyperlink ref="G2687" location="'FIN2-NATURE'!BE71" display="BE71"/>
    <hyperlink ref="D2688" location="'FIN2-NATURE'!BE52" display="SUM(BE52,BE62)"/>
    <hyperlink ref="G2688" location="'FIN2-NATURE'!BE72" display="BE72"/>
    <hyperlink ref="D2689" location="'FIN2-NATURE'!BE53" display="SUM(BE53,BE63)"/>
    <hyperlink ref="G2689" location="'FIN2-NATURE'!BE73" display="BE73"/>
    <hyperlink ref="D2690" location="'FIN2-NATURE'!BE54" display="SUM(BE54,BE64)"/>
    <hyperlink ref="G2690" location="'FIN2-NATURE'!BE74" display="BE74"/>
    <hyperlink ref="D2691" location="'FIN2-NATURE'!BE55" display="SUM(BE55,BE65)"/>
    <hyperlink ref="G2691" location="'FIN2-NATURE'!BE75" display="BE75"/>
    <hyperlink ref="D2692" location="'FIN2-NATURE'!BE56" display="SUM(BE56,BE66)"/>
    <hyperlink ref="G2692" location="'FIN2-NATURE'!BE76" display="BE76"/>
    <hyperlink ref="D2693" location="'FIN2-NATURE'!BE31" display="SUM(BE31,BE67)"/>
    <hyperlink ref="G2693" location="'FIN2-NATURE'!BE77" display="BE77"/>
    <hyperlink ref="D2694" location="'FIN2-NATURE'!BE32" display="SUM(BE32,BE68)"/>
    <hyperlink ref="G2694" location="'FIN2-NATURE'!BE78" display="BE78"/>
    <hyperlink ref="D2695" location="'FIN2-NATURE'!BE33" display="SUM(BE33,BE69)"/>
    <hyperlink ref="G2695" location="'FIN2-NATURE'!BE79" display="BE79"/>
    <hyperlink ref="D2696" location="'FIN2-NATURE'!BE37" display="SUM(BE37,BE70)"/>
    <hyperlink ref="G2696" location="'FIN2-NATURE'!BE80" display="BE80"/>
    <hyperlink ref="D2697" location="'FIN2-NATURE'!BE38" display="SUM(BE38,BE71)"/>
    <hyperlink ref="G2697" location="'FIN2-NATURE'!BE81" display="BE81"/>
    <hyperlink ref="D2698" location="'FIN2-NATURE'!BE39" display="SUM(BE39,BE72)"/>
    <hyperlink ref="G2698" location="'FIN2-NATURE'!BE82" display="BE82"/>
    <hyperlink ref="D2699" location="'FIN2-NATURE'!BE40" display="SUM(BE40,BE73)"/>
    <hyperlink ref="G2699" location="'FIN2-NATURE'!BE83" display="BE83"/>
    <hyperlink ref="D2700" location="'FIN2-NATURE'!BE41" display="SUM(BE41,BE74)"/>
    <hyperlink ref="G2700" location="'FIN2-NATURE'!BE84" display="BE84"/>
    <hyperlink ref="D2701" location="'FIN2-NATURE'!BE42" display="SUM(BE42,BE75)"/>
    <hyperlink ref="G2701" location="'FIN2-NATURE'!BE85" display="BE85"/>
    <hyperlink ref="D2702" location="'FIN2-NATURE'!BE43" display="SUM(BE43,BE76)"/>
    <hyperlink ref="G2702" location="'FIN2-NATURE'!BE86" display="BE86"/>
    <hyperlink ref="D2703" location="'FIN2-NATURE'!BH31" display="SUM(BH31,BH32)"/>
    <hyperlink ref="G2703" location="'FIN2-NATURE'!BH33" display="BH33"/>
    <hyperlink ref="D2704" location="'FIN2-NATURE'!BH33" display="SUM(BH33,BH37)"/>
    <hyperlink ref="G2704" location="'FIN2-NATURE'!BH38" display="BH38"/>
    <hyperlink ref="D2705" location="'FIN2-NATURE'!BH38" display="SUM(BH38,BH39)"/>
    <hyperlink ref="G2705" location="'FIN2-NATURE'!BH40" display="BH40"/>
    <hyperlink ref="D2706" location="'FIN2-NATURE'!BH44" display="SUM(BH44,BH45)"/>
    <hyperlink ref="G2706" location="'FIN2-NATURE'!BH46" display="BH46"/>
    <hyperlink ref="D2707" location="'FIN2-NATURE'!BH46" display="SUM(BH46,BH50)"/>
    <hyperlink ref="G2707" location="'FIN2-NATURE'!BH51" display="BH51"/>
    <hyperlink ref="D2708" location="'FIN2-NATURE'!BH51" display="SUM(BH51,BH52)"/>
    <hyperlink ref="G2708" location="'FIN2-NATURE'!BH53" display="BH53"/>
    <hyperlink ref="D2709" location="'FIN2-NATURE'!BH57" display="SUM(BH57,BH58)"/>
    <hyperlink ref="G2709" location="'FIN2-NATURE'!BH59" display="BH59"/>
    <hyperlink ref="D2710" location="'FIN2-NATURE'!BH59" display="SUM(BH59,BH60)"/>
    <hyperlink ref="G2710" location="'FIN2-NATURE'!BH61" display="BH61"/>
    <hyperlink ref="D2711" location="'FIN2-NATURE'!BH61" display="SUM(BH61,BH62)"/>
    <hyperlink ref="G2711" location="'FIN2-NATURE'!BH63" display="BH63"/>
    <hyperlink ref="D2712" location="'FIN2-NATURE'!BH44" display="SUM(BH44,BH57)"/>
    <hyperlink ref="G2712" location="'FIN2-NATURE'!BH67" display="BH67"/>
    <hyperlink ref="D2713" location="'FIN2-NATURE'!BH45" display="SUM(BH45,BH58)"/>
    <hyperlink ref="G2713" location="'FIN2-NATURE'!BH68" display="BH68"/>
    <hyperlink ref="D2714" location="'FIN2-NATURE'!BH46" display="SUM(BH46,BH59)"/>
    <hyperlink ref="G2714" location="'FIN2-NATURE'!BH69" display="BH69"/>
    <hyperlink ref="D2715" location="'FIN2-NATURE'!BH50" display="SUM(BH50,BH60)"/>
    <hyperlink ref="G2715" location="'FIN2-NATURE'!BH70" display="BH70"/>
    <hyperlink ref="D2716" location="'FIN2-NATURE'!BH51" display="SUM(BH51,BH61)"/>
    <hyperlink ref="G2716" location="'FIN2-NATURE'!BH71" display="BH71"/>
    <hyperlink ref="D2717" location="'FIN2-NATURE'!BH52" display="SUM(BH52,BH62)"/>
    <hyperlink ref="G2717" location="'FIN2-NATURE'!BH72" display="BH72"/>
    <hyperlink ref="D2718" location="'FIN2-NATURE'!BH53" display="SUM(BH53,BH63)"/>
    <hyperlink ref="G2718" location="'FIN2-NATURE'!BH73" display="BH73"/>
    <hyperlink ref="D2719" location="'FIN2-NATURE'!BH54" display="SUM(BH54,BH64)"/>
    <hyperlink ref="G2719" location="'FIN2-NATURE'!BH74" display="BH74"/>
    <hyperlink ref="D2720" location="'FIN2-NATURE'!BH55" display="SUM(BH55,BH65)"/>
    <hyperlink ref="G2720" location="'FIN2-NATURE'!BH75" display="BH75"/>
    <hyperlink ref="D2721" location="'FIN2-NATURE'!BH56" display="SUM(BH56,BH66)"/>
    <hyperlink ref="G2721" location="'FIN2-NATURE'!BH76" display="BH76"/>
    <hyperlink ref="D2722" location="'FIN2-NATURE'!BH31" display="SUM(BH31,BH67)"/>
    <hyperlink ref="G2722" location="'FIN2-NATURE'!BH77" display="BH77"/>
    <hyperlink ref="D2723" location="'FIN2-NATURE'!BH32" display="SUM(BH32,BH68)"/>
    <hyperlink ref="G2723" location="'FIN2-NATURE'!BH78" display="BH78"/>
    <hyperlink ref="D2724" location="'FIN2-NATURE'!BH33" display="SUM(BH33,BH69)"/>
    <hyperlink ref="G2724" location="'FIN2-NATURE'!BH79" display="BH79"/>
    <hyperlink ref="D2725" location="'FIN2-NATURE'!BH37" display="SUM(BH37,BH70)"/>
    <hyperlink ref="G2725" location="'FIN2-NATURE'!BH80" display="BH80"/>
    <hyperlink ref="D2726" location="'FIN2-NATURE'!BH38" display="SUM(BH38,BH71)"/>
    <hyperlink ref="G2726" location="'FIN2-NATURE'!BH81" display="BH81"/>
    <hyperlink ref="D2727" location="'FIN2-NATURE'!BH39" display="SUM(BH39,BH72)"/>
    <hyperlink ref="G2727" location="'FIN2-NATURE'!BH82" display="BH82"/>
    <hyperlink ref="D2728" location="'FIN2-NATURE'!BH40" display="SUM(BH40,BH73)"/>
    <hyperlink ref="G2728" location="'FIN2-NATURE'!BH83" display="BH83"/>
    <hyperlink ref="D2729" location="'FIN2-NATURE'!BH41" display="SUM(BH41,BH74)"/>
    <hyperlink ref="G2729" location="'FIN2-NATURE'!BH84" display="BH84"/>
    <hyperlink ref="D2730" location="'FIN2-NATURE'!BH42" display="SUM(BH42,BH75)"/>
    <hyperlink ref="G2730" location="'FIN2-NATURE'!BH85" display="BH85"/>
    <hyperlink ref="D2731" location="'FIN2-NATURE'!BH43" display="SUM(BH43,BH76)"/>
    <hyperlink ref="G2731" location="'FIN2-NATURE'!BH86" display="BH86"/>
    <hyperlink ref="D2732" location="'FIN2-NATURE'!BE31" display="SUM(BE31,BH31)"/>
    <hyperlink ref="G2732" location="'FIN2-NATURE'!BK31" display="BK31"/>
    <hyperlink ref="D2733" location="'FIN2-NATURE'!BE32" display="SUM(BE32,BH32)"/>
    <hyperlink ref="G2733" location="'FIN2-NATURE'!BK32" display="BK32"/>
    <hyperlink ref="D2734" location="'FIN2-NATURE'!BK31" display="SUM(BK31,BK32)"/>
    <hyperlink ref="G2734" location="'FIN2-NATURE'!BK33" display="BK33"/>
    <hyperlink ref="D2735" location="'FIN2-NATURE'!BE34" display="SUM(BE34,BH34)"/>
    <hyperlink ref="G2735" location="'FIN2-NATURE'!BK34" display="BK34"/>
    <hyperlink ref="D2736" location="'FIN2-NATURE'!BE35" display="SUM(BE35,BH35)"/>
    <hyperlink ref="G2736" location="'FIN2-NATURE'!BK35" display="BK35"/>
    <hyperlink ref="D2737" location="'FIN2-NATURE'!BE36" display="SUM(BE36,BH36)"/>
    <hyperlink ref="G2737" location="'FIN2-NATURE'!BK36" display="BK36"/>
    <hyperlink ref="D2738" location="'FIN2-NATURE'!BE37" display="SUM(BE37,BH37)"/>
    <hyperlink ref="G2738" location="'FIN2-NATURE'!BK37" display="BK37"/>
    <hyperlink ref="D2739" location="'FIN2-NATURE'!BK33" display="SUM(BK33,BK37)"/>
    <hyperlink ref="G2739" location="'FIN2-NATURE'!BK38" display="BK38"/>
    <hyperlink ref="D2740" location="'FIN2-NATURE'!BE39" display="SUM(BE39,BH39)"/>
    <hyperlink ref="G2740" location="'FIN2-NATURE'!BK39" display="BK39"/>
    <hyperlink ref="D2741" location="'FIN2-NATURE'!BK38" display="SUM(BK38,BK39)"/>
    <hyperlink ref="G2741" location="'FIN2-NATURE'!BK40" display="BK40"/>
    <hyperlink ref="D2742" location="'FIN2-NATURE'!BE41" display="SUM(BE41,BH41)"/>
    <hyperlink ref="G2742" location="'FIN2-NATURE'!BK41" display="BK41"/>
    <hyperlink ref="D2743" location="'FIN2-NATURE'!BE42" display="SUM(BE42,BH42)"/>
    <hyperlink ref="G2743" location="'FIN2-NATURE'!BK42" display="BK42"/>
    <hyperlink ref="D2744" location="'FIN2-NATURE'!BE43" display="SUM(BE43,BH43)"/>
    <hyperlink ref="G2744" location="'FIN2-NATURE'!BK43" display="BK43"/>
    <hyperlink ref="D2745" location="'FIN2-NATURE'!BE44" display="SUM(BE44,BH44)"/>
    <hyperlink ref="G2745" location="'FIN2-NATURE'!BK44" display="BK44"/>
    <hyperlink ref="D2746" location="'FIN2-NATURE'!BE45" display="SUM(BE45,BH45)"/>
    <hyperlink ref="G2746" location="'FIN2-NATURE'!BK45" display="BK45"/>
    <hyperlink ref="D2747" location="'FIN2-NATURE'!BK44" display="SUM(BK44,BK45)"/>
    <hyperlink ref="G2747" location="'FIN2-NATURE'!BK46" display="BK46"/>
    <hyperlink ref="D2748" location="'FIN2-NATURE'!BE47" display="SUM(BE47,BH47)"/>
    <hyperlink ref="G2748" location="'FIN2-NATURE'!BK47" display="BK47"/>
    <hyperlink ref="D2749" location="'FIN2-NATURE'!BE48" display="SUM(BE48,BH48)"/>
    <hyperlink ref="G2749" location="'FIN2-NATURE'!BK48" display="BK48"/>
    <hyperlink ref="D2750" location="'FIN2-NATURE'!BE49" display="SUM(BE49,BH49)"/>
    <hyperlink ref="G2750" location="'FIN2-NATURE'!BK49" display="BK49"/>
    <hyperlink ref="D2751" location="'FIN2-NATURE'!BE50" display="SUM(BE50,BH50)"/>
    <hyperlink ref="G2751" location="'FIN2-NATURE'!BK50" display="BK50"/>
    <hyperlink ref="D2752" location="'FIN2-NATURE'!BK46" display="SUM(BK46,BK50)"/>
    <hyperlink ref="G2752" location="'FIN2-NATURE'!BK51" display="BK51"/>
    <hyperlink ref="D2753" location="'FIN2-NATURE'!BE52" display="SUM(BE52,BH52)"/>
    <hyperlink ref="G2753" location="'FIN2-NATURE'!BK52" display="BK52"/>
    <hyperlink ref="D2754" location="'FIN2-NATURE'!BK51" display="SUM(BK51,BK52)"/>
    <hyperlink ref="G2754" location="'FIN2-NATURE'!BK53" display="BK53"/>
    <hyperlink ref="D2755" location="'FIN2-NATURE'!BE54" display="SUM(BE54,BH54)"/>
    <hyperlink ref="G2755" location="'FIN2-NATURE'!BK54" display="BK54"/>
    <hyperlink ref="D2756" location="'FIN2-NATURE'!BE55" display="SUM(BE55,BH55)"/>
    <hyperlink ref="G2756" location="'FIN2-NATURE'!BK55" display="BK55"/>
    <hyperlink ref="D2757" location="'FIN2-NATURE'!BE56" display="SUM(BE56,BH56)"/>
    <hyperlink ref="G2757" location="'FIN2-NATURE'!BK56" display="BK56"/>
    <hyperlink ref="D2758" location="'FIN2-NATURE'!BE57" display="SUM(BE57,BH57)"/>
    <hyperlink ref="G2758" location="'FIN2-NATURE'!BK57" display="BK57"/>
    <hyperlink ref="D2759" location="'FIN2-NATURE'!BE58" display="SUM(BE58,BH58)"/>
    <hyperlink ref="G2759" location="'FIN2-NATURE'!BK58" display="BK58"/>
    <hyperlink ref="D2760" location="'FIN2-NATURE'!BK57" display="SUM(BK57,BK58)"/>
    <hyperlink ref="G2760" location="'FIN2-NATURE'!BK59" display="BK59"/>
    <hyperlink ref="D2761" location="'FIN2-NATURE'!BE60" display="SUM(BE60,BH60)"/>
    <hyperlink ref="G2761" location="'FIN2-NATURE'!BK60" display="BK60"/>
    <hyperlink ref="D2762" location="'FIN2-NATURE'!BK59" display="SUM(BK59,BK60)"/>
    <hyperlink ref="G2762" location="'FIN2-NATURE'!BK61" display="BK61"/>
    <hyperlink ref="D2763" location="'FIN2-NATURE'!BE62" display="SUM(BE62,BH62)"/>
    <hyperlink ref="G2763" location="'FIN2-NATURE'!BK62" display="BK62"/>
    <hyperlink ref="D2764" location="'FIN2-NATURE'!BK61" display="SUM(BK61,BK62)"/>
    <hyperlink ref="G2764" location="'FIN2-NATURE'!BK63" display="BK63"/>
    <hyperlink ref="D2765" location="'FIN2-NATURE'!BE64" display="SUM(BE64,BH64)"/>
    <hyperlink ref="G2765" location="'FIN2-NATURE'!BK64" display="BK64"/>
    <hyperlink ref="D2766" location="'FIN2-NATURE'!BE65" display="SUM(BE65,BH65)"/>
    <hyperlink ref="G2766" location="'FIN2-NATURE'!BK65" display="BK65"/>
    <hyperlink ref="D2767" location="'FIN2-NATURE'!BE66" display="SUM(BE66,BH66)"/>
    <hyperlink ref="G2767" location="'FIN2-NATURE'!BK66" display="BK66"/>
    <hyperlink ref="D2768" location="'FIN2-NATURE'!BK44" display="SUM(BK44,BK57)"/>
    <hyperlink ref="G2768" location="'FIN2-NATURE'!BK67" display="BK67"/>
    <hyperlink ref="D2769" location="'FIN2-NATURE'!BK45" display="SUM(BK45,BK58)"/>
    <hyperlink ref="G2769" location="'FIN2-NATURE'!BK68" display="BK68"/>
    <hyperlink ref="D2770" location="'FIN2-NATURE'!BK46" display="SUM(BK46,BK59)"/>
    <hyperlink ref="G2770" location="'FIN2-NATURE'!BK69" display="BK69"/>
    <hyperlink ref="D2771" location="'FIN2-NATURE'!BK50" display="SUM(BK50,BK60)"/>
    <hyperlink ref="G2771" location="'FIN2-NATURE'!BK70" display="BK70"/>
    <hyperlink ref="D2772" location="'FIN2-NATURE'!BK51" display="SUM(BK51,BK61)"/>
    <hyperlink ref="G2772" location="'FIN2-NATURE'!BK71" display="BK71"/>
    <hyperlink ref="D2773" location="'FIN2-NATURE'!BK52" display="SUM(BK52,BK62)"/>
    <hyperlink ref="G2773" location="'FIN2-NATURE'!BK72" display="BK72"/>
    <hyperlink ref="D2774" location="'FIN2-NATURE'!BK53" display="SUM(BK53,BK63)"/>
    <hyperlink ref="G2774" location="'FIN2-NATURE'!BK73" display="BK73"/>
    <hyperlink ref="D2775" location="'FIN2-NATURE'!BK54" display="SUM(BK54,BK64)"/>
    <hyperlink ref="G2775" location="'FIN2-NATURE'!BK74" display="BK74"/>
    <hyperlink ref="D2776" location="'FIN2-NATURE'!BK55" display="SUM(BK55,BK65)"/>
    <hyperlink ref="G2776" location="'FIN2-NATURE'!BK75" display="BK75"/>
    <hyperlink ref="D2777" location="'FIN2-NATURE'!BK56" display="SUM(BK56,BK66)"/>
    <hyperlink ref="G2777" location="'FIN2-NATURE'!BK76" display="BK76"/>
    <hyperlink ref="D2778" location="'FIN2-NATURE'!BK31" display="SUM(BK31,BK67)"/>
    <hyperlink ref="G2778" location="'FIN2-NATURE'!BK77" display="BK77"/>
    <hyperlink ref="D2779" location="'FIN2-NATURE'!BK32" display="SUM(BK32,BK68)"/>
    <hyperlink ref="G2779" location="'FIN2-NATURE'!BK78" display="BK78"/>
    <hyperlink ref="D2780" location="'FIN2-NATURE'!BK33" display="SUM(BK33,BK69)"/>
    <hyperlink ref="G2780" location="'FIN2-NATURE'!BK79" display="BK79"/>
    <hyperlink ref="D2781" location="'FIN2-NATURE'!BK37" display="SUM(BK37,BK70)"/>
    <hyperlink ref="G2781" location="'FIN2-NATURE'!BK80" display="BK80"/>
    <hyperlink ref="D2782" location="'FIN2-NATURE'!BK38" display="SUM(BK38,BK71)"/>
    <hyperlink ref="G2782" location="'FIN2-NATURE'!BK81" display="BK81"/>
    <hyperlink ref="D2783" location="'FIN2-NATURE'!BK39" display="SUM(BK39,BK72)"/>
    <hyperlink ref="G2783" location="'FIN2-NATURE'!BK82" display="BK82"/>
    <hyperlink ref="D2784" location="'FIN2-NATURE'!BK40" display="SUM(BK40,BK73)"/>
    <hyperlink ref="G2784" location="'FIN2-NATURE'!BK83" display="BK83"/>
    <hyperlink ref="D2785" location="'FIN2-NATURE'!BK41" display="SUM(BK41,BK74)"/>
    <hyperlink ref="G2785" location="'FIN2-NATURE'!BK84" display="BK84"/>
    <hyperlink ref="D2786" location="'FIN2-NATURE'!BK42" display="SUM(BK42,BK75)"/>
    <hyperlink ref="G2786" location="'FIN2-NATURE'!BK85" display="BK85"/>
    <hyperlink ref="D2787" location="'FIN2-NATURE'!BK43" display="SUM(BK43,BK76)"/>
    <hyperlink ref="G2787" location="'FIN2-NATURE'!BK86" display="BK86"/>
    <hyperlink ref="D2788" location="'FIN2-NATURE'!AV31" display="SUM(AV31,BE31)"/>
    <hyperlink ref="G2788" location="'FIN2-NATURE'!BN31" display="BN31"/>
    <hyperlink ref="D2789" location="'FIN2-NATURE'!AV32" display="SUM(AV32,BE32)"/>
    <hyperlink ref="G2789" location="'FIN2-NATURE'!BN32" display="BN32"/>
    <hyperlink ref="D2790" location="'FIN2-NATURE'!BN31" display="SUM(BN31,BN32)"/>
    <hyperlink ref="G2790" location="'FIN2-NATURE'!BN33" display="BN33"/>
    <hyperlink ref="D2791" location="'FIN2-NATURE'!AV34" display="SUM(AV34,BE34)"/>
    <hyperlink ref="G2791" location="'FIN2-NATURE'!BN34" display="BN34"/>
    <hyperlink ref="D2792" location="'FIN2-NATURE'!AV35" display="SUM(AV35,BE35)"/>
    <hyperlink ref="G2792" location="'FIN2-NATURE'!BN35" display="BN35"/>
    <hyperlink ref="D2793" location="'FIN2-NATURE'!AV36" display="SUM(AV36,BE36)"/>
    <hyperlink ref="G2793" location="'FIN2-NATURE'!BN36" display="BN36"/>
    <hyperlink ref="D2794" location="'FIN2-NATURE'!AV37" display="SUM(AV37,BE37)"/>
    <hyperlink ref="G2794" location="'FIN2-NATURE'!BN37" display="BN37"/>
    <hyperlink ref="D2795" location="'FIN2-NATURE'!BN33" display="SUM(BN33,BN37)"/>
    <hyperlink ref="G2795" location="'FIN2-NATURE'!BN38" display="BN38"/>
    <hyperlink ref="D2796" location="'FIN2-NATURE'!AV39" display="SUM(AV39,BE39)"/>
    <hyperlink ref="G2796" location="'FIN2-NATURE'!BN39" display="BN39"/>
    <hyperlink ref="D2797" location="'FIN2-NATURE'!BN38" display="SUM(BN38,BN39)"/>
    <hyperlink ref="G2797" location="'FIN2-NATURE'!BN40" display="BN40"/>
    <hyperlink ref="D2798" location="'FIN2-NATURE'!AV41" display="SUM(AV41,BE41)"/>
    <hyperlink ref="G2798" location="'FIN2-NATURE'!BN41" display="BN41"/>
    <hyperlink ref="D2799" location="'FIN2-NATURE'!AV42" display="SUM(AV42,BE42)"/>
    <hyperlink ref="G2799" location="'FIN2-NATURE'!BN42" display="BN42"/>
    <hyperlink ref="D2800" location="'FIN2-NATURE'!AV43" display="SUM(AV43,BE43)"/>
    <hyperlink ref="G2800" location="'FIN2-NATURE'!BN43" display="BN43"/>
    <hyperlink ref="D2801" location="'FIN2-NATURE'!AV44" display="SUM(AV44,BE44)"/>
    <hyperlink ref="G2801" location="'FIN2-NATURE'!BN44" display="BN44"/>
    <hyperlink ref="D2802" location="'FIN2-NATURE'!AV45" display="SUM(AV45,BE45)"/>
    <hyperlink ref="G2802" location="'FIN2-NATURE'!BN45" display="BN45"/>
    <hyperlink ref="D2803" location="'FIN2-NATURE'!BN44" display="SUM(BN44,BN45)"/>
    <hyperlink ref="G2803" location="'FIN2-NATURE'!BN46" display="BN46"/>
    <hyperlink ref="D2804" location="'FIN2-NATURE'!AV47" display="SUM(AV47,BE47)"/>
    <hyperlink ref="G2804" location="'FIN2-NATURE'!BN47" display="BN47"/>
    <hyperlink ref="D2805" location="'FIN2-NATURE'!AV48" display="SUM(AV48,BE48)"/>
    <hyperlink ref="G2805" location="'FIN2-NATURE'!BN48" display="BN48"/>
    <hyperlink ref="D2806" location="'FIN2-NATURE'!AV49" display="SUM(AV49,BE49)"/>
    <hyperlink ref="G2806" location="'FIN2-NATURE'!BN49" display="BN49"/>
    <hyperlink ref="D2807" location="'FIN2-NATURE'!AV50" display="SUM(AV50,BE50)"/>
    <hyperlink ref="G2807" location="'FIN2-NATURE'!BN50" display="BN50"/>
    <hyperlink ref="D2808" location="'FIN2-NATURE'!BN46" display="SUM(BN46,BN50)"/>
    <hyperlink ref="G2808" location="'FIN2-NATURE'!BN51" display="BN51"/>
    <hyperlink ref="D2809" location="'FIN2-NATURE'!AV52" display="SUM(AV52,BE52)"/>
    <hyperlink ref="G2809" location="'FIN2-NATURE'!BN52" display="BN52"/>
    <hyperlink ref="D2810" location="'FIN2-NATURE'!BN51" display="SUM(BN51,BN52)"/>
    <hyperlink ref="G2810" location="'FIN2-NATURE'!BN53" display="BN53"/>
    <hyperlink ref="D2811" location="'FIN2-NATURE'!AV54" display="SUM(AV54,BE54)"/>
    <hyperlink ref="G2811" location="'FIN2-NATURE'!BN54" display="BN54"/>
    <hyperlink ref="D2812" location="'FIN2-NATURE'!AV55" display="SUM(AV55,BE55)"/>
    <hyperlink ref="G2812" location="'FIN2-NATURE'!BN55" display="BN55"/>
    <hyperlink ref="D2813" location="'FIN2-NATURE'!AV56" display="SUM(AV56,BE56)"/>
    <hyperlink ref="G2813" location="'FIN2-NATURE'!BN56" display="BN56"/>
    <hyperlink ref="D2814" location="'FIN2-NATURE'!AV57" display="SUM(AV57,BE57)"/>
    <hyperlink ref="G2814" location="'FIN2-NATURE'!BN57" display="BN57"/>
    <hyperlink ref="D2815" location="'FIN2-NATURE'!AV58" display="SUM(AV58,BE58)"/>
    <hyperlink ref="G2815" location="'FIN2-NATURE'!BN58" display="BN58"/>
    <hyperlink ref="D2816" location="'FIN2-NATURE'!BN57" display="SUM(BN57,BN58)"/>
    <hyperlink ref="G2816" location="'FIN2-NATURE'!BN59" display="BN59"/>
    <hyperlink ref="D2817" location="'FIN2-NATURE'!AV60" display="SUM(AV60,BE60)"/>
    <hyperlink ref="G2817" location="'FIN2-NATURE'!BN60" display="BN60"/>
    <hyperlink ref="D2818" location="'FIN2-NATURE'!BN59" display="SUM(BN59,BN60)"/>
    <hyperlink ref="G2818" location="'FIN2-NATURE'!BN61" display="BN61"/>
    <hyperlink ref="D2819" location="'FIN2-NATURE'!AV62" display="SUM(AV62,BE62)"/>
    <hyperlink ref="G2819" location="'FIN2-NATURE'!BN62" display="BN62"/>
    <hyperlink ref="D2820" location="'FIN2-NATURE'!BN61" display="SUM(BN61,BN62)"/>
    <hyperlink ref="G2820" location="'FIN2-NATURE'!BN63" display="BN63"/>
    <hyperlink ref="D2821" location="'FIN2-NATURE'!AV64" display="SUM(AV64,BE64)"/>
    <hyperlink ref="G2821" location="'FIN2-NATURE'!BN64" display="BN64"/>
    <hyperlink ref="D2822" location="'FIN2-NATURE'!AV65" display="SUM(AV65,BE65)"/>
    <hyperlink ref="G2822" location="'FIN2-NATURE'!BN65" display="BN65"/>
    <hyperlink ref="D2823" location="'FIN2-NATURE'!AV66" display="SUM(AV66,BE66)"/>
    <hyperlink ref="G2823" location="'FIN2-NATURE'!BN66" display="BN66"/>
    <hyperlink ref="D2824" location="'FIN2-NATURE'!BN44" display="SUM(BN44,BN57)"/>
    <hyperlink ref="G2824" location="'FIN2-NATURE'!BN67" display="BN67"/>
    <hyperlink ref="D2825" location="'FIN2-NATURE'!BN45" display="SUM(BN45,BN58)"/>
    <hyperlink ref="G2825" location="'FIN2-NATURE'!BN68" display="BN68"/>
    <hyperlink ref="D2826" location="'FIN2-NATURE'!BN46" display="SUM(BN46,BN59)"/>
    <hyperlink ref="G2826" location="'FIN2-NATURE'!BN69" display="BN69"/>
    <hyperlink ref="D2827" location="'FIN2-NATURE'!BN50" display="SUM(BN50,BN60)"/>
    <hyperlink ref="G2827" location="'FIN2-NATURE'!BN70" display="BN70"/>
    <hyperlink ref="D2828" location="'FIN2-NATURE'!BN51" display="SUM(BN51,BN61)"/>
    <hyperlink ref="G2828" location="'FIN2-NATURE'!BN71" display="BN71"/>
    <hyperlink ref="D2829" location="'FIN2-NATURE'!BN52" display="SUM(BN52,BN62)"/>
    <hyperlink ref="G2829" location="'FIN2-NATURE'!BN72" display="BN72"/>
    <hyperlink ref="D2830" location="'FIN2-NATURE'!BN53" display="SUM(BN53,BN63)"/>
    <hyperlink ref="G2830" location="'FIN2-NATURE'!BN73" display="BN73"/>
    <hyperlink ref="D2831" location="'FIN2-NATURE'!BN54" display="SUM(BN54,BN64)"/>
    <hyperlink ref="G2831" location="'FIN2-NATURE'!BN74" display="BN74"/>
    <hyperlink ref="D2832" location="'FIN2-NATURE'!BN55" display="SUM(BN55,BN65)"/>
    <hyperlink ref="G2832" location="'FIN2-NATURE'!BN75" display="BN75"/>
    <hyperlink ref="D2833" location="'FIN2-NATURE'!BN56" display="SUM(BN56,BN66)"/>
    <hyperlink ref="G2833" location="'FIN2-NATURE'!BN76" display="BN76"/>
    <hyperlink ref="D2834" location="'FIN2-NATURE'!BN31" display="SUM(BN31,BN67)"/>
    <hyperlink ref="G2834" location="'FIN2-NATURE'!BN77" display="BN77"/>
    <hyperlink ref="D2835" location="'FIN2-NATURE'!BN32" display="SUM(BN32,BN68)"/>
    <hyperlink ref="G2835" location="'FIN2-NATURE'!BN78" display="BN78"/>
    <hyperlink ref="D2836" location="'FIN2-NATURE'!BN33" display="SUM(BN33,BN69)"/>
    <hyperlink ref="G2836" location="'FIN2-NATURE'!BN79" display="BN79"/>
    <hyperlink ref="D2837" location="'FIN2-NATURE'!BN37" display="SUM(BN37,BN70)"/>
    <hyperlink ref="G2837" location="'FIN2-NATURE'!BN80" display="BN80"/>
    <hyperlink ref="D2838" location="'FIN2-NATURE'!BN38" display="SUM(BN38,BN71)"/>
    <hyperlink ref="G2838" location="'FIN2-NATURE'!BN81" display="BN81"/>
    <hyperlink ref="D2839" location="'FIN2-NATURE'!BN39" display="SUM(BN39,BN72)"/>
    <hyperlink ref="G2839" location="'FIN2-NATURE'!BN82" display="BN82"/>
    <hyperlink ref="D2840" location="'FIN2-NATURE'!BN40" display="SUM(BN40,BN73)"/>
    <hyperlink ref="G2840" location="'FIN2-NATURE'!BN83" display="BN83"/>
    <hyperlink ref="D2841" location="'FIN2-NATURE'!BN41" display="SUM(BN41,BN74)"/>
    <hyperlink ref="G2841" location="'FIN2-NATURE'!BN84" display="BN84"/>
    <hyperlink ref="D2842" location="'FIN2-NATURE'!BN42" display="SUM(BN42,BN75)"/>
    <hyperlink ref="G2842" location="'FIN2-NATURE'!BN85" display="BN85"/>
    <hyperlink ref="D2843" location="'FIN2-NATURE'!BN43" display="SUM(BN43,BN76)"/>
    <hyperlink ref="G2843" location="'FIN2-NATURE'!BN86" display="BN86"/>
    <hyperlink ref="D2844" location="'FIN2-NATURE'!AY31" display="SUM(AY31,BH31)"/>
    <hyperlink ref="G2844" location="'FIN2-NATURE'!BQ31" display="BQ31"/>
    <hyperlink ref="D2845" location="'FIN2-NATURE'!AY32" display="SUM(AY32,BH32)"/>
    <hyperlink ref="G2845" location="'FIN2-NATURE'!BQ32" display="BQ32"/>
    <hyperlink ref="D2846" location="'FIN2-NATURE'!BQ31" display="SUM(BQ31,BQ32)"/>
    <hyperlink ref="G2846" location="'FIN2-NATURE'!BQ33" display="BQ33"/>
    <hyperlink ref="D2847" location="'FIN2-NATURE'!AY34" display="SUM(AY34,BH34)"/>
    <hyperlink ref="G2847" location="'FIN2-NATURE'!BQ34" display="BQ34"/>
    <hyperlink ref="D2848" location="'FIN2-NATURE'!AY35" display="SUM(AY35,BH35)"/>
    <hyperlink ref="G2848" location="'FIN2-NATURE'!BQ35" display="BQ35"/>
    <hyperlink ref="D2849" location="'FIN2-NATURE'!AY36" display="SUM(AY36,BH36)"/>
    <hyperlink ref="G2849" location="'FIN2-NATURE'!BQ36" display="BQ36"/>
    <hyperlink ref="D2850" location="'FIN2-NATURE'!AY37" display="SUM(AY37,BH37)"/>
    <hyperlink ref="G2850" location="'FIN2-NATURE'!BQ37" display="BQ37"/>
    <hyperlink ref="D2851" location="'FIN2-NATURE'!BQ33" display="SUM(BQ33,BQ37)"/>
    <hyperlink ref="G2851" location="'FIN2-NATURE'!BQ38" display="BQ38"/>
    <hyperlink ref="D2852" location="'FIN2-NATURE'!AY39" display="SUM(AY39,BH39)"/>
    <hyperlink ref="G2852" location="'FIN2-NATURE'!BQ39" display="BQ39"/>
    <hyperlink ref="D2853" location="'FIN2-NATURE'!BQ38" display="SUM(BQ38,BQ39)"/>
    <hyperlink ref="G2853" location="'FIN2-NATURE'!BQ40" display="BQ40"/>
    <hyperlink ref="D2854" location="'FIN2-NATURE'!AY41" display="SUM(AY41,BH41)"/>
    <hyperlink ref="G2854" location="'FIN2-NATURE'!BQ41" display="BQ41"/>
    <hyperlink ref="D2855" location="'FIN2-NATURE'!AY42" display="SUM(AY42,BH42)"/>
    <hyperlink ref="G2855" location="'FIN2-NATURE'!BQ42" display="BQ42"/>
    <hyperlink ref="D2856" location="'FIN2-NATURE'!AY43" display="SUM(AY43,BH43)"/>
    <hyperlink ref="G2856" location="'FIN2-NATURE'!BQ43" display="BQ43"/>
    <hyperlink ref="D2857" location="'FIN2-NATURE'!AY44" display="SUM(AY44,BH44)"/>
    <hyperlink ref="G2857" location="'FIN2-NATURE'!BQ44" display="BQ44"/>
    <hyperlink ref="D2858" location="'FIN2-NATURE'!AY45" display="SUM(AY45,BH45)"/>
    <hyperlink ref="G2858" location="'FIN2-NATURE'!BQ45" display="BQ45"/>
    <hyperlink ref="D2859" location="'FIN2-NATURE'!BQ44" display="SUM(BQ44,BQ45)"/>
    <hyperlink ref="G2859" location="'FIN2-NATURE'!BQ46" display="BQ46"/>
    <hyperlink ref="D2860" location="'FIN2-NATURE'!AY47" display="SUM(AY47,BH47)"/>
    <hyperlink ref="G2860" location="'FIN2-NATURE'!BQ47" display="BQ47"/>
    <hyperlink ref="D2861" location="'FIN2-NATURE'!AY48" display="SUM(AY48,BH48)"/>
    <hyperlink ref="G2861" location="'FIN2-NATURE'!BQ48" display="BQ48"/>
    <hyperlink ref="D2862" location="'FIN2-NATURE'!AY49" display="SUM(AY49,BH49)"/>
    <hyperlink ref="G2862" location="'FIN2-NATURE'!BQ49" display="BQ49"/>
    <hyperlink ref="D2863" location="'FIN2-NATURE'!AY50" display="SUM(AY50,BH50)"/>
    <hyperlink ref="G2863" location="'FIN2-NATURE'!BQ50" display="BQ50"/>
    <hyperlink ref="D2864" location="'FIN2-NATURE'!BQ46" display="SUM(BQ46,BQ50)"/>
    <hyperlink ref="G2864" location="'FIN2-NATURE'!BQ51" display="BQ51"/>
    <hyperlink ref="D2865" location="'FIN2-NATURE'!AY52" display="SUM(AY52,BH52)"/>
    <hyperlink ref="G2865" location="'FIN2-NATURE'!BQ52" display="BQ52"/>
    <hyperlink ref="D2866" location="'FIN2-NATURE'!BQ51" display="SUM(BQ51,BQ52)"/>
    <hyperlink ref="G2866" location="'FIN2-NATURE'!BQ53" display="BQ53"/>
    <hyperlink ref="D2867" location="'FIN2-NATURE'!AY54" display="SUM(AY54,BH54)"/>
    <hyperlink ref="G2867" location="'FIN2-NATURE'!BQ54" display="BQ54"/>
    <hyperlink ref="D2868" location="'FIN2-NATURE'!AY55" display="SUM(AY55,BH55)"/>
    <hyperlink ref="G2868" location="'FIN2-NATURE'!BQ55" display="BQ55"/>
    <hyperlink ref="D2869" location="'FIN2-NATURE'!AY56" display="SUM(AY56,BH56)"/>
    <hyperlink ref="G2869" location="'FIN2-NATURE'!BQ56" display="BQ56"/>
    <hyperlink ref="D2870" location="'FIN2-NATURE'!AY57" display="SUM(AY57,BH57)"/>
    <hyperlink ref="G2870" location="'FIN2-NATURE'!BQ57" display="BQ57"/>
    <hyperlink ref="D2871" location="'FIN2-NATURE'!AY58" display="SUM(AY58,BH58)"/>
    <hyperlink ref="G2871" location="'FIN2-NATURE'!BQ58" display="BQ58"/>
    <hyperlink ref="D2872" location="'FIN2-NATURE'!BQ57" display="SUM(BQ57,BQ58)"/>
    <hyperlink ref="G2872" location="'FIN2-NATURE'!BQ59" display="BQ59"/>
    <hyperlink ref="D2873" location="'FIN2-NATURE'!AY60" display="SUM(AY60,BH60)"/>
    <hyperlink ref="G2873" location="'FIN2-NATURE'!BQ60" display="BQ60"/>
    <hyperlink ref="D2874" location="'FIN2-NATURE'!BQ59" display="SUM(BQ59,BQ60)"/>
    <hyperlink ref="G2874" location="'FIN2-NATURE'!BQ61" display="BQ61"/>
    <hyperlink ref="D2875" location="'FIN2-NATURE'!AY62" display="SUM(AY62,BH62)"/>
    <hyperlink ref="G2875" location="'FIN2-NATURE'!BQ62" display="BQ62"/>
    <hyperlink ref="D2876" location="'FIN2-NATURE'!BQ61" display="SUM(BQ61,BQ62)"/>
    <hyperlink ref="G2876" location="'FIN2-NATURE'!BQ63" display="BQ63"/>
    <hyperlink ref="D2877" location="'FIN2-NATURE'!AY64" display="SUM(AY64,BH64)"/>
    <hyperlink ref="G2877" location="'FIN2-NATURE'!BQ64" display="BQ64"/>
    <hyperlink ref="D2878" location="'FIN2-NATURE'!AY65" display="SUM(AY65,BH65)"/>
    <hyperlink ref="G2878" location="'FIN2-NATURE'!BQ65" display="BQ65"/>
    <hyperlink ref="D2879" location="'FIN2-NATURE'!AY66" display="SUM(AY66,BH66)"/>
    <hyperlink ref="G2879" location="'FIN2-NATURE'!BQ66" display="BQ66"/>
    <hyperlink ref="D2880" location="'FIN2-NATURE'!BQ44" display="SUM(BQ44,BQ57)"/>
    <hyperlink ref="G2880" location="'FIN2-NATURE'!BQ67" display="BQ67"/>
    <hyperlink ref="D2881" location="'FIN2-NATURE'!BQ45" display="SUM(BQ45,BQ58)"/>
    <hyperlink ref="G2881" location="'FIN2-NATURE'!BQ68" display="BQ68"/>
    <hyperlink ref="D2882" location="'FIN2-NATURE'!BQ46" display="SUM(BQ46,BQ59)"/>
    <hyperlink ref="G2882" location="'FIN2-NATURE'!BQ69" display="BQ69"/>
    <hyperlink ref="D2883" location="'FIN2-NATURE'!BQ50" display="SUM(BQ50,BQ60)"/>
    <hyperlink ref="G2883" location="'FIN2-NATURE'!BQ70" display="BQ70"/>
    <hyperlink ref="D2884" location="'FIN2-NATURE'!BQ51" display="SUM(BQ51,BQ61)"/>
    <hyperlink ref="G2884" location="'FIN2-NATURE'!BQ71" display="BQ71"/>
    <hyperlink ref="D2885" location="'FIN2-NATURE'!BQ52" display="SUM(BQ52,BQ62)"/>
    <hyperlink ref="G2885" location="'FIN2-NATURE'!BQ72" display="BQ72"/>
    <hyperlink ref="D2886" location="'FIN2-NATURE'!BQ53" display="SUM(BQ53,BQ63)"/>
    <hyperlink ref="G2886" location="'FIN2-NATURE'!BQ73" display="BQ73"/>
    <hyperlink ref="D2887" location="'FIN2-NATURE'!BQ54" display="SUM(BQ54,BQ64)"/>
    <hyperlink ref="G2887" location="'FIN2-NATURE'!BQ74" display="BQ74"/>
    <hyperlink ref="D2888" location="'FIN2-NATURE'!BQ55" display="SUM(BQ55,BQ65)"/>
    <hyperlink ref="G2888" location="'FIN2-NATURE'!BQ75" display="BQ75"/>
    <hyperlink ref="D2889" location="'FIN2-NATURE'!BQ56" display="SUM(BQ56,BQ66)"/>
    <hyperlink ref="G2889" location="'FIN2-NATURE'!BQ76" display="BQ76"/>
    <hyperlink ref="D2890" location="'FIN2-NATURE'!BQ31" display="SUM(BQ31,BQ67)"/>
    <hyperlink ref="G2890" location="'FIN2-NATURE'!BQ77" display="BQ77"/>
    <hyperlink ref="D2891" location="'FIN2-NATURE'!BQ32" display="SUM(BQ32,BQ68)"/>
    <hyperlink ref="G2891" location="'FIN2-NATURE'!BQ78" display="BQ78"/>
    <hyperlink ref="D2892" location="'FIN2-NATURE'!BQ33" display="SUM(BQ33,BQ69)"/>
    <hyperlink ref="G2892" location="'FIN2-NATURE'!BQ79" display="BQ79"/>
    <hyperlink ref="D2893" location="'FIN2-NATURE'!BQ37" display="SUM(BQ37,BQ70)"/>
    <hyperlink ref="G2893" location="'FIN2-NATURE'!BQ80" display="BQ80"/>
    <hyperlink ref="D2894" location="'FIN2-NATURE'!BQ38" display="SUM(BQ38,BQ71)"/>
    <hyperlink ref="G2894" location="'FIN2-NATURE'!BQ81" display="BQ81"/>
    <hyperlink ref="D2895" location="'FIN2-NATURE'!BQ39" display="SUM(BQ39,BQ72)"/>
    <hyperlink ref="G2895" location="'FIN2-NATURE'!BQ82" display="BQ82"/>
    <hyperlink ref="D2896" location="'FIN2-NATURE'!BQ40" display="SUM(BQ40,BQ73)"/>
    <hyperlink ref="G2896" location="'FIN2-NATURE'!BQ83" display="BQ83"/>
    <hyperlink ref="D2897" location="'FIN2-NATURE'!BQ41" display="SUM(BQ41,BQ74)"/>
    <hyperlink ref="G2897" location="'FIN2-NATURE'!BQ84" display="BQ84"/>
    <hyperlink ref="D2898" location="'FIN2-NATURE'!BQ42" display="SUM(BQ42,BQ75)"/>
    <hyperlink ref="G2898" location="'FIN2-NATURE'!BQ85" display="BQ85"/>
    <hyperlink ref="D2899" location="'FIN2-NATURE'!BQ43" display="SUM(BQ43,BQ76)"/>
    <hyperlink ref="G2899" location="'FIN2-NATURE'!BQ86" display="BQ86"/>
    <hyperlink ref="D2900" location="'FIN2-NATURE'!BN31" display="SUM(BN31,BQ31)"/>
    <hyperlink ref="G2900" location="'FIN2-NATURE'!BT31" display="BT31"/>
    <hyperlink ref="D2901" location="'FIN2-NATURE'!BN32" display="SUM(BN32,BQ32)"/>
    <hyperlink ref="G2901" location="'FIN2-NATURE'!BT32" display="BT32"/>
    <hyperlink ref="D2902" location="'FIN2-NATURE'!BT31" display="SUM(BT31,BT32)"/>
    <hyperlink ref="G2902" location="'FIN2-NATURE'!BT33" display="BT33"/>
    <hyperlink ref="D2903" location="'FIN2-NATURE'!BN34" display="SUM(BN34,BQ34)"/>
    <hyperlink ref="G2903" location="'FIN2-NATURE'!BT34" display="BT34"/>
    <hyperlink ref="D2904" location="'FIN2-NATURE'!BN35" display="SUM(BN35,BQ35)"/>
    <hyperlink ref="G2904" location="'FIN2-NATURE'!BT35" display="BT35"/>
    <hyperlink ref="D2905" location="'FIN2-NATURE'!BN36" display="SUM(BN36,BQ36)"/>
    <hyperlink ref="G2905" location="'FIN2-NATURE'!BT36" display="BT36"/>
    <hyperlink ref="D2906" location="'FIN2-NATURE'!BN37" display="SUM(BN37,BQ37)"/>
    <hyperlink ref="G2906" location="'FIN2-NATURE'!BT37" display="BT37"/>
    <hyperlink ref="D2907" location="'FIN2-NATURE'!BT33" display="SUM(BT33,BT37)"/>
    <hyperlink ref="G2907" location="'FIN2-NATURE'!BT38" display="BT38"/>
    <hyperlink ref="D2908" location="'FIN2-NATURE'!BN39" display="SUM(BN39,BQ39)"/>
    <hyperlink ref="G2908" location="'FIN2-NATURE'!BT39" display="BT39"/>
    <hyperlink ref="D2909" location="'FIN2-NATURE'!BT38" display="SUM(BT38,BT39)"/>
    <hyperlink ref="G2909" location="'FIN2-NATURE'!BT40" display="BT40"/>
    <hyperlink ref="D2910" location="'FIN2-NATURE'!BN41" display="SUM(BN41,BQ41)"/>
    <hyperlink ref="G2910" location="'FIN2-NATURE'!BT41" display="BT41"/>
    <hyperlink ref="D2911" location="'FIN2-NATURE'!BN42" display="SUM(BN42,BQ42)"/>
    <hyperlink ref="G2911" location="'FIN2-NATURE'!BT42" display="BT42"/>
    <hyperlink ref="D2912" location="'FIN2-NATURE'!BN43" display="SUM(BN43,BQ43)"/>
    <hyperlink ref="G2912" location="'FIN2-NATURE'!BT43" display="BT43"/>
    <hyperlink ref="D2913" location="'FIN2-NATURE'!BN44" display="SUM(BN44,BQ44)"/>
    <hyperlink ref="G2913" location="'FIN2-NATURE'!BT44" display="BT44"/>
    <hyperlink ref="D2914" location="'FIN2-NATURE'!BN45" display="SUM(BN45,BQ45)"/>
    <hyperlink ref="G2914" location="'FIN2-NATURE'!BT45" display="BT45"/>
    <hyperlink ref="D2915" location="'FIN2-NATURE'!BT44" display="SUM(BT44,BT45)"/>
    <hyperlink ref="G2915" location="'FIN2-NATURE'!BT46" display="BT46"/>
    <hyperlink ref="D2916" location="'FIN2-NATURE'!BN47" display="SUM(BN47,BQ47)"/>
    <hyperlink ref="G2916" location="'FIN2-NATURE'!BT47" display="BT47"/>
    <hyperlink ref="D2917" location="'FIN2-NATURE'!BN48" display="SUM(BN48,BQ48)"/>
    <hyperlink ref="G2917" location="'FIN2-NATURE'!BT48" display="BT48"/>
    <hyperlink ref="D2918" location="'FIN2-NATURE'!BN49" display="SUM(BN49,BQ49)"/>
    <hyperlink ref="G2918" location="'FIN2-NATURE'!BT49" display="BT49"/>
    <hyperlink ref="D2919" location="'FIN2-NATURE'!BN50" display="SUM(BN50,BQ50)"/>
    <hyperlink ref="G2919" location="'FIN2-NATURE'!BT50" display="BT50"/>
    <hyperlink ref="D2920" location="'FIN2-NATURE'!BT46" display="SUM(BT46,BT50)"/>
    <hyperlink ref="G2920" location="'FIN2-NATURE'!BT51" display="BT51"/>
    <hyperlink ref="D2921" location="'FIN2-NATURE'!BN52" display="SUM(BN52,BQ52)"/>
    <hyperlink ref="G2921" location="'FIN2-NATURE'!BT52" display="BT52"/>
    <hyperlink ref="D2922" location="'FIN2-NATURE'!BT51" display="SUM(BT51,BT52)"/>
    <hyperlink ref="G2922" location="'FIN2-NATURE'!BT53" display="BT53"/>
    <hyperlink ref="D2923" location="'FIN2-NATURE'!BN54" display="SUM(BN54,BQ54)"/>
    <hyperlink ref="G2923" location="'FIN2-NATURE'!BT54" display="BT54"/>
    <hyperlink ref="D2924" location="'FIN2-NATURE'!BN55" display="SUM(BN55,BQ55)"/>
    <hyperlink ref="G2924" location="'FIN2-NATURE'!BT55" display="BT55"/>
    <hyperlink ref="D2925" location="'FIN2-NATURE'!BN56" display="SUM(BN56,BQ56)"/>
    <hyperlink ref="G2925" location="'FIN2-NATURE'!BT56" display="BT56"/>
    <hyperlink ref="D2926" location="'FIN2-NATURE'!BN57" display="SUM(BN57,BQ57)"/>
    <hyperlink ref="G2926" location="'FIN2-NATURE'!BT57" display="BT57"/>
    <hyperlink ref="D2927" location="'FIN2-NATURE'!BN58" display="SUM(BN58,BQ58)"/>
    <hyperlink ref="G2927" location="'FIN2-NATURE'!BT58" display="BT58"/>
    <hyperlink ref="D2928" location="'FIN2-NATURE'!BT57" display="SUM(BT57,BT58)"/>
    <hyperlink ref="G2928" location="'FIN2-NATURE'!BT59" display="BT59"/>
    <hyperlink ref="D2929" location="'FIN2-NATURE'!BN60" display="SUM(BN60,BQ60)"/>
    <hyperlink ref="G2929" location="'FIN2-NATURE'!BT60" display="BT60"/>
    <hyperlink ref="D2930" location="'FIN2-NATURE'!BT59" display="SUM(BT59,BT60)"/>
    <hyperlink ref="G2930" location="'FIN2-NATURE'!BT61" display="BT61"/>
    <hyperlink ref="D2931" location="'FIN2-NATURE'!BN62" display="SUM(BN62,BQ62)"/>
    <hyperlink ref="G2931" location="'FIN2-NATURE'!BT62" display="BT62"/>
    <hyperlink ref="D2932" location="'FIN2-NATURE'!BT61" display="SUM(BT61,BT62)"/>
    <hyperlink ref="G2932" location="'FIN2-NATURE'!BT63" display="BT63"/>
    <hyperlink ref="D2933" location="'FIN2-NATURE'!BN64" display="SUM(BN64,BQ64)"/>
    <hyperlink ref="G2933" location="'FIN2-NATURE'!BT64" display="BT64"/>
    <hyperlink ref="D2934" location="'FIN2-NATURE'!BN65" display="SUM(BN65,BQ65)"/>
    <hyperlink ref="G2934" location="'FIN2-NATURE'!BT65" display="BT65"/>
    <hyperlink ref="D2935" location="'FIN2-NATURE'!BN66" display="SUM(BN66,BQ66)"/>
    <hyperlink ref="G2935" location="'FIN2-NATURE'!BT66" display="BT66"/>
    <hyperlink ref="D2936" location="'FIN2-NATURE'!BT44" display="SUM(BT44,BT57)"/>
    <hyperlink ref="G2936" location="'FIN2-NATURE'!BT67" display="BT67"/>
    <hyperlink ref="D2937" location="'FIN2-NATURE'!BT45" display="SUM(BT45,BT58)"/>
    <hyperlink ref="G2937" location="'FIN2-NATURE'!BT68" display="BT68"/>
    <hyperlink ref="D2938" location="'FIN2-NATURE'!BT46" display="SUM(BT46,BT59)"/>
    <hyperlink ref="G2938" location="'FIN2-NATURE'!BT69" display="BT69"/>
    <hyperlink ref="D2939" location="'FIN2-NATURE'!BT50" display="SUM(BT50,BT60)"/>
    <hyperlink ref="G2939" location="'FIN2-NATURE'!BT70" display="BT70"/>
    <hyperlink ref="D2940" location="'FIN2-NATURE'!BT51" display="SUM(BT51,BT61)"/>
    <hyperlink ref="G2940" location="'FIN2-NATURE'!BT71" display="BT71"/>
    <hyperlink ref="D2941" location="'FIN2-NATURE'!BT52" display="SUM(BT52,BT62)"/>
    <hyperlink ref="G2941" location="'FIN2-NATURE'!BT72" display="BT72"/>
    <hyperlink ref="D2942" location="'FIN2-NATURE'!BT53" display="SUM(BT53,BT63)"/>
    <hyperlink ref="G2942" location="'FIN2-NATURE'!BT73" display="BT73"/>
    <hyperlink ref="D2943" location="'FIN2-NATURE'!BT54" display="SUM(BT54,BT64)"/>
    <hyperlink ref="G2943" location="'FIN2-NATURE'!BT74" display="BT74"/>
    <hyperlink ref="D2944" location="'FIN2-NATURE'!BT55" display="SUM(BT55,BT65)"/>
    <hyperlink ref="G2944" location="'FIN2-NATURE'!BT75" display="BT75"/>
    <hyperlink ref="D2945" location="'FIN2-NATURE'!BT56" display="SUM(BT56,BT66)"/>
    <hyperlink ref="G2945" location="'FIN2-NATURE'!BT76" display="BT76"/>
    <hyperlink ref="D2946" location="'FIN2-NATURE'!BT31" display="SUM(BT31,BT67)"/>
    <hyperlink ref="G2946" location="'FIN2-NATURE'!BT77" display="BT77"/>
    <hyperlink ref="D2947" location="'FIN2-NATURE'!BT32" display="SUM(BT32,BT68)"/>
    <hyperlink ref="G2947" location="'FIN2-NATURE'!BT78" display="BT78"/>
    <hyperlink ref="D2948" location="'FIN2-NATURE'!BT33" display="SUM(BT33,BT69)"/>
    <hyperlink ref="G2948" location="'FIN2-NATURE'!BT79" display="BT79"/>
    <hyperlink ref="D2949" location="'FIN2-NATURE'!BT37" display="SUM(BT37,BT70)"/>
    <hyperlink ref="G2949" location="'FIN2-NATURE'!BT80" display="BT80"/>
    <hyperlink ref="D2950" location="'FIN2-NATURE'!BT38" display="SUM(BT38,BT71)"/>
    <hyperlink ref="G2950" location="'FIN2-NATURE'!BT81" display="BT81"/>
    <hyperlink ref="D2951" location="'FIN2-NATURE'!BT39" display="SUM(BT39,BT72)"/>
    <hyperlink ref="G2951" location="'FIN2-NATURE'!BT82" display="BT82"/>
    <hyperlink ref="D2952" location="'FIN2-NATURE'!BT40" display="SUM(BT40,BT73)"/>
    <hyperlink ref="G2952" location="'FIN2-NATURE'!BT83" display="BT83"/>
    <hyperlink ref="D2953" location="'FIN2-NATURE'!BT41" display="SUM(BT41,BT74)"/>
    <hyperlink ref="G2953" location="'FIN2-NATURE'!BT84" display="BT84"/>
    <hyperlink ref="D2954" location="'FIN2-NATURE'!BT42" display="SUM(BT42,BT75)"/>
    <hyperlink ref="G2954" location="'FIN2-NATURE'!BT85" display="BT85"/>
    <hyperlink ref="D2955" location="'FIN2-NATURE'!BT43" display="SUM(BT43,BT76)"/>
    <hyperlink ref="G2955" location="'FIN2-NATURE'!BT86" display="BT86"/>
    <hyperlink ref="D2956" location="'FIN2-NATURE'!BW31" display="SUM(BW31,BW32)"/>
    <hyperlink ref="G2956" location="'FIN2-NATURE'!BW33" display="BW33"/>
    <hyperlink ref="D2957" location="'FIN2-NATURE'!BW33" display="SUM(BW33,BW37)"/>
    <hyperlink ref="G2957" location="'FIN2-NATURE'!BW38" display="BW38"/>
    <hyperlink ref="D2958" location="'FIN2-NATURE'!BW38" display="SUM(BW38,BW39)"/>
    <hyperlink ref="G2958" location="'FIN2-NATURE'!BW40" display="BW40"/>
    <hyperlink ref="D2959" location="'FIN2-NATURE'!BW44" display="SUM(BW44,BW45)"/>
    <hyperlink ref="G2959" location="'FIN2-NATURE'!BW46" display="BW46"/>
    <hyperlink ref="D2960" location="'FIN2-NATURE'!BW46" display="SUM(BW46,BW50)"/>
    <hyperlink ref="G2960" location="'FIN2-NATURE'!BW51" display="BW51"/>
    <hyperlink ref="D2961" location="'FIN2-NATURE'!BW51" display="SUM(BW51,BW52)"/>
    <hyperlink ref="G2961" location="'FIN2-NATURE'!BW53" display="BW53"/>
    <hyperlink ref="D2962" location="'FIN2-NATURE'!BW57" display="SUM(BW57,BW58)"/>
    <hyperlink ref="G2962" location="'FIN2-NATURE'!BW59" display="BW59"/>
    <hyperlink ref="D2963" location="'FIN2-NATURE'!BW59" display="SUM(BW59,BW60)"/>
    <hyperlink ref="G2963" location="'FIN2-NATURE'!BW61" display="BW61"/>
    <hyperlink ref="D2964" location="'FIN2-NATURE'!BW61" display="SUM(BW61,BW62)"/>
    <hyperlink ref="G2964" location="'FIN2-NATURE'!BW63" display="BW63"/>
    <hyperlink ref="D2965" location="'FIN2-NATURE'!BW44" display="SUM(BW44,BW57)"/>
    <hyperlink ref="G2965" location="'FIN2-NATURE'!BW67" display="BW67"/>
    <hyperlink ref="D2966" location="'FIN2-NATURE'!BW45" display="SUM(BW45,BW58)"/>
    <hyperlink ref="G2966" location="'FIN2-NATURE'!BW68" display="BW68"/>
    <hyperlink ref="D2967" location="'FIN2-NATURE'!BW46" display="SUM(BW46,BW59)"/>
    <hyperlink ref="G2967" location="'FIN2-NATURE'!BW69" display="BW69"/>
    <hyperlink ref="D2968" location="'FIN2-NATURE'!BW50" display="SUM(BW50,BW60)"/>
    <hyperlink ref="G2968" location="'FIN2-NATURE'!BW70" display="BW70"/>
    <hyperlink ref="D2969" location="'FIN2-NATURE'!BW51" display="SUM(BW51,BW61)"/>
    <hyperlink ref="G2969" location="'FIN2-NATURE'!BW71" display="BW71"/>
    <hyperlink ref="D2970" location="'FIN2-NATURE'!BW52" display="SUM(BW52,BW62)"/>
    <hyperlink ref="G2970" location="'FIN2-NATURE'!BW72" display="BW72"/>
    <hyperlink ref="D2971" location="'FIN2-NATURE'!BW53" display="SUM(BW53,BW63)"/>
    <hyperlink ref="G2971" location="'FIN2-NATURE'!BW73" display="BW73"/>
    <hyperlink ref="D2972" location="'FIN2-NATURE'!BW54" display="SUM(BW54,BW64)"/>
    <hyperlink ref="G2972" location="'FIN2-NATURE'!BW74" display="BW74"/>
    <hyperlink ref="D2973" location="'FIN2-NATURE'!BW55" display="SUM(BW55,BW65)"/>
    <hyperlink ref="G2973" location="'FIN2-NATURE'!BW75" display="BW75"/>
    <hyperlink ref="D2974" location="'FIN2-NATURE'!BW56" display="SUM(BW56,BW66)"/>
    <hyperlink ref="G2974" location="'FIN2-NATURE'!BW76" display="BW76"/>
    <hyperlink ref="D2975" location="'FIN2-NATURE'!BW31" display="SUM(BW31,BW67)"/>
    <hyperlink ref="G2975" location="'FIN2-NATURE'!BW77" display="BW77"/>
    <hyperlink ref="D2976" location="'FIN2-NATURE'!BW32" display="SUM(BW32,BW68)"/>
    <hyperlink ref="G2976" location="'FIN2-NATURE'!BW78" display="BW78"/>
    <hyperlink ref="D2977" location="'FIN2-NATURE'!BW33" display="SUM(BW33,BW69)"/>
    <hyperlink ref="G2977" location="'FIN2-NATURE'!BW79" display="BW79"/>
    <hyperlink ref="D2978" location="'FIN2-NATURE'!BW37" display="SUM(BW37,BW70)"/>
    <hyperlink ref="G2978" location="'FIN2-NATURE'!BW80" display="BW80"/>
    <hyperlink ref="D2979" location="'FIN2-NATURE'!BW38" display="SUM(BW38,BW71)"/>
    <hyperlink ref="G2979" location="'FIN2-NATURE'!BW81" display="BW81"/>
    <hyperlink ref="D2980" location="'FIN2-NATURE'!BW39" display="SUM(BW39,BW72)"/>
    <hyperlink ref="G2980" location="'FIN2-NATURE'!BW82" display="BW82"/>
    <hyperlink ref="D2981" location="'FIN2-NATURE'!BW40" display="SUM(BW40,BW73)"/>
    <hyperlink ref="G2981" location="'FIN2-NATURE'!BW83" display="BW83"/>
    <hyperlink ref="D2982" location="'FIN2-NATURE'!BW41" display="SUM(BW41,BW74)"/>
    <hyperlink ref="G2982" location="'FIN2-NATURE'!BW84" display="BW84"/>
    <hyperlink ref="D2983" location="'FIN2-NATURE'!BW42" display="SUM(BW42,BW75)"/>
    <hyperlink ref="G2983" location="'FIN2-NATURE'!BW85" display="BW85"/>
    <hyperlink ref="D2984" location="'FIN2-NATURE'!BW43" display="SUM(BW43,BW76)"/>
    <hyperlink ref="G2984" location="'FIN2-NATURE'!BW86" display="BW86"/>
    <hyperlink ref="D2985" location="'FIN2-NATURE'!BZ31" display="SUM(BZ31,BZ32)"/>
    <hyperlink ref="G2985" location="'FIN2-NATURE'!BZ33" display="BZ33"/>
    <hyperlink ref="D2986" location="'FIN2-NATURE'!BZ33" display="SUM(BZ33,BZ37)"/>
    <hyperlink ref="G2986" location="'FIN2-NATURE'!BZ38" display="BZ38"/>
    <hyperlink ref="D2987" location="'FIN2-NATURE'!BZ38" display="SUM(BZ38,BZ39)"/>
    <hyperlink ref="G2987" location="'FIN2-NATURE'!BZ40" display="BZ40"/>
    <hyperlink ref="D2988" location="'FIN2-NATURE'!BZ44" display="SUM(BZ44,BZ45)"/>
    <hyperlink ref="G2988" location="'FIN2-NATURE'!BZ46" display="BZ46"/>
    <hyperlink ref="D2989" location="'FIN2-NATURE'!BZ46" display="SUM(BZ46,BZ50)"/>
    <hyperlink ref="G2989" location="'FIN2-NATURE'!BZ51" display="BZ51"/>
    <hyperlink ref="D2990" location="'FIN2-NATURE'!BZ51" display="SUM(BZ51,BZ52)"/>
    <hyperlink ref="G2990" location="'FIN2-NATURE'!BZ53" display="BZ53"/>
    <hyperlink ref="D2991" location="'FIN2-NATURE'!BZ57" display="SUM(BZ57,BZ58)"/>
    <hyperlink ref="G2991" location="'FIN2-NATURE'!BZ59" display="BZ59"/>
    <hyperlink ref="D2992" location="'FIN2-NATURE'!BZ59" display="SUM(BZ59,BZ60)"/>
    <hyperlink ref="G2992" location="'FIN2-NATURE'!BZ61" display="BZ61"/>
    <hyperlink ref="D2993" location="'FIN2-NATURE'!BZ61" display="SUM(BZ61,BZ62)"/>
    <hyperlink ref="G2993" location="'FIN2-NATURE'!BZ63" display="BZ63"/>
    <hyperlink ref="D2994" location="'FIN2-NATURE'!BZ44" display="SUM(BZ44,BZ57)"/>
    <hyperlink ref="G2994" location="'FIN2-NATURE'!BZ67" display="BZ67"/>
    <hyperlink ref="D2995" location="'FIN2-NATURE'!BZ45" display="SUM(BZ45,BZ58)"/>
    <hyperlink ref="G2995" location="'FIN2-NATURE'!BZ68" display="BZ68"/>
    <hyperlink ref="D2996" location="'FIN2-NATURE'!BZ46" display="SUM(BZ46,BZ59)"/>
    <hyperlink ref="G2996" location="'FIN2-NATURE'!BZ69" display="BZ69"/>
    <hyperlink ref="D2997" location="'FIN2-NATURE'!BZ50" display="SUM(BZ50,BZ60)"/>
    <hyperlink ref="G2997" location="'FIN2-NATURE'!BZ70" display="BZ70"/>
    <hyperlink ref="D2998" location="'FIN2-NATURE'!BZ51" display="SUM(BZ51,BZ61)"/>
    <hyperlink ref="G2998" location="'FIN2-NATURE'!BZ71" display="BZ71"/>
    <hyperlink ref="D2999" location="'FIN2-NATURE'!BZ52" display="SUM(BZ52,BZ62)"/>
    <hyperlink ref="G2999" location="'FIN2-NATURE'!BZ72" display="BZ72"/>
    <hyperlink ref="D3000" location="'FIN2-NATURE'!BZ53" display="SUM(BZ53,BZ63)"/>
    <hyperlink ref="G3000" location="'FIN2-NATURE'!BZ73" display="BZ73"/>
    <hyperlink ref="D3001" location="'FIN2-NATURE'!BZ54" display="SUM(BZ54,BZ64)"/>
    <hyperlink ref="G3001" location="'FIN2-NATURE'!BZ74" display="BZ74"/>
    <hyperlink ref="D3002" location="'FIN2-NATURE'!BZ55" display="SUM(BZ55,BZ65)"/>
    <hyperlink ref="G3002" location="'FIN2-NATURE'!BZ75" display="BZ75"/>
    <hyperlink ref="D3003" location="'FIN2-NATURE'!BZ56" display="SUM(BZ56,BZ66)"/>
    <hyperlink ref="G3003" location="'FIN2-NATURE'!BZ76" display="BZ76"/>
    <hyperlink ref="D3004" location="'FIN2-NATURE'!BZ31" display="SUM(BZ31,BZ67)"/>
    <hyperlink ref="G3004" location="'FIN2-NATURE'!BZ77" display="BZ77"/>
    <hyperlink ref="D3005" location="'FIN2-NATURE'!BZ32" display="SUM(BZ32,BZ68)"/>
    <hyperlink ref="G3005" location="'FIN2-NATURE'!BZ78" display="BZ78"/>
    <hyperlink ref="D3006" location="'FIN2-NATURE'!BZ33" display="SUM(BZ33,BZ69)"/>
    <hyperlink ref="G3006" location="'FIN2-NATURE'!BZ79" display="BZ79"/>
    <hyperlink ref="D3007" location="'FIN2-NATURE'!BZ37" display="SUM(BZ37,BZ70)"/>
    <hyperlink ref="G3007" location="'FIN2-NATURE'!BZ80" display="BZ80"/>
    <hyperlink ref="D3008" location="'FIN2-NATURE'!BZ38" display="SUM(BZ38,BZ71)"/>
    <hyperlink ref="G3008" location="'FIN2-NATURE'!BZ81" display="BZ81"/>
    <hyperlink ref="D3009" location="'FIN2-NATURE'!BZ39" display="SUM(BZ39,BZ72)"/>
    <hyperlink ref="G3009" location="'FIN2-NATURE'!BZ82" display="BZ82"/>
    <hyperlink ref="D3010" location="'FIN2-NATURE'!BZ40" display="SUM(BZ40,BZ73)"/>
    <hyperlink ref="G3010" location="'FIN2-NATURE'!BZ83" display="BZ83"/>
    <hyperlink ref="D3011" location="'FIN2-NATURE'!BZ41" display="SUM(BZ41,BZ74)"/>
    <hyperlink ref="G3011" location="'FIN2-NATURE'!BZ84" display="BZ84"/>
    <hyperlink ref="D3012" location="'FIN2-NATURE'!BZ42" display="SUM(BZ42,BZ75)"/>
    <hyperlink ref="G3012" location="'FIN2-NATURE'!BZ85" display="BZ85"/>
    <hyperlink ref="D3013" location="'FIN2-NATURE'!BZ43" display="SUM(BZ43,BZ76)"/>
    <hyperlink ref="G3013" location="'FIN2-NATURE'!BZ86" display="BZ86"/>
    <hyperlink ref="D3014" location="'FIN2-NATURE'!BW31" display="SUM(BW31,BZ31)"/>
    <hyperlink ref="G3014" location="'FIN2-NATURE'!CC31" display="CC31"/>
    <hyperlink ref="D3015" location="'FIN2-NATURE'!BW32" display="SUM(BW32,BZ32)"/>
    <hyperlink ref="G3015" location="'FIN2-NATURE'!CC32" display="CC32"/>
    <hyperlink ref="D3016" location="'FIN2-NATURE'!CC31" display="SUM(CC31,CC32)"/>
    <hyperlink ref="G3016" location="'FIN2-NATURE'!CC33" display="CC33"/>
    <hyperlink ref="D3017" location="'FIN2-NATURE'!BW34" display="SUM(BW34,BZ34)"/>
    <hyperlink ref="G3017" location="'FIN2-NATURE'!CC34" display="CC34"/>
    <hyperlink ref="D3018" location="'FIN2-NATURE'!BW35" display="SUM(BW35,BZ35)"/>
    <hyperlink ref="G3018" location="'FIN2-NATURE'!CC35" display="CC35"/>
    <hyperlink ref="D3019" location="'FIN2-NATURE'!BW36" display="SUM(BW36,BZ36)"/>
    <hyperlink ref="G3019" location="'FIN2-NATURE'!CC36" display="CC36"/>
    <hyperlink ref="D3020" location="'FIN2-NATURE'!BW37" display="SUM(BW37,BZ37)"/>
    <hyperlink ref="G3020" location="'FIN2-NATURE'!CC37" display="CC37"/>
    <hyperlink ref="D3021" location="'FIN2-NATURE'!CC33" display="SUM(CC33,CC37)"/>
    <hyperlink ref="G3021" location="'FIN2-NATURE'!CC38" display="CC38"/>
    <hyperlink ref="D3022" location="'FIN2-NATURE'!BW39" display="SUM(BW39,BZ39)"/>
    <hyperlink ref="G3022" location="'FIN2-NATURE'!CC39" display="CC39"/>
    <hyperlink ref="D3023" location="'FIN2-NATURE'!CC38" display="SUM(CC38,CC39)"/>
    <hyperlink ref="G3023" location="'FIN2-NATURE'!CC40" display="CC40"/>
    <hyperlink ref="D3024" location="'FIN2-NATURE'!BW41" display="SUM(BW41,BZ41)"/>
    <hyperlink ref="G3024" location="'FIN2-NATURE'!CC41" display="CC41"/>
    <hyperlink ref="D3025" location="'FIN2-NATURE'!BW42" display="SUM(BW42,BZ42)"/>
    <hyperlink ref="G3025" location="'FIN2-NATURE'!CC42" display="CC42"/>
    <hyperlink ref="D3026" location="'FIN2-NATURE'!BW43" display="SUM(BW43,BZ43)"/>
    <hyperlink ref="G3026" location="'FIN2-NATURE'!CC43" display="CC43"/>
    <hyperlink ref="D3027" location="'FIN2-NATURE'!BW44" display="SUM(BW44,BZ44)"/>
    <hyperlink ref="G3027" location="'FIN2-NATURE'!CC44" display="CC44"/>
    <hyperlink ref="D3028" location="'FIN2-NATURE'!BW45" display="SUM(BW45,BZ45)"/>
    <hyperlink ref="G3028" location="'FIN2-NATURE'!CC45" display="CC45"/>
    <hyperlink ref="D3029" location="'FIN2-NATURE'!CC44" display="SUM(CC44,CC45)"/>
    <hyperlink ref="G3029" location="'FIN2-NATURE'!CC46" display="CC46"/>
    <hyperlink ref="D3030" location="'FIN2-NATURE'!BW47" display="SUM(BW47,BZ47)"/>
    <hyperlink ref="G3030" location="'FIN2-NATURE'!CC47" display="CC47"/>
    <hyperlink ref="D3031" location="'FIN2-NATURE'!BW48" display="SUM(BW48,BZ48)"/>
    <hyperlink ref="G3031" location="'FIN2-NATURE'!CC48" display="CC48"/>
    <hyperlink ref="D3032" location="'FIN2-NATURE'!BW49" display="SUM(BW49,BZ49)"/>
    <hyperlink ref="G3032" location="'FIN2-NATURE'!CC49" display="CC49"/>
    <hyperlink ref="D3033" location="'FIN2-NATURE'!BW50" display="SUM(BW50,BZ50)"/>
    <hyperlink ref="G3033" location="'FIN2-NATURE'!CC50" display="CC50"/>
    <hyperlink ref="D3034" location="'FIN2-NATURE'!CC46" display="SUM(CC46,CC50)"/>
    <hyperlink ref="G3034" location="'FIN2-NATURE'!CC51" display="CC51"/>
    <hyperlink ref="D3035" location="'FIN2-NATURE'!BW52" display="SUM(BW52,BZ52)"/>
    <hyperlink ref="G3035" location="'FIN2-NATURE'!CC52" display="CC52"/>
    <hyperlink ref="D3036" location="'FIN2-NATURE'!CC51" display="SUM(CC51,CC52)"/>
    <hyperlink ref="G3036" location="'FIN2-NATURE'!CC53" display="CC53"/>
    <hyperlink ref="D3037" location="'FIN2-NATURE'!BW54" display="SUM(BW54,BZ54)"/>
    <hyperlink ref="G3037" location="'FIN2-NATURE'!CC54" display="CC54"/>
    <hyperlink ref="D3038" location="'FIN2-NATURE'!BW55" display="SUM(BW55,BZ55)"/>
    <hyperlink ref="G3038" location="'FIN2-NATURE'!CC55" display="CC55"/>
    <hyperlink ref="D3039" location="'FIN2-NATURE'!BW56" display="SUM(BW56,BZ56)"/>
    <hyperlink ref="G3039" location="'FIN2-NATURE'!CC56" display="CC56"/>
    <hyperlink ref="D3040" location="'FIN2-NATURE'!BW57" display="SUM(BW57,BZ57)"/>
    <hyperlink ref="G3040" location="'FIN2-NATURE'!CC57" display="CC57"/>
    <hyperlink ref="D3041" location="'FIN2-NATURE'!BW58" display="SUM(BW58,BZ58)"/>
    <hyperlink ref="G3041" location="'FIN2-NATURE'!CC58" display="CC58"/>
    <hyperlink ref="D3042" location="'FIN2-NATURE'!CC57" display="SUM(CC57,CC58)"/>
    <hyperlink ref="G3042" location="'FIN2-NATURE'!CC59" display="CC59"/>
    <hyperlink ref="D3043" location="'FIN2-NATURE'!BW60" display="SUM(BW60,BZ60)"/>
    <hyperlink ref="G3043" location="'FIN2-NATURE'!CC60" display="CC60"/>
    <hyperlink ref="D3044" location="'FIN2-NATURE'!CC59" display="SUM(CC59,CC60)"/>
    <hyperlink ref="G3044" location="'FIN2-NATURE'!CC61" display="CC61"/>
    <hyperlink ref="D3045" location="'FIN2-NATURE'!BW62" display="SUM(BW62,BZ62)"/>
    <hyperlink ref="G3045" location="'FIN2-NATURE'!CC62" display="CC62"/>
    <hyperlink ref="D3046" location="'FIN2-NATURE'!CC61" display="SUM(CC61,CC62)"/>
    <hyperlink ref="G3046" location="'FIN2-NATURE'!CC63" display="CC63"/>
    <hyperlink ref="D3047" location="'FIN2-NATURE'!BW64" display="SUM(BW64,BZ64)"/>
    <hyperlink ref="G3047" location="'FIN2-NATURE'!CC64" display="CC64"/>
    <hyperlink ref="D3048" location="'FIN2-NATURE'!BW65" display="SUM(BW65,BZ65)"/>
    <hyperlink ref="G3048" location="'FIN2-NATURE'!CC65" display="CC65"/>
    <hyperlink ref="D3049" location="'FIN2-NATURE'!BW66" display="SUM(BW66,BZ66)"/>
    <hyperlink ref="G3049" location="'FIN2-NATURE'!CC66" display="CC66"/>
    <hyperlink ref="D3050" location="'FIN2-NATURE'!CC44" display="SUM(CC44,CC57)"/>
    <hyperlink ref="G3050" location="'FIN2-NATURE'!CC67" display="CC67"/>
    <hyperlink ref="D3051" location="'FIN2-NATURE'!CC45" display="SUM(CC45,CC58)"/>
    <hyperlink ref="G3051" location="'FIN2-NATURE'!CC68" display="CC68"/>
    <hyperlink ref="D3052" location="'FIN2-NATURE'!CC46" display="SUM(CC46,CC59)"/>
    <hyperlink ref="G3052" location="'FIN2-NATURE'!CC69" display="CC69"/>
    <hyperlink ref="D3053" location="'FIN2-NATURE'!CC50" display="SUM(CC50,CC60)"/>
    <hyperlink ref="G3053" location="'FIN2-NATURE'!CC70" display="CC70"/>
    <hyperlink ref="D3054" location="'FIN2-NATURE'!CC51" display="SUM(CC51,CC61)"/>
    <hyperlink ref="G3054" location="'FIN2-NATURE'!CC71" display="CC71"/>
    <hyperlink ref="D3055" location="'FIN2-NATURE'!CC52" display="SUM(CC52,CC62)"/>
    <hyperlink ref="G3055" location="'FIN2-NATURE'!CC72" display="CC72"/>
    <hyperlink ref="D3056" location="'FIN2-NATURE'!CC53" display="SUM(CC53,CC63)"/>
    <hyperlink ref="G3056" location="'FIN2-NATURE'!CC73" display="CC73"/>
    <hyperlink ref="D3057" location="'FIN2-NATURE'!CC54" display="SUM(CC54,CC64)"/>
    <hyperlink ref="G3057" location="'FIN2-NATURE'!CC74" display="CC74"/>
    <hyperlink ref="D3058" location="'FIN2-NATURE'!CC55" display="SUM(CC55,CC65)"/>
    <hyperlink ref="G3058" location="'FIN2-NATURE'!CC75" display="CC75"/>
    <hyperlink ref="D3059" location="'FIN2-NATURE'!CC56" display="SUM(CC56,CC66)"/>
    <hyperlink ref="G3059" location="'FIN2-NATURE'!CC76" display="CC76"/>
    <hyperlink ref="D3060" location="'FIN2-NATURE'!CC31" display="SUM(CC31,CC67)"/>
    <hyperlink ref="G3060" location="'FIN2-NATURE'!CC77" display="CC77"/>
    <hyperlink ref="D3061" location="'FIN2-NATURE'!CC32" display="SUM(CC32,CC68)"/>
    <hyperlink ref="G3061" location="'FIN2-NATURE'!CC78" display="CC78"/>
    <hyperlink ref="D3062" location="'FIN2-NATURE'!CC33" display="SUM(CC33,CC69)"/>
    <hyperlink ref="G3062" location="'FIN2-NATURE'!CC79" display="CC79"/>
    <hyperlink ref="D3063" location="'FIN2-NATURE'!CC37" display="SUM(CC37,CC70)"/>
    <hyperlink ref="G3063" location="'FIN2-NATURE'!CC80" display="CC80"/>
    <hyperlink ref="D3064" location="'FIN2-NATURE'!CC38" display="SUM(CC38,CC71)"/>
    <hyperlink ref="G3064" location="'FIN2-NATURE'!CC81" display="CC81"/>
    <hyperlink ref="D3065" location="'FIN2-NATURE'!CC39" display="SUM(CC39,CC72)"/>
    <hyperlink ref="G3065" location="'FIN2-NATURE'!CC82" display="CC82"/>
    <hyperlink ref="D3066" location="'FIN2-NATURE'!CC40" display="SUM(CC40,CC73)"/>
    <hyperlink ref="G3066" location="'FIN2-NATURE'!CC83" display="CC83"/>
    <hyperlink ref="D3067" location="'FIN2-NATURE'!CC41" display="SUM(CC41,CC74)"/>
    <hyperlink ref="G3067" location="'FIN2-NATURE'!CC84" display="CC84"/>
    <hyperlink ref="D3068" location="'FIN2-NATURE'!CC42" display="SUM(CC42,CC75)"/>
    <hyperlink ref="G3068" location="'FIN2-NATURE'!CC85" display="CC85"/>
    <hyperlink ref="D3069" location="'FIN2-NATURE'!CC43" display="SUM(CC43,CC76)"/>
    <hyperlink ref="G3069" location="'FIN2-NATURE'!CC86" display="CC86"/>
    <hyperlink ref="D3070" location="'FIN2-NATURE'!CF31" display="SUM(CF31,CF32)"/>
    <hyperlink ref="G3070" location="'FIN2-NATURE'!CF33" display="CF33"/>
    <hyperlink ref="D3071" location="'FIN2-NATURE'!CF33" display="SUM(CF33,CF37)"/>
    <hyperlink ref="G3071" location="'FIN2-NATURE'!CF38" display="CF38"/>
    <hyperlink ref="D3072" location="'FIN2-NATURE'!CF38" display="SUM(CF38,CF39)"/>
    <hyperlink ref="G3072" location="'FIN2-NATURE'!CF40" display="CF40"/>
    <hyperlink ref="D3073" location="'FIN2-NATURE'!CF44" display="SUM(CF44,CF45)"/>
    <hyperlink ref="G3073" location="'FIN2-NATURE'!CF46" display="CF46"/>
    <hyperlink ref="D3074" location="'FIN2-NATURE'!CF46" display="SUM(CF46,CF50)"/>
    <hyperlink ref="G3074" location="'FIN2-NATURE'!CF51" display="CF51"/>
    <hyperlink ref="D3075" location="'FIN2-NATURE'!CF51" display="SUM(CF51,CF52)"/>
    <hyperlink ref="G3075" location="'FIN2-NATURE'!CF53" display="CF53"/>
    <hyperlink ref="D3076" location="'FIN2-NATURE'!CF57" display="SUM(CF57,CF58)"/>
    <hyperlink ref="G3076" location="'FIN2-NATURE'!CF59" display="CF59"/>
    <hyperlink ref="D3077" location="'FIN2-NATURE'!CF59" display="SUM(CF59,CF60)"/>
    <hyperlink ref="G3077" location="'FIN2-NATURE'!CF61" display="CF61"/>
    <hyperlink ref="D3078" location="'FIN2-NATURE'!CF61" display="SUM(CF61,CF62)"/>
    <hyperlink ref="G3078" location="'FIN2-NATURE'!CF63" display="CF63"/>
    <hyperlink ref="D3079" location="'FIN2-NATURE'!CF44" display="SUM(CF44,CF57)"/>
    <hyperlink ref="G3079" location="'FIN2-NATURE'!CF67" display="CF67"/>
    <hyperlink ref="D3080" location="'FIN2-NATURE'!CF45" display="SUM(CF45,CF58)"/>
    <hyperlink ref="G3080" location="'FIN2-NATURE'!CF68" display="CF68"/>
    <hyperlink ref="D3081" location="'FIN2-NATURE'!CF46" display="SUM(CF46,CF59)"/>
    <hyperlink ref="G3081" location="'FIN2-NATURE'!CF69" display="CF69"/>
    <hyperlink ref="D3082" location="'FIN2-NATURE'!CF50" display="SUM(CF50,CF60)"/>
    <hyperlink ref="G3082" location="'FIN2-NATURE'!CF70" display="CF70"/>
    <hyperlink ref="D3083" location="'FIN2-NATURE'!CF51" display="SUM(CF51,CF61)"/>
    <hyperlink ref="G3083" location="'FIN2-NATURE'!CF71" display="CF71"/>
    <hyperlink ref="D3084" location="'FIN2-NATURE'!CF52" display="SUM(CF52,CF62)"/>
    <hyperlink ref="G3084" location="'FIN2-NATURE'!CF72" display="CF72"/>
    <hyperlink ref="D3085" location="'FIN2-NATURE'!CF53" display="SUM(CF53,CF63)"/>
    <hyperlink ref="G3085" location="'FIN2-NATURE'!CF73" display="CF73"/>
    <hyperlink ref="D3086" location="'FIN2-NATURE'!CF54" display="SUM(CF54,CF64)"/>
    <hyperlink ref="G3086" location="'FIN2-NATURE'!CF74" display="CF74"/>
    <hyperlink ref="D3087" location="'FIN2-NATURE'!CF55" display="SUM(CF55,CF65)"/>
    <hyperlink ref="G3087" location="'FIN2-NATURE'!CF75" display="CF75"/>
    <hyperlink ref="D3088" location="'FIN2-NATURE'!CF56" display="SUM(CF56,CF66)"/>
    <hyperlink ref="G3088" location="'FIN2-NATURE'!CF76" display="CF76"/>
    <hyperlink ref="D3089" location="'FIN2-NATURE'!CF31" display="SUM(CF31,CF67)"/>
    <hyperlink ref="G3089" location="'FIN2-NATURE'!CF77" display="CF77"/>
    <hyperlink ref="D3090" location="'FIN2-NATURE'!CF32" display="SUM(CF32,CF68)"/>
    <hyperlink ref="G3090" location="'FIN2-NATURE'!CF78" display="CF78"/>
    <hyperlink ref="D3091" location="'FIN2-NATURE'!CF33" display="SUM(CF33,CF69)"/>
    <hyperlink ref="G3091" location="'FIN2-NATURE'!CF79" display="CF79"/>
    <hyperlink ref="D3092" location="'FIN2-NATURE'!CF37" display="SUM(CF37,CF70)"/>
    <hyperlink ref="G3092" location="'FIN2-NATURE'!CF80" display="CF80"/>
    <hyperlink ref="D3093" location="'FIN2-NATURE'!CF38" display="SUM(CF38,CF71)"/>
    <hyperlink ref="G3093" location="'FIN2-NATURE'!CF81" display="CF81"/>
    <hyperlink ref="D3094" location="'FIN2-NATURE'!CF39" display="SUM(CF39,CF72)"/>
    <hyperlink ref="G3094" location="'FIN2-NATURE'!CF82" display="CF82"/>
    <hyperlink ref="D3095" location="'FIN2-NATURE'!CF40" display="SUM(CF40,CF73)"/>
    <hyperlink ref="G3095" location="'FIN2-NATURE'!CF83" display="CF83"/>
    <hyperlink ref="D3096" location="'FIN2-NATURE'!CF41" display="SUM(CF41,CF74)"/>
    <hyperlink ref="G3096" location="'FIN2-NATURE'!CF84" display="CF84"/>
    <hyperlink ref="D3097" location="'FIN2-NATURE'!CF42" display="SUM(CF42,CF75)"/>
    <hyperlink ref="G3097" location="'FIN2-NATURE'!CF85" display="CF85"/>
    <hyperlink ref="D3098" location="'FIN2-NATURE'!CF43" display="SUM(CF43,CF76)"/>
    <hyperlink ref="G3098" location="'FIN2-NATURE'!CF86" display="CF86"/>
    <hyperlink ref="D3099" location="'FIN2-NATURE'!CI31" display="SUM(CI31,CI32)"/>
    <hyperlink ref="G3099" location="'FIN2-NATURE'!CI33" display="CI33"/>
    <hyperlink ref="D3100" location="'FIN2-NATURE'!CI33" display="SUM(CI33,CI37)"/>
    <hyperlink ref="G3100" location="'FIN2-NATURE'!CI38" display="CI38"/>
    <hyperlink ref="D3101" location="'FIN2-NATURE'!CI38" display="SUM(CI38,CI39)"/>
    <hyperlink ref="G3101" location="'FIN2-NATURE'!CI40" display="CI40"/>
    <hyperlink ref="D3102" location="'FIN2-NATURE'!CI44" display="SUM(CI44,CI45)"/>
    <hyperlink ref="G3102" location="'FIN2-NATURE'!CI46" display="CI46"/>
    <hyperlink ref="D3103" location="'FIN2-NATURE'!CI46" display="SUM(CI46,CI50)"/>
    <hyperlink ref="G3103" location="'FIN2-NATURE'!CI51" display="CI51"/>
    <hyperlink ref="D3104" location="'FIN2-NATURE'!CI51" display="SUM(CI51,CI52)"/>
    <hyperlink ref="G3104" location="'FIN2-NATURE'!CI53" display="CI53"/>
    <hyperlink ref="D3105" location="'FIN2-NATURE'!CI57" display="SUM(CI57,CI58)"/>
    <hyperlink ref="G3105" location="'FIN2-NATURE'!CI59" display="CI59"/>
    <hyperlink ref="D3106" location="'FIN2-NATURE'!CI59" display="SUM(CI59,CI60)"/>
    <hyperlink ref="G3106" location="'FIN2-NATURE'!CI61" display="CI61"/>
    <hyperlink ref="D3107" location="'FIN2-NATURE'!CI61" display="SUM(CI61,CI62)"/>
    <hyperlink ref="G3107" location="'FIN2-NATURE'!CI63" display="CI63"/>
    <hyperlink ref="D3108" location="'FIN2-NATURE'!CI44" display="SUM(CI44,CI57)"/>
    <hyperlink ref="G3108" location="'FIN2-NATURE'!CI67" display="CI67"/>
    <hyperlink ref="D3109" location="'FIN2-NATURE'!CI45" display="SUM(CI45,CI58)"/>
    <hyperlink ref="G3109" location="'FIN2-NATURE'!CI68" display="CI68"/>
    <hyperlink ref="D3110" location="'FIN2-NATURE'!CI46" display="SUM(CI46,CI59)"/>
    <hyperlink ref="G3110" location="'FIN2-NATURE'!CI69" display="CI69"/>
    <hyperlink ref="D3111" location="'FIN2-NATURE'!CI50" display="SUM(CI50,CI60)"/>
    <hyperlink ref="G3111" location="'FIN2-NATURE'!CI70" display="CI70"/>
    <hyperlink ref="D3112" location="'FIN2-NATURE'!CI51" display="SUM(CI51,CI61)"/>
    <hyperlink ref="G3112" location="'FIN2-NATURE'!CI71" display="CI71"/>
    <hyperlink ref="D3113" location="'FIN2-NATURE'!CI52" display="SUM(CI52,CI62)"/>
    <hyperlink ref="G3113" location="'FIN2-NATURE'!CI72" display="CI72"/>
    <hyperlink ref="D3114" location="'FIN2-NATURE'!CI53" display="SUM(CI53,CI63)"/>
    <hyperlink ref="G3114" location="'FIN2-NATURE'!CI73" display="CI73"/>
    <hyperlink ref="D3115" location="'FIN2-NATURE'!CI54" display="SUM(CI54,CI64)"/>
    <hyperlink ref="G3115" location="'FIN2-NATURE'!CI74" display="CI74"/>
    <hyperlink ref="D3116" location="'FIN2-NATURE'!CI55" display="SUM(CI55,CI65)"/>
    <hyperlink ref="G3116" location="'FIN2-NATURE'!CI75" display="CI75"/>
    <hyperlink ref="D3117" location="'FIN2-NATURE'!CI56" display="SUM(CI56,CI66)"/>
    <hyperlink ref="G3117" location="'FIN2-NATURE'!CI76" display="CI76"/>
    <hyperlink ref="D3118" location="'FIN2-NATURE'!CI31" display="SUM(CI31,CI67)"/>
    <hyperlink ref="G3118" location="'FIN2-NATURE'!CI77" display="CI77"/>
    <hyperlink ref="D3119" location="'FIN2-NATURE'!CI32" display="SUM(CI32,CI68)"/>
    <hyperlink ref="G3119" location="'FIN2-NATURE'!CI78" display="CI78"/>
    <hyperlink ref="D3120" location="'FIN2-NATURE'!CI33" display="SUM(CI33,CI69)"/>
    <hyperlink ref="G3120" location="'FIN2-NATURE'!CI79" display="CI79"/>
    <hyperlink ref="D3121" location="'FIN2-NATURE'!CI37" display="SUM(CI37,CI70)"/>
    <hyperlink ref="G3121" location="'FIN2-NATURE'!CI80" display="CI80"/>
    <hyperlink ref="D3122" location="'FIN2-NATURE'!CI38" display="SUM(CI38,CI71)"/>
    <hyperlink ref="G3122" location="'FIN2-NATURE'!CI81" display="CI81"/>
    <hyperlink ref="D3123" location="'FIN2-NATURE'!CI39" display="SUM(CI39,CI72)"/>
    <hyperlink ref="G3123" location="'FIN2-NATURE'!CI82" display="CI82"/>
    <hyperlink ref="D3124" location="'FIN2-NATURE'!CI40" display="SUM(CI40,CI73)"/>
    <hyperlink ref="G3124" location="'FIN2-NATURE'!CI83" display="CI83"/>
    <hyperlink ref="D3125" location="'FIN2-NATURE'!CI41" display="SUM(CI41,CI74)"/>
    <hyperlink ref="G3125" location="'FIN2-NATURE'!CI84" display="CI84"/>
    <hyperlink ref="D3126" location="'FIN2-NATURE'!CI42" display="SUM(CI42,CI75)"/>
    <hyperlink ref="G3126" location="'FIN2-NATURE'!CI85" display="CI85"/>
    <hyperlink ref="D3127" location="'FIN2-NATURE'!CI43" display="SUM(CI43,CI76)"/>
    <hyperlink ref="G3127" location="'FIN2-NATURE'!CI86" display="CI86"/>
    <hyperlink ref="D3128" location="'FIN2-NATURE'!CL31" display="SUM(CL31,CL32)"/>
    <hyperlink ref="G3128" location="'FIN2-NATURE'!CL33" display="CL33"/>
    <hyperlink ref="D3129" location="'FIN2-NATURE'!CL33" display="SUM(CL33,CL37)"/>
    <hyperlink ref="G3129" location="'FIN2-NATURE'!CL38" display="CL38"/>
    <hyperlink ref="D3130" location="'FIN2-NATURE'!CL38" display="SUM(CL38,CL39)"/>
    <hyperlink ref="G3130" location="'FIN2-NATURE'!CL40" display="CL40"/>
    <hyperlink ref="D3131" location="'FIN2-NATURE'!CL44" display="SUM(CL44,CL45)"/>
    <hyperlink ref="G3131" location="'FIN2-NATURE'!CL46" display="CL46"/>
    <hyperlink ref="D3132" location="'FIN2-NATURE'!CL46" display="SUM(CL46,CL50)"/>
    <hyperlink ref="G3132" location="'FIN2-NATURE'!CL51" display="CL51"/>
    <hyperlink ref="D3133" location="'FIN2-NATURE'!CL51" display="SUM(CL51,CL52)"/>
    <hyperlink ref="G3133" location="'FIN2-NATURE'!CL53" display="CL53"/>
    <hyperlink ref="D3134" location="'FIN2-NATURE'!CL57" display="SUM(CL57,CL58)"/>
    <hyperlink ref="G3134" location="'FIN2-NATURE'!CL59" display="CL59"/>
    <hyperlink ref="D3135" location="'FIN2-NATURE'!CL59" display="SUM(CL59,CL60)"/>
    <hyperlink ref="G3135" location="'FIN2-NATURE'!CL61" display="CL61"/>
    <hyperlink ref="D3136" location="'FIN2-NATURE'!CL61" display="SUM(CL61,CL62)"/>
    <hyperlink ref="G3136" location="'FIN2-NATURE'!CL63" display="CL63"/>
    <hyperlink ref="D3137" location="'FIN2-NATURE'!CL44" display="SUM(CL44,CL57)"/>
    <hyperlink ref="G3137" location="'FIN2-NATURE'!CL67" display="CL67"/>
    <hyperlink ref="D3138" location="'FIN2-NATURE'!CL45" display="SUM(CL45,CL58)"/>
    <hyperlink ref="G3138" location="'FIN2-NATURE'!CL68" display="CL68"/>
    <hyperlink ref="D3139" location="'FIN2-NATURE'!CL46" display="SUM(CL46,CL59)"/>
    <hyperlink ref="G3139" location="'FIN2-NATURE'!CL69" display="CL69"/>
    <hyperlink ref="D3140" location="'FIN2-NATURE'!CL50" display="SUM(CL50,CL60)"/>
    <hyperlink ref="G3140" location="'FIN2-NATURE'!CL70" display="CL70"/>
    <hyperlink ref="D3141" location="'FIN2-NATURE'!CL51" display="SUM(CL51,CL61)"/>
    <hyperlink ref="G3141" location="'FIN2-NATURE'!CL71" display="CL71"/>
    <hyperlink ref="D3142" location="'FIN2-NATURE'!CL52" display="SUM(CL52,CL62)"/>
    <hyperlink ref="G3142" location="'FIN2-NATURE'!CL72" display="CL72"/>
    <hyperlink ref="D3143" location="'FIN2-NATURE'!CL53" display="SUM(CL53,CL63)"/>
    <hyperlink ref="G3143" location="'FIN2-NATURE'!CL73" display="CL73"/>
    <hyperlink ref="D3144" location="'FIN2-NATURE'!CL54" display="SUM(CL54,CL64)"/>
    <hyperlink ref="G3144" location="'FIN2-NATURE'!CL74" display="CL74"/>
    <hyperlink ref="D3145" location="'FIN2-NATURE'!CL55" display="SUM(CL55,CL65)"/>
    <hyperlink ref="G3145" location="'FIN2-NATURE'!CL75" display="CL75"/>
    <hyperlink ref="D3146" location="'FIN2-NATURE'!CL56" display="SUM(CL56,CL66)"/>
    <hyperlink ref="G3146" location="'FIN2-NATURE'!CL76" display="CL76"/>
    <hyperlink ref="D3147" location="'FIN2-NATURE'!CL31" display="SUM(CL31,CL67)"/>
    <hyperlink ref="G3147" location="'FIN2-NATURE'!CL77" display="CL77"/>
    <hyperlink ref="D3148" location="'FIN2-NATURE'!CL32" display="SUM(CL32,CL68)"/>
    <hyperlink ref="G3148" location="'FIN2-NATURE'!CL78" display="CL78"/>
    <hyperlink ref="D3149" location="'FIN2-NATURE'!CL33" display="SUM(CL33,CL69)"/>
    <hyperlink ref="G3149" location="'FIN2-NATURE'!CL79" display="CL79"/>
    <hyperlink ref="D3150" location="'FIN2-NATURE'!CL37" display="SUM(CL37,CL70)"/>
    <hyperlink ref="G3150" location="'FIN2-NATURE'!CL80" display="CL80"/>
    <hyperlink ref="D3151" location="'FIN2-NATURE'!CL38" display="SUM(CL38,CL71)"/>
    <hyperlink ref="G3151" location="'FIN2-NATURE'!CL81" display="CL81"/>
    <hyperlink ref="D3152" location="'FIN2-NATURE'!CL39" display="SUM(CL39,CL72)"/>
    <hyperlink ref="G3152" location="'FIN2-NATURE'!CL82" display="CL82"/>
    <hyperlink ref="D3153" location="'FIN2-NATURE'!CL40" display="SUM(CL40,CL73)"/>
    <hyperlink ref="G3153" location="'FIN2-NATURE'!CL83" display="CL83"/>
    <hyperlink ref="D3154" location="'FIN2-NATURE'!CL41" display="SUM(CL41,CL74)"/>
    <hyperlink ref="G3154" location="'FIN2-NATURE'!CL84" display="CL84"/>
    <hyperlink ref="D3155" location="'FIN2-NATURE'!CL42" display="SUM(CL42,CL75)"/>
    <hyperlink ref="G3155" location="'FIN2-NATURE'!CL85" display="CL85"/>
    <hyperlink ref="D3156" location="'FIN2-NATURE'!CL43" display="SUM(CL43,CL76)"/>
    <hyperlink ref="G3156" location="'FIN2-NATURE'!CL86" display="CL86"/>
    <hyperlink ref="D3157" location="'FIN2-NATURE'!AG31" display="SUM(AG31,AJ31,AS31,BT31,CC31,CL31)"/>
    <hyperlink ref="G3157" location="'FIN2-NATURE'!CO31" display="CO31"/>
    <hyperlink ref="D3158" location="'FIN2-NATURE'!AG32" display="SUM(AG32,AJ32,AS32,BT32,CC32,CL32)"/>
    <hyperlink ref="G3158" location="'FIN2-NATURE'!CO32" display="CO32"/>
    <hyperlink ref="D3159" location="'FIN2-NATURE'!CO31" display="SUM(CO31,CO32)"/>
    <hyperlink ref="G3159" location="'FIN2-NATURE'!CO33" display="CO33"/>
    <hyperlink ref="D3160" location="'FIN2-NATURE'!AG34" display="SUM(AG34,AJ34,AS34,BT34,CC34,CL34)"/>
    <hyperlink ref="G3160" location="'FIN2-NATURE'!CO34" display="CO34"/>
    <hyperlink ref="D3161" location="'FIN2-NATURE'!AG35" display="SUM(AG35,AJ35,AS35,BT35,CC35,CL35)"/>
    <hyperlink ref="G3161" location="'FIN2-NATURE'!CO35" display="CO35"/>
    <hyperlink ref="D3162" location="'FIN2-NATURE'!AG36" display="SUM(AG36,AJ36,AS36,BT36,CC36,CL36)"/>
    <hyperlink ref="G3162" location="'FIN2-NATURE'!CO36" display="CO36"/>
    <hyperlink ref="D3163" location="'FIN2-NATURE'!AG37" display="SUM(AG37,AJ37,AS37,BT37,CC37,CL37)"/>
    <hyperlink ref="G3163" location="'FIN2-NATURE'!CO37" display="CO37"/>
    <hyperlink ref="D3164" location="'FIN2-NATURE'!CO33" display="SUM(CO33,CO37)"/>
    <hyperlink ref="G3164" location="'FIN2-NATURE'!CO38" display="CO38"/>
    <hyperlink ref="D3165" location="'FIN2-NATURE'!AG39" display="SUM(AG39,AJ39,AS39,BT39,CC39,CL39)"/>
    <hyperlink ref="G3165" location="'FIN2-NATURE'!CO39" display="CO39"/>
    <hyperlink ref="D3166" location="'FIN2-NATURE'!CO38" display="SUM(CO38,CO39)"/>
    <hyperlink ref="G3166" location="'FIN2-NATURE'!CO40" display="CO40"/>
    <hyperlink ref="D3167" location="'FIN2-NATURE'!AG41" display="SUM(AG41,AJ41,AS41,BT41,CC41,CL41)"/>
    <hyperlink ref="G3167" location="'FIN2-NATURE'!CO41" display="CO41"/>
    <hyperlink ref="D3168" location="'FIN2-NATURE'!AG42" display="SUM(AG42,AJ42,AS42,BT42,CC42,CL42)"/>
    <hyperlink ref="G3168" location="'FIN2-NATURE'!CO42" display="CO42"/>
    <hyperlink ref="D3169" location="'FIN2-NATURE'!AG43" display="SUM(AG43,AJ43,AS43,BT43,CC43,CL43)"/>
    <hyperlink ref="G3169" location="'FIN2-NATURE'!CO43" display="CO43"/>
    <hyperlink ref="D3170" location="'FIN2-NATURE'!AG44" display="SUM(AG44,AJ44,AS44,BT44,CC44,CL44)"/>
    <hyperlink ref="G3170" location="'FIN2-NATURE'!CO44" display="CO44"/>
    <hyperlink ref="D3171" location="'FIN2-NATURE'!AG45" display="SUM(AG45,AJ45,AS45,BT45,CC45,CL45)"/>
    <hyperlink ref="G3171" location="'FIN2-NATURE'!CO45" display="CO45"/>
    <hyperlink ref="D3172" location="'FIN2-NATURE'!CO44" display="SUM(CO44,CO45)"/>
    <hyperlink ref="G3172" location="'FIN2-NATURE'!CO46" display="CO46"/>
    <hyperlink ref="D3173" location="'FIN2-NATURE'!AG47" display="SUM(AG47,AJ47,AS47,BT47,CC47,CL47)"/>
    <hyperlink ref="G3173" location="'FIN2-NATURE'!CO47" display="CO47"/>
    <hyperlink ref="D3174" location="'FIN2-NATURE'!AG48" display="SUM(AG48,AJ48,AS48,BT48,CC48,CL48)"/>
    <hyperlink ref="G3174" location="'FIN2-NATURE'!CO48" display="CO48"/>
    <hyperlink ref="D3175" location="'FIN2-NATURE'!AG49" display="SUM(AG49,AJ49,AS49,BT49,CC49,CL49)"/>
    <hyperlink ref="G3175" location="'FIN2-NATURE'!CO49" display="CO49"/>
    <hyperlink ref="D3176" location="'FIN2-NATURE'!AG50" display="SUM(AG50,AJ50,AS50,BT50,CC50,CL50)"/>
    <hyperlink ref="G3176" location="'FIN2-NATURE'!CO50" display="CO50"/>
    <hyperlink ref="D3177" location="'FIN2-NATURE'!CO46" display="SUM(CO46,CO50)"/>
    <hyperlink ref="G3177" location="'FIN2-NATURE'!CO51" display="CO51"/>
    <hyperlink ref="D3178" location="'FIN2-NATURE'!AG52" display="SUM(AG52,AJ52,AS52,BT52,CC52,CL52)"/>
    <hyperlink ref="G3178" location="'FIN2-NATURE'!CO52" display="CO52"/>
    <hyperlink ref="D3179" location="'FIN2-NATURE'!CO51" display="SUM(CO51,CO52)"/>
    <hyperlink ref="G3179" location="'FIN2-NATURE'!CO53" display="CO53"/>
    <hyperlink ref="D3180" location="'FIN2-NATURE'!AG54" display="SUM(AG54,AJ54,AS54,BT54,CC54,CL54)"/>
    <hyperlink ref="G3180" location="'FIN2-NATURE'!CO54" display="CO54"/>
    <hyperlink ref="D3181" location="'FIN2-NATURE'!AG55" display="SUM(AG55,AJ55,AS55,BT55,CC55,CL55)"/>
    <hyperlink ref="G3181" location="'FIN2-NATURE'!CO55" display="CO55"/>
    <hyperlink ref="D3182" location="'FIN2-NATURE'!AG56" display="SUM(AG56,AJ56,AS56,BT56,CC56,CL56)"/>
    <hyperlink ref="G3182" location="'FIN2-NATURE'!CO56" display="CO56"/>
    <hyperlink ref="D3183" location="'FIN2-NATURE'!AG57" display="SUM(AG57,AJ57,AS57,BT57,CC57,CL57)"/>
    <hyperlink ref="G3183" location="'FIN2-NATURE'!CO57" display="CO57"/>
    <hyperlink ref="D3184" location="'FIN2-NATURE'!AG58" display="SUM(AG58,AJ58,AS58,BT58,CC58,CL58)"/>
    <hyperlink ref="G3184" location="'FIN2-NATURE'!CO58" display="CO58"/>
    <hyperlink ref="D3185" location="'FIN2-NATURE'!CO57" display="SUM(CO57,CO58)"/>
    <hyperlink ref="G3185" location="'FIN2-NATURE'!CO59" display="CO59"/>
    <hyperlink ref="D3186" location="'FIN2-NATURE'!AG60" display="SUM(AG60,AJ60,AS60,BT60,CC60,CL60)"/>
    <hyperlink ref="G3186" location="'FIN2-NATURE'!CO60" display="CO60"/>
    <hyperlink ref="D3187" location="'FIN2-NATURE'!CO59" display="SUM(CO59,CO60)"/>
    <hyperlink ref="G3187" location="'FIN2-NATURE'!CO61" display="CO61"/>
    <hyperlink ref="D3188" location="'FIN2-NATURE'!AG62" display="SUM(AG62,AJ62,AS62,BT62,CC62,CL62)"/>
    <hyperlink ref="G3188" location="'FIN2-NATURE'!CO62" display="CO62"/>
    <hyperlink ref="D3189" location="'FIN2-NATURE'!CO61" display="SUM(CO61,CO62)"/>
    <hyperlink ref="G3189" location="'FIN2-NATURE'!CO63" display="CO63"/>
    <hyperlink ref="D3190" location="'FIN2-NATURE'!AG64" display="SUM(AG64,AJ64,AS64,BT64,CC64,CL64)"/>
    <hyperlink ref="G3190" location="'FIN2-NATURE'!CO64" display="CO64"/>
    <hyperlink ref="D3191" location="'FIN2-NATURE'!AG65" display="SUM(AG65,AJ65,AS65,BT65,CC65,CL65)"/>
    <hyperlink ref="G3191" location="'FIN2-NATURE'!CO65" display="CO65"/>
    <hyperlink ref="D3192" location="'FIN2-NATURE'!AG66" display="SUM(AG66,AJ66,AS66,BT66,CC66,CL66)"/>
    <hyperlink ref="G3192" location="'FIN2-NATURE'!CO66" display="CO66"/>
    <hyperlink ref="D3193" location="'FIN2-NATURE'!CO44" display="SUM(CO44,CO57)"/>
    <hyperlink ref="G3193" location="'FIN2-NATURE'!CO67" display="CO67"/>
    <hyperlink ref="D3194" location="'FIN2-NATURE'!CO45" display="SUM(CO45,CO58)"/>
    <hyperlink ref="G3194" location="'FIN2-NATURE'!CO68" display="CO68"/>
    <hyperlink ref="D3195" location="'FIN2-NATURE'!CO46" display="SUM(CO46,CO59)"/>
    <hyperlink ref="G3195" location="'FIN2-NATURE'!CO69" display="CO69"/>
    <hyperlink ref="D3196" location="'FIN2-NATURE'!CO50" display="SUM(CO50,CO60)"/>
    <hyperlink ref="G3196" location="'FIN2-NATURE'!CO70" display="CO70"/>
    <hyperlink ref="D3197" location="'FIN2-NATURE'!CO51" display="SUM(CO51,CO61)"/>
    <hyperlink ref="G3197" location="'FIN2-NATURE'!CO71" display="CO71"/>
    <hyperlink ref="D3198" location="'FIN2-NATURE'!CO52" display="SUM(CO52,CO62)"/>
    <hyperlink ref="G3198" location="'FIN2-NATURE'!CO72" display="CO72"/>
    <hyperlink ref="D3199" location="'FIN2-NATURE'!CO53" display="SUM(CO53,CO63)"/>
    <hyperlink ref="G3199" location="'FIN2-NATURE'!CO73" display="CO73"/>
    <hyperlink ref="D3200" location="'FIN2-NATURE'!CO54" display="SUM(CO54,CO64)"/>
    <hyperlink ref="G3200" location="'FIN2-NATURE'!CO74" display="CO74"/>
    <hyperlink ref="D3201" location="'FIN2-NATURE'!CO55" display="SUM(CO55,CO65)"/>
    <hyperlink ref="G3201" location="'FIN2-NATURE'!CO75" display="CO75"/>
    <hyperlink ref="D3202" location="'FIN2-NATURE'!CO56" display="SUM(CO56,CO66)"/>
    <hyperlink ref="G3202" location="'FIN2-NATURE'!CO76" display="CO76"/>
    <hyperlink ref="D3203" location="'FIN2-NATURE'!CO31" display="SUM(CO31,CO67)"/>
    <hyperlink ref="G3203" location="'FIN2-NATURE'!CO77" display="CO77"/>
    <hyperlink ref="D3204" location="'FIN2-NATURE'!CO32" display="SUM(CO32,CO68)"/>
    <hyperlink ref="G3204" location="'FIN2-NATURE'!CO78" display="CO78"/>
    <hyperlink ref="D3205" location="'FIN2-NATURE'!CO33" display="SUM(CO33,CO69)"/>
    <hyperlink ref="G3205" location="'FIN2-NATURE'!CO79" display="CO79"/>
    <hyperlink ref="D3206" location="'FIN2-NATURE'!CO37" display="SUM(CO37,CO70)"/>
    <hyperlink ref="G3206" location="'FIN2-NATURE'!CO80" display="CO80"/>
    <hyperlink ref="D3207" location="'FIN2-NATURE'!CO38" display="SUM(CO38,CO71)"/>
    <hyperlink ref="G3207" location="'FIN2-NATURE'!CO81" display="CO81"/>
    <hyperlink ref="D3208" location="'FIN2-NATURE'!CO39" display="SUM(CO39,CO72)"/>
    <hyperlink ref="G3208" location="'FIN2-NATURE'!CO82" display="CO82"/>
    <hyperlink ref="D3209" location="'FIN2-NATURE'!CO40" display="SUM(CO40,CO73)"/>
    <hyperlink ref="G3209" location="'FIN2-NATURE'!CO83" display="CO83"/>
    <hyperlink ref="D3210" location="'FIN2-NATURE'!CO41" display="SUM(CO41,CO74)"/>
    <hyperlink ref="G3210" location="'FIN2-NATURE'!CO84" display="CO84"/>
    <hyperlink ref="D3211" location="'FIN2-NATURE'!CO42" display="SUM(CO42,CO75)"/>
    <hyperlink ref="G3211" location="'FIN2-NATURE'!CO85" display="CO85"/>
    <hyperlink ref="D3212" location="'FIN2-NATURE'!CO43" display="SUM(CO43,CO76)"/>
    <hyperlink ref="G3212" location="'FIN2-NATURE'!CO86" display="CO86"/>
    <hyperlink ref="D47" location="'FIN1-SOURCE'!CF31" display="CF31"/>
    <hyperlink ref="G47" location="='FIN1-SOURCE'!CC31" display="CC31"/>
    <hyperlink ref="D48" location="'FIN1-SOURCE'!CF32" display="CF32"/>
    <hyperlink ref="G48" location="='FIN1-SOURCE'!CC32" display="CC32"/>
    <hyperlink ref="D49" location="'FIN1-SOURCE'!CF33" display="CF33"/>
    <hyperlink ref="G49" location="='FIN1-SOURCE'!CC33" display="CC33"/>
    <hyperlink ref="D50" location="'FIN1-SOURCE'!CF34" display="CF34"/>
    <hyperlink ref="G50" location="='FIN1-SOURCE'!CC34" display="CC34"/>
    <hyperlink ref="D51" location="'FIN1-SOURCE'!CF35" display="CF35"/>
    <hyperlink ref="G51" location="='FIN1-SOURCE'!CC35" display="CC35"/>
    <hyperlink ref="D52" location="'FIN1-SOURCE'!CF36" display="CF36"/>
    <hyperlink ref="G52" location="='FIN1-SOURCE'!CC36" display="CC36"/>
    <hyperlink ref="D53" location="'FIN1-SOURCE'!CF37" display="CF37"/>
    <hyperlink ref="G53" location="='FIN1-SOURCE'!CC37" display="CC37"/>
    <hyperlink ref="D54" location="'FIN1-SOURCE'!CF38" display="CF38"/>
    <hyperlink ref="G54" location="='FIN1-SOURCE'!CC38" display="CC38"/>
    <hyperlink ref="D55" location="'FIN1-SOURCE'!CF39" display="CF39"/>
    <hyperlink ref="G55" location="='FIN1-SOURCE'!CC39" display="CC39"/>
    <hyperlink ref="D56" location="'FIN1-SOURCE'!CF40" display="CF40"/>
    <hyperlink ref="G56" location="='FIN1-SOURCE'!CC40" display="CC40"/>
    <hyperlink ref="D57" location="'FIN1-SOURCE'!CF41" display="CF41"/>
    <hyperlink ref="G57" location="='FIN1-SOURCE'!CC41" display="CC41"/>
    <hyperlink ref="D58" location="'FIN1-SOURCE'!CF42" display="CF42"/>
    <hyperlink ref="G58" location="='FIN1-SOURCE'!CC42" display="CC42"/>
    <hyperlink ref="D59" location="'FIN1-SOURCE'!CF43" display="CF43"/>
    <hyperlink ref="G59" location="='FIN1-SOURCE'!CC43" display="CC43"/>
    <hyperlink ref="D60" location="'FIN1-SOURCE'!CF44" display="CF44"/>
    <hyperlink ref="G60" location="='FIN1-SOURCE'!CC44" display="CC44"/>
    <hyperlink ref="D61" location="'FIN1-SOURCE'!CF45" display="CF45"/>
    <hyperlink ref="G61" location="='FIN1-SOURCE'!CC45" display="CC45"/>
    <hyperlink ref="D62" location="'FIN1-SOURCE'!CF46" display="CF46"/>
    <hyperlink ref="G62" location="='FIN1-SOURCE'!CC46" display="CC46"/>
    <hyperlink ref="D63" location="'FIN1-SOURCE'!CF47" display="CF47"/>
    <hyperlink ref="G63" location="='FIN1-SOURCE'!CC47" display="CC47"/>
    <hyperlink ref="D64" location="'FIN1-SOURCE'!CF48" display="CF48"/>
    <hyperlink ref="G64" location="='FIN1-SOURCE'!CC48" display="CC48"/>
    <hyperlink ref="D65" location="'FIN1-SOURCE'!CF49" display="CF49"/>
    <hyperlink ref="G65" location="='FIN1-SOURCE'!CC49" display="CC49"/>
    <hyperlink ref="D66" location="'FIN1-SOURCE'!CF50" display="CF50"/>
    <hyperlink ref="G66" location="='FIN1-SOURCE'!CC50" display="CC50"/>
    <hyperlink ref="D67" location="'FIN1-SOURCE'!CF51" display="CF51"/>
    <hyperlink ref="G67" location="='FIN1-SOURCE'!CC51" display="CC51"/>
    <hyperlink ref="D68" location="'FIN1-SOURCE'!CF52" display="CF52"/>
    <hyperlink ref="G68" location="='FIN1-SOURCE'!CC52" display="CC52"/>
    <hyperlink ref="D69" location="'FIN1-SOURCE'!CF53" display="CF53"/>
    <hyperlink ref="G69" location="='FIN1-SOURCE'!CC53" display="CC53"/>
    <hyperlink ref="D70" location="'FIN1-SOURCE'!CF54" display="CF54"/>
    <hyperlink ref="G70" location="='FIN1-SOURCE'!CC54" display="CC54"/>
    <hyperlink ref="D71" location="'FIN1-SOURCE'!CF55" display="CF55"/>
    <hyperlink ref="G71" location="='FIN1-SOURCE'!CC55" display="CC55"/>
    <hyperlink ref="D72" location="'FIN1-SOURCE'!CF56" display="CF56"/>
    <hyperlink ref="G72" location="='FIN1-SOURCE'!CC56" display="CC56"/>
    <hyperlink ref="D73" location="'FIN1-SOURCE'!CF57" display="CF57"/>
    <hyperlink ref="G73" location="='FIN1-SOURCE'!CC57" display="CC57"/>
    <hyperlink ref="D74" location="'FIN1-SOURCE'!CF58" display="CF58"/>
    <hyperlink ref="G74" location="='FIN1-SOURCE'!CC58" display="CC58"/>
    <hyperlink ref="D75" location="'FIN1-SOURCE'!CF59" display="CF59"/>
    <hyperlink ref="G75" location="='FIN1-SOURCE'!CC59" display="CC59"/>
    <hyperlink ref="D76" location="'FIN1-SOURCE'!CF60" display="CF60"/>
    <hyperlink ref="G76" location="='FIN1-SOURCE'!CC60" display="CC60"/>
    <hyperlink ref="D77" location="'FIN1-SOURCE'!CF61" display="CF61"/>
    <hyperlink ref="G77" location="='FIN1-SOURCE'!CC61" display="CC61"/>
    <hyperlink ref="D78" location="'FIN1-SOURCE'!CF62" display="CF62"/>
    <hyperlink ref="G78" location="='FIN1-SOURCE'!CC62" display="CC62"/>
    <hyperlink ref="D79" location="'FIN1-SOURCE'!CF63" display="CF63"/>
    <hyperlink ref="G79" location="='FIN1-SOURCE'!CC63" display="CC63"/>
    <hyperlink ref="D80" location="'FIN1-SOURCE'!CF64" display="CF64"/>
    <hyperlink ref="G80" location="='FIN1-SOURCE'!CC64" display="CC64"/>
    <hyperlink ref="D81" location="'FIN1-SOURCE'!CF65" display="CF65"/>
    <hyperlink ref="G81" location="='FIN1-SOURCE'!CC65" display="CC65"/>
    <hyperlink ref="D82" location="'FIN1-SOURCE'!CF66" display="CF66"/>
    <hyperlink ref="G82" location="='FIN1-SOURCE'!CC66" display="CC66"/>
    <hyperlink ref="D83" location="'FIN1-SOURCE'!CF67" display="CF67"/>
    <hyperlink ref="G83" location="='FIN1-SOURCE'!CC67" display="CC67"/>
    <hyperlink ref="D84" location="'FIN1-SOURCE'!CF68" display="CF68"/>
    <hyperlink ref="G84" location="='FIN1-SOURCE'!CC68" display="CC68"/>
    <hyperlink ref="D85" location="'FIN1-SOURCE'!CF69" display="CF69"/>
    <hyperlink ref="G85" location="='FIN1-SOURCE'!CC69" display="CC69"/>
    <hyperlink ref="D86" location="'FIN1-SOURCE'!CF70" display="CF70"/>
    <hyperlink ref="G86" location="='FIN1-SOURCE'!CC70" display="CC70"/>
    <hyperlink ref="D87" location="'FIN1-SOURCE'!CF71" display="CF71"/>
    <hyperlink ref="G87" location="='FIN1-SOURCE'!CC71" display="CC71"/>
    <hyperlink ref="D88" location="'FIN1-SOURCE'!CF72" display="CF72"/>
    <hyperlink ref="G88" location="='FIN1-SOURCE'!CC72" display="CC72"/>
    <hyperlink ref="D89" location="'FIN1-SOURCE'!CF73" display="CF73"/>
    <hyperlink ref="G89" location="='FIN1-SOURCE'!CC73" display="CC73"/>
    <hyperlink ref="D90" location="'FIN1-SOURCE'!CF74" display="CF74"/>
    <hyperlink ref="G90" location="='FIN1-SOURCE'!CC74" display="CC74"/>
    <hyperlink ref="D91" location="'FIN1-SOURCE'!CF75" display="CF75"/>
    <hyperlink ref="G91" location="='FIN1-SOURCE'!CC75" display="CC75"/>
    <hyperlink ref="D92" location="'FIN1-SOURCE'!CF76" display="CF76"/>
    <hyperlink ref="G92" location="='FIN1-SOURCE'!CC76" display="CC76"/>
    <hyperlink ref="D93" location="'FIN1-SOURCE'!CF77" display="CF77"/>
    <hyperlink ref="G93" location="='FIN1-SOURCE'!CC77" display="CC77"/>
    <hyperlink ref="D94" location="'FIN1-SOURCE'!CF78" display="CF78"/>
    <hyperlink ref="G94" location="='FIN1-SOURCE'!CC78" display="CC78"/>
    <hyperlink ref="D95" location="'FIN1-SOURCE'!CF79" display="CF79"/>
    <hyperlink ref="G95" location="='FIN1-SOURCE'!CC79" display="CC79"/>
    <hyperlink ref="D96" location="'FIN1-SOURCE'!CF80" display="CF80"/>
    <hyperlink ref="G96" location="='FIN1-SOURCE'!CC80" display="CC80"/>
    <hyperlink ref="D97" location="'FIN1-SOURCE'!CF81" display="CF81"/>
    <hyperlink ref="G97" location="='FIN1-SOURCE'!CC81" display="CC81"/>
    <hyperlink ref="D152" location="'FIN1-SOURCE'!CI31" display="CI31"/>
    <hyperlink ref="G152" location="='FIN1-SOURCE'!CC31" display="CC31"/>
    <hyperlink ref="D153" location="'FIN1-SOURCE'!CI32" display="CI32"/>
    <hyperlink ref="G153" location="='FIN1-SOURCE'!CC32" display="CC32"/>
    <hyperlink ref="D154" location="'FIN1-SOURCE'!CI33" display="CI33"/>
    <hyperlink ref="G154" location="='FIN1-SOURCE'!CC33" display="CC33"/>
    <hyperlink ref="D155" location="'FIN1-SOURCE'!CI34" display="CI34"/>
    <hyperlink ref="G155" location="='FIN1-SOURCE'!CC34" display="CC34"/>
    <hyperlink ref="D156" location="'FIN1-SOURCE'!CI35" display="CI35"/>
    <hyperlink ref="G156" location="='FIN1-SOURCE'!CC35" display="CC35"/>
    <hyperlink ref="D157" location="'FIN1-SOURCE'!CI36" display="CI36"/>
    <hyperlink ref="G157" location="='FIN1-SOURCE'!CC36" display="CC36"/>
    <hyperlink ref="D158" location="'FIN1-SOURCE'!CI37" display="CI37"/>
    <hyperlink ref="G158" location="='FIN1-SOURCE'!CC37" display="CC37"/>
    <hyperlink ref="D159" location="'FIN1-SOURCE'!CI38" display="CI38"/>
    <hyperlink ref="G159" location="='FIN1-SOURCE'!CC38" display="CC38"/>
    <hyperlink ref="D160" location="'FIN1-SOURCE'!CI39" display="CI39"/>
    <hyperlink ref="G160" location="='FIN1-SOURCE'!CC39" display="CC39"/>
    <hyperlink ref="D161" location="'FIN1-SOURCE'!CI40" display="CI40"/>
    <hyperlink ref="G161" location="='FIN1-SOURCE'!CC40" display="CC40"/>
    <hyperlink ref="D162" location="'FIN1-SOURCE'!CI41" display="CI41"/>
    <hyperlink ref="G162" location="='FIN1-SOURCE'!CC41" display="CC41"/>
    <hyperlink ref="D163" location="'FIN1-SOURCE'!CI42" display="CI42"/>
    <hyperlink ref="G163" location="='FIN1-SOURCE'!CC42" display="CC42"/>
    <hyperlink ref="D164" location="'FIN1-SOURCE'!CI43" display="CI43"/>
    <hyperlink ref="G164" location="='FIN1-SOURCE'!CC43" display="CC43"/>
    <hyperlink ref="D165" location="'FIN1-SOURCE'!CI44" display="CI44"/>
    <hyperlink ref="G165" location="='FIN1-SOURCE'!CC44" display="CC44"/>
    <hyperlink ref="D166" location="'FIN1-SOURCE'!CI45" display="CI45"/>
    <hyperlink ref="G166" location="='FIN1-SOURCE'!CC45" display="CC45"/>
    <hyperlink ref="D167" location="'FIN1-SOURCE'!CI46" display="CI46"/>
    <hyperlink ref="G167" location="='FIN1-SOURCE'!CC46" display="CC46"/>
    <hyperlink ref="D168" location="'FIN1-SOURCE'!CI47" display="CI47"/>
    <hyperlink ref="G168" location="='FIN1-SOURCE'!CC47" display="CC47"/>
    <hyperlink ref="D169" location="'FIN1-SOURCE'!CI48" display="CI48"/>
    <hyperlink ref="G169" location="='FIN1-SOURCE'!CC48" display="CC48"/>
    <hyperlink ref="D170" location="'FIN1-SOURCE'!CI49" display="CI49"/>
    <hyperlink ref="G170" location="='FIN1-SOURCE'!CC49" display="CC49"/>
    <hyperlink ref="D171" location="'FIN1-SOURCE'!CI50" display="CI50"/>
    <hyperlink ref="G171" location="='FIN1-SOURCE'!CC50" display="CC50"/>
    <hyperlink ref="D172" location="'FIN1-SOURCE'!CI51" display="CI51"/>
    <hyperlink ref="G172" location="='FIN1-SOURCE'!CC51" display="CC51"/>
    <hyperlink ref="D173" location="'FIN1-SOURCE'!CI52" display="CI52"/>
    <hyperlink ref="G173" location="='FIN1-SOURCE'!CC52" display="CC52"/>
    <hyperlink ref="D174" location="'FIN1-SOURCE'!CI53" display="CI53"/>
    <hyperlink ref="G174" location="='FIN1-SOURCE'!CC53" display="CC53"/>
    <hyperlink ref="D175" location="'FIN1-SOURCE'!CI54" display="CI54"/>
    <hyperlink ref="G175" location="='FIN1-SOURCE'!CC54" display="CC54"/>
    <hyperlink ref="D176" location="'FIN1-SOURCE'!CI55" display="CI55"/>
    <hyperlink ref="G176" location="='FIN1-SOURCE'!CC55" display="CC55"/>
    <hyperlink ref="D177" location="'FIN1-SOURCE'!CI56" display="CI56"/>
    <hyperlink ref="G177" location="='FIN1-SOURCE'!CC56" display="CC56"/>
    <hyperlink ref="D178" location="'FIN1-SOURCE'!CI57" display="CI57"/>
    <hyperlink ref="G178" location="='FIN1-SOURCE'!CC57" display="CC57"/>
    <hyperlink ref="D179" location="'FIN1-SOURCE'!CI58" display="CI58"/>
    <hyperlink ref="G179" location="='FIN1-SOURCE'!CC58" display="CC58"/>
    <hyperlink ref="D180" location="'FIN1-SOURCE'!CI59" display="CI59"/>
    <hyperlink ref="G180" location="='FIN1-SOURCE'!CC59" display="CC59"/>
    <hyperlink ref="D181" location="'FIN1-SOURCE'!CI60" display="CI60"/>
    <hyperlink ref="G181" location="='FIN1-SOURCE'!CC60" display="CC60"/>
    <hyperlink ref="D182" location="'FIN1-SOURCE'!CI61" display="CI61"/>
    <hyperlink ref="G182" location="='FIN1-SOURCE'!CC61" display="CC61"/>
    <hyperlink ref="D183" location="'FIN1-SOURCE'!CI62" display="CI62"/>
    <hyperlink ref="G183" location="='FIN1-SOURCE'!CC62" display="CC62"/>
    <hyperlink ref="D184" location="'FIN1-SOURCE'!CI63" display="CI63"/>
    <hyperlink ref="G184" location="='FIN1-SOURCE'!CC63" display="CC63"/>
    <hyperlink ref="D185" location="'FIN1-SOURCE'!CI64" display="CI64"/>
    <hyperlink ref="G185" location="='FIN1-SOURCE'!CC64" display="CC64"/>
    <hyperlink ref="D186" location="'FIN1-SOURCE'!CI65" display="CI65"/>
    <hyperlink ref="G186" location="='FIN1-SOURCE'!CC65" display="CC65"/>
    <hyperlink ref="D187" location="'FIN1-SOURCE'!CI66" display="CI66"/>
    <hyperlink ref="G187" location="='FIN1-SOURCE'!CC66" display="CC66"/>
    <hyperlink ref="D188" location="'FIN1-SOURCE'!CI67" display="CI67"/>
    <hyperlink ref="G188" location="='FIN1-SOURCE'!CC67" display="CC67"/>
    <hyperlink ref="D189" location="'FIN1-SOURCE'!CI68" display="CI68"/>
    <hyperlink ref="G189" location="='FIN1-SOURCE'!CC68" display="CC68"/>
    <hyperlink ref="D190" location="'FIN1-SOURCE'!CI69" display="CI69"/>
    <hyperlink ref="G190" location="='FIN1-SOURCE'!CC69" display="CC69"/>
    <hyperlink ref="D191" location="'FIN1-SOURCE'!CI70" display="CI70"/>
    <hyperlink ref="G191" location="='FIN1-SOURCE'!CC70" display="CC70"/>
    <hyperlink ref="D192" location="'FIN1-SOURCE'!CI71" display="CI71"/>
    <hyperlink ref="G192" location="='FIN1-SOURCE'!CC71" display="CC71"/>
    <hyperlink ref="D193" location="'FIN1-SOURCE'!CI72" display="CI72"/>
    <hyperlink ref="G193" location="='FIN1-SOURCE'!CC72" display="CC72"/>
    <hyperlink ref="D194" location="'FIN1-SOURCE'!CI73" display="CI73"/>
    <hyperlink ref="G194" location="='FIN1-SOURCE'!CC73" display="CC73"/>
    <hyperlink ref="D195" location="'FIN1-SOURCE'!CI74" display="CI74"/>
    <hyperlink ref="G195" location="='FIN1-SOURCE'!CC74" display="CC74"/>
    <hyperlink ref="D196" location="'FIN1-SOURCE'!CI75" display="CI75"/>
    <hyperlink ref="G196" location="='FIN1-SOURCE'!CC75" display="CC75"/>
    <hyperlink ref="D197" location="'FIN1-SOURCE'!CI76" display="CI76"/>
    <hyperlink ref="G197" location="='FIN1-SOURCE'!CC76" display="CC76"/>
    <hyperlink ref="D198" location="'FIN1-SOURCE'!CI77" display="CI77"/>
    <hyperlink ref="G198" location="='FIN1-SOURCE'!CC77" display="CC77"/>
    <hyperlink ref="D199" location="'FIN1-SOURCE'!CI78" display="CI78"/>
    <hyperlink ref="G199" location="='FIN1-SOURCE'!CC78" display="CC78"/>
    <hyperlink ref="D200" location="'FIN1-SOURCE'!CI79" display="CI79"/>
    <hyperlink ref="G200" location="='FIN1-SOURCE'!CC79" display="CC79"/>
    <hyperlink ref="D201" location="'FIN1-SOURCE'!CI80" display="CI80"/>
    <hyperlink ref="G201" location="='FIN1-SOURCE'!CC80" display="CC80"/>
    <hyperlink ref="D202" location="'FIN1-SOURCE'!CI81" display="CI81"/>
    <hyperlink ref="G202" location="='FIN1-SOURCE'!CC81" display="CC81"/>
    <hyperlink ref="D257" location="'FIN2-NATURE'!CF31" display="CF31"/>
    <hyperlink ref="G257" location="='FIN2-NATURE'!CC31" display="CC31"/>
    <hyperlink ref="D258" location="'FIN2-NATURE'!CF32" display="CF32"/>
    <hyperlink ref="G258" location="='FIN2-NATURE'!CC32" display="CC32"/>
    <hyperlink ref="D259" location="'FIN2-NATURE'!CF33" display="CF33"/>
    <hyperlink ref="G259" location="='FIN2-NATURE'!CC33" display="CC33"/>
    <hyperlink ref="D260" location="'FIN2-NATURE'!CF34" display="CF34"/>
    <hyperlink ref="G260" location="='FIN2-NATURE'!CC34" display="CC34"/>
    <hyperlink ref="D261" location="'FIN2-NATURE'!CF35" display="CF35"/>
    <hyperlink ref="G261" location="='FIN2-NATURE'!CC35" display="CC35"/>
    <hyperlink ref="D262" location="'FIN2-NATURE'!CF36" display="CF36"/>
    <hyperlink ref="G262" location="='FIN2-NATURE'!CC36" display="CC36"/>
    <hyperlink ref="D263" location="'FIN2-NATURE'!CF37" display="CF37"/>
    <hyperlink ref="G263" location="='FIN2-NATURE'!CC37" display="CC37"/>
    <hyperlink ref="D264" location="'FIN2-NATURE'!CF38" display="CF38"/>
    <hyperlink ref="G264" location="='FIN2-NATURE'!CC38" display="CC38"/>
    <hyperlink ref="D265" location="'FIN2-NATURE'!CF39" display="CF39"/>
    <hyperlink ref="G265" location="='FIN2-NATURE'!CC39" display="CC39"/>
    <hyperlink ref="D266" location="'FIN2-NATURE'!CF40" display="CF40"/>
    <hyperlink ref="G266" location="='FIN2-NATURE'!CC40" display="CC40"/>
    <hyperlink ref="D267" location="'FIN2-NATURE'!CF41" display="CF41"/>
    <hyperlink ref="G267" location="='FIN2-NATURE'!CC41" display="CC41"/>
    <hyperlink ref="D268" location="'FIN2-NATURE'!CF42" display="CF42"/>
    <hyperlink ref="G268" location="='FIN2-NATURE'!CC42" display="CC42"/>
    <hyperlink ref="D269" location="'FIN2-NATURE'!CF43" display="CF43"/>
    <hyperlink ref="G269" location="='FIN2-NATURE'!CC43" display="CC43"/>
    <hyperlink ref="D270" location="'FIN2-NATURE'!CF44" display="CF44"/>
    <hyperlink ref="G270" location="='FIN2-NATURE'!CC44" display="CC44"/>
    <hyperlink ref="D271" location="'FIN2-NATURE'!CF45" display="CF45"/>
    <hyperlink ref="G271" location="='FIN2-NATURE'!CC45" display="CC45"/>
    <hyperlink ref="D272" location="'FIN2-NATURE'!CF46" display="CF46"/>
    <hyperlink ref="G272" location="='FIN2-NATURE'!CC46" display="CC46"/>
    <hyperlink ref="D273" location="'FIN2-NATURE'!CF47" display="CF47"/>
    <hyperlink ref="G273" location="='FIN2-NATURE'!CC47" display="CC47"/>
    <hyperlink ref="D274" location="'FIN2-NATURE'!CF48" display="CF48"/>
    <hyperlink ref="G274" location="='FIN2-NATURE'!CC48" display="CC48"/>
    <hyperlink ref="D275" location="'FIN2-NATURE'!CF49" display="CF49"/>
    <hyperlink ref="G275" location="='FIN2-NATURE'!CC49" display="CC49"/>
    <hyperlink ref="D276" location="'FIN2-NATURE'!CF50" display="CF50"/>
    <hyperlink ref="G276" location="='FIN2-NATURE'!CC50" display="CC50"/>
    <hyperlink ref="D277" location="'FIN2-NATURE'!CF51" display="CF51"/>
    <hyperlink ref="G277" location="='FIN2-NATURE'!CC51" display="CC51"/>
    <hyperlink ref="D278" location="'FIN2-NATURE'!CF52" display="CF52"/>
    <hyperlink ref="G278" location="='FIN2-NATURE'!CC52" display="CC52"/>
    <hyperlink ref="D279" location="'FIN2-NATURE'!CF53" display="CF53"/>
    <hyperlink ref="G279" location="='FIN2-NATURE'!CC53" display="CC53"/>
    <hyperlink ref="D280" location="'FIN2-NATURE'!CF54" display="CF54"/>
    <hyperlink ref="G280" location="='FIN2-NATURE'!CC54" display="CC54"/>
    <hyperlink ref="D281" location="'FIN2-NATURE'!CF55" display="CF55"/>
    <hyperlink ref="G281" location="='FIN2-NATURE'!CC55" display="CC55"/>
    <hyperlink ref="D282" location="'FIN2-NATURE'!CF56" display="CF56"/>
    <hyperlink ref="G282" location="='FIN2-NATURE'!CC56" display="CC56"/>
    <hyperlink ref="D283" location="'FIN2-NATURE'!CF57" display="CF57"/>
    <hyperlink ref="G283" location="='FIN2-NATURE'!CC57" display="CC57"/>
    <hyperlink ref="D284" location="'FIN2-NATURE'!CF58" display="CF58"/>
    <hyperlink ref="G284" location="='FIN2-NATURE'!CC58" display="CC58"/>
    <hyperlink ref="D285" location="'FIN2-NATURE'!CF59" display="CF59"/>
    <hyperlink ref="G285" location="='FIN2-NATURE'!CC59" display="CC59"/>
    <hyperlink ref="D286" location="'FIN2-NATURE'!CF60" display="CF60"/>
    <hyperlink ref="G286" location="='FIN2-NATURE'!CC60" display="CC60"/>
    <hyperlink ref="D287" location="'FIN2-NATURE'!CF61" display="CF61"/>
    <hyperlink ref="G287" location="='FIN2-NATURE'!CC61" display="CC61"/>
    <hyperlink ref="D288" location="'FIN2-NATURE'!CF62" display="CF62"/>
    <hyperlink ref="G288" location="='FIN2-NATURE'!CC62" display="CC62"/>
    <hyperlink ref="D289" location="'FIN2-NATURE'!CF63" display="CF63"/>
    <hyperlink ref="G289" location="='FIN2-NATURE'!CC63" display="CC63"/>
    <hyperlink ref="D290" location="'FIN2-NATURE'!CF64" display="CF64"/>
    <hyperlink ref="G290" location="='FIN2-NATURE'!CC64" display="CC64"/>
    <hyperlink ref="D291" location="'FIN2-NATURE'!CF65" display="CF65"/>
    <hyperlink ref="G291" location="='FIN2-NATURE'!CC65" display="CC65"/>
    <hyperlink ref="D292" location="'FIN2-NATURE'!CF66" display="CF66"/>
    <hyperlink ref="G292" location="='FIN2-NATURE'!CC66" display="CC66"/>
    <hyperlink ref="D293" location="'FIN2-NATURE'!CF67" display="CF67"/>
    <hyperlink ref="G293" location="='FIN2-NATURE'!CC67" display="CC67"/>
    <hyperlink ref="D294" location="'FIN2-NATURE'!CF68" display="CF68"/>
    <hyperlink ref="G294" location="='FIN2-NATURE'!CC68" display="CC68"/>
    <hyperlink ref="D295" location="'FIN2-NATURE'!CF69" display="CF69"/>
    <hyperlink ref="G295" location="='FIN2-NATURE'!CC69" display="CC69"/>
    <hyperlink ref="D296" location="'FIN2-NATURE'!CF70" display="CF70"/>
    <hyperlink ref="G296" location="='FIN2-NATURE'!CC70" display="CC70"/>
    <hyperlink ref="D297" location="'FIN2-NATURE'!CF71" display="CF71"/>
    <hyperlink ref="G297" location="='FIN2-NATURE'!CC71" display="CC71"/>
    <hyperlink ref="D298" location="'FIN2-NATURE'!CF72" display="CF72"/>
    <hyperlink ref="G298" location="='FIN2-NATURE'!CC72" display="CC72"/>
    <hyperlink ref="D299" location="'FIN2-NATURE'!CF73" display="CF73"/>
    <hyperlink ref="G299" location="='FIN2-NATURE'!CC73" display="CC73"/>
    <hyperlink ref="D300" location="'FIN2-NATURE'!CF74" display="CF74"/>
    <hyperlink ref="G300" location="='FIN2-NATURE'!CC74" display="CC74"/>
    <hyperlink ref="D301" location="'FIN2-NATURE'!CF75" display="CF75"/>
    <hyperlink ref="G301" location="='FIN2-NATURE'!CC75" display="CC75"/>
    <hyperlink ref="D302" location="'FIN2-NATURE'!CF76" display="CF76"/>
    <hyperlink ref="G302" location="='FIN2-NATURE'!CC76" display="CC76"/>
    <hyperlink ref="D303" location="'FIN2-NATURE'!CF77" display="CF77"/>
    <hyperlink ref="G303" location="='FIN2-NATURE'!CC77" display="CC77"/>
    <hyperlink ref="D304" location="'FIN2-NATURE'!CF78" display="CF78"/>
    <hyperlink ref="G304" location="='FIN2-NATURE'!CC78" display="CC78"/>
    <hyperlink ref="D305" location="'FIN2-NATURE'!CF79" display="CF79"/>
    <hyperlink ref="G305" location="='FIN2-NATURE'!CC79" display="CC79"/>
    <hyperlink ref="D306" location="'FIN2-NATURE'!CF80" display="CF80"/>
    <hyperlink ref="G306" location="='FIN2-NATURE'!CC80" display="CC80"/>
    <hyperlink ref="D307" location="'FIN2-NATURE'!CF81" display="CF81"/>
    <hyperlink ref="G307" location="='FIN2-NATURE'!CC81" display="CC81"/>
    <hyperlink ref="D308" location="'FIN2-NATURE'!CF82" display="CF82"/>
    <hyperlink ref="G308" location="='FIN2-NATURE'!CC82" display="CC82"/>
    <hyperlink ref="D309" location="'FIN2-NATURE'!CF83" display="CF83"/>
    <hyperlink ref="G309" location="='FIN2-NATURE'!CC83" display="CC83"/>
    <hyperlink ref="D310" location="'FIN2-NATURE'!CF84" display="CF84"/>
    <hyperlink ref="G310" location="='FIN2-NATURE'!CC84" display="CC84"/>
    <hyperlink ref="D311" location="'FIN2-NATURE'!CF85" display="CF85"/>
    <hyperlink ref="G311" location="='FIN2-NATURE'!CC85" display="CC85"/>
    <hyperlink ref="D312" location="'FIN2-NATURE'!CF86" display="CF86"/>
    <hyperlink ref="G312" location="='FIN2-NATURE'!CC86" display="CC86"/>
    <hyperlink ref="D313" location="'FIN2-NATURE'!CI31" display="CI31"/>
    <hyperlink ref="G313" location="='FIN2-NATURE'!CC31" display="CC31"/>
    <hyperlink ref="D314" location="'FIN2-NATURE'!CI32" display="CI32"/>
    <hyperlink ref="G314" location="='FIN2-NATURE'!CC32" display="CC32"/>
    <hyperlink ref="D315" location="'FIN2-NATURE'!CI33" display="CI33"/>
    <hyperlink ref="G315" location="='FIN2-NATURE'!CC33" display="CC33"/>
    <hyperlink ref="D316" location="'FIN2-NATURE'!CI34" display="CI34"/>
    <hyperlink ref="G316" location="='FIN2-NATURE'!CC34" display="CC34"/>
    <hyperlink ref="D317" location="'FIN2-NATURE'!CI35" display="CI35"/>
    <hyperlink ref="G317" location="='FIN2-NATURE'!CC35" display="CC35"/>
    <hyperlink ref="D318" location="'FIN2-NATURE'!CI36" display="CI36"/>
    <hyperlink ref="G318" location="='FIN2-NATURE'!CC36" display="CC36"/>
    <hyperlink ref="D319" location="'FIN2-NATURE'!CI37" display="CI37"/>
    <hyperlink ref="G319" location="='FIN2-NATURE'!CC37" display="CC37"/>
    <hyperlink ref="D320" location="'FIN2-NATURE'!CI38" display="CI38"/>
    <hyperlink ref="G320" location="='FIN2-NATURE'!CC38" display="CC38"/>
    <hyperlink ref="D321" location="'FIN2-NATURE'!CI39" display="CI39"/>
    <hyperlink ref="G321" location="='FIN2-NATURE'!CC39" display="CC39"/>
    <hyperlink ref="D322" location="'FIN2-NATURE'!CI40" display="CI40"/>
    <hyperlink ref="G322" location="='FIN2-NATURE'!CC40" display="CC40"/>
    <hyperlink ref="D323" location="'FIN2-NATURE'!CI41" display="CI41"/>
    <hyperlink ref="G323" location="='FIN2-NATURE'!CC41" display="CC41"/>
    <hyperlink ref="D324" location="'FIN2-NATURE'!CI42" display="CI42"/>
    <hyperlink ref="G324" location="='FIN2-NATURE'!CC42" display="CC42"/>
    <hyperlink ref="D325" location="'FIN2-NATURE'!CI43" display="CI43"/>
    <hyperlink ref="G325" location="='FIN2-NATURE'!CC43" display="CC43"/>
    <hyperlink ref="D326" location="'FIN2-NATURE'!CI44" display="CI44"/>
    <hyperlink ref="G326" location="='FIN2-NATURE'!CC44" display="CC44"/>
    <hyperlink ref="D327" location="'FIN2-NATURE'!CI45" display="CI45"/>
    <hyperlink ref="G327" location="='FIN2-NATURE'!CC45" display="CC45"/>
    <hyperlink ref="D328" location="'FIN2-NATURE'!CI46" display="CI46"/>
    <hyperlink ref="G328" location="='FIN2-NATURE'!CC46" display="CC46"/>
    <hyperlink ref="D329" location="'FIN2-NATURE'!CI47" display="CI47"/>
    <hyperlink ref="G329" location="='FIN2-NATURE'!CC47" display="CC47"/>
    <hyperlink ref="D330" location="'FIN2-NATURE'!CI48" display="CI48"/>
    <hyperlink ref="G330" location="='FIN2-NATURE'!CC48" display="CC48"/>
    <hyperlink ref="D331" location="'FIN2-NATURE'!CI49" display="CI49"/>
    <hyperlink ref="G331" location="='FIN2-NATURE'!CC49" display="CC49"/>
    <hyperlink ref="D332" location="'FIN2-NATURE'!CI50" display="CI50"/>
    <hyperlink ref="G332" location="='FIN2-NATURE'!CC50" display="CC50"/>
    <hyperlink ref="D333" location="'FIN2-NATURE'!CI51" display="CI51"/>
    <hyperlink ref="G333" location="='FIN2-NATURE'!CC51" display="CC51"/>
    <hyperlink ref="D334" location="'FIN2-NATURE'!CI52" display="CI52"/>
    <hyperlink ref="G334" location="='FIN2-NATURE'!CC52" display="CC52"/>
    <hyperlink ref="D335" location="'FIN2-NATURE'!CI53" display="CI53"/>
    <hyperlink ref="G335" location="='FIN2-NATURE'!CC53" display="CC53"/>
    <hyperlink ref="D336" location="'FIN2-NATURE'!CI54" display="CI54"/>
    <hyperlink ref="G336" location="='FIN2-NATURE'!CC54" display="CC54"/>
    <hyperlink ref="D337" location="'FIN2-NATURE'!CI55" display="CI55"/>
    <hyperlink ref="G337" location="='FIN2-NATURE'!CC55" display="CC55"/>
    <hyperlink ref="D338" location="'FIN2-NATURE'!CI56" display="CI56"/>
    <hyperlink ref="G338" location="='FIN2-NATURE'!CC56" display="CC56"/>
    <hyperlink ref="D339" location="'FIN2-NATURE'!CI57" display="CI57"/>
    <hyperlink ref="G339" location="='FIN2-NATURE'!CC57" display="CC57"/>
    <hyperlink ref="D340" location="'FIN2-NATURE'!CI58" display="CI58"/>
    <hyperlink ref="G340" location="='FIN2-NATURE'!CC58" display="CC58"/>
    <hyperlink ref="D341" location="'FIN2-NATURE'!CI59" display="CI59"/>
    <hyperlink ref="G341" location="='FIN2-NATURE'!CC59" display="CC59"/>
    <hyperlink ref="D342" location="'FIN2-NATURE'!CI60" display="CI60"/>
    <hyperlink ref="G342" location="='FIN2-NATURE'!CC60" display="CC60"/>
    <hyperlink ref="D343" location="'FIN2-NATURE'!CI61" display="CI61"/>
    <hyperlink ref="G343" location="='FIN2-NATURE'!CC61" display="CC61"/>
    <hyperlink ref="D344" location="'FIN2-NATURE'!CI62" display="CI62"/>
    <hyperlink ref="G344" location="='FIN2-NATURE'!CC62" display="CC62"/>
    <hyperlink ref="D345" location="'FIN2-NATURE'!CI63" display="CI63"/>
    <hyperlink ref="G345" location="='FIN2-NATURE'!CC63" display="CC63"/>
    <hyperlink ref="D346" location="'FIN2-NATURE'!CI64" display="CI64"/>
    <hyperlink ref="G346" location="='FIN2-NATURE'!CC64" display="CC64"/>
    <hyperlink ref="D347" location="'FIN2-NATURE'!CI65" display="CI65"/>
    <hyperlink ref="G347" location="='FIN2-NATURE'!CC65" display="CC65"/>
    <hyperlink ref="D348" location="'FIN2-NATURE'!CI66" display="CI66"/>
    <hyperlink ref="G348" location="='FIN2-NATURE'!CC66" display="CC66"/>
    <hyperlink ref="D349" location="'FIN2-NATURE'!CI67" display="CI67"/>
    <hyperlink ref="G349" location="='FIN2-NATURE'!CC67" display="CC67"/>
    <hyperlink ref="D350" location="'FIN2-NATURE'!CI68" display="CI68"/>
    <hyperlink ref="G350" location="='FIN2-NATURE'!CC68" display="CC68"/>
    <hyperlink ref="D351" location="'FIN2-NATURE'!CI69" display="CI69"/>
    <hyperlink ref="G351" location="='FIN2-NATURE'!CC69" display="CC69"/>
    <hyperlink ref="D352" location="'FIN2-NATURE'!CI70" display="CI70"/>
    <hyperlink ref="G352" location="='FIN2-NATURE'!CC70" display="CC70"/>
    <hyperlink ref="D353" location="'FIN2-NATURE'!CI71" display="CI71"/>
    <hyperlink ref="G353" location="='FIN2-NATURE'!CC71" display="CC71"/>
    <hyperlink ref="D354" location="'FIN2-NATURE'!CI72" display="CI72"/>
    <hyperlink ref="G354" location="='FIN2-NATURE'!CC72" display="CC72"/>
    <hyperlink ref="D355" location="'FIN2-NATURE'!CI73" display="CI73"/>
    <hyperlink ref="G355" location="='FIN2-NATURE'!CC73" display="CC73"/>
    <hyperlink ref="D356" location="'FIN2-NATURE'!CI74" display="CI74"/>
    <hyperlink ref="G356" location="='FIN2-NATURE'!CC74" display="CC74"/>
    <hyperlink ref="D357" location="'FIN2-NATURE'!CI75" display="CI75"/>
    <hyperlink ref="G357" location="='FIN2-NATURE'!CC75" display="CC75"/>
    <hyperlink ref="D358" location="'FIN2-NATURE'!CI76" display="CI76"/>
    <hyperlink ref="G358" location="='FIN2-NATURE'!CC76" display="CC76"/>
    <hyperlink ref="D359" location="'FIN2-NATURE'!CI77" display="CI77"/>
    <hyperlink ref="G359" location="='FIN2-NATURE'!CC77" display="CC77"/>
    <hyperlink ref="D360" location="'FIN2-NATURE'!CI78" display="CI78"/>
    <hyperlink ref="G360" location="='FIN2-NATURE'!CC78" display="CC78"/>
    <hyperlink ref="D361" location="'FIN2-NATURE'!CI79" display="CI79"/>
    <hyperlink ref="G361" location="='FIN2-NATURE'!CC79" display="CC79"/>
    <hyperlink ref="D362" location="'FIN2-NATURE'!CI80" display="CI80"/>
    <hyperlink ref="G362" location="='FIN2-NATURE'!CC80" display="CC80"/>
    <hyperlink ref="D363" location="'FIN2-NATURE'!CI81" display="CI81"/>
    <hyperlink ref="G363" location="='FIN2-NATURE'!CC81" display="CC81"/>
    <hyperlink ref="D364" location="'FIN2-NATURE'!CI82" display="CI82"/>
    <hyperlink ref="G364" location="='FIN2-NATURE'!CC82" display="CC82"/>
    <hyperlink ref="D365" location="'FIN2-NATURE'!CI83" display="CI83"/>
    <hyperlink ref="G365" location="='FIN2-NATURE'!CC83" display="CC83"/>
    <hyperlink ref="D366" location="'FIN2-NATURE'!CI84" display="CI84"/>
    <hyperlink ref="G366" location="='FIN2-NATURE'!CC84" display="CC84"/>
    <hyperlink ref="D367" location="'FIN2-NATURE'!CI85" display="CI85"/>
    <hyperlink ref="G367" location="='FIN2-NATURE'!CC85" display="CC85"/>
    <hyperlink ref="D368" location="'FIN2-NATURE'!CI86" display="CI86"/>
    <hyperlink ref="G368" location="='FIN2-NATURE'!CC86" display="CC86"/>
    <hyperlink ref="D98" location="'FIN1-SOURCE'!CF82" display="CF82"/>
    <hyperlink ref="G98" location="='FIN1-SOURCE'!CC82" display="CC82"/>
    <hyperlink ref="D99" location="'FIN1-SOURCE'!CF83" display="CF83"/>
    <hyperlink ref="G99" location="='FIN1-SOURCE'!CC83" display="CC83"/>
    <hyperlink ref="D100" location="'FIN1-SOURCE'!CF84" display="CF84"/>
    <hyperlink ref="G100" location="='FIN1-SOURCE'!CC84" display="CC84"/>
    <hyperlink ref="D101" location="'FIN1-SOURCE'!CF85" display="CF85"/>
    <hyperlink ref="G101" location="='FIN1-SOURCE'!CC85" display="CC85"/>
    <hyperlink ref="D102" location="'FIN1-SOURCE'!CF86" display="CF86"/>
    <hyperlink ref="G102" location="='FIN1-SOURCE'!CC86" display="CC86"/>
    <hyperlink ref="D103" location="'FIN1-SOURCE'!CF87" display="CF87"/>
    <hyperlink ref="G103" location="='FIN1-SOURCE'!CC87" display="CC87"/>
    <hyperlink ref="D104" location="'FIN1-SOURCE'!CF88" display="CF88"/>
    <hyperlink ref="G104" location="='FIN1-SOURCE'!CC88" display="CC88"/>
    <hyperlink ref="D105" location="'FIN1-SOURCE'!CF89" display="CF89"/>
    <hyperlink ref="G105" location="='FIN1-SOURCE'!CC89" display="CC89"/>
    <hyperlink ref="D106" location="'FIN1-SOURCE'!CF90" display="CF90"/>
    <hyperlink ref="G106" location="='FIN1-SOURCE'!CC90" display="CC90"/>
    <hyperlink ref="D107" location="'FIN1-SOURCE'!CF91" display="CF91"/>
    <hyperlink ref="G107" location="='FIN1-SOURCE'!CC91" display="CC91"/>
    <hyperlink ref="D108" location="'FIN1-SOURCE'!CF92" display="CF92"/>
    <hyperlink ref="G108" location="='FIN1-SOURCE'!CC92" display="CC92"/>
    <hyperlink ref="D109" location="'FIN1-SOURCE'!CF93" display="CF93"/>
    <hyperlink ref="G109" location="='FIN1-SOURCE'!CC93" display="CC93"/>
    <hyperlink ref="D110" location="'FIN1-SOURCE'!CF94" display="CF94"/>
    <hyperlink ref="G110" location="='FIN1-SOURCE'!CC94" display="CC94"/>
    <hyperlink ref="D111" location="'FIN1-SOURCE'!CF95" display="CF95"/>
    <hyperlink ref="G111" location="='FIN1-SOURCE'!CC95" display="CC95"/>
    <hyperlink ref="D112" location="'FIN1-SOURCE'!CF96" display="CF96"/>
    <hyperlink ref="G112" location="='FIN1-SOURCE'!CC96" display="CC96"/>
    <hyperlink ref="D113" location="'FIN1-SOURCE'!CF97" display="CF97"/>
    <hyperlink ref="G113" location="='FIN1-SOURCE'!CC97" display="CC97"/>
    <hyperlink ref="D114" location="'FIN1-SOURCE'!CF98" display="CF98"/>
    <hyperlink ref="G114" location="='FIN1-SOURCE'!CC98" display="CC98"/>
    <hyperlink ref="D115" location="'FIN1-SOURCE'!CF99" display="CF99"/>
    <hyperlink ref="G115" location="='FIN1-SOURCE'!CC99" display="CC99"/>
    <hyperlink ref="D116" location="'FIN1-SOURCE'!CF100" display="CF100"/>
    <hyperlink ref="G116" location="='FIN1-SOURCE'!CC100" display="CC100"/>
    <hyperlink ref="D117" location="'FIN1-SOURCE'!CF101" display="CF101"/>
    <hyperlink ref="G117" location="='FIN1-SOURCE'!CC101" display="CC101"/>
    <hyperlink ref="D118" location="'FIN1-SOURCE'!CF102" display="CF102"/>
    <hyperlink ref="G118" location="='FIN1-SOURCE'!CC102" display="CC102"/>
    <hyperlink ref="D119" location="'FIN1-SOURCE'!CF103" display="CF103"/>
    <hyperlink ref="G119" location="='FIN1-SOURCE'!CC103" display="CC103"/>
    <hyperlink ref="D120" location="'FIN1-SOURCE'!CF104" display="CF104"/>
    <hyperlink ref="G120" location="='FIN1-SOURCE'!CC104" display="CC104"/>
    <hyperlink ref="D121" location="'FIN1-SOURCE'!CF105" display="CF105"/>
    <hyperlink ref="G121" location="='FIN1-SOURCE'!CC105" display="CC105"/>
    <hyperlink ref="D122" location="'FIN1-SOURCE'!CF106" display="CF106"/>
    <hyperlink ref="G122" location="='FIN1-SOURCE'!CC106" display="CC106"/>
    <hyperlink ref="D123" location="'FIN1-SOURCE'!CF107" display="CF107"/>
    <hyperlink ref="G123" location="='FIN1-SOURCE'!CC107" display="CC107"/>
    <hyperlink ref="D124" location="'FIN1-SOURCE'!CF108" display="CF108"/>
    <hyperlink ref="G124" location="='FIN1-SOURCE'!CC108" display="CC108"/>
    <hyperlink ref="D125" location="'FIN1-SOURCE'!CF109" display="CF109"/>
    <hyperlink ref="G125" location="='FIN1-SOURCE'!CC109" display="CC109"/>
    <hyperlink ref="D126" location="'FIN1-SOURCE'!CF110" display="CF110"/>
    <hyperlink ref="G126" location="='FIN1-SOURCE'!CC110" display="CC110"/>
    <hyperlink ref="D127" location="'FIN1-SOURCE'!CF111" display="CF111"/>
    <hyperlink ref="G127" location="='FIN1-SOURCE'!CC111" display="CC111"/>
    <hyperlink ref="D128" location="'FIN1-SOURCE'!CF112" display="CF112"/>
    <hyperlink ref="G128" location="='FIN1-SOURCE'!CC112" display="CC112"/>
    <hyperlink ref="D129" location="'FIN1-SOURCE'!CF113" display="CF113"/>
    <hyperlink ref="G129" location="='FIN1-SOURCE'!CC113" display="CC113"/>
    <hyperlink ref="D130" location="'FIN1-SOURCE'!CF114" display="CF114"/>
    <hyperlink ref="G130" location="='FIN1-SOURCE'!CC114" display="CC114"/>
    <hyperlink ref="D131" location="'FIN1-SOURCE'!CF115" display="CF115"/>
    <hyperlink ref="G131" location="='FIN1-SOURCE'!CC115" display="CC115"/>
    <hyperlink ref="D132" location="'FIN1-SOURCE'!CF116" display="CF116"/>
    <hyperlink ref="G132" location="='FIN1-SOURCE'!CC116" display="CC116"/>
    <hyperlink ref="D133" location="'FIN1-SOURCE'!CF117" display="CF117"/>
    <hyperlink ref="G133" location="='FIN1-SOURCE'!CC117" display="CC117"/>
    <hyperlink ref="D134" location="'FIN1-SOURCE'!CF118" display="CF118"/>
    <hyperlink ref="G134" location="='FIN1-SOURCE'!CC118" display="CC118"/>
    <hyperlink ref="D135" location="'FIN1-SOURCE'!CF119" display="CF119"/>
    <hyperlink ref="G135" location="='FIN1-SOURCE'!CC119" display="CC119"/>
    <hyperlink ref="D136" location="'FIN1-SOURCE'!CF120" display="CF120"/>
    <hyperlink ref="G136" location="='FIN1-SOURCE'!CC120" display="CC120"/>
    <hyperlink ref="D137" location="'FIN1-SOURCE'!CF121" display="CF121"/>
    <hyperlink ref="G137" location="='FIN1-SOURCE'!CC121" display="CC121"/>
    <hyperlink ref="D138" location="'FIN1-SOURCE'!CF122" display="CF122"/>
    <hyperlink ref="G138" location="='FIN1-SOURCE'!CC122" display="CC122"/>
    <hyperlink ref="D139" location="'FIN1-SOURCE'!CF123" display="CF123"/>
    <hyperlink ref="G139" location="='FIN1-SOURCE'!CC123" display="CC123"/>
    <hyperlink ref="D140" location="'FIN1-SOURCE'!CF124" display="CF124"/>
    <hyperlink ref="G140" location="='FIN1-SOURCE'!CC124" display="CC124"/>
    <hyperlink ref="D141" location="'FIN1-SOURCE'!CF125" display="CF125"/>
    <hyperlink ref="G141" location="='FIN1-SOURCE'!CC125" display="CC125"/>
    <hyperlink ref="D142" location="'FIN1-SOURCE'!CF126" display="CF126"/>
    <hyperlink ref="G142" location="='FIN1-SOURCE'!CC126" display="CC126"/>
    <hyperlink ref="D143" location="'FIN1-SOURCE'!CF127" display="CF127"/>
    <hyperlink ref="G143" location="='FIN1-SOURCE'!CC127" display="CC127"/>
    <hyperlink ref="D144" location="'FIN1-SOURCE'!CF128" display="CF128"/>
    <hyperlink ref="G144" location="='FIN1-SOURCE'!CC128" display="CC128"/>
    <hyperlink ref="D145" location="'FIN1-SOURCE'!CF129" display="CF129"/>
    <hyperlink ref="G145" location="='FIN1-SOURCE'!CC129" display="CC129"/>
    <hyperlink ref="D146" location="'FIN1-SOURCE'!CF130" display="CF130"/>
    <hyperlink ref="G146" location="='FIN1-SOURCE'!CC130" display="CC130"/>
    <hyperlink ref="D147" location="'FIN1-SOURCE'!CF131" display="CF131"/>
    <hyperlink ref="G147" location="='FIN1-SOURCE'!CC131" display="CC131"/>
    <hyperlink ref="D148" location="'FIN1-SOURCE'!CF132" display="CF132"/>
    <hyperlink ref="G148" location="='FIN1-SOURCE'!CC132" display="CC132"/>
    <hyperlink ref="D149" location="'FIN1-SOURCE'!CF133" display="CF133"/>
    <hyperlink ref="G149" location="='FIN1-SOURCE'!CC133" display="CC133"/>
    <hyperlink ref="D150" location="'FIN1-SOURCE'!CF134" display="CF134"/>
    <hyperlink ref="G150" location="='FIN1-SOURCE'!CC134" display="CC134"/>
    <hyperlink ref="D151" location="'FIN1-SOURCE'!CF135" display="CF135"/>
    <hyperlink ref="G151" location="='FIN1-SOURCE'!CC135" display="CC135"/>
    <hyperlink ref="D203" location="'FIN1-SOURCE'!CI82" display="CI82"/>
    <hyperlink ref="G203" location="='FIN1-SOURCE'!CC82" display="CC82"/>
    <hyperlink ref="D204" location="'FIN1-SOURCE'!CI83" display="CI83"/>
    <hyperlink ref="G204" location="='FIN1-SOURCE'!CC83" display="CC83"/>
    <hyperlink ref="D205" location="'FIN1-SOURCE'!CI84" display="CI84"/>
    <hyperlink ref="G205" location="='FIN1-SOURCE'!CC84" display="CC84"/>
    <hyperlink ref="D206" location="'FIN1-SOURCE'!CI85" display="CI85"/>
    <hyperlink ref="G206" location="='FIN1-SOURCE'!CC85" display="CC85"/>
    <hyperlink ref="D207" location="'FIN1-SOURCE'!CI86" display="CI86"/>
    <hyperlink ref="G207" location="='FIN1-SOURCE'!CC86" display="CC86"/>
    <hyperlink ref="D208" location="'FIN1-SOURCE'!CI87" display="CI87"/>
    <hyperlink ref="G208" location="='FIN1-SOURCE'!CC87" display="CC87"/>
    <hyperlink ref="D209" location="'FIN1-SOURCE'!CI88" display="CI88"/>
    <hyperlink ref="G209" location="='FIN1-SOURCE'!CC88" display="CC88"/>
    <hyperlink ref="D210" location="'FIN1-SOURCE'!CI89" display="CI89"/>
    <hyperlink ref="G210" location="='FIN1-SOURCE'!CC89" display="CC89"/>
    <hyperlink ref="D211" location="'FIN1-SOURCE'!CI90" display="CI90"/>
    <hyperlink ref="G211" location="='FIN1-SOURCE'!CC90" display="CC90"/>
    <hyperlink ref="D212" location="'FIN1-SOURCE'!CI91" display="CI91"/>
    <hyperlink ref="G212" location="='FIN1-SOURCE'!CC91" display="CC91"/>
    <hyperlink ref="D213" location="'FIN1-SOURCE'!CI92" display="CI92"/>
    <hyperlink ref="G213" location="='FIN1-SOURCE'!CC92" display="CC92"/>
    <hyperlink ref="D214" location="'FIN1-SOURCE'!CI93" display="CI93"/>
    <hyperlink ref="G214" location="='FIN1-SOURCE'!CC93" display="CC93"/>
    <hyperlink ref="D215" location="'FIN1-SOURCE'!CI94" display="CI94"/>
    <hyperlink ref="G215" location="='FIN1-SOURCE'!CC94" display="CC94"/>
    <hyperlink ref="D216" location="'FIN1-SOURCE'!CI95" display="CI95"/>
    <hyperlink ref="G216" location="='FIN1-SOURCE'!CC95" display="CC95"/>
    <hyperlink ref="D217" location="'FIN1-SOURCE'!CI96" display="CI96"/>
    <hyperlink ref="G217" location="='FIN1-SOURCE'!CC96" display="CC96"/>
    <hyperlink ref="D218" location="'FIN1-SOURCE'!CI97" display="CI97"/>
    <hyperlink ref="G218" location="='FIN1-SOURCE'!CC97" display="CC97"/>
    <hyperlink ref="D219" location="'FIN1-SOURCE'!CI98" display="CI98"/>
    <hyperlink ref="G219" location="='FIN1-SOURCE'!CC98" display="CC98"/>
    <hyperlink ref="D220" location="'FIN1-SOURCE'!CI99" display="CI99"/>
    <hyperlink ref="G220" location="='FIN1-SOURCE'!CC99" display="CC99"/>
    <hyperlink ref="D221" location="'FIN1-SOURCE'!CI100" display="CI100"/>
    <hyperlink ref="G221" location="='FIN1-SOURCE'!CC100" display="CC100"/>
    <hyperlink ref="D222" location="'FIN1-SOURCE'!CI101" display="CI101"/>
    <hyperlink ref="G222" location="='FIN1-SOURCE'!CC101" display="CC101"/>
    <hyperlink ref="D223" location="'FIN1-SOURCE'!CI102" display="CI102"/>
    <hyperlink ref="G223" location="='FIN1-SOURCE'!CC102" display="CC102"/>
    <hyperlink ref="D224" location="'FIN1-SOURCE'!CI103" display="CI103"/>
    <hyperlink ref="G224" location="='FIN1-SOURCE'!CC103" display="CC103"/>
    <hyperlink ref="D225" location="'FIN1-SOURCE'!CI104" display="CI104"/>
    <hyperlink ref="G225" location="='FIN1-SOURCE'!CC104" display="CC104"/>
    <hyperlink ref="D226" location="'FIN1-SOURCE'!CI105" display="CI105"/>
    <hyperlink ref="G226" location="='FIN1-SOURCE'!CC105" display="CC105"/>
    <hyperlink ref="D227" location="'FIN1-SOURCE'!CI106" display="CI106"/>
    <hyperlink ref="G227" location="='FIN1-SOURCE'!CC106" display="CC106"/>
    <hyperlink ref="D228" location="'FIN1-SOURCE'!CI107" display="CI107"/>
    <hyperlink ref="G228" location="='FIN1-SOURCE'!CC107" display="CC107"/>
    <hyperlink ref="D229" location="'FIN1-SOURCE'!CI108" display="CI108"/>
    <hyperlink ref="G229" location="='FIN1-SOURCE'!CC108" display="CC108"/>
    <hyperlink ref="D230" location="'FIN1-SOURCE'!CI109" display="CI109"/>
    <hyperlink ref="G230" location="='FIN1-SOURCE'!CC109" display="CC109"/>
    <hyperlink ref="D231" location="'FIN1-SOURCE'!CI110" display="CI110"/>
    <hyperlink ref="G231" location="='FIN1-SOURCE'!CC110" display="CC110"/>
    <hyperlink ref="D232" location="'FIN1-SOURCE'!CI111" display="CI111"/>
    <hyperlink ref="G232" location="='FIN1-SOURCE'!CC111" display="CC111"/>
    <hyperlink ref="D233" location="'FIN1-SOURCE'!CI112" display="CI112"/>
    <hyperlink ref="G233" location="='FIN1-SOURCE'!CC112" display="CC112"/>
    <hyperlink ref="D234" location="'FIN1-SOURCE'!CI113" display="CI113"/>
    <hyperlink ref="G234" location="='FIN1-SOURCE'!CC113" display="CC113"/>
    <hyperlink ref="D235" location="'FIN1-SOURCE'!CI114" display="CI114"/>
    <hyperlink ref="G235" location="='FIN1-SOURCE'!CC114" display="CC114"/>
    <hyperlink ref="D236" location="'FIN1-SOURCE'!CI115" display="CI115"/>
    <hyperlink ref="G236" location="='FIN1-SOURCE'!CC115" display="CC115"/>
    <hyperlink ref="D237" location="'FIN1-SOURCE'!CI116" display="CI116"/>
    <hyperlink ref="G237" location="='FIN1-SOURCE'!CC116" display="CC116"/>
    <hyperlink ref="D238" location="'FIN1-SOURCE'!CI117" display="CI117"/>
    <hyperlink ref="G238" location="='FIN1-SOURCE'!CC117" display="CC117"/>
    <hyperlink ref="D239" location="'FIN1-SOURCE'!CI118" display="CI118"/>
    <hyperlink ref="G239" location="='FIN1-SOURCE'!CC118" display="CC118"/>
    <hyperlink ref="D240" location="'FIN1-SOURCE'!CI119" display="CI119"/>
    <hyperlink ref="G240" location="='FIN1-SOURCE'!CC119" display="CC119"/>
    <hyperlink ref="D241" location="'FIN1-SOURCE'!CI120" display="CI120"/>
    <hyperlink ref="G241" location="='FIN1-SOURCE'!CC120" display="CC120"/>
    <hyperlink ref="D242" location="'FIN1-SOURCE'!CI121" display="CI121"/>
    <hyperlink ref="G242" location="='FIN1-SOURCE'!CC121" display="CC121"/>
    <hyperlink ref="D243" location="'FIN1-SOURCE'!CI122" display="CI122"/>
    <hyperlink ref="G243" location="='FIN1-SOURCE'!CC122" display="CC122"/>
    <hyperlink ref="D244" location="'FIN1-SOURCE'!CI123" display="CI123"/>
    <hyperlink ref="G244" location="='FIN1-SOURCE'!CC123" display="CC123"/>
    <hyperlink ref="D245" location="'FIN1-SOURCE'!CI124" display="CI124"/>
    <hyperlink ref="G245" location="='FIN1-SOURCE'!CC124" display="CC124"/>
    <hyperlink ref="D246" location="'FIN1-SOURCE'!CI125" display="CI125"/>
    <hyperlink ref="G246" location="='FIN1-SOURCE'!CC125" display="CC125"/>
    <hyperlink ref="D247" location="'FIN1-SOURCE'!CI126" display="CI126"/>
    <hyperlink ref="G247" location="='FIN1-SOURCE'!CC126" display="CC126"/>
    <hyperlink ref="D248" location="'FIN1-SOURCE'!CI127" display="CI127"/>
    <hyperlink ref="G248" location="='FIN1-SOURCE'!CC127" display="CC127"/>
    <hyperlink ref="D249" location="'FIN1-SOURCE'!CI128" display="CI128"/>
    <hyperlink ref="G249" location="='FIN1-SOURCE'!CC128" display="CC128"/>
    <hyperlink ref="D250" location="'FIN1-SOURCE'!CI129" display="CI129"/>
    <hyperlink ref="G250" location="='FIN1-SOURCE'!CC129" display="CC129"/>
    <hyperlink ref="D251" location="'FIN1-SOURCE'!CI130" display="CI130"/>
    <hyperlink ref="G251" location="='FIN1-SOURCE'!CC130" display="CC130"/>
    <hyperlink ref="D252" location="'FIN1-SOURCE'!CI131" display="CI131"/>
    <hyperlink ref="G252" location="='FIN1-SOURCE'!CC131" display="CC131"/>
    <hyperlink ref="D253" location="'FIN1-SOURCE'!CI132" display="CI132"/>
    <hyperlink ref="G253" location="='FIN1-SOURCE'!CC132" display="CC132"/>
    <hyperlink ref="D254" location="'FIN1-SOURCE'!CI133" display="CI133"/>
    <hyperlink ref="G254" location="='FIN1-SOURCE'!CC133" display="CC133"/>
    <hyperlink ref="D255" location="'FIN1-SOURCE'!CI134" display="CI134"/>
    <hyperlink ref="G255" location="='FIN1-SOURCE'!CC134" display="CC134"/>
    <hyperlink ref="D256" location="'FIN1-SOURCE'!CI135" display="CI135"/>
    <hyperlink ref="G256" location="='FIN1-SOURCE'!CC135" display="CC135"/>
    <hyperlink ref="D588" location="'FIN1-SOURCE'!AA32" display="SUM(AA32,AA33)"/>
    <hyperlink ref="G588" location="'FIN1-SOURCE'!AA34" display="AA34"/>
    <hyperlink ref="D589" location="'FIN1-SOURCE'!AA31" display="SUM(AA31,AA34)"/>
    <hyperlink ref="G589" location="'FIN1-SOURCE'!AA35" display="AA35"/>
    <hyperlink ref="D590" location="'FIN1-SOURCE'!AA37" display="SUM(AA37,AA38)"/>
    <hyperlink ref="G590" location="'FIN1-SOURCE'!AA39" display="AA39"/>
    <hyperlink ref="D591" location="'FIN1-SOURCE'!AA40" display="SUM(AA40,AA41)"/>
    <hyperlink ref="G591" location="'FIN1-SOURCE'!AA42" display="AA42"/>
    <hyperlink ref="D592" location="'FIN1-SOURCE'!AA42" display="SUM(AA42,AA43)"/>
    <hyperlink ref="G592" location="'FIN1-SOURCE'!AA44" display="AA44"/>
    <hyperlink ref="D593" location="'FIN1-SOURCE'!AA35" display="SUM(AA35,AA39,AA44)"/>
    <hyperlink ref="G593" location="'FIN1-SOURCE'!AA45" display="AA45"/>
    <hyperlink ref="D594" location="'FIN1-SOURCE'!AA47" display="SUM(AA47,AA48)"/>
    <hyperlink ref="G594" location="'FIN1-SOURCE'!AA49" display="AA49"/>
    <hyperlink ref="D595" location="'FIN1-SOURCE'!AA46" display="SUM(AA46,AA49)"/>
    <hyperlink ref="G595" location="'FIN1-SOURCE'!AA50" display="AA50"/>
    <hyperlink ref="D596" location="'FIN1-SOURCE'!AA53" display="SUM(AA53,AA54)"/>
    <hyperlink ref="G596" location="'FIN1-SOURCE'!AA55" display="AA55"/>
    <hyperlink ref="D597" location="'FIN1-SOURCE'!AA55" display="SUM(AA55,AA56)"/>
    <hyperlink ref="G597" location="'FIN1-SOURCE'!AA57" display="AA57"/>
    <hyperlink ref="D598" location="'FIN1-SOURCE'!AA50" display="SUM(AA50,AA52,AA57)"/>
    <hyperlink ref="G598" location="'FIN1-SOURCE'!AA58" display="AA58"/>
    <hyperlink ref="D599" location="'FIN1-SOURCE'!AA60" display="SUM(AA60,AA61)"/>
    <hyperlink ref="G599" location="'FIN1-SOURCE'!AA62" display="AA62"/>
    <hyperlink ref="D600" location="'FIN1-SOURCE'!AA59" display="SUM(AA59,AA62)"/>
    <hyperlink ref="G600" location="'FIN1-SOURCE'!AA63" display="AA63"/>
    <hyperlink ref="D601" location="'FIN1-SOURCE'!AA65" display="SUM(AA65,AA66)"/>
    <hyperlink ref="G601" location="'FIN1-SOURCE'!AA67" display="AA67"/>
    <hyperlink ref="D602" location="'FIN1-SOURCE'!AA67" display="SUM(AA67,AA68)"/>
    <hyperlink ref="G602" location="'FIN1-SOURCE'!AA69" display="AA69"/>
    <hyperlink ref="D603" location="'FIN1-SOURCE'!AA63" display="SUM(AA63,AA69)"/>
    <hyperlink ref="G603" location="'FIN1-SOURCE'!AA70" display="AA70"/>
    <hyperlink ref="D604" location="'FIN1-SOURCE'!AA31" display="SUM(AA31,AA46,AA59)"/>
    <hyperlink ref="G604" location="'FIN1-SOURCE'!AA71" display="AA71"/>
    <hyperlink ref="D605" location="'FIN1-SOURCE'!AA32" display="SUM(AA32,AA47,AA60)"/>
    <hyperlink ref="G605" location="'FIN1-SOURCE'!AA72" display="AA72"/>
    <hyperlink ref="D606" location="'FIN1-SOURCE'!AA33" display="SUM(AA33,AA48,AA61)"/>
    <hyperlink ref="G606" location="'FIN1-SOURCE'!AA73" display="AA73"/>
    <hyperlink ref="D607" location="'FIN1-SOURCE'!AA34" display="SUM(AA34,AA49,AA62)"/>
    <hyperlink ref="G607" location="'FIN1-SOURCE'!AA74" display="AA74"/>
    <hyperlink ref="D608" location="'FIN1-SOURCE'!AA35" display="SUM(AA35,AA50,AA63)"/>
    <hyperlink ref="G608" location="'FIN1-SOURCE'!AA75" display="AA75"/>
    <hyperlink ref="D609" location="'FIN1-SOURCE'!AA36" display="SUM(AA36,AA51,AA64)"/>
    <hyperlink ref="G609" location="'FIN1-SOURCE'!AA76" display="AA76"/>
    <hyperlink ref="D610" location="'FIN1-SOURCE'!AA40" display="SUM(AA40,AA53,AA65)"/>
    <hyperlink ref="G610" location="'FIN1-SOURCE'!AA79" display="AA79"/>
    <hyperlink ref="D611" location="'FIN1-SOURCE'!AA41" display="SUM(AA41,AA54,AA66)"/>
    <hyperlink ref="G611" location="'FIN1-SOURCE'!AA81" display="AA81"/>
    <hyperlink ref="D612" location="'FIN1-SOURCE'!AA42" display="SUM(AA42,AA55,AA67)"/>
    <hyperlink ref="G612" location="'FIN1-SOURCE'!AA83" display="AA83"/>
    <hyperlink ref="D613" location="'FIN1-SOURCE'!AA43" display="SUM(AA43,AA56,AA68)"/>
    <hyperlink ref="G613" location="'FIN1-SOURCE'!AA84" display="AA84"/>
    <hyperlink ref="D614" location="'FIN1-SOURCE'!AA44" display="SUM(AA44,AA57,AA69)"/>
    <hyperlink ref="G614" location="'FIN1-SOURCE'!AA85" display="AA85"/>
    <hyperlink ref="D615" location="'FIN1-SOURCE'!AA75" display="SUM(AA75,AA85)"/>
    <hyperlink ref="G615" location="'FIN1-SOURCE'!AA86" display="AA86"/>
    <hyperlink ref="D616" location="'FIN1-SOURCE'!AA88" display="SUM(AA88,AA89)"/>
    <hyperlink ref="G616" location="'FIN1-SOURCE'!AA90" display="AA90"/>
    <hyperlink ref="D617" location="'FIN1-SOURCE'!AA87" display="SUM(AA87,AA90)"/>
    <hyperlink ref="G617" location="'FIN1-SOURCE'!AA91" display="AA91"/>
    <hyperlink ref="D618" location="'FIN1-SOURCE'!AA93" display="SUM(AA93,AA94,AA95)"/>
    <hyperlink ref="G618" location="'FIN1-SOURCE'!AA96" display="AA96"/>
    <hyperlink ref="D619" location="'FIN1-SOURCE'!AA91" display="SUM(AA91,AA96)"/>
    <hyperlink ref="G619" location="'FIN1-SOURCE'!AA97" display="AA97"/>
    <hyperlink ref="D620" location="'FIN1-SOURCE'!AA99" display="SUM(AA99,AA100)"/>
    <hyperlink ref="G620" location="'FIN1-SOURCE'!AA101" display="AA101"/>
    <hyperlink ref="D621" location="'FIN1-SOURCE'!AA98" display="SUM(AA98,AA101)"/>
    <hyperlink ref="G621" location="'FIN1-SOURCE'!AA102" display="AA102"/>
    <hyperlink ref="D622" location="'FIN1-SOURCE'!AA104" display="SUM(AA104,AA105,AA106)"/>
    <hyperlink ref="G622" location="'FIN1-SOURCE'!AA107" display="AA107"/>
    <hyperlink ref="D623" location="'FIN1-SOURCE'!AA102" display="SUM(AA102,AA107)"/>
    <hyperlink ref="G623" location="'FIN1-SOURCE'!AA108" display="AA108"/>
    <hyperlink ref="D624" location="'FIN1-SOURCE'!AA110" display="SUM(AA110,AA111)"/>
    <hyperlink ref="G624" location="'FIN1-SOURCE'!AA112" display="AA112"/>
    <hyperlink ref="D625" location="'FIN1-SOURCE'!AA109" display="SUM(AA109,AA112)"/>
    <hyperlink ref="G625" location="'FIN1-SOURCE'!AA113" display="AA113"/>
    <hyperlink ref="D626" location="'FIN1-SOURCE'!AA117" display="SUM(AA117,AA118)"/>
    <hyperlink ref="G626" location="'FIN1-SOURCE'!AA119" display="AA119"/>
    <hyperlink ref="D627" location="'FIN1-SOURCE'!AA113" display="SUM(AA113,AA119)"/>
    <hyperlink ref="G627" location="'FIN1-SOURCE'!AA120" display="AA120"/>
    <hyperlink ref="D628" location="'FIN1-SOURCE'!AA98" display="SUM(AA98,AA109)"/>
    <hyperlink ref="G628" location="'FIN1-SOURCE'!AA121" display="AA121"/>
    <hyperlink ref="D629" location="'FIN1-SOURCE'!AA99" display="SUM(AA99,AA110)"/>
    <hyperlink ref="G629" location="'FIN1-SOURCE'!AA122" display="AA122"/>
    <hyperlink ref="D630" location="'FIN1-SOURCE'!AA100" display="SUM(AA100,AA111)"/>
    <hyperlink ref="G630" location="'FIN1-SOURCE'!AA123" display="AA123"/>
    <hyperlink ref="D631" location="'FIN1-SOURCE'!AA101" display="SUM(AA101,AA112)"/>
    <hyperlink ref="G631" location="'FIN1-SOURCE'!AA124" display="AA124"/>
    <hyperlink ref="D632" location="'FIN1-SOURCE'!AA102" display="SUM(AA102,AA113)"/>
    <hyperlink ref="G632" location="'FIN1-SOURCE'!AA125" display="AA125"/>
    <hyperlink ref="D633" location="'FIN1-SOURCE'!AA103" display="SUM(AA103,AA115)"/>
    <hyperlink ref="G633" location="'FIN1-SOURCE'!AA126" display="AA126"/>
    <hyperlink ref="D634" location="'FIN1-SOURCE'!AA107" display="SUM(AA107,AA125)"/>
    <hyperlink ref="G634" location="'FIN1-SOURCE'!AA127" display="AA127"/>
    <hyperlink ref="D635" location="'FIN1-SOURCE'!AA71" display="SUM(AA71,AA87,AA121)"/>
    <hyperlink ref="G635" location="'FIN1-SOURCE'!AA128" display="AA128"/>
    <hyperlink ref="D636" location="'FIN1-SOURCE'!AA72" display="SUM(AA72,AA88,AA122)"/>
    <hyperlink ref="G636" location="'FIN1-SOURCE'!AA129" display="AA129"/>
    <hyperlink ref="D637" location="'FIN1-SOURCE'!AA73" display="SUM(AA73,AA89,AA123)"/>
    <hyperlink ref="G637" location="'FIN1-SOURCE'!AA130" display="AA130"/>
    <hyperlink ref="D638" location="'FIN1-SOURCE'!AA74" display="SUM(AA74,AA90,AA124)"/>
    <hyperlink ref="G638" location="'FIN1-SOURCE'!AA131" display="AA131"/>
    <hyperlink ref="D639" location="'FIN1-SOURCE'!AA75" display="SUM(AA75,AA91,AA125)"/>
    <hyperlink ref="G639" location="'FIN1-SOURCE'!AA132" display="AA132"/>
    <hyperlink ref="D640" location="'FIN1-SOURCE'!AA77" display="SUM(AA77,AA126)"/>
    <hyperlink ref="G640" location="'FIN1-SOURCE'!AA133" display="AA133"/>
    <hyperlink ref="D641" location="'FIN1-SOURCE'!AA78" display="SUM(AA78,AA92,AA116)"/>
    <hyperlink ref="G641" location="'FIN1-SOURCE'!AA134" display="AA134"/>
    <hyperlink ref="D642" location="'FIN1-SOURCE'!AA107" display="SUM(AA107,AA132)"/>
    <hyperlink ref="G642" location="'FIN1-SOURCE'!AA135" display="AA135"/>
    <hyperlink ref="D643" location="'FIN1-SOURCE'!AD32" display="SUM(AD32,AD33)"/>
    <hyperlink ref="G643" location="'FIN1-SOURCE'!AD34" display="AD34"/>
    <hyperlink ref="D644" location="'FIN1-SOURCE'!AD31" display="SUM(AD31,AD34)"/>
    <hyperlink ref="G644" location="'FIN1-SOURCE'!AD35" display="AD35"/>
    <hyperlink ref="D645" location="'FIN1-SOURCE'!AD37" display="SUM(AD37,AD38)"/>
    <hyperlink ref="G645" location="'FIN1-SOURCE'!AD39" display="AD39"/>
    <hyperlink ref="D646" location="'FIN1-SOURCE'!AD40" display="SUM(AD40,AD41)"/>
    <hyperlink ref="G646" location="'FIN1-SOURCE'!AD42" display="AD42"/>
    <hyperlink ref="D647" location="'FIN1-SOURCE'!AD42" display="SUM(AD42,AD43)"/>
    <hyperlink ref="G647" location="'FIN1-SOURCE'!AD44" display="AD44"/>
    <hyperlink ref="D648" location="'FIN1-SOURCE'!AD35" display="SUM(AD35,AD39,AD44)"/>
    <hyperlink ref="G648" location="'FIN1-SOURCE'!AD45" display="AD45"/>
    <hyperlink ref="D649" location="'FIN1-SOURCE'!AD47" display="SUM(AD47,AD48)"/>
    <hyperlink ref="G649" location="'FIN1-SOURCE'!AD49" display="AD49"/>
    <hyperlink ref="D650" location="'FIN1-SOURCE'!AD46" display="SUM(AD46,AD49)"/>
    <hyperlink ref="G650" location="'FIN1-SOURCE'!AD50" display="AD50"/>
    <hyperlink ref="D651" location="'FIN1-SOURCE'!AD53" display="SUM(AD53,AD54)"/>
    <hyperlink ref="G651" location="'FIN1-SOURCE'!AD55" display="AD55"/>
    <hyperlink ref="D652" location="'FIN1-SOURCE'!AD55" display="SUM(AD55,AD56)"/>
    <hyperlink ref="G652" location="'FIN1-SOURCE'!AD57" display="AD57"/>
    <hyperlink ref="D653" location="'FIN1-SOURCE'!AD50" display="SUM(AD50,AD52,AD57)"/>
    <hyperlink ref="G653" location="'FIN1-SOURCE'!AD58" display="AD58"/>
    <hyperlink ref="D654" location="'FIN1-SOURCE'!AD60" display="SUM(AD60,AD61)"/>
    <hyperlink ref="G654" location="'FIN1-SOURCE'!AD62" display="AD62"/>
    <hyperlink ref="D655" location="'FIN1-SOURCE'!AD59" display="SUM(AD59,AD62)"/>
    <hyperlink ref="G655" location="'FIN1-SOURCE'!AD63" display="AD63"/>
    <hyperlink ref="D656" location="'FIN1-SOURCE'!AD65" display="SUM(AD65,AD66)"/>
    <hyperlink ref="G656" location="'FIN1-SOURCE'!AD67" display="AD67"/>
    <hyperlink ref="D657" location="'FIN1-SOURCE'!AD67" display="SUM(AD67,AD68)"/>
    <hyperlink ref="G657" location="'FIN1-SOURCE'!AD69" display="AD69"/>
    <hyperlink ref="D658" location="'FIN1-SOURCE'!AD63" display="SUM(AD63,AD69)"/>
    <hyperlink ref="G658" location="'FIN1-SOURCE'!AD70" display="AD70"/>
    <hyperlink ref="D659" location="'FIN1-SOURCE'!AD31" display="SUM(AD31,AD46,AD59)"/>
    <hyperlink ref="G659" location="'FIN1-SOURCE'!AD71" display="AD71"/>
    <hyperlink ref="D660" location="'FIN1-SOURCE'!AD32" display="SUM(AD32,AD47,AD60)"/>
    <hyperlink ref="G660" location="'FIN1-SOURCE'!AD72" display="AD72"/>
    <hyperlink ref="D661" location="'FIN1-SOURCE'!AD33" display="SUM(AD33,AD48,AD61)"/>
    <hyperlink ref="G661" location="'FIN1-SOURCE'!AD73" display="AD73"/>
    <hyperlink ref="D662" location="'FIN1-SOURCE'!AD34" display="SUM(AD34,AD49,AD62)"/>
    <hyperlink ref="G662" location="'FIN1-SOURCE'!AD74" display="AD74"/>
    <hyperlink ref="D663" location="'FIN1-SOURCE'!AD35" display="SUM(AD35,AD50,AD63)"/>
    <hyperlink ref="G663" location="'FIN1-SOURCE'!AD75" display="AD75"/>
    <hyperlink ref="D664" location="'FIN1-SOURCE'!AD36" display="SUM(AD36,AD51,AD64)"/>
    <hyperlink ref="G664" location="'FIN1-SOURCE'!AD76" display="AD76"/>
    <hyperlink ref="D665" location="'FIN1-SOURCE'!AD40" display="SUM(AD40,AD53,AD65)"/>
    <hyperlink ref="G665" location="'FIN1-SOURCE'!AD79" display="AD79"/>
    <hyperlink ref="D666" location="'FIN1-SOURCE'!AD41" display="SUM(AD41,AD54,AD66)"/>
    <hyperlink ref="G666" location="'FIN1-SOURCE'!AD81" display="AD81"/>
    <hyperlink ref="D667" location="'FIN1-SOURCE'!AD42" display="SUM(AD42,AD55,AD67)"/>
    <hyperlink ref="G667" location="'FIN1-SOURCE'!AD83" display="AD83"/>
    <hyperlink ref="D668" location="'FIN1-SOURCE'!AD43" display="SUM(AD43,AD56,AD68)"/>
    <hyperlink ref="G668" location="'FIN1-SOURCE'!AD84" display="AD84"/>
    <hyperlink ref="D669" location="'FIN1-SOURCE'!AD44" display="SUM(AD44,AD57,AD69)"/>
    <hyperlink ref="G669" location="'FIN1-SOURCE'!AD85" display="AD85"/>
    <hyperlink ref="D670" location="'FIN1-SOURCE'!AD75" display="SUM(AD75,AD85)"/>
    <hyperlink ref="G670" location="'FIN1-SOURCE'!AD86" display="AD86"/>
    <hyperlink ref="D671" location="'FIN1-SOURCE'!AD88" display="SUM(AD88,AD89)"/>
    <hyperlink ref="G671" location="'FIN1-SOURCE'!AD90" display="AD90"/>
    <hyperlink ref="D672" location="'FIN1-SOURCE'!AD87" display="SUM(AD87,AD90)"/>
    <hyperlink ref="G672" location="'FIN1-SOURCE'!AD91" display="AD91"/>
    <hyperlink ref="D673" location="'FIN1-SOURCE'!AD93" display="SUM(AD93,AD94,AD95)"/>
    <hyperlink ref="G673" location="'FIN1-SOURCE'!AD96" display="AD96"/>
    <hyperlink ref="D674" location="'FIN1-SOURCE'!AD91" display="SUM(AD91,AD96)"/>
    <hyperlink ref="G674" location="'FIN1-SOURCE'!AD97" display="AD97"/>
    <hyperlink ref="D675" location="'FIN1-SOURCE'!AD99" display="SUM(AD99,AD100)"/>
    <hyperlink ref="G675" location="'FIN1-SOURCE'!AD101" display="AD101"/>
    <hyperlink ref="D676" location="'FIN1-SOURCE'!AD98" display="SUM(AD98,AD101)"/>
    <hyperlink ref="G676" location="'FIN1-SOURCE'!AD102" display="AD102"/>
    <hyperlink ref="D677" location="'FIN1-SOURCE'!AD104" display="SUM(AD104,AD105,AD106)"/>
    <hyperlink ref="G677" location="'FIN1-SOURCE'!AD107" display="AD107"/>
    <hyperlink ref="D678" location="'FIN1-SOURCE'!AD102" display="SUM(AD102,AD107)"/>
    <hyperlink ref="G678" location="'FIN1-SOURCE'!AD108" display="AD108"/>
    <hyperlink ref="D679" location="'FIN1-SOURCE'!AD110" display="SUM(AD110,AD111)"/>
    <hyperlink ref="G679" location="'FIN1-SOURCE'!AD112" display="AD112"/>
    <hyperlink ref="D680" location="'FIN1-SOURCE'!AD109" display="SUM(AD109,AD112)"/>
    <hyperlink ref="G680" location="'FIN1-SOURCE'!AD113" display="AD113"/>
    <hyperlink ref="D681" location="'FIN1-SOURCE'!AD117" display="SUM(AD117,AD118)"/>
    <hyperlink ref="G681" location="'FIN1-SOURCE'!AD119" display="AD119"/>
    <hyperlink ref="D682" location="'FIN1-SOURCE'!AD113" display="SUM(AD113,AD119)"/>
    <hyperlink ref="G682" location="'FIN1-SOURCE'!AD120" display="AD120"/>
    <hyperlink ref="D683" location="'FIN1-SOURCE'!AD98" display="SUM(AD98,AD109)"/>
    <hyperlink ref="G683" location="'FIN1-SOURCE'!AD121" display="AD121"/>
    <hyperlink ref="D684" location="'FIN1-SOURCE'!AD99" display="SUM(AD99,AD110)"/>
    <hyperlink ref="G684" location="'FIN1-SOURCE'!AD122" display="AD122"/>
    <hyperlink ref="D685" location="'FIN1-SOURCE'!AD100" display="SUM(AD100,AD111)"/>
    <hyperlink ref="G685" location="'FIN1-SOURCE'!AD123" display="AD123"/>
    <hyperlink ref="D686" location="'FIN1-SOURCE'!AD101" display="SUM(AD101,AD112)"/>
    <hyperlink ref="G686" location="'FIN1-SOURCE'!AD124" display="AD124"/>
    <hyperlink ref="D687" location="'FIN1-SOURCE'!AD102" display="SUM(AD102,AD113)"/>
    <hyperlink ref="G687" location="'FIN1-SOURCE'!AD125" display="AD125"/>
    <hyperlink ref="D688" location="'FIN1-SOURCE'!AD103" display="SUM(AD103,AD115)"/>
    <hyperlink ref="G688" location="'FIN1-SOURCE'!AD126" display="AD126"/>
    <hyperlink ref="D689" location="'FIN1-SOURCE'!AD107" display="SUM(AD107,AD125)"/>
    <hyperlink ref="G689" location="'FIN1-SOURCE'!AD127" display="AD127"/>
    <hyperlink ref="D690" location="'FIN1-SOURCE'!AD71" display="SUM(AD71,AD87,AD121)"/>
    <hyperlink ref="G690" location="'FIN1-SOURCE'!AD128" display="AD128"/>
    <hyperlink ref="D691" location="'FIN1-SOURCE'!AD72" display="SUM(AD72,AD88,AD122)"/>
    <hyperlink ref="G691" location="'FIN1-SOURCE'!AD129" display="AD129"/>
    <hyperlink ref="D692" location="'FIN1-SOURCE'!AD73" display="SUM(AD73,AD89,AD123)"/>
    <hyperlink ref="G692" location="'FIN1-SOURCE'!AD130" display="AD130"/>
    <hyperlink ref="D693" location="'FIN1-SOURCE'!AD74" display="SUM(AD74,AD90,AD124)"/>
    <hyperlink ref="G693" location="'FIN1-SOURCE'!AD131" display="AD131"/>
    <hyperlink ref="D694" location="'FIN1-SOURCE'!AD75" display="SUM(AD75,AD91,AD125)"/>
    <hyperlink ref="G694" location="'FIN1-SOURCE'!AD132" display="AD132"/>
    <hyperlink ref="D695" location="'FIN1-SOURCE'!AD77" display="SUM(AD77,AD126)"/>
    <hyperlink ref="G695" location="'FIN1-SOURCE'!AD133" display="AD133"/>
    <hyperlink ref="D696" location="'FIN1-SOURCE'!AD78" display="SUM(AD78,AD92,AD116)"/>
    <hyperlink ref="G696" location="'FIN1-SOURCE'!AD134" display="AD134"/>
    <hyperlink ref="D697" location="'FIN1-SOURCE'!AD107" display="SUM(AD107,AD132)"/>
    <hyperlink ref="G697" location="'FIN1-SOURCE'!AD135" display="AD135"/>
    <hyperlink ref="D698" location="'FIN1-SOURCE'!AA31" display="SUM(AA31,AD31)"/>
    <hyperlink ref="G698" location="'FIN1-SOURCE'!AG31" display="AG31"/>
    <hyperlink ref="D699" location="'FIN1-SOURCE'!AA32" display="SUM(AA32,AD32)"/>
    <hyperlink ref="G699" location="'FIN1-SOURCE'!AG32" display="AG32"/>
    <hyperlink ref="D700" location="'FIN1-SOURCE'!AA33" display="SUM(AA33,AD33)"/>
    <hyperlink ref="G700" location="'FIN1-SOURCE'!AG33" display="AG33"/>
    <hyperlink ref="D701" location="'FIN1-SOURCE'!AG32" display="SUM(AG32,AG33)"/>
    <hyperlink ref="G701" location="'FIN1-SOURCE'!AG34" display="AG34"/>
    <hyperlink ref="D702" location="'FIN1-SOURCE'!AG31" display="SUM(AG31,AG34)"/>
    <hyperlink ref="G702" location="'FIN1-SOURCE'!AG35" display="AG35"/>
    <hyperlink ref="D703" location="'FIN1-SOURCE'!AA36" display="SUM(AA36,AD36)"/>
    <hyperlink ref="G703" location="'FIN1-SOURCE'!AG36" display="AG36"/>
    <hyperlink ref="D704" location="'FIN1-SOURCE'!AA37" display="SUM(AA37,AD37)"/>
    <hyperlink ref="G704" location="'FIN1-SOURCE'!AG37" display="AG37"/>
    <hyperlink ref="D705" location="'FIN1-SOURCE'!AA38" display="SUM(AA38,AD38)"/>
    <hyperlink ref="G705" location="'FIN1-SOURCE'!AG38" display="AG38"/>
    <hyperlink ref="D706" location="'FIN1-SOURCE'!AG37" display="SUM(AG37,AG38)"/>
    <hyperlink ref="G706" location="'FIN1-SOURCE'!AG39" display="AG39"/>
    <hyperlink ref="D707" location="'FIN1-SOURCE'!AA40" display="SUM(AA40,AD40)"/>
    <hyperlink ref="G707" location="'FIN1-SOURCE'!AG40" display="AG40"/>
    <hyperlink ref="D708" location="'FIN1-SOURCE'!AA41" display="SUM(AA41,AD41)"/>
    <hyperlink ref="G708" location="'FIN1-SOURCE'!AG41" display="AG41"/>
    <hyperlink ref="D709" location="'FIN1-SOURCE'!AG40" display="SUM(AG40,AG41)"/>
    <hyperlink ref="G709" location="'FIN1-SOURCE'!AG42" display="AG42"/>
    <hyperlink ref="D710" location="'FIN1-SOURCE'!AA43" display="SUM(AA43,AD43)"/>
    <hyperlink ref="G710" location="'FIN1-SOURCE'!AG43" display="AG43"/>
    <hyperlink ref="D711" location="'FIN1-SOURCE'!AG42" display="SUM(AG42,AG43)"/>
    <hyperlink ref="G711" location="'FIN1-SOURCE'!AG44" display="AG44"/>
    <hyperlink ref="D712" location="'FIN1-SOURCE'!AG35" display="SUM(AG35,AG39,AG44)"/>
    <hyperlink ref="G712" location="'FIN1-SOURCE'!AG45" display="AG45"/>
    <hyperlink ref="D713" location="'FIN1-SOURCE'!AA46" display="SUM(AA46,AD46)"/>
    <hyperlink ref="G713" location="'FIN1-SOURCE'!AG46" display="AG46"/>
    <hyperlink ref="D714" location="'FIN1-SOURCE'!AA47" display="SUM(AA47,AD47)"/>
    <hyperlink ref="G714" location="'FIN1-SOURCE'!AG47" display="AG47"/>
    <hyperlink ref="D715" location="'FIN1-SOURCE'!AA48" display="SUM(AA48,AD48)"/>
    <hyperlink ref="G715" location="'FIN1-SOURCE'!AG48" display="AG48"/>
    <hyperlink ref="D716" location="'FIN1-SOURCE'!AG47" display="SUM(AG47,AG48)"/>
    <hyperlink ref="G716" location="'FIN1-SOURCE'!AG49" display="AG49"/>
    <hyperlink ref="D717" location="'FIN1-SOURCE'!AG46" display="SUM(AG46,AG49)"/>
    <hyperlink ref="G717" location="'FIN1-SOURCE'!AG50" display="AG50"/>
    <hyperlink ref="D718" location="'FIN1-SOURCE'!AA51" display="SUM(AA51,AD51)"/>
    <hyperlink ref="G718" location="'FIN1-SOURCE'!AG51" display="AG51"/>
    <hyperlink ref="D719" location="'FIN1-SOURCE'!AA52" display="SUM(AA52,AD52)"/>
    <hyperlink ref="G719" location="'FIN1-SOURCE'!AG52" display="AG52"/>
    <hyperlink ref="D720" location="'FIN1-SOURCE'!AA53" display="SUM(AA53,AD53)"/>
    <hyperlink ref="G720" location="'FIN1-SOURCE'!AG53" display="AG53"/>
    <hyperlink ref="D721" location="'FIN1-SOURCE'!AA54" display="SUM(AA54,AD54)"/>
    <hyperlink ref="G721" location="'FIN1-SOURCE'!AG54" display="AG54"/>
    <hyperlink ref="D722" location="'FIN1-SOURCE'!AG53" display="SUM(AG53,AG54)"/>
    <hyperlink ref="G722" location="'FIN1-SOURCE'!AG55" display="AG55"/>
    <hyperlink ref="D723" location="'FIN1-SOURCE'!AA56" display="SUM(AA56,AD56)"/>
    <hyperlink ref="G723" location="'FIN1-SOURCE'!AG56" display="AG56"/>
    <hyperlink ref="D724" location="'FIN1-SOURCE'!AG55" display="SUM(AG55,AG56)"/>
    <hyperlink ref="G724" location="'FIN1-SOURCE'!AG57" display="AG57"/>
    <hyperlink ref="D725" location="'FIN1-SOURCE'!AG50" display="SUM(AG50,AG52,AG57)"/>
    <hyperlink ref="G725" location="'FIN1-SOURCE'!AG58" display="AG58"/>
    <hyperlink ref="D726" location="'FIN1-SOURCE'!AA59" display="SUM(AA59,AD59)"/>
    <hyperlink ref="G726" location="'FIN1-SOURCE'!AG59" display="AG59"/>
    <hyperlink ref="D727" location="'FIN1-SOURCE'!AA60" display="SUM(AA60,AD60)"/>
    <hyperlink ref="G727" location="'FIN1-SOURCE'!AG60" display="AG60"/>
    <hyperlink ref="D728" location="'FIN1-SOURCE'!AA61" display="SUM(AA61,AD61)"/>
    <hyperlink ref="G728" location="'FIN1-SOURCE'!AG61" display="AG61"/>
    <hyperlink ref="D729" location="'FIN1-SOURCE'!AG60" display="SUM(AG60,AG61)"/>
    <hyperlink ref="G729" location="'FIN1-SOURCE'!AG62" display="AG62"/>
    <hyperlink ref="D730" location="'FIN1-SOURCE'!AG59" display="SUM(AG59,AG62)"/>
    <hyperlink ref="G730" location="'FIN1-SOURCE'!AG63" display="AG63"/>
    <hyperlink ref="D731" location="'FIN1-SOURCE'!AA64" display="SUM(AA64,AD64)"/>
    <hyperlink ref="G731" location="'FIN1-SOURCE'!AG64" display="AG64"/>
    <hyperlink ref="D732" location="'FIN1-SOURCE'!AA65" display="SUM(AA65,AD65)"/>
    <hyperlink ref="G732" location="'FIN1-SOURCE'!AG65" display="AG65"/>
    <hyperlink ref="D733" location="'FIN1-SOURCE'!AA66" display="SUM(AA66,AD66)"/>
    <hyperlink ref="G733" location="'FIN1-SOURCE'!AG66" display="AG66"/>
    <hyperlink ref="D734" location="'FIN1-SOURCE'!AG65" display="SUM(AG65,AG66)"/>
    <hyperlink ref="G734" location="'FIN1-SOURCE'!AG67" display="AG67"/>
    <hyperlink ref="D735" location="'FIN1-SOURCE'!AA68" display="SUM(AA68,AD68)"/>
    <hyperlink ref="G735" location="'FIN1-SOURCE'!AG68" display="AG68"/>
    <hyperlink ref="D736" location="'FIN1-SOURCE'!AG67" display="SUM(AG67,AG68)"/>
    <hyperlink ref="G736" location="'FIN1-SOURCE'!AG69" display="AG69"/>
    <hyperlink ref="D737" location="'FIN1-SOURCE'!AG63" display="SUM(AG63,AG69)"/>
    <hyperlink ref="G737" location="'FIN1-SOURCE'!AG70" display="AG70"/>
    <hyperlink ref="D738" location="'FIN1-SOURCE'!AG31" display="SUM(AG31,AG46,AG59)"/>
    <hyperlink ref="G738" location="'FIN1-SOURCE'!AG71" display="AG71"/>
    <hyperlink ref="D739" location="'FIN1-SOURCE'!AG32" display="SUM(AG32,AG47,AG60)"/>
    <hyperlink ref="G739" location="'FIN1-SOURCE'!AG72" display="AG72"/>
    <hyperlink ref="D740" location="'FIN1-SOURCE'!AG33" display="SUM(AG33,AG48,AG61)"/>
    <hyperlink ref="G740" location="'FIN1-SOURCE'!AG73" display="AG73"/>
    <hyperlink ref="D741" location="'FIN1-SOURCE'!AG34" display="SUM(AG34,AG49,AG62)"/>
    <hyperlink ref="G741" location="'FIN1-SOURCE'!AG74" display="AG74"/>
    <hyperlink ref="D742" location="'FIN1-SOURCE'!AG35" display="SUM(AG35,AG50,AG63)"/>
    <hyperlink ref="G742" location="'FIN1-SOURCE'!AG75" display="AG75"/>
    <hyperlink ref="D743" location="'FIN1-SOURCE'!AG36" display="SUM(AG36,AG51,AG64)"/>
    <hyperlink ref="G743" location="'FIN1-SOURCE'!AG76" display="AG76"/>
    <hyperlink ref="D744" location="'FIN1-SOURCE'!AA77" display="SUM(AA77,AD77)"/>
    <hyperlink ref="G744" location="'FIN1-SOURCE'!AG77" display="AG77"/>
    <hyperlink ref="D745" location="'FIN1-SOURCE'!AA78" display="SUM(AA78,AD78)"/>
    <hyperlink ref="G745" location="'FIN1-SOURCE'!AG78" display="AG78"/>
    <hyperlink ref="D746" location="'FIN1-SOURCE'!AG40" display="SUM(AG40,AG53,AG65)"/>
    <hyperlink ref="G746" location="'FIN1-SOURCE'!AG79" display="AG79"/>
    <hyperlink ref="D747" location="'FIN1-SOURCE'!AA80" display="SUM(AA80,AD80)"/>
    <hyperlink ref="G747" location="'FIN1-SOURCE'!AG80" display="AG80"/>
    <hyperlink ref="D748" location="'FIN1-SOURCE'!AG41" display="SUM(AG41,AG54,AG66)"/>
    <hyperlink ref="G748" location="'FIN1-SOURCE'!AG81" display="AG81"/>
    <hyperlink ref="D749" location="'FIN1-SOURCE'!AA82" display="SUM(AA82,AD82)"/>
    <hyperlink ref="G749" location="'FIN1-SOURCE'!AG82" display="AG82"/>
    <hyperlink ref="D750" location="'FIN1-SOURCE'!AG42" display="SUM(AG42,AG55,AG67)"/>
    <hyperlink ref="G750" location="'FIN1-SOURCE'!AG83" display="AG83"/>
    <hyperlink ref="D751" location="'FIN1-SOURCE'!AG43" display="SUM(AG43,AG56,AG68)"/>
    <hyperlink ref="G751" location="'FIN1-SOURCE'!AG84" display="AG84"/>
    <hyperlink ref="D752" location="'FIN1-SOURCE'!AG44" display="SUM(AG44,AG57,AG69)"/>
    <hyperlink ref="G752" location="'FIN1-SOURCE'!AG85" display="AG85"/>
    <hyperlink ref="D753" location="'FIN1-SOURCE'!AG75" display="SUM(AG75,AG85)"/>
    <hyperlink ref="G753" location="'FIN1-SOURCE'!AG86" display="AG86"/>
    <hyperlink ref="D754" location="'FIN1-SOURCE'!AA87" display="SUM(AA87,AD87)"/>
    <hyperlink ref="G754" location="'FIN1-SOURCE'!AG87" display="AG87"/>
    <hyperlink ref="D755" location="'FIN1-SOURCE'!AA88" display="SUM(AA88,AD88)"/>
    <hyperlink ref="G755" location="'FIN1-SOURCE'!AG88" display="AG88"/>
    <hyperlink ref="D756" location="'FIN1-SOURCE'!AA89" display="SUM(AA89,AD89)"/>
    <hyperlink ref="G756" location="'FIN1-SOURCE'!AG89" display="AG89"/>
    <hyperlink ref="D757" location="'FIN1-SOURCE'!AG88" display="SUM(AG88,AG89)"/>
    <hyperlink ref="G757" location="'FIN1-SOURCE'!AG90" display="AG90"/>
    <hyperlink ref="D758" location="'FIN1-SOURCE'!AG87" display="SUM(AG87,AG90)"/>
    <hyperlink ref="G758" location="'FIN1-SOURCE'!AG91" display="AG91"/>
    <hyperlink ref="D759" location="'FIN1-SOURCE'!AA92" display="SUM(AA92,AD92)"/>
    <hyperlink ref="G759" location="'FIN1-SOURCE'!AG92" display="AG92"/>
    <hyperlink ref="D760" location="'FIN1-SOURCE'!AA93" display="SUM(AA93,AD93)"/>
    <hyperlink ref="G760" location="'FIN1-SOURCE'!AG93" display="AG93"/>
    <hyperlink ref="D761" location="'FIN1-SOURCE'!AA94" display="SUM(AA94,AD94)"/>
    <hyperlink ref="G761" location="'FIN1-SOURCE'!AG94" display="AG94"/>
    <hyperlink ref="D762" location="'FIN1-SOURCE'!AA95" display="SUM(AA95,AD95)"/>
    <hyperlink ref="G762" location="'FIN1-SOURCE'!AG95" display="AG95"/>
    <hyperlink ref="D763" location="'FIN1-SOURCE'!AG93" display="SUM(AG93,AG94,AG95)"/>
    <hyperlink ref="G763" location="'FIN1-SOURCE'!AG96" display="AG96"/>
    <hyperlink ref="D764" location="'FIN1-SOURCE'!AG91" display="SUM(AG91,AG96)"/>
    <hyperlink ref="G764" location="'FIN1-SOURCE'!AG97" display="AG97"/>
    <hyperlink ref="D765" location="'FIN1-SOURCE'!AA98" display="SUM(AA98,AD98)"/>
    <hyperlink ref="G765" location="'FIN1-SOURCE'!AG98" display="AG98"/>
    <hyperlink ref="D766" location="'FIN1-SOURCE'!AA99" display="SUM(AA99,AD99)"/>
    <hyperlink ref="G766" location="'FIN1-SOURCE'!AG99" display="AG99"/>
    <hyperlink ref="D767" location="'FIN1-SOURCE'!AA100" display="SUM(AA100,AD100)"/>
    <hyperlink ref="G767" location="'FIN1-SOURCE'!AG100" display="AG100"/>
    <hyperlink ref="D768" location="'FIN1-SOURCE'!AG99" display="SUM(AG99,AG100)"/>
    <hyperlink ref="G768" location="'FIN1-SOURCE'!AG101" display="AG101"/>
    <hyperlink ref="D769" location="'FIN1-SOURCE'!AG98" display="SUM(AG98,AG101)"/>
    <hyperlink ref="G769" location="'FIN1-SOURCE'!AG102" display="AG102"/>
    <hyperlink ref="D770" location="'FIN1-SOURCE'!AA103" display="SUM(AA103,AD103)"/>
    <hyperlink ref="G770" location="'FIN1-SOURCE'!AG103" display="AG103"/>
    <hyperlink ref="D771" location="'FIN1-SOURCE'!AA104" display="SUM(AA104,AD104)"/>
    <hyperlink ref="G771" location="'FIN1-SOURCE'!AG104" display="AG104"/>
    <hyperlink ref="D772" location="'FIN1-SOURCE'!AA105" display="SUM(AA105,AD105)"/>
    <hyperlink ref="G772" location="'FIN1-SOURCE'!AG105" display="AG105"/>
    <hyperlink ref="D773" location="'FIN1-SOURCE'!AA106" display="SUM(AA106,AD106)"/>
    <hyperlink ref="G773" location="'FIN1-SOURCE'!AG106" display="AG106"/>
    <hyperlink ref="D774" location="'FIN1-SOURCE'!AG104" display="SUM(AG104,AG105,AG106)"/>
    <hyperlink ref="G774" location="'FIN1-SOURCE'!AG107" display="AG107"/>
    <hyperlink ref="D775" location="'FIN1-SOURCE'!AG102" display="SUM(AG102,AG107)"/>
    <hyperlink ref="G775" location="'FIN1-SOURCE'!AG108" display="AG108"/>
    <hyperlink ref="D776" location="'FIN1-SOURCE'!AA109" display="SUM(AA109,AD109)"/>
    <hyperlink ref="G776" location="'FIN1-SOURCE'!AG109" display="AG109"/>
    <hyperlink ref="D777" location="'FIN1-SOURCE'!AA110" display="SUM(AA110,AD110)"/>
    <hyperlink ref="G777" location="'FIN1-SOURCE'!AG110" display="AG110"/>
    <hyperlink ref="D778" location="'FIN1-SOURCE'!AA111" display="SUM(AA111,AD111)"/>
    <hyperlink ref="G778" location="'FIN1-SOURCE'!AG111" display="AG111"/>
    <hyperlink ref="D779" location="'FIN1-SOURCE'!AG110" display="SUM(AG110,AG111)"/>
    <hyperlink ref="G779" location="'FIN1-SOURCE'!AG112" display="AG112"/>
    <hyperlink ref="D780" location="'FIN1-SOURCE'!AG109" display="SUM(AG109,AG112)"/>
    <hyperlink ref="G780" location="'FIN1-SOURCE'!AG113" display="AG113"/>
    <hyperlink ref="D781" location="'FIN1-SOURCE'!AA114" display="SUM(AA114,AD114)"/>
    <hyperlink ref="G781" location="'FIN1-SOURCE'!AG114" display="AG114"/>
    <hyperlink ref="D782" location="'FIN1-SOURCE'!AA115" display="SUM(AA115,AD115)"/>
    <hyperlink ref="G782" location="'FIN1-SOURCE'!AG115" display="AG115"/>
    <hyperlink ref="D783" location="'FIN1-SOURCE'!AA116" display="SUM(AA116,AD116)"/>
    <hyperlink ref="G783" location="'FIN1-SOURCE'!AG116" display="AG116"/>
    <hyperlink ref="D784" location="'FIN1-SOURCE'!AA117" display="SUM(AA117,AD117)"/>
    <hyperlink ref="G784" location="'FIN1-SOURCE'!AG117" display="AG117"/>
    <hyperlink ref="D785" location="'FIN1-SOURCE'!AA118" display="SUM(AA118,AD118)"/>
    <hyperlink ref="G785" location="'FIN1-SOURCE'!AG118" display="AG118"/>
    <hyperlink ref="D786" location="'FIN1-SOURCE'!AG117" display="SUM(AG117,AG118)"/>
    <hyperlink ref="G786" location="'FIN1-SOURCE'!AG119" display="AG119"/>
    <hyperlink ref="D787" location="'FIN1-SOURCE'!AG113" display="SUM(AG113,AG119)"/>
    <hyperlink ref="G787" location="'FIN1-SOURCE'!AG120" display="AG120"/>
    <hyperlink ref="D788" location="'FIN1-SOURCE'!AG98" display="SUM(AG98,AG109)"/>
    <hyperlink ref="G788" location="'FIN1-SOURCE'!AG121" display="AG121"/>
    <hyperlink ref="D789" location="'FIN1-SOURCE'!AG99" display="SUM(AG99,AG110)"/>
    <hyperlink ref="G789" location="'FIN1-SOURCE'!AG122" display="AG122"/>
    <hyperlink ref="D790" location="'FIN1-SOURCE'!AG100" display="SUM(AG100,AG111)"/>
    <hyperlink ref="G790" location="'FIN1-SOURCE'!AG123" display="AG123"/>
    <hyperlink ref="D791" location="'FIN1-SOURCE'!AG101" display="SUM(AG101,AG112)"/>
    <hyperlink ref="G791" location="'FIN1-SOURCE'!AG124" display="AG124"/>
    <hyperlink ref="D792" location="'FIN1-SOURCE'!AG102" display="SUM(AG102,AG113)"/>
    <hyperlink ref="G792" location="'FIN1-SOURCE'!AG125" display="AG125"/>
    <hyperlink ref="D793" location="'FIN1-SOURCE'!AG103" display="SUM(AG103,AG115)"/>
    <hyperlink ref="G793" location="'FIN1-SOURCE'!AG126" display="AG126"/>
    <hyperlink ref="D794" location="'FIN1-SOURCE'!AG107" display="SUM(AG107,AG125)"/>
    <hyperlink ref="G794" location="'FIN1-SOURCE'!AG127" display="AG127"/>
    <hyperlink ref="D795" location="'FIN1-SOURCE'!AG71" display="SUM(AG71,AG87,AG121)"/>
    <hyperlink ref="G795" location="'FIN1-SOURCE'!AG128" display="AG128"/>
    <hyperlink ref="D796" location="'FIN1-SOURCE'!AG72" display="SUM(AG72,AG88,AG122)"/>
    <hyperlink ref="G796" location="'FIN1-SOURCE'!AG129" display="AG129"/>
    <hyperlink ref="D797" location="'FIN1-SOURCE'!AG73" display="SUM(AG73,AG89,AG123)"/>
    <hyperlink ref="G797" location="'FIN1-SOURCE'!AG130" display="AG130"/>
    <hyperlink ref="D798" location="'FIN1-SOURCE'!AG74" display="SUM(AG74,AG90,AG124)"/>
    <hyperlink ref="G798" location="'FIN1-SOURCE'!AG131" display="AG131"/>
    <hyperlink ref="D799" location="'FIN1-SOURCE'!AG75" display="SUM(AG75,AG91,AG125)"/>
    <hyperlink ref="G799" location="'FIN1-SOURCE'!AG132" display="AG132"/>
    <hyperlink ref="D800" location="'FIN1-SOURCE'!AG77" display="SUM(AG77,AG126)"/>
    <hyperlink ref="G800" location="'FIN1-SOURCE'!AG133" display="AG133"/>
    <hyperlink ref="D801" location="'FIN1-SOURCE'!AG78" display="SUM(AG78,AG92,AG116)"/>
    <hyperlink ref="G801" location="'FIN1-SOURCE'!AG134" display="AG134"/>
    <hyperlink ref="D802" location="'FIN1-SOURCE'!AG107" display="SUM(AG107,AG132)"/>
    <hyperlink ref="G802" location="'FIN1-SOURCE'!AG135" display="AG135"/>
    <hyperlink ref="D803" location="'FIN1-SOURCE'!AJ32" display="SUM(AJ32,AJ33)"/>
    <hyperlink ref="G803" location="'FIN1-SOURCE'!AJ34" display="AJ34"/>
    <hyperlink ref="D804" location="'FIN1-SOURCE'!AJ31" display="SUM(AJ31,AJ34)"/>
    <hyperlink ref="G804" location="'FIN1-SOURCE'!AJ35" display="AJ35"/>
    <hyperlink ref="D805" location="'FIN1-SOURCE'!AJ37" display="SUM(AJ37,AJ38)"/>
    <hyperlink ref="G805" location="'FIN1-SOURCE'!AJ39" display="AJ39"/>
    <hyperlink ref="D806" location="'FIN1-SOURCE'!AJ40" display="SUM(AJ40,AJ41)"/>
    <hyperlink ref="G806" location="'FIN1-SOURCE'!AJ42" display="AJ42"/>
    <hyperlink ref="D807" location="'FIN1-SOURCE'!AJ42" display="SUM(AJ42,AJ43)"/>
    <hyperlink ref="G807" location="'FIN1-SOURCE'!AJ44" display="AJ44"/>
    <hyperlink ref="D808" location="'FIN1-SOURCE'!AJ35" display="SUM(AJ35,AJ39,AJ44)"/>
    <hyperlink ref="G808" location="'FIN1-SOURCE'!AJ45" display="AJ45"/>
    <hyperlink ref="D809" location="'FIN1-SOURCE'!AJ47" display="SUM(AJ47,AJ48)"/>
    <hyperlink ref="G809" location="'FIN1-SOURCE'!AJ49" display="AJ49"/>
    <hyperlink ref="D810" location="'FIN1-SOURCE'!AJ46" display="SUM(AJ46,AJ49)"/>
    <hyperlink ref="G810" location="'FIN1-SOURCE'!AJ50" display="AJ50"/>
    <hyperlink ref="D811" location="'FIN1-SOURCE'!AJ53" display="SUM(AJ53,AJ54)"/>
    <hyperlink ref="G811" location="'FIN1-SOURCE'!AJ55" display="AJ55"/>
    <hyperlink ref="D812" location="'FIN1-SOURCE'!AJ55" display="SUM(AJ55,AJ56)"/>
    <hyperlink ref="G812" location="'FIN1-SOURCE'!AJ57" display="AJ57"/>
    <hyperlink ref="D813" location="'FIN1-SOURCE'!AJ50" display="SUM(AJ50,AJ52,AJ57)"/>
    <hyperlink ref="G813" location="'FIN1-SOURCE'!AJ58" display="AJ58"/>
    <hyperlink ref="D814" location="'FIN1-SOURCE'!AJ60" display="SUM(AJ60,AJ61)"/>
    <hyperlink ref="G814" location="'FIN1-SOURCE'!AJ62" display="AJ62"/>
    <hyperlink ref="D815" location="'FIN1-SOURCE'!AJ59" display="SUM(AJ59,AJ62)"/>
    <hyperlink ref="G815" location="'FIN1-SOURCE'!AJ63" display="AJ63"/>
    <hyperlink ref="D816" location="'FIN1-SOURCE'!AJ65" display="SUM(AJ65,AJ66)"/>
    <hyperlink ref="G816" location="'FIN1-SOURCE'!AJ67" display="AJ67"/>
    <hyperlink ref="D817" location="'FIN1-SOURCE'!AJ67" display="SUM(AJ67,AJ68)"/>
    <hyperlink ref="G817" location="'FIN1-SOURCE'!AJ69" display="AJ69"/>
    <hyperlink ref="D818" location="'FIN1-SOURCE'!AJ63" display="SUM(AJ63,AJ69)"/>
    <hyperlink ref="G818" location="'FIN1-SOURCE'!AJ70" display="AJ70"/>
    <hyperlink ref="D819" location="'FIN1-SOURCE'!AJ31" display="SUM(AJ31,AJ46,AJ59)"/>
    <hyperlink ref="G819" location="'FIN1-SOURCE'!AJ71" display="AJ71"/>
    <hyperlink ref="D820" location="'FIN1-SOURCE'!AJ32" display="SUM(AJ32,AJ47,AJ60)"/>
    <hyperlink ref="G820" location="'FIN1-SOURCE'!AJ72" display="AJ72"/>
    <hyperlink ref="D821" location="'FIN1-SOURCE'!AJ33" display="SUM(AJ33,AJ48,AJ61)"/>
    <hyperlink ref="G821" location="'FIN1-SOURCE'!AJ73" display="AJ73"/>
    <hyperlink ref="D822" location="'FIN1-SOURCE'!AJ34" display="SUM(AJ34,AJ49,AJ62)"/>
    <hyperlink ref="G822" location="'FIN1-SOURCE'!AJ74" display="AJ74"/>
    <hyperlink ref="D823" location="'FIN1-SOURCE'!AJ35" display="SUM(AJ35,AJ50,AJ63)"/>
    <hyperlink ref="G823" location="'FIN1-SOURCE'!AJ75" display="AJ75"/>
    <hyperlink ref="D824" location="'FIN1-SOURCE'!AJ36" display="SUM(AJ36,AJ51,AJ64)"/>
    <hyperlink ref="G824" location="'FIN1-SOURCE'!AJ76" display="AJ76"/>
    <hyperlink ref="D825" location="'FIN1-SOURCE'!AJ40" display="SUM(AJ40,AJ53,AJ65)"/>
    <hyperlink ref="G825" location="'FIN1-SOURCE'!AJ79" display="AJ79"/>
    <hyperlink ref="D826" location="'FIN1-SOURCE'!AJ41" display="SUM(AJ41,AJ54,AJ66)"/>
    <hyperlink ref="G826" location="'FIN1-SOURCE'!AJ81" display="AJ81"/>
    <hyperlink ref="D827" location="'FIN1-SOURCE'!AJ42" display="SUM(AJ42,AJ55,AJ67)"/>
    <hyperlink ref="G827" location="'FIN1-SOURCE'!AJ83" display="AJ83"/>
    <hyperlink ref="D828" location="'FIN1-SOURCE'!AJ43" display="SUM(AJ43,AJ56,AJ68)"/>
    <hyperlink ref="G828" location="'FIN1-SOURCE'!AJ84" display="AJ84"/>
    <hyperlink ref="D829" location="'FIN1-SOURCE'!AJ44" display="SUM(AJ44,AJ57,AJ69)"/>
    <hyperlink ref="G829" location="'FIN1-SOURCE'!AJ85" display="AJ85"/>
    <hyperlink ref="D830" location="'FIN1-SOURCE'!AJ75" display="SUM(AJ75,AJ85)"/>
    <hyperlink ref="G830" location="'FIN1-SOURCE'!AJ86" display="AJ86"/>
    <hyperlink ref="D831" location="'FIN1-SOURCE'!AJ88" display="SUM(AJ88,AJ89)"/>
    <hyperlink ref="G831" location="'FIN1-SOURCE'!AJ90" display="AJ90"/>
    <hyperlink ref="D832" location="'FIN1-SOURCE'!AJ87" display="SUM(AJ87,AJ90)"/>
    <hyperlink ref="G832" location="'FIN1-SOURCE'!AJ91" display="AJ91"/>
    <hyperlink ref="D833" location="'FIN1-SOURCE'!AJ93" display="SUM(AJ93,AJ94,AJ95)"/>
    <hyperlink ref="G833" location="'FIN1-SOURCE'!AJ96" display="AJ96"/>
    <hyperlink ref="D834" location="'FIN1-SOURCE'!AJ91" display="SUM(AJ91,AJ96)"/>
    <hyperlink ref="G834" location="'FIN1-SOURCE'!AJ97" display="AJ97"/>
    <hyperlink ref="D835" location="'FIN1-SOURCE'!AJ99" display="SUM(AJ99,AJ100)"/>
    <hyperlink ref="G835" location="'FIN1-SOURCE'!AJ101" display="AJ101"/>
    <hyperlink ref="D836" location="'FIN1-SOURCE'!AJ98" display="SUM(AJ98,AJ101)"/>
    <hyperlink ref="G836" location="'FIN1-SOURCE'!AJ102" display="AJ102"/>
    <hyperlink ref="D837" location="'FIN1-SOURCE'!AJ104" display="SUM(AJ104,AJ105,AJ106)"/>
    <hyperlink ref="G837" location="'FIN1-SOURCE'!AJ107" display="AJ107"/>
    <hyperlink ref="D838" location="'FIN1-SOURCE'!AJ102" display="SUM(AJ102,AJ107)"/>
    <hyperlink ref="G838" location="'FIN1-SOURCE'!AJ108" display="AJ108"/>
    <hyperlink ref="D839" location="'FIN1-SOURCE'!AJ110" display="SUM(AJ110,AJ111)"/>
    <hyperlink ref="G839" location="'FIN1-SOURCE'!AJ112" display="AJ112"/>
    <hyperlink ref="D840" location="'FIN1-SOURCE'!AJ109" display="SUM(AJ109,AJ112)"/>
    <hyperlink ref="G840" location="'FIN1-SOURCE'!AJ113" display="AJ113"/>
    <hyperlink ref="D841" location="'FIN1-SOURCE'!AJ117" display="SUM(AJ117,AJ118)"/>
    <hyperlink ref="G841" location="'FIN1-SOURCE'!AJ119" display="AJ119"/>
    <hyperlink ref="D842" location="'FIN1-SOURCE'!AJ113" display="SUM(AJ113,AJ119)"/>
    <hyperlink ref="G842" location="'FIN1-SOURCE'!AJ120" display="AJ120"/>
    <hyperlink ref="D843" location="'FIN1-SOURCE'!AJ98" display="SUM(AJ98,AJ109)"/>
    <hyperlink ref="G843" location="'FIN1-SOURCE'!AJ121" display="AJ121"/>
    <hyperlink ref="D844" location="'FIN1-SOURCE'!AJ99" display="SUM(AJ99,AJ110)"/>
    <hyperlink ref="G844" location="'FIN1-SOURCE'!AJ122" display="AJ122"/>
    <hyperlink ref="D845" location="'FIN1-SOURCE'!AJ100" display="SUM(AJ100,AJ111)"/>
    <hyperlink ref="G845" location="'FIN1-SOURCE'!AJ123" display="AJ123"/>
    <hyperlink ref="D846" location="'FIN1-SOURCE'!AJ101" display="SUM(AJ101,AJ112)"/>
    <hyperlink ref="G846" location="'FIN1-SOURCE'!AJ124" display="AJ124"/>
    <hyperlink ref="D847" location="'FIN1-SOURCE'!AJ102" display="SUM(AJ102,AJ113)"/>
    <hyperlink ref="G847" location="'FIN1-SOURCE'!AJ125" display="AJ125"/>
    <hyperlink ref="D848" location="'FIN1-SOURCE'!AJ103" display="SUM(AJ103,AJ115)"/>
    <hyperlink ref="G848" location="'FIN1-SOURCE'!AJ126" display="AJ126"/>
    <hyperlink ref="D849" location="'FIN1-SOURCE'!AJ107" display="SUM(AJ107,AJ125)"/>
    <hyperlink ref="G849" location="'FIN1-SOURCE'!AJ127" display="AJ127"/>
    <hyperlink ref="D850" location="'FIN1-SOURCE'!AJ71" display="SUM(AJ71,AJ87,AJ121)"/>
    <hyperlink ref="G850" location="'FIN1-SOURCE'!AJ128" display="AJ128"/>
    <hyperlink ref="D851" location="'FIN1-SOURCE'!AJ72" display="SUM(AJ72,AJ88,AJ122)"/>
    <hyperlink ref="G851" location="'FIN1-SOURCE'!AJ129" display="AJ129"/>
    <hyperlink ref="D852" location="'FIN1-SOURCE'!AJ73" display="SUM(AJ73,AJ89,AJ123)"/>
    <hyperlink ref="G852" location="'FIN1-SOURCE'!AJ130" display="AJ130"/>
    <hyperlink ref="D853" location="'FIN1-SOURCE'!AJ74" display="SUM(AJ74,AJ90,AJ124)"/>
    <hyperlink ref="G853" location="'FIN1-SOURCE'!AJ131" display="AJ131"/>
    <hyperlink ref="D854" location="'FIN1-SOURCE'!AJ75" display="SUM(AJ75,AJ91,AJ125)"/>
    <hyperlink ref="G854" location="'FIN1-SOURCE'!AJ132" display="AJ132"/>
    <hyperlink ref="D855" location="'FIN1-SOURCE'!AJ77" display="SUM(AJ77,AJ126)"/>
    <hyperlink ref="G855" location="'FIN1-SOURCE'!AJ133" display="AJ133"/>
    <hyperlink ref="D856" location="'FIN1-SOURCE'!AJ78" display="SUM(AJ78,AJ92,AJ116)"/>
    <hyperlink ref="G856" location="'FIN1-SOURCE'!AJ134" display="AJ134"/>
    <hyperlink ref="D857" location="'FIN1-SOURCE'!AJ107" display="SUM(AJ107,AJ132)"/>
    <hyperlink ref="G857" location="'FIN1-SOURCE'!AJ135" display="AJ135"/>
    <hyperlink ref="D858" location="'FIN1-SOURCE'!AM32" display="SUM(AM32,AM33)"/>
    <hyperlink ref="G858" location="'FIN1-SOURCE'!AM34" display="AM34"/>
    <hyperlink ref="D859" location="'FIN1-SOURCE'!AM31" display="SUM(AM31,AM34)"/>
    <hyperlink ref="G859" location="'FIN1-SOURCE'!AM35" display="AM35"/>
    <hyperlink ref="D860" location="'FIN1-SOURCE'!AM37" display="SUM(AM37,AM38)"/>
    <hyperlink ref="G860" location="'FIN1-SOURCE'!AM39" display="AM39"/>
    <hyperlink ref="D861" location="'FIN1-SOURCE'!AM40" display="SUM(AM40,AM41)"/>
    <hyperlink ref="G861" location="'FIN1-SOURCE'!AM42" display="AM42"/>
    <hyperlink ref="D862" location="'FIN1-SOURCE'!AM42" display="SUM(AM42,AM43)"/>
    <hyperlink ref="G862" location="'FIN1-SOURCE'!AM44" display="AM44"/>
    <hyperlink ref="D863" location="'FIN1-SOURCE'!AM35" display="SUM(AM35,AM39,AM44)"/>
    <hyperlink ref="G863" location="'FIN1-SOURCE'!AM45" display="AM45"/>
    <hyperlink ref="D864" location="'FIN1-SOURCE'!AM47" display="SUM(AM47,AM48)"/>
    <hyperlink ref="G864" location="'FIN1-SOURCE'!AM49" display="AM49"/>
    <hyperlink ref="D865" location="'FIN1-SOURCE'!AM46" display="SUM(AM46,AM49)"/>
    <hyperlink ref="G865" location="'FIN1-SOURCE'!AM50" display="AM50"/>
    <hyperlink ref="D866" location="'FIN1-SOURCE'!AM53" display="SUM(AM53,AM54)"/>
    <hyperlink ref="G866" location="'FIN1-SOURCE'!AM55" display="AM55"/>
    <hyperlink ref="D867" location="'FIN1-SOURCE'!AM55" display="SUM(AM55,AM56)"/>
    <hyperlink ref="G867" location="'FIN1-SOURCE'!AM57" display="AM57"/>
    <hyperlink ref="D868" location="'FIN1-SOURCE'!AM50" display="SUM(AM50,AM52,AM57)"/>
    <hyperlink ref="G868" location="'FIN1-SOURCE'!AM58" display="AM58"/>
    <hyperlink ref="D869" location="'FIN1-SOURCE'!AM60" display="SUM(AM60,AM61)"/>
    <hyperlink ref="G869" location="'FIN1-SOURCE'!AM62" display="AM62"/>
    <hyperlink ref="D870" location="'FIN1-SOURCE'!AM59" display="SUM(AM59,AM62)"/>
    <hyperlink ref="G870" location="'FIN1-SOURCE'!AM63" display="AM63"/>
    <hyperlink ref="D871" location="'FIN1-SOURCE'!AM65" display="SUM(AM65,AM66)"/>
    <hyperlink ref="G871" location="'FIN1-SOURCE'!AM67" display="AM67"/>
    <hyperlink ref="D872" location="'FIN1-SOURCE'!AM67" display="SUM(AM67,AM68)"/>
    <hyperlink ref="G872" location="'FIN1-SOURCE'!AM69" display="AM69"/>
    <hyperlink ref="D873" location="'FIN1-SOURCE'!AM63" display="SUM(AM63,AM69)"/>
    <hyperlink ref="G873" location="'FIN1-SOURCE'!AM70" display="AM70"/>
    <hyperlink ref="D874" location="'FIN1-SOURCE'!AM31" display="SUM(AM31,AM46,AM59)"/>
    <hyperlink ref="G874" location="'FIN1-SOURCE'!AM71" display="AM71"/>
    <hyperlink ref="D875" location="'FIN1-SOURCE'!AM32" display="SUM(AM32,AM47,AM60)"/>
    <hyperlink ref="G875" location="'FIN1-SOURCE'!AM72" display="AM72"/>
    <hyperlink ref="D876" location="'FIN1-SOURCE'!AM33" display="SUM(AM33,AM48,AM61)"/>
    <hyperlink ref="G876" location="'FIN1-SOURCE'!AM73" display="AM73"/>
    <hyperlink ref="D877" location="'FIN1-SOURCE'!AM34" display="SUM(AM34,AM49,AM62)"/>
    <hyperlink ref="G877" location="'FIN1-SOURCE'!AM74" display="AM74"/>
    <hyperlink ref="D878" location="'FIN1-SOURCE'!AM35" display="SUM(AM35,AM50,AM63)"/>
    <hyperlink ref="G878" location="'FIN1-SOURCE'!AM75" display="AM75"/>
    <hyperlink ref="D879" location="'FIN1-SOURCE'!AM36" display="SUM(AM36,AM51,AM64)"/>
    <hyperlink ref="G879" location="'FIN1-SOURCE'!AM76" display="AM76"/>
    <hyperlink ref="D880" location="'FIN1-SOURCE'!AM40" display="SUM(AM40,AM53,AM65)"/>
    <hyperlink ref="G880" location="'FIN1-SOURCE'!AM79" display="AM79"/>
    <hyperlink ref="D881" location="'FIN1-SOURCE'!AM41" display="SUM(AM41,AM54,AM66)"/>
    <hyperlink ref="G881" location="'FIN1-SOURCE'!AM81" display="AM81"/>
    <hyperlink ref="D882" location="'FIN1-SOURCE'!AM42" display="SUM(AM42,AM55,AM67)"/>
    <hyperlink ref="G882" location="'FIN1-SOURCE'!AM83" display="AM83"/>
    <hyperlink ref="D883" location="'FIN1-SOURCE'!AM43" display="SUM(AM43,AM56,AM68)"/>
    <hyperlink ref="G883" location="'FIN1-SOURCE'!AM84" display="AM84"/>
    <hyperlink ref="D884" location="'FIN1-SOURCE'!AM44" display="SUM(AM44,AM57,AM69)"/>
    <hyperlink ref="G884" location="'FIN1-SOURCE'!AM85" display="AM85"/>
    <hyperlink ref="D885" location="'FIN1-SOURCE'!AM75" display="SUM(AM75,AM85)"/>
    <hyperlink ref="G885" location="'FIN1-SOURCE'!AM86" display="AM86"/>
    <hyperlink ref="D886" location="'FIN1-SOURCE'!AM88" display="SUM(AM88,AM89)"/>
    <hyperlink ref="G886" location="'FIN1-SOURCE'!AM90" display="AM90"/>
    <hyperlink ref="D887" location="'FIN1-SOURCE'!AM87" display="SUM(AM87,AM90)"/>
    <hyperlink ref="G887" location="'FIN1-SOURCE'!AM91" display="AM91"/>
    <hyperlink ref="D888" location="'FIN1-SOURCE'!AM93" display="SUM(AM93,AM94,AM95)"/>
    <hyperlink ref="G888" location="'FIN1-SOURCE'!AM96" display="AM96"/>
    <hyperlink ref="D889" location="'FIN1-SOURCE'!AM91" display="SUM(AM91,AM96)"/>
    <hyperlink ref="G889" location="'FIN1-SOURCE'!AM97" display="AM97"/>
    <hyperlink ref="D890" location="'FIN1-SOURCE'!AM99" display="SUM(AM99,AM100)"/>
    <hyperlink ref="G890" location="'FIN1-SOURCE'!AM101" display="AM101"/>
    <hyperlink ref="D891" location="'FIN1-SOURCE'!AM98" display="SUM(AM98,AM101)"/>
    <hyperlink ref="G891" location="'FIN1-SOURCE'!AM102" display="AM102"/>
    <hyperlink ref="D892" location="'FIN1-SOURCE'!AM104" display="SUM(AM104,AM105,AM106)"/>
    <hyperlink ref="G892" location="'FIN1-SOURCE'!AM107" display="AM107"/>
    <hyperlink ref="D893" location="'FIN1-SOURCE'!AM102" display="SUM(AM102,AM107)"/>
    <hyperlink ref="G893" location="'FIN1-SOURCE'!AM108" display="AM108"/>
    <hyperlink ref="D894" location="'FIN1-SOURCE'!AM110" display="SUM(AM110,AM111)"/>
    <hyperlink ref="G894" location="'FIN1-SOURCE'!AM112" display="AM112"/>
    <hyperlink ref="D895" location="'FIN1-SOURCE'!AM109" display="SUM(AM109,AM112)"/>
    <hyperlink ref="G895" location="'FIN1-SOURCE'!AM113" display="AM113"/>
    <hyperlink ref="D896" location="'FIN1-SOURCE'!AM117" display="SUM(AM117,AM118)"/>
    <hyperlink ref="G896" location="'FIN1-SOURCE'!AM119" display="AM119"/>
    <hyperlink ref="D897" location="'FIN1-SOURCE'!AM113" display="SUM(AM113,AM119)"/>
    <hyperlink ref="G897" location="'FIN1-SOURCE'!AM120" display="AM120"/>
    <hyperlink ref="D898" location="'FIN1-SOURCE'!AM98" display="SUM(AM98,AM109)"/>
    <hyperlink ref="G898" location="'FIN1-SOURCE'!AM121" display="AM121"/>
    <hyperlink ref="D899" location="'FIN1-SOURCE'!AM99" display="SUM(AM99,AM110)"/>
    <hyperlink ref="G899" location="'FIN1-SOURCE'!AM122" display="AM122"/>
    <hyperlink ref="D900" location="'FIN1-SOURCE'!AM100" display="SUM(AM100,AM111)"/>
    <hyperlink ref="G900" location="'FIN1-SOURCE'!AM123" display="AM123"/>
    <hyperlink ref="D901" location="'FIN1-SOURCE'!AM101" display="SUM(AM101,AM112)"/>
    <hyperlink ref="G901" location="'FIN1-SOURCE'!AM124" display="AM124"/>
    <hyperlink ref="D902" location="'FIN1-SOURCE'!AM102" display="SUM(AM102,AM113)"/>
    <hyperlink ref="G902" location="'FIN1-SOURCE'!AM125" display="AM125"/>
    <hyperlink ref="D903" location="'FIN1-SOURCE'!AM103" display="SUM(AM103,AM115)"/>
    <hyperlink ref="G903" location="'FIN1-SOURCE'!AM126" display="AM126"/>
    <hyperlink ref="D904" location="'FIN1-SOURCE'!AM107" display="SUM(AM107,AM125)"/>
    <hyperlink ref="G904" location="'FIN1-SOURCE'!AM127" display="AM127"/>
    <hyperlink ref="D905" location="'FIN1-SOURCE'!AM71" display="SUM(AM71,AM87,AM121)"/>
    <hyperlink ref="G905" location="'FIN1-SOURCE'!AM128" display="AM128"/>
    <hyperlink ref="D906" location="'FIN1-SOURCE'!AM72" display="SUM(AM72,AM88,AM122)"/>
    <hyperlink ref="G906" location="'FIN1-SOURCE'!AM129" display="AM129"/>
    <hyperlink ref="D907" location="'FIN1-SOURCE'!AM73" display="SUM(AM73,AM89,AM123)"/>
    <hyperlink ref="G907" location="'FIN1-SOURCE'!AM130" display="AM130"/>
    <hyperlink ref="D908" location="'FIN1-SOURCE'!AM74" display="SUM(AM74,AM90,AM124)"/>
    <hyperlink ref="G908" location="'FIN1-SOURCE'!AM131" display="AM131"/>
    <hyperlink ref="D909" location="'FIN1-SOURCE'!AM75" display="SUM(AM75,AM91,AM125)"/>
    <hyperlink ref="G909" location="'FIN1-SOURCE'!AM132" display="AM132"/>
    <hyperlink ref="D910" location="'FIN1-SOURCE'!AM77" display="SUM(AM77,AM126)"/>
    <hyperlink ref="G910" location="'FIN1-SOURCE'!AM133" display="AM133"/>
    <hyperlink ref="D911" location="'FIN1-SOURCE'!AM78" display="SUM(AM78,AM92,AM116)"/>
    <hyperlink ref="G911" location="'FIN1-SOURCE'!AM134" display="AM134"/>
    <hyperlink ref="D912" location="'FIN1-SOURCE'!AM107" display="SUM(AM107,AM132)"/>
    <hyperlink ref="G912" location="'FIN1-SOURCE'!AM135" display="AM135"/>
    <hyperlink ref="D913" location="'FIN1-SOURCE'!AP32" display="SUM(AP32,AP33)"/>
    <hyperlink ref="G913" location="'FIN1-SOURCE'!AP34" display="AP34"/>
    <hyperlink ref="D914" location="'FIN1-SOURCE'!AP31" display="SUM(AP31,AP34)"/>
    <hyperlink ref="G914" location="'FIN1-SOURCE'!AP35" display="AP35"/>
    <hyperlink ref="D915" location="'FIN1-SOURCE'!AP37" display="SUM(AP37,AP38)"/>
    <hyperlink ref="G915" location="'FIN1-SOURCE'!AP39" display="AP39"/>
    <hyperlink ref="D916" location="'FIN1-SOURCE'!AP40" display="SUM(AP40,AP41)"/>
    <hyperlink ref="G916" location="'FIN1-SOURCE'!AP42" display="AP42"/>
    <hyperlink ref="D917" location="'FIN1-SOURCE'!AP42" display="SUM(AP42,AP43)"/>
    <hyperlink ref="G917" location="'FIN1-SOURCE'!AP44" display="AP44"/>
    <hyperlink ref="D918" location="'FIN1-SOURCE'!AP35" display="SUM(AP35,AP39,AP44)"/>
    <hyperlink ref="G918" location="'FIN1-SOURCE'!AP45" display="AP45"/>
    <hyperlink ref="D919" location="'FIN1-SOURCE'!AP47" display="SUM(AP47,AP48)"/>
    <hyperlink ref="G919" location="'FIN1-SOURCE'!AP49" display="AP49"/>
    <hyperlink ref="D920" location="'FIN1-SOURCE'!AP46" display="SUM(AP46,AP49)"/>
    <hyperlink ref="G920" location="'FIN1-SOURCE'!AP50" display="AP50"/>
    <hyperlink ref="D921" location="'FIN1-SOURCE'!AP53" display="SUM(AP53,AP54)"/>
    <hyperlink ref="G921" location="'FIN1-SOURCE'!AP55" display="AP55"/>
    <hyperlink ref="D922" location="'FIN1-SOURCE'!AP55" display="SUM(AP55,AP56)"/>
    <hyperlink ref="G922" location="'FIN1-SOURCE'!AP57" display="AP57"/>
    <hyperlink ref="D923" location="'FIN1-SOURCE'!AP50" display="SUM(AP50,AP52,AP57)"/>
    <hyperlink ref="G923" location="'FIN1-SOURCE'!AP58" display="AP58"/>
    <hyperlink ref="D924" location="'FIN1-SOURCE'!AP60" display="SUM(AP60,AP61)"/>
    <hyperlink ref="G924" location="'FIN1-SOURCE'!AP62" display="AP62"/>
    <hyperlink ref="D925" location="'FIN1-SOURCE'!AP59" display="SUM(AP59,AP62)"/>
    <hyperlink ref="G925" location="'FIN1-SOURCE'!AP63" display="AP63"/>
    <hyperlink ref="D926" location="'FIN1-SOURCE'!AP65" display="SUM(AP65,AP66)"/>
    <hyperlink ref="G926" location="'FIN1-SOURCE'!AP67" display="AP67"/>
    <hyperlink ref="D927" location="'FIN1-SOURCE'!AP67" display="SUM(AP67,AP68)"/>
    <hyperlink ref="G927" location="'FIN1-SOURCE'!AP69" display="AP69"/>
    <hyperlink ref="D928" location="'FIN1-SOURCE'!AP63" display="SUM(AP63,AP69)"/>
    <hyperlink ref="G928" location="'FIN1-SOURCE'!AP70" display="AP70"/>
    <hyperlink ref="D929" location="'FIN1-SOURCE'!AP31" display="SUM(AP31,AP46,AP59)"/>
    <hyperlink ref="G929" location="'FIN1-SOURCE'!AP71" display="AP71"/>
    <hyperlink ref="D930" location="'FIN1-SOURCE'!AP32" display="SUM(AP32,AP47,AP60)"/>
    <hyperlink ref="G930" location="'FIN1-SOURCE'!AP72" display="AP72"/>
    <hyperlink ref="D931" location="'FIN1-SOURCE'!AP33" display="SUM(AP33,AP48,AP61)"/>
    <hyperlink ref="G931" location="'FIN1-SOURCE'!AP73" display="AP73"/>
    <hyperlink ref="D932" location="'FIN1-SOURCE'!AP34" display="SUM(AP34,AP49,AP62)"/>
    <hyperlink ref="G932" location="'FIN1-SOURCE'!AP74" display="AP74"/>
    <hyperlink ref="D933" location="'FIN1-SOURCE'!AP35" display="SUM(AP35,AP50,AP63)"/>
    <hyperlink ref="G933" location="'FIN1-SOURCE'!AP75" display="AP75"/>
    <hyperlink ref="D934" location="'FIN1-SOURCE'!AP36" display="SUM(AP36,AP51,AP64)"/>
    <hyperlink ref="G934" location="'FIN1-SOURCE'!AP76" display="AP76"/>
    <hyperlink ref="D935" location="'FIN1-SOURCE'!AP40" display="SUM(AP40,AP53,AP65)"/>
    <hyperlink ref="G935" location="'FIN1-SOURCE'!AP79" display="AP79"/>
    <hyperlink ref="D936" location="'FIN1-SOURCE'!AP41" display="SUM(AP41,AP54,AP66)"/>
    <hyperlink ref="G936" location="'FIN1-SOURCE'!AP81" display="AP81"/>
    <hyperlink ref="D937" location="'FIN1-SOURCE'!AP42" display="SUM(AP42,AP55,AP67)"/>
    <hyperlink ref="G937" location="'FIN1-SOURCE'!AP83" display="AP83"/>
    <hyperlink ref="D938" location="'FIN1-SOURCE'!AP43" display="SUM(AP43,AP56,AP68)"/>
    <hyperlink ref="G938" location="'FIN1-SOURCE'!AP84" display="AP84"/>
    <hyperlink ref="D939" location="'FIN1-SOURCE'!AP44" display="SUM(AP44,AP57,AP69)"/>
    <hyperlink ref="G939" location="'FIN1-SOURCE'!AP85" display="AP85"/>
    <hyperlink ref="D940" location="'FIN1-SOURCE'!AP75" display="SUM(AP75,AP85)"/>
    <hyperlink ref="G940" location="'FIN1-SOURCE'!AP86" display="AP86"/>
    <hyperlink ref="D941" location="'FIN1-SOURCE'!AP88" display="SUM(AP88,AP89)"/>
    <hyperlink ref="G941" location="'FIN1-SOURCE'!AP90" display="AP90"/>
    <hyperlink ref="D942" location="'FIN1-SOURCE'!AP87" display="SUM(AP87,AP90)"/>
    <hyperlink ref="G942" location="'FIN1-SOURCE'!AP91" display="AP91"/>
    <hyperlink ref="D943" location="'FIN1-SOURCE'!AP93" display="SUM(AP93,AP94,AP95)"/>
    <hyperlink ref="G943" location="'FIN1-SOURCE'!AP96" display="AP96"/>
    <hyperlink ref="D944" location="'FIN1-SOURCE'!AP91" display="SUM(AP91,AP96)"/>
    <hyperlink ref="G944" location="'FIN1-SOURCE'!AP97" display="AP97"/>
    <hyperlink ref="D945" location="'FIN1-SOURCE'!AP99" display="SUM(AP99,AP100)"/>
    <hyperlink ref="G945" location="'FIN1-SOURCE'!AP101" display="AP101"/>
    <hyperlink ref="D946" location="'FIN1-SOURCE'!AP98" display="SUM(AP98,AP101)"/>
    <hyperlink ref="G946" location="'FIN1-SOURCE'!AP102" display="AP102"/>
    <hyperlink ref="D947" location="'FIN1-SOURCE'!AP104" display="SUM(AP104,AP105,AP106)"/>
    <hyperlink ref="G947" location="'FIN1-SOURCE'!AP107" display="AP107"/>
    <hyperlink ref="D948" location="'FIN1-SOURCE'!AP102" display="SUM(AP102,AP107)"/>
    <hyperlink ref="G948" location="'FIN1-SOURCE'!AP108" display="AP108"/>
    <hyperlink ref="D949" location="'FIN1-SOURCE'!AP110" display="SUM(AP110,AP111)"/>
    <hyperlink ref="G949" location="'FIN1-SOURCE'!AP112" display="AP112"/>
    <hyperlink ref="D950" location="'FIN1-SOURCE'!AP109" display="SUM(AP109,AP112)"/>
    <hyperlink ref="G950" location="'FIN1-SOURCE'!AP113" display="AP113"/>
    <hyperlink ref="D951" location="'FIN1-SOURCE'!AP117" display="SUM(AP117,AP118)"/>
    <hyperlink ref="G951" location="'FIN1-SOURCE'!AP119" display="AP119"/>
    <hyperlink ref="D952" location="'FIN1-SOURCE'!AP113" display="SUM(AP113,AP119)"/>
    <hyperlink ref="G952" location="'FIN1-SOURCE'!AP120" display="AP120"/>
    <hyperlink ref="D953" location="'FIN1-SOURCE'!AP98" display="SUM(AP98,AP109)"/>
    <hyperlink ref="G953" location="'FIN1-SOURCE'!AP121" display="AP121"/>
    <hyperlink ref="D954" location="'FIN1-SOURCE'!AP99" display="SUM(AP99,AP110)"/>
    <hyperlink ref="G954" location="'FIN1-SOURCE'!AP122" display="AP122"/>
    <hyperlink ref="D955" location="'FIN1-SOURCE'!AP100" display="SUM(AP100,AP111)"/>
    <hyperlink ref="G955" location="'FIN1-SOURCE'!AP123" display="AP123"/>
    <hyperlink ref="D956" location="'FIN1-SOURCE'!AP101" display="SUM(AP101,AP112)"/>
    <hyperlink ref="G956" location="'FIN1-SOURCE'!AP124" display="AP124"/>
    <hyperlink ref="D957" location="'FIN1-SOURCE'!AP102" display="SUM(AP102,AP113)"/>
    <hyperlink ref="G957" location="'FIN1-SOURCE'!AP125" display="AP125"/>
    <hyperlink ref="D958" location="'FIN1-SOURCE'!AP103" display="SUM(AP103,AP115)"/>
    <hyperlink ref="G958" location="'FIN1-SOURCE'!AP126" display="AP126"/>
    <hyperlink ref="D959" location="'FIN1-SOURCE'!AP107" display="SUM(AP107,AP125)"/>
    <hyperlink ref="G959" location="'FIN1-SOURCE'!AP127" display="AP127"/>
    <hyperlink ref="D960" location="'FIN1-SOURCE'!AP71" display="SUM(AP71,AP87,AP121)"/>
    <hyperlink ref="G960" location="'FIN1-SOURCE'!AP128" display="AP128"/>
    <hyperlink ref="D961" location="'FIN1-SOURCE'!AP72" display="SUM(AP72,AP88,AP122)"/>
    <hyperlink ref="G961" location="'FIN1-SOURCE'!AP129" display="AP129"/>
    <hyperlink ref="D962" location="'FIN1-SOURCE'!AP73" display="SUM(AP73,AP89,AP123)"/>
    <hyperlink ref="G962" location="'FIN1-SOURCE'!AP130" display="AP130"/>
    <hyperlink ref="D963" location="'FIN1-SOURCE'!AP74" display="SUM(AP74,AP90,AP124)"/>
    <hyperlink ref="G963" location="'FIN1-SOURCE'!AP131" display="AP131"/>
    <hyperlink ref="D964" location="'FIN1-SOURCE'!AP75" display="SUM(AP75,AP91,AP125)"/>
    <hyperlink ref="G964" location="'FIN1-SOURCE'!AP132" display="AP132"/>
    <hyperlink ref="D965" location="'FIN1-SOURCE'!AP77" display="SUM(AP77,AP126)"/>
    <hyperlink ref="G965" location="'FIN1-SOURCE'!AP133" display="AP133"/>
    <hyperlink ref="D966" location="'FIN1-SOURCE'!AP78" display="SUM(AP78,AP92,AP116)"/>
    <hyperlink ref="G966" location="'FIN1-SOURCE'!AP134" display="AP134"/>
    <hyperlink ref="D967" location="'FIN1-SOURCE'!AP107" display="SUM(AP107,AP132)"/>
    <hyperlink ref="G967" location="'FIN1-SOURCE'!AP135" display="AP135"/>
    <hyperlink ref="D968" location="'FIN1-SOURCE'!AM31" display="SUM(AM31,AP31)"/>
    <hyperlink ref="G968" location="'FIN1-SOURCE'!AS31" display="AS31"/>
    <hyperlink ref="D969" location="'FIN1-SOURCE'!AM32" display="SUM(AM32,AP32)"/>
    <hyperlink ref="G969" location="'FIN1-SOURCE'!AS32" display="AS32"/>
    <hyperlink ref="D970" location="'FIN1-SOURCE'!AM33" display="SUM(AM33,AP33)"/>
    <hyperlink ref="G970" location="'FIN1-SOURCE'!AS33" display="AS33"/>
    <hyperlink ref="D971" location="'FIN1-SOURCE'!AS32" display="SUM(AS32,AS33)"/>
    <hyperlink ref="G971" location="'FIN1-SOURCE'!AS34" display="AS34"/>
    <hyperlink ref="D972" location="'FIN1-SOURCE'!AS31" display="SUM(AS31,AS34)"/>
    <hyperlink ref="G972" location="'FIN1-SOURCE'!AS35" display="AS35"/>
    <hyperlink ref="D973" location="'FIN1-SOURCE'!AM36" display="SUM(AM36,AP36)"/>
    <hyperlink ref="G973" location="'FIN1-SOURCE'!AS36" display="AS36"/>
    <hyperlink ref="D974" location="'FIN1-SOURCE'!AM37" display="SUM(AM37,AP37)"/>
    <hyperlink ref="G974" location="'FIN1-SOURCE'!AS37" display="AS37"/>
    <hyperlink ref="D975" location="'FIN1-SOURCE'!AM38" display="SUM(AM38,AP38)"/>
    <hyperlink ref="G975" location="'FIN1-SOURCE'!AS38" display="AS38"/>
    <hyperlink ref="D976" location="'FIN1-SOURCE'!AS37" display="SUM(AS37,AS38)"/>
    <hyperlink ref="G976" location="'FIN1-SOURCE'!AS39" display="AS39"/>
    <hyperlink ref="D977" location="'FIN1-SOURCE'!AM40" display="SUM(AM40,AP40)"/>
    <hyperlink ref="G977" location="'FIN1-SOURCE'!AS40" display="AS40"/>
    <hyperlink ref="D978" location="'FIN1-SOURCE'!AM41" display="SUM(AM41,AP41)"/>
    <hyperlink ref="G978" location="'FIN1-SOURCE'!AS41" display="AS41"/>
    <hyperlink ref="D979" location="'FIN1-SOURCE'!AS40" display="SUM(AS40,AS41)"/>
    <hyperlink ref="G979" location="'FIN1-SOURCE'!AS42" display="AS42"/>
    <hyperlink ref="D980" location="'FIN1-SOURCE'!AM43" display="SUM(AM43,AP43)"/>
    <hyperlink ref="G980" location="'FIN1-SOURCE'!AS43" display="AS43"/>
    <hyperlink ref="D981" location="'FIN1-SOURCE'!AS42" display="SUM(AS42,AS43)"/>
    <hyperlink ref="G981" location="'FIN1-SOURCE'!AS44" display="AS44"/>
    <hyperlink ref="D982" location="'FIN1-SOURCE'!AS35" display="SUM(AS35,AS39,AS44)"/>
    <hyperlink ref="G982" location="'FIN1-SOURCE'!AS45" display="AS45"/>
    <hyperlink ref="D983" location="'FIN1-SOURCE'!AM46" display="SUM(AM46,AP46)"/>
    <hyperlink ref="G983" location="'FIN1-SOURCE'!AS46" display="AS46"/>
    <hyperlink ref="D984" location="'FIN1-SOURCE'!AM47" display="SUM(AM47,AP47)"/>
    <hyperlink ref="G984" location="'FIN1-SOURCE'!AS47" display="AS47"/>
    <hyperlink ref="D985" location="'FIN1-SOURCE'!AM48" display="SUM(AM48,AP48)"/>
    <hyperlink ref="G985" location="'FIN1-SOURCE'!AS48" display="AS48"/>
    <hyperlink ref="D986" location="'FIN1-SOURCE'!AS47" display="SUM(AS47,AS48)"/>
    <hyperlink ref="G986" location="'FIN1-SOURCE'!AS49" display="AS49"/>
    <hyperlink ref="D987" location="'FIN1-SOURCE'!AS46" display="SUM(AS46,AS49)"/>
    <hyperlink ref="G987" location="'FIN1-SOURCE'!AS50" display="AS50"/>
    <hyperlink ref="D988" location="'FIN1-SOURCE'!AM51" display="SUM(AM51,AP51)"/>
    <hyperlink ref="G988" location="'FIN1-SOURCE'!AS51" display="AS51"/>
    <hyperlink ref="D989" location="'FIN1-SOURCE'!AM52" display="SUM(AM52,AP52)"/>
    <hyperlink ref="G989" location="'FIN1-SOURCE'!AS52" display="AS52"/>
    <hyperlink ref="D990" location="'FIN1-SOURCE'!AM53" display="SUM(AM53,AP53)"/>
    <hyperlink ref="G990" location="'FIN1-SOURCE'!AS53" display="AS53"/>
    <hyperlink ref="D991" location="'FIN1-SOURCE'!AM54" display="SUM(AM54,AP54)"/>
    <hyperlink ref="G991" location="'FIN1-SOURCE'!AS54" display="AS54"/>
    <hyperlink ref="D992" location="'FIN1-SOURCE'!AS53" display="SUM(AS53,AS54)"/>
    <hyperlink ref="G992" location="'FIN1-SOURCE'!AS55" display="AS55"/>
    <hyperlink ref="D993" location="'FIN1-SOURCE'!AM56" display="SUM(AM56,AP56)"/>
    <hyperlink ref="G993" location="'FIN1-SOURCE'!AS56" display="AS56"/>
    <hyperlink ref="D994" location="'FIN1-SOURCE'!AS55" display="SUM(AS55,AS56)"/>
    <hyperlink ref="G994" location="'FIN1-SOURCE'!AS57" display="AS57"/>
    <hyperlink ref="D995" location="'FIN1-SOURCE'!AS50" display="SUM(AS50,AS52,AS57)"/>
    <hyperlink ref="G995" location="'FIN1-SOURCE'!AS58" display="AS58"/>
    <hyperlink ref="D996" location="'FIN1-SOURCE'!AM59" display="SUM(AM59,AP59)"/>
    <hyperlink ref="G996" location="'FIN1-SOURCE'!AS59" display="AS59"/>
    <hyperlink ref="D997" location="'FIN1-SOURCE'!AM60" display="SUM(AM60,AP60)"/>
    <hyperlink ref="G997" location="'FIN1-SOURCE'!AS60" display="AS60"/>
    <hyperlink ref="D998" location="'FIN1-SOURCE'!AM61" display="SUM(AM61,AP61)"/>
    <hyperlink ref="G998" location="'FIN1-SOURCE'!AS61" display="AS61"/>
    <hyperlink ref="D999" location="'FIN1-SOURCE'!AS60" display="SUM(AS60,AS61)"/>
    <hyperlink ref="G999" location="'FIN1-SOURCE'!AS62" display="AS62"/>
    <hyperlink ref="D1000" location="'FIN1-SOURCE'!AS59" display="SUM(AS59,AS62)"/>
    <hyperlink ref="G1000" location="'FIN1-SOURCE'!AS63" display="AS63"/>
    <hyperlink ref="D1001" location="'FIN1-SOURCE'!AM64" display="SUM(AM64,AP64)"/>
    <hyperlink ref="G1001" location="'FIN1-SOURCE'!AS64" display="AS64"/>
    <hyperlink ref="D1002" location="'FIN1-SOURCE'!AM65" display="SUM(AM65,AP65)"/>
    <hyperlink ref="G1002" location="'FIN1-SOURCE'!AS65" display="AS65"/>
    <hyperlink ref="D1003" location="'FIN1-SOURCE'!AM66" display="SUM(AM66,AP66)"/>
    <hyperlink ref="G1003" location="'FIN1-SOURCE'!AS66" display="AS66"/>
    <hyperlink ref="D1004" location="'FIN1-SOURCE'!AS65" display="SUM(AS65,AS66)"/>
    <hyperlink ref="G1004" location="'FIN1-SOURCE'!AS67" display="AS67"/>
    <hyperlink ref="D1005" location="'FIN1-SOURCE'!AM68" display="SUM(AM68,AP68)"/>
    <hyperlink ref="G1005" location="'FIN1-SOURCE'!AS68" display="AS68"/>
    <hyperlink ref="D1006" location="'FIN1-SOURCE'!AS67" display="SUM(AS67,AS68)"/>
    <hyperlink ref="G1006" location="'FIN1-SOURCE'!AS69" display="AS69"/>
    <hyperlink ref="D1007" location="'FIN1-SOURCE'!AS63" display="SUM(AS63,AS69)"/>
    <hyperlink ref="G1007" location="'FIN1-SOURCE'!AS70" display="AS70"/>
    <hyperlink ref="D1008" location="'FIN1-SOURCE'!AS31" display="SUM(AS31,AS46,AS59)"/>
    <hyperlink ref="G1008" location="'FIN1-SOURCE'!AS71" display="AS71"/>
    <hyperlink ref="D1009" location="'FIN1-SOURCE'!AS32" display="SUM(AS32,AS47,AS60)"/>
    <hyperlink ref="G1009" location="'FIN1-SOURCE'!AS72" display="AS72"/>
    <hyperlink ref="D1010" location="'FIN1-SOURCE'!AS33" display="SUM(AS33,AS48,AS61)"/>
    <hyperlink ref="G1010" location="'FIN1-SOURCE'!AS73" display="AS73"/>
    <hyperlink ref="D1011" location="'FIN1-SOURCE'!AS34" display="SUM(AS34,AS49,AS62)"/>
    <hyperlink ref="G1011" location="'FIN1-SOURCE'!AS74" display="AS74"/>
    <hyperlink ref="D1012" location="'FIN1-SOURCE'!AS35" display="SUM(AS35,AS50,AS63)"/>
    <hyperlink ref="G1012" location="'FIN1-SOURCE'!AS75" display="AS75"/>
    <hyperlink ref="D1013" location="'FIN1-SOURCE'!AS36" display="SUM(AS36,AS51,AS64)"/>
    <hyperlink ref="G1013" location="'FIN1-SOURCE'!AS76" display="AS76"/>
    <hyperlink ref="D1014" location="'FIN1-SOURCE'!AM77" display="SUM(AM77,AP77)"/>
    <hyperlink ref="G1014" location="'FIN1-SOURCE'!AS77" display="AS77"/>
    <hyperlink ref="D1015" location="'FIN1-SOURCE'!AM78" display="SUM(AM78,AP78)"/>
    <hyperlink ref="G1015" location="'FIN1-SOURCE'!AS78" display="AS78"/>
    <hyperlink ref="D1016" location="'FIN1-SOURCE'!AS40" display="SUM(AS40,AS53,AS65)"/>
    <hyperlink ref="G1016" location="'FIN1-SOURCE'!AS79" display="AS79"/>
    <hyperlink ref="D1017" location="'FIN1-SOURCE'!AM80" display="SUM(AM80,AP80)"/>
    <hyperlink ref="G1017" location="'FIN1-SOURCE'!AS80" display="AS80"/>
    <hyperlink ref="D1018" location="'FIN1-SOURCE'!AS41" display="SUM(AS41,AS54,AS66)"/>
    <hyperlink ref="G1018" location="'FIN1-SOURCE'!AS81" display="AS81"/>
    <hyperlink ref="D1019" location="'FIN1-SOURCE'!AM82" display="SUM(AM82,AP82)"/>
    <hyperlink ref="G1019" location="'FIN1-SOURCE'!AS82" display="AS82"/>
    <hyperlink ref="D1020" location="'FIN1-SOURCE'!AS42" display="SUM(AS42,AS55,AS67)"/>
    <hyperlink ref="G1020" location="'FIN1-SOURCE'!AS83" display="AS83"/>
    <hyperlink ref="D1021" location="'FIN1-SOURCE'!AS43" display="SUM(AS43,AS56,AS68)"/>
    <hyperlink ref="G1021" location="'FIN1-SOURCE'!AS84" display="AS84"/>
    <hyperlink ref="D1022" location="'FIN1-SOURCE'!AS44" display="SUM(AS44,AS57,AS69)"/>
    <hyperlink ref="G1022" location="'FIN1-SOURCE'!AS85" display="AS85"/>
    <hyperlink ref="D1023" location="'FIN1-SOURCE'!AS75" display="SUM(AS75,AS85)"/>
    <hyperlink ref="G1023" location="'FIN1-SOURCE'!AS86" display="AS86"/>
    <hyperlink ref="D1024" location="'FIN1-SOURCE'!AM87" display="SUM(AM87,AP87)"/>
    <hyperlink ref="G1024" location="'FIN1-SOURCE'!AS87" display="AS87"/>
    <hyperlink ref="D1025" location="'FIN1-SOURCE'!AM88" display="SUM(AM88,AP88)"/>
    <hyperlink ref="G1025" location="'FIN1-SOURCE'!AS88" display="AS88"/>
    <hyperlink ref="D1026" location="'FIN1-SOURCE'!AM89" display="SUM(AM89,AP89)"/>
    <hyperlink ref="G1026" location="'FIN1-SOURCE'!AS89" display="AS89"/>
    <hyperlink ref="D1027" location="'FIN1-SOURCE'!AS88" display="SUM(AS88,AS89)"/>
    <hyperlink ref="G1027" location="'FIN1-SOURCE'!AS90" display="AS90"/>
    <hyperlink ref="D1028" location="'FIN1-SOURCE'!AS87" display="SUM(AS87,AS90)"/>
    <hyperlink ref="G1028" location="'FIN1-SOURCE'!AS91" display="AS91"/>
    <hyperlink ref="D1029" location="'FIN1-SOURCE'!AM92" display="SUM(AM92,AP92)"/>
    <hyperlink ref="G1029" location="'FIN1-SOURCE'!AS92" display="AS92"/>
    <hyperlink ref="D1030" location="'FIN1-SOURCE'!AM93" display="SUM(AM93,AP93)"/>
    <hyperlink ref="G1030" location="'FIN1-SOURCE'!AS93" display="AS93"/>
    <hyperlink ref="D1031" location="'FIN1-SOURCE'!AM94" display="SUM(AM94,AP94)"/>
    <hyperlink ref="G1031" location="'FIN1-SOURCE'!AS94" display="AS94"/>
    <hyperlink ref="D1032" location="'FIN1-SOURCE'!AM95" display="SUM(AM95,AP95)"/>
    <hyperlink ref="G1032" location="'FIN1-SOURCE'!AS95" display="AS95"/>
    <hyperlink ref="D1033" location="'FIN1-SOURCE'!AS93" display="SUM(AS93,AS94,AS95)"/>
    <hyperlink ref="G1033" location="'FIN1-SOURCE'!AS96" display="AS96"/>
    <hyperlink ref="D1034" location="'FIN1-SOURCE'!AS91" display="SUM(AS91,AS96)"/>
    <hyperlink ref="G1034" location="'FIN1-SOURCE'!AS97" display="AS97"/>
    <hyperlink ref="D1035" location="'FIN1-SOURCE'!AM98" display="SUM(AM98,AP98)"/>
    <hyperlink ref="G1035" location="'FIN1-SOURCE'!AS98" display="AS98"/>
    <hyperlink ref="D1036" location="'FIN1-SOURCE'!AM99" display="SUM(AM99,AP99)"/>
    <hyperlink ref="G1036" location="'FIN1-SOURCE'!AS99" display="AS99"/>
    <hyperlink ref="D1037" location="'FIN1-SOURCE'!AM100" display="SUM(AM100,AP100)"/>
    <hyperlink ref="G1037" location="'FIN1-SOURCE'!AS100" display="AS100"/>
    <hyperlink ref="D1038" location="'FIN1-SOURCE'!AS99" display="SUM(AS99,AS100)"/>
    <hyperlink ref="G1038" location="'FIN1-SOURCE'!AS101" display="AS101"/>
    <hyperlink ref="D1039" location="'FIN1-SOURCE'!AS98" display="SUM(AS98,AS101)"/>
    <hyperlink ref="G1039" location="'FIN1-SOURCE'!AS102" display="AS102"/>
    <hyperlink ref="D1040" location="'FIN1-SOURCE'!AM103" display="SUM(AM103,AP103)"/>
    <hyperlink ref="G1040" location="'FIN1-SOURCE'!AS103" display="AS103"/>
    <hyperlink ref="D1041" location="'FIN1-SOURCE'!AM104" display="SUM(AM104,AP104)"/>
    <hyperlink ref="G1041" location="'FIN1-SOURCE'!AS104" display="AS104"/>
    <hyperlink ref="D1042" location="'FIN1-SOURCE'!AM105" display="SUM(AM105,AP105)"/>
    <hyperlink ref="G1042" location="'FIN1-SOURCE'!AS105" display="AS105"/>
    <hyperlink ref="D1043" location="'FIN1-SOURCE'!AM106" display="SUM(AM106,AP106)"/>
    <hyperlink ref="G1043" location="'FIN1-SOURCE'!AS106" display="AS106"/>
    <hyperlink ref="D1044" location="'FIN1-SOURCE'!AS104" display="SUM(AS104,AS105,AS106)"/>
    <hyperlink ref="G1044" location="'FIN1-SOURCE'!AS107" display="AS107"/>
    <hyperlink ref="D1045" location="'FIN1-SOURCE'!AS102" display="SUM(AS102,AS107)"/>
    <hyperlink ref="G1045" location="'FIN1-SOURCE'!AS108" display="AS108"/>
    <hyperlink ref="D1046" location="'FIN1-SOURCE'!AM109" display="SUM(AM109,AP109)"/>
    <hyperlink ref="G1046" location="'FIN1-SOURCE'!AS109" display="AS109"/>
    <hyperlink ref="D1047" location="'FIN1-SOURCE'!AM110" display="SUM(AM110,AP110)"/>
    <hyperlink ref="G1047" location="'FIN1-SOURCE'!AS110" display="AS110"/>
    <hyperlink ref="D1048" location="'FIN1-SOURCE'!AM111" display="SUM(AM111,AP111)"/>
    <hyperlink ref="G1048" location="'FIN1-SOURCE'!AS111" display="AS111"/>
    <hyperlink ref="D1049" location="'FIN1-SOURCE'!AS110" display="SUM(AS110,AS111)"/>
    <hyperlink ref="G1049" location="'FIN1-SOURCE'!AS112" display="AS112"/>
    <hyperlink ref="D1050" location="'FIN1-SOURCE'!AS109" display="SUM(AS109,AS112)"/>
    <hyperlink ref="G1050" location="'FIN1-SOURCE'!AS113" display="AS113"/>
    <hyperlink ref="D1051" location="'FIN1-SOURCE'!AM114" display="SUM(AM114,AP114)"/>
    <hyperlink ref="G1051" location="'FIN1-SOURCE'!AS114" display="AS114"/>
    <hyperlink ref="D1052" location="'FIN1-SOURCE'!AM115" display="SUM(AM115,AP115)"/>
    <hyperlink ref="G1052" location="'FIN1-SOURCE'!AS115" display="AS115"/>
    <hyperlink ref="D1053" location="'FIN1-SOURCE'!AM116" display="SUM(AM116,AP116)"/>
    <hyperlink ref="G1053" location="'FIN1-SOURCE'!AS116" display="AS116"/>
    <hyperlink ref="D1054" location="'FIN1-SOURCE'!AM117" display="SUM(AM117,AP117)"/>
    <hyperlink ref="G1054" location="'FIN1-SOURCE'!AS117" display="AS117"/>
    <hyperlink ref="D1055" location="'FIN1-SOURCE'!AM118" display="SUM(AM118,AP118)"/>
    <hyperlink ref="G1055" location="'FIN1-SOURCE'!AS118" display="AS118"/>
    <hyperlink ref="D1056" location="'FIN1-SOURCE'!AS117" display="SUM(AS117,AS118)"/>
    <hyperlink ref="G1056" location="'FIN1-SOURCE'!AS119" display="AS119"/>
    <hyperlink ref="D1057" location="'FIN1-SOURCE'!AS113" display="SUM(AS113,AS119)"/>
    <hyperlink ref="G1057" location="'FIN1-SOURCE'!AS120" display="AS120"/>
    <hyperlink ref="D1058" location="'FIN1-SOURCE'!AS98" display="SUM(AS98,AS109)"/>
    <hyperlink ref="G1058" location="'FIN1-SOURCE'!AS121" display="AS121"/>
    <hyperlink ref="D1059" location="'FIN1-SOURCE'!AS99" display="SUM(AS99,AS110)"/>
    <hyperlink ref="G1059" location="'FIN1-SOURCE'!AS122" display="AS122"/>
    <hyperlink ref="D1060" location="'FIN1-SOURCE'!AS100" display="SUM(AS100,AS111)"/>
    <hyperlink ref="G1060" location="'FIN1-SOURCE'!AS123" display="AS123"/>
    <hyperlink ref="D1061" location="'FIN1-SOURCE'!AS101" display="SUM(AS101,AS112)"/>
    <hyperlink ref="G1061" location="'FIN1-SOURCE'!AS124" display="AS124"/>
    <hyperlink ref="D1062" location="'FIN1-SOURCE'!AS102" display="SUM(AS102,AS113)"/>
    <hyperlink ref="G1062" location="'FIN1-SOURCE'!AS125" display="AS125"/>
    <hyperlink ref="D1063" location="'FIN1-SOURCE'!AS103" display="SUM(AS103,AS115)"/>
    <hyperlink ref="G1063" location="'FIN1-SOURCE'!AS126" display="AS126"/>
    <hyperlink ref="D1064" location="'FIN1-SOURCE'!AS107" display="SUM(AS107,AS125)"/>
    <hyperlink ref="G1064" location="'FIN1-SOURCE'!AS127" display="AS127"/>
    <hyperlink ref="D1065" location="'FIN1-SOURCE'!AS71" display="SUM(AS71,AS87,AS121)"/>
    <hyperlink ref="G1065" location="'FIN1-SOURCE'!AS128" display="AS128"/>
    <hyperlink ref="D1066" location="'FIN1-SOURCE'!AS72" display="SUM(AS72,AS88,AS122)"/>
    <hyperlink ref="G1066" location="'FIN1-SOURCE'!AS129" display="AS129"/>
    <hyperlink ref="D1067" location="'FIN1-SOURCE'!AS73" display="SUM(AS73,AS89,AS123)"/>
    <hyperlink ref="G1067" location="'FIN1-SOURCE'!AS130" display="AS130"/>
    <hyperlink ref="D1068" location="'FIN1-SOURCE'!AS74" display="SUM(AS74,AS90,AS124)"/>
    <hyperlink ref="G1068" location="'FIN1-SOURCE'!AS131" display="AS131"/>
    <hyperlink ref="D1069" location="'FIN1-SOURCE'!AS75" display="SUM(AS75,AS91,AS125)"/>
    <hyperlink ref="G1069" location="'FIN1-SOURCE'!AS132" display="AS132"/>
    <hyperlink ref="D1070" location="'FIN1-SOURCE'!AS77" display="SUM(AS77,AS126)"/>
    <hyperlink ref="G1070" location="'FIN1-SOURCE'!AS133" display="AS133"/>
    <hyperlink ref="D1071" location="'FIN1-SOURCE'!AS78" display="SUM(AS78,AS92,AS116)"/>
    <hyperlink ref="G1071" location="'FIN1-SOURCE'!AS134" display="AS134"/>
    <hyperlink ref="D1072" location="'FIN1-SOURCE'!AS107" display="SUM(AS107,AS132)"/>
    <hyperlink ref="G1072" location="'FIN1-SOURCE'!AS135" display="AS135"/>
    <hyperlink ref="D1073" location="'FIN1-SOURCE'!AV32" display="SUM(AV32,AV33)"/>
    <hyperlink ref="G1073" location="'FIN1-SOURCE'!AV34" display="AV34"/>
    <hyperlink ref="D1074" location="'FIN1-SOURCE'!AV31" display="SUM(AV31,AV34)"/>
    <hyperlink ref="G1074" location="'FIN1-SOURCE'!AV35" display="AV35"/>
    <hyperlink ref="D1075" location="'FIN1-SOURCE'!AV37" display="SUM(AV37,AV38)"/>
    <hyperlink ref="G1075" location="'FIN1-SOURCE'!AV39" display="AV39"/>
    <hyperlink ref="D1076" location="'FIN1-SOURCE'!AV40" display="SUM(AV40,AV41)"/>
    <hyperlink ref="G1076" location="'FIN1-SOURCE'!AV42" display="AV42"/>
    <hyperlink ref="D1077" location="'FIN1-SOURCE'!AV42" display="SUM(AV42,AV43)"/>
    <hyperlink ref="G1077" location="'FIN1-SOURCE'!AV44" display="AV44"/>
    <hyperlink ref="D1078" location="'FIN1-SOURCE'!AV35" display="SUM(AV35,AV39,AV44)"/>
    <hyperlink ref="G1078" location="'FIN1-SOURCE'!AV45" display="AV45"/>
    <hyperlink ref="D1079" location="'FIN1-SOURCE'!AV47" display="SUM(AV47,AV48)"/>
    <hyperlink ref="G1079" location="'FIN1-SOURCE'!AV49" display="AV49"/>
    <hyperlink ref="D1080" location="'FIN1-SOURCE'!AV46" display="SUM(AV46,AV49)"/>
    <hyperlink ref="G1080" location="'FIN1-SOURCE'!AV50" display="AV50"/>
    <hyperlink ref="D1081" location="'FIN1-SOURCE'!AV53" display="SUM(AV53,AV54)"/>
    <hyperlink ref="G1081" location="'FIN1-SOURCE'!AV55" display="AV55"/>
    <hyperlink ref="D1082" location="'FIN1-SOURCE'!AV55" display="SUM(AV55,AV56)"/>
    <hyperlink ref="G1082" location="'FIN1-SOURCE'!AV57" display="AV57"/>
    <hyperlink ref="D1083" location="'FIN1-SOURCE'!AV50" display="SUM(AV50,AV52,AV57)"/>
    <hyperlink ref="G1083" location="'FIN1-SOURCE'!AV58" display="AV58"/>
    <hyperlink ref="D1084" location="'FIN1-SOURCE'!AV60" display="SUM(AV60,AV61)"/>
    <hyperlink ref="G1084" location="'FIN1-SOURCE'!AV62" display="AV62"/>
    <hyperlink ref="D1085" location="'FIN1-SOURCE'!AV59" display="SUM(AV59,AV62)"/>
    <hyperlink ref="G1085" location="'FIN1-SOURCE'!AV63" display="AV63"/>
    <hyperlink ref="D1086" location="'FIN1-SOURCE'!AV65" display="SUM(AV65,AV66)"/>
    <hyperlink ref="G1086" location="'FIN1-SOURCE'!AV67" display="AV67"/>
    <hyperlink ref="D1087" location="'FIN1-SOURCE'!AV67" display="SUM(AV67,AV68)"/>
    <hyperlink ref="G1087" location="'FIN1-SOURCE'!AV69" display="AV69"/>
    <hyperlink ref="D1088" location="'FIN1-SOURCE'!AV63" display="SUM(AV63,AV69)"/>
    <hyperlink ref="G1088" location="'FIN1-SOURCE'!AV70" display="AV70"/>
    <hyperlink ref="D1089" location="'FIN1-SOURCE'!AV31" display="SUM(AV31,AV46,AV59)"/>
    <hyperlink ref="G1089" location="'FIN1-SOURCE'!AV71" display="AV71"/>
    <hyperlink ref="D1090" location="'FIN1-SOURCE'!AV32" display="SUM(AV32,AV47,AV60)"/>
    <hyperlink ref="G1090" location="'FIN1-SOURCE'!AV72" display="AV72"/>
    <hyperlink ref="D1091" location="'FIN1-SOURCE'!AV33" display="SUM(AV33,AV48,AV61)"/>
    <hyperlink ref="G1091" location="'FIN1-SOURCE'!AV73" display="AV73"/>
    <hyperlink ref="D1092" location="'FIN1-SOURCE'!AV34" display="SUM(AV34,AV49,AV62)"/>
    <hyperlink ref="G1092" location="'FIN1-SOURCE'!AV74" display="AV74"/>
    <hyperlink ref="D1093" location="'FIN1-SOURCE'!AV35" display="SUM(AV35,AV50,AV63)"/>
    <hyperlink ref="G1093" location="'FIN1-SOURCE'!AV75" display="AV75"/>
    <hyperlink ref="D1094" location="'FIN1-SOURCE'!AV36" display="SUM(AV36,AV51,AV64)"/>
    <hyperlink ref="G1094" location="'FIN1-SOURCE'!AV76" display="AV76"/>
    <hyperlink ref="D1095" location="'FIN1-SOURCE'!AV40" display="SUM(AV40,AV53,AV65)"/>
    <hyperlink ref="G1095" location="'FIN1-SOURCE'!AV79" display="AV79"/>
    <hyperlink ref="D1096" location="'FIN1-SOURCE'!AV41" display="SUM(AV41,AV54,AV66)"/>
    <hyperlink ref="G1096" location="'FIN1-SOURCE'!AV81" display="AV81"/>
    <hyperlink ref="D1097" location="'FIN1-SOURCE'!AV42" display="SUM(AV42,AV55,AV67)"/>
    <hyperlink ref="G1097" location="'FIN1-SOURCE'!AV83" display="AV83"/>
    <hyperlink ref="D1098" location="'FIN1-SOURCE'!AV43" display="SUM(AV43,AV56,AV68)"/>
    <hyperlink ref="G1098" location="'FIN1-SOURCE'!AV84" display="AV84"/>
    <hyperlink ref="D1099" location="'FIN1-SOURCE'!AV44" display="SUM(AV44,AV57,AV69)"/>
    <hyperlink ref="G1099" location="'FIN1-SOURCE'!AV85" display="AV85"/>
    <hyperlink ref="D1100" location="'FIN1-SOURCE'!AV75" display="SUM(AV75,AV85)"/>
    <hyperlink ref="G1100" location="'FIN1-SOURCE'!AV86" display="AV86"/>
    <hyperlink ref="D1101" location="'FIN1-SOURCE'!AV88" display="SUM(AV88,AV89)"/>
    <hyperlink ref="G1101" location="'FIN1-SOURCE'!AV90" display="AV90"/>
    <hyperlink ref="D1102" location="'FIN1-SOURCE'!AV87" display="SUM(AV87,AV90)"/>
    <hyperlink ref="G1102" location="'FIN1-SOURCE'!AV91" display="AV91"/>
    <hyperlink ref="D1103" location="'FIN1-SOURCE'!AV93" display="SUM(AV93,AV94,AV95)"/>
    <hyperlink ref="G1103" location="'FIN1-SOURCE'!AV96" display="AV96"/>
    <hyperlink ref="D1104" location="'FIN1-SOURCE'!AV91" display="SUM(AV91,AV96)"/>
    <hyperlink ref="G1104" location="'FIN1-SOURCE'!AV97" display="AV97"/>
    <hyperlink ref="D1105" location="'FIN1-SOURCE'!AV99" display="SUM(AV99,AV100)"/>
    <hyperlink ref="G1105" location="'FIN1-SOURCE'!AV101" display="AV101"/>
    <hyperlink ref="D1106" location="'FIN1-SOURCE'!AV98" display="SUM(AV98,AV101)"/>
    <hyperlink ref="G1106" location="'FIN1-SOURCE'!AV102" display="AV102"/>
    <hyperlink ref="D1107" location="'FIN1-SOURCE'!AV104" display="SUM(AV104,AV105,AV106)"/>
    <hyperlink ref="G1107" location="'FIN1-SOURCE'!AV107" display="AV107"/>
    <hyperlink ref="D1108" location="'FIN1-SOURCE'!AV102" display="SUM(AV102,AV107)"/>
    <hyperlink ref="G1108" location="'FIN1-SOURCE'!AV108" display="AV108"/>
    <hyperlink ref="D1109" location="'FIN1-SOURCE'!AV110" display="SUM(AV110,AV111)"/>
    <hyperlink ref="G1109" location="'FIN1-SOURCE'!AV112" display="AV112"/>
    <hyperlink ref="D1110" location="'FIN1-SOURCE'!AV109" display="SUM(AV109,AV112)"/>
    <hyperlink ref="G1110" location="'FIN1-SOURCE'!AV113" display="AV113"/>
    <hyperlink ref="D1111" location="'FIN1-SOURCE'!AV117" display="SUM(AV117,AV118)"/>
    <hyperlink ref="G1111" location="'FIN1-SOURCE'!AV119" display="AV119"/>
    <hyperlink ref="D1112" location="'FIN1-SOURCE'!AV113" display="SUM(AV113,AV119)"/>
    <hyperlink ref="G1112" location="'FIN1-SOURCE'!AV120" display="AV120"/>
    <hyperlink ref="D1113" location="'FIN1-SOURCE'!AV98" display="SUM(AV98,AV109)"/>
    <hyperlink ref="G1113" location="'FIN1-SOURCE'!AV121" display="AV121"/>
    <hyperlink ref="D1114" location="'FIN1-SOURCE'!AV99" display="SUM(AV99,AV110)"/>
    <hyperlink ref="G1114" location="'FIN1-SOURCE'!AV122" display="AV122"/>
    <hyperlink ref="D1115" location="'FIN1-SOURCE'!AV100" display="SUM(AV100,AV111)"/>
    <hyperlink ref="G1115" location="'FIN1-SOURCE'!AV123" display="AV123"/>
    <hyperlink ref="D1116" location="'FIN1-SOURCE'!AV101" display="SUM(AV101,AV112)"/>
    <hyperlink ref="G1116" location="'FIN1-SOURCE'!AV124" display="AV124"/>
    <hyperlink ref="D1117" location="'FIN1-SOURCE'!AV102" display="SUM(AV102,AV113)"/>
    <hyperlink ref="G1117" location="'FIN1-SOURCE'!AV125" display="AV125"/>
    <hyperlink ref="D1118" location="'FIN1-SOURCE'!AV103" display="SUM(AV103,AV115)"/>
    <hyperlink ref="G1118" location="'FIN1-SOURCE'!AV126" display="AV126"/>
    <hyperlink ref="D1119" location="'FIN1-SOURCE'!AV107" display="SUM(AV107,AV125)"/>
    <hyperlink ref="G1119" location="'FIN1-SOURCE'!AV127" display="AV127"/>
    <hyperlink ref="D1120" location="'FIN1-SOURCE'!AV71" display="SUM(AV71,AV87,AV121)"/>
    <hyperlink ref="G1120" location="'FIN1-SOURCE'!AV128" display="AV128"/>
    <hyperlink ref="D1121" location="'FIN1-SOURCE'!AV72" display="SUM(AV72,AV88,AV122)"/>
    <hyperlink ref="G1121" location="'FIN1-SOURCE'!AV129" display="AV129"/>
    <hyperlink ref="D1122" location="'FIN1-SOURCE'!AV73" display="SUM(AV73,AV89,AV123)"/>
    <hyperlink ref="G1122" location="'FIN1-SOURCE'!AV130" display="AV130"/>
    <hyperlink ref="D1123" location="'FIN1-SOURCE'!AV74" display="SUM(AV74,AV90,AV124)"/>
    <hyperlink ref="G1123" location="'FIN1-SOURCE'!AV131" display="AV131"/>
    <hyperlink ref="D1124" location="'FIN1-SOURCE'!AV75" display="SUM(AV75,AV91,AV125)"/>
    <hyperlink ref="G1124" location="'FIN1-SOURCE'!AV132" display="AV132"/>
    <hyperlink ref="D1125" location="'FIN1-SOURCE'!AV77" display="SUM(AV77,AV126)"/>
    <hyperlink ref="G1125" location="'FIN1-SOURCE'!AV133" display="AV133"/>
    <hyperlink ref="D1126" location="'FIN1-SOURCE'!AV78" display="SUM(AV78,AV92,AV116)"/>
    <hyperlink ref="G1126" location="'FIN1-SOURCE'!AV134" display="AV134"/>
    <hyperlink ref="D1127" location="'FIN1-SOURCE'!AV107" display="SUM(AV107,AV132)"/>
    <hyperlink ref="G1127" location="'FIN1-SOURCE'!AV135" display="AV135"/>
    <hyperlink ref="D1128" location="'FIN1-SOURCE'!AY32" display="SUM(AY32,AY33)"/>
    <hyperlink ref="G1128" location="'FIN1-SOURCE'!AY34" display="AY34"/>
    <hyperlink ref="D1129" location="'FIN1-SOURCE'!AY31" display="SUM(AY31,AY34)"/>
    <hyperlink ref="G1129" location="'FIN1-SOURCE'!AY35" display="AY35"/>
    <hyperlink ref="D1130" location="'FIN1-SOURCE'!AY37" display="SUM(AY37,AY38)"/>
    <hyperlink ref="G1130" location="'FIN1-SOURCE'!AY39" display="AY39"/>
    <hyperlink ref="D1131" location="'FIN1-SOURCE'!AY40" display="SUM(AY40,AY41)"/>
    <hyperlink ref="G1131" location="'FIN1-SOURCE'!AY42" display="AY42"/>
    <hyperlink ref="D1132" location="'FIN1-SOURCE'!AY42" display="SUM(AY42,AY43)"/>
    <hyperlink ref="G1132" location="'FIN1-SOURCE'!AY44" display="AY44"/>
    <hyperlink ref="D1133" location="'FIN1-SOURCE'!AY35" display="SUM(AY35,AY39,AY44)"/>
    <hyperlink ref="G1133" location="'FIN1-SOURCE'!AY45" display="AY45"/>
    <hyperlink ref="D1134" location="'FIN1-SOURCE'!AY47" display="SUM(AY47,AY48)"/>
    <hyperlink ref="G1134" location="'FIN1-SOURCE'!AY49" display="AY49"/>
    <hyperlink ref="D1135" location="'FIN1-SOURCE'!AY46" display="SUM(AY46,AY49)"/>
    <hyperlink ref="G1135" location="'FIN1-SOURCE'!AY50" display="AY50"/>
    <hyperlink ref="D1136" location="'FIN1-SOURCE'!AY53" display="SUM(AY53,AY54)"/>
    <hyperlink ref="G1136" location="'FIN1-SOURCE'!AY55" display="AY55"/>
    <hyperlink ref="D1137" location="'FIN1-SOURCE'!AY55" display="SUM(AY55,AY56)"/>
    <hyperlink ref="G1137" location="'FIN1-SOURCE'!AY57" display="AY57"/>
    <hyperlink ref="D1138" location="'FIN1-SOURCE'!AY50" display="SUM(AY50,AY52,AY57)"/>
    <hyperlink ref="G1138" location="'FIN1-SOURCE'!AY58" display="AY58"/>
    <hyperlink ref="D1139" location="'FIN1-SOURCE'!AY60" display="SUM(AY60,AY61)"/>
    <hyperlink ref="G1139" location="'FIN1-SOURCE'!AY62" display="AY62"/>
    <hyperlink ref="D1140" location="'FIN1-SOURCE'!AY59" display="SUM(AY59,AY62)"/>
    <hyperlink ref="G1140" location="'FIN1-SOURCE'!AY63" display="AY63"/>
    <hyperlink ref="D1141" location="'FIN1-SOURCE'!AY65" display="SUM(AY65,AY66)"/>
    <hyperlink ref="G1141" location="'FIN1-SOURCE'!AY67" display="AY67"/>
    <hyperlink ref="D1142" location="'FIN1-SOURCE'!AY67" display="SUM(AY67,AY68)"/>
    <hyperlink ref="G1142" location="'FIN1-SOURCE'!AY69" display="AY69"/>
    <hyperlink ref="D1143" location="'FIN1-SOURCE'!AY63" display="SUM(AY63,AY69)"/>
    <hyperlink ref="G1143" location="'FIN1-SOURCE'!AY70" display="AY70"/>
    <hyperlink ref="D1144" location="'FIN1-SOURCE'!AY31" display="SUM(AY31,AY46,AY59)"/>
    <hyperlink ref="G1144" location="'FIN1-SOURCE'!AY71" display="AY71"/>
    <hyperlink ref="D1145" location="'FIN1-SOURCE'!AY32" display="SUM(AY32,AY47,AY60)"/>
    <hyperlink ref="G1145" location="'FIN1-SOURCE'!AY72" display="AY72"/>
    <hyperlink ref="D1146" location="'FIN1-SOURCE'!AY33" display="SUM(AY33,AY48,AY61)"/>
    <hyperlink ref="G1146" location="'FIN1-SOURCE'!AY73" display="AY73"/>
    <hyperlink ref="D1147" location="'FIN1-SOURCE'!AY34" display="SUM(AY34,AY49,AY62)"/>
    <hyperlink ref="G1147" location="'FIN1-SOURCE'!AY74" display="AY74"/>
    <hyperlink ref="D1148" location="'FIN1-SOURCE'!AY35" display="SUM(AY35,AY50,AY63)"/>
    <hyperlink ref="G1148" location="'FIN1-SOURCE'!AY75" display="AY75"/>
    <hyperlink ref="D1149" location="'FIN1-SOURCE'!AY36" display="SUM(AY36,AY51,AY64)"/>
    <hyperlink ref="G1149" location="'FIN1-SOURCE'!AY76" display="AY76"/>
    <hyperlink ref="D1150" location="'FIN1-SOURCE'!AY40" display="SUM(AY40,AY53,AY65)"/>
    <hyperlink ref="G1150" location="'FIN1-SOURCE'!AY79" display="AY79"/>
    <hyperlink ref="D1151" location="'FIN1-SOURCE'!AY41" display="SUM(AY41,AY54,AY66)"/>
    <hyperlink ref="G1151" location="'FIN1-SOURCE'!AY81" display="AY81"/>
    <hyperlink ref="D1152" location="'FIN1-SOURCE'!AY42" display="SUM(AY42,AY55,AY67)"/>
    <hyperlink ref="G1152" location="'FIN1-SOURCE'!AY83" display="AY83"/>
    <hyperlink ref="D1153" location="'FIN1-SOURCE'!AY43" display="SUM(AY43,AY56,AY68)"/>
    <hyperlink ref="G1153" location="'FIN1-SOURCE'!AY84" display="AY84"/>
    <hyperlink ref="D1154" location="'FIN1-SOURCE'!AY44" display="SUM(AY44,AY57,AY69)"/>
    <hyperlink ref="G1154" location="'FIN1-SOURCE'!AY85" display="AY85"/>
    <hyperlink ref="D1155" location="'FIN1-SOURCE'!AY75" display="SUM(AY75,AY85)"/>
    <hyperlink ref="G1155" location="'FIN1-SOURCE'!AY86" display="AY86"/>
    <hyperlink ref="D1156" location="'FIN1-SOURCE'!AY88" display="SUM(AY88,AY89)"/>
    <hyperlink ref="G1156" location="'FIN1-SOURCE'!AY90" display="AY90"/>
    <hyperlink ref="D1157" location="'FIN1-SOURCE'!AY87" display="SUM(AY87,AY90)"/>
    <hyperlink ref="G1157" location="'FIN1-SOURCE'!AY91" display="AY91"/>
    <hyperlink ref="D1158" location="'FIN1-SOURCE'!AY93" display="SUM(AY93,AY94,AY95)"/>
    <hyperlink ref="G1158" location="'FIN1-SOURCE'!AY96" display="AY96"/>
    <hyperlink ref="D1159" location="'FIN1-SOURCE'!AY91" display="SUM(AY91,AY96)"/>
    <hyperlink ref="G1159" location="'FIN1-SOURCE'!AY97" display="AY97"/>
    <hyperlink ref="D1160" location="'FIN1-SOURCE'!AY99" display="SUM(AY99,AY100)"/>
    <hyperlink ref="G1160" location="'FIN1-SOURCE'!AY101" display="AY101"/>
    <hyperlink ref="D1161" location="'FIN1-SOURCE'!AY98" display="SUM(AY98,AY101)"/>
    <hyperlink ref="G1161" location="'FIN1-SOURCE'!AY102" display="AY102"/>
    <hyperlink ref="D1162" location="'FIN1-SOURCE'!AY104" display="SUM(AY104,AY105,AY106)"/>
    <hyperlink ref="G1162" location="'FIN1-SOURCE'!AY107" display="AY107"/>
    <hyperlink ref="D1163" location="'FIN1-SOURCE'!AY102" display="SUM(AY102,AY107)"/>
    <hyperlink ref="G1163" location="'FIN1-SOURCE'!AY108" display="AY108"/>
    <hyperlink ref="D1164" location="'FIN1-SOURCE'!AY110" display="SUM(AY110,AY111)"/>
    <hyperlink ref="G1164" location="'FIN1-SOURCE'!AY112" display="AY112"/>
    <hyperlink ref="D1165" location="'FIN1-SOURCE'!AY109" display="SUM(AY109,AY112)"/>
    <hyperlink ref="G1165" location="'FIN1-SOURCE'!AY113" display="AY113"/>
    <hyperlink ref="D1166" location="'FIN1-SOURCE'!AY117" display="SUM(AY117,AY118)"/>
    <hyperlink ref="G1166" location="'FIN1-SOURCE'!AY119" display="AY119"/>
    <hyperlink ref="D1167" location="'FIN1-SOURCE'!AY113" display="SUM(AY113,AY119)"/>
    <hyperlink ref="G1167" location="'FIN1-SOURCE'!AY120" display="AY120"/>
    <hyperlink ref="D1168" location="'FIN1-SOURCE'!AY98" display="SUM(AY98,AY109)"/>
    <hyperlink ref="G1168" location="'FIN1-SOURCE'!AY121" display="AY121"/>
    <hyperlink ref="D1169" location="'FIN1-SOURCE'!AY99" display="SUM(AY99,AY110)"/>
    <hyperlink ref="G1169" location="'FIN1-SOURCE'!AY122" display="AY122"/>
    <hyperlink ref="D1170" location="'FIN1-SOURCE'!AY100" display="SUM(AY100,AY111)"/>
    <hyperlink ref="G1170" location="'FIN1-SOURCE'!AY123" display="AY123"/>
    <hyperlink ref="D1171" location="'FIN1-SOURCE'!AY101" display="SUM(AY101,AY112)"/>
    <hyperlink ref="G1171" location="'FIN1-SOURCE'!AY124" display="AY124"/>
    <hyperlink ref="D1172" location="'FIN1-SOURCE'!AY102" display="SUM(AY102,AY113)"/>
    <hyperlink ref="G1172" location="'FIN1-SOURCE'!AY125" display="AY125"/>
    <hyperlink ref="D1173" location="'FIN1-SOURCE'!AY103" display="SUM(AY103,AY115)"/>
    <hyperlink ref="G1173" location="'FIN1-SOURCE'!AY126" display="AY126"/>
    <hyperlink ref="D1174" location="'FIN1-SOURCE'!AY107" display="SUM(AY107,AY125)"/>
    <hyperlink ref="G1174" location="'FIN1-SOURCE'!AY127" display="AY127"/>
    <hyperlink ref="D1175" location="'FIN1-SOURCE'!AY71" display="SUM(AY71,AY87,AY121)"/>
    <hyperlink ref="G1175" location="'FIN1-SOURCE'!AY128" display="AY128"/>
    <hyperlink ref="D1176" location="'FIN1-SOURCE'!AY72" display="SUM(AY72,AY88,AY122)"/>
    <hyperlink ref="G1176" location="'FIN1-SOURCE'!AY129" display="AY129"/>
    <hyperlink ref="D1177" location="'FIN1-SOURCE'!AY73" display="SUM(AY73,AY89,AY123)"/>
    <hyperlink ref="G1177" location="'FIN1-SOURCE'!AY130" display="AY130"/>
    <hyperlink ref="D1178" location="'FIN1-SOURCE'!AY74" display="SUM(AY74,AY90,AY124)"/>
    <hyperlink ref="G1178" location="'FIN1-SOURCE'!AY131" display="AY131"/>
    <hyperlink ref="D1179" location="'FIN1-SOURCE'!AY75" display="SUM(AY75,AY91,AY125)"/>
    <hyperlink ref="G1179" location="'FIN1-SOURCE'!AY132" display="AY132"/>
    <hyperlink ref="D1180" location="'FIN1-SOURCE'!AY77" display="SUM(AY77,AY126)"/>
    <hyperlink ref="G1180" location="'FIN1-SOURCE'!AY133" display="AY133"/>
    <hyperlink ref="D1181" location="'FIN1-SOURCE'!AY78" display="SUM(AY78,AY92,AY116)"/>
    <hyperlink ref="G1181" location="'FIN1-SOURCE'!AY134" display="AY134"/>
    <hyperlink ref="D1182" location="'FIN1-SOURCE'!AY107" display="SUM(AY107,AY132)"/>
    <hyperlink ref="G1182" location="'FIN1-SOURCE'!AY135" display="AY135"/>
    <hyperlink ref="D1183" location="'FIN1-SOURCE'!AV31" display="SUM(AV31,AY31)"/>
    <hyperlink ref="G1183" location="'FIN1-SOURCE'!BB31" display="BB31"/>
    <hyperlink ref="D1184" location="'FIN1-SOURCE'!AV32" display="SUM(AV32,AY32)"/>
    <hyperlink ref="G1184" location="'FIN1-SOURCE'!BB32" display="BB32"/>
    <hyperlink ref="D1185" location="'FIN1-SOURCE'!AV33" display="SUM(AV33,AY33)"/>
    <hyperlink ref="G1185" location="'FIN1-SOURCE'!BB33" display="BB33"/>
    <hyperlink ref="D1186" location="'FIN1-SOURCE'!BB32" display="SUM(BB32,BB33)"/>
    <hyperlink ref="G1186" location="'FIN1-SOURCE'!BB34" display="BB34"/>
    <hyperlink ref="D1187" location="'FIN1-SOURCE'!BB31" display="SUM(BB31,BB34)"/>
    <hyperlink ref="G1187" location="'FIN1-SOURCE'!BB35" display="BB35"/>
    <hyperlink ref="D1188" location="'FIN1-SOURCE'!AV36" display="SUM(AV36,AY36)"/>
    <hyperlink ref="G1188" location="'FIN1-SOURCE'!BB36" display="BB36"/>
    <hyperlink ref="D1189" location="'FIN1-SOURCE'!AV37" display="SUM(AV37,AY37)"/>
    <hyperlink ref="G1189" location="'FIN1-SOURCE'!BB37" display="BB37"/>
    <hyperlink ref="D1190" location="'FIN1-SOURCE'!AV38" display="SUM(AV38,AY38)"/>
    <hyperlink ref="G1190" location="'FIN1-SOURCE'!BB38" display="BB38"/>
    <hyperlink ref="D1191" location="'FIN1-SOURCE'!BB37" display="SUM(BB37,BB38)"/>
    <hyperlink ref="G1191" location="'FIN1-SOURCE'!BB39" display="BB39"/>
    <hyperlink ref="D1192" location="'FIN1-SOURCE'!AV40" display="SUM(AV40,AY40)"/>
    <hyperlink ref="G1192" location="'FIN1-SOURCE'!BB40" display="BB40"/>
    <hyperlink ref="D1193" location="'FIN1-SOURCE'!AV41" display="SUM(AV41,AY41)"/>
    <hyperlink ref="G1193" location="'FIN1-SOURCE'!BB41" display="BB41"/>
    <hyperlink ref="D1194" location="'FIN1-SOURCE'!BB40" display="SUM(BB40,BB41)"/>
    <hyperlink ref="G1194" location="'FIN1-SOURCE'!BB42" display="BB42"/>
    <hyperlink ref="D1195" location="'FIN1-SOURCE'!AV43" display="SUM(AV43,AY43)"/>
    <hyperlink ref="G1195" location="'FIN1-SOURCE'!BB43" display="BB43"/>
    <hyperlink ref="D1196" location="'FIN1-SOURCE'!BB42" display="SUM(BB42,BB43)"/>
    <hyperlink ref="G1196" location="'FIN1-SOURCE'!BB44" display="BB44"/>
    <hyperlink ref="D1197" location="'FIN1-SOURCE'!BB35" display="SUM(BB35,BB39,BB44)"/>
    <hyperlink ref="G1197" location="'FIN1-SOURCE'!BB45" display="BB45"/>
    <hyperlink ref="D1198" location="'FIN1-SOURCE'!AV46" display="SUM(AV46,AY46)"/>
    <hyperlink ref="G1198" location="'FIN1-SOURCE'!BB46" display="BB46"/>
    <hyperlink ref="D1199" location="'FIN1-SOURCE'!AV47" display="SUM(AV47,AY47)"/>
    <hyperlink ref="G1199" location="'FIN1-SOURCE'!BB47" display="BB47"/>
    <hyperlink ref="D1200" location="'FIN1-SOURCE'!AV48" display="SUM(AV48,AY48)"/>
    <hyperlink ref="G1200" location="'FIN1-SOURCE'!BB48" display="BB48"/>
    <hyperlink ref="D1201" location="'FIN1-SOURCE'!BB47" display="SUM(BB47,BB48)"/>
    <hyperlink ref="G1201" location="'FIN1-SOURCE'!BB49" display="BB49"/>
    <hyperlink ref="D1202" location="'FIN1-SOURCE'!BB46" display="SUM(BB46,BB49)"/>
    <hyperlink ref="G1202" location="'FIN1-SOURCE'!BB50" display="BB50"/>
    <hyperlink ref="D1203" location="'FIN1-SOURCE'!AV51" display="SUM(AV51,AY51)"/>
    <hyperlink ref="G1203" location="'FIN1-SOURCE'!BB51" display="BB51"/>
    <hyperlink ref="D1204" location="'FIN1-SOURCE'!AV52" display="SUM(AV52,AY52)"/>
    <hyperlink ref="G1204" location="'FIN1-SOURCE'!BB52" display="BB52"/>
    <hyperlink ref="D1205" location="'FIN1-SOURCE'!AV53" display="SUM(AV53,AY53)"/>
    <hyperlink ref="G1205" location="'FIN1-SOURCE'!BB53" display="BB53"/>
    <hyperlink ref="D1206" location="'FIN1-SOURCE'!AV54" display="SUM(AV54,AY54)"/>
    <hyperlink ref="G1206" location="'FIN1-SOURCE'!BB54" display="BB54"/>
    <hyperlink ref="D1207" location="'FIN1-SOURCE'!BB53" display="SUM(BB53,BB54)"/>
    <hyperlink ref="G1207" location="'FIN1-SOURCE'!BB55" display="BB55"/>
    <hyperlink ref="D1208" location="'FIN1-SOURCE'!AV56" display="SUM(AV56,AY56)"/>
    <hyperlink ref="G1208" location="'FIN1-SOURCE'!BB56" display="BB56"/>
    <hyperlink ref="D1209" location="'FIN1-SOURCE'!BB55" display="SUM(BB55,BB56)"/>
    <hyperlink ref="G1209" location="'FIN1-SOURCE'!BB57" display="BB57"/>
    <hyperlink ref="D1210" location="'FIN1-SOURCE'!BB50" display="SUM(BB50,BB52,BB57)"/>
    <hyperlink ref="G1210" location="'FIN1-SOURCE'!BB58" display="BB58"/>
    <hyperlink ref="D1211" location="'FIN1-SOURCE'!AV59" display="SUM(AV59,AY59)"/>
    <hyperlink ref="G1211" location="'FIN1-SOURCE'!BB59" display="BB59"/>
    <hyperlink ref="D1212" location="'FIN1-SOURCE'!AV60" display="SUM(AV60,AY60)"/>
    <hyperlink ref="G1212" location="'FIN1-SOURCE'!BB60" display="BB60"/>
    <hyperlink ref="D1213" location="'FIN1-SOURCE'!AV61" display="SUM(AV61,AY61)"/>
    <hyperlink ref="G1213" location="'FIN1-SOURCE'!BB61" display="BB61"/>
    <hyperlink ref="D1214" location="'FIN1-SOURCE'!BB60" display="SUM(BB60,BB61)"/>
    <hyperlink ref="G1214" location="'FIN1-SOURCE'!BB62" display="BB62"/>
    <hyperlink ref="D1215" location="'FIN1-SOURCE'!BB59" display="SUM(BB59,BB62)"/>
    <hyperlink ref="G1215" location="'FIN1-SOURCE'!BB63" display="BB63"/>
    <hyperlink ref="D1216" location="'FIN1-SOURCE'!AV64" display="SUM(AV64,AY64)"/>
    <hyperlink ref="G1216" location="'FIN1-SOURCE'!BB64" display="BB64"/>
    <hyperlink ref="D1217" location="'FIN1-SOURCE'!AV65" display="SUM(AV65,AY65)"/>
    <hyperlink ref="G1217" location="'FIN1-SOURCE'!BB65" display="BB65"/>
    <hyperlink ref="D1218" location="'FIN1-SOURCE'!AV66" display="SUM(AV66,AY66)"/>
    <hyperlink ref="G1218" location="'FIN1-SOURCE'!BB66" display="BB66"/>
    <hyperlink ref="D1219" location="'FIN1-SOURCE'!BB65" display="SUM(BB65,BB66)"/>
    <hyperlink ref="G1219" location="'FIN1-SOURCE'!BB67" display="BB67"/>
    <hyperlink ref="D1220" location="'FIN1-SOURCE'!AV68" display="SUM(AV68,AY68)"/>
    <hyperlink ref="G1220" location="'FIN1-SOURCE'!BB68" display="BB68"/>
    <hyperlink ref="D1221" location="'FIN1-SOURCE'!BB67" display="SUM(BB67,BB68)"/>
    <hyperlink ref="G1221" location="'FIN1-SOURCE'!BB69" display="BB69"/>
    <hyperlink ref="D1222" location="'FIN1-SOURCE'!BB63" display="SUM(BB63,BB69)"/>
    <hyperlink ref="G1222" location="'FIN1-SOURCE'!BB70" display="BB70"/>
    <hyperlink ref="D1223" location="'FIN1-SOURCE'!BB31" display="SUM(BB31,BB46,BB59)"/>
    <hyperlink ref="G1223" location="'FIN1-SOURCE'!BB71" display="BB71"/>
    <hyperlink ref="D1224" location="'FIN1-SOURCE'!BB32" display="SUM(BB32,BB47,BB60)"/>
    <hyperlink ref="G1224" location="'FIN1-SOURCE'!BB72" display="BB72"/>
    <hyperlink ref="D1225" location="'FIN1-SOURCE'!BB33" display="SUM(BB33,BB48,BB61)"/>
    <hyperlink ref="G1225" location="'FIN1-SOURCE'!BB73" display="BB73"/>
    <hyperlink ref="D1226" location="'FIN1-SOURCE'!BB34" display="SUM(BB34,BB49,BB62)"/>
    <hyperlink ref="G1226" location="'FIN1-SOURCE'!BB74" display="BB74"/>
    <hyperlink ref="D1227" location="'FIN1-SOURCE'!BB35" display="SUM(BB35,BB50,BB63)"/>
    <hyperlink ref="G1227" location="'FIN1-SOURCE'!BB75" display="BB75"/>
    <hyperlink ref="D1228" location="'FIN1-SOURCE'!BB36" display="SUM(BB36,BB51,BB64)"/>
    <hyperlink ref="G1228" location="'FIN1-SOURCE'!BB76" display="BB76"/>
    <hyperlink ref="D1229" location="'FIN1-SOURCE'!AV77" display="SUM(AV77,AY77)"/>
    <hyperlink ref="G1229" location="'FIN1-SOURCE'!BB77" display="BB77"/>
    <hyperlink ref="D1230" location="'FIN1-SOURCE'!AV78" display="SUM(AV78,AY78)"/>
    <hyperlink ref="G1230" location="'FIN1-SOURCE'!BB78" display="BB78"/>
    <hyperlink ref="D1231" location="'FIN1-SOURCE'!BB40" display="SUM(BB40,BB53,BB65)"/>
    <hyperlink ref="G1231" location="'FIN1-SOURCE'!BB79" display="BB79"/>
    <hyperlink ref="D1232" location="'FIN1-SOURCE'!AV80" display="SUM(AV80,AY80)"/>
    <hyperlink ref="G1232" location="'FIN1-SOURCE'!BB80" display="BB80"/>
    <hyperlink ref="D1233" location="'FIN1-SOURCE'!BB41" display="SUM(BB41,BB54,BB66)"/>
    <hyperlink ref="G1233" location="'FIN1-SOURCE'!BB81" display="BB81"/>
    <hyperlink ref="D1234" location="'FIN1-SOURCE'!AV82" display="SUM(AV82,AY82)"/>
    <hyperlink ref="G1234" location="'FIN1-SOURCE'!BB82" display="BB82"/>
    <hyperlink ref="D1235" location="'FIN1-SOURCE'!BB42" display="SUM(BB42,BB55,BB67)"/>
    <hyperlink ref="G1235" location="'FIN1-SOURCE'!BB83" display="BB83"/>
    <hyperlink ref="D1236" location="'FIN1-SOURCE'!BB43" display="SUM(BB43,BB56,BB68)"/>
    <hyperlink ref="G1236" location="'FIN1-SOURCE'!BB84" display="BB84"/>
    <hyperlink ref="D1237" location="'FIN1-SOURCE'!BB44" display="SUM(BB44,BB57,BB69)"/>
    <hyperlink ref="G1237" location="'FIN1-SOURCE'!BB85" display="BB85"/>
    <hyperlink ref="D1238" location="'FIN1-SOURCE'!BB75" display="SUM(BB75,BB85)"/>
    <hyperlink ref="G1238" location="'FIN1-SOURCE'!BB86" display="BB86"/>
    <hyperlink ref="D1239" location="'FIN1-SOURCE'!AV87" display="SUM(AV87,AY87)"/>
    <hyperlink ref="G1239" location="'FIN1-SOURCE'!BB87" display="BB87"/>
    <hyperlink ref="D1240" location="'FIN1-SOURCE'!AV88" display="SUM(AV88,AY88)"/>
    <hyperlink ref="G1240" location="'FIN1-SOURCE'!BB88" display="BB88"/>
    <hyperlink ref="D1241" location="'FIN1-SOURCE'!AV89" display="SUM(AV89,AY89)"/>
    <hyperlink ref="G1241" location="'FIN1-SOURCE'!BB89" display="BB89"/>
    <hyperlink ref="D1242" location="'FIN1-SOURCE'!BB88" display="SUM(BB88,BB89)"/>
    <hyperlink ref="G1242" location="'FIN1-SOURCE'!BB90" display="BB90"/>
    <hyperlink ref="D1243" location="'FIN1-SOURCE'!BB87" display="SUM(BB87,BB90)"/>
    <hyperlink ref="G1243" location="'FIN1-SOURCE'!BB91" display="BB91"/>
    <hyperlink ref="D1244" location="'FIN1-SOURCE'!AV92" display="SUM(AV92,AY92)"/>
    <hyperlink ref="G1244" location="'FIN1-SOURCE'!BB92" display="BB92"/>
    <hyperlink ref="D1245" location="'FIN1-SOURCE'!AV93" display="SUM(AV93,AY93)"/>
    <hyperlink ref="G1245" location="'FIN1-SOURCE'!BB93" display="BB93"/>
    <hyperlink ref="D1246" location="'FIN1-SOURCE'!AV94" display="SUM(AV94,AY94)"/>
    <hyperlink ref="G1246" location="'FIN1-SOURCE'!BB94" display="BB94"/>
    <hyperlink ref="D1247" location="'FIN1-SOURCE'!AV95" display="SUM(AV95,AY95)"/>
    <hyperlink ref="G1247" location="'FIN1-SOURCE'!BB95" display="BB95"/>
    <hyperlink ref="D1248" location="'FIN1-SOURCE'!BB93" display="SUM(BB93,BB94,BB95)"/>
    <hyperlink ref="G1248" location="'FIN1-SOURCE'!BB96" display="BB96"/>
    <hyperlink ref="D1249" location="'FIN1-SOURCE'!BB91" display="SUM(BB91,BB96)"/>
    <hyperlink ref="G1249" location="'FIN1-SOURCE'!BB97" display="BB97"/>
    <hyperlink ref="D1250" location="'FIN1-SOURCE'!AV98" display="SUM(AV98,AY98)"/>
    <hyperlink ref="G1250" location="'FIN1-SOURCE'!BB98" display="BB98"/>
    <hyperlink ref="D1251" location="'FIN1-SOURCE'!AV99" display="SUM(AV99,AY99)"/>
    <hyperlink ref="G1251" location="'FIN1-SOURCE'!BB99" display="BB99"/>
    <hyperlink ref="D1252" location="'FIN1-SOURCE'!AV100" display="SUM(AV100,AY100)"/>
    <hyperlink ref="G1252" location="'FIN1-SOURCE'!BB100" display="BB100"/>
    <hyperlink ref="D1253" location="'FIN1-SOURCE'!BB99" display="SUM(BB99,BB100)"/>
    <hyperlink ref="G1253" location="'FIN1-SOURCE'!BB101" display="BB101"/>
    <hyperlink ref="D1254" location="'FIN1-SOURCE'!BB98" display="SUM(BB98,BB101)"/>
    <hyperlink ref="G1254" location="'FIN1-SOURCE'!BB102" display="BB102"/>
    <hyperlink ref="D1255" location="'FIN1-SOURCE'!AV103" display="SUM(AV103,AY103)"/>
    <hyperlink ref="G1255" location="'FIN1-SOURCE'!BB103" display="BB103"/>
    <hyperlink ref="D1256" location="'FIN1-SOURCE'!AV104" display="SUM(AV104,AY104)"/>
    <hyperlink ref="G1256" location="'FIN1-SOURCE'!BB104" display="BB104"/>
    <hyperlink ref="D1257" location="'FIN1-SOURCE'!AV105" display="SUM(AV105,AY105)"/>
    <hyperlink ref="G1257" location="'FIN1-SOURCE'!BB105" display="BB105"/>
    <hyperlink ref="D1258" location="'FIN1-SOURCE'!AV106" display="SUM(AV106,AY106)"/>
    <hyperlink ref="G1258" location="'FIN1-SOURCE'!BB106" display="BB106"/>
    <hyperlink ref="D1259" location="'FIN1-SOURCE'!BB104" display="SUM(BB104,BB105,BB106)"/>
    <hyperlink ref="G1259" location="'FIN1-SOURCE'!BB107" display="BB107"/>
    <hyperlink ref="D1260" location="'FIN1-SOURCE'!BB102" display="SUM(BB102,BB107)"/>
    <hyperlink ref="G1260" location="'FIN1-SOURCE'!BB108" display="BB108"/>
    <hyperlink ref="D1261" location="'FIN1-SOURCE'!AV109" display="SUM(AV109,AY109)"/>
    <hyperlink ref="G1261" location="'FIN1-SOURCE'!BB109" display="BB109"/>
    <hyperlink ref="D1262" location="'FIN1-SOURCE'!AV110" display="SUM(AV110,AY110)"/>
    <hyperlink ref="G1262" location="'FIN1-SOURCE'!BB110" display="BB110"/>
    <hyperlink ref="D1263" location="'FIN1-SOURCE'!AV111" display="SUM(AV111,AY111)"/>
    <hyperlink ref="G1263" location="'FIN1-SOURCE'!BB111" display="BB111"/>
    <hyperlink ref="D1264" location="'FIN1-SOURCE'!BB110" display="SUM(BB110,BB111)"/>
    <hyperlink ref="G1264" location="'FIN1-SOURCE'!BB112" display="BB112"/>
    <hyperlink ref="D1265" location="'FIN1-SOURCE'!BB109" display="SUM(BB109,BB112)"/>
    <hyperlink ref="G1265" location="'FIN1-SOURCE'!BB113" display="BB113"/>
    <hyperlink ref="D1266" location="'FIN1-SOURCE'!AV114" display="SUM(AV114,AY114)"/>
    <hyperlink ref="G1266" location="'FIN1-SOURCE'!BB114" display="BB114"/>
    <hyperlink ref="D1267" location="'FIN1-SOURCE'!AV115" display="SUM(AV115,AY115)"/>
    <hyperlink ref="G1267" location="'FIN1-SOURCE'!BB115" display="BB115"/>
    <hyperlink ref="D1268" location="'FIN1-SOURCE'!AV116" display="SUM(AV116,AY116)"/>
    <hyperlink ref="G1268" location="'FIN1-SOURCE'!BB116" display="BB116"/>
    <hyperlink ref="D1269" location="'FIN1-SOURCE'!AV117" display="SUM(AV117,AY117)"/>
    <hyperlink ref="G1269" location="'FIN1-SOURCE'!BB117" display="BB117"/>
    <hyperlink ref="D1270" location="'FIN1-SOURCE'!AV118" display="SUM(AV118,AY118)"/>
    <hyperlink ref="G1270" location="'FIN1-SOURCE'!BB118" display="BB118"/>
    <hyperlink ref="D1271" location="'FIN1-SOURCE'!BB117" display="SUM(BB117,BB118)"/>
    <hyperlink ref="G1271" location="'FIN1-SOURCE'!BB119" display="BB119"/>
    <hyperlink ref="D1272" location="'FIN1-SOURCE'!BB113" display="SUM(BB113,BB119)"/>
    <hyperlink ref="G1272" location="'FIN1-SOURCE'!BB120" display="BB120"/>
    <hyperlink ref="D1273" location="'FIN1-SOURCE'!BB98" display="SUM(BB98,BB109)"/>
    <hyperlink ref="G1273" location="'FIN1-SOURCE'!BB121" display="BB121"/>
    <hyperlink ref="D1274" location="'FIN1-SOURCE'!BB99" display="SUM(BB99,BB110)"/>
    <hyperlink ref="G1274" location="'FIN1-SOURCE'!BB122" display="BB122"/>
    <hyperlink ref="D1275" location="'FIN1-SOURCE'!BB100" display="SUM(BB100,BB111)"/>
    <hyperlink ref="G1275" location="'FIN1-SOURCE'!BB123" display="BB123"/>
    <hyperlink ref="D1276" location="'FIN1-SOURCE'!BB101" display="SUM(BB101,BB112)"/>
    <hyperlink ref="G1276" location="'FIN1-SOURCE'!BB124" display="BB124"/>
    <hyperlink ref="D1277" location="'FIN1-SOURCE'!BB102" display="SUM(BB102,BB113)"/>
    <hyperlink ref="G1277" location="'FIN1-SOURCE'!BB125" display="BB125"/>
    <hyperlink ref="D1278" location="'FIN1-SOURCE'!BB103" display="SUM(BB103,BB115)"/>
    <hyperlink ref="G1278" location="'FIN1-SOURCE'!BB126" display="BB126"/>
    <hyperlink ref="D1279" location="'FIN1-SOURCE'!BB107" display="SUM(BB107,BB125)"/>
    <hyperlink ref="G1279" location="'FIN1-SOURCE'!BB127" display="BB127"/>
    <hyperlink ref="D1280" location="'FIN1-SOURCE'!BB71" display="SUM(BB71,BB87,BB121)"/>
    <hyperlink ref="G1280" location="'FIN1-SOURCE'!BB128" display="BB128"/>
    <hyperlink ref="D1281" location="'FIN1-SOURCE'!BB72" display="SUM(BB72,BB88,BB122)"/>
    <hyperlink ref="G1281" location="'FIN1-SOURCE'!BB129" display="BB129"/>
    <hyperlink ref="D1282" location="'FIN1-SOURCE'!BB73" display="SUM(BB73,BB89,BB123)"/>
    <hyperlink ref="G1282" location="'FIN1-SOURCE'!BB130" display="BB130"/>
    <hyperlink ref="D1283" location="'FIN1-SOURCE'!BB74" display="SUM(BB74,BB90,BB124)"/>
    <hyperlink ref="G1283" location="'FIN1-SOURCE'!BB131" display="BB131"/>
    <hyperlink ref="D1284" location="'FIN1-SOURCE'!BB75" display="SUM(BB75,BB91,BB125)"/>
    <hyperlink ref="G1284" location="'FIN1-SOURCE'!BB132" display="BB132"/>
    <hyperlink ref="D1285" location="'FIN1-SOURCE'!BB77" display="SUM(BB77,BB126)"/>
    <hyperlink ref="G1285" location="'FIN1-SOURCE'!BB133" display="BB133"/>
    <hyperlink ref="D1286" location="'FIN1-SOURCE'!BB78" display="SUM(BB78,BB92,BB116)"/>
    <hyperlink ref="G1286" location="'FIN1-SOURCE'!BB134" display="BB134"/>
    <hyperlink ref="D1287" location="'FIN1-SOURCE'!BB107" display="SUM(BB107,BB132)"/>
    <hyperlink ref="G1287" location="'FIN1-SOURCE'!BB135" display="BB135"/>
    <hyperlink ref="D1288" location="'FIN1-SOURCE'!BE32" display="SUM(BE32,BE33)"/>
    <hyperlink ref="G1288" location="'FIN1-SOURCE'!BE34" display="BE34"/>
    <hyperlink ref="D1289" location="'FIN1-SOURCE'!BE31" display="SUM(BE31,BE34)"/>
    <hyperlink ref="G1289" location="'FIN1-SOURCE'!BE35" display="BE35"/>
    <hyperlink ref="D1290" location="'FIN1-SOURCE'!BE37" display="SUM(BE37,BE38)"/>
    <hyperlink ref="G1290" location="'FIN1-SOURCE'!BE39" display="BE39"/>
    <hyperlink ref="D1291" location="'FIN1-SOURCE'!BE40" display="SUM(BE40,BE41)"/>
    <hyperlink ref="G1291" location="'FIN1-SOURCE'!BE42" display="BE42"/>
    <hyperlink ref="D1292" location="'FIN1-SOURCE'!BE42" display="SUM(BE42,BE43)"/>
    <hyperlink ref="G1292" location="'FIN1-SOURCE'!BE44" display="BE44"/>
    <hyperlink ref="D1293" location="'FIN1-SOURCE'!BE35" display="SUM(BE35,BE39,BE44)"/>
    <hyperlink ref="G1293" location="'FIN1-SOURCE'!BE45" display="BE45"/>
    <hyperlink ref="D1294" location="'FIN1-SOURCE'!BE47" display="SUM(BE47,BE48)"/>
    <hyperlink ref="G1294" location="'FIN1-SOURCE'!BE49" display="BE49"/>
    <hyperlink ref="D1295" location="'FIN1-SOURCE'!BE46" display="SUM(BE46,BE49)"/>
    <hyperlink ref="G1295" location="'FIN1-SOURCE'!BE50" display="BE50"/>
    <hyperlink ref="D1296" location="'FIN1-SOURCE'!BE53" display="SUM(BE53,BE54)"/>
    <hyperlink ref="G1296" location="'FIN1-SOURCE'!BE55" display="BE55"/>
    <hyperlink ref="D1297" location="'FIN1-SOURCE'!BE55" display="SUM(BE55,BE56)"/>
    <hyperlink ref="G1297" location="'FIN1-SOURCE'!BE57" display="BE57"/>
    <hyperlink ref="D1298" location="'FIN1-SOURCE'!BE50" display="SUM(BE50,BE52,BE57)"/>
    <hyperlink ref="G1298" location="'FIN1-SOURCE'!BE58" display="BE58"/>
    <hyperlink ref="D1299" location="'FIN1-SOURCE'!BE60" display="SUM(BE60,BE61)"/>
    <hyperlink ref="G1299" location="'FIN1-SOURCE'!BE62" display="BE62"/>
    <hyperlink ref="D1300" location="'FIN1-SOURCE'!BE59" display="SUM(BE59,BE62)"/>
    <hyperlink ref="G1300" location="'FIN1-SOURCE'!BE63" display="BE63"/>
    <hyperlink ref="D1301" location="'FIN1-SOURCE'!BE65" display="SUM(BE65,BE66)"/>
    <hyperlink ref="G1301" location="'FIN1-SOURCE'!BE67" display="BE67"/>
    <hyperlink ref="D1302" location="'FIN1-SOURCE'!BE67" display="SUM(BE67,BE68)"/>
    <hyperlink ref="G1302" location="'FIN1-SOURCE'!BE69" display="BE69"/>
    <hyperlink ref="D1303" location="'FIN1-SOURCE'!BE63" display="SUM(BE63,BE69)"/>
    <hyperlink ref="G1303" location="'FIN1-SOURCE'!BE70" display="BE70"/>
    <hyperlink ref="D1304" location="'FIN1-SOURCE'!BE31" display="SUM(BE31,BE46,BE59)"/>
    <hyperlink ref="G1304" location="'FIN1-SOURCE'!BE71" display="BE71"/>
    <hyperlink ref="D1305" location="'FIN1-SOURCE'!BE32" display="SUM(BE32,BE47,BE60)"/>
    <hyperlink ref="G1305" location="'FIN1-SOURCE'!BE72" display="BE72"/>
    <hyperlink ref="D1306" location="'FIN1-SOURCE'!BE33" display="SUM(BE33,BE48,BE61)"/>
    <hyperlink ref="G1306" location="'FIN1-SOURCE'!BE73" display="BE73"/>
    <hyperlink ref="D1307" location="'FIN1-SOURCE'!BE34" display="SUM(BE34,BE49,BE62)"/>
    <hyperlink ref="G1307" location="'FIN1-SOURCE'!BE74" display="BE74"/>
    <hyperlink ref="D1308" location="'FIN1-SOURCE'!BE35" display="SUM(BE35,BE50,BE63)"/>
    <hyperlink ref="G1308" location="'FIN1-SOURCE'!BE75" display="BE75"/>
    <hyperlink ref="D1309" location="'FIN1-SOURCE'!BE36" display="SUM(BE36,BE51,BE64)"/>
    <hyperlink ref="G1309" location="'FIN1-SOURCE'!BE76" display="BE76"/>
    <hyperlink ref="D1310" location="'FIN1-SOURCE'!BE40" display="SUM(BE40,BE53,BE65)"/>
    <hyperlink ref="G1310" location="'FIN1-SOURCE'!BE79" display="BE79"/>
    <hyperlink ref="D1311" location="'FIN1-SOURCE'!BE41" display="SUM(BE41,BE54,BE66)"/>
    <hyperlink ref="G1311" location="'FIN1-SOURCE'!BE81" display="BE81"/>
    <hyperlink ref="D1312" location="'FIN1-SOURCE'!BE42" display="SUM(BE42,BE55,BE67)"/>
    <hyperlink ref="G1312" location="'FIN1-SOURCE'!BE83" display="BE83"/>
    <hyperlink ref="D1313" location="'FIN1-SOURCE'!BE43" display="SUM(BE43,BE56,BE68)"/>
    <hyperlink ref="G1313" location="'FIN1-SOURCE'!BE84" display="BE84"/>
    <hyperlink ref="D1314" location="'FIN1-SOURCE'!BE44" display="SUM(BE44,BE57,BE69)"/>
    <hyperlink ref="G1314" location="'FIN1-SOURCE'!BE85" display="BE85"/>
    <hyperlink ref="D1315" location="'FIN1-SOURCE'!BE75" display="SUM(BE75,BE85)"/>
    <hyperlink ref="G1315" location="'FIN1-SOURCE'!BE86" display="BE86"/>
    <hyperlink ref="D1316" location="'FIN1-SOURCE'!BE88" display="SUM(BE88,BE89)"/>
    <hyperlink ref="G1316" location="'FIN1-SOURCE'!BE90" display="BE90"/>
    <hyperlink ref="D1317" location="'FIN1-SOURCE'!BE87" display="SUM(BE87,BE90)"/>
    <hyperlink ref="G1317" location="'FIN1-SOURCE'!BE91" display="BE91"/>
    <hyperlink ref="D1318" location="'FIN1-SOURCE'!BE93" display="SUM(BE93,BE94,BE95)"/>
    <hyperlink ref="G1318" location="'FIN1-SOURCE'!BE96" display="BE96"/>
    <hyperlink ref="D1319" location="'FIN1-SOURCE'!BE91" display="SUM(BE91,BE96)"/>
    <hyperlink ref="G1319" location="'FIN1-SOURCE'!BE97" display="BE97"/>
    <hyperlink ref="D1320" location="'FIN1-SOURCE'!BE99" display="SUM(BE99,BE100)"/>
    <hyperlink ref="G1320" location="'FIN1-SOURCE'!BE101" display="BE101"/>
    <hyperlink ref="D1321" location="'FIN1-SOURCE'!BE98" display="SUM(BE98,BE101)"/>
    <hyperlink ref="G1321" location="'FIN1-SOURCE'!BE102" display="BE102"/>
    <hyperlink ref="D1322" location="'FIN1-SOURCE'!BE104" display="SUM(BE104,BE105,BE106)"/>
    <hyperlink ref="G1322" location="'FIN1-SOURCE'!BE107" display="BE107"/>
    <hyperlink ref="D1323" location="'FIN1-SOURCE'!BE102" display="SUM(BE102,BE107)"/>
    <hyperlink ref="G1323" location="'FIN1-SOURCE'!BE108" display="BE108"/>
    <hyperlink ref="D1324" location="'FIN1-SOURCE'!BE110" display="SUM(BE110,BE111)"/>
    <hyperlink ref="G1324" location="'FIN1-SOURCE'!BE112" display="BE112"/>
    <hyperlink ref="D1325" location="'FIN1-SOURCE'!BE109" display="SUM(BE109,BE112)"/>
    <hyperlink ref="G1325" location="'FIN1-SOURCE'!BE113" display="BE113"/>
    <hyperlink ref="D1326" location="'FIN1-SOURCE'!BE117" display="SUM(BE117,BE118)"/>
    <hyperlink ref="G1326" location="'FIN1-SOURCE'!BE119" display="BE119"/>
    <hyperlink ref="D1327" location="'FIN1-SOURCE'!BE113" display="SUM(BE113,BE119)"/>
    <hyperlink ref="G1327" location="'FIN1-SOURCE'!BE120" display="BE120"/>
    <hyperlink ref="D1328" location="'FIN1-SOURCE'!BE98" display="SUM(BE98,BE109)"/>
    <hyperlink ref="G1328" location="'FIN1-SOURCE'!BE121" display="BE121"/>
    <hyperlink ref="D1329" location="'FIN1-SOURCE'!BE99" display="SUM(BE99,BE110)"/>
    <hyperlink ref="G1329" location="'FIN1-SOURCE'!BE122" display="BE122"/>
    <hyperlink ref="D1330" location="'FIN1-SOURCE'!BE100" display="SUM(BE100,BE111)"/>
    <hyperlink ref="G1330" location="'FIN1-SOURCE'!BE123" display="BE123"/>
    <hyperlink ref="D1331" location="'FIN1-SOURCE'!BE101" display="SUM(BE101,BE112)"/>
    <hyperlink ref="G1331" location="'FIN1-SOURCE'!BE124" display="BE124"/>
    <hyperlink ref="D1332" location="'FIN1-SOURCE'!BE102" display="SUM(BE102,BE113)"/>
    <hyperlink ref="G1332" location="'FIN1-SOURCE'!BE125" display="BE125"/>
    <hyperlink ref="D1333" location="'FIN1-SOURCE'!BE103" display="SUM(BE103,BE115)"/>
    <hyperlink ref="G1333" location="'FIN1-SOURCE'!BE126" display="BE126"/>
    <hyperlink ref="D1334" location="'FIN1-SOURCE'!BE107" display="SUM(BE107,BE125)"/>
    <hyperlink ref="G1334" location="'FIN1-SOURCE'!BE127" display="BE127"/>
    <hyperlink ref="D1335" location="'FIN1-SOURCE'!BE71" display="SUM(BE71,BE87,BE121)"/>
    <hyperlink ref="G1335" location="'FIN1-SOURCE'!BE128" display="BE128"/>
    <hyperlink ref="D1336" location="'FIN1-SOURCE'!BE72" display="SUM(BE72,BE88,BE122)"/>
    <hyperlink ref="G1336" location="'FIN1-SOURCE'!BE129" display="BE129"/>
    <hyperlink ref="D1337" location="'FIN1-SOURCE'!BE73" display="SUM(BE73,BE89,BE123)"/>
    <hyperlink ref="G1337" location="'FIN1-SOURCE'!BE130" display="BE130"/>
    <hyperlink ref="D1338" location="'FIN1-SOURCE'!BE74" display="SUM(BE74,BE90,BE124)"/>
    <hyperlink ref="G1338" location="'FIN1-SOURCE'!BE131" display="BE131"/>
    <hyperlink ref="D1339" location="'FIN1-SOURCE'!BE75" display="SUM(BE75,BE91,BE125)"/>
    <hyperlink ref="G1339" location="'FIN1-SOURCE'!BE132" display="BE132"/>
    <hyperlink ref="D1340" location="'FIN1-SOURCE'!BE77" display="SUM(BE77,BE126)"/>
    <hyperlink ref="G1340" location="'FIN1-SOURCE'!BE133" display="BE133"/>
    <hyperlink ref="D1341" location="'FIN1-SOURCE'!BE78" display="SUM(BE78,BE92,BE116)"/>
    <hyperlink ref="G1341" location="'FIN1-SOURCE'!BE134" display="BE134"/>
    <hyperlink ref="D1342" location="'FIN1-SOURCE'!BE107" display="SUM(BE107,BE132)"/>
    <hyperlink ref="G1342" location="'FIN1-SOURCE'!BE135" display="BE135"/>
    <hyperlink ref="D1343" location="'FIN1-SOURCE'!BH32" display="SUM(BH32,BH33)"/>
    <hyperlink ref="G1343" location="'FIN1-SOURCE'!BH34" display="BH34"/>
    <hyperlink ref="D1344" location="'FIN1-SOURCE'!BH31" display="SUM(BH31,BH34)"/>
    <hyperlink ref="G1344" location="'FIN1-SOURCE'!BH35" display="BH35"/>
    <hyperlink ref="D1345" location="'FIN1-SOURCE'!BH37" display="SUM(BH37,BH38)"/>
    <hyperlink ref="G1345" location="'FIN1-SOURCE'!BH39" display="BH39"/>
    <hyperlink ref="D1346" location="'FIN1-SOURCE'!BH40" display="SUM(BH40,BH41)"/>
    <hyperlink ref="G1346" location="'FIN1-SOURCE'!BH42" display="BH42"/>
    <hyperlink ref="D1347" location="'FIN1-SOURCE'!BH42" display="SUM(BH42,BH43)"/>
    <hyperlink ref="G1347" location="'FIN1-SOURCE'!BH44" display="BH44"/>
    <hyperlink ref="D1348" location="'FIN1-SOURCE'!BH35" display="SUM(BH35,BH39,BH44)"/>
    <hyperlink ref="G1348" location="'FIN1-SOURCE'!BH45" display="BH45"/>
    <hyperlink ref="D1349" location="'FIN1-SOURCE'!BH47" display="SUM(BH47,BH48)"/>
    <hyperlink ref="G1349" location="'FIN1-SOURCE'!BH49" display="BH49"/>
    <hyperlink ref="D1350" location="'FIN1-SOURCE'!BH46" display="SUM(BH46,BH49)"/>
    <hyperlink ref="G1350" location="'FIN1-SOURCE'!BH50" display="BH50"/>
    <hyperlink ref="D1351" location="'FIN1-SOURCE'!BH53" display="SUM(BH53,BH54)"/>
    <hyperlink ref="G1351" location="'FIN1-SOURCE'!BH55" display="BH55"/>
    <hyperlink ref="D1352" location="'FIN1-SOURCE'!BH55" display="SUM(BH55,BH56)"/>
    <hyperlink ref="G1352" location="'FIN1-SOURCE'!BH57" display="BH57"/>
    <hyperlink ref="D1353" location="'FIN1-SOURCE'!BH50" display="SUM(BH50,BH52,BH57)"/>
    <hyperlink ref="G1353" location="'FIN1-SOURCE'!BH58" display="BH58"/>
    <hyperlink ref="D1354" location="'FIN1-SOURCE'!BH60" display="SUM(BH60,BH61)"/>
    <hyperlink ref="G1354" location="'FIN1-SOURCE'!BH62" display="BH62"/>
    <hyperlink ref="D1355" location="'FIN1-SOURCE'!BH59" display="SUM(BH59,BH62)"/>
    <hyperlink ref="G1355" location="'FIN1-SOURCE'!BH63" display="BH63"/>
    <hyperlink ref="D1356" location="'FIN1-SOURCE'!BH65" display="SUM(BH65,BH66)"/>
    <hyperlink ref="G1356" location="'FIN1-SOURCE'!BH67" display="BH67"/>
    <hyperlink ref="D1357" location="'FIN1-SOURCE'!BH67" display="SUM(BH67,BH68)"/>
    <hyperlink ref="G1357" location="'FIN1-SOURCE'!BH69" display="BH69"/>
    <hyperlink ref="D1358" location="'FIN1-SOURCE'!BH63" display="SUM(BH63,BH69)"/>
    <hyperlink ref="G1358" location="'FIN1-SOURCE'!BH70" display="BH70"/>
    <hyperlink ref="D1359" location="'FIN1-SOURCE'!BH31" display="SUM(BH31,BH46,BH59)"/>
    <hyperlink ref="G1359" location="'FIN1-SOURCE'!BH71" display="BH71"/>
    <hyperlink ref="D1360" location="'FIN1-SOURCE'!BH32" display="SUM(BH32,BH47,BH60)"/>
    <hyperlink ref="G1360" location="'FIN1-SOURCE'!BH72" display="BH72"/>
    <hyperlink ref="D1361" location="'FIN1-SOURCE'!BH33" display="SUM(BH33,BH48,BH61)"/>
    <hyperlink ref="G1361" location="'FIN1-SOURCE'!BH73" display="BH73"/>
    <hyperlink ref="D1362" location="'FIN1-SOURCE'!BH34" display="SUM(BH34,BH49,BH62)"/>
    <hyperlink ref="G1362" location="'FIN1-SOURCE'!BH74" display="BH74"/>
    <hyperlink ref="D1363" location="'FIN1-SOURCE'!BH35" display="SUM(BH35,BH50,BH63)"/>
    <hyperlink ref="G1363" location="'FIN1-SOURCE'!BH75" display="BH75"/>
    <hyperlink ref="D1364" location="'FIN1-SOURCE'!BH36" display="SUM(BH36,BH51,BH64)"/>
    <hyperlink ref="G1364" location="'FIN1-SOURCE'!BH76" display="BH76"/>
    <hyperlink ref="D1365" location="'FIN1-SOURCE'!BH40" display="SUM(BH40,BH53,BH65)"/>
    <hyperlink ref="G1365" location="'FIN1-SOURCE'!BH79" display="BH79"/>
    <hyperlink ref="D1366" location="'FIN1-SOURCE'!BH41" display="SUM(BH41,BH54,BH66)"/>
    <hyperlink ref="G1366" location="'FIN1-SOURCE'!BH81" display="BH81"/>
    <hyperlink ref="D1367" location="'FIN1-SOURCE'!BH42" display="SUM(BH42,BH55,BH67)"/>
    <hyperlink ref="G1367" location="'FIN1-SOURCE'!BH83" display="BH83"/>
    <hyperlink ref="D1368" location="'FIN1-SOURCE'!BH43" display="SUM(BH43,BH56,BH68)"/>
    <hyperlink ref="G1368" location="'FIN1-SOURCE'!BH84" display="BH84"/>
    <hyperlink ref="D1369" location="'FIN1-SOURCE'!BH44" display="SUM(BH44,BH57,BH69)"/>
    <hyperlink ref="G1369" location="'FIN1-SOURCE'!BH85" display="BH85"/>
    <hyperlink ref="D1370" location="'FIN1-SOURCE'!BH75" display="SUM(BH75,BH85)"/>
    <hyperlink ref="G1370" location="'FIN1-SOURCE'!BH86" display="BH86"/>
    <hyperlink ref="D1371" location="'FIN1-SOURCE'!BH88" display="SUM(BH88,BH89)"/>
    <hyperlink ref="G1371" location="'FIN1-SOURCE'!BH90" display="BH90"/>
    <hyperlink ref="D1372" location="'FIN1-SOURCE'!BH87" display="SUM(BH87,BH90)"/>
    <hyperlink ref="G1372" location="'FIN1-SOURCE'!BH91" display="BH91"/>
    <hyperlink ref="D1373" location="'FIN1-SOURCE'!BH93" display="SUM(BH93,BH94,BH95)"/>
    <hyperlink ref="G1373" location="'FIN1-SOURCE'!BH96" display="BH96"/>
    <hyperlink ref="D1374" location="'FIN1-SOURCE'!BH91" display="SUM(BH91,BH96)"/>
    <hyperlink ref="G1374" location="'FIN1-SOURCE'!BH97" display="BH97"/>
    <hyperlink ref="D1375" location="'FIN1-SOURCE'!BH99" display="SUM(BH99,BH100)"/>
    <hyperlink ref="G1375" location="'FIN1-SOURCE'!BH101" display="BH101"/>
    <hyperlink ref="D1376" location="'FIN1-SOURCE'!BH98" display="SUM(BH98,BH101)"/>
    <hyperlink ref="G1376" location="'FIN1-SOURCE'!BH102" display="BH102"/>
    <hyperlink ref="D1377" location="'FIN1-SOURCE'!BH104" display="SUM(BH104,BH105,BH106)"/>
    <hyperlink ref="G1377" location="'FIN1-SOURCE'!BH107" display="BH107"/>
    <hyperlink ref="D1378" location="'FIN1-SOURCE'!BH102" display="SUM(BH102,BH107)"/>
    <hyperlink ref="G1378" location="'FIN1-SOURCE'!BH108" display="BH108"/>
    <hyperlink ref="D1379" location="'FIN1-SOURCE'!BH110" display="SUM(BH110,BH111)"/>
    <hyperlink ref="G1379" location="'FIN1-SOURCE'!BH112" display="BH112"/>
    <hyperlink ref="D1380" location="'FIN1-SOURCE'!BH109" display="SUM(BH109,BH112)"/>
    <hyperlink ref="G1380" location="'FIN1-SOURCE'!BH113" display="BH113"/>
    <hyperlink ref="D1381" location="'FIN1-SOURCE'!BH117" display="SUM(BH117,BH118)"/>
    <hyperlink ref="G1381" location="'FIN1-SOURCE'!BH119" display="BH119"/>
    <hyperlink ref="D1382" location="'FIN1-SOURCE'!BH113" display="SUM(BH113,BH119)"/>
    <hyperlink ref="G1382" location="'FIN1-SOURCE'!BH120" display="BH120"/>
    <hyperlink ref="D1383" location="'FIN1-SOURCE'!BH98" display="SUM(BH98,BH109)"/>
    <hyperlink ref="G1383" location="'FIN1-SOURCE'!BH121" display="BH121"/>
    <hyperlink ref="D1384" location="'FIN1-SOURCE'!BH99" display="SUM(BH99,BH110)"/>
    <hyperlink ref="G1384" location="'FIN1-SOURCE'!BH122" display="BH122"/>
    <hyperlink ref="D1385" location="'FIN1-SOURCE'!BH100" display="SUM(BH100,BH111)"/>
    <hyperlink ref="G1385" location="'FIN1-SOURCE'!BH123" display="BH123"/>
    <hyperlink ref="D1386" location="'FIN1-SOURCE'!BH101" display="SUM(BH101,BH112)"/>
    <hyperlink ref="G1386" location="'FIN1-SOURCE'!BH124" display="BH124"/>
    <hyperlink ref="D1387" location="'FIN1-SOURCE'!BH102" display="SUM(BH102,BH113)"/>
    <hyperlink ref="G1387" location="'FIN1-SOURCE'!BH125" display="BH125"/>
    <hyperlink ref="D1388" location="'FIN1-SOURCE'!BH103" display="SUM(BH103,BH115)"/>
    <hyperlink ref="G1388" location="'FIN1-SOURCE'!BH126" display="BH126"/>
    <hyperlink ref="D1389" location="'FIN1-SOURCE'!BH107" display="SUM(BH107,BH125)"/>
    <hyperlink ref="G1389" location="'FIN1-SOURCE'!BH127" display="BH127"/>
    <hyperlink ref="D1390" location="'FIN1-SOURCE'!BH71" display="SUM(BH71,BH87,BH121)"/>
    <hyperlink ref="G1390" location="'FIN1-SOURCE'!BH128" display="BH128"/>
    <hyperlink ref="D1391" location="'FIN1-SOURCE'!BH72" display="SUM(BH72,BH88,BH122)"/>
    <hyperlink ref="G1391" location="'FIN1-SOURCE'!BH129" display="BH129"/>
    <hyperlink ref="D1392" location="'FIN1-SOURCE'!BH73" display="SUM(BH73,BH89,BH123)"/>
    <hyperlink ref="G1392" location="'FIN1-SOURCE'!BH130" display="BH130"/>
    <hyperlink ref="D1393" location="'FIN1-SOURCE'!BH74" display="SUM(BH74,BH90,BH124)"/>
    <hyperlink ref="G1393" location="'FIN1-SOURCE'!BH131" display="BH131"/>
    <hyperlink ref="D1394" location="'FIN1-SOURCE'!BH75" display="SUM(BH75,BH91,BH125)"/>
    <hyperlink ref="G1394" location="'FIN1-SOURCE'!BH132" display="BH132"/>
    <hyperlink ref="D1395" location="'FIN1-SOURCE'!BH77" display="SUM(BH77,BH126)"/>
    <hyperlink ref="G1395" location="'FIN1-SOURCE'!BH133" display="BH133"/>
    <hyperlink ref="D1396" location="'FIN1-SOURCE'!BH78" display="SUM(BH78,BH92,BH116)"/>
    <hyperlink ref="G1396" location="'FIN1-SOURCE'!BH134" display="BH134"/>
    <hyperlink ref="D1397" location="'FIN1-SOURCE'!BH107" display="SUM(BH107,BH132)"/>
    <hyperlink ref="G1397" location="'FIN1-SOURCE'!BH135" display="BH135"/>
    <hyperlink ref="D1398" location="'FIN1-SOURCE'!BE31" display="SUM(BE31,BH31)"/>
    <hyperlink ref="G1398" location="'FIN1-SOURCE'!BK31" display="BK31"/>
    <hyperlink ref="D1399" location="'FIN1-SOURCE'!BE32" display="SUM(BE32,BH32)"/>
    <hyperlink ref="G1399" location="'FIN1-SOURCE'!BK32" display="BK32"/>
    <hyperlink ref="D1400" location="'FIN1-SOURCE'!BE33" display="SUM(BE33,BH33)"/>
    <hyperlink ref="G1400" location="'FIN1-SOURCE'!BK33" display="BK33"/>
    <hyperlink ref="D1401" location="'FIN1-SOURCE'!BK32" display="SUM(BK32,BK33)"/>
    <hyperlink ref="G1401" location="'FIN1-SOURCE'!BK34" display="BK34"/>
    <hyperlink ref="D1402" location="'FIN1-SOURCE'!BK31" display="SUM(BK31,BK34)"/>
    <hyperlink ref="G1402" location="'FIN1-SOURCE'!BK35" display="BK35"/>
    <hyperlink ref="D1403" location="'FIN1-SOURCE'!BE36" display="SUM(BE36,BH36)"/>
    <hyperlink ref="G1403" location="'FIN1-SOURCE'!BK36" display="BK36"/>
    <hyperlink ref="D1404" location="'FIN1-SOURCE'!BE37" display="SUM(BE37,BH37)"/>
    <hyperlink ref="G1404" location="'FIN1-SOURCE'!BK37" display="BK37"/>
    <hyperlink ref="D1405" location="'FIN1-SOURCE'!BE38" display="SUM(BE38,BH38)"/>
    <hyperlink ref="G1405" location="'FIN1-SOURCE'!BK38" display="BK38"/>
    <hyperlink ref="D1406" location="'FIN1-SOURCE'!BK37" display="SUM(BK37,BK38)"/>
    <hyperlink ref="G1406" location="'FIN1-SOURCE'!BK39" display="BK39"/>
    <hyperlink ref="D1407" location="'FIN1-SOURCE'!BE40" display="SUM(BE40,BH40)"/>
    <hyperlink ref="G1407" location="'FIN1-SOURCE'!BK40" display="BK40"/>
    <hyperlink ref="D1408" location="'FIN1-SOURCE'!BE41" display="SUM(BE41,BH41)"/>
    <hyperlink ref="G1408" location="'FIN1-SOURCE'!BK41" display="BK41"/>
    <hyperlink ref="D1409" location="'FIN1-SOURCE'!BK40" display="SUM(BK40,BK41)"/>
    <hyperlink ref="G1409" location="'FIN1-SOURCE'!BK42" display="BK42"/>
    <hyperlink ref="D1410" location="'FIN1-SOURCE'!BE43" display="SUM(BE43,BH43)"/>
    <hyperlink ref="G1410" location="'FIN1-SOURCE'!BK43" display="BK43"/>
    <hyperlink ref="D1411" location="'FIN1-SOURCE'!BK42" display="SUM(BK42,BK43)"/>
    <hyperlink ref="G1411" location="'FIN1-SOURCE'!BK44" display="BK44"/>
    <hyperlink ref="D1412" location="'FIN1-SOURCE'!BK35" display="SUM(BK35,BK39,BK44)"/>
    <hyperlink ref="G1412" location="'FIN1-SOURCE'!BK45" display="BK45"/>
    <hyperlink ref="D1413" location="'FIN1-SOURCE'!BE46" display="SUM(BE46,BH46)"/>
    <hyperlink ref="G1413" location="'FIN1-SOURCE'!BK46" display="BK46"/>
    <hyperlink ref="D1414" location="'FIN1-SOURCE'!BE47" display="SUM(BE47,BH47)"/>
    <hyperlink ref="G1414" location="'FIN1-SOURCE'!BK47" display="BK47"/>
    <hyperlink ref="D1415" location="'FIN1-SOURCE'!BE48" display="SUM(BE48,BH48)"/>
    <hyperlink ref="G1415" location="'FIN1-SOURCE'!BK48" display="BK48"/>
    <hyperlink ref="D1416" location="'FIN1-SOURCE'!BK47" display="SUM(BK47,BK48)"/>
    <hyperlink ref="G1416" location="'FIN1-SOURCE'!BK49" display="BK49"/>
    <hyperlink ref="D1417" location="'FIN1-SOURCE'!BK46" display="SUM(BK46,BK49)"/>
    <hyperlink ref="G1417" location="'FIN1-SOURCE'!BK50" display="BK50"/>
    <hyperlink ref="D1418" location="'FIN1-SOURCE'!BE51" display="SUM(BE51,BH51)"/>
    <hyperlink ref="G1418" location="'FIN1-SOURCE'!BK51" display="BK51"/>
    <hyperlink ref="D1419" location="'FIN1-SOURCE'!BE52" display="SUM(BE52,BH52)"/>
    <hyperlink ref="G1419" location="'FIN1-SOURCE'!BK52" display="BK52"/>
    <hyperlink ref="D1420" location="'FIN1-SOURCE'!BE53" display="SUM(BE53,BH53)"/>
    <hyperlink ref="G1420" location="'FIN1-SOURCE'!BK53" display="BK53"/>
    <hyperlink ref="D1421" location="'FIN1-SOURCE'!BE54" display="SUM(BE54,BH54)"/>
    <hyperlink ref="G1421" location="'FIN1-SOURCE'!BK54" display="BK54"/>
    <hyperlink ref="D1422" location="'FIN1-SOURCE'!BK53" display="SUM(BK53,BK54)"/>
    <hyperlink ref="G1422" location="'FIN1-SOURCE'!BK55" display="BK55"/>
    <hyperlink ref="D1423" location="'FIN1-SOURCE'!BE56" display="SUM(BE56,BH56)"/>
    <hyperlink ref="G1423" location="'FIN1-SOURCE'!BK56" display="BK56"/>
    <hyperlink ref="D1424" location="'FIN1-SOURCE'!BK55" display="SUM(BK55,BK56)"/>
    <hyperlink ref="G1424" location="'FIN1-SOURCE'!BK57" display="BK57"/>
    <hyperlink ref="D1425" location="'FIN1-SOURCE'!BK50" display="SUM(BK50,BK52,BK57)"/>
    <hyperlink ref="G1425" location="'FIN1-SOURCE'!BK58" display="BK58"/>
    <hyperlink ref="D1426" location="'FIN1-SOURCE'!BE59" display="SUM(BE59,BH59)"/>
    <hyperlink ref="G1426" location="'FIN1-SOURCE'!BK59" display="BK59"/>
    <hyperlink ref="D1427" location="'FIN1-SOURCE'!BE60" display="SUM(BE60,BH60)"/>
    <hyperlink ref="G1427" location="'FIN1-SOURCE'!BK60" display="BK60"/>
    <hyperlink ref="D1428" location="'FIN1-SOURCE'!BE61" display="SUM(BE61,BH61)"/>
    <hyperlink ref="G1428" location="'FIN1-SOURCE'!BK61" display="BK61"/>
    <hyperlink ref="D1429" location="'FIN1-SOURCE'!BK60" display="SUM(BK60,BK61)"/>
    <hyperlink ref="G1429" location="'FIN1-SOURCE'!BK62" display="BK62"/>
    <hyperlink ref="D1430" location="'FIN1-SOURCE'!BK59" display="SUM(BK59,BK62)"/>
    <hyperlink ref="G1430" location="'FIN1-SOURCE'!BK63" display="BK63"/>
    <hyperlink ref="D1431" location="'FIN1-SOURCE'!BE64" display="SUM(BE64,BH64)"/>
    <hyperlink ref="G1431" location="'FIN1-SOURCE'!BK64" display="BK64"/>
    <hyperlink ref="D1432" location="'FIN1-SOURCE'!BE65" display="SUM(BE65,BH65)"/>
    <hyperlink ref="G1432" location="'FIN1-SOURCE'!BK65" display="BK65"/>
    <hyperlink ref="D1433" location="'FIN1-SOURCE'!BE66" display="SUM(BE66,BH66)"/>
    <hyperlink ref="G1433" location="'FIN1-SOURCE'!BK66" display="BK66"/>
    <hyperlink ref="D1434" location="'FIN1-SOURCE'!BK65" display="SUM(BK65,BK66)"/>
    <hyperlink ref="G1434" location="'FIN1-SOURCE'!BK67" display="BK67"/>
    <hyperlink ref="D1435" location="'FIN1-SOURCE'!BE68" display="SUM(BE68,BH68)"/>
    <hyperlink ref="G1435" location="'FIN1-SOURCE'!BK68" display="BK68"/>
    <hyperlink ref="D1436" location="'FIN1-SOURCE'!BK67" display="SUM(BK67,BK68)"/>
    <hyperlink ref="G1436" location="'FIN1-SOURCE'!BK69" display="BK69"/>
    <hyperlink ref="D1437" location="'FIN1-SOURCE'!BK63" display="SUM(BK63,BK69)"/>
    <hyperlink ref="G1437" location="'FIN1-SOURCE'!BK70" display="BK70"/>
    <hyperlink ref="D1438" location="'FIN1-SOURCE'!BK31" display="SUM(BK31,BK46,BK59)"/>
    <hyperlink ref="G1438" location="'FIN1-SOURCE'!BK71" display="BK71"/>
    <hyperlink ref="D1439" location="'FIN1-SOURCE'!BK32" display="SUM(BK32,BK47,BK60)"/>
    <hyperlink ref="G1439" location="'FIN1-SOURCE'!BK72" display="BK72"/>
    <hyperlink ref="D1440" location="'FIN1-SOURCE'!BK33" display="SUM(BK33,BK48,BK61)"/>
    <hyperlink ref="G1440" location="'FIN1-SOURCE'!BK73" display="BK73"/>
    <hyperlink ref="D1441" location="'FIN1-SOURCE'!BK34" display="SUM(BK34,BK49,BK62)"/>
    <hyperlink ref="G1441" location="'FIN1-SOURCE'!BK74" display="BK74"/>
    <hyperlink ref="D1442" location="'FIN1-SOURCE'!BK35" display="SUM(BK35,BK50,BK63)"/>
    <hyperlink ref="G1442" location="'FIN1-SOURCE'!BK75" display="BK75"/>
    <hyperlink ref="D1443" location="'FIN1-SOURCE'!BK36" display="SUM(BK36,BK51,BK64)"/>
    <hyperlink ref="G1443" location="'FIN1-SOURCE'!BK76" display="BK76"/>
    <hyperlink ref="D1444" location="'FIN1-SOURCE'!BE77" display="SUM(BE77,BH77)"/>
    <hyperlink ref="G1444" location="'FIN1-SOURCE'!BK77" display="BK77"/>
    <hyperlink ref="D1445" location="'FIN1-SOURCE'!BE78" display="SUM(BE78,BH78)"/>
    <hyperlink ref="G1445" location="'FIN1-SOURCE'!BK78" display="BK78"/>
    <hyperlink ref="D1446" location="'FIN1-SOURCE'!BK40" display="SUM(BK40,BK53,BK65)"/>
    <hyperlink ref="G1446" location="'FIN1-SOURCE'!BK79" display="BK79"/>
    <hyperlink ref="D1447" location="'FIN1-SOURCE'!BE80" display="SUM(BE80,BH80)"/>
    <hyperlink ref="G1447" location="'FIN1-SOURCE'!BK80" display="BK80"/>
    <hyperlink ref="D1448" location="'FIN1-SOURCE'!BK41" display="SUM(BK41,BK54,BK66)"/>
    <hyperlink ref="G1448" location="'FIN1-SOURCE'!BK81" display="BK81"/>
    <hyperlink ref="D1449" location="'FIN1-SOURCE'!BE82" display="SUM(BE82,BH82)"/>
    <hyperlink ref="G1449" location="'FIN1-SOURCE'!BK82" display="BK82"/>
    <hyperlink ref="D1450" location="'FIN1-SOURCE'!BK42" display="SUM(BK42,BK55,BK67)"/>
    <hyperlink ref="G1450" location="'FIN1-SOURCE'!BK83" display="BK83"/>
    <hyperlink ref="D1451" location="'FIN1-SOURCE'!BK43" display="SUM(BK43,BK56,BK68)"/>
    <hyperlink ref="G1451" location="'FIN1-SOURCE'!BK84" display="BK84"/>
    <hyperlink ref="D1452" location="'FIN1-SOURCE'!BK44" display="SUM(BK44,BK57,BK69)"/>
    <hyperlink ref="G1452" location="'FIN1-SOURCE'!BK85" display="BK85"/>
    <hyperlink ref="D1453" location="'FIN1-SOURCE'!BK75" display="SUM(BK75,BK85)"/>
    <hyperlink ref="G1453" location="'FIN1-SOURCE'!BK86" display="BK86"/>
    <hyperlink ref="D1454" location="'FIN1-SOURCE'!BE87" display="SUM(BE87,BH87)"/>
    <hyperlink ref="G1454" location="'FIN1-SOURCE'!BK87" display="BK87"/>
    <hyperlink ref="D1455" location="'FIN1-SOURCE'!BE88" display="SUM(BE88,BH88)"/>
    <hyperlink ref="G1455" location="'FIN1-SOURCE'!BK88" display="BK88"/>
    <hyperlink ref="D1456" location="'FIN1-SOURCE'!BE89" display="SUM(BE89,BH89)"/>
    <hyperlink ref="G1456" location="'FIN1-SOURCE'!BK89" display="BK89"/>
    <hyperlink ref="D1457" location="'FIN1-SOURCE'!BK88" display="SUM(BK88,BK89)"/>
    <hyperlink ref="G1457" location="'FIN1-SOURCE'!BK90" display="BK90"/>
    <hyperlink ref="D1458" location="'FIN1-SOURCE'!BK87" display="SUM(BK87,BK90)"/>
    <hyperlink ref="G1458" location="'FIN1-SOURCE'!BK91" display="BK91"/>
    <hyperlink ref="D1459" location="'FIN1-SOURCE'!BE92" display="SUM(BE92,BH92)"/>
    <hyperlink ref="G1459" location="'FIN1-SOURCE'!BK92" display="BK92"/>
    <hyperlink ref="D1460" location="'FIN1-SOURCE'!BE93" display="SUM(BE93,BH93)"/>
    <hyperlink ref="G1460" location="'FIN1-SOURCE'!BK93" display="BK93"/>
    <hyperlink ref="D1461" location="'FIN1-SOURCE'!BE94" display="SUM(BE94,BH94)"/>
    <hyperlink ref="G1461" location="'FIN1-SOURCE'!BK94" display="BK94"/>
    <hyperlink ref="D1462" location="'FIN1-SOURCE'!BE95" display="SUM(BE95,BH95)"/>
    <hyperlink ref="G1462" location="'FIN1-SOURCE'!BK95" display="BK95"/>
    <hyperlink ref="D1463" location="'FIN1-SOURCE'!BK93" display="SUM(BK93,BK94,BK95)"/>
    <hyperlink ref="G1463" location="'FIN1-SOURCE'!BK96" display="BK96"/>
    <hyperlink ref="D1464" location="'FIN1-SOURCE'!BK91" display="SUM(BK91,BK96)"/>
    <hyperlink ref="G1464" location="'FIN1-SOURCE'!BK97" display="BK97"/>
    <hyperlink ref="D1465" location="'FIN1-SOURCE'!BE98" display="SUM(BE98,BH98)"/>
    <hyperlink ref="G1465" location="'FIN1-SOURCE'!BK98" display="BK98"/>
    <hyperlink ref="D1466" location="'FIN1-SOURCE'!BE99" display="SUM(BE99,BH99)"/>
    <hyperlink ref="G1466" location="'FIN1-SOURCE'!BK99" display="BK99"/>
    <hyperlink ref="D1467" location="'FIN1-SOURCE'!BE100" display="SUM(BE100,BH100)"/>
    <hyperlink ref="G1467" location="'FIN1-SOURCE'!BK100" display="BK100"/>
    <hyperlink ref="D1468" location="'FIN1-SOURCE'!BK99" display="SUM(BK99,BK100)"/>
    <hyperlink ref="G1468" location="'FIN1-SOURCE'!BK101" display="BK101"/>
    <hyperlink ref="D1469" location="'FIN1-SOURCE'!BK98" display="SUM(BK98,BK101)"/>
    <hyperlink ref="G1469" location="'FIN1-SOURCE'!BK102" display="BK102"/>
    <hyperlink ref="D1470" location="'FIN1-SOURCE'!BE103" display="SUM(BE103,BH103)"/>
    <hyperlink ref="G1470" location="'FIN1-SOURCE'!BK103" display="BK103"/>
    <hyperlink ref="D1471" location="'FIN1-SOURCE'!BE104" display="SUM(BE104,BH104)"/>
    <hyperlink ref="G1471" location="'FIN1-SOURCE'!BK104" display="BK104"/>
    <hyperlink ref="D1472" location="'FIN1-SOURCE'!BE105" display="SUM(BE105,BH105)"/>
    <hyperlink ref="G1472" location="'FIN1-SOURCE'!BK105" display="BK105"/>
    <hyperlink ref="D1473" location="'FIN1-SOURCE'!BE106" display="SUM(BE106,BH106)"/>
    <hyperlink ref="G1473" location="'FIN1-SOURCE'!BK106" display="BK106"/>
    <hyperlink ref="D1474" location="'FIN1-SOURCE'!BK104" display="SUM(BK104,BK105,BK106)"/>
    <hyperlink ref="G1474" location="'FIN1-SOURCE'!BK107" display="BK107"/>
    <hyperlink ref="D1475" location="'FIN1-SOURCE'!BK102" display="SUM(BK102,BK107)"/>
    <hyperlink ref="G1475" location="'FIN1-SOURCE'!BK108" display="BK108"/>
    <hyperlink ref="D1476" location="'FIN1-SOURCE'!BE109" display="SUM(BE109,BH109)"/>
    <hyperlink ref="G1476" location="'FIN1-SOURCE'!BK109" display="BK109"/>
    <hyperlink ref="D1477" location="'FIN1-SOURCE'!BE110" display="SUM(BE110,BH110)"/>
    <hyperlink ref="G1477" location="'FIN1-SOURCE'!BK110" display="BK110"/>
    <hyperlink ref="D1478" location="'FIN1-SOURCE'!BE111" display="SUM(BE111,BH111)"/>
    <hyperlink ref="G1478" location="'FIN1-SOURCE'!BK111" display="BK111"/>
    <hyperlink ref="D1479" location="'FIN1-SOURCE'!BK110" display="SUM(BK110,BK111)"/>
    <hyperlink ref="G1479" location="'FIN1-SOURCE'!BK112" display="BK112"/>
    <hyperlink ref="D1480" location="'FIN1-SOURCE'!BK109" display="SUM(BK109,BK112)"/>
    <hyperlink ref="G1480" location="'FIN1-SOURCE'!BK113" display="BK113"/>
    <hyperlink ref="D1481" location="'FIN1-SOURCE'!BE114" display="SUM(BE114,BH114)"/>
    <hyperlink ref="G1481" location="'FIN1-SOURCE'!BK114" display="BK114"/>
    <hyperlink ref="D1482" location="'FIN1-SOURCE'!BE115" display="SUM(BE115,BH115)"/>
    <hyperlink ref="G1482" location="'FIN1-SOURCE'!BK115" display="BK115"/>
    <hyperlink ref="D1483" location="'FIN1-SOURCE'!BE116" display="SUM(BE116,BH116)"/>
    <hyperlink ref="G1483" location="'FIN1-SOURCE'!BK116" display="BK116"/>
    <hyperlink ref="D1484" location="'FIN1-SOURCE'!BE117" display="SUM(BE117,BH117)"/>
    <hyperlink ref="G1484" location="'FIN1-SOURCE'!BK117" display="BK117"/>
    <hyperlink ref="D1485" location="'FIN1-SOURCE'!BE118" display="SUM(BE118,BH118)"/>
    <hyperlink ref="G1485" location="'FIN1-SOURCE'!BK118" display="BK118"/>
    <hyperlink ref="D1486" location="'FIN1-SOURCE'!BK117" display="SUM(BK117,BK118)"/>
    <hyperlink ref="G1486" location="'FIN1-SOURCE'!BK119" display="BK119"/>
    <hyperlink ref="D1487" location="'FIN1-SOURCE'!BK113" display="SUM(BK113,BK119)"/>
    <hyperlink ref="G1487" location="'FIN1-SOURCE'!BK120" display="BK120"/>
    <hyperlink ref="D1488" location="'FIN1-SOURCE'!BK98" display="SUM(BK98,BK109)"/>
    <hyperlink ref="G1488" location="'FIN1-SOURCE'!BK121" display="BK121"/>
    <hyperlink ref="D1489" location="'FIN1-SOURCE'!BK99" display="SUM(BK99,BK110)"/>
    <hyperlink ref="G1489" location="'FIN1-SOURCE'!BK122" display="BK122"/>
    <hyperlink ref="D1490" location="'FIN1-SOURCE'!BK100" display="SUM(BK100,BK111)"/>
    <hyperlink ref="G1490" location="'FIN1-SOURCE'!BK123" display="BK123"/>
    <hyperlink ref="D1491" location="'FIN1-SOURCE'!BK101" display="SUM(BK101,BK112)"/>
    <hyperlink ref="G1491" location="'FIN1-SOURCE'!BK124" display="BK124"/>
    <hyperlink ref="D1492" location="'FIN1-SOURCE'!BK102" display="SUM(BK102,BK113)"/>
    <hyperlink ref="G1492" location="'FIN1-SOURCE'!BK125" display="BK125"/>
    <hyperlink ref="D1493" location="'FIN1-SOURCE'!BK103" display="SUM(BK103,BK115)"/>
    <hyperlink ref="G1493" location="'FIN1-SOURCE'!BK126" display="BK126"/>
    <hyperlink ref="D1494" location="'FIN1-SOURCE'!BK107" display="SUM(BK107,BK125)"/>
    <hyperlink ref="G1494" location="'FIN1-SOURCE'!BK127" display="BK127"/>
    <hyperlink ref="D1495" location="'FIN1-SOURCE'!BK71" display="SUM(BK71,BK87,BK121)"/>
    <hyperlink ref="G1495" location="'FIN1-SOURCE'!BK128" display="BK128"/>
    <hyperlink ref="D1496" location="'FIN1-SOURCE'!BK72" display="SUM(BK72,BK88,BK122)"/>
    <hyperlink ref="G1496" location="'FIN1-SOURCE'!BK129" display="BK129"/>
    <hyperlink ref="D1497" location="'FIN1-SOURCE'!BK73" display="SUM(BK73,BK89,BK123)"/>
    <hyperlink ref="G1497" location="'FIN1-SOURCE'!BK130" display="BK130"/>
    <hyperlink ref="D1498" location="'FIN1-SOURCE'!BK74" display="SUM(BK74,BK90,BK124)"/>
    <hyperlink ref="G1498" location="'FIN1-SOURCE'!BK131" display="BK131"/>
    <hyperlink ref="D1499" location="'FIN1-SOURCE'!BK75" display="SUM(BK75,BK91,BK125)"/>
    <hyperlink ref="G1499" location="'FIN1-SOURCE'!BK132" display="BK132"/>
    <hyperlink ref="D1500" location="'FIN1-SOURCE'!BK77" display="SUM(BK77,BK126)"/>
    <hyperlink ref="G1500" location="'FIN1-SOURCE'!BK133" display="BK133"/>
    <hyperlink ref="D1501" location="'FIN1-SOURCE'!BK78" display="SUM(BK78,BK92,BK116)"/>
    <hyperlink ref="G1501" location="'FIN1-SOURCE'!BK134" display="BK134"/>
    <hyperlink ref="D1502" location="'FIN1-SOURCE'!BK107" display="SUM(BK107,BK132)"/>
    <hyperlink ref="G1502" location="'FIN1-SOURCE'!BK135" display="BK135"/>
    <hyperlink ref="D1503" location="'FIN1-SOURCE'!AV31" display="SUM(AV31,BE31)"/>
    <hyperlink ref="G1503" location="'FIN1-SOURCE'!BN31" display="BN31"/>
    <hyperlink ref="D1504" location="'FIN1-SOURCE'!AV32" display="SUM(AV32,BE32)"/>
    <hyperlink ref="G1504" location="'FIN1-SOURCE'!BN32" display="BN32"/>
    <hyperlink ref="D1505" location="'FIN1-SOURCE'!AV33" display="SUM(AV33,BE33)"/>
    <hyperlink ref="G1505" location="'FIN1-SOURCE'!BN33" display="BN33"/>
    <hyperlink ref="D1506" location="'FIN1-SOURCE'!BN32" display="SUM(BN32,BN33)"/>
    <hyperlink ref="G1506" location="'FIN1-SOURCE'!BN34" display="BN34"/>
    <hyperlink ref="D1507" location="'FIN1-SOURCE'!BN31" display="SUM(BN31,BN34)"/>
    <hyperlink ref="G1507" location="'FIN1-SOURCE'!BN35" display="BN35"/>
    <hyperlink ref="D1508" location="'FIN1-SOURCE'!AV36" display="SUM(AV36,BE36)"/>
    <hyperlink ref="G1508" location="'FIN1-SOURCE'!BN36" display="BN36"/>
    <hyperlink ref="D1509" location="'FIN1-SOURCE'!AV37" display="SUM(AV37,BE37)"/>
    <hyperlink ref="G1509" location="'FIN1-SOURCE'!BN37" display="BN37"/>
    <hyperlink ref="D1510" location="'FIN1-SOURCE'!AV38" display="SUM(AV38,BE38)"/>
    <hyperlink ref="G1510" location="'FIN1-SOURCE'!BN38" display="BN38"/>
    <hyperlink ref="D1511" location="'FIN1-SOURCE'!BN37" display="SUM(BN37,BN38)"/>
    <hyperlink ref="G1511" location="'FIN1-SOURCE'!BN39" display="BN39"/>
    <hyperlink ref="D1512" location="'FIN1-SOURCE'!AV40" display="SUM(AV40,BE40)"/>
    <hyperlink ref="G1512" location="'FIN1-SOURCE'!BN40" display="BN40"/>
    <hyperlink ref="D1513" location="'FIN1-SOURCE'!AV41" display="SUM(AV41,BE41)"/>
    <hyperlink ref="G1513" location="'FIN1-SOURCE'!BN41" display="BN41"/>
    <hyperlink ref="D1514" location="'FIN1-SOURCE'!BN40" display="SUM(BN40,BN41)"/>
    <hyperlink ref="G1514" location="'FIN1-SOURCE'!BN42" display="BN42"/>
    <hyperlink ref="D1515" location="'FIN1-SOURCE'!AV43" display="SUM(AV43,BE43)"/>
    <hyperlink ref="G1515" location="'FIN1-SOURCE'!BN43" display="BN43"/>
    <hyperlink ref="D1516" location="'FIN1-SOURCE'!BN42" display="SUM(BN42,BN43)"/>
    <hyperlink ref="G1516" location="'FIN1-SOURCE'!BN44" display="BN44"/>
    <hyperlink ref="D1517" location="'FIN1-SOURCE'!BN35" display="SUM(BN35,BN39,BN44)"/>
    <hyperlink ref="G1517" location="'FIN1-SOURCE'!BN45" display="BN45"/>
    <hyperlink ref="D1518" location="'FIN1-SOURCE'!AV46" display="SUM(AV46,BE46)"/>
    <hyperlink ref="G1518" location="'FIN1-SOURCE'!BN46" display="BN46"/>
    <hyperlink ref="D1519" location="'FIN1-SOURCE'!AV47" display="SUM(AV47,BE47)"/>
    <hyperlink ref="G1519" location="'FIN1-SOURCE'!BN47" display="BN47"/>
    <hyperlink ref="D1520" location="'FIN1-SOURCE'!AV48" display="SUM(AV48,BE48)"/>
    <hyperlink ref="G1520" location="'FIN1-SOURCE'!BN48" display="BN48"/>
    <hyperlink ref="D1521" location="'FIN1-SOURCE'!BN47" display="SUM(BN47,BN48)"/>
    <hyperlink ref="G1521" location="'FIN1-SOURCE'!BN49" display="BN49"/>
    <hyperlink ref="D1522" location="'FIN1-SOURCE'!BN46" display="SUM(BN46,BN49)"/>
    <hyperlink ref="G1522" location="'FIN1-SOURCE'!BN50" display="BN50"/>
    <hyperlink ref="D1523" location="'FIN1-SOURCE'!AV51" display="SUM(AV51,BE51)"/>
    <hyperlink ref="G1523" location="'FIN1-SOURCE'!BN51" display="BN51"/>
    <hyperlink ref="D1524" location="'FIN1-SOURCE'!AV52" display="SUM(AV52,BE52)"/>
    <hyperlink ref="G1524" location="'FIN1-SOURCE'!BN52" display="BN52"/>
    <hyperlink ref="D1525" location="'FIN1-SOURCE'!AV53" display="SUM(AV53,BE53)"/>
    <hyperlink ref="G1525" location="'FIN1-SOURCE'!BN53" display="BN53"/>
    <hyperlink ref="D1526" location="'FIN1-SOURCE'!AV54" display="SUM(AV54,BE54)"/>
    <hyperlink ref="G1526" location="'FIN1-SOURCE'!BN54" display="BN54"/>
    <hyperlink ref="D1527" location="'FIN1-SOURCE'!BN53" display="SUM(BN53,BN54)"/>
    <hyperlink ref="G1527" location="'FIN1-SOURCE'!BN55" display="BN55"/>
    <hyperlink ref="D1528" location="'FIN1-SOURCE'!AV56" display="SUM(AV56,BE56)"/>
    <hyperlink ref="G1528" location="'FIN1-SOURCE'!BN56" display="BN56"/>
    <hyperlink ref="D1529" location="'FIN1-SOURCE'!BN55" display="SUM(BN55,BN56)"/>
    <hyperlink ref="G1529" location="'FIN1-SOURCE'!BN57" display="BN57"/>
    <hyperlink ref="D1530" location="'FIN1-SOURCE'!BN50" display="SUM(BN50,BN52,BN57)"/>
    <hyperlink ref="G1530" location="'FIN1-SOURCE'!BN58" display="BN58"/>
    <hyperlink ref="D1531" location="'FIN1-SOURCE'!AV59" display="SUM(AV59,BE59)"/>
    <hyperlink ref="G1531" location="'FIN1-SOURCE'!BN59" display="BN59"/>
    <hyperlink ref="D1532" location="'FIN1-SOURCE'!AV60" display="SUM(AV60,BE60)"/>
    <hyperlink ref="G1532" location="'FIN1-SOURCE'!BN60" display="BN60"/>
    <hyperlink ref="D1533" location="'FIN1-SOURCE'!AV61" display="SUM(AV61,BE61)"/>
    <hyperlink ref="G1533" location="'FIN1-SOURCE'!BN61" display="BN61"/>
    <hyperlink ref="D1534" location="'FIN1-SOURCE'!BN60" display="SUM(BN60,BN61)"/>
    <hyperlink ref="G1534" location="'FIN1-SOURCE'!BN62" display="BN62"/>
    <hyperlink ref="D1535" location="'FIN1-SOURCE'!BN59" display="SUM(BN59,BN62)"/>
    <hyperlink ref="G1535" location="'FIN1-SOURCE'!BN63" display="BN63"/>
    <hyperlink ref="D1536" location="'FIN1-SOURCE'!AV64" display="SUM(AV64,BE64)"/>
    <hyperlink ref="G1536" location="'FIN1-SOURCE'!BN64" display="BN64"/>
    <hyperlink ref="D1537" location="'FIN1-SOURCE'!AV65" display="SUM(AV65,BE65)"/>
    <hyperlink ref="G1537" location="'FIN1-SOURCE'!BN65" display="BN65"/>
    <hyperlink ref="D1538" location="'FIN1-SOURCE'!AV66" display="SUM(AV66,BE66)"/>
    <hyperlink ref="G1538" location="'FIN1-SOURCE'!BN66" display="BN66"/>
    <hyperlink ref="D1539" location="'FIN1-SOURCE'!BN65" display="SUM(BN65,BN66)"/>
    <hyperlink ref="G1539" location="'FIN1-SOURCE'!BN67" display="BN67"/>
    <hyperlink ref="D1540" location="'FIN1-SOURCE'!AV68" display="SUM(AV68,BE68)"/>
    <hyperlink ref="G1540" location="'FIN1-SOURCE'!BN68" display="BN68"/>
    <hyperlink ref="D1541" location="'FIN1-SOURCE'!BN67" display="SUM(BN67,BN68)"/>
    <hyperlink ref="G1541" location="'FIN1-SOURCE'!BN69" display="BN69"/>
    <hyperlink ref="D1542" location="'FIN1-SOURCE'!BN63" display="SUM(BN63,BN69)"/>
    <hyperlink ref="G1542" location="'FIN1-SOURCE'!BN70" display="BN70"/>
    <hyperlink ref="D1543" location="'FIN1-SOURCE'!BN31" display="SUM(BN31,BN46,BN59)"/>
    <hyperlink ref="G1543" location="'FIN1-SOURCE'!BN71" display="BN71"/>
    <hyperlink ref="D1544" location="'FIN1-SOURCE'!BN32" display="SUM(BN32,BN47,BN60)"/>
    <hyperlink ref="G1544" location="'FIN1-SOURCE'!BN72" display="BN72"/>
    <hyperlink ref="D1545" location="'FIN1-SOURCE'!BN33" display="SUM(BN33,BN48,BN61)"/>
    <hyperlink ref="G1545" location="'FIN1-SOURCE'!BN73" display="BN73"/>
    <hyperlink ref="D1546" location="'FIN1-SOURCE'!BN34" display="SUM(BN34,BN49,BN62)"/>
    <hyperlink ref="G1546" location="'FIN1-SOURCE'!BN74" display="BN74"/>
    <hyperlink ref="D1547" location="'FIN1-SOURCE'!BN35" display="SUM(BN35,BN50,BN63)"/>
    <hyperlink ref="G1547" location="'FIN1-SOURCE'!BN75" display="BN75"/>
    <hyperlink ref="D1548" location="'FIN1-SOURCE'!BN36" display="SUM(BN36,BN51,BN64)"/>
    <hyperlink ref="G1548" location="'FIN1-SOURCE'!BN76" display="BN76"/>
    <hyperlink ref="D1549" location="'FIN1-SOURCE'!AV77" display="SUM(AV77,BE77)"/>
    <hyperlink ref="G1549" location="'FIN1-SOURCE'!BN77" display="BN77"/>
    <hyperlink ref="D1550" location="'FIN1-SOURCE'!AV78" display="SUM(AV78,BE78)"/>
    <hyperlink ref="G1550" location="'FIN1-SOURCE'!BN78" display="BN78"/>
    <hyperlink ref="D1551" location="'FIN1-SOURCE'!BN40" display="SUM(BN40,BN53,BN65)"/>
    <hyperlink ref="G1551" location="'FIN1-SOURCE'!BN79" display="BN79"/>
    <hyperlink ref="D1552" location="'FIN1-SOURCE'!AV80" display="SUM(AV80,BE80)"/>
    <hyperlink ref="G1552" location="'FIN1-SOURCE'!BN80" display="BN80"/>
    <hyperlink ref="D1553" location="'FIN1-SOURCE'!BN41" display="SUM(BN41,BN54,BN66)"/>
    <hyperlink ref="G1553" location="'FIN1-SOURCE'!BN81" display="BN81"/>
    <hyperlink ref="D1554" location="'FIN1-SOURCE'!AV82" display="SUM(AV82,BE82)"/>
    <hyperlink ref="G1554" location="'FIN1-SOURCE'!BN82" display="BN82"/>
    <hyperlink ref="D1555" location="'FIN1-SOURCE'!BN42" display="SUM(BN42,BN55,BN67)"/>
    <hyperlink ref="G1555" location="'FIN1-SOURCE'!BN83" display="BN83"/>
    <hyperlink ref="D1556" location="'FIN1-SOURCE'!BN43" display="SUM(BN43,BN56,BN68)"/>
    <hyperlink ref="G1556" location="'FIN1-SOURCE'!BN84" display="BN84"/>
    <hyperlink ref="D1557" location="'FIN1-SOURCE'!BN44" display="SUM(BN44,BN57,BN69)"/>
    <hyperlink ref="G1557" location="'FIN1-SOURCE'!BN85" display="BN85"/>
    <hyperlink ref="D1558" location="'FIN1-SOURCE'!BN75" display="SUM(BN75,BN85)"/>
    <hyperlink ref="G1558" location="'FIN1-SOURCE'!BN86" display="BN86"/>
    <hyperlink ref="D1559" location="'FIN1-SOURCE'!AV87" display="SUM(AV87,BE87)"/>
    <hyperlink ref="G1559" location="'FIN1-SOURCE'!BN87" display="BN87"/>
    <hyperlink ref="D1560" location="'FIN1-SOURCE'!AV88" display="SUM(AV88,BE88)"/>
    <hyperlink ref="G1560" location="'FIN1-SOURCE'!BN88" display="BN88"/>
    <hyperlink ref="D1561" location="'FIN1-SOURCE'!AV89" display="SUM(AV89,BE89)"/>
    <hyperlink ref="G1561" location="'FIN1-SOURCE'!BN89" display="BN89"/>
    <hyperlink ref="D1562" location="'FIN1-SOURCE'!BN88" display="SUM(BN88,BN89)"/>
    <hyperlink ref="G1562" location="'FIN1-SOURCE'!BN90" display="BN90"/>
    <hyperlink ref="D1563" location="'FIN1-SOURCE'!BN87" display="SUM(BN87,BN90)"/>
    <hyperlink ref="G1563" location="'FIN1-SOURCE'!BN91" display="BN91"/>
    <hyperlink ref="D1564" location="'FIN1-SOURCE'!AV92" display="SUM(AV92,BE92)"/>
    <hyperlink ref="G1564" location="'FIN1-SOURCE'!BN92" display="BN92"/>
    <hyperlink ref="D1565" location="'FIN1-SOURCE'!AV93" display="SUM(AV93,BE93)"/>
    <hyperlink ref="G1565" location="'FIN1-SOURCE'!BN93" display="BN93"/>
    <hyperlink ref="D1566" location="'FIN1-SOURCE'!AV94" display="SUM(AV94,BE94)"/>
    <hyperlink ref="G1566" location="'FIN1-SOURCE'!BN94" display="BN94"/>
    <hyperlink ref="D1567" location="'FIN1-SOURCE'!AV95" display="SUM(AV95,BE95)"/>
    <hyperlink ref="G1567" location="'FIN1-SOURCE'!BN95" display="BN95"/>
    <hyperlink ref="D1568" location="'FIN1-SOURCE'!BN93" display="SUM(BN93,BN94,BN95)"/>
    <hyperlink ref="G1568" location="'FIN1-SOURCE'!BN96" display="BN96"/>
    <hyperlink ref="D1569" location="'FIN1-SOURCE'!BN91" display="SUM(BN91,BN96)"/>
    <hyperlink ref="G1569" location="'FIN1-SOURCE'!BN97" display="BN97"/>
    <hyperlink ref="D1570" location="'FIN1-SOURCE'!AV98" display="SUM(AV98,BE98)"/>
    <hyperlink ref="G1570" location="'FIN1-SOURCE'!BN98" display="BN98"/>
    <hyperlink ref="D1571" location="'FIN1-SOURCE'!AV99" display="SUM(AV99,BE99)"/>
    <hyperlink ref="G1571" location="'FIN1-SOURCE'!BN99" display="BN99"/>
    <hyperlink ref="D1572" location="'FIN1-SOURCE'!AV100" display="SUM(AV100,BE100)"/>
    <hyperlink ref="G1572" location="'FIN1-SOURCE'!BN100" display="BN100"/>
    <hyperlink ref="D1573" location="'FIN1-SOURCE'!BN99" display="SUM(BN99,BN100)"/>
    <hyperlink ref="G1573" location="'FIN1-SOURCE'!BN101" display="BN101"/>
    <hyperlink ref="D1574" location="'FIN1-SOURCE'!BN98" display="SUM(BN98,BN101)"/>
    <hyperlink ref="G1574" location="'FIN1-SOURCE'!BN102" display="BN102"/>
    <hyperlink ref="D1575" location="'FIN1-SOURCE'!AV103" display="SUM(AV103,BE103)"/>
    <hyperlink ref="G1575" location="'FIN1-SOURCE'!BN103" display="BN103"/>
    <hyperlink ref="D1576" location="'FIN1-SOURCE'!AV104" display="SUM(AV104,BE104)"/>
    <hyperlink ref="G1576" location="'FIN1-SOURCE'!BN104" display="BN104"/>
    <hyperlink ref="D1577" location="'FIN1-SOURCE'!AV105" display="SUM(AV105,BE105)"/>
    <hyperlink ref="G1577" location="'FIN1-SOURCE'!BN105" display="BN105"/>
    <hyperlink ref="D1578" location="'FIN1-SOURCE'!AV106" display="SUM(AV106,BE106)"/>
    <hyperlink ref="G1578" location="'FIN1-SOURCE'!BN106" display="BN106"/>
    <hyperlink ref="D1579" location="'FIN1-SOURCE'!BN104" display="SUM(BN104,BN105,BN106)"/>
    <hyperlink ref="G1579" location="'FIN1-SOURCE'!BN107" display="BN107"/>
    <hyperlink ref="D1580" location="'FIN1-SOURCE'!BN102" display="SUM(BN102,BN107)"/>
    <hyperlink ref="G1580" location="'FIN1-SOURCE'!BN108" display="BN108"/>
    <hyperlink ref="D1581" location="'FIN1-SOURCE'!AV109" display="SUM(AV109,BE109)"/>
    <hyperlink ref="G1581" location="'FIN1-SOURCE'!BN109" display="BN109"/>
    <hyperlink ref="D1582" location="'FIN1-SOURCE'!AV110" display="SUM(AV110,BE110)"/>
    <hyperlink ref="G1582" location="'FIN1-SOURCE'!BN110" display="BN110"/>
    <hyperlink ref="D1583" location="'FIN1-SOURCE'!AV111" display="SUM(AV111,BE111)"/>
    <hyperlink ref="G1583" location="'FIN1-SOURCE'!BN111" display="BN111"/>
    <hyperlink ref="D1584" location="'FIN1-SOURCE'!BN110" display="SUM(BN110,BN111)"/>
    <hyperlink ref="G1584" location="'FIN1-SOURCE'!BN112" display="BN112"/>
    <hyperlink ref="D1585" location="'FIN1-SOURCE'!BN109" display="SUM(BN109,BN112)"/>
    <hyperlink ref="G1585" location="'FIN1-SOURCE'!BN113" display="BN113"/>
    <hyperlink ref="D1586" location="'FIN1-SOURCE'!AV114" display="SUM(AV114,BE114)"/>
    <hyperlink ref="G1586" location="'FIN1-SOURCE'!BN114" display="BN114"/>
    <hyperlink ref="D1587" location="'FIN1-SOURCE'!AV115" display="SUM(AV115,BE115)"/>
    <hyperlink ref="G1587" location="'FIN1-SOURCE'!BN115" display="BN115"/>
    <hyperlink ref="D1588" location="'FIN1-SOURCE'!AV116" display="SUM(AV116,BE116)"/>
    <hyperlink ref="G1588" location="'FIN1-SOURCE'!BN116" display="BN116"/>
    <hyperlink ref="D1589" location="'FIN1-SOURCE'!AV117" display="SUM(AV117,BE117)"/>
    <hyperlink ref="G1589" location="'FIN1-SOURCE'!BN117" display="BN117"/>
    <hyperlink ref="D1590" location="'FIN1-SOURCE'!AV118" display="SUM(AV118,BE118)"/>
    <hyperlink ref="G1590" location="'FIN1-SOURCE'!BN118" display="BN118"/>
    <hyperlink ref="D1591" location="'FIN1-SOURCE'!BN117" display="SUM(BN117,BN118)"/>
    <hyperlink ref="G1591" location="'FIN1-SOURCE'!BN119" display="BN119"/>
    <hyperlink ref="D1592" location="'FIN1-SOURCE'!BN113" display="SUM(BN113,BN119)"/>
    <hyperlink ref="G1592" location="'FIN1-SOURCE'!BN120" display="BN120"/>
    <hyperlink ref="D1593" location="'FIN1-SOURCE'!BN98" display="SUM(BN98,BN109)"/>
    <hyperlink ref="G1593" location="'FIN1-SOURCE'!BN121" display="BN121"/>
    <hyperlink ref="D1594" location="'FIN1-SOURCE'!BN99" display="SUM(BN99,BN110)"/>
    <hyperlink ref="G1594" location="'FIN1-SOURCE'!BN122" display="BN122"/>
    <hyperlink ref="D1595" location="'FIN1-SOURCE'!BN100" display="SUM(BN100,BN111)"/>
    <hyperlink ref="G1595" location="'FIN1-SOURCE'!BN123" display="BN123"/>
    <hyperlink ref="D1596" location="'FIN1-SOURCE'!BN101" display="SUM(BN101,BN112)"/>
    <hyperlink ref="G1596" location="'FIN1-SOURCE'!BN124" display="BN124"/>
    <hyperlink ref="D1597" location="'FIN1-SOURCE'!BN102" display="SUM(BN102,BN113)"/>
    <hyperlink ref="G1597" location="'FIN1-SOURCE'!BN125" display="BN125"/>
    <hyperlink ref="D1598" location="'FIN1-SOURCE'!BN103" display="SUM(BN103,BN115)"/>
    <hyperlink ref="G1598" location="'FIN1-SOURCE'!BN126" display="BN126"/>
    <hyperlink ref="D1599" location="'FIN1-SOURCE'!BN107" display="SUM(BN107,BN125)"/>
    <hyperlink ref="G1599" location="'FIN1-SOURCE'!BN127" display="BN127"/>
    <hyperlink ref="D1600" location="'FIN1-SOURCE'!BN71" display="SUM(BN71,BN87,BN121)"/>
    <hyperlink ref="G1600" location="'FIN1-SOURCE'!BN128" display="BN128"/>
    <hyperlink ref="D1601" location="'FIN1-SOURCE'!BN72" display="SUM(BN72,BN88,BN122)"/>
    <hyperlink ref="G1601" location="'FIN1-SOURCE'!BN129" display="BN129"/>
    <hyperlink ref="D1602" location="'FIN1-SOURCE'!BN73" display="SUM(BN73,BN89,BN123)"/>
    <hyperlink ref="G1602" location="'FIN1-SOURCE'!BN130" display="BN130"/>
    <hyperlink ref="D1603" location="'FIN1-SOURCE'!BN74" display="SUM(BN74,BN90,BN124)"/>
    <hyperlink ref="G1603" location="'FIN1-SOURCE'!BN131" display="BN131"/>
    <hyperlink ref="D1604" location="'FIN1-SOURCE'!BN75" display="SUM(BN75,BN91,BN125)"/>
    <hyperlink ref="G1604" location="'FIN1-SOURCE'!BN132" display="BN132"/>
    <hyperlink ref="D1605" location="'FIN1-SOURCE'!BN77" display="SUM(BN77,BN126)"/>
    <hyperlink ref="G1605" location="'FIN1-SOURCE'!BN133" display="BN133"/>
    <hyperlink ref="D1606" location="'FIN1-SOURCE'!BN78" display="SUM(BN78,BN92,BN116)"/>
    <hyperlink ref="G1606" location="'FIN1-SOURCE'!BN134" display="BN134"/>
    <hyperlink ref="D1607" location="'FIN1-SOURCE'!BN107" display="SUM(BN107,BN132)"/>
    <hyperlink ref="G1607" location="'FIN1-SOURCE'!BN135" display="BN135"/>
    <hyperlink ref="D1608" location="'FIN1-SOURCE'!AY31" display="SUM(AY31,BH31)"/>
    <hyperlink ref="G1608" location="'FIN1-SOURCE'!BQ31" display="BQ31"/>
    <hyperlink ref="D1609" location="'FIN1-SOURCE'!AY32" display="SUM(AY32,BH32)"/>
    <hyperlink ref="G1609" location="'FIN1-SOURCE'!BQ32" display="BQ32"/>
    <hyperlink ref="D1610" location="'FIN1-SOURCE'!AY33" display="SUM(AY33,BH33)"/>
    <hyperlink ref="G1610" location="'FIN1-SOURCE'!BQ33" display="BQ33"/>
    <hyperlink ref="D1611" location="'FIN1-SOURCE'!BQ32" display="SUM(BQ32,BQ33)"/>
    <hyperlink ref="G1611" location="'FIN1-SOURCE'!BQ34" display="BQ34"/>
    <hyperlink ref="D1612" location="'FIN1-SOURCE'!BQ31" display="SUM(BQ31,BQ34)"/>
    <hyperlink ref="G1612" location="'FIN1-SOURCE'!BQ35" display="BQ35"/>
    <hyperlink ref="D1613" location="'FIN1-SOURCE'!AY36" display="SUM(AY36,BH36)"/>
    <hyperlink ref="G1613" location="'FIN1-SOURCE'!BQ36" display="BQ36"/>
    <hyperlink ref="D1614" location="'FIN1-SOURCE'!AY37" display="SUM(AY37,BH37)"/>
    <hyperlink ref="G1614" location="'FIN1-SOURCE'!BQ37" display="BQ37"/>
    <hyperlink ref="D1615" location="'FIN1-SOURCE'!AY38" display="SUM(AY38,BH38)"/>
    <hyperlink ref="G1615" location="'FIN1-SOURCE'!BQ38" display="BQ38"/>
    <hyperlink ref="D1616" location="'FIN1-SOURCE'!BQ37" display="SUM(BQ37,BQ38)"/>
    <hyperlink ref="G1616" location="'FIN1-SOURCE'!BQ39" display="BQ39"/>
    <hyperlink ref="D1617" location="'FIN1-SOURCE'!AY40" display="SUM(AY40,BH40)"/>
    <hyperlink ref="G1617" location="'FIN1-SOURCE'!BQ40" display="BQ40"/>
    <hyperlink ref="D1618" location="'FIN1-SOURCE'!AY41" display="SUM(AY41,BH41)"/>
    <hyperlink ref="G1618" location="'FIN1-SOURCE'!BQ41" display="BQ41"/>
    <hyperlink ref="D1619" location="'FIN1-SOURCE'!BQ40" display="SUM(BQ40,BQ41)"/>
    <hyperlink ref="G1619" location="'FIN1-SOURCE'!BQ42" display="BQ42"/>
    <hyperlink ref="D1620" location="'FIN1-SOURCE'!AY43" display="SUM(AY43,BH43)"/>
    <hyperlink ref="G1620" location="'FIN1-SOURCE'!BQ43" display="BQ43"/>
    <hyperlink ref="D1621" location="'FIN1-SOURCE'!BQ42" display="SUM(BQ42,BQ43)"/>
    <hyperlink ref="G1621" location="'FIN1-SOURCE'!BQ44" display="BQ44"/>
    <hyperlink ref="D1622" location="'FIN1-SOURCE'!BQ35" display="SUM(BQ35,BQ39,BQ44)"/>
    <hyperlink ref="G1622" location="'FIN1-SOURCE'!BQ45" display="BQ45"/>
    <hyperlink ref="D1623" location="'FIN1-SOURCE'!AY46" display="SUM(AY46,BH46)"/>
    <hyperlink ref="G1623" location="'FIN1-SOURCE'!BQ46" display="BQ46"/>
    <hyperlink ref="D1624" location="'FIN1-SOURCE'!AY47" display="SUM(AY47,BH47)"/>
    <hyperlink ref="G1624" location="'FIN1-SOURCE'!BQ47" display="BQ47"/>
    <hyperlink ref="D1625" location="'FIN1-SOURCE'!AY48" display="SUM(AY48,BH48)"/>
    <hyperlink ref="G1625" location="'FIN1-SOURCE'!BQ48" display="BQ48"/>
    <hyperlink ref="D1626" location="'FIN1-SOURCE'!BQ47" display="SUM(BQ47,BQ48)"/>
    <hyperlink ref="G1626" location="'FIN1-SOURCE'!BQ49" display="BQ49"/>
    <hyperlink ref="D1627" location="'FIN1-SOURCE'!BQ46" display="SUM(BQ46,BQ49)"/>
    <hyperlink ref="G1627" location="'FIN1-SOURCE'!BQ50" display="BQ50"/>
    <hyperlink ref="D1628" location="'FIN1-SOURCE'!AY51" display="SUM(AY51,BH51)"/>
    <hyperlink ref="G1628" location="'FIN1-SOURCE'!BQ51" display="BQ51"/>
    <hyperlink ref="D1629" location="'FIN1-SOURCE'!AY52" display="SUM(AY52,BH52)"/>
    <hyperlink ref="G1629" location="'FIN1-SOURCE'!BQ52" display="BQ52"/>
    <hyperlink ref="D1630" location="'FIN1-SOURCE'!AY53" display="SUM(AY53,BH53)"/>
    <hyperlink ref="G1630" location="'FIN1-SOURCE'!BQ53" display="BQ53"/>
    <hyperlink ref="D1631" location="'FIN1-SOURCE'!AY54" display="SUM(AY54,BH54)"/>
    <hyperlink ref="G1631" location="'FIN1-SOURCE'!BQ54" display="BQ54"/>
    <hyperlink ref="D1632" location="'FIN1-SOURCE'!BQ53" display="SUM(BQ53,BQ54)"/>
    <hyperlink ref="G1632" location="'FIN1-SOURCE'!BQ55" display="BQ55"/>
    <hyperlink ref="D1633" location="'FIN1-SOURCE'!AY56" display="SUM(AY56,BH56)"/>
    <hyperlink ref="G1633" location="'FIN1-SOURCE'!BQ56" display="BQ56"/>
    <hyperlink ref="D1634" location="'FIN1-SOURCE'!BQ55" display="SUM(BQ55,BQ56)"/>
    <hyperlink ref="G1634" location="'FIN1-SOURCE'!BQ57" display="BQ57"/>
    <hyperlink ref="D1635" location="'FIN1-SOURCE'!BQ50" display="SUM(BQ50,BQ52,BQ57)"/>
    <hyperlink ref="G1635" location="'FIN1-SOURCE'!BQ58" display="BQ58"/>
    <hyperlink ref="D1636" location="'FIN1-SOURCE'!AY59" display="SUM(AY59,BH59)"/>
    <hyperlink ref="G1636" location="'FIN1-SOURCE'!BQ59" display="BQ59"/>
    <hyperlink ref="D1637" location="'FIN1-SOURCE'!AY60" display="SUM(AY60,BH60)"/>
    <hyperlink ref="G1637" location="'FIN1-SOURCE'!BQ60" display="BQ60"/>
    <hyperlink ref="D1638" location="'FIN1-SOURCE'!AY61" display="SUM(AY61,BH61)"/>
    <hyperlink ref="G1638" location="'FIN1-SOURCE'!BQ61" display="BQ61"/>
    <hyperlink ref="D1639" location="'FIN1-SOURCE'!BQ60" display="SUM(BQ60,BQ61)"/>
    <hyperlink ref="G1639" location="'FIN1-SOURCE'!BQ62" display="BQ62"/>
    <hyperlink ref="D1640" location="'FIN1-SOURCE'!BQ59" display="SUM(BQ59,BQ62)"/>
    <hyperlink ref="G1640" location="'FIN1-SOURCE'!BQ63" display="BQ63"/>
    <hyperlink ref="D1641" location="'FIN1-SOURCE'!AY64" display="SUM(AY64,BH64)"/>
    <hyperlink ref="G1641" location="'FIN1-SOURCE'!BQ64" display="BQ64"/>
    <hyperlink ref="D1642" location="'FIN1-SOURCE'!AY65" display="SUM(AY65,BH65)"/>
    <hyperlink ref="G1642" location="'FIN1-SOURCE'!BQ65" display="BQ65"/>
    <hyperlink ref="D1643" location="'FIN1-SOURCE'!AY66" display="SUM(AY66,BH66)"/>
    <hyperlink ref="G1643" location="'FIN1-SOURCE'!BQ66" display="BQ66"/>
    <hyperlink ref="D1644" location="'FIN1-SOURCE'!BQ65" display="SUM(BQ65,BQ66)"/>
    <hyperlink ref="G1644" location="'FIN1-SOURCE'!BQ67" display="BQ67"/>
    <hyperlink ref="D1645" location="'FIN1-SOURCE'!AY68" display="SUM(AY68,BH68)"/>
    <hyperlink ref="G1645" location="'FIN1-SOURCE'!BQ68" display="BQ68"/>
    <hyperlink ref="D1646" location="'FIN1-SOURCE'!BQ67" display="SUM(BQ67,BQ68)"/>
    <hyperlink ref="G1646" location="'FIN1-SOURCE'!BQ69" display="BQ69"/>
    <hyperlink ref="D1647" location="'FIN1-SOURCE'!BQ63" display="SUM(BQ63,BQ69)"/>
    <hyperlink ref="G1647" location="'FIN1-SOURCE'!BQ70" display="BQ70"/>
    <hyperlink ref="D1648" location="'FIN1-SOURCE'!BQ31" display="SUM(BQ31,BQ46,BQ59)"/>
    <hyperlink ref="G1648" location="'FIN1-SOURCE'!BQ71" display="BQ71"/>
    <hyperlink ref="D1649" location="'FIN1-SOURCE'!BQ32" display="SUM(BQ32,BQ47,BQ60)"/>
    <hyperlink ref="G1649" location="'FIN1-SOURCE'!BQ72" display="BQ72"/>
    <hyperlink ref="D1650" location="'FIN1-SOURCE'!BQ33" display="SUM(BQ33,BQ48,BQ61)"/>
    <hyperlink ref="G1650" location="'FIN1-SOURCE'!BQ73" display="BQ73"/>
    <hyperlink ref="D1651" location="'FIN1-SOURCE'!BQ34" display="SUM(BQ34,BQ49,BQ62)"/>
    <hyperlink ref="G1651" location="'FIN1-SOURCE'!BQ74" display="BQ74"/>
    <hyperlink ref="D1652" location="'FIN1-SOURCE'!BQ35" display="SUM(BQ35,BQ50,BQ63)"/>
    <hyperlink ref="G1652" location="'FIN1-SOURCE'!BQ75" display="BQ75"/>
    <hyperlink ref="D1653" location="'FIN1-SOURCE'!BQ36" display="SUM(BQ36,BQ51,BQ64)"/>
    <hyperlink ref="G1653" location="'FIN1-SOURCE'!BQ76" display="BQ76"/>
    <hyperlink ref="D1654" location="'FIN1-SOURCE'!AY77" display="SUM(AY77,BH77)"/>
    <hyperlink ref="G1654" location="'FIN1-SOURCE'!BQ77" display="BQ77"/>
    <hyperlink ref="D1655" location="'FIN1-SOURCE'!AY78" display="SUM(AY78,BH78)"/>
    <hyperlink ref="G1655" location="'FIN1-SOURCE'!BQ78" display="BQ78"/>
    <hyperlink ref="D1656" location="'FIN1-SOURCE'!BQ40" display="SUM(BQ40,BQ53,BQ65)"/>
    <hyperlink ref="G1656" location="'FIN1-SOURCE'!BQ79" display="BQ79"/>
    <hyperlink ref="D1657" location="'FIN1-SOURCE'!AY80" display="SUM(AY80,BH80)"/>
    <hyperlink ref="G1657" location="'FIN1-SOURCE'!BQ80" display="BQ80"/>
    <hyperlink ref="D1658" location="'FIN1-SOURCE'!BQ41" display="SUM(BQ41,BQ54,BQ66)"/>
    <hyperlink ref="G1658" location="'FIN1-SOURCE'!BQ81" display="BQ81"/>
    <hyperlink ref="D1659" location="'FIN1-SOURCE'!AY82" display="SUM(AY82,BH82)"/>
    <hyperlink ref="G1659" location="'FIN1-SOURCE'!BQ82" display="BQ82"/>
    <hyperlink ref="D1660" location="'FIN1-SOURCE'!BQ42" display="SUM(BQ42,BQ55,BQ67)"/>
    <hyperlink ref="G1660" location="'FIN1-SOURCE'!BQ83" display="BQ83"/>
    <hyperlink ref="D1661" location="'FIN1-SOURCE'!BQ43" display="SUM(BQ43,BQ56,BQ68)"/>
    <hyperlink ref="G1661" location="'FIN1-SOURCE'!BQ84" display="BQ84"/>
    <hyperlink ref="D1662" location="'FIN1-SOURCE'!BQ44" display="SUM(BQ44,BQ57,BQ69)"/>
    <hyperlink ref="G1662" location="'FIN1-SOURCE'!BQ85" display="BQ85"/>
    <hyperlink ref="D1663" location="'FIN1-SOURCE'!BQ75" display="SUM(BQ75,BQ85)"/>
    <hyperlink ref="G1663" location="'FIN1-SOURCE'!BQ86" display="BQ86"/>
    <hyperlink ref="D1664" location="'FIN1-SOURCE'!AY87" display="SUM(AY87,BH87)"/>
    <hyperlink ref="G1664" location="'FIN1-SOURCE'!BQ87" display="BQ87"/>
    <hyperlink ref="D1665" location="'FIN1-SOURCE'!AY88" display="SUM(AY88,BH88)"/>
    <hyperlink ref="G1665" location="'FIN1-SOURCE'!BQ88" display="BQ88"/>
    <hyperlink ref="D1666" location="'FIN1-SOURCE'!AY89" display="SUM(AY89,BH89)"/>
    <hyperlink ref="G1666" location="'FIN1-SOURCE'!BQ89" display="BQ89"/>
    <hyperlink ref="D1667" location="'FIN1-SOURCE'!BQ88" display="SUM(BQ88,BQ89)"/>
    <hyperlink ref="G1667" location="'FIN1-SOURCE'!BQ90" display="BQ90"/>
    <hyperlink ref="D1668" location="'FIN1-SOURCE'!BQ87" display="SUM(BQ87,BQ90)"/>
    <hyperlink ref="G1668" location="'FIN1-SOURCE'!BQ91" display="BQ91"/>
    <hyperlink ref="D1669" location="'FIN1-SOURCE'!AY92" display="SUM(AY92,BH92)"/>
    <hyperlink ref="G1669" location="'FIN1-SOURCE'!BQ92" display="BQ92"/>
    <hyperlink ref="D1670" location="'FIN1-SOURCE'!AY93" display="SUM(AY93,BH93)"/>
    <hyperlink ref="G1670" location="'FIN1-SOURCE'!BQ93" display="BQ93"/>
    <hyperlink ref="D1671" location="'FIN1-SOURCE'!AY94" display="SUM(AY94,BH94)"/>
    <hyperlink ref="G1671" location="'FIN1-SOURCE'!BQ94" display="BQ94"/>
    <hyperlink ref="D1672" location="'FIN1-SOURCE'!AY95" display="SUM(AY95,BH95)"/>
    <hyperlink ref="G1672" location="'FIN1-SOURCE'!BQ95" display="BQ95"/>
    <hyperlink ref="D1673" location="'FIN1-SOURCE'!BQ93" display="SUM(BQ93,BQ94,BQ95)"/>
    <hyperlink ref="G1673" location="'FIN1-SOURCE'!BQ96" display="BQ96"/>
    <hyperlink ref="D1674" location="'FIN1-SOURCE'!BQ91" display="SUM(BQ91,BQ96)"/>
    <hyperlink ref="G1674" location="'FIN1-SOURCE'!BQ97" display="BQ97"/>
    <hyperlink ref="D1675" location="'FIN1-SOURCE'!AY98" display="SUM(AY98,BH98)"/>
    <hyperlink ref="G1675" location="'FIN1-SOURCE'!BQ98" display="BQ98"/>
    <hyperlink ref="D1676" location="'FIN1-SOURCE'!AY99" display="SUM(AY99,BH99)"/>
    <hyperlink ref="G1676" location="'FIN1-SOURCE'!BQ99" display="BQ99"/>
    <hyperlink ref="D1677" location="'FIN1-SOURCE'!AY100" display="SUM(AY100,BH100)"/>
    <hyperlink ref="G1677" location="'FIN1-SOURCE'!BQ100" display="BQ100"/>
    <hyperlink ref="D1678" location="'FIN1-SOURCE'!BQ99" display="SUM(BQ99,BQ100)"/>
    <hyperlink ref="G1678" location="'FIN1-SOURCE'!BQ101" display="BQ101"/>
    <hyperlink ref="D1679" location="'FIN1-SOURCE'!BQ98" display="SUM(BQ98,BQ101)"/>
    <hyperlink ref="G1679" location="'FIN1-SOURCE'!BQ102" display="BQ102"/>
    <hyperlink ref="D1680" location="'FIN1-SOURCE'!AY103" display="SUM(AY103,BH103)"/>
    <hyperlink ref="G1680" location="'FIN1-SOURCE'!BQ103" display="BQ103"/>
    <hyperlink ref="D1681" location="'FIN1-SOURCE'!AY104" display="SUM(AY104,BH104)"/>
    <hyperlink ref="G1681" location="'FIN1-SOURCE'!BQ104" display="BQ104"/>
    <hyperlink ref="D1682" location="'FIN1-SOURCE'!AY105" display="SUM(AY105,BH105)"/>
    <hyperlink ref="G1682" location="'FIN1-SOURCE'!BQ105" display="BQ105"/>
    <hyperlink ref="D1683" location="'FIN1-SOURCE'!AY106" display="SUM(AY106,BH106)"/>
    <hyperlink ref="G1683" location="'FIN1-SOURCE'!BQ106" display="BQ106"/>
    <hyperlink ref="D1684" location="'FIN1-SOURCE'!BQ104" display="SUM(BQ104,BQ105,BQ106)"/>
    <hyperlink ref="G1684" location="'FIN1-SOURCE'!BQ107" display="BQ107"/>
    <hyperlink ref="D1685" location="'FIN1-SOURCE'!BQ102" display="SUM(BQ102,BQ107)"/>
    <hyperlink ref="G1685" location="'FIN1-SOURCE'!BQ108" display="BQ108"/>
    <hyperlink ref="D1686" location="'FIN1-SOURCE'!AY109" display="SUM(AY109,BH109)"/>
    <hyperlink ref="G1686" location="'FIN1-SOURCE'!BQ109" display="BQ109"/>
    <hyperlink ref="D1687" location="'FIN1-SOURCE'!AY110" display="SUM(AY110,BH110)"/>
    <hyperlink ref="G1687" location="'FIN1-SOURCE'!BQ110" display="BQ110"/>
    <hyperlink ref="D1688" location="'FIN1-SOURCE'!AY111" display="SUM(AY111,BH111)"/>
    <hyperlink ref="G1688" location="'FIN1-SOURCE'!BQ111" display="BQ111"/>
    <hyperlink ref="D1689" location="'FIN1-SOURCE'!BQ110" display="SUM(BQ110,BQ111)"/>
    <hyperlink ref="G1689" location="'FIN1-SOURCE'!BQ112" display="BQ112"/>
    <hyperlink ref="D1690" location="'FIN1-SOURCE'!BQ109" display="SUM(BQ109,BQ112)"/>
    <hyperlink ref="G1690" location="'FIN1-SOURCE'!BQ113" display="BQ113"/>
    <hyperlink ref="D1691" location="'FIN1-SOURCE'!AY114" display="SUM(AY114,BH114)"/>
    <hyperlink ref="G1691" location="'FIN1-SOURCE'!BQ114" display="BQ114"/>
    <hyperlink ref="D1692" location="'FIN1-SOURCE'!AY115" display="SUM(AY115,BH115)"/>
    <hyperlink ref="G1692" location="'FIN1-SOURCE'!BQ115" display="BQ115"/>
    <hyperlink ref="D1693" location="'FIN1-SOURCE'!AY116" display="SUM(AY116,BH116)"/>
    <hyperlink ref="G1693" location="'FIN1-SOURCE'!BQ116" display="BQ116"/>
    <hyperlink ref="D1694" location="'FIN1-SOURCE'!AY117" display="SUM(AY117,BH117)"/>
    <hyperlink ref="G1694" location="'FIN1-SOURCE'!BQ117" display="BQ117"/>
    <hyperlink ref="D1695" location="'FIN1-SOURCE'!AY118" display="SUM(AY118,BH118)"/>
    <hyperlink ref="G1695" location="'FIN1-SOURCE'!BQ118" display="BQ118"/>
    <hyperlink ref="D1696" location="'FIN1-SOURCE'!BQ117" display="SUM(BQ117,BQ118)"/>
    <hyperlink ref="G1696" location="'FIN1-SOURCE'!BQ119" display="BQ119"/>
    <hyperlink ref="D1697" location="'FIN1-SOURCE'!BQ113" display="SUM(BQ113,BQ119)"/>
    <hyperlink ref="G1697" location="'FIN1-SOURCE'!BQ120" display="BQ120"/>
    <hyperlink ref="D1698" location="'FIN1-SOURCE'!BQ98" display="SUM(BQ98,BQ109)"/>
    <hyperlink ref="G1698" location="'FIN1-SOURCE'!BQ121" display="BQ121"/>
    <hyperlink ref="D1699" location="'FIN1-SOURCE'!BQ99" display="SUM(BQ99,BQ110)"/>
    <hyperlink ref="G1699" location="'FIN1-SOURCE'!BQ122" display="BQ122"/>
    <hyperlink ref="D1700" location="'FIN1-SOURCE'!BQ100" display="SUM(BQ100,BQ111)"/>
    <hyperlink ref="G1700" location="'FIN1-SOURCE'!BQ123" display="BQ123"/>
    <hyperlink ref="D1701" location="'FIN1-SOURCE'!BQ101" display="SUM(BQ101,BQ112)"/>
    <hyperlink ref="G1701" location="'FIN1-SOURCE'!BQ124" display="BQ124"/>
    <hyperlink ref="D1702" location="'FIN1-SOURCE'!BQ102" display="SUM(BQ102,BQ113)"/>
    <hyperlink ref="G1702" location="'FIN1-SOURCE'!BQ125" display="BQ125"/>
    <hyperlink ref="D1703" location="'FIN1-SOURCE'!BQ103" display="SUM(BQ103,BQ115)"/>
    <hyperlink ref="G1703" location="'FIN1-SOURCE'!BQ126" display="BQ126"/>
    <hyperlink ref="D1704" location="'FIN1-SOURCE'!BQ107" display="SUM(BQ107,BQ125)"/>
    <hyperlink ref="G1704" location="'FIN1-SOURCE'!BQ127" display="BQ127"/>
    <hyperlink ref="D1705" location="'FIN1-SOURCE'!BQ71" display="SUM(BQ71,BQ87,BQ121)"/>
    <hyperlink ref="G1705" location="'FIN1-SOURCE'!BQ128" display="BQ128"/>
    <hyperlink ref="D1706" location="'FIN1-SOURCE'!BQ72" display="SUM(BQ72,BQ88,BQ122)"/>
    <hyperlink ref="G1706" location="'FIN1-SOURCE'!BQ129" display="BQ129"/>
    <hyperlink ref="D1707" location="'FIN1-SOURCE'!BQ73" display="SUM(BQ73,BQ89,BQ123)"/>
    <hyperlink ref="G1707" location="'FIN1-SOURCE'!BQ130" display="BQ130"/>
    <hyperlink ref="D1708" location="'FIN1-SOURCE'!BQ74" display="SUM(BQ74,BQ90,BQ124)"/>
    <hyperlink ref="G1708" location="'FIN1-SOURCE'!BQ131" display="BQ131"/>
    <hyperlink ref="D1709" location="'FIN1-SOURCE'!BQ75" display="SUM(BQ75,BQ91,BQ125)"/>
    <hyperlink ref="G1709" location="'FIN1-SOURCE'!BQ132" display="BQ132"/>
    <hyperlink ref="D1710" location="'FIN1-SOURCE'!BQ77" display="SUM(BQ77,BQ126)"/>
    <hyperlink ref="G1710" location="'FIN1-SOURCE'!BQ133" display="BQ133"/>
    <hyperlink ref="D1711" location="'FIN1-SOURCE'!BQ78" display="SUM(BQ78,BQ92,BQ116)"/>
    <hyperlink ref="G1711" location="'FIN1-SOURCE'!BQ134" display="BQ134"/>
    <hyperlink ref="D1712" location="'FIN1-SOURCE'!BQ107" display="SUM(BQ107,BQ132)"/>
    <hyperlink ref="G1712" location="'FIN1-SOURCE'!BQ135" display="BQ135"/>
    <hyperlink ref="D1713" location="'FIN1-SOURCE'!BN31" display="SUM(BN31,BQ31)"/>
    <hyperlink ref="G1713" location="'FIN1-SOURCE'!BT31" display="BT31"/>
    <hyperlink ref="D1714" location="'FIN1-SOURCE'!BN32" display="SUM(BN32,BQ32)"/>
    <hyperlink ref="G1714" location="'FIN1-SOURCE'!BT32" display="BT32"/>
    <hyperlink ref="D1715" location="'FIN1-SOURCE'!BN33" display="SUM(BN33,BQ33)"/>
    <hyperlink ref="G1715" location="'FIN1-SOURCE'!BT33" display="BT33"/>
    <hyperlink ref="D1716" location="'FIN1-SOURCE'!BT32" display="SUM(BT32,BT33)"/>
    <hyperlink ref="G1716" location="'FIN1-SOURCE'!BT34" display="BT34"/>
    <hyperlink ref="D1717" location="'FIN1-SOURCE'!BT31" display="SUM(BT31,BT34)"/>
    <hyperlink ref="G1717" location="'FIN1-SOURCE'!BT35" display="BT35"/>
    <hyperlink ref="D1718" location="'FIN1-SOURCE'!BN36" display="SUM(BN36,BQ36)"/>
    <hyperlink ref="G1718" location="'FIN1-SOURCE'!BT36" display="BT36"/>
    <hyperlink ref="D1719" location="'FIN1-SOURCE'!BN37" display="SUM(BN37,BQ37)"/>
    <hyperlink ref="G1719" location="'FIN1-SOURCE'!BT37" display="BT37"/>
    <hyperlink ref="D1720" location="'FIN1-SOURCE'!BN38" display="SUM(BN38,BQ38)"/>
    <hyperlink ref="G1720" location="'FIN1-SOURCE'!BT38" display="BT38"/>
    <hyperlink ref="D1721" location="'FIN1-SOURCE'!BT37" display="SUM(BT37,BT38)"/>
    <hyperlink ref="G1721" location="'FIN1-SOURCE'!BT39" display="BT39"/>
    <hyperlink ref="D1722" location="'FIN1-SOURCE'!BN40" display="SUM(BN40,BQ40)"/>
    <hyperlink ref="G1722" location="'FIN1-SOURCE'!BT40" display="BT40"/>
    <hyperlink ref="D1723" location="'FIN1-SOURCE'!BN41" display="SUM(BN41,BQ41)"/>
    <hyperlink ref="G1723" location="'FIN1-SOURCE'!BT41" display="BT41"/>
    <hyperlink ref="D1724" location="'FIN1-SOURCE'!BT40" display="SUM(BT40,BT41)"/>
    <hyperlink ref="G1724" location="'FIN1-SOURCE'!BT42" display="BT42"/>
    <hyperlink ref="D1725" location="'FIN1-SOURCE'!BN43" display="SUM(BN43,BQ43)"/>
    <hyperlink ref="G1725" location="'FIN1-SOURCE'!BT43" display="BT43"/>
    <hyperlink ref="D1726" location="'FIN1-SOURCE'!BT42" display="SUM(BT42,BT43)"/>
    <hyperlink ref="G1726" location="'FIN1-SOURCE'!BT44" display="BT44"/>
    <hyperlink ref="D1727" location="'FIN1-SOURCE'!BT35" display="SUM(BT35,BT39,BT44)"/>
    <hyperlink ref="G1727" location="'FIN1-SOURCE'!BT45" display="BT45"/>
    <hyperlink ref="D1728" location="'FIN1-SOURCE'!BN46" display="SUM(BN46,BQ46)"/>
    <hyperlink ref="G1728" location="'FIN1-SOURCE'!BT46" display="BT46"/>
    <hyperlink ref="D1729" location="'FIN1-SOURCE'!BN47" display="SUM(BN47,BQ47)"/>
    <hyperlink ref="G1729" location="'FIN1-SOURCE'!BT47" display="BT47"/>
    <hyperlink ref="D1730" location="'FIN1-SOURCE'!BN48" display="SUM(BN48,BQ48)"/>
    <hyperlink ref="G1730" location="'FIN1-SOURCE'!BT48" display="BT48"/>
    <hyperlink ref="D1731" location="'FIN1-SOURCE'!BT47" display="SUM(BT47,BT48)"/>
    <hyperlink ref="G1731" location="'FIN1-SOURCE'!BT49" display="BT49"/>
    <hyperlink ref="D1732" location="'FIN1-SOURCE'!BT46" display="SUM(BT46,BT49)"/>
    <hyperlink ref="G1732" location="'FIN1-SOURCE'!BT50" display="BT50"/>
    <hyperlink ref="D1733" location="'FIN1-SOURCE'!BN51" display="SUM(BN51,BQ51)"/>
    <hyperlink ref="G1733" location="'FIN1-SOURCE'!BT51" display="BT51"/>
    <hyperlink ref="D1734" location="'FIN1-SOURCE'!BN52" display="SUM(BN52,BQ52)"/>
    <hyperlink ref="G1734" location="'FIN1-SOURCE'!BT52" display="BT52"/>
    <hyperlink ref="D1735" location="'FIN1-SOURCE'!BN53" display="SUM(BN53,BQ53)"/>
    <hyperlink ref="G1735" location="'FIN1-SOURCE'!BT53" display="BT53"/>
    <hyperlink ref="D1736" location="'FIN1-SOURCE'!BN54" display="SUM(BN54,BQ54)"/>
    <hyperlink ref="G1736" location="'FIN1-SOURCE'!BT54" display="BT54"/>
    <hyperlink ref="D1737" location="'FIN1-SOURCE'!BT53" display="SUM(BT53,BT54)"/>
    <hyperlink ref="G1737" location="'FIN1-SOURCE'!BT55" display="BT55"/>
    <hyperlink ref="D1738" location="'FIN1-SOURCE'!BN56" display="SUM(BN56,BQ56)"/>
    <hyperlink ref="G1738" location="'FIN1-SOURCE'!BT56" display="BT56"/>
    <hyperlink ref="D1739" location="'FIN1-SOURCE'!BT55" display="SUM(BT55,BT56)"/>
    <hyperlink ref="G1739" location="'FIN1-SOURCE'!BT57" display="BT57"/>
    <hyperlink ref="D1740" location="'FIN1-SOURCE'!BT50" display="SUM(BT50,BT52,BT57)"/>
    <hyperlink ref="G1740" location="'FIN1-SOURCE'!BT58" display="BT58"/>
    <hyperlink ref="D1741" location="'FIN1-SOURCE'!BN59" display="SUM(BN59,BQ59)"/>
    <hyperlink ref="G1741" location="'FIN1-SOURCE'!BT59" display="BT59"/>
    <hyperlink ref="D1742" location="'FIN1-SOURCE'!BN60" display="SUM(BN60,BQ60)"/>
    <hyperlink ref="G1742" location="'FIN1-SOURCE'!BT60" display="BT60"/>
    <hyperlink ref="D1743" location="'FIN1-SOURCE'!BN61" display="SUM(BN61,BQ61)"/>
    <hyperlink ref="G1743" location="'FIN1-SOURCE'!BT61" display="BT61"/>
    <hyperlink ref="D1744" location="'FIN1-SOURCE'!BT60" display="SUM(BT60,BT61)"/>
    <hyperlink ref="G1744" location="'FIN1-SOURCE'!BT62" display="BT62"/>
    <hyperlink ref="D1745" location="'FIN1-SOURCE'!BT59" display="SUM(BT59,BT62)"/>
    <hyperlink ref="G1745" location="'FIN1-SOURCE'!BT63" display="BT63"/>
    <hyperlink ref="D1746" location="'FIN1-SOURCE'!BN64" display="SUM(BN64,BQ64)"/>
    <hyperlink ref="G1746" location="'FIN1-SOURCE'!BT64" display="BT64"/>
    <hyperlink ref="D1747" location="'FIN1-SOURCE'!BN65" display="SUM(BN65,BQ65)"/>
    <hyperlink ref="G1747" location="'FIN1-SOURCE'!BT65" display="BT65"/>
    <hyperlink ref="D1748" location="'FIN1-SOURCE'!BN66" display="SUM(BN66,BQ66)"/>
    <hyperlink ref="G1748" location="'FIN1-SOURCE'!BT66" display="BT66"/>
    <hyperlink ref="D1749" location="'FIN1-SOURCE'!BT65" display="SUM(BT65,BT66)"/>
    <hyperlink ref="G1749" location="'FIN1-SOURCE'!BT67" display="BT67"/>
    <hyperlink ref="D1750" location="'FIN1-SOURCE'!BN68" display="SUM(BN68,BQ68)"/>
    <hyperlink ref="G1750" location="'FIN1-SOURCE'!BT68" display="BT68"/>
    <hyperlink ref="D1751" location="'FIN1-SOURCE'!BT67" display="SUM(BT67,BT68)"/>
    <hyperlink ref="G1751" location="'FIN1-SOURCE'!BT69" display="BT69"/>
    <hyperlink ref="D1752" location="'FIN1-SOURCE'!BT63" display="SUM(BT63,BT69)"/>
    <hyperlink ref="G1752" location="'FIN1-SOURCE'!BT70" display="BT70"/>
    <hyperlink ref="D1753" location="'FIN1-SOURCE'!BT31" display="SUM(BT31,BT46,BT59)"/>
    <hyperlink ref="G1753" location="'FIN1-SOURCE'!BT71" display="BT71"/>
    <hyperlink ref="D1754" location="'FIN1-SOURCE'!BT32" display="SUM(BT32,BT47,BT60)"/>
    <hyperlink ref="G1754" location="'FIN1-SOURCE'!BT72" display="BT72"/>
    <hyperlink ref="D1755" location="'FIN1-SOURCE'!BT33" display="SUM(BT33,BT48,BT61)"/>
    <hyperlink ref="G1755" location="'FIN1-SOURCE'!BT73" display="BT73"/>
    <hyperlink ref="D1756" location="'FIN1-SOURCE'!BT34" display="SUM(BT34,BT49,BT62)"/>
    <hyperlink ref="G1756" location="'FIN1-SOURCE'!BT74" display="BT74"/>
    <hyperlink ref="D1757" location="'FIN1-SOURCE'!BT35" display="SUM(BT35,BT50,BT63)"/>
    <hyperlink ref="G1757" location="'FIN1-SOURCE'!BT75" display="BT75"/>
    <hyperlink ref="D1758" location="'FIN1-SOURCE'!BT36" display="SUM(BT36,BT51,BT64)"/>
    <hyperlink ref="G1758" location="'FIN1-SOURCE'!BT76" display="BT76"/>
    <hyperlink ref="D1759" location="'FIN1-SOURCE'!BN77" display="SUM(BN77,BQ77)"/>
    <hyperlink ref="G1759" location="'FIN1-SOURCE'!BT77" display="BT77"/>
    <hyperlink ref="D1760" location="'FIN1-SOURCE'!BN78" display="SUM(BN78,BQ78)"/>
    <hyperlink ref="G1760" location="'FIN1-SOURCE'!BT78" display="BT78"/>
    <hyperlink ref="D1761" location="'FIN1-SOURCE'!BT40" display="SUM(BT40,BT53,BT65)"/>
    <hyperlink ref="G1761" location="'FIN1-SOURCE'!BT79" display="BT79"/>
    <hyperlink ref="D1762" location="'FIN1-SOURCE'!BN80" display="SUM(BN80,BQ80)"/>
    <hyperlink ref="G1762" location="'FIN1-SOURCE'!BT80" display="BT80"/>
    <hyperlink ref="D1763" location="'FIN1-SOURCE'!BT41" display="SUM(BT41,BT54,BT66)"/>
    <hyperlink ref="G1763" location="'FIN1-SOURCE'!BT81" display="BT81"/>
    <hyperlink ref="D1764" location="'FIN1-SOURCE'!BN82" display="SUM(BN82,BQ82)"/>
    <hyperlink ref="G1764" location="'FIN1-SOURCE'!BT82" display="BT82"/>
    <hyperlink ref="D1765" location="'FIN1-SOURCE'!BT42" display="SUM(BT42,BT55,BT67)"/>
    <hyperlink ref="G1765" location="'FIN1-SOURCE'!BT83" display="BT83"/>
    <hyperlink ref="D1766" location="'FIN1-SOURCE'!BT43" display="SUM(BT43,BT56,BT68)"/>
    <hyperlink ref="G1766" location="'FIN1-SOURCE'!BT84" display="BT84"/>
    <hyperlink ref="D1767" location="'FIN1-SOURCE'!BT44" display="SUM(BT44,BT57,BT69)"/>
    <hyperlink ref="G1767" location="'FIN1-SOURCE'!BT85" display="BT85"/>
    <hyperlink ref="D1768" location="'FIN1-SOURCE'!BT75" display="SUM(BT75,BT85)"/>
    <hyperlink ref="G1768" location="'FIN1-SOURCE'!BT86" display="BT86"/>
    <hyperlink ref="D1769" location="'FIN1-SOURCE'!BN87" display="SUM(BN87,BQ87)"/>
    <hyperlink ref="G1769" location="'FIN1-SOURCE'!BT87" display="BT87"/>
    <hyperlink ref="D1770" location="'FIN1-SOURCE'!BN88" display="SUM(BN88,BQ88)"/>
    <hyperlink ref="G1770" location="'FIN1-SOURCE'!BT88" display="BT88"/>
    <hyperlink ref="D1771" location="'FIN1-SOURCE'!BN89" display="SUM(BN89,BQ89)"/>
    <hyperlink ref="G1771" location="'FIN1-SOURCE'!BT89" display="BT89"/>
    <hyperlink ref="D1772" location="'FIN1-SOURCE'!BT88" display="SUM(BT88,BT89)"/>
    <hyperlink ref="G1772" location="'FIN1-SOURCE'!BT90" display="BT90"/>
    <hyperlink ref="D1773" location="'FIN1-SOURCE'!BT87" display="SUM(BT87,BT90)"/>
    <hyperlink ref="G1773" location="'FIN1-SOURCE'!BT91" display="BT91"/>
    <hyperlink ref="D1774" location="'FIN1-SOURCE'!BN92" display="SUM(BN92,BQ92)"/>
    <hyperlink ref="G1774" location="'FIN1-SOURCE'!BT92" display="BT92"/>
    <hyperlink ref="D1775" location="'FIN1-SOURCE'!BN93" display="SUM(BN93,BQ93)"/>
    <hyperlink ref="G1775" location="'FIN1-SOURCE'!BT93" display="BT93"/>
    <hyperlink ref="D1776" location="'FIN1-SOURCE'!BN94" display="SUM(BN94,BQ94)"/>
    <hyperlink ref="G1776" location="'FIN1-SOURCE'!BT94" display="BT94"/>
    <hyperlink ref="D1777" location="'FIN1-SOURCE'!BN95" display="SUM(BN95,BQ95)"/>
    <hyperlink ref="G1777" location="'FIN1-SOURCE'!BT95" display="BT95"/>
    <hyperlink ref="D1778" location="'FIN1-SOURCE'!BT93" display="SUM(BT93,BT94,BT95)"/>
    <hyperlink ref="G1778" location="'FIN1-SOURCE'!BT96" display="BT96"/>
    <hyperlink ref="D1779" location="'FIN1-SOURCE'!BT91" display="SUM(BT91,BT96)"/>
    <hyperlink ref="G1779" location="'FIN1-SOURCE'!BT97" display="BT97"/>
    <hyperlink ref="D1780" location="'FIN1-SOURCE'!BN98" display="SUM(BN98,BQ98)"/>
    <hyperlink ref="G1780" location="'FIN1-SOURCE'!BT98" display="BT98"/>
    <hyperlink ref="D1781" location="'FIN1-SOURCE'!BN99" display="SUM(BN99,BQ99)"/>
    <hyperlink ref="G1781" location="'FIN1-SOURCE'!BT99" display="BT99"/>
    <hyperlink ref="D1782" location="'FIN1-SOURCE'!BN100" display="SUM(BN100,BQ100)"/>
    <hyperlink ref="G1782" location="'FIN1-SOURCE'!BT100" display="BT100"/>
    <hyperlink ref="D1783" location="'FIN1-SOURCE'!BT99" display="SUM(BT99,BT100)"/>
    <hyperlink ref="G1783" location="'FIN1-SOURCE'!BT101" display="BT101"/>
    <hyperlink ref="D1784" location="'FIN1-SOURCE'!BT98" display="SUM(BT98,BT101)"/>
    <hyperlink ref="G1784" location="'FIN1-SOURCE'!BT102" display="BT102"/>
    <hyperlink ref="D1785" location="'FIN1-SOURCE'!BN103" display="SUM(BN103,BQ103)"/>
    <hyperlink ref="G1785" location="'FIN1-SOURCE'!BT103" display="BT103"/>
    <hyperlink ref="D1786" location="'FIN1-SOURCE'!BN104" display="SUM(BN104,BQ104)"/>
    <hyperlink ref="G1786" location="'FIN1-SOURCE'!BT104" display="BT104"/>
    <hyperlink ref="D1787" location="'FIN1-SOURCE'!BN105" display="SUM(BN105,BQ105)"/>
    <hyperlink ref="G1787" location="'FIN1-SOURCE'!BT105" display="BT105"/>
    <hyperlink ref="D1788" location="'FIN1-SOURCE'!BN106" display="SUM(BN106,BQ106)"/>
    <hyperlink ref="G1788" location="'FIN1-SOURCE'!BT106" display="BT106"/>
    <hyperlink ref="D1789" location="'FIN1-SOURCE'!BT104" display="SUM(BT104,BT105,BT106)"/>
    <hyperlink ref="G1789" location="'FIN1-SOURCE'!BT107" display="BT107"/>
    <hyperlink ref="D1790" location="'FIN1-SOURCE'!BT102" display="SUM(BT102,BT107)"/>
    <hyperlink ref="G1790" location="'FIN1-SOURCE'!BT108" display="BT108"/>
    <hyperlink ref="D1791" location="'FIN1-SOURCE'!BN109" display="SUM(BN109,BQ109)"/>
    <hyperlink ref="G1791" location="'FIN1-SOURCE'!BT109" display="BT109"/>
    <hyperlink ref="D1792" location="'FIN1-SOURCE'!BN110" display="SUM(BN110,BQ110)"/>
    <hyperlink ref="G1792" location="'FIN1-SOURCE'!BT110" display="BT110"/>
    <hyperlink ref="D1793" location="'FIN1-SOURCE'!BN111" display="SUM(BN111,BQ111)"/>
    <hyperlink ref="G1793" location="'FIN1-SOURCE'!BT111" display="BT111"/>
    <hyperlink ref="D1794" location="'FIN1-SOURCE'!BT110" display="SUM(BT110,BT111)"/>
    <hyperlink ref="G1794" location="'FIN1-SOURCE'!BT112" display="BT112"/>
    <hyperlink ref="D1795" location="'FIN1-SOURCE'!BT109" display="SUM(BT109,BT112)"/>
    <hyperlink ref="G1795" location="'FIN1-SOURCE'!BT113" display="BT113"/>
    <hyperlink ref="D1796" location="'FIN1-SOURCE'!BN114" display="SUM(BN114,BQ114)"/>
    <hyperlink ref="G1796" location="'FIN1-SOURCE'!BT114" display="BT114"/>
    <hyperlink ref="D1797" location="'FIN1-SOURCE'!BN115" display="SUM(BN115,BQ115)"/>
    <hyperlink ref="G1797" location="'FIN1-SOURCE'!BT115" display="BT115"/>
    <hyperlink ref="D1798" location="'FIN1-SOURCE'!BN116" display="SUM(BN116,BQ116)"/>
    <hyperlink ref="G1798" location="'FIN1-SOURCE'!BT116" display="BT116"/>
    <hyperlink ref="D1799" location="'FIN1-SOURCE'!BN117" display="SUM(BN117,BQ117)"/>
    <hyperlink ref="G1799" location="'FIN1-SOURCE'!BT117" display="BT117"/>
    <hyperlink ref="D1800" location="'FIN1-SOURCE'!BN118" display="SUM(BN118,BQ118)"/>
    <hyperlink ref="G1800" location="'FIN1-SOURCE'!BT118" display="BT118"/>
    <hyperlink ref="D1801" location="'FIN1-SOURCE'!BT117" display="SUM(BT117,BT118)"/>
    <hyperlink ref="G1801" location="'FIN1-SOURCE'!BT119" display="BT119"/>
    <hyperlink ref="D1802" location="'FIN1-SOURCE'!BT113" display="SUM(BT113,BT119)"/>
    <hyperlink ref="G1802" location="'FIN1-SOURCE'!BT120" display="BT120"/>
    <hyperlink ref="D1803" location="'FIN1-SOURCE'!BT98" display="SUM(BT98,BT109)"/>
    <hyperlink ref="G1803" location="'FIN1-SOURCE'!BT121" display="BT121"/>
    <hyperlink ref="D1804" location="'FIN1-SOURCE'!BT99" display="SUM(BT99,BT110)"/>
    <hyperlink ref="G1804" location="'FIN1-SOURCE'!BT122" display="BT122"/>
    <hyperlink ref="D1805" location="'FIN1-SOURCE'!BT100" display="SUM(BT100,BT111)"/>
    <hyperlink ref="G1805" location="'FIN1-SOURCE'!BT123" display="BT123"/>
    <hyperlink ref="D1806" location="'FIN1-SOURCE'!BT101" display="SUM(BT101,BT112)"/>
    <hyperlink ref="G1806" location="'FIN1-SOURCE'!BT124" display="BT124"/>
    <hyperlink ref="D1807" location="'FIN1-SOURCE'!BT102" display="SUM(BT102,BT113)"/>
    <hyperlink ref="G1807" location="'FIN1-SOURCE'!BT125" display="BT125"/>
    <hyperlink ref="D1808" location="'FIN1-SOURCE'!BT103" display="SUM(BT103,BT115)"/>
    <hyperlink ref="G1808" location="'FIN1-SOURCE'!BT126" display="BT126"/>
    <hyperlink ref="D1809" location="'FIN1-SOURCE'!BT107" display="SUM(BT107,BT125)"/>
    <hyperlink ref="G1809" location="'FIN1-SOURCE'!BT127" display="BT127"/>
    <hyperlink ref="D1810" location="'FIN1-SOURCE'!BT71" display="SUM(BT71,BT87,BT121)"/>
    <hyperlink ref="G1810" location="'FIN1-SOURCE'!BT128" display="BT128"/>
    <hyperlink ref="D1811" location="'FIN1-SOURCE'!BT72" display="SUM(BT72,BT88,BT122)"/>
    <hyperlink ref="G1811" location="'FIN1-SOURCE'!BT129" display="BT129"/>
    <hyperlink ref="D1812" location="'FIN1-SOURCE'!BT73" display="SUM(BT73,BT89,BT123)"/>
    <hyperlink ref="G1812" location="'FIN1-SOURCE'!BT130" display="BT130"/>
    <hyperlink ref="D1813" location="'FIN1-SOURCE'!BT74" display="SUM(BT74,BT90,BT124)"/>
    <hyperlink ref="G1813" location="'FIN1-SOURCE'!BT131" display="BT131"/>
    <hyperlink ref="D1814" location="'FIN1-SOURCE'!BT75" display="SUM(BT75,BT91,BT125)"/>
    <hyperlink ref="G1814" location="'FIN1-SOURCE'!BT132" display="BT132"/>
    <hyperlink ref="D1815" location="'FIN1-SOURCE'!BT77" display="SUM(BT77,BT126)"/>
    <hyperlink ref="G1815" location="'FIN1-SOURCE'!BT133" display="BT133"/>
    <hyperlink ref="D1816" location="'FIN1-SOURCE'!BT78" display="SUM(BT78,BT92,BT116)"/>
    <hyperlink ref="G1816" location="'FIN1-SOURCE'!BT134" display="BT134"/>
    <hyperlink ref="D1817" location="'FIN1-SOURCE'!BT107" display="SUM(BT107,BT132)"/>
    <hyperlink ref="G1817" location="'FIN1-SOURCE'!BT135" display="BT135"/>
    <hyperlink ref="D1818" location="'FIN1-SOURCE'!BW32" display="SUM(BW32,BW33)"/>
    <hyperlink ref="G1818" location="'FIN1-SOURCE'!BW34" display="BW34"/>
    <hyperlink ref="D1819" location="'FIN1-SOURCE'!BW31" display="SUM(BW31,BW34)"/>
    <hyperlink ref="G1819" location="'FIN1-SOURCE'!BW35" display="BW35"/>
    <hyperlink ref="D1820" location="'FIN1-SOURCE'!BW37" display="SUM(BW37,BW38)"/>
    <hyperlink ref="G1820" location="'FIN1-SOURCE'!BW39" display="BW39"/>
    <hyperlink ref="D1821" location="'FIN1-SOURCE'!BW40" display="SUM(BW40,BW41)"/>
    <hyperlink ref="G1821" location="'FIN1-SOURCE'!BW42" display="BW42"/>
    <hyperlink ref="D1822" location="'FIN1-SOURCE'!BW42" display="SUM(BW42,BW43)"/>
    <hyperlink ref="G1822" location="'FIN1-SOURCE'!BW44" display="BW44"/>
    <hyperlink ref="D1823" location="'FIN1-SOURCE'!BW35" display="SUM(BW35,BW39,BW44)"/>
    <hyperlink ref="G1823" location="'FIN1-SOURCE'!BW45" display="BW45"/>
    <hyperlink ref="D1824" location="'FIN1-SOURCE'!BW47" display="SUM(BW47,BW48)"/>
    <hyperlink ref="G1824" location="'FIN1-SOURCE'!BW49" display="BW49"/>
    <hyperlink ref="D1825" location="'FIN1-SOURCE'!BW46" display="SUM(BW46,BW49)"/>
    <hyperlink ref="G1825" location="'FIN1-SOURCE'!BW50" display="BW50"/>
    <hyperlink ref="D1826" location="'FIN1-SOURCE'!BW53" display="SUM(BW53,BW54)"/>
    <hyperlink ref="G1826" location="'FIN1-SOURCE'!BW55" display="BW55"/>
    <hyperlink ref="D1827" location="'FIN1-SOURCE'!BW55" display="SUM(BW55,BW56)"/>
    <hyperlink ref="G1827" location="'FIN1-SOURCE'!BW57" display="BW57"/>
    <hyperlink ref="D1828" location="'FIN1-SOURCE'!BW50" display="SUM(BW50,BW52,BW57)"/>
    <hyperlink ref="G1828" location="'FIN1-SOURCE'!BW58" display="BW58"/>
    <hyperlink ref="D1829" location="'FIN1-SOURCE'!BW60" display="SUM(BW60,BW61)"/>
    <hyperlink ref="G1829" location="'FIN1-SOURCE'!BW62" display="BW62"/>
    <hyperlink ref="D1830" location="'FIN1-SOURCE'!BW59" display="SUM(BW59,BW62)"/>
    <hyperlink ref="G1830" location="'FIN1-SOURCE'!BW63" display="BW63"/>
    <hyperlink ref="D1831" location="'FIN1-SOURCE'!BW65" display="SUM(BW65,BW66)"/>
    <hyperlink ref="G1831" location="'FIN1-SOURCE'!BW67" display="BW67"/>
    <hyperlink ref="D1832" location="'FIN1-SOURCE'!BW67" display="SUM(BW67,BW68)"/>
    <hyperlink ref="G1832" location="'FIN1-SOURCE'!BW69" display="BW69"/>
    <hyperlink ref="D1833" location="'FIN1-SOURCE'!BW63" display="SUM(BW63,BW69)"/>
    <hyperlink ref="G1833" location="'FIN1-SOURCE'!BW70" display="BW70"/>
    <hyperlink ref="D1834" location="'FIN1-SOURCE'!BW31" display="SUM(BW31,BW46,BW59)"/>
    <hyperlink ref="G1834" location="'FIN1-SOURCE'!BW71" display="BW71"/>
    <hyperlink ref="D1835" location="'FIN1-SOURCE'!BW32" display="SUM(BW32,BW47,BW60)"/>
    <hyperlink ref="G1835" location="'FIN1-SOURCE'!BW72" display="BW72"/>
    <hyperlink ref="D1836" location="'FIN1-SOURCE'!BW33" display="SUM(BW33,BW48,BW61)"/>
    <hyperlink ref="G1836" location="'FIN1-SOURCE'!BW73" display="BW73"/>
    <hyperlink ref="D1837" location="'FIN1-SOURCE'!BW34" display="SUM(BW34,BW49,BW62)"/>
    <hyperlink ref="G1837" location="'FIN1-SOURCE'!BW74" display="BW74"/>
    <hyperlink ref="D1838" location="'FIN1-SOURCE'!BW35" display="SUM(BW35,BW50,BW63)"/>
    <hyperlink ref="G1838" location="'FIN1-SOURCE'!BW75" display="BW75"/>
    <hyperlink ref="D1839" location="'FIN1-SOURCE'!BW36" display="SUM(BW36,BW51,BW64)"/>
    <hyperlink ref="G1839" location="'FIN1-SOURCE'!BW76" display="BW76"/>
    <hyperlink ref="D1840" location="'FIN1-SOURCE'!BW40" display="SUM(BW40,BW53,BW65)"/>
    <hyperlink ref="G1840" location="'FIN1-SOURCE'!BW79" display="BW79"/>
    <hyperlink ref="D1841" location="'FIN1-SOURCE'!BW41" display="SUM(BW41,BW54,BW66)"/>
    <hyperlink ref="G1841" location="'FIN1-SOURCE'!BW81" display="BW81"/>
    <hyperlink ref="D1842" location="'FIN1-SOURCE'!BW42" display="SUM(BW42,BW55,BW67)"/>
    <hyperlink ref="G1842" location="'FIN1-SOURCE'!BW83" display="BW83"/>
    <hyperlink ref="D1843" location="'FIN1-SOURCE'!BW43" display="SUM(BW43,BW56,BW68)"/>
    <hyperlink ref="G1843" location="'FIN1-SOURCE'!BW84" display="BW84"/>
    <hyperlink ref="D1844" location="'FIN1-SOURCE'!BW44" display="SUM(BW44,BW57,BW69)"/>
    <hyperlink ref="G1844" location="'FIN1-SOURCE'!BW85" display="BW85"/>
    <hyperlink ref="D1845" location="'FIN1-SOURCE'!BW75" display="SUM(BW75,BW85)"/>
    <hyperlink ref="G1845" location="'FIN1-SOURCE'!BW86" display="BW86"/>
    <hyperlink ref="D1846" location="'FIN1-SOURCE'!BW88" display="SUM(BW88,BW89)"/>
    <hyperlink ref="G1846" location="'FIN1-SOURCE'!BW90" display="BW90"/>
    <hyperlink ref="D1847" location="'FIN1-SOURCE'!BW87" display="SUM(BW87,BW90)"/>
    <hyperlink ref="G1847" location="'FIN1-SOURCE'!BW91" display="BW91"/>
    <hyperlink ref="D1848" location="'FIN1-SOURCE'!BW93" display="SUM(BW93,BW94,BW95)"/>
    <hyperlink ref="G1848" location="'FIN1-SOURCE'!BW96" display="BW96"/>
    <hyperlink ref="D1849" location="'FIN1-SOURCE'!BW91" display="SUM(BW91,BW96)"/>
    <hyperlink ref="G1849" location="'FIN1-SOURCE'!BW97" display="BW97"/>
    <hyperlink ref="D1850" location="'FIN1-SOURCE'!BW99" display="SUM(BW99,BW100)"/>
    <hyperlink ref="G1850" location="'FIN1-SOURCE'!BW101" display="BW101"/>
    <hyperlink ref="D1851" location="'FIN1-SOURCE'!BW98" display="SUM(BW98,BW101)"/>
    <hyperlink ref="G1851" location="'FIN1-SOURCE'!BW102" display="BW102"/>
    <hyperlink ref="D1852" location="'FIN1-SOURCE'!BW104" display="SUM(BW104,BW105,BW106)"/>
    <hyperlink ref="G1852" location="'FIN1-SOURCE'!BW107" display="BW107"/>
    <hyperlink ref="D1853" location="'FIN1-SOURCE'!BW102" display="SUM(BW102,BW107)"/>
    <hyperlink ref="G1853" location="'FIN1-SOURCE'!BW108" display="BW108"/>
    <hyperlink ref="D1854" location="'FIN1-SOURCE'!BW110" display="SUM(BW110,BW111)"/>
    <hyperlink ref="G1854" location="'FIN1-SOURCE'!BW112" display="BW112"/>
    <hyperlink ref="D1855" location="'FIN1-SOURCE'!BW109" display="SUM(BW109,BW112)"/>
    <hyperlink ref="G1855" location="'FIN1-SOURCE'!BW113" display="BW113"/>
    <hyperlink ref="D1856" location="'FIN1-SOURCE'!BW117" display="SUM(BW117,BW118)"/>
    <hyperlink ref="G1856" location="'FIN1-SOURCE'!BW119" display="BW119"/>
    <hyperlink ref="D1857" location="'FIN1-SOURCE'!BW113" display="SUM(BW113,BW119)"/>
    <hyperlink ref="G1857" location="'FIN1-SOURCE'!BW120" display="BW120"/>
    <hyperlink ref="D1858" location="'FIN1-SOURCE'!BW98" display="SUM(BW98,BW109)"/>
    <hyperlink ref="G1858" location="'FIN1-SOURCE'!BW121" display="BW121"/>
    <hyperlink ref="D1859" location="'FIN1-SOURCE'!BW99" display="SUM(BW99,BW110)"/>
    <hyperlink ref="G1859" location="'FIN1-SOURCE'!BW122" display="BW122"/>
    <hyperlink ref="D1860" location="'FIN1-SOURCE'!BW100" display="SUM(BW100,BW111)"/>
    <hyperlink ref="G1860" location="'FIN1-SOURCE'!BW123" display="BW123"/>
    <hyperlink ref="D1861" location="'FIN1-SOURCE'!BW101" display="SUM(BW101,BW112)"/>
    <hyperlink ref="G1861" location="'FIN1-SOURCE'!BW124" display="BW124"/>
    <hyperlink ref="D1862" location="'FIN1-SOURCE'!BW102" display="SUM(BW102,BW113)"/>
    <hyperlink ref="G1862" location="'FIN1-SOURCE'!BW125" display="BW125"/>
    <hyperlink ref="D1863" location="'FIN1-SOURCE'!BW103" display="SUM(BW103,BW115)"/>
    <hyperlink ref="G1863" location="'FIN1-SOURCE'!BW126" display="BW126"/>
    <hyperlink ref="D1864" location="'FIN1-SOURCE'!BW107" display="SUM(BW107,BW125)"/>
    <hyperlink ref="G1864" location="'FIN1-SOURCE'!BW127" display="BW127"/>
    <hyperlink ref="D1865" location="'FIN1-SOURCE'!BW71" display="SUM(BW71,BW87,BW121)"/>
    <hyperlink ref="G1865" location="'FIN1-SOURCE'!BW128" display="BW128"/>
    <hyperlink ref="D1866" location="'FIN1-SOURCE'!BW72" display="SUM(BW72,BW88,BW122)"/>
    <hyperlink ref="G1866" location="'FIN1-SOURCE'!BW129" display="BW129"/>
    <hyperlink ref="D1867" location="'FIN1-SOURCE'!BW73" display="SUM(BW73,BW89,BW123)"/>
    <hyperlink ref="G1867" location="'FIN1-SOURCE'!BW130" display="BW130"/>
    <hyperlink ref="D1868" location="'FIN1-SOURCE'!BW74" display="SUM(BW74,BW90,BW124)"/>
    <hyperlink ref="G1868" location="'FIN1-SOURCE'!BW131" display="BW131"/>
    <hyperlink ref="D1869" location="'FIN1-SOURCE'!BW75" display="SUM(BW75,BW91,BW125)"/>
    <hyperlink ref="G1869" location="'FIN1-SOURCE'!BW132" display="BW132"/>
    <hyperlink ref="D1870" location="'FIN1-SOURCE'!BW77" display="SUM(BW77,BW126)"/>
    <hyperlink ref="G1870" location="'FIN1-SOURCE'!BW133" display="BW133"/>
    <hyperlink ref="D1871" location="'FIN1-SOURCE'!BW78" display="SUM(BW78,BW92,BW116)"/>
    <hyperlink ref="G1871" location="'FIN1-SOURCE'!BW134" display="BW134"/>
    <hyperlink ref="D1872" location="'FIN1-SOURCE'!BW107" display="SUM(BW107,BW132)"/>
    <hyperlink ref="G1872" location="'FIN1-SOURCE'!BW135" display="BW135"/>
    <hyperlink ref="D1873" location="'FIN1-SOURCE'!BZ32" display="SUM(BZ32,BZ33)"/>
    <hyperlink ref="G1873" location="'FIN1-SOURCE'!BZ34" display="BZ34"/>
    <hyperlink ref="D1874" location="'FIN1-SOURCE'!BZ31" display="SUM(BZ31,BZ34)"/>
    <hyperlink ref="G1874" location="'FIN1-SOURCE'!BZ35" display="BZ35"/>
    <hyperlink ref="D1875" location="'FIN1-SOURCE'!BZ37" display="SUM(BZ37,BZ38)"/>
    <hyperlink ref="G1875" location="'FIN1-SOURCE'!BZ39" display="BZ39"/>
    <hyperlink ref="D1876" location="'FIN1-SOURCE'!BZ40" display="SUM(BZ40,BZ41)"/>
    <hyperlink ref="G1876" location="'FIN1-SOURCE'!BZ42" display="BZ42"/>
    <hyperlink ref="D1877" location="'FIN1-SOURCE'!BZ42" display="SUM(BZ42,BZ43)"/>
    <hyperlink ref="G1877" location="'FIN1-SOURCE'!BZ44" display="BZ44"/>
    <hyperlink ref="D1878" location="'FIN1-SOURCE'!BZ35" display="SUM(BZ35,BZ39,BZ44)"/>
    <hyperlink ref="G1878" location="'FIN1-SOURCE'!BZ45" display="BZ45"/>
    <hyperlink ref="D1879" location="'FIN1-SOURCE'!BZ47" display="SUM(BZ47,BZ48)"/>
    <hyperlink ref="G1879" location="'FIN1-SOURCE'!BZ49" display="BZ49"/>
    <hyperlink ref="D1880" location="'FIN1-SOURCE'!BZ46" display="SUM(BZ46,BZ49)"/>
    <hyperlink ref="G1880" location="'FIN1-SOURCE'!BZ50" display="BZ50"/>
    <hyperlink ref="D1881" location="'FIN1-SOURCE'!BZ53" display="SUM(BZ53,BZ54)"/>
    <hyperlink ref="G1881" location="'FIN1-SOURCE'!BZ55" display="BZ55"/>
    <hyperlink ref="D1882" location="'FIN1-SOURCE'!BZ55" display="SUM(BZ55,BZ56)"/>
    <hyperlink ref="G1882" location="'FIN1-SOURCE'!BZ57" display="BZ57"/>
    <hyperlink ref="D1883" location="'FIN1-SOURCE'!BZ50" display="SUM(BZ50,BZ52,BZ57)"/>
    <hyperlink ref="G1883" location="'FIN1-SOURCE'!BZ58" display="BZ58"/>
    <hyperlink ref="D1884" location="'FIN1-SOURCE'!BZ60" display="SUM(BZ60,BZ61)"/>
    <hyperlink ref="G1884" location="'FIN1-SOURCE'!BZ62" display="BZ62"/>
    <hyperlink ref="D1885" location="'FIN1-SOURCE'!BZ59" display="SUM(BZ59,BZ62)"/>
    <hyperlink ref="G1885" location="'FIN1-SOURCE'!BZ63" display="BZ63"/>
    <hyperlink ref="D1886" location="'FIN1-SOURCE'!BZ65" display="SUM(BZ65,BZ66)"/>
    <hyperlink ref="G1886" location="'FIN1-SOURCE'!BZ67" display="BZ67"/>
    <hyperlink ref="D1887" location="'FIN1-SOURCE'!BZ67" display="SUM(BZ67,BZ68)"/>
    <hyperlink ref="G1887" location="'FIN1-SOURCE'!BZ69" display="BZ69"/>
    <hyperlink ref="D1888" location="'FIN1-SOURCE'!BZ63" display="SUM(BZ63,BZ69)"/>
    <hyperlink ref="G1888" location="'FIN1-SOURCE'!BZ70" display="BZ70"/>
    <hyperlink ref="D1889" location="'FIN1-SOURCE'!BZ31" display="SUM(BZ31,BZ46,BZ59)"/>
    <hyperlink ref="G1889" location="'FIN1-SOURCE'!BZ71" display="BZ71"/>
    <hyperlink ref="D1890" location="'FIN1-SOURCE'!BZ32" display="SUM(BZ32,BZ47,BZ60)"/>
    <hyperlink ref="G1890" location="'FIN1-SOURCE'!BZ72" display="BZ72"/>
    <hyperlink ref="D1891" location="'FIN1-SOURCE'!BZ33" display="SUM(BZ33,BZ48,BZ61)"/>
    <hyperlink ref="G1891" location="'FIN1-SOURCE'!BZ73" display="BZ73"/>
    <hyperlink ref="D1892" location="'FIN1-SOURCE'!BZ34" display="SUM(BZ34,BZ49,BZ62)"/>
    <hyperlink ref="G1892" location="'FIN1-SOURCE'!BZ74" display="BZ74"/>
    <hyperlink ref="D1893" location="'FIN1-SOURCE'!BZ35" display="SUM(BZ35,BZ50,BZ63)"/>
    <hyperlink ref="G1893" location="'FIN1-SOURCE'!BZ75" display="BZ75"/>
    <hyperlink ref="D1894" location="'FIN1-SOURCE'!BZ36" display="SUM(BZ36,BZ51,BZ64)"/>
    <hyperlink ref="G1894" location="'FIN1-SOURCE'!BZ76" display="BZ76"/>
    <hyperlink ref="D1895" location="'FIN1-SOURCE'!BZ40" display="SUM(BZ40,BZ53,BZ65)"/>
    <hyperlink ref="G1895" location="'FIN1-SOURCE'!BZ79" display="BZ79"/>
    <hyperlink ref="D1896" location="'FIN1-SOURCE'!BZ41" display="SUM(BZ41,BZ54,BZ66)"/>
    <hyperlink ref="G1896" location="'FIN1-SOURCE'!BZ81" display="BZ81"/>
    <hyperlink ref="D1897" location="'FIN1-SOURCE'!BZ42" display="SUM(BZ42,BZ55,BZ67)"/>
    <hyperlink ref="G1897" location="'FIN1-SOURCE'!BZ83" display="BZ83"/>
    <hyperlink ref="D1898" location="'FIN1-SOURCE'!BZ43" display="SUM(BZ43,BZ56,BZ68)"/>
    <hyperlink ref="G1898" location="'FIN1-SOURCE'!BZ84" display="BZ84"/>
    <hyperlink ref="D1899" location="'FIN1-SOURCE'!BZ44" display="SUM(BZ44,BZ57,BZ69)"/>
    <hyperlink ref="G1899" location="'FIN1-SOURCE'!BZ85" display="BZ85"/>
    <hyperlink ref="D1900" location="'FIN1-SOURCE'!BZ75" display="SUM(BZ75,BZ85)"/>
    <hyperlink ref="G1900" location="'FIN1-SOURCE'!BZ86" display="BZ86"/>
    <hyperlink ref="D1901" location="'FIN1-SOURCE'!BZ88" display="SUM(BZ88,BZ89)"/>
    <hyperlink ref="G1901" location="'FIN1-SOURCE'!BZ90" display="BZ90"/>
    <hyperlink ref="D1902" location="'FIN1-SOURCE'!BZ87" display="SUM(BZ87,BZ90)"/>
    <hyperlink ref="G1902" location="'FIN1-SOURCE'!BZ91" display="BZ91"/>
    <hyperlink ref="D1903" location="'FIN1-SOURCE'!BZ93" display="SUM(BZ93,BZ94,BZ95)"/>
    <hyperlink ref="G1903" location="'FIN1-SOURCE'!BZ96" display="BZ96"/>
    <hyperlink ref="D1904" location="'FIN1-SOURCE'!BZ91" display="SUM(BZ91,BZ96)"/>
    <hyperlink ref="G1904" location="'FIN1-SOURCE'!BZ97" display="BZ97"/>
    <hyperlink ref="D1905" location="'FIN1-SOURCE'!BZ99" display="SUM(BZ99,BZ100)"/>
    <hyperlink ref="G1905" location="'FIN1-SOURCE'!BZ101" display="BZ101"/>
    <hyperlink ref="D1906" location="'FIN1-SOURCE'!BZ98" display="SUM(BZ98,BZ101)"/>
    <hyperlink ref="G1906" location="'FIN1-SOURCE'!BZ102" display="BZ102"/>
    <hyperlink ref="D1907" location="'FIN1-SOURCE'!BZ104" display="SUM(BZ104,BZ105,BZ106)"/>
    <hyperlink ref="G1907" location="'FIN1-SOURCE'!BZ107" display="BZ107"/>
    <hyperlink ref="D1908" location="'FIN1-SOURCE'!BZ102" display="SUM(BZ102,BZ107)"/>
    <hyperlink ref="G1908" location="'FIN1-SOURCE'!BZ108" display="BZ108"/>
    <hyperlink ref="D1909" location="'FIN1-SOURCE'!BZ110" display="SUM(BZ110,BZ111)"/>
    <hyperlink ref="G1909" location="'FIN1-SOURCE'!BZ112" display="BZ112"/>
    <hyperlink ref="D1910" location="'FIN1-SOURCE'!BZ109" display="SUM(BZ109,BZ112)"/>
    <hyperlink ref="G1910" location="'FIN1-SOURCE'!BZ113" display="BZ113"/>
    <hyperlink ref="D1911" location="'FIN1-SOURCE'!BZ117" display="SUM(BZ117,BZ118)"/>
    <hyperlink ref="G1911" location="'FIN1-SOURCE'!BZ119" display="BZ119"/>
    <hyperlink ref="D1912" location="'FIN1-SOURCE'!BZ113" display="SUM(BZ113,BZ119)"/>
    <hyperlink ref="G1912" location="'FIN1-SOURCE'!BZ120" display="BZ120"/>
    <hyperlink ref="D1913" location="'FIN1-SOURCE'!BZ98" display="SUM(BZ98,BZ109)"/>
    <hyperlink ref="G1913" location="'FIN1-SOURCE'!BZ121" display="BZ121"/>
    <hyperlink ref="D1914" location="'FIN1-SOURCE'!BZ99" display="SUM(BZ99,BZ110)"/>
    <hyperlink ref="G1914" location="'FIN1-SOURCE'!BZ122" display="BZ122"/>
    <hyperlink ref="D1915" location="'FIN1-SOURCE'!BZ100" display="SUM(BZ100,BZ111)"/>
    <hyperlink ref="G1915" location="'FIN1-SOURCE'!BZ123" display="BZ123"/>
    <hyperlink ref="D1916" location="'FIN1-SOURCE'!BZ101" display="SUM(BZ101,BZ112)"/>
    <hyperlink ref="G1916" location="'FIN1-SOURCE'!BZ124" display="BZ124"/>
    <hyperlink ref="D1917" location="'FIN1-SOURCE'!BZ102" display="SUM(BZ102,BZ113)"/>
    <hyperlink ref="G1917" location="'FIN1-SOURCE'!BZ125" display="BZ125"/>
    <hyperlink ref="D1918" location="'FIN1-SOURCE'!BZ103" display="SUM(BZ103,BZ115)"/>
    <hyperlink ref="G1918" location="'FIN1-SOURCE'!BZ126" display="BZ126"/>
    <hyperlink ref="D1919" location="'FIN1-SOURCE'!BZ107" display="SUM(BZ107,BZ125)"/>
    <hyperlink ref="G1919" location="'FIN1-SOURCE'!BZ127" display="BZ127"/>
    <hyperlink ref="D1920" location="'FIN1-SOURCE'!BZ71" display="SUM(BZ71,BZ87,BZ121)"/>
    <hyperlink ref="G1920" location="'FIN1-SOURCE'!BZ128" display="BZ128"/>
    <hyperlink ref="D1921" location="'FIN1-SOURCE'!BZ72" display="SUM(BZ72,BZ88,BZ122)"/>
    <hyperlink ref="G1921" location="'FIN1-SOURCE'!BZ129" display="BZ129"/>
    <hyperlink ref="D1922" location="'FIN1-SOURCE'!BZ73" display="SUM(BZ73,BZ89,BZ123)"/>
    <hyperlink ref="G1922" location="'FIN1-SOURCE'!BZ130" display="BZ130"/>
    <hyperlink ref="D1923" location="'FIN1-SOURCE'!BZ74" display="SUM(BZ74,BZ90,BZ124)"/>
    <hyperlink ref="G1923" location="'FIN1-SOURCE'!BZ131" display="BZ131"/>
    <hyperlink ref="D1924" location="'FIN1-SOURCE'!BZ75" display="SUM(BZ75,BZ91,BZ125)"/>
    <hyperlink ref="G1924" location="'FIN1-SOURCE'!BZ132" display="BZ132"/>
    <hyperlink ref="D1925" location="'FIN1-SOURCE'!BZ77" display="SUM(BZ77,BZ126)"/>
    <hyperlink ref="G1925" location="'FIN1-SOURCE'!BZ133" display="BZ133"/>
    <hyperlink ref="D1926" location="'FIN1-SOURCE'!BZ78" display="SUM(BZ78,BZ92,BZ116)"/>
    <hyperlink ref="G1926" location="'FIN1-SOURCE'!BZ134" display="BZ134"/>
    <hyperlink ref="D1927" location="'FIN1-SOURCE'!BZ107" display="SUM(BZ107,BZ132)"/>
    <hyperlink ref="G1927" location="'FIN1-SOURCE'!BZ135" display="BZ135"/>
    <hyperlink ref="D1928" location="'FIN1-SOURCE'!BW31" display="SUM(BW31,BZ31)"/>
    <hyperlink ref="G1928" location="'FIN1-SOURCE'!CC31" display="CC31"/>
    <hyperlink ref="D1929" location="'FIN1-SOURCE'!BW32" display="SUM(BW32,BZ32)"/>
    <hyperlink ref="G1929" location="'FIN1-SOURCE'!CC32" display="CC32"/>
    <hyperlink ref="D1930" location="'FIN1-SOURCE'!BW33" display="SUM(BW33,BZ33)"/>
    <hyperlink ref="G1930" location="'FIN1-SOURCE'!CC33" display="CC33"/>
    <hyperlink ref="D1931" location="'FIN1-SOURCE'!CC32" display="SUM(CC32,CC33)"/>
    <hyperlink ref="G1931" location="'FIN1-SOURCE'!CC34" display="CC34"/>
    <hyperlink ref="D1932" location="'FIN1-SOURCE'!CC31" display="SUM(CC31,CC34)"/>
    <hyperlink ref="G1932" location="'FIN1-SOURCE'!CC35" display="CC35"/>
    <hyperlink ref="D1933" location="'FIN1-SOURCE'!BW36" display="SUM(BW36,BZ36)"/>
    <hyperlink ref="G1933" location="'FIN1-SOURCE'!CC36" display="CC36"/>
    <hyperlink ref="D1934" location="'FIN1-SOURCE'!BW37" display="SUM(BW37,BZ37)"/>
    <hyperlink ref="G1934" location="'FIN1-SOURCE'!CC37" display="CC37"/>
    <hyperlink ref="D1935" location="'FIN1-SOURCE'!BW38" display="SUM(BW38,BZ38)"/>
    <hyperlink ref="G1935" location="'FIN1-SOURCE'!CC38" display="CC38"/>
    <hyperlink ref="D1936" location="'FIN1-SOURCE'!CC37" display="SUM(CC37,CC38)"/>
    <hyperlink ref="G1936" location="'FIN1-SOURCE'!CC39" display="CC39"/>
    <hyperlink ref="D1937" location="'FIN1-SOURCE'!BW40" display="SUM(BW40,BZ40)"/>
    <hyperlink ref="G1937" location="'FIN1-SOURCE'!CC40" display="CC40"/>
    <hyperlink ref="D1938" location="'FIN1-SOURCE'!BW41" display="SUM(BW41,BZ41)"/>
    <hyperlink ref="G1938" location="'FIN1-SOURCE'!CC41" display="CC41"/>
    <hyperlink ref="D1939" location="'FIN1-SOURCE'!CC40" display="SUM(CC40,CC41)"/>
    <hyperlink ref="G1939" location="'FIN1-SOURCE'!CC42" display="CC42"/>
    <hyperlink ref="D1940" location="'FIN1-SOURCE'!BW43" display="SUM(BW43,BZ43)"/>
    <hyperlink ref="G1940" location="'FIN1-SOURCE'!CC43" display="CC43"/>
    <hyperlink ref="D1941" location="'FIN1-SOURCE'!CC42" display="SUM(CC42,CC43)"/>
    <hyperlink ref="G1941" location="'FIN1-SOURCE'!CC44" display="CC44"/>
    <hyperlink ref="D1942" location="'FIN1-SOURCE'!CC35" display="SUM(CC35,CC39,CC44)"/>
    <hyperlink ref="G1942" location="'FIN1-SOURCE'!CC45" display="CC45"/>
    <hyperlink ref="D1943" location="'FIN1-SOURCE'!BW46" display="SUM(BW46,BZ46)"/>
    <hyperlink ref="G1943" location="'FIN1-SOURCE'!CC46" display="CC46"/>
    <hyperlink ref="D1944" location="'FIN1-SOURCE'!BW47" display="SUM(BW47,BZ47)"/>
    <hyperlink ref="G1944" location="'FIN1-SOURCE'!CC47" display="CC47"/>
    <hyperlink ref="D1945" location="'FIN1-SOURCE'!BW48" display="SUM(BW48,BZ48)"/>
    <hyperlink ref="G1945" location="'FIN1-SOURCE'!CC48" display="CC48"/>
    <hyperlink ref="D1946" location="'FIN1-SOURCE'!CC47" display="SUM(CC47,CC48)"/>
    <hyperlink ref="G1946" location="'FIN1-SOURCE'!CC49" display="CC49"/>
    <hyperlink ref="D1947" location="'FIN1-SOURCE'!CC46" display="SUM(CC46,CC49)"/>
    <hyperlink ref="G1947" location="'FIN1-SOURCE'!CC50" display="CC50"/>
    <hyperlink ref="D1948" location="'FIN1-SOURCE'!BW51" display="SUM(BW51,BZ51)"/>
    <hyperlink ref="G1948" location="'FIN1-SOURCE'!CC51" display="CC51"/>
    <hyperlink ref="D1949" location="'FIN1-SOURCE'!BW52" display="SUM(BW52,BZ52)"/>
    <hyperlink ref="G1949" location="'FIN1-SOURCE'!CC52" display="CC52"/>
    <hyperlink ref="D1950" location="'FIN1-SOURCE'!BW53" display="SUM(BW53,BZ53)"/>
    <hyperlink ref="G1950" location="'FIN1-SOURCE'!CC53" display="CC53"/>
    <hyperlink ref="D1951" location="'FIN1-SOURCE'!BW54" display="SUM(BW54,BZ54)"/>
    <hyperlink ref="G1951" location="'FIN1-SOURCE'!CC54" display="CC54"/>
    <hyperlink ref="D1952" location="'FIN1-SOURCE'!CC53" display="SUM(CC53,CC54)"/>
    <hyperlink ref="G1952" location="'FIN1-SOURCE'!CC55" display="CC55"/>
    <hyperlink ref="D1953" location="'FIN1-SOURCE'!BW56" display="SUM(BW56,BZ56)"/>
    <hyperlink ref="G1953" location="'FIN1-SOURCE'!CC56" display="CC56"/>
    <hyperlink ref="D1954" location="'FIN1-SOURCE'!CC55" display="SUM(CC55,CC56)"/>
    <hyperlink ref="G1954" location="'FIN1-SOURCE'!CC57" display="CC57"/>
    <hyperlink ref="D1955" location="'FIN1-SOURCE'!CC50" display="SUM(CC50,CC52,CC57)"/>
    <hyperlink ref="G1955" location="'FIN1-SOURCE'!CC58" display="CC58"/>
    <hyperlink ref="D1956" location="'FIN1-SOURCE'!BW59" display="SUM(BW59,BZ59)"/>
    <hyperlink ref="G1956" location="'FIN1-SOURCE'!CC59" display="CC59"/>
    <hyperlink ref="D1957" location="'FIN1-SOURCE'!BW60" display="SUM(BW60,BZ60)"/>
    <hyperlink ref="G1957" location="'FIN1-SOURCE'!CC60" display="CC60"/>
    <hyperlink ref="D1958" location="'FIN1-SOURCE'!BW61" display="SUM(BW61,BZ61)"/>
    <hyperlink ref="G1958" location="'FIN1-SOURCE'!CC61" display="CC61"/>
    <hyperlink ref="D1959" location="'FIN1-SOURCE'!CC60" display="SUM(CC60,CC61)"/>
    <hyperlink ref="G1959" location="'FIN1-SOURCE'!CC62" display="CC62"/>
    <hyperlink ref="D1960" location="'FIN1-SOURCE'!CC59" display="SUM(CC59,CC62)"/>
    <hyperlink ref="G1960" location="'FIN1-SOURCE'!CC63" display="CC63"/>
    <hyperlink ref="D1961" location="'FIN1-SOURCE'!BW64" display="SUM(BW64,BZ64)"/>
    <hyperlink ref="G1961" location="'FIN1-SOURCE'!CC64" display="CC64"/>
    <hyperlink ref="D1962" location="'FIN1-SOURCE'!BW65" display="SUM(BW65,BZ65)"/>
    <hyperlink ref="G1962" location="'FIN1-SOURCE'!CC65" display="CC65"/>
    <hyperlink ref="D1963" location="'FIN1-SOURCE'!BW66" display="SUM(BW66,BZ66)"/>
    <hyperlink ref="G1963" location="'FIN1-SOURCE'!CC66" display="CC66"/>
    <hyperlink ref="D1964" location="'FIN1-SOURCE'!CC65" display="SUM(CC65,CC66)"/>
    <hyperlink ref="G1964" location="'FIN1-SOURCE'!CC67" display="CC67"/>
    <hyperlink ref="D1965" location="'FIN1-SOURCE'!BW68" display="SUM(BW68,BZ68)"/>
    <hyperlink ref="G1965" location="'FIN1-SOURCE'!CC68" display="CC68"/>
    <hyperlink ref="D1966" location="'FIN1-SOURCE'!CC67" display="SUM(CC67,CC68)"/>
    <hyperlink ref="G1966" location="'FIN1-SOURCE'!CC69" display="CC69"/>
    <hyperlink ref="D1967" location="'FIN1-SOURCE'!CC63" display="SUM(CC63,CC69)"/>
    <hyperlink ref="G1967" location="'FIN1-SOURCE'!CC70" display="CC70"/>
    <hyperlink ref="D1968" location="'FIN1-SOURCE'!CC31" display="SUM(CC31,CC46,CC59)"/>
    <hyperlink ref="G1968" location="'FIN1-SOURCE'!CC71" display="CC71"/>
    <hyperlink ref="D1969" location="'FIN1-SOURCE'!CC32" display="SUM(CC32,CC47,CC60)"/>
    <hyperlink ref="G1969" location="'FIN1-SOURCE'!CC72" display="CC72"/>
    <hyperlink ref="D1970" location="'FIN1-SOURCE'!CC33" display="SUM(CC33,CC48,CC61)"/>
    <hyperlink ref="G1970" location="'FIN1-SOURCE'!CC73" display="CC73"/>
    <hyperlink ref="D1971" location="'FIN1-SOURCE'!CC34" display="SUM(CC34,CC49,CC62)"/>
    <hyperlink ref="G1971" location="'FIN1-SOURCE'!CC74" display="CC74"/>
    <hyperlink ref="D1972" location="'FIN1-SOURCE'!CC35" display="SUM(CC35,CC50,CC63)"/>
    <hyperlink ref="G1972" location="'FIN1-SOURCE'!CC75" display="CC75"/>
    <hyperlink ref="D1973" location="'FIN1-SOURCE'!CC36" display="SUM(CC36,CC51,CC64)"/>
    <hyperlink ref="G1973" location="'FIN1-SOURCE'!CC76" display="CC76"/>
    <hyperlink ref="D1974" location="'FIN1-SOURCE'!BW77" display="SUM(BW77,BZ77)"/>
    <hyperlink ref="G1974" location="'FIN1-SOURCE'!CC77" display="CC77"/>
    <hyperlink ref="D1975" location="'FIN1-SOURCE'!BW78" display="SUM(BW78,BZ78)"/>
    <hyperlink ref="G1975" location="'FIN1-SOURCE'!CC78" display="CC78"/>
    <hyperlink ref="D1976" location="'FIN1-SOURCE'!CC40" display="SUM(CC40,CC53,CC65)"/>
    <hyperlink ref="G1976" location="'FIN1-SOURCE'!CC79" display="CC79"/>
    <hyperlink ref="D1977" location="'FIN1-SOURCE'!BW80" display="SUM(BW80,BZ80)"/>
    <hyperlink ref="G1977" location="'FIN1-SOURCE'!CC80" display="CC80"/>
    <hyperlink ref="D1978" location="'FIN1-SOURCE'!CC41" display="SUM(CC41,CC54,CC66)"/>
    <hyperlink ref="G1978" location="'FIN1-SOURCE'!CC81" display="CC81"/>
    <hyperlink ref="D1979" location="'FIN1-SOURCE'!BW82" display="SUM(BW82,BZ82)"/>
    <hyperlink ref="G1979" location="'FIN1-SOURCE'!CC82" display="CC82"/>
    <hyperlink ref="D1980" location="'FIN1-SOURCE'!CC42" display="SUM(CC42,CC55,CC67)"/>
    <hyperlink ref="G1980" location="'FIN1-SOURCE'!CC83" display="CC83"/>
    <hyperlink ref="D1981" location="'FIN1-SOURCE'!CC43" display="SUM(CC43,CC56,CC68)"/>
    <hyperlink ref="G1981" location="'FIN1-SOURCE'!CC84" display="CC84"/>
    <hyperlink ref="D1982" location="'FIN1-SOURCE'!CC44" display="SUM(CC44,CC57,CC69)"/>
    <hyperlink ref="G1982" location="'FIN1-SOURCE'!CC85" display="CC85"/>
    <hyperlink ref="D1983" location="'FIN1-SOURCE'!CC75" display="SUM(CC75,CC85)"/>
    <hyperlink ref="G1983" location="'FIN1-SOURCE'!CC86" display="CC86"/>
    <hyperlink ref="D1984" location="'FIN1-SOURCE'!BW87" display="SUM(BW87,BZ87)"/>
    <hyperlink ref="G1984" location="'FIN1-SOURCE'!CC87" display="CC87"/>
    <hyperlink ref="D1985" location="'FIN1-SOURCE'!BW88" display="SUM(BW88,BZ88)"/>
    <hyperlink ref="G1985" location="'FIN1-SOURCE'!CC88" display="CC88"/>
    <hyperlink ref="D1986" location="'FIN1-SOURCE'!BW89" display="SUM(BW89,BZ89)"/>
    <hyperlink ref="G1986" location="'FIN1-SOURCE'!CC89" display="CC89"/>
    <hyperlink ref="D1987" location="'FIN1-SOURCE'!CC88" display="SUM(CC88,CC89)"/>
    <hyperlink ref="G1987" location="'FIN1-SOURCE'!CC90" display="CC90"/>
    <hyperlink ref="D1988" location="'FIN1-SOURCE'!CC87" display="SUM(CC87,CC90)"/>
    <hyperlink ref="G1988" location="'FIN1-SOURCE'!CC91" display="CC91"/>
    <hyperlink ref="D1989" location="'FIN1-SOURCE'!BW92" display="SUM(BW92,BZ92)"/>
    <hyperlink ref="G1989" location="'FIN1-SOURCE'!CC92" display="CC92"/>
    <hyperlink ref="D1990" location="'FIN1-SOURCE'!BW93" display="SUM(BW93,BZ93)"/>
    <hyperlink ref="G1990" location="'FIN1-SOURCE'!CC93" display="CC93"/>
    <hyperlink ref="D1991" location="'FIN1-SOURCE'!BW94" display="SUM(BW94,BZ94)"/>
    <hyperlink ref="G1991" location="'FIN1-SOURCE'!CC94" display="CC94"/>
    <hyperlink ref="D1992" location="'FIN1-SOURCE'!BW95" display="SUM(BW95,BZ95)"/>
    <hyperlink ref="G1992" location="'FIN1-SOURCE'!CC95" display="CC95"/>
    <hyperlink ref="D1993" location="'FIN1-SOURCE'!CC93" display="SUM(CC93,CC94,CC95)"/>
    <hyperlink ref="G1993" location="'FIN1-SOURCE'!CC96" display="CC96"/>
    <hyperlink ref="D1994" location="'FIN1-SOURCE'!CC91" display="SUM(CC91,CC96)"/>
    <hyperlink ref="G1994" location="'FIN1-SOURCE'!CC97" display="CC97"/>
    <hyperlink ref="D1995" location="'FIN1-SOURCE'!BW98" display="SUM(BW98,BZ98)"/>
    <hyperlink ref="G1995" location="'FIN1-SOURCE'!CC98" display="CC98"/>
    <hyperlink ref="D1996" location="'FIN1-SOURCE'!BW99" display="SUM(BW99,BZ99)"/>
    <hyperlink ref="G1996" location="'FIN1-SOURCE'!CC99" display="CC99"/>
    <hyperlink ref="D1997" location="'FIN1-SOURCE'!BW100" display="SUM(BW100,BZ100)"/>
    <hyperlink ref="G1997" location="'FIN1-SOURCE'!CC100" display="CC100"/>
    <hyperlink ref="D1998" location="'FIN1-SOURCE'!CC99" display="SUM(CC99,CC100)"/>
    <hyperlink ref="G1998" location="'FIN1-SOURCE'!CC101" display="CC101"/>
    <hyperlink ref="D1999" location="'FIN1-SOURCE'!CC98" display="SUM(CC98,CC101)"/>
    <hyperlink ref="G1999" location="'FIN1-SOURCE'!CC102" display="CC102"/>
    <hyperlink ref="D2000" location="'FIN1-SOURCE'!BW103" display="SUM(BW103,BZ103)"/>
    <hyperlink ref="G2000" location="'FIN1-SOURCE'!CC103" display="CC103"/>
    <hyperlink ref="D2001" location="'FIN1-SOURCE'!BW104" display="SUM(BW104,BZ104)"/>
    <hyperlink ref="G2001" location="'FIN1-SOURCE'!CC104" display="CC104"/>
    <hyperlink ref="D2002" location="'FIN1-SOURCE'!BW105" display="SUM(BW105,BZ105)"/>
    <hyperlink ref="G2002" location="'FIN1-SOURCE'!CC105" display="CC105"/>
    <hyperlink ref="D2003" location="'FIN1-SOURCE'!BW106" display="SUM(BW106,BZ106)"/>
    <hyperlink ref="G2003" location="'FIN1-SOURCE'!CC106" display="CC106"/>
    <hyperlink ref="D2004" location="'FIN1-SOURCE'!CC104" display="SUM(CC104,CC105,CC106)"/>
    <hyperlink ref="G2004" location="'FIN1-SOURCE'!CC107" display="CC107"/>
    <hyperlink ref="D2005" location="'FIN1-SOURCE'!CC102" display="SUM(CC102,CC107)"/>
    <hyperlink ref="G2005" location="'FIN1-SOURCE'!CC108" display="CC108"/>
    <hyperlink ref="D2006" location="'FIN1-SOURCE'!BW109" display="SUM(BW109,BZ109)"/>
    <hyperlink ref="G2006" location="'FIN1-SOURCE'!CC109" display="CC109"/>
    <hyperlink ref="D2007" location="'FIN1-SOURCE'!BW110" display="SUM(BW110,BZ110)"/>
    <hyperlink ref="G2007" location="'FIN1-SOURCE'!CC110" display="CC110"/>
    <hyperlink ref="D2008" location="'FIN1-SOURCE'!BW111" display="SUM(BW111,BZ111)"/>
    <hyperlink ref="G2008" location="'FIN1-SOURCE'!CC111" display="CC111"/>
    <hyperlink ref="D2009" location="'FIN1-SOURCE'!CC110" display="SUM(CC110,CC111)"/>
    <hyperlink ref="G2009" location="'FIN1-SOURCE'!CC112" display="CC112"/>
    <hyperlink ref="D2010" location="'FIN1-SOURCE'!CC109" display="SUM(CC109,CC112)"/>
    <hyperlink ref="G2010" location="'FIN1-SOURCE'!CC113" display="CC113"/>
    <hyperlink ref="D2011" location="'FIN1-SOURCE'!BW114" display="SUM(BW114,BZ114)"/>
    <hyperlink ref="G2011" location="'FIN1-SOURCE'!CC114" display="CC114"/>
    <hyperlink ref="D2012" location="'FIN1-SOURCE'!BW115" display="SUM(BW115,BZ115)"/>
    <hyperlink ref="G2012" location="'FIN1-SOURCE'!CC115" display="CC115"/>
    <hyperlink ref="D2013" location="'FIN1-SOURCE'!BW116" display="SUM(BW116,BZ116)"/>
    <hyperlink ref="G2013" location="'FIN1-SOURCE'!CC116" display="CC116"/>
    <hyperlink ref="D2014" location="'FIN1-SOURCE'!BW117" display="SUM(BW117,BZ117)"/>
    <hyperlink ref="G2014" location="'FIN1-SOURCE'!CC117" display="CC117"/>
    <hyperlink ref="D2015" location="'FIN1-SOURCE'!BW118" display="SUM(BW118,BZ118)"/>
    <hyperlink ref="G2015" location="'FIN1-SOURCE'!CC118" display="CC118"/>
    <hyperlink ref="D2016" location="'FIN1-SOURCE'!CC117" display="SUM(CC117,CC118)"/>
    <hyperlink ref="G2016" location="'FIN1-SOURCE'!CC119" display="CC119"/>
    <hyperlink ref="D2017" location="'FIN1-SOURCE'!CC113" display="SUM(CC113,CC119)"/>
    <hyperlink ref="G2017" location="'FIN1-SOURCE'!CC120" display="CC120"/>
    <hyperlink ref="D2018" location="'FIN1-SOURCE'!CC98" display="SUM(CC98,CC109)"/>
    <hyperlink ref="G2018" location="'FIN1-SOURCE'!CC121" display="CC121"/>
    <hyperlink ref="D2019" location="'FIN1-SOURCE'!CC99" display="SUM(CC99,CC110)"/>
    <hyperlink ref="G2019" location="'FIN1-SOURCE'!CC122" display="CC122"/>
    <hyperlink ref="D2020" location="'FIN1-SOURCE'!CC100" display="SUM(CC100,CC111)"/>
    <hyperlink ref="G2020" location="'FIN1-SOURCE'!CC123" display="CC123"/>
    <hyperlink ref="D2021" location="'FIN1-SOURCE'!CC101" display="SUM(CC101,CC112)"/>
    <hyperlink ref="G2021" location="'FIN1-SOURCE'!CC124" display="CC124"/>
    <hyperlink ref="D2022" location="'FIN1-SOURCE'!CC102" display="SUM(CC102,CC113)"/>
    <hyperlink ref="G2022" location="'FIN1-SOURCE'!CC125" display="CC125"/>
    <hyperlink ref="D2023" location="'FIN1-SOURCE'!CC103" display="SUM(CC103,CC115)"/>
    <hyperlink ref="G2023" location="'FIN1-SOURCE'!CC126" display="CC126"/>
    <hyperlink ref="D2024" location="'FIN1-SOURCE'!CC107" display="SUM(CC107,CC125)"/>
    <hyperlink ref="G2024" location="'FIN1-SOURCE'!CC127" display="CC127"/>
    <hyperlink ref="D2025" location="'FIN1-SOURCE'!CC71" display="SUM(CC71,CC87,CC121)"/>
    <hyperlink ref="G2025" location="'FIN1-SOURCE'!CC128" display="CC128"/>
    <hyperlink ref="D2026" location="'FIN1-SOURCE'!CC72" display="SUM(CC72,CC88,CC122)"/>
    <hyperlink ref="G2026" location="'FIN1-SOURCE'!CC129" display="CC129"/>
    <hyperlink ref="D2027" location="'FIN1-SOURCE'!CC73" display="SUM(CC73,CC89,CC123)"/>
    <hyperlink ref="G2027" location="'FIN1-SOURCE'!CC130" display="CC130"/>
    <hyperlink ref="D2028" location="'FIN1-SOURCE'!CC74" display="SUM(CC74,CC90,CC124)"/>
    <hyperlink ref="G2028" location="'FIN1-SOURCE'!CC131" display="CC131"/>
    <hyperlink ref="D2029" location="'FIN1-SOURCE'!CC75" display="SUM(CC75,CC91,CC125)"/>
    <hyperlink ref="G2029" location="'FIN1-SOURCE'!CC132" display="CC132"/>
    <hyperlink ref="D2030" location="'FIN1-SOURCE'!CC77" display="SUM(CC77,CC126)"/>
    <hyperlink ref="G2030" location="'FIN1-SOURCE'!CC133" display="CC133"/>
    <hyperlink ref="D2031" location="'FIN1-SOURCE'!CC78" display="SUM(CC78,CC92,CC116)"/>
    <hyperlink ref="G2031" location="'FIN1-SOURCE'!CC134" display="CC134"/>
    <hyperlink ref="D2032" location="'FIN1-SOURCE'!CC107" display="SUM(CC107,CC132)"/>
    <hyperlink ref="G2032" location="'FIN1-SOURCE'!CC135" display="CC135"/>
    <hyperlink ref="D2033" location="'FIN1-SOURCE'!CF32" display="SUM(CF32,CF33)"/>
    <hyperlink ref="G2033" location="'FIN1-SOURCE'!CF34" display="CF34"/>
    <hyperlink ref="D2034" location="'FIN1-SOURCE'!CF31" display="SUM(CF31,CF34)"/>
    <hyperlink ref="G2034" location="'FIN1-SOURCE'!CF35" display="CF35"/>
    <hyperlink ref="D2035" location="'FIN1-SOURCE'!CF37" display="SUM(CF37,CF38)"/>
    <hyperlink ref="G2035" location="'FIN1-SOURCE'!CF39" display="CF39"/>
    <hyperlink ref="D2036" location="'FIN1-SOURCE'!CF40" display="SUM(CF40,CF41)"/>
    <hyperlink ref="G2036" location="'FIN1-SOURCE'!CF42" display="CF42"/>
    <hyperlink ref="D2037" location="'FIN1-SOURCE'!CF42" display="SUM(CF42,CF43)"/>
    <hyperlink ref="G2037" location="'FIN1-SOURCE'!CF44" display="CF44"/>
    <hyperlink ref="D2038" location="'FIN1-SOURCE'!CF35" display="SUM(CF35,CF39,CF44)"/>
    <hyperlink ref="G2038" location="'FIN1-SOURCE'!CF45" display="CF45"/>
    <hyperlink ref="D2039" location="'FIN1-SOURCE'!CF47" display="SUM(CF47,CF48)"/>
    <hyperlink ref="G2039" location="'FIN1-SOURCE'!CF49" display="CF49"/>
    <hyperlink ref="D2040" location="'FIN1-SOURCE'!CF46" display="SUM(CF46,CF49)"/>
    <hyperlink ref="G2040" location="'FIN1-SOURCE'!CF50" display="CF50"/>
    <hyperlink ref="D2041" location="'FIN1-SOURCE'!CF53" display="SUM(CF53,CF54)"/>
    <hyperlink ref="G2041" location="'FIN1-SOURCE'!CF55" display="CF55"/>
    <hyperlink ref="D2042" location="'FIN1-SOURCE'!CF55" display="SUM(CF55,CF56)"/>
    <hyperlink ref="G2042" location="'FIN1-SOURCE'!CF57" display="CF57"/>
    <hyperlink ref="D2043" location="'FIN1-SOURCE'!CF50" display="SUM(CF50,CF52,CF57)"/>
    <hyperlink ref="G2043" location="'FIN1-SOURCE'!CF58" display="CF58"/>
    <hyperlink ref="D2044" location="'FIN1-SOURCE'!CF60" display="SUM(CF60,CF61)"/>
    <hyperlink ref="G2044" location="'FIN1-SOURCE'!CF62" display="CF62"/>
    <hyperlink ref="D2045" location="'FIN1-SOURCE'!CF59" display="SUM(CF59,CF62)"/>
    <hyperlink ref="G2045" location="'FIN1-SOURCE'!CF63" display="CF63"/>
    <hyperlink ref="D2046" location="'FIN1-SOURCE'!CF65" display="SUM(CF65,CF66)"/>
    <hyperlink ref="G2046" location="'FIN1-SOURCE'!CF67" display="CF67"/>
    <hyperlink ref="D2047" location="'FIN1-SOURCE'!CF67" display="SUM(CF67,CF68)"/>
    <hyperlink ref="G2047" location="'FIN1-SOURCE'!CF69" display="CF69"/>
    <hyperlink ref="D2048" location="'FIN1-SOURCE'!CF63" display="SUM(CF63,CF69)"/>
    <hyperlink ref="G2048" location="'FIN1-SOURCE'!CF70" display="CF70"/>
    <hyperlink ref="D2049" location="'FIN1-SOURCE'!CF31" display="SUM(CF31,CF46,CF59)"/>
    <hyperlink ref="G2049" location="'FIN1-SOURCE'!CF71" display="CF71"/>
    <hyperlink ref="D2050" location="'FIN1-SOURCE'!CF32" display="SUM(CF32,CF47,CF60)"/>
    <hyperlink ref="G2050" location="'FIN1-SOURCE'!CF72" display="CF72"/>
    <hyperlink ref="D2051" location="'FIN1-SOURCE'!CF33" display="SUM(CF33,CF48,CF61)"/>
    <hyperlink ref="G2051" location="'FIN1-SOURCE'!CF73" display="CF73"/>
    <hyperlink ref="D2052" location="'FIN1-SOURCE'!CF34" display="SUM(CF34,CF49,CF62)"/>
    <hyperlink ref="G2052" location="'FIN1-SOURCE'!CF74" display="CF74"/>
    <hyperlink ref="D2053" location="'FIN1-SOURCE'!CF35" display="SUM(CF35,CF50,CF63)"/>
    <hyperlink ref="G2053" location="'FIN1-SOURCE'!CF75" display="CF75"/>
    <hyperlink ref="D2054" location="'FIN1-SOURCE'!CF36" display="SUM(CF36,CF51,CF64)"/>
    <hyperlink ref="G2054" location="'FIN1-SOURCE'!CF76" display="CF76"/>
    <hyperlink ref="D2055" location="'FIN1-SOURCE'!CF40" display="SUM(CF40,CF53,CF65)"/>
    <hyperlink ref="G2055" location="'FIN1-SOURCE'!CF79" display="CF79"/>
    <hyperlink ref="D2056" location="'FIN1-SOURCE'!CF41" display="SUM(CF41,CF54,CF66)"/>
    <hyperlink ref="G2056" location="'FIN1-SOURCE'!CF81" display="CF81"/>
    <hyperlink ref="D2057" location="'FIN1-SOURCE'!CF42" display="SUM(CF42,CF55,CF67)"/>
    <hyperlink ref="G2057" location="'FIN1-SOURCE'!CF83" display="CF83"/>
    <hyperlink ref="D2058" location="'FIN1-SOURCE'!CF43" display="SUM(CF43,CF56,CF68)"/>
    <hyperlink ref="G2058" location="'FIN1-SOURCE'!CF84" display="CF84"/>
    <hyperlink ref="D2059" location="'FIN1-SOURCE'!CF44" display="SUM(CF44,CF57,CF69)"/>
    <hyperlink ref="G2059" location="'FIN1-SOURCE'!CF85" display="CF85"/>
    <hyperlink ref="D2060" location="'FIN1-SOURCE'!CF75" display="SUM(CF75,CF85)"/>
    <hyperlink ref="G2060" location="'FIN1-SOURCE'!CF86" display="CF86"/>
    <hyperlink ref="D2061" location="'FIN1-SOURCE'!CF88" display="SUM(CF88,CF89)"/>
    <hyperlink ref="G2061" location="'FIN1-SOURCE'!CF90" display="CF90"/>
    <hyperlink ref="D2062" location="'FIN1-SOURCE'!CF87" display="SUM(CF87,CF90)"/>
    <hyperlink ref="G2062" location="'FIN1-SOURCE'!CF91" display="CF91"/>
    <hyperlink ref="D2063" location="'FIN1-SOURCE'!CF93" display="SUM(CF93,CF94,CF95)"/>
    <hyperlink ref="G2063" location="'FIN1-SOURCE'!CF96" display="CF96"/>
    <hyperlink ref="D2064" location="'FIN1-SOURCE'!CF91" display="SUM(CF91,CF96)"/>
    <hyperlink ref="G2064" location="'FIN1-SOURCE'!CF97" display="CF97"/>
    <hyperlink ref="D2065" location="'FIN1-SOURCE'!CF99" display="SUM(CF99,CF100)"/>
    <hyperlink ref="G2065" location="'FIN1-SOURCE'!CF101" display="CF101"/>
    <hyperlink ref="D2066" location="'FIN1-SOURCE'!CF98" display="SUM(CF98,CF101)"/>
    <hyperlink ref="G2066" location="'FIN1-SOURCE'!CF102" display="CF102"/>
    <hyperlink ref="D2067" location="'FIN1-SOURCE'!CF104" display="SUM(CF104,CF105,CF106)"/>
    <hyperlink ref="G2067" location="'FIN1-SOURCE'!CF107" display="CF107"/>
    <hyperlink ref="D2068" location="'FIN1-SOURCE'!CF102" display="SUM(CF102,CF107)"/>
    <hyperlink ref="G2068" location="'FIN1-SOURCE'!CF108" display="CF108"/>
    <hyperlink ref="D2069" location="'FIN1-SOURCE'!CF110" display="SUM(CF110,CF111)"/>
    <hyperlink ref="G2069" location="'FIN1-SOURCE'!CF112" display="CF112"/>
    <hyperlink ref="D2070" location="'FIN1-SOURCE'!CF109" display="SUM(CF109,CF112)"/>
    <hyperlink ref="G2070" location="'FIN1-SOURCE'!CF113" display="CF113"/>
    <hyperlink ref="D2071" location="'FIN1-SOURCE'!CF117" display="SUM(CF117,CF118)"/>
    <hyperlink ref="G2071" location="'FIN1-SOURCE'!CF119" display="CF119"/>
    <hyperlink ref="D2072" location="'FIN1-SOURCE'!CF113" display="SUM(CF113,CF119)"/>
    <hyperlink ref="G2072" location="'FIN1-SOURCE'!CF120" display="CF120"/>
    <hyperlink ref="D2073" location="'FIN1-SOURCE'!CF98" display="SUM(CF98,CF109)"/>
    <hyperlink ref="G2073" location="'FIN1-SOURCE'!CF121" display="CF121"/>
    <hyperlink ref="D2074" location="'FIN1-SOURCE'!CF99" display="SUM(CF99,CF110)"/>
    <hyperlink ref="G2074" location="'FIN1-SOURCE'!CF122" display="CF122"/>
    <hyperlink ref="D2075" location="'FIN1-SOURCE'!CF100" display="SUM(CF100,CF111)"/>
    <hyperlink ref="G2075" location="'FIN1-SOURCE'!CF123" display="CF123"/>
    <hyperlink ref="D2076" location="'FIN1-SOURCE'!CF101" display="SUM(CF101,CF112)"/>
    <hyperlink ref="G2076" location="'FIN1-SOURCE'!CF124" display="CF124"/>
    <hyperlink ref="D2077" location="'FIN1-SOURCE'!CF102" display="SUM(CF102,CF113)"/>
    <hyperlink ref="G2077" location="'FIN1-SOURCE'!CF125" display="CF125"/>
    <hyperlink ref="D2078" location="'FIN1-SOURCE'!CF103" display="SUM(CF103,CF115)"/>
    <hyperlink ref="G2078" location="'FIN1-SOURCE'!CF126" display="CF126"/>
    <hyperlink ref="D2079" location="'FIN1-SOURCE'!CF107" display="SUM(CF107,CF125)"/>
    <hyperlink ref="G2079" location="'FIN1-SOURCE'!CF127" display="CF127"/>
    <hyperlink ref="D2080" location="'FIN1-SOURCE'!CF71" display="SUM(CF71,CF87,CF121)"/>
    <hyperlink ref="G2080" location="'FIN1-SOURCE'!CF128" display="CF128"/>
    <hyperlink ref="D2081" location="'FIN1-SOURCE'!CF72" display="SUM(CF72,CF88,CF122)"/>
    <hyperlink ref="G2081" location="'FIN1-SOURCE'!CF129" display="CF129"/>
    <hyperlink ref="D2082" location="'FIN1-SOURCE'!CF73" display="SUM(CF73,CF89,CF123)"/>
    <hyperlink ref="G2082" location="'FIN1-SOURCE'!CF130" display="CF130"/>
    <hyperlink ref="D2083" location="'FIN1-SOURCE'!CF74" display="SUM(CF74,CF90,CF124)"/>
    <hyperlink ref="G2083" location="'FIN1-SOURCE'!CF131" display="CF131"/>
    <hyperlink ref="D2084" location="'FIN1-SOURCE'!CF75" display="SUM(CF75,CF91,CF125)"/>
    <hyperlink ref="G2084" location="'FIN1-SOURCE'!CF132" display="CF132"/>
    <hyperlink ref="D2085" location="'FIN1-SOURCE'!CF77" display="SUM(CF77,CF126)"/>
    <hyperlink ref="G2085" location="'FIN1-SOURCE'!CF133" display="CF133"/>
    <hyperlink ref="D2086" location="'FIN1-SOURCE'!CF78" display="SUM(CF78,CF92,CF116)"/>
    <hyperlink ref="G2086" location="'FIN1-SOURCE'!CF134" display="CF134"/>
    <hyperlink ref="D2087" location="'FIN1-SOURCE'!CF107" display="SUM(CF107,CF132)"/>
    <hyperlink ref="G2087" location="'FIN1-SOURCE'!CF135" display="CF135"/>
    <hyperlink ref="D2088" location="'FIN1-SOURCE'!CI32" display="SUM(CI32,CI33)"/>
    <hyperlink ref="G2088" location="'FIN1-SOURCE'!CI34" display="CI34"/>
    <hyperlink ref="D2089" location="'FIN1-SOURCE'!CI31" display="SUM(CI31,CI34)"/>
    <hyperlink ref="G2089" location="'FIN1-SOURCE'!CI35" display="CI35"/>
    <hyperlink ref="D2090" location="'FIN1-SOURCE'!CI37" display="SUM(CI37,CI38)"/>
    <hyperlink ref="G2090" location="'FIN1-SOURCE'!CI39" display="CI39"/>
    <hyperlink ref="D2091" location="'FIN1-SOURCE'!CI40" display="SUM(CI40,CI41)"/>
    <hyperlink ref="G2091" location="'FIN1-SOURCE'!CI42" display="CI42"/>
    <hyperlink ref="D2092" location="'FIN1-SOURCE'!CI42" display="SUM(CI42,CI43)"/>
    <hyperlink ref="G2092" location="'FIN1-SOURCE'!CI44" display="CI44"/>
    <hyperlink ref="D2093" location="'FIN1-SOURCE'!CI35" display="SUM(CI35,CI39,CI44)"/>
    <hyperlink ref="G2093" location="'FIN1-SOURCE'!CI45" display="CI45"/>
    <hyperlink ref="D2094" location="'FIN1-SOURCE'!CI47" display="SUM(CI47,CI48)"/>
    <hyperlink ref="G2094" location="'FIN1-SOURCE'!CI49" display="CI49"/>
    <hyperlink ref="D2095" location="'FIN1-SOURCE'!CI46" display="SUM(CI46,CI49)"/>
    <hyperlink ref="G2095" location="'FIN1-SOURCE'!CI50" display="CI50"/>
    <hyperlink ref="D2096" location="'FIN1-SOURCE'!CI53" display="SUM(CI53,CI54)"/>
    <hyperlink ref="G2096" location="'FIN1-SOURCE'!CI55" display="CI55"/>
    <hyperlink ref="D2097" location="'FIN1-SOURCE'!CI55" display="SUM(CI55,CI56)"/>
    <hyperlink ref="G2097" location="'FIN1-SOURCE'!CI57" display="CI57"/>
    <hyperlink ref="D2098" location="'FIN1-SOURCE'!CI50" display="SUM(CI50,CI52,CI57)"/>
    <hyperlink ref="G2098" location="'FIN1-SOURCE'!CI58" display="CI58"/>
    <hyperlink ref="D2099" location="'FIN1-SOURCE'!CI60" display="SUM(CI60,CI61)"/>
    <hyperlink ref="G2099" location="'FIN1-SOURCE'!CI62" display="CI62"/>
    <hyperlink ref="D2100" location="'FIN1-SOURCE'!CI59" display="SUM(CI59,CI62)"/>
    <hyperlink ref="G2100" location="'FIN1-SOURCE'!CI63" display="CI63"/>
    <hyperlink ref="D2101" location="'FIN1-SOURCE'!CI65" display="SUM(CI65,CI66)"/>
    <hyperlink ref="G2101" location="'FIN1-SOURCE'!CI67" display="CI67"/>
    <hyperlink ref="D2102" location="'FIN1-SOURCE'!CI67" display="SUM(CI67,CI68)"/>
    <hyperlink ref="G2102" location="'FIN1-SOURCE'!CI69" display="CI69"/>
    <hyperlink ref="D2103" location="'FIN1-SOURCE'!CI63" display="SUM(CI63,CI69)"/>
    <hyperlink ref="G2103" location="'FIN1-SOURCE'!CI70" display="CI70"/>
    <hyperlink ref="D2104" location="'FIN1-SOURCE'!CI31" display="SUM(CI31,CI46,CI59)"/>
    <hyperlink ref="G2104" location="'FIN1-SOURCE'!CI71" display="CI71"/>
    <hyperlink ref="D2105" location="'FIN1-SOURCE'!CI32" display="SUM(CI32,CI47,CI60)"/>
    <hyperlink ref="G2105" location="'FIN1-SOURCE'!CI72" display="CI72"/>
    <hyperlink ref="D2106" location="'FIN1-SOURCE'!CI33" display="SUM(CI33,CI48,CI61)"/>
    <hyperlink ref="G2106" location="'FIN1-SOURCE'!CI73" display="CI73"/>
    <hyperlink ref="D2107" location="'FIN1-SOURCE'!CI34" display="SUM(CI34,CI49,CI62)"/>
    <hyperlink ref="G2107" location="'FIN1-SOURCE'!CI74" display="CI74"/>
    <hyperlink ref="D2108" location="'FIN1-SOURCE'!CI35" display="SUM(CI35,CI50,CI63)"/>
    <hyperlink ref="G2108" location="'FIN1-SOURCE'!CI75" display="CI75"/>
    <hyperlink ref="D2109" location="'FIN1-SOURCE'!CI36" display="SUM(CI36,CI51,CI64)"/>
    <hyperlink ref="G2109" location="'FIN1-SOURCE'!CI76" display="CI76"/>
    <hyperlink ref="D2110" location="'FIN1-SOURCE'!CI40" display="SUM(CI40,CI53,CI65)"/>
    <hyperlink ref="G2110" location="'FIN1-SOURCE'!CI79" display="CI79"/>
    <hyperlink ref="D2111" location="'FIN1-SOURCE'!CI41" display="SUM(CI41,CI54,CI66)"/>
    <hyperlink ref="G2111" location="'FIN1-SOURCE'!CI81" display="CI81"/>
    <hyperlink ref="D2112" location="'FIN1-SOURCE'!CI42" display="SUM(CI42,CI55,CI67)"/>
    <hyperlink ref="G2112" location="'FIN1-SOURCE'!CI83" display="CI83"/>
    <hyperlink ref="D2113" location="'FIN1-SOURCE'!CI43" display="SUM(CI43,CI56,CI68)"/>
    <hyperlink ref="G2113" location="'FIN1-SOURCE'!CI84" display="CI84"/>
    <hyperlink ref="D2114" location="'FIN1-SOURCE'!CI44" display="SUM(CI44,CI57,CI69)"/>
    <hyperlink ref="G2114" location="'FIN1-SOURCE'!CI85" display="CI85"/>
    <hyperlink ref="D2115" location="'FIN1-SOURCE'!CI75" display="SUM(CI75,CI85)"/>
    <hyperlink ref="G2115" location="'FIN1-SOURCE'!CI86" display="CI86"/>
    <hyperlink ref="D2116" location="'FIN1-SOURCE'!CI88" display="SUM(CI88,CI89)"/>
    <hyperlink ref="G2116" location="'FIN1-SOURCE'!CI90" display="CI90"/>
    <hyperlink ref="D2117" location="'FIN1-SOURCE'!CI87" display="SUM(CI87,CI90)"/>
    <hyperlink ref="G2117" location="'FIN1-SOURCE'!CI91" display="CI91"/>
    <hyperlink ref="D2118" location="'FIN1-SOURCE'!CI93" display="SUM(CI93,CI94,CI95)"/>
    <hyperlink ref="G2118" location="'FIN1-SOURCE'!CI96" display="CI96"/>
    <hyperlink ref="D2119" location="'FIN1-SOURCE'!CI91" display="SUM(CI91,CI96)"/>
    <hyperlink ref="G2119" location="'FIN1-SOURCE'!CI97" display="CI97"/>
    <hyperlink ref="D2120" location="'FIN1-SOURCE'!CI99" display="SUM(CI99,CI100)"/>
    <hyperlink ref="G2120" location="'FIN1-SOURCE'!CI101" display="CI101"/>
    <hyperlink ref="D2121" location="'FIN1-SOURCE'!CI98" display="SUM(CI98,CI101)"/>
    <hyperlink ref="G2121" location="'FIN1-SOURCE'!CI102" display="CI102"/>
    <hyperlink ref="D2122" location="'FIN1-SOURCE'!CI104" display="SUM(CI104,CI105,CI106)"/>
    <hyperlink ref="G2122" location="'FIN1-SOURCE'!CI107" display="CI107"/>
    <hyperlink ref="D2123" location="'FIN1-SOURCE'!CI102" display="SUM(CI102,CI107)"/>
    <hyperlink ref="G2123" location="'FIN1-SOURCE'!CI108" display="CI108"/>
    <hyperlink ref="D2124" location="'FIN1-SOURCE'!CI110" display="SUM(CI110,CI111)"/>
    <hyperlink ref="G2124" location="'FIN1-SOURCE'!CI112" display="CI112"/>
    <hyperlink ref="D2125" location="'FIN1-SOURCE'!CI109" display="SUM(CI109,CI112)"/>
    <hyperlink ref="G2125" location="'FIN1-SOURCE'!CI113" display="CI113"/>
    <hyperlink ref="D2126" location="'FIN1-SOURCE'!CI117" display="SUM(CI117,CI118)"/>
    <hyperlink ref="G2126" location="'FIN1-SOURCE'!CI119" display="CI119"/>
    <hyperlink ref="D2127" location="'FIN1-SOURCE'!CI113" display="SUM(CI113,CI119)"/>
    <hyperlink ref="G2127" location="'FIN1-SOURCE'!CI120" display="CI120"/>
    <hyperlink ref="D2128" location="'FIN1-SOURCE'!CI98" display="SUM(CI98,CI109)"/>
    <hyperlink ref="G2128" location="'FIN1-SOURCE'!CI121" display="CI121"/>
    <hyperlink ref="D2129" location="'FIN1-SOURCE'!CI99" display="SUM(CI99,CI110)"/>
    <hyperlink ref="G2129" location="'FIN1-SOURCE'!CI122" display="CI122"/>
    <hyperlink ref="D2130" location="'FIN1-SOURCE'!CI100" display="SUM(CI100,CI111)"/>
    <hyperlink ref="G2130" location="'FIN1-SOURCE'!CI123" display="CI123"/>
    <hyperlink ref="D2131" location="'FIN1-SOURCE'!CI101" display="SUM(CI101,CI112)"/>
    <hyperlink ref="G2131" location="'FIN1-SOURCE'!CI124" display="CI124"/>
    <hyperlink ref="D2132" location="'FIN1-SOURCE'!CI102" display="SUM(CI102,CI113)"/>
    <hyperlink ref="G2132" location="'FIN1-SOURCE'!CI125" display="CI125"/>
    <hyperlink ref="D2133" location="'FIN1-SOURCE'!CI103" display="SUM(CI103,CI115)"/>
    <hyperlink ref="G2133" location="'FIN1-SOURCE'!CI126" display="CI126"/>
    <hyperlink ref="D2134" location="'FIN1-SOURCE'!CI107" display="SUM(CI107,CI125)"/>
    <hyperlink ref="G2134" location="'FIN1-SOURCE'!CI127" display="CI127"/>
    <hyperlink ref="D2135" location="'FIN1-SOURCE'!CI71" display="SUM(CI71,CI87,CI121)"/>
    <hyperlink ref="G2135" location="'FIN1-SOURCE'!CI128" display="CI128"/>
    <hyperlink ref="D2136" location="'FIN1-SOURCE'!CI72" display="SUM(CI72,CI88,CI122)"/>
    <hyperlink ref="G2136" location="'FIN1-SOURCE'!CI129" display="CI129"/>
    <hyperlink ref="D2137" location="'FIN1-SOURCE'!CI73" display="SUM(CI73,CI89,CI123)"/>
    <hyperlink ref="G2137" location="'FIN1-SOURCE'!CI130" display="CI130"/>
    <hyperlink ref="D2138" location="'FIN1-SOURCE'!CI74" display="SUM(CI74,CI90,CI124)"/>
    <hyperlink ref="G2138" location="'FIN1-SOURCE'!CI131" display="CI131"/>
    <hyperlink ref="D2139" location="'FIN1-SOURCE'!CI75" display="SUM(CI75,CI91,CI125)"/>
    <hyperlink ref="G2139" location="'FIN1-SOURCE'!CI132" display="CI132"/>
    <hyperlink ref="D2140" location="'FIN1-SOURCE'!CI77" display="SUM(CI77,CI126)"/>
    <hyperlink ref="G2140" location="'FIN1-SOURCE'!CI133" display="CI133"/>
    <hyperlink ref="D2141" location="'FIN1-SOURCE'!CI78" display="SUM(CI78,CI92,CI116)"/>
    <hyperlink ref="G2141" location="'FIN1-SOURCE'!CI134" display="CI134"/>
    <hyperlink ref="D2142" location="'FIN1-SOURCE'!CI107" display="SUM(CI107,CI132)"/>
    <hyperlink ref="G2142" location="'FIN1-SOURCE'!CI135" display="CI135"/>
    <hyperlink ref="D2143" location="'FIN1-SOURCE'!CL32" display="SUM(CL32,CL33)"/>
    <hyperlink ref="G2143" location="'FIN1-SOURCE'!CL34" display="CL34"/>
    <hyperlink ref="D2144" location="'FIN1-SOURCE'!CL31" display="SUM(CL31,CL34)"/>
    <hyperlink ref="G2144" location="'FIN1-SOURCE'!CL35" display="CL35"/>
    <hyperlink ref="D2145" location="'FIN1-SOURCE'!CL37" display="SUM(CL37,CL38)"/>
    <hyperlink ref="G2145" location="'FIN1-SOURCE'!CL39" display="CL39"/>
    <hyperlink ref="D2146" location="'FIN1-SOURCE'!CL40" display="SUM(CL40,CL41)"/>
    <hyperlink ref="G2146" location="'FIN1-SOURCE'!CL42" display="CL42"/>
    <hyperlink ref="D2147" location="'FIN1-SOURCE'!CL42" display="SUM(CL42,CL43)"/>
    <hyperlink ref="G2147" location="'FIN1-SOURCE'!CL44" display="CL44"/>
    <hyperlink ref="D2148" location="'FIN1-SOURCE'!CL35" display="SUM(CL35,CL39,CL44)"/>
    <hyperlink ref="G2148" location="'FIN1-SOURCE'!CL45" display="CL45"/>
    <hyperlink ref="D2149" location="'FIN1-SOURCE'!CL47" display="SUM(CL47,CL48)"/>
    <hyperlink ref="G2149" location="'FIN1-SOURCE'!CL49" display="CL49"/>
    <hyperlink ref="D2150" location="'FIN1-SOURCE'!CL46" display="SUM(CL46,CL49)"/>
    <hyperlink ref="G2150" location="'FIN1-SOURCE'!CL50" display="CL50"/>
    <hyperlink ref="D2151" location="'FIN1-SOURCE'!CL53" display="SUM(CL53,CL54)"/>
    <hyperlink ref="G2151" location="'FIN1-SOURCE'!CL55" display="CL55"/>
    <hyperlink ref="D2152" location="'FIN1-SOURCE'!CL55" display="SUM(CL55,CL56)"/>
    <hyperlink ref="G2152" location="'FIN1-SOURCE'!CL57" display="CL57"/>
    <hyperlink ref="D2153" location="'FIN1-SOURCE'!CL50" display="SUM(CL50,CL52,CL57)"/>
    <hyperlink ref="G2153" location="'FIN1-SOURCE'!CL58" display="CL58"/>
    <hyperlink ref="D2154" location="'FIN1-SOURCE'!CL60" display="SUM(CL60,CL61)"/>
    <hyperlink ref="G2154" location="'FIN1-SOURCE'!CL62" display="CL62"/>
    <hyperlink ref="D2155" location="'FIN1-SOURCE'!CL59" display="SUM(CL59,CL62)"/>
    <hyperlink ref="G2155" location="'FIN1-SOURCE'!CL63" display="CL63"/>
    <hyperlink ref="D2156" location="'FIN1-SOURCE'!CL65" display="SUM(CL65,CL66)"/>
    <hyperlink ref="G2156" location="'FIN1-SOURCE'!CL67" display="CL67"/>
    <hyperlink ref="D2157" location="'FIN1-SOURCE'!CL67" display="SUM(CL67,CL68)"/>
    <hyperlink ref="G2157" location="'FIN1-SOURCE'!CL69" display="CL69"/>
    <hyperlink ref="D2158" location="'FIN1-SOURCE'!CL63" display="SUM(CL63,CL69)"/>
    <hyperlink ref="G2158" location="'FIN1-SOURCE'!CL70" display="CL70"/>
    <hyperlink ref="D2159" location="'FIN1-SOURCE'!CL31" display="SUM(CL31,CL46,CL59)"/>
    <hyperlink ref="G2159" location="'FIN1-SOURCE'!CL71" display="CL71"/>
    <hyperlink ref="D2160" location="'FIN1-SOURCE'!CL32" display="SUM(CL32,CL47,CL60)"/>
    <hyperlink ref="G2160" location="'FIN1-SOURCE'!CL72" display="CL72"/>
    <hyperlink ref="D2161" location="'FIN1-SOURCE'!CL33" display="SUM(CL33,CL48,CL61)"/>
    <hyperlink ref="G2161" location="'FIN1-SOURCE'!CL73" display="CL73"/>
    <hyperlink ref="D2162" location="'FIN1-SOURCE'!CL34" display="SUM(CL34,CL49,CL62)"/>
    <hyperlink ref="G2162" location="'FIN1-SOURCE'!CL74" display="CL74"/>
    <hyperlink ref="D2163" location="'FIN1-SOURCE'!CL35" display="SUM(CL35,CL50,CL63)"/>
    <hyperlink ref="G2163" location="'FIN1-SOURCE'!CL75" display="CL75"/>
    <hyperlink ref="D2164" location="'FIN1-SOURCE'!CL36" display="SUM(CL36,CL51,CL64)"/>
    <hyperlink ref="G2164" location="'FIN1-SOURCE'!CL76" display="CL76"/>
    <hyperlink ref="D2165" location="'FIN1-SOURCE'!CL40" display="SUM(CL40,CL53,CL65)"/>
    <hyperlink ref="G2165" location="'FIN1-SOURCE'!CL79" display="CL79"/>
    <hyperlink ref="D2166" location="'FIN1-SOURCE'!CL41" display="SUM(CL41,CL54,CL66)"/>
    <hyperlink ref="G2166" location="'FIN1-SOURCE'!CL81" display="CL81"/>
    <hyperlink ref="D2167" location="'FIN1-SOURCE'!CL42" display="SUM(CL42,CL55,CL67)"/>
    <hyperlink ref="G2167" location="'FIN1-SOURCE'!CL83" display="CL83"/>
    <hyperlink ref="D2168" location="'FIN1-SOURCE'!CL43" display="SUM(CL43,CL56,CL68)"/>
    <hyperlink ref="G2168" location="'FIN1-SOURCE'!CL84" display="CL84"/>
    <hyperlink ref="D2169" location="'FIN1-SOURCE'!CL44" display="SUM(CL44,CL57,CL69)"/>
    <hyperlink ref="G2169" location="'FIN1-SOURCE'!CL85" display="CL85"/>
    <hyperlink ref="D2170" location="'FIN1-SOURCE'!CL75" display="SUM(CL75,CL85)"/>
    <hyperlink ref="G2170" location="'FIN1-SOURCE'!CL86" display="CL86"/>
    <hyperlink ref="D2171" location="'FIN1-SOURCE'!CL88" display="SUM(CL88,CL89)"/>
    <hyperlink ref="G2171" location="'FIN1-SOURCE'!CL90" display="CL90"/>
    <hyperlink ref="D2172" location="'FIN1-SOURCE'!CL87" display="SUM(CL87,CL90)"/>
    <hyperlink ref="G2172" location="'FIN1-SOURCE'!CL91" display="CL91"/>
    <hyperlink ref="D2173" location="'FIN1-SOURCE'!CL93" display="SUM(CL93,CL94,CL95)"/>
    <hyperlink ref="G2173" location="'FIN1-SOURCE'!CL96" display="CL96"/>
    <hyperlink ref="D2174" location="'FIN1-SOURCE'!CL91" display="SUM(CL91,CL96)"/>
    <hyperlink ref="G2174" location="'FIN1-SOURCE'!CL97" display="CL97"/>
    <hyperlink ref="D2175" location="'FIN1-SOURCE'!CL99" display="SUM(CL99,CL100)"/>
    <hyperlink ref="G2175" location="'FIN1-SOURCE'!CL101" display="CL101"/>
    <hyperlink ref="D2176" location="'FIN1-SOURCE'!CL98" display="SUM(CL98,CL101)"/>
    <hyperlink ref="G2176" location="'FIN1-SOURCE'!CL102" display="CL102"/>
    <hyperlink ref="D2177" location="'FIN1-SOURCE'!CL104" display="SUM(CL104,CL105,CL106)"/>
    <hyperlink ref="G2177" location="'FIN1-SOURCE'!CL107" display="CL107"/>
    <hyperlink ref="D2178" location="'FIN1-SOURCE'!CL102" display="SUM(CL102,CL107)"/>
    <hyperlink ref="G2178" location="'FIN1-SOURCE'!CL108" display="CL108"/>
    <hyperlink ref="D2179" location="'FIN1-SOURCE'!CL110" display="SUM(CL110,CL111)"/>
    <hyperlink ref="G2179" location="'FIN1-SOURCE'!CL112" display="CL112"/>
    <hyperlink ref="D2180" location="'FIN1-SOURCE'!CL109" display="SUM(CL109,CL112)"/>
    <hyperlink ref="G2180" location="'FIN1-SOURCE'!CL113" display="CL113"/>
    <hyperlink ref="D2181" location="'FIN1-SOURCE'!CL117" display="SUM(CL117,CL118)"/>
    <hyperlink ref="G2181" location="'FIN1-SOURCE'!CL119" display="CL119"/>
    <hyperlink ref="D2182" location="'FIN1-SOURCE'!CL113" display="SUM(CL113,CL119)"/>
    <hyperlink ref="G2182" location="'FIN1-SOURCE'!CL120" display="CL120"/>
    <hyperlink ref="D2183" location="'FIN1-SOURCE'!CL98" display="SUM(CL98,CL109)"/>
    <hyperlink ref="G2183" location="'FIN1-SOURCE'!CL121" display="CL121"/>
    <hyperlink ref="D2184" location="'FIN1-SOURCE'!CL99" display="SUM(CL99,CL110)"/>
    <hyperlink ref="G2184" location="'FIN1-SOURCE'!CL122" display="CL122"/>
    <hyperlink ref="D2185" location="'FIN1-SOURCE'!CL100" display="SUM(CL100,CL111)"/>
    <hyperlink ref="G2185" location="'FIN1-SOURCE'!CL123" display="CL123"/>
    <hyperlink ref="D2186" location="'FIN1-SOURCE'!CL101" display="SUM(CL101,CL112)"/>
    <hyperlink ref="G2186" location="'FIN1-SOURCE'!CL124" display="CL124"/>
    <hyperlink ref="D2187" location="'FIN1-SOURCE'!CL102" display="SUM(CL102,CL113)"/>
    <hyperlink ref="G2187" location="'FIN1-SOURCE'!CL125" display="CL125"/>
    <hyperlink ref="D2188" location="'FIN1-SOURCE'!CL103" display="SUM(CL103,CL115)"/>
    <hyperlink ref="G2188" location="'FIN1-SOURCE'!CL126" display="CL126"/>
    <hyperlink ref="D2189" location="'FIN1-SOURCE'!CL107" display="SUM(CL107,CL125)"/>
    <hyperlink ref="G2189" location="'FIN1-SOURCE'!CL127" display="CL127"/>
    <hyperlink ref="D2190" location="'FIN1-SOURCE'!CL71" display="SUM(CL71,CL87,CL121)"/>
    <hyperlink ref="G2190" location="'FIN1-SOURCE'!CL128" display="CL128"/>
    <hyperlink ref="D2191" location="'FIN1-SOURCE'!CL72" display="SUM(CL72,CL88,CL122)"/>
    <hyperlink ref="G2191" location="'FIN1-SOURCE'!CL129" display="CL129"/>
    <hyperlink ref="D2192" location="'FIN1-SOURCE'!CL73" display="SUM(CL73,CL89,CL123)"/>
    <hyperlink ref="G2192" location="'FIN1-SOURCE'!CL130" display="CL130"/>
    <hyperlink ref="D2193" location="'FIN1-SOURCE'!CL74" display="SUM(CL74,CL90,CL124)"/>
    <hyperlink ref="G2193" location="'FIN1-SOURCE'!CL131" display="CL131"/>
    <hyperlink ref="D2194" location="'FIN1-SOURCE'!CL75" display="SUM(CL75,CL91,CL125)"/>
    <hyperlink ref="G2194" location="'FIN1-SOURCE'!CL132" display="CL132"/>
    <hyperlink ref="D2195" location="'FIN1-SOURCE'!CL77" display="SUM(CL77,CL126)"/>
    <hyperlink ref="G2195" location="'FIN1-SOURCE'!CL133" display="CL133"/>
    <hyperlink ref="D2196" location="'FIN1-SOURCE'!CL78" display="SUM(CL78,CL92,CL116)"/>
    <hyperlink ref="G2196" location="'FIN1-SOURCE'!CL134" display="CL134"/>
    <hyperlink ref="D2197" location="'FIN1-SOURCE'!CL107" display="SUM(CL107,CL132)"/>
    <hyperlink ref="G2197" location="'FIN1-SOURCE'!CL135" display="CL135"/>
    <hyperlink ref="D2198" location="'FIN1-SOURCE'!AG31" display="SUM(AG31,AJ31,AS31,BT31,CC31,CL31)"/>
    <hyperlink ref="G2198" location="'FIN1-SOURCE'!CO31" display="CO31"/>
    <hyperlink ref="D2199" location="'FIN1-SOURCE'!AG32" display="SUM(AG32,AJ32,AS32,BT32,CC32,CL32)"/>
    <hyperlink ref="G2199" location="'FIN1-SOURCE'!CO32" display="CO32"/>
    <hyperlink ref="D2200" location="'FIN1-SOURCE'!AG33" display="SUM(AG33,AJ33,AS33,BT33,CC33,CL33)"/>
    <hyperlink ref="G2200" location="'FIN1-SOURCE'!CO33" display="CO33"/>
    <hyperlink ref="D2201" location="'FIN1-SOURCE'!CO32" display="SUM(CO32,CO33)"/>
    <hyperlink ref="G2201" location="'FIN1-SOURCE'!CO34" display="CO34"/>
    <hyperlink ref="D2202" location="'FIN1-SOURCE'!CO31" display="SUM(CO31,CO34)"/>
    <hyperlink ref="G2202" location="'FIN1-SOURCE'!CO35" display="CO35"/>
    <hyperlink ref="D2203" location="'FIN1-SOURCE'!AG36" display="SUM(AG36,AJ36,AS36,BT36,CC36,CL36)"/>
    <hyperlink ref="G2203" location="'FIN1-SOURCE'!CO36" display="CO36"/>
    <hyperlink ref="D2204" location="'FIN1-SOURCE'!AG37" display="SUM(AG37,AJ37,AS37,BT37,CC37,CL37)"/>
    <hyperlink ref="G2204" location="'FIN1-SOURCE'!CO37" display="CO37"/>
    <hyperlink ref="D2205" location="'FIN1-SOURCE'!AG38" display="SUM(AG38,AJ38,AS38,BT38,CC38,CL38)"/>
    <hyperlink ref="G2205" location="'FIN1-SOURCE'!CO38" display="CO38"/>
    <hyperlink ref="D2206" location="'FIN1-SOURCE'!CO37" display="SUM(CO37,CO38)"/>
    <hyperlink ref="G2206" location="'FIN1-SOURCE'!CO39" display="CO39"/>
    <hyperlink ref="D2207" location="'FIN1-SOURCE'!AG40" display="SUM(AG40,AJ40,AS40,BT40,CC40,CL40)"/>
    <hyperlink ref="G2207" location="'FIN1-SOURCE'!CO40" display="CO40"/>
    <hyperlink ref="D2208" location="'FIN1-SOURCE'!AG41" display="SUM(AG41,AJ41,AS41,BT41,CC41,CL41)"/>
    <hyperlink ref="G2208" location="'FIN1-SOURCE'!CO41" display="CO41"/>
    <hyperlink ref="D2209" location="'FIN1-SOURCE'!CO40" display="SUM(CO40,CO41)"/>
    <hyperlink ref="G2209" location="'FIN1-SOURCE'!CO42" display="CO42"/>
    <hyperlink ref="D2210" location="'FIN1-SOURCE'!AG43" display="SUM(AG43,AJ43,AS43,BT43,CC43,CL43)"/>
    <hyperlink ref="G2210" location="'FIN1-SOURCE'!CO43" display="CO43"/>
    <hyperlink ref="D2211" location="'FIN1-SOURCE'!CO42" display="SUM(CO42,CO43)"/>
    <hyperlink ref="G2211" location="'FIN1-SOURCE'!CO44" display="CO44"/>
    <hyperlink ref="D2212" location="'FIN1-SOURCE'!CO35" display="SUM(CO35,CO39,CO44)"/>
    <hyperlink ref="G2212" location="'FIN1-SOURCE'!CO45" display="CO45"/>
    <hyperlink ref="D2213" location="'FIN1-SOURCE'!AG46" display="SUM(AG46,AJ46,AS46,BT46,CC46,CL46)"/>
    <hyperlink ref="G2213" location="'FIN1-SOURCE'!CO46" display="CO46"/>
    <hyperlink ref="D2214" location="'FIN1-SOURCE'!AG47" display="SUM(AG47,AJ47,AS47,BT47,CC47,CL47)"/>
    <hyperlink ref="G2214" location="'FIN1-SOURCE'!CO47" display="CO47"/>
    <hyperlink ref="D2215" location="'FIN1-SOURCE'!AG48" display="SUM(AG48,AJ48,AS48,BT48,CC48,CL48)"/>
    <hyperlink ref="G2215" location="'FIN1-SOURCE'!CO48" display="CO48"/>
    <hyperlink ref="D2216" location="'FIN1-SOURCE'!CO47" display="SUM(CO47,CO48)"/>
    <hyperlink ref="G2216" location="'FIN1-SOURCE'!CO49" display="CO49"/>
    <hyperlink ref="D2217" location="'FIN1-SOURCE'!CO46" display="SUM(CO46,CO49)"/>
    <hyperlink ref="G2217" location="'FIN1-SOURCE'!CO50" display="CO50"/>
    <hyperlink ref="D2218" location="'FIN1-SOURCE'!AG51" display="SUM(AG51,AJ51,AS51,BT51,CC51,CL51)"/>
    <hyperlink ref="G2218" location="'FIN1-SOURCE'!CO51" display="CO51"/>
    <hyperlink ref="D2219" location="'FIN1-SOURCE'!AG52" display="SUM(AG52,AJ52,AS52,BT52,CC52,CL52)"/>
    <hyperlink ref="G2219" location="'FIN1-SOURCE'!CO52" display="CO52"/>
    <hyperlink ref="D2220" location="'FIN1-SOURCE'!AG53" display="SUM(AG53,AJ53,AS53,BT53,CC53,CL53)"/>
    <hyperlink ref="G2220" location="'FIN1-SOURCE'!CO53" display="CO53"/>
    <hyperlink ref="D2221" location="'FIN1-SOURCE'!AG54" display="SUM(AG54,AJ54,AS54,BT54,CC54,CL54)"/>
    <hyperlink ref="G2221" location="'FIN1-SOURCE'!CO54" display="CO54"/>
    <hyperlink ref="D2222" location="'FIN1-SOURCE'!CO53" display="SUM(CO53,CO54)"/>
    <hyperlink ref="G2222" location="'FIN1-SOURCE'!CO55" display="CO55"/>
    <hyperlink ref="D2223" location="'FIN1-SOURCE'!AG56" display="SUM(AG56,AJ56,AS56,BT56,CC56,CL56)"/>
    <hyperlink ref="G2223" location="'FIN1-SOURCE'!CO56" display="CO56"/>
    <hyperlink ref="D2224" location="'FIN1-SOURCE'!CO55" display="SUM(CO55,CO56)"/>
    <hyperlink ref="G2224" location="'FIN1-SOURCE'!CO57" display="CO57"/>
    <hyperlink ref="D2225" location="'FIN1-SOURCE'!CO50" display="SUM(CO50,CO52,CO57)"/>
    <hyperlink ref="G2225" location="'FIN1-SOURCE'!CO58" display="CO58"/>
    <hyperlink ref="D2226" location="'FIN1-SOURCE'!AG59" display="SUM(AG59,AJ59,AS59,BT59,CC59,CL59)"/>
    <hyperlink ref="G2226" location="'FIN1-SOURCE'!CO59" display="CO59"/>
    <hyperlink ref="D2227" location="'FIN1-SOURCE'!AG60" display="SUM(AG60,AJ60,AS60,BT60,CC60,CL60)"/>
    <hyperlink ref="G2227" location="'FIN1-SOURCE'!CO60" display="CO60"/>
    <hyperlink ref="D2228" location="'FIN1-SOURCE'!AG61" display="SUM(AG61,AJ61,AS61,BT61,CC61,CL61)"/>
    <hyperlink ref="G2228" location="'FIN1-SOURCE'!CO61" display="CO61"/>
    <hyperlink ref="D2229" location="'FIN1-SOURCE'!CO60" display="SUM(CO60,CO61)"/>
    <hyperlink ref="G2229" location="'FIN1-SOURCE'!CO62" display="CO62"/>
    <hyperlink ref="D2230" location="'FIN1-SOURCE'!CO59" display="SUM(CO59,CO62)"/>
    <hyperlink ref="G2230" location="'FIN1-SOURCE'!CO63" display="CO63"/>
    <hyperlink ref="D2231" location="'FIN1-SOURCE'!AG64" display="SUM(AG64,AJ64,AS64,BT64,CC64,CL64)"/>
    <hyperlink ref="G2231" location="'FIN1-SOURCE'!CO64" display="CO64"/>
    <hyperlink ref="D2232" location="'FIN1-SOURCE'!AG65" display="SUM(AG65,AJ65,AS65,BT65,CC65,CL65)"/>
    <hyperlink ref="G2232" location="'FIN1-SOURCE'!CO65" display="CO65"/>
    <hyperlink ref="D2233" location="'FIN1-SOURCE'!AG66" display="SUM(AG66,AJ66,AS66,BT66,CC66,CL66)"/>
    <hyperlink ref="G2233" location="'FIN1-SOURCE'!CO66" display="CO66"/>
    <hyperlink ref="D2234" location="'FIN1-SOURCE'!CO65" display="SUM(CO65,CO66)"/>
    <hyperlink ref="G2234" location="'FIN1-SOURCE'!CO67" display="CO67"/>
    <hyperlink ref="D2235" location="'FIN1-SOURCE'!AG68" display="SUM(AG68,AJ68,AS68,BT68,CC68,CL68)"/>
    <hyperlink ref="G2235" location="'FIN1-SOURCE'!CO68" display="CO68"/>
    <hyperlink ref="D2236" location="'FIN1-SOURCE'!CO67" display="SUM(CO67,CO68)"/>
    <hyperlink ref="G2236" location="'FIN1-SOURCE'!CO69" display="CO69"/>
    <hyperlink ref="D2237" location="'FIN1-SOURCE'!CO63" display="SUM(CO63,CO69)"/>
    <hyperlink ref="G2237" location="'FIN1-SOURCE'!CO70" display="CO70"/>
    <hyperlink ref="D2238" location="'FIN1-SOURCE'!CO31" display="SUM(CO31,CO46,CO59)"/>
    <hyperlink ref="G2238" location="'FIN1-SOURCE'!CO71" display="CO71"/>
    <hyperlink ref="D2239" location="'FIN1-SOURCE'!CO32" display="SUM(CO32,CO47,CO60)"/>
    <hyperlink ref="G2239" location="'FIN1-SOURCE'!CO72" display="CO72"/>
    <hyperlink ref="D2240" location="'FIN1-SOURCE'!CO33" display="SUM(CO33,CO48,CO61)"/>
    <hyperlink ref="G2240" location="'FIN1-SOURCE'!CO73" display="CO73"/>
    <hyperlink ref="D2241" location="'FIN1-SOURCE'!CO34" display="SUM(CO34,CO49,CO62)"/>
    <hyperlink ref="G2241" location="'FIN1-SOURCE'!CO74" display="CO74"/>
    <hyperlink ref="D2242" location="'FIN1-SOURCE'!CO35" display="SUM(CO35,CO50,CO63)"/>
    <hyperlink ref="G2242" location="'FIN1-SOURCE'!CO75" display="CO75"/>
    <hyperlink ref="D2243" location="'FIN1-SOURCE'!CO36" display="SUM(CO36,CO51,CO64)"/>
    <hyperlink ref="G2243" location="'FIN1-SOURCE'!CO76" display="CO76"/>
    <hyperlink ref="D2244" location="'FIN1-SOURCE'!AG77" display="SUM(AG77,AJ77,AS77,BT77,CC77,CL77)"/>
    <hyperlink ref="G2244" location="'FIN1-SOURCE'!CO77" display="CO77"/>
    <hyperlink ref="D2245" location="'FIN1-SOURCE'!AG78" display="SUM(AG78,AJ78,AS78,BT78,CC78,CL78)"/>
    <hyperlink ref="G2245" location="'FIN1-SOURCE'!CO78" display="CO78"/>
    <hyperlink ref="D2246" location="'FIN1-SOURCE'!CO40" display="SUM(CO40,CO53,CO65)"/>
    <hyperlink ref="G2246" location="'FIN1-SOURCE'!CO79" display="CO79"/>
    <hyperlink ref="D2247" location="'FIN1-SOURCE'!AG80" display="SUM(AG80,AJ80,AS80,BT80,CC80,CL80)"/>
    <hyperlink ref="G2247" location="'FIN1-SOURCE'!CO80" display="CO80"/>
    <hyperlink ref="D2248" location="'FIN1-SOURCE'!CO41" display="SUM(CO41,CO54,CO66)"/>
    <hyperlink ref="G2248" location="'FIN1-SOURCE'!CO81" display="CO81"/>
    <hyperlink ref="D2249" location="'FIN1-SOURCE'!AG82" display="SUM(AG82,AJ82,AS82,BT82,CC82,CL82)"/>
    <hyperlink ref="G2249" location="'FIN1-SOURCE'!CO82" display="CO82"/>
    <hyperlink ref="D2250" location="'FIN1-SOURCE'!CO42" display="SUM(CO42,CO55,CO67)"/>
    <hyperlink ref="G2250" location="'FIN1-SOURCE'!CO83" display="CO83"/>
    <hyperlink ref="D2251" location="'FIN1-SOURCE'!CO43" display="SUM(CO43,CO56,CO68)"/>
    <hyperlink ref="G2251" location="'FIN1-SOURCE'!CO84" display="CO84"/>
    <hyperlink ref="D2252" location="'FIN1-SOURCE'!CO44" display="SUM(CO44,CO57,CO69)"/>
    <hyperlink ref="G2252" location="'FIN1-SOURCE'!CO85" display="CO85"/>
    <hyperlink ref="D2253" location="'FIN1-SOURCE'!CO75" display="SUM(CO75,CO85)"/>
    <hyperlink ref="G2253" location="'FIN1-SOURCE'!CO86" display="CO86"/>
    <hyperlink ref="D2254" location="'FIN1-SOURCE'!AG87" display="SUM(AG87,AJ87,AS87,BT87,CC87,CL87)"/>
    <hyperlink ref="G2254" location="'FIN1-SOURCE'!CO87" display="CO87"/>
    <hyperlink ref="D2255" location="'FIN1-SOURCE'!AG88" display="SUM(AG88,AJ88,AS88,BT88,CC88,CL88)"/>
    <hyperlink ref="G2255" location="'FIN1-SOURCE'!CO88" display="CO88"/>
    <hyperlink ref="D2256" location="'FIN1-SOURCE'!AG89" display="SUM(AG89,AJ89,AS89,BT89,CC89,CL89)"/>
    <hyperlink ref="G2256" location="'FIN1-SOURCE'!CO89" display="CO89"/>
    <hyperlink ref="D2257" location="'FIN1-SOURCE'!CO88" display="SUM(CO88,CO89)"/>
    <hyperlink ref="G2257" location="'FIN1-SOURCE'!CO90" display="CO90"/>
    <hyperlink ref="D2258" location="'FIN1-SOURCE'!CO87" display="SUM(CO87,CO90)"/>
    <hyperlink ref="G2258" location="'FIN1-SOURCE'!CO91" display="CO91"/>
    <hyperlink ref="D2259" location="'FIN1-SOURCE'!AG92" display="SUM(AG92,AJ92,AS92,BT92,CC92,CL92)"/>
    <hyperlink ref="G2259" location="'FIN1-SOURCE'!CO92" display="CO92"/>
    <hyperlink ref="D2260" location="'FIN1-SOURCE'!AG93" display="SUM(AG93,AJ93,AS93,BT93,CC93,CL93)"/>
    <hyperlink ref="G2260" location="'FIN1-SOURCE'!CO93" display="CO93"/>
    <hyperlink ref="D2261" location="'FIN1-SOURCE'!AG94" display="SUM(AG94,AJ94,AS94,BT94,CC94,CL94)"/>
    <hyperlink ref="G2261" location="'FIN1-SOURCE'!CO94" display="CO94"/>
    <hyperlink ref="D2262" location="'FIN1-SOURCE'!AG95" display="SUM(AG95,AJ95,AS95,BT95,CC95,CL95)"/>
    <hyperlink ref="G2262" location="'FIN1-SOURCE'!CO95" display="CO95"/>
    <hyperlink ref="D2263" location="'FIN1-SOURCE'!CO93" display="SUM(CO93,CO94,CO95)"/>
    <hyperlink ref="G2263" location="'FIN1-SOURCE'!CO96" display="CO96"/>
    <hyperlink ref="D2264" location="'FIN1-SOURCE'!CO91" display="SUM(CO91,CO96)"/>
    <hyperlink ref="G2264" location="'FIN1-SOURCE'!CO97" display="CO97"/>
    <hyperlink ref="D2265" location="'FIN1-SOURCE'!AG98" display="SUM(AG98,AJ98,AS98,BT98,CC98,CL98)"/>
    <hyperlink ref="G2265" location="'FIN1-SOURCE'!CO98" display="CO98"/>
    <hyperlink ref="D2266" location="'FIN1-SOURCE'!AG99" display="SUM(AG99,AJ99,AS99,BT99,CC99,CL99)"/>
    <hyperlink ref="G2266" location="'FIN1-SOURCE'!CO99" display="CO99"/>
    <hyperlink ref="D2267" location="'FIN1-SOURCE'!AG100" display="SUM(AG100,AJ100,AS100,BT100,CC100,CL100)"/>
    <hyperlink ref="G2267" location="'FIN1-SOURCE'!CO100" display="CO100"/>
    <hyperlink ref="D2268" location="'FIN1-SOURCE'!CO99" display="SUM(CO99,CO100)"/>
    <hyperlink ref="G2268" location="'FIN1-SOURCE'!CO101" display="CO101"/>
    <hyperlink ref="D2269" location="'FIN1-SOURCE'!CO98" display="SUM(CO98,CO101)"/>
    <hyperlink ref="G2269" location="'FIN1-SOURCE'!CO102" display="CO102"/>
    <hyperlink ref="D2270" location="'FIN1-SOURCE'!AG103" display="SUM(AG103,AJ103,AS103,BT103,CC103,CL103)"/>
    <hyperlink ref="G2270" location="'FIN1-SOURCE'!CO103" display="CO103"/>
    <hyperlink ref="D2271" location="'FIN1-SOURCE'!AG104" display="SUM(AG104,AJ104,AS104,BT104,CC104,CL104)"/>
    <hyperlink ref="G2271" location="'FIN1-SOURCE'!CO104" display="CO104"/>
    <hyperlink ref="D2272" location="'FIN1-SOURCE'!AG105" display="SUM(AG105,AJ105,AS105,BT105,CC105,CL105)"/>
    <hyperlink ref="G2272" location="'FIN1-SOURCE'!CO105" display="CO105"/>
    <hyperlink ref="D2273" location="'FIN1-SOURCE'!AG106" display="SUM(AG106,AJ106,AS106,BT106,CC106,CL106)"/>
    <hyperlink ref="G2273" location="'FIN1-SOURCE'!CO106" display="CO106"/>
    <hyperlink ref="D2274" location="'FIN1-SOURCE'!CO104" display="SUM(CO104,CO105,CO106)"/>
    <hyperlink ref="G2274" location="'FIN1-SOURCE'!CO107" display="CO107"/>
    <hyperlink ref="D2275" location="'FIN1-SOURCE'!CO102" display="SUM(CO102,CO107)"/>
    <hyperlink ref="G2275" location="'FIN1-SOURCE'!CO108" display="CO108"/>
    <hyperlink ref="D2276" location="'FIN1-SOURCE'!AG109" display="SUM(AG109,AJ109,AS109,BT109,CC109,CL109)"/>
    <hyperlink ref="G2276" location="'FIN1-SOURCE'!CO109" display="CO109"/>
    <hyperlink ref="D2277" location="'FIN1-SOURCE'!AG110" display="SUM(AG110,AJ110,AS110,BT110,CC110,CL110)"/>
    <hyperlink ref="G2277" location="'FIN1-SOURCE'!CO110" display="CO110"/>
    <hyperlink ref="D2278" location="'FIN1-SOURCE'!AG111" display="SUM(AG111,AJ111,AS111,BT111,CC111,CL111)"/>
    <hyperlink ref="G2278" location="'FIN1-SOURCE'!CO111" display="CO111"/>
    <hyperlink ref="D2279" location="'FIN1-SOURCE'!CO110" display="SUM(CO110,CO111)"/>
    <hyperlink ref="G2279" location="'FIN1-SOURCE'!CO112" display="CO112"/>
    <hyperlink ref="D2280" location="'FIN1-SOURCE'!CO109" display="SUM(CO109,CO112)"/>
    <hyperlink ref="G2280" location="'FIN1-SOURCE'!CO113" display="CO113"/>
    <hyperlink ref="D2281" location="'FIN1-SOURCE'!AG114" display="SUM(AG114,AJ114,AS114,BT114,CC114,CL114)"/>
    <hyperlink ref="G2281" location="'FIN1-SOURCE'!CO114" display="CO114"/>
    <hyperlink ref="D2282" location="'FIN1-SOURCE'!AG115" display="SUM(AG115,AJ115,AS115,BT115,CC115,CL115)"/>
    <hyperlink ref="G2282" location="'FIN1-SOURCE'!CO115" display="CO115"/>
    <hyperlink ref="D2283" location="'FIN1-SOURCE'!AG116" display="SUM(AG116,AJ116,AS116,BT116,CC116,CL116)"/>
    <hyperlink ref="G2283" location="'FIN1-SOURCE'!CO116" display="CO116"/>
    <hyperlink ref="D2284" location="'FIN1-SOURCE'!AG117" display="SUM(AG117,AJ117,AS117,BT117,CC117,CL117)"/>
    <hyperlink ref="G2284" location="'FIN1-SOURCE'!CO117" display="CO117"/>
    <hyperlink ref="D2285" location="'FIN1-SOURCE'!AG118" display="SUM(AG118,AJ118,AS118,BT118,CC118,CL118)"/>
    <hyperlink ref="G2285" location="'FIN1-SOURCE'!CO118" display="CO118"/>
    <hyperlink ref="D2286" location="'FIN1-SOURCE'!CO117" display="SUM(CO117,CO118)"/>
    <hyperlink ref="G2286" location="'FIN1-SOURCE'!CO119" display="CO119"/>
    <hyperlink ref="D2287" location="'FIN1-SOURCE'!CO113" display="SUM(CO113,CO119)"/>
    <hyperlink ref="G2287" location="'FIN1-SOURCE'!CO120" display="CO120"/>
    <hyperlink ref="D2288" location="'FIN1-SOURCE'!CO98" display="SUM(CO98,CO109)"/>
    <hyperlink ref="G2288" location="'FIN1-SOURCE'!CO121" display="CO121"/>
    <hyperlink ref="D2289" location="'FIN1-SOURCE'!CO99" display="SUM(CO99,CO110)"/>
    <hyperlink ref="G2289" location="'FIN1-SOURCE'!CO122" display="CO122"/>
    <hyperlink ref="D2290" location="'FIN1-SOURCE'!CO100" display="SUM(CO100,CO111)"/>
    <hyperlink ref="G2290" location="'FIN1-SOURCE'!CO123" display="CO123"/>
    <hyperlink ref="D2291" location="'FIN1-SOURCE'!CO101" display="SUM(CO101,CO112)"/>
    <hyperlink ref="G2291" location="'FIN1-SOURCE'!CO124" display="CO124"/>
    <hyperlink ref="D2292" location="'FIN1-SOURCE'!CO102" display="SUM(CO102,CO113)"/>
    <hyperlink ref="G2292" location="'FIN1-SOURCE'!CO125" display="CO125"/>
    <hyperlink ref="D2293" location="'FIN1-SOURCE'!CO103" display="SUM(CO103,CO115)"/>
    <hyperlink ref="G2293" location="'FIN1-SOURCE'!CO126" display="CO126"/>
    <hyperlink ref="D2294" location="'FIN1-SOURCE'!CO107" display="SUM(CO107,CO125)"/>
    <hyperlink ref="G2294" location="'FIN1-SOURCE'!CO127" display="CO127"/>
    <hyperlink ref="D2295" location="'FIN1-SOURCE'!CO71" display="SUM(CO71,CO87,CO121)"/>
    <hyperlink ref="G2295" location="'FIN1-SOURCE'!CO128" display="CO128"/>
    <hyperlink ref="D2296" location="'FIN1-SOURCE'!CO72" display="SUM(CO72,CO88,CO122)"/>
    <hyperlink ref="G2296" location="'FIN1-SOURCE'!CO129" display="CO129"/>
    <hyperlink ref="D2297" location="'FIN1-SOURCE'!CO73" display="SUM(CO73,CO89,CO123)"/>
    <hyperlink ref="G2297" location="'FIN1-SOURCE'!CO130" display="CO130"/>
    <hyperlink ref="D2298" location="'FIN1-SOURCE'!CO74" display="SUM(CO74,CO90,CO124)"/>
    <hyperlink ref="G2298" location="'FIN1-SOURCE'!CO131" display="CO131"/>
    <hyperlink ref="D2299" location="'FIN1-SOURCE'!CO75" display="SUM(CO75,CO91,CO125)"/>
    <hyperlink ref="G2299" location="'FIN1-SOURCE'!CO132" display="CO132"/>
    <hyperlink ref="D2300" location="'FIN1-SOURCE'!CO77" display="SUM(CO77,CO126)"/>
    <hyperlink ref="G2300" location="'FIN1-SOURCE'!CO133" display="CO133"/>
    <hyperlink ref="D2301" location="'FIN1-SOURCE'!CO78" display="SUM(CO78,CO92,CO116)"/>
    <hyperlink ref="G2301" location="'FIN1-SOURCE'!CO134" display="CO134"/>
    <hyperlink ref="D2302" location="'FIN1-SOURCE'!CO107" display="SUM(CO107,CO132)"/>
    <hyperlink ref="G2302" location="'FIN1-SOURCE'!CO135" display="CO13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J7"/>
  <sheetViews>
    <sheetView zoomScaleNormal="100" workbookViewId="0"/>
  </sheetViews>
  <sheetFormatPr defaultColWidth="9.140625" defaultRowHeight="12.75" x14ac:dyDescent="0.2"/>
  <cols>
    <col min="1" max="8" width="20.85546875" style="622" customWidth="1"/>
    <col min="9" max="16384" width="9.140625" style="622"/>
  </cols>
  <sheetData>
    <row r="1" spans="1:10" ht="22.5" x14ac:dyDescent="0.2">
      <c r="A1" s="369" t="s">
        <v>762</v>
      </c>
      <c r="B1" s="369" t="s">
        <v>7284</v>
      </c>
      <c r="C1" s="369" t="s">
        <v>7285</v>
      </c>
      <c r="D1" s="369" t="s">
        <v>7286</v>
      </c>
      <c r="E1" s="369" t="s">
        <v>7287</v>
      </c>
      <c r="F1" s="369" t="s">
        <v>7288</v>
      </c>
      <c r="G1" s="369" t="s">
        <v>7289</v>
      </c>
      <c r="H1" s="370" t="s">
        <v>7290</v>
      </c>
      <c r="I1" s="625"/>
      <c r="J1" s="625"/>
    </row>
    <row r="4" spans="1:10" x14ac:dyDescent="0.2">
      <c r="H4" s="625"/>
    </row>
    <row r="5" spans="1:10" x14ac:dyDescent="0.2">
      <c r="H5" s="625"/>
    </row>
    <row r="7" spans="1:10" x14ac:dyDescent="0.2">
      <c r="J7" s="625"/>
    </row>
  </sheetData>
  <sheetProtection algorithmName="SHA-512" hashValue="KTchxdLkbT8oDmvgL8ELF8zc0pDB6Tx3c0W95LIJmtGOqQ2MJSo2Gb+nvTD4mnQnD/wpw+bWQ5dFzIuQga1lKg==" saltValue="Z9QSvDZRYYcFZXJKWtCnt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CEA8D2AF3A07C41B0855D2F15267B39" ma:contentTypeVersion="0" ma:contentTypeDescription="Create a new document." ma:contentTypeScope="" ma:versionID="b56204c3f20fe8ad9da3fcb528eb8b56">
  <xsd:schema xmlns:xsd="http://www.w3.org/2001/XMLSchema" xmlns:p="http://schemas.microsoft.com/office/2006/metadata/properties" targetNamespace="http://schemas.microsoft.com/office/2006/metadata/properties" ma:root="true" ma:fieldsID="44608d658d880a74bad79e0bb6c71fc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50AEB07-285F-49F2-90AA-C3D104507AEE}">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9AA5792D-1379-4608-8E31-42AFB76332BA}">
  <ds:schemaRefs>
    <ds:schemaRef ds:uri="http://schemas.microsoft.com/sharepoint/v3/contenttype/forms"/>
  </ds:schemaRefs>
</ds:datastoreItem>
</file>

<file path=customXml/itemProps3.xml><?xml version="1.0" encoding="utf-8"?>
<ds:datastoreItem xmlns:ds="http://schemas.openxmlformats.org/officeDocument/2006/customXml" ds:itemID="{827BF8D5-8DBE-44B3-AD88-6D4980947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VAL_FIN-Help</vt:lpstr>
      <vt:lpstr>VAL_Metadata</vt:lpstr>
      <vt:lpstr>VAL_Codes</vt:lpstr>
      <vt:lpstr>VAL_Fill in area</vt:lpstr>
      <vt:lpstr>FIN-STUDENTS</vt:lpstr>
      <vt:lpstr>FIN1-SOURCE</vt:lpstr>
      <vt:lpstr>FIN2-NATURE</vt:lpstr>
      <vt:lpstr>VAL_Data Check</vt:lpstr>
      <vt:lpstr>VAL_Changes_and_Feedback</vt:lpstr>
      <vt:lpstr>VAL_Changes_to_Template</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SANCHEZ SERRA Daniel</cp:lastModifiedBy>
  <cp:lastPrinted>2018-08-02T14:03:57Z</cp:lastPrinted>
  <dcterms:created xsi:type="dcterms:W3CDTF">2014-05-30T21:18:39Z</dcterms:created>
  <dcterms:modified xsi:type="dcterms:W3CDTF">2020-06-17T08:28:12Z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0x0101006CEA8D2AF3A07C41B0855D2F15267B39</vt:lpwstr>
  </property>
</Properties>
</file>